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430"/>
  <workbookPr showInkAnnotation="0" autoCompressPictures="0"/>
  <bookViews>
    <workbookView xWindow="6040" yWindow="0" windowWidth="22660" windowHeight="17540" tabRatio="767" firstSheet="12" activeTab="17"/>
  </bookViews>
  <sheets>
    <sheet name="biggest budgets" sheetId="1" r:id="rId1"/>
    <sheet name="most profitable" sheetId="2" r:id="rId2"/>
    <sheet name="biggest money losers" sheetId="4" r:id="rId3"/>
    <sheet name="low budget winners" sheetId="5" r:id="rId4"/>
    <sheet name="all movies with budgets &amp; gross" sheetId="3" r:id="rId5"/>
    <sheet name="Ratings" sheetId="6" r:id="rId6"/>
    <sheet name="Calculate scatterplot outliers" sheetId="7" r:id="rId7"/>
    <sheet name="Genres" sheetId="8" r:id="rId8"/>
    <sheet name="Inflation adjust calc" sheetId="9" r:id="rId9"/>
    <sheet name="cpi" sheetId="11" r:id="rId10"/>
    <sheet name="inflation" sheetId="10" r:id="rId11"/>
    <sheet name="infl adj table" sheetId="12" r:id="rId12"/>
    <sheet name="biggest budgets ia" sheetId="13" r:id="rId13"/>
    <sheet name="most profitable ia" sheetId="14" r:id="rId14"/>
    <sheet name="money loosers ia" sheetId="15" r:id="rId15"/>
    <sheet name="low budget winners ia" sheetId="16" r:id="rId16"/>
    <sheet name="all top 20 ia rating calc" sheetId="21" r:id="rId17"/>
    <sheet name="all top 20 ia" sheetId="17" r:id="rId18"/>
  </sheets>
  <definedNames>
    <definedName name="_xlnm._FilterDatabase" localSheetId="8" hidden="1">'Inflation adjust calc'!$M$2:$M$5233</definedName>
    <definedName name="_xlnm.Extract" localSheetId="8">'Inflation adjust calc'!#REF!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I81" i="21" l="1"/>
  <c r="AH81" i="21"/>
  <c r="AG81" i="21"/>
  <c r="AE81" i="21"/>
  <c r="AI80" i="21"/>
  <c r="AH80" i="21"/>
  <c r="AG80" i="21"/>
  <c r="AE80" i="21"/>
  <c r="AI79" i="21"/>
  <c r="AH79" i="21"/>
  <c r="AG79" i="21"/>
  <c r="AE79" i="21"/>
  <c r="AI78" i="21"/>
  <c r="AH78" i="21"/>
  <c r="AG78" i="21"/>
  <c r="AE78" i="21"/>
  <c r="AI77" i="21"/>
  <c r="AH77" i="21"/>
  <c r="AG77" i="21"/>
  <c r="AE77" i="21"/>
  <c r="AI76" i="21"/>
  <c r="AH76" i="21"/>
  <c r="AG76" i="21"/>
  <c r="AE76" i="21"/>
  <c r="AI75" i="21"/>
  <c r="AH75" i="21"/>
  <c r="AG75" i="21"/>
  <c r="AE75" i="21"/>
  <c r="AI74" i="21"/>
  <c r="AH74" i="21"/>
  <c r="AG74" i="21"/>
  <c r="AE74" i="21"/>
  <c r="AI73" i="21"/>
  <c r="AH73" i="21"/>
  <c r="AG73" i="21"/>
  <c r="AE73" i="21"/>
  <c r="AI72" i="21"/>
  <c r="AH72" i="21"/>
  <c r="AG72" i="21"/>
  <c r="AE72" i="21"/>
  <c r="AI71" i="21"/>
  <c r="AH71" i="21"/>
  <c r="AG71" i="21"/>
  <c r="AE71" i="21"/>
  <c r="AI70" i="21"/>
  <c r="AH70" i="21"/>
  <c r="AG70" i="21"/>
  <c r="AE70" i="21"/>
  <c r="AI69" i="21"/>
  <c r="AH69" i="21"/>
  <c r="AG69" i="21"/>
  <c r="AE69" i="21"/>
  <c r="AI68" i="21"/>
  <c r="AH68" i="21"/>
  <c r="AG68" i="21"/>
  <c r="AE68" i="21"/>
  <c r="AI67" i="21"/>
  <c r="AH67" i="21"/>
  <c r="AG67" i="21"/>
  <c r="AE67" i="21"/>
  <c r="AI66" i="21"/>
  <c r="AH66" i="21"/>
  <c r="AG66" i="21"/>
  <c r="AE66" i="21"/>
  <c r="AI65" i="21"/>
  <c r="AH65" i="21"/>
  <c r="AG65" i="21"/>
  <c r="AE65" i="21"/>
  <c r="AI64" i="21"/>
  <c r="AH64" i="21"/>
  <c r="AG64" i="21"/>
  <c r="AE64" i="21"/>
  <c r="AI63" i="21"/>
  <c r="AH63" i="21"/>
  <c r="AG63" i="21"/>
  <c r="AE63" i="21"/>
  <c r="AI62" i="21"/>
  <c r="AH62" i="21"/>
  <c r="AG62" i="21"/>
  <c r="AE62" i="21"/>
  <c r="AI61" i="21"/>
  <c r="AH61" i="21"/>
  <c r="AG61" i="21"/>
  <c r="AE61" i="21"/>
  <c r="AI60" i="21"/>
  <c r="AH60" i="21"/>
  <c r="AG60" i="21"/>
  <c r="AE60" i="21"/>
  <c r="AI59" i="21"/>
  <c r="AH59" i="21"/>
  <c r="AG59" i="21"/>
  <c r="AE59" i="21"/>
  <c r="AI58" i="21"/>
  <c r="AH58" i="21"/>
  <c r="AG58" i="21"/>
  <c r="AE58" i="21"/>
  <c r="AI57" i="21"/>
  <c r="AH57" i="21"/>
  <c r="AG57" i="21"/>
  <c r="AE57" i="21"/>
  <c r="AI56" i="21"/>
  <c r="AH56" i="21"/>
  <c r="AG56" i="21"/>
  <c r="AE56" i="21"/>
  <c r="AI55" i="21"/>
  <c r="AH55" i="21"/>
  <c r="AG55" i="21"/>
  <c r="AE55" i="21"/>
  <c r="AI54" i="21"/>
  <c r="AH54" i="21"/>
  <c r="AG54" i="21"/>
  <c r="AE54" i="21"/>
  <c r="AI53" i="21"/>
  <c r="AH53" i="21"/>
  <c r="AG53" i="21"/>
  <c r="AE53" i="21"/>
  <c r="AI52" i="21"/>
  <c r="AH52" i="21"/>
  <c r="AG52" i="21"/>
  <c r="AE52" i="21"/>
  <c r="AI51" i="21"/>
  <c r="AH51" i="21"/>
  <c r="AG51" i="21"/>
  <c r="AE51" i="21"/>
  <c r="AI50" i="21"/>
  <c r="AH50" i="21"/>
  <c r="AG50" i="21"/>
  <c r="AE50" i="21"/>
  <c r="AI49" i="21"/>
  <c r="AH49" i="21"/>
  <c r="AG49" i="21"/>
  <c r="AE49" i="21"/>
  <c r="AI48" i="21"/>
  <c r="AH48" i="21"/>
  <c r="AG48" i="21"/>
  <c r="AE48" i="21"/>
  <c r="AI47" i="21"/>
  <c r="AH47" i="21"/>
  <c r="AG47" i="21"/>
  <c r="AE47" i="21"/>
  <c r="AI46" i="21"/>
  <c r="AH46" i="21"/>
  <c r="AG46" i="21"/>
  <c r="AE46" i="21"/>
  <c r="AI45" i="21"/>
  <c r="AH45" i="21"/>
  <c r="AG45" i="21"/>
  <c r="AE45" i="21"/>
  <c r="AI44" i="21"/>
  <c r="AH44" i="21"/>
  <c r="AG44" i="21"/>
  <c r="AE44" i="21"/>
  <c r="AI43" i="21"/>
  <c r="AH43" i="21"/>
  <c r="AG43" i="21"/>
  <c r="AE43" i="21"/>
  <c r="AI42" i="21"/>
  <c r="AH42" i="21"/>
  <c r="AG42" i="21"/>
  <c r="AE42" i="21"/>
  <c r="AI41" i="21"/>
  <c r="AH41" i="21"/>
  <c r="AG41" i="21"/>
  <c r="AE41" i="21"/>
  <c r="AI40" i="21"/>
  <c r="AH40" i="21"/>
  <c r="AG40" i="21"/>
  <c r="AE40" i="21"/>
  <c r="AI39" i="21"/>
  <c r="AH39" i="21"/>
  <c r="AG39" i="21"/>
  <c r="AE39" i="21"/>
  <c r="AI38" i="21"/>
  <c r="AH38" i="21"/>
  <c r="AG38" i="21"/>
  <c r="AE38" i="21"/>
  <c r="AI37" i="21"/>
  <c r="AH37" i="21"/>
  <c r="AG37" i="21"/>
  <c r="AE37" i="21"/>
  <c r="AI36" i="21"/>
  <c r="AH36" i="21"/>
  <c r="AG36" i="21"/>
  <c r="AE36" i="21"/>
  <c r="AI35" i="21"/>
  <c r="AH35" i="21"/>
  <c r="AG35" i="21"/>
  <c r="AE35" i="21"/>
  <c r="AI34" i="21"/>
  <c r="AH34" i="21"/>
  <c r="AG34" i="21"/>
  <c r="AE34" i="21"/>
  <c r="AI33" i="21"/>
  <c r="AH33" i="21"/>
  <c r="AG33" i="21"/>
  <c r="AE33" i="21"/>
  <c r="AI32" i="21"/>
  <c r="AH32" i="21"/>
  <c r="AG32" i="21"/>
  <c r="AE32" i="21"/>
  <c r="AI31" i="21"/>
  <c r="AH31" i="21"/>
  <c r="AG31" i="21"/>
  <c r="AE31" i="21"/>
  <c r="AI30" i="21"/>
  <c r="AH30" i="21"/>
  <c r="AG30" i="21"/>
  <c r="AE30" i="21"/>
  <c r="AI29" i="21"/>
  <c r="AH29" i="21"/>
  <c r="AG29" i="21"/>
  <c r="AE29" i="21"/>
  <c r="AI28" i="21"/>
  <c r="AH28" i="21"/>
  <c r="AG28" i="21"/>
  <c r="AE28" i="21"/>
  <c r="AI27" i="21"/>
  <c r="AH27" i="21"/>
  <c r="AG27" i="21"/>
  <c r="AE27" i="21"/>
  <c r="AI26" i="21"/>
  <c r="AH26" i="21"/>
  <c r="AG26" i="21"/>
  <c r="AE26" i="21"/>
  <c r="AI25" i="21"/>
  <c r="AH25" i="21"/>
  <c r="AG25" i="21"/>
  <c r="AE25" i="21"/>
  <c r="AI24" i="21"/>
  <c r="AH24" i="21"/>
  <c r="AG24" i="21"/>
  <c r="AE24" i="21"/>
  <c r="AI23" i="21"/>
  <c r="AH23" i="21"/>
  <c r="AG23" i="21"/>
  <c r="AE23" i="21"/>
  <c r="AI22" i="21"/>
  <c r="AH22" i="21"/>
  <c r="AG22" i="21"/>
  <c r="AE22" i="21"/>
  <c r="AI21" i="21"/>
  <c r="AH21" i="21"/>
  <c r="AG21" i="21"/>
  <c r="AE21" i="21"/>
  <c r="AI20" i="21"/>
  <c r="AH20" i="21"/>
  <c r="AG20" i="21"/>
  <c r="AE20" i="21"/>
  <c r="AI19" i="21"/>
  <c r="AH19" i="21"/>
  <c r="AG19" i="21"/>
  <c r="AE19" i="21"/>
  <c r="AI18" i="21"/>
  <c r="AH18" i="21"/>
  <c r="AG18" i="21"/>
  <c r="AE18" i="21"/>
  <c r="AI17" i="21"/>
  <c r="AH17" i="21"/>
  <c r="AG17" i="21"/>
  <c r="AE17" i="21"/>
  <c r="AI16" i="21"/>
  <c r="AH16" i="21"/>
  <c r="AG16" i="21"/>
  <c r="AE16" i="21"/>
  <c r="AI15" i="21"/>
  <c r="AH15" i="21"/>
  <c r="AG15" i="21"/>
  <c r="AE15" i="21"/>
  <c r="AI14" i="21"/>
  <c r="AH14" i="21"/>
  <c r="AG14" i="21"/>
  <c r="AE14" i="21"/>
  <c r="AI13" i="21"/>
  <c r="AH13" i="21"/>
  <c r="AG13" i="21"/>
  <c r="AE13" i="21"/>
  <c r="AI12" i="21"/>
  <c r="AH12" i="21"/>
  <c r="AG12" i="21"/>
  <c r="AE12" i="21"/>
  <c r="AI11" i="21"/>
  <c r="AH11" i="21"/>
  <c r="AG11" i="21"/>
  <c r="AE11" i="21"/>
  <c r="AI10" i="21"/>
  <c r="AH10" i="21"/>
  <c r="AG10" i="21"/>
  <c r="AE10" i="21"/>
  <c r="AI9" i="21"/>
  <c r="AH9" i="21"/>
  <c r="AG9" i="21"/>
  <c r="AE9" i="21"/>
  <c r="AI8" i="21"/>
  <c r="AH8" i="21"/>
  <c r="AG8" i="21"/>
  <c r="AE8" i="21"/>
  <c r="AI7" i="21"/>
  <c r="AH7" i="21"/>
  <c r="AG7" i="21"/>
  <c r="AE7" i="21"/>
  <c r="AI6" i="21"/>
  <c r="AH6" i="21"/>
  <c r="AG6" i="21"/>
  <c r="AE6" i="21"/>
  <c r="AI5" i="21"/>
  <c r="AH5" i="21"/>
  <c r="AG5" i="21"/>
  <c r="AE5" i="21"/>
  <c r="AI4" i="21"/>
  <c r="AH4" i="21"/>
  <c r="AG4" i="21"/>
  <c r="AE4" i="21"/>
  <c r="AI3" i="21"/>
  <c r="AH3" i="21"/>
  <c r="AG3" i="21"/>
  <c r="AE3" i="21"/>
  <c r="AI2" i="21"/>
  <c r="AH2" i="21"/>
  <c r="AG2" i="21"/>
  <c r="AE2" i="21"/>
  <c r="AF81" i="21"/>
  <c r="AD81" i="21"/>
  <c r="AF80" i="21"/>
  <c r="AD80" i="21"/>
  <c r="AF79" i="21"/>
  <c r="AD79" i="21"/>
  <c r="AF78" i="21"/>
  <c r="AD78" i="21"/>
  <c r="AF77" i="21"/>
  <c r="AD77" i="21"/>
  <c r="AF76" i="21"/>
  <c r="AD76" i="21"/>
  <c r="AF75" i="21"/>
  <c r="AD75" i="21"/>
  <c r="AF74" i="21"/>
  <c r="AD74" i="21"/>
  <c r="AF73" i="21"/>
  <c r="AD73" i="21"/>
  <c r="AF72" i="21"/>
  <c r="AD72" i="21"/>
  <c r="AF71" i="21"/>
  <c r="AD71" i="21"/>
  <c r="AF70" i="21"/>
  <c r="AD70" i="21"/>
  <c r="AF69" i="21"/>
  <c r="AD69" i="21"/>
  <c r="AF68" i="21"/>
  <c r="AD68" i="21"/>
  <c r="AF67" i="21"/>
  <c r="AD67" i="21"/>
  <c r="AF66" i="21"/>
  <c r="AD66" i="21"/>
  <c r="AF65" i="21"/>
  <c r="AD65" i="21"/>
  <c r="AF64" i="21"/>
  <c r="AD64" i="21"/>
  <c r="AF63" i="21"/>
  <c r="AD63" i="21"/>
  <c r="AF62" i="21"/>
  <c r="AD62" i="21"/>
  <c r="AF61" i="21"/>
  <c r="AD61" i="21"/>
  <c r="AF60" i="21"/>
  <c r="AD60" i="21"/>
  <c r="AF59" i="21"/>
  <c r="AD59" i="21"/>
  <c r="AF58" i="21"/>
  <c r="AD58" i="21"/>
  <c r="AF57" i="21"/>
  <c r="AD57" i="21"/>
  <c r="AF56" i="21"/>
  <c r="AD56" i="21"/>
  <c r="AF55" i="21"/>
  <c r="AD55" i="21"/>
  <c r="AF54" i="21"/>
  <c r="AD54" i="21"/>
  <c r="AF53" i="21"/>
  <c r="AD53" i="21"/>
  <c r="AF52" i="21"/>
  <c r="AD52" i="21"/>
  <c r="AF51" i="21"/>
  <c r="AD51" i="21"/>
  <c r="AF50" i="21"/>
  <c r="AD50" i="21"/>
  <c r="AF49" i="21"/>
  <c r="AD49" i="21"/>
  <c r="AF48" i="21"/>
  <c r="AD48" i="21"/>
  <c r="AF47" i="21"/>
  <c r="AD47" i="21"/>
  <c r="AF46" i="21"/>
  <c r="AD46" i="21"/>
  <c r="AF45" i="21"/>
  <c r="AD45" i="21"/>
  <c r="AF44" i="21"/>
  <c r="AD44" i="21"/>
  <c r="AF43" i="21"/>
  <c r="AD43" i="21"/>
  <c r="AF42" i="21"/>
  <c r="AD42" i="21"/>
  <c r="AF41" i="21"/>
  <c r="AD41" i="21"/>
  <c r="AF40" i="21"/>
  <c r="AD40" i="21"/>
  <c r="AF39" i="21"/>
  <c r="AD39" i="21"/>
  <c r="AF38" i="21"/>
  <c r="AD38" i="21"/>
  <c r="AF37" i="21"/>
  <c r="AD37" i="21"/>
  <c r="AF36" i="21"/>
  <c r="AD36" i="21"/>
  <c r="AF35" i="21"/>
  <c r="AD35" i="21"/>
  <c r="AF34" i="21"/>
  <c r="AD34" i="21"/>
  <c r="AF33" i="21"/>
  <c r="AD33" i="21"/>
  <c r="AF32" i="21"/>
  <c r="AD32" i="21"/>
  <c r="AF31" i="21"/>
  <c r="AD31" i="21"/>
  <c r="AF30" i="21"/>
  <c r="AD30" i="21"/>
  <c r="AF29" i="21"/>
  <c r="AD29" i="21"/>
  <c r="AF28" i="21"/>
  <c r="AD28" i="21"/>
  <c r="AF27" i="21"/>
  <c r="AD27" i="21"/>
  <c r="AF26" i="21"/>
  <c r="AD26" i="21"/>
  <c r="AF25" i="21"/>
  <c r="AD25" i="21"/>
  <c r="AF24" i="21"/>
  <c r="AD24" i="21"/>
  <c r="AF23" i="21"/>
  <c r="AD23" i="21"/>
  <c r="AF22" i="21"/>
  <c r="AD22" i="21"/>
  <c r="AF21" i="21"/>
  <c r="AD21" i="21"/>
  <c r="AF20" i="21"/>
  <c r="AD20" i="21"/>
  <c r="AF19" i="21"/>
  <c r="AD19" i="21"/>
  <c r="AF18" i="21"/>
  <c r="AD18" i="21"/>
  <c r="AF17" i="21"/>
  <c r="AD17" i="21"/>
  <c r="AF16" i="21"/>
  <c r="AD16" i="21"/>
  <c r="AF15" i="21"/>
  <c r="AD15" i="21"/>
  <c r="AF14" i="21"/>
  <c r="AD14" i="21"/>
  <c r="AF13" i="21"/>
  <c r="AD13" i="21"/>
  <c r="AF12" i="21"/>
  <c r="AD12" i="21"/>
  <c r="AF11" i="21"/>
  <c r="AD11" i="21"/>
  <c r="AF10" i="21"/>
  <c r="AD10" i="21"/>
  <c r="AF9" i="21"/>
  <c r="AD9" i="21"/>
  <c r="AF8" i="21"/>
  <c r="AD8" i="21"/>
  <c r="AF7" i="21"/>
  <c r="AD7" i="21"/>
  <c r="AF6" i="21"/>
  <c r="AD6" i="21"/>
  <c r="AF5" i="21"/>
  <c r="AD5" i="21"/>
  <c r="AF4" i="21"/>
  <c r="AD4" i="21"/>
  <c r="AF3" i="21"/>
  <c r="AD3" i="21"/>
  <c r="AF2" i="21"/>
  <c r="AD2" i="21"/>
  <c r="AJ81" i="21"/>
  <c r="AO81" i="21"/>
  <c r="AJ80" i="21"/>
  <c r="AO80" i="21"/>
  <c r="AJ79" i="21"/>
  <c r="AO79" i="21"/>
  <c r="AJ78" i="21"/>
  <c r="AO78" i="21"/>
  <c r="AJ77" i="21"/>
  <c r="AO77" i="21"/>
  <c r="AJ76" i="21"/>
  <c r="AO76" i="21"/>
  <c r="AJ75" i="21"/>
  <c r="AO75" i="21"/>
  <c r="AJ74" i="21"/>
  <c r="AO74" i="21"/>
  <c r="AJ73" i="21"/>
  <c r="AO73" i="21"/>
  <c r="AJ72" i="21"/>
  <c r="AO72" i="21"/>
  <c r="AJ71" i="21"/>
  <c r="AO71" i="21"/>
  <c r="AJ70" i="21"/>
  <c r="AO70" i="21"/>
  <c r="AJ69" i="21"/>
  <c r="AO69" i="21"/>
  <c r="AJ68" i="21"/>
  <c r="AO68" i="21"/>
  <c r="AJ67" i="21"/>
  <c r="AO67" i="21"/>
  <c r="AJ66" i="21"/>
  <c r="AO66" i="21"/>
  <c r="AJ65" i="21"/>
  <c r="AO65" i="21"/>
  <c r="AJ64" i="21"/>
  <c r="AO64" i="21"/>
  <c r="AJ63" i="21"/>
  <c r="AO63" i="21"/>
  <c r="AJ62" i="21"/>
  <c r="AO62" i="21"/>
  <c r="AL62" i="21"/>
  <c r="AK62" i="21"/>
  <c r="R62" i="21"/>
  <c r="U62" i="21"/>
  <c r="Y62" i="21"/>
  <c r="S62" i="21"/>
  <c r="V62" i="21"/>
  <c r="AA62" i="21"/>
  <c r="X62" i="21"/>
  <c r="Z62" i="21"/>
  <c r="T62" i="21"/>
  <c r="W62" i="21"/>
  <c r="AC62" i="21"/>
  <c r="AB62" i="21"/>
  <c r="AJ61" i="21"/>
  <c r="AO61" i="21"/>
  <c r="AJ60" i="21"/>
  <c r="AO60" i="21"/>
  <c r="AJ59" i="21"/>
  <c r="AO59" i="21"/>
  <c r="AJ58" i="21"/>
  <c r="AO58" i="21"/>
  <c r="AJ57" i="21"/>
  <c r="AO57" i="21"/>
  <c r="AJ56" i="21"/>
  <c r="AO56" i="21"/>
  <c r="AJ55" i="21"/>
  <c r="AO55" i="21"/>
  <c r="AJ54" i="21"/>
  <c r="AO54" i="21"/>
  <c r="AJ53" i="21"/>
  <c r="AO53" i="21"/>
  <c r="AJ52" i="21"/>
  <c r="AO52" i="21"/>
  <c r="AJ51" i="21"/>
  <c r="AO51" i="21"/>
  <c r="AJ50" i="21"/>
  <c r="AO50" i="21"/>
  <c r="AJ49" i="21"/>
  <c r="AO49" i="21"/>
  <c r="AJ48" i="21"/>
  <c r="AO48" i="21"/>
  <c r="AJ47" i="21"/>
  <c r="AO47" i="21"/>
  <c r="AJ46" i="21"/>
  <c r="AO46" i="21"/>
  <c r="AJ45" i="21"/>
  <c r="AO45" i="21"/>
  <c r="AJ44" i="21"/>
  <c r="AO44" i="21"/>
  <c r="AJ43" i="21"/>
  <c r="AO43" i="21"/>
  <c r="AJ42" i="21"/>
  <c r="AO42" i="21"/>
  <c r="AL42" i="21"/>
  <c r="AK42" i="21"/>
  <c r="R42" i="21"/>
  <c r="U42" i="21"/>
  <c r="Y42" i="21"/>
  <c r="S42" i="21"/>
  <c r="V42" i="21"/>
  <c r="AA42" i="21"/>
  <c r="X42" i="21"/>
  <c r="Z42" i="21"/>
  <c r="T42" i="21"/>
  <c r="W42" i="21"/>
  <c r="AC42" i="21"/>
  <c r="AB42" i="21"/>
  <c r="AJ41" i="21"/>
  <c r="AO41" i="21"/>
  <c r="AJ40" i="21"/>
  <c r="AO40" i="21"/>
  <c r="AJ39" i="21"/>
  <c r="AO39" i="21"/>
  <c r="AJ38" i="21"/>
  <c r="AO38" i="21"/>
  <c r="AJ37" i="21"/>
  <c r="AO37" i="21"/>
  <c r="AJ36" i="21"/>
  <c r="AO36" i="21"/>
  <c r="AJ35" i="21"/>
  <c r="AO35" i="21"/>
  <c r="AJ34" i="21"/>
  <c r="AO34" i="21"/>
  <c r="AJ33" i="21"/>
  <c r="AO33" i="21"/>
  <c r="AJ32" i="21"/>
  <c r="AO32" i="21"/>
  <c r="AJ31" i="21"/>
  <c r="AO31" i="21"/>
  <c r="AJ30" i="21"/>
  <c r="AO30" i="21"/>
  <c r="AJ29" i="21"/>
  <c r="AO29" i="21"/>
  <c r="AJ28" i="21"/>
  <c r="AO28" i="21"/>
  <c r="AJ27" i="21"/>
  <c r="AO27" i="21"/>
  <c r="AJ26" i="21"/>
  <c r="AO26" i="21"/>
  <c r="AJ25" i="21"/>
  <c r="AO25" i="21"/>
  <c r="AJ24" i="21"/>
  <c r="AO24" i="21"/>
  <c r="AJ23" i="21"/>
  <c r="AO23" i="21"/>
  <c r="AJ22" i="21"/>
  <c r="AO22" i="21"/>
  <c r="AL22" i="21"/>
  <c r="AK22" i="21"/>
  <c r="R22" i="21"/>
  <c r="U22" i="21"/>
  <c r="Y22" i="21"/>
  <c r="S22" i="21"/>
  <c r="V22" i="21"/>
  <c r="AA22" i="21"/>
  <c r="X22" i="21"/>
  <c r="Z22" i="21"/>
  <c r="T22" i="21"/>
  <c r="W22" i="21"/>
  <c r="AC22" i="21"/>
  <c r="AB22" i="21"/>
  <c r="AJ21" i="21"/>
  <c r="AO21" i="21"/>
  <c r="AJ20" i="21"/>
  <c r="AO20" i="21"/>
  <c r="AJ19" i="21"/>
  <c r="AO19" i="21"/>
  <c r="AJ18" i="21"/>
  <c r="AO18" i="21"/>
  <c r="AJ17" i="21"/>
  <c r="AO17" i="21"/>
  <c r="AJ16" i="21"/>
  <c r="AO16" i="21"/>
  <c r="AJ15" i="21"/>
  <c r="AO15" i="21"/>
  <c r="AJ14" i="21"/>
  <c r="AO14" i="21"/>
  <c r="AJ13" i="21"/>
  <c r="AO13" i="21"/>
  <c r="AJ12" i="21"/>
  <c r="AO12" i="21"/>
  <c r="AJ11" i="21"/>
  <c r="AO11" i="21"/>
  <c r="AJ10" i="21"/>
  <c r="AO10" i="21"/>
  <c r="AJ9" i="21"/>
  <c r="AO9" i="21"/>
  <c r="AJ8" i="21"/>
  <c r="AO8" i="21"/>
  <c r="AJ7" i="21"/>
  <c r="AO7" i="21"/>
  <c r="AJ6" i="21"/>
  <c r="AO6" i="21"/>
  <c r="AJ5" i="21"/>
  <c r="AO5" i="21"/>
  <c r="AJ4" i="21"/>
  <c r="AO4" i="21"/>
  <c r="AJ3" i="21"/>
  <c r="AO3" i="21"/>
  <c r="AJ2" i="21"/>
  <c r="AK2" i="21"/>
  <c r="AL2" i="21"/>
  <c r="AM2" i="21"/>
  <c r="AN2" i="21"/>
  <c r="AO2" i="21"/>
  <c r="R2" i="21"/>
  <c r="U2" i="21"/>
  <c r="Y2" i="21"/>
  <c r="S2" i="21"/>
  <c r="V2" i="21"/>
  <c r="AA2" i="21"/>
  <c r="X2" i="21"/>
  <c r="Z2" i="21"/>
  <c r="T2" i="21"/>
  <c r="W2" i="21"/>
  <c r="AC2" i="21"/>
  <c r="AB2" i="21"/>
  <c r="T3" i="9"/>
  <c r="U3" i="9"/>
  <c r="V3" i="9"/>
  <c r="T4" i="9"/>
  <c r="U4" i="9"/>
  <c r="V4" i="9"/>
  <c r="T5" i="9"/>
  <c r="U5" i="9"/>
  <c r="V5" i="9"/>
  <c r="T6" i="9"/>
  <c r="U6" i="9"/>
  <c r="V6" i="9"/>
  <c r="T7" i="9"/>
  <c r="U7" i="9"/>
  <c r="V7" i="9"/>
  <c r="T8" i="9"/>
  <c r="U8" i="9"/>
  <c r="V8" i="9"/>
  <c r="T9" i="9"/>
  <c r="U9" i="9"/>
  <c r="V9" i="9"/>
  <c r="T10" i="9"/>
  <c r="U10" i="9"/>
  <c r="V10" i="9"/>
  <c r="T11" i="9"/>
  <c r="U11" i="9"/>
  <c r="V11" i="9"/>
  <c r="T12" i="9"/>
  <c r="U12" i="9"/>
  <c r="V12" i="9"/>
  <c r="T13" i="9"/>
  <c r="U13" i="9"/>
  <c r="V13" i="9"/>
  <c r="T14" i="9"/>
  <c r="U14" i="9"/>
  <c r="V14" i="9"/>
  <c r="T15" i="9"/>
  <c r="U15" i="9"/>
  <c r="V15" i="9"/>
  <c r="T16" i="9"/>
  <c r="U16" i="9"/>
  <c r="V16" i="9"/>
  <c r="T17" i="9"/>
  <c r="U17" i="9"/>
  <c r="V17" i="9"/>
  <c r="T18" i="9"/>
  <c r="U18" i="9"/>
  <c r="V18" i="9"/>
  <c r="T19" i="9"/>
  <c r="U19" i="9"/>
  <c r="V19" i="9"/>
  <c r="T20" i="9"/>
  <c r="U20" i="9"/>
  <c r="V20" i="9"/>
  <c r="T21" i="9"/>
  <c r="U21" i="9"/>
  <c r="V21" i="9"/>
  <c r="T22" i="9"/>
  <c r="U22" i="9"/>
  <c r="V22" i="9"/>
  <c r="T23" i="9"/>
  <c r="U23" i="9"/>
  <c r="V23" i="9"/>
  <c r="T24" i="9"/>
  <c r="U24" i="9"/>
  <c r="V24" i="9"/>
  <c r="T25" i="9"/>
  <c r="U25" i="9"/>
  <c r="V25" i="9"/>
  <c r="T26" i="9"/>
  <c r="U26" i="9"/>
  <c r="V26" i="9"/>
  <c r="T27" i="9"/>
  <c r="U27" i="9"/>
  <c r="V27" i="9"/>
  <c r="T28" i="9"/>
  <c r="U28" i="9"/>
  <c r="V28" i="9"/>
  <c r="T29" i="9"/>
  <c r="U29" i="9"/>
  <c r="V29" i="9"/>
  <c r="T30" i="9"/>
  <c r="U30" i="9"/>
  <c r="V30" i="9"/>
  <c r="T31" i="9"/>
  <c r="U31" i="9"/>
  <c r="V31" i="9"/>
  <c r="T32" i="9"/>
  <c r="U32" i="9"/>
  <c r="V32" i="9"/>
  <c r="T33" i="9"/>
  <c r="U33" i="9"/>
  <c r="V33" i="9"/>
  <c r="T34" i="9"/>
  <c r="U34" i="9"/>
  <c r="V34" i="9"/>
  <c r="T35" i="9"/>
  <c r="U35" i="9"/>
  <c r="V35" i="9"/>
  <c r="T36" i="9"/>
  <c r="U36" i="9"/>
  <c r="V36" i="9"/>
  <c r="T37" i="9"/>
  <c r="U37" i="9"/>
  <c r="V37" i="9"/>
  <c r="T38" i="9"/>
  <c r="U38" i="9"/>
  <c r="V38" i="9"/>
  <c r="T39" i="9"/>
  <c r="U39" i="9"/>
  <c r="V39" i="9"/>
  <c r="T40" i="9"/>
  <c r="U40" i="9"/>
  <c r="V40" i="9"/>
  <c r="T41" i="9"/>
  <c r="U41" i="9"/>
  <c r="V41" i="9"/>
  <c r="T42" i="9"/>
  <c r="U42" i="9"/>
  <c r="V42" i="9"/>
  <c r="T43" i="9"/>
  <c r="U43" i="9"/>
  <c r="V43" i="9"/>
  <c r="T44" i="9"/>
  <c r="U44" i="9"/>
  <c r="V44" i="9"/>
  <c r="T45" i="9"/>
  <c r="U45" i="9"/>
  <c r="V45" i="9"/>
  <c r="T46" i="9"/>
  <c r="U46" i="9"/>
  <c r="V46" i="9"/>
  <c r="T47" i="9"/>
  <c r="U47" i="9"/>
  <c r="V47" i="9"/>
  <c r="T48" i="9"/>
  <c r="U48" i="9"/>
  <c r="V48" i="9"/>
  <c r="T49" i="9"/>
  <c r="U49" i="9"/>
  <c r="V49" i="9"/>
  <c r="T50" i="9"/>
  <c r="U50" i="9"/>
  <c r="V50" i="9"/>
  <c r="T51" i="9"/>
  <c r="U51" i="9"/>
  <c r="V51" i="9"/>
  <c r="T52" i="9"/>
  <c r="U52" i="9"/>
  <c r="V52" i="9"/>
  <c r="T53" i="9"/>
  <c r="U53" i="9"/>
  <c r="V53" i="9"/>
  <c r="T54" i="9"/>
  <c r="U54" i="9"/>
  <c r="V54" i="9"/>
  <c r="T55" i="9"/>
  <c r="U55" i="9"/>
  <c r="V55" i="9"/>
  <c r="T56" i="9"/>
  <c r="U56" i="9"/>
  <c r="V56" i="9"/>
  <c r="T57" i="9"/>
  <c r="U57" i="9"/>
  <c r="V57" i="9"/>
  <c r="T58" i="9"/>
  <c r="U58" i="9"/>
  <c r="V58" i="9"/>
  <c r="T59" i="9"/>
  <c r="U59" i="9"/>
  <c r="V59" i="9"/>
  <c r="T60" i="9"/>
  <c r="U60" i="9"/>
  <c r="V60" i="9"/>
  <c r="T61" i="9"/>
  <c r="U61" i="9"/>
  <c r="V61" i="9"/>
  <c r="T62" i="9"/>
  <c r="U62" i="9"/>
  <c r="V62" i="9"/>
  <c r="T63" i="9"/>
  <c r="U63" i="9"/>
  <c r="V63" i="9"/>
  <c r="T64" i="9"/>
  <c r="U64" i="9"/>
  <c r="V64" i="9"/>
  <c r="T65" i="9"/>
  <c r="U65" i="9"/>
  <c r="V65" i="9"/>
  <c r="T66" i="9"/>
  <c r="U66" i="9"/>
  <c r="V66" i="9"/>
  <c r="T67" i="9"/>
  <c r="U67" i="9"/>
  <c r="V67" i="9"/>
  <c r="T68" i="9"/>
  <c r="U68" i="9"/>
  <c r="V68" i="9"/>
  <c r="T69" i="9"/>
  <c r="U69" i="9"/>
  <c r="V69" i="9"/>
  <c r="T70" i="9"/>
  <c r="U70" i="9"/>
  <c r="V70" i="9"/>
  <c r="T71" i="9"/>
  <c r="U71" i="9"/>
  <c r="V71" i="9"/>
  <c r="T72" i="9"/>
  <c r="U72" i="9"/>
  <c r="V72" i="9"/>
  <c r="T73" i="9"/>
  <c r="U73" i="9"/>
  <c r="V73" i="9"/>
  <c r="T74" i="9"/>
  <c r="U74" i="9"/>
  <c r="V74" i="9"/>
  <c r="T75" i="9"/>
  <c r="U75" i="9"/>
  <c r="V75" i="9"/>
  <c r="T76" i="9"/>
  <c r="U76" i="9"/>
  <c r="V76" i="9"/>
  <c r="T77" i="9"/>
  <c r="U77" i="9"/>
  <c r="V77" i="9"/>
  <c r="T78" i="9"/>
  <c r="U78" i="9"/>
  <c r="V78" i="9"/>
  <c r="T79" i="9"/>
  <c r="U79" i="9"/>
  <c r="V79" i="9"/>
  <c r="T80" i="9"/>
  <c r="U80" i="9"/>
  <c r="V80" i="9"/>
  <c r="T81" i="9"/>
  <c r="U81" i="9"/>
  <c r="V81" i="9"/>
  <c r="T82" i="9"/>
  <c r="U82" i="9"/>
  <c r="V82" i="9"/>
  <c r="T83" i="9"/>
  <c r="U83" i="9"/>
  <c r="V83" i="9"/>
  <c r="T84" i="9"/>
  <c r="U84" i="9"/>
  <c r="V84" i="9"/>
  <c r="T85" i="9"/>
  <c r="U85" i="9"/>
  <c r="V85" i="9"/>
  <c r="T86" i="9"/>
  <c r="U86" i="9"/>
  <c r="V86" i="9"/>
  <c r="T87" i="9"/>
  <c r="U87" i="9"/>
  <c r="V87" i="9"/>
  <c r="T88" i="9"/>
  <c r="U88" i="9"/>
  <c r="V88" i="9"/>
  <c r="T89" i="9"/>
  <c r="U89" i="9"/>
  <c r="V89" i="9"/>
  <c r="T90" i="9"/>
  <c r="U90" i="9"/>
  <c r="V90" i="9"/>
  <c r="T91" i="9"/>
  <c r="U91" i="9"/>
  <c r="V91" i="9"/>
  <c r="T92" i="9"/>
  <c r="U92" i="9"/>
  <c r="V92" i="9"/>
  <c r="T93" i="9"/>
  <c r="U93" i="9"/>
  <c r="V93" i="9"/>
  <c r="T94" i="9"/>
  <c r="U94" i="9"/>
  <c r="V94" i="9"/>
  <c r="T95" i="9"/>
  <c r="U95" i="9"/>
  <c r="V95" i="9"/>
  <c r="T96" i="9"/>
  <c r="U96" i="9"/>
  <c r="V96" i="9"/>
  <c r="T97" i="9"/>
  <c r="U97" i="9"/>
  <c r="V97" i="9"/>
  <c r="T98" i="9"/>
  <c r="U98" i="9"/>
  <c r="V98" i="9"/>
  <c r="T99" i="9"/>
  <c r="U99" i="9"/>
  <c r="V99" i="9"/>
  <c r="T100" i="9"/>
  <c r="U100" i="9"/>
  <c r="V100" i="9"/>
  <c r="T101" i="9"/>
  <c r="U101" i="9"/>
  <c r="V101" i="9"/>
  <c r="T102" i="9"/>
  <c r="U102" i="9"/>
  <c r="V102" i="9"/>
  <c r="T103" i="9"/>
  <c r="U103" i="9"/>
  <c r="V103" i="9"/>
  <c r="T104" i="9"/>
  <c r="U104" i="9"/>
  <c r="V104" i="9"/>
  <c r="T105" i="9"/>
  <c r="U105" i="9"/>
  <c r="V105" i="9"/>
  <c r="T106" i="9"/>
  <c r="U106" i="9"/>
  <c r="V106" i="9"/>
  <c r="T107" i="9"/>
  <c r="U107" i="9"/>
  <c r="V107" i="9"/>
  <c r="T108" i="9"/>
  <c r="U108" i="9"/>
  <c r="V108" i="9"/>
  <c r="T109" i="9"/>
  <c r="U109" i="9"/>
  <c r="V109" i="9"/>
  <c r="T110" i="9"/>
  <c r="U110" i="9"/>
  <c r="V110" i="9"/>
  <c r="T111" i="9"/>
  <c r="U111" i="9"/>
  <c r="V111" i="9"/>
  <c r="T112" i="9"/>
  <c r="U112" i="9"/>
  <c r="V112" i="9"/>
  <c r="T113" i="9"/>
  <c r="U113" i="9"/>
  <c r="V113" i="9"/>
  <c r="T114" i="9"/>
  <c r="U114" i="9"/>
  <c r="V114" i="9"/>
  <c r="T115" i="9"/>
  <c r="U115" i="9"/>
  <c r="V115" i="9"/>
  <c r="T116" i="9"/>
  <c r="U116" i="9"/>
  <c r="V116" i="9"/>
  <c r="T117" i="9"/>
  <c r="U117" i="9"/>
  <c r="V117" i="9"/>
  <c r="T118" i="9"/>
  <c r="U118" i="9"/>
  <c r="V118" i="9"/>
  <c r="T119" i="9"/>
  <c r="U119" i="9"/>
  <c r="V119" i="9"/>
  <c r="T120" i="9"/>
  <c r="U120" i="9"/>
  <c r="V120" i="9"/>
  <c r="T121" i="9"/>
  <c r="U121" i="9"/>
  <c r="V121" i="9"/>
  <c r="T122" i="9"/>
  <c r="U122" i="9"/>
  <c r="V122" i="9"/>
  <c r="T123" i="9"/>
  <c r="U123" i="9"/>
  <c r="V123" i="9"/>
  <c r="T124" i="9"/>
  <c r="U124" i="9"/>
  <c r="V124" i="9"/>
  <c r="T125" i="9"/>
  <c r="U125" i="9"/>
  <c r="V125" i="9"/>
  <c r="T126" i="9"/>
  <c r="U126" i="9"/>
  <c r="V126" i="9"/>
  <c r="T127" i="9"/>
  <c r="U127" i="9"/>
  <c r="V127" i="9"/>
  <c r="T128" i="9"/>
  <c r="U128" i="9"/>
  <c r="V128" i="9"/>
  <c r="T129" i="9"/>
  <c r="U129" i="9"/>
  <c r="V129" i="9"/>
  <c r="T130" i="9"/>
  <c r="U130" i="9"/>
  <c r="V130" i="9"/>
  <c r="T131" i="9"/>
  <c r="U131" i="9"/>
  <c r="V131" i="9"/>
  <c r="T132" i="9"/>
  <c r="U132" i="9"/>
  <c r="V132" i="9"/>
  <c r="T133" i="9"/>
  <c r="U133" i="9"/>
  <c r="V133" i="9"/>
  <c r="T134" i="9"/>
  <c r="U134" i="9"/>
  <c r="V134" i="9"/>
  <c r="T135" i="9"/>
  <c r="U135" i="9"/>
  <c r="V135" i="9"/>
  <c r="T136" i="9"/>
  <c r="U136" i="9"/>
  <c r="V136" i="9"/>
  <c r="T137" i="9"/>
  <c r="U137" i="9"/>
  <c r="V137" i="9"/>
  <c r="T138" i="9"/>
  <c r="U138" i="9"/>
  <c r="V138" i="9"/>
  <c r="T139" i="9"/>
  <c r="U139" i="9"/>
  <c r="V139" i="9"/>
  <c r="T140" i="9"/>
  <c r="U140" i="9"/>
  <c r="V140" i="9"/>
  <c r="T141" i="9"/>
  <c r="U141" i="9"/>
  <c r="V141" i="9"/>
  <c r="T142" i="9"/>
  <c r="U142" i="9"/>
  <c r="V142" i="9"/>
  <c r="T143" i="9"/>
  <c r="U143" i="9"/>
  <c r="V143" i="9"/>
  <c r="T144" i="9"/>
  <c r="U144" i="9"/>
  <c r="V144" i="9"/>
  <c r="T145" i="9"/>
  <c r="U145" i="9"/>
  <c r="V145" i="9"/>
  <c r="T146" i="9"/>
  <c r="U146" i="9"/>
  <c r="V146" i="9"/>
  <c r="T147" i="9"/>
  <c r="U147" i="9"/>
  <c r="V147" i="9"/>
  <c r="T148" i="9"/>
  <c r="U148" i="9"/>
  <c r="V148" i="9"/>
  <c r="T149" i="9"/>
  <c r="U149" i="9"/>
  <c r="V149" i="9"/>
  <c r="T150" i="9"/>
  <c r="U150" i="9"/>
  <c r="V150" i="9"/>
  <c r="T151" i="9"/>
  <c r="U151" i="9"/>
  <c r="V151" i="9"/>
  <c r="T152" i="9"/>
  <c r="U152" i="9"/>
  <c r="V152" i="9"/>
  <c r="T153" i="9"/>
  <c r="U153" i="9"/>
  <c r="V153" i="9"/>
  <c r="T154" i="9"/>
  <c r="U154" i="9"/>
  <c r="V154" i="9"/>
  <c r="T155" i="9"/>
  <c r="U155" i="9"/>
  <c r="V155" i="9"/>
  <c r="T156" i="9"/>
  <c r="U156" i="9"/>
  <c r="V156" i="9"/>
  <c r="T157" i="9"/>
  <c r="U157" i="9"/>
  <c r="V157" i="9"/>
  <c r="T158" i="9"/>
  <c r="U158" i="9"/>
  <c r="V158" i="9"/>
  <c r="T159" i="9"/>
  <c r="U159" i="9"/>
  <c r="V159" i="9"/>
  <c r="T160" i="9"/>
  <c r="U160" i="9"/>
  <c r="V160" i="9"/>
  <c r="T161" i="9"/>
  <c r="U161" i="9"/>
  <c r="V161" i="9"/>
  <c r="T162" i="9"/>
  <c r="U162" i="9"/>
  <c r="V162" i="9"/>
  <c r="T163" i="9"/>
  <c r="U163" i="9"/>
  <c r="V163" i="9"/>
  <c r="T164" i="9"/>
  <c r="U164" i="9"/>
  <c r="V164" i="9"/>
  <c r="T165" i="9"/>
  <c r="U165" i="9"/>
  <c r="V165" i="9"/>
  <c r="T166" i="9"/>
  <c r="U166" i="9"/>
  <c r="V166" i="9"/>
  <c r="T167" i="9"/>
  <c r="U167" i="9"/>
  <c r="V167" i="9"/>
  <c r="T168" i="9"/>
  <c r="U168" i="9"/>
  <c r="V168" i="9"/>
  <c r="T169" i="9"/>
  <c r="U169" i="9"/>
  <c r="V169" i="9"/>
  <c r="T170" i="9"/>
  <c r="U170" i="9"/>
  <c r="V170" i="9"/>
  <c r="T171" i="9"/>
  <c r="U171" i="9"/>
  <c r="V171" i="9"/>
  <c r="T172" i="9"/>
  <c r="U172" i="9"/>
  <c r="V172" i="9"/>
  <c r="T173" i="9"/>
  <c r="U173" i="9"/>
  <c r="V173" i="9"/>
  <c r="T174" i="9"/>
  <c r="U174" i="9"/>
  <c r="V174" i="9"/>
  <c r="T175" i="9"/>
  <c r="U175" i="9"/>
  <c r="V175" i="9"/>
  <c r="T176" i="9"/>
  <c r="U176" i="9"/>
  <c r="V176" i="9"/>
  <c r="T177" i="9"/>
  <c r="U177" i="9"/>
  <c r="V177" i="9"/>
  <c r="T178" i="9"/>
  <c r="U178" i="9"/>
  <c r="V178" i="9"/>
  <c r="T179" i="9"/>
  <c r="U179" i="9"/>
  <c r="V179" i="9"/>
  <c r="T180" i="9"/>
  <c r="U180" i="9"/>
  <c r="V180" i="9"/>
  <c r="T181" i="9"/>
  <c r="U181" i="9"/>
  <c r="V181" i="9"/>
  <c r="T182" i="9"/>
  <c r="U182" i="9"/>
  <c r="V182" i="9"/>
  <c r="T183" i="9"/>
  <c r="U183" i="9"/>
  <c r="V183" i="9"/>
  <c r="T184" i="9"/>
  <c r="U184" i="9"/>
  <c r="V184" i="9"/>
  <c r="T185" i="9"/>
  <c r="U185" i="9"/>
  <c r="V185" i="9"/>
  <c r="T186" i="9"/>
  <c r="U186" i="9"/>
  <c r="V186" i="9"/>
  <c r="T187" i="9"/>
  <c r="U187" i="9"/>
  <c r="V187" i="9"/>
  <c r="T188" i="9"/>
  <c r="U188" i="9"/>
  <c r="V188" i="9"/>
  <c r="T189" i="9"/>
  <c r="U189" i="9"/>
  <c r="V189" i="9"/>
  <c r="T190" i="9"/>
  <c r="U190" i="9"/>
  <c r="V190" i="9"/>
  <c r="T191" i="9"/>
  <c r="U191" i="9"/>
  <c r="V191" i="9"/>
  <c r="T192" i="9"/>
  <c r="U192" i="9"/>
  <c r="V192" i="9"/>
  <c r="T193" i="9"/>
  <c r="U193" i="9"/>
  <c r="V193" i="9"/>
  <c r="T194" i="9"/>
  <c r="U194" i="9"/>
  <c r="V194" i="9"/>
  <c r="T195" i="9"/>
  <c r="U195" i="9"/>
  <c r="V195" i="9"/>
  <c r="T196" i="9"/>
  <c r="U196" i="9"/>
  <c r="V196" i="9"/>
  <c r="T197" i="9"/>
  <c r="U197" i="9"/>
  <c r="V197" i="9"/>
  <c r="T198" i="9"/>
  <c r="U198" i="9"/>
  <c r="V198" i="9"/>
  <c r="T199" i="9"/>
  <c r="U199" i="9"/>
  <c r="V199" i="9"/>
  <c r="T200" i="9"/>
  <c r="U200" i="9"/>
  <c r="V200" i="9"/>
  <c r="T201" i="9"/>
  <c r="U201" i="9"/>
  <c r="V201" i="9"/>
  <c r="T202" i="9"/>
  <c r="U202" i="9"/>
  <c r="V202" i="9"/>
  <c r="T203" i="9"/>
  <c r="U203" i="9"/>
  <c r="V203" i="9"/>
  <c r="T204" i="9"/>
  <c r="U204" i="9"/>
  <c r="V204" i="9"/>
  <c r="T205" i="9"/>
  <c r="U205" i="9"/>
  <c r="V205" i="9"/>
  <c r="T206" i="9"/>
  <c r="U206" i="9"/>
  <c r="V206" i="9"/>
  <c r="T207" i="9"/>
  <c r="U207" i="9"/>
  <c r="V207" i="9"/>
  <c r="T208" i="9"/>
  <c r="U208" i="9"/>
  <c r="V208" i="9"/>
  <c r="T209" i="9"/>
  <c r="U209" i="9"/>
  <c r="V209" i="9"/>
  <c r="T210" i="9"/>
  <c r="U210" i="9"/>
  <c r="V210" i="9"/>
  <c r="T211" i="9"/>
  <c r="U211" i="9"/>
  <c r="V211" i="9"/>
  <c r="T212" i="9"/>
  <c r="U212" i="9"/>
  <c r="V212" i="9"/>
  <c r="T213" i="9"/>
  <c r="U213" i="9"/>
  <c r="V213" i="9"/>
  <c r="T214" i="9"/>
  <c r="U214" i="9"/>
  <c r="V214" i="9"/>
  <c r="T215" i="9"/>
  <c r="U215" i="9"/>
  <c r="V215" i="9"/>
  <c r="T216" i="9"/>
  <c r="U216" i="9"/>
  <c r="V216" i="9"/>
  <c r="T217" i="9"/>
  <c r="U217" i="9"/>
  <c r="V217" i="9"/>
  <c r="T218" i="9"/>
  <c r="U218" i="9"/>
  <c r="V218" i="9"/>
  <c r="T219" i="9"/>
  <c r="U219" i="9"/>
  <c r="V219" i="9"/>
  <c r="T220" i="9"/>
  <c r="U220" i="9"/>
  <c r="V220" i="9"/>
  <c r="T221" i="9"/>
  <c r="U221" i="9"/>
  <c r="V221" i="9"/>
  <c r="T222" i="9"/>
  <c r="U222" i="9"/>
  <c r="V222" i="9"/>
  <c r="T223" i="9"/>
  <c r="U223" i="9"/>
  <c r="V223" i="9"/>
  <c r="T224" i="9"/>
  <c r="U224" i="9"/>
  <c r="V224" i="9"/>
  <c r="T225" i="9"/>
  <c r="U225" i="9"/>
  <c r="V225" i="9"/>
  <c r="T226" i="9"/>
  <c r="U226" i="9"/>
  <c r="V226" i="9"/>
  <c r="T227" i="9"/>
  <c r="U227" i="9"/>
  <c r="V227" i="9"/>
  <c r="T228" i="9"/>
  <c r="U228" i="9"/>
  <c r="V228" i="9"/>
  <c r="T229" i="9"/>
  <c r="U229" i="9"/>
  <c r="V229" i="9"/>
  <c r="T230" i="9"/>
  <c r="U230" i="9"/>
  <c r="V230" i="9"/>
  <c r="T231" i="9"/>
  <c r="U231" i="9"/>
  <c r="V231" i="9"/>
  <c r="T232" i="9"/>
  <c r="U232" i="9"/>
  <c r="V232" i="9"/>
  <c r="T233" i="9"/>
  <c r="U233" i="9"/>
  <c r="V233" i="9"/>
  <c r="T234" i="9"/>
  <c r="U234" i="9"/>
  <c r="V234" i="9"/>
  <c r="T235" i="9"/>
  <c r="U235" i="9"/>
  <c r="V235" i="9"/>
  <c r="T236" i="9"/>
  <c r="U236" i="9"/>
  <c r="V236" i="9"/>
  <c r="T237" i="9"/>
  <c r="U237" i="9"/>
  <c r="V237" i="9"/>
  <c r="T238" i="9"/>
  <c r="U238" i="9"/>
  <c r="V238" i="9"/>
  <c r="T239" i="9"/>
  <c r="U239" i="9"/>
  <c r="V239" i="9"/>
  <c r="T240" i="9"/>
  <c r="U240" i="9"/>
  <c r="V240" i="9"/>
  <c r="T241" i="9"/>
  <c r="U241" i="9"/>
  <c r="V241" i="9"/>
  <c r="T242" i="9"/>
  <c r="U242" i="9"/>
  <c r="V242" i="9"/>
  <c r="T243" i="9"/>
  <c r="U243" i="9"/>
  <c r="V243" i="9"/>
  <c r="T244" i="9"/>
  <c r="U244" i="9"/>
  <c r="V244" i="9"/>
  <c r="T245" i="9"/>
  <c r="U245" i="9"/>
  <c r="V245" i="9"/>
  <c r="T246" i="9"/>
  <c r="U246" i="9"/>
  <c r="V246" i="9"/>
  <c r="T247" i="9"/>
  <c r="U247" i="9"/>
  <c r="V247" i="9"/>
  <c r="T248" i="9"/>
  <c r="U248" i="9"/>
  <c r="V248" i="9"/>
  <c r="T249" i="9"/>
  <c r="U249" i="9"/>
  <c r="V249" i="9"/>
  <c r="T250" i="9"/>
  <c r="U250" i="9"/>
  <c r="V250" i="9"/>
  <c r="T251" i="9"/>
  <c r="U251" i="9"/>
  <c r="V251" i="9"/>
  <c r="T252" i="9"/>
  <c r="U252" i="9"/>
  <c r="V252" i="9"/>
  <c r="T253" i="9"/>
  <c r="U253" i="9"/>
  <c r="V253" i="9"/>
  <c r="T254" i="9"/>
  <c r="U254" i="9"/>
  <c r="V254" i="9"/>
  <c r="T255" i="9"/>
  <c r="U255" i="9"/>
  <c r="V255" i="9"/>
  <c r="T256" i="9"/>
  <c r="U256" i="9"/>
  <c r="V256" i="9"/>
  <c r="T257" i="9"/>
  <c r="U257" i="9"/>
  <c r="V257" i="9"/>
  <c r="T258" i="9"/>
  <c r="U258" i="9"/>
  <c r="V258" i="9"/>
  <c r="T259" i="9"/>
  <c r="U259" i="9"/>
  <c r="V259" i="9"/>
  <c r="T260" i="9"/>
  <c r="U260" i="9"/>
  <c r="V260" i="9"/>
  <c r="T261" i="9"/>
  <c r="U261" i="9"/>
  <c r="V261" i="9"/>
  <c r="T262" i="9"/>
  <c r="U262" i="9"/>
  <c r="V262" i="9"/>
  <c r="T263" i="9"/>
  <c r="U263" i="9"/>
  <c r="V263" i="9"/>
  <c r="T264" i="9"/>
  <c r="U264" i="9"/>
  <c r="V264" i="9"/>
  <c r="T265" i="9"/>
  <c r="U265" i="9"/>
  <c r="V265" i="9"/>
  <c r="T266" i="9"/>
  <c r="U266" i="9"/>
  <c r="V266" i="9"/>
  <c r="T267" i="9"/>
  <c r="U267" i="9"/>
  <c r="V267" i="9"/>
  <c r="T268" i="9"/>
  <c r="U268" i="9"/>
  <c r="V268" i="9"/>
  <c r="T269" i="9"/>
  <c r="U269" i="9"/>
  <c r="V269" i="9"/>
  <c r="T270" i="9"/>
  <c r="U270" i="9"/>
  <c r="V270" i="9"/>
  <c r="T271" i="9"/>
  <c r="U271" i="9"/>
  <c r="V271" i="9"/>
  <c r="T272" i="9"/>
  <c r="U272" i="9"/>
  <c r="V272" i="9"/>
  <c r="T273" i="9"/>
  <c r="U273" i="9"/>
  <c r="V273" i="9"/>
  <c r="T274" i="9"/>
  <c r="U274" i="9"/>
  <c r="V274" i="9"/>
  <c r="T275" i="9"/>
  <c r="U275" i="9"/>
  <c r="V275" i="9"/>
  <c r="T276" i="9"/>
  <c r="U276" i="9"/>
  <c r="V276" i="9"/>
  <c r="T277" i="9"/>
  <c r="U277" i="9"/>
  <c r="V277" i="9"/>
  <c r="T278" i="9"/>
  <c r="U278" i="9"/>
  <c r="V278" i="9"/>
  <c r="T279" i="9"/>
  <c r="U279" i="9"/>
  <c r="V279" i="9"/>
  <c r="T280" i="9"/>
  <c r="U280" i="9"/>
  <c r="V280" i="9"/>
  <c r="T281" i="9"/>
  <c r="U281" i="9"/>
  <c r="V281" i="9"/>
  <c r="T282" i="9"/>
  <c r="U282" i="9"/>
  <c r="V282" i="9"/>
  <c r="T283" i="9"/>
  <c r="U283" i="9"/>
  <c r="V283" i="9"/>
  <c r="T284" i="9"/>
  <c r="U284" i="9"/>
  <c r="V284" i="9"/>
  <c r="T285" i="9"/>
  <c r="U285" i="9"/>
  <c r="V285" i="9"/>
  <c r="T286" i="9"/>
  <c r="U286" i="9"/>
  <c r="V286" i="9"/>
  <c r="T287" i="9"/>
  <c r="U287" i="9"/>
  <c r="V287" i="9"/>
  <c r="T288" i="9"/>
  <c r="U288" i="9"/>
  <c r="V288" i="9"/>
  <c r="T289" i="9"/>
  <c r="U289" i="9"/>
  <c r="V289" i="9"/>
  <c r="T290" i="9"/>
  <c r="U290" i="9"/>
  <c r="V290" i="9"/>
  <c r="T291" i="9"/>
  <c r="U291" i="9"/>
  <c r="V291" i="9"/>
  <c r="T292" i="9"/>
  <c r="U292" i="9"/>
  <c r="V292" i="9"/>
  <c r="T293" i="9"/>
  <c r="U293" i="9"/>
  <c r="V293" i="9"/>
  <c r="T294" i="9"/>
  <c r="U294" i="9"/>
  <c r="V294" i="9"/>
  <c r="T295" i="9"/>
  <c r="U295" i="9"/>
  <c r="V295" i="9"/>
  <c r="T296" i="9"/>
  <c r="U296" i="9"/>
  <c r="V296" i="9"/>
  <c r="T297" i="9"/>
  <c r="U297" i="9"/>
  <c r="V297" i="9"/>
  <c r="T298" i="9"/>
  <c r="U298" i="9"/>
  <c r="V298" i="9"/>
  <c r="T299" i="9"/>
  <c r="U299" i="9"/>
  <c r="V299" i="9"/>
  <c r="T300" i="9"/>
  <c r="U300" i="9"/>
  <c r="V300" i="9"/>
  <c r="T301" i="9"/>
  <c r="U301" i="9"/>
  <c r="V301" i="9"/>
  <c r="T302" i="9"/>
  <c r="U302" i="9"/>
  <c r="V302" i="9"/>
  <c r="T303" i="9"/>
  <c r="U303" i="9"/>
  <c r="V303" i="9"/>
  <c r="T304" i="9"/>
  <c r="U304" i="9"/>
  <c r="V304" i="9"/>
  <c r="T305" i="9"/>
  <c r="U305" i="9"/>
  <c r="V305" i="9"/>
  <c r="T306" i="9"/>
  <c r="U306" i="9"/>
  <c r="V306" i="9"/>
  <c r="T307" i="9"/>
  <c r="U307" i="9"/>
  <c r="V307" i="9"/>
  <c r="T308" i="9"/>
  <c r="U308" i="9"/>
  <c r="V308" i="9"/>
  <c r="T309" i="9"/>
  <c r="U309" i="9"/>
  <c r="V309" i="9"/>
  <c r="T310" i="9"/>
  <c r="U310" i="9"/>
  <c r="V310" i="9"/>
  <c r="T311" i="9"/>
  <c r="U311" i="9"/>
  <c r="V311" i="9"/>
  <c r="T312" i="9"/>
  <c r="U312" i="9"/>
  <c r="V312" i="9"/>
  <c r="T313" i="9"/>
  <c r="U313" i="9"/>
  <c r="V313" i="9"/>
  <c r="T314" i="9"/>
  <c r="U314" i="9"/>
  <c r="V314" i="9"/>
  <c r="T315" i="9"/>
  <c r="U315" i="9"/>
  <c r="V315" i="9"/>
  <c r="T316" i="9"/>
  <c r="U316" i="9"/>
  <c r="V316" i="9"/>
  <c r="T317" i="9"/>
  <c r="U317" i="9"/>
  <c r="V317" i="9"/>
  <c r="T318" i="9"/>
  <c r="U318" i="9"/>
  <c r="V318" i="9"/>
  <c r="T319" i="9"/>
  <c r="U319" i="9"/>
  <c r="V319" i="9"/>
  <c r="T320" i="9"/>
  <c r="U320" i="9"/>
  <c r="V320" i="9"/>
  <c r="T321" i="9"/>
  <c r="U321" i="9"/>
  <c r="V321" i="9"/>
  <c r="T322" i="9"/>
  <c r="U322" i="9"/>
  <c r="V322" i="9"/>
  <c r="T323" i="9"/>
  <c r="U323" i="9"/>
  <c r="V323" i="9"/>
  <c r="T324" i="9"/>
  <c r="U324" i="9"/>
  <c r="V324" i="9"/>
  <c r="T325" i="9"/>
  <c r="U325" i="9"/>
  <c r="V325" i="9"/>
  <c r="T326" i="9"/>
  <c r="U326" i="9"/>
  <c r="V326" i="9"/>
  <c r="T327" i="9"/>
  <c r="U327" i="9"/>
  <c r="V327" i="9"/>
  <c r="T328" i="9"/>
  <c r="U328" i="9"/>
  <c r="V328" i="9"/>
  <c r="T329" i="9"/>
  <c r="U329" i="9"/>
  <c r="V329" i="9"/>
  <c r="T330" i="9"/>
  <c r="U330" i="9"/>
  <c r="V330" i="9"/>
  <c r="T331" i="9"/>
  <c r="U331" i="9"/>
  <c r="V331" i="9"/>
  <c r="T332" i="9"/>
  <c r="U332" i="9"/>
  <c r="V332" i="9"/>
  <c r="T333" i="9"/>
  <c r="U333" i="9"/>
  <c r="V333" i="9"/>
  <c r="T334" i="9"/>
  <c r="U334" i="9"/>
  <c r="V334" i="9"/>
  <c r="T335" i="9"/>
  <c r="U335" i="9"/>
  <c r="V335" i="9"/>
  <c r="T336" i="9"/>
  <c r="U336" i="9"/>
  <c r="V336" i="9"/>
  <c r="T337" i="9"/>
  <c r="U337" i="9"/>
  <c r="V337" i="9"/>
  <c r="T338" i="9"/>
  <c r="U338" i="9"/>
  <c r="V338" i="9"/>
  <c r="T339" i="9"/>
  <c r="U339" i="9"/>
  <c r="V339" i="9"/>
  <c r="T340" i="9"/>
  <c r="U340" i="9"/>
  <c r="V340" i="9"/>
  <c r="T341" i="9"/>
  <c r="U341" i="9"/>
  <c r="V341" i="9"/>
  <c r="T342" i="9"/>
  <c r="U342" i="9"/>
  <c r="V342" i="9"/>
  <c r="T343" i="9"/>
  <c r="U343" i="9"/>
  <c r="V343" i="9"/>
  <c r="T344" i="9"/>
  <c r="U344" i="9"/>
  <c r="V344" i="9"/>
  <c r="T345" i="9"/>
  <c r="U345" i="9"/>
  <c r="V345" i="9"/>
  <c r="T346" i="9"/>
  <c r="U346" i="9"/>
  <c r="V346" i="9"/>
  <c r="T347" i="9"/>
  <c r="U347" i="9"/>
  <c r="V347" i="9"/>
  <c r="T348" i="9"/>
  <c r="U348" i="9"/>
  <c r="V348" i="9"/>
  <c r="T349" i="9"/>
  <c r="U349" i="9"/>
  <c r="V349" i="9"/>
  <c r="T350" i="9"/>
  <c r="U350" i="9"/>
  <c r="V350" i="9"/>
  <c r="T351" i="9"/>
  <c r="U351" i="9"/>
  <c r="V351" i="9"/>
  <c r="T352" i="9"/>
  <c r="U352" i="9"/>
  <c r="V352" i="9"/>
  <c r="T353" i="9"/>
  <c r="U353" i="9"/>
  <c r="V353" i="9"/>
  <c r="T354" i="9"/>
  <c r="U354" i="9"/>
  <c r="V354" i="9"/>
  <c r="T355" i="9"/>
  <c r="U355" i="9"/>
  <c r="V355" i="9"/>
  <c r="T356" i="9"/>
  <c r="U356" i="9"/>
  <c r="V356" i="9"/>
  <c r="T357" i="9"/>
  <c r="U357" i="9"/>
  <c r="V357" i="9"/>
  <c r="T358" i="9"/>
  <c r="U358" i="9"/>
  <c r="V358" i="9"/>
  <c r="T359" i="9"/>
  <c r="U359" i="9"/>
  <c r="V359" i="9"/>
  <c r="T360" i="9"/>
  <c r="U360" i="9"/>
  <c r="V360" i="9"/>
  <c r="T361" i="9"/>
  <c r="U361" i="9"/>
  <c r="V361" i="9"/>
  <c r="T362" i="9"/>
  <c r="U362" i="9"/>
  <c r="V362" i="9"/>
  <c r="T363" i="9"/>
  <c r="U363" i="9"/>
  <c r="V363" i="9"/>
  <c r="T364" i="9"/>
  <c r="U364" i="9"/>
  <c r="V364" i="9"/>
  <c r="T365" i="9"/>
  <c r="U365" i="9"/>
  <c r="V365" i="9"/>
  <c r="T366" i="9"/>
  <c r="U366" i="9"/>
  <c r="V366" i="9"/>
  <c r="T367" i="9"/>
  <c r="U367" i="9"/>
  <c r="V367" i="9"/>
  <c r="T368" i="9"/>
  <c r="U368" i="9"/>
  <c r="V368" i="9"/>
  <c r="T369" i="9"/>
  <c r="U369" i="9"/>
  <c r="V369" i="9"/>
  <c r="T370" i="9"/>
  <c r="U370" i="9"/>
  <c r="V370" i="9"/>
  <c r="T371" i="9"/>
  <c r="U371" i="9"/>
  <c r="V371" i="9"/>
  <c r="T372" i="9"/>
  <c r="U372" i="9"/>
  <c r="V372" i="9"/>
  <c r="T373" i="9"/>
  <c r="U373" i="9"/>
  <c r="V373" i="9"/>
  <c r="T374" i="9"/>
  <c r="U374" i="9"/>
  <c r="V374" i="9"/>
  <c r="T375" i="9"/>
  <c r="U375" i="9"/>
  <c r="V375" i="9"/>
  <c r="T376" i="9"/>
  <c r="U376" i="9"/>
  <c r="V376" i="9"/>
  <c r="T377" i="9"/>
  <c r="U377" i="9"/>
  <c r="V377" i="9"/>
  <c r="T378" i="9"/>
  <c r="U378" i="9"/>
  <c r="V378" i="9"/>
  <c r="T379" i="9"/>
  <c r="U379" i="9"/>
  <c r="V379" i="9"/>
  <c r="T380" i="9"/>
  <c r="U380" i="9"/>
  <c r="V380" i="9"/>
  <c r="T381" i="9"/>
  <c r="U381" i="9"/>
  <c r="V381" i="9"/>
  <c r="T382" i="9"/>
  <c r="U382" i="9"/>
  <c r="V382" i="9"/>
  <c r="T383" i="9"/>
  <c r="U383" i="9"/>
  <c r="V383" i="9"/>
  <c r="T384" i="9"/>
  <c r="U384" i="9"/>
  <c r="V384" i="9"/>
  <c r="T385" i="9"/>
  <c r="U385" i="9"/>
  <c r="V385" i="9"/>
  <c r="T386" i="9"/>
  <c r="U386" i="9"/>
  <c r="V386" i="9"/>
  <c r="T387" i="9"/>
  <c r="U387" i="9"/>
  <c r="V387" i="9"/>
  <c r="T388" i="9"/>
  <c r="U388" i="9"/>
  <c r="V388" i="9"/>
  <c r="T389" i="9"/>
  <c r="U389" i="9"/>
  <c r="V389" i="9"/>
  <c r="T390" i="9"/>
  <c r="U390" i="9"/>
  <c r="V390" i="9"/>
  <c r="T391" i="9"/>
  <c r="U391" i="9"/>
  <c r="V391" i="9"/>
  <c r="T392" i="9"/>
  <c r="U392" i="9"/>
  <c r="V392" i="9"/>
  <c r="T393" i="9"/>
  <c r="U393" i="9"/>
  <c r="V393" i="9"/>
  <c r="T394" i="9"/>
  <c r="U394" i="9"/>
  <c r="V394" i="9"/>
  <c r="T395" i="9"/>
  <c r="U395" i="9"/>
  <c r="V395" i="9"/>
  <c r="T396" i="9"/>
  <c r="U396" i="9"/>
  <c r="V396" i="9"/>
  <c r="T397" i="9"/>
  <c r="U397" i="9"/>
  <c r="V397" i="9"/>
  <c r="T398" i="9"/>
  <c r="U398" i="9"/>
  <c r="V398" i="9"/>
  <c r="T399" i="9"/>
  <c r="U399" i="9"/>
  <c r="V399" i="9"/>
  <c r="T400" i="9"/>
  <c r="U400" i="9"/>
  <c r="V400" i="9"/>
  <c r="T401" i="9"/>
  <c r="U401" i="9"/>
  <c r="V401" i="9"/>
  <c r="T402" i="9"/>
  <c r="U402" i="9"/>
  <c r="V402" i="9"/>
  <c r="T403" i="9"/>
  <c r="U403" i="9"/>
  <c r="V403" i="9"/>
  <c r="T404" i="9"/>
  <c r="U404" i="9"/>
  <c r="V404" i="9"/>
  <c r="T405" i="9"/>
  <c r="U405" i="9"/>
  <c r="V405" i="9"/>
  <c r="T406" i="9"/>
  <c r="U406" i="9"/>
  <c r="V406" i="9"/>
  <c r="T407" i="9"/>
  <c r="U407" i="9"/>
  <c r="V407" i="9"/>
  <c r="T408" i="9"/>
  <c r="U408" i="9"/>
  <c r="V408" i="9"/>
  <c r="T409" i="9"/>
  <c r="U409" i="9"/>
  <c r="V409" i="9"/>
  <c r="T410" i="9"/>
  <c r="U410" i="9"/>
  <c r="V410" i="9"/>
  <c r="T411" i="9"/>
  <c r="U411" i="9"/>
  <c r="V411" i="9"/>
  <c r="T412" i="9"/>
  <c r="U412" i="9"/>
  <c r="V412" i="9"/>
  <c r="T413" i="9"/>
  <c r="U413" i="9"/>
  <c r="V413" i="9"/>
  <c r="T414" i="9"/>
  <c r="U414" i="9"/>
  <c r="V414" i="9"/>
  <c r="T415" i="9"/>
  <c r="U415" i="9"/>
  <c r="V415" i="9"/>
  <c r="T416" i="9"/>
  <c r="U416" i="9"/>
  <c r="V416" i="9"/>
  <c r="T417" i="9"/>
  <c r="U417" i="9"/>
  <c r="V417" i="9"/>
  <c r="T418" i="9"/>
  <c r="U418" i="9"/>
  <c r="V418" i="9"/>
  <c r="T419" i="9"/>
  <c r="U419" i="9"/>
  <c r="V419" i="9"/>
  <c r="T420" i="9"/>
  <c r="U420" i="9"/>
  <c r="V420" i="9"/>
  <c r="T421" i="9"/>
  <c r="U421" i="9"/>
  <c r="V421" i="9"/>
  <c r="T422" i="9"/>
  <c r="U422" i="9"/>
  <c r="V422" i="9"/>
  <c r="T423" i="9"/>
  <c r="U423" i="9"/>
  <c r="V423" i="9"/>
  <c r="T424" i="9"/>
  <c r="U424" i="9"/>
  <c r="V424" i="9"/>
  <c r="T425" i="9"/>
  <c r="U425" i="9"/>
  <c r="V425" i="9"/>
  <c r="T426" i="9"/>
  <c r="U426" i="9"/>
  <c r="V426" i="9"/>
  <c r="T427" i="9"/>
  <c r="U427" i="9"/>
  <c r="V427" i="9"/>
  <c r="T428" i="9"/>
  <c r="U428" i="9"/>
  <c r="V428" i="9"/>
  <c r="T429" i="9"/>
  <c r="U429" i="9"/>
  <c r="V429" i="9"/>
  <c r="T430" i="9"/>
  <c r="U430" i="9"/>
  <c r="V430" i="9"/>
  <c r="T431" i="9"/>
  <c r="U431" i="9"/>
  <c r="V431" i="9"/>
  <c r="T432" i="9"/>
  <c r="U432" i="9"/>
  <c r="V432" i="9"/>
  <c r="T433" i="9"/>
  <c r="U433" i="9"/>
  <c r="V433" i="9"/>
  <c r="T434" i="9"/>
  <c r="U434" i="9"/>
  <c r="V434" i="9"/>
  <c r="T435" i="9"/>
  <c r="U435" i="9"/>
  <c r="V435" i="9"/>
  <c r="T436" i="9"/>
  <c r="U436" i="9"/>
  <c r="V436" i="9"/>
  <c r="T437" i="9"/>
  <c r="U437" i="9"/>
  <c r="V437" i="9"/>
  <c r="T438" i="9"/>
  <c r="U438" i="9"/>
  <c r="V438" i="9"/>
  <c r="T439" i="9"/>
  <c r="U439" i="9"/>
  <c r="V439" i="9"/>
  <c r="T440" i="9"/>
  <c r="U440" i="9"/>
  <c r="V440" i="9"/>
  <c r="T441" i="9"/>
  <c r="U441" i="9"/>
  <c r="V441" i="9"/>
  <c r="T442" i="9"/>
  <c r="U442" i="9"/>
  <c r="V442" i="9"/>
  <c r="T443" i="9"/>
  <c r="U443" i="9"/>
  <c r="V443" i="9"/>
  <c r="T444" i="9"/>
  <c r="U444" i="9"/>
  <c r="V444" i="9"/>
  <c r="T445" i="9"/>
  <c r="U445" i="9"/>
  <c r="V445" i="9"/>
  <c r="T446" i="9"/>
  <c r="U446" i="9"/>
  <c r="V446" i="9"/>
  <c r="T447" i="9"/>
  <c r="U447" i="9"/>
  <c r="V447" i="9"/>
  <c r="T448" i="9"/>
  <c r="U448" i="9"/>
  <c r="V448" i="9"/>
  <c r="T449" i="9"/>
  <c r="U449" i="9"/>
  <c r="V449" i="9"/>
  <c r="T450" i="9"/>
  <c r="U450" i="9"/>
  <c r="V450" i="9"/>
  <c r="T451" i="9"/>
  <c r="U451" i="9"/>
  <c r="V451" i="9"/>
  <c r="T452" i="9"/>
  <c r="U452" i="9"/>
  <c r="V452" i="9"/>
  <c r="T453" i="9"/>
  <c r="U453" i="9"/>
  <c r="V453" i="9"/>
  <c r="T454" i="9"/>
  <c r="U454" i="9"/>
  <c r="V454" i="9"/>
  <c r="T455" i="9"/>
  <c r="U455" i="9"/>
  <c r="V455" i="9"/>
  <c r="T456" i="9"/>
  <c r="U456" i="9"/>
  <c r="V456" i="9"/>
  <c r="T457" i="9"/>
  <c r="U457" i="9"/>
  <c r="V457" i="9"/>
  <c r="T458" i="9"/>
  <c r="U458" i="9"/>
  <c r="V458" i="9"/>
  <c r="T459" i="9"/>
  <c r="U459" i="9"/>
  <c r="V459" i="9"/>
  <c r="T460" i="9"/>
  <c r="U460" i="9"/>
  <c r="V460" i="9"/>
  <c r="T461" i="9"/>
  <c r="U461" i="9"/>
  <c r="V461" i="9"/>
  <c r="T462" i="9"/>
  <c r="U462" i="9"/>
  <c r="V462" i="9"/>
  <c r="T463" i="9"/>
  <c r="U463" i="9"/>
  <c r="V463" i="9"/>
  <c r="T464" i="9"/>
  <c r="U464" i="9"/>
  <c r="V464" i="9"/>
  <c r="T465" i="9"/>
  <c r="U465" i="9"/>
  <c r="V465" i="9"/>
  <c r="T466" i="9"/>
  <c r="U466" i="9"/>
  <c r="V466" i="9"/>
  <c r="T467" i="9"/>
  <c r="U467" i="9"/>
  <c r="V467" i="9"/>
  <c r="T468" i="9"/>
  <c r="U468" i="9"/>
  <c r="V468" i="9"/>
  <c r="T469" i="9"/>
  <c r="U469" i="9"/>
  <c r="V469" i="9"/>
  <c r="T470" i="9"/>
  <c r="U470" i="9"/>
  <c r="V470" i="9"/>
  <c r="T471" i="9"/>
  <c r="U471" i="9"/>
  <c r="V471" i="9"/>
  <c r="T472" i="9"/>
  <c r="U472" i="9"/>
  <c r="V472" i="9"/>
  <c r="T473" i="9"/>
  <c r="U473" i="9"/>
  <c r="V473" i="9"/>
  <c r="T474" i="9"/>
  <c r="U474" i="9"/>
  <c r="V474" i="9"/>
  <c r="T475" i="9"/>
  <c r="U475" i="9"/>
  <c r="V475" i="9"/>
  <c r="T476" i="9"/>
  <c r="U476" i="9"/>
  <c r="V476" i="9"/>
  <c r="T477" i="9"/>
  <c r="U477" i="9"/>
  <c r="V477" i="9"/>
  <c r="T478" i="9"/>
  <c r="U478" i="9"/>
  <c r="V478" i="9"/>
  <c r="T479" i="9"/>
  <c r="U479" i="9"/>
  <c r="V479" i="9"/>
  <c r="T480" i="9"/>
  <c r="U480" i="9"/>
  <c r="V480" i="9"/>
  <c r="T481" i="9"/>
  <c r="U481" i="9"/>
  <c r="V481" i="9"/>
  <c r="T482" i="9"/>
  <c r="U482" i="9"/>
  <c r="V482" i="9"/>
  <c r="T483" i="9"/>
  <c r="U483" i="9"/>
  <c r="V483" i="9"/>
  <c r="T484" i="9"/>
  <c r="U484" i="9"/>
  <c r="V484" i="9"/>
  <c r="T485" i="9"/>
  <c r="U485" i="9"/>
  <c r="V485" i="9"/>
  <c r="T486" i="9"/>
  <c r="U486" i="9"/>
  <c r="V486" i="9"/>
  <c r="T487" i="9"/>
  <c r="U487" i="9"/>
  <c r="V487" i="9"/>
  <c r="T488" i="9"/>
  <c r="U488" i="9"/>
  <c r="V488" i="9"/>
  <c r="T489" i="9"/>
  <c r="U489" i="9"/>
  <c r="V489" i="9"/>
  <c r="T490" i="9"/>
  <c r="U490" i="9"/>
  <c r="V490" i="9"/>
  <c r="T491" i="9"/>
  <c r="U491" i="9"/>
  <c r="V491" i="9"/>
  <c r="T492" i="9"/>
  <c r="U492" i="9"/>
  <c r="V492" i="9"/>
  <c r="T493" i="9"/>
  <c r="U493" i="9"/>
  <c r="V493" i="9"/>
  <c r="T494" i="9"/>
  <c r="U494" i="9"/>
  <c r="V494" i="9"/>
  <c r="T495" i="9"/>
  <c r="U495" i="9"/>
  <c r="V495" i="9"/>
  <c r="T496" i="9"/>
  <c r="U496" i="9"/>
  <c r="V496" i="9"/>
  <c r="T497" i="9"/>
  <c r="U497" i="9"/>
  <c r="V497" i="9"/>
  <c r="T498" i="9"/>
  <c r="U498" i="9"/>
  <c r="V498" i="9"/>
  <c r="T499" i="9"/>
  <c r="U499" i="9"/>
  <c r="V499" i="9"/>
  <c r="T500" i="9"/>
  <c r="U500" i="9"/>
  <c r="V500" i="9"/>
  <c r="T501" i="9"/>
  <c r="U501" i="9"/>
  <c r="V501" i="9"/>
  <c r="T502" i="9"/>
  <c r="U502" i="9"/>
  <c r="V502" i="9"/>
  <c r="T503" i="9"/>
  <c r="U503" i="9"/>
  <c r="V503" i="9"/>
  <c r="T504" i="9"/>
  <c r="U504" i="9"/>
  <c r="V504" i="9"/>
  <c r="T505" i="9"/>
  <c r="U505" i="9"/>
  <c r="V505" i="9"/>
  <c r="T506" i="9"/>
  <c r="U506" i="9"/>
  <c r="V506" i="9"/>
  <c r="T507" i="9"/>
  <c r="U507" i="9"/>
  <c r="V507" i="9"/>
  <c r="T508" i="9"/>
  <c r="U508" i="9"/>
  <c r="V508" i="9"/>
  <c r="T509" i="9"/>
  <c r="U509" i="9"/>
  <c r="V509" i="9"/>
  <c r="T510" i="9"/>
  <c r="U510" i="9"/>
  <c r="V510" i="9"/>
  <c r="T511" i="9"/>
  <c r="U511" i="9"/>
  <c r="V511" i="9"/>
  <c r="T512" i="9"/>
  <c r="U512" i="9"/>
  <c r="V512" i="9"/>
  <c r="T513" i="9"/>
  <c r="U513" i="9"/>
  <c r="V513" i="9"/>
  <c r="T514" i="9"/>
  <c r="U514" i="9"/>
  <c r="V514" i="9"/>
  <c r="T515" i="9"/>
  <c r="U515" i="9"/>
  <c r="V515" i="9"/>
  <c r="T516" i="9"/>
  <c r="U516" i="9"/>
  <c r="V516" i="9"/>
  <c r="T517" i="9"/>
  <c r="U517" i="9"/>
  <c r="V517" i="9"/>
  <c r="T518" i="9"/>
  <c r="U518" i="9"/>
  <c r="V518" i="9"/>
  <c r="T519" i="9"/>
  <c r="U519" i="9"/>
  <c r="V519" i="9"/>
  <c r="T520" i="9"/>
  <c r="U520" i="9"/>
  <c r="V520" i="9"/>
  <c r="T521" i="9"/>
  <c r="U521" i="9"/>
  <c r="V521" i="9"/>
  <c r="T522" i="9"/>
  <c r="U522" i="9"/>
  <c r="V522" i="9"/>
  <c r="T523" i="9"/>
  <c r="U523" i="9"/>
  <c r="V523" i="9"/>
  <c r="T524" i="9"/>
  <c r="U524" i="9"/>
  <c r="V524" i="9"/>
  <c r="T525" i="9"/>
  <c r="U525" i="9"/>
  <c r="V525" i="9"/>
  <c r="T526" i="9"/>
  <c r="U526" i="9"/>
  <c r="V526" i="9"/>
  <c r="T527" i="9"/>
  <c r="U527" i="9"/>
  <c r="V527" i="9"/>
  <c r="T528" i="9"/>
  <c r="U528" i="9"/>
  <c r="V528" i="9"/>
  <c r="T529" i="9"/>
  <c r="U529" i="9"/>
  <c r="V529" i="9"/>
  <c r="T530" i="9"/>
  <c r="U530" i="9"/>
  <c r="V530" i="9"/>
  <c r="T531" i="9"/>
  <c r="U531" i="9"/>
  <c r="V531" i="9"/>
  <c r="T532" i="9"/>
  <c r="U532" i="9"/>
  <c r="V532" i="9"/>
  <c r="T533" i="9"/>
  <c r="U533" i="9"/>
  <c r="V533" i="9"/>
  <c r="T534" i="9"/>
  <c r="U534" i="9"/>
  <c r="V534" i="9"/>
  <c r="T535" i="9"/>
  <c r="U535" i="9"/>
  <c r="V535" i="9"/>
  <c r="T536" i="9"/>
  <c r="U536" i="9"/>
  <c r="V536" i="9"/>
  <c r="T537" i="9"/>
  <c r="U537" i="9"/>
  <c r="V537" i="9"/>
  <c r="T538" i="9"/>
  <c r="U538" i="9"/>
  <c r="V538" i="9"/>
  <c r="T539" i="9"/>
  <c r="U539" i="9"/>
  <c r="V539" i="9"/>
  <c r="T540" i="9"/>
  <c r="U540" i="9"/>
  <c r="V540" i="9"/>
  <c r="T541" i="9"/>
  <c r="U541" i="9"/>
  <c r="V541" i="9"/>
  <c r="T542" i="9"/>
  <c r="U542" i="9"/>
  <c r="V542" i="9"/>
  <c r="T543" i="9"/>
  <c r="U543" i="9"/>
  <c r="V543" i="9"/>
  <c r="T544" i="9"/>
  <c r="U544" i="9"/>
  <c r="V544" i="9"/>
  <c r="T545" i="9"/>
  <c r="U545" i="9"/>
  <c r="V545" i="9"/>
  <c r="T546" i="9"/>
  <c r="U546" i="9"/>
  <c r="V546" i="9"/>
  <c r="T547" i="9"/>
  <c r="U547" i="9"/>
  <c r="V547" i="9"/>
  <c r="T548" i="9"/>
  <c r="U548" i="9"/>
  <c r="V548" i="9"/>
  <c r="T549" i="9"/>
  <c r="U549" i="9"/>
  <c r="V549" i="9"/>
  <c r="T550" i="9"/>
  <c r="U550" i="9"/>
  <c r="V550" i="9"/>
  <c r="T551" i="9"/>
  <c r="U551" i="9"/>
  <c r="V551" i="9"/>
  <c r="T552" i="9"/>
  <c r="U552" i="9"/>
  <c r="V552" i="9"/>
  <c r="T553" i="9"/>
  <c r="U553" i="9"/>
  <c r="V553" i="9"/>
  <c r="T554" i="9"/>
  <c r="U554" i="9"/>
  <c r="V554" i="9"/>
  <c r="T555" i="9"/>
  <c r="U555" i="9"/>
  <c r="V555" i="9"/>
  <c r="T556" i="9"/>
  <c r="U556" i="9"/>
  <c r="V556" i="9"/>
  <c r="T557" i="9"/>
  <c r="U557" i="9"/>
  <c r="V557" i="9"/>
  <c r="T558" i="9"/>
  <c r="U558" i="9"/>
  <c r="V558" i="9"/>
  <c r="T559" i="9"/>
  <c r="U559" i="9"/>
  <c r="V559" i="9"/>
  <c r="T560" i="9"/>
  <c r="U560" i="9"/>
  <c r="V560" i="9"/>
  <c r="T561" i="9"/>
  <c r="U561" i="9"/>
  <c r="V561" i="9"/>
  <c r="T562" i="9"/>
  <c r="U562" i="9"/>
  <c r="V562" i="9"/>
  <c r="T563" i="9"/>
  <c r="U563" i="9"/>
  <c r="V563" i="9"/>
  <c r="T564" i="9"/>
  <c r="U564" i="9"/>
  <c r="V564" i="9"/>
  <c r="T565" i="9"/>
  <c r="U565" i="9"/>
  <c r="V565" i="9"/>
  <c r="T566" i="9"/>
  <c r="U566" i="9"/>
  <c r="V566" i="9"/>
  <c r="T567" i="9"/>
  <c r="U567" i="9"/>
  <c r="V567" i="9"/>
  <c r="T568" i="9"/>
  <c r="U568" i="9"/>
  <c r="V568" i="9"/>
  <c r="T569" i="9"/>
  <c r="U569" i="9"/>
  <c r="V569" i="9"/>
  <c r="T570" i="9"/>
  <c r="U570" i="9"/>
  <c r="V570" i="9"/>
  <c r="T571" i="9"/>
  <c r="U571" i="9"/>
  <c r="V571" i="9"/>
  <c r="T572" i="9"/>
  <c r="U572" i="9"/>
  <c r="V572" i="9"/>
  <c r="T573" i="9"/>
  <c r="U573" i="9"/>
  <c r="V573" i="9"/>
  <c r="T574" i="9"/>
  <c r="U574" i="9"/>
  <c r="V574" i="9"/>
  <c r="T575" i="9"/>
  <c r="U575" i="9"/>
  <c r="V575" i="9"/>
  <c r="T576" i="9"/>
  <c r="U576" i="9"/>
  <c r="V576" i="9"/>
  <c r="T577" i="9"/>
  <c r="U577" i="9"/>
  <c r="V577" i="9"/>
  <c r="T578" i="9"/>
  <c r="U578" i="9"/>
  <c r="V578" i="9"/>
  <c r="T579" i="9"/>
  <c r="U579" i="9"/>
  <c r="V579" i="9"/>
  <c r="T580" i="9"/>
  <c r="U580" i="9"/>
  <c r="V580" i="9"/>
  <c r="T581" i="9"/>
  <c r="U581" i="9"/>
  <c r="V581" i="9"/>
  <c r="T582" i="9"/>
  <c r="U582" i="9"/>
  <c r="V582" i="9"/>
  <c r="T583" i="9"/>
  <c r="U583" i="9"/>
  <c r="V583" i="9"/>
  <c r="T584" i="9"/>
  <c r="U584" i="9"/>
  <c r="V584" i="9"/>
  <c r="T585" i="9"/>
  <c r="U585" i="9"/>
  <c r="V585" i="9"/>
  <c r="T586" i="9"/>
  <c r="U586" i="9"/>
  <c r="V586" i="9"/>
  <c r="T587" i="9"/>
  <c r="U587" i="9"/>
  <c r="V587" i="9"/>
  <c r="T588" i="9"/>
  <c r="U588" i="9"/>
  <c r="V588" i="9"/>
  <c r="T589" i="9"/>
  <c r="U589" i="9"/>
  <c r="V589" i="9"/>
  <c r="T590" i="9"/>
  <c r="U590" i="9"/>
  <c r="V590" i="9"/>
  <c r="T591" i="9"/>
  <c r="U591" i="9"/>
  <c r="V591" i="9"/>
  <c r="T592" i="9"/>
  <c r="U592" i="9"/>
  <c r="V592" i="9"/>
  <c r="T593" i="9"/>
  <c r="U593" i="9"/>
  <c r="V593" i="9"/>
  <c r="T594" i="9"/>
  <c r="U594" i="9"/>
  <c r="V594" i="9"/>
  <c r="T595" i="9"/>
  <c r="U595" i="9"/>
  <c r="V595" i="9"/>
  <c r="T596" i="9"/>
  <c r="U596" i="9"/>
  <c r="V596" i="9"/>
  <c r="T597" i="9"/>
  <c r="U597" i="9"/>
  <c r="V597" i="9"/>
  <c r="T598" i="9"/>
  <c r="U598" i="9"/>
  <c r="V598" i="9"/>
  <c r="T599" i="9"/>
  <c r="U599" i="9"/>
  <c r="V599" i="9"/>
  <c r="T600" i="9"/>
  <c r="U600" i="9"/>
  <c r="V600" i="9"/>
  <c r="T601" i="9"/>
  <c r="U601" i="9"/>
  <c r="V601" i="9"/>
  <c r="T602" i="9"/>
  <c r="U602" i="9"/>
  <c r="V602" i="9"/>
  <c r="T603" i="9"/>
  <c r="U603" i="9"/>
  <c r="V603" i="9"/>
  <c r="T604" i="9"/>
  <c r="U604" i="9"/>
  <c r="V604" i="9"/>
  <c r="T605" i="9"/>
  <c r="U605" i="9"/>
  <c r="V605" i="9"/>
  <c r="T606" i="9"/>
  <c r="U606" i="9"/>
  <c r="V606" i="9"/>
  <c r="T607" i="9"/>
  <c r="U607" i="9"/>
  <c r="V607" i="9"/>
  <c r="T608" i="9"/>
  <c r="U608" i="9"/>
  <c r="V608" i="9"/>
  <c r="T609" i="9"/>
  <c r="U609" i="9"/>
  <c r="V609" i="9"/>
  <c r="T610" i="9"/>
  <c r="U610" i="9"/>
  <c r="V610" i="9"/>
  <c r="T611" i="9"/>
  <c r="U611" i="9"/>
  <c r="V611" i="9"/>
  <c r="T612" i="9"/>
  <c r="U612" i="9"/>
  <c r="V612" i="9"/>
  <c r="T613" i="9"/>
  <c r="U613" i="9"/>
  <c r="V613" i="9"/>
  <c r="T614" i="9"/>
  <c r="U614" i="9"/>
  <c r="V614" i="9"/>
  <c r="T615" i="9"/>
  <c r="U615" i="9"/>
  <c r="V615" i="9"/>
  <c r="T616" i="9"/>
  <c r="U616" i="9"/>
  <c r="V616" i="9"/>
  <c r="T617" i="9"/>
  <c r="U617" i="9"/>
  <c r="V617" i="9"/>
  <c r="T618" i="9"/>
  <c r="U618" i="9"/>
  <c r="V618" i="9"/>
  <c r="T619" i="9"/>
  <c r="U619" i="9"/>
  <c r="V619" i="9"/>
  <c r="T620" i="9"/>
  <c r="U620" i="9"/>
  <c r="V620" i="9"/>
  <c r="T621" i="9"/>
  <c r="U621" i="9"/>
  <c r="V621" i="9"/>
  <c r="T622" i="9"/>
  <c r="U622" i="9"/>
  <c r="V622" i="9"/>
  <c r="T623" i="9"/>
  <c r="U623" i="9"/>
  <c r="V623" i="9"/>
  <c r="T624" i="9"/>
  <c r="U624" i="9"/>
  <c r="V624" i="9"/>
  <c r="T625" i="9"/>
  <c r="U625" i="9"/>
  <c r="V625" i="9"/>
  <c r="T626" i="9"/>
  <c r="U626" i="9"/>
  <c r="V626" i="9"/>
  <c r="T627" i="9"/>
  <c r="U627" i="9"/>
  <c r="V627" i="9"/>
  <c r="T628" i="9"/>
  <c r="U628" i="9"/>
  <c r="V628" i="9"/>
  <c r="T629" i="9"/>
  <c r="U629" i="9"/>
  <c r="V629" i="9"/>
  <c r="T630" i="9"/>
  <c r="U630" i="9"/>
  <c r="V630" i="9"/>
  <c r="T631" i="9"/>
  <c r="U631" i="9"/>
  <c r="V631" i="9"/>
  <c r="T632" i="9"/>
  <c r="U632" i="9"/>
  <c r="V632" i="9"/>
  <c r="T633" i="9"/>
  <c r="U633" i="9"/>
  <c r="V633" i="9"/>
  <c r="T634" i="9"/>
  <c r="U634" i="9"/>
  <c r="V634" i="9"/>
  <c r="T635" i="9"/>
  <c r="U635" i="9"/>
  <c r="V635" i="9"/>
  <c r="T636" i="9"/>
  <c r="U636" i="9"/>
  <c r="V636" i="9"/>
  <c r="T637" i="9"/>
  <c r="U637" i="9"/>
  <c r="V637" i="9"/>
  <c r="T638" i="9"/>
  <c r="U638" i="9"/>
  <c r="V638" i="9"/>
  <c r="T639" i="9"/>
  <c r="U639" i="9"/>
  <c r="V639" i="9"/>
  <c r="T640" i="9"/>
  <c r="U640" i="9"/>
  <c r="V640" i="9"/>
  <c r="T641" i="9"/>
  <c r="U641" i="9"/>
  <c r="V641" i="9"/>
  <c r="T642" i="9"/>
  <c r="U642" i="9"/>
  <c r="V642" i="9"/>
  <c r="T643" i="9"/>
  <c r="U643" i="9"/>
  <c r="V643" i="9"/>
  <c r="T644" i="9"/>
  <c r="U644" i="9"/>
  <c r="V644" i="9"/>
  <c r="T645" i="9"/>
  <c r="U645" i="9"/>
  <c r="V645" i="9"/>
  <c r="T646" i="9"/>
  <c r="U646" i="9"/>
  <c r="V646" i="9"/>
  <c r="T647" i="9"/>
  <c r="U647" i="9"/>
  <c r="V647" i="9"/>
  <c r="T648" i="9"/>
  <c r="U648" i="9"/>
  <c r="V648" i="9"/>
  <c r="T649" i="9"/>
  <c r="U649" i="9"/>
  <c r="V649" i="9"/>
  <c r="T650" i="9"/>
  <c r="U650" i="9"/>
  <c r="V650" i="9"/>
  <c r="T651" i="9"/>
  <c r="U651" i="9"/>
  <c r="V651" i="9"/>
  <c r="T652" i="9"/>
  <c r="U652" i="9"/>
  <c r="V652" i="9"/>
  <c r="T653" i="9"/>
  <c r="U653" i="9"/>
  <c r="V653" i="9"/>
  <c r="T654" i="9"/>
  <c r="U654" i="9"/>
  <c r="V654" i="9"/>
  <c r="T655" i="9"/>
  <c r="U655" i="9"/>
  <c r="V655" i="9"/>
  <c r="T656" i="9"/>
  <c r="U656" i="9"/>
  <c r="V656" i="9"/>
  <c r="T657" i="9"/>
  <c r="U657" i="9"/>
  <c r="V657" i="9"/>
  <c r="T658" i="9"/>
  <c r="U658" i="9"/>
  <c r="V658" i="9"/>
  <c r="T659" i="9"/>
  <c r="U659" i="9"/>
  <c r="V659" i="9"/>
  <c r="T660" i="9"/>
  <c r="U660" i="9"/>
  <c r="V660" i="9"/>
  <c r="T661" i="9"/>
  <c r="U661" i="9"/>
  <c r="V661" i="9"/>
  <c r="T662" i="9"/>
  <c r="U662" i="9"/>
  <c r="V662" i="9"/>
  <c r="T663" i="9"/>
  <c r="U663" i="9"/>
  <c r="V663" i="9"/>
  <c r="T664" i="9"/>
  <c r="U664" i="9"/>
  <c r="V664" i="9"/>
  <c r="T665" i="9"/>
  <c r="U665" i="9"/>
  <c r="V665" i="9"/>
  <c r="T666" i="9"/>
  <c r="U666" i="9"/>
  <c r="V666" i="9"/>
  <c r="T667" i="9"/>
  <c r="U667" i="9"/>
  <c r="V667" i="9"/>
  <c r="T668" i="9"/>
  <c r="U668" i="9"/>
  <c r="V668" i="9"/>
  <c r="T669" i="9"/>
  <c r="U669" i="9"/>
  <c r="V669" i="9"/>
  <c r="T670" i="9"/>
  <c r="U670" i="9"/>
  <c r="V670" i="9"/>
  <c r="T671" i="9"/>
  <c r="U671" i="9"/>
  <c r="V671" i="9"/>
  <c r="T672" i="9"/>
  <c r="U672" i="9"/>
  <c r="V672" i="9"/>
  <c r="T673" i="9"/>
  <c r="U673" i="9"/>
  <c r="V673" i="9"/>
  <c r="T674" i="9"/>
  <c r="U674" i="9"/>
  <c r="V674" i="9"/>
  <c r="T675" i="9"/>
  <c r="U675" i="9"/>
  <c r="V675" i="9"/>
  <c r="T676" i="9"/>
  <c r="U676" i="9"/>
  <c r="V676" i="9"/>
  <c r="T677" i="9"/>
  <c r="U677" i="9"/>
  <c r="V677" i="9"/>
  <c r="T678" i="9"/>
  <c r="U678" i="9"/>
  <c r="V678" i="9"/>
  <c r="T679" i="9"/>
  <c r="U679" i="9"/>
  <c r="V679" i="9"/>
  <c r="T680" i="9"/>
  <c r="U680" i="9"/>
  <c r="V680" i="9"/>
  <c r="T681" i="9"/>
  <c r="U681" i="9"/>
  <c r="V681" i="9"/>
  <c r="T682" i="9"/>
  <c r="U682" i="9"/>
  <c r="V682" i="9"/>
  <c r="T683" i="9"/>
  <c r="U683" i="9"/>
  <c r="V683" i="9"/>
  <c r="T684" i="9"/>
  <c r="U684" i="9"/>
  <c r="V684" i="9"/>
  <c r="T685" i="9"/>
  <c r="U685" i="9"/>
  <c r="V685" i="9"/>
  <c r="T686" i="9"/>
  <c r="U686" i="9"/>
  <c r="V686" i="9"/>
  <c r="T687" i="9"/>
  <c r="U687" i="9"/>
  <c r="V687" i="9"/>
  <c r="T688" i="9"/>
  <c r="U688" i="9"/>
  <c r="V688" i="9"/>
  <c r="T689" i="9"/>
  <c r="U689" i="9"/>
  <c r="V689" i="9"/>
  <c r="T690" i="9"/>
  <c r="U690" i="9"/>
  <c r="V690" i="9"/>
  <c r="T691" i="9"/>
  <c r="U691" i="9"/>
  <c r="V691" i="9"/>
  <c r="T692" i="9"/>
  <c r="U692" i="9"/>
  <c r="V692" i="9"/>
  <c r="T693" i="9"/>
  <c r="U693" i="9"/>
  <c r="V693" i="9"/>
  <c r="T694" i="9"/>
  <c r="U694" i="9"/>
  <c r="V694" i="9"/>
  <c r="T695" i="9"/>
  <c r="U695" i="9"/>
  <c r="V695" i="9"/>
  <c r="T696" i="9"/>
  <c r="U696" i="9"/>
  <c r="V696" i="9"/>
  <c r="T697" i="9"/>
  <c r="U697" i="9"/>
  <c r="V697" i="9"/>
  <c r="T698" i="9"/>
  <c r="U698" i="9"/>
  <c r="V698" i="9"/>
  <c r="T699" i="9"/>
  <c r="U699" i="9"/>
  <c r="V699" i="9"/>
  <c r="T700" i="9"/>
  <c r="U700" i="9"/>
  <c r="V700" i="9"/>
  <c r="T701" i="9"/>
  <c r="U701" i="9"/>
  <c r="V701" i="9"/>
  <c r="T702" i="9"/>
  <c r="U702" i="9"/>
  <c r="V702" i="9"/>
  <c r="T703" i="9"/>
  <c r="U703" i="9"/>
  <c r="V703" i="9"/>
  <c r="T704" i="9"/>
  <c r="U704" i="9"/>
  <c r="V704" i="9"/>
  <c r="T705" i="9"/>
  <c r="U705" i="9"/>
  <c r="V705" i="9"/>
  <c r="T706" i="9"/>
  <c r="U706" i="9"/>
  <c r="V706" i="9"/>
  <c r="T707" i="9"/>
  <c r="U707" i="9"/>
  <c r="V707" i="9"/>
  <c r="T708" i="9"/>
  <c r="U708" i="9"/>
  <c r="V708" i="9"/>
  <c r="T709" i="9"/>
  <c r="U709" i="9"/>
  <c r="V709" i="9"/>
  <c r="T710" i="9"/>
  <c r="U710" i="9"/>
  <c r="V710" i="9"/>
  <c r="T711" i="9"/>
  <c r="U711" i="9"/>
  <c r="V711" i="9"/>
  <c r="T712" i="9"/>
  <c r="U712" i="9"/>
  <c r="V712" i="9"/>
  <c r="T713" i="9"/>
  <c r="U713" i="9"/>
  <c r="V713" i="9"/>
  <c r="T714" i="9"/>
  <c r="U714" i="9"/>
  <c r="V714" i="9"/>
  <c r="T715" i="9"/>
  <c r="U715" i="9"/>
  <c r="V715" i="9"/>
  <c r="T716" i="9"/>
  <c r="U716" i="9"/>
  <c r="V716" i="9"/>
  <c r="T717" i="9"/>
  <c r="U717" i="9"/>
  <c r="V717" i="9"/>
  <c r="T718" i="9"/>
  <c r="U718" i="9"/>
  <c r="V718" i="9"/>
  <c r="T719" i="9"/>
  <c r="U719" i="9"/>
  <c r="V719" i="9"/>
  <c r="T720" i="9"/>
  <c r="U720" i="9"/>
  <c r="V720" i="9"/>
  <c r="T721" i="9"/>
  <c r="U721" i="9"/>
  <c r="V721" i="9"/>
  <c r="T722" i="9"/>
  <c r="U722" i="9"/>
  <c r="V722" i="9"/>
  <c r="T723" i="9"/>
  <c r="U723" i="9"/>
  <c r="V723" i="9"/>
  <c r="T724" i="9"/>
  <c r="U724" i="9"/>
  <c r="V724" i="9"/>
  <c r="T725" i="9"/>
  <c r="U725" i="9"/>
  <c r="V725" i="9"/>
  <c r="T726" i="9"/>
  <c r="U726" i="9"/>
  <c r="V726" i="9"/>
  <c r="T727" i="9"/>
  <c r="U727" i="9"/>
  <c r="V727" i="9"/>
  <c r="T728" i="9"/>
  <c r="U728" i="9"/>
  <c r="V728" i="9"/>
  <c r="T729" i="9"/>
  <c r="U729" i="9"/>
  <c r="V729" i="9"/>
  <c r="T730" i="9"/>
  <c r="U730" i="9"/>
  <c r="V730" i="9"/>
  <c r="T731" i="9"/>
  <c r="U731" i="9"/>
  <c r="V731" i="9"/>
  <c r="T732" i="9"/>
  <c r="U732" i="9"/>
  <c r="V732" i="9"/>
  <c r="T733" i="9"/>
  <c r="U733" i="9"/>
  <c r="V733" i="9"/>
  <c r="T734" i="9"/>
  <c r="U734" i="9"/>
  <c r="V734" i="9"/>
  <c r="T735" i="9"/>
  <c r="U735" i="9"/>
  <c r="V735" i="9"/>
  <c r="T736" i="9"/>
  <c r="U736" i="9"/>
  <c r="V736" i="9"/>
  <c r="T737" i="9"/>
  <c r="U737" i="9"/>
  <c r="V737" i="9"/>
  <c r="T738" i="9"/>
  <c r="U738" i="9"/>
  <c r="V738" i="9"/>
  <c r="T739" i="9"/>
  <c r="U739" i="9"/>
  <c r="V739" i="9"/>
  <c r="T740" i="9"/>
  <c r="U740" i="9"/>
  <c r="V740" i="9"/>
  <c r="T741" i="9"/>
  <c r="U741" i="9"/>
  <c r="V741" i="9"/>
  <c r="T742" i="9"/>
  <c r="U742" i="9"/>
  <c r="V742" i="9"/>
  <c r="T743" i="9"/>
  <c r="U743" i="9"/>
  <c r="V743" i="9"/>
  <c r="T744" i="9"/>
  <c r="U744" i="9"/>
  <c r="V744" i="9"/>
  <c r="T745" i="9"/>
  <c r="U745" i="9"/>
  <c r="V745" i="9"/>
  <c r="T746" i="9"/>
  <c r="U746" i="9"/>
  <c r="V746" i="9"/>
  <c r="T747" i="9"/>
  <c r="U747" i="9"/>
  <c r="V747" i="9"/>
  <c r="T748" i="9"/>
  <c r="U748" i="9"/>
  <c r="V748" i="9"/>
  <c r="T749" i="9"/>
  <c r="U749" i="9"/>
  <c r="V749" i="9"/>
  <c r="T750" i="9"/>
  <c r="U750" i="9"/>
  <c r="V750" i="9"/>
  <c r="T751" i="9"/>
  <c r="U751" i="9"/>
  <c r="V751" i="9"/>
  <c r="T752" i="9"/>
  <c r="U752" i="9"/>
  <c r="V752" i="9"/>
  <c r="T753" i="9"/>
  <c r="U753" i="9"/>
  <c r="V753" i="9"/>
  <c r="T754" i="9"/>
  <c r="U754" i="9"/>
  <c r="V754" i="9"/>
  <c r="T755" i="9"/>
  <c r="U755" i="9"/>
  <c r="V755" i="9"/>
  <c r="T756" i="9"/>
  <c r="U756" i="9"/>
  <c r="V756" i="9"/>
  <c r="T757" i="9"/>
  <c r="U757" i="9"/>
  <c r="V757" i="9"/>
  <c r="T758" i="9"/>
  <c r="U758" i="9"/>
  <c r="V758" i="9"/>
  <c r="T759" i="9"/>
  <c r="U759" i="9"/>
  <c r="V759" i="9"/>
  <c r="T760" i="9"/>
  <c r="U760" i="9"/>
  <c r="V760" i="9"/>
  <c r="T761" i="9"/>
  <c r="U761" i="9"/>
  <c r="V761" i="9"/>
  <c r="T762" i="9"/>
  <c r="U762" i="9"/>
  <c r="V762" i="9"/>
  <c r="T763" i="9"/>
  <c r="U763" i="9"/>
  <c r="V763" i="9"/>
  <c r="T764" i="9"/>
  <c r="U764" i="9"/>
  <c r="V764" i="9"/>
  <c r="T765" i="9"/>
  <c r="U765" i="9"/>
  <c r="V765" i="9"/>
  <c r="T766" i="9"/>
  <c r="U766" i="9"/>
  <c r="V766" i="9"/>
  <c r="T767" i="9"/>
  <c r="U767" i="9"/>
  <c r="V767" i="9"/>
  <c r="T768" i="9"/>
  <c r="U768" i="9"/>
  <c r="V768" i="9"/>
  <c r="T769" i="9"/>
  <c r="U769" i="9"/>
  <c r="V769" i="9"/>
  <c r="T770" i="9"/>
  <c r="U770" i="9"/>
  <c r="V770" i="9"/>
  <c r="T771" i="9"/>
  <c r="U771" i="9"/>
  <c r="V771" i="9"/>
  <c r="T772" i="9"/>
  <c r="U772" i="9"/>
  <c r="V772" i="9"/>
  <c r="T773" i="9"/>
  <c r="U773" i="9"/>
  <c r="V773" i="9"/>
  <c r="T774" i="9"/>
  <c r="U774" i="9"/>
  <c r="V774" i="9"/>
  <c r="T775" i="9"/>
  <c r="U775" i="9"/>
  <c r="V775" i="9"/>
  <c r="T776" i="9"/>
  <c r="U776" i="9"/>
  <c r="V776" i="9"/>
  <c r="T777" i="9"/>
  <c r="U777" i="9"/>
  <c r="V777" i="9"/>
  <c r="T778" i="9"/>
  <c r="U778" i="9"/>
  <c r="V778" i="9"/>
  <c r="T779" i="9"/>
  <c r="U779" i="9"/>
  <c r="V779" i="9"/>
  <c r="T780" i="9"/>
  <c r="U780" i="9"/>
  <c r="V780" i="9"/>
  <c r="T781" i="9"/>
  <c r="U781" i="9"/>
  <c r="V781" i="9"/>
  <c r="T782" i="9"/>
  <c r="U782" i="9"/>
  <c r="V782" i="9"/>
  <c r="T783" i="9"/>
  <c r="U783" i="9"/>
  <c r="V783" i="9"/>
  <c r="T784" i="9"/>
  <c r="U784" i="9"/>
  <c r="V784" i="9"/>
  <c r="T785" i="9"/>
  <c r="U785" i="9"/>
  <c r="V785" i="9"/>
  <c r="T786" i="9"/>
  <c r="U786" i="9"/>
  <c r="V786" i="9"/>
  <c r="T787" i="9"/>
  <c r="U787" i="9"/>
  <c r="V787" i="9"/>
  <c r="T788" i="9"/>
  <c r="U788" i="9"/>
  <c r="V788" i="9"/>
  <c r="T789" i="9"/>
  <c r="U789" i="9"/>
  <c r="V789" i="9"/>
  <c r="T790" i="9"/>
  <c r="U790" i="9"/>
  <c r="V790" i="9"/>
  <c r="T791" i="9"/>
  <c r="U791" i="9"/>
  <c r="V791" i="9"/>
  <c r="T792" i="9"/>
  <c r="U792" i="9"/>
  <c r="V792" i="9"/>
  <c r="T793" i="9"/>
  <c r="U793" i="9"/>
  <c r="V793" i="9"/>
  <c r="T794" i="9"/>
  <c r="U794" i="9"/>
  <c r="V794" i="9"/>
  <c r="T795" i="9"/>
  <c r="U795" i="9"/>
  <c r="V795" i="9"/>
  <c r="T796" i="9"/>
  <c r="U796" i="9"/>
  <c r="V796" i="9"/>
  <c r="T797" i="9"/>
  <c r="U797" i="9"/>
  <c r="V797" i="9"/>
  <c r="T798" i="9"/>
  <c r="U798" i="9"/>
  <c r="V798" i="9"/>
  <c r="T799" i="9"/>
  <c r="U799" i="9"/>
  <c r="V799" i="9"/>
  <c r="T800" i="9"/>
  <c r="U800" i="9"/>
  <c r="V800" i="9"/>
  <c r="T801" i="9"/>
  <c r="U801" i="9"/>
  <c r="V801" i="9"/>
  <c r="T802" i="9"/>
  <c r="U802" i="9"/>
  <c r="V802" i="9"/>
  <c r="T803" i="9"/>
  <c r="U803" i="9"/>
  <c r="V803" i="9"/>
  <c r="T804" i="9"/>
  <c r="U804" i="9"/>
  <c r="V804" i="9"/>
  <c r="T805" i="9"/>
  <c r="U805" i="9"/>
  <c r="V805" i="9"/>
  <c r="T806" i="9"/>
  <c r="U806" i="9"/>
  <c r="V806" i="9"/>
  <c r="T807" i="9"/>
  <c r="U807" i="9"/>
  <c r="V807" i="9"/>
  <c r="T808" i="9"/>
  <c r="U808" i="9"/>
  <c r="V808" i="9"/>
  <c r="T809" i="9"/>
  <c r="U809" i="9"/>
  <c r="V809" i="9"/>
  <c r="T810" i="9"/>
  <c r="U810" i="9"/>
  <c r="V810" i="9"/>
  <c r="T811" i="9"/>
  <c r="U811" i="9"/>
  <c r="V811" i="9"/>
  <c r="T812" i="9"/>
  <c r="U812" i="9"/>
  <c r="V812" i="9"/>
  <c r="T813" i="9"/>
  <c r="U813" i="9"/>
  <c r="V813" i="9"/>
  <c r="T814" i="9"/>
  <c r="U814" i="9"/>
  <c r="V814" i="9"/>
  <c r="T815" i="9"/>
  <c r="U815" i="9"/>
  <c r="V815" i="9"/>
  <c r="T816" i="9"/>
  <c r="U816" i="9"/>
  <c r="V816" i="9"/>
  <c r="T817" i="9"/>
  <c r="U817" i="9"/>
  <c r="V817" i="9"/>
  <c r="T818" i="9"/>
  <c r="U818" i="9"/>
  <c r="V818" i="9"/>
  <c r="T819" i="9"/>
  <c r="U819" i="9"/>
  <c r="V819" i="9"/>
  <c r="T820" i="9"/>
  <c r="U820" i="9"/>
  <c r="V820" i="9"/>
  <c r="T821" i="9"/>
  <c r="U821" i="9"/>
  <c r="V821" i="9"/>
  <c r="T822" i="9"/>
  <c r="U822" i="9"/>
  <c r="V822" i="9"/>
  <c r="T823" i="9"/>
  <c r="U823" i="9"/>
  <c r="V823" i="9"/>
  <c r="T824" i="9"/>
  <c r="U824" i="9"/>
  <c r="V824" i="9"/>
  <c r="T825" i="9"/>
  <c r="U825" i="9"/>
  <c r="V825" i="9"/>
  <c r="T826" i="9"/>
  <c r="U826" i="9"/>
  <c r="V826" i="9"/>
  <c r="T827" i="9"/>
  <c r="U827" i="9"/>
  <c r="V827" i="9"/>
  <c r="T828" i="9"/>
  <c r="U828" i="9"/>
  <c r="V828" i="9"/>
  <c r="T829" i="9"/>
  <c r="U829" i="9"/>
  <c r="V829" i="9"/>
  <c r="T830" i="9"/>
  <c r="U830" i="9"/>
  <c r="V830" i="9"/>
  <c r="T831" i="9"/>
  <c r="U831" i="9"/>
  <c r="V831" i="9"/>
  <c r="T832" i="9"/>
  <c r="U832" i="9"/>
  <c r="V832" i="9"/>
  <c r="T833" i="9"/>
  <c r="U833" i="9"/>
  <c r="V833" i="9"/>
  <c r="T834" i="9"/>
  <c r="U834" i="9"/>
  <c r="V834" i="9"/>
  <c r="T835" i="9"/>
  <c r="U835" i="9"/>
  <c r="V835" i="9"/>
  <c r="T836" i="9"/>
  <c r="U836" i="9"/>
  <c r="V836" i="9"/>
  <c r="T837" i="9"/>
  <c r="U837" i="9"/>
  <c r="V837" i="9"/>
  <c r="T838" i="9"/>
  <c r="U838" i="9"/>
  <c r="V838" i="9"/>
  <c r="T839" i="9"/>
  <c r="U839" i="9"/>
  <c r="V839" i="9"/>
  <c r="T840" i="9"/>
  <c r="U840" i="9"/>
  <c r="V840" i="9"/>
  <c r="T841" i="9"/>
  <c r="U841" i="9"/>
  <c r="V841" i="9"/>
  <c r="T842" i="9"/>
  <c r="U842" i="9"/>
  <c r="V842" i="9"/>
  <c r="T843" i="9"/>
  <c r="U843" i="9"/>
  <c r="V843" i="9"/>
  <c r="T844" i="9"/>
  <c r="U844" i="9"/>
  <c r="V844" i="9"/>
  <c r="T845" i="9"/>
  <c r="U845" i="9"/>
  <c r="V845" i="9"/>
  <c r="T846" i="9"/>
  <c r="U846" i="9"/>
  <c r="V846" i="9"/>
  <c r="T847" i="9"/>
  <c r="U847" i="9"/>
  <c r="V847" i="9"/>
  <c r="T848" i="9"/>
  <c r="U848" i="9"/>
  <c r="V848" i="9"/>
  <c r="T849" i="9"/>
  <c r="U849" i="9"/>
  <c r="V849" i="9"/>
  <c r="T850" i="9"/>
  <c r="U850" i="9"/>
  <c r="V850" i="9"/>
  <c r="T851" i="9"/>
  <c r="U851" i="9"/>
  <c r="V851" i="9"/>
  <c r="T852" i="9"/>
  <c r="U852" i="9"/>
  <c r="V852" i="9"/>
  <c r="T853" i="9"/>
  <c r="U853" i="9"/>
  <c r="V853" i="9"/>
  <c r="T854" i="9"/>
  <c r="U854" i="9"/>
  <c r="V854" i="9"/>
  <c r="T855" i="9"/>
  <c r="U855" i="9"/>
  <c r="V855" i="9"/>
  <c r="T856" i="9"/>
  <c r="U856" i="9"/>
  <c r="V856" i="9"/>
  <c r="T857" i="9"/>
  <c r="U857" i="9"/>
  <c r="V857" i="9"/>
  <c r="T858" i="9"/>
  <c r="U858" i="9"/>
  <c r="V858" i="9"/>
  <c r="T859" i="9"/>
  <c r="U859" i="9"/>
  <c r="V859" i="9"/>
  <c r="T860" i="9"/>
  <c r="U860" i="9"/>
  <c r="V860" i="9"/>
  <c r="T861" i="9"/>
  <c r="U861" i="9"/>
  <c r="V861" i="9"/>
  <c r="T862" i="9"/>
  <c r="U862" i="9"/>
  <c r="V862" i="9"/>
  <c r="T863" i="9"/>
  <c r="U863" i="9"/>
  <c r="V863" i="9"/>
  <c r="T864" i="9"/>
  <c r="U864" i="9"/>
  <c r="V864" i="9"/>
  <c r="T865" i="9"/>
  <c r="U865" i="9"/>
  <c r="V865" i="9"/>
  <c r="T866" i="9"/>
  <c r="U866" i="9"/>
  <c r="V866" i="9"/>
  <c r="T867" i="9"/>
  <c r="U867" i="9"/>
  <c r="V867" i="9"/>
  <c r="T868" i="9"/>
  <c r="U868" i="9"/>
  <c r="V868" i="9"/>
  <c r="T869" i="9"/>
  <c r="U869" i="9"/>
  <c r="V869" i="9"/>
  <c r="T870" i="9"/>
  <c r="U870" i="9"/>
  <c r="V870" i="9"/>
  <c r="T871" i="9"/>
  <c r="U871" i="9"/>
  <c r="V871" i="9"/>
  <c r="T872" i="9"/>
  <c r="U872" i="9"/>
  <c r="V872" i="9"/>
  <c r="T873" i="9"/>
  <c r="U873" i="9"/>
  <c r="V873" i="9"/>
  <c r="T874" i="9"/>
  <c r="U874" i="9"/>
  <c r="V874" i="9"/>
  <c r="T875" i="9"/>
  <c r="U875" i="9"/>
  <c r="V875" i="9"/>
  <c r="T876" i="9"/>
  <c r="U876" i="9"/>
  <c r="V876" i="9"/>
  <c r="T877" i="9"/>
  <c r="U877" i="9"/>
  <c r="V877" i="9"/>
  <c r="T878" i="9"/>
  <c r="U878" i="9"/>
  <c r="V878" i="9"/>
  <c r="T879" i="9"/>
  <c r="U879" i="9"/>
  <c r="V879" i="9"/>
  <c r="T880" i="9"/>
  <c r="U880" i="9"/>
  <c r="V880" i="9"/>
  <c r="T881" i="9"/>
  <c r="U881" i="9"/>
  <c r="V881" i="9"/>
  <c r="T882" i="9"/>
  <c r="U882" i="9"/>
  <c r="V882" i="9"/>
  <c r="T883" i="9"/>
  <c r="U883" i="9"/>
  <c r="V883" i="9"/>
  <c r="T884" i="9"/>
  <c r="U884" i="9"/>
  <c r="V884" i="9"/>
  <c r="T885" i="9"/>
  <c r="U885" i="9"/>
  <c r="V885" i="9"/>
  <c r="T886" i="9"/>
  <c r="U886" i="9"/>
  <c r="V886" i="9"/>
  <c r="T887" i="9"/>
  <c r="U887" i="9"/>
  <c r="V887" i="9"/>
  <c r="T888" i="9"/>
  <c r="U888" i="9"/>
  <c r="V888" i="9"/>
  <c r="T889" i="9"/>
  <c r="U889" i="9"/>
  <c r="V889" i="9"/>
  <c r="T890" i="9"/>
  <c r="U890" i="9"/>
  <c r="V890" i="9"/>
  <c r="T891" i="9"/>
  <c r="U891" i="9"/>
  <c r="V891" i="9"/>
  <c r="T892" i="9"/>
  <c r="U892" i="9"/>
  <c r="V892" i="9"/>
  <c r="T893" i="9"/>
  <c r="U893" i="9"/>
  <c r="V893" i="9"/>
  <c r="T894" i="9"/>
  <c r="U894" i="9"/>
  <c r="V894" i="9"/>
  <c r="T895" i="9"/>
  <c r="U895" i="9"/>
  <c r="V895" i="9"/>
  <c r="T896" i="9"/>
  <c r="U896" i="9"/>
  <c r="V896" i="9"/>
  <c r="T897" i="9"/>
  <c r="U897" i="9"/>
  <c r="V897" i="9"/>
  <c r="T898" i="9"/>
  <c r="U898" i="9"/>
  <c r="V898" i="9"/>
  <c r="T899" i="9"/>
  <c r="U899" i="9"/>
  <c r="V899" i="9"/>
  <c r="T900" i="9"/>
  <c r="U900" i="9"/>
  <c r="V900" i="9"/>
  <c r="T901" i="9"/>
  <c r="U901" i="9"/>
  <c r="V901" i="9"/>
  <c r="T902" i="9"/>
  <c r="U902" i="9"/>
  <c r="V902" i="9"/>
  <c r="T903" i="9"/>
  <c r="U903" i="9"/>
  <c r="V903" i="9"/>
  <c r="T904" i="9"/>
  <c r="U904" i="9"/>
  <c r="V904" i="9"/>
  <c r="T905" i="9"/>
  <c r="U905" i="9"/>
  <c r="V905" i="9"/>
  <c r="T906" i="9"/>
  <c r="U906" i="9"/>
  <c r="V906" i="9"/>
  <c r="T907" i="9"/>
  <c r="U907" i="9"/>
  <c r="V907" i="9"/>
  <c r="T908" i="9"/>
  <c r="U908" i="9"/>
  <c r="V908" i="9"/>
  <c r="T909" i="9"/>
  <c r="U909" i="9"/>
  <c r="V909" i="9"/>
  <c r="T910" i="9"/>
  <c r="U910" i="9"/>
  <c r="V910" i="9"/>
  <c r="T911" i="9"/>
  <c r="U911" i="9"/>
  <c r="V911" i="9"/>
  <c r="T912" i="9"/>
  <c r="U912" i="9"/>
  <c r="V912" i="9"/>
  <c r="T913" i="9"/>
  <c r="U913" i="9"/>
  <c r="V913" i="9"/>
  <c r="T914" i="9"/>
  <c r="U914" i="9"/>
  <c r="V914" i="9"/>
  <c r="T915" i="9"/>
  <c r="U915" i="9"/>
  <c r="V915" i="9"/>
  <c r="T916" i="9"/>
  <c r="U916" i="9"/>
  <c r="V916" i="9"/>
  <c r="T917" i="9"/>
  <c r="U917" i="9"/>
  <c r="V917" i="9"/>
  <c r="T918" i="9"/>
  <c r="U918" i="9"/>
  <c r="V918" i="9"/>
  <c r="T919" i="9"/>
  <c r="U919" i="9"/>
  <c r="V919" i="9"/>
  <c r="T920" i="9"/>
  <c r="U920" i="9"/>
  <c r="V920" i="9"/>
  <c r="T921" i="9"/>
  <c r="U921" i="9"/>
  <c r="V921" i="9"/>
  <c r="T922" i="9"/>
  <c r="U922" i="9"/>
  <c r="V922" i="9"/>
  <c r="T923" i="9"/>
  <c r="U923" i="9"/>
  <c r="V923" i="9"/>
  <c r="T924" i="9"/>
  <c r="U924" i="9"/>
  <c r="V924" i="9"/>
  <c r="T925" i="9"/>
  <c r="U925" i="9"/>
  <c r="V925" i="9"/>
  <c r="T926" i="9"/>
  <c r="U926" i="9"/>
  <c r="V926" i="9"/>
  <c r="T927" i="9"/>
  <c r="U927" i="9"/>
  <c r="V927" i="9"/>
  <c r="T928" i="9"/>
  <c r="U928" i="9"/>
  <c r="V928" i="9"/>
  <c r="T929" i="9"/>
  <c r="U929" i="9"/>
  <c r="V929" i="9"/>
  <c r="T930" i="9"/>
  <c r="U930" i="9"/>
  <c r="V930" i="9"/>
  <c r="T931" i="9"/>
  <c r="U931" i="9"/>
  <c r="V931" i="9"/>
  <c r="T932" i="9"/>
  <c r="U932" i="9"/>
  <c r="V932" i="9"/>
  <c r="T933" i="9"/>
  <c r="U933" i="9"/>
  <c r="V933" i="9"/>
  <c r="T934" i="9"/>
  <c r="U934" i="9"/>
  <c r="V934" i="9"/>
  <c r="T935" i="9"/>
  <c r="U935" i="9"/>
  <c r="V935" i="9"/>
  <c r="T936" i="9"/>
  <c r="U936" i="9"/>
  <c r="V936" i="9"/>
  <c r="T937" i="9"/>
  <c r="U937" i="9"/>
  <c r="V937" i="9"/>
  <c r="T938" i="9"/>
  <c r="U938" i="9"/>
  <c r="V938" i="9"/>
  <c r="T939" i="9"/>
  <c r="U939" i="9"/>
  <c r="V939" i="9"/>
  <c r="T940" i="9"/>
  <c r="U940" i="9"/>
  <c r="V940" i="9"/>
  <c r="T941" i="9"/>
  <c r="U941" i="9"/>
  <c r="V941" i="9"/>
  <c r="T942" i="9"/>
  <c r="U942" i="9"/>
  <c r="V942" i="9"/>
  <c r="T943" i="9"/>
  <c r="U943" i="9"/>
  <c r="V943" i="9"/>
  <c r="T944" i="9"/>
  <c r="U944" i="9"/>
  <c r="V944" i="9"/>
  <c r="T945" i="9"/>
  <c r="U945" i="9"/>
  <c r="V945" i="9"/>
  <c r="T946" i="9"/>
  <c r="U946" i="9"/>
  <c r="V946" i="9"/>
  <c r="T947" i="9"/>
  <c r="U947" i="9"/>
  <c r="V947" i="9"/>
  <c r="T948" i="9"/>
  <c r="U948" i="9"/>
  <c r="V948" i="9"/>
  <c r="T949" i="9"/>
  <c r="U949" i="9"/>
  <c r="V949" i="9"/>
  <c r="T950" i="9"/>
  <c r="U950" i="9"/>
  <c r="V950" i="9"/>
  <c r="T951" i="9"/>
  <c r="U951" i="9"/>
  <c r="V951" i="9"/>
  <c r="T952" i="9"/>
  <c r="U952" i="9"/>
  <c r="V952" i="9"/>
  <c r="T953" i="9"/>
  <c r="U953" i="9"/>
  <c r="V953" i="9"/>
  <c r="T954" i="9"/>
  <c r="U954" i="9"/>
  <c r="V954" i="9"/>
  <c r="T955" i="9"/>
  <c r="U955" i="9"/>
  <c r="V955" i="9"/>
  <c r="T956" i="9"/>
  <c r="U956" i="9"/>
  <c r="V956" i="9"/>
  <c r="T957" i="9"/>
  <c r="U957" i="9"/>
  <c r="V957" i="9"/>
  <c r="T958" i="9"/>
  <c r="U958" i="9"/>
  <c r="V958" i="9"/>
  <c r="T959" i="9"/>
  <c r="U959" i="9"/>
  <c r="V959" i="9"/>
  <c r="T960" i="9"/>
  <c r="U960" i="9"/>
  <c r="V960" i="9"/>
  <c r="T961" i="9"/>
  <c r="U961" i="9"/>
  <c r="V961" i="9"/>
  <c r="T962" i="9"/>
  <c r="U962" i="9"/>
  <c r="V962" i="9"/>
  <c r="T963" i="9"/>
  <c r="U963" i="9"/>
  <c r="V963" i="9"/>
  <c r="T964" i="9"/>
  <c r="U964" i="9"/>
  <c r="V964" i="9"/>
  <c r="T965" i="9"/>
  <c r="U965" i="9"/>
  <c r="V965" i="9"/>
  <c r="T966" i="9"/>
  <c r="U966" i="9"/>
  <c r="V966" i="9"/>
  <c r="T967" i="9"/>
  <c r="U967" i="9"/>
  <c r="V967" i="9"/>
  <c r="T968" i="9"/>
  <c r="U968" i="9"/>
  <c r="V968" i="9"/>
  <c r="T969" i="9"/>
  <c r="U969" i="9"/>
  <c r="V969" i="9"/>
  <c r="T970" i="9"/>
  <c r="U970" i="9"/>
  <c r="V970" i="9"/>
  <c r="T971" i="9"/>
  <c r="U971" i="9"/>
  <c r="V971" i="9"/>
  <c r="T972" i="9"/>
  <c r="U972" i="9"/>
  <c r="V972" i="9"/>
  <c r="T973" i="9"/>
  <c r="U973" i="9"/>
  <c r="V973" i="9"/>
  <c r="T974" i="9"/>
  <c r="U974" i="9"/>
  <c r="V974" i="9"/>
  <c r="T975" i="9"/>
  <c r="U975" i="9"/>
  <c r="V975" i="9"/>
  <c r="T976" i="9"/>
  <c r="U976" i="9"/>
  <c r="V976" i="9"/>
  <c r="T977" i="9"/>
  <c r="U977" i="9"/>
  <c r="V977" i="9"/>
  <c r="T978" i="9"/>
  <c r="U978" i="9"/>
  <c r="V978" i="9"/>
  <c r="T979" i="9"/>
  <c r="U979" i="9"/>
  <c r="V979" i="9"/>
  <c r="T980" i="9"/>
  <c r="U980" i="9"/>
  <c r="V980" i="9"/>
  <c r="T981" i="9"/>
  <c r="U981" i="9"/>
  <c r="V981" i="9"/>
  <c r="T982" i="9"/>
  <c r="U982" i="9"/>
  <c r="V982" i="9"/>
  <c r="T983" i="9"/>
  <c r="U983" i="9"/>
  <c r="V983" i="9"/>
  <c r="T984" i="9"/>
  <c r="U984" i="9"/>
  <c r="V984" i="9"/>
  <c r="T985" i="9"/>
  <c r="U985" i="9"/>
  <c r="V985" i="9"/>
  <c r="T986" i="9"/>
  <c r="U986" i="9"/>
  <c r="V986" i="9"/>
  <c r="T987" i="9"/>
  <c r="U987" i="9"/>
  <c r="V987" i="9"/>
  <c r="T988" i="9"/>
  <c r="U988" i="9"/>
  <c r="V988" i="9"/>
  <c r="T989" i="9"/>
  <c r="U989" i="9"/>
  <c r="V989" i="9"/>
  <c r="T990" i="9"/>
  <c r="U990" i="9"/>
  <c r="V990" i="9"/>
  <c r="T991" i="9"/>
  <c r="U991" i="9"/>
  <c r="V991" i="9"/>
  <c r="T992" i="9"/>
  <c r="U992" i="9"/>
  <c r="V992" i="9"/>
  <c r="T993" i="9"/>
  <c r="U993" i="9"/>
  <c r="V993" i="9"/>
  <c r="T994" i="9"/>
  <c r="U994" i="9"/>
  <c r="V994" i="9"/>
  <c r="T995" i="9"/>
  <c r="U995" i="9"/>
  <c r="V995" i="9"/>
  <c r="T996" i="9"/>
  <c r="U996" i="9"/>
  <c r="V996" i="9"/>
  <c r="T997" i="9"/>
  <c r="U997" i="9"/>
  <c r="V997" i="9"/>
  <c r="T998" i="9"/>
  <c r="U998" i="9"/>
  <c r="V998" i="9"/>
  <c r="T999" i="9"/>
  <c r="U999" i="9"/>
  <c r="V999" i="9"/>
  <c r="T1000" i="9"/>
  <c r="U1000" i="9"/>
  <c r="V1000" i="9"/>
  <c r="T1001" i="9"/>
  <c r="U1001" i="9"/>
  <c r="V1001" i="9"/>
  <c r="T1002" i="9"/>
  <c r="U1002" i="9"/>
  <c r="V1002" i="9"/>
  <c r="T1003" i="9"/>
  <c r="U1003" i="9"/>
  <c r="V1003" i="9"/>
  <c r="T1004" i="9"/>
  <c r="U1004" i="9"/>
  <c r="V1004" i="9"/>
  <c r="T1005" i="9"/>
  <c r="U1005" i="9"/>
  <c r="V1005" i="9"/>
  <c r="T1006" i="9"/>
  <c r="U1006" i="9"/>
  <c r="V1006" i="9"/>
  <c r="T1007" i="9"/>
  <c r="U1007" i="9"/>
  <c r="V1007" i="9"/>
  <c r="T1008" i="9"/>
  <c r="U1008" i="9"/>
  <c r="V1008" i="9"/>
  <c r="T1009" i="9"/>
  <c r="U1009" i="9"/>
  <c r="V1009" i="9"/>
  <c r="T1010" i="9"/>
  <c r="U1010" i="9"/>
  <c r="V1010" i="9"/>
  <c r="T1011" i="9"/>
  <c r="U1011" i="9"/>
  <c r="V1011" i="9"/>
  <c r="T1012" i="9"/>
  <c r="U1012" i="9"/>
  <c r="V1012" i="9"/>
  <c r="T1013" i="9"/>
  <c r="U1013" i="9"/>
  <c r="V1013" i="9"/>
  <c r="T1014" i="9"/>
  <c r="U1014" i="9"/>
  <c r="V1014" i="9"/>
  <c r="T1015" i="9"/>
  <c r="U1015" i="9"/>
  <c r="V1015" i="9"/>
  <c r="T1016" i="9"/>
  <c r="U1016" i="9"/>
  <c r="V1016" i="9"/>
  <c r="T1017" i="9"/>
  <c r="U1017" i="9"/>
  <c r="V1017" i="9"/>
  <c r="T1018" i="9"/>
  <c r="U1018" i="9"/>
  <c r="V1018" i="9"/>
  <c r="T1019" i="9"/>
  <c r="U1019" i="9"/>
  <c r="V1019" i="9"/>
  <c r="T1020" i="9"/>
  <c r="U1020" i="9"/>
  <c r="V1020" i="9"/>
  <c r="T1021" i="9"/>
  <c r="U1021" i="9"/>
  <c r="V1021" i="9"/>
  <c r="T1022" i="9"/>
  <c r="U1022" i="9"/>
  <c r="V1022" i="9"/>
  <c r="T1023" i="9"/>
  <c r="U1023" i="9"/>
  <c r="V1023" i="9"/>
  <c r="T1024" i="9"/>
  <c r="U1024" i="9"/>
  <c r="V1024" i="9"/>
  <c r="T1025" i="9"/>
  <c r="U1025" i="9"/>
  <c r="V1025" i="9"/>
  <c r="T1026" i="9"/>
  <c r="U1026" i="9"/>
  <c r="V1026" i="9"/>
  <c r="T1027" i="9"/>
  <c r="U1027" i="9"/>
  <c r="V1027" i="9"/>
  <c r="T1028" i="9"/>
  <c r="U1028" i="9"/>
  <c r="V1028" i="9"/>
  <c r="T1029" i="9"/>
  <c r="U1029" i="9"/>
  <c r="V1029" i="9"/>
  <c r="T1030" i="9"/>
  <c r="U1030" i="9"/>
  <c r="V1030" i="9"/>
  <c r="T1031" i="9"/>
  <c r="U1031" i="9"/>
  <c r="V1031" i="9"/>
  <c r="T1032" i="9"/>
  <c r="U1032" i="9"/>
  <c r="V1032" i="9"/>
  <c r="T1033" i="9"/>
  <c r="U1033" i="9"/>
  <c r="V1033" i="9"/>
  <c r="T1034" i="9"/>
  <c r="U1034" i="9"/>
  <c r="V1034" i="9"/>
  <c r="T1035" i="9"/>
  <c r="U1035" i="9"/>
  <c r="V1035" i="9"/>
  <c r="T1036" i="9"/>
  <c r="U1036" i="9"/>
  <c r="V1036" i="9"/>
  <c r="T1037" i="9"/>
  <c r="U1037" i="9"/>
  <c r="V1037" i="9"/>
  <c r="T1038" i="9"/>
  <c r="U1038" i="9"/>
  <c r="V1038" i="9"/>
  <c r="T1039" i="9"/>
  <c r="U1039" i="9"/>
  <c r="V1039" i="9"/>
  <c r="T1040" i="9"/>
  <c r="U1040" i="9"/>
  <c r="V1040" i="9"/>
  <c r="T1041" i="9"/>
  <c r="U1041" i="9"/>
  <c r="V1041" i="9"/>
  <c r="T1042" i="9"/>
  <c r="U1042" i="9"/>
  <c r="V1042" i="9"/>
  <c r="T1043" i="9"/>
  <c r="U1043" i="9"/>
  <c r="V1043" i="9"/>
  <c r="T1044" i="9"/>
  <c r="U1044" i="9"/>
  <c r="V1044" i="9"/>
  <c r="T1045" i="9"/>
  <c r="U1045" i="9"/>
  <c r="V1045" i="9"/>
  <c r="T1046" i="9"/>
  <c r="U1046" i="9"/>
  <c r="V1046" i="9"/>
  <c r="T1047" i="9"/>
  <c r="U1047" i="9"/>
  <c r="V1047" i="9"/>
  <c r="T1048" i="9"/>
  <c r="U1048" i="9"/>
  <c r="V1048" i="9"/>
  <c r="T1049" i="9"/>
  <c r="U1049" i="9"/>
  <c r="V1049" i="9"/>
  <c r="T1050" i="9"/>
  <c r="U1050" i="9"/>
  <c r="V1050" i="9"/>
  <c r="T1051" i="9"/>
  <c r="U1051" i="9"/>
  <c r="V1051" i="9"/>
  <c r="T1052" i="9"/>
  <c r="U1052" i="9"/>
  <c r="V1052" i="9"/>
  <c r="T1053" i="9"/>
  <c r="U1053" i="9"/>
  <c r="V1053" i="9"/>
  <c r="T1054" i="9"/>
  <c r="U1054" i="9"/>
  <c r="V1054" i="9"/>
  <c r="T1055" i="9"/>
  <c r="U1055" i="9"/>
  <c r="V1055" i="9"/>
  <c r="T1056" i="9"/>
  <c r="U1056" i="9"/>
  <c r="V1056" i="9"/>
  <c r="T1057" i="9"/>
  <c r="U1057" i="9"/>
  <c r="V1057" i="9"/>
  <c r="T1058" i="9"/>
  <c r="U1058" i="9"/>
  <c r="V1058" i="9"/>
  <c r="T1059" i="9"/>
  <c r="U1059" i="9"/>
  <c r="V1059" i="9"/>
  <c r="T1060" i="9"/>
  <c r="U1060" i="9"/>
  <c r="V1060" i="9"/>
  <c r="T1061" i="9"/>
  <c r="U1061" i="9"/>
  <c r="V1061" i="9"/>
  <c r="T1062" i="9"/>
  <c r="U1062" i="9"/>
  <c r="V1062" i="9"/>
  <c r="T1063" i="9"/>
  <c r="U1063" i="9"/>
  <c r="V1063" i="9"/>
  <c r="T1064" i="9"/>
  <c r="U1064" i="9"/>
  <c r="V1064" i="9"/>
  <c r="T1065" i="9"/>
  <c r="U1065" i="9"/>
  <c r="V1065" i="9"/>
  <c r="T1066" i="9"/>
  <c r="U1066" i="9"/>
  <c r="V1066" i="9"/>
  <c r="T1067" i="9"/>
  <c r="U1067" i="9"/>
  <c r="V1067" i="9"/>
  <c r="T1068" i="9"/>
  <c r="U1068" i="9"/>
  <c r="V1068" i="9"/>
  <c r="T1069" i="9"/>
  <c r="U1069" i="9"/>
  <c r="V1069" i="9"/>
  <c r="T1070" i="9"/>
  <c r="U1070" i="9"/>
  <c r="V1070" i="9"/>
  <c r="T1071" i="9"/>
  <c r="U1071" i="9"/>
  <c r="V1071" i="9"/>
  <c r="T1072" i="9"/>
  <c r="U1072" i="9"/>
  <c r="V1072" i="9"/>
  <c r="T1073" i="9"/>
  <c r="U1073" i="9"/>
  <c r="V1073" i="9"/>
  <c r="T1074" i="9"/>
  <c r="U1074" i="9"/>
  <c r="V1074" i="9"/>
  <c r="T1075" i="9"/>
  <c r="U1075" i="9"/>
  <c r="V1075" i="9"/>
  <c r="T1076" i="9"/>
  <c r="U1076" i="9"/>
  <c r="V1076" i="9"/>
  <c r="T1077" i="9"/>
  <c r="U1077" i="9"/>
  <c r="V1077" i="9"/>
  <c r="T1078" i="9"/>
  <c r="U1078" i="9"/>
  <c r="V1078" i="9"/>
  <c r="T1079" i="9"/>
  <c r="U1079" i="9"/>
  <c r="V1079" i="9"/>
  <c r="T1080" i="9"/>
  <c r="U1080" i="9"/>
  <c r="V1080" i="9"/>
  <c r="T1081" i="9"/>
  <c r="U1081" i="9"/>
  <c r="V1081" i="9"/>
  <c r="T1082" i="9"/>
  <c r="U1082" i="9"/>
  <c r="V1082" i="9"/>
  <c r="T1083" i="9"/>
  <c r="U1083" i="9"/>
  <c r="V1083" i="9"/>
  <c r="T1084" i="9"/>
  <c r="U1084" i="9"/>
  <c r="V1084" i="9"/>
  <c r="T1085" i="9"/>
  <c r="U1085" i="9"/>
  <c r="V1085" i="9"/>
  <c r="T1086" i="9"/>
  <c r="U1086" i="9"/>
  <c r="V1086" i="9"/>
  <c r="T1087" i="9"/>
  <c r="U1087" i="9"/>
  <c r="V1087" i="9"/>
  <c r="T1088" i="9"/>
  <c r="U1088" i="9"/>
  <c r="V1088" i="9"/>
  <c r="T1089" i="9"/>
  <c r="U1089" i="9"/>
  <c r="V1089" i="9"/>
  <c r="T1090" i="9"/>
  <c r="U1090" i="9"/>
  <c r="V1090" i="9"/>
  <c r="T1091" i="9"/>
  <c r="U1091" i="9"/>
  <c r="V1091" i="9"/>
  <c r="T1092" i="9"/>
  <c r="U1092" i="9"/>
  <c r="V1092" i="9"/>
  <c r="T1093" i="9"/>
  <c r="U1093" i="9"/>
  <c r="V1093" i="9"/>
  <c r="T1094" i="9"/>
  <c r="U1094" i="9"/>
  <c r="V1094" i="9"/>
  <c r="T1095" i="9"/>
  <c r="U1095" i="9"/>
  <c r="V1095" i="9"/>
  <c r="T1096" i="9"/>
  <c r="U1096" i="9"/>
  <c r="V1096" i="9"/>
  <c r="T1097" i="9"/>
  <c r="U1097" i="9"/>
  <c r="V1097" i="9"/>
  <c r="T1098" i="9"/>
  <c r="U1098" i="9"/>
  <c r="V1098" i="9"/>
  <c r="T1099" i="9"/>
  <c r="U1099" i="9"/>
  <c r="V1099" i="9"/>
  <c r="T1100" i="9"/>
  <c r="U1100" i="9"/>
  <c r="V1100" i="9"/>
  <c r="T1101" i="9"/>
  <c r="U1101" i="9"/>
  <c r="V1101" i="9"/>
  <c r="T1102" i="9"/>
  <c r="U1102" i="9"/>
  <c r="V1102" i="9"/>
  <c r="T1103" i="9"/>
  <c r="U1103" i="9"/>
  <c r="V1103" i="9"/>
  <c r="T1104" i="9"/>
  <c r="U1104" i="9"/>
  <c r="V1104" i="9"/>
  <c r="T1105" i="9"/>
  <c r="U1105" i="9"/>
  <c r="V1105" i="9"/>
  <c r="T1106" i="9"/>
  <c r="U1106" i="9"/>
  <c r="V1106" i="9"/>
  <c r="T1107" i="9"/>
  <c r="U1107" i="9"/>
  <c r="V1107" i="9"/>
  <c r="T1108" i="9"/>
  <c r="U1108" i="9"/>
  <c r="V1108" i="9"/>
  <c r="T1109" i="9"/>
  <c r="U1109" i="9"/>
  <c r="V1109" i="9"/>
  <c r="T1110" i="9"/>
  <c r="U1110" i="9"/>
  <c r="V1110" i="9"/>
  <c r="T1111" i="9"/>
  <c r="U1111" i="9"/>
  <c r="V1111" i="9"/>
  <c r="T1112" i="9"/>
  <c r="U1112" i="9"/>
  <c r="V1112" i="9"/>
  <c r="T1113" i="9"/>
  <c r="U1113" i="9"/>
  <c r="V1113" i="9"/>
  <c r="T1114" i="9"/>
  <c r="U1114" i="9"/>
  <c r="V1114" i="9"/>
  <c r="T1115" i="9"/>
  <c r="U1115" i="9"/>
  <c r="V1115" i="9"/>
  <c r="T1116" i="9"/>
  <c r="U1116" i="9"/>
  <c r="V1116" i="9"/>
  <c r="T1117" i="9"/>
  <c r="U1117" i="9"/>
  <c r="V1117" i="9"/>
  <c r="T1118" i="9"/>
  <c r="U1118" i="9"/>
  <c r="V1118" i="9"/>
  <c r="T1119" i="9"/>
  <c r="U1119" i="9"/>
  <c r="V1119" i="9"/>
  <c r="T1120" i="9"/>
  <c r="U1120" i="9"/>
  <c r="V1120" i="9"/>
  <c r="T1121" i="9"/>
  <c r="U1121" i="9"/>
  <c r="V1121" i="9"/>
  <c r="T1122" i="9"/>
  <c r="U1122" i="9"/>
  <c r="V1122" i="9"/>
  <c r="T1123" i="9"/>
  <c r="U1123" i="9"/>
  <c r="V1123" i="9"/>
  <c r="T1124" i="9"/>
  <c r="U1124" i="9"/>
  <c r="V1124" i="9"/>
  <c r="T1125" i="9"/>
  <c r="U1125" i="9"/>
  <c r="V1125" i="9"/>
  <c r="T1126" i="9"/>
  <c r="U1126" i="9"/>
  <c r="V1126" i="9"/>
  <c r="T1127" i="9"/>
  <c r="U1127" i="9"/>
  <c r="V1127" i="9"/>
  <c r="T1128" i="9"/>
  <c r="U1128" i="9"/>
  <c r="V1128" i="9"/>
  <c r="T1129" i="9"/>
  <c r="U1129" i="9"/>
  <c r="V1129" i="9"/>
  <c r="T1130" i="9"/>
  <c r="U1130" i="9"/>
  <c r="V1130" i="9"/>
  <c r="T1131" i="9"/>
  <c r="U1131" i="9"/>
  <c r="V1131" i="9"/>
  <c r="T1132" i="9"/>
  <c r="U1132" i="9"/>
  <c r="V1132" i="9"/>
  <c r="T1133" i="9"/>
  <c r="U1133" i="9"/>
  <c r="V1133" i="9"/>
  <c r="T1134" i="9"/>
  <c r="U1134" i="9"/>
  <c r="V1134" i="9"/>
  <c r="T1135" i="9"/>
  <c r="U1135" i="9"/>
  <c r="V1135" i="9"/>
  <c r="T1136" i="9"/>
  <c r="U1136" i="9"/>
  <c r="V1136" i="9"/>
  <c r="T1137" i="9"/>
  <c r="U1137" i="9"/>
  <c r="V1137" i="9"/>
  <c r="T1138" i="9"/>
  <c r="U1138" i="9"/>
  <c r="V1138" i="9"/>
  <c r="T1139" i="9"/>
  <c r="U1139" i="9"/>
  <c r="V1139" i="9"/>
  <c r="T1140" i="9"/>
  <c r="U1140" i="9"/>
  <c r="V1140" i="9"/>
  <c r="T1141" i="9"/>
  <c r="U1141" i="9"/>
  <c r="V1141" i="9"/>
  <c r="T1142" i="9"/>
  <c r="U1142" i="9"/>
  <c r="V1142" i="9"/>
  <c r="T1143" i="9"/>
  <c r="U1143" i="9"/>
  <c r="V1143" i="9"/>
  <c r="T1144" i="9"/>
  <c r="U1144" i="9"/>
  <c r="V1144" i="9"/>
  <c r="T1145" i="9"/>
  <c r="U1145" i="9"/>
  <c r="V1145" i="9"/>
  <c r="T1146" i="9"/>
  <c r="U1146" i="9"/>
  <c r="V1146" i="9"/>
  <c r="T1147" i="9"/>
  <c r="U1147" i="9"/>
  <c r="V1147" i="9"/>
  <c r="T1148" i="9"/>
  <c r="U1148" i="9"/>
  <c r="V1148" i="9"/>
  <c r="T1149" i="9"/>
  <c r="U1149" i="9"/>
  <c r="V1149" i="9"/>
  <c r="T1150" i="9"/>
  <c r="U1150" i="9"/>
  <c r="V1150" i="9"/>
  <c r="T1151" i="9"/>
  <c r="U1151" i="9"/>
  <c r="V1151" i="9"/>
  <c r="T1152" i="9"/>
  <c r="U1152" i="9"/>
  <c r="V1152" i="9"/>
  <c r="T1153" i="9"/>
  <c r="U1153" i="9"/>
  <c r="V1153" i="9"/>
  <c r="T1154" i="9"/>
  <c r="U1154" i="9"/>
  <c r="V1154" i="9"/>
  <c r="T1155" i="9"/>
  <c r="U1155" i="9"/>
  <c r="V1155" i="9"/>
  <c r="T1156" i="9"/>
  <c r="U1156" i="9"/>
  <c r="V1156" i="9"/>
  <c r="T1157" i="9"/>
  <c r="U1157" i="9"/>
  <c r="V1157" i="9"/>
  <c r="T1158" i="9"/>
  <c r="U1158" i="9"/>
  <c r="V1158" i="9"/>
  <c r="T1159" i="9"/>
  <c r="U1159" i="9"/>
  <c r="V1159" i="9"/>
  <c r="T1160" i="9"/>
  <c r="U1160" i="9"/>
  <c r="V1160" i="9"/>
  <c r="T1161" i="9"/>
  <c r="U1161" i="9"/>
  <c r="V1161" i="9"/>
  <c r="T1162" i="9"/>
  <c r="U1162" i="9"/>
  <c r="V1162" i="9"/>
  <c r="T1163" i="9"/>
  <c r="U1163" i="9"/>
  <c r="V1163" i="9"/>
  <c r="T1164" i="9"/>
  <c r="U1164" i="9"/>
  <c r="V1164" i="9"/>
  <c r="T1165" i="9"/>
  <c r="U1165" i="9"/>
  <c r="V1165" i="9"/>
  <c r="T1166" i="9"/>
  <c r="U1166" i="9"/>
  <c r="V1166" i="9"/>
  <c r="T1167" i="9"/>
  <c r="U1167" i="9"/>
  <c r="V1167" i="9"/>
  <c r="T1168" i="9"/>
  <c r="U1168" i="9"/>
  <c r="V1168" i="9"/>
  <c r="T1169" i="9"/>
  <c r="U1169" i="9"/>
  <c r="V1169" i="9"/>
  <c r="T1170" i="9"/>
  <c r="U1170" i="9"/>
  <c r="V1170" i="9"/>
  <c r="T1171" i="9"/>
  <c r="U1171" i="9"/>
  <c r="V1171" i="9"/>
  <c r="T1172" i="9"/>
  <c r="U1172" i="9"/>
  <c r="V1172" i="9"/>
  <c r="T1173" i="9"/>
  <c r="U1173" i="9"/>
  <c r="V1173" i="9"/>
  <c r="T1174" i="9"/>
  <c r="U1174" i="9"/>
  <c r="V1174" i="9"/>
  <c r="T1175" i="9"/>
  <c r="U1175" i="9"/>
  <c r="V1175" i="9"/>
  <c r="T1176" i="9"/>
  <c r="U1176" i="9"/>
  <c r="V1176" i="9"/>
  <c r="T1177" i="9"/>
  <c r="U1177" i="9"/>
  <c r="V1177" i="9"/>
  <c r="T1178" i="9"/>
  <c r="U1178" i="9"/>
  <c r="V1178" i="9"/>
  <c r="T1179" i="9"/>
  <c r="U1179" i="9"/>
  <c r="V1179" i="9"/>
  <c r="T1180" i="9"/>
  <c r="U1180" i="9"/>
  <c r="V1180" i="9"/>
  <c r="T1181" i="9"/>
  <c r="U1181" i="9"/>
  <c r="V1181" i="9"/>
  <c r="T1182" i="9"/>
  <c r="U1182" i="9"/>
  <c r="V1182" i="9"/>
  <c r="T1183" i="9"/>
  <c r="U1183" i="9"/>
  <c r="V1183" i="9"/>
  <c r="T1184" i="9"/>
  <c r="U1184" i="9"/>
  <c r="V1184" i="9"/>
  <c r="T1185" i="9"/>
  <c r="U1185" i="9"/>
  <c r="V1185" i="9"/>
  <c r="T1186" i="9"/>
  <c r="U1186" i="9"/>
  <c r="V1186" i="9"/>
  <c r="T1187" i="9"/>
  <c r="U1187" i="9"/>
  <c r="V1187" i="9"/>
  <c r="T1188" i="9"/>
  <c r="U1188" i="9"/>
  <c r="V1188" i="9"/>
  <c r="T1189" i="9"/>
  <c r="U1189" i="9"/>
  <c r="V1189" i="9"/>
  <c r="T1190" i="9"/>
  <c r="U1190" i="9"/>
  <c r="V1190" i="9"/>
  <c r="T1191" i="9"/>
  <c r="U1191" i="9"/>
  <c r="V1191" i="9"/>
  <c r="T1192" i="9"/>
  <c r="U1192" i="9"/>
  <c r="V1192" i="9"/>
  <c r="T1193" i="9"/>
  <c r="U1193" i="9"/>
  <c r="V1193" i="9"/>
  <c r="T1194" i="9"/>
  <c r="U1194" i="9"/>
  <c r="V1194" i="9"/>
  <c r="T1195" i="9"/>
  <c r="U1195" i="9"/>
  <c r="V1195" i="9"/>
  <c r="T1196" i="9"/>
  <c r="U1196" i="9"/>
  <c r="V1196" i="9"/>
  <c r="T1197" i="9"/>
  <c r="U1197" i="9"/>
  <c r="V1197" i="9"/>
  <c r="T1198" i="9"/>
  <c r="U1198" i="9"/>
  <c r="V1198" i="9"/>
  <c r="T1199" i="9"/>
  <c r="U1199" i="9"/>
  <c r="V1199" i="9"/>
  <c r="T1200" i="9"/>
  <c r="U1200" i="9"/>
  <c r="V1200" i="9"/>
  <c r="T1201" i="9"/>
  <c r="U1201" i="9"/>
  <c r="V1201" i="9"/>
  <c r="T1202" i="9"/>
  <c r="U1202" i="9"/>
  <c r="V1202" i="9"/>
  <c r="T1203" i="9"/>
  <c r="U1203" i="9"/>
  <c r="V1203" i="9"/>
  <c r="T1204" i="9"/>
  <c r="U1204" i="9"/>
  <c r="V1204" i="9"/>
  <c r="T1205" i="9"/>
  <c r="U1205" i="9"/>
  <c r="V1205" i="9"/>
  <c r="T1206" i="9"/>
  <c r="U1206" i="9"/>
  <c r="V1206" i="9"/>
  <c r="T1207" i="9"/>
  <c r="U1207" i="9"/>
  <c r="V1207" i="9"/>
  <c r="T1208" i="9"/>
  <c r="U1208" i="9"/>
  <c r="V1208" i="9"/>
  <c r="T1209" i="9"/>
  <c r="U1209" i="9"/>
  <c r="V1209" i="9"/>
  <c r="T1210" i="9"/>
  <c r="U1210" i="9"/>
  <c r="V1210" i="9"/>
  <c r="T1211" i="9"/>
  <c r="U1211" i="9"/>
  <c r="V1211" i="9"/>
  <c r="T1212" i="9"/>
  <c r="U1212" i="9"/>
  <c r="V1212" i="9"/>
  <c r="T1213" i="9"/>
  <c r="U1213" i="9"/>
  <c r="V1213" i="9"/>
  <c r="T1214" i="9"/>
  <c r="U1214" i="9"/>
  <c r="V1214" i="9"/>
  <c r="T1215" i="9"/>
  <c r="U1215" i="9"/>
  <c r="V1215" i="9"/>
  <c r="T1216" i="9"/>
  <c r="U1216" i="9"/>
  <c r="V1216" i="9"/>
  <c r="T1217" i="9"/>
  <c r="U1217" i="9"/>
  <c r="V1217" i="9"/>
  <c r="T1218" i="9"/>
  <c r="U1218" i="9"/>
  <c r="V1218" i="9"/>
  <c r="T1219" i="9"/>
  <c r="U1219" i="9"/>
  <c r="V1219" i="9"/>
  <c r="T1220" i="9"/>
  <c r="U1220" i="9"/>
  <c r="V1220" i="9"/>
  <c r="T1221" i="9"/>
  <c r="U1221" i="9"/>
  <c r="V1221" i="9"/>
  <c r="T1222" i="9"/>
  <c r="U1222" i="9"/>
  <c r="V1222" i="9"/>
  <c r="T1223" i="9"/>
  <c r="U1223" i="9"/>
  <c r="V1223" i="9"/>
  <c r="T1224" i="9"/>
  <c r="U1224" i="9"/>
  <c r="V1224" i="9"/>
  <c r="T1225" i="9"/>
  <c r="U1225" i="9"/>
  <c r="V1225" i="9"/>
  <c r="T1226" i="9"/>
  <c r="U1226" i="9"/>
  <c r="V1226" i="9"/>
  <c r="T1227" i="9"/>
  <c r="U1227" i="9"/>
  <c r="V1227" i="9"/>
  <c r="T1228" i="9"/>
  <c r="U1228" i="9"/>
  <c r="V1228" i="9"/>
  <c r="T1229" i="9"/>
  <c r="U1229" i="9"/>
  <c r="V1229" i="9"/>
  <c r="T1230" i="9"/>
  <c r="U1230" i="9"/>
  <c r="V1230" i="9"/>
  <c r="T1231" i="9"/>
  <c r="U1231" i="9"/>
  <c r="V1231" i="9"/>
  <c r="T1232" i="9"/>
  <c r="U1232" i="9"/>
  <c r="V1232" i="9"/>
  <c r="T1233" i="9"/>
  <c r="U1233" i="9"/>
  <c r="V1233" i="9"/>
  <c r="T1234" i="9"/>
  <c r="U1234" i="9"/>
  <c r="V1234" i="9"/>
  <c r="T1235" i="9"/>
  <c r="U1235" i="9"/>
  <c r="V1235" i="9"/>
  <c r="T1236" i="9"/>
  <c r="U1236" i="9"/>
  <c r="V1236" i="9"/>
  <c r="T1237" i="9"/>
  <c r="U1237" i="9"/>
  <c r="V1237" i="9"/>
  <c r="T1238" i="9"/>
  <c r="U1238" i="9"/>
  <c r="V1238" i="9"/>
  <c r="T1239" i="9"/>
  <c r="U1239" i="9"/>
  <c r="V1239" i="9"/>
  <c r="T1240" i="9"/>
  <c r="U1240" i="9"/>
  <c r="V1240" i="9"/>
  <c r="T1241" i="9"/>
  <c r="U1241" i="9"/>
  <c r="V1241" i="9"/>
  <c r="T1242" i="9"/>
  <c r="U1242" i="9"/>
  <c r="V1242" i="9"/>
  <c r="T1243" i="9"/>
  <c r="U1243" i="9"/>
  <c r="V1243" i="9"/>
  <c r="T1244" i="9"/>
  <c r="U1244" i="9"/>
  <c r="V1244" i="9"/>
  <c r="T1245" i="9"/>
  <c r="U1245" i="9"/>
  <c r="V1245" i="9"/>
  <c r="T1246" i="9"/>
  <c r="U1246" i="9"/>
  <c r="V1246" i="9"/>
  <c r="T1247" i="9"/>
  <c r="U1247" i="9"/>
  <c r="V1247" i="9"/>
  <c r="T1248" i="9"/>
  <c r="U1248" i="9"/>
  <c r="V1248" i="9"/>
  <c r="T1249" i="9"/>
  <c r="U1249" i="9"/>
  <c r="V1249" i="9"/>
  <c r="T1250" i="9"/>
  <c r="U1250" i="9"/>
  <c r="V1250" i="9"/>
  <c r="T1251" i="9"/>
  <c r="U1251" i="9"/>
  <c r="V1251" i="9"/>
  <c r="T1252" i="9"/>
  <c r="U1252" i="9"/>
  <c r="V1252" i="9"/>
  <c r="T1253" i="9"/>
  <c r="U1253" i="9"/>
  <c r="V1253" i="9"/>
  <c r="T1254" i="9"/>
  <c r="U1254" i="9"/>
  <c r="V1254" i="9"/>
  <c r="T1255" i="9"/>
  <c r="U1255" i="9"/>
  <c r="V1255" i="9"/>
  <c r="T1256" i="9"/>
  <c r="U1256" i="9"/>
  <c r="V1256" i="9"/>
  <c r="T1257" i="9"/>
  <c r="U1257" i="9"/>
  <c r="V1257" i="9"/>
  <c r="T1258" i="9"/>
  <c r="U1258" i="9"/>
  <c r="V1258" i="9"/>
  <c r="T1259" i="9"/>
  <c r="U1259" i="9"/>
  <c r="V1259" i="9"/>
  <c r="T1260" i="9"/>
  <c r="U1260" i="9"/>
  <c r="V1260" i="9"/>
  <c r="T1261" i="9"/>
  <c r="U1261" i="9"/>
  <c r="V1261" i="9"/>
  <c r="T1262" i="9"/>
  <c r="U1262" i="9"/>
  <c r="V1262" i="9"/>
  <c r="T1263" i="9"/>
  <c r="U1263" i="9"/>
  <c r="V1263" i="9"/>
  <c r="T1264" i="9"/>
  <c r="U1264" i="9"/>
  <c r="V1264" i="9"/>
  <c r="T1265" i="9"/>
  <c r="U1265" i="9"/>
  <c r="V1265" i="9"/>
  <c r="T1266" i="9"/>
  <c r="U1266" i="9"/>
  <c r="V1266" i="9"/>
  <c r="T1267" i="9"/>
  <c r="U1267" i="9"/>
  <c r="V1267" i="9"/>
  <c r="T1268" i="9"/>
  <c r="U1268" i="9"/>
  <c r="V1268" i="9"/>
  <c r="T1269" i="9"/>
  <c r="U1269" i="9"/>
  <c r="V1269" i="9"/>
  <c r="T1270" i="9"/>
  <c r="U1270" i="9"/>
  <c r="V1270" i="9"/>
  <c r="T1271" i="9"/>
  <c r="U1271" i="9"/>
  <c r="V1271" i="9"/>
  <c r="T1272" i="9"/>
  <c r="U1272" i="9"/>
  <c r="V1272" i="9"/>
  <c r="T1273" i="9"/>
  <c r="U1273" i="9"/>
  <c r="V1273" i="9"/>
  <c r="T1274" i="9"/>
  <c r="U1274" i="9"/>
  <c r="V1274" i="9"/>
  <c r="T1275" i="9"/>
  <c r="U1275" i="9"/>
  <c r="V1275" i="9"/>
  <c r="T1276" i="9"/>
  <c r="U1276" i="9"/>
  <c r="V1276" i="9"/>
  <c r="T1277" i="9"/>
  <c r="U1277" i="9"/>
  <c r="V1277" i="9"/>
  <c r="T1278" i="9"/>
  <c r="U1278" i="9"/>
  <c r="V1278" i="9"/>
  <c r="T1279" i="9"/>
  <c r="U1279" i="9"/>
  <c r="V1279" i="9"/>
  <c r="T1280" i="9"/>
  <c r="U1280" i="9"/>
  <c r="V1280" i="9"/>
  <c r="T1281" i="9"/>
  <c r="U1281" i="9"/>
  <c r="V1281" i="9"/>
  <c r="T1282" i="9"/>
  <c r="U1282" i="9"/>
  <c r="V1282" i="9"/>
  <c r="T1283" i="9"/>
  <c r="U1283" i="9"/>
  <c r="V1283" i="9"/>
  <c r="T1284" i="9"/>
  <c r="U1284" i="9"/>
  <c r="V1284" i="9"/>
  <c r="T1285" i="9"/>
  <c r="U1285" i="9"/>
  <c r="V1285" i="9"/>
  <c r="T1286" i="9"/>
  <c r="U1286" i="9"/>
  <c r="V1286" i="9"/>
  <c r="T1287" i="9"/>
  <c r="U1287" i="9"/>
  <c r="V1287" i="9"/>
  <c r="T1288" i="9"/>
  <c r="U1288" i="9"/>
  <c r="V1288" i="9"/>
  <c r="T1289" i="9"/>
  <c r="U1289" i="9"/>
  <c r="V1289" i="9"/>
  <c r="T1290" i="9"/>
  <c r="U1290" i="9"/>
  <c r="V1290" i="9"/>
  <c r="T1291" i="9"/>
  <c r="U1291" i="9"/>
  <c r="V1291" i="9"/>
  <c r="T1292" i="9"/>
  <c r="U1292" i="9"/>
  <c r="V1292" i="9"/>
  <c r="T1293" i="9"/>
  <c r="U1293" i="9"/>
  <c r="V1293" i="9"/>
  <c r="T1294" i="9"/>
  <c r="U1294" i="9"/>
  <c r="V1294" i="9"/>
  <c r="T1295" i="9"/>
  <c r="U1295" i="9"/>
  <c r="V1295" i="9"/>
  <c r="T1296" i="9"/>
  <c r="U1296" i="9"/>
  <c r="V1296" i="9"/>
  <c r="T1297" i="9"/>
  <c r="U1297" i="9"/>
  <c r="V1297" i="9"/>
  <c r="T1298" i="9"/>
  <c r="U1298" i="9"/>
  <c r="V1298" i="9"/>
  <c r="T1299" i="9"/>
  <c r="U1299" i="9"/>
  <c r="V1299" i="9"/>
  <c r="T1300" i="9"/>
  <c r="U1300" i="9"/>
  <c r="V1300" i="9"/>
  <c r="T1301" i="9"/>
  <c r="U1301" i="9"/>
  <c r="V1301" i="9"/>
  <c r="T1302" i="9"/>
  <c r="U1302" i="9"/>
  <c r="V1302" i="9"/>
  <c r="T1303" i="9"/>
  <c r="U1303" i="9"/>
  <c r="V1303" i="9"/>
  <c r="T1304" i="9"/>
  <c r="U1304" i="9"/>
  <c r="V1304" i="9"/>
  <c r="T1305" i="9"/>
  <c r="U1305" i="9"/>
  <c r="V1305" i="9"/>
  <c r="T1306" i="9"/>
  <c r="U1306" i="9"/>
  <c r="V1306" i="9"/>
  <c r="T1307" i="9"/>
  <c r="U1307" i="9"/>
  <c r="V1307" i="9"/>
  <c r="T1308" i="9"/>
  <c r="U1308" i="9"/>
  <c r="V1308" i="9"/>
  <c r="T1309" i="9"/>
  <c r="U1309" i="9"/>
  <c r="V1309" i="9"/>
  <c r="T1310" i="9"/>
  <c r="U1310" i="9"/>
  <c r="V1310" i="9"/>
  <c r="T1311" i="9"/>
  <c r="U1311" i="9"/>
  <c r="V1311" i="9"/>
  <c r="T1312" i="9"/>
  <c r="U1312" i="9"/>
  <c r="V1312" i="9"/>
  <c r="T1313" i="9"/>
  <c r="U1313" i="9"/>
  <c r="V1313" i="9"/>
  <c r="T1314" i="9"/>
  <c r="U1314" i="9"/>
  <c r="V1314" i="9"/>
  <c r="T1315" i="9"/>
  <c r="U1315" i="9"/>
  <c r="V1315" i="9"/>
  <c r="T1316" i="9"/>
  <c r="U1316" i="9"/>
  <c r="V1316" i="9"/>
  <c r="T1317" i="9"/>
  <c r="U1317" i="9"/>
  <c r="V1317" i="9"/>
  <c r="T1318" i="9"/>
  <c r="U1318" i="9"/>
  <c r="V1318" i="9"/>
  <c r="T1319" i="9"/>
  <c r="U1319" i="9"/>
  <c r="V1319" i="9"/>
  <c r="T1320" i="9"/>
  <c r="U1320" i="9"/>
  <c r="V1320" i="9"/>
  <c r="T1321" i="9"/>
  <c r="U1321" i="9"/>
  <c r="V1321" i="9"/>
  <c r="T1322" i="9"/>
  <c r="U1322" i="9"/>
  <c r="V1322" i="9"/>
  <c r="T1323" i="9"/>
  <c r="U1323" i="9"/>
  <c r="V1323" i="9"/>
  <c r="T1324" i="9"/>
  <c r="U1324" i="9"/>
  <c r="V1324" i="9"/>
  <c r="T1325" i="9"/>
  <c r="U1325" i="9"/>
  <c r="V1325" i="9"/>
  <c r="T1326" i="9"/>
  <c r="U1326" i="9"/>
  <c r="V1326" i="9"/>
  <c r="T1327" i="9"/>
  <c r="U1327" i="9"/>
  <c r="V1327" i="9"/>
  <c r="T1328" i="9"/>
  <c r="U1328" i="9"/>
  <c r="V1328" i="9"/>
  <c r="T1329" i="9"/>
  <c r="U1329" i="9"/>
  <c r="V1329" i="9"/>
  <c r="T1330" i="9"/>
  <c r="U1330" i="9"/>
  <c r="V1330" i="9"/>
  <c r="T1331" i="9"/>
  <c r="U1331" i="9"/>
  <c r="V1331" i="9"/>
  <c r="T1332" i="9"/>
  <c r="U1332" i="9"/>
  <c r="V1332" i="9"/>
  <c r="T1333" i="9"/>
  <c r="U1333" i="9"/>
  <c r="V1333" i="9"/>
  <c r="T1334" i="9"/>
  <c r="U1334" i="9"/>
  <c r="V1334" i="9"/>
  <c r="T1335" i="9"/>
  <c r="U1335" i="9"/>
  <c r="V1335" i="9"/>
  <c r="T1336" i="9"/>
  <c r="U1336" i="9"/>
  <c r="V1336" i="9"/>
  <c r="T1337" i="9"/>
  <c r="U1337" i="9"/>
  <c r="V1337" i="9"/>
  <c r="T1338" i="9"/>
  <c r="U1338" i="9"/>
  <c r="V1338" i="9"/>
  <c r="T1339" i="9"/>
  <c r="U1339" i="9"/>
  <c r="V1339" i="9"/>
  <c r="T1340" i="9"/>
  <c r="U1340" i="9"/>
  <c r="V1340" i="9"/>
  <c r="T1341" i="9"/>
  <c r="U1341" i="9"/>
  <c r="V1341" i="9"/>
  <c r="T1342" i="9"/>
  <c r="U1342" i="9"/>
  <c r="V1342" i="9"/>
  <c r="T1343" i="9"/>
  <c r="U1343" i="9"/>
  <c r="V1343" i="9"/>
  <c r="T1344" i="9"/>
  <c r="U1344" i="9"/>
  <c r="V1344" i="9"/>
  <c r="T1345" i="9"/>
  <c r="U1345" i="9"/>
  <c r="V1345" i="9"/>
  <c r="T1346" i="9"/>
  <c r="U1346" i="9"/>
  <c r="V1346" i="9"/>
  <c r="T1347" i="9"/>
  <c r="U1347" i="9"/>
  <c r="V1347" i="9"/>
  <c r="T1348" i="9"/>
  <c r="U1348" i="9"/>
  <c r="V1348" i="9"/>
  <c r="T1349" i="9"/>
  <c r="U1349" i="9"/>
  <c r="V1349" i="9"/>
  <c r="T1350" i="9"/>
  <c r="U1350" i="9"/>
  <c r="V1350" i="9"/>
  <c r="T1351" i="9"/>
  <c r="U1351" i="9"/>
  <c r="V1351" i="9"/>
  <c r="T1352" i="9"/>
  <c r="U1352" i="9"/>
  <c r="V1352" i="9"/>
  <c r="T1353" i="9"/>
  <c r="U1353" i="9"/>
  <c r="V1353" i="9"/>
  <c r="T1354" i="9"/>
  <c r="U1354" i="9"/>
  <c r="V1354" i="9"/>
  <c r="T1355" i="9"/>
  <c r="U1355" i="9"/>
  <c r="V1355" i="9"/>
  <c r="T1356" i="9"/>
  <c r="U1356" i="9"/>
  <c r="V1356" i="9"/>
  <c r="T1357" i="9"/>
  <c r="U1357" i="9"/>
  <c r="V1357" i="9"/>
  <c r="T1358" i="9"/>
  <c r="U1358" i="9"/>
  <c r="V1358" i="9"/>
  <c r="T1359" i="9"/>
  <c r="U1359" i="9"/>
  <c r="V1359" i="9"/>
  <c r="T1360" i="9"/>
  <c r="U1360" i="9"/>
  <c r="V1360" i="9"/>
  <c r="T1361" i="9"/>
  <c r="U1361" i="9"/>
  <c r="V1361" i="9"/>
  <c r="T1362" i="9"/>
  <c r="U1362" i="9"/>
  <c r="V1362" i="9"/>
  <c r="T1363" i="9"/>
  <c r="U1363" i="9"/>
  <c r="V1363" i="9"/>
  <c r="T1364" i="9"/>
  <c r="U1364" i="9"/>
  <c r="V1364" i="9"/>
  <c r="T1365" i="9"/>
  <c r="U1365" i="9"/>
  <c r="V1365" i="9"/>
  <c r="T1366" i="9"/>
  <c r="U1366" i="9"/>
  <c r="V1366" i="9"/>
  <c r="T1367" i="9"/>
  <c r="U1367" i="9"/>
  <c r="V1367" i="9"/>
  <c r="T1368" i="9"/>
  <c r="U1368" i="9"/>
  <c r="V1368" i="9"/>
  <c r="T1369" i="9"/>
  <c r="U1369" i="9"/>
  <c r="V1369" i="9"/>
  <c r="T1370" i="9"/>
  <c r="U1370" i="9"/>
  <c r="V1370" i="9"/>
  <c r="T1371" i="9"/>
  <c r="U1371" i="9"/>
  <c r="V1371" i="9"/>
  <c r="T1372" i="9"/>
  <c r="U1372" i="9"/>
  <c r="V1372" i="9"/>
  <c r="T1373" i="9"/>
  <c r="U1373" i="9"/>
  <c r="V1373" i="9"/>
  <c r="T1374" i="9"/>
  <c r="U1374" i="9"/>
  <c r="V1374" i="9"/>
  <c r="T1375" i="9"/>
  <c r="U1375" i="9"/>
  <c r="V1375" i="9"/>
  <c r="T1376" i="9"/>
  <c r="U1376" i="9"/>
  <c r="V1376" i="9"/>
  <c r="T1377" i="9"/>
  <c r="U1377" i="9"/>
  <c r="V1377" i="9"/>
  <c r="T1378" i="9"/>
  <c r="U1378" i="9"/>
  <c r="V1378" i="9"/>
  <c r="T1379" i="9"/>
  <c r="U1379" i="9"/>
  <c r="V1379" i="9"/>
  <c r="T1380" i="9"/>
  <c r="U1380" i="9"/>
  <c r="V1380" i="9"/>
  <c r="T1381" i="9"/>
  <c r="U1381" i="9"/>
  <c r="V1381" i="9"/>
  <c r="T1382" i="9"/>
  <c r="U1382" i="9"/>
  <c r="V1382" i="9"/>
  <c r="T1383" i="9"/>
  <c r="U1383" i="9"/>
  <c r="V1383" i="9"/>
  <c r="T1384" i="9"/>
  <c r="U1384" i="9"/>
  <c r="V1384" i="9"/>
  <c r="T1385" i="9"/>
  <c r="U1385" i="9"/>
  <c r="V1385" i="9"/>
  <c r="T1386" i="9"/>
  <c r="U1386" i="9"/>
  <c r="V1386" i="9"/>
  <c r="T1387" i="9"/>
  <c r="U1387" i="9"/>
  <c r="V1387" i="9"/>
  <c r="T1388" i="9"/>
  <c r="U1388" i="9"/>
  <c r="V1388" i="9"/>
  <c r="T1389" i="9"/>
  <c r="U1389" i="9"/>
  <c r="V1389" i="9"/>
  <c r="T1390" i="9"/>
  <c r="U1390" i="9"/>
  <c r="V1390" i="9"/>
  <c r="T1391" i="9"/>
  <c r="U1391" i="9"/>
  <c r="V1391" i="9"/>
  <c r="T1392" i="9"/>
  <c r="U1392" i="9"/>
  <c r="V1392" i="9"/>
  <c r="T1393" i="9"/>
  <c r="U1393" i="9"/>
  <c r="V1393" i="9"/>
  <c r="T1394" i="9"/>
  <c r="U1394" i="9"/>
  <c r="V1394" i="9"/>
  <c r="T1395" i="9"/>
  <c r="U1395" i="9"/>
  <c r="V1395" i="9"/>
  <c r="T1396" i="9"/>
  <c r="U1396" i="9"/>
  <c r="V1396" i="9"/>
  <c r="T1397" i="9"/>
  <c r="U1397" i="9"/>
  <c r="V1397" i="9"/>
  <c r="T1398" i="9"/>
  <c r="U1398" i="9"/>
  <c r="V1398" i="9"/>
  <c r="T1399" i="9"/>
  <c r="U1399" i="9"/>
  <c r="V1399" i="9"/>
  <c r="T1400" i="9"/>
  <c r="U1400" i="9"/>
  <c r="V1400" i="9"/>
  <c r="T1401" i="9"/>
  <c r="U1401" i="9"/>
  <c r="V1401" i="9"/>
  <c r="T1402" i="9"/>
  <c r="U1402" i="9"/>
  <c r="V1402" i="9"/>
  <c r="T1403" i="9"/>
  <c r="U1403" i="9"/>
  <c r="V1403" i="9"/>
  <c r="T1404" i="9"/>
  <c r="U1404" i="9"/>
  <c r="V1404" i="9"/>
  <c r="T1405" i="9"/>
  <c r="U1405" i="9"/>
  <c r="V1405" i="9"/>
  <c r="T1406" i="9"/>
  <c r="U1406" i="9"/>
  <c r="V1406" i="9"/>
  <c r="T1407" i="9"/>
  <c r="U1407" i="9"/>
  <c r="V1407" i="9"/>
  <c r="T1408" i="9"/>
  <c r="U1408" i="9"/>
  <c r="V1408" i="9"/>
  <c r="T1409" i="9"/>
  <c r="U1409" i="9"/>
  <c r="V1409" i="9"/>
  <c r="T1410" i="9"/>
  <c r="U1410" i="9"/>
  <c r="V1410" i="9"/>
  <c r="T1411" i="9"/>
  <c r="U1411" i="9"/>
  <c r="V1411" i="9"/>
  <c r="T1412" i="9"/>
  <c r="U1412" i="9"/>
  <c r="V1412" i="9"/>
  <c r="T1413" i="9"/>
  <c r="U1413" i="9"/>
  <c r="V1413" i="9"/>
  <c r="T1414" i="9"/>
  <c r="U1414" i="9"/>
  <c r="V1414" i="9"/>
  <c r="T1415" i="9"/>
  <c r="U1415" i="9"/>
  <c r="V1415" i="9"/>
  <c r="T1416" i="9"/>
  <c r="U1416" i="9"/>
  <c r="V1416" i="9"/>
  <c r="T1417" i="9"/>
  <c r="U1417" i="9"/>
  <c r="V1417" i="9"/>
  <c r="T1418" i="9"/>
  <c r="U1418" i="9"/>
  <c r="V1418" i="9"/>
  <c r="T1419" i="9"/>
  <c r="U1419" i="9"/>
  <c r="V1419" i="9"/>
  <c r="T1420" i="9"/>
  <c r="U1420" i="9"/>
  <c r="V1420" i="9"/>
  <c r="T1421" i="9"/>
  <c r="U1421" i="9"/>
  <c r="V1421" i="9"/>
  <c r="T1422" i="9"/>
  <c r="U1422" i="9"/>
  <c r="V1422" i="9"/>
  <c r="T1423" i="9"/>
  <c r="U1423" i="9"/>
  <c r="V1423" i="9"/>
  <c r="T1424" i="9"/>
  <c r="U1424" i="9"/>
  <c r="V1424" i="9"/>
  <c r="T1425" i="9"/>
  <c r="U1425" i="9"/>
  <c r="V1425" i="9"/>
  <c r="T1426" i="9"/>
  <c r="U1426" i="9"/>
  <c r="V1426" i="9"/>
  <c r="T1427" i="9"/>
  <c r="U1427" i="9"/>
  <c r="V1427" i="9"/>
  <c r="T1428" i="9"/>
  <c r="U1428" i="9"/>
  <c r="V1428" i="9"/>
  <c r="T1429" i="9"/>
  <c r="U1429" i="9"/>
  <c r="V1429" i="9"/>
  <c r="T1430" i="9"/>
  <c r="U1430" i="9"/>
  <c r="V1430" i="9"/>
  <c r="T1431" i="9"/>
  <c r="U1431" i="9"/>
  <c r="V1431" i="9"/>
  <c r="T1432" i="9"/>
  <c r="U1432" i="9"/>
  <c r="V1432" i="9"/>
  <c r="T1433" i="9"/>
  <c r="U1433" i="9"/>
  <c r="V1433" i="9"/>
  <c r="T1434" i="9"/>
  <c r="U1434" i="9"/>
  <c r="V1434" i="9"/>
  <c r="T1435" i="9"/>
  <c r="U1435" i="9"/>
  <c r="V1435" i="9"/>
  <c r="T1436" i="9"/>
  <c r="U1436" i="9"/>
  <c r="V1436" i="9"/>
  <c r="T1437" i="9"/>
  <c r="U1437" i="9"/>
  <c r="V1437" i="9"/>
  <c r="T1438" i="9"/>
  <c r="U1438" i="9"/>
  <c r="V1438" i="9"/>
  <c r="T1439" i="9"/>
  <c r="U1439" i="9"/>
  <c r="V1439" i="9"/>
  <c r="T1440" i="9"/>
  <c r="U1440" i="9"/>
  <c r="V1440" i="9"/>
  <c r="T1441" i="9"/>
  <c r="U1441" i="9"/>
  <c r="V1441" i="9"/>
  <c r="T1442" i="9"/>
  <c r="U1442" i="9"/>
  <c r="V1442" i="9"/>
  <c r="T1443" i="9"/>
  <c r="U1443" i="9"/>
  <c r="V1443" i="9"/>
  <c r="T1444" i="9"/>
  <c r="U1444" i="9"/>
  <c r="V1444" i="9"/>
  <c r="T1445" i="9"/>
  <c r="U1445" i="9"/>
  <c r="V1445" i="9"/>
  <c r="T1446" i="9"/>
  <c r="U1446" i="9"/>
  <c r="V1446" i="9"/>
  <c r="T1447" i="9"/>
  <c r="U1447" i="9"/>
  <c r="V1447" i="9"/>
  <c r="T1448" i="9"/>
  <c r="U1448" i="9"/>
  <c r="V1448" i="9"/>
  <c r="T1449" i="9"/>
  <c r="U1449" i="9"/>
  <c r="V1449" i="9"/>
  <c r="T1450" i="9"/>
  <c r="U1450" i="9"/>
  <c r="V1450" i="9"/>
  <c r="T1451" i="9"/>
  <c r="U1451" i="9"/>
  <c r="V1451" i="9"/>
  <c r="T1452" i="9"/>
  <c r="U1452" i="9"/>
  <c r="V1452" i="9"/>
  <c r="T1453" i="9"/>
  <c r="U1453" i="9"/>
  <c r="V1453" i="9"/>
  <c r="T1454" i="9"/>
  <c r="U1454" i="9"/>
  <c r="V1454" i="9"/>
  <c r="T1455" i="9"/>
  <c r="U1455" i="9"/>
  <c r="V1455" i="9"/>
  <c r="T1456" i="9"/>
  <c r="U1456" i="9"/>
  <c r="V1456" i="9"/>
  <c r="T1457" i="9"/>
  <c r="U1457" i="9"/>
  <c r="V1457" i="9"/>
  <c r="T1458" i="9"/>
  <c r="U1458" i="9"/>
  <c r="V1458" i="9"/>
  <c r="T1459" i="9"/>
  <c r="U1459" i="9"/>
  <c r="V1459" i="9"/>
  <c r="T1460" i="9"/>
  <c r="U1460" i="9"/>
  <c r="V1460" i="9"/>
  <c r="T1461" i="9"/>
  <c r="U1461" i="9"/>
  <c r="V1461" i="9"/>
  <c r="T1462" i="9"/>
  <c r="U1462" i="9"/>
  <c r="V1462" i="9"/>
  <c r="T1463" i="9"/>
  <c r="U1463" i="9"/>
  <c r="V1463" i="9"/>
  <c r="T1464" i="9"/>
  <c r="U1464" i="9"/>
  <c r="V1464" i="9"/>
  <c r="T1465" i="9"/>
  <c r="U1465" i="9"/>
  <c r="V1465" i="9"/>
  <c r="T1466" i="9"/>
  <c r="U1466" i="9"/>
  <c r="V1466" i="9"/>
  <c r="T1467" i="9"/>
  <c r="U1467" i="9"/>
  <c r="V1467" i="9"/>
  <c r="T1468" i="9"/>
  <c r="U1468" i="9"/>
  <c r="V1468" i="9"/>
  <c r="T1469" i="9"/>
  <c r="U1469" i="9"/>
  <c r="V1469" i="9"/>
  <c r="T1470" i="9"/>
  <c r="U1470" i="9"/>
  <c r="V1470" i="9"/>
  <c r="T1471" i="9"/>
  <c r="U1471" i="9"/>
  <c r="V1471" i="9"/>
  <c r="T1472" i="9"/>
  <c r="U1472" i="9"/>
  <c r="V1472" i="9"/>
  <c r="T1473" i="9"/>
  <c r="U1473" i="9"/>
  <c r="V1473" i="9"/>
  <c r="T1474" i="9"/>
  <c r="U1474" i="9"/>
  <c r="V1474" i="9"/>
  <c r="T1475" i="9"/>
  <c r="U1475" i="9"/>
  <c r="V1475" i="9"/>
  <c r="T1476" i="9"/>
  <c r="U1476" i="9"/>
  <c r="V1476" i="9"/>
  <c r="T1477" i="9"/>
  <c r="U1477" i="9"/>
  <c r="V1477" i="9"/>
  <c r="T1478" i="9"/>
  <c r="U1478" i="9"/>
  <c r="V1478" i="9"/>
  <c r="T1479" i="9"/>
  <c r="U1479" i="9"/>
  <c r="V1479" i="9"/>
  <c r="T1480" i="9"/>
  <c r="U1480" i="9"/>
  <c r="V1480" i="9"/>
  <c r="T1481" i="9"/>
  <c r="U1481" i="9"/>
  <c r="V1481" i="9"/>
  <c r="T1482" i="9"/>
  <c r="U1482" i="9"/>
  <c r="V1482" i="9"/>
  <c r="T1483" i="9"/>
  <c r="U1483" i="9"/>
  <c r="V1483" i="9"/>
  <c r="T1484" i="9"/>
  <c r="U1484" i="9"/>
  <c r="V1484" i="9"/>
  <c r="T1485" i="9"/>
  <c r="U1485" i="9"/>
  <c r="V1485" i="9"/>
  <c r="T1486" i="9"/>
  <c r="U1486" i="9"/>
  <c r="V1486" i="9"/>
  <c r="T1487" i="9"/>
  <c r="U1487" i="9"/>
  <c r="V1487" i="9"/>
  <c r="T1488" i="9"/>
  <c r="U1488" i="9"/>
  <c r="V1488" i="9"/>
  <c r="T1489" i="9"/>
  <c r="U1489" i="9"/>
  <c r="V1489" i="9"/>
  <c r="T1490" i="9"/>
  <c r="U1490" i="9"/>
  <c r="V1490" i="9"/>
  <c r="T1491" i="9"/>
  <c r="U1491" i="9"/>
  <c r="V1491" i="9"/>
  <c r="T1492" i="9"/>
  <c r="U1492" i="9"/>
  <c r="V1492" i="9"/>
  <c r="T1493" i="9"/>
  <c r="U1493" i="9"/>
  <c r="V1493" i="9"/>
  <c r="T1494" i="9"/>
  <c r="U1494" i="9"/>
  <c r="V1494" i="9"/>
  <c r="T1495" i="9"/>
  <c r="U1495" i="9"/>
  <c r="V1495" i="9"/>
  <c r="T1496" i="9"/>
  <c r="U1496" i="9"/>
  <c r="V1496" i="9"/>
  <c r="T1497" i="9"/>
  <c r="U1497" i="9"/>
  <c r="V1497" i="9"/>
  <c r="T1498" i="9"/>
  <c r="U1498" i="9"/>
  <c r="V1498" i="9"/>
  <c r="T1499" i="9"/>
  <c r="U1499" i="9"/>
  <c r="V1499" i="9"/>
  <c r="T1500" i="9"/>
  <c r="U1500" i="9"/>
  <c r="V1500" i="9"/>
  <c r="T1501" i="9"/>
  <c r="U1501" i="9"/>
  <c r="V1501" i="9"/>
  <c r="T1502" i="9"/>
  <c r="U1502" i="9"/>
  <c r="V1502" i="9"/>
  <c r="T1503" i="9"/>
  <c r="U1503" i="9"/>
  <c r="V1503" i="9"/>
  <c r="T1504" i="9"/>
  <c r="U1504" i="9"/>
  <c r="V1504" i="9"/>
  <c r="T1505" i="9"/>
  <c r="U1505" i="9"/>
  <c r="V1505" i="9"/>
  <c r="T1506" i="9"/>
  <c r="U1506" i="9"/>
  <c r="V1506" i="9"/>
  <c r="T1507" i="9"/>
  <c r="U1507" i="9"/>
  <c r="V1507" i="9"/>
  <c r="T1508" i="9"/>
  <c r="U1508" i="9"/>
  <c r="V1508" i="9"/>
  <c r="T1509" i="9"/>
  <c r="U1509" i="9"/>
  <c r="V1509" i="9"/>
  <c r="T1510" i="9"/>
  <c r="U1510" i="9"/>
  <c r="V1510" i="9"/>
  <c r="T1511" i="9"/>
  <c r="U1511" i="9"/>
  <c r="V1511" i="9"/>
  <c r="T1512" i="9"/>
  <c r="U1512" i="9"/>
  <c r="V1512" i="9"/>
  <c r="T1513" i="9"/>
  <c r="U1513" i="9"/>
  <c r="V1513" i="9"/>
  <c r="T1514" i="9"/>
  <c r="U1514" i="9"/>
  <c r="V1514" i="9"/>
  <c r="T1515" i="9"/>
  <c r="U1515" i="9"/>
  <c r="V1515" i="9"/>
  <c r="T1516" i="9"/>
  <c r="U1516" i="9"/>
  <c r="V1516" i="9"/>
  <c r="T1517" i="9"/>
  <c r="U1517" i="9"/>
  <c r="V1517" i="9"/>
  <c r="T1518" i="9"/>
  <c r="U1518" i="9"/>
  <c r="V1518" i="9"/>
  <c r="T1519" i="9"/>
  <c r="U1519" i="9"/>
  <c r="V1519" i="9"/>
  <c r="T1520" i="9"/>
  <c r="U1520" i="9"/>
  <c r="V1520" i="9"/>
  <c r="T1521" i="9"/>
  <c r="U1521" i="9"/>
  <c r="V1521" i="9"/>
  <c r="T1522" i="9"/>
  <c r="U1522" i="9"/>
  <c r="V1522" i="9"/>
  <c r="T1523" i="9"/>
  <c r="U1523" i="9"/>
  <c r="V1523" i="9"/>
  <c r="T1524" i="9"/>
  <c r="U1524" i="9"/>
  <c r="V1524" i="9"/>
  <c r="T1525" i="9"/>
  <c r="U1525" i="9"/>
  <c r="V1525" i="9"/>
  <c r="T1526" i="9"/>
  <c r="U1526" i="9"/>
  <c r="V1526" i="9"/>
  <c r="T1527" i="9"/>
  <c r="U1527" i="9"/>
  <c r="V1527" i="9"/>
  <c r="T1528" i="9"/>
  <c r="U1528" i="9"/>
  <c r="V1528" i="9"/>
  <c r="T1529" i="9"/>
  <c r="U1529" i="9"/>
  <c r="V1529" i="9"/>
  <c r="T1530" i="9"/>
  <c r="U1530" i="9"/>
  <c r="V1530" i="9"/>
  <c r="T1531" i="9"/>
  <c r="U1531" i="9"/>
  <c r="V1531" i="9"/>
  <c r="T1532" i="9"/>
  <c r="U1532" i="9"/>
  <c r="V1532" i="9"/>
  <c r="T1533" i="9"/>
  <c r="U1533" i="9"/>
  <c r="V1533" i="9"/>
  <c r="T1534" i="9"/>
  <c r="U1534" i="9"/>
  <c r="V1534" i="9"/>
  <c r="T1535" i="9"/>
  <c r="U1535" i="9"/>
  <c r="V1535" i="9"/>
  <c r="T1536" i="9"/>
  <c r="U1536" i="9"/>
  <c r="V1536" i="9"/>
  <c r="T1537" i="9"/>
  <c r="U1537" i="9"/>
  <c r="V1537" i="9"/>
  <c r="T1538" i="9"/>
  <c r="U1538" i="9"/>
  <c r="V1538" i="9"/>
  <c r="T1539" i="9"/>
  <c r="U1539" i="9"/>
  <c r="V1539" i="9"/>
  <c r="T1540" i="9"/>
  <c r="U1540" i="9"/>
  <c r="V1540" i="9"/>
  <c r="T1541" i="9"/>
  <c r="U1541" i="9"/>
  <c r="V1541" i="9"/>
  <c r="T1542" i="9"/>
  <c r="U1542" i="9"/>
  <c r="V1542" i="9"/>
  <c r="T1543" i="9"/>
  <c r="U1543" i="9"/>
  <c r="V1543" i="9"/>
  <c r="T1544" i="9"/>
  <c r="U1544" i="9"/>
  <c r="V1544" i="9"/>
  <c r="T1545" i="9"/>
  <c r="U1545" i="9"/>
  <c r="V1545" i="9"/>
  <c r="T1546" i="9"/>
  <c r="U1546" i="9"/>
  <c r="V1546" i="9"/>
  <c r="T1547" i="9"/>
  <c r="U1547" i="9"/>
  <c r="V1547" i="9"/>
  <c r="T1548" i="9"/>
  <c r="U1548" i="9"/>
  <c r="V1548" i="9"/>
  <c r="T1549" i="9"/>
  <c r="U1549" i="9"/>
  <c r="V1549" i="9"/>
  <c r="T1550" i="9"/>
  <c r="U1550" i="9"/>
  <c r="V1550" i="9"/>
  <c r="T1551" i="9"/>
  <c r="U1551" i="9"/>
  <c r="V1551" i="9"/>
  <c r="T1552" i="9"/>
  <c r="U1552" i="9"/>
  <c r="V1552" i="9"/>
  <c r="T1553" i="9"/>
  <c r="U1553" i="9"/>
  <c r="V1553" i="9"/>
  <c r="T1554" i="9"/>
  <c r="U1554" i="9"/>
  <c r="V1554" i="9"/>
  <c r="T1555" i="9"/>
  <c r="U1555" i="9"/>
  <c r="V1555" i="9"/>
  <c r="T1556" i="9"/>
  <c r="U1556" i="9"/>
  <c r="V1556" i="9"/>
  <c r="T1557" i="9"/>
  <c r="U1557" i="9"/>
  <c r="V1557" i="9"/>
  <c r="T1558" i="9"/>
  <c r="U1558" i="9"/>
  <c r="V1558" i="9"/>
  <c r="T1559" i="9"/>
  <c r="U1559" i="9"/>
  <c r="V1559" i="9"/>
  <c r="T1560" i="9"/>
  <c r="U1560" i="9"/>
  <c r="V1560" i="9"/>
  <c r="T1561" i="9"/>
  <c r="U1561" i="9"/>
  <c r="V1561" i="9"/>
  <c r="T1562" i="9"/>
  <c r="U1562" i="9"/>
  <c r="V1562" i="9"/>
  <c r="T1563" i="9"/>
  <c r="U1563" i="9"/>
  <c r="V1563" i="9"/>
  <c r="T1564" i="9"/>
  <c r="U1564" i="9"/>
  <c r="V1564" i="9"/>
  <c r="T1565" i="9"/>
  <c r="U1565" i="9"/>
  <c r="V1565" i="9"/>
  <c r="T1566" i="9"/>
  <c r="U1566" i="9"/>
  <c r="V1566" i="9"/>
  <c r="T1567" i="9"/>
  <c r="U1567" i="9"/>
  <c r="V1567" i="9"/>
  <c r="T1568" i="9"/>
  <c r="U1568" i="9"/>
  <c r="V1568" i="9"/>
  <c r="T1569" i="9"/>
  <c r="U1569" i="9"/>
  <c r="V1569" i="9"/>
  <c r="T1570" i="9"/>
  <c r="U1570" i="9"/>
  <c r="V1570" i="9"/>
  <c r="T1571" i="9"/>
  <c r="U1571" i="9"/>
  <c r="V1571" i="9"/>
  <c r="T1572" i="9"/>
  <c r="U1572" i="9"/>
  <c r="V1572" i="9"/>
  <c r="T1573" i="9"/>
  <c r="U1573" i="9"/>
  <c r="V1573" i="9"/>
  <c r="T1574" i="9"/>
  <c r="U1574" i="9"/>
  <c r="V1574" i="9"/>
  <c r="T1575" i="9"/>
  <c r="U1575" i="9"/>
  <c r="V1575" i="9"/>
  <c r="T1576" i="9"/>
  <c r="U1576" i="9"/>
  <c r="V1576" i="9"/>
  <c r="T1577" i="9"/>
  <c r="U1577" i="9"/>
  <c r="V1577" i="9"/>
  <c r="T1578" i="9"/>
  <c r="U1578" i="9"/>
  <c r="V1578" i="9"/>
  <c r="T1579" i="9"/>
  <c r="U1579" i="9"/>
  <c r="V1579" i="9"/>
  <c r="T1580" i="9"/>
  <c r="U1580" i="9"/>
  <c r="V1580" i="9"/>
  <c r="T1581" i="9"/>
  <c r="U1581" i="9"/>
  <c r="V1581" i="9"/>
  <c r="T1582" i="9"/>
  <c r="U1582" i="9"/>
  <c r="V1582" i="9"/>
  <c r="T1583" i="9"/>
  <c r="U1583" i="9"/>
  <c r="V1583" i="9"/>
  <c r="T1584" i="9"/>
  <c r="U1584" i="9"/>
  <c r="V1584" i="9"/>
  <c r="T1585" i="9"/>
  <c r="U1585" i="9"/>
  <c r="V1585" i="9"/>
  <c r="T1586" i="9"/>
  <c r="U1586" i="9"/>
  <c r="V1586" i="9"/>
  <c r="T1587" i="9"/>
  <c r="U1587" i="9"/>
  <c r="V1587" i="9"/>
  <c r="T1588" i="9"/>
  <c r="U1588" i="9"/>
  <c r="V1588" i="9"/>
  <c r="T1589" i="9"/>
  <c r="U1589" i="9"/>
  <c r="V1589" i="9"/>
  <c r="T1590" i="9"/>
  <c r="U1590" i="9"/>
  <c r="V1590" i="9"/>
  <c r="T1591" i="9"/>
  <c r="U1591" i="9"/>
  <c r="V1591" i="9"/>
  <c r="T1592" i="9"/>
  <c r="U1592" i="9"/>
  <c r="V1592" i="9"/>
  <c r="T1593" i="9"/>
  <c r="U1593" i="9"/>
  <c r="V1593" i="9"/>
  <c r="T1594" i="9"/>
  <c r="U1594" i="9"/>
  <c r="V1594" i="9"/>
  <c r="T1595" i="9"/>
  <c r="U1595" i="9"/>
  <c r="V1595" i="9"/>
  <c r="T1596" i="9"/>
  <c r="U1596" i="9"/>
  <c r="V1596" i="9"/>
  <c r="T1597" i="9"/>
  <c r="U1597" i="9"/>
  <c r="V1597" i="9"/>
  <c r="T1598" i="9"/>
  <c r="U1598" i="9"/>
  <c r="V1598" i="9"/>
  <c r="T1599" i="9"/>
  <c r="U1599" i="9"/>
  <c r="V1599" i="9"/>
  <c r="T1600" i="9"/>
  <c r="U1600" i="9"/>
  <c r="V1600" i="9"/>
  <c r="T1601" i="9"/>
  <c r="U1601" i="9"/>
  <c r="V1601" i="9"/>
  <c r="T1602" i="9"/>
  <c r="U1602" i="9"/>
  <c r="V1602" i="9"/>
  <c r="T1603" i="9"/>
  <c r="U1603" i="9"/>
  <c r="V1603" i="9"/>
  <c r="T1604" i="9"/>
  <c r="U1604" i="9"/>
  <c r="V1604" i="9"/>
  <c r="T1605" i="9"/>
  <c r="U1605" i="9"/>
  <c r="V1605" i="9"/>
  <c r="T1606" i="9"/>
  <c r="U1606" i="9"/>
  <c r="V1606" i="9"/>
  <c r="T1607" i="9"/>
  <c r="U1607" i="9"/>
  <c r="V1607" i="9"/>
  <c r="T1608" i="9"/>
  <c r="U1608" i="9"/>
  <c r="V1608" i="9"/>
  <c r="T1609" i="9"/>
  <c r="U1609" i="9"/>
  <c r="V1609" i="9"/>
  <c r="T1610" i="9"/>
  <c r="U1610" i="9"/>
  <c r="V1610" i="9"/>
  <c r="T1611" i="9"/>
  <c r="U1611" i="9"/>
  <c r="V1611" i="9"/>
  <c r="T1612" i="9"/>
  <c r="U1612" i="9"/>
  <c r="V1612" i="9"/>
  <c r="T1613" i="9"/>
  <c r="U1613" i="9"/>
  <c r="V1613" i="9"/>
  <c r="T1614" i="9"/>
  <c r="U1614" i="9"/>
  <c r="V1614" i="9"/>
  <c r="T1615" i="9"/>
  <c r="U1615" i="9"/>
  <c r="V1615" i="9"/>
  <c r="T1616" i="9"/>
  <c r="U1616" i="9"/>
  <c r="V1616" i="9"/>
  <c r="T1617" i="9"/>
  <c r="U1617" i="9"/>
  <c r="V1617" i="9"/>
  <c r="T1618" i="9"/>
  <c r="U1618" i="9"/>
  <c r="V1618" i="9"/>
  <c r="T1619" i="9"/>
  <c r="U1619" i="9"/>
  <c r="V1619" i="9"/>
  <c r="T1620" i="9"/>
  <c r="U1620" i="9"/>
  <c r="V1620" i="9"/>
  <c r="T1621" i="9"/>
  <c r="U1621" i="9"/>
  <c r="V1621" i="9"/>
  <c r="T1622" i="9"/>
  <c r="U1622" i="9"/>
  <c r="V1622" i="9"/>
  <c r="T1623" i="9"/>
  <c r="U1623" i="9"/>
  <c r="V1623" i="9"/>
  <c r="T1624" i="9"/>
  <c r="U1624" i="9"/>
  <c r="V1624" i="9"/>
  <c r="T1625" i="9"/>
  <c r="U1625" i="9"/>
  <c r="V1625" i="9"/>
  <c r="T1626" i="9"/>
  <c r="U1626" i="9"/>
  <c r="V1626" i="9"/>
  <c r="T1627" i="9"/>
  <c r="U1627" i="9"/>
  <c r="V1627" i="9"/>
  <c r="T1628" i="9"/>
  <c r="U1628" i="9"/>
  <c r="V1628" i="9"/>
  <c r="T1629" i="9"/>
  <c r="U1629" i="9"/>
  <c r="V1629" i="9"/>
  <c r="T1630" i="9"/>
  <c r="U1630" i="9"/>
  <c r="V1630" i="9"/>
  <c r="T1631" i="9"/>
  <c r="U1631" i="9"/>
  <c r="V1631" i="9"/>
  <c r="T1632" i="9"/>
  <c r="U1632" i="9"/>
  <c r="V1632" i="9"/>
  <c r="T1633" i="9"/>
  <c r="U1633" i="9"/>
  <c r="V1633" i="9"/>
  <c r="T1634" i="9"/>
  <c r="U1634" i="9"/>
  <c r="V1634" i="9"/>
  <c r="T1635" i="9"/>
  <c r="U1635" i="9"/>
  <c r="V1635" i="9"/>
  <c r="T1636" i="9"/>
  <c r="U1636" i="9"/>
  <c r="V1636" i="9"/>
  <c r="T1637" i="9"/>
  <c r="U1637" i="9"/>
  <c r="V1637" i="9"/>
  <c r="T1638" i="9"/>
  <c r="U1638" i="9"/>
  <c r="V1638" i="9"/>
  <c r="T1639" i="9"/>
  <c r="U1639" i="9"/>
  <c r="V1639" i="9"/>
  <c r="T1640" i="9"/>
  <c r="U1640" i="9"/>
  <c r="V1640" i="9"/>
  <c r="T1641" i="9"/>
  <c r="U1641" i="9"/>
  <c r="V1641" i="9"/>
  <c r="T1642" i="9"/>
  <c r="U1642" i="9"/>
  <c r="V1642" i="9"/>
  <c r="T1643" i="9"/>
  <c r="U1643" i="9"/>
  <c r="V1643" i="9"/>
  <c r="T1644" i="9"/>
  <c r="U1644" i="9"/>
  <c r="V1644" i="9"/>
  <c r="T1645" i="9"/>
  <c r="U1645" i="9"/>
  <c r="V1645" i="9"/>
  <c r="T1646" i="9"/>
  <c r="U1646" i="9"/>
  <c r="V1646" i="9"/>
  <c r="T1647" i="9"/>
  <c r="U1647" i="9"/>
  <c r="V1647" i="9"/>
  <c r="T1648" i="9"/>
  <c r="U1648" i="9"/>
  <c r="V1648" i="9"/>
  <c r="T1649" i="9"/>
  <c r="U1649" i="9"/>
  <c r="V1649" i="9"/>
  <c r="T1650" i="9"/>
  <c r="U1650" i="9"/>
  <c r="V1650" i="9"/>
  <c r="T1651" i="9"/>
  <c r="U1651" i="9"/>
  <c r="V1651" i="9"/>
  <c r="T1652" i="9"/>
  <c r="U1652" i="9"/>
  <c r="V1652" i="9"/>
  <c r="T1653" i="9"/>
  <c r="U1653" i="9"/>
  <c r="V1653" i="9"/>
  <c r="T1654" i="9"/>
  <c r="U1654" i="9"/>
  <c r="V1654" i="9"/>
  <c r="T1655" i="9"/>
  <c r="U1655" i="9"/>
  <c r="V1655" i="9"/>
  <c r="T1656" i="9"/>
  <c r="U1656" i="9"/>
  <c r="V1656" i="9"/>
  <c r="T1657" i="9"/>
  <c r="U1657" i="9"/>
  <c r="V1657" i="9"/>
  <c r="T1658" i="9"/>
  <c r="U1658" i="9"/>
  <c r="V1658" i="9"/>
  <c r="T1659" i="9"/>
  <c r="U1659" i="9"/>
  <c r="V1659" i="9"/>
  <c r="T1660" i="9"/>
  <c r="U1660" i="9"/>
  <c r="V1660" i="9"/>
  <c r="T1661" i="9"/>
  <c r="U1661" i="9"/>
  <c r="V1661" i="9"/>
  <c r="T1662" i="9"/>
  <c r="U1662" i="9"/>
  <c r="V1662" i="9"/>
  <c r="T1663" i="9"/>
  <c r="U1663" i="9"/>
  <c r="V1663" i="9"/>
  <c r="T1664" i="9"/>
  <c r="U1664" i="9"/>
  <c r="V1664" i="9"/>
  <c r="T1665" i="9"/>
  <c r="U1665" i="9"/>
  <c r="V1665" i="9"/>
  <c r="T1666" i="9"/>
  <c r="U1666" i="9"/>
  <c r="V1666" i="9"/>
  <c r="T1667" i="9"/>
  <c r="U1667" i="9"/>
  <c r="V1667" i="9"/>
  <c r="T1668" i="9"/>
  <c r="U1668" i="9"/>
  <c r="V1668" i="9"/>
  <c r="T1669" i="9"/>
  <c r="U1669" i="9"/>
  <c r="V1669" i="9"/>
  <c r="T1670" i="9"/>
  <c r="U1670" i="9"/>
  <c r="V1670" i="9"/>
  <c r="T1671" i="9"/>
  <c r="U1671" i="9"/>
  <c r="V1671" i="9"/>
  <c r="T1672" i="9"/>
  <c r="U1672" i="9"/>
  <c r="V1672" i="9"/>
  <c r="T1673" i="9"/>
  <c r="U1673" i="9"/>
  <c r="V1673" i="9"/>
  <c r="T1674" i="9"/>
  <c r="U1674" i="9"/>
  <c r="V1674" i="9"/>
  <c r="T1675" i="9"/>
  <c r="U1675" i="9"/>
  <c r="V1675" i="9"/>
  <c r="T1676" i="9"/>
  <c r="U1676" i="9"/>
  <c r="V1676" i="9"/>
  <c r="T1677" i="9"/>
  <c r="U1677" i="9"/>
  <c r="V1677" i="9"/>
  <c r="T1678" i="9"/>
  <c r="U1678" i="9"/>
  <c r="V1678" i="9"/>
  <c r="T1679" i="9"/>
  <c r="U1679" i="9"/>
  <c r="V1679" i="9"/>
  <c r="T1680" i="9"/>
  <c r="U1680" i="9"/>
  <c r="V1680" i="9"/>
  <c r="T1681" i="9"/>
  <c r="U1681" i="9"/>
  <c r="V1681" i="9"/>
  <c r="T1682" i="9"/>
  <c r="U1682" i="9"/>
  <c r="V1682" i="9"/>
  <c r="T1683" i="9"/>
  <c r="U1683" i="9"/>
  <c r="V1683" i="9"/>
  <c r="T1684" i="9"/>
  <c r="U1684" i="9"/>
  <c r="V1684" i="9"/>
  <c r="T1685" i="9"/>
  <c r="U1685" i="9"/>
  <c r="V1685" i="9"/>
  <c r="T1686" i="9"/>
  <c r="U1686" i="9"/>
  <c r="V1686" i="9"/>
  <c r="T1687" i="9"/>
  <c r="U1687" i="9"/>
  <c r="V1687" i="9"/>
  <c r="T1688" i="9"/>
  <c r="U1688" i="9"/>
  <c r="V1688" i="9"/>
  <c r="T1689" i="9"/>
  <c r="U1689" i="9"/>
  <c r="V1689" i="9"/>
  <c r="T1690" i="9"/>
  <c r="U1690" i="9"/>
  <c r="V1690" i="9"/>
  <c r="T1691" i="9"/>
  <c r="U1691" i="9"/>
  <c r="V1691" i="9"/>
  <c r="T1692" i="9"/>
  <c r="U1692" i="9"/>
  <c r="V1692" i="9"/>
  <c r="T1693" i="9"/>
  <c r="U1693" i="9"/>
  <c r="V1693" i="9"/>
  <c r="T1694" i="9"/>
  <c r="U1694" i="9"/>
  <c r="V1694" i="9"/>
  <c r="T1695" i="9"/>
  <c r="U1695" i="9"/>
  <c r="V1695" i="9"/>
  <c r="T1696" i="9"/>
  <c r="U1696" i="9"/>
  <c r="V1696" i="9"/>
  <c r="T1697" i="9"/>
  <c r="U1697" i="9"/>
  <c r="V1697" i="9"/>
  <c r="T1698" i="9"/>
  <c r="U1698" i="9"/>
  <c r="V1698" i="9"/>
  <c r="T1699" i="9"/>
  <c r="U1699" i="9"/>
  <c r="V1699" i="9"/>
  <c r="T1700" i="9"/>
  <c r="U1700" i="9"/>
  <c r="V1700" i="9"/>
  <c r="T1701" i="9"/>
  <c r="U1701" i="9"/>
  <c r="V1701" i="9"/>
  <c r="T1702" i="9"/>
  <c r="U1702" i="9"/>
  <c r="V1702" i="9"/>
  <c r="T1703" i="9"/>
  <c r="U1703" i="9"/>
  <c r="V1703" i="9"/>
  <c r="T1704" i="9"/>
  <c r="U1704" i="9"/>
  <c r="V1704" i="9"/>
  <c r="T1705" i="9"/>
  <c r="U1705" i="9"/>
  <c r="V1705" i="9"/>
  <c r="T1706" i="9"/>
  <c r="U1706" i="9"/>
  <c r="V1706" i="9"/>
  <c r="T1707" i="9"/>
  <c r="U1707" i="9"/>
  <c r="V1707" i="9"/>
  <c r="T1708" i="9"/>
  <c r="U1708" i="9"/>
  <c r="V1708" i="9"/>
  <c r="T1709" i="9"/>
  <c r="U1709" i="9"/>
  <c r="V1709" i="9"/>
  <c r="T1710" i="9"/>
  <c r="U1710" i="9"/>
  <c r="V1710" i="9"/>
  <c r="T1711" i="9"/>
  <c r="U1711" i="9"/>
  <c r="V1711" i="9"/>
  <c r="T1712" i="9"/>
  <c r="U1712" i="9"/>
  <c r="V1712" i="9"/>
  <c r="T1713" i="9"/>
  <c r="U1713" i="9"/>
  <c r="V1713" i="9"/>
  <c r="T1714" i="9"/>
  <c r="U1714" i="9"/>
  <c r="V1714" i="9"/>
  <c r="T1715" i="9"/>
  <c r="U1715" i="9"/>
  <c r="V1715" i="9"/>
  <c r="T1716" i="9"/>
  <c r="U1716" i="9"/>
  <c r="V1716" i="9"/>
  <c r="T1717" i="9"/>
  <c r="U1717" i="9"/>
  <c r="V1717" i="9"/>
  <c r="T1718" i="9"/>
  <c r="U1718" i="9"/>
  <c r="V1718" i="9"/>
  <c r="T1719" i="9"/>
  <c r="U1719" i="9"/>
  <c r="V1719" i="9"/>
  <c r="T1720" i="9"/>
  <c r="U1720" i="9"/>
  <c r="V1720" i="9"/>
  <c r="T1721" i="9"/>
  <c r="U1721" i="9"/>
  <c r="V1721" i="9"/>
  <c r="T1722" i="9"/>
  <c r="U1722" i="9"/>
  <c r="V1722" i="9"/>
  <c r="T1723" i="9"/>
  <c r="U1723" i="9"/>
  <c r="V1723" i="9"/>
  <c r="T1724" i="9"/>
  <c r="U1724" i="9"/>
  <c r="V1724" i="9"/>
  <c r="T1725" i="9"/>
  <c r="U1725" i="9"/>
  <c r="V1725" i="9"/>
  <c r="T1726" i="9"/>
  <c r="U1726" i="9"/>
  <c r="V1726" i="9"/>
  <c r="T1727" i="9"/>
  <c r="U1727" i="9"/>
  <c r="V1727" i="9"/>
  <c r="T1728" i="9"/>
  <c r="U1728" i="9"/>
  <c r="V1728" i="9"/>
  <c r="T1729" i="9"/>
  <c r="U1729" i="9"/>
  <c r="V1729" i="9"/>
  <c r="T1730" i="9"/>
  <c r="U1730" i="9"/>
  <c r="V1730" i="9"/>
  <c r="T1731" i="9"/>
  <c r="U1731" i="9"/>
  <c r="V1731" i="9"/>
  <c r="T1732" i="9"/>
  <c r="U1732" i="9"/>
  <c r="V1732" i="9"/>
  <c r="T1733" i="9"/>
  <c r="U1733" i="9"/>
  <c r="V1733" i="9"/>
  <c r="T1734" i="9"/>
  <c r="U1734" i="9"/>
  <c r="V1734" i="9"/>
  <c r="T1735" i="9"/>
  <c r="U1735" i="9"/>
  <c r="V1735" i="9"/>
  <c r="T1736" i="9"/>
  <c r="U1736" i="9"/>
  <c r="V1736" i="9"/>
  <c r="T1737" i="9"/>
  <c r="U1737" i="9"/>
  <c r="V1737" i="9"/>
  <c r="T1738" i="9"/>
  <c r="U1738" i="9"/>
  <c r="V1738" i="9"/>
  <c r="T1739" i="9"/>
  <c r="U1739" i="9"/>
  <c r="V1739" i="9"/>
  <c r="T1740" i="9"/>
  <c r="U1740" i="9"/>
  <c r="V1740" i="9"/>
  <c r="T1741" i="9"/>
  <c r="U1741" i="9"/>
  <c r="V1741" i="9"/>
  <c r="T1742" i="9"/>
  <c r="U1742" i="9"/>
  <c r="V1742" i="9"/>
  <c r="T1743" i="9"/>
  <c r="U1743" i="9"/>
  <c r="V1743" i="9"/>
  <c r="T1744" i="9"/>
  <c r="U1744" i="9"/>
  <c r="V1744" i="9"/>
  <c r="T1745" i="9"/>
  <c r="U1745" i="9"/>
  <c r="V1745" i="9"/>
  <c r="T1746" i="9"/>
  <c r="U1746" i="9"/>
  <c r="V1746" i="9"/>
  <c r="T1747" i="9"/>
  <c r="U1747" i="9"/>
  <c r="V1747" i="9"/>
  <c r="T1748" i="9"/>
  <c r="U1748" i="9"/>
  <c r="V1748" i="9"/>
  <c r="T1749" i="9"/>
  <c r="U1749" i="9"/>
  <c r="V1749" i="9"/>
  <c r="T1750" i="9"/>
  <c r="U1750" i="9"/>
  <c r="V1750" i="9"/>
  <c r="T1751" i="9"/>
  <c r="U1751" i="9"/>
  <c r="V1751" i="9"/>
  <c r="T1752" i="9"/>
  <c r="U1752" i="9"/>
  <c r="V1752" i="9"/>
  <c r="T1753" i="9"/>
  <c r="U1753" i="9"/>
  <c r="V1753" i="9"/>
  <c r="T1754" i="9"/>
  <c r="U1754" i="9"/>
  <c r="V1754" i="9"/>
  <c r="T1755" i="9"/>
  <c r="U1755" i="9"/>
  <c r="V1755" i="9"/>
  <c r="T1756" i="9"/>
  <c r="U1756" i="9"/>
  <c r="V1756" i="9"/>
  <c r="T1757" i="9"/>
  <c r="U1757" i="9"/>
  <c r="V1757" i="9"/>
  <c r="T1758" i="9"/>
  <c r="U1758" i="9"/>
  <c r="V1758" i="9"/>
  <c r="T1759" i="9"/>
  <c r="U1759" i="9"/>
  <c r="V1759" i="9"/>
  <c r="T1760" i="9"/>
  <c r="U1760" i="9"/>
  <c r="V1760" i="9"/>
  <c r="T1761" i="9"/>
  <c r="U1761" i="9"/>
  <c r="V1761" i="9"/>
  <c r="T1762" i="9"/>
  <c r="U1762" i="9"/>
  <c r="V1762" i="9"/>
  <c r="T1763" i="9"/>
  <c r="U1763" i="9"/>
  <c r="V1763" i="9"/>
  <c r="T1764" i="9"/>
  <c r="U1764" i="9"/>
  <c r="V1764" i="9"/>
  <c r="T1765" i="9"/>
  <c r="U1765" i="9"/>
  <c r="V1765" i="9"/>
  <c r="T1766" i="9"/>
  <c r="U1766" i="9"/>
  <c r="V1766" i="9"/>
  <c r="T1767" i="9"/>
  <c r="U1767" i="9"/>
  <c r="V1767" i="9"/>
  <c r="T1768" i="9"/>
  <c r="U1768" i="9"/>
  <c r="V1768" i="9"/>
  <c r="T1769" i="9"/>
  <c r="U1769" i="9"/>
  <c r="V1769" i="9"/>
  <c r="T1770" i="9"/>
  <c r="U1770" i="9"/>
  <c r="V1770" i="9"/>
  <c r="T1771" i="9"/>
  <c r="U1771" i="9"/>
  <c r="V1771" i="9"/>
  <c r="T1772" i="9"/>
  <c r="U1772" i="9"/>
  <c r="V1772" i="9"/>
  <c r="T1773" i="9"/>
  <c r="U1773" i="9"/>
  <c r="V1773" i="9"/>
  <c r="T1774" i="9"/>
  <c r="U1774" i="9"/>
  <c r="V1774" i="9"/>
  <c r="T1775" i="9"/>
  <c r="U1775" i="9"/>
  <c r="V1775" i="9"/>
  <c r="T1776" i="9"/>
  <c r="U1776" i="9"/>
  <c r="V1776" i="9"/>
  <c r="T1777" i="9"/>
  <c r="U1777" i="9"/>
  <c r="V1777" i="9"/>
  <c r="T1778" i="9"/>
  <c r="U1778" i="9"/>
  <c r="V1778" i="9"/>
  <c r="T1779" i="9"/>
  <c r="U1779" i="9"/>
  <c r="V1779" i="9"/>
  <c r="T1780" i="9"/>
  <c r="U1780" i="9"/>
  <c r="V1780" i="9"/>
  <c r="T1781" i="9"/>
  <c r="U1781" i="9"/>
  <c r="V1781" i="9"/>
  <c r="T1782" i="9"/>
  <c r="U1782" i="9"/>
  <c r="V1782" i="9"/>
  <c r="T1783" i="9"/>
  <c r="U1783" i="9"/>
  <c r="V1783" i="9"/>
  <c r="T1784" i="9"/>
  <c r="U1784" i="9"/>
  <c r="V1784" i="9"/>
  <c r="T1785" i="9"/>
  <c r="U1785" i="9"/>
  <c r="V1785" i="9"/>
  <c r="T1786" i="9"/>
  <c r="U1786" i="9"/>
  <c r="V1786" i="9"/>
  <c r="T1787" i="9"/>
  <c r="U1787" i="9"/>
  <c r="V1787" i="9"/>
  <c r="T1788" i="9"/>
  <c r="U1788" i="9"/>
  <c r="V1788" i="9"/>
  <c r="T1789" i="9"/>
  <c r="U1789" i="9"/>
  <c r="V1789" i="9"/>
  <c r="T1790" i="9"/>
  <c r="U1790" i="9"/>
  <c r="V1790" i="9"/>
  <c r="T1791" i="9"/>
  <c r="U1791" i="9"/>
  <c r="V1791" i="9"/>
  <c r="T1792" i="9"/>
  <c r="U1792" i="9"/>
  <c r="V1792" i="9"/>
  <c r="T1793" i="9"/>
  <c r="U1793" i="9"/>
  <c r="V1793" i="9"/>
  <c r="T1794" i="9"/>
  <c r="U1794" i="9"/>
  <c r="V1794" i="9"/>
  <c r="T1795" i="9"/>
  <c r="U1795" i="9"/>
  <c r="V1795" i="9"/>
  <c r="T1796" i="9"/>
  <c r="U1796" i="9"/>
  <c r="V1796" i="9"/>
  <c r="T1797" i="9"/>
  <c r="U1797" i="9"/>
  <c r="V1797" i="9"/>
  <c r="T1798" i="9"/>
  <c r="U1798" i="9"/>
  <c r="V1798" i="9"/>
  <c r="T1799" i="9"/>
  <c r="U1799" i="9"/>
  <c r="V1799" i="9"/>
  <c r="T1800" i="9"/>
  <c r="U1800" i="9"/>
  <c r="V1800" i="9"/>
  <c r="T1801" i="9"/>
  <c r="U1801" i="9"/>
  <c r="V1801" i="9"/>
  <c r="T1802" i="9"/>
  <c r="U1802" i="9"/>
  <c r="V1802" i="9"/>
  <c r="T1803" i="9"/>
  <c r="U1803" i="9"/>
  <c r="V1803" i="9"/>
  <c r="T1804" i="9"/>
  <c r="U1804" i="9"/>
  <c r="V1804" i="9"/>
  <c r="T1805" i="9"/>
  <c r="U1805" i="9"/>
  <c r="V1805" i="9"/>
  <c r="T1806" i="9"/>
  <c r="U1806" i="9"/>
  <c r="V1806" i="9"/>
  <c r="T1807" i="9"/>
  <c r="U1807" i="9"/>
  <c r="V1807" i="9"/>
  <c r="T1808" i="9"/>
  <c r="U1808" i="9"/>
  <c r="V1808" i="9"/>
  <c r="T1809" i="9"/>
  <c r="U1809" i="9"/>
  <c r="V1809" i="9"/>
  <c r="T1810" i="9"/>
  <c r="U1810" i="9"/>
  <c r="V1810" i="9"/>
  <c r="T1811" i="9"/>
  <c r="U1811" i="9"/>
  <c r="V1811" i="9"/>
  <c r="T1812" i="9"/>
  <c r="U1812" i="9"/>
  <c r="V1812" i="9"/>
  <c r="T1813" i="9"/>
  <c r="U1813" i="9"/>
  <c r="V1813" i="9"/>
  <c r="T1814" i="9"/>
  <c r="U1814" i="9"/>
  <c r="V1814" i="9"/>
  <c r="T1815" i="9"/>
  <c r="U1815" i="9"/>
  <c r="V1815" i="9"/>
  <c r="T1816" i="9"/>
  <c r="U1816" i="9"/>
  <c r="V1816" i="9"/>
  <c r="T1817" i="9"/>
  <c r="U1817" i="9"/>
  <c r="V1817" i="9"/>
  <c r="T1818" i="9"/>
  <c r="U1818" i="9"/>
  <c r="V1818" i="9"/>
  <c r="T1819" i="9"/>
  <c r="U1819" i="9"/>
  <c r="V1819" i="9"/>
  <c r="T1820" i="9"/>
  <c r="U1820" i="9"/>
  <c r="V1820" i="9"/>
  <c r="T1821" i="9"/>
  <c r="U1821" i="9"/>
  <c r="V1821" i="9"/>
  <c r="T1822" i="9"/>
  <c r="U1822" i="9"/>
  <c r="V1822" i="9"/>
  <c r="T1823" i="9"/>
  <c r="U1823" i="9"/>
  <c r="V1823" i="9"/>
  <c r="T1824" i="9"/>
  <c r="U1824" i="9"/>
  <c r="V1824" i="9"/>
  <c r="T1825" i="9"/>
  <c r="U1825" i="9"/>
  <c r="V1825" i="9"/>
  <c r="T1826" i="9"/>
  <c r="U1826" i="9"/>
  <c r="V1826" i="9"/>
  <c r="T1827" i="9"/>
  <c r="U1827" i="9"/>
  <c r="V1827" i="9"/>
  <c r="T1828" i="9"/>
  <c r="U1828" i="9"/>
  <c r="V1828" i="9"/>
  <c r="T1829" i="9"/>
  <c r="U1829" i="9"/>
  <c r="V1829" i="9"/>
  <c r="T1830" i="9"/>
  <c r="U1830" i="9"/>
  <c r="V1830" i="9"/>
  <c r="T1831" i="9"/>
  <c r="U1831" i="9"/>
  <c r="V1831" i="9"/>
  <c r="T1832" i="9"/>
  <c r="U1832" i="9"/>
  <c r="V1832" i="9"/>
  <c r="T1833" i="9"/>
  <c r="U1833" i="9"/>
  <c r="V1833" i="9"/>
  <c r="T1834" i="9"/>
  <c r="U1834" i="9"/>
  <c r="V1834" i="9"/>
  <c r="T1835" i="9"/>
  <c r="U1835" i="9"/>
  <c r="V1835" i="9"/>
  <c r="T1836" i="9"/>
  <c r="U1836" i="9"/>
  <c r="V1836" i="9"/>
  <c r="T1837" i="9"/>
  <c r="U1837" i="9"/>
  <c r="V1837" i="9"/>
  <c r="T1838" i="9"/>
  <c r="U1838" i="9"/>
  <c r="V1838" i="9"/>
  <c r="T1839" i="9"/>
  <c r="U1839" i="9"/>
  <c r="V1839" i="9"/>
  <c r="T1840" i="9"/>
  <c r="U1840" i="9"/>
  <c r="V1840" i="9"/>
  <c r="T1841" i="9"/>
  <c r="U1841" i="9"/>
  <c r="V1841" i="9"/>
  <c r="T1842" i="9"/>
  <c r="U1842" i="9"/>
  <c r="V1842" i="9"/>
  <c r="T1843" i="9"/>
  <c r="U1843" i="9"/>
  <c r="V1843" i="9"/>
  <c r="T1844" i="9"/>
  <c r="U1844" i="9"/>
  <c r="V1844" i="9"/>
  <c r="T1845" i="9"/>
  <c r="U1845" i="9"/>
  <c r="V1845" i="9"/>
  <c r="T1846" i="9"/>
  <c r="U1846" i="9"/>
  <c r="V1846" i="9"/>
  <c r="T1847" i="9"/>
  <c r="U1847" i="9"/>
  <c r="V1847" i="9"/>
  <c r="T1848" i="9"/>
  <c r="U1848" i="9"/>
  <c r="V1848" i="9"/>
  <c r="T1849" i="9"/>
  <c r="U1849" i="9"/>
  <c r="V1849" i="9"/>
  <c r="T1850" i="9"/>
  <c r="U1850" i="9"/>
  <c r="V1850" i="9"/>
  <c r="T1851" i="9"/>
  <c r="U1851" i="9"/>
  <c r="V1851" i="9"/>
  <c r="T1852" i="9"/>
  <c r="U1852" i="9"/>
  <c r="V1852" i="9"/>
  <c r="T1853" i="9"/>
  <c r="U1853" i="9"/>
  <c r="V1853" i="9"/>
  <c r="T1854" i="9"/>
  <c r="U1854" i="9"/>
  <c r="V1854" i="9"/>
  <c r="T1855" i="9"/>
  <c r="U1855" i="9"/>
  <c r="V1855" i="9"/>
  <c r="T1856" i="9"/>
  <c r="U1856" i="9"/>
  <c r="V1856" i="9"/>
  <c r="T1857" i="9"/>
  <c r="U1857" i="9"/>
  <c r="V1857" i="9"/>
  <c r="T1858" i="9"/>
  <c r="U1858" i="9"/>
  <c r="V1858" i="9"/>
  <c r="T1859" i="9"/>
  <c r="U1859" i="9"/>
  <c r="V1859" i="9"/>
  <c r="T1860" i="9"/>
  <c r="U1860" i="9"/>
  <c r="V1860" i="9"/>
  <c r="T1861" i="9"/>
  <c r="U1861" i="9"/>
  <c r="V1861" i="9"/>
  <c r="T1862" i="9"/>
  <c r="U1862" i="9"/>
  <c r="V1862" i="9"/>
  <c r="T1863" i="9"/>
  <c r="U1863" i="9"/>
  <c r="V1863" i="9"/>
  <c r="T1864" i="9"/>
  <c r="U1864" i="9"/>
  <c r="V1864" i="9"/>
  <c r="T1865" i="9"/>
  <c r="U1865" i="9"/>
  <c r="V1865" i="9"/>
  <c r="T1866" i="9"/>
  <c r="U1866" i="9"/>
  <c r="V1866" i="9"/>
  <c r="T1867" i="9"/>
  <c r="U1867" i="9"/>
  <c r="V1867" i="9"/>
  <c r="T1868" i="9"/>
  <c r="U1868" i="9"/>
  <c r="V1868" i="9"/>
  <c r="T1869" i="9"/>
  <c r="U1869" i="9"/>
  <c r="V1869" i="9"/>
  <c r="T1870" i="9"/>
  <c r="U1870" i="9"/>
  <c r="V1870" i="9"/>
  <c r="T1871" i="9"/>
  <c r="U1871" i="9"/>
  <c r="V1871" i="9"/>
  <c r="T1872" i="9"/>
  <c r="U1872" i="9"/>
  <c r="V1872" i="9"/>
  <c r="T1873" i="9"/>
  <c r="U1873" i="9"/>
  <c r="V1873" i="9"/>
  <c r="T1874" i="9"/>
  <c r="U1874" i="9"/>
  <c r="V1874" i="9"/>
  <c r="T1875" i="9"/>
  <c r="U1875" i="9"/>
  <c r="V1875" i="9"/>
  <c r="T1876" i="9"/>
  <c r="U1876" i="9"/>
  <c r="V1876" i="9"/>
  <c r="T1877" i="9"/>
  <c r="U1877" i="9"/>
  <c r="V1877" i="9"/>
  <c r="T1878" i="9"/>
  <c r="U1878" i="9"/>
  <c r="V1878" i="9"/>
  <c r="T1879" i="9"/>
  <c r="U1879" i="9"/>
  <c r="V1879" i="9"/>
  <c r="T1880" i="9"/>
  <c r="U1880" i="9"/>
  <c r="V1880" i="9"/>
  <c r="T1881" i="9"/>
  <c r="U1881" i="9"/>
  <c r="V1881" i="9"/>
  <c r="T1882" i="9"/>
  <c r="U1882" i="9"/>
  <c r="V1882" i="9"/>
  <c r="T1883" i="9"/>
  <c r="U1883" i="9"/>
  <c r="V1883" i="9"/>
  <c r="T1884" i="9"/>
  <c r="U1884" i="9"/>
  <c r="V1884" i="9"/>
  <c r="T1885" i="9"/>
  <c r="U1885" i="9"/>
  <c r="V1885" i="9"/>
  <c r="T1886" i="9"/>
  <c r="U1886" i="9"/>
  <c r="V1886" i="9"/>
  <c r="T1887" i="9"/>
  <c r="U1887" i="9"/>
  <c r="V1887" i="9"/>
  <c r="T1888" i="9"/>
  <c r="U1888" i="9"/>
  <c r="V1888" i="9"/>
  <c r="T1889" i="9"/>
  <c r="U1889" i="9"/>
  <c r="V1889" i="9"/>
  <c r="T1890" i="9"/>
  <c r="U1890" i="9"/>
  <c r="V1890" i="9"/>
  <c r="T1891" i="9"/>
  <c r="U1891" i="9"/>
  <c r="V1891" i="9"/>
  <c r="T1892" i="9"/>
  <c r="U1892" i="9"/>
  <c r="V1892" i="9"/>
  <c r="T1893" i="9"/>
  <c r="U1893" i="9"/>
  <c r="V1893" i="9"/>
  <c r="T1894" i="9"/>
  <c r="U1894" i="9"/>
  <c r="V1894" i="9"/>
  <c r="T1895" i="9"/>
  <c r="U1895" i="9"/>
  <c r="V1895" i="9"/>
  <c r="T1896" i="9"/>
  <c r="U1896" i="9"/>
  <c r="V1896" i="9"/>
  <c r="T1897" i="9"/>
  <c r="U1897" i="9"/>
  <c r="V1897" i="9"/>
  <c r="T1898" i="9"/>
  <c r="U1898" i="9"/>
  <c r="V1898" i="9"/>
  <c r="T1899" i="9"/>
  <c r="U1899" i="9"/>
  <c r="V1899" i="9"/>
  <c r="T1900" i="9"/>
  <c r="U1900" i="9"/>
  <c r="V1900" i="9"/>
  <c r="T1901" i="9"/>
  <c r="U1901" i="9"/>
  <c r="V1901" i="9"/>
  <c r="T1902" i="9"/>
  <c r="U1902" i="9"/>
  <c r="V1902" i="9"/>
  <c r="T1903" i="9"/>
  <c r="U1903" i="9"/>
  <c r="V1903" i="9"/>
  <c r="T1904" i="9"/>
  <c r="U1904" i="9"/>
  <c r="V1904" i="9"/>
  <c r="T1905" i="9"/>
  <c r="U1905" i="9"/>
  <c r="V1905" i="9"/>
  <c r="T1906" i="9"/>
  <c r="U1906" i="9"/>
  <c r="V1906" i="9"/>
  <c r="T1907" i="9"/>
  <c r="U1907" i="9"/>
  <c r="V1907" i="9"/>
  <c r="T1908" i="9"/>
  <c r="U1908" i="9"/>
  <c r="V1908" i="9"/>
  <c r="T1909" i="9"/>
  <c r="U1909" i="9"/>
  <c r="V1909" i="9"/>
  <c r="T1910" i="9"/>
  <c r="U1910" i="9"/>
  <c r="V1910" i="9"/>
  <c r="T1911" i="9"/>
  <c r="U1911" i="9"/>
  <c r="V1911" i="9"/>
  <c r="T1912" i="9"/>
  <c r="U1912" i="9"/>
  <c r="V1912" i="9"/>
  <c r="T1913" i="9"/>
  <c r="U1913" i="9"/>
  <c r="V1913" i="9"/>
  <c r="T1914" i="9"/>
  <c r="U1914" i="9"/>
  <c r="V1914" i="9"/>
  <c r="T1915" i="9"/>
  <c r="U1915" i="9"/>
  <c r="V1915" i="9"/>
  <c r="T1916" i="9"/>
  <c r="U1916" i="9"/>
  <c r="V1916" i="9"/>
  <c r="T1917" i="9"/>
  <c r="U1917" i="9"/>
  <c r="V1917" i="9"/>
  <c r="T1918" i="9"/>
  <c r="U1918" i="9"/>
  <c r="V1918" i="9"/>
  <c r="T1919" i="9"/>
  <c r="U1919" i="9"/>
  <c r="V1919" i="9"/>
  <c r="T1920" i="9"/>
  <c r="U1920" i="9"/>
  <c r="V1920" i="9"/>
  <c r="T1921" i="9"/>
  <c r="U1921" i="9"/>
  <c r="V1921" i="9"/>
  <c r="T1922" i="9"/>
  <c r="U1922" i="9"/>
  <c r="V1922" i="9"/>
  <c r="T1923" i="9"/>
  <c r="U1923" i="9"/>
  <c r="V1923" i="9"/>
  <c r="T1924" i="9"/>
  <c r="U1924" i="9"/>
  <c r="V1924" i="9"/>
  <c r="T1925" i="9"/>
  <c r="U1925" i="9"/>
  <c r="V1925" i="9"/>
  <c r="T1926" i="9"/>
  <c r="U1926" i="9"/>
  <c r="V1926" i="9"/>
  <c r="T1927" i="9"/>
  <c r="U1927" i="9"/>
  <c r="V1927" i="9"/>
  <c r="T1928" i="9"/>
  <c r="U1928" i="9"/>
  <c r="V1928" i="9"/>
  <c r="T1929" i="9"/>
  <c r="U1929" i="9"/>
  <c r="V1929" i="9"/>
  <c r="T1930" i="9"/>
  <c r="U1930" i="9"/>
  <c r="V1930" i="9"/>
  <c r="T1931" i="9"/>
  <c r="U1931" i="9"/>
  <c r="V1931" i="9"/>
  <c r="T1932" i="9"/>
  <c r="U1932" i="9"/>
  <c r="V1932" i="9"/>
  <c r="T1933" i="9"/>
  <c r="U1933" i="9"/>
  <c r="V1933" i="9"/>
  <c r="T1934" i="9"/>
  <c r="U1934" i="9"/>
  <c r="V1934" i="9"/>
  <c r="T1935" i="9"/>
  <c r="U1935" i="9"/>
  <c r="V1935" i="9"/>
  <c r="T1936" i="9"/>
  <c r="U1936" i="9"/>
  <c r="V1936" i="9"/>
  <c r="T1937" i="9"/>
  <c r="U1937" i="9"/>
  <c r="V1937" i="9"/>
  <c r="T1938" i="9"/>
  <c r="U1938" i="9"/>
  <c r="V1938" i="9"/>
  <c r="T1939" i="9"/>
  <c r="U1939" i="9"/>
  <c r="V1939" i="9"/>
  <c r="T1940" i="9"/>
  <c r="U1940" i="9"/>
  <c r="V1940" i="9"/>
  <c r="T1941" i="9"/>
  <c r="U1941" i="9"/>
  <c r="V1941" i="9"/>
  <c r="T1942" i="9"/>
  <c r="U1942" i="9"/>
  <c r="V1942" i="9"/>
  <c r="T1943" i="9"/>
  <c r="U1943" i="9"/>
  <c r="V1943" i="9"/>
  <c r="T1944" i="9"/>
  <c r="U1944" i="9"/>
  <c r="V1944" i="9"/>
  <c r="T1945" i="9"/>
  <c r="U1945" i="9"/>
  <c r="V1945" i="9"/>
  <c r="T1946" i="9"/>
  <c r="U1946" i="9"/>
  <c r="V1946" i="9"/>
  <c r="T1947" i="9"/>
  <c r="U1947" i="9"/>
  <c r="V1947" i="9"/>
  <c r="T1948" i="9"/>
  <c r="U1948" i="9"/>
  <c r="V1948" i="9"/>
  <c r="T1949" i="9"/>
  <c r="U1949" i="9"/>
  <c r="V1949" i="9"/>
  <c r="T1950" i="9"/>
  <c r="U1950" i="9"/>
  <c r="V1950" i="9"/>
  <c r="T1951" i="9"/>
  <c r="U1951" i="9"/>
  <c r="V1951" i="9"/>
  <c r="T1952" i="9"/>
  <c r="U1952" i="9"/>
  <c r="V1952" i="9"/>
  <c r="T1953" i="9"/>
  <c r="U1953" i="9"/>
  <c r="V1953" i="9"/>
  <c r="T1954" i="9"/>
  <c r="U1954" i="9"/>
  <c r="V1954" i="9"/>
  <c r="T1955" i="9"/>
  <c r="U1955" i="9"/>
  <c r="V1955" i="9"/>
  <c r="T1956" i="9"/>
  <c r="U1956" i="9"/>
  <c r="V1956" i="9"/>
  <c r="T1957" i="9"/>
  <c r="U1957" i="9"/>
  <c r="V1957" i="9"/>
  <c r="T1958" i="9"/>
  <c r="U1958" i="9"/>
  <c r="V1958" i="9"/>
  <c r="T1959" i="9"/>
  <c r="U1959" i="9"/>
  <c r="V1959" i="9"/>
  <c r="T1960" i="9"/>
  <c r="U1960" i="9"/>
  <c r="V1960" i="9"/>
  <c r="T1961" i="9"/>
  <c r="U1961" i="9"/>
  <c r="V1961" i="9"/>
  <c r="T1962" i="9"/>
  <c r="U1962" i="9"/>
  <c r="V1962" i="9"/>
  <c r="T1963" i="9"/>
  <c r="U1963" i="9"/>
  <c r="V1963" i="9"/>
  <c r="T1964" i="9"/>
  <c r="U1964" i="9"/>
  <c r="V1964" i="9"/>
  <c r="T1965" i="9"/>
  <c r="U1965" i="9"/>
  <c r="V1965" i="9"/>
  <c r="T1966" i="9"/>
  <c r="U1966" i="9"/>
  <c r="V1966" i="9"/>
  <c r="T1967" i="9"/>
  <c r="U1967" i="9"/>
  <c r="V1967" i="9"/>
  <c r="T1968" i="9"/>
  <c r="U1968" i="9"/>
  <c r="V1968" i="9"/>
  <c r="T1969" i="9"/>
  <c r="U1969" i="9"/>
  <c r="V1969" i="9"/>
  <c r="T1970" i="9"/>
  <c r="U1970" i="9"/>
  <c r="V1970" i="9"/>
  <c r="T1971" i="9"/>
  <c r="U1971" i="9"/>
  <c r="V1971" i="9"/>
  <c r="T1972" i="9"/>
  <c r="U1972" i="9"/>
  <c r="V1972" i="9"/>
  <c r="T1973" i="9"/>
  <c r="U1973" i="9"/>
  <c r="V1973" i="9"/>
  <c r="T1974" i="9"/>
  <c r="U1974" i="9"/>
  <c r="V1974" i="9"/>
  <c r="T1975" i="9"/>
  <c r="U1975" i="9"/>
  <c r="V1975" i="9"/>
  <c r="T1976" i="9"/>
  <c r="U1976" i="9"/>
  <c r="V1976" i="9"/>
  <c r="T1977" i="9"/>
  <c r="U1977" i="9"/>
  <c r="V1977" i="9"/>
  <c r="T1978" i="9"/>
  <c r="U1978" i="9"/>
  <c r="V1978" i="9"/>
  <c r="T1979" i="9"/>
  <c r="U1979" i="9"/>
  <c r="V1979" i="9"/>
  <c r="T1980" i="9"/>
  <c r="U1980" i="9"/>
  <c r="V1980" i="9"/>
  <c r="T1981" i="9"/>
  <c r="U1981" i="9"/>
  <c r="V1981" i="9"/>
  <c r="T1982" i="9"/>
  <c r="U1982" i="9"/>
  <c r="V1982" i="9"/>
  <c r="T1983" i="9"/>
  <c r="U1983" i="9"/>
  <c r="V1983" i="9"/>
  <c r="T1984" i="9"/>
  <c r="U1984" i="9"/>
  <c r="V1984" i="9"/>
  <c r="T1985" i="9"/>
  <c r="U1985" i="9"/>
  <c r="V1985" i="9"/>
  <c r="T1986" i="9"/>
  <c r="U1986" i="9"/>
  <c r="V1986" i="9"/>
  <c r="T1987" i="9"/>
  <c r="U1987" i="9"/>
  <c r="V1987" i="9"/>
  <c r="T1988" i="9"/>
  <c r="U1988" i="9"/>
  <c r="V1988" i="9"/>
  <c r="T1989" i="9"/>
  <c r="U1989" i="9"/>
  <c r="V1989" i="9"/>
  <c r="T1990" i="9"/>
  <c r="U1990" i="9"/>
  <c r="V1990" i="9"/>
  <c r="T1991" i="9"/>
  <c r="U1991" i="9"/>
  <c r="V1991" i="9"/>
  <c r="T1992" i="9"/>
  <c r="U1992" i="9"/>
  <c r="V1992" i="9"/>
  <c r="T1993" i="9"/>
  <c r="U1993" i="9"/>
  <c r="V1993" i="9"/>
  <c r="T1994" i="9"/>
  <c r="U1994" i="9"/>
  <c r="V1994" i="9"/>
  <c r="T1995" i="9"/>
  <c r="U1995" i="9"/>
  <c r="V1995" i="9"/>
  <c r="T1996" i="9"/>
  <c r="U1996" i="9"/>
  <c r="V1996" i="9"/>
  <c r="T1997" i="9"/>
  <c r="U1997" i="9"/>
  <c r="V1997" i="9"/>
  <c r="T1998" i="9"/>
  <c r="U1998" i="9"/>
  <c r="V1998" i="9"/>
  <c r="T1999" i="9"/>
  <c r="U1999" i="9"/>
  <c r="V1999" i="9"/>
  <c r="T2000" i="9"/>
  <c r="U2000" i="9"/>
  <c r="V2000" i="9"/>
  <c r="T2001" i="9"/>
  <c r="U2001" i="9"/>
  <c r="V2001" i="9"/>
  <c r="T2002" i="9"/>
  <c r="U2002" i="9"/>
  <c r="V2002" i="9"/>
  <c r="T2003" i="9"/>
  <c r="U2003" i="9"/>
  <c r="V2003" i="9"/>
  <c r="T2004" i="9"/>
  <c r="U2004" i="9"/>
  <c r="V2004" i="9"/>
  <c r="T2005" i="9"/>
  <c r="U2005" i="9"/>
  <c r="V2005" i="9"/>
  <c r="T2006" i="9"/>
  <c r="U2006" i="9"/>
  <c r="V2006" i="9"/>
  <c r="T2007" i="9"/>
  <c r="U2007" i="9"/>
  <c r="V2007" i="9"/>
  <c r="T2008" i="9"/>
  <c r="U2008" i="9"/>
  <c r="V2008" i="9"/>
  <c r="T2009" i="9"/>
  <c r="U2009" i="9"/>
  <c r="V2009" i="9"/>
  <c r="T2010" i="9"/>
  <c r="U2010" i="9"/>
  <c r="V2010" i="9"/>
  <c r="T2011" i="9"/>
  <c r="U2011" i="9"/>
  <c r="V2011" i="9"/>
  <c r="T2012" i="9"/>
  <c r="U2012" i="9"/>
  <c r="V2012" i="9"/>
  <c r="T2013" i="9"/>
  <c r="U2013" i="9"/>
  <c r="V2013" i="9"/>
  <c r="T2014" i="9"/>
  <c r="U2014" i="9"/>
  <c r="V2014" i="9"/>
  <c r="T2015" i="9"/>
  <c r="U2015" i="9"/>
  <c r="V2015" i="9"/>
  <c r="T2016" i="9"/>
  <c r="U2016" i="9"/>
  <c r="V2016" i="9"/>
  <c r="T2017" i="9"/>
  <c r="U2017" i="9"/>
  <c r="V2017" i="9"/>
  <c r="T2018" i="9"/>
  <c r="U2018" i="9"/>
  <c r="V2018" i="9"/>
  <c r="T2019" i="9"/>
  <c r="U2019" i="9"/>
  <c r="V2019" i="9"/>
  <c r="T2020" i="9"/>
  <c r="U2020" i="9"/>
  <c r="V2020" i="9"/>
  <c r="T2021" i="9"/>
  <c r="U2021" i="9"/>
  <c r="V2021" i="9"/>
  <c r="T2022" i="9"/>
  <c r="U2022" i="9"/>
  <c r="V2022" i="9"/>
  <c r="T2023" i="9"/>
  <c r="U2023" i="9"/>
  <c r="V2023" i="9"/>
  <c r="T2024" i="9"/>
  <c r="U2024" i="9"/>
  <c r="V2024" i="9"/>
  <c r="T2025" i="9"/>
  <c r="U2025" i="9"/>
  <c r="V2025" i="9"/>
  <c r="T2026" i="9"/>
  <c r="U2026" i="9"/>
  <c r="V2026" i="9"/>
  <c r="T2027" i="9"/>
  <c r="U2027" i="9"/>
  <c r="V2027" i="9"/>
  <c r="T2028" i="9"/>
  <c r="U2028" i="9"/>
  <c r="V2028" i="9"/>
  <c r="T2029" i="9"/>
  <c r="U2029" i="9"/>
  <c r="V2029" i="9"/>
  <c r="T2030" i="9"/>
  <c r="U2030" i="9"/>
  <c r="V2030" i="9"/>
  <c r="T2031" i="9"/>
  <c r="U2031" i="9"/>
  <c r="V2031" i="9"/>
  <c r="T2032" i="9"/>
  <c r="U2032" i="9"/>
  <c r="V2032" i="9"/>
  <c r="T2033" i="9"/>
  <c r="U2033" i="9"/>
  <c r="V2033" i="9"/>
  <c r="T2034" i="9"/>
  <c r="U2034" i="9"/>
  <c r="V2034" i="9"/>
  <c r="T2035" i="9"/>
  <c r="U2035" i="9"/>
  <c r="V2035" i="9"/>
  <c r="T2036" i="9"/>
  <c r="U2036" i="9"/>
  <c r="V2036" i="9"/>
  <c r="T2037" i="9"/>
  <c r="U2037" i="9"/>
  <c r="V2037" i="9"/>
  <c r="T2038" i="9"/>
  <c r="U2038" i="9"/>
  <c r="V2038" i="9"/>
  <c r="T2039" i="9"/>
  <c r="U2039" i="9"/>
  <c r="V2039" i="9"/>
  <c r="T2040" i="9"/>
  <c r="U2040" i="9"/>
  <c r="V2040" i="9"/>
  <c r="T2041" i="9"/>
  <c r="U2041" i="9"/>
  <c r="V2041" i="9"/>
  <c r="T2042" i="9"/>
  <c r="U2042" i="9"/>
  <c r="V2042" i="9"/>
  <c r="T2043" i="9"/>
  <c r="U2043" i="9"/>
  <c r="V2043" i="9"/>
  <c r="T2044" i="9"/>
  <c r="U2044" i="9"/>
  <c r="V2044" i="9"/>
  <c r="T2045" i="9"/>
  <c r="U2045" i="9"/>
  <c r="V2045" i="9"/>
  <c r="T2046" i="9"/>
  <c r="U2046" i="9"/>
  <c r="V2046" i="9"/>
  <c r="T2047" i="9"/>
  <c r="U2047" i="9"/>
  <c r="V2047" i="9"/>
  <c r="T2048" i="9"/>
  <c r="U2048" i="9"/>
  <c r="V2048" i="9"/>
  <c r="T2049" i="9"/>
  <c r="U2049" i="9"/>
  <c r="V2049" i="9"/>
  <c r="T2050" i="9"/>
  <c r="U2050" i="9"/>
  <c r="V2050" i="9"/>
  <c r="T2051" i="9"/>
  <c r="U2051" i="9"/>
  <c r="V2051" i="9"/>
  <c r="T2052" i="9"/>
  <c r="U2052" i="9"/>
  <c r="V2052" i="9"/>
  <c r="T2053" i="9"/>
  <c r="U2053" i="9"/>
  <c r="V2053" i="9"/>
  <c r="T2054" i="9"/>
  <c r="U2054" i="9"/>
  <c r="V2054" i="9"/>
  <c r="T2055" i="9"/>
  <c r="U2055" i="9"/>
  <c r="V2055" i="9"/>
  <c r="T2056" i="9"/>
  <c r="U2056" i="9"/>
  <c r="V2056" i="9"/>
  <c r="T2057" i="9"/>
  <c r="U2057" i="9"/>
  <c r="V2057" i="9"/>
  <c r="T2058" i="9"/>
  <c r="U2058" i="9"/>
  <c r="V2058" i="9"/>
  <c r="T2059" i="9"/>
  <c r="U2059" i="9"/>
  <c r="V2059" i="9"/>
  <c r="T2060" i="9"/>
  <c r="U2060" i="9"/>
  <c r="V2060" i="9"/>
  <c r="T2061" i="9"/>
  <c r="U2061" i="9"/>
  <c r="V2061" i="9"/>
  <c r="T2062" i="9"/>
  <c r="U2062" i="9"/>
  <c r="V2062" i="9"/>
  <c r="T2063" i="9"/>
  <c r="U2063" i="9"/>
  <c r="V2063" i="9"/>
  <c r="T2064" i="9"/>
  <c r="U2064" i="9"/>
  <c r="V2064" i="9"/>
  <c r="T2065" i="9"/>
  <c r="U2065" i="9"/>
  <c r="V2065" i="9"/>
  <c r="T2066" i="9"/>
  <c r="U2066" i="9"/>
  <c r="V2066" i="9"/>
  <c r="T2067" i="9"/>
  <c r="U2067" i="9"/>
  <c r="V2067" i="9"/>
  <c r="T2068" i="9"/>
  <c r="U2068" i="9"/>
  <c r="V2068" i="9"/>
  <c r="T2069" i="9"/>
  <c r="U2069" i="9"/>
  <c r="V2069" i="9"/>
  <c r="T2070" i="9"/>
  <c r="U2070" i="9"/>
  <c r="V2070" i="9"/>
  <c r="T2071" i="9"/>
  <c r="U2071" i="9"/>
  <c r="V2071" i="9"/>
  <c r="T2072" i="9"/>
  <c r="U2072" i="9"/>
  <c r="V2072" i="9"/>
  <c r="T2073" i="9"/>
  <c r="U2073" i="9"/>
  <c r="V2073" i="9"/>
  <c r="T2074" i="9"/>
  <c r="U2074" i="9"/>
  <c r="V2074" i="9"/>
  <c r="T2075" i="9"/>
  <c r="U2075" i="9"/>
  <c r="V2075" i="9"/>
  <c r="T2076" i="9"/>
  <c r="U2076" i="9"/>
  <c r="V2076" i="9"/>
  <c r="T2077" i="9"/>
  <c r="U2077" i="9"/>
  <c r="V2077" i="9"/>
  <c r="T2078" i="9"/>
  <c r="U2078" i="9"/>
  <c r="V2078" i="9"/>
  <c r="T2079" i="9"/>
  <c r="U2079" i="9"/>
  <c r="V2079" i="9"/>
  <c r="T2080" i="9"/>
  <c r="U2080" i="9"/>
  <c r="V2080" i="9"/>
  <c r="T2081" i="9"/>
  <c r="U2081" i="9"/>
  <c r="V2081" i="9"/>
  <c r="T2082" i="9"/>
  <c r="U2082" i="9"/>
  <c r="V2082" i="9"/>
  <c r="T2083" i="9"/>
  <c r="U2083" i="9"/>
  <c r="V2083" i="9"/>
  <c r="T2084" i="9"/>
  <c r="U2084" i="9"/>
  <c r="V2084" i="9"/>
  <c r="T2085" i="9"/>
  <c r="U2085" i="9"/>
  <c r="V2085" i="9"/>
  <c r="T2086" i="9"/>
  <c r="U2086" i="9"/>
  <c r="V2086" i="9"/>
  <c r="T2087" i="9"/>
  <c r="U2087" i="9"/>
  <c r="V2087" i="9"/>
  <c r="T2088" i="9"/>
  <c r="U2088" i="9"/>
  <c r="V2088" i="9"/>
  <c r="T2089" i="9"/>
  <c r="U2089" i="9"/>
  <c r="V2089" i="9"/>
  <c r="T2090" i="9"/>
  <c r="U2090" i="9"/>
  <c r="V2090" i="9"/>
  <c r="T2091" i="9"/>
  <c r="U2091" i="9"/>
  <c r="V2091" i="9"/>
  <c r="T2092" i="9"/>
  <c r="U2092" i="9"/>
  <c r="V2092" i="9"/>
  <c r="T2093" i="9"/>
  <c r="U2093" i="9"/>
  <c r="V2093" i="9"/>
  <c r="T2094" i="9"/>
  <c r="U2094" i="9"/>
  <c r="V2094" i="9"/>
  <c r="T2095" i="9"/>
  <c r="U2095" i="9"/>
  <c r="V2095" i="9"/>
  <c r="T2096" i="9"/>
  <c r="U2096" i="9"/>
  <c r="V2096" i="9"/>
  <c r="T2097" i="9"/>
  <c r="U2097" i="9"/>
  <c r="V2097" i="9"/>
  <c r="T2098" i="9"/>
  <c r="U2098" i="9"/>
  <c r="V2098" i="9"/>
  <c r="T2099" i="9"/>
  <c r="U2099" i="9"/>
  <c r="V2099" i="9"/>
  <c r="T2100" i="9"/>
  <c r="U2100" i="9"/>
  <c r="V2100" i="9"/>
  <c r="T2101" i="9"/>
  <c r="U2101" i="9"/>
  <c r="V2101" i="9"/>
  <c r="T2102" i="9"/>
  <c r="U2102" i="9"/>
  <c r="V2102" i="9"/>
  <c r="T2103" i="9"/>
  <c r="U2103" i="9"/>
  <c r="V2103" i="9"/>
  <c r="T2104" i="9"/>
  <c r="U2104" i="9"/>
  <c r="V2104" i="9"/>
  <c r="T2105" i="9"/>
  <c r="U2105" i="9"/>
  <c r="V2105" i="9"/>
  <c r="T2106" i="9"/>
  <c r="U2106" i="9"/>
  <c r="V2106" i="9"/>
  <c r="T2107" i="9"/>
  <c r="U2107" i="9"/>
  <c r="V2107" i="9"/>
  <c r="T2108" i="9"/>
  <c r="U2108" i="9"/>
  <c r="V2108" i="9"/>
  <c r="T2109" i="9"/>
  <c r="U2109" i="9"/>
  <c r="V2109" i="9"/>
  <c r="T2110" i="9"/>
  <c r="U2110" i="9"/>
  <c r="V2110" i="9"/>
  <c r="T2111" i="9"/>
  <c r="U2111" i="9"/>
  <c r="V2111" i="9"/>
  <c r="T2112" i="9"/>
  <c r="U2112" i="9"/>
  <c r="V2112" i="9"/>
  <c r="T2113" i="9"/>
  <c r="U2113" i="9"/>
  <c r="V2113" i="9"/>
  <c r="T2114" i="9"/>
  <c r="U2114" i="9"/>
  <c r="V2114" i="9"/>
  <c r="T2115" i="9"/>
  <c r="U2115" i="9"/>
  <c r="V2115" i="9"/>
  <c r="T2116" i="9"/>
  <c r="U2116" i="9"/>
  <c r="V2116" i="9"/>
  <c r="T2117" i="9"/>
  <c r="U2117" i="9"/>
  <c r="V2117" i="9"/>
  <c r="T2118" i="9"/>
  <c r="U2118" i="9"/>
  <c r="V2118" i="9"/>
  <c r="T2119" i="9"/>
  <c r="U2119" i="9"/>
  <c r="V2119" i="9"/>
  <c r="T2120" i="9"/>
  <c r="U2120" i="9"/>
  <c r="V2120" i="9"/>
  <c r="T2121" i="9"/>
  <c r="U2121" i="9"/>
  <c r="V2121" i="9"/>
  <c r="T2122" i="9"/>
  <c r="U2122" i="9"/>
  <c r="V2122" i="9"/>
  <c r="T2123" i="9"/>
  <c r="U2123" i="9"/>
  <c r="V2123" i="9"/>
  <c r="T2124" i="9"/>
  <c r="U2124" i="9"/>
  <c r="V2124" i="9"/>
  <c r="T2125" i="9"/>
  <c r="U2125" i="9"/>
  <c r="V2125" i="9"/>
  <c r="T2126" i="9"/>
  <c r="U2126" i="9"/>
  <c r="V2126" i="9"/>
  <c r="T2127" i="9"/>
  <c r="U2127" i="9"/>
  <c r="V2127" i="9"/>
  <c r="T2128" i="9"/>
  <c r="U2128" i="9"/>
  <c r="V2128" i="9"/>
  <c r="T2129" i="9"/>
  <c r="U2129" i="9"/>
  <c r="V2129" i="9"/>
  <c r="T2130" i="9"/>
  <c r="U2130" i="9"/>
  <c r="V2130" i="9"/>
  <c r="T2131" i="9"/>
  <c r="U2131" i="9"/>
  <c r="V2131" i="9"/>
  <c r="T2132" i="9"/>
  <c r="U2132" i="9"/>
  <c r="V2132" i="9"/>
  <c r="T2133" i="9"/>
  <c r="U2133" i="9"/>
  <c r="V2133" i="9"/>
  <c r="T2134" i="9"/>
  <c r="U2134" i="9"/>
  <c r="V2134" i="9"/>
  <c r="T2135" i="9"/>
  <c r="U2135" i="9"/>
  <c r="V2135" i="9"/>
  <c r="T2136" i="9"/>
  <c r="U2136" i="9"/>
  <c r="V2136" i="9"/>
  <c r="T2137" i="9"/>
  <c r="U2137" i="9"/>
  <c r="V2137" i="9"/>
  <c r="T2138" i="9"/>
  <c r="U2138" i="9"/>
  <c r="V2138" i="9"/>
  <c r="T2139" i="9"/>
  <c r="U2139" i="9"/>
  <c r="V2139" i="9"/>
  <c r="T2140" i="9"/>
  <c r="U2140" i="9"/>
  <c r="V2140" i="9"/>
  <c r="T2141" i="9"/>
  <c r="U2141" i="9"/>
  <c r="V2141" i="9"/>
  <c r="T2142" i="9"/>
  <c r="U2142" i="9"/>
  <c r="V2142" i="9"/>
  <c r="T2143" i="9"/>
  <c r="U2143" i="9"/>
  <c r="V2143" i="9"/>
  <c r="T2144" i="9"/>
  <c r="U2144" i="9"/>
  <c r="V2144" i="9"/>
  <c r="T2145" i="9"/>
  <c r="U2145" i="9"/>
  <c r="V2145" i="9"/>
  <c r="T2146" i="9"/>
  <c r="U2146" i="9"/>
  <c r="V2146" i="9"/>
  <c r="T2147" i="9"/>
  <c r="U2147" i="9"/>
  <c r="V2147" i="9"/>
  <c r="T2148" i="9"/>
  <c r="U2148" i="9"/>
  <c r="V2148" i="9"/>
  <c r="T2149" i="9"/>
  <c r="U2149" i="9"/>
  <c r="V2149" i="9"/>
  <c r="T2150" i="9"/>
  <c r="U2150" i="9"/>
  <c r="V2150" i="9"/>
  <c r="T2151" i="9"/>
  <c r="U2151" i="9"/>
  <c r="V2151" i="9"/>
  <c r="T2152" i="9"/>
  <c r="U2152" i="9"/>
  <c r="V2152" i="9"/>
  <c r="T2153" i="9"/>
  <c r="U2153" i="9"/>
  <c r="V2153" i="9"/>
  <c r="T2154" i="9"/>
  <c r="U2154" i="9"/>
  <c r="V2154" i="9"/>
  <c r="T2155" i="9"/>
  <c r="U2155" i="9"/>
  <c r="V2155" i="9"/>
  <c r="T2156" i="9"/>
  <c r="U2156" i="9"/>
  <c r="V2156" i="9"/>
  <c r="T2157" i="9"/>
  <c r="U2157" i="9"/>
  <c r="V2157" i="9"/>
  <c r="T2158" i="9"/>
  <c r="U2158" i="9"/>
  <c r="V2158" i="9"/>
  <c r="T2159" i="9"/>
  <c r="U2159" i="9"/>
  <c r="V2159" i="9"/>
  <c r="T2160" i="9"/>
  <c r="U2160" i="9"/>
  <c r="V2160" i="9"/>
  <c r="T2161" i="9"/>
  <c r="U2161" i="9"/>
  <c r="V2161" i="9"/>
  <c r="T2162" i="9"/>
  <c r="U2162" i="9"/>
  <c r="V2162" i="9"/>
  <c r="T2163" i="9"/>
  <c r="U2163" i="9"/>
  <c r="V2163" i="9"/>
  <c r="T2164" i="9"/>
  <c r="U2164" i="9"/>
  <c r="V2164" i="9"/>
  <c r="T2165" i="9"/>
  <c r="U2165" i="9"/>
  <c r="V2165" i="9"/>
  <c r="T2166" i="9"/>
  <c r="U2166" i="9"/>
  <c r="V2166" i="9"/>
  <c r="T2167" i="9"/>
  <c r="U2167" i="9"/>
  <c r="V2167" i="9"/>
  <c r="T2168" i="9"/>
  <c r="U2168" i="9"/>
  <c r="V2168" i="9"/>
  <c r="T2169" i="9"/>
  <c r="U2169" i="9"/>
  <c r="V2169" i="9"/>
  <c r="T2170" i="9"/>
  <c r="U2170" i="9"/>
  <c r="V2170" i="9"/>
  <c r="T2171" i="9"/>
  <c r="U2171" i="9"/>
  <c r="V2171" i="9"/>
  <c r="T2172" i="9"/>
  <c r="U2172" i="9"/>
  <c r="V2172" i="9"/>
  <c r="T2173" i="9"/>
  <c r="U2173" i="9"/>
  <c r="V2173" i="9"/>
  <c r="T2174" i="9"/>
  <c r="U2174" i="9"/>
  <c r="V2174" i="9"/>
  <c r="T2175" i="9"/>
  <c r="U2175" i="9"/>
  <c r="V2175" i="9"/>
  <c r="T2176" i="9"/>
  <c r="U2176" i="9"/>
  <c r="V2176" i="9"/>
  <c r="T2177" i="9"/>
  <c r="U2177" i="9"/>
  <c r="V2177" i="9"/>
  <c r="T2178" i="9"/>
  <c r="U2178" i="9"/>
  <c r="V2178" i="9"/>
  <c r="T2179" i="9"/>
  <c r="U2179" i="9"/>
  <c r="V2179" i="9"/>
  <c r="T2180" i="9"/>
  <c r="U2180" i="9"/>
  <c r="V2180" i="9"/>
  <c r="T2181" i="9"/>
  <c r="U2181" i="9"/>
  <c r="V2181" i="9"/>
  <c r="T2182" i="9"/>
  <c r="U2182" i="9"/>
  <c r="V2182" i="9"/>
  <c r="T2183" i="9"/>
  <c r="U2183" i="9"/>
  <c r="V2183" i="9"/>
  <c r="T2184" i="9"/>
  <c r="U2184" i="9"/>
  <c r="V2184" i="9"/>
  <c r="T2185" i="9"/>
  <c r="U2185" i="9"/>
  <c r="V2185" i="9"/>
  <c r="T2186" i="9"/>
  <c r="U2186" i="9"/>
  <c r="V2186" i="9"/>
  <c r="T2187" i="9"/>
  <c r="U2187" i="9"/>
  <c r="V2187" i="9"/>
  <c r="T2188" i="9"/>
  <c r="U2188" i="9"/>
  <c r="V2188" i="9"/>
  <c r="T2189" i="9"/>
  <c r="U2189" i="9"/>
  <c r="V2189" i="9"/>
  <c r="T2190" i="9"/>
  <c r="U2190" i="9"/>
  <c r="V2190" i="9"/>
  <c r="T2191" i="9"/>
  <c r="U2191" i="9"/>
  <c r="V2191" i="9"/>
  <c r="T2192" i="9"/>
  <c r="U2192" i="9"/>
  <c r="V2192" i="9"/>
  <c r="T2193" i="9"/>
  <c r="U2193" i="9"/>
  <c r="V2193" i="9"/>
  <c r="T2194" i="9"/>
  <c r="U2194" i="9"/>
  <c r="V2194" i="9"/>
  <c r="T2195" i="9"/>
  <c r="U2195" i="9"/>
  <c r="V2195" i="9"/>
  <c r="T2196" i="9"/>
  <c r="U2196" i="9"/>
  <c r="V2196" i="9"/>
  <c r="T2197" i="9"/>
  <c r="U2197" i="9"/>
  <c r="V2197" i="9"/>
  <c r="T2198" i="9"/>
  <c r="U2198" i="9"/>
  <c r="V2198" i="9"/>
  <c r="T2199" i="9"/>
  <c r="U2199" i="9"/>
  <c r="V2199" i="9"/>
  <c r="T2200" i="9"/>
  <c r="U2200" i="9"/>
  <c r="V2200" i="9"/>
  <c r="T2201" i="9"/>
  <c r="U2201" i="9"/>
  <c r="V2201" i="9"/>
  <c r="T2202" i="9"/>
  <c r="U2202" i="9"/>
  <c r="V2202" i="9"/>
  <c r="T2203" i="9"/>
  <c r="U2203" i="9"/>
  <c r="V2203" i="9"/>
  <c r="T2204" i="9"/>
  <c r="U2204" i="9"/>
  <c r="V2204" i="9"/>
  <c r="T2205" i="9"/>
  <c r="U2205" i="9"/>
  <c r="V2205" i="9"/>
  <c r="T2206" i="9"/>
  <c r="U2206" i="9"/>
  <c r="V2206" i="9"/>
  <c r="T2207" i="9"/>
  <c r="U2207" i="9"/>
  <c r="V2207" i="9"/>
  <c r="T2208" i="9"/>
  <c r="U2208" i="9"/>
  <c r="V2208" i="9"/>
  <c r="T2209" i="9"/>
  <c r="U2209" i="9"/>
  <c r="V2209" i="9"/>
  <c r="T2210" i="9"/>
  <c r="U2210" i="9"/>
  <c r="V2210" i="9"/>
  <c r="T2211" i="9"/>
  <c r="U2211" i="9"/>
  <c r="V2211" i="9"/>
  <c r="T2212" i="9"/>
  <c r="U2212" i="9"/>
  <c r="V2212" i="9"/>
  <c r="T2213" i="9"/>
  <c r="U2213" i="9"/>
  <c r="V2213" i="9"/>
  <c r="T2214" i="9"/>
  <c r="U2214" i="9"/>
  <c r="V2214" i="9"/>
  <c r="T2215" i="9"/>
  <c r="U2215" i="9"/>
  <c r="V2215" i="9"/>
  <c r="T2216" i="9"/>
  <c r="U2216" i="9"/>
  <c r="V2216" i="9"/>
  <c r="T2217" i="9"/>
  <c r="U2217" i="9"/>
  <c r="V2217" i="9"/>
  <c r="T2218" i="9"/>
  <c r="U2218" i="9"/>
  <c r="V2218" i="9"/>
  <c r="T2219" i="9"/>
  <c r="U2219" i="9"/>
  <c r="V2219" i="9"/>
  <c r="T2220" i="9"/>
  <c r="U2220" i="9"/>
  <c r="V2220" i="9"/>
  <c r="T2221" i="9"/>
  <c r="U2221" i="9"/>
  <c r="V2221" i="9"/>
  <c r="T2222" i="9"/>
  <c r="U2222" i="9"/>
  <c r="V2222" i="9"/>
  <c r="T2223" i="9"/>
  <c r="U2223" i="9"/>
  <c r="V2223" i="9"/>
  <c r="T2224" i="9"/>
  <c r="U2224" i="9"/>
  <c r="V2224" i="9"/>
  <c r="T2225" i="9"/>
  <c r="U2225" i="9"/>
  <c r="V2225" i="9"/>
  <c r="T2226" i="9"/>
  <c r="U2226" i="9"/>
  <c r="V2226" i="9"/>
  <c r="T2227" i="9"/>
  <c r="U2227" i="9"/>
  <c r="V2227" i="9"/>
  <c r="T2228" i="9"/>
  <c r="U2228" i="9"/>
  <c r="V2228" i="9"/>
  <c r="T2229" i="9"/>
  <c r="U2229" i="9"/>
  <c r="V2229" i="9"/>
  <c r="T2230" i="9"/>
  <c r="U2230" i="9"/>
  <c r="V2230" i="9"/>
  <c r="T2231" i="9"/>
  <c r="U2231" i="9"/>
  <c r="V2231" i="9"/>
  <c r="T2232" i="9"/>
  <c r="U2232" i="9"/>
  <c r="V2232" i="9"/>
  <c r="T2233" i="9"/>
  <c r="U2233" i="9"/>
  <c r="V2233" i="9"/>
  <c r="T2234" i="9"/>
  <c r="U2234" i="9"/>
  <c r="V2234" i="9"/>
  <c r="T2235" i="9"/>
  <c r="U2235" i="9"/>
  <c r="V2235" i="9"/>
  <c r="T2236" i="9"/>
  <c r="U2236" i="9"/>
  <c r="V2236" i="9"/>
  <c r="T2237" i="9"/>
  <c r="U2237" i="9"/>
  <c r="V2237" i="9"/>
  <c r="T2238" i="9"/>
  <c r="U2238" i="9"/>
  <c r="V2238" i="9"/>
  <c r="T2239" i="9"/>
  <c r="U2239" i="9"/>
  <c r="V2239" i="9"/>
  <c r="T2240" i="9"/>
  <c r="U2240" i="9"/>
  <c r="V2240" i="9"/>
  <c r="T2241" i="9"/>
  <c r="U2241" i="9"/>
  <c r="V2241" i="9"/>
  <c r="T2242" i="9"/>
  <c r="U2242" i="9"/>
  <c r="V2242" i="9"/>
  <c r="T2243" i="9"/>
  <c r="U2243" i="9"/>
  <c r="V2243" i="9"/>
  <c r="T2244" i="9"/>
  <c r="U2244" i="9"/>
  <c r="V2244" i="9"/>
  <c r="T2245" i="9"/>
  <c r="U2245" i="9"/>
  <c r="V2245" i="9"/>
  <c r="T2246" i="9"/>
  <c r="U2246" i="9"/>
  <c r="V2246" i="9"/>
  <c r="T2247" i="9"/>
  <c r="U2247" i="9"/>
  <c r="V2247" i="9"/>
  <c r="T2248" i="9"/>
  <c r="U2248" i="9"/>
  <c r="V2248" i="9"/>
  <c r="T2249" i="9"/>
  <c r="U2249" i="9"/>
  <c r="V2249" i="9"/>
  <c r="T2250" i="9"/>
  <c r="U2250" i="9"/>
  <c r="V2250" i="9"/>
  <c r="T2251" i="9"/>
  <c r="U2251" i="9"/>
  <c r="V2251" i="9"/>
  <c r="T2252" i="9"/>
  <c r="U2252" i="9"/>
  <c r="V2252" i="9"/>
  <c r="T2253" i="9"/>
  <c r="U2253" i="9"/>
  <c r="V2253" i="9"/>
  <c r="T2254" i="9"/>
  <c r="U2254" i="9"/>
  <c r="V2254" i="9"/>
  <c r="T2255" i="9"/>
  <c r="U2255" i="9"/>
  <c r="V2255" i="9"/>
  <c r="T2256" i="9"/>
  <c r="U2256" i="9"/>
  <c r="V2256" i="9"/>
  <c r="T2257" i="9"/>
  <c r="U2257" i="9"/>
  <c r="V2257" i="9"/>
  <c r="T2258" i="9"/>
  <c r="U2258" i="9"/>
  <c r="V2258" i="9"/>
  <c r="T2259" i="9"/>
  <c r="U2259" i="9"/>
  <c r="V2259" i="9"/>
  <c r="T2260" i="9"/>
  <c r="U2260" i="9"/>
  <c r="V2260" i="9"/>
  <c r="T2261" i="9"/>
  <c r="U2261" i="9"/>
  <c r="V2261" i="9"/>
  <c r="T2262" i="9"/>
  <c r="U2262" i="9"/>
  <c r="V2262" i="9"/>
  <c r="T2263" i="9"/>
  <c r="U2263" i="9"/>
  <c r="V2263" i="9"/>
  <c r="T2264" i="9"/>
  <c r="U2264" i="9"/>
  <c r="V2264" i="9"/>
  <c r="T2265" i="9"/>
  <c r="U2265" i="9"/>
  <c r="V2265" i="9"/>
  <c r="T2266" i="9"/>
  <c r="U2266" i="9"/>
  <c r="V2266" i="9"/>
  <c r="T2267" i="9"/>
  <c r="U2267" i="9"/>
  <c r="V2267" i="9"/>
  <c r="T2268" i="9"/>
  <c r="U2268" i="9"/>
  <c r="V2268" i="9"/>
  <c r="T2269" i="9"/>
  <c r="U2269" i="9"/>
  <c r="V2269" i="9"/>
  <c r="T2270" i="9"/>
  <c r="U2270" i="9"/>
  <c r="V2270" i="9"/>
  <c r="T2271" i="9"/>
  <c r="U2271" i="9"/>
  <c r="V2271" i="9"/>
  <c r="T2272" i="9"/>
  <c r="U2272" i="9"/>
  <c r="V2272" i="9"/>
  <c r="T2273" i="9"/>
  <c r="U2273" i="9"/>
  <c r="V2273" i="9"/>
  <c r="T2274" i="9"/>
  <c r="U2274" i="9"/>
  <c r="V2274" i="9"/>
  <c r="T2275" i="9"/>
  <c r="U2275" i="9"/>
  <c r="V2275" i="9"/>
  <c r="T2276" i="9"/>
  <c r="U2276" i="9"/>
  <c r="V2276" i="9"/>
  <c r="T2277" i="9"/>
  <c r="U2277" i="9"/>
  <c r="V2277" i="9"/>
  <c r="T2278" i="9"/>
  <c r="U2278" i="9"/>
  <c r="V2278" i="9"/>
  <c r="T2279" i="9"/>
  <c r="U2279" i="9"/>
  <c r="V2279" i="9"/>
  <c r="T2280" i="9"/>
  <c r="U2280" i="9"/>
  <c r="V2280" i="9"/>
  <c r="T2281" i="9"/>
  <c r="U2281" i="9"/>
  <c r="V2281" i="9"/>
  <c r="T2282" i="9"/>
  <c r="U2282" i="9"/>
  <c r="V2282" i="9"/>
  <c r="T2283" i="9"/>
  <c r="U2283" i="9"/>
  <c r="V2283" i="9"/>
  <c r="T2284" i="9"/>
  <c r="U2284" i="9"/>
  <c r="V2284" i="9"/>
  <c r="T2285" i="9"/>
  <c r="U2285" i="9"/>
  <c r="V2285" i="9"/>
  <c r="T2286" i="9"/>
  <c r="U2286" i="9"/>
  <c r="V2286" i="9"/>
  <c r="T2287" i="9"/>
  <c r="U2287" i="9"/>
  <c r="V2287" i="9"/>
  <c r="T2288" i="9"/>
  <c r="U2288" i="9"/>
  <c r="V2288" i="9"/>
  <c r="T2289" i="9"/>
  <c r="U2289" i="9"/>
  <c r="V2289" i="9"/>
  <c r="T2290" i="9"/>
  <c r="U2290" i="9"/>
  <c r="V2290" i="9"/>
  <c r="T2291" i="9"/>
  <c r="U2291" i="9"/>
  <c r="V2291" i="9"/>
  <c r="T2292" i="9"/>
  <c r="U2292" i="9"/>
  <c r="V2292" i="9"/>
  <c r="T2293" i="9"/>
  <c r="U2293" i="9"/>
  <c r="V2293" i="9"/>
  <c r="T2294" i="9"/>
  <c r="U2294" i="9"/>
  <c r="V2294" i="9"/>
  <c r="T2295" i="9"/>
  <c r="U2295" i="9"/>
  <c r="V2295" i="9"/>
  <c r="T2296" i="9"/>
  <c r="U2296" i="9"/>
  <c r="V2296" i="9"/>
  <c r="T2297" i="9"/>
  <c r="U2297" i="9"/>
  <c r="V2297" i="9"/>
  <c r="T2298" i="9"/>
  <c r="U2298" i="9"/>
  <c r="V2298" i="9"/>
  <c r="T2299" i="9"/>
  <c r="U2299" i="9"/>
  <c r="V2299" i="9"/>
  <c r="T2300" i="9"/>
  <c r="U2300" i="9"/>
  <c r="V2300" i="9"/>
  <c r="T2301" i="9"/>
  <c r="U2301" i="9"/>
  <c r="V2301" i="9"/>
  <c r="T2302" i="9"/>
  <c r="U2302" i="9"/>
  <c r="V2302" i="9"/>
  <c r="T2303" i="9"/>
  <c r="U2303" i="9"/>
  <c r="V2303" i="9"/>
  <c r="T2304" i="9"/>
  <c r="U2304" i="9"/>
  <c r="V2304" i="9"/>
  <c r="T2305" i="9"/>
  <c r="U2305" i="9"/>
  <c r="V2305" i="9"/>
  <c r="T2306" i="9"/>
  <c r="U2306" i="9"/>
  <c r="V2306" i="9"/>
  <c r="T2307" i="9"/>
  <c r="U2307" i="9"/>
  <c r="V2307" i="9"/>
  <c r="T2308" i="9"/>
  <c r="U2308" i="9"/>
  <c r="V2308" i="9"/>
  <c r="T2309" i="9"/>
  <c r="U2309" i="9"/>
  <c r="V2309" i="9"/>
  <c r="T2310" i="9"/>
  <c r="U2310" i="9"/>
  <c r="V2310" i="9"/>
  <c r="T2311" i="9"/>
  <c r="U2311" i="9"/>
  <c r="V2311" i="9"/>
  <c r="T2312" i="9"/>
  <c r="U2312" i="9"/>
  <c r="V2312" i="9"/>
  <c r="T2313" i="9"/>
  <c r="U2313" i="9"/>
  <c r="V2313" i="9"/>
  <c r="T2314" i="9"/>
  <c r="U2314" i="9"/>
  <c r="V2314" i="9"/>
  <c r="T2315" i="9"/>
  <c r="U2315" i="9"/>
  <c r="V2315" i="9"/>
  <c r="T2316" i="9"/>
  <c r="U2316" i="9"/>
  <c r="V2316" i="9"/>
  <c r="T2317" i="9"/>
  <c r="U2317" i="9"/>
  <c r="V2317" i="9"/>
  <c r="T2318" i="9"/>
  <c r="U2318" i="9"/>
  <c r="V2318" i="9"/>
  <c r="T2319" i="9"/>
  <c r="U2319" i="9"/>
  <c r="V2319" i="9"/>
  <c r="T2320" i="9"/>
  <c r="U2320" i="9"/>
  <c r="V2320" i="9"/>
  <c r="T2321" i="9"/>
  <c r="U2321" i="9"/>
  <c r="V2321" i="9"/>
  <c r="T2322" i="9"/>
  <c r="U2322" i="9"/>
  <c r="V2322" i="9"/>
  <c r="T2323" i="9"/>
  <c r="U2323" i="9"/>
  <c r="V2323" i="9"/>
  <c r="T2324" i="9"/>
  <c r="U2324" i="9"/>
  <c r="V2324" i="9"/>
  <c r="T2325" i="9"/>
  <c r="U2325" i="9"/>
  <c r="V2325" i="9"/>
  <c r="T2326" i="9"/>
  <c r="U2326" i="9"/>
  <c r="V2326" i="9"/>
  <c r="T2327" i="9"/>
  <c r="U2327" i="9"/>
  <c r="V2327" i="9"/>
  <c r="T2328" i="9"/>
  <c r="U2328" i="9"/>
  <c r="V2328" i="9"/>
  <c r="T2329" i="9"/>
  <c r="U2329" i="9"/>
  <c r="V2329" i="9"/>
  <c r="T2330" i="9"/>
  <c r="U2330" i="9"/>
  <c r="V2330" i="9"/>
  <c r="T2331" i="9"/>
  <c r="U2331" i="9"/>
  <c r="V2331" i="9"/>
  <c r="T2332" i="9"/>
  <c r="U2332" i="9"/>
  <c r="V2332" i="9"/>
  <c r="T2333" i="9"/>
  <c r="U2333" i="9"/>
  <c r="V2333" i="9"/>
  <c r="T2334" i="9"/>
  <c r="U2334" i="9"/>
  <c r="V2334" i="9"/>
  <c r="T2335" i="9"/>
  <c r="U2335" i="9"/>
  <c r="V2335" i="9"/>
  <c r="T2336" i="9"/>
  <c r="U2336" i="9"/>
  <c r="V2336" i="9"/>
  <c r="T2337" i="9"/>
  <c r="U2337" i="9"/>
  <c r="V2337" i="9"/>
  <c r="T2338" i="9"/>
  <c r="U2338" i="9"/>
  <c r="V2338" i="9"/>
  <c r="T2339" i="9"/>
  <c r="U2339" i="9"/>
  <c r="V2339" i="9"/>
  <c r="T2340" i="9"/>
  <c r="U2340" i="9"/>
  <c r="V2340" i="9"/>
  <c r="T2341" i="9"/>
  <c r="U2341" i="9"/>
  <c r="V2341" i="9"/>
  <c r="T2342" i="9"/>
  <c r="U2342" i="9"/>
  <c r="V2342" i="9"/>
  <c r="T2343" i="9"/>
  <c r="U2343" i="9"/>
  <c r="V2343" i="9"/>
  <c r="T2344" i="9"/>
  <c r="U2344" i="9"/>
  <c r="V2344" i="9"/>
  <c r="T2345" i="9"/>
  <c r="U2345" i="9"/>
  <c r="V2345" i="9"/>
  <c r="T2346" i="9"/>
  <c r="U2346" i="9"/>
  <c r="V2346" i="9"/>
  <c r="T2347" i="9"/>
  <c r="U2347" i="9"/>
  <c r="V2347" i="9"/>
  <c r="T2348" i="9"/>
  <c r="U2348" i="9"/>
  <c r="V2348" i="9"/>
  <c r="T2349" i="9"/>
  <c r="U2349" i="9"/>
  <c r="V2349" i="9"/>
  <c r="T2350" i="9"/>
  <c r="U2350" i="9"/>
  <c r="V2350" i="9"/>
  <c r="T2351" i="9"/>
  <c r="U2351" i="9"/>
  <c r="V2351" i="9"/>
  <c r="T2352" i="9"/>
  <c r="U2352" i="9"/>
  <c r="V2352" i="9"/>
  <c r="T2353" i="9"/>
  <c r="U2353" i="9"/>
  <c r="V2353" i="9"/>
  <c r="T2354" i="9"/>
  <c r="U2354" i="9"/>
  <c r="V2354" i="9"/>
  <c r="T2355" i="9"/>
  <c r="U2355" i="9"/>
  <c r="V2355" i="9"/>
  <c r="T2356" i="9"/>
  <c r="U2356" i="9"/>
  <c r="V2356" i="9"/>
  <c r="T2357" i="9"/>
  <c r="U2357" i="9"/>
  <c r="V2357" i="9"/>
  <c r="T2358" i="9"/>
  <c r="U2358" i="9"/>
  <c r="V2358" i="9"/>
  <c r="T2359" i="9"/>
  <c r="U2359" i="9"/>
  <c r="V2359" i="9"/>
  <c r="T2360" i="9"/>
  <c r="U2360" i="9"/>
  <c r="V2360" i="9"/>
  <c r="T2361" i="9"/>
  <c r="U2361" i="9"/>
  <c r="V2361" i="9"/>
  <c r="T2362" i="9"/>
  <c r="U2362" i="9"/>
  <c r="V2362" i="9"/>
  <c r="T2363" i="9"/>
  <c r="U2363" i="9"/>
  <c r="V2363" i="9"/>
  <c r="T2364" i="9"/>
  <c r="U2364" i="9"/>
  <c r="V2364" i="9"/>
  <c r="T2365" i="9"/>
  <c r="U2365" i="9"/>
  <c r="V2365" i="9"/>
  <c r="T2366" i="9"/>
  <c r="U2366" i="9"/>
  <c r="V2366" i="9"/>
  <c r="T2367" i="9"/>
  <c r="U2367" i="9"/>
  <c r="V2367" i="9"/>
  <c r="T2368" i="9"/>
  <c r="U2368" i="9"/>
  <c r="V2368" i="9"/>
  <c r="T2369" i="9"/>
  <c r="U2369" i="9"/>
  <c r="V2369" i="9"/>
  <c r="T2370" i="9"/>
  <c r="U2370" i="9"/>
  <c r="V2370" i="9"/>
  <c r="T2371" i="9"/>
  <c r="U2371" i="9"/>
  <c r="V2371" i="9"/>
  <c r="T2372" i="9"/>
  <c r="U2372" i="9"/>
  <c r="V2372" i="9"/>
  <c r="T2373" i="9"/>
  <c r="U2373" i="9"/>
  <c r="V2373" i="9"/>
  <c r="T2374" i="9"/>
  <c r="U2374" i="9"/>
  <c r="V2374" i="9"/>
  <c r="T2375" i="9"/>
  <c r="U2375" i="9"/>
  <c r="V2375" i="9"/>
  <c r="T2376" i="9"/>
  <c r="U2376" i="9"/>
  <c r="V2376" i="9"/>
  <c r="T2377" i="9"/>
  <c r="U2377" i="9"/>
  <c r="V2377" i="9"/>
  <c r="T2378" i="9"/>
  <c r="U2378" i="9"/>
  <c r="V2378" i="9"/>
  <c r="T2379" i="9"/>
  <c r="U2379" i="9"/>
  <c r="V2379" i="9"/>
  <c r="T2380" i="9"/>
  <c r="U2380" i="9"/>
  <c r="V2380" i="9"/>
  <c r="T2381" i="9"/>
  <c r="U2381" i="9"/>
  <c r="V2381" i="9"/>
  <c r="T2382" i="9"/>
  <c r="U2382" i="9"/>
  <c r="V2382" i="9"/>
  <c r="T2383" i="9"/>
  <c r="U2383" i="9"/>
  <c r="V2383" i="9"/>
  <c r="T2384" i="9"/>
  <c r="U2384" i="9"/>
  <c r="V2384" i="9"/>
  <c r="T2385" i="9"/>
  <c r="U2385" i="9"/>
  <c r="V2385" i="9"/>
  <c r="T2386" i="9"/>
  <c r="U2386" i="9"/>
  <c r="V2386" i="9"/>
  <c r="T2387" i="9"/>
  <c r="U2387" i="9"/>
  <c r="V2387" i="9"/>
  <c r="T2388" i="9"/>
  <c r="U2388" i="9"/>
  <c r="V2388" i="9"/>
  <c r="T2389" i="9"/>
  <c r="U2389" i="9"/>
  <c r="V2389" i="9"/>
  <c r="T2390" i="9"/>
  <c r="U2390" i="9"/>
  <c r="V2390" i="9"/>
  <c r="T2391" i="9"/>
  <c r="U2391" i="9"/>
  <c r="V2391" i="9"/>
  <c r="T2392" i="9"/>
  <c r="U2392" i="9"/>
  <c r="V2392" i="9"/>
  <c r="T2393" i="9"/>
  <c r="U2393" i="9"/>
  <c r="V2393" i="9"/>
  <c r="T2394" i="9"/>
  <c r="U2394" i="9"/>
  <c r="V2394" i="9"/>
  <c r="T2395" i="9"/>
  <c r="U2395" i="9"/>
  <c r="V2395" i="9"/>
  <c r="T2396" i="9"/>
  <c r="U2396" i="9"/>
  <c r="V2396" i="9"/>
  <c r="T2397" i="9"/>
  <c r="U2397" i="9"/>
  <c r="V2397" i="9"/>
  <c r="T2398" i="9"/>
  <c r="U2398" i="9"/>
  <c r="V2398" i="9"/>
  <c r="T2399" i="9"/>
  <c r="U2399" i="9"/>
  <c r="V2399" i="9"/>
  <c r="T2400" i="9"/>
  <c r="U2400" i="9"/>
  <c r="V2400" i="9"/>
  <c r="T2401" i="9"/>
  <c r="U2401" i="9"/>
  <c r="V2401" i="9"/>
  <c r="T2402" i="9"/>
  <c r="U2402" i="9"/>
  <c r="V2402" i="9"/>
  <c r="T2403" i="9"/>
  <c r="U2403" i="9"/>
  <c r="V2403" i="9"/>
  <c r="T2404" i="9"/>
  <c r="U2404" i="9"/>
  <c r="V2404" i="9"/>
  <c r="T2405" i="9"/>
  <c r="U2405" i="9"/>
  <c r="V2405" i="9"/>
  <c r="T2406" i="9"/>
  <c r="U2406" i="9"/>
  <c r="V2406" i="9"/>
  <c r="T2407" i="9"/>
  <c r="U2407" i="9"/>
  <c r="V2407" i="9"/>
  <c r="T2408" i="9"/>
  <c r="U2408" i="9"/>
  <c r="V2408" i="9"/>
  <c r="T2409" i="9"/>
  <c r="U2409" i="9"/>
  <c r="V2409" i="9"/>
  <c r="T2410" i="9"/>
  <c r="U2410" i="9"/>
  <c r="V2410" i="9"/>
  <c r="T2411" i="9"/>
  <c r="U2411" i="9"/>
  <c r="V2411" i="9"/>
  <c r="T2412" i="9"/>
  <c r="U2412" i="9"/>
  <c r="V2412" i="9"/>
  <c r="T2413" i="9"/>
  <c r="U2413" i="9"/>
  <c r="V2413" i="9"/>
  <c r="T2414" i="9"/>
  <c r="U2414" i="9"/>
  <c r="V2414" i="9"/>
  <c r="T2415" i="9"/>
  <c r="U2415" i="9"/>
  <c r="V2415" i="9"/>
  <c r="T2416" i="9"/>
  <c r="U2416" i="9"/>
  <c r="V2416" i="9"/>
  <c r="T2417" i="9"/>
  <c r="U2417" i="9"/>
  <c r="V2417" i="9"/>
  <c r="T2418" i="9"/>
  <c r="U2418" i="9"/>
  <c r="V2418" i="9"/>
  <c r="T2419" i="9"/>
  <c r="U2419" i="9"/>
  <c r="V2419" i="9"/>
  <c r="T2420" i="9"/>
  <c r="U2420" i="9"/>
  <c r="V2420" i="9"/>
  <c r="T2421" i="9"/>
  <c r="U2421" i="9"/>
  <c r="V2421" i="9"/>
  <c r="T2422" i="9"/>
  <c r="U2422" i="9"/>
  <c r="V2422" i="9"/>
  <c r="T2423" i="9"/>
  <c r="U2423" i="9"/>
  <c r="V2423" i="9"/>
  <c r="T2424" i="9"/>
  <c r="U2424" i="9"/>
  <c r="V2424" i="9"/>
  <c r="T2425" i="9"/>
  <c r="U2425" i="9"/>
  <c r="V2425" i="9"/>
  <c r="T2426" i="9"/>
  <c r="U2426" i="9"/>
  <c r="V2426" i="9"/>
  <c r="T2427" i="9"/>
  <c r="U2427" i="9"/>
  <c r="V2427" i="9"/>
  <c r="T2428" i="9"/>
  <c r="U2428" i="9"/>
  <c r="V2428" i="9"/>
  <c r="T2429" i="9"/>
  <c r="U2429" i="9"/>
  <c r="V2429" i="9"/>
  <c r="T2430" i="9"/>
  <c r="U2430" i="9"/>
  <c r="V2430" i="9"/>
  <c r="T2431" i="9"/>
  <c r="U2431" i="9"/>
  <c r="V2431" i="9"/>
  <c r="T2432" i="9"/>
  <c r="U2432" i="9"/>
  <c r="V2432" i="9"/>
  <c r="T2433" i="9"/>
  <c r="U2433" i="9"/>
  <c r="V2433" i="9"/>
  <c r="T2434" i="9"/>
  <c r="U2434" i="9"/>
  <c r="V2434" i="9"/>
  <c r="T2435" i="9"/>
  <c r="U2435" i="9"/>
  <c r="V2435" i="9"/>
  <c r="T2436" i="9"/>
  <c r="U2436" i="9"/>
  <c r="V2436" i="9"/>
  <c r="T2437" i="9"/>
  <c r="U2437" i="9"/>
  <c r="V2437" i="9"/>
  <c r="T2438" i="9"/>
  <c r="U2438" i="9"/>
  <c r="V2438" i="9"/>
  <c r="T2439" i="9"/>
  <c r="U2439" i="9"/>
  <c r="V2439" i="9"/>
  <c r="T2440" i="9"/>
  <c r="U2440" i="9"/>
  <c r="V2440" i="9"/>
  <c r="T2441" i="9"/>
  <c r="U2441" i="9"/>
  <c r="V2441" i="9"/>
  <c r="T2442" i="9"/>
  <c r="U2442" i="9"/>
  <c r="V2442" i="9"/>
  <c r="T2443" i="9"/>
  <c r="U2443" i="9"/>
  <c r="V2443" i="9"/>
  <c r="T2444" i="9"/>
  <c r="U2444" i="9"/>
  <c r="V2444" i="9"/>
  <c r="T2445" i="9"/>
  <c r="U2445" i="9"/>
  <c r="V2445" i="9"/>
  <c r="T2446" i="9"/>
  <c r="U2446" i="9"/>
  <c r="V2446" i="9"/>
  <c r="T2447" i="9"/>
  <c r="U2447" i="9"/>
  <c r="V2447" i="9"/>
  <c r="T2448" i="9"/>
  <c r="U2448" i="9"/>
  <c r="V2448" i="9"/>
  <c r="T2449" i="9"/>
  <c r="U2449" i="9"/>
  <c r="V2449" i="9"/>
  <c r="T2450" i="9"/>
  <c r="U2450" i="9"/>
  <c r="V2450" i="9"/>
  <c r="T2451" i="9"/>
  <c r="U2451" i="9"/>
  <c r="V2451" i="9"/>
  <c r="T2452" i="9"/>
  <c r="U2452" i="9"/>
  <c r="V2452" i="9"/>
  <c r="T2453" i="9"/>
  <c r="U2453" i="9"/>
  <c r="V2453" i="9"/>
  <c r="T2454" i="9"/>
  <c r="U2454" i="9"/>
  <c r="V2454" i="9"/>
  <c r="T2455" i="9"/>
  <c r="U2455" i="9"/>
  <c r="V2455" i="9"/>
  <c r="T2456" i="9"/>
  <c r="U2456" i="9"/>
  <c r="V2456" i="9"/>
  <c r="T2457" i="9"/>
  <c r="U2457" i="9"/>
  <c r="V2457" i="9"/>
  <c r="T2458" i="9"/>
  <c r="U2458" i="9"/>
  <c r="V2458" i="9"/>
  <c r="T2459" i="9"/>
  <c r="U2459" i="9"/>
  <c r="V2459" i="9"/>
  <c r="T2460" i="9"/>
  <c r="U2460" i="9"/>
  <c r="V2460" i="9"/>
  <c r="T2461" i="9"/>
  <c r="U2461" i="9"/>
  <c r="V2461" i="9"/>
  <c r="T2462" i="9"/>
  <c r="U2462" i="9"/>
  <c r="V2462" i="9"/>
  <c r="T2463" i="9"/>
  <c r="U2463" i="9"/>
  <c r="V2463" i="9"/>
  <c r="T2464" i="9"/>
  <c r="U2464" i="9"/>
  <c r="V2464" i="9"/>
  <c r="T2465" i="9"/>
  <c r="U2465" i="9"/>
  <c r="V2465" i="9"/>
  <c r="T2466" i="9"/>
  <c r="U2466" i="9"/>
  <c r="V2466" i="9"/>
  <c r="T2467" i="9"/>
  <c r="U2467" i="9"/>
  <c r="V2467" i="9"/>
  <c r="T2468" i="9"/>
  <c r="U2468" i="9"/>
  <c r="V2468" i="9"/>
  <c r="T2469" i="9"/>
  <c r="U2469" i="9"/>
  <c r="V2469" i="9"/>
  <c r="T2470" i="9"/>
  <c r="U2470" i="9"/>
  <c r="V2470" i="9"/>
  <c r="T2471" i="9"/>
  <c r="U2471" i="9"/>
  <c r="V2471" i="9"/>
  <c r="T2472" i="9"/>
  <c r="U2472" i="9"/>
  <c r="V2472" i="9"/>
  <c r="T2473" i="9"/>
  <c r="U2473" i="9"/>
  <c r="V2473" i="9"/>
  <c r="T2474" i="9"/>
  <c r="U2474" i="9"/>
  <c r="V2474" i="9"/>
  <c r="T2475" i="9"/>
  <c r="U2475" i="9"/>
  <c r="V2475" i="9"/>
  <c r="T2476" i="9"/>
  <c r="U2476" i="9"/>
  <c r="V2476" i="9"/>
  <c r="T2477" i="9"/>
  <c r="U2477" i="9"/>
  <c r="V2477" i="9"/>
  <c r="T2478" i="9"/>
  <c r="U2478" i="9"/>
  <c r="V2478" i="9"/>
  <c r="T2479" i="9"/>
  <c r="U2479" i="9"/>
  <c r="V2479" i="9"/>
  <c r="T2480" i="9"/>
  <c r="U2480" i="9"/>
  <c r="V2480" i="9"/>
  <c r="T2481" i="9"/>
  <c r="U2481" i="9"/>
  <c r="V2481" i="9"/>
  <c r="T2482" i="9"/>
  <c r="U2482" i="9"/>
  <c r="V2482" i="9"/>
  <c r="T2483" i="9"/>
  <c r="U2483" i="9"/>
  <c r="V2483" i="9"/>
  <c r="T2484" i="9"/>
  <c r="U2484" i="9"/>
  <c r="V2484" i="9"/>
  <c r="T2485" i="9"/>
  <c r="U2485" i="9"/>
  <c r="V2485" i="9"/>
  <c r="T2486" i="9"/>
  <c r="U2486" i="9"/>
  <c r="V2486" i="9"/>
  <c r="T2487" i="9"/>
  <c r="U2487" i="9"/>
  <c r="V2487" i="9"/>
  <c r="T2488" i="9"/>
  <c r="U2488" i="9"/>
  <c r="V2488" i="9"/>
  <c r="T2489" i="9"/>
  <c r="U2489" i="9"/>
  <c r="V2489" i="9"/>
  <c r="T2490" i="9"/>
  <c r="U2490" i="9"/>
  <c r="V2490" i="9"/>
  <c r="T2491" i="9"/>
  <c r="U2491" i="9"/>
  <c r="V2491" i="9"/>
  <c r="T2492" i="9"/>
  <c r="U2492" i="9"/>
  <c r="V2492" i="9"/>
  <c r="T2493" i="9"/>
  <c r="U2493" i="9"/>
  <c r="V2493" i="9"/>
  <c r="T2494" i="9"/>
  <c r="U2494" i="9"/>
  <c r="V2494" i="9"/>
  <c r="T2495" i="9"/>
  <c r="U2495" i="9"/>
  <c r="V2495" i="9"/>
  <c r="T2496" i="9"/>
  <c r="U2496" i="9"/>
  <c r="V2496" i="9"/>
  <c r="T2497" i="9"/>
  <c r="U2497" i="9"/>
  <c r="V2497" i="9"/>
  <c r="T2498" i="9"/>
  <c r="U2498" i="9"/>
  <c r="V2498" i="9"/>
  <c r="T2499" i="9"/>
  <c r="U2499" i="9"/>
  <c r="V2499" i="9"/>
  <c r="T2500" i="9"/>
  <c r="U2500" i="9"/>
  <c r="V2500" i="9"/>
  <c r="T2501" i="9"/>
  <c r="U2501" i="9"/>
  <c r="V2501" i="9"/>
  <c r="T2502" i="9"/>
  <c r="U2502" i="9"/>
  <c r="V2502" i="9"/>
  <c r="T2503" i="9"/>
  <c r="U2503" i="9"/>
  <c r="V2503" i="9"/>
  <c r="T2504" i="9"/>
  <c r="U2504" i="9"/>
  <c r="V2504" i="9"/>
  <c r="T2505" i="9"/>
  <c r="U2505" i="9"/>
  <c r="V2505" i="9"/>
  <c r="T2506" i="9"/>
  <c r="U2506" i="9"/>
  <c r="V2506" i="9"/>
  <c r="T2507" i="9"/>
  <c r="U2507" i="9"/>
  <c r="V2507" i="9"/>
  <c r="T2508" i="9"/>
  <c r="U2508" i="9"/>
  <c r="V2508" i="9"/>
  <c r="T2509" i="9"/>
  <c r="U2509" i="9"/>
  <c r="V2509" i="9"/>
  <c r="T2510" i="9"/>
  <c r="U2510" i="9"/>
  <c r="V2510" i="9"/>
  <c r="T2511" i="9"/>
  <c r="U2511" i="9"/>
  <c r="V2511" i="9"/>
  <c r="T2512" i="9"/>
  <c r="U2512" i="9"/>
  <c r="V2512" i="9"/>
  <c r="T2513" i="9"/>
  <c r="U2513" i="9"/>
  <c r="V2513" i="9"/>
  <c r="T2514" i="9"/>
  <c r="U2514" i="9"/>
  <c r="V2514" i="9"/>
  <c r="T2515" i="9"/>
  <c r="U2515" i="9"/>
  <c r="V2515" i="9"/>
  <c r="T2516" i="9"/>
  <c r="U2516" i="9"/>
  <c r="V2516" i="9"/>
  <c r="T2517" i="9"/>
  <c r="U2517" i="9"/>
  <c r="V2517" i="9"/>
  <c r="T2518" i="9"/>
  <c r="U2518" i="9"/>
  <c r="V2518" i="9"/>
  <c r="T2519" i="9"/>
  <c r="U2519" i="9"/>
  <c r="V2519" i="9"/>
  <c r="T2520" i="9"/>
  <c r="U2520" i="9"/>
  <c r="V2520" i="9"/>
  <c r="T2521" i="9"/>
  <c r="U2521" i="9"/>
  <c r="V2521" i="9"/>
  <c r="T2522" i="9"/>
  <c r="U2522" i="9"/>
  <c r="V2522" i="9"/>
  <c r="T2523" i="9"/>
  <c r="U2523" i="9"/>
  <c r="V2523" i="9"/>
  <c r="T2524" i="9"/>
  <c r="U2524" i="9"/>
  <c r="V2524" i="9"/>
  <c r="T2525" i="9"/>
  <c r="U2525" i="9"/>
  <c r="V2525" i="9"/>
  <c r="T2526" i="9"/>
  <c r="U2526" i="9"/>
  <c r="V2526" i="9"/>
  <c r="T2527" i="9"/>
  <c r="U2527" i="9"/>
  <c r="V2527" i="9"/>
  <c r="T2528" i="9"/>
  <c r="U2528" i="9"/>
  <c r="V2528" i="9"/>
  <c r="T2529" i="9"/>
  <c r="U2529" i="9"/>
  <c r="V2529" i="9"/>
  <c r="T2530" i="9"/>
  <c r="U2530" i="9"/>
  <c r="V2530" i="9"/>
  <c r="T2531" i="9"/>
  <c r="U2531" i="9"/>
  <c r="V2531" i="9"/>
  <c r="T2532" i="9"/>
  <c r="U2532" i="9"/>
  <c r="V2532" i="9"/>
  <c r="T2533" i="9"/>
  <c r="U2533" i="9"/>
  <c r="V2533" i="9"/>
  <c r="T2534" i="9"/>
  <c r="U2534" i="9"/>
  <c r="V2534" i="9"/>
  <c r="T2535" i="9"/>
  <c r="U2535" i="9"/>
  <c r="V2535" i="9"/>
  <c r="T2536" i="9"/>
  <c r="U2536" i="9"/>
  <c r="V2536" i="9"/>
  <c r="T2537" i="9"/>
  <c r="U2537" i="9"/>
  <c r="V2537" i="9"/>
  <c r="T2538" i="9"/>
  <c r="U2538" i="9"/>
  <c r="V2538" i="9"/>
  <c r="T2539" i="9"/>
  <c r="U2539" i="9"/>
  <c r="V2539" i="9"/>
  <c r="T2540" i="9"/>
  <c r="U2540" i="9"/>
  <c r="V2540" i="9"/>
  <c r="T2541" i="9"/>
  <c r="U2541" i="9"/>
  <c r="V2541" i="9"/>
  <c r="T2542" i="9"/>
  <c r="U2542" i="9"/>
  <c r="V2542" i="9"/>
  <c r="T2543" i="9"/>
  <c r="U2543" i="9"/>
  <c r="V2543" i="9"/>
  <c r="T2544" i="9"/>
  <c r="U2544" i="9"/>
  <c r="V2544" i="9"/>
  <c r="T2545" i="9"/>
  <c r="U2545" i="9"/>
  <c r="V2545" i="9"/>
  <c r="T2546" i="9"/>
  <c r="U2546" i="9"/>
  <c r="V2546" i="9"/>
  <c r="T2547" i="9"/>
  <c r="U2547" i="9"/>
  <c r="V2547" i="9"/>
  <c r="T2548" i="9"/>
  <c r="U2548" i="9"/>
  <c r="V2548" i="9"/>
  <c r="T2549" i="9"/>
  <c r="U2549" i="9"/>
  <c r="V2549" i="9"/>
  <c r="T2550" i="9"/>
  <c r="U2550" i="9"/>
  <c r="V2550" i="9"/>
  <c r="T2551" i="9"/>
  <c r="U2551" i="9"/>
  <c r="V2551" i="9"/>
  <c r="T2552" i="9"/>
  <c r="U2552" i="9"/>
  <c r="V2552" i="9"/>
  <c r="T2553" i="9"/>
  <c r="U2553" i="9"/>
  <c r="V2553" i="9"/>
  <c r="T2554" i="9"/>
  <c r="U2554" i="9"/>
  <c r="V2554" i="9"/>
  <c r="T2555" i="9"/>
  <c r="U2555" i="9"/>
  <c r="V2555" i="9"/>
  <c r="T2556" i="9"/>
  <c r="U2556" i="9"/>
  <c r="V2556" i="9"/>
  <c r="T2557" i="9"/>
  <c r="U2557" i="9"/>
  <c r="V2557" i="9"/>
  <c r="T2558" i="9"/>
  <c r="U2558" i="9"/>
  <c r="V2558" i="9"/>
  <c r="T2559" i="9"/>
  <c r="U2559" i="9"/>
  <c r="V2559" i="9"/>
  <c r="T2560" i="9"/>
  <c r="U2560" i="9"/>
  <c r="V2560" i="9"/>
  <c r="T2561" i="9"/>
  <c r="U2561" i="9"/>
  <c r="V2561" i="9"/>
  <c r="T2562" i="9"/>
  <c r="U2562" i="9"/>
  <c r="V2562" i="9"/>
  <c r="T2563" i="9"/>
  <c r="U2563" i="9"/>
  <c r="V2563" i="9"/>
  <c r="T2564" i="9"/>
  <c r="U2564" i="9"/>
  <c r="V2564" i="9"/>
  <c r="T2565" i="9"/>
  <c r="U2565" i="9"/>
  <c r="V2565" i="9"/>
  <c r="T2566" i="9"/>
  <c r="U2566" i="9"/>
  <c r="V2566" i="9"/>
  <c r="T2567" i="9"/>
  <c r="U2567" i="9"/>
  <c r="V2567" i="9"/>
  <c r="T2568" i="9"/>
  <c r="U2568" i="9"/>
  <c r="V2568" i="9"/>
  <c r="T2569" i="9"/>
  <c r="U2569" i="9"/>
  <c r="V2569" i="9"/>
  <c r="T2570" i="9"/>
  <c r="U2570" i="9"/>
  <c r="V2570" i="9"/>
  <c r="T2571" i="9"/>
  <c r="U2571" i="9"/>
  <c r="V2571" i="9"/>
  <c r="T2572" i="9"/>
  <c r="U2572" i="9"/>
  <c r="V2572" i="9"/>
  <c r="T2573" i="9"/>
  <c r="U2573" i="9"/>
  <c r="V2573" i="9"/>
  <c r="T2574" i="9"/>
  <c r="U2574" i="9"/>
  <c r="V2574" i="9"/>
  <c r="T2575" i="9"/>
  <c r="U2575" i="9"/>
  <c r="V2575" i="9"/>
  <c r="T2576" i="9"/>
  <c r="U2576" i="9"/>
  <c r="V2576" i="9"/>
  <c r="T2577" i="9"/>
  <c r="U2577" i="9"/>
  <c r="V2577" i="9"/>
  <c r="T2578" i="9"/>
  <c r="U2578" i="9"/>
  <c r="V2578" i="9"/>
  <c r="T2579" i="9"/>
  <c r="U2579" i="9"/>
  <c r="V2579" i="9"/>
  <c r="T2580" i="9"/>
  <c r="U2580" i="9"/>
  <c r="V2580" i="9"/>
  <c r="T2581" i="9"/>
  <c r="U2581" i="9"/>
  <c r="V2581" i="9"/>
  <c r="T2582" i="9"/>
  <c r="U2582" i="9"/>
  <c r="V2582" i="9"/>
  <c r="T2583" i="9"/>
  <c r="U2583" i="9"/>
  <c r="V2583" i="9"/>
  <c r="T2584" i="9"/>
  <c r="U2584" i="9"/>
  <c r="V2584" i="9"/>
  <c r="T2585" i="9"/>
  <c r="U2585" i="9"/>
  <c r="V2585" i="9"/>
  <c r="T2586" i="9"/>
  <c r="U2586" i="9"/>
  <c r="V2586" i="9"/>
  <c r="T2587" i="9"/>
  <c r="U2587" i="9"/>
  <c r="V2587" i="9"/>
  <c r="T2588" i="9"/>
  <c r="U2588" i="9"/>
  <c r="V2588" i="9"/>
  <c r="T2589" i="9"/>
  <c r="U2589" i="9"/>
  <c r="V2589" i="9"/>
  <c r="T2590" i="9"/>
  <c r="U2590" i="9"/>
  <c r="V2590" i="9"/>
  <c r="T2591" i="9"/>
  <c r="U2591" i="9"/>
  <c r="V2591" i="9"/>
  <c r="T2592" i="9"/>
  <c r="U2592" i="9"/>
  <c r="V2592" i="9"/>
  <c r="T2593" i="9"/>
  <c r="U2593" i="9"/>
  <c r="V2593" i="9"/>
  <c r="T2594" i="9"/>
  <c r="U2594" i="9"/>
  <c r="V2594" i="9"/>
  <c r="T2595" i="9"/>
  <c r="U2595" i="9"/>
  <c r="V2595" i="9"/>
  <c r="T2596" i="9"/>
  <c r="U2596" i="9"/>
  <c r="V2596" i="9"/>
  <c r="T2597" i="9"/>
  <c r="U2597" i="9"/>
  <c r="V2597" i="9"/>
  <c r="T2598" i="9"/>
  <c r="U2598" i="9"/>
  <c r="V2598" i="9"/>
  <c r="T2599" i="9"/>
  <c r="U2599" i="9"/>
  <c r="V2599" i="9"/>
  <c r="T2600" i="9"/>
  <c r="U2600" i="9"/>
  <c r="V2600" i="9"/>
  <c r="T2601" i="9"/>
  <c r="U2601" i="9"/>
  <c r="V2601" i="9"/>
  <c r="T2602" i="9"/>
  <c r="U2602" i="9"/>
  <c r="V2602" i="9"/>
  <c r="T2603" i="9"/>
  <c r="U2603" i="9"/>
  <c r="V2603" i="9"/>
  <c r="T2604" i="9"/>
  <c r="U2604" i="9"/>
  <c r="V2604" i="9"/>
  <c r="T2605" i="9"/>
  <c r="U2605" i="9"/>
  <c r="V2605" i="9"/>
  <c r="T2606" i="9"/>
  <c r="U2606" i="9"/>
  <c r="V2606" i="9"/>
  <c r="T2607" i="9"/>
  <c r="U2607" i="9"/>
  <c r="V2607" i="9"/>
  <c r="T2608" i="9"/>
  <c r="U2608" i="9"/>
  <c r="V2608" i="9"/>
  <c r="T2609" i="9"/>
  <c r="U2609" i="9"/>
  <c r="V2609" i="9"/>
  <c r="T2610" i="9"/>
  <c r="U2610" i="9"/>
  <c r="V2610" i="9"/>
  <c r="T2611" i="9"/>
  <c r="U2611" i="9"/>
  <c r="V2611" i="9"/>
  <c r="T2612" i="9"/>
  <c r="U2612" i="9"/>
  <c r="V2612" i="9"/>
  <c r="T2613" i="9"/>
  <c r="U2613" i="9"/>
  <c r="V2613" i="9"/>
  <c r="T2614" i="9"/>
  <c r="U2614" i="9"/>
  <c r="V2614" i="9"/>
  <c r="T2615" i="9"/>
  <c r="U2615" i="9"/>
  <c r="V2615" i="9"/>
  <c r="T2616" i="9"/>
  <c r="U2616" i="9"/>
  <c r="V2616" i="9"/>
  <c r="T2617" i="9"/>
  <c r="U2617" i="9"/>
  <c r="V2617" i="9"/>
  <c r="T2618" i="9"/>
  <c r="U2618" i="9"/>
  <c r="V2618" i="9"/>
  <c r="T2619" i="9"/>
  <c r="U2619" i="9"/>
  <c r="V2619" i="9"/>
  <c r="T2620" i="9"/>
  <c r="U2620" i="9"/>
  <c r="V2620" i="9"/>
  <c r="T2621" i="9"/>
  <c r="U2621" i="9"/>
  <c r="V2621" i="9"/>
  <c r="T2622" i="9"/>
  <c r="U2622" i="9"/>
  <c r="V2622" i="9"/>
  <c r="T2623" i="9"/>
  <c r="U2623" i="9"/>
  <c r="V2623" i="9"/>
  <c r="T2624" i="9"/>
  <c r="U2624" i="9"/>
  <c r="V2624" i="9"/>
  <c r="T2625" i="9"/>
  <c r="U2625" i="9"/>
  <c r="V2625" i="9"/>
  <c r="T2626" i="9"/>
  <c r="U2626" i="9"/>
  <c r="V2626" i="9"/>
  <c r="T2627" i="9"/>
  <c r="U2627" i="9"/>
  <c r="V2627" i="9"/>
  <c r="T2628" i="9"/>
  <c r="U2628" i="9"/>
  <c r="V2628" i="9"/>
  <c r="T2629" i="9"/>
  <c r="U2629" i="9"/>
  <c r="V2629" i="9"/>
  <c r="T2630" i="9"/>
  <c r="U2630" i="9"/>
  <c r="V2630" i="9"/>
  <c r="T2631" i="9"/>
  <c r="U2631" i="9"/>
  <c r="V2631" i="9"/>
  <c r="T2632" i="9"/>
  <c r="U2632" i="9"/>
  <c r="V2632" i="9"/>
  <c r="T2633" i="9"/>
  <c r="U2633" i="9"/>
  <c r="V2633" i="9"/>
  <c r="T2634" i="9"/>
  <c r="U2634" i="9"/>
  <c r="V2634" i="9"/>
  <c r="T2635" i="9"/>
  <c r="U2635" i="9"/>
  <c r="V2635" i="9"/>
  <c r="T2636" i="9"/>
  <c r="U2636" i="9"/>
  <c r="V2636" i="9"/>
  <c r="T2637" i="9"/>
  <c r="U2637" i="9"/>
  <c r="V2637" i="9"/>
  <c r="T2638" i="9"/>
  <c r="U2638" i="9"/>
  <c r="V2638" i="9"/>
  <c r="T2639" i="9"/>
  <c r="U2639" i="9"/>
  <c r="V2639" i="9"/>
  <c r="T2640" i="9"/>
  <c r="U2640" i="9"/>
  <c r="V2640" i="9"/>
  <c r="T2641" i="9"/>
  <c r="U2641" i="9"/>
  <c r="V2641" i="9"/>
  <c r="T2642" i="9"/>
  <c r="U2642" i="9"/>
  <c r="V2642" i="9"/>
  <c r="T2643" i="9"/>
  <c r="U2643" i="9"/>
  <c r="V2643" i="9"/>
  <c r="T2644" i="9"/>
  <c r="U2644" i="9"/>
  <c r="V2644" i="9"/>
  <c r="T2645" i="9"/>
  <c r="U2645" i="9"/>
  <c r="V2645" i="9"/>
  <c r="T2646" i="9"/>
  <c r="U2646" i="9"/>
  <c r="V2646" i="9"/>
  <c r="T2647" i="9"/>
  <c r="U2647" i="9"/>
  <c r="V2647" i="9"/>
  <c r="T2648" i="9"/>
  <c r="U2648" i="9"/>
  <c r="V2648" i="9"/>
  <c r="T2649" i="9"/>
  <c r="U2649" i="9"/>
  <c r="V2649" i="9"/>
  <c r="T2650" i="9"/>
  <c r="U2650" i="9"/>
  <c r="V2650" i="9"/>
  <c r="T2651" i="9"/>
  <c r="U2651" i="9"/>
  <c r="V2651" i="9"/>
  <c r="T2652" i="9"/>
  <c r="U2652" i="9"/>
  <c r="V2652" i="9"/>
  <c r="T2653" i="9"/>
  <c r="U2653" i="9"/>
  <c r="V2653" i="9"/>
  <c r="T2654" i="9"/>
  <c r="U2654" i="9"/>
  <c r="V2654" i="9"/>
  <c r="T2655" i="9"/>
  <c r="U2655" i="9"/>
  <c r="V2655" i="9"/>
  <c r="T2656" i="9"/>
  <c r="U2656" i="9"/>
  <c r="V2656" i="9"/>
  <c r="T2657" i="9"/>
  <c r="U2657" i="9"/>
  <c r="V2657" i="9"/>
  <c r="T2658" i="9"/>
  <c r="U2658" i="9"/>
  <c r="V2658" i="9"/>
  <c r="T2659" i="9"/>
  <c r="U2659" i="9"/>
  <c r="V2659" i="9"/>
  <c r="T2660" i="9"/>
  <c r="U2660" i="9"/>
  <c r="V2660" i="9"/>
  <c r="T2661" i="9"/>
  <c r="U2661" i="9"/>
  <c r="V2661" i="9"/>
  <c r="T2662" i="9"/>
  <c r="U2662" i="9"/>
  <c r="V2662" i="9"/>
  <c r="T2663" i="9"/>
  <c r="U2663" i="9"/>
  <c r="V2663" i="9"/>
  <c r="T2664" i="9"/>
  <c r="U2664" i="9"/>
  <c r="V2664" i="9"/>
  <c r="T2665" i="9"/>
  <c r="U2665" i="9"/>
  <c r="V2665" i="9"/>
  <c r="T2666" i="9"/>
  <c r="U2666" i="9"/>
  <c r="V2666" i="9"/>
  <c r="T2667" i="9"/>
  <c r="U2667" i="9"/>
  <c r="V2667" i="9"/>
  <c r="T2668" i="9"/>
  <c r="U2668" i="9"/>
  <c r="V2668" i="9"/>
  <c r="T2669" i="9"/>
  <c r="U2669" i="9"/>
  <c r="V2669" i="9"/>
  <c r="T2670" i="9"/>
  <c r="U2670" i="9"/>
  <c r="V2670" i="9"/>
  <c r="T2671" i="9"/>
  <c r="U2671" i="9"/>
  <c r="V2671" i="9"/>
  <c r="T2672" i="9"/>
  <c r="U2672" i="9"/>
  <c r="V2672" i="9"/>
  <c r="T2673" i="9"/>
  <c r="U2673" i="9"/>
  <c r="V2673" i="9"/>
  <c r="T2674" i="9"/>
  <c r="U2674" i="9"/>
  <c r="V2674" i="9"/>
  <c r="T2675" i="9"/>
  <c r="U2675" i="9"/>
  <c r="V2675" i="9"/>
  <c r="T2676" i="9"/>
  <c r="U2676" i="9"/>
  <c r="V2676" i="9"/>
  <c r="T2677" i="9"/>
  <c r="U2677" i="9"/>
  <c r="V2677" i="9"/>
  <c r="T2678" i="9"/>
  <c r="U2678" i="9"/>
  <c r="V2678" i="9"/>
  <c r="T2679" i="9"/>
  <c r="U2679" i="9"/>
  <c r="V2679" i="9"/>
  <c r="T2680" i="9"/>
  <c r="U2680" i="9"/>
  <c r="V2680" i="9"/>
  <c r="T2681" i="9"/>
  <c r="U2681" i="9"/>
  <c r="V2681" i="9"/>
  <c r="T2682" i="9"/>
  <c r="U2682" i="9"/>
  <c r="V2682" i="9"/>
  <c r="T2683" i="9"/>
  <c r="U2683" i="9"/>
  <c r="V2683" i="9"/>
  <c r="T2684" i="9"/>
  <c r="U2684" i="9"/>
  <c r="V2684" i="9"/>
  <c r="T2685" i="9"/>
  <c r="U2685" i="9"/>
  <c r="V2685" i="9"/>
  <c r="T2686" i="9"/>
  <c r="U2686" i="9"/>
  <c r="V2686" i="9"/>
  <c r="T2687" i="9"/>
  <c r="U2687" i="9"/>
  <c r="V2687" i="9"/>
  <c r="T2688" i="9"/>
  <c r="U2688" i="9"/>
  <c r="V2688" i="9"/>
  <c r="T2689" i="9"/>
  <c r="U2689" i="9"/>
  <c r="V2689" i="9"/>
  <c r="T2690" i="9"/>
  <c r="U2690" i="9"/>
  <c r="V2690" i="9"/>
  <c r="T2691" i="9"/>
  <c r="U2691" i="9"/>
  <c r="V2691" i="9"/>
  <c r="T2692" i="9"/>
  <c r="U2692" i="9"/>
  <c r="V2692" i="9"/>
  <c r="T2693" i="9"/>
  <c r="U2693" i="9"/>
  <c r="V2693" i="9"/>
  <c r="T2694" i="9"/>
  <c r="U2694" i="9"/>
  <c r="V2694" i="9"/>
  <c r="T2695" i="9"/>
  <c r="U2695" i="9"/>
  <c r="V2695" i="9"/>
  <c r="T2696" i="9"/>
  <c r="U2696" i="9"/>
  <c r="V2696" i="9"/>
  <c r="T2697" i="9"/>
  <c r="U2697" i="9"/>
  <c r="V2697" i="9"/>
  <c r="T2698" i="9"/>
  <c r="U2698" i="9"/>
  <c r="V2698" i="9"/>
  <c r="T2699" i="9"/>
  <c r="U2699" i="9"/>
  <c r="V2699" i="9"/>
  <c r="T2700" i="9"/>
  <c r="U2700" i="9"/>
  <c r="V2700" i="9"/>
  <c r="T2701" i="9"/>
  <c r="U2701" i="9"/>
  <c r="V2701" i="9"/>
  <c r="T2702" i="9"/>
  <c r="U2702" i="9"/>
  <c r="V2702" i="9"/>
  <c r="T2703" i="9"/>
  <c r="U2703" i="9"/>
  <c r="V2703" i="9"/>
  <c r="T2704" i="9"/>
  <c r="U2704" i="9"/>
  <c r="V2704" i="9"/>
  <c r="T2705" i="9"/>
  <c r="U2705" i="9"/>
  <c r="V2705" i="9"/>
  <c r="T2706" i="9"/>
  <c r="U2706" i="9"/>
  <c r="V2706" i="9"/>
  <c r="T2707" i="9"/>
  <c r="U2707" i="9"/>
  <c r="V2707" i="9"/>
  <c r="T2708" i="9"/>
  <c r="U2708" i="9"/>
  <c r="V2708" i="9"/>
  <c r="T2709" i="9"/>
  <c r="U2709" i="9"/>
  <c r="V2709" i="9"/>
  <c r="T2710" i="9"/>
  <c r="U2710" i="9"/>
  <c r="V2710" i="9"/>
  <c r="T2711" i="9"/>
  <c r="U2711" i="9"/>
  <c r="V2711" i="9"/>
  <c r="T2712" i="9"/>
  <c r="U2712" i="9"/>
  <c r="V2712" i="9"/>
  <c r="T2713" i="9"/>
  <c r="U2713" i="9"/>
  <c r="V2713" i="9"/>
  <c r="T2714" i="9"/>
  <c r="U2714" i="9"/>
  <c r="V2714" i="9"/>
  <c r="T2715" i="9"/>
  <c r="U2715" i="9"/>
  <c r="V2715" i="9"/>
  <c r="T2716" i="9"/>
  <c r="U2716" i="9"/>
  <c r="V2716" i="9"/>
  <c r="T2717" i="9"/>
  <c r="U2717" i="9"/>
  <c r="V2717" i="9"/>
  <c r="T2718" i="9"/>
  <c r="U2718" i="9"/>
  <c r="V2718" i="9"/>
  <c r="T2719" i="9"/>
  <c r="U2719" i="9"/>
  <c r="V2719" i="9"/>
  <c r="T2720" i="9"/>
  <c r="U2720" i="9"/>
  <c r="V2720" i="9"/>
  <c r="T2721" i="9"/>
  <c r="U2721" i="9"/>
  <c r="V2721" i="9"/>
  <c r="T2722" i="9"/>
  <c r="U2722" i="9"/>
  <c r="V2722" i="9"/>
  <c r="T2723" i="9"/>
  <c r="U2723" i="9"/>
  <c r="V2723" i="9"/>
  <c r="T2724" i="9"/>
  <c r="U2724" i="9"/>
  <c r="V2724" i="9"/>
  <c r="T2725" i="9"/>
  <c r="U2725" i="9"/>
  <c r="V2725" i="9"/>
  <c r="T2726" i="9"/>
  <c r="U2726" i="9"/>
  <c r="V2726" i="9"/>
  <c r="T2727" i="9"/>
  <c r="U2727" i="9"/>
  <c r="V2727" i="9"/>
  <c r="T2728" i="9"/>
  <c r="U2728" i="9"/>
  <c r="V2728" i="9"/>
  <c r="T2729" i="9"/>
  <c r="U2729" i="9"/>
  <c r="V2729" i="9"/>
  <c r="T2730" i="9"/>
  <c r="U2730" i="9"/>
  <c r="V2730" i="9"/>
  <c r="T2731" i="9"/>
  <c r="U2731" i="9"/>
  <c r="V2731" i="9"/>
  <c r="T2732" i="9"/>
  <c r="U2732" i="9"/>
  <c r="V2732" i="9"/>
  <c r="T2733" i="9"/>
  <c r="U2733" i="9"/>
  <c r="V2733" i="9"/>
  <c r="T2734" i="9"/>
  <c r="U2734" i="9"/>
  <c r="V2734" i="9"/>
  <c r="T2735" i="9"/>
  <c r="U2735" i="9"/>
  <c r="V2735" i="9"/>
  <c r="T2736" i="9"/>
  <c r="U2736" i="9"/>
  <c r="V2736" i="9"/>
  <c r="T2737" i="9"/>
  <c r="U2737" i="9"/>
  <c r="V2737" i="9"/>
  <c r="T2738" i="9"/>
  <c r="U2738" i="9"/>
  <c r="V2738" i="9"/>
  <c r="T2739" i="9"/>
  <c r="U2739" i="9"/>
  <c r="V2739" i="9"/>
  <c r="T2740" i="9"/>
  <c r="U2740" i="9"/>
  <c r="V2740" i="9"/>
  <c r="T2741" i="9"/>
  <c r="U2741" i="9"/>
  <c r="V2741" i="9"/>
  <c r="T2742" i="9"/>
  <c r="U2742" i="9"/>
  <c r="V2742" i="9"/>
  <c r="T2743" i="9"/>
  <c r="U2743" i="9"/>
  <c r="V2743" i="9"/>
  <c r="T2744" i="9"/>
  <c r="U2744" i="9"/>
  <c r="V2744" i="9"/>
  <c r="T2745" i="9"/>
  <c r="U2745" i="9"/>
  <c r="V2745" i="9"/>
  <c r="T2746" i="9"/>
  <c r="U2746" i="9"/>
  <c r="V2746" i="9"/>
  <c r="T2747" i="9"/>
  <c r="U2747" i="9"/>
  <c r="V2747" i="9"/>
  <c r="T2748" i="9"/>
  <c r="U2748" i="9"/>
  <c r="V2748" i="9"/>
  <c r="T2749" i="9"/>
  <c r="U2749" i="9"/>
  <c r="V2749" i="9"/>
  <c r="T2750" i="9"/>
  <c r="U2750" i="9"/>
  <c r="V2750" i="9"/>
  <c r="T2751" i="9"/>
  <c r="U2751" i="9"/>
  <c r="V2751" i="9"/>
  <c r="T2752" i="9"/>
  <c r="U2752" i="9"/>
  <c r="V2752" i="9"/>
  <c r="T2753" i="9"/>
  <c r="U2753" i="9"/>
  <c r="V2753" i="9"/>
  <c r="T2754" i="9"/>
  <c r="U2754" i="9"/>
  <c r="V2754" i="9"/>
  <c r="T2755" i="9"/>
  <c r="U2755" i="9"/>
  <c r="V2755" i="9"/>
  <c r="T2756" i="9"/>
  <c r="U2756" i="9"/>
  <c r="V2756" i="9"/>
  <c r="T2757" i="9"/>
  <c r="U2757" i="9"/>
  <c r="V2757" i="9"/>
  <c r="T2758" i="9"/>
  <c r="U2758" i="9"/>
  <c r="V2758" i="9"/>
  <c r="T2759" i="9"/>
  <c r="U2759" i="9"/>
  <c r="V2759" i="9"/>
  <c r="T2760" i="9"/>
  <c r="U2760" i="9"/>
  <c r="V2760" i="9"/>
  <c r="T2761" i="9"/>
  <c r="U2761" i="9"/>
  <c r="V2761" i="9"/>
  <c r="T2762" i="9"/>
  <c r="U2762" i="9"/>
  <c r="V2762" i="9"/>
  <c r="T2763" i="9"/>
  <c r="U2763" i="9"/>
  <c r="V2763" i="9"/>
  <c r="T2764" i="9"/>
  <c r="U2764" i="9"/>
  <c r="V2764" i="9"/>
  <c r="T2765" i="9"/>
  <c r="U2765" i="9"/>
  <c r="V2765" i="9"/>
  <c r="T2766" i="9"/>
  <c r="U2766" i="9"/>
  <c r="V2766" i="9"/>
  <c r="T2767" i="9"/>
  <c r="U2767" i="9"/>
  <c r="V2767" i="9"/>
  <c r="T2768" i="9"/>
  <c r="U2768" i="9"/>
  <c r="V2768" i="9"/>
  <c r="T2769" i="9"/>
  <c r="U2769" i="9"/>
  <c r="V2769" i="9"/>
  <c r="T2770" i="9"/>
  <c r="U2770" i="9"/>
  <c r="V2770" i="9"/>
  <c r="T2771" i="9"/>
  <c r="U2771" i="9"/>
  <c r="V2771" i="9"/>
  <c r="T2772" i="9"/>
  <c r="U2772" i="9"/>
  <c r="V2772" i="9"/>
  <c r="T2773" i="9"/>
  <c r="U2773" i="9"/>
  <c r="V2773" i="9"/>
  <c r="T2774" i="9"/>
  <c r="U2774" i="9"/>
  <c r="V2774" i="9"/>
  <c r="T2775" i="9"/>
  <c r="U2775" i="9"/>
  <c r="V2775" i="9"/>
  <c r="T2776" i="9"/>
  <c r="U2776" i="9"/>
  <c r="V2776" i="9"/>
  <c r="T2777" i="9"/>
  <c r="U2777" i="9"/>
  <c r="V2777" i="9"/>
  <c r="T2778" i="9"/>
  <c r="U2778" i="9"/>
  <c r="V2778" i="9"/>
  <c r="T2779" i="9"/>
  <c r="U2779" i="9"/>
  <c r="V2779" i="9"/>
  <c r="T2780" i="9"/>
  <c r="U2780" i="9"/>
  <c r="V2780" i="9"/>
  <c r="T2781" i="9"/>
  <c r="U2781" i="9"/>
  <c r="V2781" i="9"/>
  <c r="T2782" i="9"/>
  <c r="U2782" i="9"/>
  <c r="V2782" i="9"/>
  <c r="T2783" i="9"/>
  <c r="U2783" i="9"/>
  <c r="V2783" i="9"/>
  <c r="T2784" i="9"/>
  <c r="U2784" i="9"/>
  <c r="V2784" i="9"/>
  <c r="T2785" i="9"/>
  <c r="U2785" i="9"/>
  <c r="V2785" i="9"/>
  <c r="T2786" i="9"/>
  <c r="U2786" i="9"/>
  <c r="V2786" i="9"/>
  <c r="T2787" i="9"/>
  <c r="U2787" i="9"/>
  <c r="V2787" i="9"/>
  <c r="T2788" i="9"/>
  <c r="U2788" i="9"/>
  <c r="V2788" i="9"/>
  <c r="T2789" i="9"/>
  <c r="U2789" i="9"/>
  <c r="V2789" i="9"/>
  <c r="T2790" i="9"/>
  <c r="U2790" i="9"/>
  <c r="V2790" i="9"/>
  <c r="T2791" i="9"/>
  <c r="U2791" i="9"/>
  <c r="V2791" i="9"/>
  <c r="T2792" i="9"/>
  <c r="U2792" i="9"/>
  <c r="V2792" i="9"/>
  <c r="T2793" i="9"/>
  <c r="U2793" i="9"/>
  <c r="V2793" i="9"/>
  <c r="T2794" i="9"/>
  <c r="U2794" i="9"/>
  <c r="V2794" i="9"/>
  <c r="T2795" i="9"/>
  <c r="U2795" i="9"/>
  <c r="V2795" i="9"/>
  <c r="T2796" i="9"/>
  <c r="U2796" i="9"/>
  <c r="V2796" i="9"/>
  <c r="T2797" i="9"/>
  <c r="U2797" i="9"/>
  <c r="V2797" i="9"/>
  <c r="T2798" i="9"/>
  <c r="U2798" i="9"/>
  <c r="V2798" i="9"/>
  <c r="T2799" i="9"/>
  <c r="U2799" i="9"/>
  <c r="V2799" i="9"/>
  <c r="T2800" i="9"/>
  <c r="U2800" i="9"/>
  <c r="V2800" i="9"/>
  <c r="T2801" i="9"/>
  <c r="U2801" i="9"/>
  <c r="V2801" i="9"/>
  <c r="T2802" i="9"/>
  <c r="U2802" i="9"/>
  <c r="V2802" i="9"/>
  <c r="T2803" i="9"/>
  <c r="U2803" i="9"/>
  <c r="V2803" i="9"/>
  <c r="T2804" i="9"/>
  <c r="U2804" i="9"/>
  <c r="V2804" i="9"/>
  <c r="T2805" i="9"/>
  <c r="U2805" i="9"/>
  <c r="V2805" i="9"/>
  <c r="T2806" i="9"/>
  <c r="U2806" i="9"/>
  <c r="V2806" i="9"/>
  <c r="T2807" i="9"/>
  <c r="U2807" i="9"/>
  <c r="V2807" i="9"/>
  <c r="T2808" i="9"/>
  <c r="U2808" i="9"/>
  <c r="V2808" i="9"/>
  <c r="T2809" i="9"/>
  <c r="U2809" i="9"/>
  <c r="V2809" i="9"/>
  <c r="T2810" i="9"/>
  <c r="U2810" i="9"/>
  <c r="V2810" i="9"/>
  <c r="T2811" i="9"/>
  <c r="U2811" i="9"/>
  <c r="V2811" i="9"/>
  <c r="T2812" i="9"/>
  <c r="U2812" i="9"/>
  <c r="V2812" i="9"/>
  <c r="T2813" i="9"/>
  <c r="U2813" i="9"/>
  <c r="V2813" i="9"/>
  <c r="T2814" i="9"/>
  <c r="U2814" i="9"/>
  <c r="V2814" i="9"/>
  <c r="T2815" i="9"/>
  <c r="U2815" i="9"/>
  <c r="V2815" i="9"/>
  <c r="T2816" i="9"/>
  <c r="U2816" i="9"/>
  <c r="V2816" i="9"/>
  <c r="T2817" i="9"/>
  <c r="U2817" i="9"/>
  <c r="V2817" i="9"/>
  <c r="T2818" i="9"/>
  <c r="U2818" i="9"/>
  <c r="V2818" i="9"/>
  <c r="T2819" i="9"/>
  <c r="U2819" i="9"/>
  <c r="V2819" i="9"/>
  <c r="T2820" i="9"/>
  <c r="U2820" i="9"/>
  <c r="V2820" i="9"/>
  <c r="T2821" i="9"/>
  <c r="U2821" i="9"/>
  <c r="V2821" i="9"/>
  <c r="T2822" i="9"/>
  <c r="U2822" i="9"/>
  <c r="V2822" i="9"/>
  <c r="T2823" i="9"/>
  <c r="U2823" i="9"/>
  <c r="V2823" i="9"/>
  <c r="T2824" i="9"/>
  <c r="U2824" i="9"/>
  <c r="V2824" i="9"/>
  <c r="T2825" i="9"/>
  <c r="U2825" i="9"/>
  <c r="V2825" i="9"/>
  <c r="T2826" i="9"/>
  <c r="U2826" i="9"/>
  <c r="V2826" i="9"/>
  <c r="T2827" i="9"/>
  <c r="U2827" i="9"/>
  <c r="V2827" i="9"/>
  <c r="T2828" i="9"/>
  <c r="U2828" i="9"/>
  <c r="V2828" i="9"/>
  <c r="T2829" i="9"/>
  <c r="U2829" i="9"/>
  <c r="V2829" i="9"/>
  <c r="T2830" i="9"/>
  <c r="U2830" i="9"/>
  <c r="V2830" i="9"/>
  <c r="T2831" i="9"/>
  <c r="U2831" i="9"/>
  <c r="V2831" i="9"/>
  <c r="T2832" i="9"/>
  <c r="U2832" i="9"/>
  <c r="V2832" i="9"/>
  <c r="T2833" i="9"/>
  <c r="U2833" i="9"/>
  <c r="V2833" i="9"/>
  <c r="T2834" i="9"/>
  <c r="U2834" i="9"/>
  <c r="V2834" i="9"/>
  <c r="T2835" i="9"/>
  <c r="U2835" i="9"/>
  <c r="V2835" i="9"/>
  <c r="T2836" i="9"/>
  <c r="U2836" i="9"/>
  <c r="V2836" i="9"/>
  <c r="T2837" i="9"/>
  <c r="U2837" i="9"/>
  <c r="V2837" i="9"/>
  <c r="T2838" i="9"/>
  <c r="U2838" i="9"/>
  <c r="V2838" i="9"/>
  <c r="T2839" i="9"/>
  <c r="U2839" i="9"/>
  <c r="V2839" i="9"/>
  <c r="T2840" i="9"/>
  <c r="U2840" i="9"/>
  <c r="V2840" i="9"/>
  <c r="T2841" i="9"/>
  <c r="U2841" i="9"/>
  <c r="V2841" i="9"/>
  <c r="T2842" i="9"/>
  <c r="U2842" i="9"/>
  <c r="V2842" i="9"/>
  <c r="T2843" i="9"/>
  <c r="U2843" i="9"/>
  <c r="V2843" i="9"/>
  <c r="T2844" i="9"/>
  <c r="U2844" i="9"/>
  <c r="V2844" i="9"/>
  <c r="T2845" i="9"/>
  <c r="U2845" i="9"/>
  <c r="V2845" i="9"/>
  <c r="T2846" i="9"/>
  <c r="U2846" i="9"/>
  <c r="V2846" i="9"/>
  <c r="T2847" i="9"/>
  <c r="U2847" i="9"/>
  <c r="V2847" i="9"/>
  <c r="T2848" i="9"/>
  <c r="U2848" i="9"/>
  <c r="V2848" i="9"/>
  <c r="T2849" i="9"/>
  <c r="U2849" i="9"/>
  <c r="V2849" i="9"/>
  <c r="T2850" i="9"/>
  <c r="U2850" i="9"/>
  <c r="V2850" i="9"/>
  <c r="T2851" i="9"/>
  <c r="U2851" i="9"/>
  <c r="V2851" i="9"/>
  <c r="T2852" i="9"/>
  <c r="U2852" i="9"/>
  <c r="V2852" i="9"/>
  <c r="T2853" i="9"/>
  <c r="U2853" i="9"/>
  <c r="V2853" i="9"/>
  <c r="T2854" i="9"/>
  <c r="U2854" i="9"/>
  <c r="V2854" i="9"/>
  <c r="T2855" i="9"/>
  <c r="U2855" i="9"/>
  <c r="V2855" i="9"/>
  <c r="T2856" i="9"/>
  <c r="U2856" i="9"/>
  <c r="V2856" i="9"/>
  <c r="T2857" i="9"/>
  <c r="U2857" i="9"/>
  <c r="V2857" i="9"/>
  <c r="T2858" i="9"/>
  <c r="U2858" i="9"/>
  <c r="V2858" i="9"/>
  <c r="T2859" i="9"/>
  <c r="U2859" i="9"/>
  <c r="V2859" i="9"/>
  <c r="T2860" i="9"/>
  <c r="U2860" i="9"/>
  <c r="V2860" i="9"/>
  <c r="T2861" i="9"/>
  <c r="U2861" i="9"/>
  <c r="V2861" i="9"/>
  <c r="T2862" i="9"/>
  <c r="U2862" i="9"/>
  <c r="V2862" i="9"/>
  <c r="T2863" i="9"/>
  <c r="U2863" i="9"/>
  <c r="V2863" i="9"/>
  <c r="T2864" i="9"/>
  <c r="U2864" i="9"/>
  <c r="V2864" i="9"/>
  <c r="T2865" i="9"/>
  <c r="U2865" i="9"/>
  <c r="V2865" i="9"/>
  <c r="T2866" i="9"/>
  <c r="U2866" i="9"/>
  <c r="V2866" i="9"/>
  <c r="T2867" i="9"/>
  <c r="U2867" i="9"/>
  <c r="V2867" i="9"/>
  <c r="T2868" i="9"/>
  <c r="U2868" i="9"/>
  <c r="V2868" i="9"/>
  <c r="T2869" i="9"/>
  <c r="U2869" i="9"/>
  <c r="V2869" i="9"/>
  <c r="T2870" i="9"/>
  <c r="U2870" i="9"/>
  <c r="V2870" i="9"/>
  <c r="T2871" i="9"/>
  <c r="U2871" i="9"/>
  <c r="V2871" i="9"/>
  <c r="T2872" i="9"/>
  <c r="U2872" i="9"/>
  <c r="V2872" i="9"/>
  <c r="T2873" i="9"/>
  <c r="U2873" i="9"/>
  <c r="V2873" i="9"/>
  <c r="T2874" i="9"/>
  <c r="U2874" i="9"/>
  <c r="V2874" i="9"/>
  <c r="T2875" i="9"/>
  <c r="U2875" i="9"/>
  <c r="V2875" i="9"/>
  <c r="T2876" i="9"/>
  <c r="U2876" i="9"/>
  <c r="V2876" i="9"/>
  <c r="T2877" i="9"/>
  <c r="U2877" i="9"/>
  <c r="V2877" i="9"/>
  <c r="T2878" i="9"/>
  <c r="U2878" i="9"/>
  <c r="V2878" i="9"/>
  <c r="T2879" i="9"/>
  <c r="U2879" i="9"/>
  <c r="V2879" i="9"/>
  <c r="T2880" i="9"/>
  <c r="U2880" i="9"/>
  <c r="V2880" i="9"/>
  <c r="T2881" i="9"/>
  <c r="U2881" i="9"/>
  <c r="V2881" i="9"/>
  <c r="T2882" i="9"/>
  <c r="U2882" i="9"/>
  <c r="V2882" i="9"/>
  <c r="T2883" i="9"/>
  <c r="U2883" i="9"/>
  <c r="V2883" i="9"/>
  <c r="T2884" i="9"/>
  <c r="U2884" i="9"/>
  <c r="V2884" i="9"/>
  <c r="T2885" i="9"/>
  <c r="U2885" i="9"/>
  <c r="V2885" i="9"/>
  <c r="T2886" i="9"/>
  <c r="U2886" i="9"/>
  <c r="V2886" i="9"/>
  <c r="T2887" i="9"/>
  <c r="U2887" i="9"/>
  <c r="V2887" i="9"/>
  <c r="T2888" i="9"/>
  <c r="U2888" i="9"/>
  <c r="V2888" i="9"/>
  <c r="T2889" i="9"/>
  <c r="U2889" i="9"/>
  <c r="V2889" i="9"/>
  <c r="T2890" i="9"/>
  <c r="U2890" i="9"/>
  <c r="V2890" i="9"/>
  <c r="T2891" i="9"/>
  <c r="U2891" i="9"/>
  <c r="V2891" i="9"/>
  <c r="T2892" i="9"/>
  <c r="U2892" i="9"/>
  <c r="V2892" i="9"/>
  <c r="T2893" i="9"/>
  <c r="U2893" i="9"/>
  <c r="V2893" i="9"/>
  <c r="T2894" i="9"/>
  <c r="U2894" i="9"/>
  <c r="V2894" i="9"/>
  <c r="T2895" i="9"/>
  <c r="U2895" i="9"/>
  <c r="V2895" i="9"/>
  <c r="T2896" i="9"/>
  <c r="U2896" i="9"/>
  <c r="V2896" i="9"/>
  <c r="T2897" i="9"/>
  <c r="U2897" i="9"/>
  <c r="V2897" i="9"/>
  <c r="T2898" i="9"/>
  <c r="U2898" i="9"/>
  <c r="V2898" i="9"/>
  <c r="T2899" i="9"/>
  <c r="U2899" i="9"/>
  <c r="V2899" i="9"/>
  <c r="T2900" i="9"/>
  <c r="U2900" i="9"/>
  <c r="V2900" i="9"/>
  <c r="T2901" i="9"/>
  <c r="U2901" i="9"/>
  <c r="V2901" i="9"/>
  <c r="T2902" i="9"/>
  <c r="U2902" i="9"/>
  <c r="V2902" i="9"/>
  <c r="T2903" i="9"/>
  <c r="U2903" i="9"/>
  <c r="V2903" i="9"/>
  <c r="T2904" i="9"/>
  <c r="U2904" i="9"/>
  <c r="V2904" i="9"/>
  <c r="T2905" i="9"/>
  <c r="U2905" i="9"/>
  <c r="V2905" i="9"/>
  <c r="T2906" i="9"/>
  <c r="U2906" i="9"/>
  <c r="V2906" i="9"/>
  <c r="T2907" i="9"/>
  <c r="U2907" i="9"/>
  <c r="V2907" i="9"/>
  <c r="T2908" i="9"/>
  <c r="U2908" i="9"/>
  <c r="V2908" i="9"/>
  <c r="T2909" i="9"/>
  <c r="U2909" i="9"/>
  <c r="V2909" i="9"/>
  <c r="T2910" i="9"/>
  <c r="U2910" i="9"/>
  <c r="V2910" i="9"/>
  <c r="T2911" i="9"/>
  <c r="U2911" i="9"/>
  <c r="V2911" i="9"/>
  <c r="T2912" i="9"/>
  <c r="U2912" i="9"/>
  <c r="V2912" i="9"/>
  <c r="T2913" i="9"/>
  <c r="U2913" i="9"/>
  <c r="V2913" i="9"/>
  <c r="T2914" i="9"/>
  <c r="U2914" i="9"/>
  <c r="V2914" i="9"/>
  <c r="T2915" i="9"/>
  <c r="U2915" i="9"/>
  <c r="V2915" i="9"/>
  <c r="T2916" i="9"/>
  <c r="U2916" i="9"/>
  <c r="V2916" i="9"/>
  <c r="T2917" i="9"/>
  <c r="U2917" i="9"/>
  <c r="V2917" i="9"/>
  <c r="T2918" i="9"/>
  <c r="U2918" i="9"/>
  <c r="V2918" i="9"/>
  <c r="T2919" i="9"/>
  <c r="U2919" i="9"/>
  <c r="V2919" i="9"/>
  <c r="T2920" i="9"/>
  <c r="U2920" i="9"/>
  <c r="V2920" i="9"/>
  <c r="T2921" i="9"/>
  <c r="U2921" i="9"/>
  <c r="V2921" i="9"/>
  <c r="T2922" i="9"/>
  <c r="U2922" i="9"/>
  <c r="V2922" i="9"/>
  <c r="T2923" i="9"/>
  <c r="U2923" i="9"/>
  <c r="V2923" i="9"/>
  <c r="T2924" i="9"/>
  <c r="U2924" i="9"/>
  <c r="V2924" i="9"/>
  <c r="T2925" i="9"/>
  <c r="U2925" i="9"/>
  <c r="V2925" i="9"/>
  <c r="T2926" i="9"/>
  <c r="U2926" i="9"/>
  <c r="V2926" i="9"/>
  <c r="T2927" i="9"/>
  <c r="U2927" i="9"/>
  <c r="V2927" i="9"/>
  <c r="T2928" i="9"/>
  <c r="U2928" i="9"/>
  <c r="V2928" i="9"/>
  <c r="T2929" i="9"/>
  <c r="U2929" i="9"/>
  <c r="V2929" i="9"/>
  <c r="T2930" i="9"/>
  <c r="U2930" i="9"/>
  <c r="V2930" i="9"/>
  <c r="T2931" i="9"/>
  <c r="U2931" i="9"/>
  <c r="V2931" i="9"/>
  <c r="T2932" i="9"/>
  <c r="U2932" i="9"/>
  <c r="V2932" i="9"/>
  <c r="T2933" i="9"/>
  <c r="U2933" i="9"/>
  <c r="V2933" i="9"/>
  <c r="T2934" i="9"/>
  <c r="U2934" i="9"/>
  <c r="V2934" i="9"/>
  <c r="T2935" i="9"/>
  <c r="U2935" i="9"/>
  <c r="V2935" i="9"/>
  <c r="T2936" i="9"/>
  <c r="U2936" i="9"/>
  <c r="V2936" i="9"/>
  <c r="T2937" i="9"/>
  <c r="U2937" i="9"/>
  <c r="V2937" i="9"/>
  <c r="T2938" i="9"/>
  <c r="U2938" i="9"/>
  <c r="V2938" i="9"/>
  <c r="T2939" i="9"/>
  <c r="U2939" i="9"/>
  <c r="V2939" i="9"/>
  <c r="T2940" i="9"/>
  <c r="U2940" i="9"/>
  <c r="V2940" i="9"/>
  <c r="T2941" i="9"/>
  <c r="U2941" i="9"/>
  <c r="V2941" i="9"/>
  <c r="T2942" i="9"/>
  <c r="U2942" i="9"/>
  <c r="V2942" i="9"/>
  <c r="T2943" i="9"/>
  <c r="U2943" i="9"/>
  <c r="V2943" i="9"/>
  <c r="T2944" i="9"/>
  <c r="U2944" i="9"/>
  <c r="V2944" i="9"/>
  <c r="T2945" i="9"/>
  <c r="U2945" i="9"/>
  <c r="V2945" i="9"/>
  <c r="T2946" i="9"/>
  <c r="U2946" i="9"/>
  <c r="V2946" i="9"/>
  <c r="T2947" i="9"/>
  <c r="U2947" i="9"/>
  <c r="V2947" i="9"/>
  <c r="T2948" i="9"/>
  <c r="U2948" i="9"/>
  <c r="V2948" i="9"/>
  <c r="T2949" i="9"/>
  <c r="U2949" i="9"/>
  <c r="V2949" i="9"/>
  <c r="T2950" i="9"/>
  <c r="U2950" i="9"/>
  <c r="V2950" i="9"/>
  <c r="T2951" i="9"/>
  <c r="U2951" i="9"/>
  <c r="V2951" i="9"/>
  <c r="T2952" i="9"/>
  <c r="U2952" i="9"/>
  <c r="V2952" i="9"/>
  <c r="T2953" i="9"/>
  <c r="U2953" i="9"/>
  <c r="V2953" i="9"/>
  <c r="T2954" i="9"/>
  <c r="U2954" i="9"/>
  <c r="V2954" i="9"/>
  <c r="T2955" i="9"/>
  <c r="U2955" i="9"/>
  <c r="V2955" i="9"/>
  <c r="T2956" i="9"/>
  <c r="U2956" i="9"/>
  <c r="V2956" i="9"/>
  <c r="T2957" i="9"/>
  <c r="U2957" i="9"/>
  <c r="V2957" i="9"/>
  <c r="T2958" i="9"/>
  <c r="U2958" i="9"/>
  <c r="V2958" i="9"/>
  <c r="T2959" i="9"/>
  <c r="U2959" i="9"/>
  <c r="V2959" i="9"/>
  <c r="T2960" i="9"/>
  <c r="U2960" i="9"/>
  <c r="V2960" i="9"/>
  <c r="T2961" i="9"/>
  <c r="U2961" i="9"/>
  <c r="V2961" i="9"/>
  <c r="T2962" i="9"/>
  <c r="U2962" i="9"/>
  <c r="V2962" i="9"/>
  <c r="T2963" i="9"/>
  <c r="U2963" i="9"/>
  <c r="V2963" i="9"/>
  <c r="T2964" i="9"/>
  <c r="U2964" i="9"/>
  <c r="V2964" i="9"/>
  <c r="T2965" i="9"/>
  <c r="U2965" i="9"/>
  <c r="V2965" i="9"/>
  <c r="T2966" i="9"/>
  <c r="U2966" i="9"/>
  <c r="V2966" i="9"/>
  <c r="T2967" i="9"/>
  <c r="U2967" i="9"/>
  <c r="V2967" i="9"/>
  <c r="T2968" i="9"/>
  <c r="U2968" i="9"/>
  <c r="V2968" i="9"/>
  <c r="T2969" i="9"/>
  <c r="U2969" i="9"/>
  <c r="V2969" i="9"/>
  <c r="T2970" i="9"/>
  <c r="U2970" i="9"/>
  <c r="V2970" i="9"/>
  <c r="T2971" i="9"/>
  <c r="U2971" i="9"/>
  <c r="V2971" i="9"/>
  <c r="T2972" i="9"/>
  <c r="U2972" i="9"/>
  <c r="V2972" i="9"/>
  <c r="T2973" i="9"/>
  <c r="U2973" i="9"/>
  <c r="V2973" i="9"/>
  <c r="T2974" i="9"/>
  <c r="U2974" i="9"/>
  <c r="V2974" i="9"/>
  <c r="T2975" i="9"/>
  <c r="U2975" i="9"/>
  <c r="V2975" i="9"/>
  <c r="T2976" i="9"/>
  <c r="U2976" i="9"/>
  <c r="V2976" i="9"/>
  <c r="T2977" i="9"/>
  <c r="U2977" i="9"/>
  <c r="V2977" i="9"/>
  <c r="T2978" i="9"/>
  <c r="U2978" i="9"/>
  <c r="V2978" i="9"/>
  <c r="T2979" i="9"/>
  <c r="U2979" i="9"/>
  <c r="V2979" i="9"/>
  <c r="T2980" i="9"/>
  <c r="U2980" i="9"/>
  <c r="V2980" i="9"/>
  <c r="T2981" i="9"/>
  <c r="U2981" i="9"/>
  <c r="V2981" i="9"/>
  <c r="T2982" i="9"/>
  <c r="U2982" i="9"/>
  <c r="V2982" i="9"/>
  <c r="T2983" i="9"/>
  <c r="U2983" i="9"/>
  <c r="V2983" i="9"/>
  <c r="T2984" i="9"/>
  <c r="U2984" i="9"/>
  <c r="V2984" i="9"/>
  <c r="T2985" i="9"/>
  <c r="U2985" i="9"/>
  <c r="V2985" i="9"/>
  <c r="T2986" i="9"/>
  <c r="U2986" i="9"/>
  <c r="V2986" i="9"/>
  <c r="T2987" i="9"/>
  <c r="U2987" i="9"/>
  <c r="V2987" i="9"/>
  <c r="T2988" i="9"/>
  <c r="U2988" i="9"/>
  <c r="V2988" i="9"/>
  <c r="T2989" i="9"/>
  <c r="U2989" i="9"/>
  <c r="V2989" i="9"/>
  <c r="T2990" i="9"/>
  <c r="U2990" i="9"/>
  <c r="V2990" i="9"/>
  <c r="T2991" i="9"/>
  <c r="U2991" i="9"/>
  <c r="V2991" i="9"/>
  <c r="T2992" i="9"/>
  <c r="U2992" i="9"/>
  <c r="V2992" i="9"/>
  <c r="T2993" i="9"/>
  <c r="U2993" i="9"/>
  <c r="V2993" i="9"/>
  <c r="T2994" i="9"/>
  <c r="U2994" i="9"/>
  <c r="V2994" i="9"/>
  <c r="T2995" i="9"/>
  <c r="U2995" i="9"/>
  <c r="V2995" i="9"/>
  <c r="T2996" i="9"/>
  <c r="U2996" i="9"/>
  <c r="V2996" i="9"/>
  <c r="T2997" i="9"/>
  <c r="U2997" i="9"/>
  <c r="V2997" i="9"/>
  <c r="T2998" i="9"/>
  <c r="U2998" i="9"/>
  <c r="V2998" i="9"/>
  <c r="T2999" i="9"/>
  <c r="U2999" i="9"/>
  <c r="V2999" i="9"/>
  <c r="T3000" i="9"/>
  <c r="U3000" i="9"/>
  <c r="V3000" i="9"/>
  <c r="T3001" i="9"/>
  <c r="U3001" i="9"/>
  <c r="V3001" i="9"/>
  <c r="T3002" i="9"/>
  <c r="U3002" i="9"/>
  <c r="V3002" i="9"/>
  <c r="T3003" i="9"/>
  <c r="U3003" i="9"/>
  <c r="V3003" i="9"/>
  <c r="T3004" i="9"/>
  <c r="U3004" i="9"/>
  <c r="V3004" i="9"/>
  <c r="T3005" i="9"/>
  <c r="U3005" i="9"/>
  <c r="V3005" i="9"/>
  <c r="T3006" i="9"/>
  <c r="U3006" i="9"/>
  <c r="V3006" i="9"/>
  <c r="T3007" i="9"/>
  <c r="U3007" i="9"/>
  <c r="V3007" i="9"/>
  <c r="T3008" i="9"/>
  <c r="U3008" i="9"/>
  <c r="V3008" i="9"/>
  <c r="T3009" i="9"/>
  <c r="U3009" i="9"/>
  <c r="V3009" i="9"/>
  <c r="T3010" i="9"/>
  <c r="U3010" i="9"/>
  <c r="V3010" i="9"/>
  <c r="T3011" i="9"/>
  <c r="U3011" i="9"/>
  <c r="V3011" i="9"/>
  <c r="T3012" i="9"/>
  <c r="U3012" i="9"/>
  <c r="V3012" i="9"/>
  <c r="T3013" i="9"/>
  <c r="U3013" i="9"/>
  <c r="V3013" i="9"/>
  <c r="T3014" i="9"/>
  <c r="U3014" i="9"/>
  <c r="V3014" i="9"/>
  <c r="T3015" i="9"/>
  <c r="U3015" i="9"/>
  <c r="V3015" i="9"/>
  <c r="T3016" i="9"/>
  <c r="U3016" i="9"/>
  <c r="V3016" i="9"/>
  <c r="T3017" i="9"/>
  <c r="U3017" i="9"/>
  <c r="V3017" i="9"/>
  <c r="T3018" i="9"/>
  <c r="U3018" i="9"/>
  <c r="V3018" i="9"/>
  <c r="T3019" i="9"/>
  <c r="U3019" i="9"/>
  <c r="V3019" i="9"/>
  <c r="T3020" i="9"/>
  <c r="U3020" i="9"/>
  <c r="V3020" i="9"/>
  <c r="T3021" i="9"/>
  <c r="U3021" i="9"/>
  <c r="V3021" i="9"/>
  <c r="T3022" i="9"/>
  <c r="U3022" i="9"/>
  <c r="V3022" i="9"/>
  <c r="T3023" i="9"/>
  <c r="U3023" i="9"/>
  <c r="V3023" i="9"/>
  <c r="T3024" i="9"/>
  <c r="U3024" i="9"/>
  <c r="V3024" i="9"/>
  <c r="T3025" i="9"/>
  <c r="U3025" i="9"/>
  <c r="V3025" i="9"/>
  <c r="T3026" i="9"/>
  <c r="U3026" i="9"/>
  <c r="V3026" i="9"/>
  <c r="T3027" i="9"/>
  <c r="U3027" i="9"/>
  <c r="V3027" i="9"/>
  <c r="T3028" i="9"/>
  <c r="U3028" i="9"/>
  <c r="V3028" i="9"/>
  <c r="T3029" i="9"/>
  <c r="U3029" i="9"/>
  <c r="V3029" i="9"/>
  <c r="T3030" i="9"/>
  <c r="U3030" i="9"/>
  <c r="V3030" i="9"/>
  <c r="T3031" i="9"/>
  <c r="U3031" i="9"/>
  <c r="V3031" i="9"/>
  <c r="T3032" i="9"/>
  <c r="U3032" i="9"/>
  <c r="V3032" i="9"/>
  <c r="T3033" i="9"/>
  <c r="U3033" i="9"/>
  <c r="V3033" i="9"/>
  <c r="T3034" i="9"/>
  <c r="U3034" i="9"/>
  <c r="V3034" i="9"/>
  <c r="T3035" i="9"/>
  <c r="U3035" i="9"/>
  <c r="V3035" i="9"/>
  <c r="T3036" i="9"/>
  <c r="U3036" i="9"/>
  <c r="V3036" i="9"/>
  <c r="T3037" i="9"/>
  <c r="U3037" i="9"/>
  <c r="V3037" i="9"/>
  <c r="T3038" i="9"/>
  <c r="U3038" i="9"/>
  <c r="V3038" i="9"/>
  <c r="T3039" i="9"/>
  <c r="U3039" i="9"/>
  <c r="V3039" i="9"/>
  <c r="T3040" i="9"/>
  <c r="U3040" i="9"/>
  <c r="V3040" i="9"/>
  <c r="T3041" i="9"/>
  <c r="U3041" i="9"/>
  <c r="V3041" i="9"/>
  <c r="T3042" i="9"/>
  <c r="U3042" i="9"/>
  <c r="V3042" i="9"/>
  <c r="T3043" i="9"/>
  <c r="U3043" i="9"/>
  <c r="V3043" i="9"/>
  <c r="T3044" i="9"/>
  <c r="U3044" i="9"/>
  <c r="V3044" i="9"/>
  <c r="T3045" i="9"/>
  <c r="U3045" i="9"/>
  <c r="V3045" i="9"/>
  <c r="T3046" i="9"/>
  <c r="U3046" i="9"/>
  <c r="V3046" i="9"/>
  <c r="T3047" i="9"/>
  <c r="U3047" i="9"/>
  <c r="V3047" i="9"/>
  <c r="T3048" i="9"/>
  <c r="U3048" i="9"/>
  <c r="V3048" i="9"/>
  <c r="T3049" i="9"/>
  <c r="U3049" i="9"/>
  <c r="V3049" i="9"/>
  <c r="T3050" i="9"/>
  <c r="U3050" i="9"/>
  <c r="V3050" i="9"/>
  <c r="T3051" i="9"/>
  <c r="U3051" i="9"/>
  <c r="V3051" i="9"/>
  <c r="T3052" i="9"/>
  <c r="U3052" i="9"/>
  <c r="V3052" i="9"/>
  <c r="T3053" i="9"/>
  <c r="U3053" i="9"/>
  <c r="V3053" i="9"/>
  <c r="T3054" i="9"/>
  <c r="U3054" i="9"/>
  <c r="V3054" i="9"/>
  <c r="T3055" i="9"/>
  <c r="U3055" i="9"/>
  <c r="V3055" i="9"/>
  <c r="T3056" i="9"/>
  <c r="U3056" i="9"/>
  <c r="V3056" i="9"/>
  <c r="T3057" i="9"/>
  <c r="U3057" i="9"/>
  <c r="V3057" i="9"/>
  <c r="T3058" i="9"/>
  <c r="U3058" i="9"/>
  <c r="V3058" i="9"/>
  <c r="T3059" i="9"/>
  <c r="U3059" i="9"/>
  <c r="V3059" i="9"/>
  <c r="T3060" i="9"/>
  <c r="U3060" i="9"/>
  <c r="V3060" i="9"/>
  <c r="T3061" i="9"/>
  <c r="U3061" i="9"/>
  <c r="V3061" i="9"/>
  <c r="T3062" i="9"/>
  <c r="U3062" i="9"/>
  <c r="V3062" i="9"/>
  <c r="T3063" i="9"/>
  <c r="U3063" i="9"/>
  <c r="V3063" i="9"/>
  <c r="T3064" i="9"/>
  <c r="U3064" i="9"/>
  <c r="V3064" i="9"/>
  <c r="T3065" i="9"/>
  <c r="U3065" i="9"/>
  <c r="V3065" i="9"/>
  <c r="T3066" i="9"/>
  <c r="U3066" i="9"/>
  <c r="V3066" i="9"/>
  <c r="T3067" i="9"/>
  <c r="U3067" i="9"/>
  <c r="V3067" i="9"/>
  <c r="T3068" i="9"/>
  <c r="U3068" i="9"/>
  <c r="V3068" i="9"/>
  <c r="T3069" i="9"/>
  <c r="U3069" i="9"/>
  <c r="V3069" i="9"/>
  <c r="T3070" i="9"/>
  <c r="U3070" i="9"/>
  <c r="V3070" i="9"/>
  <c r="T3071" i="9"/>
  <c r="U3071" i="9"/>
  <c r="V3071" i="9"/>
  <c r="T3072" i="9"/>
  <c r="U3072" i="9"/>
  <c r="V3072" i="9"/>
  <c r="T3073" i="9"/>
  <c r="U3073" i="9"/>
  <c r="V3073" i="9"/>
  <c r="T3074" i="9"/>
  <c r="U3074" i="9"/>
  <c r="V3074" i="9"/>
  <c r="T3075" i="9"/>
  <c r="U3075" i="9"/>
  <c r="V3075" i="9"/>
  <c r="T3076" i="9"/>
  <c r="U3076" i="9"/>
  <c r="V3076" i="9"/>
  <c r="T3077" i="9"/>
  <c r="U3077" i="9"/>
  <c r="V3077" i="9"/>
  <c r="T3078" i="9"/>
  <c r="U3078" i="9"/>
  <c r="V3078" i="9"/>
  <c r="T3079" i="9"/>
  <c r="U3079" i="9"/>
  <c r="V3079" i="9"/>
  <c r="T3080" i="9"/>
  <c r="U3080" i="9"/>
  <c r="V3080" i="9"/>
  <c r="T3081" i="9"/>
  <c r="U3081" i="9"/>
  <c r="V3081" i="9"/>
  <c r="T3082" i="9"/>
  <c r="U3082" i="9"/>
  <c r="V3082" i="9"/>
  <c r="T3083" i="9"/>
  <c r="U3083" i="9"/>
  <c r="V3083" i="9"/>
  <c r="T3084" i="9"/>
  <c r="U3084" i="9"/>
  <c r="V3084" i="9"/>
  <c r="T3085" i="9"/>
  <c r="U3085" i="9"/>
  <c r="V3085" i="9"/>
  <c r="T3086" i="9"/>
  <c r="U3086" i="9"/>
  <c r="V3086" i="9"/>
  <c r="T3087" i="9"/>
  <c r="U3087" i="9"/>
  <c r="V3087" i="9"/>
  <c r="T3088" i="9"/>
  <c r="U3088" i="9"/>
  <c r="V3088" i="9"/>
  <c r="T3089" i="9"/>
  <c r="U3089" i="9"/>
  <c r="V3089" i="9"/>
  <c r="T3090" i="9"/>
  <c r="U3090" i="9"/>
  <c r="V3090" i="9"/>
  <c r="T3091" i="9"/>
  <c r="U3091" i="9"/>
  <c r="V3091" i="9"/>
  <c r="T3092" i="9"/>
  <c r="U3092" i="9"/>
  <c r="V3092" i="9"/>
  <c r="T3093" i="9"/>
  <c r="U3093" i="9"/>
  <c r="V3093" i="9"/>
  <c r="T3094" i="9"/>
  <c r="U3094" i="9"/>
  <c r="V3094" i="9"/>
  <c r="T3095" i="9"/>
  <c r="U3095" i="9"/>
  <c r="V3095" i="9"/>
  <c r="T3096" i="9"/>
  <c r="U3096" i="9"/>
  <c r="V3096" i="9"/>
  <c r="T3097" i="9"/>
  <c r="U3097" i="9"/>
  <c r="V3097" i="9"/>
  <c r="T3098" i="9"/>
  <c r="U3098" i="9"/>
  <c r="V3098" i="9"/>
  <c r="T3099" i="9"/>
  <c r="U3099" i="9"/>
  <c r="V3099" i="9"/>
  <c r="T3100" i="9"/>
  <c r="U3100" i="9"/>
  <c r="V3100" i="9"/>
  <c r="T3101" i="9"/>
  <c r="U3101" i="9"/>
  <c r="V3101" i="9"/>
  <c r="T3102" i="9"/>
  <c r="U3102" i="9"/>
  <c r="V3102" i="9"/>
  <c r="T3103" i="9"/>
  <c r="U3103" i="9"/>
  <c r="V3103" i="9"/>
  <c r="T3104" i="9"/>
  <c r="U3104" i="9"/>
  <c r="V3104" i="9"/>
  <c r="T3105" i="9"/>
  <c r="U3105" i="9"/>
  <c r="V3105" i="9"/>
  <c r="T3106" i="9"/>
  <c r="U3106" i="9"/>
  <c r="V3106" i="9"/>
  <c r="T3107" i="9"/>
  <c r="U3107" i="9"/>
  <c r="V3107" i="9"/>
  <c r="T3108" i="9"/>
  <c r="U3108" i="9"/>
  <c r="V3108" i="9"/>
  <c r="T3109" i="9"/>
  <c r="U3109" i="9"/>
  <c r="V3109" i="9"/>
  <c r="T3110" i="9"/>
  <c r="U3110" i="9"/>
  <c r="V3110" i="9"/>
  <c r="T3111" i="9"/>
  <c r="U3111" i="9"/>
  <c r="V3111" i="9"/>
  <c r="T3112" i="9"/>
  <c r="U3112" i="9"/>
  <c r="V3112" i="9"/>
  <c r="T3113" i="9"/>
  <c r="U3113" i="9"/>
  <c r="V3113" i="9"/>
  <c r="T3114" i="9"/>
  <c r="U3114" i="9"/>
  <c r="V3114" i="9"/>
  <c r="T3115" i="9"/>
  <c r="U3115" i="9"/>
  <c r="V3115" i="9"/>
  <c r="T3116" i="9"/>
  <c r="U3116" i="9"/>
  <c r="V3116" i="9"/>
  <c r="T3117" i="9"/>
  <c r="U3117" i="9"/>
  <c r="V3117" i="9"/>
  <c r="T3118" i="9"/>
  <c r="U3118" i="9"/>
  <c r="V3118" i="9"/>
  <c r="T3119" i="9"/>
  <c r="U3119" i="9"/>
  <c r="V3119" i="9"/>
  <c r="T3120" i="9"/>
  <c r="U3120" i="9"/>
  <c r="V3120" i="9"/>
  <c r="T3121" i="9"/>
  <c r="U3121" i="9"/>
  <c r="V3121" i="9"/>
  <c r="T3122" i="9"/>
  <c r="U3122" i="9"/>
  <c r="V3122" i="9"/>
  <c r="T3123" i="9"/>
  <c r="U3123" i="9"/>
  <c r="V3123" i="9"/>
  <c r="T3124" i="9"/>
  <c r="U3124" i="9"/>
  <c r="V3124" i="9"/>
  <c r="T3125" i="9"/>
  <c r="U3125" i="9"/>
  <c r="V3125" i="9"/>
  <c r="T3126" i="9"/>
  <c r="U3126" i="9"/>
  <c r="V3126" i="9"/>
  <c r="T3127" i="9"/>
  <c r="U3127" i="9"/>
  <c r="V3127" i="9"/>
  <c r="T3128" i="9"/>
  <c r="U3128" i="9"/>
  <c r="V3128" i="9"/>
  <c r="T3129" i="9"/>
  <c r="U3129" i="9"/>
  <c r="V3129" i="9"/>
  <c r="T3130" i="9"/>
  <c r="U3130" i="9"/>
  <c r="V3130" i="9"/>
  <c r="T3131" i="9"/>
  <c r="U3131" i="9"/>
  <c r="V3131" i="9"/>
  <c r="T3132" i="9"/>
  <c r="U3132" i="9"/>
  <c r="V3132" i="9"/>
  <c r="T3133" i="9"/>
  <c r="U3133" i="9"/>
  <c r="V3133" i="9"/>
  <c r="T3134" i="9"/>
  <c r="U3134" i="9"/>
  <c r="V3134" i="9"/>
  <c r="T3135" i="9"/>
  <c r="U3135" i="9"/>
  <c r="V3135" i="9"/>
  <c r="T3136" i="9"/>
  <c r="U3136" i="9"/>
  <c r="V3136" i="9"/>
  <c r="T3137" i="9"/>
  <c r="U3137" i="9"/>
  <c r="V3137" i="9"/>
  <c r="T3138" i="9"/>
  <c r="U3138" i="9"/>
  <c r="V3138" i="9"/>
  <c r="T3139" i="9"/>
  <c r="U3139" i="9"/>
  <c r="V3139" i="9"/>
  <c r="T3140" i="9"/>
  <c r="U3140" i="9"/>
  <c r="V3140" i="9"/>
  <c r="T3141" i="9"/>
  <c r="U3141" i="9"/>
  <c r="V3141" i="9"/>
  <c r="T3142" i="9"/>
  <c r="U3142" i="9"/>
  <c r="V3142" i="9"/>
  <c r="T3143" i="9"/>
  <c r="U3143" i="9"/>
  <c r="V3143" i="9"/>
  <c r="T3144" i="9"/>
  <c r="U3144" i="9"/>
  <c r="V3144" i="9"/>
  <c r="T3145" i="9"/>
  <c r="U3145" i="9"/>
  <c r="V3145" i="9"/>
  <c r="T3146" i="9"/>
  <c r="U3146" i="9"/>
  <c r="V3146" i="9"/>
  <c r="T3147" i="9"/>
  <c r="U3147" i="9"/>
  <c r="V3147" i="9"/>
  <c r="T3148" i="9"/>
  <c r="U3148" i="9"/>
  <c r="V3148" i="9"/>
  <c r="T3149" i="9"/>
  <c r="U3149" i="9"/>
  <c r="V3149" i="9"/>
  <c r="T3150" i="9"/>
  <c r="U3150" i="9"/>
  <c r="V3150" i="9"/>
  <c r="T3151" i="9"/>
  <c r="U3151" i="9"/>
  <c r="V3151" i="9"/>
  <c r="T3152" i="9"/>
  <c r="U3152" i="9"/>
  <c r="V3152" i="9"/>
  <c r="T3153" i="9"/>
  <c r="U3153" i="9"/>
  <c r="V3153" i="9"/>
  <c r="T3154" i="9"/>
  <c r="U3154" i="9"/>
  <c r="V3154" i="9"/>
  <c r="T3155" i="9"/>
  <c r="U3155" i="9"/>
  <c r="V3155" i="9"/>
  <c r="T3156" i="9"/>
  <c r="U3156" i="9"/>
  <c r="V3156" i="9"/>
  <c r="T3157" i="9"/>
  <c r="U3157" i="9"/>
  <c r="V3157" i="9"/>
  <c r="T3158" i="9"/>
  <c r="U3158" i="9"/>
  <c r="V3158" i="9"/>
  <c r="T3159" i="9"/>
  <c r="U3159" i="9"/>
  <c r="V3159" i="9"/>
  <c r="T3160" i="9"/>
  <c r="U3160" i="9"/>
  <c r="V3160" i="9"/>
  <c r="T3161" i="9"/>
  <c r="U3161" i="9"/>
  <c r="V3161" i="9"/>
  <c r="T3162" i="9"/>
  <c r="U3162" i="9"/>
  <c r="V3162" i="9"/>
  <c r="T3163" i="9"/>
  <c r="U3163" i="9"/>
  <c r="V3163" i="9"/>
  <c r="T3164" i="9"/>
  <c r="U3164" i="9"/>
  <c r="V3164" i="9"/>
  <c r="T3165" i="9"/>
  <c r="U3165" i="9"/>
  <c r="V3165" i="9"/>
  <c r="T3166" i="9"/>
  <c r="U3166" i="9"/>
  <c r="V3166" i="9"/>
  <c r="T3167" i="9"/>
  <c r="U3167" i="9"/>
  <c r="V3167" i="9"/>
  <c r="T3168" i="9"/>
  <c r="U3168" i="9"/>
  <c r="V3168" i="9"/>
  <c r="T3169" i="9"/>
  <c r="U3169" i="9"/>
  <c r="V3169" i="9"/>
  <c r="T3170" i="9"/>
  <c r="U3170" i="9"/>
  <c r="V3170" i="9"/>
  <c r="T3171" i="9"/>
  <c r="U3171" i="9"/>
  <c r="V3171" i="9"/>
  <c r="T3172" i="9"/>
  <c r="U3172" i="9"/>
  <c r="V3172" i="9"/>
  <c r="T3173" i="9"/>
  <c r="U3173" i="9"/>
  <c r="V3173" i="9"/>
  <c r="T3174" i="9"/>
  <c r="U3174" i="9"/>
  <c r="V3174" i="9"/>
  <c r="T3175" i="9"/>
  <c r="U3175" i="9"/>
  <c r="V3175" i="9"/>
  <c r="T3176" i="9"/>
  <c r="U3176" i="9"/>
  <c r="V3176" i="9"/>
  <c r="T3177" i="9"/>
  <c r="U3177" i="9"/>
  <c r="V3177" i="9"/>
  <c r="T3178" i="9"/>
  <c r="U3178" i="9"/>
  <c r="V3178" i="9"/>
  <c r="T3179" i="9"/>
  <c r="U3179" i="9"/>
  <c r="V3179" i="9"/>
  <c r="T3180" i="9"/>
  <c r="U3180" i="9"/>
  <c r="V3180" i="9"/>
  <c r="T3181" i="9"/>
  <c r="U3181" i="9"/>
  <c r="V3181" i="9"/>
  <c r="T3182" i="9"/>
  <c r="U3182" i="9"/>
  <c r="V3182" i="9"/>
  <c r="T3183" i="9"/>
  <c r="U3183" i="9"/>
  <c r="V3183" i="9"/>
  <c r="T3184" i="9"/>
  <c r="U3184" i="9"/>
  <c r="V3184" i="9"/>
  <c r="T3185" i="9"/>
  <c r="U3185" i="9"/>
  <c r="V3185" i="9"/>
  <c r="T3186" i="9"/>
  <c r="U3186" i="9"/>
  <c r="V3186" i="9"/>
  <c r="T3187" i="9"/>
  <c r="U3187" i="9"/>
  <c r="V3187" i="9"/>
  <c r="T3188" i="9"/>
  <c r="U3188" i="9"/>
  <c r="V3188" i="9"/>
  <c r="T3189" i="9"/>
  <c r="U3189" i="9"/>
  <c r="V3189" i="9"/>
  <c r="T3190" i="9"/>
  <c r="U3190" i="9"/>
  <c r="V3190" i="9"/>
  <c r="T3191" i="9"/>
  <c r="U3191" i="9"/>
  <c r="V3191" i="9"/>
  <c r="T3192" i="9"/>
  <c r="U3192" i="9"/>
  <c r="V3192" i="9"/>
  <c r="T3193" i="9"/>
  <c r="U3193" i="9"/>
  <c r="V3193" i="9"/>
  <c r="T3194" i="9"/>
  <c r="U3194" i="9"/>
  <c r="V3194" i="9"/>
  <c r="T3195" i="9"/>
  <c r="U3195" i="9"/>
  <c r="V3195" i="9"/>
  <c r="T3196" i="9"/>
  <c r="U3196" i="9"/>
  <c r="V3196" i="9"/>
  <c r="T3197" i="9"/>
  <c r="U3197" i="9"/>
  <c r="V3197" i="9"/>
  <c r="T3198" i="9"/>
  <c r="U3198" i="9"/>
  <c r="V3198" i="9"/>
  <c r="T3199" i="9"/>
  <c r="U3199" i="9"/>
  <c r="V3199" i="9"/>
  <c r="T3200" i="9"/>
  <c r="U3200" i="9"/>
  <c r="V3200" i="9"/>
  <c r="T3201" i="9"/>
  <c r="U3201" i="9"/>
  <c r="V3201" i="9"/>
  <c r="T3202" i="9"/>
  <c r="U3202" i="9"/>
  <c r="V3202" i="9"/>
  <c r="T3203" i="9"/>
  <c r="U3203" i="9"/>
  <c r="V3203" i="9"/>
  <c r="T3204" i="9"/>
  <c r="U3204" i="9"/>
  <c r="V3204" i="9"/>
  <c r="T3205" i="9"/>
  <c r="U3205" i="9"/>
  <c r="V3205" i="9"/>
  <c r="T3206" i="9"/>
  <c r="U3206" i="9"/>
  <c r="V3206" i="9"/>
  <c r="T3207" i="9"/>
  <c r="U3207" i="9"/>
  <c r="V3207" i="9"/>
  <c r="T3208" i="9"/>
  <c r="U3208" i="9"/>
  <c r="V3208" i="9"/>
  <c r="T3209" i="9"/>
  <c r="U3209" i="9"/>
  <c r="V3209" i="9"/>
  <c r="T3210" i="9"/>
  <c r="U3210" i="9"/>
  <c r="V3210" i="9"/>
  <c r="T3211" i="9"/>
  <c r="U3211" i="9"/>
  <c r="V3211" i="9"/>
  <c r="T3212" i="9"/>
  <c r="U3212" i="9"/>
  <c r="V3212" i="9"/>
  <c r="T3213" i="9"/>
  <c r="U3213" i="9"/>
  <c r="V3213" i="9"/>
  <c r="T3214" i="9"/>
  <c r="U3214" i="9"/>
  <c r="V3214" i="9"/>
  <c r="T3215" i="9"/>
  <c r="U3215" i="9"/>
  <c r="V3215" i="9"/>
  <c r="T3216" i="9"/>
  <c r="U3216" i="9"/>
  <c r="V3216" i="9"/>
  <c r="T3217" i="9"/>
  <c r="U3217" i="9"/>
  <c r="V3217" i="9"/>
  <c r="T3218" i="9"/>
  <c r="U3218" i="9"/>
  <c r="V3218" i="9"/>
  <c r="T3219" i="9"/>
  <c r="U3219" i="9"/>
  <c r="V3219" i="9"/>
  <c r="T3220" i="9"/>
  <c r="U3220" i="9"/>
  <c r="V3220" i="9"/>
  <c r="T3221" i="9"/>
  <c r="U3221" i="9"/>
  <c r="V3221" i="9"/>
  <c r="T3222" i="9"/>
  <c r="U3222" i="9"/>
  <c r="V3222" i="9"/>
  <c r="T3223" i="9"/>
  <c r="U3223" i="9"/>
  <c r="V3223" i="9"/>
  <c r="T3224" i="9"/>
  <c r="U3224" i="9"/>
  <c r="V3224" i="9"/>
  <c r="T3225" i="9"/>
  <c r="U3225" i="9"/>
  <c r="V3225" i="9"/>
  <c r="T3226" i="9"/>
  <c r="U3226" i="9"/>
  <c r="V3226" i="9"/>
  <c r="T3227" i="9"/>
  <c r="U3227" i="9"/>
  <c r="V3227" i="9"/>
  <c r="T3228" i="9"/>
  <c r="U3228" i="9"/>
  <c r="V3228" i="9"/>
  <c r="T3229" i="9"/>
  <c r="U3229" i="9"/>
  <c r="V3229" i="9"/>
  <c r="T3230" i="9"/>
  <c r="U3230" i="9"/>
  <c r="V3230" i="9"/>
  <c r="T3231" i="9"/>
  <c r="U3231" i="9"/>
  <c r="V3231" i="9"/>
  <c r="T3232" i="9"/>
  <c r="U3232" i="9"/>
  <c r="V3232" i="9"/>
  <c r="T3233" i="9"/>
  <c r="U3233" i="9"/>
  <c r="V3233" i="9"/>
  <c r="T3234" i="9"/>
  <c r="U3234" i="9"/>
  <c r="V3234" i="9"/>
  <c r="T3235" i="9"/>
  <c r="U3235" i="9"/>
  <c r="V3235" i="9"/>
  <c r="T3236" i="9"/>
  <c r="U3236" i="9"/>
  <c r="V3236" i="9"/>
  <c r="T3237" i="9"/>
  <c r="U3237" i="9"/>
  <c r="V3237" i="9"/>
  <c r="T3238" i="9"/>
  <c r="U3238" i="9"/>
  <c r="V3238" i="9"/>
  <c r="T3239" i="9"/>
  <c r="U3239" i="9"/>
  <c r="V3239" i="9"/>
  <c r="T3240" i="9"/>
  <c r="U3240" i="9"/>
  <c r="V3240" i="9"/>
  <c r="T3241" i="9"/>
  <c r="U3241" i="9"/>
  <c r="V3241" i="9"/>
  <c r="T3242" i="9"/>
  <c r="U3242" i="9"/>
  <c r="V3242" i="9"/>
  <c r="T3243" i="9"/>
  <c r="U3243" i="9"/>
  <c r="V3243" i="9"/>
  <c r="T3244" i="9"/>
  <c r="U3244" i="9"/>
  <c r="V3244" i="9"/>
  <c r="T3245" i="9"/>
  <c r="U3245" i="9"/>
  <c r="V3245" i="9"/>
  <c r="T3246" i="9"/>
  <c r="U3246" i="9"/>
  <c r="V3246" i="9"/>
  <c r="T3247" i="9"/>
  <c r="U3247" i="9"/>
  <c r="V3247" i="9"/>
  <c r="T3248" i="9"/>
  <c r="U3248" i="9"/>
  <c r="V3248" i="9"/>
  <c r="T3249" i="9"/>
  <c r="U3249" i="9"/>
  <c r="V3249" i="9"/>
  <c r="T3250" i="9"/>
  <c r="U3250" i="9"/>
  <c r="V3250" i="9"/>
  <c r="T3251" i="9"/>
  <c r="U3251" i="9"/>
  <c r="V3251" i="9"/>
  <c r="T3252" i="9"/>
  <c r="U3252" i="9"/>
  <c r="V3252" i="9"/>
  <c r="T3253" i="9"/>
  <c r="U3253" i="9"/>
  <c r="V3253" i="9"/>
  <c r="T3254" i="9"/>
  <c r="U3254" i="9"/>
  <c r="V3254" i="9"/>
  <c r="T3255" i="9"/>
  <c r="U3255" i="9"/>
  <c r="V3255" i="9"/>
  <c r="T3256" i="9"/>
  <c r="U3256" i="9"/>
  <c r="V3256" i="9"/>
  <c r="T3257" i="9"/>
  <c r="U3257" i="9"/>
  <c r="V3257" i="9"/>
  <c r="T3258" i="9"/>
  <c r="U3258" i="9"/>
  <c r="V3258" i="9"/>
  <c r="T3259" i="9"/>
  <c r="U3259" i="9"/>
  <c r="V3259" i="9"/>
  <c r="T3260" i="9"/>
  <c r="U3260" i="9"/>
  <c r="V3260" i="9"/>
  <c r="T3261" i="9"/>
  <c r="U3261" i="9"/>
  <c r="V3261" i="9"/>
  <c r="T3262" i="9"/>
  <c r="U3262" i="9"/>
  <c r="V3262" i="9"/>
  <c r="T3263" i="9"/>
  <c r="U3263" i="9"/>
  <c r="V3263" i="9"/>
  <c r="T3264" i="9"/>
  <c r="U3264" i="9"/>
  <c r="V3264" i="9"/>
  <c r="T3265" i="9"/>
  <c r="U3265" i="9"/>
  <c r="V3265" i="9"/>
  <c r="T3266" i="9"/>
  <c r="U3266" i="9"/>
  <c r="V3266" i="9"/>
  <c r="T3267" i="9"/>
  <c r="U3267" i="9"/>
  <c r="V3267" i="9"/>
  <c r="T3268" i="9"/>
  <c r="U3268" i="9"/>
  <c r="V3268" i="9"/>
  <c r="T3269" i="9"/>
  <c r="U3269" i="9"/>
  <c r="V3269" i="9"/>
  <c r="T3270" i="9"/>
  <c r="U3270" i="9"/>
  <c r="V3270" i="9"/>
  <c r="T3271" i="9"/>
  <c r="U3271" i="9"/>
  <c r="V3271" i="9"/>
  <c r="T3272" i="9"/>
  <c r="U3272" i="9"/>
  <c r="V3272" i="9"/>
  <c r="T3273" i="9"/>
  <c r="U3273" i="9"/>
  <c r="V3273" i="9"/>
  <c r="T3274" i="9"/>
  <c r="U3274" i="9"/>
  <c r="V3274" i="9"/>
  <c r="T3275" i="9"/>
  <c r="U3275" i="9"/>
  <c r="V3275" i="9"/>
  <c r="T3276" i="9"/>
  <c r="U3276" i="9"/>
  <c r="V3276" i="9"/>
  <c r="T3277" i="9"/>
  <c r="U3277" i="9"/>
  <c r="V3277" i="9"/>
  <c r="T3278" i="9"/>
  <c r="U3278" i="9"/>
  <c r="V3278" i="9"/>
  <c r="T3279" i="9"/>
  <c r="U3279" i="9"/>
  <c r="V3279" i="9"/>
  <c r="T3280" i="9"/>
  <c r="U3280" i="9"/>
  <c r="V3280" i="9"/>
  <c r="T3281" i="9"/>
  <c r="U3281" i="9"/>
  <c r="V3281" i="9"/>
  <c r="T3282" i="9"/>
  <c r="U3282" i="9"/>
  <c r="V3282" i="9"/>
  <c r="T3283" i="9"/>
  <c r="U3283" i="9"/>
  <c r="V3283" i="9"/>
  <c r="T3284" i="9"/>
  <c r="U3284" i="9"/>
  <c r="V3284" i="9"/>
  <c r="T3285" i="9"/>
  <c r="U3285" i="9"/>
  <c r="V3285" i="9"/>
  <c r="T3286" i="9"/>
  <c r="U3286" i="9"/>
  <c r="V3286" i="9"/>
  <c r="T3287" i="9"/>
  <c r="U3287" i="9"/>
  <c r="V3287" i="9"/>
  <c r="T3288" i="9"/>
  <c r="U3288" i="9"/>
  <c r="V3288" i="9"/>
  <c r="T3289" i="9"/>
  <c r="U3289" i="9"/>
  <c r="V3289" i="9"/>
  <c r="T3290" i="9"/>
  <c r="U3290" i="9"/>
  <c r="V3290" i="9"/>
  <c r="T3291" i="9"/>
  <c r="U3291" i="9"/>
  <c r="V3291" i="9"/>
  <c r="T3292" i="9"/>
  <c r="U3292" i="9"/>
  <c r="V3292" i="9"/>
  <c r="T3293" i="9"/>
  <c r="U3293" i="9"/>
  <c r="V3293" i="9"/>
  <c r="T3294" i="9"/>
  <c r="U3294" i="9"/>
  <c r="V3294" i="9"/>
  <c r="T3295" i="9"/>
  <c r="U3295" i="9"/>
  <c r="V3295" i="9"/>
  <c r="T3296" i="9"/>
  <c r="U3296" i="9"/>
  <c r="V3296" i="9"/>
  <c r="T3297" i="9"/>
  <c r="U3297" i="9"/>
  <c r="V3297" i="9"/>
  <c r="T3298" i="9"/>
  <c r="U3298" i="9"/>
  <c r="V3298" i="9"/>
  <c r="T3299" i="9"/>
  <c r="U3299" i="9"/>
  <c r="V3299" i="9"/>
  <c r="T3300" i="9"/>
  <c r="U3300" i="9"/>
  <c r="V3300" i="9"/>
  <c r="T3301" i="9"/>
  <c r="U3301" i="9"/>
  <c r="V3301" i="9"/>
  <c r="T3302" i="9"/>
  <c r="U3302" i="9"/>
  <c r="V3302" i="9"/>
  <c r="T3303" i="9"/>
  <c r="U3303" i="9"/>
  <c r="V3303" i="9"/>
  <c r="T3304" i="9"/>
  <c r="U3304" i="9"/>
  <c r="V3304" i="9"/>
  <c r="T3305" i="9"/>
  <c r="U3305" i="9"/>
  <c r="V3305" i="9"/>
  <c r="T3306" i="9"/>
  <c r="U3306" i="9"/>
  <c r="V3306" i="9"/>
  <c r="T3307" i="9"/>
  <c r="U3307" i="9"/>
  <c r="V3307" i="9"/>
  <c r="T3308" i="9"/>
  <c r="U3308" i="9"/>
  <c r="V3308" i="9"/>
  <c r="T3309" i="9"/>
  <c r="U3309" i="9"/>
  <c r="V3309" i="9"/>
  <c r="T3310" i="9"/>
  <c r="U3310" i="9"/>
  <c r="V3310" i="9"/>
  <c r="T3311" i="9"/>
  <c r="U3311" i="9"/>
  <c r="V3311" i="9"/>
  <c r="T3312" i="9"/>
  <c r="U3312" i="9"/>
  <c r="V3312" i="9"/>
  <c r="T3313" i="9"/>
  <c r="U3313" i="9"/>
  <c r="V3313" i="9"/>
  <c r="T3314" i="9"/>
  <c r="U3314" i="9"/>
  <c r="V3314" i="9"/>
  <c r="T3315" i="9"/>
  <c r="U3315" i="9"/>
  <c r="V3315" i="9"/>
  <c r="T3316" i="9"/>
  <c r="U3316" i="9"/>
  <c r="V3316" i="9"/>
  <c r="T3317" i="9"/>
  <c r="U3317" i="9"/>
  <c r="V3317" i="9"/>
  <c r="T3318" i="9"/>
  <c r="U3318" i="9"/>
  <c r="V3318" i="9"/>
  <c r="T3319" i="9"/>
  <c r="U3319" i="9"/>
  <c r="V3319" i="9"/>
  <c r="T3320" i="9"/>
  <c r="U3320" i="9"/>
  <c r="V3320" i="9"/>
  <c r="T3321" i="9"/>
  <c r="U3321" i="9"/>
  <c r="V3321" i="9"/>
  <c r="T3322" i="9"/>
  <c r="U3322" i="9"/>
  <c r="V3322" i="9"/>
  <c r="T3323" i="9"/>
  <c r="U3323" i="9"/>
  <c r="V3323" i="9"/>
  <c r="T3324" i="9"/>
  <c r="U3324" i="9"/>
  <c r="V3324" i="9"/>
  <c r="T3325" i="9"/>
  <c r="U3325" i="9"/>
  <c r="V3325" i="9"/>
  <c r="T3326" i="9"/>
  <c r="U3326" i="9"/>
  <c r="V3326" i="9"/>
  <c r="T3327" i="9"/>
  <c r="U3327" i="9"/>
  <c r="V3327" i="9"/>
  <c r="T3328" i="9"/>
  <c r="U3328" i="9"/>
  <c r="V3328" i="9"/>
  <c r="T3329" i="9"/>
  <c r="U3329" i="9"/>
  <c r="V3329" i="9"/>
  <c r="T3330" i="9"/>
  <c r="U3330" i="9"/>
  <c r="V3330" i="9"/>
  <c r="T3331" i="9"/>
  <c r="U3331" i="9"/>
  <c r="V3331" i="9"/>
  <c r="T3332" i="9"/>
  <c r="U3332" i="9"/>
  <c r="V3332" i="9"/>
  <c r="T3333" i="9"/>
  <c r="U3333" i="9"/>
  <c r="V3333" i="9"/>
  <c r="T3334" i="9"/>
  <c r="U3334" i="9"/>
  <c r="V3334" i="9"/>
  <c r="T3335" i="9"/>
  <c r="U3335" i="9"/>
  <c r="V3335" i="9"/>
  <c r="T3336" i="9"/>
  <c r="U3336" i="9"/>
  <c r="V3336" i="9"/>
  <c r="T3337" i="9"/>
  <c r="U3337" i="9"/>
  <c r="V3337" i="9"/>
  <c r="T3338" i="9"/>
  <c r="U3338" i="9"/>
  <c r="V3338" i="9"/>
  <c r="T3339" i="9"/>
  <c r="U3339" i="9"/>
  <c r="V3339" i="9"/>
  <c r="T3340" i="9"/>
  <c r="U3340" i="9"/>
  <c r="V3340" i="9"/>
  <c r="T3341" i="9"/>
  <c r="U3341" i="9"/>
  <c r="V3341" i="9"/>
  <c r="T3342" i="9"/>
  <c r="U3342" i="9"/>
  <c r="V3342" i="9"/>
  <c r="T3343" i="9"/>
  <c r="U3343" i="9"/>
  <c r="V3343" i="9"/>
  <c r="T3344" i="9"/>
  <c r="U3344" i="9"/>
  <c r="V3344" i="9"/>
  <c r="T3345" i="9"/>
  <c r="U3345" i="9"/>
  <c r="V3345" i="9"/>
  <c r="T3346" i="9"/>
  <c r="U3346" i="9"/>
  <c r="V3346" i="9"/>
  <c r="T3347" i="9"/>
  <c r="U3347" i="9"/>
  <c r="V3347" i="9"/>
  <c r="T3348" i="9"/>
  <c r="U3348" i="9"/>
  <c r="V3348" i="9"/>
  <c r="T3349" i="9"/>
  <c r="U3349" i="9"/>
  <c r="V3349" i="9"/>
  <c r="T3350" i="9"/>
  <c r="U3350" i="9"/>
  <c r="V3350" i="9"/>
  <c r="T3351" i="9"/>
  <c r="U3351" i="9"/>
  <c r="V3351" i="9"/>
  <c r="T3352" i="9"/>
  <c r="U3352" i="9"/>
  <c r="V3352" i="9"/>
  <c r="T3353" i="9"/>
  <c r="U3353" i="9"/>
  <c r="V3353" i="9"/>
  <c r="T3354" i="9"/>
  <c r="U3354" i="9"/>
  <c r="V3354" i="9"/>
  <c r="T3355" i="9"/>
  <c r="U3355" i="9"/>
  <c r="V3355" i="9"/>
  <c r="T3356" i="9"/>
  <c r="U3356" i="9"/>
  <c r="V3356" i="9"/>
  <c r="T3357" i="9"/>
  <c r="U3357" i="9"/>
  <c r="V3357" i="9"/>
  <c r="T3358" i="9"/>
  <c r="U3358" i="9"/>
  <c r="V3358" i="9"/>
  <c r="T3359" i="9"/>
  <c r="U3359" i="9"/>
  <c r="V3359" i="9"/>
  <c r="T3360" i="9"/>
  <c r="U3360" i="9"/>
  <c r="V3360" i="9"/>
  <c r="T3361" i="9"/>
  <c r="U3361" i="9"/>
  <c r="V3361" i="9"/>
  <c r="T3362" i="9"/>
  <c r="U3362" i="9"/>
  <c r="V3362" i="9"/>
  <c r="T3363" i="9"/>
  <c r="U3363" i="9"/>
  <c r="V3363" i="9"/>
  <c r="T3364" i="9"/>
  <c r="U3364" i="9"/>
  <c r="V3364" i="9"/>
  <c r="T3365" i="9"/>
  <c r="U3365" i="9"/>
  <c r="V3365" i="9"/>
  <c r="T3366" i="9"/>
  <c r="U3366" i="9"/>
  <c r="V3366" i="9"/>
  <c r="T3367" i="9"/>
  <c r="U3367" i="9"/>
  <c r="V3367" i="9"/>
  <c r="T3368" i="9"/>
  <c r="U3368" i="9"/>
  <c r="V3368" i="9"/>
  <c r="T3369" i="9"/>
  <c r="U3369" i="9"/>
  <c r="V3369" i="9"/>
  <c r="T3370" i="9"/>
  <c r="U3370" i="9"/>
  <c r="V3370" i="9"/>
  <c r="T3371" i="9"/>
  <c r="U3371" i="9"/>
  <c r="V3371" i="9"/>
  <c r="T3372" i="9"/>
  <c r="U3372" i="9"/>
  <c r="V3372" i="9"/>
  <c r="T3373" i="9"/>
  <c r="U3373" i="9"/>
  <c r="V3373" i="9"/>
  <c r="T3374" i="9"/>
  <c r="U3374" i="9"/>
  <c r="V3374" i="9"/>
  <c r="T3375" i="9"/>
  <c r="U3375" i="9"/>
  <c r="V3375" i="9"/>
  <c r="T3376" i="9"/>
  <c r="U3376" i="9"/>
  <c r="V3376" i="9"/>
  <c r="T3377" i="9"/>
  <c r="U3377" i="9"/>
  <c r="V3377" i="9"/>
  <c r="T3378" i="9"/>
  <c r="U3378" i="9"/>
  <c r="V3378" i="9"/>
  <c r="T3379" i="9"/>
  <c r="U3379" i="9"/>
  <c r="V3379" i="9"/>
  <c r="T3380" i="9"/>
  <c r="U3380" i="9"/>
  <c r="V3380" i="9"/>
  <c r="T3381" i="9"/>
  <c r="U3381" i="9"/>
  <c r="V3381" i="9"/>
  <c r="T3382" i="9"/>
  <c r="U3382" i="9"/>
  <c r="V3382" i="9"/>
  <c r="T3383" i="9"/>
  <c r="U3383" i="9"/>
  <c r="V3383" i="9"/>
  <c r="T3384" i="9"/>
  <c r="U3384" i="9"/>
  <c r="V3384" i="9"/>
  <c r="T3385" i="9"/>
  <c r="U3385" i="9"/>
  <c r="V3385" i="9"/>
  <c r="T3386" i="9"/>
  <c r="U3386" i="9"/>
  <c r="V3386" i="9"/>
  <c r="T3387" i="9"/>
  <c r="U3387" i="9"/>
  <c r="V3387" i="9"/>
  <c r="T3388" i="9"/>
  <c r="U3388" i="9"/>
  <c r="V3388" i="9"/>
  <c r="T3389" i="9"/>
  <c r="U3389" i="9"/>
  <c r="V3389" i="9"/>
  <c r="T3390" i="9"/>
  <c r="U3390" i="9"/>
  <c r="V3390" i="9"/>
  <c r="T3391" i="9"/>
  <c r="U3391" i="9"/>
  <c r="V3391" i="9"/>
  <c r="T3392" i="9"/>
  <c r="U3392" i="9"/>
  <c r="V3392" i="9"/>
  <c r="T3393" i="9"/>
  <c r="U3393" i="9"/>
  <c r="V3393" i="9"/>
  <c r="T3394" i="9"/>
  <c r="U3394" i="9"/>
  <c r="V3394" i="9"/>
  <c r="T3395" i="9"/>
  <c r="U3395" i="9"/>
  <c r="V3395" i="9"/>
  <c r="T3396" i="9"/>
  <c r="U3396" i="9"/>
  <c r="V3396" i="9"/>
  <c r="T3397" i="9"/>
  <c r="U3397" i="9"/>
  <c r="V3397" i="9"/>
  <c r="T3398" i="9"/>
  <c r="U3398" i="9"/>
  <c r="V3398" i="9"/>
  <c r="T3399" i="9"/>
  <c r="U3399" i="9"/>
  <c r="V3399" i="9"/>
  <c r="T3400" i="9"/>
  <c r="U3400" i="9"/>
  <c r="V3400" i="9"/>
  <c r="T3401" i="9"/>
  <c r="U3401" i="9"/>
  <c r="V3401" i="9"/>
  <c r="T3402" i="9"/>
  <c r="U3402" i="9"/>
  <c r="V3402" i="9"/>
  <c r="T3403" i="9"/>
  <c r="U3403" i="9"/>
  <c r="V3403" i="9"/>
  <c r="T3404" i="9"/>
  <c r="U3404" i="9"/>
  <c r="V3404" i="9"/>
  <c r="T3405" i="9"/>
  <c r="U3405" i="9"/>
  <c r="V3405" i="9"/>
  <c r="T3406" i="9"/>
  <c r="U3406" i="9"/>
  <c r="V3406" i="9"/>
  <c r="T3407" i="9"/>
  <c r="U3407" i="9"/>
  <c r="V3407" i="9"/>
  <c r="T3408" i="9"/>
  <c r="U3408" i="9"/>
  <c r="V3408" i="9"/>
  <c r="T3409" i="9"/>
  <c r="U3409" i="9"/>
  <c r="V3409" i="9"/>
  <c r="T3410" i="9"/>
  <c r="U3410" i="9"/>
  <c r="V3410" i="9"/>
  <c r="T3411" i="9"/>
  <c r="U3411" i="9"/>
  <c r="V3411" i="9"/>
  <c r="T3412" i="9"/>
  <c r="U3412" i="9"/>
  <c r="V3412" i="9"/>
  <c r="T3413" i="9"/>
  <c r="U3413" i="9"/>
  <c r="V3413" i="9"/>
  <c r="T3414" i="9"/>
  <c r="U3414" i="9"/>
  <c r="V3414" i="9"/>
  <c r="T3415" i="9"/>
  <c r="U3415" i="9"/>
  <c r="V3415" i="9"/>
  <c r="T3416" i="9"/>
  <c r="U3416" i="9"/>
  <c r="V3416" i="9"/>
  <c r="T3417" i="9"/>
  <c r="U3417" i="9"/>
  <c r="V3417" i="9"/>
  <c r="T3418" i="9"/>
  <c r="U3418" i="9"/>
  <c r="V3418" i="9"/>
  <c r="T3419" i="9"/>
  <c r="U3419" i="9"/>
  <c r="V3419" i="9"/>
  <c r="T3420" i="9"/>
  <c r="U3420" i="9"/>
  <c r="V3420" i="9"/>
  <c r="T3421" i="9"/>
  <c r="U3421" i="9"/>
  <c r="V3421" i="9"/>
  <c r="T3422" i="9"/>
  <c r="U3422" i="9"/>
  <c r="V3422" i="9"/>
  <c r="T3423" i="9"/>
  <c r="U3423" i="9"/>
  <c r="V3423" i="9"/>
  <c r="T3424" i="9"/>
  <c r="U3424" i="9"/>
  <c r="V3424" i="9"/>
  <c r="T3425" i="9"/>
  <c r="U3425" i="9"/>
  <c r="V3425" i="9"/>
  <c r="T3426" i="9"/>
  <c r="U3426" i="9"/>
  <c r="V3426" i="9"/>
  <c r="T3427" i="9"/>
  <c r="U3427" i="9"/>
  <c r="V3427" i="9"/>
  <c r="T3428" i="9"/>
  <c r="U3428" i="9"/>
  <c r="V3428" i="9"/>
  <c r="T3429" i="9"/>
  <c r="U3429" i="9"/>
  <c r="V3429" i="9"/>
  <c r="T3430" i="9"/>
  <c r="U3430" i="9"/>
  <c r="V3430" i="9"/>
  <c r="T3431" i="9"/>
  <c r="U3431" i="9"/>
  <c r="V3431" i="9"/>
  <c r="T3432" i="9"/>
  <c r="U3432" i="9"/>
  <c r="V3432" i="9"/>
  <c r="T3433" i="9"/>
  <c r="U3433" i="9"/>
  <c r="V3433" i="9"/>
  <c r="T3434" i="9"/>
  <c r="U3434" i="9"/>
  <c r="V3434" i="9"/>
  <c r="T3435" i="9"/>
  <c r="U3435" i="9"/>
  <c r="V3435" i="9"/>
  <c r="T3436" i="9"/>
  <c r="U3436" i="9"/>
  <c r="V3436" i="9"/>
  <c r="T3437" i="9"/>
  <c r="U3437" i="9"/>
  <c r="V3437" i="9"/>
  <c r="T3438" i="9"/>
  <c r="U3438" i="9"/>
  <c r="V3438" i="9"/>
  <c r="T3439" i="9"/>
  <c r="U3439" i="9"/>
  <c r="V3439" i="9"/>
  <c r="T3440" i="9"/>
  <c r="U3440" i="9"/>
  <c r="V3440" i="9"/>
  <c r="T3441" i="9"/>
  <c r="U3441" i="9"/>
  <c r="V3441" i="9"/>
  <c r="T3442" i="9"/>
  <c r="U3442" i="9"/>
  <c r="V3442" i="9"/>
  <c r="T3443" i="9"/>
  <c r="U3443" i="9"/>
  <c r="V3443" i="9"/>
  <c r="T3444" i="9"/>
  <c r="U3444" i="9"/>
  <c r="V3444" i="9"/>
  <c r="T3445" i="9"/>
  <c r="U3445" i="9"/>
  <c r="V3445" i="9"/>
  <c r="T3446" i="9"/>
  <c r="U3446" i="9"/>
  <c r="V3446" i="9"/>
  <c r="T3447" i="9"/>
  <c r="U3447" i="9"/>
  <c r="V3447" i="9"/>
  <c r="T3448" i="9"/>
  <c r="U3448" i="9"/>
  <c r="V3448" i="9"/>
  <c r="T3449" i="9"/>
  <c r="U3449" i="9"/>
  <c r="V3449" i="9"/>
  <c r="T3450" i="9"/>
  <c r="U3450" i="9"/>
  <c r="V3450" i="9"/>
  <c r="T3451" i="9"/>
  <c r="U3451" i="9"/>
  <c r="V3451" i="9"/>
  <c r="T3452" i="9"/>
  <c r="U3452" i="9"/>
  <c r="V3452" i="9"/>
  <c r="T3453" i="9"/>
  <c r="U3453" i="9"/>
  <c r="V3453" i="9"/>
  <c r="T3454" i="9"/>
  <c r="U3454" i="9"/>
  <c r="V3454" i="9"/>
  <c r="T3455" i="9"/>
  <c r="U3455" i="9"/>
  <c r="V3455" i="9"/>
  <c r="T3456" i="9"/>
  <c r="U3456" i="9"/>
  <c r="V3456" i="9"/>
  <c r="T3457" i="9"/>
  <c r="U3457" i="9"/>
  <c r="V3457" i="9"/>
  <c r="T3458" i="9"/>
  <c r="U3458" i="9"/>
  <c r="V3458" i="9"/>
  <c r="T3459" i="9"/>
  <c r="U3459" i="9"/>
  <c r="V3459" i="9"/>
  <c r="T3460" i="9"/>
  <c r="U3460" i="9"/>
  <c r="V3460" i="9"/>
  <c r="T3461" i="9"/>
  <c r="U3461" i="9"/>
  <c r="V3461" i="9"/>
  <c r="T3462" i="9"/>
  <c r="U3462" i="9"/>
  <c r="V3462" i="9"/>
  <c r="T3463" i="9"/>
  <c r="U3463" i="9"/>
  <c r="V3463" i="9"/>
  <c r="T3464" i="9"/>
  <c r="U3464" i="9"/>
  <c r="V3464" i="9"/>
  <c r="T3465" i="9"/>
  <c r="U3465" i="9"/>
  <c r="V3465" i="9"/>
  <c r="T3466" i="9"/>
  <c r="U3466" i="9"/>
  <c r="V3466" i="9"/>
  <c r="T3467" i="9"/>
  <c r="U3467" i="9"/>
  <c r="V3467" i="9"/>
  <c r="T3468" i="9"/>
  <c r="U3468" i="9"/>
  <c r="V3468" i="9"/>
  <c r="T3469" i="9"/>
  <c r="U3469" i="9"/>
  <c r="V3469" i="9"/>
  <c r="T3470" i="9"/>
  <c r="U3470" i="9"/>
  <c r="V3470" i="9"/>
  <c r="T3471" i="9"/>
  <c r="U3471" i="9"/>
  <c r="V3471" i="9"/>
  <c r="T3472" i="9"/>
  <c r="U3472" i="9"/>
  <c r="V3472" i="9"/>
  <c r="T3473" i="9"/>
  <c r="U3473" i="9"/>
  <c r="V3473" i="9"/>
  <c r="T3474" i="9"/>
  <c r="U3474" i="9"/>
  <c r="V3474" i="9"/>
  <c r="T3475" i="9"/>
  <c r="U3475" i="9"/>
  <c r="V3475" i="9"/>
  <c r="T3476" i="9"/>
  <c r="U3476" i="9"/>
  <c r="V3476" i="9"/>
  <c r="T3477" i="9"/>
  <c r="U3477" i="9"/>
  <c r="V3477" i="9"/>
  <c r="T3478" i="9"/>
  <c r="U3478" i="9"/>
  <c r="V3478" i="9"/>
  <c r="T3479" i="9"/>
  <c r="U3479" i="9"/>
  <c r="V3479" i="9"/>
  <c r="T3480" i="9"/>
  <c r="U3480" i="9"/>
  <c r="V3480" i="9"/>
  <c r="T3481" i="9"/>
  <c r="U3481" i="9"/>
  <c r="V3481" i="9"/>
  <c r="T3482" i="9"/>
  <c r="U3482" i="9"/>
  <c r="V3482" i="9"/>
  <c r="T3483" i="9"/>
  <c r="U3483" i="9"/>
  <c r="V3483" i="9"/>
  <c r="T3484" i="9"/>
  <c r="U3484" i="9"/>
  <c r="V3484" i="9"/>
  <c r="T3485" i="9"/>
  <c r="U3485" i="9"/>
  <c r="V3485" i="9"/>
  <c r="T3486" i="9"/>
  <c r="U3486" i="9"/>
  <c r="V3486" i="9"/>
  <c r="T3487" i="9"/>
  <c r="U3487" i="9"/>
  <c r="V3487" i="9"/>
  <c r="T3488" i="9"/>
  <c r="U3488" i="9"/>
  <c r="V3488" i="9"/>
  <c r="T3489" i="9"/>
  <c r="U3489" i="9"/>
  <c r="V3489" i="9"/>
  <c r="T3490" i="9"/>
  <c r="U3490" i="9"/>
  <c r="V3490" i="9"/>
  <c r="T3491" i="9"/>
  <c r="U3491" i="9"/>
  <c r="V3491" i="9"/>
  <c r="T3492" i="9"/>
  <c r="U3492" i="9"/>
  <c r="V3492" i="9"/>
  <c r="T3493" i="9"/>
  <c r="U3493" i="9"/>
  <c r="V3493" i="9"/>
  <c r="T3494" i="9"/>
  <c r="U3494" i="9"/>
  <c r="V3494" i="9"/>
  <c r="T3495" i="9"/>
  <c r="U3495" i="9"/>
  <c r="V3495" i="9"/>
  <c r="T3496" i="9"/>
  <c r="U3496" i="9"/>
  <c r="V3496" i="9"/>
  <c r="T3497" i="9"/>
  <c r="U3497" i="9"/>
  <c r="V3497" i="9"/>
  <c r="T3498" i="9"/>
  <c r="U3498" i="9"/>
  <c r="V3498" i="9"/>
  <c r="T3499" i="9"/>
  <c r="U3499" i="9"/>
  <c r="V3499" i="9"/>
  <c r="T3500" i="9"/>
  <c r="U3500" i="9"/>
  <c r="V3500" i="9"/>
  <c r="T3501" i="9"/>
  <c r="U3501" i="9"/>
  <c r="V3501" i="9"/>
  <c r="T3502" i="9"/>
  <c r="U3502" i="9"/>
  <c r="V3502" i="9"/>
  <c r="T3503" i="9"/>
  <c r="U3503" i="9"/>
  <c r="V3503" i="9"/>
  <c r="T3504" i="9"/>
  <c r="U3504" i="9"/>
  <c r="V3504" i="9"/>
  <c r="T3505" i="9"/>
  <c r="U3505" i="9"/>
  <c r="V3505" i="9"/>
  <c r="T3506" i="9"/>
  <c r="U3506" i="9"/>
  <c r="V3506" i="9"/>
  <c r="T3507" i="9"/>
  <c r="U3507" i="9"/>
  <c r="V3507" i="9"/>
  <c r="T3508" i="9"/>
  <c r="U3508" i="9"/>
  <c r="V3508" i="9"/>
  <c r="T3509" i="9"/>
  <c r="U3509" i="9"/>
  <c r="V3509" i="9"/>
  <c r="T3510" i="9"/>
  <c r="U3510" i="9"/>
  <c r="V3510" i="9"/>
  <c r="T3511" i="9"/>
  <c r="U3511" i="9"/>
  <c r="V3511" i="9"/>
  <c r="T3512" i="9"/>
  <c r="U3512" i="9"/>
  <c r="V3512" i="9"/>
  <c r="T3513" i="9"/>
  <c r="U3513" i="9"/>
  <c r="V3513" i="9"/>
  <c r="T3514" i="9"/>
  <c r="U3514" i="9"/>
  <c r="V3514" i="9"/>
  <c r="T3515" i="9"/>
  <c r="U3515" i="9"/>
  <c r="V3515" i="9"/>
  <c r="T3516" i="9"/>
  <c r="U3516" i="9"/>
  <c r="V3516" i="9"/>
  <c r="T3517" i="9"/>
  <c r="U3517" i="9"/>
  <c r="V3517" i="9"/>
  <c r="T3518" i="9"/>
  <c r="U3518" i="9"/>
  <c r="V3518" i="9"/>
  <c r="T3519" i="9"/>
  <c r="U3519" i="9"/>
  <c r="V3519" i="9"/>
  <c r="T3520" i="9"/>
  <c r="U3520" i="9"/>
  <c r="V3520" i="9"/>
  <c r="T3521" i="9"/>
  <c r="U3521" i="9"/>
  <c r="V3521" i="9"/>
  <c r="T3522" i="9"/>
  <c r="U3522" i="9"/>
  <c r="V3522" i="9"/>
  <c r="T3523" i="9"/>
  <c r="U3523" i="9"/>
  <c r="V3523" i="9"/>
  <c r="T3524" i="9"/>
  <c r="U3524" i="9"/>
  <c r="V3524" i="9"/>
  <c r="T3525" i="9"/>
  <c r="U3525" i="9"/>
  <c r="V3525" i="9"/>
  <c r="T3526" i="9"/>
  <c r="U3526" i="9"/>
  <c r="V3526" i="9"/>
  <c r="T3527" i="9"/>
  <c r="U3527" i="9"/>
  <c r="V3527" i="9"/>
  <c r="T3528" i="9"/>
  <c r="U3528" i="9"/>
  <c r="V3528" i="9"/>
  <c r="T3529" i="9"/>
  <c r="U3529" i="9"/>
  <c r="V3529" i="9"/>
  <c r="T3530" i="9"/>
  <c r="U3530" i="9"/>
  <c r="V3530" i="9"/>
  <c r="T3531" i="9"/>
  <c r="U3531" i="9"/>
  <c r="V3531" i="9"/>
  <c r="T3532" i="9"/>
  <c r="U3532" i="9"/>
  <c r="V3532" i="9"/>
  <c r="T3533" i="9"/>
  <c r="U3533" i="9"/>
  <c r="V3533" i="9"/>
  <c r="T3534" i="9"/>
  <c r="U3534" i="9"/>
  <c r="V3534" i="9"/>
  <c r="T3535" i="9"/>
  <c r="U3535" i="9"/>
  <c r="V3535" i="9"/>
  <c r="T3536" i="9"/>
  <c r="U3536" i="9"/>
  <c r="V3536" i="9"/>
  <c r="T3537" i="9"/>
  <c r="U3537" i="9"/>
  <c r="V3537" i="9"/>
  <c r="T3538" i="9"/>
  <c r="U3538" i="9"/>
  <c r="V3538" i="9"/>
  <c r="T3539" i="9"/>
  <c r="U3539" i="9"/>
  <c r="V3539" i="9"/>
  <c r="T3540" i="9"/>
  <c r="U3540" i="9"/>
  <c r="V3540" i="9"/>
  <c r="T3541" i="9"/>
  <c r="U3541" i="9"/>
  <c r="V3541" i="9"/>
  <c r="T3542" i="9"/>
  <c r="U3542" i="9"/>
  <c r="V3542" i="9"/>
  <c r="T3543" i="9"/>
  <c r="U3543" i="9"/>
  <c r="V3543" i="9"/>
  <c r="T3544" i="9"/>
  <c r="U3544" i="9"/>
  <c r="V3544" i="9"/>
  <c r="T3545" i="9"/>
  <c r="U3545" i="9"/>
  <c r="V3545" i="9"/>
  <c r="T3546" i="9"/>
  <c r="U3546" i="9"/>
  <c r="V3546" i="9"/>
  <c r="T3547" i="9"/>
  <c r="U3547" i="9"/>
  <c r="V3547" i="9"/>
  <c r="T3548" i="9"/>
  <c r="U3548" i="9"/>
  <c r="V3548" i="9"/>
  <c r="T3549" i="9"/>
  <c r="U3549" i="9"/>
  <c r="V3549" i="9"/>
  <c r="T3550" i="9"/>
  <c r="U3550" i="9"/>
  <c r="V3550" i="9"/>
  <c r="T3551" i="9"/>
  <c r="U3551" i="9"/>
  <c r="V3551" i="9"/>
  <c r="T3552" i="9"/>
  <c r="U3552" i="9"/>
  <c r="V3552" i="9"/>
  <c r="T3553" i="9"/>
  <c r="U3553" i="9"/>
  <c r="V3553" i="9"/>
  <c r="T3554" i="9"/>
  <c r="U3554" i="9"/>
  <c r="V3554" i="9"/>
  <c r="T3555" i="9"/>
  <c r="U3555" i="9"/>
  <c r="V3555" i="9"/>
  <c r="T3556" i="9"/>
  <c r="U3556" i="9"/>
  <c r="V3556" i="9"/>
  <c r="T3557" i="9"/>
  <c r="U3557" i="9"/>
  <c r="V3557" i="9"/>
  <c r="T3558" i="9"/>
  <c r="U3558" i="9"/>
  <c r="V3558" i="9"/>
  <c r="T3559" i="9"/>
  <c r="U3559" i="9"/>
  <c r="V3559" i="9"/>
  <c r="T3560" i="9"/>
  <c r="U3560" i="9"/>
  <c r="V3560" i="9"/>
  <c r="T3561" i="9"/>
  <c r="U3561" i="9"/>
  <c r="V3561" i="9"/>
  <c r="T3562" i="9"/>
  <c r="U3562" i="9"/>
  <c r="V3562" i="9"/>
  <c r="T3563" i="9"/>
  <c r="U3563" i="9"/>
  <c r="V3563" i="9"/>
  <c r="T3564" i="9"/>
  <c r="U3564" i="9"/>
  <c r="V3564" i="9"/>
  <c r="T3565" i="9"/>
  <c r="U3565" i="9"/>
  <c r="V3565" i="9"/>
  <c r="T3566" i="9"/>
  <c r="U3566" i="9"/>
  <c r="V3566" i="9"/>
  <c r="T3567" i="9"/>
  <c r="U3567" i="9"/>
  <c r="V3567" i="9"/>
  <c r="T3568" i="9"/>
  <c r="U3568" i="9"/>
  <c r="V3568" i="9"/>
  <c r="T3569" i="9"/>
  <c r="U3569" i="9"/>
  <c r="V3569" i="9"/>
  <c r="T3570" i="9"/>
  <c r="U3570" i="9"/>
  <c r="V3570" i="9"/>
  <c r="T3571" i="9"/>
  <c r="U3571" i="9"/>
  <c r="V3571" i="9"/>
  <c r="T3572" i="9"/>
  <c r="U3572" i="9"/>
  <c r="V3572" i="9"/>
  <c r="T3573" i="9"/>
  <c r="U3573" i="9"/>
  <c r="V3573" i="9"/>
  <c r="T3574" i="9"/>
  <c r="U3574" i="9"/>
  <c r="V3574" i="9"/>
  <c r="T3575" i="9"/>
  <c r="U3575" i="9"/>
  <c r="V3575" i="9"/>
  <c r="T3576" i="9"/>
  <c r="U3576" i="9"/>
  <c r="V3576" i="9"/>
  <c r="T3577" i="9"/>
  <c r="U3577" i="9"/>
  <c r="V3577" i="9"/>
  <c r="T3578" i="9"/>
  <c r="U3578" i="9"/>
  <c r="V3578" i="9"/>
  <c r="T3579" i="9"/>
  <c r="U3579" i="9"/>
  <c r="V3579" i="9"/>
  <c r="T3580" i="9"/>
  <c r="U3580" i="9"/>
  <c r="V3580" i="9"/>
  <c r="T3581" i="9"/>
  <c r="U3581" i="9"/>
  <c r="V3581" i="9"/>
  <c r="T3582" i="9"/>
  <c r="U3582" i="9"/>
  <c r="V3582" i="9"/>
  <c r="T3583" i="9"/>
  <c r="U3583" i="9"/>
  <c r="V3583" i="9"/>
  <c r="T3584" i="9"/>
  <c r="U3584" i="9"/>
  <c r="V3584" i="9"/>
  <c r="T3585" i="9"/>
  <c r="U3585" i="9"/>
  <c r="V3585" i="9"/>
  <c r="T3586" i="9"/>
  <c r="U3586" i="9"/>
  <c r="V3586" i="9"/>
  <c r="T3587" i="9"/>
  <c r="U3587" i="9"/>
  <c r="V3587" i="9"/>
  <c r="T3588" i="9"/>
  <c r="U3588" i="9"/>
  <c r="V3588" i="9"/>
  <c r="T3589" i="9"/>
  <c r="U3589" i="9"/>
  <c r="V3589" i="9"/>
  <c r="T3590" i="9"/>
  <c r="U3590" i="9"/>
  <c r="V3590" i="9"/>
  <c r="T3591" i="9"/>
  <c r="U3591" i="9"/>
  <c r="V3591" i="9"/>
  <c r="T3592" i="9"/>
  <c r="U3592" i="9"/>
  <c r="V3592" i="9"/>
  <c r="T3593" i="9"/>
  <c r="U3593" i="9"/>
  <c r="V3593" i="9"/>
  <c r="T3594" i="9"/>
  <c r="U3594" i="9"/>
  <c r="V3594" i="9"/>
  <c r="T3595" i="9"/>
  <c r="U3595" i="9"/>
  <c r="V3595" i="9"/>
  <c r="T3596" i="9"/>
  <c r="U3596" i="9"/>
  <c r="V3596" i="9"/>
  <c r="T3597" i="9"/>
  <c r="U3597" i="9"/>
  <c r="V3597" i="9"/>
  <c r="T3598" i="9"/>
  <c r="U3598" i="9"/>
  <c r="V3598" i="9"/>
  <c r="T3599" i="9"/>
  <c r="U3599" i="9"/>
  <c r="V3599" i="9"/>
  <c r="T3600" i="9"/>
  <c r="U3600" i="9"/>
  <c r="V3600" i="9"/>
  <c r="T3601" i="9"/>
  <c r="U3601" i="9"/>
  <c r="V3601" i="9"/>
  <c r="T3602" i="9"/>
  <c r="U3602" i="9"/>
  <c r="V3602" i="9"/>
  <c r="T3603" i="9"/>
  <c r="U3603" i="9"/>
  <c r="V3603" i="9"/>
  <c r="T3604" i="9"/>
  <c r="U3604" i="9"/>
  <c r="V3604" i="9"/>
  <c r="T3605" i="9"/>
  <c r="U3605" i="9"/>
  <c r="V3605" i="9"/>
  <c r="T3606" i="9"/>
  <c r="U3606" i="9"/>
  <c r="V3606" i="9"/>
  <c r="T3607" i="9"/>
  <c r="U3607" i="9"/>
  <c r="V3607" i="9"/>
  <c r="T3608" i="9"/>
  <c r="U3608" i="9"/>
  <c r="V3608" i="9"/>
  <c r="T3609" i="9"/>
  <c r="U3609" i="9"/>
  <c r="V3609" i="9"/>
  <c r="T3610" i="9"/>
  <c r="U3610" i="9"/>
  <c r="V3610" i="9"/>
  <c r="T3611" i="9"/>
  <c r="U3611" i="9"/>
  <c r="V3611" i="9"/>
  <c r="T3612" i="9"/>
  <c r="U3612" i="9"/>
  <c r="V3612" i="9"/>
  <c r="T3613" i="9"/>
  <c r="U3613" i="9"/>
  <c r="V3613" i="9"/>
  <c r="T3614" i="9"/>
  <c r="U3614" i="9"/>
  <c r="V3614" i="9"/>
  <c r="T3615" i="9"/>
  <c r="U3615" i="9"/>
  <c r="V3615" i="9"/>
  <c r="T3616" i="9"/>
  <c r="U3616" i="9"/>
  <c r="V3616" i="9"/>
  <c r="T3617" i="9"/>
  <c r="U3617" i="9"/>
  <c r="V3617" i="9"/>
  <c r="T3618" i="9"/>
  <c r="U3618" i="9"/>
  <c r="V3618" i="9"/>
  <c r="T3619" i="9"/>
  <c r="U3619" i="9"/>
  <c r="V3619" i="9"/>
  <c r="T3620" i="9"/>
  <c r="U3620" i="9"/>
  <c r="V3620" i="9"/>
  <c r="T3621" i="9"/>
  <c r="U3621" i="9"/>
  <c r="V3621" i="9"/>
  <c r="T3622" i="9"/>
  <c r="U3622" i="9"/>
  <c r="V3622" i="9"/>
  <c r="T3623" i="9"/>
  <c r="U3623" i="9"/>
  <c r="V3623" i="9"/>
  <c r="T3624" i="9"/>
  <c r="U3624" i="9"/>
  <c r="V3624" i="9"/>
  <c r="T3625" i="9"/>
  <c r="U3625" i="9"/>
  <c r="V3625" i="9"/>
  <c r="T3626" i="9"/>
  <c r="U3626" i="9"/>
  <c r="V3626" i="9"/>
  <c r="T3627" i="9"/>
  <c r="U3627" i="9"/>
  <c r="V3627" i="9"/>
  <c r="T3628" i="9"/>
  <c r="U3628" i="9"/>
  <c r="V3628" i="9"/>
  <c r="T3629" i="9"/>
  <c r="U3629" i="9"/>
  <c r="V3629" i="9"/>
  <c r="T3630" i="9"/>
  <c r="U3630" i="9"/>
  <c r="V3630" i="9"/>
  <c r="T3631" i="9"/>
  <c r="U3631" i="9"/>
  <c r="V3631" i="9"/>
  <c r="T3632" i="9"/>
  <c r="U3632" i="9"/>
  <c r="V3632" i="9"/>
  <c r="T3633" i="9"/>
  <c r="U3633" i="9"/>
  <c r="V3633" i="9"/>
  <c r="T3634" i="9"/>
  <c r="U3634" i="9"/>
  <c r="V3634" i="9"/>
  <c r="T3635" i="9"/>
  <c r="U3635" i="9"/>
  <c r="V3635" i="9"/>
  <c r="T3636" i="9"/>
  <c r="U3636" i="9"/>
  <c r="V3636" i="9"/>
  <c r="T3637" i="9"/>
  <c r="U3637" i="9"/>
  <c r="V3637" i="9"/>
  <c r="T3638" i="9"/>
  <c r="U3638" i="9"/>
  <c r="V3638" i="9"/>
  <c r="T3639" i="9"/>
  <c r="U3639" i="9"/>
  <c r="V3639" i="9"/>
  <c r="T3640" i="9"/>
  <c r="U3640" i="9"/>
  <c r="V3640" i="9"/>
  <c r="T3641" i="9"/>
  <c r="U3641" i="9"/>
  <c r="V3641" i="9"/>
  <c r="T3642" i="9"/>
  <c r="U3642" i="9"/>
  <c r="V3642" i="9"/>
  <c r="T3643" i="9"/>
  <c r="U3643" i="9"/>
  <c r="V3643" i="9"/>
  <c r="T3644" i="9"/>
  <c r="U3644" i="9"/>
  <c r="V3644" i="9"/>
  <c r="T3645" i="9"/>
  <c r="U3645" i="9"/>
  <c r="V3645" i="9"/>
  <c r="T3646" i="9"/>
  <c r="U3646" i="9"/>
  <c r="V3646" i="9"/>
  <c r="T3647" i="9"/>
  <c r="U3647" i="9"/>
  <c r="V3647" i="9"/>
  <c r="T3648" i="9"/>
  <c r="U3648" i="9"/>
  <c r="V3648" i="9"/>
  <c r="T3649" i="9"/>
  <c r="U3649" i="9"/>
  <c r="V3649" i="9"/>
  <c r="T3650" i="9"/>
  <c r="U3650" i="9"/>
  <c r="V3650" i="9"/>
  <c r="T3651" i="9"/>
  <c r="U3651" i="9"/>
  <c r="V3651" i="9"/>
  <c r="T3652" i="9"/>
  <c r="U3652" i="9"/>
  <c r="V3652" i="9"/>
  <c r="T3653" i="9"/>
  <c r="U3653" i="9"/>
  <c r="V3653" i="9"/>
  <c r="T3654" i="9"/>
  <c r="U3654" i="9"/>
  <c r="V3654" i="9"/>
  <c r="T3655" i="9"/>
  <c r="U3655" i="9"/>
  <c r="V3655" i="9"/>
  <c r="T3656" i="9"/>
  <c r="U3656" i="9"/>
  <c r="V3656" i="9"/>
  <c r="T3657" i="9"/>
  <c r="U3657" i="9"/>
  <c r="V3657" i="9"/>
  <c r="T3658" i="9"/>
  <c r="U3658" i="9"/>
  <c r="V3658" i="9"/>
  <c r="T3659" i="9"/>
  <c r="U3659" i="9"/>
  <c r="V3659" i="9"/>
  <c r="T3660" i="9"/>
  <c r="U3660" i="9"/>
  <c r="V3660" i="9"/>
  <c r="T3661" i="9"/>
  <c r="U3661" i="9"/>
  <c r="V3661" i="9"/>
  <c r="T3662" i="9"/>
  <c r="U3662" i="9"/>
  <c r="V3662" i="9"/>
  <c r="T3663" i="9"/>
  <c r="U3663" i="9"/>
  <c r="V3663" i="9"/>
  <c r="T3664" i="9"/>
  <c r="U3664" i="9"/>
  <c r="V3664" i="9"/>
  <c r="T3665" i="9"/>
  <c r="U3665" i="9"/>
  <c r="V3665" i="9"/>
  <c r="T3666" i="9"/>
  <c r="U3666" i="9"/>
  <c r="V3666" i="9"/>
  <c r="T3667" i="9"/>
  <c r="U3667" i="9"/>
  <c r="V3667" i="9"/>
  <c r="T3668" i="9"/>
  <c r="U3668" i="9"/>
  <c r="V3668" i="9"/>
  <c r="T3669" i="9"/>
  <c r="U3669" i="9"/>
  <c r="V3669" i="9"/>
  <c r="T3670" i="9"/>
  <c r="U3670" i="9"/>
  <c r="V3670" i="9"/>
  <c r="T3671" i="9"/>
  <c r="U3671" i="9"/>
  <c r="V3671" i="9"/>
  <c r="T3672" i="9"/>
  <c r="U3672" i="9"/>
  <c r="V3672" i="9"/>
  <c r="T3673" i="9"/>
  <c r="U3673" i="9"/>
  <c r="V3673" i="9"/>
  <c r="T3674" i="9"/>
  <c r="U3674" i="9"/>
  <c r="V3674" i="9"/>
  <c r="T3675" i="9"/>
  <c r="U3675" i="9"/>
  <c r="V3675" i="9"/>
  <c r="T3676" i="9"/>
  <c r="U3676" i="9"/>
  <c r="V3676" i="9"/>
  <c r="T3677" i="9"/>
  <c r="U3677" i="9"/>
  <c r="V3677" i="9"/>
  <c r="T3678" i="9"/>
  <c r="U3678" i="9"/>
  <c r="V3678" i="9"/>
  <c r="T3679" i="9"/>
  <c r="U3679" i="9"/>
  <c r="V3679" i="9"/>
  <c r="T3680" i="9"/>
  <c r="U3680" i="9"/>
  <c r="V3680" i="9"/>
  <c r="T3681" i="9"/>
  <c r="U3681" i="9"/>
  <c r="V3681" i="9"/>
  <c r="T3682" i="9"/>
  <c r="U3682" i="9"/>
  <c r="V3682" i="9"/>
  <c r="T3683" i="9"/>
  <c r="U3683" i="9"/>
  <c r="V3683" i="9"/>
  <c r="T3684" i="9"/>
  <c r="U3684" i="9"/>
  <c r="V3684" i="9"/>
  <c r="T3685" i="9"/>
  <c r="U3685" i="9"/>
  <c r="V3685" i="9"/>
  <c r="T3686" i="9"/>
  <c r="U3686" i="9"/>
  <c r="V3686" i="9"/>
  <c r="T3687" i="9"/>
  <c r="U3687" i="9"/>
  <c r="V3687" i="9"/>
  <c r="T3688" i="9"/>
  <c r="U3688" i="9"/>
  <c r="V3688" i="9"/>
  <c r="T3689" i="9"/>
  <c r="U3689" i="9"/>
  <c r="V3689" i="9"/>
  <c r="T3690" i="9"/>
  <c r="U3690" i="9"/>
  <c r="V3690" i="9"/>
  <c r="T3691" i="9"/>
  <c r="U3691" i="9"/>
  <c r="V3691" i="9"/>
  <c r="T3692" i="9"/>
  <c r="U3692" i="9"/>
  <c r="V3692" i="9"/>
  <c r="T3693" i="9"/>
  <c r="U3693" i="9"/>
  <c r="V3693" i="9"/>
  <c r="T3694" i="9"/>
  <c r="U3694" i="9"/>
  <c r="V3694" i="9"/>
  <c r="T3695" i="9"/>
  <c r="U3695" i="9"/>
  <c r="V3695" i="9"/>
  <c r="T3696" i="9"/>
  <c r="U3696" i="9"/>
  <c r="V3696" i="9"/>
  <c r="T3697" i="9"/>
  <c r="U3697" i="9"/>
  <c r="V3697" i="9"/>
  <c r="T3698" i="9"/>
  <c r="U3698" i="9"/>
  <c r="V3698" i="9"/>
  <c r="T3699" i="9"/>
  <c r="U3699" i="9"/>
  <c r="V3699" i="9"/>
  <c r="T3700" i="9"/>
  <c r="U3700" i="9"/>
  <c r="V3700" i="9"/>
  <c r="T3701" i="9"/>
  <c r="U3701" i="9"/>
  <c r="V3701" i="9"/>
  <c r="T3702" i="9"/>
  <c r="U3702" i="9"/>
  <c r="V3702" i="9"/>
  <c r="T3703" i="9"/>
  <c r="U3703" i="9"/>
  <c r="V3703" i="9"/>
  <c r="T3704" i="9"/>
  <c r="U3704" i="9"/>
  <c r="V3704" i="9"/>
  <c r="T3705" i="9"/>
  <c r="U3705" i="9"/>
  <c r="V3705" i="9"/>
  <c r="T3706" i="9"/>
  <c r="U3706" i="9"/>
  <c r="V3706" i="9"/>
  <c r="T3707" i="9"/>
  <c r="U3707" i="9"/>
  <c r="V3707" i="9"/>
  <c r="T3708" i="9"/>
  <c r="U3708" i="9"/>
  <c r="V3708" i="9"/>
  <c r="T3709" i="9"/>
  <c r="U3709" i="9"/>
  <c r="V3709" i="9"/>
  <c r="T3710" i="9"/>
  <c r="U3710" i="9"/>
  <c r="V3710" i="9"/>
  <c r="T3711" i="9"/>
  <c r="U3711" i="9"/>
  <c r="V3711" i="9"/>
  <c r="T3712" i="9"/>
  <c r="U3712" i="9"/>
  <c r="V3712" i="9"/>
  <c r="T3713" i="9"/>
  <c r="U3713" i="9"/>
  <c r="V3713" i="9"/>
  <c r="T3714" i="9"/>
  <c r="U3714" i="9"/>
  <c r="V3714" i="9"/>
  <c r="T3715" i="9"/>
  <c r="U3715" i="9"/>
  <c r="V3715" i="9"/>
  <c r="T3716" i="9"/>
  <c r="U3716" i="9"/>
  <c r="V3716" i="9"/>
  <c r="T3717" i="9"/>
  <c r="U3717" i="9"/>
  <c r="V3717" i="9"/>
  <c r="T3718" i="9"/>
  <c r="U3718" i="9"/>
  <c r="V3718" i="9"/>
  <c r="T3719" i="9"/>
  <c r="U3719" i="9"/>
  <c r="V3719" i="9"/>
  <c r="T3720" i="9"/>
  <c r="U3720" i="9"/>
  <c r="V3720" i="9"/>
  <c r="T3721" i="9"/>
  <c r="U3721" i="9"/>
  <c r="V3721" i="9"/>
  <c r="T3722" i="9"/>
  <c r="U3722" i="9"/>
  <c r="V3722" i="9"/>
  <c r="T3723" i="9"/>
  <c r="U3723" i="9"/>
  <c r="V3723" i="9"/>
  <c r="T3724" i="9"/>
  <c r="U3724" i="9"/>
  <c r="V3724" i="9"/>
  <c r="T3725" i="9"/>
  <c r="U3725" i="9"/>
  <c r="V3725" i="9"/>
  <c r="T3726" i="9"/>
  <c r="U3726" i="9"/>
  <c r="V3726" i="9"/>
  <c r="T3727" i="9"/>
  <c r="U3727" i="9"/>
  <c r="V3727" i="9"/>
  <c r="T3728" i="9"/>
  <c r="U3728" i="9"/>
  <c r="V3728" i="9"/>
  <c r="T3729" i="9"/>
  <c r="U3729" i="9"/>
  <c r="V3729" i="9"/>
  <c r="T3730" i="9"/>
  <c r="U3730" i="9"/>
  <c r="V3730" i="9"/>
  <c r="T3731" i="9"/>
  <c r="U3731" i="9"/>
  <c r="V3731" i="9"/>
  <c r="T3732" i="9"/>
  <c r="U3732" i="9"/>
  <c r="V3732" i="9"/>
  <c r="T3733" i="9"/>
  <c r="U3733" i="9"/>
  <c r="V3733" i="9"/>
  <c r="T3734" i="9"/>
  <c r="U3734" i="9"/>
  <c r="V3734" i="9"/>
  <c r="T3735" i="9"/>
  <c r="U3735" i="9"/>
  <c r="V3735" i="9"/>
  <c r="T3736" i="9"/>
  <c r="U3736" i="9"/>
  <c r="V3736" i="9"/>
  <c r="T3737" i="9"/>
  <c r="U3737" i="9"/>
  <c r="V3737" i="9"/>
  <c r="T3738" i="9"/>
  <c r="U3738" i="9"/>
  <c r="V3738" i="9"/>
  <c r="T3739" i="9"/>
  <c r="U3739" i="9"/>
  <c r="V3739" i="9"/>
  <c r="T3740" i="9"/>
  <c r="U3740" i="9"/>
  <c r="V3740" i="9"/>
  <c r="T3741" i="9"/>
  <c r="U3741" i="9"/>
  <c r="V3741" i="9"/>
  <c r="T3742" i="9"/>
  <c r="U3742" i="9"/>
  <c r="V3742" i="9"/>
  <c r="T3743" i="9"/>
  <c r="U3743" i="9"/>
  <c r="V3743" i="9"/>
  <c r="T3744" i="9"/>
  <c r="U3744" i="9"/>
  <c r="V3744" i="9"/>
  <c r="T3745" i="9"/>
  <c r="U3745" i="9"/>
  <c r="V3745" i="9"/>
  <c r="T3746" i="9"/>
  <c r="U3746" i="9"/>
  <c r="V3746" i="9"/>
  <c r="T3747" i="9"/>
  <c r="U3747" i="9"/>
  <c r="V3747" i="9"/>
  <c r="T3748" i="9"/>
  <c r="U3748" i="9"/>
  <c r="V3748" i="9"/>
  <c r="T3749" i="9"/>
  <c r="U3749" i="9"/>
  <c r="V3749" i="9"/>
  <c r="T3750" i="9"/>
  <c r="U3750" i="9"/>
  <c r="V3750" i="9"/>
  <c r="T3751" i="9"/>
  <c r="U3751" i="9"/>
  <c r="V3751" i="9"/>
  <c r="T3752" i="9"/>
  <c r="U3752" i="9"/>
  <c r="V3752" i="9"/>
  <c r="T3753" i="9"/>
  <c r="U3753" i="9"/>
  <c r="V3753" i="9"/>
  <c r="T3754" i="9"/>
  <c r="U3754" i="9"/>
  <c r="V3754" i="9"/>
  <c r="T3755" i="9"/>
  <c r="U3755" i="9"/>
  <c r="V3755" i="9"/>
  <c r="T3756" i="9"/>
  <c r="U3756" i="9"/>
  <c r="V3756" i="9"/>
  <c r="T3757" i="9"/>
  <c r="U3757" i="9"/>
  <c r="V3757" i="9"/>
  <c r="T3758" i="9"/>
  <c r="U3758" i="9"/>
  <c r="V3758" i="9"/>
  <c r="T3759" i="9"/>
  <c r="U3759" i="9"/>
  <c r="V3759" i="9"/>
  <c r="T3760" i="9"/>
  <c r="U3760" i="9"/>
  <c r="V3760" i="9"/>
  <c r="T3761" i="9"/>
  <c r="U3761" i="9"/>
  <c r="V3761" i="9"/>
  <c r="T3762" i="9"/>
  <c r="U3762" i="9"/>
  <c r="V3762" i="9"/>
  <c r="T3763" i="9"/>
  <c r="U3763" i="9"/>
  <c r="V3763" i="9"/>
  <c r="T3764" i="9"/>
  <c r="U3764" i="9"/>
  <c r="V3764" i="9"/>
  <c r="T3765" i="9"/>
  <c r="U3765" i="9"/>
  <c r="V3765" i="9"/>
  <c r="T3766" i="9"/>
  <c r="U3766" i="9"/>
  <c r="V3766" i="9"/>
  <c r="T3767" i="9"/>
  <c r="U3767" i="9"/>
  <c r="V3767" i="9"/>
  <c r="T3768" i="9"/>
  <c r="U3768" i="9"/>
  <c r="V3768" i="9"/>
  <c r="T3769" i="9"/>
  <c r="U3769" i="9"/>
  <c r="V3769" i="9"/>
  <c r="T3770" i="9"/>
  <c r="U3770" i="9"/>
  <c r="V3770" i="9"/>
  <c r="T3771" i="9"/>
  <c r="U3771" i="9"/>
  <c r="V3771" i="9"/>
  <c r="T3772" i="9"/>
  <c r="U3772" i="9"/>
  <c r="V3772" i="9"/>
  <c r="T3773" i="9"/>
  <c r="U3773" i="9"/>
  <c r="V3773" i="9"/>
  <c r="T3774" i="9"/>
  <c r="U3774" i="9"/>
  <c r="V3774" i="9"/>
  <c r="T3775" i="9"/>
  <c r="U3775" i="9"/>
  <c r="V3775" i="9"/>
  <c r="T3776" i="9"/>
  <c r="U3776" i="9"/>
  <c r="V3776" i="9"/>
  <c r="T3777" i="9"/>
  <c r="U3777" i="9"/>
  <c r="V3777" i="9"/>
  <c r="T3778" i="9"/>
  <c r="U3778" i="9"/>
  <c r="V3778" i="9"/>
  <c r="T3779" i="9"/>
  <c r="U3779" i="9"/>
  <c r="V3779" i="9"/>
  <c r="T3780" i="9"/>
  <c r="U3780" i="9"/>
  <c r="V3780" i="9"/>
  <c r="T3781" i="9"/>
  <c r="U3781" i="9"/>
  <c r="V3781" i="9"/>
  <c r="T3782" i="9"/>
  <c r="U3782" i="9"/>
  <c r="V3782" i="9"/>
  <c r="T3783" i="9"/>
  <c r="U3783" i="9"/>
  <c r="V3783" i="9"/>
  <c r="T3784" i="9"/>
  <c r="U3784" i="9"/>
  <c r="V3784" i="9"/>
  <c r="T3785" i="9"/>
  <c r="U3785" i="9"/>
  <c r="V3785" i="9"/>
  <c r="T3786" i="9"/>
  <c r="U3786" i="9"/>
  <c r="V3786" i="9"/>
  <c r="T3787" i="9"/>
  <c r="U3787" i="9"/>
  <c r="V3787" i="9"/>
  <c r="T3788" i="9"/>
  <c r="U3788" i="9"/>
  <c r="V3788" i="9"/>
  <c r="T3789" i="9"/>
  <c r="U3789" i="9"/>
  <c r="V3789" i="9"/>
  <c r="T3790" i="9"/>
  <c r="U3790" i="9"/>
  <c r="V3790" i="9"/>
  <c r="T3791" i="9"/>
  <c r="U3791" i="9"/>
  <c r="V3791" i="9"/>
  <c r="T3792" i="9"/>
  <c r="U3792" i="9"/>
  <c r="V3792" i="9"/>
  <c r="T3793" i="9"/>
  <c r="U3793" i="9"/>
  <c r="V3793" i="9"/>
  <c r="T3794" i="9"/>
  <c r="U3794" i="9"/>
  <c r="V3794" i="9"/>
  <c r="T3795" i="9"/>
  <c r="U3795" i="9"/>
  <c r="V3795" i="9"/>
  <c r="T3796" i="9"/>
  <c r="U3796" i="9"/>
  <c r="V3796" i="9"/>
  <c r="T3797" i="9"/>
  <c r="U3797" i="9"/>
  <c r="V3797" i="9"/>
  <c r="T3798" i="9"/>
  <c r="U3798" i="9"/>
  <c r="V3798" i="9"/>
  <c r="T3799" i="9"/>
  <c r="U3799" i="9"/>
  <c r="V3799" i="9"/>
  <c r="T3800" i="9"/>
  <c r="U3800" i="9"/>
  <c r="V3800" i="9"/>
  <c r="T3801" i="9"/>
  <c r="U3801" i="9"/>
  <c r="V3801" i="9"/>
  <c r="T3802" i="9"/>
  <c r="U3802" i="9"/>
  <c r="V3802" i="9"/>
  <c r="T3803" i="9"/>
  <c r="U3803" i="9"/>
  <c r="V3803" i="9"/>
  <c r="T3804" i="9"/>
  <c r="U3804" i="9"/>
  <c r="V3804" i="9"/>
  <c r="T3805" i="9"/>
  <c r="U3805" i="9"/>
  <c r="V3805" i="9"/>
  <c r="T3806" i="9"/>
  <c r="U3806" i="9"/>
  <c r="V3806" i="9"/>
  <c r="T3807" i="9"/>
  <c r="U3807" i="9"/>
  <c r="V3807" i="9"/>
  <c r="T3808" i="9"/>
  <c r="U3808" i="9"/>
  <c r="V3808" i="9"/>
  <c r="T3809" i="9"/>
  <c r="U3809" i="9"/>
  <c r="V3809" i="9"/>
  <c r="T3810" i="9"/>
  <c r="U3810" i="9"/>
  <c r="V3810" i="9"/>
  <c r="T3811" i="9"/>
  <c r="U3811" i="9"/>
  <c r="V3811" i="9"/>
  <c r="T3812" i="9"/>
  <c r="U3812" i="9"/>
  <c r="V3812" i="9"/>
  <c r="T3813" i="9"/>
  <c r="U3813" i="9"/>
  <c r="V3813" i="9"/>
  <c r="T3814" i="9"/>
  <c r="U3814" i="9"/>
  <c r="V3814" i="9"/>
  <c r="T3815" i="9"/>
  <c r="U3815" i="9"/>
  <c r="V3815" i="9"/>
  <c r="T3816" i="9"/>
  <c r="U3816" i="9"/>
  <c r="V3816" i="9"/>
  <c r="T3817" i="9"/>
  <c r="U3817" i="9"/>
  <c r="V3817" i="9"/>
  <c r="T3818" i="9"/>
  <c r="U3818" i="9"/>
  <c r="V3818" i="9"/>
  <c r="T3819" i="9"/>
  <c r="U3819" i="9"/>
  <c r="V3819" i="9"/>
  <c r="T3820" i="9"/>
  <c r="U3820" i="9"/>
  <c r="V3820" i="9"/>
  <c r="T3821" i="9"/>
  <c r="U3821" i="9"/>
  <c r="V3821" i="9"/>
  <c r="T3822" i="9"/>
  <c r="U3822" i="9"/>
  <c r="V3822" i="9"/>
  <c r="T3823" i="9"/>
  <c r="U3823" i="9"/>
  <c r="V3823" i="9"/>
  <c r="T3824" i="9"/>
  <c r="U3824" i="9"/>
  <c r="V3824" i="9"/>
  <c r="T3825" i="9"/>
  <c r="U3825" i="9"/>
  <c r="V3825" i="9"/>
  <c r="T3826" i="9"/>
  <c r="U3826" i="9"/>
  <c r="V3826" i="9"/>
  <c r="T3827" i="9"/>
  <c r="U3827" i="9"/>
  <c r="V3827" i="9"/>
  <c r="T3828" i="9"/>
  <c r="U3828" i="9"/>
  <c r="V3828" i="9"/>
  <c r="T3829" i="9"/>
  <c r="U3829" i="9"/>
  <c r="V3829" i="9"/>
  <c r="T3830" i="9"/>
  <c r="U3830" i="9"/>
  <c r="V3830" i="9"/>
  <c r="T3831" i="9"/>
  <c r="U3831" i="9"/>
  <c r="V3831" i="9"/>
  <c r="T3832" i="9"/>
  <c r="U3832" i="9"/>
  <c r="V3832" i="9"/>
  <c r="T3833" i="9"/>
  <c r="U3833" i="9"/>
  <c r="V3833" i="9"/>
  <c r="T3834" i="9"/>
  <c r="U3834" i="9"/>
  <c r="V3834" i="9"/>
  <c r="T3835" i="9"/>
  <c r="U3835" i="9"/>
  <c r="V3835" i="9"/>
  <c r="T3836" i="9"/>
  <c r="U3836" i="9"/>
  <c r="V3836" i="9"/>
  <c r="T3837" i="9"/>
  <c r="U3837" i="9"/>
  <c r="V3837" i="9"/>
  <c r="T3838" i="9"/>
  <c r="U3838" i="9"/>
  <c r="V3838" i="9"/>
  <c r="T3839" i="9"/>
  <c r="U3839" i="9"/>
  <c r="V3839" i="9"/>
  <c r="T3840" i="9"/>
  <c r="U3840" i="9"/>
  <c r="V3840" i="9"/>
  <c r="T3841" i="9"/>
  <c r="U3841" i="9"/>
  <c r="V3841" i="9"/>
  <c r="T3842" i="9"/>
  <c r="U3842" i="9"/>
  <c r="V3842" i="9"/>
  <c r="T3843" i="9"/>
  <c r="U3843" i="9"/>
  <c r="V3843" i="9"/>
  <c r="T3844" i="9"/>
  <c r="U3844" i="9"/>
  <c r="V3844" i="9"/>
  <c r="T3845" i="9"/>
  <c r="U3845" i="9"/>
  <c r="V3845" i="9"/>
  <c r="T3846" i="9"/>
  <c r="U3846" i="9"/>
  <c r="V3846" i="9"/>
  <c r="T3847" i="9"/>
  <c r="U3847" i="9"/>
  <c r="V3847" i="9"/>
  <c r="T3848" i="9"/>
  <c r="U3848" i="9"/>
  <c r="V3848" i="9"/>
  <c r="T3849" i="9"/>
  <c r="U3849" i="9"/>
  <c r="V3849" i="9"/>
  <c r="T3850" i="9"/>
  <c r="U3850" i="9"/>
  <c r="V3850" i="9"/>
  <c r="T3851" i="9"/>
  <c r="U3851" i="9"/>
  <c r="V3851" i="9"/>
  <c r="T3852" i="9"/>
  <c r="U3852" i="9"/>
  <c r="V3852" i="9"/>
  <c r="T3853" i="9"/>
  <c r="U3853" i="9"/>
  <c r="V3853" i="9"/>
  <c r="T3854" i="9"/>
  <c r="U3854" i="9"/>
  <c r="V3854" i="9"/>
  <c r="T3855" i="9"/>
  <c r="U3855" i="9"/>
  <c r="V3855" i="9"/>
  <c r="T3856" i="9"/>
  <c r="U3856" i="9"/>
  <c r="V3856" i="9"/>
  <c r="T3857" i="9"/>
  <c r="U3857" i="9"/>
  <c r="V3857" i="9"/>
  <c r="T3858" i="9"/>
  <c r="U3858" i="9"/>
  <c r="V3858" i="9"/>
  <c r="T3859" i="9"/>
  <c r="U3859" i="9"/>
  <c r="V3859" i="9"/>
  <c r="T3860" i="9"/>
  <c r="U3860" i="9"/>
  <c r="V3860" i="9"/>
  <c r="T3861" i="9"/>
  <c r="U3861" i="9"/>
  <c r="V3861" i="9"/>
  <c r="T3862" i="9"/>
  <c r="U3862" i="9"/>
  <c r="V3862" i="9"/>
  <c r="T3863" i="9"/>
  <c r="U3863" i="9"/>
  <c r="V3863" i="9"/>
  <c r="T3864" i="9"/>
  <c r="U3864" i="9"/>
  <c r="V3864" i="9"/>
  <c r="T3865" i="9"/>
  <c r="U3865" i="9"/>
  <c r="V3865" i="9"/>
  <c r="T3866" i="9"/>
  <c r="U3866" i="9"/>
  <c r="V3866" i="9"/>
  <c r="T3867" i="9"/>
  <c r="U3867" i="9"/>
  <c r="V3867" i="9"/>
  <c r="T3868" i="9"/>
  <c r="U3868" i="9"/>
  <c r="V3868" i="9"/>
  <c r="T3869" i="9"/>
  <c r="U3869" i="9"/>
  <c r="V3869" i="9"/>
  <c r="T3870" i="9"/>
  <c r="U3870" i="9"/>
  <c r="V3870" i="9"/>
  <c r="T3871" i="9"/>
  <c r="U3871" i="9"/>
  <c r="V3871" i="9"/>
  <c r="T3872" i="9"/>
  <c r="U3872" i="9"/>
  <c r="V3872" i="9"/>
  <c r="T3873" i="9"/>
  <c r="U3873" i="9"/>
  <c r="V3873" i="9"/>
  <c r="T3874" i="9"/>
  <c r="U3874" i="9"/>
  <c r="V3874" i="9"/>
  <c r="T3875" i="9"/>
  <c r="U3875" i="9"/>
  <c r="V3875" i="9"/>
  <c r="T3876" i="9"/>
  <c r="U3876" i="9"/>
  <c r="V3876" i="9"/>
  <c r="T3877" i="9"/>
  <c r="U3877" i="9"/>
  <c r="V3877" i="9"/>
  <c r="T3878" i="9"/>
  <c r="U3878" i="9"/>
  <c r="V3878" i="9"/>
  <c r="T3879" i="9"/>
  <c r="U3879" i="9"/>
  <c r="V3879" i="9"/>
  <c r="T3880" i="9"/>
  <c r="U3880" i="9"/>
  <c r="V3880" i="9"/>
  <c r="T3881" i="9"/>
  <c r="U3881" i="9"/>
  <c r="V3881" i="9"/>
  <c r="T3882" i="9"/>
  <c r="U3882" i="9"/>
  <c r="V3882" i="9"/>
  <c r="T3883" i="9"/>
  <c r="U3883" i="9"/>
  <c r="V3883" i="9"/>
  <c r="T3884" i="9"/>
  <c r="U3884" i="9"/>
  <c r="V3884" i="9"/>
  <c r="T3885" i="9"/>
  <c r="U3885" i="9"/>
  <c r="V3885" i="9"/>
  <c r="T3886" i="9"/>
  <c r="U3886" i="9"/>
  <c r="V3886" i="9"/>
  <c r="T3887" i="9"/>
  <c r="U3887" i="9"/>
  <c r="V3887" i="9"/>
  <c r="T3888" i="9"/>
  <c r="U3888" i="9"/>
  <c r="V3888" i="9"/>
  <c r="T3889" i="9"/>
  <c r="U3889" i="9"/>
  <c r="V3889" i="9"/>
  <c r="T3890" i="9"/>
  <c r="U3890" i="9"/>
  <c r="V3890" i="9"/>
  <c r="T3891" i="9"/>
  <c r="U3891" i="9"/>
  <c r="V3891" i="9"/>
  <c r="T3892" i="9"/>
  <c r="U3892" i="9"/>
  <c r="V3892" i="9"/>
  <c r="T3893" i="9"/>
  <c r="U3893" i="9"/>
  <c r="V3893" i="9"/>
  <c r="T3894" i="9"/>
  <c r="U3894" i="9"/>
  <c r="V3894" i="9"/>
  <c r="T3895" i="9"/>
  <c r="U3895" i="9"/>
  <c r="V3895" i="9"/>
  <c r="T3896" i="9"/>
  <c r="U3896" i="9"/>
  <c r="V3896" i="9"/>
  <c r="T3897" i="9"/>
  <c r="U3897" i="9"/>
  <c r="V3897" i="9"/>
  <c r="T3898" i="9"/>
  <c r="U3898" i="9"/>
  <c r="V3898" i="9"/>
  <c r="T3899" i="9"/>
  <c r="U3899" i="9"/>
  <c r="V3899" i="9"/>
  <c r="T3900" i="9"/>
  <c r="U3900" i="9"/>
  <c r="V3900" i="9"/>
  <c r="T3901" i="9"/>
  <c r="U3901" i="9"/>
  <c r="V3901" i="9"/>
  <c r="T3902" i="9"/>
  <c r="U3902" i="9"/>
  <c r="V3902" i="9"/>
  <c r="T3903" i="9"/>
  <c r="U3903" i="9"/>
  <c r="V3903" i="9"/>
  <c r="T3904" i="9"/>
  <c r="U3904" i="9"/>
  <c r="V3904" i="9"/>
  <c r="T3905" i="9"/>
  <c r="U3905" i="9"/>
  <c r="V3905" i="9"/>
  <c r="T3906" i="9"/>
  <c r="U3906" i="9"/>
  <c r="V3906" i="9"/>
  <c r="T3907" i="9"/>
  <c r="U3907" i="9"/>
  <c r="V3907" i="9"/>
  <c r="T3908" i="9"/>
  <c r="U3908" i="9"/>
  <c r="V3908" i="9"/>
  <c r="T3909" i="9"/>
  <c r="U3909" i="9"/>
  <c r="V3909" i="9"/>
  <c r="T3910" i="9"/>
  <c r="U3910" i="9"/>
  <c r="V3910" i="9"/>
  <c r="T3911" i="9"/>
  <c r="U3911" i="9"/>
  <c r="V3911" i="9"/>
  <c r="T3912" i="9"/>
  <c r="U3912" i="9"/>
  <c r="V3912" i="9"/>
  <c r="T3913" i="9"/>
  <c r="U3913" i="9"/>
  <c r="V3913" i="9"/>
  <c r="T3914" i="9"/>
  <c r="U3914" i="9"/>
  <c r="V3914" i="9"/>
  <c r="T3915" i="9"/>
  <c r="U3915" i="9"/>
  <c r="V3915" i="9"/>
  <c r="T3916" i="9"/>
  <c r="U3916" i="9"/>
  <c r="V3916" i="9"/>
  <c r="T3917" i="9"/>
  <c r="U3917" i="9"/>
  <c r="V3917" i="9"/>
  <c r="T3918" i="9"/>
  <c r="U3918" i="9"/>
  <c r="V3918" i="9"/>
  <c r="T3919" i="9"/>
  <c r="U3919" i="9"/>
  <c r="V3919" i="9"/>
  <c r="T3920" i="9"/>
  <c r="U3920" i="9"/>
  <c r="V3920" i="9"/>
  <c r="T3921" i="9"/>
  <c r="U3921" i="9"/>
  <c r="V3921" i="9"/>
  <c r="T3922" i="9"/>
  <c r="U3922" i="9"/>
  <c r="V3922" i="9"/>
  <c r="T3923" i="9"/>
  <c r="U3923" i="9"/>
  <c r="V3923" i="9"/>
  <c r="T3924" i="9"/>
  <c r="U3924" i="9"/>
  <c r="V3924" i="9"/>
  <c r="T3925" i="9"/>
  <c r="U3925" i="9"/>
  <c r="V3925" i="9"/>
  <c r="T3926" i="9"/>
  <c r="U3926" i="9"/>
  <c r="V3926" i="9"/>
  <c r="T3927" i="9"/>
  <c r="U3927" i="9"/>
  <c r="V3927" i="9"/>
  <c r="T3928" i="9"/>
  <c r="U3928" i="9"/>
  <c r="V3928" i="9"/>
  <c r="T3929" i="9"/>
  <c r="U3929" i="9"/>
  <c r="V3929" i="9"/>
  <c r="T3930" i="9"/>
  <c r="U3930" i="9"/>
  <c r="V3930" i="9"/>
  <c r="T3931" i="9"/>
  <c r="U3931" i="9"/>
  <c r="V3931" i="9"/>
  <c r="T3932" i="9"/>
  <c r="U3932" i="9"/>
  <c r="V3932" i="9"/>
  <c r="T3933" i="9"/>
  <c r="U3933" i="9"/>
  <c r="V3933" i="9"/>
  <c r="T3934" i="9"/>
  <c r="U3934" i="9"/>
  <c r="V3934" i="9"/>
  <c r="T3935" i="9"/>
  <c r="U3935" i="9"/>
  <c r="V3935" i="9"/>
  <c r="T3936" i="9"/>
  <c r="U3936" i="9"/>
  <c r="V3936" i="9"/>
  <c r="T3937" i="9"/>
  <c r="U3937" i="9"/>
  <c r="V3937" i="9"/>
  <c r="T3938" i="9"/>
  <c r="U3938" i="9"/>
  <c r="V3938" i="9"/>
  <c r="T3939" i="9"/>
  <c r="U3939" i="9"/>
  <c r="V3939" i="9"/>
  <c r="T3940" i="9"/>
  <c r="U3940" i="9"/>
  <c r="V3940" i="9"/>
  <c r="T3941" i="9"/>
  <c r="U3941" i="9"/>
  <c r="V3941" i="9"/>
  <c r="T3942" i="9"/>
  <c r="U3942" i="9"/>
  <c r="V3942" i="9"/>
  <c r="T3943" i="9"/>
  <c r="U3943" i="9"/>
  <c r="V3943" i="9"/>
  <c r="T3944" i="9"/>
  <c r="U3944" i="9"/>
  <c r="V3944" i="9"/>
  <c r="T3945" i="9"/>
  <c r="U3945" i="9"/>
  <c r="V3945" i="9"/>
  <c r="T3946" i="9"/>
  <c r="U3946" i="9"/>
  <c r="V3946" i="9"/>
  <c r="T3947" i="9"/>
  <c r="U3947" i="9"/>
  <c r="V3947" i="9"/>
  <c r="T3948" i="9"/>
  <c r="U3948" i="9"/>
  <c r="V3948" i="9"/>
  <c r="T3949" i="9"/>
  <c r="U3949" i="9"/>
  <c r="V3949" i="9"/>
  <c r="T3950" i="9"/>
  <c r="U3950" i="9"/>
  <c r="V3950" i="9"/>
  <c r="T3951" i="9"/>
  <c r="U3951" i="9"/>
  <c r="V3951" i="9"/>
  <c r="T3952" i="9"/>
  <c r="U3952" i="9"/>
  <c r="V3952" i="9"/>
  <c r="T3953" i="9"/>
  <c r="U3953" i="9"/>
  <c r="V3953" i="9"/>
  <c r="T3954" i="9"/>
  <c r="U3954" i="9"/>
  <c r="V3954" i="9"/>
  <c r="T3955" i="9"/>
  <c r="U3955" i="9"/>
  <c r="V3955" i="9"/>
  <c r="T3956" i="9"/>
  <c r="U3956" i="9"/>
  <c r="V3956" i="9"/>
  <c r="T3957" i="9"/>
  <c r="U3957" i="9"/>
  <c r="V3957" i="9"/>
  <c r="T3958" i="9"/>
  <c r="U3958" i="9"/>
  <c r="V3958" i="9"/>
  <c r="T3959" i="9"/>
  <c r="U3959" i="9"/>
  <c r="V3959" i="9"/>
  <c r="T3960" i="9"/>
  <c r="U3960" i="9"/>
  <c r="V3960" i="9"/>
  <c r="T3961" i="9"/>
  <c r="U3961" i="9"/>
  <c r="V3961" i="9"/>
  <c r="T3962" i="9"/>
  <c r="U3962" i="9"/>
  <c r="V3962" i="9"/>
  <c r="T3963" i="9"/>
  <c r="U3963" i="9"/>
  <c r="V3963" i="9"/>
  <c r="T3964" i="9"/>
  <c r="U3964" i="9"/>
  <c r="V3964" i="9"/>
  <c r="T3965" i="9"/>
  <c r="U3965" i="9"/>
  <c r="V3965" i="9"/>
  <c r="T3966" i="9"/>
  <c r="U3966" i="9"/>
  <c r="V3966" i="9"/>
  <c r="T3967" i="9"/>
  <c r="U3967" i="9"/>
  <c r="V3967" i="9"/>
  <c r="T3968" i="9"/>
  <c r="U3968" i="9"/>
  <c r="V3968" i="9"/>
  <c r="T3969" i="9"/>
  <c r="U3969" i="9"/>
  <c r="V3969" i="9"/>
  <c r="T3970" i="9"/>
  <c r="U3970" i="9"/>
  <c r="V3970" i="9"/>
  <c r="T3971" i="9"/>
  <c r="U3971" i="9"/>
  <c r="V3971" i="9"/>
  <c r="T3972" i="9"/>
  <c r="U3972" i="9"/>
  <c r="V3972" i="9"/>
  <c r="T3973" i="9"/>
  <c r="U3973" i="9"/>
  <c r="V3973" i="9"/>
  <c r="T3974" i="9"/>
  <c r="U3974" i="9"/>
  <c r="V3974" i="9"/>
  <c r="T3975" i="9"/>
  <c r="U3975" i="9"/>
  <c r="V3975" i="9"/>
  <c r="T3976" i="9"/>
  <c r="U3976" i="9"/>
  <c r="V3976" i="9"/>
  <c r="T3977" i="9"/>
  <c r="U3977" i="9"/>
  <c r="V3977" i="9"/>
  <c r="T3978" i="9"/>
  <c r="U3978" i="9"/>
  <c r="V3978" i="9"/>
  <c r="T3979" i="9"/>
  <c r="U3979" i="9"/>
  <c r="V3979" i="9"/>
  <c r="T3980" i="9"/>
  <c r="U3980" i="9"/>
  <c r="V3980" i="9"/>
  <c r="T3981" i="9"/>
  <c r="U3981" i="9"/>
  <c r="V3981" i="9"/>
  <c r="T3982" i="9"/>
  <c r="U3982" i="9"/>
  <c r="V3982" i="9"/>
  <c r="T3983" i="9"/>
  <c r="U3983" i="9"/>
  <c r="V3983" i="9"/>
  <c r="T3984" i="9"/>
  <c r="U3984" i="9"/>
  <c r="V3984" i="9"/>
  <c r="T3985" i="9"/>
  <c r="U3985" i="9"/>
  <c r="V3985" i="9"/>
  <c r="T3986" i="9"/>
  <c r="U3986" i="9"/>
  <c r="V3986" i="9"/>
  <c r="T3987" i="9"/>
  <c r="U3987" i="9"/>
  <c r="V3987" i="9"/>
  <c r="T3988" i="9"/>
  <c r="U3988" i="9"/>
  <c r="V3988" i="9"/>
  <c r="T3989" i="9"/>
  <c r="U3989" i="9"/>
  <c r="V3989" i="9"/>
  <c r="T3990" i="9"/>
  <c r="U3990" i="9"/>
  <c r="V3990" i="9"/>
  <c r="T3991" i="9"/>
  <c r="U3991" i="9"/>
  <c r="V3991" i="9"/>
  <c r="T3992" i="9"/>
  <c r="U3992" i="9"/>
  <c r="V3992" i="9"/>
  <c r="T3993" i="9"/>
  <c r="U3993" i="9"/>
  <c r="V3993" i="9"/>
  <c r="T3994" i="9"/>
  <c r="U3994" i="9"/>
  <c r="V3994" i="9"/>
  <c r="T3995" i="9"/>
  <c r="U3995" i="9"/>
  <c r="V3995" i="9"/>
  <c r="T3996" i="9"/>
  <c r="U3996" i="9"/>
  <c r="V3996" i="9"/>
  <c r="T3997" i="9"/>
  <c r="U3997" i="9"/>
  <c r="V3997" i="9"/>
  <c r="T3998" i="9"/>
  <c r="U3998" i="9"/>
  <c r="V3998" i="9"/>
  <c r="T3999" i="9"/>
  <c r="U3999" i="9"/>
  <c r="V3999" i="9"/>
  <c r="T4000" i="9"/>
  <c r="U4000" i="9"/>
  <c r="V4000" i="9"/>
  <c r="T4001" i="9"/>
  <c r="U4001" i="9"/>
  <c r="V4001" i="9"/>
  <c r="T4002" i="9"/>
  <c r="U4002" i="9"/>
  <c r="V4002" i="9"/>
  <c r="T4003" i="9"/>
  <c r="U4003" i="9"/>
  <c r="V4003" i="9"/>
  <c r="T4004" i="9"/>
  <c r="U4004" i="9"/>
  <c r="V4004" i="9"/>
  <c r="T4005" i="9"/>
  <c r="U4005" i="9"/>
  <c r="V4005" i="9"/>
  <c r="T4006" i="9"/>
  <c r="U4006" i="9"/>
  <c r="V4006" i="9"/>
  <c r="T4007" i="9"/>
  <c r="U4007" i="9"/>
  <c r="V4007" i="9"/>
  <c r="T4008" i="9"/>
  <c r="U4008" i="9"/>
  <c r="V4008" i="9"/>
  <c r="T4009" i="9"/>
  <c r="U4009" i="9"/>
  <c r="V4009" i="9"/>
  <c r="T4010" i="9"/>
  <c r="U4010" i="9"/>
  <c r="V4010" i="9"/>
  <c r="T4011" i="9"/>
  <c r="U4011" i="9"/>
  <c r="V4011" i="9"/>
  <c r="T4012" i="9"/>
  <c r="U4012" i="9"/>
  <c r="V4012" i="9"/>
  <c r="T4013" i="9"/>
  <c r="U4013" i="9"/>
  <c r="V4013" i="9"/>
  <c r="T4014" i="9"/>
  <c r="U4014" i="9"/>
  <c r="V4014" i="9"/>
  <c r="T4015" i="9"/>
  <c r="U4015" i="9"/>
  <c r="V4015" i="9"/>
  <c r="T4016" i="9"/>
  <c r="U4016" i="9"/>
  <c r="V4016" i="9"/>
  <c r="T4017" i="9"/>
  <c r="U4017" i="9"/>
  <c r="V4017" i="9"/>
  <c r="T4018" i="9"/>
  <c r="U4018" i="9"/>
  <c r="V4018" i="9"/>
  <c r="T4019" i="9"/>
  <c r="U4019" i="9"/>
  <c r="V4019" i="9"/>
  <c r="T4020" i="9"/>
  <c r="U4020" i="9"/>
  <c r="V4020" i="9"/>
  <c r="T4021" i="9"/>
  <c r="U4021" i="9"/>
  <c r="V4021" i="9"/>
  <c r="T4022" i="9"/>
  <c r="U4022" i="9"/>
  <c r="V4022" i="9"/>
  <c r="T4023" i="9"/>
  <c r="U4023" i="9"/>
  <c r="V4023" i="9"/>
  <c r="T4024" i="9"/>
  <c r="U4024" i="9"/>
  <c r="V4024" i="9"/>
  <c r="T4025" i="9"/>
  <c r="U4025" i="9"/>
  <c r="V4025" i="9"/>
  <c r="T4026" i="9"/>
  <c r="U4026" i="9"/>
  <c r="V4026" i="9"/>
  <c r="T4027" i="9"/>
  <c r="U4027" i="9"/>
  <c r="V4027" i="9"/>
  <c r="T4028" i="9"/>
  <c r="U4028" i="9"/>
  <c r="V4028" i="9"/>
  <c r="T4029" i="9"/>
  <c r="U4029" i="9"/>
  <c r="V4029" i="9"/>
  <c r="T4030" i="9"/>
  <c r="U4030" i="9"/>
  <c r="V4030" i="9"/>
  <c r="T4031" i="9"/>
  <c r="U4031" i="9"/>
  <c r="V4031" i="9"/>
  <c r="T4032" i="9"/>
  <c r="U4032" i="9"/>
  <c r="V4032" i="9"/>
  <c r="T4033" i="9"/>
  <c r="U4033" i="9"/>
  <c r="V4033" i="9"/>
  <c r="T4034" i="9"/>
  <c r="U4034" i="9"/>
  <c r="V4034" i="9"/>
  <c r="T4035" i="9"/>
  <c r="U4035" i="9"/>
  <c r="V4035" i="9"/>
  <c r="T4036" i="9"/>
  <c r="U4036" i="9"/>
  <c r="V4036" i="9"/>
  <c r="T4037" i="9"/>
  <c r="U4037" i="9"/>
  <c r="V4037" i="9"/>
  <c r="T4038" i="9"/>
  <c r="U4038" i="9"/>
  <c r="V4038" i="9"/>
  <c r="T4039" i="9"/>
  <c r="U4039" i="9"/>
  <c r="V4039" i="9"/>
  <c r="T4040" i="9"/>
  <c r="U4040" i="9"/>
  <c r="V4040" i="9"/>
  <c r="T4041" i="9"/>
  <c r="U4041" i="9"/>
  <c r="V4041" i="9"/>
  <c r="T4042" i="9"/>
  <c r="U4042" i="9"/>
  <c r="V4042" i="9"/>
  <c r="T4043" i="9"/>
  <c r="U4043" i="9"/>
  <c r="V4043" i="9"/>
  <c r="T4044" i="9"/>
  <c r="U4044" i="9"/>
  <c r="V4044" i="9"/>
  <c r="T4045" i="9"/>
  <c r="U4045" i="9"/>
  <c r="V4045" i="9"/>
  <c r="T4046" i="9"/>
  <c r="U4046" i="9"/>
  <c r="V4046" i="9"/>
  <c r="T4047" i="9"/>
  <c r="U4047" i="9"/>
  <c r="V4047" i="9"/>
  <c r="T4048" i="9"/>
  <c r="U4048" i="9"/>
  <c r="V4048" i="9"/>
  <c r="T4049" i="9"/>
  <c r="U4049" i="9"/>
  <c r="V4049" i="9"/>
  <c r="T4050" i="9"/>
  <c r="U4050" i="9"/>
  <c r="V4050" i="9"/>
  <c r="T4051" i="9"/>
  <c r="U4051" i="9"/>
  <c r="V4051" i="9"/>
  <c r="T4052" i="9"/>
  <c r="U4052" i="9"/>
  <c r="V4052" i="9"/>
  <c r="T4053" i="9"/>
  <c r="U4053" i="9"/>
  <c r="V4053" i="9"/>
  <c r="T4054" i="9"/>
  <c r="U4054" i="9"/>
  <c r="V4054" i="9"/>
  <c r="T4055" i="9"/>
  <c r="U4055" i="9"/>
  <c r="V4055" i="9"/>
  <c r="T4056" i="9"/>
  <c r="U4056" i="9"/>
  <c r="V4056" i="9"/>
  <c r="T4057" i="9"/>
  <c r="U4057" i="9"/>
  <c r="V4057" i="9"/>
  <c r="T4058" i="9"/>
  <c r="U4058" i="9"/>
  <c r="V4058" i="9"/>
  <c r="T4059" i="9"/>
  <c r="U4059" i="9"/>
  <c r="V4059" i="9"/>
  <c r="T4060" i="9"/>
  <c r="U4060" i="9"/>
  <c r="V4060" i="9"/>
  <c r="T4061" i="9"/>
  <c r="U4061" i="9"/>
  <c r="V4061" i="9"/>
  <c r="T4062" i="9"/>
  <c r="U4062" i="9"/>
  <c r="V4062" i="9"/>
  <c r="T4063" i="9"/>
  <c r="U4063" i="9"/>
  <c r="V4063" i="9"/>
  <c r="T4064" i="9"/>
  <c r="U4064" i="9"/>
  <c r="V4064" i="9"/>
  <c r="T4065" i="9"/>
  <c r="U4065" i="9"/>
  <c r="V4065" i="9"/>
  <c r="T4066" i="9"/>
  <c r="U4066" i="9"/>
  <c r="V4066" i="9"/>
  <c r="T4067" i="9"/>
  <c r="U4067" i="9"/>
  <c r="V4067" i="9"/>
  <c r="T4068" i="9"/>
  <c r="U4068" i="9"/>
  <c r="V4068" i="9"/>
  <c r="T4069" i="9"/>
  <c r="U4069" i="9"/>
  <c r="V4069" i="9"/>
  <c r="T4070" i="9"/>
  <c r="U4070" i="9"/>
  <c r="V4070" i="9"/>
  <c r="T4071" i="9"/>
  <c r="U4071" i="9"/>
  <c r="V4071" i="9"/>
  <c r="T4072" i="9"/>
  <c r="U4072" i="9"/>
  <c r="V4072" i="9"/>
  <c r="T4073" i="9"/>
  <c r="U4073" i="9"/>
  <c r="V4073" i="9"/>
  <c r="T4074" i="9"/>
  <c r="U4074" i="9"/>
  <c r="V4074" i="9"/>
  <c r="T4075" i="9"/>
  <c r="U4075" i="9"/>
  <c r="V4075" i="9"/>
  <c r="T4076" i="9"/>
  <c r="U4076" i="9"/>
  <c r="V4076" i="9"/>
  <c r="T4077" i="9"/>
  <c r="U4077" i="9"/>
  <c r="V4077" i="9"/>
  <c r="T4078" i="9"/>
  <c r="U4078" i="9"/>
  <c r="V4078" i="9"/>
  <c r="T4079" i="9"/>
  <c r="U4079" i="9"/>
  <c r="V4079" i="9"/>
  <c r="T4080" i="9"/>
  <c r="U4080" i="9"/>
  <c r="V4080" i="9"/>
  <c r="T4081" i="9"/>
  <c r="U4081" i="9"/>
  <c r="V4081" i="9"/>
  <c r="T4082" i="9"/>
  <c r="U4082" i="9"/>
  <c r="V4082" i="9"/>
  <c r="T4083" i="9"/>
  <c r="U4083" i="9"/>
  <c r="V4083" i="9"/>
  <c r="T4084" i="9"/>
  <c r="U4084" i="9"/>
  <c r="V4084" i="9"/>
  <c r="T4085" i="9"/>
  <c r="U4085" i="9"/>
  <c r="V4085" i="9"/>
  <c r="T4086" i="9"/>
  <c r="U4086" i="9"/>
  <c r="V4086" i="9"/>
  <c r="T4087" i="9"/>
  <c r="U4087" i="9"/>
  <c r="V4087" i="9"/>
  <c r="T4088" i="9"/>
  <c r="U4088" i="9"/>
  <c r="V4088" i="9"/>
  <c r="T4089" i="9"/>
  <c r="U4089" i="9"/>
  <c r="V4089" i="9"/>
  <c r="T4090" i="9"/>
  <c r="U4090" i="9"/>
  <c r="V4090" i="9"/>
  <c r="T4091" i="9"/>
  <c r="U4091" i="9"/>
  <c r="V4091" i="9"/>
  <c r="T4092" i="9"/>
  <c r="U4092" i="9"/>
  <c r="V4092" i="9"/>
  <c r="T4093" i="9"/>
  <c r="U4093" i="9"/>
  <c r="V4093" i="9"/>
  <c r="T4094" i="9"/>
  <c r="U4094" i="9"/>
  <c r="V4094" i="9"/>
  <c r="T4095" i="9"/>
  <c r="U4095" i="9"/>
  <c r="V4095" i="9"/>
  <c r="T4096" i="9"/>
  <c r="U4096" i="9"/>
  <c r="V4096" i="9"/>
  <c r="T4097" i="9"/>
  <c r="U4097" i="9"/>
  <c r="V4097" i="9"/>
  <c r="T4098" i="9"/>
  <c r="U4098" i="9"/>
  <c r="V4098" i="9"/>
  <c r="T4099" i="9"/>
  <c r="U4099" i="9"/>
  <c r="V4099" i="9"/>
  <c r="T4100" i="9"/>
  <c r="U4100" i="9"/>
  <c r="V4100" i="9"/>
  <c r="T4101" i="9"/>
  <c r="U4101" i="9"/>
  <c r="V4101" i="9"/>
  <c r="T4102" i="9"/>
  <c r="U4102" i="9"/>
  <c r="V4102" i="9"/>
  <c r="T4103" i="9"/>
  <c r="U4103" i="9"/>
  <c r="V4103" i="9"/>
  <c r="T4104" i="9"/>
  <c r="U4104" i="9"/>
  <c r="V4104" i="9"/>
  <c r="T4105" i="9"/>
  <c r="U4105" i="9"/>
  <c r="V4105" i="9"/>
  <c r="T4106" i="9"/>
  <c r="U4106" i="9"/>
  <c r="V4106" i="9"/>
  <c r="T4107" i="9"/>
  <c r="U4107" i="9"/>
  <c r="V4107" i="9"/>
  <c r="T4108" i="9"/>
  <c r="U4108" i="9"/>
  <c r="V4108" i="9"/>
  <c r="T4109" i="9"/>
  <c r="U4109" i="9"/>
  <c r="V4109" i="9"/>
  <c r="T4110" i="9"/>
  <c r="U4110" i="9"/>
  <c r="V4110" i="9"/>
  <c r="T4111" i="9"/>
  <c r="U4111" i="9"/>
  <c r="V4111" i="9"/>
  <c r="T4112" i="9"/>
  <c r="U4112" i="9"/>
  <c r="V4112" i="9"/>
  <c r="T4113" i="9"/>
  <c r="U4113" i="9"/>
  <c r="V4113" i="9"/>
  <c r="T4114" i="9"/>
  <c r="U4114" i="9"/>
  <c r="V4114" i="9"/>
  <c r="T4115" i="9"/>
  <c r="U4115" i="9"/>
  <c r="V4115" i="9"/>
  <c r="T4116" i="9"/>
  <c r="U4116" i="9"/>
  <c r="V4116" i="9"/>
  <c r="T4117" i="9"/>
  <c r="U4117" i="9"/>
  <c r="V4117" i="9"/>
  <c r="T4118" i="9"/>
  <c r="U4118" i="9"/>
  <c r="V4118" i="9"/>
  <c r="T4119" i="9"/>
  <c r="U4119" i="9"/>
  <c r="V4119" i="9"/>
  <c r="T4120" i="9"/>
  <c r="U4120" i="9"/>
  <c r="V4120" i="9"/>
  <c r="T4121" i="9"/>
  <c r="U4121" i="9"/>
  <c r="V4121" i="9"/>
  <c r="T4122" i="9"/>
  <c r="U4122" i="9"/>
  <c r="V4122" i="9"/>
  <c r="T4123" i="9"/>
  <c r="U4123" i="9"/>
  <c r="V4123" i="9"/>
  <c r="T4124" i="9"/>
  <c r="U4124" i="9"/>
  <c r="V4124" i="9"/>
  <c r="T4125" i="9"/>
  <c r="U4125" i="9"/>
  <c r="V4125" i="9"/>
  <c r="T4126" i="9"/>
  <c r="U4126" i="9"/>
  <c r="V4126" i="9"/>
  <c r="T4127" i="9"/>
  <c r="U4127" i="9"/>
  <c r="V4127" i="9"/>
  <c r="T4128" i="9"/>
  <c r="U4128" i="9"/>
  <c r="V4128" i="9"/>
  <c r="T4129" i="9"/>
  <c r="U4129" i="9"/>
  <c r="V4129" i="9"/>
  <c r="T4130" i="9"/>
  <c r="U4130" i="9"/>
  <c r="V4130" i="9"/>
  <c r="T4131" i="9"/>
  <c r="U4131" i="9"/>
  <c r="V4131" i="9"/>
  <c r="T4132" i="9"/>
  <c r="U4132" i="9"/>
  <c r="V4132" i="9"/>
  <c r="T4133" i="9"/>
  <c r="U4133" i="9"/>
  <c r="V4133" i="9"/>
  <c r="T4134" i="9"/>
  <c r="U4134" i="9"/>
  <c r="V4134" i="9"/>
  <c r="T4135" i="9"/>
  <c r="U4135" i="9"/>
  <c r="V4135" i="9"/>
  <c r="T4136" i="9"/>
  <c r="U4136" i="9"/>
  <c r="V4136" i="9"/>
  <c r="T4137" i="9"/>
  <c r="U4137" i="9"/>
  <c r="V4137" i="9"/>
  <c r="T4138" i="9"/>
  <c r="U4138" i="9"/>
  <c r="V4138" i="9"/>
  <c r="T4139" i="9"/>
  <c r="U4139" i="9"/>
  <c r="V4139" i="9"/>
  <c r="T4140" i="9"/>
  <c r="U4140" i="9"/>
  <c r="V4140" i="9"/>
  <c r="T4141" i="9"/>
  <c r="U4141" i="9"/>
  <c r="V4141" i="9"/>
  <c r="T4142" i="9"/>
  <c r="U4142" i="9"/>
  <c r="V4142" i="9"/>
  <c r="T4143" i="9"/>
  <c r="U4143" i="9"/>
  <c r="V4143" i="9"/>
  <c r="T4144" i="9"/>
  <c r="U4144" i="9"/>
  <c r="V4144" i="9"/>
  <c r="T4145" i="9"/>
  <c r="U4145" i="9"/>
  <c r="V4145" i="9"/>
  <c r="T4146" i="9"/>
  <c r="U4146" i="9"/>
  <c r="V4146" i="9"/>
  <c r="T4147" i="9"/>
  <c r="U4147" i="9"/>
  <c r="V4147" i="9"/>
  <c r="T4148" i="9"/>
  <c r="U4148" i="9"/>
  <c r="V4148" i="9"/>
  <c r="T4149" i="9"/>
  <c r="U4149" i="9"/>
  <c r="V4149" i="9"/>
  <c r="T4150" i="9"/>
  <c r="U4150" i="9"/>
  <c r="V4150" i="9"/>
  <c r="T4151" i="9"/>
  <c r="U4151" i="9"/>
  <c r="V4151" i="9"/>
  <c r="T4152" i="9"/>
  <c r="U4152" i="9"/>
  <c r="V4152" i="9"/>
  <c r="T4153" i="9"/>
  <c r="U4153" i="9"/>
  <c r="V4153" i="9"/>
  <c r="T4154" i="9"/>
  <c r="U4154" i="9"/>
  <c r="V4154" i="9"/>
  <c r="T4155" i="9"/>
  <c r="U4155" i="9"/>
  <c r="V4155" i="9"/>
  <c r="T4156" i="9"/>
  <c r="U4156" i="9"/>
  <c r="V4156" i="9"/>
  <c r="T4157" i="9"/>
  <c r="U4157" i="9"/>
  <c r="V4157" i="9"/>
  <c r="T4158" i="9"/>
  <c r="U4158" i="9"/>
  <c r="V4158" i="9"/>
  <c r="T4159" i="9"/>
  <c r="U4159" i="9"/>
  <c r="V4159" i="9"/>
  <c r="T4160" i="9"/>
  <c r="U4160" i="9"/>
  <c r="V4160" i="9"/>
  <c r="T4161" i="9"/>
  <c r="U4161" i="9"/>
  <c r="V4161" i="9"/>
  <c r="T4162" i="9"/>
  <c r="U4162" i="9"/>
  <c r="V4162" i="9"/>
  <c r="T4163" i="9"/>
  <c r="U4163" i="9"/>
  <c r="V4163" i="9"/>
  <c r="T4164" i="9"/>
  <c r="U4164" i="9"/>
  <c r="V4164" i="9"/>
  <c r="T4165" i="9"/>
  <c r="U4165" i="9"/>
  <c r="V4165" i="9"/>
  <c r="T4166" i="9"/>
  <c r="U4166" i="9"/>
  <c r="V4166" i="9"/>
  <c r="T4167" i="9"/>
  <c r="U4167" i="9"/>
  <c r="V4167" i="9"/>
  <c r="T4168" i="9"/>
  <c r="U4168" i="9"/>
  <c r="V4168" i="9"/>
  <c r="T4169" i="9"/>
  <c r="U4169" i="9"/>
  <c r="V4169" i="9"/>
  <c r="T4170" i="9"/>
  <c r="U4170" i="9"/>
  <c r="V4170" i="9"/>
  <c r="T4171" i="9"/>
  <c r="U4171" i="9"/>
  <c r="V4171" i="9"/>
  <c r="T4172" i="9"/>
  <c r="U4172" i="9"/>
  <c r="V4172" i="9"/>
  <c r="T4173" i="9"/>
  <c r="U4173" i="9"/>
  <c r="V4173" i="9"/>
  <c r="T4174" i="9"/>
  <c r="U4174" i="9"/>
  <c r="V4174" i="9"/>
  <c r="T4175" i="9"/>
  <c r="U4175" i="9"/>
  <c r="V4175" i="9"/>
  <c r="T4176" i="9"/>
  <c r="U4176" i="9"/>
  <c r="V4176" i="9"/>
  <c r="T4177" i="9"/>
  <c r="U4177" i="9"/>
  <c r="V4177" i="9"/>
  <c r="T4178" i="9"/>
  <c r="U4178" i="9"/>
  <c r="V4178" i="9"/>
  <c r="T4179" i="9"/>
  <c r="U4179" i="9"/>
  <c r="V4179" i="9"/>
  <c r="T4180" i="9"/>
  <c r="U4180" i="9"/>
  <c r="V4180" i="9"/>
  <c r="T4181" i="9"/>
  <c r="U4181" i="9"/>
  <c r="V4181" i="9"/>
  <c r="T4182" i="9"/>
  <c r="U4182" i="9"/>
  <c r="V4182" i="9"/>
  <c r="T4183" i="9"/>
  <c r="U4183" i="9"/>
  <c r="V4183" i="9"/>
  <c r="T4184" i="9"/>
  <c r="U4184" i="9"/>
  <c r="V4184" i="9"/>
  <c r="T4185" i="9"/>
  <c r="U4185" i="9"/>
  <c r="V4185" i="9"/>
  <c r="T4186" i="9"/>
  <c r="U4186" i="9"/>
  <c r="V4186" i="9"/>
  <c r="T4187" i="9"/>
  <c r="U4187" i="9"/>
  <c r="V4187" i="9"/>
  <c r="T4188" i="9"/>
  <c r="U4188" i="9"/>
  <c r="V4188" i="9"/>
  <c r="T4189" i="9"/>
  <c r="U4189" i="9"/>
  <c r="V4189" i="9"/>
  <c r="T4190" i="9"/>
  <c r="U4190" i="9"/>
  <c r="V4190" i="9"/>
  <c r="T4191" i="9"/>
  <c r="U4191" i="9"/>
  <c r="V4191" i="9"/>
  <c r="T4192" i="9"/>
  <c r="U4192" i="9"/>
  <c r="V4192" i="9"/>
  <c r="T4193" i="9"/>
  <c r="U4193" i="9"/>
  <c r="V4193" i="9"/>
  <c r="T4194" i="9"/>
  <c r="U4194" i="9"/>
  <c r="V4194" i="9"/>
  <c r="T4195" i="9"/>
  <c r="U4195" i="9"/>
  <c r="V4195" i="9"/>
  <c r="T4196" i="9"/>
  <c r="U4196" i="9"/>
  <c r="V4196" i="9"/>
  <c r="T4197" i="9"/>
  <c r="U4197" i="9"/>
  <c r="V4197" i="9"/>
  <c r="T4198" i="9"/>
  <c r="U4198" i="9"/>
  <c r="V4198" i="9"/>
  <c r="T4199" i="9"/>
  <c r="U4199" i="9"/>
  <c r="V4199" i="9"/>
  <c r="T4200" i="9"/>
  <c r="U4200" i="9"/>
  <c r="V4200" i="9"/>
  <c r="T4201" i="9"/>
  <c r="U4201" i="9"/>
  <c r="V4201" i="9"/>
  <c r="T4202" i="9"/>
  <c r="U4202" i="9"/>
  <c r="V4202" i="9"/>
  <c r="T4203" i="9"/>
  <c r="U4203" i="9"/>
  <c r="V4203" i="9"/>
  <c r="T4204" i="9"/>
  <c r="U4204" i="9"/>
  <c r="V4204" i="9"/>
  <c r="T4205" i="9"/>
  <c r="U4205" i="9"/>
  <c r="V4205" i="9"/>
  <c r="T4206" i="9"/>
  <c r="U4206" i="9"/>
  <c r="V4206" i="9"/>
  <c r="T4207" i="9"/>
  <c r="U4207" i="9"/>
  <c r="V4207" i="9"/>
  <c r="T4208" i="9"/>
  <c r="U4208" i="9"/>
  <c r="V4208" i="9"/>
  <c r="T4209" i="9"/>
  <c r="U4209" i="9"/>
  <c r="V4209" i="9"/>
  <c r="T4210" i="9"/>
  <c r="U4210" i="9"/>
  <c r="V4210" i="9"/>
  <c r="T4211" i="9"/>
  <c r="U4211" i="9"/>
  <c r="V4211" i="9"/>
  <c r="T4212" i="9"/>
  <c r="U4212" i="9"/>
  <c r="V4212" i="9"/>
  <c r="T4213" i="9"/>
  <c r="U4213" i="9"/>
  <c r="V4213" i="9"/>
  <c r="T4214" i="9"/>
  <c r="U4214" i="9"/>
  <c r="V4214" i="9"/>
  <c r="T4215" i="9"/>
  <c r="U4215" i="9"/>
  <c r="V4215" i="9"/>
  <c r="T4216" i="9"/>
  <c r="U4216" i="9"/>
  <c r="V4216" i="9"/>
  <c r="T4217" i="9"/>
  <c r="U4217" i="9"/>
  <c r="V4217" i="9"/>
  <c r="T4218" i="9"/>
  <c r="U4218" i="9"/>
  <c r="V4218" i="9"/>
  <c r="T4219" i="9"/>
  <c r="U4219" i="9"/>
  <c r="V4219" i="9"/>
  <c r="T4220" i="9"/>
  <c r="U4220" i="9"/>
  <c r="V4220" i="9"/>
  <c r="T4221" i="9"/>
  <c r="U4221" i="9"/>
  <c r="V4221" i="9"/>
  <c r="T4222" i="9"/>
  <c r="U4222" i="9"/>
  <c r="V4222" i="9"/>
  <c r="T4223" i="9"/>
  <c r="U4223" i="9"/>
  <c r="V4223" i="9"/>
  <c r="T4224" i="9"/>
  <c r="U4224" i="9"/>
  <c r="V4224" i="9"/>
  <c r="T4225" i="9"/>
  <c r="U4225" i="9"/>
  <c r="V4225" i="9"/>
  <c r="T4226" i="9"/>
  <c r="U4226" i="9"/>
  <c r="V4226" i="9"/>
  <c r="T4227" i="9"/>
  <c r="U4227" i="9"/>
  <c r="V4227" i="9"/>
  <c r="T4228" i="9"/>
  <c r="U4228" i="9"/>
  <c r="V4228" i="9"/>
  <c r="T4229" i="9"/>
  <c r="U4229" i="9"/>
  <c r="V4229" i="9"/>
  <c r="T4230" i="9"/>
  <c r="U4230" i="9"/>
  <c r="V4230" i="9"/>
  <c r="T4231" i="9"/>
  <c r="U4231" i="9"/>
  <c r="V4231" i="9"/>
  <c r="T4232" i="9"/>
  <c r="U4232" i="9"/>
  <c r="V4232" i="9"/>
  <c r="T4233" i="9"/>
  <c r="U4233" i="9"/>
  <c r="V4233" i="9"/>
  <c r="T4234" i="9"/>
  <c r="U4234" i="9"/>
  <c r="V4234" i="9"/>
  <c r="T4235" i="9"/>
  <c r="U4235" i="9"/>
  <c r="V4235" i="9"/>
  <c r="T4236" i="9"/>
  <c r="U4236" i="9"/>
  <c r="V4236" i="9"/>
  <c r="T4237" i="9"/>
  <c r="U4237" i="9"/>
  <c r="V4237" i="9"/>
  <c r="T4238" i="9"/>
  <c r="U4238" i="9"/>
  <c r="V4238" i="9"/>
  <c r="T4239" i="9"/>
  <c r="U4239" i="9"/>
  <c r="V4239" i="9"/>
  <c r="T4240" i="9"/>
  <c r="U4240" i="9"/>
  <c r="V4240" i="9"/>
  <c r="T4241" i="9"/>
  <c r="U4241" i="9"/>
  <c r="V4241" i="9"/>
  <c r="T4242" i="9"/>
  <c r="U4242" i="9"/>
  <c r="V4242" i="9"/>
  <c r="T4243" i="9"/>
  <c r="U4243" i="9"/>
  <c r="V4243" i="9"/>
  <c r="T4244" i="9"/>
  <c r="U4244" i="9"/>
  <c r="V4244" i="9"/>
  <c r="T4245" i="9"/>
  <c r="U4245" i="9"/>
  <c r="V4245" i="9"/>
  <c r="T4246" i="9"/>
  <c r="U4246" i="9"/>
  <c r="V4246" i="9"/>
  <c r="T4247" i="9"/>
  <c r="U4247" i="9"/>
  <c r="V4247" i="9"/>
  <c r="T4248" i="9"/>
  <c r="U4248" i="9"/>
  <c r="V4248" i="9"/>
  <c r="T4249" i="9"/>
  <c r="U4249" i="9"/>
  <c r="V4249" i="9"/>
  <c r="T4250" i="9"/>
  <c r="U4250" i="9"/>
  <c r="V4250" i="9"/>
  <c r="T4251" i="9"/>
  <c r="U4251" i="9"/>
  <c r="V4251" i="9"/>
  <c r="T4252" i="9"/>
  <c r="U4252" i="9"/>
  <c r="V4252" i="9"/>
  <c r="T4253" i="9"/>
  <c r="U4253" i="9"/>
  <c r="V4253" i="9"/>
  <c r="T4254" i="9"/>
  <c r="U4254" i="9"/>
  <c r="V4254" i="9"/>
  <c r="T4255" i="9"/>
  <c r="U4255" i="9"/>
  <c r="V4255" i="9"/>
  <c r="T4256" i="9"/>
  <c r="U4256" i="9"/>
  <c r="V4256" i="9"/>
  <c r="T4257" i="9"/>
  <c r="U4257" i="9"/>
  <c r="V4257" i="9"/>
  <c r="T4258" i="9"/>
  <c r="U4258" i="9"/>
  <c r="V4258" i="9"/>
  <c r="T4259" i="9"/>
  <c r="U4259" i="9"/>
  <c r="V4259" i="9"/>
  <c r="T4260" i="9"/>
  <c r="U4260" i="9"/>
  <c r="V4260" i="9"/>
  <c r="T4261" i="9"/>
  <c r="U4261" i="9"/>
  <c r="V4261" i="9"/>
  <c r="T4262" i="9"/>
  <c r="U4262" i="9"/>
  <c r="V4262" i="9"/>
  <c r="T4263" i="9"/>
  <c r="U4263" i="9"/>
  <c r="V4263" i="9"/>
  <c r="T4264" i="9"/>
  <c r="U4264" i="9"/>
  <c r="V4264" i="9"/>
  <c r="T4265" i="9"/>
  <c r="U4265" i="9"/>
  <c r="V4265" i="9"/>
  <c r="T4266" i="9"/>
  <c r="U4266" i="9"/>
  <c r="V4266" i="9"/>
  <c r="T4267" i="9"/>
  <c r="U4267" i="9"/>
  <c r="V4267" i="9"/>
  <c r="T4268" i="9"/>
  <c r="U4268" i="9"/>
  <c r="V4268" i="9"/>
  <c r="T4269" i="9"/>
  <c r="U4269" i="9"/>
  <c r="V4269" i="9"/>
  <c r="T4270" i="9"/>
  <c r="U4270" i="9"/>
  <c r="V4270" i="9"/>
  <c r="T4271" i="9"/>
  <c r="U4271" i="9"/>
  <c r="V4271" i="9"/>
  <c r="T4272" i="9"/>
  <c r="U4272" i="9"/>
  <c r="V4272" i="9"/>
  <c r="T4273" i="9"/>
  <c r="U4273" i="9"/>
  <c r="V4273" i="9"/>
  <c r="T4274" i="9"/>
  <c r="U4274" i="9"/>
  <c r="V4274" i="9"/>
  <c r="T4275" i="9"/>
  <c r="U4275" i="9"/>
  <c r="V4275" i="9"/>
  <c r="T4276" i="9"/>
  <c r="U4276" i="9"/>
  <c r="V4276" i="9"/>
  <c r="T4277" i="9"/>
  <c r="U4277" i="9"/>
  <c r="V4277" i="9"/>
  <c r="T4278" i="9"/>
  <c r="U4278" i="9"/>
  <c r="V4278" i="9"/>
  <c r="T4279" i="9"/>
  <c r="U4279" i="9"/>
  <c r="V4279" i="9"/>
  <c r="T4280" i="9"/>
  <c r="U4280" i="9"/>
  <c r="V4280" i="9"/>
  <c r="T4281" i="9"/>
  <c r="U4281" i="9"/>
  <c r="V4281" i="9"/>
  <c r="T4282" i="9"/>
  <c r="U4282" i="9"/>
  <c r="V4282" i="9"/>
  <c r="T4283" i="9"/>
  <c r="U4283" i="9"/>
  <c r="V4283" i="9"/>
  <c r="T4284" i="9"/>
  <c r="U4284" i="9"/>
  <c r="V4284" i="9"/>
  <c r="T4285" i="9"/>
  <c r="U4285" i="9"/>
  <c r="V4285" i="9"/>
  <c r="T4286" i="9"/>
  <c r="U4286" i="9"/>
  <c r="V4286" i="9"/>
  <c r="T4287" i="9"/>
  <c r="U4287" i="9"/>
  <c r="V4287" i="9"/>
  <c r="T4288" i="9"/>
  <c r="U4288" i="9"/>
  <c r="V4288" i="9"/>
  <c r="T4289" i="9"/>
  <c r="U4289" i="9"/>
  <c r="V4289" i="9"/>
  <c r="T4290" i="9"/>
  <c r="U4290" i="9"/>
  <c r="V4290" i="9"/>
  <c r="T4291" i="9"/>
  <c r="U4291" i="9"/>
  <c r="V4291" i="9"/>
  <c r="T4292" i="9"/>
  <c r="U4292" i="9"/>
  <c r="V4292" i="9"/>
  <c r="T4293" i="9"/>
  <c r="U4293" i="9"/>
  <c r="V4293" i="9"/>
  <c r="T4294" i="9"/>
  <c r="U4294" i="9"/>
  <c r="V4294" i="9"/>
  <c r="T4295" i="9"/>
  <c r="U4295" i="9"/>
  <c r="V4295" i="9"/>
  <c r="T4296" i="9"/>
  <c r="U4296" i="9"/>
  <c r="V4296" i="9"/>
  <c r="T4297" i="9"/>
  <c r="U4297" i="9"/>
  <c r="V4297" i="9"/>
  <c r="T4298" i="9"/>
  <c r="U4298" i="9"/>
  <c r="V4298" i="9"/>
  <c r="T4299" i="9"/>
  <c r="U4299" i="9"/>
  <c r="V4299" i="9"/>
  <c r="T4300" i="9"/>
  <c r="U4300" i="9"/>
  <c r="V4300" i="9"/>
  <c r="T4301" i="9"/>
  <c r="U4301" i="9"/>
  <c r="V4301" i="9"/>
  <c r="T4302" i="9"/>
  <c r="U4302" i="9"/>
  <c r="V4302" i="9"/>
  <c r="T4303" i="9"/>
  <c r="U4303" i="9"/>
  <c r="V4303" i="9"/>
  <c r="T4304" i="9"/>
  <c r="U4304" i="9"/>
  <c r="V4304" i="9"/>
  <c r="T4305" i="9"/>
  <c r="U4305" i="9"/>
  <c r="V4305" i="9"/>
  <c r="T4306" i="9"/>
  <c r="U4306" i="9"/>
  <c r="V4306" i="9"/>
  <c r="T4307" i="9"/>
  <c r="U4307" i="9"/>
  <c r="V4307" i="9"/>
  <c r="T4308" i="9"/>
  <c r="U4308" i="9"/>
  <c r="V4308" i="9"/>
  <c r="T4309" i="9"/>
  <c r="U4309" i="9"/>
  <c r="V4309" i="9"/>
  <c r="T4310" i="9"/>
  <c r="U4310" i="9"/>
  <c r="V4310" i="9"/>
  <c r="T4311" i="9"/>
  <c r="U4311" i="9"/>
  <c r="V4311" i="9"/>
  <c r="T4312" i="9"/>
  <c r="U4312" i="9"/>
  <c r="V4312" i="9"/>
  <c r="T4313" i="9"/>
  <c r="U4313" i="9"/>
  <c r="V4313" i="9"/>
  <c r="T4314" i="9"/>
  <c r="U4314" i="9"/>
  <c r="V4314" i="9"/>
  <c r="T4315" i="9"/>
  <c r="U4315" i="9"/>
  <c r="V4315" i="9"/>
  <c r="T4316" i="9"/>
  <c r="U4316" i="9"/>
  <c r="V4316" i="9"/>
  <c r="T4317" i="9"/>
  <c r="U4317" i="9"/>
  <c r="V4317" i="9"/>
  <c r="T4318" i="9"/>
  <c r="U4318" i="9"/>
  <c r="V4318" i="9"/>
  <c r="T4319" i="9"/>
  <c r="U4319" i="9"/>
  <c r="V4319" i="9"/>
  <c r="T4320" i="9"/>
  <c r="U4320" i="9"/>
  <c r="V4320" i="9"/>
  <c r="T4321" i="9"/>
  <c r="U4321" i="9"/>
  <c r="V4321" i="9"/>
  <c r="T4322" i="9"/>
  <c r="U4322" i="9"/>
  <c r="V4322" i="9"/>
  <c r="T4323" i="9"/>
  <c r="U4323" i="9"/>
  <c r="V4323" i="9"/>
  <c r="T4324" i="9"/>
  <c r="U4324" i="9"/>
  <c r="V4324" i="9"/>
  <c r="T4325" i="9"/>
  <c r="U4325" i="9"/>
  <c r="V4325" i="9"/>
  <c r="T4326" i="9"/>
  <c r="U4326" i="9"/>
  <c r="V4326" i="9"/>
  <c r="T4327" i="9"/>
  <c r="U4327" i="9"/>
  <c r="V4327" i="9"/>
  <c r="T4328" i="9"/>
  <c r="U4328" i="9"/>
  <c r="V4328" i="9"/>
  <c r="T4329" i="9"/>
  <c r="U4329" i="9"/>
  <c r="V4329" i="9"/>
  <c r="T4330" i="9"/>
  <c r="U4330" i="9"/>
  <c r="V4330" i="9"/>
  <c r="T4331" i="9"/>
  <c r="U4331" i="9"/>
  <c r="V4331" i="9"/>
  <c r="T4332" i="9"/>
  <c r="U4332" i="9"/>
  <c r="V4332" i="9"/>
  <c r="T4333" i="9"/>
  <c r="U4333" i="9"/>
  <c r="V4333" i="9"/>
  <c r="T4334" i="9"/>
  <c r="U4334" i="9"/>
  <c r="V4334" i="9"/>
  <c r="T4335" i="9"/>
  <c r="U4335" i="9"/>
  <c r="V4335" i="9"/>
  <c r="T4336" i="9"/>
  <c r="U4336" i="9"/>
  <c r="V4336" i="9"/>
  <c r="T4337" i="9"/>
  <c r="U4337" i="9"/>
  <c r="V4337" i="9"/>
  <c r="T4338" i="9"/>
  <c r="U4338" i="9"/>
  <c r="V4338" i="9"/>
  <c r="T4339" i="9"/>
  <c r="U4339" i="9"/>
  <c r="V4339" i="9"/>
  <c r="T4340" i="9"/>
  <c r="U4340" i="9"/>
  <c r="V4340" i="9"/>
  <c r="T4341" i="9"/>
  <c r="U4341" i="9"/>
  <c r="V4341" i="9"/>
  <c r="T4342" i="9"/>
  <c r="U4342" i="9"/>
  <c r="V4342" i="9"/>
  <c r="T4343" i="9"/>
  <c r="U4343" i="9"/>
  <c r="V4343" i="9"/>
  <c r="T4344" i="9"/>
  <c r="U4344" i="9"/>
  <c r="V4344" i="9"/>
  <c r="T4345" i="9"/>
  <c r="U4345" i="9"/>
  <c r="V4345" i="9"/>
  <c r="T4346" i="9"/>
  <c r="U4346" i="9"/>
  <c r="V4346" i="9"/>
  <c r="T4347" i="9"/>
  <c r="U4347" i="9"/>
  <c r="V4347" i="9"/>
  <c r="T4348" i="9"/>
  <c r="U4348" i="9"/>
  <c r="V4348" i="9"/>
  <c r="T4349" i="9"/>
  <c r="U4349" i="9"/>
  <c r="V4349" i="9"/>
  <c r="T4350" i="9"/>
  <c r="U4350" i="9"/>
  <c r="V4350" i="9"/>
  <c r="T4351" i="9"/>
  <c r="U4351" i="9"/>
  <c r="V4351" i="9"/>
  <c r="T4352" i="9"/>
  <c r="U4352" i="9"/>
  <c r="V4352" i="9"/>
  <c r="T4353" i="9"/>
  <c r="U4353" i="9"/>
  <c r="V4353" i="9"/>
  <c r="T4354" i="9"/>
  <c r="U4354" i="9"/>
  <c r="V4354" i="9"/>
  <c r="T4355" i="9"/>
  <c r="U4355" i="9"/>
  <c r="V4355" i="9"/>
  <c r="T4356" i="9"/>
  <c r="U4356" i="9"/>
  <c r="V4356" i="9"/>
  <c r="T4357" i="9"/>
  <c r="U4357" i="9"/>
  <c r="V4357" i="9"/>
  <c r="T4358" i="9"/>
  <c r="U4358" i="9"/>
  <c r="V4358" i="9"/>
  <c r="T4359" i="9"/>
  <c r="U4359" i="9"/>
  <c r="V4359" i="9"/>
  <c r="T4360" i="9"/>
  <c r="U4360" i="9"/>
  <c r="V4360" i="9"/>
  <c r="T4361" i="9"/>
  <c r="U4361" i="9"/>
  <c r="V4361" i="9"/>
  <c r="T4362" i="9"/>
  <c r="U4362" i="9"/>
  <c r="V4362" i="9"/>
  <c r="T4363" i="9"/>
  <c r="U4363" i="9"/>
  <c r="V4363" i="9"/>
  <c r="T4364" i="9"/>
  <c r="U4364" i="9"/>
  <c r="V4364" i="9"/>
  <c r="T4365" i="9"/>
  <c r="U4365" i="9"/>
  <c r="V4365" i="9"/>
  <c r="T4366" i="9"/>
  <c r="U4366" i="9"/>
  <c r="V4366" i="9"/>
  <c r="T4367" i="9"/>
  <c r="U4367" i="9"/>
  <c r="V4367" i="9"/>
  <c r="T4368" i="9"/>
  <c r="U4368" i="9"/>
  <c r="V4368" i="9"/>
  <c r="T4369" i="9"/>
  <c r="U4369" i="9"/>
  <c r="V4369" i="9"/>
  <c r="T4370" i="9"/>
  <c r="U4370" i="9"/>
  <c r="V4370" i="9"/>
  <c r="T4371" i="9"/>
  <c r="U4371" i="9"/>
  <c r="V4371" i="9"/>
  <c r="T4372" i="9"/>
  <c r="U4372" i="9"/>
  <c r="V4372" i="9"/>
  <c r="T4373" i="9"/>
  <c r="U4373" i="9"/>
  <c r="V4373" i="9"/>
  <c r="T4374" i="9"/>
  <c r="U4374" i="9"/>
  <c r="V4374" i="9"/>
  <c r="T4375" i="9"/>
  <c r="U4375" i="9"/>
  <c r="V4375" i="9"/>
  <c r="T4376" i="9"/>
  <c r="U4376" i="9"/>
  <c r="V4376" i="9"/>
  <c r="T4377" i="9"/>
  <c r="U4377" i="9"/>
  <c r="V4377" i="9"/>
  <c r="T4378" i="9"/>
  <c r="U4378" i="9"/>
  <c r="V4378" i="9"/>
  <c r="T4379" i="9"/>
  <c r="U4379" i="9"/>
  <c r="V4379" i="9"/>
  <c r="T4380" i="9"/>
  <c r="U4380" i="9"/>
  <c r="V4380" i="9"/>
  <c r="T4381" i="9"/>
  <c r="U4381" i="9"/>
  <c r="V4381" i="9"/>
  <c r="T4382" i="9"/>
  <c r="U4382" i="9"/>
  <c r="V4382" i="9"/>
  <c r="T4383" i="9"/>
  <c r="U4383" i="9"/>
  <c r="V4383" i="9"/>
  <c r="T4384" i="9"/>
  <c r="U4384" i="9"/>
  <c r="V4384" i="9"/>
  <c r="T4385" i="9"/>
  <c r="U4385" i="9"/>
  <c r="V4385" i="9"/>
  <c r="T4386" i="9"/>
  <c r="U4386" i="9"/>
  <c r="V4386" i="9"/>
  <c r="T4387" i="9"/>
  <c r="U4387" i="9"/>
  <c r="V4387" i="9"/>
  <c r="T4388" i="9"/>
  <c r="U4388" i="9"/>
  <c r="V4388" i="9"/>
  <c r="T4389" i="9"/>
  <c r="U4389" i="9"/>
  <c r="V4389" i="9"/>
  <c r="T4390" i="9"/>
  <c r="U4390" i="9"/>
  <c r="V4390" i="9"/>
  <c r="T4391" i="9"/>
  <c r="U4391" i="9"/>
  <c r="V4391" i="9"/>
  <c r="T4392" i="9"/>
  <c r="U4392" i="9"/>
  <c r="V4392" i="9"/>
  <c r="T4393" i="9"/>
  <c r="U4393" i="9"/>
  <c r="V4393" i="9"/>
  <c r="T4394" i="9"/>
  <c r="U4394" i="9"/>
  <c r="V4394" i="9"/>
  <c r="T4395" i="9"/>
  <c r="U4395" i="9"/>
  <c r="V4395" i="9"/>
  <c r="T4396" i="9"/>
  <c r="U4396" i="9"/>
  <c r="V4396" i="9"/>
  <c r="T4397" i="9"/>
  <c r="U4397" i="9"/>
  <c r="V4397" i="9"/>
  <c r="T4398" i="9"/>
  <c r="U4398" i="9"/>
  <c r="V4398" i="9"/>
  <c r="T4399" i="9"/>
  <c r="U4399" i="9"/>
  <c r="V4399" i="9"/>
  <c r="T4400" i="9"/>
  <c r="U4400" i="9"/>
  <c r="V4400" i="9"/>
  <c r="T4401" i="9"/>
  <c r="U4401" i="9"/>
  <c r="V4401" i="9"/>
  <c r="T4402" i="9"/>
  <c r="U4402" i="9"/>
  <c r="V4402" i="9"/>
  <c r="T4403" i="9"/>
  <c r="U4403" i="9"/>
  <c r="V4403" i="9"/>
  <c r="T4404" i="9"/>
  <c r="U4404" i="9"/>
  <c r="V4404" i="9"/>
  <c r="T4405" i="9"/>
  <c r="U4405" i="9"/>
  <c r="V4405" i="9"/>
  <c r="T4406" i="9"/>
  <c r="U4406" i="9"/>
  <c r="V4406" i="9"/>
  <c r="T4407" i="9"/>
  <c r="U4407" i="9"/>
  <c r="V4407" i="9"/>
  <c r="T4408" i="9"/>
  <c r="U4408" i="9"/>
  <c r="V4408" i="9"/>
  <c r="T4409" i="9"/>
  <c r="U4409" i="9"/>
  <c r="V4409" i="9"/>
  <c r="T4410" i="9"/>
  <c r="U4410" i="9"/>
  <c r="V4410" i="9"/>
  <c r="T4411" i="9"/>
  <c r="U4411" i="9"/>
  <c r="V4411" i="9"/>
  <c r="T4412" i="9"/>
  <c r="U4412" i="9"/>
  <c r="V4412" i="9"/>
  <c r="T4413" i="9"/>
  <c r="U4413" i="9"/>
  <c r="V4413" i="9"/>
  <c r="T4414" i="9"/>
  <c r="U4414" i="9"/>
  <c r="V4414" i="9"/>
  <c r="T4415" i="9"/>
  <c r="U4415" i="9"/>
  <c r="V4415" i="9"/>
  <c r="T4416" i="9"/>
  <c r="U4416" i="9"/>
  <c r="V4416" i="9"/>
  <c r="T4417" i="9"/>
  <c r="U4417" i="9"/>
  <c r="V4417" i="9"/>
  <c r="T4418" i="9"/>
  <c r="U4418" i="9"/>
  <c r="V4418" i="9"/>
  <c r="T4419" i="9"/>
  <c r="U4419" i="9"/>
  <c r="V4419" i="9"/>
  <c r="T4420" i="9"/>
  <c r="U4420" i="9"/>
  <c r="V4420" i="9"/>
  <c r="T4421" i="9"/>
  <c r="U4421" i="9"/>
  <c r="V4421" i="9"/>
  <c r="T4422" i="9"/>
  <c r="U4422" i="9"/>
  <c r="V4422" i="9"/>
  <c r="T4423" i="9"/>
  <c r="U4423" i="9"/>
  <c r="V4423" i="9"/>
  <c r="T4424" i="9"/>
  <c r="U4424" i="9"/>
  <c r="V4424" i="9"/>
  <c r="T4425" i="9"/>
  <c r="U4425" i="9"/>
  <c r="V4425" i="9"/>
  <c r="T4426" i="9"/>
  <c r="U4426" i="9"/>
  <c r="V4426" i="9"/>
  <c r="T4427" i="9"/>
  <c r="U4427" i="9"/>
  <c r="V4427" i="9"/>
  <c r="T4428" i="9"/>
  <c r="U4428" i="9"/>
  <c r="V4428" i="9"/>
  <c r="T4429" i="9"/>
  <c r="U4429" i="9"/>
  <c r="V4429" i="9"/>
  <c r="T4430" i="9"/>
  <c r="U4430" i="9"/>
  <c r="V4430" i="9"/>
  <c r="T4431" i="9"/>
  <c r="U4431" i="9"/>
  <c r="V4431" i="9"/>
  <c r="T4432" i="9"/>
  <c r="U4432" i="9"/>
  <c r="V4432" i="9"/>
  <c r="T4433" i="9"/>
  <c r="U4433" i="9"/>
  <c r="V4433" i="9"/>
  <c r="T4434" i="9"/>
  <c r="U4434" i="9"/>
  <c r="V4434" i="9"/>
  <c r="T4435" i="9"/>
  <c r="U4435" i="9"/>
  <c r="V4435" i="9"/>
  <c r="T4436" i="9"/>
  <c r="U4436" i="9"/>
  <c r="V4436" i="9"/>
  <c r="T4437" i="9"/>
  <c r="U4437" i="9"/>
  <c r="V4437" i="9"/>
  <c r="T4438" i="9"/>
  <c r="U4438" i="9"/>
  <c r="V4438" i="9"/>
  <c r="T4439" i="9"/>
  <c r="U4439" i="9"/>
  <c r="V4439" i="9"/>
  <c r="T4440" i="9"/>
  <c r="U4440" i="9"/>
  <c r="V4440" i="9"/>
  <c r="T4441" i="9"/>
  <c r="U4441" i="9"/>
  <c r="V4441" i="9"/>
  <c r="T4442" i="9"/>
  <c r="U4442" i="9"/>
  <c r="V4442" i="9"/>
  <c r="T4443" i="9"/>
  <c r="U4443" i="9"/>
  <c r="V4443" i="9"/>
  <c r="T4444" i="9"/>
  <c r="U4444" i="9"/>
  <c r="V4444" i="9"/>
  <c r="T4445" i="9"/>
  <c r="U4445" i="9"/>
  <c r="V4445" i="9"/>
  <c r="T4446" i="9"/>
  <c r="U4446" i="9"/>
  <c r="V4446" i="9"/>
  <c r="T4447" i="9"/>
  <c r="U4447" i="9"/>
  <c r="V4447" i="9"/>
  <c r="T4448" i="9"/>
  <c r="U4448" i="9"/>
  <c r="V4448" i="9"/>
  <c r="T4449" i="9"/>
  <c r="U4449" i="9"/>
  <c r="V4449" i="9"/>
  <c r="T4450" i="9"/>
  <c r="U4450" i="9"/>
  <c r="V4450" i="9"/>
  <c r="T4451" i="9"/>
  <c r="U4451" i="9"/>
  <c r="V4451" i="9"/>
  <c r="T4452" i="9"/>
  <c r="U4452" i="9"/>
  <c r="V4452" i="9"/>
  <c r="T4453" i="9"/>
  <c r="U4453" i="9"/>
  <c r="V4453" i="9"/>
  <c r="T4454" i="9"/>
  <c r="U4454" i="9"/>
  <c r="V4454" i="9"/>
  <c r="T4455" i="9"/>
  <c r="U4455" i="9"/>
  <c r="V4455" i="9"/>
  <c r="T4456" i="9"/>
  <c r="U4456" i="9"/>
  <c r="V4456" i="9"/>
  <c r="T4457" i="9"/>
  <c r="U4457" i="9"/>
  <c r="V4457" i="9"/>
  <c r="T4458" i="9"/>
  <c r="U4458" i="9"/>
  <c r="V4458" i="9"/>
  <c r="T4459" i="9"/>
  <c r="U4459" i="9"/>
  <c r="V4459" i="9"/>
  <c r="T4460" i="9"/>
  <c r="U4460" i="9"/>
  <c r="V4460" i="9"/>
  <c r="T4461" i="9"/>
  <c r="U4461" i="9"/>
  <c r="V4461" i="9"/>
  <c r="T4462" i="9"/>
  <c r="U4462" i="9"/>
  <c r="V4462" i="9"/>
  <c r="T4463" i="9"/>
  <c r="U4463" i="9"/>
  <c r="V4463" i="9"/>
  <c r="T4464" i="9"/>
  <c r="U4464" i="9"/>
  <c r="V4464" i="9"/>
  <c r="T4465" i="9"/>
  <c r="U4465" i="9"/>
  <c r="V4465" i="9"/>
  <c r="T4466" i="9"/>
  <c r="U4466" i="9"/>
  <c r="V4466" i="9"/>
  <c r="T4467" i="9"/>
  <c r="U4467" i="9"/>
  <c r="V4467" i="9"/>
  <c r="T4468" i="9"/>
  <c r="U4468" i="9"/>
  <c r="V4468" i="9"/>
  <c r="T4469" i="9"/>
  <c r="U4469" i="9"/>
  <c r="V4469" i="9"/>
  <c r="T4470" i="9"/>
  <c r="U4470" i="9"/>
  <c r="V4470" i="9"/>
  <c r="T4471" i="9"/>
  <c r="U4471" i="9"/>
  <c r="V4471" i="9"/>
  <c r="T4472" i="9"/>
  <c r="U4472" i="9"/>
  <c r="V4472" i="9"/>
  <c r="T4473" i="9"/>
  <c r="U4473" i="9"/>
  <c r="V4473" i="9"/>
  <c r="T4474" i="9"/>
  <c r="U4474" i="9"/>
  <c r="V4474" i="9"/>
  <c r="T4475" i="9"/>
  <c r="U4475" i="9"/>
  <c r="V4475" i="9"/>
  <c r="T4476" i="9"/>
  <c r="U4476" i="9"/>
  <c r="V4476" i="9"/>
  <c r="T4477" i="9"/>
  <c r="U4477" i="9"/>
  <c r="V4477" i="9"/>
  <c r="T4478" i="9"/>
  <c r="U4478" i="9"/>
  <c r="V4478" i="9"/>
  <c r="T4479" i="9"/>
  <c r="U4479" i="9"/>
  <c r="V4479" i="9"/>
  <c r="T4480" i="9"/>
  <c r="U4480" i="9"/>
  <c r="V4480" i="9"/>
  <c r="T4481" i="9"/>
  <c r="U4481" i="9"/>
  <c r="V4481" i="9"/>
  <c r="T4482" i="9"/>
  <c r="U4482" i="9"/>
  <c r="V4482" i="9"/>
  <c r="T4483" i="9"/>
  <c r="U4483" i="9"/>
  <c r="V4483" i="9"/>
  <c r="T4484" i="9"/>
  <c r="U4484" i="9"/>
  <c r="V4484" i="9"/>
  <c r="T4485" i="9"/>
  <c r="U4485" i="9"/>
  <c r="V4485" i="9"/>
  <c r="T4486" i="9"/>
  <c r="U4486" i="9"/>
  <c r="V4486" i="9"/>
  <c r="T4487" i="9"/>
  <c r="U4487" i="9"/>
  <c r="V4487" i="9"/>
  <c r="T4488" i="9"/>
  <c r="U4488" i="9"/>
  <c r="V4488" i="9"/>
  <c r="T4489" i="9"/>
  <c r="U4489" i="9"/>
  <c r="V4489" i="9"/>
  <c r="T4490" i="9"/>
  <c r="U4490" i="9"/>
  <c r="V4490" i="9"/>
  <c r="T4491" i="9"/>
  <c r="U4491" i="9"/>
  <c r="V4491" i="9"/>
  <c r="T4492" i="9"/>
  <c r="U4492" i="9"/>
  <c r="V4492" i="9"/>
  <c r="T4493" i="9"/>
  <c r="U4493" i="9"/>
  <c r="V4493" i="9"/>
  <c r="T4494" i="9"/>
  <c r="U4494" i="9"/>
  <c r="V4494" i="9"/>
  <c r="T4495" i="9"/>
  <c r="U4495" i="9"/>
  <c r="V4495" i="9"/>
  <c r="T4496" i="9"/>
  <c r="U4496" i="9"/>
  <c r="V4496" i="9"/>
  <c r="T4497" i="9"/>
  <c r="U4497" i="9"/>
  <c r="V4497" i="9"/>
  <c r="T4498" i="9"/>
  <c r="U4498" i="9"/>
  <c r="V4498" i="9"/>
  <c r="T4499" i="9"/>
  <c r="U4499" i="9"/>
  <c r="V4499" i="9"/>
  <c r="T4500" i="9"/>
  <c r="U4500" i="9"/>
  <c r="V4500" i="9"/>
  <c r="T4501" i="9"/>
  <c r="U4501" i="9"/>
  <c r="V4501" i="9"/>
  <c r="T4502" i="9"/>
  <c r="U4502" i="9"/>
  <c r="V4502" i="9"/>
  <c r="T4503" i="9"/>
  <c r="U4503" i="9"/>
  <c r="V4503" i="9"/>
  <c r="T4504" i="9"/>
  <c r="U4504" i="9"/>
  <c r="V4504" i="9"/>
  <c r="T4505" i="9"/>
  <c r="U4505" i="9"/>
  <c r="V4505" i="9"/>
  <c r="T4506" i="9"/>
  <c r="U4506" i="9"/>
  <c r="V4506" i="9"/>
  <c r="T4507" i="9"/>
  <c r="U4507" i="9"/>
  <c r="V4507" i="9"/>
  <c r="T4508" i="9"/>
  <c r="U4508" i="9"/>
  <c r="V4508" i="9"/>
  <c r="T4509" i="9"/>
  <c r="U4509" i="9"/>
  <c r="V4509" i="9"/>
  <c r="T4510" i="9"/>
  <c r="U4510" i="9"/>
  <c r="V4510" i="9"/>
  <c r="T4511" i="9"/>
  <c r="U4511" i="9"/>
  <c r="V4511" i="9"/>
  <c r="T4512" i="9"/>
  <c r="U4512" i="9"/>
  <c r="V4512" i="9"/>
  <c r="T4513" i="9"/>
  <c r="U4513" i="9"/>
  <c r="V4513" i="9"/>
  <c r="T4514" i="9"/>
  <c r="U4514" i="9"/>
  <c r="V4514" i="9"/>
  <c r="T4515" i="9"/>
  <c r="U4515" i="9"/>
  <c r="V4515" i="9"/>
  <c r="T4516" i="9"/>
  <c r="U4516" i="9"/>
  <c r="V4516" i="9"/>
  <c r="T4517" i="9"/>
  <c r="U4517" i="9"/>
  <c r="V4517" i="9"/>
  <c r="T4518" i="9"/>
  <c r="U4518" i="9"/>
  <c r="V4518" i="9"/>
  <c r="T4519" i="9"/>
  <c r="U4519" i="9"/>
  <c r="V4519" i="9"/>
  <c r="T4520" i="9"/>
  <c r="U4520" i="9"/>
  <c r="V4520" i="9"/>
  <c r="T4521" i="9"/>
  <c r="U4521" i="9"/>
  <c r="V4521" i="9"/>
  <c r="T4522" i="9"/>
  <c r="U4522" i="9"/>
  <c r="V4522" i="9"/>
  <c r="T4523" i="9"/>
  <c r="U4523" i="9"/>
  <c r="V4523" i="9"/>
  <c r="T4524" i="9"/>
  <c r="U4524" i="9"/>
  <c r="V4524" i="9"/>
  <c r="T4525" i="9"/>
  <c r="U4525" i="9"/>
  <c r="V4525" i="9"/>
  <c r="T4526" i="9"/>
  <c r="U4526" i="9"/>
  <c r="V4526" i="9"/>
  <c r="T4527" i="9"/>
  <c r="U4527" i="9"/>
  <c r="V4527" i="9"/>
  <c r="T4528" i="9"/>
  <c r="U4528" i="9"/>
  <c r="V4528" i="9"/>
  <c r="T4529" i="9"/>
  <c r="U4529" i="9"/>
  <c r="V4529" i="9"/>
  <c r="T4530" i="9"/>
  <c r="U4530" i="9"/>
  <c r="V4530" i="9"/>
  <c r="T4531" i="9"/>
  <c r="U4531" i="9"/>
  <c r="V4531" i="9"/>
  <c r="T4532" i="9"/>
  <c r="U4532" i="9"/>
  <c r="V4532" i="9"/>
  <c r="T4533" i="9"/>
  <c r="U4533" i="9"/>
  <c r="V4533" i="9"/>
  <c r="T4534" i="9"/>
  <c r="U4534" i="9"/>
  <c r="V4534" i="9"/>
  <c r="T4535" i="9"/>
  <c r="U4535" i="9"/>
  <c r="V4535" i="9"/>
  <c r="T4536" i="9"/>
  <c r="U4536" i="9"/>
  <c r="V4536" i="9"/>
  <c r="T4537" i="9"/>
  <c r="U4537" i="9"/>
  <c r="V4537" i="9"/>
  <c r="T4538" i="9"/>
  <c r="U4538" i="9"/>
  <c r="V4538" i="9"/>
  <c r="T4539" i="9"/>
  <c r="U4539" i="9"/>
  <c r="V4539" i="9"/>
  <c r="T4540" i="9"/>
  <c r="U4540" i="9"/>
  <c r="V4540" i="9"/>
  <c r="T4541" i="9"/>
  <c r="U4541" i="9"/>
  <c r="V4541" i="9"/>
  <c r="T4542" i="9"/>
  <c r="U4542" i="9"/>
  <c r="V4542" i="9"/>
  <c r="T4543" i="9"/>
  <c r="U4543" i="9"/>
  <c r="V4543" i="9"/>
  <c r="T4544" i="9"/>
  <c r="U4544" i="9"/>
  <c r="V4544" i="9"/>
  <c r="T4545" i="9"/>
  <c r="U4545" i="9"/>
  <c r="V4545" i="9"/>
  <c r="T4546" i="9"/>
  <c r="U4546" i="9"/>
  <c r="V4546" i="9"/>
  <c r="T4547" i="9"/>
  <c r="U4547" i="9"/>
  <c r="V4547" i="9"/>
  <c r="T4548" i="9"/>
  <c r="U4548" i="9"/>
  <c r="V4548" i="9"/>
  <c r="T4549" i="9"/>
  <c r="U4549" i="9"/>
  <c r="V4549" i="9"/>
  <c r="T4550" i="9"/>
  <c r="U4550" i="9"/>
  <c r="V4550" i="9"/>
  <c r="T4551" i="9"/>
  <c r="U4551" i="9"/>
  <c r="V4551" i="9"/>
  <c r="T4552" i="9"/>
  <c r="U4552" i="9"/>
  <c r="V4552" i="9"/>
  <c r="T4553" i="9"/>
  <c r="U4553" i="9"/>
  <c r="V4553" i="9"/>
  <c r="T4554" i="9"/>
  <c r="U4554" i="9"/>
  <c r="V4554" i="9"/>
  <c r="T4555" i="9"/>
  <c r="U4555" i="9"/>
  <c r="V4555" i="9"/>
  <c r="T4556" i="9"/>
  <c r="U4556" i="9"/>
  <c r="V4556" i="9"/>
  <c r="T4557" i="9"/>
  <c r="U4557" i="9"/>
  <c r="V4557" i="9"/>
  <c r="T4558" i="9"/>
  <c r="U4558" i="9"/>
  <c r="V4558" i="9"/>
  <c r="T4559" i="9"/>
  <c r="U4559" i="9"/>
  <c r="V4559" i="9"/>
  <c r="T4560" i="9"/>
  <c r="U4560" i="9"/>
  <c r="V4560" i="9"/>
  <c r="T4561" i="9"/>
  <c r="U4561" i="9"/>
  <c r="V4561" i="9"/>
  <c r="T4562" i="9"/>
  <c r="U4562" i="9"/>
  <c r="V4562" i="9"/>
  <c r="T4563" i="9"/>
  <c r="U4563" i="9"/>
  <c r="V4563" i="9"/>
  <c r="T4564" i="9"/>
  <c r="U4564" i="9"/>
  <c r="V4564" i="9"/>
  <c r="T4565" i="9"/>
  <c r="U4565" i="9"/>
  <c r="V4565" i="9"/>
  <c r="T4566" i="9"/>
  <c r="U4566" i="9"/>
  <c r="V4566" i="9"/>
  <c r="T4567" i="9"/>
  <c r="U4567" i="9"/>
  <c r="V4567" i="9"/>
  <c r="T4568" i="9"/>
  <c r="U4568" i="9"/>
  <c r="V4568" i="9"/>
  <c r="T4569" i="9"/>
  <c r="U4569" i="9"/>
  <c r="V4569" i="9"/>
  <c r="T4570" i="9"/>
  <c r="U4570" i="9"/>
  <c r="V4570" i="9"/>
  <c r="T4571" i="9"/>
  <c r="U4571" i="9"/>
  <c r="V4571" i="9"/>
  <c r="T4572" i="9"/>
  <c r="U4572" i="9"/>
  <c r="V4572" i="9"/>
  <c r="T4573" i="9"/>
  <c r="U4573" i="9"/>
  <c r="V4573" i="9"/>
  <c r="T4574" i="9"/>
  <c r="U4574" i="9"/>
  <c r="V4574" i="9"/>
  <c r="T4575" i="9"/>
  <c r="U4575" i="9"/>
  <c r="V4575" i="9"/>
  <c r="T4576" i="9"/>
  <c r="U4576" i="9"/>
  <c r="V4576" i="9"/>
  <c r="T4577" i="9"/>
  <c r="U4577" i="9"/>
  <c r="V4577" i="9"/>
  <c r="T4578" i="9"/>
  <c r="U4578" i="9"/>
  <c r="V4578" i="9"/>
  <c r="T4579" i="9"/>
  <c r="U4579" i="9"/>
  <c r="V4579" i="9"/>
  <c r="T4580" i="9"/>
  <c r="U4580" i="9"/>
  <c r="V4580" i="9"/>
  <c r="T4581" i="9"/>
  <c r="U4581" i="9"/>
  <c r="V4581" i="9"/>
  <c r="T4582" i="9"/>
  <c r="U4582" i="9"/>
  <c r="V4582" i="9"/>
  <c r="T4583" i="9"/>
  <c r="U4583" i="9"/>
  <c r="V4583" i="9"/>
  <c r="T4584" i="9"/>
  <c r="U4584" i="9"/>
  <c r="V4584" i="9"/>
  <c r="T4585" i="9"/>
  <c r="U4585" i="9"/>
  <c r="V4585" i="9"/>
  <c r="T4586" i="9"/>
  <c r="U4586" i="9"/>
  <c r="V4586" i="9"/>
  <c r="T4587" i="9"/>
  <c r="U4587" i="9"/>
  <c r="V4587" i="9"/>
  <c r="T4588" i="9"/>
  <c r="U4588" i="9"/>
  <c r="V4588" i="9"/>
  <c r="T4589" i="9"/>
  <c r="U4589" i="9"/>
  <c r="V4589" i="9"/>
  <c r="T4590" i="9"/>
  <c r="U4590" i="9"/>
  <c r="V4590" i="9"/>
  <c r="T4591" i="9"/>
  <c r="U4591" i="9"/>
  <c r="V4591" i="9"/>
  <c r="T4592" i="9"/>
  <c r="U4592" i="9"/>
  <c r="V4592" i="9"/>
  <c r="T4593" i="9"/>
  <c r="U4593" i="9"/>
  <c r="V4593" i="9"/>
  <c r="T4594" i="9"/>
  <c r="U4594" i="9"/>
  <c r="V4594" i="9"/>
  <c r="T4595" i="9"/>
  <c r="U4595" i="9"/>
  <c r="V4595" i="9"/>
  <c r="T4596" i="9"/>
  <c r="U4596" i="9"/>
  <c r="V4596" i="9"/>
  <c r="T4597" i="9"/>
  <c r="U4597" i="9"/>
  <c r="V4597" i="9"/>
  <c r="T4598" i="9"/>
  <c r="U4598" i="9"/>
  <c r="V4598" i="9"/>
  <c r="T4599" i="9"/>
  <c r="U4599" i="9"/>
  <c r="V4599" i="9"/>
  <c r="T4600" i="9"/>
  <c r="U4600" i="9"/>
  <c r="V4600" i="9"/>
  <c r="T4601" i="9"/>
  <c r="U4601" i="9"/>
  <c r="V4601" i="9"/>
  <c r="T4602" i="9"/>
  <c r="U4602" i="9"/>
  <c r="V4602" i="9"/>
  <c r="T4603" i="9"/>
  <c r="U4603" i="9"/>
  <c r="V4603" i="9"/>
  <c r="T4604" i="9"/>
  <c r="U4604" i="9"/>
  <c r="V4604" i="9"/>
  <c r="T4605" i="9"/>
  <c r="U4605" i="9"/>
  <c r="V4605" i="9"/>
  <c r="T4606" i="9"/>
  <c r="U4606" i="9"/>
  <c r="V4606" i="9"/>
  <c r="T4607" i="9"/>
  <c r="U4607" i="9"/>
  <c r="V4607" i="9"/>
  <c r="T4608" i="9"/>
  <c r="U4608" i="9"/>
  <c r="V4608" i="9"/>
  <c r="T4609" i="9"/>
  <c r="U4609" i="9"/>
  <c r="V4609" i="9"/>
  <c r="T4610" i="9"/>
  <c r="U4610" i="9"/>
  <c r="V4610" i="9"/>
  <c r="T4611" i="9"/>
  <c r="U4611" i="9"/>
  <c r="V4611" i="9"/>
  <c r="T4612" i="9"/>
  <c r="U4612" i="9"/>
  <c r="V4612" i="9"/>
  <c r="T4613" i="9"/>
  <c r="U4613" i="9"/>
  <c r="V4613" i="9"/>
  <c r="T4614" i="9"/>
  <c r="U4614" i="9"/>
  <c r="V4614" i="9"/>
  <c r="T4615" i="9"/>
  <c r="U4615" i="9"/>
  <c r="V4615" i="9"/>
  <c r="T4616" i="9"/>
  <c r="U4616" i="9"/>
  <c r="V4616" i="9"/>
  <c r="T4617" i="9"/>
  <c r="U4617" i="9"/>
  <c r="V4617" i="9"/>
  <c r="T4618" i="9"/>
  <c r="U4618" i="9"/>
  <c r="V4618" i="9"/>
  <c r="T4619" i="9"/>
  <c r="U4619" i="9"/>
  <c r="V4619" i="9"/>
  <c r="T4620" i="9"/>
  <c r="U4620" i="9"/>
  <c r="V4620" i="9"/>
  <c r="T4621" i="9"/>
  <c r="U4621" i="9"/>
  <c r="V4621" i="9"/>
  <c r="T4622" i="9"/>
  <c r="U4622" i="9"/>
  <c r="V4622" i="9"/>
  <c r="T4623" i="9"/>
  <c r="U4623" i="9"/>
  <c r="V4623" i="9"/>
  <c r="T4624" i="9"/>
  <c r="U4624" i="9"/>
  <c r="V4624" i="9"/>
  <c r="T4625" i="9"/>
  <c r="U4625" i="9"/>
  <c r="V4625" i="9"/>
  <c r="T4626" i="9"/>
  <c r="U4626" i="9"/>
  <c r="V4626" i="9"/>
  <c r="T4627" i="9"/>
  <c r="U4627" i="9"/>
  <c r="V4627" i="9"/>
  <c r="T4628" i="9"/>
  <c r="U4628" i="9"/>
  <c r="V4628" i="9"/>
  <c r="T4629" i="9"/>
  <c r="U4629" i="9"/>
  <c r="V4629" i="9"/>
  <c r="T4630" i="9"/>
  <c r="U4630" i="9"/>
  <c r="V4630" i="9"/>
  <c r="T4631" i="9"/>
  <c r="U4631" i="9"/>
  <c r="V4631" i="9"/>
  <c r="T4632" i="9"/>
  <c r="U4632" i="9"/>
  <c r="V4632" i="9"/>
  <c r="T4633" i="9"/>
  <c r="U4633" i="9"/>
  <c r="V4633" i="9"/>
  <c r="T4634" i="9"/>
  <c r="U4634" i="9"/>
  <c r="V4634" i="9"/>
  <c r="T4635" i="9"/>
  <c r="U4635" i="9"/>
  <c r="V4635" i="9"/>
  <c r="T4636" i="9"/>
  <c r="U4636" i="9"/>
  <c r="V4636" i="9"/>
  <c r="T4637" i="9"/>
  <c r="U4637" i="9"/>
  <c r="V4637" i="9"/>
  <c r="T4638" i="9"/>
  <c r="U4638" i="9"/>
  <c r="V4638" i="9"/>
  <c r="T4639" i="9"/>
  <c r="U4639" i="9"/>
  <c r="V4639" i="9"/>
  <c r="T4640" i="9"/>
  <c r="U4640" i="9"/>
  <c r="V4640" i="9"/>
  <c r="T4641" i="9"/>
  <c r="U4641" i="9"/>
  <c r="V4641" i="9"/>
  <c r="T4642" i="9"/>
  <c r="U4642" i="9"/>
  <c r="V4642" i="9"/>
  <c r="T4643" i="9"/>
  <c r="U4643" i="9"/>
  <c r="V4643" i="9"/>
  <c r="T4644" i="9"/>
  <c r="U4644" i="9"/>
  <c r="V4644" i="9"/>
  <c r="T4645" i="9"/>
  <c r="U4645" i="9"/>
  <c r="V4645" i="9"/>
  <c r="T4646" i="9"/>
  <c r="U4646" i="9"/>
  <c r="V4646" i="9"/>
  <c r="T4647" i="9"/>
  <c r="U4647" i="9"/>
  <c r="V4647" i="9"/>
  <c r="T4648" i="9"/>
  <c r="U4648" i="9"/>
  <c r="V4648" i="9"/>
  <c r="T4649" i="9"/>
  <c r="U4649" i="9"/>
  <c r="V4649" i="9"/>
  <c r="T4650" i="9"/>
  <c r="U4650" i="9"/>
  <c r="V4650" i="9"/>
  <c r="T4651" i="9"/>
  <c r="U4651" i="9"/>
  <c r="V4651" i="9"/>
  <c r="T4652" i="9"/>
  <c r="U4652" i="9"/>
  <c r="V4652" i="9"/>
  <c r="T4653" i="9"/>
  <c r="U4653" i="9"/>
  <c r="V4653" i="9"/>
  <c r="T4654" i="9"/>
  <c r="U4654" i="9"/>
  <c r="V4654" i="9"/>
  <c r="T4655" i="9"/>
  <c r="U4655" i="9"/>
  <c r="V4655" i="9"/>
  <c r="T4656" i="9"/>
  <c r="U4656" i="9"/>
  <c r="V4656" i="9"/>
  <c r="T4657" i="9"/>
  <c r="U4657" i="9"/>
  <c r="V4657" i="9"/>
  <c r="T4658" i="9"/>
  <c r="U4658" i="9"/>
  <c r="V4658" i="9"/>
  <c r="T4659" i="9"/>
  <c r="U4659" i="9"/>
  <c r="V4659" i="9"/>
  <c r="T4660" i="9"/>
  <c r="U4660" i="9"/>
  <c r="V4660" i="9"/>
  <c r="T4661" i="9"/>
  <c r="U4661" i="9"/>
  <c r="V4661" i="9"/>
  <c r="T4662" i="9"/>
  <c r="U4662" i="9"/>
  <c r="V4662" i="9"/>
  <c r="T4663" i="9"/>
  <c r="U4663" i="9"/>
  <c r="V4663" i="9"/>
  <c r="T4664" i="9"/>
  <c r="U4664" i="9"/>
  <c r="V4664" i="9"/>
  <c r="T4665" i="9"/>
  <c r="U4665" i="9"/>
  <c r="V4665" i="9"/>
  <c r="T4666" i="9"/>
  <c r="U4666" i="9"/>
  <c r="V4666" i="9"/>
  <c r="T4667" i="9"/>
  <c r="U4667" i="9"/>
  <c r="V4667" i="9"/>
  <c r="T4668" i="9"/>
  <c r="U4668" i="9"/>
  <c r="V4668" i="9"/>
  <c r="T4669" i="9"/>
  <c r="U4669" i="9"/>
  <c r="V4669" i="9"/>
  <c r="T4670" i="9"/>
  <c r="U4670" i="9"/>
  <c r="V4670" i="9"/>
  <c r="T4671" i="9"/>
  <c r="U4671" i="9"/>
  <c r="V4671" i="9"/>
  <c r="T4672" i="9"/>
  <c r="U4672" i="9"/>
  <c r="V4672" i="9"/>
  <c r="T4673" i="9"/>
  <c r="U4673" i="9"/>
  <c r="V4673" i="9"/>
  <c r="T4674" i="9"/>
  <c r="U4674" i="9"/>
  <c r="V4674" i="9"/>
  <c r="T4675" i="9"/>
  <c r="U4675" i="9"/>
  <c r="V4675" i="9"/>
  <c r="T4676" i="9"/>
  <c r="U4676" i="9"/>
  <c r="V4676" i="9"/>
  <c r="T4677" i="9"/>
  <c r="U4677" i="9"/>
  <c r="V4677" i="9"/>
  <c r="T4678" i="9"/>
  <c r="U4678" i="9"/>
  <c r="V4678" i="9"/>
  <c r="T4679" i="9"/>
  <c r="U4679" i="9"/>
  <c r="V4679" i="9"/>
  <c r="T4680" i="9"/>
  <c r="U4680" i="9"/>
  <c r="V4680" i="9"/>
  <c r="T4681" i="9"/>
  <c r="U4681" i="9"/>
  <c r="V4681" i="9"/>
  <c r="T4682" i="9"/>
  <c r="U4682" i="9"/>
  <c r="V4682" i="9"/>
  <c r="T4683" i="9"/>
  <c r="U4683" i="9"/>
  <c r="V4683" i="9"/>
  <c r="T4684" i="9"/>
  <c r="U4684" i="9"/>
  <c r="V4684" i="9"/>
  <c r="T4685" i="9"/>
  <c r="U4685" i="9"/>
  <c r="V4685" i="9"/>
  <c r="T4686" i="9"/>
  <c r="U4686" i="9"/>
  <c r="V4686" i="9"/>
  <c r="T4687" i="9"/>
  <c r="U4687" i="9"/>
  <c r="V4687" i="9"/>
  <c r="T4688" i="9"/>
  <c r="U4688" i="9"/>
  <c r="V4688" i="9"/>
  <c r="T4689" i="9"/>
  <c r="U4689" i="9"/>
  <c r="V4689" i="9"/>
  <c r="T4690" i="9"/>
  <c r="U4690" i="9"/>
  <c r="V4690" i="9"/>
  <c r="T4691" i="9"/>
  <c r="U4691" i="9"/>
  <c r="V4691" i="9"/>
  <c r="T4692" i="9"/>
  <c r="U4692" i="9"/>
  <c r="V4692" i="9"/>
  <c r="T4693" i="9"/>
  <c r="U4693" i="9"/>
  <c r="V4693" i="9"/>
  <c r="T4694" i="9"/>
  <c r="U4694" i="9"/>
  <c r="V4694" i="9"/>
  <c r="T4695" i="9"/>
  <c r="U4695" i="9"/>
  <c r="V4695" i="9"/>
  <c r="T4696" i="9"/>
  <c r="U4696" i="9"/>
  <c r="V4696" i="9"/>
  <c r="T4697" i="9"/>
  <c r="U4697" i="9"/>
  <c r="V4697" i="9"/>
  <c r="T4698" i="9"/>
  <c r="U4698" i="9"/>
  <c r="V4698" i="9"/>
  <c r="T4699" i="9"/>
  <c r="U4699" i="9"/>
  <c r="V4699" i="9"/>
  <c r="T4700" i="9"/>
  <c r="U4700" i="9"/>
  <c r="V4700" i="9"/>
  <c r="T4701" i="9"/>
  <c r="U4701" i="9"/>
  <c r="V4701" i="9"/>
  <c r="T4702" i="9"/>
  <c r="U4702" i="9"/>
  <c r="V4702" i="9"/>
  <c r="T4703" i="9"/>
  <c r="U4703" i="9"/>
  <c r="V4703" i="9"/>
  <c r="T4704" i="9"/>
  <c r="U4704" i="9"/>
  <c r="V4704" i="9"/>
  <c r="T4705" i="9"/>
  <c r="U4705" i="9"/>
  <c r="V4705" i="9"/>
  <c r="T4706" i="9"/>
  <c r="U4706" i="9"/>
  <c r="V4706" i="9"/>
  <c r="T4707" i="9"/>
  <c r="U4707" i="9"/>
  <c r="V4707" i="9"/>
  <c r="T4708" i="9"/>
  <c r="U4708" i="9"/>
  <c r="V4708" i="9"/>
  <c r="T4709" i="9"/>
  <c r="U4709" i="9"/>
  <c r="V4709" i="9"/>
  <c r="T4710" i="9"/>
  <c r="U4710" i="9"/>
  <c r="V4710" i="9"/>
  <c r="T4711" i="9"/>
  <c r="U4711" i="9"/>
  <c r="V4711" i="9"/>
  <c r="T4712" i="9"/>
  <c r="U4712" i="9"/>
  <c r="V4712" i="9"/>
  <c r="T4713" i="9"/>
  <c r="U4713" i="9"/>
  <c r="V4713" i="9"/>
  <c r="T4714" i="9"/>
  <c r="U4714" i="9"/>
  <c r="V4714" i="9"/>
  <c r="T4715" i="9"/>
  <c r="U4715" i="9"/>
  <c r="V4715" i="9"/>
  <c r="T4716" i="9"/>
  <c r="U4716" i="9"/>
  <c r="V4716" i="9"/>
  <c r="T4717" i="9"/>
  <c r="U4717" i="9"/>
  <c r="V4717" i="9"/>
  <c r="T4718" i="9"/>
  <c r="U4718" i="9"/>
  <c r="V4718" i="9"/>
  <c r="T4719" i="9"/>
  <c r="U4719" i="9"/>
  <c r="V4719" i="9"/>
  <c r="T4720" i="9"/>
  <c r="U4720" i="9"/>
  <c r="V4720" i="9"/>
  <c r="T4721" i="9"/>
  <c r="U4721" i="9"/>
  <c r="V4721" i="9"/>
  <c r="T4722" i="9"/>
  <c r="U4722" i="9"/>
  <c r="V4722" i="9"/>
  <c r="T4723" i="9"/>
  <c r="U4723" i="9"/>
  <c r="V4723" i="9"/>
  <c r="T4724" i="9"/>
  <c r="U4724" i="9"/>
  <c r="V4724" i="9"/>
  <c r="T4725" i="9"/>
  <c r="U4725" i="9"/>
  <c r="V4725" i="9"/>
  <c r="T4726" i="9"/>
  <c r="U4726" i="9"/>
  <c r="V4726" i="9"/>
  <c r="T4727" i="9"/>
  <c r="U4727" i="9"/>
  <c r="V4727" i="9"/>
  <c r="T4728" i="9"/>
  <c r="U4728" i="9"/>
  <c r="V4728" i="9"/>
  <c r="T4729" i="9"/>
  <c r="U4729" i="9"/>
  <c r="V4729" i="9"/>
  <c r="T4730" i="9"/>
  <c r="U4730" i="9"/>
  <c r="V4730" i="9"/>
  <c r="T4731" i="9"/>
  <c r="U4731" i="9"/>
  <c r="V4731" i="9"/>
  <c r="T4732" i="9"/>
  <c r="U4732" i="9"/>
  <c r="V4732" i="9"/>
  <c r="T4733" i="9"/>
  <c r="U4733" i="9"/>
  <c r="V4733" i="9"/>
  <c r="T4734" i="9"/>
  <c r="U4734" i="9"/>
  <c r="V4734" i="9"/>
  <c r="T4735" i="9"/>
  <c r="U4735" i="9"/>
  <c r="V4735" i="9"/>
  <c r="T4736" i="9"/>
  <c r="U4736" i="9"/>
  <c r="V4736" i="9"/>
  <c r="T4737" i="9"/>
  <c r="U4737" i="9"/>
  <c r="V4737" i="9"/>
  <c r="T4738" i="9"/>
  <c r="U4738" i="9"/>
  <c r="V4738" i="9"/>
  <c r="T4739" i="9"/>
  <c r="U4739" i="9"/>
  <c r="V4739" i="9"/>
  <c r="T4740" i="9"/>
  <c r="U4740" i="9"/>
  <c r="V4740" i="9"/>
  <c r="T4741" i="9"/>
  <c r="U4741" i="9"/>
  <c r="V4741" i="9"/>
  <c r="T4742" i="9"/>
  <c r="U4742" i="9"/>
  <c r="V4742" i="9"/>
  <c r="T4743" i="9"/>
  <c r="U4743" i="9"/>
  <c r="V4743" i="9"/>
  <c r="T4744" i="9"/>
  <c r="U4744" i="9"/>
  <c r="V4744" i="9"/>
  <c r="T4745" i="9"/>
  <c r="U4745" i="9"/>
  <c r="V4745" i="9"/>
  <c r="T4746" i="9"/>
  <c r="U4746" i="9"/>
  <c r="V4746" i="9"/>
  <c r="T4747" i="9"/>
  <c r="U4747" i="9"/>
  <c r="V4747" i="9"/>
  <c r="T4748" i="9"/>
  <c r="U4748" i="9"/>
  <c r="V4748" i="9"/>
  <c r="T4749" i="9"/>
  <c r="U4749" i="9"/>
  <c r="V4749" i="9"/>
  <c r="T4750" i="9"/>
  <c r="U4750" i="9"/>
  <c r="V4750" i="9"/>
  <c r="T4751" i="9"/>
  <c r="U4751" i="9"/>
  <c r="V4751" i="9"/>
  <c r="T4752" i="9"/>
  <c r="U4752" i="9"/>
  <c r="V4752" i="9"/>
  <c r="T4753" i="9"/>
  <c r="U4753" i="9"/>
  <c r="V4753" i="9"/>
  <c r="T4754" i="9"/>
  <c r="U4754" i="9"/>
  <c r="V4754" i="9"/>
  <c r="T4755" i="9"/>
  <c r="U4755" i="9"/>
  <c r="V4755" i="9"/>
  <c r="T4756" i="9"/>
  <c r="U4756" i="9"/>
  <c r="V4756" i="9"/>
  <c r="T4757" i="9"/>
  <c r="U4757" i="9"/>
  <c r="V4757" i="9"/>
  <c r="T4758" i="9"/>
  <c r="U4758" i="9"/>
  <c r="V4758" i="9"/>
  <c r="T4759" i="9"/>
  <c r="U4759" i="9"/>
  <c r="V4759" i="9"/>
  <c r="T4760" i="9"/>
  <c r="U4760" i="9"/>
  <c r="V4760" i="9"/>
  <c r="T4761" i="9"/>
  <c r="U4761" i="9"/>
  <c r="V4761" i="9"/>
  <c r="T4762" i="9"/>
  <c r="U4762" i="9"/>
  <c r="V4762" i="9"/>
  <c r="T4763" i="9"/>
  <c r="U4763" i="9"/>
  <c r="V4763" i="9"/>
  <c r="T4764" i="9"/>
  <c r="U4764" i="9"/>
  <c r="V4764" i="9"/>
  <c r="T4765" i="9"/>
  <c r="U4765" i="9"/>
  <c r="V4765" i="9"/>
  <c r="T4766" i="9"/>
  <c r="U4766" i="9"/>
  <c r="V4766" i="9"/>
  <c r="T4767" i="9"/>
  <c r="U4767" i="9"/>
  <c r="V4767" i="9"/>
  <c r="T4768" i="9"/>
  <c r="U4768" i="9"/>
  <c r="V4768" i="9"/>
  <c r="T4769" i="9"/>
  <c r="U4769" i="9"/>
  <c r="V4769" i="9"/>
  <c r="T4770" i="9"/>
  <c r="U4770" i="9"/>
  <c r="V4770" i="9"/>
  <c r="T4771" i="9"/>
  <c r="U4771" i="9"/>
  <c r="V4771" i="9"/>
  <c r="T4772" i="9"/>
  <c r="U4772" i="9"/>
  <c r="V4772" i="9"/>
  <c r="T4773" i="9"/>
  <c r="U4773" i="9"/>
  <c r="V4773" i="9"/>
  <c r="T4774" i="9"/>
  <c r="U4774" i="9"/>
  <c r="V4774" i="9"/>
  <c r="T4775" i="9"/>
  <c r="U4775" i="9"/>
  <c r="V4775" i="9"/>
  <c r="T4776" i="9"/>
  <c r="U4776" i="9"/>
  <c r="V4776" i="9"/>
  <c r="T4777" i="9"/>
  <c r="U4777" i="9"/>
  <c r="V4777" i="9"/>
  <c r="T4778" i="9"/>
  <c r="U4778" i="9"/>
  <c r="V4778" i="9"/>
  <c r="T4779" i="9"/>
  <c r="U4779" i="9"/>
  <c r="V4779" i="9"/>
  <c r="T4780" i="9"/>
  <c r="U4780" i="9"/>
  <c r="V4780" i="9"/>
  <c r="T4781" i="9"/>
  <c r="U4781" i="9"/>
  <c r="V4781" i="9"/>
  <c r="T4782" i="9"/>
  <c r="U4782" i="9"/>
  <c r="V4782" i="9"/>
  <c r="T4783" i="9"/>
  <c r="U4783" i="9"/>
  <c r="V4783" i="9"/>
  <c r="T4784" i="9"/>
  <c r="U4784" i="9"/>
  <c r="V4784" i="9"/>
  <c r="T4785" i="9"/>
  <c r="U4785" i="9"/>
  <c r="V4785" i="9"/>
  <c r="T4786" i="9"/>
  <c r="U4786" i="9"/>
  <c r="V4786" i="9"/>
  <c r="T4787" i="9"/>
  <c r="U4787" i="9"/>
  <c r="V4787" i="9"/>
  <c r="T4788" i="9"/>
  <c r="U4788" i="9"/>
  <c r="V4788" i="9"/>
  <c r="T4789" i="9"/>
  <c r="U4789" i="9"/>
  <c r="V4789" i="9"/>
  <c r="T4790" i="9"/>
  <c r="U4790" i="9"/>
  <c r="V4790" i="9"/>
  <c r="T4791" i="9"/>
  <c r="U4791" i="9"/>
  <c r="V4791" i="9"/>
  <c r="T4792" i="9"/>
  <c r="U4792" i="9"/>
  <c r="V4792" i="9"/>
  <c r="T4793" i="9"/>
  <c r="U4793" i="9"/>
  <c r="V4793" i="9"/>
  <c r="T4794" i="9"/>
  <c r="U4794" i="9"/>
  <c r="V4794" i="9"/>
  <c r="T4795" i="9"/>
  <c r="U4795" i="9"/>
  <c r="V4795" i="9"/>
  <c r="T4796" i="9"/>
  <c r="U4796" i="9"/>
  <c r="V4796" i="9"/>
  <c r="T4797" i="9"/>
  <c r="U4797" i="9"/>
  <c r="V4797" i="9"/>
  <c r="T4798" i="9"/>
  <c r="U4798" i="9"/>
  <c r="V4798" i="9"/>
  <c r="T4799" i="9"/>
  <c r="U4799" i="9"/>
  <c r="V4799" i="9"/>
  <c r="T4800" i="9"/>
  <c r="U4800" i="9"/>
  <c r="V4800" i="9"/>
  <c r="T4801" i="9"/>
  <c r="U4801" i="9"/>
  <c r="V4801" i="9"/>
  <c r="T4802" i="9"/>
  <c r="U4802" i="9"/>
  <c r="V4802" i="9"/>
  <c r="T4803" i="9"/>
  <c r="U4803" i="9"/>
  <c r="V4803" i="9"/>
  <c r="T4804" i="9"/>
  <c r="U4804" i="9"/>
  <c r="V4804" i="9"/>
  <c r="T4805" i="9"/>
  <c r="U4805" i="9"/>
  <c r="V4805" i="9"/>
  <c r="T4806" i="9"/>
  <c r="U4806" i="9"/>
  <c r="V4806" i="9"/>
  <c r="T4807" i="9"/>
  <c r="U4807" i="9"/>
  <c r="V4807" i="9"/>
  <c r="T4808" i="9"/>
  <c r="U4808" i="9"/>
  <c r="V4808" i="9"/>
  <c r="T4809" i="9"/>
  <c r="U4809" i="9"/>
  <c r="V4809" i="9"/>
  <c r="T4810" i="9"/>
  <c r="U4810" i="9"/>
  <c r="V4810" i="9"/>
  <c r="T4811" i="9"/>
  <c r="U4811" i="9"/>
  <c r="V4811" i="9"/>
  <c r="T4812" i="9"/>
  <c r="U4812" i="9"/>
  <c r="V4812" i="9"/>
  <c r="T4813" i="9"/>
  <c r="U4813" i="9"/>
  <c r="V4813" i="9"/>
  <c r="T4814" i="9"/>
  <c r="U4814" i="9"/>
  <c r="V4814" i="9"/>
  <c r="T4815" i="9"/>
  <c r="U4815" i="9"/>
  <c r="V4815" i="9"/>
  <c r="T4816" i="9"/>
  <c r="U4816" i="9"/>
  <c r="V4816" i="9"/>
  <c r="T4817" i="9"/>
  <c r="U4817" i="9"/>
  <c r="V4817" i="9"/>
  <c r="T4818" i="9"/>
  <c r="U4818" i="9"/>
  <c r="V4818" i="9"/>
  <c r="T4819" i="9"/>
  <c r="U4819" i="9"/>
  <c r="V4819" i="9"/>
  <c r="T4820" i="9"/>
  <c r="U4820" i="9"/>
  <c r="V4820" i="9"/>
  <c r="T4821" i="9"/>
  <c r="U4821" i="9"/>
  <c r="V4821" i="9"/>
  <c r="T4822" i="9"/>
  <c r="U4822" i="9"/>
  <c r="V4822" i="9"/>
  <c r="T4823" i="9"/>
  <c r="U4823" i="9"/>
  <c r="V4823" i="9"/>
  <c r="T4824" i="9"/>
  <c r="U4824" i="9"/>
  <c r="V4824" i="9"/>
  <c r="T4825" i="9"/>
  <c r="U4825" i="9"/>
  <c r="V4825" i="9"/>
  <c r="T4826" i="9"/>
  <c r="U4826" i="9"/>
  <c r="V4826" i="9"/>
  <c r="T4827" i="9"/>
  <c r="U4827" i="9"/>
  <c r="V4827" i="9"/>
  <c r="T4828" i="9"/>
  <c r="U4828" i="9"/>
  <c r="V4828" i="9"/>
  <c r="T4829" i="9"/>
  <c r="U4829" i="9"/>
  <c r="V4829" i="9"/>
  <c r="T4830" i="9"/>
  <c r="U4830" i="9"/>
  <c r="V4830" i="9"/>
  <c r="T4831" i="9"/>
  <c r="U4831" i="9"/>
  <c r="V4831" i="9"/>
  <c r="T4832" i="9"/>
  <c r="U4832" i="9"/>
  <c r="V4832" i="9"/>
  <c r="T4833" i="9"/>
  <c r="U4833" i="9"/>
  <c r="V4833" i="9"/>
  <c r="T4834" i="9"/>
  <c r="U4834" i="9"/>
  <c r="V4834" i="9"/>
  <c r="T4835" i="9"/>
  <c r="U4835" i="9"/>
  <c r="V4835" i="9"/>
  <c r="T4836" i="9"/>
  <c r="U4836" i="9"/>
  <c r="V4836" i="9"/>
  <c r="T4837" i="9"/>
  <c r="U4837" i="9"/>
  <c r="V4837" i="9"/>
  <c r="T4838" i="9"/>
  <c r="U4838" i="9"/>
  <c r="V4838" i="9"/>
  <c r="T4839" i="9"/>
  <c r="U4839" i="9"/>
  <c r="V4839" i="9"/>
  <c r="T4840" i="9"/>
  <c r="U4840" i="9"/>
  <c r="V4840" i="9"/>
  <c r="T4841" i="9"/>
  <c r="U4841" i="9"/>
  <c r="V4841" i="9"/>
  <c r="T4842" i="9"/>
  <c r="U4842" i="9"/>
  <c r="V4842" i="9"/>
  <c r="T4843" i="9"/>
  <c r="U4843" i="9"/>
  <c r="V4843" i="9"/>
  <c r="T4844" i="9"/>
  <c r="U4844" i="9"/>
  <c r="V4844" i="9"/>
  <c r="T4845" i="9"/>
  <c r="U4845" i="9"/>
  <c r="V4845" i="9"/>
  <c r="T4846" i="9"/>
  <c r="U4846" i="9"/>
  <c r="V4846" i="9"/>
  <c r="T4847" i="9"/>
  <c r="U4847" i="9"/>
  <c r="V4847" i="9"/>
  <c r="T4848" i="9"/>
  <c r="U4848" i="9"/>
  <c r="V4848" i="9"/>
  <c r="T4849" i="9"/>
  <c r="U4849" i="9"/>
  <c r="V4849" i="9"/>
  <c r="T4850" i="9"/>
  <c r="U4850" i="9"/>
  <c r="V4850" i="9"/>
  <c r="T4851" i="9"/>
  <c r="U4851" i="9"/>
  <c r="V4851" i="9"/>
  <c r="T4852" i="9"/>
  <c r="U4852" i="9"/>
  <c r="V4852" i="9"/>
  <c r="T4853" i="9"/>
  <c r="U4853" i="9"/>
  <c r="V4853" i="9"/>
  <c r="T4854" i="9"/>
  <c r="U4854" i="9"/>
  <c r="V4854" i="9"/>
  <c r="T4855" i="9"/>
  <c r="U4855" i="9"/>
  <c r="V4855" i="9"/>
  <c r="T4856" i="9"/>
  <c r="U4856" i="9"/>
  <c r="V4856" i="9"/>
  <c r="T4857" i="9"/>
  <c r="U4857" i="9"/>
  <c r="V4857" i="9"/>
  <c r="T4858" i="9"/>
  <c r="U4858" i="9"/>
  <c r="V4858" i="9"/>
  <c r="T4859" i="9"/>
  <c r="U4859" i="9"/>
  <c r="V4859" i="9"/>
  <c r="T4860" i="9"/>
  <c r="U4860" i="9"/>
  <c r="V4860" i="9"/>
  <c r="T4861" i="9"/>
  <c r="U4861" i="9"/>
  <c r="V4861" i="9"/>
  <c r="T4862" i="9"/>
  <c r="U4862" i="9"/>
  <c r="V4862" i="9"/>
  <c r="T4863" i="9"/>
  <c r="U4863" i="9"/>
  <c r="V4863" i="9"/>
  <c r="T4864" i="9"/>
  <c r="U4864" i="9"/>
  <c r="V4864" i="9"/>
  <c r="T4865" i="9"/>
  <c r="U4865" i="9"/>
  <c r="V4865" i="9"/>
  <c r="T4866" i="9"/>
  <c r="U4866" i="9"/>
  <c r="V4866" i="9"/>
  <c r="T4867" i="9"/>
  <c r="U4867" i="9"/>
  <c r="V4867" i="9"/>
  <c r="T4868" i="9"/>
  <c r="U4868" i="9"/>
  <c r="V4868" i="9"/>
  <c r="T4869" i="9"/>
  <c r="U4869" i="9"/>
  <c r="V4869" i="9"/>
  <c r="T4870" i="9"/>
  <c r="U4870" i="9"/>
  <c r="V4870" i="9"/>
  <c r="T4871" i="9"/>
  <c r="U4871" i="9"/>
  <c r="V4871" i="9"/>
  <c r="T4872" i="9"/>
  <c r="U4872" i="9"/>
  <c r="V4872" i="9"/>
  <c r="T4873" i="9"/>
  <c r="U4873" i="9"/>
  <c r="V4873" i="9"/>
  <c r="T4874" i="9"/>
  <c r="U4874" i="9"/>
  <c r="V4874" i="9"/>
  <c r="T4875" i="9"/>
  <c r="U4875" i="9"/>
  <c r="V4875" i="9"/>
  <c r="T4876" i="9"/>
  <c r="U4876" i="9"/>
  <c r="V4876" i="9"/>
  <c r="T4877" i="9"/>
  <c r="U4877" i="9"/>
  <c r="V4877" i="9"/>
  <c r="T4878" i="9"/>
  <c r="U4878" i="9"/>
  <c r="V4878" i="9"/>
  <c r="T4879" i="9"/>
  <c r="U4879" i="9"/>
  <c r="V4879" i="9"/>
  <c r="T4880" i="9"/>
  <c r="U4880" i="9"/>
  <c r="V4880" i="9"/>
  <c r="T4881" i="9"/>
  <c r="U4881" i="9"/>
  <c r="V4881" i="9"/>
  <c r="T4882" i="9"/>
  <c r="U4882" i="9"/>
  <c r="V4882" i="9"/>
  <c r="T4883" i="9"/>
  <c r="U4883" i="9"/>
  <c r="V4883" i="9"/>
  <c r="T4884" i="9"/>
  <c r="U4884" i="9"/>
  <c r="V4884" i="9"/>
  <c r="T4885" i="9"/>
  <c r="U4885" i="9"/>
  <c r="V4885" i="9"/>
  <c r="T4886" i="9"/>
  <c r="U4886" i="9"/>
  <c r="V4886" i="9"/>
  <c r="T4887" i="9"/>
  <c r="U4887" i="9"/>
  <c r="V4887" i="9"/>
  <c r="T4888" i="9"/>
  <c r="U4888" i="9"/>
  <c r="V4888" i="9"/>
  <c r="T4889" i="9"/>
  <c r="U4889" i="9"/>
  <c r="V4889" i="9"/>
  <c r="T4890" i="9"/>
  <c r="U4890" i="9"/>
  <c r="V4890" i="9"/>
  <c r="T4891" i="9"/>
  <c r="U4891" i="9"/>
  <c r="V4891" i="9"/>
  <c r="T4892" i="9"/>
  <c r="U4892" i="9"/>
  <c r="V4892" i="9"/>
  <c r="T4893" i="9"/>
  <c r="U4893" i="9"/>
  <c r="V4893" i="9"/>
  <c r="T4894" i="9"/>
  <c r="U4894" i="9"/>
  <c r="V4894" i="9"/>
  <c r="T4895" i="9"/>
  <c r="U4895" i="9"/>
  <c r="V4895" i="9"/>
  <c r="T4896" i="9"/>
  <c r="U4896" i="9"/>
  <c r="V4896" i="9"/>
  <c r="T4897" i="9"/>
  <c r="U4897" i="9"/>
  <c r="V4897" i="9"/>
  <c r="T4898" i="9"/>
  <c r="U4898" i="9"/>
  <c r="V4898" i="9"/>
  <c r="T4899" i="9"/>
  <c r="U4899" i="9"/>
  <c r="V4899" i="9"/>
  <c r="T4900" i="9"/>
  <c r="U4900" i="9"/>
  <c r="V4900" i="9"/>
  <c r="T4901" i="9"/>
  <c r="U4901" i="9"/>
  <c r="V4901" i="9"/>
  <c r="T4902" i="9"/>
  <c r="U4902" i="9"/>
  <c r="V4902" i="9"/>
  <c r="T4903" i="9"/>
  <c r="U4903" i="9"/>
  <c r="V4903" i="9"/>
  <c r="T4904" i="9"/>
  <c r="U4904" i="9"/>
  <c r="V4904" i="9"/>
  <c r="T4905" i="9"/>
  <c r="U4905" i="9"/>
  <c r="V4905" i="9"/>
  <c r="T4906" i="9"/>
  <c r="U4906" i="9"/>
  <c r="V4906" i="9"/>
  <c r="T4907" i="9"/>
  <c r="U4907" i="9"/>
  <c r="V4907" i="9"/>
  <c r="T4908" i="9"/>
  <c r="U4908" i="9"/>
  <c r="V4908" i="9"/>
  <c r="T4909" i="9"/>
  <c r="U4909" i="9"/>
  <c r="V4909" i="9"/>
  <c r="T4910" i="9"/>
  <c r="U4910" i="9"/>
  <c r="V4910" i="9"/>
  <c r="T4911" i="9"/>
  <c r="U4911" i="9"/>
  <c r="V4911" i="9"/>
  <c r="T4912" i="9"/>
  <c r="U4912" i="9"/>
  <c r="V4912" i="9"/>
  <c r="T4913" i="9"/>
  <c r="U4913" i="9"/>
  <c r="V4913" i="9"/>
  <c r="T4914" i="9"/>
  <c r="U4914" i="9"/>
  <c r="V4914" i="9"/>
  <c r="T4915" i="9"/>
  <c r="U4915" i="9"/>
  <c r="V4915" i="9"/>
  <c r="T4916" i="9"/>
  <c r="U4916" i="9"/>
  <c r="V4916" i="9"/>
  <c r="T4917" i="9"/>
  <c r="U4917" i="9"/>
  <c r="V4917" i="9"/>
  <c r="T4918" i="9"/>
  <c r="U4918" i="9"/>
  <c r="V4918" i="9"/>
  <c r="T4919" i="9"/>
  <c r="U4919" i="9"/>
  <c r="V4919" i="9"/>
  <c r="T4920" i="9"/>
  <c r="U4920" i="9"/>
  <c r="V4920" i="9"/>
  <c r="T4921" i="9"/>
  <c r="U4921" i="9"/>
  <c r="V4921" i="9"/>
  <c r="T4922" i="9"/>
  <c r="U4922" i="9"/>
  <c r="V4922" i="9"/>
  <c r="T4923" i="9"/>
  <c r="U4923" i="9"/>
  <c r="V4923" i="9"/>
  <c r="T4924" i="9"/>
  <c r="U4924" i="9"/>
  <c r="V4924" i="9"/>
  <c r="T4925" i="9"/>
  <c r="U4925" i="9"/>
  <c r="V4925" i="9"/>
  <c r="T4926" i="9"/>
  <c r="U4926" i="9"/>
  <c r="V4926" i="9"/>
  <c r="T4927" i="9"/>
  <c r="U4927" i="9"/>
  <c r="V4927" i="9"/>
  <c r="T4928" i="9"/>
  <c r="U4928" i="9"/>
  <c r="V4928" i="9"/>
  <c r="T4929" i="9"/>
  <c r="U4929" i="9"/>
  <c r="V4929" i="9"/>
  <c r="T4930" i="9"/>
  <c r="U4930" i="9"/>
  <c r="V4930" i="9"/>
  <c r="T4931" i="9"/>
  <c r="U4931" i="9"/>
  <c r="V4931" i="9"/>
  <c r="T4932" i="9"/>
  <c r="U4932" i="9"/>
  <c r="V4932" i="9"/>
  <c r="T4933" i="9"/>
  <c r="U4933" i="9"/>
  <c r="V4933" i="9"/>
  <c r="T4934" i="9"/>
  <c r="U4934" i="9"/>
  <c r="V4934" i="9"/>
  <c r="T4935" i="9"/>
  <c r="U4935" i="9"/>
  <c r="V4935" i="9"/>
  <c r="T4936" i="9"/>
  <c r="U4936" i="9"/>
  <c r="V4936" i="9"/>
  <c r="T4937" i="9"/>
  <c r="U4937" i="9"/>
  <c r="V4937" i="9"/>
  <c r="T4938" i="9"/>
  <c r="U4938" i="9"/>
  <c r="V4938" i="9"/>
  <c r="T4939" i="9"/>
  <c r="U4939" i="9"/>
  <c r="V4939" i="9"/>
  <c r="T4940" i="9"/>
  <c r="U4940" i="9"/>
  <c r="V4940" i="9"/>
  <c r="T4941" i="9"/>
  <c r="U4941" i="9"/>
  <c r="V4941" i="9"/>
  <c r="T4942" i="9"/>
  <c r="U4942" i="9"/>
  <c r="V4942" i="9"/>
  <c r="T4943" i="9"/>
  <c r="U4943" i="9"/>
  <c r="V4943" i="9"/>
  <c r="T4944" i="9"/>
  <c r="U4944" i="9"/>
  <c r="V4944" i="9"/>
  <c r="T4945" i="9"/>
  <c r="U4945" i="9"/>
  <c r="V4945" i="9"/>
  <c r="T4946" i="9"/>
  <c r="U4946" i="9"/>
  <c r="V4946" i="9"/>
  <c r="T4947" i="9"/>
  <c r="U4947" i="9"/>
  <c r="V4947" i="9"/>
  <c r="T4948" i="9"/>
  <c r="U4948" i="9"/>
  <c r="V4948" i="9"/>
  <c r="T4949" i="9"/>
  <c r="U4949" i="9"/>
  <c r="V4949" i="9"/>
  <c r="T4950" i="9"/>
  <c r="U4950" i="9"/>
  <c r="V4950" i="9"/>
  <c r="T4951" i="9"/>
  <c r="U4951" i="9"/>
  <c r="V4951" i="9"/>
  <c r="T4952" i="9"/>
  <c r="U4952" i="9"/>
  <c r="V4952" i="9"/>
  <c r="T4953" i="9"/>
  <c r="U4953" i="9"/>
  <c r="V4953" i="9"/>
  <c r="T4954" i="9"/>
  <c r="U4954" i="9"/>
  <c r="V4954" i="9"/>
  <c r="T4955" i="9"/>
  <c r="U4955" i="9"/>
  <c r="V4955" i="9"/>
  <c r="T4956" i="9"/>
  <c r="U4956" i="9"/>
  <c r="V4956" i="9"/>
  <c r="T4957" i="9"/>
  <c r="U4957" i="9"/>
  <c r="V4957" i="9"/>
  <c r="T4958" i="9"/>
  <c r="U4958" i="9"/>
  <c r="V4958" i="9"/>
  <c r="T4959" i="9"/>
  <c r="U4959" i="9"/>
  <c r="V4959" i="9"/>
  <c r="T4960" i="9"/>
  <c r="U4960" i="9"/>
  <c r="V4960" i="9"/>
  <c r="T4961" i="9"/>
  <c r="U4961" i="9"/>
  <c r="V4961" i="9"/>
  <c r="T4962" i="9"/>
  <c r="U4962" i="9"/>
  <c r="V4962" i="9"/>
  <c r="T4963" i="9"/>
  <c r="U4963" i="9"/>
  <c r="V4963" i="9"/>
  <c r="T4964" i="9"/>
  <c r="U4964" i="9"/>
  <c r="V4964" i="9"/>
  <c r="T4965" i="9"/>
  <c r="U4965" i="9"/>
  <c r="V4965" i="9"/>
  <c r="T4966" i="9"/>
  <c r="U4966" i="9"/>
  <c r="V4966" i="9"/>
  <c r="T4967" i="9"/>
  <c r="U4967" i="9"/>
  <c r="V4967" i="9"/>
  <c r="T4968" i="9"/>
  <c r="U4968" i="9"/>
  <c r="V4968" i="9"/>
  <c r="T4969" i="9"/>
  <c r="U4969" i="9"/>
  <c r="V4969" i="9"/>
  <c r="T4970" i="9"/>
  <c r="U4970" i="9"/>
  <c r="V4970" i="9"/>
  <c r="T4971" i="9"/>
  <c r="U4971" i="9"/>
  <c r="V4971" i="9"/>
  <c r="T4972" i="9"/>
  <c r="U4972" i="9"/>
  <c r="V4972" i="9"/>
  <c r="T4973" i="9"/>
  <c r="U4973" i="9"/>
  <c r="V4973" i="9"/>
  <c r="T4974" i="9"/>
  <c r="U4974" i="9"/>
  <c r="V4974" i="9"/>
  <c r="T4975" i="9"/>
  <c r="U4975" i="9"/>
  <c r="V4975" i="9"/>
  <c r="T4976" i="9"/>
  <c r="U4976" i="9"/>
  <c r="V4976" i="9"/>
  <c r="T4977" i="9"/>
  <c r="U4977" i="9"/>
  <c r="V4977" i="9"/>
  <c r="T4978" i="9"/>
  <c r="U4978" i="9"/>
  <c r="V4978" i="9"/>
  <c r="T4979" i="9"/>
  <c r="U4979" i="9"/>
  <c r="V4979" i="9"/>
  <c r="T4980" i="9"/>
  <c r="U4980" i="9"/>
  <c r="V4980" i="9"/>
  <c r="T4981" i="9"/>
  <c r="U4981" i="9"/>
  <c r="V4981" i="9"/>
  <c r="T4982" i="9"/>
  <c r="U4982" i="9"/>
  <c r="V4982" i="9"/>
  <c r="T4983" i="9"/>
  <c r="U4983" i="9"/>
  <c r="V4983" i="9"/>
  <c r="T4984" i="9"/>
  <c r="U4984" i="9"/>
  <c r="V4984" i="9"/>
  <c r="T4985" i="9"/>
  <c r="U4985" i="9"/>
  <c r="V4985" i="9"/>
  <c r="T4986" i="9"/>
  <c r="U4986" i="9"/>
  <c r="V4986" i="9"/>
  <c r="T4987" i="9"/>
  <c r="U4987" i="9"/>
  <c r="V4987" i="9"/>
  <c r="T4988" i="9"/>
  <c r="U4988" i="9"/>
  <c r="V4988" i="9"/>
  <c r="T4989" i="9"/>
  <c r="U4989" i="9"/>
  <c r="V4989" i="9"/>
  <c r="T4990" i="9"/>
  <c r="U4990" i="9"/>
  <c r="V4990" i="9"/>
  <c r="T4991" i="9"/>
  <c r="U4991" i="9"/>
  <c r="V4991" i="9"/>
  <c r="T4992" i="9"/>
  <c r="U4992" i="9"/>
  <c r="V4992" i="9"/>
  <c r="T4993" i="9"/>
  <c r="U4993" i="9"/>
  <c r="V4993" i="9"/>
  <c r="T4994" i="9"/>
  <c r="U4994" i="9"/>
  <c r="V4994" i="9"/>
  <c r="T4995" i="9"/>
  <c r="U4995" i="9"/>
  <c r="V4995" i="9"/>
  <c r="T4996" i="9"/>
  <c r="U4996" i="9"/>
  <c r="V4996" i="9"/>
  <c r="T4997" i="9"/>
  <c r="U4997" i="9"/>
  <c r="V4997" i="9"/>
  <c r="T4998" i="9"/>
  <c r="U4998" i="9"/>
  <c r="V4998" i="9"/>
  <c r="T4999" i="9"/>
  <c r="U4999" i="9"/>
  <c r="V4999" i="9"/>
  <c r="T5000" i="9"/>
  <c r="U5000" i="9"/>
  <c r="V5000" i="9"/>
  <c r="T5001" i="9"/>
  <c r="U5001" i="9"/>
  <c r="V5001" i="9"/>
  <c r="T5002" i="9"/>
  <c r="U5002" i="9"/>
  <c r="V5002" i="9"/>
  <c r="T5003" i="9"/>
  <c r="U5003" i="9"/>
  <c r="V5003" i="9"/>
  <c r="T5004" i="9"/>
  <c r="U5004" i="9"/>
  <c r="V5004" i="9"/>
  <c r="T5005" i="9"/>
  <c r="U5005" i="9"/>
  <c r="V5005" i="9"/>
  <c r="T5006" i="9"/>
  <c r="U5006" i="9"/>
  <c r="V5006" i="9"/>
  <c r="T5007" i="9"/>
  <c r="U5007" i="9"/>
  <c r="V5007" i="9"/>
  <c r="T5008" i="9"/>
  <c r="U5008" i="9"/>
  <c r="V5008" i="9"/>
  <c r="T5009" i="9"/>
  <c r="U5009" i="9"/>
  <c r="V5009" i="9"/>
  <c r="T5010" i="9"/>
  <c r="U5010" i="9"/>
  <c r="V5010" i="9"/>
  <c r="T5011" i="9"/>
  <c r="U5011" i="9"/>
  <c r="V5011" i="9"/>
  <c r="T5012" i="9"/>
  <c r="U5012" i="9"/>
  <c r="V5012" i="9"/>
  <c r="T5013" i="9"/>
  <c r="U5013" i="9"/>
  <c r="V5013" i="9"/>
  <c r="T5014" i="9"/>
  <c r="U5014" i="9"/>
  <c r="V5014" i="9"/>
  <c r="T5015" i="9"/>
  <c r="U5015" i="9"/>
  <c r="V5015" i="9"/>
  <c r="T5016" i="9"/>
  <c r="U5016" i="9"/>
  <c r="V5016" i="9"/>
  <c r="T5017" i="9"/>
  <c r="U5017" i="9"/>
  <c r="V5017" i="9"/>
  <c r="T5018" i="9"/>
  <c r="U5018" i="9"/>
  <c r="V5018" i="9"/>
  <c r="T5019" i="9"/>
  <c r="U5019" i="9"/>
  <c r="V5019" i="9"/>
  <c r="T5020" i="9"/>
  <c r="U5020" i="9"/>
  <c r="V5020" i="9"/>
  <c r="T5021" i="9"/>
  <c r="U5021" i="9"/>
  <c r="V5021" i="9"/>
  <c r="T5022" i="9"/>
  <c r="U5022" i="9"/>
  <c r="V5022" i="9"/>
  <c r="T5023" i="9"/>
  <c r="U5023" i="9"/>
  <c r="V5023" i="9"/>
  <c r="T5024" i="9"/>
  <c r="U5024" i="9"/>
  <c r="V5024" i="9"/>
  <c r="T5025" i="9"/>
  <c r="U5025" i="9"/>
  <c r="V5025" i="9"/>
  <c r="T5026" i="9"/>
  <c r="U5026" i="9"/>
  <c r="V5026" i="9"/>
  <c r="T5027" i="9"/>
  <c r="U5027" i="9"/>
  <c r="V5027" i="9"/>
  <c r="T5028" i="9"/>
  <c r="U5028" i="9"/>
  <c r="V5028" i="9"/>
  <c r="T5029" i="9"/>
  <c r="U5029" i="9"/>
  <c r="V5029" i="9"/>
  <c r="T5030" i="9"/>
  <c r="U5030" i="9"/>
  <c r="V5030" i="9"/>
  <c r="T5031" i="9"/>
  <c r="U5031" i="9"/>
  <c r="V5031" i="9"/>
  <c r="T5032" i="9"/>
  <c r="U5032" i="9"/>
  <c r="V5032" i="9"/>
  <c r="T5033" i="9"/>
  <c r="U5033" i="9"/>
  <c r="V5033" i="9"/>
  <c r="T5034" i="9"/>
  <c r="U5034" i="9"/>
  <c r="V5034" i="9"/>
  <c r="T5035" i="9"/>
  <c r="U5035" i="9"/>
  <c r="V5035" i="9"/>
  <c r="T5036" i="9"/>
  <c r="U5036" i="9"/>
  <c r="V5036" i="9"/>
  <c r="T5037" i="9"/>
  <c r="U5037" i="9"/>
  <c r="V5037" i="9"/>
  <c r="T5038" i="9"/>
  <c r="U5038" i="9"/>
  <c r="V5038" i="9"/>
  <c r="T5039" i="9"/>
  <c r="U5039" i="9"/>
  <c r="V5039" i="9"/>
  <c r="T5040" i="9"/>
  <c r="U5040" i="9"/>
  <c r="V5040" i="9"/>
  <c r="T5041" i="9"/>
  <c r="U5041" i="9"/>
  <c r="V5041" i="9"/>
  <c r="T5042" i="9"/>
  <c r="U5042" i="9"/>
  <c r="V5042" i="9"/>
  <c r="T5043" i="9"/>
  <c r="U5043" i="9"/>
  <c r="V5043" i="9"/>
  <c r="T5044" i="9"/>
  <c r="U5044" i="9"/>
  <c r="V5044" i="9"/>
  <c r="T5045" i="9"/>
  <c r="U5045" i="9"/>
  <c r="V5045" i="9"/>
  <c r="T5046" i="9"/>
  <c r="U5046" i="9"/>
  <c r="V5046" i="9"/>
  <c r="T5047" i="9"/>
  <c r="U5047" i="9"/>
  <c r="V5047" i="9"/>
  <c r="T5048" i="9"/>
  <c r="U5048" i="9"/>
  <c r="V5048" i="9"/>
  <c r="T5049" i="9"/>
  <c r="U5049" i="9"/>
  <c r="V5049" i="9"/>
  <c r="T5050" i="9"/>
  <c r="U5050" i="9"/>
  <c r="V5050" i="9"/>
  <c r="T5051" i="9"/>
  <c r="U5051" i="9"/>
  <c r="V5051" i="9"/>
  <c r="T5052" i="9"/>
  <c r="U5052" i="9"/>
  <c r="V5052" i="9"/>
  <c r="T5053" i="9"/>
  <c r="U5053" i="9"/>
  <c r="V5053" i="9"/>
  <c r="T5054" i="9"/>
  <c r="U5054" i="9"/>
  <c r="V5054" i="9"/>
  <c r="T5055" i="9"/>
  <c r="U5055" i="9"/>
  <c r="V5055" i="9"/>
  <c r="T5056" i="9"/>
  <c r="U5056" i="9"/>
  <c r="V5056" i="9"/>
  <c r="T5057" i="9"/>
  <c r="U5057" i="9"/>
  <c r="V5057" i="9"/>
  <c r="T5058" i="9"/>
  <c r="U5058" i="9"/>
  <c r="V5058" i="9"/>
  <c r="T5059" i="9"/>
  <c r="U5059" i="9"/>
  <c r="V5059" i="9"/>
  <c r="T5060" i="9"/>
  <c r="U5060" i="9"/>
  <c r="V5060" i="9"/>
  <c r="T5061" i="9"/>
  <c r="U5061" i="9"/>
  <c r="V5061" i="9"/>
  <c r="T5062" i="9"/>
  <c r="U5062" i="9"/>
  <c r="V5062" i="9"/>
  <c r="T5063" i="9"/>
  <c r="U5063" i="9"/>
  <c r="V5063" i="9"/>
  <c r="T5064" i="9"/>
  <c r="U5064" i="9"/>
  <c r="V5064" i="9"/>
  <c r="T5065" i="9"/>
  <c r="U5065" i="9"/>
  <c r="V5065" i="9"/>
  <c r="T5066" i="9"/>
  <c r="U5066" i="9"/>
  <c r="V5066" i="9"/>
  <c r="T5067" i="9"/>
  <c r="U5067" i="9"/>
  <c r="V5067" i="9"/>
  <c r="T5068" i="9"/>
  <c r="U5068" i="9"/>
  <c r="V5068" i="9"/>
  <c r="T5069" i="9"/>
  <c r="U5069" i="9"/>
  <c r="V5069" i="9"/>
  <c r="T5070" i="9"/>
  <c r="U5070" i="9"/>
  <c r="V5070" i="9"/>
  <c r="T5071" i="9"/>
  <c r="U5071" i="9"/>
  <c r="V5071" i="9"/>
  <c r="T5072" i="9"/>
  <c r="U5072" i="9"/>
  <c r="V5072" i="9"/>
  <c r="T5073" i="9"/>
  <c r="U5073" i="9"/>
  <c r="V5073" i="9"/>
  <c r="T5074" i="9"/>
  <c r="U5074" i="9"/>
  <c r="V5074" i="9"/>
  <c r="T5075" i="9"/>
  <c r="U5075" i="9"/>
  <c r="V5075" i="9"/>
  <c r="T5076" i="9"/>
  <c r="U5076" i="9"/>
  <c r="V5076" i="9"/>
  <c r="T5077" i="9"/>
  <c r="U5077" i="9"/>
  <c r="V5077" i="9"/>
  <c r="T5078" i="9"/>
  <c r="U5078" i="9"/>
  <c r="V5078" i="9"/>
  <c r="T5079" i="9"/>
  <c r="U5079" i="9"/>
  <c r="V5079" i="9"/>
  <c r="T5080" i="9"/>
  <c r="U5080" i="9"/>
  <c r="V5080" i="9"/>
  <c r="T5081" i="9"/>
  <c r="U5081" i="9"/>
  <c r="V5081" i="9"/>
  <c r="T5082" i="9"/>
  <c r="U5082" i="9"/>
  <c r="V5082" i="9"/>
  <c r="T5083" i="9"/>
  <c r="U5083" i="9"/>
  <c r="V5083" i="9"/>
  <c r="T5084" i="9"/>
  <c r="U5084" i="9"/>
  <c r="V5084" i="9"/>
  <c r="T5085" i="9"/>
  <c r="U5085" i="9"/>
  <c r="V5085" i="9"/>
  <c r="T5086" i="9"/>
  <c r="U5086" i="9"/>
  <c r="V5086" i="9"/>
  <c r="T5087" i="9"/>
  <c r="U5087" i="9"/>
  <c r="V5087" i="9"/>
  <c r="T5088" i="9"/>
  <c r="U5088" i="9"/>
  <c r="V5088" i="9"/>
  <c r="T5089" i="9"/>
  <c r="U5089" i="9"/>
  <c r="V5089" i="9"/>
  <c r="T5090" i="9"/>
  <c r="U5090" i="9"/>
  <c r="V5090" i="9"/>
  <c r="T5091" i="9"/>
  <c r="U5091" i="9"/>
  <c r="V5091" i="9"/>
  <c r="T5092" i="9"/>
  <c r="U5092" i="9"/>
  <c r="V5092" i="9"/>
  <c r="T5093" i="9"/>
  <c r="U5093" i="9"/>
  <c r="V5093" i="9"/>
  <c r="T5094" i="9"/>
  <c r="U5094" i="9"/>
  <c r="V5094" i="9"/>
  <c r="T5095" i="9"/>
  <c r="U5095" i="9"/>
  <c r="V5095" i="9"/>
  <c r="T5096" i="9"/>
  <c r="U5096" i="9"/>
  <c r="V5096" i="9"/>
  <c r="T5097" i="9"/>
  <c r="U5097" i="9"/>
  <c r="V5097" i="9"/>
  <c r="T5098" i="9"/>
  <c r="U5098" i="9"/>
  <c r="V5098" i="9"/>
  <c r="T5099" i="9"/>
  <c r="U5099" i="9"/>
  <c r="V5099" i="9"/>
  <c r="T5100" i="9"/>
  <c r="U5100" i="9"/>
  <c r="V5100" i="9"/>
  <c r="T5101" i="9"/>
  <c r="U5101" i="9"/>
  <c r="V5101" i="9"/>
  <c r="T5102" i="9"/>
  <c r="U5102" i="9"/>
  <c r="V5102" i="9"/>
  <c r="T5103" i="9"/>
  <c r="U5103" i="9"/>
  <c r="V5103" i="9"/>
  <c r="T5104" i="9"/>
  <c r="U5104" i="9"/>
  <c r="V5104" i="9"/>
  <c r="T5105" i="9"/>
  <c r="U5105" i="9"/>
  <c r="V5105" i="9"/>
  <c r="T5106" i="9"/>
  <c r="U5106" i="9"/>
  <c r="V5106" i="9"/>
  <c r="T5107" i="9"/>
  <c r="U5107" i="9"/>
  <c r="V5107" i="9"/>
  <c r="T5108" i="9"/>
  <c r="U5108" i="9"/>
  <c r="V5108" i="9"/>
  <c r="T5109" i="9"/>
  <c r="U5109" i="9"/>
  <c r="V5109" i="9"/>
  <c r="T5110" i="9"/>
  <c r="U5110" i="9"/>
  <c r="V5110" i="9"/>
  <c r="T5111" i="9"/>
  <c r="U5111" i="9"/>
  <c r="V5111" i="9"/>
  <c r="T5112" i="9"/>
  <c r="U5112" i="9"/>
  <c r="V5112" i="9"/>
  <c r="T5113" i="9"/>
  <c r="U5113" i="9"/>
  <c r="V5113" i="9"/>
  <c r="T5114" i="9"/>
  <c r="U5114" i="9"/>
  <c r="V5114" i="9"/>
  <c r="T5115" i="9"/>
  <c r="U5115" i="9"/>
  <c r="V5115" i="9"/>
  <c r="T5116" i="9"/>
  <c r="U5116" i="9"/>
  <c r="V5116" i="9"/>
  <c r="T5117" i="9"/>
  <c r="U5117" i="9"/>
  <c r="V5117" i="9"/>
  <c r="T5118" i="9"/>
  <c r="U5118" i="9"/>
  <c r="V5118" i="9"/>
  <c r="T5119" i="9"/>
  <c r="U5119" i="9"/>
  <c r="V5119" i="9"/>
  <c r="T5120" i="9"/>
  <c r="U5120" i="9"/>
  <c r="V5120" i="9"/>
  <c r="T5121" i="9"/>
  <c r="U5121" i="9"/>
  <c r="V5121" i="9"/>
  <c r="T5122" i="9"/>
  <c r="U5122" i="9"/>
  <c r="V5122" i="9"/>
  <c r="T5123" i="9"/>
  <c r="U5123" i="9"/>
  <c r="V5123" i="9"/>
  <c r="T5124" i="9"/>
  <c r="U5124" i="9"/>
  <c r="V5124" i="9"/>
  <c r="T5125" i="9"/>
  <c r="U5125" i="9"/>
  <c r="V5125" i="9"/>
  <c r="T5126" i="9"/>
  <c r="U5126" i="9"/>
  <c r="V5126" i="9"/>
  <c r="T5127" i="9"/>
  <c r="U5127" i="9"/>
  <c r="V5127" i="9"/>
  <c r="T5128" i="9"/>
  <c r="U5128" i="9"/>
  <c r="V5128" i="9"/>
  <c r="T5129" i="9"/>
  <c r="U5129" i="9"/>
  <c r="V5129" i="9"/>
  <c r="T5130" i="9"/>
  <c r="U5130" i="9"/>
  <c r="V5130" i="9"/>
  <c r="T5131" i="9"/>
  <c r="U5131" i="9"/>
  <c r="V5131" i="9"/>
  <c r="T5132" i="9"/>
  <c r="U5132" i="9"/>
  <c r="V5132" i="9"/>
  <c r="T5133" i="9"/>
  <c r="U5133" i="9"/>
  <c r="V5133" i="9"/>
  <c r="T5134" i="9"/>
  <c r="U5134" i="9"/>
  <c r="V5134" i="9"/>
  <c r="T5135" i="9"/>
  <c r="U5135" i="9"/>
  <c r="V5135" i="9"/>
  <c r="T5136" i="9"/>
  <c r="U5136" i="9"/>
  <c r="V5136" i="9"/>
  <c r="T5137" i="9"/>
  <c r="U5137" i="9"/>
  <c r="V5137" i="9"/>
  <c r="T5138" i="9"/>
  <c r="U5138" i="9"/>
  <c r="V5138" i="9"/>
  <c r="T5139" i="9"/>
  <c r="U5139" i="9"/>
  <c r="V5139" i="9"/>
  <c r="T5140" i="9"/>
  <c r="U5140" i="9"/>
  <c r="V5140" i="9"/>
  <c r="T5141" i="9"/>
  <c r="U5141" i="9"/>
  <c r="V5141" i="9"/>
  <c r="T5142" i="9"/>
  <c r="U5142" i="9"/>
  <c r="V5142" i="9"/>
  <c r="T5143" i="9"/>
  <c r="U5143" i="9"/>
  <c r="V5143" i="9"/>
  <c r="T5144" i="9"/>
  <c r="U5144" i="9"/>
  <c r="V5144" i="9"/>
  <c r="T5145" i="9"/>
  <c r="U5145" i="9"/>
  <c r="V5145" i="9"/>
  <c r="T5146" i="9"/>
  <c r="U5146" i="9"/>
  <c r="V5146" i="9"/>
  <c r="T5147" i="9"/>
  <c r="U5147" i="9"/>
  <c r="V5147" i="9"/>
  <c r="T5148" i="9"/>
  <c r="U5148" i="9"/>
  <c r="V5148" i="9"/>
  <c r="T5149" i="9"/>
  <c r="U5149" i="9"/>
  <c r="V5149" i="9"/>
  <c r="T5150" i="9"/>
  <c r="U5150" i="9"/>
  <c r="V5150" i="9"/>
  <c r="T5151" i="9"/>
  <c r="U5151" i="9"/>
  <c r="V5151" i="9"/>
  <c r="T5152" i="9"/>
  <c r="U5152" i="9"/>
  <c r="V5152" i="9"/>
  <c r="T5153" i="9"/>
  <c r="U5153" i="9"/>
  <c r="V5153" i="9"/>
  <c r="T5154" i="9"/>
  <c r="U5154" i="9"/>
  <c r="V5154" i="9"/>
  <c r="T5155" i="9"/>
  <c r="U5155" i="9"/>
  <c r="V5155" i="9"/>
  <c r="T5156" i="9"/>
  <c r="U5156" i="9"/>
  <c r="V5156" i="9"/>
  <c r="T5157" i="9"/>
  <c r="U5157" i="9"/>
  <c r="V5157" i="9"/>
  <c r="T5158" i="9"/>
  <c r="U5158" i="9"/>
  <c r="V5158" i="9"/>
  <c r="T5159" i="9"/>
  <c r="U5159" i="9"/>
  <c r="V5159" i="9"/>
  <c r="T5160" i="9"/>
  <c r="U5160" i="9"/>
  <c r="V5160" i="9"/>
  <c r="T5161" i="9"/>
  <c r="U5161" i="9"/>
  <c r="V5161" i="9"/>
  <c r="T5162" i="9"/>
  <c r="U5162" i="9"/>
  <c r="V5162" i="9"/>
  <c r="T5163" i="9"/>
  <c r="U5163" i="9"/>
  <c r="V5163" i="9"/>
  <c r="T5164" i="9"/>
  <c r="U5164" i="9"/>
  <c r="V5164" i="9"/>
  <c r="T5165" i="9"/>
  <c r="U5165" i="9"/>
  <c r="V5165" i="9"/>
  <c r="T5166" i="9"/>
  <c r="U5166" i="9"/>
  <c r="V5166" i="9"/>
  <c r="T5167" i="9"/>
  <c r="U5167" i="9"/>
  <c r="V5167" i="9"/>
  <c r="T5168" i="9"/>
  <c r="U5168" i="9"/>
  <c r="V5168" i="9"/>
  <c r="T5169" i="9"/>
  <c r="U5169" i="9"/>
  <c r="V5169" i="9"/>
  <c r="T5170" i="9"/>
  <c r="U5170" i="9"/>
  <c r="V5170" i="9"/>
  <c r="T5171" i="9"/>
  <c r="U5171" i="9"/>
  <c r="V5171" i="9"/>
  <c r="T5172" i="9"/>
  <c r="U5172" i="9"/>
  <c r="V5172" i="9"/>
  <c r="T5173" i="9"/>
  <c r="U5173" i="9"/>
  <c r="V5173" i="9"/>
  <c r="T5174" i="9"/>
  <c r="U5174" i="9"/>
  <c r="V5174" i="9"/>
  <c r="T5175" i="9"/>
  <c r="U5175" i="9"/>
  <c r="V5175" i="9"/>
  <c r="T5176" i="9"/>
  <c r="U5176" i="9"/>
  <c r="V5176" i="9"/>
  <c r="T5177" i="9"/>
  <c r="U5177" i="9"/>
  <c r="V5177" i="9"/>
  <c r="T5178" i="9"/>
  <c r="U5178" i="9"/>
  <c r="V5178" i="9"/>
  <c r="T5179" i="9"/>
  <c r="U5179" i="9"/>
  <c r="V5179" i="9"/>
  <c r="T5180" i="9"/>
  <c r="U5180" i="9"/>
  <c r="V5180" i="9"/>
  <c r="T5181" i="9"/>
  <c r="U5181" i="9"/>
  <c r="V5181" i="9"/>
  <c r="T5182" i="9"/>
  <c r="U5182" i="9"/>
  <c r="V5182" i="9"/>
  <c r="T5183" i="9"/>
  <c r="U5183" i="9"/>
  <c r="V5183" i="9"/>
  <c r="T5184" i="9"/>
  <c r="U5184" i="9"/>
  <c r="V5184" i="9"/>
  <c r="T5185" i="9"/>
  <c r="U5185" i="9"/>
  <c r="V5185" i="9"/>
  <c r="T5186" i="9"/>
  <c r="U5186" i="9"/>
  <c r="V5186" i="9"/>
  <c r="T5187" i="9"/>
  <c r="U5187" i="9"/>
  <c r="V5187" i="9"/>
  <c r="T5188" i="9"/>
  <c r="U5188" i="9"/>
  <c r="V5188" i="9"/>
  <c r="T5189" i="9"/>
  <c r="U5189" i="9"/>
  <c r="V5189" i="9"/>
  <c r="T5190" i="9"/>
  <c r="U5190" i="9"/>
  <c r="V5190" i="9"/>
  <c r="T5191" i="9"/>
  <c r="U5191" i="9"/>
  <c r="V5191" i="9"/>
  <c r="T5192" i="9"/>
  <c r="U5192" i="9"/>
  <c r="V5192" i="9"/>
  <c r="T5193" i="9"/>
  <c r="U5193" i="9"/>
  <c r="V5193" i="9"/>
  <c r="T5194" i="9"/>
  <c r="U5194" i="9"/>
  <c r="V5194" i="9"/>
  <c r="T5195" i="9"/>
  <c r="U5195" i="9"/>
  <c r="V5195" i="9"/>
  <c r="T5196" i="9"/>
  <c r="U5196" i="9"/>
  <c r="V5196" i="9"/>
  <c r="T5197" i="9"/>
  <c r="U5197" i="9"/>
  <c r="V5197" i="9"/>
  <c r="T5198" i="9"/>
  <c r="U5198" i="9"/>
  <c r="V5198" i="9"/>
  <c r="T5199" i="9"/>
  <c r="U5199" i="9"/>
  <c r="V5199" i="9"/>
  <c r="T5200" i="9"/>
  <c r="U5200" i="9"/>
  <c r="V5200" i="9"/>
  <c r="T5201" i="9"/>
  <c r="U5201" i="9"/>
  <c r="V5201" i="9"/>
  <c r="T5202" i="9"/>
  <c r="U5202" i="9"/>
  <c r="V5202" i="9"/>
  <c r="T5203" i="9"/>
  <c r="U5203" i="9"/>
  <c r="V5203" i="9"/>
  <c r="T5204" i="9"/>
  <c r="U5204" i="9"/>
  <c r="V5204" i="9"/>
  <c r="T5205" i="9"/>
  <c r="U5205" i="9"/>
  <c r="V5205" i="9"/>
  <c r="T5206" i="9"/>
  <c r="U5206" i="9"/>
  <c r="V5206" i="9"/>
  <c r="T5207" i="9"/>
  <c r="U5207" i="9"/>
  <c r="V5207" i="9"/>
  <c r="T5208" i="9"/>
  <c r="U5208" i="9"/>
  <c r="V5208" i="9"/>
  <c r="T5209" i="9"/>
  <c r="U5209" i="9"/>
  <c r="V5209" i="9"/>
  <c r="T5210" i="9"/>
  <c r="U5210" i="9"/>
  <c r="V5210" i="9"/>
  <c r="T5211" i="9"/>
  <c r="U5211" i="9"/>
  <c r="V5211" i="9"/>
  <c r="T5212" i="9"/>
  <c r="U5212" i="9"/>
  <c r="V5212" i="9"/>
  <c r="T5213" i="9"/>
  <c r="U5213" i="9"/>
  <c r="V5213" i="9"/>
  <c r="T5214" i="9"/>
  <c r="U5214" i="9"/>
  <c r="V5214" i="9"/>
  <c r="T5215" i="9"/>
  <c r="U5215" i="9"/>
  <c r="V5215" i="9"/>
  <c r="T5216" i="9"/>
  <c r="U5216" i="9"/>
  <c r="V5216" i="9"/>
  <c r="T5217" i="9"/>
  <c r="U5217" i="9"/>
  <c r="V5217" i="9"/>
  <c r="T5218" i="9"/>
  <c r="U5218" i="9"/>
  <c r="V5218" i="9"/>
  <c r="T5219" i="9"/>
  <c r="U5219" i="9"/>
  <c r="V5219" i="9"/>
  <c r="T5220" i="9"/>
  <c r="U5220" i="9"/>
  <c r="V5220" i="9"/>
  <c r="T5221" i="9"/>
  <c r="U5221" i="9"/>
  <c r="V5221" i="9"/>
  <c r="T5222" i="9"/>
  <c r="U5222" i="9"/>
  <c r="V5222" i="9"/>
  <c r="T5223" i="9"/>
  <c r="U5223" i="9"/>
  <c r="V5223" i="9"/>
  <c r="T5224" i="9"/>
  <c r="U5224" i="9"/>
  <c r="V5224" i="9"/>
  <c r="T5225" i="9"/>
  <c r="U5225" i="9"/>
  <c r="V5225" i="9"/>
  <c r="T5226" i="9"/>
  <c r="U5226" i="9"/>
  <c r="V5226" i="9"/>
  <c r="T5227" i="9"/>
  <c r="U5227" i="9"/>
  <c r="V5227" i="9"/>
  <c r="T5228" i="9"/>
  <c r="U5228" i="9"/>
  <c r="V5228" i="9"/>
  <c r="T5229" i="9"/>
  <c r="U5229" i="9"/>
  <c r="V5229" i="9"/>
  <c r="T5230" i="9"/>
  <c r="U5230" i="9"/>
  <c r="V5230" i="9"/>
  <c r="T5231" i="9"/>
  <c r="U5231" i="9"/>
  <c r="V5231" i="9"/>
  <c r="T5232" i="9"/>
  <c r="U5232" i="9"/>
  <c r="V5232" i="9"/>
  <c r="T5233" i="9"/>
  <c r="U5233" i="9"/>
  <c r="V5233" i="9"/>
  <c r="V2" i="9"/>
  <c r="U2" i="9"/>
  <c r="T2" i="9"/>
  <c r="S5233" i="9"/>
  <c r="S5232" i="9"/>
  <c r="S5231" i="9"/>
  <c r="S5230" i="9"/>
  <c r="S5229" i="9"/>
  <c r="S5228" i="9"/>
  <c r="S5227" i="9"/>
  <c r="S5226" i="9"/>
  <c r="S5225" i="9"/>
  <c r="S5224" i="9"/>
  <c r="S5223" i="9"/>
  <c r="S5222" i="9"/>
  <c r="S5221" i="9"/>
  <c r="S5220" i="9"/>
  <c r="S5219" i="9"/>
  <c r="S5218" i="9"/>
  <c r="S5217" i="9"/>
  <c r="S5216" i="9"/>
  <c r="S5215" i="9"/>
  <c r="S5214" i="9"/>
  <c r="S5213" i="9"/>
  <c r="S5212" i="9"/>
  <c r="S5211" i="9"/>
  <c r="S5210" i="9"/>
  <c r="S5209" i="9"/>
  <c r="S5208" i="9"/>
  <c r="S5207" i="9"/>
  <c r="S5206" i="9"/>
  <c r="S5205" i="9"/>
  <c r="S5204" i="9"/>
  <c r="S5203" i="9"/>
  <c r="S5202" i="9"/>
  <c r="S5201" i="9"/>
  <c r="S5200" i="9"/>
  <c r="S5199" i="9"/>
  <c r="S5198" i="9"/>
  <c r="S5197" i="9"/>
  <c r="S5196" i="9"/>
  <c r="S5195" i="9"/>
  <c r="S5194" i="9"/>
  <c r="S5193" i="9"/>
  <c r="S5192" i="9"/>
  <c r="S5191" i="9"/>
  <c r="S5190" i="9"/>
  <c r="S5189" i="9"/>
  <c r="S5188" i="9"/>
  <c r="S5187" i="9"/>
  <c r="S5186" i="9"/>
  <c r="S5185" i="9"/>
  <c r="S5184" i="9"/>
  <c r="S5183" i="9"/>
  <c r="S5182" i="9"/>
  <c r="S5181" i="9"/>
  <c r="S5180" i="9"/>
  <c r="S5179" i="9"/>
  <c r="S5178" i="9"/>
  <c r="S5177" i="9"/>
  <c r="S5176" i="9"/>
  <c r="S5175" i="9"/>
  <c r="S5174" i="9"/>
  <c r="S5173" i="9"/>
  <c r="S5172" i="9"/>
  <c r="S5171" i="9"/>
  <c r="S5170" i="9"/>
  <c r="S5169" i="9"/>
  <c r="S5168" i="9"/>
  <c r="S5167" i="9"/>
  <c r="S5166" i="9"/>
  <c r="S5165" i="9"/>
  <c r="S5164" i="9"/>
  <c r="S5163" i="9"/>
  <c r="S5162" i="9"/>
  <c r="S5161" i="9"/>
  <c r="S5160" i="9"/>
  <c r="S5159" i="9"/>
  <c r="S5158" i="9"/>
  <c r="S5157" i="9"/>
  <c r="S5156" i="9"/>
  <c r="S5155" i="9"/>
  <c r="S5154" i="9"/>
  <c r="S5153" i="9"/>
  <c r="S5152" i="9"/>
  <c r="S5151" i="9"/>
  <c r="S5150" i="9"/>
  <c r="S5149" i="9"/>
  <c r="S5148" i="9"/>
  <c r="S5147" i="9"/>
  <c r="S5146" i="9"/>
  <c r="S5145" i="9"/>
  <c r="S5144" i="9"/>
  <c r="S5143" i="9"/>
  <c r="S5142" i="9"/>
  <c r="S5141" i="9"/>
  <c r="S5140" i="9"/>
  <c r="S5139" i="9"/>
  <c r="S5138" i="9"/>
  <c r="S5137" i="9"/>
  <c r="S5136" i="9"/>
  <c r="S5135" i="9"/>
  <c r="S5134" i="9"/>
  <c r="S5133" i="9"/>
  <c r="S5132" i="9"/>
  <c r="S5131" i="9"/>
  <c r="S5130" i="9"/>
  <c r="S5129" i="9"/>
  <c r="S5128" i="9"/>
  <c r="S5127" i="9"/>
  <c r="S5126" i="9"/>
  <c r="S5125" i="9"/>
  <c r="S5124" i="9"/>
  <c r="S5123" i="9"/>
  <c r="S5122" i="9"/>
  <c r="S5121" i="9"/>
  <c r="S5120" i="9"/>
  <c r="S5119" i="9"/>
  <c r="S5118" i="9"/>
  <c r="S5117" i="9"/>
  <c r="S5116" i="9"/>
  <c r="S5115" i="9"/>
  <c r="S5114" i="9"/>
  <c r="S5113" i="9"/>
  <c r="S5112" i="9"/>
  <c r="S5111" i="9"/>
  <c r="S5110" i="9"/>
  <c r="S5109" i="9"/>
  <c r="S5108" i="9"/>
  <c r="S5107" i="9"/>
  <c r="S5106" i="9"/>
  <c r="S5105" i="9"/>
  <c r="S5104" i="9"/>
  <c r="S5103" i="9"/>
  <c r="S5102" i="9"/>
  <c r="S5101" i="9"/>
  <c r="S5100" i="9"/>
  <c r="S5099" i="9"/>
  <c r="S5098" i="9"/>
  <c r="S5097" i="9"/>
  <c r="S5096" i="9"/>
  <c r="S5095" i="9"/>
  <c r="S5094" i="9"/>
  <c r="S5093" i="9"/>
  <c r="S5092" i="9"/>
  <c r="S5091" i="9"/>
  <c r="S5090" i="9"/>
  <c r="S5089" i="9"/>
  <c r="S5088" i="9"/>
  <c r="S5087" i="9"/>
  <c r="S5086" i="9"/>
  <c r="S5085" i="9"/>
  <c r="S5084" i="9"/>
  <c r="S5083" i="9"/>
  <c r="S5082" i="9"/>
  <c r="S5081" i="9"/>
  <c r="S5080" i="9"/>
  <c r="S5079" i="9"/>
  <c r="S5078" i="9"/>
  <c r="S5077" i="9"/>
  <c r="S5076" i="9"/>
  <c r="S5075" i="9"/>
  <c r="S5074" i="9"/>
  <c r="S5073" i="9"/>
  <c r="S5072" i="9"/>
  <c r="S5071" i="9"/>
  <c r="S5070" i="9"/>
  <c r="S5069" i="9"/>
  <c r="S5068" i="9"/>
  <c r="S5067" i="9"/>
  <c r="S5066" i="9"/>
  <c r="S5065" i="9"/>
  <c r="S5064" i="9"/>
  <c r="S5063" i="9"/>
  <c r="S5062" i="9"/>
  <c r="S5061" i="9"/>
  <c r="S5060" i="9"/>
  <c r="S5059" i="9"/>
  <c r="S5058" i="9"/>
  <c r="S5057" i="9"/>
  <c r="S5056" i="9"/>
  <c r="S5055" i="9"/>
  <c r="S5054" i="9"/>
  <c r="S5053" i="9"/>
  <c r="S5052" i="9"/>
  <c r="S5051" i="9"/>
  <c r="S5050" i="9"/>
  <c r="S5049" i="9"/>
  <c r="S5048" i="9"/>
  <c r="S5047" i="9"/>
  <c r="S5046" i="9"/>
  <c r="S5045" i="9"/>
  <c r="S5044" i="9"/>
  <c r="S5043" i="9"/>
  <c r="S5042" i="9"/>
  <c r="S5041" i="9"/>
  <c r="S5040" i="9"/>
  <c r="S5039" i="9"/>
  <c r="S5038" i="9"/>
  <c r="S5037" i="9"/>
  <c r="S5036" i="9"/>
  <c r="S5035" i="9"/>
  <c r="S5034" i="9"/>
  <c r="S5033" i="9"/>
  <c r="S5032" i="9"/>
  <c r="S5031" i="9"/>
  <c r="S5030" i="9"/>
  <c r="S5029" i="9"/>
  <c r="S5028" i="9"/>
  <c r="S5027" i="9"/>
  <c r="S5026" i="9"/>
  <c r="S5025" i="9"/>
  <c r="S5024" i="9"/>
  <c r="S5023" i="9"/>
  <c r="S5022" i="9"/>
  <c r="S5021" i="9"/>
  <c r="S5020" i="9"/>
  <c r="S5019" i="9"/>
  <c r="S5018" i="9"/>
  <c r="S5017" i="9"/>
  <c r="S5016" i="9"/>
  <c r="S5015" i="9"/>
  <c r="S5014" i="9"/>
  <c r="S5013" i="9"/>
  <c r="S5012" i="9"/>
  <c r="S5011" i="9"/>
  <c r="S5010" i="9"/>
  <c r="S5009" i="9"/>
  <c r="S5008" i="9"/>
  <c r="S5007" i="9"/>
  <c r="S5006" i="9"/>
  <c r="S5005" i="9"/>
  <c r="S5004" i="9"/>
  <c r="S5003" i="9"/>
  <c r="S5002" i="9"/>
  <c r="S5001" i="9"/>
  <c r="S5000" i="9"/>
  <c r="S4999" i="9"/>
  <c r="S4998" i="9"/>
  <c r="S4997" i="9"/>
  <c r="S4996" i="9"/>
  <c r="S4995" i="9"/>
  <c r="S4994" i="9"/>
  <c r="S4993" i="9"/>
  <c r="S4992" i="9"/>
  <c r="S4991" i="9"/>
  <c r="S4990" i="9"/>
  <c r="S4989" i="9"/>
  <c r="S4988" i="9"/>
  <c r="S4987" i="9"/>
  <c r="S4986" i="9"/>
  <c r="S4985" i="9"/>
  <c r="S4984" i="9"/>
  <c r="S4983" i="9"/>
  <c r="S4982" i="9"/>
  <c r="S4981" i="9"/>
  <c r="S4980" i="9"/>
  <c r="S4979" i="9"/>
  <c r="S4978" i="9"/>
  <c r="S4977" i="9"/>
  <c r="S4976" i="9"/>
  <c r="S4975" i="9"/>
  <c r="S4974" i="9"/>
  <c r="S4973" i="9"/>
  <c r="S4972" i="9"/>
  <c r="S4971" i="9"/>
  <c r="S4970" i="9"/>
  <c r="S4969" i="9"/>
  <c r="S4968" i="9"/>
  <c r="S4967" i="9"/>
  <c r="S4966" i="9"/>
  <c r="S4965" i="9"/>
  <c r="S4964" i="9"/>
  <c r="S4963" i="9"/>
  <c r="S4962" i="9"/>
  <c r="S4961" i="9"/>
  <c r="S4960" i="9"/>
  <c r="S4959" i="9"/>
  <c r="S4958" i="9"/>
  <c r="S4957" i="9"/>
  <c r="S4956" i="9"/>
  <c r="S4955" i="9"/>
  <c r="S4954" i="9"/>
  <c r="S4953" i="9"/>
  <c r="S4952" i="9"/>
  <c r="S4951" i="9"/>
  <c r="S4950" i="9"/>
  <c r="S4949" i="9"/>
  <c r="S4948" i="9"/>
  <c r="S4947" i="9"/>
  <c r="S4946" i="9"/>
  <c r="S4945" i="9"/>
  <c r="S4944" i="9"/>
  <c r="S4943" i="9"/>
  <c r="S4942" i="9"/>
  <c r="S4941" i="9"/>
  <c r="S4940" i="9"/>
  <c r="S4939" i="9"/>
  <c r="S4938" i="9"/>
  <c r="S4937" i="9"/>
  <c r="S4936" i="9"/>
  <c r="S4935" i="9"/>
  <c r="S4934" i="9"/>
  <c r="S4933" i="9"/>
  <c r="S4932" i="9"/>
  <c r="S4931" i="9"/>
  <c r="S4930" i="9"/>
  <c r="S4929" i="9"/>
  <c r="S4928" i="9"/>
  <c r="S4927" i="9"/>
  <c r="S4926" i="9"/>
  <c r="S4925" i="9"/>
  <c r="S4924" i="9"/>
  <c r="S4923" i="9"/>
  <c r="S4922" i="9"/>
  <c r="S4921" i="9"/>
  <c r="S4920" i="9"/>
  <c r="S4919" i="9"/>
  <c r="S4918" i="9"/>
  <c r="S4917" i="9"/>
  <c r="S4916" i="9"/>
  <c r="S4915" i="9"/>
  <c r="S4914" i="9"/>
  <c r="S4913" i="9"/>
  <c r="S4912" i="9"/>
  <c r="S4911" i="9"/>
  <c r="S4910" i="9"/>
  <c r="S4909" i="9"/>
  <c r="S4908" i="9"/>
  <c r="S4907" i="9"/>
  <c r="S4906" i="9"/>
  <c r="S4905" i="9"/>
  <c r="S4904" i="9"/>
  <c r="S4903" i="9"/>
  <c r="S4902" i="9"/>
  <c r="S4901" i="9"/>
  <c r="S4900" i="9"/>
  <c r="S4899" i="9"/>
  <c r="S4898" i="9"/>
  <c r="S4897" i="9"/>
  <c r="S4896" i="9"/>
  <c r="S4895" i="9"/>
  <c r="S4894" i="9"/>
  <c r="S4893" i="9"/>
  <c r="S4892" i="9"/>
  <c r="S4891" i="9"/>
  <c r="S4890" i="9"/>
  <c r="S4889" i="9"/>
  <c r="S4888" i="9"/>
  <c r="S4887" i="9"/>
  <c r="S4886" i="9"/>
  <c r="S4885" i="9"/>
  <c r="S4884" i="9"/>
  <c r="S4883" i="9"/>
  <c r="S4882" i="9"/>
  <c r="S4881" i="9"/>
  <c r="S4880" i="9"/>
  <c r="S4879" i="9"/>
  <c r="S4878" i="9"/>
  <c r="S4877" i="9"/>
  <c r="S4876" i="9"/>
  <c r="S4875" i="9"/>
  <c r="S4874" i="9"/>
  <c r="S4873" i="9"/>
  <c r="S4872" i="9"/>
  <c r="S4871" i="9"/>
  <c r="S4870" i="9"/>
  <c r="S4869" i="9"/>
  <c r="S4868" i="9"/>
  <c r="S4867" i="9"/>
  <c r="S4866" i="9"/>
  <c r="S4865" i="9"/>
  <c r="S4864" i="9"/>
  <c r="S4863" i="9"/>
  <c r="S4862" i="9"/>
  <c r="S4861" i="9"/>
  <c r="S4860" i="9"/>
  <c r="S4859" i="9"/>
  <c r="S4858" i="9"/>
  <c r="S4857" i="9"/>
  <c r="S4856" i="9"/>
  <c r="S4855" i="9"/>
  <c r="S4854" i="9"/>
  <c r="S4853" i="9"/>
  <c r="S4852" i="9"/>
  <c r="S4851" i="9"/>
  <c r="S4850" i="9"/>
  <c r="S4849" i="9"/>
  <c r="S4848" i="9"/>
  <c r="S4847" i="9"/>
  <c r="S4846" i="9"/>
  <c r="S4845" i="9"/>
  <c r="S4844" i="9"/>
  <c r="S4843" i="9"/>
  <c r="S4842" i="9"/>
  <c r="S4841" i="9"/>
  <c r="S4840" i="9"/>
  <c r="S4839" i="9"/>
  <c r="S4838" i="9"/>
  <c r="S4837" i="9"/>
  <c r="S4836" i="9"/>
  <c r="S4835" i="9"/>
  <c r="S4834" i="9"/>
  <c r="S4833" i="9"/>
  <c r="S4832" i="9"/>
  <c r="S4831" i="9"/>
  <c r="S4830" i="9"/>
  <c r="S4829" i="9"/>
  <c r="S4828" i="9"/>
  <c r="S4827" i="9"/>
  <c r="S4826" i="9"/>
  <c r="S4825" i="9"/>
  <c r="S4824" i="9"/>
  <c r="S4823" i="9"/>
  <c r="S4822" i="9"/>
  <c r="S4821" i="9"/>
  <c r="S4820" i="9"/>
  <c r="S4819" i="9"/>
  <c r="S4818" i="9"/>
  <c r="S4817" i="9"/>
  <c r="S4816" i="9"/>
  <c r="S4815" i="9"/>
  <c r="S4814" i="9"/>
  <c r="S4813" i="9"/>
  <c r="S4812" i="9"/>
  <c r="S4811" i="9"/>
  <c r="S4810" i="9"/>
  <c r="S4809" i="9"/>
  <c r="S4808" i="9"/>
  <c r="S4807" i="9"/>
  <c r="S4806" i="9"/>
  <c r="S4805" i="9"/>
  <c r="S4804" i="9"/>
  <c r="S4803" i="9"/>
  <c r="S4802" i="9"/>
  <c r="S4801" i="9"/>
  <c r="S4800" i="9"/>
  <c r="S4799" i="9"/>
  <c r="S4798" i="9"/>
  <c r="S4797" i="9"/>
  <c r="S4796" i="9"/>
  <c r="S4795" i="9"/>
  <c r="S4794" i="9"/>
  <c r="S4793" i="9"/>
  <c r="S4792" i="9"/>
  <c r="S4791" i="9"/>
  <c r="S4790" i="9"/>
  <c r="S4789" i="9"/>
  <c r="S4788" i="9"/>
  <c r="S4787" i="9"/>
  <c r="S4786" i="9"/>
  <c r="S4785" i="9"/>
  <c r="S4784" i="9"/>
  <c r="S4783" i="9"/>
  <c r="S4782" i="9"/>
  <c r="S4781" i="9"/>
  <c r="S4780" i="9"/>
  <c r="S4779" i="9"/>
  <c r="S4778" i="9"/>
  <c r="S4777" i="9"/>
  <c r="S4776" i="9"/>
  <c r="S4775" i="9"/>
  <c r="S4774" i="9"/>
  <c r="S4773" i="9"/>
  <c r="S4772" i="9"/>
  <c r="S4771" i="9"/>
  <c r="S4770" i="9"/>
  <c r="S4769" i="9"/>
  <c r="S4768" i="9"/>
  <c r="S4767" i="9"/>
  <c r="S4766" i="9"/>
  <c r="S4765" i="9"/>
  <c r="S4764" i="9"/>
  <c r="S4763" i="9"/>
  <c r="S4762" i="9"/>
  <c r="S4761" i="9"/>
  <c r="S4760" i="9"/>
  <c r="S4759" i="9"/>
  <c r="S4758" i="9"/>
  <c r="S4757" i="9"/>
  <c r="S4756" i="9"/>
  <c r="S4755" i="9"/>
  <c r="S4754" i="9"/>
  <c r="S4753" i="9"/>
  <c r="S4752" i="9"/>
  <c r="S4751" i="9"/>
  <c r="S4750" i="9"/>
  <c r="S4749" i="9"/>
  <c r="S4748" i="9"/>
  <c r="S4747" i="9"/>
  <c r="S4746" i="9"/>
  <c r="S4745" i="9"/>
  <c r="S4744" i="9"/>
  <c r="S4743" i="9"/>
  <c r="S4742" i="9"/>
  <c r="S4741" i="9"/>
  <c r="S4740" i="9"/>
  <c r="S4739" i="9"/>
  <c r="S4738" i="9"/>
  <c r="S4737" i="9"/>
  <c r="S4736" i="9"/>
  <c r="S4735" i="9"/>
  <c r="S4734" i="9"/>
  <c r="S4733" i="9"/>
  <c r="S4732" i="9"/>
  <c r="S4731" i="9"/>
  <c r="S4730" i="9"/>
  <c r="S4729" i="9"/>
  <c r="S4728" i="9"/>
  <c r="S4727" i="9"/>
  <c r="S4726" i="9"/>
  <c r="S4725" i="9"/>
  <c r="S4724" i="9"/>
  <c r="S4723" i="9"/>
  <c r="S4722" i="9"/>
  <c r="S4721" i="9"/>
  <c r="S4720" i="9"/>
  <c r="S4719" i="9"/>
  <c r="S4718" i="9"/>
  <c r="S4717" i="9"/>
  <c r="S4716" i="9"/>
  <c r="S4715" i="9"/>
  <c r="S4714" i="9"/>
  <c r="S4713" i="9"/>
  <c r="S4712" i="9"/>
  <c r="S4711" i="9"/>
  <c r="S4710" i="9"/>
  <c r="S4709" i="9"/>
  <c r="S4708" i="9"/>
  <c r="S4707" i="9"/>
  <c r="S4706" i="9"/>
  <c r="S4705" i="9"/>
  <c r="S4704" i="9"/>
  <c r="S4703" i="9"/>
  <c r="S4702" i="9"/>
  <c r="S4701" i="9"/>
  <c r="S4700" i="9"/>
  <c r="S4699" i="9"/>
  <c r="S4698" i="9"/>
  <c r="S4697" i="9"/>
  <c r="S4696" i="9"/>
  <c r="S4695" i="9"/>
  <c r="S4694" i="9"/>
  <c r="S4693" i="9"/>
  <c r="S4692" i="9"/>
  <c r="S4691" i="9"/>
  <c r="S4690" i="9"/>
  <c r="S4689" i="9"/>
  <c r="S4688" i="9"/>
  <c r="S4687" i="9"/>
  <c r="S4686" i="9"/>
  <c r="S4685" i="9"/>
  <c r="S4684" i="9"/>
  <c r="S4683" i="9"/>
  <c r="S4682" i="9"/>
  <c r="S4681" i="9"/>
  <c r="S4680" i="9"/>
  <c r="S4679" i="9"/>
  <c r="S4678" i="9"/>
  <c r="S4677" i="9"/>
  <c r="S4676" i="9"/>
  <c r="S4675" i="9"/>
  <c r="S4674" i="9"/>
  <c r="S4673" i="9"/>
  <c r="S4672" i="9"/>
  <c r="S4671" i="9"/>
  <c r="S4670" i="9"/>
  <c r="S4669" i="9"/>
  <c r="S4668" i="9"/>
  <c r="S4667" i="9"/>
  <c r="S4666" i="9"/>
  <c r="S4665" i="9"/>
  <c r="S4664" i="9"/>
  <c r="S4663" i="9"/>
  <c r="S4662" i="9"/>
  <c r="S4661" i="9"/>
  <c r="S4660" i="9"/>
  <c r="S4659" i="9"/>
  <c r="S4658" i="9"/>
  <c r="S4657" i="9"/>
  <c r="S4656" i="9"/>
  <c r="S4655" i="9"/>
  <c r="S4654" i="9"/>
  <c r="S4653" i="9"/>
  <c r="S4652" i="9"/>
  <c r="S4651" i="9"/>
  <c r="S4650" i="9"/>
  <c r="S4649" i="9"/>
  <c r="S4648" i="9"/>
  <c r="S4647" i="9"/>
  <c r="S4646" i="9"/>
  <c r="S4645" i="9"/>
  <c r="S4644" i="9"/>
  <c r="S4643" i="9"/>
  <c r="S4642" i="9"/>
  <c r="S4641" i="9"/>
  <c r="S4640" i="9"/>
  <c r="S4639" i="9"/>
  <c r="S4638" i="9"/>
  <c r="S4637" i="9"/>
  <c r="S4636" i="9"/>
  <c r="S4635" i="9"/>
  <c r="S4634" i="9"/>
  <c r="S4633" i="9"/>
  <c r="S4632" i="9"/>
  <c r="S4631" i="9"/>
  <c r="S4630" i="9"/>
  <c r="S4629" i="9"/>
  <c r="S4628" i="9"/>
  <c r="S4627" i="9"/>
  <c r="S4626" i="9"/>
  <c r="S4625" i="9"/>
  <c r="S4624" i="9"/>
  <c r="S4623" i="9"/>
  <c r="S4622" i="9"/>
  <c r="S4621" i="9"/>
  <c r="S4620" i="9"/>
  <c r="S4619" i="9"/>
  <c r="S4618" i="9"/>
  <c r="S4617" i="9"/>
  <c r="S4616" i="9"/>
  <c r="S4615" i="9"/>
  <c r="S4614" i="9"/>
  <c r="S4613" i="9"/>
  <c r="S4612" i="9"/>
  <c r="S4611" i="9"/>
  <c r="S4610" i="9"/>
  <c r="S4609" i="9"/>
  <c r="S4608" i="9"/>
  <c r="S4607" i="9"/>
  <c r="S4606" i="9"/>
  <c r="S4605" i="9"/>
  <c r="S4604" i="9"/>
  <c r="S4603" i="9"/>
  <c r="S4602" i="9"/>
  <c r="S4601" i="9"/>
  <c r="S4600" i="9"/>
  <c r="S4599" i="9"/>
  <c r="S4598" i="9"/>
  <c r="S4597" i="9"/>
  <c r="S4596" i="9"/>
  <c r="S4595" i="9"/>
  <c r="S4594" i="9"/>
  <c r="S4593" i="9"/>
  <c r="S4592" i="9"/>
  <c r="S4591" i="9"/>
  <c r="S4590" i="9"/>
  <c r="S4589" i="9"/>
  <c r="S4588" i="9"/>
  <c r="S4587" i="9"/>
  <c r="S4586" i="9"/>
  <c r="S4585" i="9"/>
  <c r="S4584" i="9"/>
  <c r="S4583" i="9"/>
  <c r="S4582" i="9"/>
  <c r="S4581" i="9"/>
  <c r="S4580" i="9"/>
  <c r="S4579" i="9"/>
  <c r="S4578" i="9"/>
  <c r="S4577" i="9"/>
  <c r="S4576" i="9"/>
  <c r="S4575" i="9"/>
  <c r="S4574" i="9"/>
  <c r="S4573" i="9"/>
  <c r="S4572" i="9"/>
  <c r="S4571" i="9"/>
  <c r="S4570" i="9"/>
  <c r="S4569" i="9"/>
  <c r="S4568" i="9"/>
  <c r="S4567" i="9"/>
  <c r="S4566" i="9"/>
  <c r="S4565" i="9"/>
  <c r="S4564" i="9"/>
  <c r="S4563" i="9"/>
  <c r="S4562" i="9"/>
  <c r="S4561" i="9"/>
  <c r="S4560" i="9"/>
  <c r="S4559" i="9"/>
  <c r="S4558" i="9"/>
  <c r="S4557" i="9"/>
  <c r="S4556" i="9"/>
  <c r="S4555" i="9"/>
  <c r="S4554" i="9"/>
  <c r="S4553" i="9"/>
  <c r="S4552" i="9"/>
  <c r="S4551" i="9"/>
  <c r="S4550" i="9"/>
  <c r="S4549" i="9"/>
  <c r="S4548" i="9"/>
  <c r="S4547" i="9"/>
  <c r="S4546" i="9"/>
  <c r="S4545" i="9"/>
  <c r="S4544" i="9"/>
  <c r="S4543" i="9"/>
  <c r="S4542" i="9"/>
  <c r="S4541" i="9"/>
  <c r="S4540" i="9"/>
  <c r="S4539" i="9"/>
  <c r="S4538" i="9"/>
  <c r="S4537" i="9"/>
  <c r="S4536" i="9"/>
  <c r="S4535" i="9"/>
  <c r="S4534" i="9"/>
  <c r="S4533" i="9"/>
  <c r="S4532" i="9"/>
  <c r="S4531" i="9"/>
  <c r="S4530" i="9"/>
  <c r="S4529" i="9"/>
  <c r="S4528" i="9"/>
  <c r="S4527" i="9"/>
  <c r="S4526" i="9"/>
  <c r="S4525" i="9"/>
  <c r="S4524" i="9"/>
  <c r="S4523" i="9"/>
  <c r="S4522" i="9"/>
  <c r="S4521" i="9"/>
  <c r="S4520" i="9"/>
  <c r="S4519" i="9"/>
  <c r="S4518" i="9"/>
  <c r="S4517" i="9"/>
  <c r="S4516" i="9"/>
  <c r="S4515" i="9"/>
  <c r="S4514" i="9"/>
  <c r="S4513" i="9"/>
  <c r="S4512" i="9"/>
  <c r="S4511" i="9"/>
  <c r="S4510" i="9"/>
  <c r="S4509" i="9"/>
  <c r="S4508" i="9"/>
  <c r="S4507" i="9"/>
  <c r="S4506" i="9"/>
  <c r="S4505" i="9"/>
  <c r="S4504" i="9"/>
  <c r="S4503" i="9"/>
  <c r="S4502" i="9"/>
  <c r="S4501" i="9"/>
  <c r="S4500" i="9"/>
  <c r="S4499" i="9"/>
  <c r="S4498" i="9"/>
  <c r="S4497" i="9"/>
  <c r="S4496" i="9"/>
  <c r="S4495" i="9"/>
  <c r="S4494" i="9"/>
  <c r="S4493" i="9"/>
  <c r="S4492" i="9"/>
  <c r="S4491" i="9"/>
  <c r="S4490" i="9"/>
  <c r="S4489" i="9"/>
  <c r="S4488" i="9"/>
  <c r="S4487" i="9"/>
  <c r="S4486" i="9"/>
  <c r="S4485" i="9"/>
  <c r="S4484" i="9"/>
  <c r="S4483" i="9"/>
  <c r="S4482" i="9"/>
  <c r="S4481" i="9"/>
  <c r="S4480" i="9"/>
  <c r="S4479" i="9"/>
  <c r="S4478" i="9"/>
  <c r="S4477" i="9"/>
  <c r="S4476" i="9"/>
  <c r="S4475" i="9"/>
  <c r="S4474" i="9"/>
  <c r="S4473" i="9"/>
  <c r="S4472" i="9"/>
  <c r="S4471" i="9"/>
  <c r="S4470" i="9"/>
  <c r="S4469" i="9"/>
  <c r="S4468" i="9"/>
  <c r="S4467" i="9"/>
  <c r="S4466" i="9"/>
  <c r="S4465" i="9"/>
  <c r="S4464" i="9"/>
  <c r="S4463" i="9"/>
  <c r="S4462" i="9"/>
  <c r="S4461" i="9"/>
  <c r="S4460" i="9"/>
  <c r="S4459" i="9"/>
  <c r="S4458" i="9"/>
  <c r="S4457" i="9"/>
  <c r="S4456" i="9"/>
  <c r="S4455" i="9"/>
  <c r="S4454" i="9"/>
  <c r="S4453" i="9"/>
  <c r="S4452" i="9"/>
  <c r="S4451" i="9"/>
  <c r="S4450" i="9"/>
  <c r="S4449" i="9"/>
  <c r="S4448" i="9"/>
  <c r="S4447" i="9"/>
  <c r="S4446" i="9"/>
  <c r="S4445" i="9"/>
  <c r="S4444" i="9"/>
  <c r="S4443" i="9"/>
  <c r="S4442" i="9"/>
  <c r="S4441" i="9"/>
  <c r="S4440" i="9"/>
  <c r="S4439" i="9"/>
  <c r="S4438" i="9"/>
  <c r="S4437" i="9"/>
  <c r="S4436" i="9"/>
  <c r="S4435" i="9"/>
  <c r="S4434" i="9"/>
  <c r="S4433" i="9"/>
  <c r="S4432" i="9"/>
  <c r="S4431" i="9"/>
  <c r="S4430" i="9"/>
  <c r="S4429" i="9"/>
  <c r="S4428" i="9"/>
  <c r="S4427" i="9"/>
  <c r="S4426" i="9"/>
  <c r="S4425" i="9"/>
  <c r="S4424" i="9"/>
  <c r="S4423" i="9"/>
  <c r="S4422" i="9"/>
  <c r="S4421" i="9"/>
  <c r="S4420" i="9"/>
  <c r="S4419" i="9"/>
  <c r="S4418" i="9"/>
  <c r="S4417" i="9"/>
  <c r="S4416" i="9"/>
  <c r="S4415" i="9"/>
  <c r="S4414" i="9"/>
  <c r="S4413" i="9"/>
  <c r="S4412" i="9"/>
  <c r="S4411" i="9"/>
  <c r="S4410" i="9"/>
  <c r="S4409" i="9"/>
  <c r="S4408" i="9"/>
  <c r="S4407" i="9"/>
  <c r="S4406" i="9"/>
  <c r="S4405" i="9"/>
  <c r="S4404" i="9"/>
  <c r="S4403" i="9"/>
  <c r="S4402" i="9"/>
  <c r="S4401" i="9"/>
  <c r="S4400" i="9"/>
  <c r="S4399" i="9"/>
  <c r="S4398" i="9"/>
  <c r="S4397" i="9"/>
  <c r="S4396" i="9"/>
  <c r="S4395" i="9"/>
  <c r="S4394" i="9"/>
  <c r="S4393" i="9"/>
  <c r="S4392" i="9"/>
  <c r="S4391" i="9"/>
  <c r="S4390" i="9"/>
  <c r="S4389" i="9"/>
  <c r="S4388" i="9"/>
  <c r="S4387" i="9"/>
  <c r="S4386" i="9"/>
  <c r="S4385" i="9"/>
  <c r="S4384" i="9"/>
  <c r="S4383" i="9"/>
  <c r="S4382" i="9"/>
  <c r="S4381" i="9"/>
  <c r="S4380" i="9"/>
  <c r="S4379" i="9"/>
  <c r="S4378" i="9"/>
  <c r="S4377" i="9"/>
  <c r="S4376" i="9"/>
  <c r="S4375" i="9"/>
  <c r="S4374" i="9"/>
  <c r="S4373" i="9"/>
  <c r="S4372" i="9"/>
  <c r="S4371" i="9"/>
  <c r="S4370" i="9"/>
  <c r="S4369" i="9"/>
  <c r="S4368" i="9"/>
  <c r="S4367" i="9"/>
  <c r="S4366" i="9"/>
  <c r="S4365" i="9"/>
  <c r="S4364" i="9"/>
  <c r="S4363" i="9"/>
  <c r="S4362" i="9"/>
  <c r="S4361" i="9"/>
  <c r="S4360" i="9"/>
  <c r="S4359" i="9"/>
  <c r="S4358" i="9"/>
  <c r="S4357" i="9"/>
  <c r="S4356" i="9"/>
  <c r="S4355" i="9"/>
  <c r="S4354" i="9"/>
  <c r="S4353" i="9"/>
  <c r="S4352" i="9"/>
  <c r="S4351" i="9"/>
  <c r="S4350" i="9"/>
  <c r="S4349" i="9"/>
  <c r="S4348" i="9"/>
  <c r="S4347" i="9"/>
  <c r="S4346" i="9"/>
  <c r="S4345" i="9"/>
  <c r="S4344" i="9"/>
  <c r="S4343" i="9"/>
  <c r="S4342" i="9"/>
  <c r="S4341" i="9"/>
  <c r="S4340" i="9"/>
  <c r="S4339" i="9"/>
  <c r="S4338" i="9"/>
  <c r="S4337" i="9"/>
  <c r="S4336" i="9"/>
  <c r="S4335" i="9"/>
  <c r="S4334" i="9"/>
  <c r="S4333" i="9"/>
  <c r="S4332" i="9"/>
  <c r="S4331" i="9"/>
  <c r="S4330" i="9"/>
  <c r="S4329" i="9"/>
  <c r="S4328" i="9"/>
  <c r="S4327" i="9"/>
  <c r="S4326" i="9"/>
  <c r="S4325" i="9"/>
  <c r="S4324" i="9"/>
  <c r="S4323" i="9"/>
  <c r="S4322" i="9"/>
  <c r="S4321" i="9"/>
  <c r="S4320" i="9"/>
  <c r="S4319" i="9"/>
  <c r="S4318" i="9"/>
  <c r="S4317" i="9"/>
  <c r="S4316" i="9"/>
  <c r="S4315" i="9"/>
  <c r="S4314" i="9"/>
  <c r="S4313" i="9"/>
  <c r="S4312" i="9"/>
  <c r="S4311" i="9"/>
  <c r="S4310" i="9"/>
  <c r="S4309" i="9"/>
  <c r="S4308" i="9"/>
  <c r="S4307" i="9"/>
  <c r="S4306" i="9"/>
  <c r="S4305" i="9"/>
  <c r="S4304" i="9"/>
  <c r="S4303" i="9"/>
  <c r="S4302" i="9"/>
  <c r="S4301" i="9"/>
  <c r="S4300" i="9"/>
  <c r="S4299" i="9"/>
  <c r="S4298" i="9"/>
  <c r="S4297" i="9"/>
  <c r="S4296" i="9"/>
  <c r="S4295" i="9"/>
  <c r="S4294" i="9"/>
  <c r="S4293" i="9"/>
  <c r="S4292" i="9"/>
  <c r="S4291" i="9"/>
  <c r="S4290" i="9"/>
  <c r="S4289" i="9"/>
  <c r="S4288" i="9"/>
  <c r="S4287" i="9"/>
  <c r="S4286" i="9"/>
  <c r="S4285" i="9"/>
  <c r="S4284" i="9"/>
  <c r="S4283" i="9"/>
  <c r="S4282" i="9"/>
  <c r="S4281" i="9"/>
  <c r="S4280" i="9"/>
  <c r="S4279" i="9"/>
  <c r="S4278" i="9"/>
  <c r="S4277" i="9"/>
  <c r="S4276" i="9"/>
  <c r="S4275" i="9"/>
  <c r="S4274" i="9"/>
  <c r="S4273" i="9"/>
  <c r="S4272" i="9"/>
  <c r="S4271" i="9"/>
  <c r="S4270" i="9"/>
  <c r="S4269" i="9"/>
  <c r="S4268" i="9"/>
  <c r="S4267" i="9"/>
  <c r="S4266" i="9"/>
  <c r="S4265" i="9"/>
  <c r="S4264" i="9"/>
  <c r="S4263" i="9"/>
  <c r="S4262" i="9"/>
  <c r="S4261" i="9"/>
  <c r="S4260" i="9"/>
  <c r="S4259" i="9"/>
  <c r="S4258" i="9"/>
  <c r="S4257" i="9"/>
  <c r="S4256" i="9"/>
  <c r="S4255" i="9"/>
  <c r="S4254" i="9"/>
  <c r="S4253" i="9"/>
  <c r="S4252" i="9"/>
  <c r="S4251" i="9"/>
  <c r="S4250" i="9"/>
  <c r="S4249" i="9"/>
  <c r="S4248" i="9"/>
  <c r="S4247" i="9"/>
  <c r="S4246" i="9"/>
  <c r="S4245" i="9"/>
  <c r="S4244" i="9"/>
  <c r="S4243" i="9"/>
  <c r="S4242" i="9"/>
  <c r="S4241" i="9"/>
  <c r="S4240" i="9"/>
  <c r="S4239" i="9"/>
  <c r="S4238" i="9"/>
  <c r="S4237" i="9"/>
  <c r="S4236" i="9"/>
  <c r="S4235" i="9"/>
  <c r="S4234" i="9"/>
  <c r="S4233" i="9"/>
  <c r="S4232" i="9"/>
  <c r="S4231" i="9"/>
  <c r="S4230" i="9"/>
  <c r="S4229" i="9"/>
  <c r="S4228" i="9"/>
  <c r="S4227" i="9"/>
  <c r="S4226" i="9"/>
  <c r="S4225" i="9"/>
  <c r="S4224" i="9"/>
  <c r="S4223" i="9"/>
  <c r="S4222" i="9"/>
  <c r="S4221" i="9"/>
  <c r="S4220" i="9"/>
  <c r="S4219" i="9"/>
  <c r="S4218" i="9"/>
  <c r="S4217" i="9"/>
  <c r="S4216" i="9"/>
  <c r="S4215" i="9"/>
  <c r="S4214" i="9"/>
  <c r="S4213" i="9"/>
  <c r="S4212" i="9"/>
  <c r="S4211" i="9"/>
  <c r="S4210" i="9"/>
  <c r="S4209" i="9"/>
  <c r="S4208" i="9"/>
  <c r="S4207" i="9"/>
  <c r="S4206" i="9"/>
  <c r="S4205" i="9"/>
  <c r="S4204" i="9"/>
  <c r="S4203" i="9"/>
  <c r="S4202" i="9"/>
  <c r="S4201" i="9"/>
  <c r="S4200" i="9"/>
  <c r="S4199" i="9"/>
  <c r="S4198" i="9"/>
  <c r="S4197" i="9"/>
  <c r="S4196" i="9"/>
  <c r="S4195" i="9"/>
  <c r="S4194" i="9"/>
  <c r="S4193" i="9"/>
  <c r="S4192" i="9"/>
  <c r="S4191" i="9"/>
  <c r="S4190" i="9"/>
  <c r="S4189" i="9"/>
  <c r="S4188" i="9"/>
  <c r="S4187" i="9"/>
  <c r="S4186" i="9"/>
  <c r="S4185" i="9"/>
  <c r="S4184" i="9"/>
  <c r="S4183" i="9"/>
  <c r="S4182" i="9"/>
  <c r="S4181" i="9"/>
  <c r="S4180" i="9"/>
  <c r="S4179" i="9"/>
  <c r="S4178" i="9"/>
  <c r="S4177" i="9"/>
  <c r="S4176" i="9"/>
  <c r="S4175" i="9"/>
  <c r="S4174" i="9"/>
  <c r="S4173" i="9"/>
  <c r="S4172" i="9"/>
  <c r="S4171" i="9"/>
  <c r="S4170" i="9"/>
  <c r="S4169" i="9"/>
  <c r="S4168" i="9"/>
  <c r="S4167" i="9"/>
  <c r="S4166" i="9"/>
  <c r="S4165" i="9"/>
  <c r="S4164" i="9"/>
  <c r="S4163" i="9"/>
  <c r="S4162" i="9"/>
  <c r="S4161" i="9"/>
  <c r="S4160" i="9"/>
  <c r="S4159" i="9"/>
  <c r="S4158" i="9"/>
  <c r="S4157" i="9"/>
  <c r="S4156" i="9"/>
  <c r="S4155" i="9"/>
  <c r="S4154" i="9"/>
  <c r="S4153" i="9"/>
  <c r="S4152" i="9"/>
  <c r="S4151" i="9"/>
  <c r="S4150" i="9"/>
  <c r="S4149" i="9"/>
  <c r="S4148" i="9"/>
  <c r="S4147" i="9"/>
  <c r="S4146" i="9"/>
  <c r="S4145" i="9"/>
  <c r="S4144" i="9"/>
  <c r="S4143" i="9"/>
  <c r="S4142" i="9"/>
  <c r="S4141" i="9"/>
  <c r="S4140" i="9"/>
  <c r="S4139" i="9"/>
  <c r="S4138" i="9"/>
  <c r="S4137" i="9"/>
  <c r="S4136" i="9"/>
  <c r="S4135" i="9"/>
  <c r="S4134" i="9"/>
  <c r="S4133" i="9"/>
  <c r="S4132" i="9"/>
  <c r="S4131" i="9"/>
  <c r="S4130" i="9"/>
  <c r="S4129" i="9"/>
  <c r="S4128" i="9"/>
  <c r="S4127" i="9"/>
  <c r="S4126" i="9"/>
  <c r="S4125" i="9"/>
  <c r="S4124" i="9"/>
  <c r="S4123" i="9"/>
  <c r="S4122" i="9"/>
  <c r="S4121" i="9"/>
  <c r="S4120" i="9"/>
  <c r="S4119" i="9"/>
  <c r="S4118" i="9"/>
  <c r="S4117" i="9"/>
  <c r="S4116" i="9"/>
  <c r="S4115" i="9"/>
  <c r="S4114" i="9"/>
  <c r="S4113" i="9"/>
  <c r="S4112" i="9"/>
  <c r="S4111" i="9"/>
  <c r="S4110" i="9"/>
  <c r="S4109" i="9"/>
  <c r="S4108" i="9"/>
  <c r="S4107" i="9"/>
  <c r="S4106" i="9"/>
  <c r="S4105" i="9"/>
  <c r="S4104" i="9"/>
  <c r="S4103" i="9"/>
  <c r="S4102" i="9"/>
  <c r="S4101" i="9"/>
  <c r="S4100" i="9"/>
  <c r="S4099" i="9"/>
  <c r="S4098" i="9"/>
  <c r="S4097" i="9"/>
  <c r="S4096" i="9"/>
  <c r="S4095" i="9"/>
  <c r="S4094" i="9"/>
  <c r="S4093" i="9"/>
  <c r="S4092" i="9"/>
  <c r="S4091" i="9"/>
  <c r="S4090" i="9"/>
  <c r="S4089" i="9"/>
  <c r="S4088" i="9"/>
  <c r="S4087" i="9"/>
  <c r="S4086" i="9"/>
  <c r="S4085" i="9"/>
  <c r="S4084" i="9"/>
  <c r="S4083" i="9"/>
  <c r="S4082" i="9"/>
  <c r="S4081" i="9"/>
  <c r="S4080" i="9"/>
  <c r="S4079" i="9"/>
  <c r="S4078" i="9"/>
  <c r="S4077" i="9"/>
  <c r="S4076" i="9"/>
  <c r="S4075" i="9"/>
  <c r="S4074" i="9"/>
  <c r="S4073" i="9"/>
  <c r="S4072" i="9"/>
  <c r="S4071" i="9"/>
  <c r="S4070" i="9"/>
  <c r="S4069" i="9"/>
  <c r="S4068" i="9"/>
  <c r="S4067" i="9"/>
  <c r="S4066" i="9"/>
  <c r="S4065" i="9"/>
  <c r="S4064" i="9"/>
  <c r="S4063" i="9"/>
  <c r="S4062" i="9"/>
  <c r="S4061" i="9"/>
  <c r="S4060" i="9"/>
  <c r="S4059" i="9"/>
  <c r="S4058" i="9"/>
  <c r="S4057" i="9"/>
  <c r="S4056" i="9"/>
  <c r="S4055" i="9"/>
  <c r="S4054" i="9"/>
  <c r="S4053" i="9"/>
  <c r="S4052" i="9"/>
  <c r="S4051" i="9"/>
  <c r="S4050" i="9"/>
  <c r="S4049" i="9"/>
  <c r="S4048" i="9"/>
  <c r="S4047" i="9"/>
  <c r="S4046" i="9"/>
  <c r="S4045" i="9"/>
  <c r="S4044" i="9"/>
  <c r="S4043" i="9"/>
  <c r="S4042" i="9"/>
  <c r="S4041" i="9"/>
  <c r="S4040" i="9"/>
  <c r="S4039" i="9"/>
  <c r="S4038" i="9"/>
  <c r="S4037" i="9"/>
  <c r="S4036" i="9"/>
  <c r="S4035" i="9"/>
  <c r="S4034" i="9"/>
  <c r="S4033" i="9"/>
  <c r="S4032" i="9"/>
  <c r="S4031" i="9"/>
  <c r="S4030" i="9"/>
  <c r="S4029" i="9"/>
  <c r="S4028" i="9"/>
  <c r="S4027" i="9"/>
  <c r="S4026" i="9"/>
  <c r="S4025" i="9"/>
  <c r="S4024" i="9"/>
  <c r="S4023" i="9"/>
  <c r="S4022" i="9"/>
  <c r="S4021" i="9"/>
  <c r="S4020" i="9"/>
  <c r="S4019" i="9"/>
  <c r="S4018" i="9"/>
  <c r="S4017" i="9"/>
  <c r="S4016" i="9"/>
  <c r="S4015" i="9"/>
  <c r="S4014" i="9"/>
  <c r="S4013" i="9"/>
  <c r="S4012" i="9"/>
  <c r="S4011" i="9"/>
  <c r="S4010" i="9"/>
  <c r="S4009" i="9"/>
  <c r="S4008" i="9"/>
  <c r="S4007" i="9"/>
  <c r="S4006" i="9"/>
  <c r="S4005" i="9"/>
  <c r="S4004" i="9"/>
  <c r="S4003" i="9"/>
  <c r="S4002" i="9"/>
  <c r="S4001" i="9"/>
  <c r="S4000" i="9"/>
  <c r="S3999" i="9"/>
  <c r="S3998" i="9"/>
  <c r="S3997" i="9"/>
  <c r="S3996" i="9"/>
  <c r="S3995" i="9"/>
  <c r="S3994" i="9"/>
  <c r="S3993" i="9"/>
  <c r="S3992" i="9"/>
  <c r="S3991" i="9"/>
  <c r="S3990" i="9"/>
  <c r="S3989" i="9"/>
  <c r="S3988" i="9"/>
  <c r="S3987" i="9"/>
  <c r="S3986" i="9"/>
  <c r="S3985" i="9"/>
  <c r="S3984" i="9"/>
  <c r="S3983" i="9"/>
  <c r="S3982" i="9"/>
  <c r="S3981" i="9"/>
  <c r="S3980" i="9"/>
  <c r="S3979" i="9"/>
  <c r="S3978" i="9"/>
  <c r="S3977" i="9"/>
  <c r="S3976" i="9"/>
  <c r="S3975" i="9"/>
  <c r="S3974" i="9"/>
  <c r="S3973" i="9"/>
  <c r="S3972" i="9"/>
  <c r="S3971" i="9"/>
  <c r="S3970" i="9"/>
  <c r="S3969" i="9"/>
  <c r="S3968" i="9"/>
  <c r="S3967" i="9"/>
  <c r="S3966" i="9"/>
  <c r="S3965" i="9"/>
  <c r="S3964" i="9"/>
  <c r="S3963" i="9"/>
  <c r="S3962" i="9"/>
  <c r="S3961" i="9"/>
  <c r="S3960" i="9"/>
  <c r="S3959" i="9"/>
  <c r="S3958" i="9"/>
  <c r="S3957" i="9"/>
  <c r="S3956" i="9"/>
  <c r="S3955" i="9"/>
  <c r="S3954" i="9"/>
  <c r="S3953" i="9"/>
  <c r="S3952" i="9"/>
  <c r="S3951" i="9"/>
  <c r="S3950" i="9"/>
  <c r="S3949" i="9"/>
  <c r="S3948" i="9"/>
  <c r="S3947" i="9"/>
  <c r="S3946" i="9"/>
  <c r="S3945" i="9"/>
  <c r="S3944" i="9"/>
  <c r="S3943" i="9"/>
  <c r="S3942" i="9"/>
  <c r="S3941" i="9"/>
  <c r="S3940" i="9"/>
  <c r="S3939" i="9"/>
  <c r="S3938" i="9"/>
  <c r="S3937" i="9"/>
  <c r="S3936" i="9"/>
  <c r="S3935" i="9"/>
  <c r="S3934" i="9"/>
  <c r="S3933" i="9"/>
  <c r="S3932" i="9"/>
  <c r="S3931" i="9"/>
  <c r="S3930" i="9"/>
  <c r="S3929" i="9"/>
  <c r="S3928" i="9"/>
  <c r="S3927" i="9"/>
  <c r="S3926" i="9"/>
  <c r="S3925" i="9"/>
  <c r="S3924" i="9"/>
  <c r="S3923" i="9"/>
  <c r="S3922" i="9"/>
  <c r="S3921" i="9"/>
  <c r="S3920" i="9"/>
  <c r="S3919" i="9"/>
  <c r="S3918" i="9"/>
  <c r="S3917" i="9"/>
  <c r="S3916" i="9"/>
  <c r="S3915" i="9"/>
  <c r="S3914" i="9"/>
  <c r="S3913" i="9"/>
  <c r="S3912" i="9"/>
  <c r="S3911" i="9"/>
  <c r="S3910" i="9"/>
  <c r="S3909" i="9"/>
  <c r="S3908" i="9"/>
  <c r="S3907" i="9"/>
  <c r="S3906" i="9"/>
  <c r="S3905" i="9"/>
  <c r="S3904" i="9"/>
  <c r="S3903" i="9"/>
  <c r="S3902" i="9"/>
  <c r="S3901" i="9"/>
  <c r="S3900" i="9"/>
  <c r="S3899" i="9"/>
  <c r="S3898" i="9"/>
  <c r="S3897" i="9"/>
  <c r="S3896" i="9"/>
  <c r="S3895" i="9"/>
  <c r="S3894" i="9"/>
  <c r="S3893" i="9"/>
  <c r="S3892" i="9"/>
  <c r="S3891" i="9"/>
  <c r="S3890" i="9"/>
  <c r="S3889" i="9"/>
  <c r="S3888" i="9"/>
  <c r="S3887" i="9"/>
  <c r="S3886" i="9"/>
  <c r="S3885" i="9"/>
  <c r="S3884" i="9"/>
  <c r="S3883" i="9"/>
  <c r="S3882" i="9"/>
  <c r="S3881" i="9"/>
  <c r="S3880" i="9"/>
  <c r="S3879" i="9"/>
  <c r="S3878" i="9"/>
  <c r="S3877" i="9"/>
  <c r="S3876" i="9"/>
  <c r="S3875" i="9"/>
  <c r="S3874" i="9"/>
  <c r="S3873" i="9"/>
  <c r="S3872" i="9"/>
  <c r="S3871" i="9"/>
  <c r="S3870" i="9"/>
  <c r="S3869" i="9"/>
  <c r="S3868" i="9"/>
  <c r="S3867" i="9"/>
  <c r="S3866" i="9"/>
  <c r="S3865" i="9"/>
  <c r="S3864" i="9"/>
  <c r="S3863" i="9"/>
  <c r="S3862" i="9"/>
  <c r="S3861" i="9"/>
  <c r="S3860" i="9"/>
  <c r="S3859" i="9"/>
  <c r="S3858" i="9"/>
  <c r="S3857" i="9"/>
  <c r="S3856" i="9"/>
  <c r="S3855" i="9"/>
  <c r="S3854" i="9"/>
  <c r="S3853" i="9"/>
  <c r="S3852" i="9"/>
  <c r="S3851" i="9"/>
  <c r="S3850" i="9"/>
  <c r="S3849" i="9"/>
  <c r="S3848" i="9"/>
  <c r="S3847" i="9"/>
  <c r="S3846" i="9"/>
  <c r="S3845" i="9"/>
  <c r="S3844" i="9"/>
  <c r="S3843" i="9"/>
  <c r="S3842" i="9"/>
  <c r="S3841" i="9"/>
  <c r="S3840" i="9"/>
  <c r="S3839" i="9"/>
  <c r="S3838" i="9"/>
  <c r="S3837" i="9"/>
  <c r="S3836" i="9"/>
  <c r="S3835" i="9"/>
  <c r="S3834" i="9"/>
  <c r="S3833" i="9"/>
  <c r="S3832" i="9"/>
  <c r="S3831" i="9"/>
  <c r="S3830" i="9"/>
  <c r="S3829" i="9"/>
  <c r="S3828" i="9"/>
  <c r="S3827" i="9"/>
  <c r="S3826" i="9"/>
  <c r="S3825" i="9"/>
  <c r="S3824" i="9"/>
  <c r="S3823" i="9"/>
  <c r="S3822" i="9"/>
  <c r="S3821" i="9"/>
  <c r="S3820" i="9"/>
  <c r="S3819" i="9"/>
  <c r="S3818" i="9"/>
  <c r="S3817" i="9"/>
  <c r="S3816" i="9"/>
  <c r="S3815" i="9"/>
  <c r="S3814" i="9"/>
  <c r="S3813" i="9"/>
  <c r="S3812" i="9"/>
  <c r="S3811" i="9"/>
  <c r="S3810" i="9"/>
  <c r="S3809" i="9"/>
  <c r="S3808" i="9"/>
  <c r="S3807" i="9"/>
  <c r="S3806" i="9"/>
  <c r="S3805" i="9"/>
  <c r="S3804" i="9"/>
  <c r="S3803" i="9"/>
  <c r="S3802" i="9"/>
  <c r="S3801" i="9"/>
  <c r="S3800" i="9"/>
  <c r="S3799" i="9"/>
  <c r="S3798" i="9"/>
  <c r="S3797" i="9"/>
  <c r="S3796" i="9"/>
  <c r="S3795" i="9"/>
  <c r="S3794" i="9"/>
  <c r="S3793" i="9"/>
  <c r="S3792" i="9"/>
  <c r="S3791" i="9"/>
  <c r="S3790" i="9"/>
  <c r="S3789" i="9"/>
  <c r="S3788" i="9"/>
  <c r="S3787" i="9"/>
  <c r="S3786" i="9"/>
  <c r="S3785" i="9"/>
  <c r="S3784" i="9"/>
  <c r="S3783" i="9"/>
  <c r="S3782" i="9"/>
  <c r="S3781" i="9"/>
  <c r="S3780" i="9"/>
  <c r="S3779" i="9"/>
  <c r="S3778" i="9"/>
  <c r="S3777" i="9"/>
  <c r="S3776" i="9"/>
  <c r="S3775" i="9"/>
  <c r="S3774" i="9"/>
  <c r="S3773" i="9"/>
  <c r="S3772" i="9"/>
  <c r="S3771" i="9"/>
  <c r="S3770" i="9"/>
  <c r="S3769" i="9"/>
  <c r="S3768" i="9"/>
  <c r="S3767" i="9"/>
  <c r="S3766" i="9"/>
  <c r="S3765" i="9"/>
  <c r="S3764" i="9"/>
  <c r="S3763" i="9"/>
  <c r="S3762" i="9"/>
  <c r="S3761" i="9"/>
  <c r="S3760" i="9"/>
  <c r="S3759" i="9"/>
  <c r="S3758" i="9"/>
  <c r="S3757" i="9"/>
  <c r="S3756" i="9"/>
  <c r="S3755" i="9"/>
  <c r="S3754" i="9"/>
  <c r="S3753" i="9"/>
  <c r="S3752" i="9"/>
  <c r="S3751" i="9"/>
  <c r="S3750" i="9"/>
  <c r="S3749" i="9"/>
  <c r="S3748" i="9"/>
  <c r="S3747" i="9"/>
  <c r="S3746" i="9"/>
  <c r="S3745" i="9"/>
  <c r="S3744" i="9"/>
  <c r="S3743" i="9"/>
  <c r="S3742" i="9"/>
  <c r="S3741" i="9"/>
  <c r="S3740" i="9"/>
  <c r="S3739" i="9"/>
  <c r="S3738" i="9"/>
  <c r="S3737" i="9"/>
  <c r="S3736" i="9"/>
  <c r="S3735" i="9"/>
  <c r="S3734" i="9"/>
  <c r="S3733" i="9"/>
  <c r="S3732" i="9"/>
  <c r="S3731" i="9"/>
  <c r="S3730" i="9"/>
  <c r="S3729" i="9"/>
  <c r="S3728" i="9"/>
  <c r="S3727" i="9"/>
  <c r="S3726" i="9"/>
  <c r="S3725" i="9"/>
  <c r="S3724" i="9"/>
  <c r="S3723" i="9"/>
  <c r="S3722" i="9"/>
  <c r="S3721" i="9"/>
  <c r="S3720" i="9"/>
  <c r="S3719" i="9"/>
  <c r="S3718" i="9"/>
  <c r="S3717" i="9"/>
  <c r="S3716" i="9"/>
  <c r="S3715" i="9"/>
  <c r="S3714" i="9"/>
  <c r="S3713" i="9"/>
  <c r="S3712" i="9"/>
  <c r="S3711" i="9"/>
  <c r="S3710" i="9"/>
  <c r="S3709" i="9"/>
  <c r="S3708" i="9"/>
  <c r="S3707" i="9"/>
  <c r="S3706" i="9"/>
  <c r="S3705" i="9"/>
  <c r="S3704" i="9"/>
  <c r="S3703" i="9"/>
  <c r="S3702" i="9"/>
  <c r="S3701" i="9"/>
  <c r="S3700" i="9"/>
  <c r="S3699" i="9"/>
  <c r="S3698" i="9"/>
  <c r="S3697" i="9"/>
  <c r="S3696" i="9"/>
  <c r="S3695" i="9"/>
  <c r="S3694" i="9"/>
  <c r="S3693" i="9"/>
  <c r="S3692" i="9"/>
  <c r="S3691" i="9"/>
  <c r="S3690" i="9"/>
  <c r="S3689" i="9"/>
  <c r="S3688" i="9"/>
  <c r="S3687" i="9"/>
  <c r="S3686" i="9"/>
  <c r="S3685" i="9"/>
  <c r="S3684" i="9"/>
  <c r="S3683" i="9"/>
  <c r="S3682" i="9"/>
  <c r="S3681" i="9"/>
  <c r="S3680" i="9"/>
  <c r="S3679" i="9"/>
  <c r="S3678" i="9"/>
  <c r="S3677" i="9"/>
  <c r="S3676" i="9"/>
  <c r="S3675" i="9"/>
  <c r="S3674" i="9"/>
  <c r="S3673" i="9"/>
  <c r="S3672" i="9"/>
  <c r="S3671" i="9"/>
  <c r="S3670" i="9"/>
  <c r="S3669" i="9"/>
  <c r="S3668" i="9"/>
  <c r="S3667" i="9"/>
  <c r="S3666" i="9"/>
  <c r="S3665" i="9"/>
  <c r="S3664" i="9"/>
  <c r="S3663" i="9"/>
  <c r="S3662" i="9"/>
  <c r="S3661" i="9"/>
  <c r="S3660" i="9"/>
  <c r="S3659" i="9"/>
  <c r="S3658" i="9"/>
  <c r="S3657" i="9"/>
  <c r="S3656" i="9"/>
  <c r="S3655" i="9"/>
  <c r="S3654" i="9"/>
  <c r="S3653" i="9"/>
  <c r="S3652" i="9"/>
  <c r="S3651" i="9"/>
  <c r="S3650" i="9"/>
  <c r="S3649" i="9"/>
  <c r="S3648" i="9"/>
  <c r="S3647" i="9"/>
  <c r="S3646" i="9"/>
  <c r="S3645" i="9"/>
  <c r="S3644" i="9"/>
  <c r="S3643" i="9"/>
  <c r="S3642" i="9"/>
  <c r="S3641" i="9"/>
  <c r="S3640" i="9"/>
  <c r="S3639" i="9"/>
  <c r="S3638" i="9"/>
  <c r="S3637" i="9"/>
  <c r="S3636" i="9"/>
  <c r="S3635" i="9"/>
  <c r="S3634" i="9"/>
  <c r="S3633" i="9"/>
  <c r="S3632" i="9"/>
  <c r="S3631" i="9"/>
  <c r="S3630" i="9"/>
  <c r="S3629" i="9"/>
  <c r="S3628" i="9"/>
  <c r="S3627" i="9"/>
  <c r="S3626" i="9"/>
  <c r="S3625" i="9"/>
  <c r="S3624" i="9"/>
  <c r="S3623" i="9"/>
  <c r="S3622" i="9"/>
  <c r="S3621" i="9"/>
  <c r="S3620" i="9"/>
  <c r="S3619" i="9"/>
  <c r="S3618" i="9"/>
  <c r="S3617" i="9"/>
  <c r="S3616" i="9"/>
  <c r="S3615" i="9"/>
  <c r="S3614" i="9"/>
  <c r="S3613" i="9"/>
  <c r="S3612" i="9"/>
  <c r="S3611" i="9"/>
  <c r="S3610" i="9"/>
  <c r="S3609" i="9"/>
  <c r="S3608" i="9"/>
  <c r="S3607" i="9"/>
  <c r="S3606" i="9"/>
  <c r="S3605" i="9"/>
  <c r="S3604" i="9"/>
  <c r="S3603" i="9"/>
  <c r="S3602" i="9"/>
  <c r="S3601" i="9"/>
  <c r="S3600" i="9"/>
  <c r="S3599" i="9"/>
  <c r="S3598" i="9"/>
  <c r="S3597" i="9"/>
  <c r="S3596" i="9"/>
  <c r="S3595" i="9"/>
  <c r="S3594" i="9"/>
  <c r="S3593" i="9"/>
  <c r="S3592" i="9"/>
  <c r="S3591" i="9"/>
  <c r="S3590" i="9"/>
  <c r="S3589" i="9"/>
  <c r="S3588" i="9"/>
  <c r="S3587" i="9"/>
  <c r="S3586" i="9"/>
  <c r="S3585" i="9"/>
  <c r="S3584" i="9"/>
  <c r="S3583" i="9"/>
  <c r="S3582" i="9"/>
  <c r="S3581" i="9"/>
  <c r="S3580" i="9"/>
  <c r="S3579" i="9"/>
  <c r="S3578" i="9"/>
  <c r="S3577" i="9"/>
  <c r="S3576" i="9"/>
  <c r="S3575" i="9"/>
  <c r="S3574" i="9"/>
  <c r="S3573" i="9"/>
  <c r="S3572" i="9"/>
  <c r="S3571" i="9"/>
  <c r="S3570" i="9"/>
  <c r="S3569" i="9"/>
  <c r="S3568" i="9"/>
  <c r="S3567" i="9"/>
  <c r="S3566" i="9"/>
  <c r="S3565" i="9"/>
  <c r="S3564" i="9"/>
  <c r="S3563" i="9"/>
  <c r="S3562" i="9"/>
  <c r="S3561" i="9"/>
  <c r="S3560" i="9"/>
  <c r="S3559" i="9"/>
  <c r="S3558" i="9"/>
  <c r="S3557" i="9"/>
  <c r="S3556" i="9"/>
  <c r="S3555" i="9"/>
  <c r="S3554" i="9"/>
  <c r="S3553" i="9"/>
  <c r="S3552" i="9"/>
  <c r="S3551" i="9"/>
  <c r="S3550" i="9"/>
  <c r="S3549" i="9"/>
  <c r="S3548" i="9"/>
  <c r="S3547" i="9"/>
  <c r="S3546" i="9"/>
  <c r="S3545" i="9"/>
  <c r="S3544" i="9"/>
  <c r="S3543" i="9"/>
  <c r="S3542" i="9"/>
  <c r="S3541" i="9"/>
  <c r="S3540" i="9"/>
  <c r="S3539" i="9"/>
  <c r="S3538" i="9"/>
  <c r="S3537" i="9"/>
  <c r="S3536" i="9"/>
  <c r="S3535" i="9"/>
  <c r="S3534" i="9"/>
  <c r="S3533" i="9"/>
  <c r="S3532" i="9"/>
  <c r="S3531" i="9"/>
  <c r="S3530" i="9"/>
  <c r="S3529" i="9"/>
  <c r="S3528" i="9"/>
  <c r="S3527" i="9"/>
  <c r="S3526" i="9"/>
  <c r="S3525" i="9"/>
  <c r="S3524" i="9"/>
  <c r="S3523" i="9"/>
  <c r="S3522" i="9"/>
  <c r="S3521" i="9"/>
  <c r="S3520" i="9"/>
  <c r="S3519" i="9"/>
  <c r="S3518" i="9"/>
  <c r="S3517" i="9"/>
  <c r="S3516" i="9"/>
  <c r="S3515" i="9"/>
  <c r="S3514" i="9"/>
  <c r="S3513" i="9"/>
  <c r="S3512" i="9"/>
  <c r="S3511" i="9"/>
  <c r="S3510" i="9"/>
  <c r="S3509" i="9"/>
  <c r="S3508" i="9"/>
  <c r="S3507" i="9"/>
  <c r="S3506" i="9"/>
  <c r="S3505" i="9"/>
  <c r="S3504" i="9"/>
  <c r="S3503" i="9"/>
  <c r="S3502" i="9"/>
  <c r="S3501" i="9"/>
  <c r="S3500" i="9"/>
  <c r="S3499" i="9"/>
  <c r="S3498" i="9"/>
  <c r="S3497" i="9"/>
  <c r="S3496" i="9"/>
  <c r="S3495" i="9"/>
  <c r="S3494" i="9"/>
  <c r="S3493" i="9"/>
  <c r="S3492" i="9"/>
  <c r="S3491" i="9"/>
  <c r="S3490" i="9"/>
  <c r="S3489" i="9"/>
  <c r="S3488" i="9"/>
  <c r="S3487" i="9"/>
  <c r="S3486" i="9"/>
  <c r="S3485" i="9"/>
  <c r="S3484" i="9"/>
  <c r="S3483" i="9"/>
  <c r="S3482" i="9"/>
  <c r="S3481" i="9"/>
  <c r="S3480" i="9"/>
  <c r="S3479" i="9"/>
  <c r="S3478" i="9"/>
  <c r="S3477" i="9"/>
  <c r="S3476" i="9"/>
  <c r="S3475" i="9"/>
  <c r="S3474" i="9"/>
  <c r="S3473" i="9"/>
  <c r="S3472" i="9"/>
  <c r="S3471" i="9"/>
  <c r="S3470" i="9"/>
  <c r="S3469" i="9"/>
  <c r="S3468" i="9"/>
  <c r="S3467" i="9"/>
  <c r="S3466" i="9"/>
  <c r="S3465" i="9"/>
  <c r="S3464" i="9"/>
  <c r="S3463" i="9"/>
  <c r="S3462" i="9"/>
  <c r="S3461" i="9"/>
  <c r="S3460" i="9"/>
  <c r="S3459" i="9"/>
  <c r="S3458" i="9"/>
  <c r="S3457" i="9"/>
  <c r="S3456" i="9"/>
  <c r="S3455" i="9"/>
  <c r="S3454" i="9"/>
  <c r="S3453" i="9"/>
  <c r="S3452" i="9"/>
  <c r="S3451" i="9"/>
  <c r="S3450" i="9"/>
  <c r="S3449" i="9"/>
  <c r="S3448" i="9"/>
  <c r="S3447" i="9"/>
  <c r="S3446" i="9"/>
  <c r="S3445" i="9"/>
  <c r="S3444" i="9"/>
  <c r="S3443" i="9"/>
  <c r="S3442" i="9"/>
  <c r="S3441" i="9"/>
  <c r="S3440" i="9"/>
  <c r="S3439" i="9"/>
  <c r="S3438" i="9"/>
  <c r="S3437" i="9"/>
  <c r="S3436" i="9"/>
  <c r="S3435" i="9"/>
  <c r="S3434" i="9"/>
  <c r="S3433" i="9"/>
  <c r="S3432" i="9"/>
  <c r="S3431" i="9"/>
  <c r="S3430" i="9"/>
  <c r="S3429" i="9"/>
  <c r="S3428" i="9"/>
  <c r="S3427" i="9"/>
  <c r="S3426" i="9"/>
  <c r="S3425" i="9"/>
  <c r="S3424" i="9"/>
  <c r="S3423" i="9"/>
  <c r="S3422" i="9"/>
  <c r="S3421" i="9"/>
  <c r="S3420" i="9"/>
  <c r="S3419" i="9"/>
  <c r="S3418" i="9"/>
  <c r="S3417" i="9"/>
  <c r="S3416" i="9"/>
  <c r="S3415" i="9"/>
  <c r="S3414" i="9"/>
  <c r="S3413" i="9"/>
  <c r="S3412" i="9"/>
  <c r="S3411" i="9"/>
  <c r="S3410" i="9"/>
  <c r="S3409" i="9"/>
  <c r="S3408" i="9"/>
  <c r="S3407" i="9"/>
  <c r="S3406" i="9"/>
  <c r="S3405" i="9"/>
  <c r="S3404" i="9"/>
  <c r="S3403" i="9"/>
  <c r="S3402" i="9"/>
  <c r="S3401" i="9"/>
  <c r="S3400" i="9"/>
  <c r="S3399" i="9"/>
  <c r="S3398" i="9"/>
  <c r="S3397" i="9"/>
  <c r="S3396" i="9"/>
  <c r="S3395" i="9"/>
  <c r="S3394" i="9"/>
  <c r="S3393" i="9"/>
  <c r="S3392" i="9"/>
  <c r="S3391" i="9"/>
  <c r="S3390" i="9"/>
  <c r="S3389" i="9"/>
  <c r="S3388" i="9"/>
  <c r="S3387" i="9"/>
  <c r="S3386" i="9"/>
  <c r="S3385" i="9"/>
  <c r="S3384" i="9"/>
  <c r="S3383" i="9"/>
  <c r="S3382" i="9"/>
  <c r="S3381" i="9"/>
  <c r="S3380" i="9"/>
  <c r="S3379" i="9"/>
  <c r="S3378" i="9"/>
  <c r="S3377" i="9"/>
  <c r="S3376" i="9"/>
  <c r="S3375" i="9"/>
  <c r="S3374" i="9"/>
  <c r="S3373" i="9"/>
  <c r="S3372" i="9"/>
  <c r="S3371" i="9"/>
  <c r="S3370" i="9"/>
  <c r="S3369" i="9"/>
  <c r="S3368" i="9"/>
  <c r="S3367" i="9"/>
  <c r="S3366" i="9"/>
  <c r="S3365" i="9"/>
  <c r="S3364" i="9"/>
  <c r="S3363" i="9"/>
  <c r="S3362" i="9"/>
  <c r="S3361" i="9"/>
  <c r="S3360" i="9"/>
  <c r="S3359" i="9"/>
  <c r="S3358" i="9"/>
  <c r="S3357" i="9"/>
  <c r="S3356" i="9"/>
  <c r="S3355" i="9"/>
  <c r="S3354" i="9"/>
  <c r="S3353" i="9"/>
  <c r="S3352" i="9"/>
  <c r="S3351" i="9"/>
  <c r="S3350" i="9"/>
  <c r="S3349" i="9"/>
  <c r="S3348" i="9"/>
  <c r="S3347" i="9"/>
  <c r="S3346" i="9"/>
  <c r="S3345" i="9"/>
  <c r="S3344" i="9"/>
  <c r="S3343" i="9"/>
  <c r="S3342" i="9"/>
  <c r="S3341" i="9"/>
  <c r="S3340" i="9"/>
  <c r="S3339" i="9"/>
  <c r="S3338" i="9"/>
  <c r="S3337" i="9"/>
  <c r="S3336" i="9"/>
  <c r="S3335" i="9"/>
  <c r="S3334" i="9"/>
  <c r="S3333" i="9"/>
  <c r="S3332" i="9"/>
  <c r="S3331" i="9"/>
  <c r="S3330" i="9"/>
  <c r="S3329" i="9"/>
  <c r="S3328" i="9"/>
  <c r="S3327" i="9"/>
  <c r="S3326" i="9"/>
  <c r="S3325" i="9"/>
  <c r="S3324" i="9"/>
  <c r="S3323" i="9"/>
  <c r="S3322" i="9"/>
  <c r="S3321" i="9"/>
  <c r="S3320" i="9"/>
  <c r="S3319" i="9"/>
  <c r="S3318" i="9"/>
  <c r="S3317" i="9"/>
  <c r="S3316" i="9"/>
  <c r="S3315" i="9"/>
  <c r="S3314" i="9"/>
  <c r="S3313" i="9"/>
  <c r="S3312" i="9"/>
  <c r="S3311" i="9"/>
  <c r="S3310" i="9"/>
  <c r="S3309" i="9"/>
  <c r="S3308" i="9"/>
  <c r="S3307" i="9"/>
  <c r="S3306" i="9"/>
  <c r="S3305" i="9"/>
  <c r="S3304" i="9"/>
  <c r="S3303" i="9"/>
  <c r="S3302" i="9"/>
  <c r="S3301" i="9"/>
  <c r="S3300" i="9"/>
  <c r="S3299" i="9"/>
  <c r="S3298" i="9"/>
  <c r="S3297" i="9"/>
  <c r="S3296" i="9"/>
  <c r="S3295" i="9"/>
  <c r="S3294" i="9"/>
  <c r="S3293" i="9"/>
  <c r="S3292" i="9"/>
  <c r="S3291" i="9"/>
  <c r="S3290" i="9"/>
  <c r="S3289" i="9"/>
  <c r="S3288" i="9"/>
  <c r="S3287" i="9"/>
  <c r="S3286" i="9"/>
  <c r="S3285" i="9"/>
  <c r="S3284" i="9"/>
  <c r="S3283" i="9"/>
  <c r="S3282" i="9"/>
  <c r="S3281" i="9"/>
  <c r="S3280" i="9"/>
  <c r="S3279" i="9"/>
  <c r="S3278" i="9"/>
  <c r="S3277" i="9"/>
  <c r="S3276" i="9"/>
  <c r="S3275" i="9"/>
  <c r="S3274" i="9"/>
  <c r="S3273" i="9"/>
  <c r="S3272" i="9"/>
  <c r="S3271" i="9"/>
  <c r="S3270" i="9"/>
  <c r="S3269" i="9"/>
  <c r="S3268" i="9"/>
  <c r="S3267" i="9"/>
  <c r="S3266" i="9"/>
  <c r="S3265" i="9"/>
  <c r="S3264" i="9"/>
  <c r="S3263" i="9"/>
  <c r="S3262" i="9"/>
  <c r="S3261" i="9"/>
  <c r="S3260" i="9"/>
  <c r="S3259" i="9"/>
  <c r="S3258" i="9"/>
  <c r="S3257" i="9"/>
  <c r="S3256" i="9"/>
  <c r="S3255" i="9"/>
  <c r="S3254" i="9"/>
  <c r="S3253" i="9"/>
  <c r="S3252" i="9"/>
  <c r="S3251" i="9"/>
  <c r="S3250" i="9"/>
  <c r="S3249" i="9"/>
  <c r="S3248" i="9"/>
  <c r="S3247" i="9"/>
  <c r="S3246" i="9"/>
  <c r="S3245" i="9"/>
  <c r="S3244" i="9"/>
  <c r="S3243" i="9"/>
  <c r="S3242" i="9"/>
  <c r="S3241" i="9"/>
  <c r="S3240" i="9"/>
  <c r="S3239" i="9"/>
  <c r="S3238" i="9"/>
  <c r="S3237" i="9"/>
  <c r="S3236" i="9"/>
  <c r="S3235" i="9"/>
  <c r="S3234" i="9"/>
  <c r="S3233" i="9"/>
  <c r="S3232" i="9"/>
  <c r="S3231" i="9"/>
  <c r="S3230" i="9"/>
  <c r="S3229" i="9"/>
  <c r="S3228" i="9"/>
  <c r="S3227" i="9"/>
  <c r="S3226" i="9"/>
  <c r="S3225" i="9"/>
  <c r="S3224" i="9"/>
  <c r="S3223" i="9"/>
  <c r="S3222" i="9"/>
  <c r="S3221" i="9"/>
  <c r="S3220" i="9"/>
  <c r="S3219" i="9"/>
  <c r="S3218" i="9"/>
  <c r="S3217" i="9"/>
  <c r="S3216" i="9"/>
  <c r="S3215" i="9"/>
  <c r="S3214" i="9"/>
  <c r="S3213" i="9"/>
  <c r="S3212" i="9"/>
  <c r="S3211" i="9"/>
  <c r="S3210" i="9"/>
  <c r="S3209" i="9"/>
  <c r="S3208" i="9"/>
  <c r="S3207" i="9"/>
  <c r="S3206" i="9"/>
  <c r="S3205" i="9"/>
  <c r="S3204" i="9"/>
  <c r="S3203" i="9"/>
  <c r="S3202" i="9"/>
  <c r="S3201" i="9"/>
  <c r="S3200" i="9"/>
  <c r="S3199" i="9"/>
  <c r="S3198" i="9"/>
  <c r="S3197" i="9"/>
  <c r="S3196" i="9"/>
  <c r="S3195" i="9"/>
  <c r="S3194" i="9"/>
  <c r="S3193" i="9"/>
  <c r="S3192" i="9"/>
  <c r="S3191" i="9"/>
  <c r="S3190" i="9"/>
  <c r="S3189" i="9"/>
  <c r="S3188" i="9"/>
  <c r="S3187" i="9"/>
  <c r="S3186" i="9"/>
  <c r="S3185" i="9"/>
  <c r="S3184" i="9"/>
  <c r="S3183" i="9"/>
  <c r="S3182" i="9"/>
  <c r="S3181" i="9"/>
  <c r="S3180" i="9"/>
  <c r="S3179" i="9"/>
  <c r="S3178" i="9"/>
  <c r="S3177" i="9"/>
  <c r="S3176" i="9"/>
  <c r="S3175" i="9"/>
  <c r="S3174" i="9"/>
  <c r="S3173" i="9"/>
  <c r="S3172" i="9"/>
  <c r="S3171" i="9"/>
  <c r="S3170" i="9"/>
  <c r="S3169" i="9"/>
  <c r="S3168" i="9"/>
  <c r="S3167" i="9"/>
  <c r="S3166" i="9"/>
  <c r="S3165" i="9"/>
  <c r="S3164" i="9"/>
  <c r="S3163" i="9"/>
  <c r="S3162" i="9"/>
  <c r="S3161" i="9"/>
  <c r="S3160" i="9"/>
  <c r="S3159" i="9"/>
  <c r="S3158" i="9"/>
  <c r="S3157" i="9"/>
  <c r="S3156" i="9"/>
  <c r="S3155" i="9"/>
  <c r="S3154" i="9"/>
  <c r="S3153" i="9"/>
  <c r="S3152" i="9"/>
  <c r="S3151" i="9"/>
  <c r="S3150" i="9"/>
  <c r="S3149" i="9"/>
  <c r="S3148" i="9"/>
  <c r="S3147" i="9"/>
  <c r="S3146" i="9"/>
  <c r="S3145" i="9"/>
  <c r="S3144" i="9"/>
  <c r="S3143" i="9"/>
  <c r="S3142" i="9"/>
  <c r="S3141" i="9"/>
  <c r="S3140" i="9"/>
  <c r="S3139" i="9"/>
  <c r="S3138" i="9"/>
  <c r="S3137" i="9"/>
  <c r="S3136" i="9"/>
  <c r="S3135" i="9"/>
  <c r="S3134" i="9"/>
  <c r="S3133" i="9"/>
  <c r="S3132" i="9"/>
  <c r="S3131" i="9"/>
  <c r="S3130" i="9"/>
  <c r="S3129" i="9"/>
  <c r="S3128" i="9"/>
  <c r="S3127" i="9"/>
  <c r="S3126" i="9"/>
  <c r="S3125" i="9"/>
  <c r="S3124" i="9"/>
  <c r="S3123" i="9"/>
  <c r="S3122" i="9"/>
  <c r="S3121" i="9"/>
  <c r="S3120" i="9"/>
  <c r="S3119" i="9"/>
  <c r="S3118" i="9"/>
  <c r="S3117" i="9"/>
  <c r="S3116" i="9"/>
  <c r="S3115" i="9"/>
  <c r="S3114" i="9"/>
  <c r="S3113" i="9"/>
  <c r="S3112" i="9"/>
  <c r="S3111" i="9"/>
  <c r="S3110" i="9"/>
  <c r="S3109" i="9"/>
  <c r="S3108" i="9"/>
  <c r="S3107" i="9"/>
  <c r="S3106" i="9"/>
  <c r="S3105" i="9"/>
  <c r="S3104" i="9"/>
  <c r="S3103" i="9"/>
  <c r="S3102" i="9"/>
  <c r="S3101" i="9"/>
  <c r="S3100" i="9"/>
  <c r="S3099" i="9"/>
  <c r="S3098" i="9"/>
  <c r="S3097" i="9"/>
  <c r="S3096" i="9"/>
  <c r="S3095" i="9"/>
  <c r="S3094" i="9"/>
  <c r="S3093" i="9"/>
  <c r="S3092" i="9"/>
  <c r="S3091" i="9"/>
  <c r="S3090" i="9"/>
  <c r="S3089" i="9"/>
  <c r="S3088" i="9"/>
  <c r="S3087" i="9"/>
  <c r="S3086" i="9"/>
  <c r="S3085" i="9"/>
  <c r="S3084" i="9"/>
  <c r="S3083" i="9"/>
  <c r="S3082" i="9"/>
  <c r="S3081" i="9"/>
  <c r="S3080" i="9"/>
  <c r="S3079" i="9"/>
  <c r="S3078" i="9"/>
  <c r="S3077" i="9"/>
  <c r="S3076" i="9"/>
  <c r="S3075" i="9"/>
  <c r="S3074" i="9"/>
  <c r="S3073" i="9"/>
  <c r="S3072" i="9"/>
  <c r="S3071" i="9"/>
  <c r="S3070" i="9"/>
  <c r="S3069" i="9"/>
  <c r="S3068" i="9"/>
  <c r="S3067" i="9"/>
  <c r="S3066" i="9"/>
  <c r="S3065" i="9"/>
  <c r="S3064" i="9"/>
  <c r="S3063" i="9"/>
  <c r="S3062" i="9"/>
  <c r="S3061" i="9"/>
  <c r="S3060" i="9"/>
  <c r="S3059" i="9"/>
  <c r="S3058" i="9"/>
  <c r="S3057" i="9"/>
  <c r="S3056" i="9"/>
  <c r="S3055" i="9"/>
  <c r="S3054" i="9"/>
  <c r="S3053" i="9"/>
  <c r="S3052" i="9"/>
  <c r="S3051" i="9"/>
  <c r="S3050" i="9"/>
  <c r="S3049" i="9"/>
  <c r="S3048" i="9"/>
  <c r="S3047" i="9"/>
  <c r="S3046" i="9"/>
  <c r="S3045" i="9"/>
  <c r="S3044" i="9"/>
  <c r="S3043" i="9"/>
  <c r="S3042" i="9"/>
  <c r="S3041" i="9"/>
  <c r="S3040" i="9"/>
  <c r="S3039" i="9"/>
  <c r="S3038" i="9"/>
  <c r="S3037" i="9"/>
  <c r="S3036" i="9"/>
  <c r="S3035" i="9"/>
  <c r="S3034" i="9"/>
  <c r="S3033" i="9"/>
  <c r="S3032" i="9"/>
  <c r="S3031" i="9"/>
  <c r="S3030" i="9"/>
  <c r="S3029" i="9"/>
  <c r="S3028" i="9"/>
  <c r="S3027" i="9"/>
  <c r="S3026" i="9"/>
  <c r="S3025" i="9"/>
  <c r="S3024" i="9"/>
  <c r="S3023" i="9"/>
  <c r="S3022" i="9"/>
  <c r="S3021" i="9"/>
  <c r="S3020" i="9"/>
  <c r="S3019" i="9"/>
  <c r="S3018" i="9"/>
  <c r="S3017" i="9"/>
  <c r="S3016" i="9"/>
  <c r="S3015" i="9"/>
  <c r="S3014" i="9"/>
  <c r="S3013" i="9"/>
  <c r="S3012" i="9"/>
  <c r="S3011" i="9"/>
  <c r="S3010" i="9"/>
  <c r="S3009" i="9"/>
  <c r="S3008" i="9"/>
  <c r="S3007" i="9"/>
  <c r="S3006" i="9"/>
  <c r="S3005" i="9"/>
  <c r="S3004" i="9"/>
  <c r="S3003" i="9"/>
  <c r="S3002" i="9"/>
  <c r="S3001" i="9"/>
  <c r="S3000" i="9"/>
  <c r="S2999" i="9"/>
  <c r="S2998" i="9"/>
  <c r="S2997" i="9"/>
  <c r="S2996" i="9"/>
  <c r="S2995" i="9"/>
  <c r="S2994" i="9"/>
  <c r="S2993" i="9"/>
  <c r="S2992" i="9"/>
  <c r="S2991" i="9"/>
  <c r="S2990" i="9"/>
  <c r="S2989" i="9"/>
  <c r="S2988" i="9"/>
  <c r="S2987" i="9"/>
  <c r="S2986" i="9"/>
  <c r="S2985" i="9"/>
  <c r="S2984" i="9"/>
  <c r="S2983" i="9"/>
  <c r="S2982" i="9"/>
  <c r="S2981" i="9"/>
  <c r="S2980" i="9"/>
  <c r="S2979" i="9"/>
  <c r="S2978" i="9"/>
  <c r="S2977" i="9"/>
  <c r="S2976" i="9"/>
  <c r="S2975" i="9"/>
  <c r="S2974" i="9"/>
  <c r="S2973" i="9"/>
  <c r="S2972" i="9"/>
  <c r="S2971" i="9"/>
  <c r="S2970" i="9"/>
  <c r="S2969" i="9"/>
  <c r="S2968" i="9"/>
  <c r="S2967" i="9"/>
  <c r="S2966" i="9"/>
  <c r="S2965" i="9"/>
  <c r="S2964" i="9"/>
  <c r="S2963" i="9"/>
  <c r="S2962" i="9"/>
  <c r="S2961" i="9"/>
  <c r="S2960" i="9"/>
  <c r="S2959" i="9"/>
  <c r="S2958" i="9"/>
  <c r="S2957" i="9"/>
  <c r="S2956" i="9"/>
  <c r="S2955" i="9"/>
  <c r="S2954" i="9"/>
  <c r="S2953" i="9"/>
  <c r="S2952" i="9"/>
  <c r="S2951" i="9"/>
  <c r="S2950" i="9"/>
  <c r="S2949" i="9"/>
  <c r="S2948" i="9"/>
  <c r="S2947" i="9"/>
  <c r="S2946" i="9"/>
  <c r="S2945" i="9"/>
  <c r="S2944" i="9"/>
  <c r="S2943" i="9"/>
  <c r="S2942" i="9"/>
  <c r="S2941" i="9"/>
  <c r="S2940" i="9"/>
  <c r="S2939" i="9"/>
  <c r="S2938" i="9"/>
  <c r="S2937" i="9"/>
  <c r="S2936" i="9"/>
  <c r="S2935" i="9"/>
  <c r="S2934" i="9"/>
  <c r="S2933" i="9"/>
  <c r="S2932" i="9"/>
  <c r="S2931" i="9"/>
  <c r="S2930" i="9"/>
  <c r="S2929" i="9"/>
  <c r="S2928" i="9"/>
  <c r="S2927" i="9"/>
  <c r="S2926" i="9"/>
  <c r="S2925" i="9"/>
  <c r="S2924" i="9"/>
  <c r="S2923" i="9"/>
  <c r="S2922" i="9"/>
  <c r="S2921" i="9"/>
  <c r="S2920" i="9"/>
  <c r="S2919" i="9"/>
  <c r="S2918" i="9"/>
  <c r="S2917" i="9"/>
  <c r="S2916" i="9"/>
  <c r="S2915" i="9"/>
  <c r="S2914" i="9"/>
  <c r="S2913" i="9"/>
  <c r="S2912" i="9"/>
  <c r="S2911" i="9"/>
  <c r="S2910" i="9"/>
  <c r="S2909" i="9"/>
  <c r="S2908" i="9"/>
  <c r="S2907" i="9"/>
  <c r="S2906" i="9"/>
  <c r="S2905" i="9"/>
  <c r="S2904" i="9"/>
  <c r="S2903" i="9"/>
  <c r="S2902" i="9"/>
  <c r="S2901" i="9"/>
  <c r="S2900" i="9"/>
  <c r="S2899" i="9"/>
  <c r="S2898" i="9"/>
  <c r="S2897" i="9"/>
  <c r="S2896" i="9"/>
  <c r="S2895" i="9"/>
  <c r="S2894" i="9"/>
  <c r="S2893" i="9"/>
  <c r="S2892" i="9"/>
  <c r="S2891" i="9"/>
  <c r="S2890" i="9"/>
  <c r="S2889" i="9"/>
  <c r="S2888" i="9"/>
  <c r="S2887" i="9"/>
  <c r="S2886" i="9"/>
  <c r="S2885" i="9"/>
  <c r="S2884" i="9"/>
  <c r="S2883" i="9"/>
  <c r="S2882" i="9"/>
  <c r="S2881" i="9"/>
  <c r="S2880" i="9"/>
  <c r="S2879" i="9"/>
  <c r="S2878" i="9"/>
  <c r="S2877" i="9"/>
  <c r="S2876" i="9"/>
  <c r="S2875" i="9"/>
  <c r="S2874" i="9"/>
  <c r="S2873" i="9"/>
  <c r="S2872" i="9"/>
  <c r="S2871" i="9"/>
  <c r="S2870" i="9"/>
  <c r="S2869" i="9"/>
  <c r="S2868" i="9"/>
  <c r="S2867" i="9"/>
  <c r="S2866" i="9"/>
  <c r="S2865" i="9"/>
  <c r="S2864" i="9"/>
  <c r="S2863" i="9"/>
  <c r="S2862" i="9"/>
  <c r="S2861" i="9"/>
  <c r="S2860" i="9"/>
  <c r="S2859" i="9"/>
  <c r="S2858" i="9"/>
  <c r="S2857" i="9"/>
  <c r="S2856" i="9"/>
  <c r="S2855" i="9"/>
  <c r="S2854" i="9"/>
  <c r="S2853" i="9"/>
  <c r="S2852" i="9"/>
  <c r="S2851" i="9"/>
  <c r="S2850" i="9"/>
  <c r="S2849" i="9"/>
  <c r="S2848" i="9"/>
  <c r="S2847" i="9"/>
  <c r="S2846" i="9"/>
  <c r="S2845" i="9"/>
  <c r="S2844" i="9"/>
  <c r="S2843" i="9"/>
  <c r="S2842" i="9"/>
  <c r="S2841" i="9"/>
  <c r="S2840" i="9"/>
  <c r="S2839" i="9"/>
  <c r="S2838" i="9"/>
  <c r="S2837" i="9"/>
  <c r="S2836" i="9"/>
  <c r="S2835" i="9"/>
  <c r="S2834" i="9"/>
  <c r="S2833" i="9"/>
  <c r="S2832" i="9"/>
  <c r="S2831" i="9"/>
  <c r="S2830" i="9"/>
  <c r="S2829" i="9"/>
  <c r="S2828" i="9"/>
  <c r="S2827" i="9"/>
  <c r="S2826" i="9"/>
  <c r="S2825" i="9"/>
  <c r="S2824" i="9"/>
  <c r="S2823" i="9"/>
  <c r="S2822" i="9"/>
  <c r="S2821" i="9"/>
  <c r="S2820" i="9"/>
  <c r="S2819" i="9"/>
  <c r="S2818" i="9"/>
  <c r="S2817" i="9"/>
  <c r="S2816" i="9"/>
  <c r="S2815" i="9"/>
  <c r="S2814" i="9"/>
  <c r="S2813" i="9"/>
  <c r="S2812" i="9"/>
  <c r="S2811" i="9"/>
  <c r="S2810" i="9"/>
  <c r="S2809" i="9"/>
  <c r="S2808" i="9"/>
  <c r="S2807" i="9"/>
  <c r="S2806" i="9"/>
  <c r="S2805" i="9"/>
  <c r="S2804" i="9"/>
  <c r="S2803" i="9"/>
  <c r="S2802" i="9"/>
  <c r="S2801" i="9"/>
  <c r="S2800" i="9"/>
  <c r="S2799" i="9"/>
  <c r="S2798" i="9"/>
  <c r="S2797" i="9"/>
  <c r="S2796" i="9"/>
  <c r="S2795" i="9"/>
  <c r="S2794" i="9"/>
  <c r="S2793" i="9"/>
  <c r="S2792" i="9"/>
  <c r="S2791" i="9"/>
  <c r="S2790" i="9"/>
  <c r="S2789" i="9"/>
  <c r="S2788" i="9"/>
  <c r="S2787" i="9"/>
  <c r="S2786" i="9"/>
  <c r="S2785" i="9"/>
  <c r="S2784" i="9"/>
  <c r="S2783" i="9"/>
  <c r="S2782" i="9"/>
  <c r="S2781" i="9"/>
  <c r="S2780" i="9"/>
  <c r="S2779" i="9"/>
  <c r="S2778" i="9"/>
  <c r="S2777" i="9"/>
  <c r="S2776" i="9"/>
  <c r="S2775" i="9"/>
  <c r="S2774" i="9"/>
  <c r="S2773" i="9"/>
  <c r="S2772" i="9"/>
  <c r="S2771" i="9"/>
  <c r="S2770" i="9"/>
  <c r="S2769" i="9"/>
  <c r="S2768" i="9"/>
  <c r="S2767" i="9"/>
  <c r="S2766" i="9"/>
  <c r="S2765" i="9"/>
  <c r="S2764" i="9"/>
  <c r="S2763" i="9"/>
  <c r="S2762" i="9"/>
  <c r="S2761" i="9"/>
  <c r="S2760" i="9"/>
  <c r="S2759" i="9"/>
  <c r="S2758" i="9"/>
  <c r="S2757" i="9"/>
  <c r="S2756" i="9"/>
  <c r="S2755" i="9"/>
  <c r="S2754" i="9"/>
  <c r="S2753" i="9"/>
  <c r="S2752" i="9"/>
  <c r="S2751" i="9"/>
  <c r="S2750" i="9"/>
  <c r="S2749" i="9"/>
  <c r="S2748" i="9"/>
  <c r="S2747" i="9"/>
  <c r="S2746" i="9"/>
  <c r="S2745" i="9"/>
  <c r="S2744" i="9"/>
  <c r="S2743" i="9"/>
  <c r="S2742" i="9"/>
  <c r="S2741" i="9"/>
  <c r="S2740" i="9"/>
  <c r="S2739" i="9"/>
  <c r="S2738" i="9"/>
  <c r="S2737" i="9"/>
  <c r="S2736" i="9"/>
  <c r="S2735" i="9"/>
  <c r="S2734" i="9"/>
  <c r="S2733" i="9"/>
  <c r="S2732" i="9"/>
  <c r="S2731" i="9"/>
  <c r="S2730" i="9"/>
  <c r="S2729" i="9"/>
  <c r="S2728" i="9"/>
  <c r="S2727" i="9"/>
  <c r="S2726" i="9"/>
  <c r="S2725" i="9"/>
  <c r="S2724" i="9"/>
  <c r="S2723" i="9"/>
  <c r="S2722" i="9"/>
  <c r="S2721" i="9"/>
  <c r="S2720" i="9"/>
  <c r="S2719" i="9"/>
  <c r="S2718" i="9"/>
  <c r="S2717" i="9"/>
  <c r="S2716" i="9"/>
  <c r="S2715" i="9"/>
  <c r="S2714" i="9"/>
  <c r="S2713" i="9"/>
  <c r="S2712" i="9"/>
  <c r="S2711" i="9"/>
  <c r="S2710" i="9"/>
  <c r="S2709" i="9"/>
  <c r="S2708" i="9"/>
  <c r="S2707" i="9"/>
  <c r="S2706" i="9"/>
  <c r="S2705" i="9"/>
  <c r="S2704" i="9"/>
  <c r="S2703" i="9"/>
  <c r="S2702" i="9"/>
  <c r="S2701" i="9"/>
  <c r="S2700" i="9"/>
  <c r="S2699" i="9"/>
  <c r="S2698" i="9"/>
  <c r="S2697" i="9"/>
  <c r="S2696" i="9"/>
  <c r="S2695" i="9"/>
  <c r="S2694" i="9"/>
  <c r="S2693" i="9"/>
  <c r="S2692" i="9"/>
  <c r="S2691" i="9"/>
  <c r="S2690" i="9"/>
  <c r="S2689" i="9"/>
  <c r="S2688" i="9"/>
  <c r="S2687" i="9"/>
  <c r="S2686" i="9"/>
  <c r="S2685" i="9"/>
  <c r="S2684" i="9"/>
  <c r="S2683" i="9"/>
  <c r="S2682" i="9"/>
  <c r="S2681" i="9"/>
  <c r="S2680" i="9"/>
  <c r="S2679" i="9"/>
  <c r="S2678" i="9"/>
  <c r="S2677" i="9"/>
  <c r="S2676" i="9"/>
  <c r="S2675" i="9"/>
  <c r="S2674" i="9"/>
  <c r="S2673" i="9"/>
  <c r="S2672" i="9"/>
  <c r="S2671" i="9"/>
  <c r="S2670" i="9"/>
  <c r="S2669" i="9"/>
  <c r="S2668" i="9"/>
  <c r="S2667" i="9"/>
  <c r="S2666" i="9"/>
  <c r="S2665" i="9"/>
  <c r="S2664" i="9"/>
  <c r="S2663" i="9"/>
  <c r="S2662" i="9"/>
  <c r="S2661" i="9"/>
  <c r="S2660" i="9"/>
  <c r="S2659" i="9"/>
  <c r="S2658" i="9"/>
  <c r="S2657" i="9"/>
  <c r="S2656" i="9"/>
  <c r="S2655" i="9"/>
  <c r="S2654" i="9"/>
  <c r="S2653" i="9"/>
  <c r="S2652" i="9"/>
  <c r="S2651" i="9"/>
  <c r="S2650" i="9"/>
  <c r="S2649" i="9"/>
  <c r="S2648" i="9"/>
  <c r="S2647" i="9"/>
  <c r="S2646" i="9"/>
  <c r="S2645" i="9"/>
  <c r="S2644" i="9"/>
  <c r="S2643" i="9"/>
  <c r="S2642" i="9"/>
  <c r="S2641" i="9"/>
  <c r="S2640" i="9"/>
  <c r="S2639" i="9"/>
  <c r="S2638" i="9"/>
  <c r="S2637" i="9"/>
  <c r="S2636" i="9"/>
  <c r="S2635" i="9"/>
  <c r="S2634" i="9"/>
  <c r="S2633" i="9"/>
  <c r="S2632" i="9"/>
  <c r="S2631" i="9"/>
  <c r="S2630" i="9"/>
  <c r="S2629" i="9"/>
  <c r="S2628" i="9"/>
  <c r="S2627" i="9"/>
  <c r="S2626" i="9"/>
  <c r="S2625" i="9"/>
  <c r="S2624" i="9"/>
  <c r="S2623" i="9"/>
  <c r="S2622" i="9"/>
  <c r="S2621" i="9"/>
  <c r="S2620" i="9"/>
  <c r="S2619" i="9"/>
  <c r="S2618" i="9"/>
  <c r="S2617" i="9"/>
  <c r="S2616" i="9"/>
  <c r="S2615" i="9"/>
  <c r="S2614" i="9"/>
  <c r="S2613" i="9"/>
  <c r="S2612" i="9"/>
  <c r="S2611" i="9"/>
  <c r="S2610" i="9"/>
  <c r="S2609" i="9"/>
  <c r="S2608" i="9"/>
  <c r="S2607" i="9"/>
  <c r="S2606" i="9"/>
  <c r="S2605" i="9"/>
  <c r="S2604" i="9"/>
  <c r="S2603" i="9"/>
  <c r="S2602" i="9"/>
  <c r="S2601" i="9"/>
  <c r="S2600" i="9"/>
  <c r="S2599" i="9"/>
  <c r="S2598" i="9"/>
  <c r="S2597" i="9"/>
  <c r="S2596" i="9"/>
  <c r="S2595" i="9"/>
  <c r="S2594" i="9"/>
  <c r="S2593" i="9"/>
  <c r="S2592" i="9"/>
  <c r="S2591" i="9"/>
  <c r="S2590" i="9"/>
  <c r="S2589" i="9"/>
  <c r="S2588" i="9"/>
  <c r="S2587" i="9"/>
  <c r="S2586" i="9"/>
  <c r="S2585" i="9"/>
  <c r="S2584" i="9"/>
  <c r="S2583" i="9"/>
  <c r="S2582" i="9"/>
  <c r="S2581" i="9"/>
  <c r="S2580" i="9"/>
  <c r="S2579" i="9"/>
  <c r="S2578" i="9"/>
  <c r="S2577" i="9"/>
  <c r="S2576" i="9"/>
  <c r="S2575" i="9"/>
  <c r="S2574" i="9"/>
  <c r="S2573" i="9"/>
  <c r="S2572" i="9"/>
  <c r="S2571" i="9"/>
  <c r="S2570" i="9"/>
  <c r="S2569" i="9"/>
  <c r="S2568" i="9"/>
  <c r="S2567" i="9"/>
  <c r="S2566" i="9"/>
  <c r="S2565" i="9"/>
  <c r="S2564" i="9"/>
  <c r="S2563" i="9"/>
  <c r="S2562" i="9"/>
  <c r="S2561" i="9"/>
  <c r="S2560" i="9"/>
  <c r="S2559" i="9"/>
  <c r="S2558" i="9"/>
  <c r="S2557" i="9"/>
  <c r="S2556" i="9"/>
  <c r="S2555" i="9"/>
  <c r="S2554" i="9"/>
  <c r="S2553" i="9"/>
  <c r="S2552" i="9"/>
  <c r="S2551" i="9"/>
  <c r="S2550" i="9"/>
  <c r="S2549" i="9"/>
  <c r="S2548" i="9"/>
  <c r="S2547" i="9"/>
  <c r="S2546" i="9"/>
  <c r="S2545" i="9"/>
  <c r="S2544" i="9"/>
  <c r="S2543" i="9"/>
  <c r="S2542" i="9"/>
  <c r="S2541" i="9"/>
  <c r="S2540" i="9"/>
  <c r="S2539" i="9"/>
  <c r="S2538" i="9"/>
  <c r="S2537" i="9"/>
  <c r="S2536" i="9"/>
  <c r="S2535" i="9"/>
  <c r="S2534" i="9"/>
  <c r="S2533" i="9"/>
  <c r="S2532" i="9"/>
  <c r="S2531" i="9"/>
  <c r="S2530" i="9"/>
  <c r="S2529" i="9"/>
  <c r="S2528" i="9"/>
  <c r="S2527" i="9"/>
  <c r="S2526" i="9"/>
  <c r="S2525" i="9"/>
  <c r="S2524" i="9"/>
  <c r="S2523" i="9"/>
  <c r="S2522" i="9"/>
  <c r="S2521" i="9"/>
  <c r="S2520" i="9"/>
  <c r="S2519" i="9"/>
  <c r="S2518" i="9"/>
  <c r="S2517" i="9"/>
  <c r="S2516" i="9"/>
  <c r="S2515" i="9"/>
  <c r="S2514" i="9"/>
  <c r="S2513" i="9"/>
  <c r="S2512" i="9"/>
  <c r="S2511" i="9"/>
  <c r="S2510" i="9"/>
  <c r="S2509" i="9"/>
  <c r="S2508" i="9"/>
  <c r="S2507" i="9"/>
  <c r="S2506" i="9"/>
  <c r="S2505" i="9"/>
  <c r="S2504" i="9"/>
  <c r="S2503" i="9"/>
  <c r="S2502" i="9"/>
  <c r="S2501" i="9"/>
  <c r="S2500" i="9"/>
  <c r="S2499" i="9"/>
  <c r="S2498" i="9"/>
  <c r="S2497" i="9"/>
  <c r="S2496" i="9"/>
  <c r="S2495" i="9"/>
  <c r="S2494" i="9"/>
  <c r="S2493" i="9"/>
  <c r="S2492" i="9"/>
  <c r="S2491" i="9"/>
  <c r="S2490" i="9"/>
  <c r="S2489" i="9"/>
  <c r="S2488" i="9"/>
  <c r="S2487" i="9"/>
  <c r="S2486" i="9"/>
  <c r="S2485" i="9"/>
  <c r="S2484" i="9"/>
  <c r="S2483" i="9"/>
  <c r="S2482" i="9"/>
  <c r="S2481" i="9"/>
  <c r="S2480" i="9"/>
  <c r="S2479" i="9"/>
  <c r="S2478" i="9"/>
  <c r="S2477" i="9"/>
  <c r="S2476" i="9"/>
  <c r="S2475" i="9"/>
  <c r="S2474" i="9"/>
  <c r="S2473" i="9"/>
  <c r="S2472" i="9"/>
  <c r="S2471" i="9"/>
  <c r="S2470" i="9"/>
  <c r="S2469" i="9"/>
  <c r="S2468" i="9"/>
  <c r="S2467" i="9"/>
  <c r="S2466" i="9"/>
  <c r="S2465" i="9"/>
  <c r="S2464" i="9"/>
  <c r="S2463" i="9"/>
  <c r="S2462" i="9"/>
  <c r="S2461" i="9"/>
  <c r="S2460" i="9"/>
  <c r="S2459" i="9"/>
  <c r="S2458" i="9"/>
  <c r="S2457" i="9"/>
  <c r="S2456" i="9"/>
  <c r="S2455" i="9"/>
  <c r="S2454" i="9"/>
  <c r="S2453" i="9"/>
  <c r="S2452" i="9"/>
  <c r="S2451" i="9"/>
  <c r="S2450" i="9"/>
  <c r="S2449" i="9"/>
  <c r="S2448" i="9"/>
  <c r="S2447" i="9"/>
  <c r="S2446" i="9"/>
  <c r="S2445" i="9"/>
  <c r="S2444" i="9"/>
  <c r="S2443" i="9"/>
  <c r="S2442" i="9"/>
  <c r="S2441" i="9"/>
  <c r="S2440" i="9"/>
  <c r="S2439" i="9"/>
  <c r="S2438" i="9"/>
  <c r="S2437" i="9"/>
  <c r="S2436" i="9"/>
  <c r="S2435" i="9"/>
  <c r="S2434" i="9"/>
  <c r="S2433" i="9"/>
  <c r="S2432" i="9"/>
  <c r="S2431" i="9"/>
  <c r="S2430" i="9"/>
  <c r="S2429" i="9"/>
  <c r="S2428" i="9"/>
  <c r="S2427" i="9"/>
  <c r="S2426" i="9"/>
  <c r="S2425" i="9"/>
  <c r="S2424" i="9"/>
  <c r="S2423" i="9"/>
  <c r="S2422" i="9"/>
  <c r="S2421" i="9"/>
  <c r="S2420" i="9"/>
  <c r="S2419" i="9"/>
  <c r="S2418" i="9"/>
  <c r="S2417" i="9"/>
  <c r="S2416" i="9"/>
  <c r="S2415" i="9"/>
  <c r="S2414" i="9"/>
  <c r="S2413" i="9"/>
  <c r="S2412" i="9"/>
  <c r="S2411" i="9"/>
  <c r="S2410" i="9"/>
  <c r="S2409" i="9"/>
  <c r="S2408" i="9"/>
  <c r="S2407" i="9"/>
  <c r="S2406" i="9"/>
  <c r="S2405" i="9"/>
  <c r="S2404" i="9"/>
  <c r="S2403" i="9"/>
  <c r="S2402" i="9"/>
  <c r="S2401" i="9"/>
  <c r="S2400" i="9"/>
  <c r="S2399" i="9"/>
  <c r="S2398" i="9"/>
  <c r="S2397" i="9"/>
  <c r="S2396" i="9"/>
  <c r="S2395" i="9"/>
  <c r="S2394" i="9"/>
  <c r="S2393" i="9"/>
  <c r="S2392" i="9"/>
  <c r="S2391" i="9"/>
  <c r="S2390" i="9"/>
  <c r="S2389" i="9"/>
  <c r="S2388" i="9"/>
  <c r="S2387" i="9"/>
  <c r="S2386" i="9"/>
  <c r="S2385" i="9"/>
  <c r="S2384" i="9"/>
  <c r="S2383" i="9"/>
  <c r="S2382" i="9"/>
  <c r="S2381" i="9"/>
  <c r="S2380" i="9"/>
  <c r="S2379" i="9"/>
  <c r="S2378" i="9"/>
  <c r="S2377" i="9"/>
  <c r="S2376" i="9"/>
  <c r="S2375" i="9"/>
  <c r="S2374" i="9"/>
  <c r="S2373" i="9"/>
  <c r="S2372" i="9"/>
  <c r="S2371" i="9"/>
  <c r="S2370" i="9"/>
  <c r="S2369" i="9"/>
  <c r="S2368" i="9"/>
  <c r="S2367" i="9"/>
  <c r="S2366" i="9"/>
  <c r="S2365" i="9"/>
  <c r="S2364" i="9"/>
  <c r="S2363" i="9"/>
  <c r="S2362" i="9"/>
  <c r="S2361" i="9"/>
  <c r="S2360" i="9"/>
  <c r="S2359" i="9"/>
  <c r="S2358" i="9"/>
  <c r="S2357" i="9"/>
  <c r="S2356" i="9"/>
  <c r="S2355" i="9"/>
  <c r="S2354" i="9"/>
  <c r="S2353" i="9"/>
  <c r="S2352" i="9"/>
  <c r="S2351" i="9"/>
  <c r="S2350" i="9"/>
  <c r="S2349" i="9"/>
  <c r="S2348" i="9"/>
  <c r="S2347" i="9"/>
  <c r="S2346" i="9"/>
  <c r="S2345" i="9"/>
  <c r="S2344" i="9"/>
  <c r="S2343" i="9"/>
  <c r="S2342" i="9"/>
  <c r="S2341" i="9"/>
  <c r="S2340" i="9"/>
  <c r="S2339" i="9"/>
  <c r="S2338" i="9"/>
  <c r="S2337" i="9"/>
  <c r="S2336" i="9"/>
  <c r="S2335" i="9"/>
  <c r="S2334" i="9"/>
  <c r="S2333" i="9"/>
  <c r="S2332" i="9"/>
  <c r="S2331" i="9"/>
  <c r="S2330" i="9"/>
  <c r="S2329" i="9"/>
  <c r="S2328" i="9"/>
  <c r="S2327" i="9"/>
  <c r="S2326" i="9"/>
  <c r="S2325" i="9"/>
  <c r="S2324" i="9"/>
  <c r="S2323" i="9"/>
  <c r="S2322" i="9"/>
  <c r="S2321" i="9"/>
  <c r="S2320" i="9"/>
  <c r="S2319" i="9"/>
  <c r="S2318" i="9"/>
  <c r="S2317" i="9"/>
  <c r="S2316" i="9"/>
  <c r="S2315" i="9"/>
  <c r="S2314" i="9"/>
  <c r="S2313" i="9"/>
  <c r="S2312" i="9"/>
  <c r="S2311" i="9"/>
  <c r="S2310" i="9"/>
  <c r="S2309" i="9"/>
  <c r="S2308" i="9"/>
  <c r="S2307" i="9"/>
  <c r="S2306" i="9"/>
  <c r="S2305" i="9"/>
  <c r="S2304" i="9"/>
  <c r="S2303" i="9"/>
  <c r="S2302" i="9"/>
  <c r="S2301" i="9"/>
  <c r="S2300" i="9"/>
  <c r="S2299" i="9"/>
  <c r="S2298" i="9"/>
  <c r="S2297" i="9"/>
  <c r="S2296" i="9"/>
  <c r="S2295" i="9"/>
  <c r="S2294" i="9"/>
  <c r="S2293" i="9"/>
  <c r="S2292" i="9"/>
  <c r="S2291" i="9"/>
  <c r="S2290" i="9"/>
  <c r="S2289" i="9"/>
  <c r="S2288" i="9"/>
  <c r="S2287" i="9"/>
  <c r="S2286" i="9"/>
  <c r="S2285" i="9"/>
  <c r="S2284" i="9"/>
  <c r="S2283" i="9"/>
  <c r="S2282" i="9"/>
  <c r="S2281" i="9"/>
  <c r="S2280" i="9"/>
  <c r="S2279" i="9"/>
  <c r="S2278" i="9"/>
  <c r="S2277" i="9"/>
  <c r="S2276" i="9"/>
  <c r="S2275" i="9"/>
  <c r="S2274" i="9"/>
  <c r="S2273" i="9"/>
  <c r="S2272" i="9"/>
  <c r="S2271" i="9"/>
  <c r="S2270" i="9"/>
  <c r="S2269" i="9"/>
  <c r="S2268" i="9"/>
  <c r="S2267" i="9"/>
  <c r="S2266" i="9"/>
  <c r="S2265" i="9"/>
  <c r="S2264" i="9"/>
  <c r="S2263" i="9"/>
  <c r="S2262" i="9"/>
  <c r="S2261" i="9"/>
  <c r="S2260" i="9"/>
  <c r="S2259" i="9"/>
  <c r="S2258" i="9"/>
  <c r="S2257" i="9"/>
  <c r="S2256" i="9"/>
  <c r="S2255" i="9"/>
  <c r="S2254" i="9"/>
  <c r="S2253" i="9"/>
  <c r="S2252" i="9"/>
  <c r="S2251" i="9"/>
  <c r="S2250" i="9"/>
  <c r="S2249" i="9"/>
  <c r="S2248" i="9"/>
  <c r="S2247" i="9"/>
  <c r="S2246" i="9"/>
  <c r="S2245" i="9"/>
  <c r="S2244" i="9"/>
  <c r="S2243" i="9"/>
  <c r="S2242" i="9"/>
  <c r="S2241" i="9"/>
  <c r="S2240" i="9"/>
  <c r="S2239" i="9"/>
  <c r="S2238" i="9"/>
  <c r="S2237" i="9"/>
  <c r="S2236" i="9"/>
  <c r="S2235" i="9"/>
  <c r="S2234" i="9"/>
  <c r="S2233" i="9"/>
  <c r="S2232" i="9"/>
  <c r="S2231" i="9"/>
  <c r="S2230" i="9"/>
  <c r="S2229" i="9"/>
  <c r="S2228" i="9"/>
  <c r="S2227" i="9"/>
  <c r="S2226" i="9"/>
  <c r="S2225" i="9"/>
  <c r="S2224" i="9"/>
  <c r="S2223" i="9"/>
  <c r="S2222" i="9"/>
  <c r="S2221" i="9"/>
  <c r="S2220" i="9"/>
  <c r="S2219" i="9"/>
  <c r="S2218" i="9"/>
  <c r="S2217" i="9"/>
  <c r="S2216" i="9"/>
  <c r="S2215" i="9"/>
  <c r="S2214" i="9"/>
  <c r="S2213" i="9"/>
  <c r="S2212" i="9"/>
  <c r="S2211" i="9"/>
  <c r="S2210" i="9"/>
  <c r="S2209" i="9"/>
  <c r="S2208" i="9"/>
  <c r="S2207" i="9"/>
  <c r="S2206" i="9"/>
  <c r="S2205" i="9"/>
  <c r="S2204" i="9"/>
  <c r="S2203" i="9"/>
  <c r="S2202" i="9"/>
  <c r="S2201" i="9"/>
  <c r="S2200" i="9"/>
  <c r="S2199" i="9"/>
  <c r="S2198" i="9"/>
  <c r="S2197" i="9"/>
  <c r="S2196" i="9"/>
  <c r="S2195" i="9"/>
  <c r="S2194" i="9"/>
  <c r="S2193" i="9"/>
  <c r="S2192" i="9"/>
  <c r="S2191" i="9"/>
  <c r="S2190" i="9"/>
  <c r="S2189" i="9"/>
  <c r="S2188" i="9"/>
  <c r="S2187" i="9"/>
  <c r="S2186" i="9"/>
  <c r="S2185" i="9"/>
  <c r="S2184" i="9"/>
  <c r="S2183" i="9"/>
  <c r="S2182" i="9"/>
  <c r="S2181" i="9"/>
  <c r="S2180" i="9"/>
  <c r="S2179" i="9"/>
  <c r="S2178" i="9"/>
  <c r="S2177" i="9"/>
  <c r="S2176" i="9"/>
  <c r="S2175" i="9"/>
  <c r="S2174" i="9"/>
  <c r="S2173" i="9"/>
  <c r="S2172" i="9"/>
  <c r="S2171" i="9"/>
  <c r="S2170" i="9"/>
  <c r="S2169" i="9"/>
  <c r="S2168" i="9"/>
  <c r="S2167" i="9"/>
  <c r="S2166" i="9"/>
  <c r="S2165" i="9"/>
  <c r="S2164" i="9"/>
  <c r="S2163" i="9"/>
  <c r="S2162" i="9"/>
  <c r="S2161" i="9"/>
  <c r="S2160" i="9"/>
  <c r="S2159" i="9"/>
  <c r="S2158" i="9"/>
  <c r="S2157" i="9"/>
  <c r="S2156" i="9"/>
  <c r="S2155" i="9"/>
  <c r="S2154" i="9"/>
  <c r="S2153" i="9"/>
  <c r="S2152" i="9"/>
  <c r="S2151" i="9"/>
  <c r="S2150" i="9"/>
  <c r="S2149" i="9"/>
  <c r="S2148" i="9"/>
  <c r="S2147" i="9"/>
  <c r="S2146" i="9"/>
  <c r="S2145" i="9"/>
  <c r="S2144" i="9"/>
  <c r="S2143" i="9"/>
  <c r="S2142" i="9"/>
  <c r="S2141" i="9"/>
  <c r="S2140" i="9"/>
  <c r="S2139" i="9"/>
  <c r="S2138" i="9"/>
  <c r="S2137" i="9"/>
  <c r="S2136" i="9"/>
  <c r="S2135" i="9"/>
  <c r="S2134" i="9"/>
  <c r="S2133" i="9"/>
  <c r="S2132" i="9"/>
  <c r="S2131" i="9"/>
  <c r="S2130" i="9"/>
  <c r="S2129" i="9"/>
  <c r="S2128" i="9"/>
  <c r="S2127" i="9"/>
  <c r="S2126" i="9"/>
  <c r="S2125" i="9"/>
  <c r="S2124" i="9"/>
  <c r="S2123" i="9"/>
  <c r="S2122" i="9"/>
  <c r="S2121" i="9"/>
  <c r="S2120" i="9"/>
  <c r="S2119" i="9"/>
  <c r="S2118" i="9"/>
  <c r="S2117" i="9"/>
  <c r="S2116" i="9"/>
  <c r="S2115" i="9"/>
  <c r="S2114" i="9"/>
  <c r="S2113" i="9"/>
  <c r="S2112" i="9"/>
  <c r="S2111" i="9"/>
  <c r="S2110" i="9"/>
  <c r="S2109" i="9"/>
  <c r="S2108" i="9"/>
  <c r="S2107" i="9"/>
  <c r="S2106" i="9"/>
  <c r="S2105" i="9"/>
  <c r="S2104" i="9"/>
  <c r="S2103" i="9"/>
  <c r="S2102" i="9"/>
  <c r="S2101" i="9"/>
  <c r="S2100" i="9"/>
  <c r="S2099" i="9"/>
  <c r="S2098" i="9"/>
  <c r="S2097" i="9"/>
  <c r="S2096" i="9"/>
  <c r="S2095" i="9"/>
  <c r="S2094" i="9"/>
  <c r="S2093" i="9"/>
  <c r="S2092" i="9"/>
  <c r="S2091" i="9"/>
  <c r="S2090" i="9"/>
  <c r="S2089" i="9"/>
  <c r="S2088" i="9"/>
  <c r="S2087" i="9"/>
  <c r="S2086" i="9"/>
  <c r="S2085" i="9"/>
  <c r="S2084" i="9"/>
  <c r="S2083" i="9"/>
  <c r="S2082" i="9"/>
  <c r="S2081" i="9"/>
  <c r="S2080" i="9"/>
  <c r="S2079" i="9"/>
  <c r="S2078" i="9"/>
  <c r="S2077" i="9"/>
  <c r="S2076" i="9"/>
  <c r="S2075" i="9"/>
  <c r="S2074" i="9"/>
  <c r="S2073" i="9"/>
  <c r="S2072" i="9"/>
  <c r="S2071" i="9"/>
  <c r="S2070" i="9"/>
  <c r="S2069" i="9"/>
  <c r="S2068" i="9"/>
  <c r="S2067" i="9"/>
  <c r="S2066" i="9"/>
  <c r="S2065" i="9"/>
  <c r="S2064" i="9"/>
  <c r="S2063" i="9"/>
  <c r="S2062" i="9"/>
  <c r="S2061" i="9"/>
  <c r="S2060" i="9"/>
  <c r="S2059" i="9"/>
  <c r="S2058" i="9"/>
  <c r="S2057" i="9"/>
  <c r="S2056" i="9"/>
  <c r="S2055" i="9"/>
  <c r="S2054" i="9"/>
  <c r="S2053" i="9"/>
  <c r="S2052" i="9"/>
  <c r="S2051" i="9"/>
  <c r="S2050" i="9"/>
  <c r="S2049" i="9"/>
  <c r="S2048" i="9"/>
  <c r="S2047" i="9"/>
  <c r="S2046" i="9"/>
  <c r="S2045" i="9"/>
  <c r="S2044" i="9"/>
  <c r="S2043" i="9"/>
  <c r="S2042" i="9"/>
  <c r="S2041" i="9"/>
  <c r="S2040" i="9"/>
  <c r="S2039" i="9"/>
  <c r="S2038" i="9"/>
  <c r="S2037" i="9"/>
  <c r="S2036" i="9"/>
  <c r="S2035" i="9"/>
  <c r="S2034" i="9"/>
  <c r="S2033" i="9"/>
  <c r="S2032" i="9"/>
  <c r="S2031" i="9"/>
  <c r="S2030" i="9"/>
  <c r="S2029" i="9"/>
  <c r="S2028" i="9"/>
  <c r="S2027" i="9"/>
  <c r="S2026" i="9"/>
  <c r="S2025" i="9"/>
  <c r="S2024" i="9"/>
  <c r="S2023" i="9"/>
  <c r="S2022" i="9"/>
  <c r="S2021" i="9"/>
  <c r="S2020" i="9"/>
  <c r="S2019" i="9"/>
  <c r="S2018" i="9"/>
  <c r="S2017" i="9"/>
  <c r="S2016" i="9"/>
  <c r="S2015" i="9"/>
  <c r="S2014" i="9"/>
  <c r="S2013" i="9"/>
  <c r="S2012" i="9"/>
  <c r="S2011" i="9"/>
  <c r="S2010" i="9"/>
  <c r="S2009" i="9"/>
  <c r="S2008" i="9"/>
  <c r="S2007" i="9"/>
  <c r="S2006" i="9"/>
  <c r="S2005" i="9"/>
  <c r="S2004" i="9"/>
  <c r="S2003" i="9"/>
  <c r="S2002" i="9"/>
  <c r="S2001" i="9"/>
  <c r="S2000" i="9"/>
  <c r="S1999" i="9"/>
  <c r="S1998" i="9"/>
  <c r="S1997" i="9"/>
  <c r="S1996" i="9"/>
  <c r="S1995" i="9"/>
  <c r="S1994" i="9"/>
  <c r="S1993" i="9"/>
  <c r="S1992" i="9"/>
  <c r="S1991" i="9"/>
  <c r="S1990" i="9"/>
  <c r="S1989" i="9"/>
  <c r="S1988" i="9"/>
  <c r="S1987" i="9"/>
  <c r="S1986" i="9"/>
  <c r="S1985" i="9"/>
  <c r="S1984" i="9"/>
  <c r="S1983" i="9"/>
  <c r="S1982" i="9"/>
  <c r="S1981" i="9"/>
  <c r="S1980" i="9"/>
  <c r="S1979" i="9"/>
  <c r="S1978" i="9"/>
  <c r="S1977" i="9"/>
  <c r="S1976" i="9"/>
  <c r="S1975" i="9"/>
  <c r="S1974" i="9"/>
  <c r="S1973" i="9"/>
  <c r="S1972" i="9"/>
  <c r="S1971" i="9"/>
  <c r="S1970" i="9"/>
  <c r="S1969" i="9"/>
  <c r="S1968" i="9"/>
  <c r="S1967" i="9"/>
  <c r="S1966" i="9"/>
  <c r="S1965" i="9"/>
  <c r="S1964" i="9"/>
  <c r="S1963" i="9"/>
  <c r="S1962" i="9"/>
  <c r="S1961" i="9"/>
  <c r="S1960" i="9"/>
  <c r="S1959" i="9"/>
  <c r="S1958" i="9"/>
  <c r="S1957" i="9"/>
  <c r="S1956" i="9"/>
  <c r="S1955" i="9"/>
  <c r="S1954" i="9"/>
  <c r="S1953" i="9"/>
  <c r="S1952" i="9"/>
  <c r="S1951" i="9"/>
  <c r="S1950" i="9"/>
  <c r="S1949" i="9"/>
  <c r="S1948" i="9"/>
  <c r="S1947" i="9"/>
  <c r="S1946" i="9"/>
  <c r="S1945" i="9"/>
  <c r="S1944" i="9"/>
  <c r="S1943" i="9"/>
  <c r="S1942" i="9"/>
  <c r="S1941" i="9"/>
  <c r="S1940" i="9"/>
  <c r="S1939" i="9"/>
  <c r="S1938" i="9"/>
  <c r="S1937" i="9"/>
  <c r="S1936" i="9"/>
  <c r="S1935" i="9"/>
  <c r="S1934" i="9"/>
  <c r="S1933" i="9"/>
  <c r="S1932" i="9"/>
  <c r="S1931" i="9"/>
  <c r="S1930" i="9"/>
  <c r="S1929" i="9"/>
  <c r="S1928" i="9"/>
  <c r="S1927" i="9"/>
  <c r="S1926" i="9"/>
  <c r="S1925" i="9"/>
  <c r="S1924" i="9"/>
  <c r="S1923" i="9"/>
  <c r="S1922" i="9"/>
  <c r="S1921" i="9"/>
  <c r="S1920" i="9"/>
  <c r="S1919" i="9"/>
  <c r="S1918" i="9"/>
  <c r="S1917" i="9"/>
  <c r="S1916" i="9"/>
  <c r="S1915" i="9"/>
  <c r="S1914" i="9"/>
  <c r="S1913" i="9"/>
  <c r="S1912" i="9"/>
  <c r="S1911" i="9"/>
  <c r="S1910" i="9"/>
  <c r="S1909" i="9"/>
  <c r="S1908" i="9"/>
  <c r="S1907" i="9"/>
  <c r="S1906" i="9"/>
  <c r="S1905" i="9"/>
  <c r="S1904" i="9"/>
  <c r="S1903" i="9"/>
  <c r="S1902" i="9"/>
  <c r="S1901" i="9"/>
  <c r="S1900" i="9"/>
  <c r="S1899" i="9"/>
  <c r="S1898" i="9"/>
  <c r="S1897" i="9"/>
  <c r="S1896" i="9"/>
  <c r="S1895" i="9"/>
  <c r="S1894" i="9"/>
  <c r="S1893" i="9"/>
  <c r="S1892" i="9"/>
  <c r="S1891" i="9"/>
  <c r="S1890" i="9"/>
  <c r="S1889" i="9"/>
  <c r="S1888" i="9"/>
  <c r="S1887" i="9"/>
  <c r="S1886" i="9"/>
  <c r="S1885" i="9"/>
  <c r="S1884" i="9"/>
  <c r="S1883" i="9"/>
  <c r="S1882" i="9"/>
  <c r="S1881" i="9"/>
  <c r="S1880" i="9"/>
  <c r="S1879" i="9"/>
  <c r="S1878" i="9"/>
  <c r="S1877" i="9"/>
  <c r="S1876" i="9"/>
  <c r="S1875" i="9"/>
  <c r="S1874" i="9"/>
  <c r="S1873" i="9"/>
  <c r="S1872" i="9"/>
  <c r="S1871" i="9"/>
  <c r="S1870" i="9"/>
  <c r="S1869" i="9"/>
  <c r="S1868" i="9"/>
  <c r="S1867" i="9"/>
  <c r="S1866" i="9"/>
  <c r="S1865" i="9"/>
  <c r="S1864" i="9"/>
  <c r="S1863" i="9"/>
  <c r="S1862" i="9"/>
  <c r="S1861" i="9"/>
  <c r="S1860" i="9"/>
  <c r="S1859" i="9"/>
  <c r="S1858" i="9"/>
  <c r="S1857" i="9"/>
  <c r="S1856" i="9"/>
  <c r="S1855" i="9"/>
  <c r="S1854" i="9"/>
  <c r="S1853" i="9"/>
  <c r="S1852" i="9"/>
  <c r="S1851" i="9"/>
  <c r="S1850" i="9"/>
  <c r="S1849" i="9"/>
  <c r="S1848" i="9"/>
  <c r="S1847" i="9"/>
  <c r="S1846" i="9"/>
  <c r="S1845" i="9"/>
  <c r="S1844" i="9"/>
  <c r="S1843" i="9"/>
  <c r="S1842" i="9"/>
  <c r="S1841" i="9"/>
  <c r="S1840" i="9"/>
  <c r="S1839" i="9"/>
  <c r="S1838" i="9"/>
  <c r="S1837" i="9"/>
  <c r="S1836" i="9"/>
  <c r="S1835" i="9"/>
  <c r="S1834" i="9"/>
  <c r="S1833" i="9"/>
  <c r="S1832" i="9"/>
  <c r="S1831" i="9"/>
  <c r="S1830" i="9"/>
  <c r="S1829" i="9"/>
  <c r="S1828" i="9"/>
  <c r="S1827" i="9"/>
  <c r="S1826" i="9"/>
  <c r="S1825" i="9"/>
  <c r="S1824" i="9"/>
  <c r="S1823" i="9"/>
  <c r="S1822" i="9"/>
  <c r="S1821" i="9"/>
  <c r="S1820" i="9"/>
  <c r="S1819" i="9"/>
  <c r="S1818" i="9"/>
  <c r="S1817" i="9"/>
  <c r="S1816" i="9"/>
  <c r="S1815" i="9"/>
  <c r="S1814" i="9"/>
  <c r="S1813" i="9"/>
  <c r="S1812" i="9"/>
  <c r="S1811" i="9"/>
  <c r="S1810" i="9"/>
  <c r="S1809" i="9"/>
  <c r="S1808" i="9"/>
  <c r="S1807" i="9"/>
  <c r="S1806" i="9"/>
  <c r="S1805" i="9"/>
  <c r="S1804" i="9"/>
  <c r="S1803" i="9"/>
  <c r="S1802" i="9"/>
  <c r="S1801" i="9"/>
  <c r="S1800" i="9"/>
  <c r="S1799" i="9"/>
  <c r="S1798" i="9"/>
  <c r="S1797" i="9"/>
  <c r="S1796" i="9"/>
  <c r="S1795" i="9"/>
  <c r="S1794" i="9"/>
  <c r="S1793" i="9"/>
  <c r="S1792" i="9"/>
  <c r="S1791" i="9"/>
  <c r="S1790" i="9"/>
  <c r="S1789" i="9"/>
  <c r="S1788" i="9"/>
  <c r="S1787" i="9"/>
  <c r="S1786" i="9"/>
  <c r="S1785" i="9"/>
  <c r="S1784" i="9"/>
  <c r="S1783" i="9"/>
  <c r="S1782" i="9"/>
  <c r="S1781" i="9"/>
  <c r="S1780" i="9"/>
  <c r="S1779" i="9"/>
  <c r="S1778" i="9"/>
  <c r="S1777" i="9"/>
  <c r="S1776" i="9"/>
  <c r="S1775" i="9"/>
  <c r="S1774" i="9"/>
  <c r="S1773" i="9"/>
  <c r="S1772" i="9"/>
  <c r="S1771" i="9"/>
  <c r="S1770" i="9"/>
  <c r="S1769" i="9"/>
  <c r="S1768" i="9"/>
  <c r="S1767" i="9"/>
  <c r="S1766" i="9"/>
  <c r="S1765" i="9"/>
  <c r="S1764" i="9"/>
  <c r="S1763" i="9"/>
  <c r="S1762" i="9"/>
  <c r="S1761" i="9"/>
  <c r="S1760" i="9"/>
  <c r="S1759" i="9"/>
  <c r="S1758" i="9"/>
  <c r="S1757" i="9"/>
  <c r="S1756" i="9"/>
  <c r="S1755" i="9"/>
  <c r="S1754" i="9"/>
  <c r="S1753" i="9"/>
  <c r="S1752" i="9"/>
  <c r="S1751" i="9"/>
  <c r="S1750" i="9"/>
  <c r="S1749" i="9"/>
  <c r="S1748" i="9"/>
  <c r="S1747" i="9"/>
  <c r="S1746" i="9"/>
  <c r="S1745" i="9"/>
  <c r="S1744" i="9"/>
  <c r="S1743" i="9"/>
  <c r="S1742" i="9"/>
  <c r="S1741" i="9"/>
  <c r="S1740" i="9"/>
  <c r="S1739" i="9"/>
  <c r="S1738" i="9"/>
  <c r="S1737" i="9"/>
  <c r="S1736" i="9"/>
  <c r="S1735" i="9"/>
  <c r="S1734" i="9"/>
  <c r="S1733" i="9"/>
  <c r="S1732" i="9"/>
  <c r="S1731" i="9"/>
  <c r="S1730" i="9"/>
  <c r="S1729" i="9"/>
  <c r="S1728" i="9"/>
  <c r="S1727" i="9"/>
  <c r="S1726" i="9"/>
  <c r="S1725" i="9"/>
  <c r="S1724" i="9"/>
  <c r="S1723" i="9"/>
  <c r="S1722" i="9"/>
  <c r="S1721" i="9"/>
  <c r="S1720" i="9"/>
  <c r="S1719" i="9"/>
  <c r="S1718" i="9"/>
  <c r="S1717" i="9"/>
  <c r="S1716" i="9"/>
  <c r="S1715" i="9"/>
  <c r="S1714" i="9"/>
  <c r="S1713" i="9"/>
  <c r="S1712" i="9"/>
  <c r="S1711" i="9"/>
  <c r="S1710" i="9"/>
  <c r="S1709" i="9"/>
  <c r="S1708" i="9"/>
  <c r="S1707" i="9"/>
  <c r="S1706" i="9"/>
  <c r="S1705" i="9"/>
  <c r="S1704" i="9"/>
  <c r="S1703" i="9"/>
  <c r="S1702" i="9"/>
  <c r="S1701" i="9"/>
  <c r="S1700" i="9"/>
  <c r="S1699" i="9"/>
  <c r="S1698" i="9"/>
  <c r="S1697" i="9"/>
  <c r="S1696" i="9"/>
  <c r="S1695" i="9"/>
  <c r="S1694" i="9"/>
  <c r="S1693" i="9"/>
  <c r="S1692" i="9"/>
  <c r="S1691" i="9"/>
  <c r="S1690" i="9"/>
  <c r="S1689" i="9"/>
  <c r="S1688" i="9"/>
  <c r="S1687" i="9"/>
  <c r="S1686" i="9"/>
  <c r="S1685" i="9"/>
  <c r="S1684" i="9"/>
  <c r="S1683" i="9"/>
  <c r="S1682" i="9"/>
  <c r="S1681" i="9"/>
  <c r="S1680" i="9"/>
  <c r="S1679" i="9"/>
  <c r="S1678" i="9"/>
  <c r="S1677" i="9"/>
  <c r="S1676" i="9"/>
  <c r="S1675" i="9"/>
  <c r="S1674" i="9"/>
  <c r="S1673" i="9"/>
  <c r="S1672" i="9"/>
  <c r="S1671" i="9"/>
  <c r="S1670" i="9"/>
  <c r="S1669" i="9"/>
  <c r="S1668" i="9"/>
  <c r="S1667" i="9"/>
  <c r="S1666" i="9"/>
  <c r="S1665" i="9"/>
  <c r="S1664" i="9"/>
  <c r="S1663" i="9"/>
  <c r="S1662" i="9"/>
  <c r="S1661" i="9"/>
  <c r="S1660" i="9"/>
  <c r="S1659" i="9"/>
  <c r="S1658" i="9"/>
  <c r="S1657" i="9"/>
  <c r="S1656" i="9"/>
  <c r="S1655" i="9"/>
  <c r="S1654" i="9"/>
  <c r="S1653" i="9"/>
  <c r="S1652" i="9"/>
  <c r="S1651" i="9"/>
  <c r="S1650" i="9"/>
  <c r="S1649" i="9"/>
  <c r="S1648" i="9"/>
  <c r="S1647" i="9"/>
  <c r="S1646" i="9"/>
  <c r="S1645" i="9"/>
  <c r="S1644" i="9"/>
  <c r="S1643" i="9"/>
  <c r="S1642" i="9"/>
  <c r="S1641" i="9"/>
  <c r="S1640" i="9"/>
  <c r="S1639" i="9"/>
  <c r="S1638" i="9"/>
  <c r="S1637" i="9"/>
  <c r="S1636" i="9"/>
  <c r="S1635" i="9"/>
  <c r="S1634" i="9"/>
  <c r="S1633" i="9"/>
  <c r="S1632" i="9"/>
  <c r="S1631" i="9"/>
  <c r="S1630" i="9"/>
  <c r="S1629" i="9"/>
  <c r="S1628" i="9"/>
  <c r="S1627" i="9"/>
  <c r="S1626" i="9"/>
  <c r="S1625" i="9"/>
  <c r="S1624" i="9"/>
  <c r="S1623" i="9"/>
  <c r="S1622" i="9"/>
  <c r="S1621" i="9"/>
  <c r="S1620" i="9"/>
  <c r="S1619" i="9"/>
  <c r="S1618" i="9"/>
  <c r="S1617" i="9"/>
  <c r="S1616" i="9"/>
  <c r="S1615" i="9"/>
  <c r="S1614" i="9"/>
  <c r="S1613" i="9"/>
  <c r="S1612" i="9"/>
  <c r="S1611" i="9"/>
  <c r="S1610" i="9"/>
  <c r="S1609" i="9"/>
  <c r="S1608" i="9"/>
  <c r="S1607" i="9"/>
  <c r="S1606" i="9"/>
  <c r="S1605" i="9"/>
  <c r="S1604" i="9"/>
  <c r="S1603" i="9"/>
  <c r="S1602" i="9"/>
  <c r="S1601" i="9"/>
  <c r="S1600" i="9"/>
  <c r="S1599" i="9"/>
  <c r="S1598" i="9"/>
  <c r="S1597" i="9"/>
  <c r="S1596" i="9"/>
  <c r="S1595" i="9"/>
  <c r="S1594" i="9"/>
  <c r="S1593" i="9"/>
  <c r="S1592" i="9"/>
  <c r="S1591" i="9"/>
  <c r="S1590" i="9"/>
  <c r="S1589" i="9"/>
  <c r="S1588" i="9"/>
  <c r="S1587" i="9"/>
  <c r="S1586" i="9"/>
  <c r="S1585" i="9"/>
  <c r="S1584" i="9"/>
  <c r="S1583" i="9"/>
  <c r="S1582" i="9"/>
  <c r="S1581" i="9"/>
  <c r="S1580" i="9"/>
  <c r="S1579" i="9"/>
  <c r="S1578" i="9"/>
  <c r="S1577" i="9"/>
  <c r="S1576" i="9"/>
  <c r="S1575" i="9"/>
  <c r="S1574" i="9"/>
  <c r="S1573" i="9"/>
  <c r="S1572" i="9"/>
  <c r="S1571" i="9"/>
  <c r="S1570" i="9"/>
  <c r="S1569" i="9"/>
  <c r="S1568" i="9"/>
  <c r="S1567" i="9"/>
  <c r="S1566" i="9"/>
  <c r="S1565" i="9"/>
  <c r="S1564" i="9"/>
  <c r="S1563" i="9"/>
  <c r="S1562" i="9"/>
  <c r="S1561" i="9"/>
  <c r="S1560" i="9"/>
  <c r="S1559" i="9"/>
  <c r="S1558" i="9"/>
  <c r="S1557" i="9"/>
  <c r="S1556" i="9"/>
  <c r="S1555" i="9"/>
  <c r="S1554" i="9"/>
  <c r="S1553" i="9"/>
  <c r="S1552" i="9"/>
  <c r="S1551" i="9"/>
  <c r="S1550" i="9"/>
  <c r="S1549" i="9"/>
  <c r="S1548" i="9"/>
  <c r="S1547" i="9"/>
  <c r="S1546" i="9"/>
  <c r="S1545" i="9"/>
  <c r="S1544" i="9"/>
  <c r="S1543" i="9"/>
  <c r="S1542" i="9"/>
  <c r="S1541" i="9"/>
  <c r="S1540" i="9"/>
  <c r="S1539" i="9"/>
  <c r="S1538" i="9"/>
  <c r="S1537" i="9"/>
  <c r="S1536" i="9"/>
  <c r="S1535" i="9"/>
  <c r="S1534" i="9"/>
  <c r="S1533" i="9"/>
  <c r="S1532" i="9"/>
  <c r="S1531" i="9"/>
  <c r="S1530" i="9"/>
  <c r="S1529" i="9"/>
  <c r="S1528" i="9"/>
  <c r="S1527" i="9"/>
  <c r="S1526" i="9"/>
  <c r="S1525" i="9"/>
  <c r="S1524" i="9"/>
  <c r="S1523" i="9"/>
  <c r="S1522" i="9"/>
  <c r="S1521" i="9"/>
  <c r="S1520" i="9"/>
  <c r="S1519" i="9"/>
  <c r="S1518" i="9"/>
  <c r="S1517" i="9"/>
  <c r="S1516" i="9"/>
  <c r="S1515" i="9"/>
  <c r="S1514" i="9"/>
  <c r="S1513" i="9"/>
  <c r="S1512" i="9"/>
  <c r="S1511" i="9"/>
  <c r="S1510" i="9"/>
  <c r="S1509" i="9"/>
  <c r="S1508" i="9"/>
  <c r="S1507" i="9"/>
  <c r="S1506" i="9"/>
  <c r="S1505" i="9"/>
  <c r="S1504" i="9"/>
  <c r="S1503" i="9"/>
  <c r="S1502" i="9"/>
  <c r="S1501" i="9"/>
  <c r="S1500" i="9"/>
  <c r="S1499" i="9"/>
  <c r="S1498" i="9"/>
  <c r="S1497" i="9"/>
  <c r="S1496" i="9"/>
  <c r="S1495" i="9"/>
  <c r="S1494" i="9"/>
  <c r="S1493" i="9"/>
  <c r="S1492" i="9"/>
  <c r="S1491" i="9"/>
  <c r="S1490" i="9"/>
  <c r="S1489" i="9"/>
  <c r="S1488" i="9"/>
  <c r="S1487" i="9"/>
  <c r="S1486" i="9"/>
  <c r="S1485" i="9"/>
  <c r="S1484" i="9"/>
  <c r="S1483" i="9"/>
  <c r="S1482" i="9"/>
  <c r="S1481" i="9"/>
  <c r="S1480" i="9"/>
  <c r="S1479" i="9"/>
  <c r="S1478" i="9"/>
  <c r="S1477" i="9"/>
  <c r="S1476" i="9"/>
  <c r="S1475" i="9"/>
  <c r="S1474" i="9"/>
  <c r="S1473" i="9"/>
  <c r="S1472" i="9"/>
  <c r="S1471" i="9"/>
  <c r="S1470" i="9"/>
  <c r="S1469" i="9"/>
  <c r="S1468" i="9"/>
  <c r="S1467" i="9"/>
  <c r="S1466" i="9"/>
  <c r="S1465" i="9"/>
  <c r="S1464" i="9"/>
  <c r="S1463" i="9"/>
  <c r="S1462" i="9"/>
  <c r="S1461" i="9"/>
  <c r="S1460" i="9"/>
  <c r="S1459" i="9"/>
  <c r="S1458" i="9"/>
  <c r="S1457" i="9"/>
  <c r="S1456" i="9"/>
  <c r="S1455" i="9"/>
  <c r="S1454" i="9"/>
  <c r="S1453" i="9"/>
  <c r="S1452" i="9"/>
  <c r="S1451" i="9"/>
  <c r="S1450" i="9"/>
  <c r="S1449" i="9"/>
  <c r="S1448" i="9"/>
  <c r="S1447" i="9"/>
  <c r="S1446" i="9"/>
  <c r="S1445" i="9"/>
  <c r="S1444" i="9"/>
  <c r="S1443" i="9"/>
  <c r="S1442" i="9"/>
  <c r="S1441" i="9"/>
  <c r="S1440" i="9"/>
  <c r="S1439" i="9"/>
  <c r="S1438" i="9"/>
  <c r="S1437" i="9"/>
  <c r="S1436" i="9"/>
  <c r="S1435" i="9"/>
  <c r="S1434" i="9"/>
  <c r="S1433" i="9"/>
  <c r="S1432" i="9"/>
  <c r="S1431" i="9"/>
  <c r="S1430" i="9"/>
  <c r="S1429" i="9"/>
  <c r="S1428" i="9"/>
  <c r="S1427" i="9"/>
  <c r="S1426" i="9"/>
  <c r="S1425" i="9"/>
  <c r="S1424" i="9"/>
  <c r="S1423" i="9"/>
  <c r="S1422" i="9"/>
  <c r="S1421" i="9"/>
  <c r="S1420" i="9"/>
  <c r="S1419" i="9"/>
  <c r="S1418" i="9"/>
  <c r="S1417" i="9"/>
  <c r="S1416" i="9"/>
  <c r="S1415" i="9"/>
  <c r="S1414" i="9"/>
  <c r="S1413" i="9"/>
  <c r="S1412" i="9"/>
  <c r="S1411" i="9"/>
  <c r="S1410" i="9"/>
  <c r="S1409" i="9"/>
  <c r="S1408" i="9"/>
  <c r="S1407" i="9"/>
  <c r="S1406" i="9"/>
  <c r="S1405" i="9"/>
  <c r="S1404" i="9"/>
  <c r="S1403" i="9"/>
  <c r="S1402" i="9"/>
  <c r="S1401" i="9"/>
  <c r="S1400" i="9"/>
  <c r="S1399" i="9"/>
  <c r="S1398" i="9"/>
  <c r="S1397" i="9"/>
  <c r="S1396" i="9"/>
  <c r="S1395" i="9"/>
  <c r="S1394" i="9"/>
  <c r="S1393" i="9"/>
  <c r="S1392" i="9"/>
  <c r="S1391" i="9"/>
  <c r="S1390" i="9"/>
  <c r="S1389" i="9"/>
  <c r="S1388" i="9"/>
  <c r="S1387" i="9"/>
  <c r="S1386" i="9"/>
  <c r="S1385" i="9"/>
  <c r="S1384" i="9"/>
  <c r="S1383" i="9"/>
  <c r="S1382" i="9"/>
  <c r="S1381" i="9"/>
  <c r="S1380" i="9"/>
  <c r="S1379" i="9"/>
  <c r="S1378" i="9"/>
  <c r="S1377" i="9"/>
  <c r="S1376" i="9"/>
  <c r="S1375" i="9"/>
  <c r="S1374" i="9"/>
  <c r="S1373" i="9"/>
  <c r="S1372" i="9"/>
  <c r="S1371" i="9"/>
  <c r="S1370" i="9"/>
  <c r="S1369" i="9"/>
  <c r="S1368" i="9"/>
  <c r="S1367" i="9"/>
  <c r="S1366" i="9"/>
  <c r="S1365" i="9"/>
  <c r="S1364" i="9"/>
  <c r="S1363" i="9"/>
  <c r="S1362" i="9"/>
  <c r="S1361" i="9"/>
  <c r="S1360" i="9"/>
  <c r="S1359" i="9"/>
  <c r="S1358" i="9"/>
  <c r="S1357" i="9"/>
  <c r="S1356" i="9"/>
  <c r="S1355" i="9"/>
  <c r="S1354" i="9"/>
  <c r="S1353" i="9"/>
  <c r="S1352" i="9"/>
  <c r="S1351" i="9"/>
  <c r="S1350" i="9"/>
  <c r="S1349" i="9"/>
  <c r="S1348" i="9"/>
  <c r="S1347" i="9"/>
  <c r="S1346" i="9"/>
  <c r="S1345" i="9"/>
  <c r="S1344" i="9"/>
  <c r="S1343" i="9"/>
  <c r="S1342" i="9"/>
  <c r="S1341" i="9"/>
  <c r="S1340" i="9"/>
  <c r="S1339" i="9"/>
  <c r="S1338" i="9"/>
  <c r="S1337" i="9"/>
  <c r="S1336" i="9"/>
  <c r="S1335" i="9"/>
  <c r="S1334" i="9"/>
  <c r="S1333" i="9"/>
  <c r="S1332" i="9"/>
  <c r="S1331" i="9"/>
  <c r="S1330" i="9"/>
  <c r="S1329" i="9"/>
  <c r="S1328" i="9"/>
  <c r="S1327" i="9"/>
  <c r="S1326" i="9"/>
  <c r="S1325" i="9"/>
  <c r="S1324" i="9"/>
  <c r="S1323" i="9"/>
  <c r="S1322" i="9"/>
  <c r="S1321" i="9"/>
  <c r="S1320" i="9"/>
  <c r="S1319" i="9"/>
  <c r="S1318" i="9"/>
  <c r="S1317" i="9"/>
  <c r="S1316" i="9"/>
  <c r="S1315" i="9"/>
  <c r="S1314" i="9"/>
  <c r="S1313" i="9"/>
  <c r="S1312" i="9"/>
  <c r="S1311" i="9"/>
  <c r="S1310" i="9"/>
  <c r="S1309" i="9"/>
  <c r="S1308" i="9"/>
  <c r="S1307" i="9"/>
  <c r="S1306" i="9"/>
  <c r="S1305" i="9"/>
  <c r="S1304" i="9"/>
  <c r="S1303" i="9"/>
  <c r="S1302" i="9"/>
  <c r="S1301" i="9"/>
  <c r="S1300" i="9"/>
  <c r="S1299" i="9"/>
  <c r="S1298" i="9"/>
  <c r="S1297" i="9"/>
  <c r="S1296" i="9"/>
  <c r="S1295" i="9"/>
  <c r="S1294" i="9"/>
  <c r="S1293" i="9"/>
  <c r="S1292" i="9"/>
  <c r="S1291" i="9"/>
  <c r="S1290" i="9"/>
  <c r="S1289" i="9"/>
  <c r="S1288" i="9"/>
  <c r="S1287" i="9"/>
  <c r="S1286" i="9"/>
  <c r="S1285" i="9"/>
  <c r="S1284" i="9"/>
  <c r="S1283" i="9"/>
  <c r="S1282" i="9"/>
  <c r="S1281" i="9"/>
  <c r="S1280" i="9"/>
  <c r="S1279" i="9"/>
  <c r="S1278" i="9"/>
  <c r="S1277" i="9"/>
  <c r="S1276" i="9"/>
  <c r="S1275" i="9"/>
  <c r="S1274" i="9"/>
  <c r="S1273" i="9"/>
  <c r="S1272" i="9"/>
  <c r="S1271" i="9"/>
  <c r="S1270" i="9"/>
  <c r="S1269" i="9"/>
  <c r="S1268" i="9"/>
  <c r="S1267" i="9"/>
  <c r="S1266" i="9"/>
  <c r="S1265" i="9"/>
  <c r="S1264" i="9"/>
  <c r="S1263" i="9"/>
  <c r="S1262" i="9"/>
  <c r="S1261" i="9"/>
  <c r="S1260" i="9"/>
  <c r="S1259" i="9"/>
  <c r="S1258" i="9"/>
  <c r="S1257" i="9"/>
  <c r="S1256" i="9"/>
  <c r="S1255" i="9"/>
  <c r="S1254" i="9"/>
  <c r="S1253" i="9"/>
  <c r="S1252" i="9"/>
  <c r="S1251" i="9"/>
  <c r="S1250" i="9"/>
  <c r="S1249" i="9"/>
  <c r="S1248" i="9"/>
  <c r="S1247" i="9"/>
  <c r="S1246" i="9"/>
  <c r="S1245" i="9"/>
  <c r="S1244" i="9"/>
  <c r="S1243" i="9"/>
  <c r="S1242" i="9"/>
  <c r="S1241" i="9"/>
  <c r="S1240" i="9"/>
  <c r="S1239" i="9"/>
  <c r="S1238" i="9"/>
  <c r="S1237" i="9"/>
  <c r="S1236" i="9"/>
  <c r="S1235" i="9"/>
  <c r="S1234" i="9"/>
  <c r="S1233" i="9"/>
  <c r="S1232" i="9"/>
  <c r="S1231" i="9"/>
  <c r="S1230" i="9"/>
  <c r="S1229" i="9"/>
  <c r="S1228" i="9"/>
  <c r="S1227" i="9"/>
  <c r="S1226" i="9"/>
  <c r="S1225" i="9"/>
  <c r="S1224" i="9"/>
  <c r="S1223" i="9"/>
  <c r="S1222" i="9"/>
  <c r="S1221" i="9"/>
  <c r="S1220" i="9"/>
  <c r="S1219" i="9"/>
  <c r="S1218" i="9"/>
  <c r="S1217" i="9"/>
  <c r="S1216" i="9"/>
  <c r="S1215" i="9"/>
  <c r="S1214" i="9"/>
  <c r="S1213" i="9"/>
  <c r="S1212" i="9"/>
  <c r="S1211" i="9"/>
  <c r="S1210" i="9"/>
  <c r="S1209" i="9"/>
  <c r="S1208" i="9"/>
  <c r="S1207" i="9"/>
  <c r="S1206" i="9"/>
  <c r="S1205" i="9"/>
  <c r="S1204" i="9"/>
  <c r="S1203" i="9"/>
  <c r="S1202" i="9"/>
  <c r="S1201" i="9"/>
  <c r="S1200" i="9"/>
  <c r="S1199" i="9"/>
  <c r="S1198" i="9"/>
  <c r="S1197" i="9"/>
  <c r="S1196" i="9"/>
  <c r="S1195" i="9"/>
  <c r="S1194" i="9"/>
  <c r="S1193" i="9"/>
  <c r="S1192" i="9"/>
  <c r="S1191" i="9"/>
  <c r="S1190" i="9"/>
  <c r="S1189" i="9"/>
  <c r="S1188" i="9"/>
  <c r="S1187" i="9"/>
  <c r="S1186" i="9"/>
  <c r="S1185" i="9"/>
  <c r="S1184" i="9"/>
  <c r="S1183" i="9"/>
  <c r="S1182" i="9"/>
  <c r="S1181" i="9"/>
  <c r="S1180" i="9"/>
  <c r="S1179" i="9"/>
  <c r="S1178" i="9"/>
  <c r="S1177" i="9"/>
  <c r="S1176" i="9"/>
  <c r="S1175" i="9"/>
  <c r="S1174" i="9"/>
  <c r="S1173" i="9"/>
  <c r="S1172" i="9"/>
  <c r="S1171" i="9"/>
  <c r="S1170" i="9"/>
  <c r="S1169" i="9"/>
  <c r="S1168" i="9"/>
  <c r="S1167" i="9"/>
  <c r="S1166" i="9"/>
  <c r="S1165" i="9"/>
  <c r="S1164" i="9"/>
  <c r="S1163" i="9"/>
  <c r="S1162" i="9"/>
  <c r="S1161" i="9"/>
  <c r="S1160" i="9"/>
  <c r="S1159" i="9"/>
  <c r="S1158" i="9"/>
  <c r="S1157" i="9"/>
  <c r="S1156" i="9"/>
  <c r="S1155" i="9"/>
  <c r="S1154" i="9"/>
  <c r="S1153" i="9"/>
  <c r="S1152" i="9"/>
  <c r="S1151" i="9"/>
  <c r="S1150" i="9"/>
  <c r="S1149" i="9"/>
  <c r="S1148" i="9"/>
  <c r="S1147" i="9"/>
  <c r="S1146" i="9"/>
  <c r="S1145" i="9"/>
  <c r="S1144" i="9"/>
  <c r="S1143" i="9"/>
  <c r="S1142" i="9"/>
  <c r="S1141" i="9"/>
  <c r="S1140" i="9"/>
  <c r="S1139" i="9"/>
  <c r="S1138" i="9"/>
  <c r="S1137" i="9"/>
  <c r="S1136" i="9"/>
  <c r="S1135" i="9"/>
  <c r="S1134" i="9"/>
  <c r="S1133" i="9"/>
  <c r="S1132" i="9"/>
  <c r="S1131" i="9"/>
  <c r="S1130" i="9"/>
  <c r="S1129" i="9"/>
  <c r="S1128" i="9"/>
  <c r="S1127" i="9"/>
  <c r="S1126" i="9"/>
  <c r="S1125" i="9"/>
  <c r="S1124" i="9"/>
  <c r="S1123" i="9"/>
  <c r="S1122" i="9"/>
  <c r="S1121" i="9"/>
  <c r="S1120" i="9"/>
  <c r="S1119" i="9"/>
  <c r="S1118" i="9"/>
  <c r="S1117" i="9"/>
  <c r="S1116" i="9"/>
  <c r="S1115" i="9"/>
  <c r="S1114" i="9"/>
  <c r="S1113" i="9"/>
  <c r="S1112" i="9"/>
  <c r="S1111" i="9"/>
  <c r="S1110" i="9"/>
  <c r="S1109" i="9"/>
  <c r="S1108" i="9"/>
  <c r="S1107" i="9"/>
  <c r="S1106" i="9"/>
  <c r="S1105" i="9"/>
  <c r="S1104" i="9"/>
  <c r="S1103" i="9"/>
  <c r="S1102" i="9"/>
  <c r="S1101" i="9"/>
  <c r="S1100" i="9"/>
  <c r="S1099" i="9"/>
  <c r="S1098" i="9"/>
  <c r="S1097" i="9"/>
  <c r="S1096" i="9"/>
  <c r="S1095" i="9"/>
  <c r="S1094" i="9"/>
  <c r="S1093" i="9"/>
  <c r="S1092" i="9"/>
  <c r="S1091" i="9"/>
  <c r="S1090" i="9"/>
  <c r="S1089" i="9"/>
  <c r="S1088" i="9"/>
  <c r="S1087" i="9"/>
  <c r="S1086" i="9"/>
  <c r="S1085" i="9"/>
  <c r="S1084" i="9"/>
  <c r="S1083" i="9"/>
  <c r="S1082" i="9"/>
  <c r="S1081" i="9"/>
  <c r="S1080" i="9"/>
  <c r="S1079" i="9"/>
  <c r="S1078" i="9"/>
  <c r="S1077" i="9"/>
  <c r="S1076" i="9"/>
  <c r="S1075" i="9"/>
  <c r="S1074" i="9"/>
  <c r="S1073" i="9"/>
  <c r="S1072" i="9"/>
  <c r="S1071" i="9"/>
  <c r="S1070" i="9"/>
  <c r="S1069" i="9"/>
  <c r="S1068" i="9"/>
  <c r="S1067" i="9"/>
  <c r="S1066" i="9"/>
  <c r="S1065" i="9"/>
  <c r="S1064" i="9"/>
  <c r="S1063" i="9"/>
  <c r="S1062" i="9"/>
  <c r="S1061" i="9"/>
  <c r="S1060" i="9"/>
  <c r="S1059" i="9"/>
  <c r="S1058" i="9"/>
  <c r="S1057" i="9"/>
  <c r="S1056" i="9"/>
  <c r="S1055" i="9"/>
  <c r="S1054" i="9"/>
  <c r="S1053" i="9"/>
  <c r="S1052" i="9"/>
  <c r="S1051" i="9"/>
  <c r="S1050" i="9"/>
  <c r="S1049" i="9"/>
  <c r="S1048" i="9"/>
  <c r="S1047" i="9"/>
  <c r="S1046" i="9"/>
  <c r="S1045" i="9"/>
  <c r="S1044" i="9"/>
  <c r="S1043" i="9"/>
  <c r="S1042" i="9"/>
  <c r="S1041" i="9"/>
  <c r="S1040" i="9"/>
  <c r="S1039" i="9"/>
  <c r="S1038" i="9"/>
  <c r="S1037" i="9"/>
  <c r="S1036" i="9"/>
  <c r="S1035" i="9"/>
  <c r="S1034" i="9"/>
  <c r="S1033" i="9"/>
  <c r="S1032" i="9"/>
  <c r="S1031" i="9"/>
  <c r="S1030" i="9"/>
  <c r="S1029" i="9"/>
  <c r="S1028" i="9"/>
  <c r="S1027" i="9"/>
  <c r="S1026" i="9"/>
  <c r="S1025" i="9"/>
  <c r="S1024" i="9"/>
  <c r="S1023" i="9"/>
  <c r="S1022" i="9"/>
  <c r="S1021" i="9"/>
  <c r="S1020" i="9"/>
  <c r="S1019" i="9"/>
  <c r="S1018" i="9"/>
  <c r="S1017" i="9"/>
  <c r="S1016" i="9"/>
  <c r="S1015" i="9"/>
  <c r="S1014" i="9"/>
  <c r="S1013" i="9"/>
  <c r="S1012" i="9"/>
  <c r="S1011" i="9"/>
  <c r="S1010" i="9"/>
  <c r="S1009" i="9"/>
  <c r="S1008" i="9"/>
  <c r="S1007" i="9"/>
  <c r="S1006" i="9"/>
  <c r="S1005" i="9"/>
  <c r="S1004" i="9"/>
  <c r="S1003" i="9"/>
  <c r="S1002" i="9"/>
  <c r="S1001" i="9"/>
  <c r="S1000" i="9"/>
  <c r="S999" i="9"/>
  <c r="S998" i="9"/>
  <c r="S997" i="9"/>
  <c r="S996" i="9"/>
  <c r="S995" i="9"/>
  <c r="S994" i="9"/>
  <c r="S993" i="9"/>
  <c r="S992" i="9"/>
  <c r="S991" i="9"/>
  <c r="S990" i="9"/>
  <c r="S989" i="9"/>
  <c r="S988" i="9"/>
  <c r="S987" i="9"/>
  <c r="S986" i="9"/>
  <c r="S985" i="9"/>
  <c r="S984" i="9"/>
  <c r="S983" i="9"/>
  <c r="S982" i="9"/>
  <c r="S981" i="9"/>
  <c r="S980" i="9"/>
  <c r="S979" i="9"/>
  <c r="S978" i="9"/>
  <c r="S977" i="9"/>
  <c r="S976" i="9"/>
  <c r="S975" i="9"/>
  <c r="S974" i="9"/>
  <c r="S973" i="9"/>
  <c r="S972" i="9"/>
  <c r="S971" i="9"/>
  <c r="S970" i="9"/>
  <c r="S969" i="9"/>
  <c r="S968" i="9"/>
  <c r="S967" i="9"/>
  <c r="S966" i="9"/>
  <c r="S965" i="9"/>
  <c r="S964" i="9"/>
  <c r="S963" i="9"/>
  <c r="S962" i="9"/>
  <c r="S961" i="9"/>
  <c r="S960" i="9"/>
  <c r="S959" i="9"/>
  <c r="S958" i="9"/>
  <c r="S957" i="9"/>
  <c r="S956" i="9"/>
  <c r="S955" i="9"/>
  <c r="S954" i="9"/>
  <c r="S953" i="9"/>
  <c r="S952" i="9"/>
  <c r="S951" i="9"/>
  <c r="S950" i="9"/>
  <c r="S949" i="9"/>
  <c r="S948" i="9"/>
  <c r="S947" i="9"/>
  <c r="S946" i="9"/>
  <c r="S945" i="9"/>
  <c r="S944" i="9"/>
  <c r="S943" i="9"/>
  <c r="S942" i="9"/>
  <c r="S941" i="9"/>
  <c r="S940" i="9"/>
  <c r="S939" i="9"/>
  <c r="S938" i="9"/>
  <c r="S937" i="9"/>
  <c r="S936" i="9"/>
  <c r="S935" i="9"/>
  <c r="S934" i="9"/>
  <c r="S933" i="9"/>
  <c r="S932" i="9"/>
  <c r="S931" i="9"/>
  <c r="S930" i="9"/>
  <c r="S929" i="9"/>
  <c r="S928" i="9"/>
  <c r="S927" i="9"/>
  <c r="S926" i="9"/>
  <c r="S925" i="9"/>
  <c r="S924" i="9"/>
  <c r="S923" i="9"/>
  <c r="S922" i="9"/>
  <c r="S921" i="9"/>
  <c r="S920" i="9"/>
  <c r="S919" i="9"/>
  <c r="S918" i="9"/>
  <c r="S917" i="9"/>
  <c r="S916" i="9"/>
  <c r="S915" i="9"/>
  <c r="S914" i="9"/>
  <c r="S913" i="9"/>
  <c r="S912" i="9"/>
  <c r="S911" i="9"/>
  <c r="S910" i="9"/>
  <c r="S909" i="9"/>
  <c r="S908" i="9"/>
  <c r="S907" i="9"/>
  <c r="S906" i="9"/>
  <c r="S905" i="9"/>
  <c r="S904" i="9"/>
  <c r="S903" i="9"/>
  <c r="S902" i="9"/>
  <c r="S901" i="9"/>
  <c r="S900" i="9"/>
  <c r="S899" i="9"/>
  <c r="S898" i="9"/>
  <c r="S897" i="9"/>
  <c r="S896" i="9"/>
  <c r="S895" i="9"/>
  <c r="S894" i="9"/>
  <c r="S893" i="9"/>
  <c r="S892" i="9"/>
  <c r="S891" i="9"/>
  <c r="S890" i="9"/>
  <c r="S889" i="9"/>
  <c r="S888" i="9"/>
  <c r="S887" i="9"/>
  <c r="S886" i="9"/>
  <c r="S885" i="9"/>
  <c r="S884" i="9"/>
  <c r="S883" i="9"/>
  <c r="S882" i="9"/>
  <c r="S881" i="9"/>
  <c r="S880" i="9"/>
  <c r="S879" i="9"/>
  <c r="S878" i="9"/>
  <c r="S877" i="9"/>
  <c r="S876" i="9"/>
  <c r="S875" i="9"/>
  <c r="S874" i="9"/>
  <c r="S873" i="9"/>
  <c r="S872" i="9"/>
  <c r="S871" i="9"/>
  <c r="S870" i="9"/>
  <c r="S869" i="9"/>
  <c r="S868" i="9"/>
  <c r="S867" i="9"/>
  <c r="S866" i="9"/>
  <c r="S865" i="9"/>
  <c r="S864" i="9"/>
  <c r="S863" i="9"/>
  <c r="S862" i="9"/>
  <c r="S861" i="9"/>
  <c r="S860" i="9"/>
  <c r="S859" i="9"/>
  <c r="S858" i="9"/>
  <c r="S857" i="9"/>
  <c r="S856" i="9"/>
  <c r="S855" i="9"/>
  <c r="S854" i="9"/>
  <c r="S853" i="9"/>
  <c r="S852" i="9"/>
  <c r="S851" i="9"/>
  <c r="S850" i="9"/>
  <c r="S849" i="9"/>
  <c r="S848" i="9"/>
  <c r="S847" i="9"/>
  <c r="S846" i="9"/>
  <c r="S845" i="9"/>
  <c r="S844" i="9"/>
  <c r="S843" i="9"/>
  <c r="S842" i="9"/>
  <c r="S841" i="9"/>
  <c r="S840" i="9"/>
  <c r="S839" i="9"/>
  <c r="S838" i="9"/>
  <c r="S837" i="9"/>
  <c r="S836" i="9"/>
  <c r="S835" i="9"/>
  <c r="S834" i="9"/>
  <c r="S833" i="9"/>
  <c r="S832" i="9"/>
  <c r="S831" i="9"/>
  <c r="S830" i="9"/>
  <c r="S829" i="9"/>
  <c r="S828" i="9"/>
  <c r="S827" i="9"/>
  <c r="S826" i="9"/>
  <c r="S825" i="9"/>
  <c r="S824" i="9"/>
  <c r="S823" i="9"/>
  <c r="S822" i="9"/>
  <c r="S821" i="9"/>
  <c r="S820" i="9"/>
  <c r="S819" i="9"/>
  <c r="S818" i="9"/>
  <c r="S817" i="9"/>
  <c r="S816" i="9"/>
  <c r="S815" i="9"/>
  <c r="S814" i="9"/>
  <c r="S813" i="9"/>
  <c r="S812" i="9"/>
  <c r="S811" i="9"/>
  <c r="S810" i="9"/>
  <c r="S809" i="9"/>
  <c r="S808" i="9"/>
  <c r="S807" i="9"/>
  <c r="S806" i="9"/>
  <c r="S805" i="9"/>
  <c r="S804" i="9"/>
  <c r="S803" i="9"/>
  <c r="S802" i="9"/>
  <c r="S801" i="9"/>
  <c r="S800" i="9"/>
  <c r="S799" i="9"/>
  <c r="S798" i="9"/>
  <c r="S797" i="9"/>
  <c r="S796" i="9"/>
  <c r="S795" i="9"/>
  <c r="S794" i="9"/>
  <c r="S793" i="9"/>
  <c r="S792" i="9"/>
  <c r="S791" i="9"/>
  <c r="S790" i="9"/>
  <c r="S789" i="9"/>
  <c r="S788" i="9"/>
  <c r="S787" i="9"/>
  <c r="S786" i="9"/>
  <c r="S785" i="9"/>
  <c r="S784" i="9"/>
  <c r="S783" i="9"/>
  <c r="S782" i="9"/>
  <c r="S781" i="9"/>
  <c r="S780" i="9"/>
  <c r="S779" i="9"/>
  <c r="S778" i="9"/>
  <c r="S777" i="9"/>
  <c r="S776" i="9"/>
  <c r="S775" i="9"/>
  <c r="S774" i="9"/>
  <c r="S773" i="9"/>
  <c r="S772" i="9"/>
  <c r="S771" i="9"/>
  <c r="S770" i="9"/>
  <c r="S769" i="9"/>
  <c r="S768" i="9"/>
  <c r="S767" i="9"/>
  <c r="S766" i="9"/>
  <c r="S765" i="9"/>
  <c r="S764" i="9"/>
  <c r="S763" i="9"/>
  <c r="S762" i="9"/>
  <c r="S761" i="9"/>
  <c r="S760" i="9"/>
  <c r="S759" i="9"/>
  <c r="S758" i="9"/>
  <c r="S757" i="9"/>
  <c r="S756" i="9"/>
  <c r="S755" i="9"/>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S567" i="9"/>
  <c r="S566" i="9"/>
  <c r="S565" i="9"/>
  <c r="S564" i="9"/>
  <c r="S563" i="9"/>
  <c r="S562" i="9"/>
  <c r="S561" i="9"/>
  <c r="S560" i="9"/>
  <c r="S559" i="9"/>
  <c r="S558" i="9"/>
  <c r="S557" i="9"/>
  <c r="S556" i="9"/>
  <c r="S555" i="9"/>
  <c r="S554" i="9"/>
  <c r="S553" i="9"/>
  <c r="S552" i="9"/>
  <c r="S551" i="9"/>
  <c r="S550" i="9"/>
  <c r="S549" i="9"/>
  <c r="S548" i="9"/>
  <c r="S547" i="9"/>
  <c r="S546" i="9"/>
  <c r="S545" i="9"/>
  <c r="S544" i="9"/>
  <c r="S543" i="9"/>
  <c r="S542" i="9"/>
  <c r="S541" i="9"/>
  <c r="S540" i="9"/>
  <c r="S539" i="9"/>
  <c r="S538" i="9"/>
  <c r="S537" i="9"/>
  <c r="S536" i="9"/>
  <c r="S535" i="9"/>
  <c r="S534" i="9"/>
  <c r="S533" i="9"/>
  <c r="S532" i="9"/>
  <c r="S531" i="9"/>
  <c r="S530" i="9"/>
  <c r="S529" i="9"/>
  <c r="S528" i="9"/>
  <c r="S527" i="9"/>
  <c r="S526" i="9"/>
  <c r="S525" i="9"/>
  <c r="S524" i="9"/>
  <c r="S523" i="9"/>
  <c r="S522" i="9"/>
  <c r="S521" i="9"/>
  <c r="S520" i="9"/>
  <c r="S519" i="9"/>
  <c r="S518" i="9"/>
  <c r="S517" i="9"/>
  <c r="S516" i="9"/>
  <c r="S515" i="9"/>
  <c r="S514" i="9"/>
  <c r="S513" i="9"/>
  <c r="S512" i="9"/>
  <c r="S511" i="9"/>
  <c r="S510" i="9"/>
  <c r="S509" i="9"/>
  <c r="S508" i="9"/>
  <c r="S507" i="9"/>
  <c r="S506" i="9"/>
  <c r="S505" i="9"/>
  <c r="S504" i="9"/>
  <c r="S503" i="9"/>
  <c r="S502" i="9"/>
  <c r="S501" i="9"/>
  <c r="S500" i="9"/>
  <c r="S499" i="9"/>
  <c r="S498" i="9"/>
  <c r="S497" i="9"/>
  <c r="S496" i="9"/>
  <c r="S495" i="9"/>
  <c r="S494" i="9"/>
  <c r="S493" i="9"/>
  <c r="S492" i="9"/>
  <c r="S491" i="9"/>
  <c r="S490" i="9"/>
  <c r="S489" i="9"/>
  <c r="S488" i="9"/>
  <c r="S487" i="9"/>
  <c r="S486" i="9"/>
  <c r="S485" i="9"/>
  <c r="S484" i="9"/>
  <c r="S483" i="9"/>
  <c r="S482" i="9"/>
  <c r="S481" i="9"/>
  <c r="S480" i="9"/>
  <c r="S479" i="9"/>
  <c r="S478" i="9"/>
  <c r="S477" i="9"/>
  <c r="S476" i="9"/>
  <c r="S475" i="9"/>
  <c r="S474" i="9"/>
  <c r="S473" i="9"/>
  <c r="S472" i="9"/>
  <c r="S471" i="9"/>
  <c r="S470" i="9"/>
  <c r="S469" i="9"/>
  <c r="S468" i="9"/>
  <c r="S467" i="9"/>
  <c r="S466" i="9"/>
  <c r="S465" i="9"/>
  <c r="S464" i="9"/>
  <c r="S463" i="9"/>
  <c r="S462" i="9"/>
  <c r="S461" i="9"/>
  <c r="S460" i="9"/>
  <c r="S459" i="9"/>
  <c r="S458" i="9"/>
  <c r="S457" i="9"/>
  <c r="S456" i="9"/>
  <c r="S455" i="9"/>
  <c r="S454" i="9"/>
  <c r="S453" i="9"/>
  <c r="S452" i="9"/>
  <c r="S451" i="9"/>
  <c r="S450" i="9"/>
  <c r="S449" i="9"/>
  <c r="S448" i="9"/>
  <c r="S447" i="9"/>
  <c r="S446" i="9"/>
  <c r="S445" i="9"/>
  <c r="S444" i="9"/>
  <c r="S443" i="9"/>
  <c r="S442" i="9"/>
  <c r="S441" i="9"/>
  <c r="S440" i="9"/>
  <c r="S439" i="9"/>
  <c r="S438" i="9"/>
  <c r="S437" i="9"/>
  <c r="S436" i="9"/>
  <c r="S435" i="9"/>
  <c r="S434" i="9"/>
  <c r="S433" i="9"/>
  <c r="S432" i="9"/>
  <c r="S431" i="9"/>
  <c r="S430" i="9"/>
  <c r="S429" i="9"/>
  <c r="S428" i="9"/>
  <c r="S427" i="9"/>
  <c r="S426" i="9"/>
  <c r="S425" i="9"/>
  <c r="S424" i="9"/>
  <c r="S423" i="9"/>
  <c r="S422" i="9"/>
  <c r="S421" i="9"/>
  <c r="S420" i="9"/>
  <c r="S419" i="9"/>
  <c r="S418" i="9"/>
  <c r="S417" i="9"/>
  <c r="S416" i="9"/>
  <c r="S415" i="9"/>
  <c r="S414" i="9"/>
  <c r="S413" i="9"/>
  <c r="S412" i="9"/>
  <c r="S411" i="9"/>
  <c r="S410" i="9"/>
  <c r="S409" i="9"/>
  <c r="S408" i="9"/>
  <c r="S407" i="9"/>
  <c r="S406" i="9"/>
  <c r="S405" i="9"/>
  <c r="S404" i="9"/>
  <c r="S403" i="9"/>
  <c r="S402" i="9"/>
  <c r="S401" i="9"/>
  <c r="S400" i="9"/>
  <c r="S399" i="9"/>
  <c r="S398" i="9"/>
  <c r="S397" i="9"/>
  <c r="S396" i="9"/>
  <c r="S395" i="9"/>
  <c r="S394" i="9"/>
  <c r="S393" i="9"/>
  <c r="S392" i="9"/>
  <c r="S391" i="9"/>
  <c r="S390" i="9"/>
  <c r="S389" i="9"/>
  <c r="S388" i="9"/>
  <c r="S387" i="9"/>
  <c r="S386" i="9"/>
  <c r="S385" i="9"/>
  <c r="S384" i="9"/>
  <c r="S383" i="9"/>
  <c r="S382" i="9"/>
  <c r="S381" i="9"/>
  <c r="S380" i="9"/>
  <c r="S379" i="9"/>
  <c r="S378" i="9"/>
  <c r="S377" i="9"/>
  <c r="S376" i="9"/>
  <c r="S375" i="9"/>
  <c r="S374" i="9"/>
  <c r="S373" i="9"/>
  <c r="S372" i="9"/>
  <c r="S371" i="9"/>
  <c r="S370" i="9"/>
  <c r="S369" i="9"/>
  <c r="S368" i="9"/>
  <c r="S367" i="9"/>
  <c r="S366" i="9"/>
  <c r="S365" i="9"/>
  <c r="S364" i="9"/>
  <c r="S363" i="9"/>
  <c r="S362" i="9"/>
  <c r="S361" i="9"/>
  <c r="S360" i="9"/>
  <c r="S359" i="9"/>
  <c r="S358" i="9"/>
  <c r="S357" i="9"/>
  <c r="S356" i="9"/>
  <c r="S355" i="9"/>
  <c r="S354" i="9"/>
  <c r="S353" i="9"/>
  <c r="S352" i="9"/>
  <c r="S351" i="9"/>
  <c r="S350" i="9"/>
  <c r="S349" i="9"/>
  <c r="S348" i="9"/>
  <c r="S347" i="9"/>
  <c r="S346" i="9"/>
  <c r="S345" i="9"/>
  <c r="S344" i="9"/>
  <c r="S343" i="9"/>
  <c r="S342" i="9"/>
  <c r="S341" i="9"/>
  <c r="S340" i="9"/>
  <c r="S339" i="9"/>
  <c r="S338" i="9"/>
  <c r="S337" i="9"/>
  <c r="S336" i="9"/>
  <c r="S335" i="9"/>
  <c r="S334" i="9"/>
  <c r="S333" i="9"/>
  <c r="S332" i="9"/>
  <c r="S331" i="9"/>
  <c r="S330" i="9"/>
  <c r="S329" i="9"/>
  <c r="S328" i="9"/>
  <c r="S327" i="9"/>
  <c r="S326" i="9"/>
  <c r="S325" i="9"/>
  <c r="S324" i="9"/>
  <c r="S323" i="9"/>
  <c r="S322" i="9"/>
  <c r="S321" i="9"/>
  <c r="S320" i="9"/>
  <c r="S319" i="9"/>
  <c r="S318" i="9"/>
  <c r="S317" i="9"/>
  <c r="S316" i="9"/>
  <c r="S315" i="9"/>
  <c r="S314" i="9"/>
  <c r="S313" i="9"/>
  <c r="S312" i="9"/>
  <c r="S311" i="9"/>
  <c r="S310" i="9"/>
  <c r="S309" i="9"/>
  <c r="S308" i="9"/>
  <c r="S307" i="9"/>
  <c r="S306" i="9"/>
  <c r="S305" i="9"/>
  <c r="S304" i="9"/>
  <c r="S303" i="9"/>
  <c r="S302" i="9"/>
  <c r="S301" i="9"/>
  <c r="S300" i="9"/>
  <c r="S299" i="9"/>
  <c r="S298" i="9"/>
  <c r="S297" i="9"/>
  <c r="S296" i="9"/>
  <c r="S295" i="9"/>
  <c r="S294" i="9"/>
  <c r="S293" i="9"/>
  <c r="S292" i="9"/>
  <c r="S291" i="9"/>
  <c r="S290" i="9"/>
  <c r="S289" i="9"/>
  <c r="S288" i="9"/>
  <c r="S287" i="9"/>
  <c r="S286" i="9"/>
  <c r="S285" i="9"/>
  <c r="S284" i="9"/>
  <c r="S283" i="9"/>
  <c r="S282" i="9"/>
  <c r="S281" i="9"/>
  <c r="S280" i="9"/>
  <c r="S279" i="9"/>
  <c r="S278" i="9"/>
  <c r="S277" i="9"/>
  <c r="S276" i="9"/>
  <c r="S275" i="9"/>
  <c r="S274" i="9"/>
  <c r="S273" i="9"/>
  <c r="S272" i="9"/>
  <c r="S271" i="9"/>
  <c r="S270" i="9"/>
  <c r="S269" i="9"/>
  <c r="S268" i="9"/>
  <c r="S267" i="9"/>
  <c r="S266" i="9"/>
  <c r="S265" i="9"/>
  <c r="S264" i="9"/>
  <c r="S263" i="9"/>
  <c r="S262" i="9"/>
  <c r="S261" i="9"/>
  <c r="S260" i="9"/>
  <c r="S259" i="9"/>
  <c r="S258" i="9"/>
  <c r="S257" i="9"/>
  <c r="S256" i="9"/>
  <c r="S255" i="9"/>
  <c r="S254" i="9"/>
  <c r="S253" i="9"/>
  <c r="S252" i="9"/>
  <c r="S251" i="9"/>
  <c r="S250" i="9"/>
  <c r="S249" i="9"/>
  <c r="S248" i="9"/>
  <c r="S247" i="9"/>
  <c r="S246" i="9"/>
  <c r="S245" i="9"/>
  <c r="S244" i="9"/>
  <c r="S243" i="9"/>
  <c r="S242" i="9"/>
  <c r="S241" i="9"/>
  <c r="S240" i="9"/>
  <c r="S239" i="9"/>
  <c r="S238" i="9"/>
  <c r="S237" i="9"/>
  <c r="S236" i="9"/>
  <c r="S235" i="9"/>
  <c r="S234" i="9"/>
  <c r="S233" i="9"/>
  <c r="S232" i="9"/>
  <c r="S231" i="9"/>
  <c r="S230" i="9"/>
  <c r="S229" i="9"/>
  <c r="S228" i="9"/>
  <c r="S227" i="9"/>
  <c r="S226" i="9"/>
  <c r="S225" i="9"/>
  <c r="S224" i="9"/>
  <c r="S223" i="9"/>
  <c r="S222" i="9"/>
  <c r="S221" i="9"/>
  <c r="S220" i="9"/>
  <c r="S219" i="9"/>
  <c r="S218" i="9"/>
  <c r="S217" i="9"/>
  <c r="S216" i="9"/>
  <c r="S215" i="9"/>
  <c r="S214" i="9"/>
  <c r="S213" i="9"/>
  <c r="S212" i="9"/>
  <c r="S211" i="9"/>
  <c r="S210" i="9"/>
  <c r="S209" i="9"/>
  <c r="S208" i="9"/>
  <c r="S207" i="9"/>
  <c r="S206" i="9"/>
  <c r="S205" i="9"/>
  <c r="S204" i="9"/>
  <c r="S203" i="9"/>
  <c r="S202" i="9"/>
  <c r="S201" i="9"/>
  <c r="S200" i="9"/>
  <c r="S199" i="9"/>
  <c r="S198" i="9"/>
  <c r="S197" i="9"/>
  <c r="S196" i="9"/>
  <c r="S195" i="9"/>
  <c r="S194" i="9"/>
  <c r="S193" i="9"/>
  <c r="S192" i="9"/>
  <c r="S191" i="9"/>
  <c r="S190" i="9"/>
  <c r="S189" i="9"/>
  <c r="S188" i="9"/>
  <c r="S187" i="9"/>
  <c r="S186" i="9"/>
  <c r="S185" i="9"/>
  <c r="S184" i="9"/>
  <c r="S183" i="9"/>
  <c r="S182" i="9"/>
  <c r="S181" i="9"/>
  <c r="S180" i="9"/>
  <c r="S179" i="9"/>
  <c r="S178" i="9"/>
  <c r="S177" i="9"/>
  <c r="S176" i="9"/>
  <c r="S175" i="9"/>
  <c r="S174" i="9"/>
  <c r="S173" i="9"/>
  <c r="S172" i="9"/>
  <c r="S171" i="9"/>
  <c r="S170" i="9"/>
  <c r="S169" i="9"/>
  <c r="S168" i="9"/>
  <c r="S167" i="9"/>
  <c r="S166" i="9"/>
  <c r="S165" i="9"/>
  <c r="S164" i="9"/>
  <c r="S163" i="9"/>
  <c r="S162" i="9"/>
  <c r="S161" i="9"/>
  <c r="S160" i="9"/>
  <c r="S159" i="9"/>
  <c r="S158" i="9"/>
  <c r="S157" i="9"/>
  <c r="S156" i="9"/>
  <c r="S155" i="9"/>
  <c r="S154" i="9"/>
  <c r="S153" i="9"/>
  <c r="S152" i="9"/>
  <c r="S151" i="9"/>
  <c r="S150" i="9"/>
  <c r="S149" i="9"/>
  <c r="S148" i="9"/>
  <c r="S147" i="9"/>
  <c r="S146" i="9"/>
  <c r="S145" i="9"/>
  <c r="S144" i="9"/>
  <c r="S143" i="9"/>
  <c r="S142" i="9"/>
  <c r="S141" i="9"/>
  <c r="S140" i="9"/>
  <c r="S139" i="9"/>
  <c r="S138" i="9"/>
  <c r="S137" i="9"/>
  <c r="S136" i="9"/>
  <c r="S135" i="9"/>
  <c r="S134" i="9"/>
  <c r="S133" i="9"/>
  <c r="S132" i="9"/>
  <c r="S131" i="9"/>
  <c r="S130" i="9"/>
  <c r="S129" i="9"/>
  <c r="S128" i="9"/>
  <c r="S127" i="9"/>
  <c r="S126" i="9"/>
  <c r="S125" i="9"/>
  <c r="S124" i="9"/>
  <c r="S123" i="9"/>
  <c r="S122" i="9"/>
  <c r="S121" i="9"/>
  <c r="S120" i="9"/>
  <c r="S119" i="9"/>
  <c r="S118" i="9"/>
  <c r="S117" i="9"/>
  <c r="S116" i="9"/>
  <c r="S115" i="9"/>
  <c r="S114" i="9"/>
  <c r="S113" i="9"/>
  <c r="S112" i="9"/>
  <c r="S111" i="9"/>
  <c r="S110" i="9"/>
  <c r="S109" i="9"/>
  <c r="S108" i="9"/>
  <c r="S107" i="9"/>
  <c r="S106" i="9"/>
  <c r="S105" i="9"/>
  <c r="S104" i="9"/>
  <c r="S103" i="9"/>
  <c r="S102" i="9"/>
  <c r="S101"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S27" i="9"/>
  <c r="S26" i="9"/>
  <c r="S25" i="9"/>
  <c r="S24" i="9"/>
  <c r="S23" i="9"/>
  <c r="S22" i="9"/>
  <c r="S21" i="9"/>
  <c r="S20" i="9"/>
  <c r="S19" i="9"/>
  <c r="S18" i="9"/>
  <c r="S17" i="9"/>
  <c r="S16" i="9"/>
  <c r="S15" i="9"/>
  <c r="S14" i="9"/>
  <c r="S13" i="9"/>
  <c r="S12" i="9"/>
  <c r="S11" i="9"/>
  <c r="S10" i="9"/>
  <c r="S9" i="9"/>
  <c r="S8" i="9"/>
  <c r="S7" i="9"/>
  <c r="S6" i="9"/>
  <c r="S5" i="9"/>
  <c r="S4" i="9"/>
  <c r="S3" i="9"/>
  <c r="S2" i="9"/>
  <c r="Q5233" i="9"/>
  <c r="P5233" i="9"/>
  <c r="R5233" i="9"/>
  <c r="Q5232" i="9"/>
  <c r="P5232" i="9"/>
  <c r="R5232" i="9"/>
  <c r="Q5231" i="9"/>
  <c r="P5231" i="9"/>
  <c r="R5231" i="9"/>
  <c r="Q5230" i="9"/>
  <c r="P5230" i="9"/>
  <c r="R5230" i="9"/>
  <c r="Q5229" i="9"/>
  <c r="P5229" i="9"/>
  <c r="R5229" i="9"/>
  <c r="Q5228" i="9"/>
  <c r="P5228" i="9"/>
  <c r="R5228" i="9"/>
  <c r="Q5227" i="9"/>
  <c r="P5227" i="9"/>
  <c r="R5227" i="9"/>
  <c r="Q5226" i="9"/>
  <c r="P5226" i="9"/>
  <c r="R5226" i="9"/>
  <c r="Q5225" i="9"/>
  <c r="P5225" i="9"/>
  <c r="R5225" i="9"/>
  <c r="Q5224" i="9"/>
  <c r="P5224" i="9"/>
  <c r="R5224" i="9"/>
  <c r="Q5223" i="9"/>
  <c r="P5223" i="9"/>
  <c r="R5223" i="9"/>
  <c r="Q5222" i="9"/>
  <c r="P5222" i="9"/>
  <c r="R5222" i="9"/>
  <c r="Q5221" i="9"/>
  <c r="P5221" i="9"/>
  <c r="R5221" i="9"/>
  <c r="Q5220" i="9"/>
  <c r="P5220" i="9"/>
  <c r="R5220" i="9"/>
  <c r="Q5219" i="9"/>
  <c r="P5219" i="9"/>
  <c r="R5219" i="9"/>
  <c r="Q5218" i="9"/>
  <c r="P5218" i="9"/>
  <c r="R5218" i="9"/>
  <c r="Q5217" i="9"/>
  <c r="P5217" i="9"/>
  <c r="R5217" i="9"/>
  <c r="Q5216" i="9"/>
  <c r="P5216" i="9"/>
  <c r="R5216" i="9"/>
  <c r="Q5215" i="9"/>
  <c r="P5215" i="9"/>
  <c r="R5215" i="9"/>
  <c r="Q5214" i="9"/>
  <c r="P5214" i="9"/>
  <c r="R5214" i="9"/>
  <c r="Q5213" i="9"/>
  <c r="P5213" i="9"/>
  <c r="R5213" i="9"/>
  <c r="Q5212" i="9"/>
  <c r="P5212" i="9"/>
  <c r="R5212" i="9"/>
  <c r="Q5211" i="9"/>
  <c r="P5211" i="9"/>
  <c r="R5211" i="9"/>
  <c r="Q5210" i="9"/>
  <c r="P5210" i="9"/>
  <c r="R5210" i="9"/>
  <c r="Q5209" i="9"/>
  <c r="P5209" i="9"/>
  <c r="R5209" i="9"/>
  <c r="Q5208" i="9"/>
  <c r="P5208" i="9"/>
  <c r="R5208" i="9"/>
  <c r="Q5207" i="9"/>
  <c r="P5207" i="9"/>
  <c r="R5207" i="9"/>
  <c r="Q5206" i="9"/>
  <c r="P5206" i="9"/>
  <c r="R5206" i="9"/>
  <c r="Q5205" i="9"/>
  <c r="P5205" i="9"/>
  <c r="R5205" i="9"/>
  <c r="Q5204" i="9"/>
  <c r="P5204" i="9"/>
  <c r="R5204" i="9"/>
  <c r="Q5203" i="9"/>
  <c r="P5203" i="9"/>
  <c r="R5203" i="9"/>
  <c r="Q5202" i="9"/>
  <c r="P5202" i="9"/>
  <c r="R5202" i="9"/>
  <c r="Q5201" i="9"/>
  <c r="P5201" i="9"/>
  <c r="R5201" i="9"/>
  <c r="Q5200" i="9"/>
  <c r="P5200" i="9"/>
  <c r="R5200" i="9"/>
  <c r="Q5199" i="9"/>
  <c r="P5199" i="9"/>
  <c r="R5199" i="9"/>
  <c r="Q5198" i="9"/>
  <c r="P5198" i="9"/>
  <c r="R5198" i="9"/>
  <c r="Q5197" i="9"/>
  <c r="P5197" i="9"/>
  <c r="R5197" i="9"/>
  <c r="Q5196" i="9"/>
  <c r="P5196" i="9"/>
  <c r="R5196" i="9"/>
  <c r="Q5195" i="9"/>
  <c r="P5195" i="9"/>
  <c r="R5195" i="9"/>
  <c r="Q5194" i="9"/>
  <c r="P5194" i="9"/>
  <c r="R5194" i="9"/>
  <c r="Q5193" i="9"/>
  <c r="P5193" i="9"/>
  <c r="R5193" i="9"/>
  <c r="Q5192" i="9"/>
  <c r="P5192" i="9"/>
  <c r="R5192" i="9"/>
  <c r="Q5191" i="9"/>
  <c r="P5191" i="9"/>
  <c r="R5191" i="9"/>
  <c r="Q5190" i="9"/>
  <c r="P5190" i="9"/>
  <c r="R5190" i="9"/>
  <c r="Q5189" i="9"/>
  <c r="P5189" i="9"/>
  <c r="R5189" i="9"/>
  <c r="Q5188" i="9"/>
  <c r="P5188" i="9"/>
  <c r="R5188" i="9"/>
  <c r="Q5187" i="9"/>
  <c r="P5187" i="9"/>
  <c r="R5187" i="9"/>
  <c r="Q5186" i="9"/>
  <c r="P5186" i="9"/>
  <c r="R5186" i="9"/>
  <c r="Q5185" i="9"/>
  <c r="P5185" i="9"/>
  <c r="R5185" i="9"/>
  <c r="Q5184" i="9"/>
  <c r="P5184" i="9"/>
  <c r="R5184" i="9"/>
  <c r="Q5183" i="9"/>
  <c r="P5183" i="9"/>
  <c r="R5183" i="9"/>
  <c r="Q5182" i="9"/>
  <c r="P5182" i="9"/>
  <c r="R5182" i="9"/>
  <c r="Q5181" i="9"/>
  <c r="P5181" i="9"/>
  <c r="R5181" i="9"/>
  <c r="Q5180" i="9"/>
  <c r="P5180" i="9"/>
  <c r="R5180" i="9"/>
  <c r="Q5179" i="9"/>
  <c r="P5179" i="9"/>
  <c r="R5179" i="9"/>
  <c r="Q5178" i="9"/>
  <c r="P5178" i="9"/>
  <c r="R5178" i="9"/>
  <c r="Q5177" i="9"/>
  <c r="P5177" i="9"/>
  <c r="R5177" i="9"/>
  <c r="Q5176" i="9"/>
  <c r="P5176" i="9"/>
  <c r="R5176" i="9"/>
  <c r="Q5175" i="9"/>
  <c r="P5175" i="9"/>
  <c r="R5175" i="9"/>
  <c r="Q5174" i="9"/>
  <c r="P5174" i="9"/>
  <c r="R5174" i="9"/>
  <c r="Q5173" i="9"/>
  <c r="P5173" i="9"/>
  <c r="R5173" i="9"/>
  <c r="Q5172" i="9"/>
  <c r="P5172" i="9"/>
  <c r="R5172" i="9"/>
  <c r="Q5171" i="9"/>
  <c r="P5171" i="9"/>
  <c r="R5171" i="9"/>
  <c r="Q5170" i="9"/>
  <c r="P5170" i="9"/>
  <c r="R5170" i="9"/>
  <c r="Q5169" i="9"/>
  <c r="P5169" i="9"/>
  <c r="R5169" i="9"/>
  <c r="Q5168" i="9"/>
  <c r="P5168" i="9"/>
  <c r="R5168" i="9"/>
  <c r="Q5167" i="9"/>
  <c r="P5167" i="9"/>
  <c r="R5167" i="9"/>
  <c r="Q5166" i="9"/>
  <c r="P5166" i="9"/>
  <c r="R5166" i="9"/>
  <c r="Q5165" i="9"/>
  <c r="P5165" i="9"/>
  <c r="R5165" i="9"/>
  <c r="Q5164" i="9"/>
  <c r="P5164" i="9"/>
  <c r="R5164" i="9"/>
  <c r="Q5163" i="9"/>
  <c r="P5163" i="9"/>
  <c r="R5163" i="9"/>
  <c r="Q5162" i="9"/>
  <c r="P5162" i="9"/>
  <c r="R5162" i="9"/>
  <c r="Q5161" i="9"/>
  <c r="P5161" i="9"/>
  <c r="R5161" i="9"/>
  <c r="Q5160" i="9"/>
  <c r="P5160" i="9"/>
  <c r="R5160" i="9"/>
  <c r="Q5159" i="9"/>
  <c r="P5159" i="9"/>
  <c r="R5159" i="9"/>
  <c r="Q5158" i="9"/>
  <c r="P5158" i="9"/>
  <c r="R5158" i="9"/>
  <c r="Q5157" i="9"/>
  <c r="P5157" i="9"/>
  <c r="R5157" i="9"/>
  <c r="Q5156" i="9"/>
  <c r="P5156" i="9"/>
  <c r="R5156" i="9"/>
  <c r="Q5155" i="9"/>
  <c r="P5155" i="9"/>
  <c r="R5155" i="9"/>
  <c r="Q5154" i="9"/>
  <c r="P5154" i="9"/>
  <c r="R5154" i="9"/>
  <c r="Q5153" i="9"/>
  <c r="P5153" i="9"/>
  <c r="R5153" i="9"/>
  <c r="Q5152" i="9"/>
  <c r="P5152" i="9"/>
  <c r="R5152" i="9"/>
  <c r="Q5151" i="9"/>
  <c r="P5151" i="9"/>
  <c r="R5151" i="9"/>
  <c r="Q5150" i="9"/>
  <c r="P5150" i="9"/>
  <c r="R5150" i="9"/>
  <c r="Q5149" i="9"/>
  <c r="P5149" i="9"/>
  <c r="R5149" i="9"/>
  <c r="Q5148" i="9"/>
  <c r="P5148" i="9"/>
  <c r="R5148" i="9"/>
  <c r="Q5147" i="9"/>
  <c r="P5147" i="9"/>
  <c r="R5147" i="9"/>
  <c r="Q5146" i="9"/>
  <c r="P5146" i="9"/>
  <c r="R5146" i="9"/>
  <c r="Q5145" i="9"/>
  <c r="P5145" i="9"/>
  <c r="R5145" i="9"/>
  <c r="Q5144" i="9"/>
  <c r="P5144" i="9"/>
  <c r="R5144" i="9"/>
  <c r="Q5143" i="9"/>
  <c r="P5143" i="9"/>
  <c r="R5143" i="9"/>
  <c r="Q5142" i="9"/>
  <c r="P5142" i="9"/>
  <c r="R5142" i="9"/>
  <c r="Q5141" i="9"/>
  <c r="P5141" i="9"/>
  <c r="R5141" i="9"/>
  <c r="Q5140" i="9"/>
  <c r="P5140" i="9"/>
  <c r="R5140" i="9"/>
  <c r="Q5139" i="9"/>
  <c r="P5139" i="9"/>
  <c r="R5139" i="9"/>
  <c r="Q5138" i="9"/>
  <c r="P5138" i="9"/>
  <c r="R5138" i="9"/>
  <c r="Q5137" i="9"/>
  <c r="P5137" i="9"/>
  <c r="R5137" i="9"/>
  <c r="Q5136" i="9"/>
  <c r="P5136" i="9"/>
  <c r="R5136" i="9"/>
  <c r="Q5135" i="9"/>
  <c r="P5135" i="9"/>
  <c r="R5135" i="9"/>
  <c r="Q5134" i="9"/>
  <c r="P5134" i="9"/>
  <c r="R5134" i="9"/>
  <c r="Q5133" i="9"/>
  <c r="P5133" i="9"/>
  <c r="R5133" i="9"/>
  <c r="Q5132" i="9"/>
  <c r="P5132" i="9"/>
  <c r="R5132" i="9"/>
  <c r="Q5131" i="9"/>
  <c r="P5131" i="9"/>
  <c r="R5131" i="9"/>
  <c r="Q5130" i="9"/>
  <c r="P5130" i="9"/>
  <c r="R5130" i="9"/>
  <c r="Q5129" i="9"/>
  <c r="P5129" i="9"/>
  <c r="R5129" i="9"/>
  <c r="Q5128" i="9"/>
  <c r="P5128" i="9"/>
  <c r="R5128" i="9"/>
  <c r="Q5127" i="9"/>
  <c r="P5127" i="9"/>
  <c r="R5127" i="9"/>
  <c r="Q5126" i="9"/>
  <c r="P5126" i="9"/>
  <c r="R5126" i="9"/>
  <c r="Q5125" i="9"/>
  <c r="P5125" i="9"/>
  <c r="R5125" i="9"/>
  <c r="Q5124" i="9"/>
  <c r="P5124" i="9"/>
  <c r="R5124" i="9"/>
  <c r="Q5123" i="9"/>
  <c r="P5123" i="9"/>
  <c r="R5123" i="9"/>
  <c r="Q5122" i="9"/>
  <c r="P5122" i="9"/>
  <c r="R5122" i="9"/>
  <c r="Q5121" i="9"/>
  <c r="P5121" i="9"/>
  <c r="R5121" i="9"/>
  <c r="Q5120" i="9"/>
  <c r="P5120" i="9"/>
  <c r="R5120" i="9"/>
  <c r="Q5119" i="9"/>
  <c r="P5119" i="9"/>
  <c r="R5119" i="9"/>
  <c r="Q5118" i="9"/>
  <c r="P5118" i="9"/>
  <c r="R5118" i="9"/>
  <c r="Q5117" i="9"/>
  <c r="P5117" i="9"/>
  <c r="R5117" i="9"/>
  <c r="Q5116" i="9"/>
  <c r="P5116" i="9"/>
  <c r="R5116" i="9"/>
  <c r="Q5115" i="9"/>
  <c r="P5115" i="9"/>
  <c r="R5115" i="9"/>
  <c r="Q5114" i="9"/>
  <c r="P5114" i="9"/>
  <c r="R5114" i="9"/>
  <c r="Q5113" i="9"/>
  <c r="P5113" i="9"/>
  <c r="R5113" i="9"/>
  <c r="Q5112" i="9"/>
  <c r="P5112" i="9"/>
  <c r="R5112" i="9"/>
  <c r="Q5111" i="9"/>
  <c r="P5111" i="9"/>
  <c r="R5111" i="9"/>
  <c r="Q5110" i="9"/>
  <c r="P5110" i="9"/>
  <c r="R5110" i="9"/>
  <c r="Q5109" i="9"/>
  <c r="P5109" i="9"/>
  <c r="R5109" i="9"/>
  <c r="Q5108" i="9"/>
  <c r="P5108" i="9"/>
  <c r="R5108" i="9"/>
  <c r="Q5107" i="9"/>
  <c r="P5107" i="9"/>
  <c r="R5107" i="9"/>
  <c r="Q5106" i="9"/>
  <c r="P5106" i="9"/>
  <c r="R5106" i="9"/>
  <c r="Q5105" i="9"/>
  <c r="P5105" i="9"/>
  <c r="R5105" i="9"/>
  <c r="Q5104" i="9"/>
  <c r="P5104" i="9"/>
  <c r="R5104" i="9"/>
  <c r="Q5103" i="9"/>
  <c r="P5103" i="9"/>
  <c r="R5103" i="9"/>
  <c r="Q5102" i="9"/>
  <c r="P5102" i="9"/>
  <c r="R5102" i="9"/>
  <c r="Q5101" i="9"/>
  <c r="P5101" i="9"/>
  <c r="R5101" i="9"/>
  <c r="Q5100" i="9"/>
  <c r="P5100" i="9"/>
  <c r="R5100" i="9"/>
  <c r="Q5099" i="9"/>
  <c r="P5099" i="9"/>
  <c r="R5099" i="9"/>
  <c r="Q5098" i="9"/>
  <c r="P5098" i="9"/>
  <c r="R5098" i="9"/>
  <c r="Q5097" i="9"/>
  <c r="P5097" i="9"/>
  <c r="R5097" i="9"/>
  <c r="Q5096" i="9"/>
  <c r="P5096" i="9"/>
  <c r="R5096" i="9"/>
  <c r="Q5095" i="9"/>
  <c r="P5095" i="9"/>
  <c r="R5095" i="9"/>
  <c r="Q5094" i="9"/>
  <c r="P5094" i="9"/>
  <c r="R5094" i="9"/>
  <c r="Q5093" i="9"/>
  <c r="P5093" i="9"/>
  <c r="R5093" i="9"/>
  <c r="Q5092" i="9"/>
  <c r="P5092" i="9"/>
  <c r="R5092" i="9"/>
  <c r="Q5091" i="9"/>
  <c r="P5091" i="9"/>
  <c r="R5091" i="9"/>
  <c r="Q5090" i="9"/>
  <c r="P5090" i="9"/>
  <c r="R5090" i="9"/>
  <c r="Q5089" i="9"/>
  <c r="P5089" i="9"/>
  <c r="R5089" i="9"/>
  <c r="Q5088" i="9"/>
  <c r="P5088" i="9"/>
  <c r="R5088" i="9"/>
  <c r="Q5087" i="9"/>
  <c r="P5087" i="9"/>
  <c r="R5087" i="9"/>
  <c r="Q5086" i="9"/>
  <c r="P5086" i="9"/>
  <c r="R5086" i="9"/>
  <c r="Q5085" i="9"/>
  <c r="P5085" i="9"/>
  <c r="R5085" i="9"/>
  <c r="Q5084" i="9"/>
  <c r="P5084" i="9"/>
  <c r="R5084" i="9"/>
  <c r="Q5083" i="9"/>
  <c r="P5083" i="9"/>
  <c r="R5083" i="9"/>
  <c r="Q5082" i="9"/>
  <c r="P5082" i="9"/>
  <c r="R5082" i="9"/>
  <c r="Q5081" i="9"/>
  <c r="P5081" i="9"/>
  <c r="R5081" i="9"/>
  <c r="Q5080" i="9"/>
  <c r="P5080" i="9"/>
  <c r="R5080" i="9"/>
  <c r="Q5079" i="9"/>
  <c r="P5079" i="9"/>
  <c r="R5079" i="9"/>
  <c r="Q5078" i="9"/>
  <c r="P5078" i="9"/>
  <c r="R5078" i="9"/>
  <c r="Q5077" i="9"/>
  <c r="P5077" i="9"/>
  <c r="R5077" i="9"/>
  <c r="Q5076" i="9"/>
  <c r="P5076" i="9"/>
  <c r="R5076" i="9"/>
  <c r="Q5075" i="9"/>
  <c r="P5075" i="9"/>
  <c r="R5075" i="9"/>
  <c r="Q5074" i="9"/>
  <c r="P5074" i="9"/>
  <c r="R5074" i="9"/>
  <c r="Q5073" i="9"/>
  <c r="P5073" i="9"/>
  <c r="R5073" i="9"/>
  <c r="Q5072" i="9"/>
  <c r="P5072" i="9"/>
  <c r="R5072" i="9"/>
  <c r="Q5071" i="9"/>
  <c r="P5071" i="9"/>
  <c r="R5071" i="9"/>
  <c r="Q5070" i="9"/>
  <c r="P5070" i="9"/>
  <c r="R5070" i="9"/>
  <c r="Q5069" i="9"/>
  <c r="P5069" i="9"/>
  <c r="R5069" i="9"/>
  <c r="Q5068" i="9"/>
  <c r="P5068" i="9"/>
  <c r="R5068" i="9"/>
  <c r="Q5067" i="9"/>
  <c r="P5067" i="9"/>
  <c r="R5067" i="9"/>
  <c r="Q5066" i="9"/>
  <c r="P5066" i="9"/>
  <c r="R5066" i="9"/>
  <c r="Q5065" i="9"/>
  <c r="P5065" i="9"/>
  <c r="R5065" i="9"/>
  <c r="Q5064" i="9"/>
  <c r="P5064" i="9"/>
  <c r="R5064" i="9"/>
  <c r="Q5063" i="9"/>
  <c r="P5063" i="9"/>
  <c r="R5063" i="9"/>
  <c r="Q5062" i="9"/>
  <c r="P5062" i="9"/>
  <c r="R5062" i="9"/>
  <c r="Q5061" i="9"/>
  <c r="P5061" i="9"/>
  <c r="R5061" i="9"/>
  <c r="Q5060" i="9"/>
  <c r="P5060" i="9"/>
  <c r="R5060" i="9"/>
  <c r="Q5059" i="9"/>
  <c r="P5059" i="9"/>
  <c r="R5059" i="9"/>
  <c r="Q5058" i="9"/>
  <c r="P5058" i="9"/>
  <c r="R5058" i="9"/>
  <c r="Q5057" i="9"/>
  <c r="P5057" i="9"/>
  <c r="R5057" i="9"/>
  <c r="Q5056" i="9"/>
  <c r="P5056" i="9"/>
  <c r="R5056" i="9"/>
  <c r="Q5055" i="9"/>
  <c r="P5055" i="9"/>
  <c r="R5055" i="9"/>
  <c r="Q5054" i="9"/>
  <c r="P5054" i="9"/>
  <c r="R5054" i="9"/>
  <c r="Q5053" i="9"/>
  <c r="P5053" i="9"/>
  <c r="R5053" i="9"/>
  <c r="Q5052" i="9"/>
  <c r="P5052" i="9"/>
  <c r="R5052" i="9"/>
  <c r="Q5051" i="9"/>
  <c r="P5051" i="9"/>
  <c r="R5051" i="9"/>
  <c r="Q5050" i="9"/>
  <c r="P5050" i="9"/>
  <c r="R5050" i="9"/>
  <c r="Q5049" i="9"/>
  <c r="P5049" i="9"/>
  <c r="R5049" i="9"/>
  <c r="Q5048" i="9"/>
  <c r="P5048" i="9"/>
  <c r="R5048" i="9"/>
  <c r="Q5047" i="9"/>
  <c r="P5047" i="9"/>
  <c r="R5047" i="9"/>
  <c r="Q5046" i="9"/>
  <c r="P5046" i="9"/>
  <c r="R5046" i="9"/>
  <c r="Q5045" i="9"/>
  <c r="P5045" i="9"/>
  <c r="R5045" i="9"/>
  <c r="Q5044" i="9"/>
  <c r="P5044" i="9"/>
  <c r="R5044" i="9"/>
  <c r="Q5043" i="9"/>
  <c r="P5043" i="9"/>
  <c r="R5043" i="9"/>
  <c r="Q5042" i="9"/>
  <c r="P5042" i="9"/>
  <c r="R5042" i="9"/>
  <c r="Q5041" i="9"/>
  <c r="P5041" i="9"/>
  <c r="R5041" i="9"/>
  <c r="Q5040" i="9"/>
  <c r="P5040" i="9"/>
  <c r="R5040" i="9"/>
  <c r="Q5039" i="9"/>
  <c r="P5039" i="9"/>
  <c r="R5039" i="9"/>
  <c r="Q5038" i="9"/>
  <c r="P5038" i="9"/>
  <c r="R5038" i="9"/>
  <c r="Q5037" i="9"/>
  <c r="P5037" i="9"/>
  <c r="R5037" i="9"/>
  <c r="Q5036" i="9"/>
  <c r="P5036" i="9"/>
  <c r="R5036" i="9"/>
  <c r="Q5035" i="9"/>
  <c r="P5035" i="9"/>
  <c r="R5035" i="9"/>
  <c r="Q5034" i="9"/>
  <c r="P5034" i="9"/>
  <c r="R5034" i="9"/>
  <c r="Q5033" i="9"/>
  <c r="P5033" i="9"/>
  <c r="R5033" i="9"/>
  <c r="Q5032" i="9"/>
  <c r="P5032" i="9"/>
  <c r="R5032" i="9"/>
  <c r="Q5031" i="9"/>
  <c r="P5031" i="9"/>
  <c r="R5031" i="9"/>
  <c r="Q5030" i="9"/>
  <c r="P5030" i="9"/>
  <c r="R5030" i="9"/>
  <c r="Q5029" i="9"/>
  <c r="P5029" i="9"/>
  <c r="R5029" i="9"/>
  <c r="Q5028" i="9"/>
  <c r="P5028" i="9"/>
  <c r="R5028" i="9"/>
  <c r="Q5027" i="9"/>
  <c r="P5027" i="9"/>
  <c r="R5027" i="9"/>
  <c r="Q5026" i="9"/>
  <c r="P5026" i="9"/>
  <c r="R5026" i="9"/>
  <c r="Q5025" i="9"/>
  <c r="P5025" i="9"/>
  <c r="R5025" i="9"/>
  <c r="Q5024" i="9"/>
  <c r="P5024" i="9"/>
  <c r="R5024" i="9"/>
  <c r="Q5023" i="9"/>
  <c r="P5023" i="9"/>
  <c r="R5023" i="9"/>
  <c r="Q5022" i="9"/>
  <c r="P5022" i="9"/>
  <c r="R5022" i="9"/>
  <c r="Q5021" i="9"/>
  <c r="P5021" i="9"/>
  <c r="R5021" i="9"/>
  <c r="Q5020" i="9"/>
  <c r="P5020" i="9"/>
  <c r="R5020" i="9"/>
  <c r="Q5019" i="9"/>
  <c r="P5019" i="9"/>
  <c r="R5019" i="9"/>
  <c r="Q5018" i="9"/>
  <c r="P5018" i="9"/>
  <c r="R5018" i="9"/>
  <c r="Q5017" i="9"/>
  <c r="P5017" i="9"/>
  <c r="R5017" i="9"/>
  <c r="Q5016" i="9"/>
  <c r="P5016" i="9"/>
  <c r="R5016" i="9"/>
  <c r="Q5015" i="9"/>
  <c r="P5015" i="9"/>
  <c r="R5015" i="9"/>
  <c r="Q5014" i="9"/>
  <c r="P5014" i="9"/>
  <c r="R5014" i="9"/>
  <c r="Q5013" i="9"/>
  <c r="P5013" i="9"/>
  <c r="R5013" i="9"/>
  <c r="Q5012" i="9"/>
  <c r="P5012" i="9"/>
  <c r="R5012" i="9"/>
  <c r="Q5011" i="9"/>
  <c r="P5011" i="9"/>
  <c r="R5011" i="9"/>
  <c r="Q5010" i="9"/>
  <c r="P5010" i="9"/>
  <c r="R5010" i="9"/>
  <c r="Q5009" i="9"/>
  <c r="P5009" i="9"/>
  <c r="R5009" i="9"/>
  <c r="Q5008" i="9"/>
  <c r="P5008" i="9"/>
  <c r="R5008" i="9"/>
  <c r="Q5007" i="9"/>
  <c r="P5007" i="9"/>
  <c r="R5007" i="9"/>
  <c r="Q5006" i="9"/>
  <c r="P5006" i="9"/>
  <c r="R5006" i="9"/>
  <c r="Q5005" i="9"/>
  <c r="P5005" i="9"/>
  <c r="R5005" i="9"/>
  <c r="Q5004" i="9"/>
  <c r="P5004" i="9"/>
  <c r="R5004" i="9"/>
  <c r="Q5003" i="9"/>
  <c r="P5003" i="9"/>
  <c r="R5003" i="9"/>
  <c r="Q5002" i="9"/>
  <c r="P5002" i="9"/>
  <c r="R5002" i="9"/>
  <c r="Q5001" i="9"/>
  <c r="P5001" i="9"/>
  <c r="R5001" i="9"/>
  <c r="Q5000" i="9"/>
  <c r="P5000" i="9"/>
  <c r="R5000" i="9"/>
  <c r="Q4999" i="9"/>
  <c r="P4999" i="9"/>
  <c r="R4999" i="9"/>
  <c r="Q4998" i="9"/>
  <c r="P4998" i="9"/>
  <c r="R4998" i="9"/>
  <c r="Q4997" i="9"/>
  <c r="P4997" i="9"/>
  <c r="R4997" i="9"/>
  <c r="Q4996" i="9"/>
  <c r="P4996" i="9"/>
  <c r="R4996" i="9"/>
  <c r="Q4995" i="9"/>
  <c r="P4995" i="9"/>
  <c r="R4995" i="9"/>
  <c r="Q4994" i="9"/>
  <c r="P4994" i="9"/>
  <c r="R4994" i="9"/>
  <c r="Q4993" i="9"/>
  <c r="P4993" i="9"/>
  <c r="R4993" i="9"/>
  <c r="Q4992" i="9"/>
  <c r="P4992" i="9"/>
  <c r="R4992" i="9"/>
  <c r="Q4991" i="9"/>
  <c r="P4991" i="9"/>
  <c r="R4991" i="9"/>
  <c r="Q4990" i="9"/>
  <c r="P4990" i="9"/>
  <c r="R4990" i="9"/>
  <c r="Q4989" i="9"/>
  <c r="P4989" i="9"/>
  <c r="R4989" i="9"/>
  <c r="Q4988" i="9"/>
  <c r="P4988" i="9"/>
  <c r="R4988" i="9"/>
  <c r="Q4987" i="9"/>
  <c r="P4987" i="9"/>
  <c r="R4987" i="9"/>
  <c r="Q4986" i="9"/>
  <c r="P4986" i="9"/>
  <c r="R4986" i="9"/>
  <c r="Q4985" i="9"/>
  <c r="P4985" i="9"/>
  <c r="R4985" i="9"/>
  <c r="Q4984" i="9"/>
  <c r="P4984" i="9"/>
  <c r="R4984" i="9"/>
  <c r="Q4983" i="9"/>
  <c r="P4983" i="9"/>
  <c r="R4983" i="9"/>
  <c r="Q4982" i="9"/>
  <c r="P4982" i="9"/>
  <c r="R4982" i="9"/>
  <c r="Q4981" i="9"/>
  <c r="P4981" i="9"/>
  <c r="R4981" i="9"/>
  <c r="Q4980" i="9"/>
  <c r="P4980" i="9"/>
  <c r="R4980" i="9"/>
  <c r="Q4979" i="9"/>
  <c r="P4979" i="9"/>
  <c r="R4979" i="9"/>
  <c r="Q4978" i="9"/>
  <c r="P4978" i="9"/>
  <c r="R4978" i="9"/>
  <c r="Q4977" i="9"/>
  <c r="P4977" i="9"/>
  <c r="R4977" i="9"/>
  <c r="Q4976" i="9"/>
  <c r="P4976" i="9"/>
  <c r="R4976" i="9"/>
  <c r="Q4975" i="9"/>
  <c r="P4975" i="9"/>
  <c r="R4975" i="9"/>
  <c r="Q4974" i="9"/>
  <c r="P4974" i="9"/>
  <c r="R4974" i="9"/>
  <c r="Q4973" i="9"/>
  <c r="P4973" i="9"/>
  <c r="R4973" i="9"/>
  <c r="Q4972" i="9"/>
  <c r="P4972" i="9"/>
  <c r="R4972" i="9"/>
  <c r="Q4971" i="9"/>
  <c r="P4971" i="9"/>
  <c r="R4971" i="9"/>
  <c r="Q4970" i="9"/>
  <c r="P4970" i="9"/>
  <c r="R4970" i="9"/>
  <c r="Q4969" i="9"/>
  <c r="P4969" i="9"/>
  <c r="R4969" i="9"/>
  <c r="Q4968" i="9"/>
  <c r="P4968" i="9"/>
  <c r="R4968" i="9"/>
  <c r="Q4967" i="9"/>
  <c r="P4967" i="9"/>
  <c r="R4967" i="9"/>
  <c r="Q4966" i="9"/>
  <c r="P4966" i="9"/>
  <c r="R4966" i="9"/>
  <c r="Q4965" i="9"/>
  <c r="P4965" i="9"/>
  <c r="R4965" i="9"/>
  <c r="Q4964" i="9"/>
  <c r="P4964" i="9"/>
  <c r="R4964" i="9"/>
  <c r="Q4963" i="9"/>
  <c r="P4963" i="9"/>
  <c r="R4963" i="9"/>
  <c r="Q4962" i="9"/>
  <c r="P4962" i="9"/>
  <c r="R4962" i="9"/>
  <c r="Q4961" i="9"/>
  <c r="P4961" i="9"/>
  <c r="R4961" i="9"/>
  <c r="Q4960" i="9"/>
  <c r="P4960" i="9"/>
  <c r="R4960" i="9"/>
  <c r="Q4959" i="9"/>
  <c r="P4959" i="9"/>
  <c r="R4959" i="9"/>
  <c r="Q4958" i="9"/>
  <c r="P4958" i="9"/>
  <c r="R4958" i="9"/>
  <c r="Q4957" i="9"/>
  <c r="P4957" i="9"/>
  <c r="R4957" i="9"/>
  <c r="Q4956" i="9"/>
  <c r="P4956" i="9"/>
  <c r="R4956" i="9"/>
  <c r="Q4955" i="9"/>
  <c r="P4955" i="9"/>
  <c r="R4955" i="9"/>
  <c r="Q4954" i="9"/>
  <c r="P4954" i="9"/>
  <c r="R4954" i="9"/>
  <c r="Q4953" i="9"/>
  <c r="P4953" i="9"/>
  <c r="R4953" i="9"/>
  <c r="Q4952" i="9"/>
  <c r="P4952" i="9"/>
  <c r="R4952" i="9"/>
  <c r="Q4951" i="9"/>
  <c r="P4951" i="9"/>
  <c r="R4951" i="9"/>
  <c r="Q4950" i="9"/>
  <c r="P4950" i="9"/>
  <c r="R4950" i="9"/>
  <c r="Q4949" i="9"/>
  <c r="P4949" i="9"/>
  <c r="R4949" i="9"/>
  <c r="Q4948" i="9"/>
  <c r="P4948" i="9"/>
  <c r="R4948" i="9"/>
  <c r="Q4947" i="9"/>
  <c r="P4947" i="9"/>
  <c r="R4947" i="9"/>
  <c r="Q4946" i="9"/>
  <c r="P4946" i="9"/>
  <c r="R4946" i="9"/>
  <c r="Q4945" i="9"/>
  <c r="P4945" i="9"/>
  <c r="R4945" i="9"/>
  <c r="Q4944" i="9"/>
  <c r="P4944" i="9"/>
  <c r="R4944" i="9"/>
  <c r="Q4943" i="9"/>
  <c r="P4943" i="9"/>
  <c r="R4943" i="9"/>
  <c r="Q4942" i="9"/>
  <c r="P4942" i="9"/>
  <c r="R4942" i="9"/>
  <c r="Q4941" i="9"/>
  <c r="P4941" i="9"/>
  <c r="R4941" i="9"/>
  <c r="Q4940" i="9"/>
  <c r="P4940" i="9"/>
  <c r="R4940" i="9"/>
  <c r="Q4939" i="9"/>
  <c r="P4939" i="9"/>
  <c r="R4939" i="9"/>
  <c r="Q4938" i="9"/>
  <c r="P4938" i="9"/>
  <c r="R4938" i="9"/>
  <c r="Q4937" i="9"/>
  <c r="P4937" i="9"/>
  <c r="R4937" i="9"/>
  <c r="Q4936" i="9"/>
  <c r="P4936" i="9"/>
  <c r="R4936" i="9"/>
  <c r="Q4935" i="9"/>
  <c r="P4935" i="9"/>
  <c r="R4935" i="9"/>
  <c r="Q4934" i="9"/>
  <c r="P4934" i="9"/>
  <c r="R4934" i="9"/>
  <c r="Q4933" i="9"/>
  <c r="P4933" i="9"/>
  <c r="R4933" i="9"/>
  <c r="Q4932" i="9"/>
  <c r="P4932" i="9"/>
  <c r="R4932" i="9"/>
  <c r="Q4931" i="9"/>
  <c r="P4931" i="9"/>
  <c r="R4931" i="9"/>
  <c r="Q4930" i="9"/>
  <c r="P4930" i="9"/>
  <c r="R4930" i="9"/>
  <c r="Q4929" i="9"/>
  <c r="P4929" i="9"/>
  <c r="R4929" i="9"/>
  <c r="Q4928" i="9"/>
  <c r="P4928" i="9"/>
  <c r="R4928" i="9"/>
  <c r="Q4927" i="9"/>
  <c r="P4927" i="9"/>
  <c r="R4927" i="9"/>
  <c r="Q4926" i="9"/>
  <c r="P4926" i="9"/>
  <c r="R4926" i="9"/>
  <c r="Q4925" i="9"/>
  <c r="P4925" i="9"/>
  <c r="R4925" i="9"/>
  <c r="Q4924" i="9"/>
  <c r="P4924" i="9"/>
  <c r="R4924" i="9"/>
  <c r="Q4923" i="9"/>
  <c r="P4923" i="9"/>
  <c r="R4923" i="9"/>
  <c r="Q4922" i="9"/>
  <c r="P4922" i="9"/>
  <c r="R4922" i="9"/>
  <c r="Q4921" i="9"/>
  <c r="P4921" i="9"/>
  <c r="R4921" i="9"/>
  <c r="Q4920" i="9"/>
  <c r="P4920" i="9"/>
  <c r="R4920" i="9"/>
  <c r="Q4919" i="9"/>
  <c r="P4919" i="9"/>
  <c r="R4919" i="9"/>
  <c r="Q4918" i="9"/>
  <c r="P4918" i="9"/>
  <c r="R4918" i="9"/>
  <c r="Q4917" i="9"/>
  <c r="P4917" i="9"/>
  <c r="R4917" i="9"/>
  <c r="Q4916" i="9"/>
  <c r="P4916" i="9"/>
  <c r="R4916" i="9"/>
  <c r="Q4915" i="9"/>
  <c r="P4915" i="9"/>
  <c r="R4915" i="9"/>
  <c r="Q4914" i="9"/>
  <c r="P4914" i="9"/>
  <c r="R4914" i="9"/>
  <c r="Q4913" i="9"/>
  <c r="P4913" i="9"/>
  <c r="R4913" i="9"/>
  <c r="Q4912" i="9"/>
  <c r="P4912" i="9"/>
  <c r="R4912" i="9"/>
  <c r="Q4911" i="9"/>
  <c r="P4911" i="9"/>
  <c r="R4911" i="9"/>
  <c r="Q4910" i="9"/>
  <c r="P4910" i="9"/>
  <c r="R4910" i="9"/>
  <c r="Q4909" i="9"/>
  <c r="P4909" i="9"/>
  <c r="R4909" i="9"/>
  <c r="Q4908" i="9"/>
  <c r="P4908" i="9"/>
  <c r="R4908" i="9"/>
  <c r="Q4907" i="9"/>
  <c r="P4907" i="9"/>
  <c r="R4907" i="9"/>
  <c r="Q4906" i="9"/>
  <c r="P4906" i="9"/>
  <c r="R4906" i="9"/>
  <c r="Q4905" i="9"/>
  <c r="P4905" i="9"/>
  <c r="R4905" i="9"/>
  <c r="Q4904" i="9"/>
  <c r="P4904" i="9"/>
  <c r="R4904" i="9"/>
  <c r="Q4903" i="9"/>
  <c r="P4903" i="9"/>
  <c r="R4903" i="9"/>
  <c r="Q4902" i="9"/>
  <c r="P4902" i="9"/>
  <c r="R4902" i="9"/>
  <c r="Q4901" i="9"/>
  <c r="P4901" i="9"/>
  <c r="R4901" i="9"/>
  <c r="Q4900" i="9"/>
  <c r="P4900" i="9"/>
  <c r="R4900" i="9"/>
  <c r="Q4899" i="9"/>
  <c r="P4899" i="9"/>
  <c r="R4899" i="9"/>
  <c r="Q4898" i="9"/>
  <c r="P4898" i="9"/>
  <c r="R4898" i="9"/>
  <c r="Q4897" i="9"/>
  <c r="P4897" i="9"/>
  <c r="R4897" i="9"/>
  <c r="Q4896" i="9"/>
  <c r="P4896" i="9"/>
  <c r="R4896" i="9"/>
  <c r="Q4895" i="9"/>
  <c r="P4895" i="9"/>
  <c r="R4895" i="9"/>
  <c r="Q4894" i="9"/>
  <c r="P4894" i="9"/>
  <c r="R4894" i="9"/>
  <c r="Q4893" i="9"/>
  <c r="P4893" i="9"/>
  <c r="R4893" i="9"/>
  <c r="Q4892" i="9"/>
  <c r="P4892" i="9"/>
  <c r="R4892" i="9"/>
  <c r="Q4891" i="9"/>
  <c r="P4891" i="9"/>
  <c r="R4891" i="9"/>
  <c r="Q4890" i="9"/>
  <c r="P4890" i="9"/>
  <c r="R4890" i="9"/>
  <c r="Q4889" i="9"/>
  <c r="P4889" i="9"/>
  <c r="R4889" i="9"/>
  <c r="Q4888" i="9"/>
  <c r="P4888" i="9"/>
  <c r="R4888" i="9"/>
  <c r="Q4887" i="9"/>
  <c r="P4887" i="9"/>
  <c r="R4887" i="9"/>
  <c r="Q4886" i="9"/>
  <c r="P4886" i="9"/>
  <c r="R4886" i="9"/>
  <c r="Q4885" i="9"/>
  <c r="P4885" i="9"/>
  <c r="R4885" i="9"/>
  <c r="Q4884" i="9"/>
  <c r="P4884" i="9"/>
  <c r="R4884" i="9"/>
  <c r="Q4883" i="9"/>
  <c r="P4883" i="9"/>
  <c r="R4883" i="9"/>
  <c r="Q4882" i="9"/>
  <c r="P4882" i="9"/>
  <c r="R4882" i="9"/>
  <c r="Q4881" i="9"/>
  <c r="P4881" i="9"/>
  <c r="R4881" i="9"/>
  <c r="Q4880" i="9"/>
  <c r="P4880" i="9"/>
  <c r="R4880" i="9"/>
  <c r="Q4879" i="9"/>
  <c r="P4879" i="9"/>
  <c r="R4879" i="9"/>
  <c r="Q4878" i="9"/>
  <c r="P4878" i="9"/>
  <c r="R4878" i="9"/>
  <c r="Q4877" i="9"/>
  <c r="P4877" i="9"/>
  <c r="R4877" i="9"/>
  <c r="Q4876" i="9"/>
  <c r="P4876" i="9"/>
  <c r="R4876" i="9"/>
  <c r="Q4875" i="9"/>
  <c r="P4875" i="9"/>
  <c r="R4875" i="9"/>
  <c r="Q4874" i="9"/>
  <c r="P4874" i="9"/>
  <c r="R4874" i="9"/>
  <c r="Q4873" i="9"/>
  <c r="P4873" i="9"/>
  <c r="R4873" i="9"/>
  <c r="Q4872" i="9"/>
  <c r="P4872" i="9"/>
  <c r="R4872" i="9"/>
  <c r="Q4871" i="9"/>
  <c r="P4871" i="9"/>
  <c r="R4871" i="9"/>
  <c r="Q4870" i="9"/>
  <c r="P4870" i="9"/>
  <c r="R4870" i="9"/>
  <c r="Q4869" i="9"/>
  <c r="P4869" i="9"/>
  <c r="R4869" i="9"/>
  <c r="Q4868" i="9"/>
  <c r="P4868" i="9"/>
  <c r="R4868" i="9"/>
  <c r="Q4867" i="9"/>
  <c r="P4867" i="9"/>
  <c r="R4867" i="9"/>
  <c r="Q4866" i="9"/>
  <c r="P4866" i="9"/>
  <c r="R4866" i="9"/>
  <c r="Q4865" i="9"/>
  <c r="P4865" i="9"/>
  <c r="R4865" i="9"/>
  <c r="Q4864" i="9"/>
  <c r="P4864" i="9"/>
  <c r="R4864" i="9"/>
  <c r="Q4863" i="9"/>
  <c r="P4863" i="9"/>
  <c r="R4863" i="9"/>
  <c r="Q4862" i="9"/>
  <c r="P4862" i="9"/>
  <c r="R4862" i="9"/>
  <c r="Q4861" i="9"/>
  <c r="P4861" i="9"/>
  <c r="R4861" i="9"/>
  <c r="Q4860" i="9"/>
  <c r="P4860" i="9"/>
  <c r="R4860" i="9"/>
  <c r="Q4859" i="9"/>
  <c r="P4859" i="9"/>
  <c r="R4859" i="9"/>
  <c r="Q4858" i="9"/>
  <c r="P4858" i="9"/>
  <c r="R4858" i="9"/>
  <c r="Q4857" i="9"/>
  <c r="P4857" i="9"/>
  <c r="R4857" i="9"/>
  <c r="Q4856" i="9"/>
  <c r="P4856" i="9"/>
  <c r="R4856" i="9"/>
  <c r="Q4855" i="9"/>
  <c r="P4855" i="9"/>
  <c r="R4855" i="9"/>
  <c r="Q4854" i="9"/>
  <c r="P4854" i="9"/>
  <c r="R4854" i="9"/>
  <c r="Q4853" i="9"/>
  <c r="P4853" i="9"/>
  <c r="R4853" i="9"/>
  <c r="Q4852" i="9"/>
  <c r="P4852" i="9"/>
  <c r="R4852" i="9"/>
  <c r="Q4851" i="9"/>
  <c r="P4851" i="9"/>
  <c r="R4851" i="9"/>
  <c r="Q4850" i="9"/>
  <c r="P4850" i="9"/>
  <c r="R4850" i="9"/>
  <c r="Q4849" i="9"/>
  <c r="P4849" i="9"/>
  <c r="R4849" i="9"/>
  <c r="Q4848" i="9"/>
  <c r="P4848" i="9"/>
  <c r="R4848" i="9"/>
  <c r="Q4847" i="9"/>
  <c r="P4847" i="9"/>
  <c r="R4847" i="9"/>
  <c r="Q4846" i="9"/>
  <c r="P4846" i="9"/>
  <c r="R4846" i="9"/>
  <c r="Q4845" i="9"/>
  <c r="P4845" i="9"/>
  <c r="R4845" i="9"/>
  <c r="Q4844" i="9"/>
  <c r="P4844" i="9"/>
  <c r="R4844" i="9"/>
  <c r="Q4843" i="9"/>
  <c r="P4843" i="9"/>
  <c r="R4843" i="9"/>
  <c r="Q4842" i="9"/>
  <c r="P4842" i="9"/>
  <c r="R4842" i="9"/>
  <c r="Q4841" i="9"/>
  <c r="P4841" i="9"/>
  <c r="R4841" i="9"/>
  <c r="Q4840" i="9"/>
  <c r="P4840" i="9"/>
  <c r="R4840" i="9"/>
  <c r="Q4839" i="9"/>
  <c r="P4839" i="9"/>
  <c r="R4839" i="9"/>
  <c r="Q4838" i="9"/>
  <c r="P4838" i="9"/>
  <c r="R4838" i="9"/>
  <c r="Q4837" i="9"/>
  <c r="P4837" i="9"/>
  <c r="R4837" i="9"/>
  <c r="Q4836" i="9"/>
  <c r="P4836" i="9"/>
  <c r="R4836" i="9"/>
  <c r="Q4835" i="9"/>
  <c r="P4835" i="9"/>
  <c r="R4835" i="9"/>
  <c r="Q4834" i="9"/>
  <c r="P4834" i="9"/>
  <c r="R4834" i="9"/>
  <c r="Q4833" i="9"/>
  <c r="P4833" i="9"/>
  <c r="R4833" i="9"/>
  <c r="Q4832" i="9"/>
  <c r="P4832" i="9"/>
  <c r="R4832" i="9"/>
  <c r="Q4831" i="9"/>
  <c r="P4831" i="9"/>
  <c r="R4831" i="9"/>
  <c r="Q4830" i="9"/>
  <c r="P4830" i="9"/>
  <c r="R4830" i="9"/>
  <c r="Q4829" i="9"/>
  <c r="P4829" i="9"/>
  <c r="R4829" i="9"/>
  <c r="Q4828" i="9"/>
  <c r="P4828" i="9"/>
  <c r="R4828" i="9"/>
  <c r="Q4827" i="9"/>
  <c r="P4827" i="9"/>
  <c r="R4827" i="9"/>
  <c r="Q4826" i="9"/>
  <c r="P4826" i="9"/>
  <c r="R4826" i="9"/>
  <c r="Q4825" i="9"/>
  <c r="P4825" i="9"/>
  <c r="R4825" i="9"/>
  <c r="Q4824" i="9"/>
  <c r="P4824" i="9"/>
  <c r="R4824" i="9"/>
  <c r="Q4823" i="9"/>
  <c r="P4823" i="9"/>
  <c r="R4823" i="9"/>
  <c r="Q4822" i="9"/>
  <c r="P4822" i="9"/>
  <c r="R4822" i="9"/>
  <c r="Q4821" i="9"/>
  <c r="P4821" i="9"/>
  <c r="R4821" i="9"/>
  <c r="Q4820" i="9"/>
  <c r="P4820" i="9"/>
  <c r="R4820" i="9"/>
  <c r="Q4819" i="9"/>
  <c r="P4819" i="9"/>
  <c r="R4819" i="9"/>
  <c r="Q4818" i="9"/>
  <c r="P4818" i="9"/>
  <c r="R4818" i="9"/>
  <c r="Q4817" i="9"/>
  <c r="P4817" i="9"/>
  <c r="R4817" i="9"/>
  <c r="Q4816" i="9"/>
  <c r="P4816" i="9"/>
  <c r="R4816" i="9"/>
  <c r="Q4815" i="9"/>
  <c r="P4815" i="9"/>
  <c r="R4815" i="9"/>
  <c r="Q4814" i="9"/>
  <c r="P4814" i="9"/>
  <c r="R4814" i="9"/>
  <c r="Q4813" i="9"/>
  <c r="P4813" i="9"/>
  <c r="R4813" i="9"/>
  <c r="Q4812" i="9"/>
  <c r="P4812" i="9"/>
  <c r="R4812" i="9"/>
  <c r="Q4811" i="9"/>
  <c r="P4811" i="9"/>
  <c r="R4811" i="9"/>
  <c r="Q4810" i="9"/>
  <c r="P4810" i="9"/>
  <c r="R4810" i="9"/>
  <c r="Q4809" i="9"/>
  <c r="P4809" i="9"/>
  <c r="R4809" i="9"/>
  <c r="Q4808" i="9"/>
  <c r="P4808" i="9"/>
  <c r="R4808" i="9"/>
  <c r="Q4807" i="9"/>
  <c r="P4807" i="9"/>
  <c r="R4807" i="9"/>
  <c r="Q4806" i="9"/>
  <c r="P4806" i="9"/>
  <c r="R4806" i="9"/>
  <c r="Q4805" i="9"/>
  <c r="P4805" i="9"/>
  <c r="R4805" i="9"/>
  <c r="Q4804" i="9"/>
  <c r="P4804" i="9"/>
  <c r="R4804" i="9"/>
  <c r="Q4803" i="9"/>
  <c r="P4803" i="9"/>
  <c r="R4803" i="9"/>
  <c r="Q4802" i="9"/>
  <c r="P4802" i="9"/>
  <c r="R4802" i="9"/>
  <c r="Q4801" i="9"/>
  <c r="P4801" i="9"/>
  <c r="R4801" i="9"/>
  <c r="Q4800" i="9"/>
  <c r="P4800" i="9"/>
  <c r="R4800" i="9"/>
  <c r="Q4799" i="9"/>
  <c r="P4799" i="9"/>
  <c r="R4799" i="9"/>
  <c r="Q4798" i="9"/>
  <c r="P4798" i="9"/>
  <c r="R4798" i="9"/>
  <c r="Q4797" i="9"/>
  <c r="P4797" i="9"/>
  <c r="R4797" i="9"/>
  <c r="Q4796" i="9"/>
  <c r="P4796" i="9"/>
  <c r="R4796" i="9"/>
  <c r="Q4795" i="9"/>
  <c r="P4795" i="9"/>
  <c r="R4795" i="9"/>
  <c r="Q4794" i="9"/>
  <c r="P4794" i="9"/>
  <c r="R4794" i="9"/>
  <c r="Q4793" i="9"/>
  <c r="P4793" i="9"/>
  <c r="R4793" i="9"/>
  <c r="Q4792" i="9"/>
  <c r="P4792" i="9"/>
  <c r="R4792" i="9"/>
  <c r="Q4791" i="9"/>
  <c r="P4791" i="9"/>
  <c r="R4791" i="9"/>
  <c r="Q4790" i="9"/>
  <c r="P4790" i="9"/>
  <c r="R4790" i="9"/>
  <c r="Q4789" i="9"/>
  <c r="P4789" i="9"/>
  <c r="R4789" i="9"/>
  <c r="Q4788" i="9"/>
  <c r="P4788" i="9"/>
  <c r="R4788" i="9"/>
  <c r="Q4787" i="9"/>
  <c r="P4787" i="9"/>
  <c r="R4787" i="9"/>
  <c r="Q4786" i="9"/>
  <c r="P4786" i="9"/>
  <c r="R4786" i="9"/>
  <c r="Q4785" i="9"/>
  <c r="P4785" i="9"/>
  <c r="R4785" i="9"/>
  <c r="Q4784" i="9"/>
  <c r="P4784" i="9"/>
  <c r="R4784" i="9"/>
  <c r="Q4783" i="9"/>
  <c r="P4783" i="9"/>
  <c r="R4783" i="9"/>
  <c r="Q4782" i="9"/>
  <c r="P4782" i="9"/>
  <c r="R4782" i="9"/>
  <c r="Q4781" i="9"/>
  <c r="P4781" i="9"/>
  <c r="R4781" i="9"/>
  <c r="Q4780" i="9"/>
  <c r="P4780" i="9"/>
  <c r="R4780" i="9"/>
  <c r="Q4779" i="9"/>
  <c r="P4779" i="9"/>
  <c r="R4779" i="9"/>
  <c r="Q4778" i="9"/>
  <c r="P4778" i="9"/>
  <c r="R4778" i="9"/>
  <c r="Q4777" i="9"/>
  <c r="P4777" i="9"/>
  <c r="R4777" i="9"/>
  <c r="Q4776" i="9"/>
  <c r="P4776" i="9"/>
  <c r="R4776" i="9"/>
  <c r="Q4775" i="9"/>
  <c r="P4775" i="9"/>
  <c r="R4775" i="9"/>
  <c r="Q4774" i="9"/>
  <c r="P4774" i="9"/>
  <c r="R4774" i="9"/>
  <c r="Q4773" i="9"/>
  <c r="P4773" i="9"/>
  <c r="R4773" i="9"/>
  <c r="Q4772" i="9"/>
  <c r="P4772" i="9"/>
  <c r="R4772" i="9"/>
  <c r="Q4771" i="9"/>
  <c r="P4771" i="9"/>
  <c r="R4771" i="9"/>
  <c r="Q4770" i="9"/>
  <c r="P4770" i="9"/>
  <c r="R4770" i="9"/>
  <c r="Q4769" i="9"/>
  <c r="P4769" i="9"/>
  <c r="R4769" i="9"/>
  <c r="Q4768" i="9"/>
  <c r="P4768" i="9"/>
  <c r="R4768" i="9"/>
  <c r="Q4767" i="9"/>
  <c r="P4767" i="9"/>
  <c r="R4767" i="9"/>
  <c r="Q4766" i="9"/>
  <c r="P4766" i="9"/>
  <c r="R4766" i="9"/>
  <c r="Q4765" i="9"/>
  <c r="P4765" i="9"/>
  <c r="R4765" i="9"/>
  <c r="Q4764" i="9"/>
  <c r="P4764" i="9"/>
  <c r="R4764" i="9"/>
  <c r="Q4763" i="9"/>
  <c r="P4763" i="9"/>
  <c r="R4763" i="9"/>
  <c r="Q4762" i="9"/>
  <c r="P4762" i="9"/>
  <c r="R4762" i="9"/>
  <c r="Q4761" i="9"/>
  <c r="P4761" i="9"/>
  <c r="R4761" i="9"/>
  <c r="Q4760" i="9"/>
  <c r="P4760" i="9"/>
  <c r="R4760" i="9"/>
  <c r="Q4759" i="9"/>
  <c r="P4759" i="9"/>
  <c r="R4759" i="9"/>
  <c r="Q4758" i="9"/>
  <c r="P4758" i="9"/>
  <c r="R4758" i="9"/>
  <c r="Q4757" i="9"/>
  <c r="P4757" i="9"/>
  <c r="R4757" i="9"/>
  <c r="Q4756" i="9"/>
  <c r="P4756" i="9"/>
  <c r="R4756" i="9"/>
  <c r="Q4755" i="9"/>
  <c r="P4755" i="9"/>
  <c r="R4755" i="9"/>
  <c r="Q4754" i="9"/>
  <c r="P4754" i="9"/>
  <c r="R4754" i="9"/>
  <c r="Q4753" i="9"/>
  <c r="P4753" i="9"/>
  <c r="R4753" i="9"/>
  <c r="Q4752" i="9"/>
  <c r="P4752" i="9"/>
  <c r="R4752" i="9"/>
  <c r="Q4751" i="9"/>
  <c r="P4751" i="9"/>
  <c r="R4751" i="9"/>
  <c r="Q4750" i="9"/>
  <c r="P4750" i="9"/>
  <c r="R4750" i="9"/>
  <c r="Q4749" i="9"/>
  <c r="P4749" i="9"/>
  <c r="R4749" i="9"/>
  <c r="Q4748" i="9"/>
  <c r="P4748" i="9"/>
  <c r="R4748" i="9"/>
  <c r="Q4747" i="9"/>
  <c r="P4747" i="9"/>
  <c r="R4747" i="9"/>
  <c r="Q4746" i="9"/>
  <c r="P4746" i="9"/>
  <c r="R4746" i="9"/>
  <c r="Q4745" i="9"/>
  <c r="P4745" i="9"/>
  <c r="R4745" i="9"/>
  <c r="Q4744" i="9"/>
  <c r="P4744" i="9"/>
  <c r="R4744" i="9"/>
  <c r="Q4743" i="9"/>
  <c r="P4743" i="9"/>
  <c r="R4743" i="9"/>
  <c r="Q4742" i="9"/>
  <c r="P4742" i="9"/>
  <c r="R4742" i="9"/>
  <c r="Q4741" i="9"/>
  <c r="P4741" i="9"/>
  <c r="R4741" i="9"/>
  <c r="Q4740" i="9"/>
  <c r="P4740" i="9"/>
  <c r="R4740" i="9"/>
  <c r="Q4739" i="9"/>
  <c r="P4739" i="9"/>
  <c r="R4739" i="9"/>
  <c r="Q4738" i="9"/>
  <c r="P4738" i="9"/>
  <c r="R4738" i="9"/>
  <c r="Q4737" i="9"/>
  <c r="P4737" i="9"/>
  <c r="R4737" i="9"/>
  <c r="Q4736" i="9"/>
  <c r="P4736" i="9"/>
  <c r="R4736" i="9"/>
  <c r="Q4735" i="9"/>
  <c r="P4735" i="9"/>
  <c r="R4735" i="9"/>
  <c r="Q4734" i="9"/>
  <c r="P4734" i="9"/>
  <c r="R4734" i="9"/>
  <c r="Q4733" i="9"/>
  <c r="P4733" i="9"/>
  <c r="R4733" i="9"/>
  <c r="Q4732" i="9"/>
  <c r="P4732" i="9"/>
  <c r="R4732" i="9"/>
  <c r="Q4731" i="9"/>
  <c r="P4731" i="9"/>
  <c r="R4731" i="9"/>
  <c r="Q4730" i="9"/>
  <c r="P4730" i="9"/>
  <c r="R4730" i="9"/>
  <c r="Q4729" i="9"/>
  <c r="P4729" i="9"/>
  <c r="R4729" i="9"/>
  <c r="Q4728" i="9"/>
  <c r="P4728" i="9"/>
  <c r="R4728" i="9"/>
  <c r="Q4727" i="9"/>
  <c r="P4727" i="9"/>
  <c r="R4727" i="9"/>
  <c r="Q4726" i="9"/>
  <c r="P4726" i="9"/>
  <c r="R4726" i="9"/>
  <c r="Q4725" i="9"/>
  <c r="P4725" i="9"/>
  <c r="R4725" i="9"/>
  <c r="Q4724" i="9"/>
  <c r="P4724" i="9"/>
  <c r="R4724" i="9"/>
  <c r="Q4723" i="9"/>
  <c r="P4723" i="9"/>
  <c r="R4723" i="9"/>
  <c r="Q4722" i="9"/>
  <c r="P4722" i="9"/>
  <c r="R4722" i="9"/>
  <c r="Q4721" i="9"/>
  <c r="P4721" i="9"/>
  <c r="R4721" i="9"/>
  <c r="Q4720" i="9"/>
  <c r="P4720" i="9"/>
  <c r="R4720" i="9"/>
  <c r="Q4719" i="9"/>
  <c r="P4719" i="9"/>
  <c r="R4719" i="9"/>
  <c r="Q4718" i="9"/>
  <c r="P4718" i="9"/>
  <c r="R4718" i="9"/>
  <c r="Q4717" i="9"/>
  <c r="P4717" i="9"/>
  <c r="R4717" i="9"/>
  <c r="Q4716" i="9"/>
  <c r="P4716" i="9"/>
  <c r="R4716" i="9"/>
  <c r="Q4715" i="9"/>
  <c r="P4715" i="9"/>
  <c r="R4715" i="9"/>
  <c r="Q4714" i="9"/>
  <c r="P4714" i="9"/>
  <c r="R4714" i="9"/>
  <c r="Q4713" i="9"/>
  <c r="P4713" i="9"/>
  <c r="R4713" i="9"/>
  <c r="Q4712" i="9"/>
  <c r="P4712" i="9"/>
  <c r="R4712" i="9"/>
  <c r="Q4711" i="9"/>
  <c r="P4711" i="9"/>
  <c r="R4711" i="9"/>
  <c r="Q4710" i="9"/>
  <c r="P4710" i="9"/>
  <c r="R4710" i="9"/>
  <c r="Q4709" i="9"/>
  <c r="P4709" i="9"/>
  <c r="R4709" i="9"/>
  <c r="Q4708" i="9"/>
  <c r="P4708" i="9"/>
  <c r="R4708" i="9"/>
  <c r="Q4707" i="9"/>
  <c r="P4707" i="9"/>
  <c r="R4707" i="9"/>
  <c r="Q4706" i="9"/>
  <c r="P4706" i="9"/>
  <c r="R4706" i="9"/>
  <c r="Q4705" i="9"/>
  <c r="P4705" i="9"/>
  <c r="R4705" i="9"/>
  <c r="Q4704" i="9"/>
  <c r="P4704" i="9"/>
  <c r="R4704" i="9"/>
  <c r="Q4703" i="9"/>
  <c r="P4703" i="9"/>
  <c r="R4703" i="9"/>
  <c r="Q4702" i="9"/>
  <c r="P4702" i="9"/>
  <c r="R4702" i="9"/>
  <c r="Q4701" i="9"/>
  <c r="P4701" i="9"/>
  <c r="R4701" i="9"/>
  <c r="Q4700" i="9"/>
  <c r="P4700" i="9"/>
  <c r="R4700" i="9"/>
  <c r="Q4699" i="9"/>
  <c r="P4699" i="9"/>
  <c r="R4699" i="9"/>
  <c r="Q4698" i="9"/>
  <c r="P4698" i="9"/>
  <c r="R4698" i="9"/>
  <c r="Q4697" i="9"/>
  <c r="P4697" i="9"/>
  <c r="R4697" i="9"/>
  <c r="Q4696" i="9"/>
  <c r="P4696" i="9"/>
  <c r="R4696" i="9"/>
  <c r="Q4695" i="9"/>
  <c r="P4695" i="9"/>
  <c r="R4695" i="9"/>
  <c r="Q4694" i="9"/>
  <c r="P4694" i="9"/>
  <c r="R4694" i="9"/>
  <c r="Q4693" i="9"/>
  <c r="P4693" i="9"/>
  <c r="R4693" i="9"/>
  <c r="Q4692" i="9"/>
  <c r="P4692" i="9"/>
  <c r="R4692" i="9"/>
  <c r="Q4691" i="9"/>
  <c r="P4691" i="9"/>
  <c r="R4691" i="9"/>
  <c r="Q4690" i="9"/>
  <c r="P4690" i="9"/>
  <c r="R4690" i="9"/>
  <c r="Q4689" i="9"/>
  <c r="P4689" i="9"/>
  <c r="R4689" i="9"/>
  <c r="Q4688" i="9"/>
  <c r="P4688" i="9"/>
  <c r="R4688" i="9"/>
  <c r="Q4687" i="9"/>
  <c r="P4687" i="9"/>
  <c r="R4687" i="9"/>
  <c r="Q4686" i="9"/>
  <c r="P4686" i="9"/>
  <c r="R4686" i="9"/>
  <c r="Q4685" i="9"/>
  <c r="P4685" i="9"/>
  <c r="R4685" i="9"/>
  <c r="Q4684" i="9"/>
  <c r="P4684" i="9"/>
  <c r="R4684" i="9"/>
  <c r="Q4683" i="9"/>
  <c r="P4683" i="9"/>
  <c r="R4683" i="9"/>
  <c r="Q4682" i="9"/>
  <c r="P4682" i="9"/>
  <c r="R4682" i="9"/>
  <c r="Q4681" i="9"/>
  <c r="P4681" i="9"/>
  <c r="R4681" i="9"/>
  <c r="Q4680" i="9"/>
  <c r="P4680" i="9"/>
  <c r="R4680" i="9"/>
  <c r="Q4679" i="9"/>
  <c r="P4679" i="9"/>
  <c r="R4679" i="9"/>
  <c r="Q4678" i="9"/>
  <c r="P4678" i="9"/>
  <c r="R4678" i="9"/>
  <c r="Q4677" i="9"/>
  <c r="P4677" i="9"/>
  <c r="R4677" i="9"/>
  <c r="Q4676" i="9"/>
  <c r="P4676" i="9"/>
  <c r="R4676" i="9"/>
  <c r="Q4675" i="9"/>
  <c r="P4675" i="9"/>
  <c r="R4675" i="9"/>
  <c r="Q4674" i="9"/>
  <c r="P4674" i="9"/>
  <c r="R4674" i="9"/>
  <c r="Q4673" i="9"/>
  <c r="P4673" i="9"/>
  <c r="R4673" i="9"/>
  <c r="Q4672" i="9"/>
  <c r="P4672" i="9"/>
  <c r="R4672" i="9"/>
  <c r="Q4671" i="9"/>
  <c r="P4671" i="9"/>
  <c r="R4671" i="9"/>
  <c r="Q4670" i="9"/>
  <c r="P4670" i="9"/>
  <c r="R4670" i="9"/>
  <c r="Q4669" i="9"/>
  <c r="P4669" i="9"/>
  <c r="R4669" i="9"/>
  <c r="Q4668" i="9"/>
  <c r="P4668" i="9"/>
  <c r="R4668" i="9"/>
  <c r="Q4667" i="9"/>
  <c r="P4667" i="9"/>
  <c r="R4667" i="9"/>
  <c r="Q4666" i="9"/>
  <c r="P4666" i="9"/>
  <c r="R4666" i="9"/>
  <c r="Q4665" i="9"/>
  <c r="P4665" i="9"/>
  <c r="R4665" i="9"/>
  <c r="Q4664" i="9"/>
  <c r="P4664" i="9"/>
  <c r="R4664" i="9"/>
  <c r="Q4663" i="9"/>
  <c r="P4663" i="9"/>
  <c r="R4663" i="9"/>
  <c r="Q4662" i="9"/>
  <c r="P4662" i="9"/>
  <c r="R4662" i="9"/>
  <c r="Q4661" i="9"/>
  <c r="P4661" i="9"/>
  <c r="R4661" i="9"/>
  <c r="Q4660" i="9"/>
  <c r="P4660" i="9"/>
  <c r="R4660" i="9"/>
  <c r="Q4659" i="9"/>
  <c r="P4659" i="9"/>
  <c r="R4659" i="9"/>
  <c r="Q4658" i="9"/>
  <c r="P4658" i="9"/>
  <c r="R4658" i="9"/>
  <c r="Q4657" i="9"/>
  <c r="P4657" i="9"/>
  <c r="R4657" i="9"/>
  <c r="Q4656" i="9"/>
  <c r="P4656" i="9"/>
  <c r="R4656" i="9"/>
  <c r="Q4655" i="9"/>
  <c r="P4655" i="9"/>
  <c r="R4655" i="9"/>
  <c r="Q4654" i="9"/>
  <c r="P4654" i="9"/>
  <c r="R4654" i="9"/>
  <c r="Q4653" i="9"/>
  <c r="P4653" i="9"/>
  <c r="R4653" i="9"/>
  <c r="Q4652" i="9"/>
  <c r="P4652" i="9"/>
  <c r="R4652" i="9"/>
  <c r="Q4651" i="9"/>
  <c r="P4651" i="9"/>
  <c r="R4651" i="9"/>
  <c r="Q4650" i="9"/>
  <c r="P4650" i="9"/>
  <c r="R4650" i="9"/>
  <c r="Q4649" i="9"/>
  <c r="P4649" i="9"/>
  <c r="R4649" i="9"/>
  <c r="Q4648" i="9"/>
  <c r="P4648" i="9"/>
  <c r="R4648" i="9"/>
  <c r="Q4647" i="9"/>
  <c r="P4647" i="9"/>
  <c r="R4647" i="9"/>
  <c r="Q4646" i="9"/>
  <c r="P4646" i="9"/>
  <c r="R4646" i="9"/>
  <c r="Q4645" i="9"/>
  <c r="P4645" i="9"/>
  <c r="R4645" i="9"/>
  <c r="Q4644" i="9"/>
  <c r="P4644" i="9"/>
  <c r="R4644" i="9"/>
  <c r="Q4643" i="9"/>
  <c r="P4643" i="9"/>
  <c r="R4643" i="9"/>
  <c r="Q4642" i="9"/>
  <c r="P4642" i="9"/>
  <c r="R4642" i="9"/>
  <c r="Q4641" i="9"/>
  <c r="P4641" i="9"/>
  <c r="R4641" i="9"/>
  <c r="Q4640" i="9"/>
  <c r="P4640" i="9"/>
  <c r="R4640" i="9"/>
  <c r="Q4639" i="9"/>
  <c r="P4639" i="9"/>
  <c r="R4639" i="9"/>
  <c r="Q4638" i="9"/>
  <c r="P4638" i="9"/>
  <c r="R4638" i="9"/>
  <c r="Q4637" i="9"/>
  <c r="P4637" i="9"/>
  <c r="R4637" i="9"/>
  <c r="Q4636" i="9"/>
  <c r="P4636" i="9"/>
  <c r="R4636" i="9"/>
  <c r="Q4635" i="9"/>
  <c r="P4635" i="9"/>
  <c r="R4635" i="9"/>
  <c r="Q4634" i="9"/>
  <c r="P4634" i="9"/>
  <c r="R4634" i="9"/>
  <c r="Q4633" i="9"/>
  <c r="P4633" i="9"/>
  <c r="R4633" i="9"/>
  <c r="Q4632" i="9"/>
  <c r="P4632" i="9"/>
  <c r="R4632" i="9"/>
  <c r="Q4631" i="9"/>
  <c r="P4631" i="9"/>
  <c r="R4631" i="9"/>
  <c r="Q4630" i="9"/>
  <c r="P4630" i="9"/>
  <c r="R4630" i="9"/>
  <c r="Q4629" i="9"/>
  <c r="P4629" i="9"/>
  <c r="R4629" i="9"/>
  <c r="Q4628" i="9"/>
  <c r="P4628" i="9"/>
  <c r="R4628" i="9"/>
  <c r="Q4627" i="9"/>
  <c r="P4627" i="9"/>
  <c r="R4627" i="9"/>
  <c r="Q4626" i="9"/>
  <c r="P4626" i="9"/>
  <c r="R4626" i="9"/>
  <c r="Q4625" i="9"/>
  <c r="P4625" i="9"/>
  <c r="R4625" i="9"/>
  <c r="Q4624" i="9"/>
  <c r="P4624" i="9"/>
  <c r="R4624" i="9"/>
  <c r="Q4623" i="9"/>
  <c r="P4623" i="9"/>
  <c r="R4623" i="9"/>
  <c r="Q4622" i="9"/>
  <c r="P4622" i="9"/>
  <c r="R4622" i="9"/>
  <c r="Q4621" i="9"/>
  <c r="P4621" i="9"/>
  <c r="R4621" i="9"/>
  <c r="Q4620" i="9"/>
  <c r="P4620" i="9"/>
  <c r="R4620" i="9"/>
  <c r="Q4619" i="9"/>
  <c r="P4619" i="9"/>
  <c r="R4619" i="9"/>
  <c r="Q4618" i="9"/>
  <c r="P4618" i="9"/>
  <c r="R4618" i="9"/>
  <c r="Q4617" i="9"/>
  <c r="P4617" i="9"/>
  <c r="R4617" i="9"/>
  <c r="Q4616" i="9"/>
  <c r="P4616" i="9"/>
  <c r="R4616" i="9"/>
  <c r="Q4615" i="9"/>
  <c r="P4615" i="9"/>
  <c r="R4615" i="9"/>
  <c r="Q4614" i="9"/>
  <c r="P4614" i="9"/>
  <c r="R4614" i="9"/>
  <c r="Q4613" i="9"/>
  <c r="P4613" i="9"/>
  <c r="R4613" i="9"/>
  <c r="Q4612" i="9"/>
  <c r="P4612" i="9"/>
  <c r="R4612" i="9"/>
  <c r="Q4611" i="9"/>
  <c r="P4611" i="9"/>
  <c r="R4611" i="9"/>
  <c r="Q4610" i="9"/>
  <c r="P4610" i="9"/>
  <c r="R4610" i="9"/>
  <c r="Q4609" i="9"/>
  <c r="P4609" i="9"/>
  <c r="R4609" i="9"/>
  <c r="Q4608" i="9"/>
  <c r="P4608" i="9"/>
  <c r="R4608" i="9"/>
  <c r="Q4607" i="9"/>
  <c r="P4607" i="9"/>
  <c r="R4607" i="9"/>
  <c r="Q4606" i="9"/>
  <c r="P4606" i="9"/>
  <c r="R4606" i="9"/>
  <c r="Q4605" i="9"/>
  <c r="P4605" i="9"/>
  <c r="R4605" i="9"/>
  <c r="Q4604" i="9"/>
  <c r="P4604" i="9"/>
  <c r="R4604" i="9"/>
  <c r="Q4603" i="9"/>
  <c r="P4603" i="9"/>
  <c r="R4603" i="9"/>
  <c r="Q4602" i="9"/>
  <c r="P4602" i="9"/>
  <c r="R4602" i="9"/>
  <c r="Q4601" i="9"/>
  <c r="P4601" i="9"/>
  <c r="R4601" i="9"/>
  <c r="Q4600" i="9"/>
  <c r="P4600" i="9"/>
  <c r="R4600" i="9"/>
  <c r="Q4599" i="9"/>
  <c r="P4599" i="9"/>
  <c r="R4599" i="9"/>
  <c r="Q4598" i="9"/>
  <c r="P4598" i="9"/>
  <c r="R4598" i="9"/>
  <c r="Q4597" i="9"/>
  <c r="P4597" i="9"/>
  <c r="R4597" i="9"/>
  <c r="Q4596" i="9"/>
  <c r="P4596" i="9"/>
  <c r="R4596" i="9"/>
  <c r="Q4595" i="9"/>
  <c r="P4595" i="9"/>
  <c r="R4595" i="9"/>
  <c r="Q4594" i="9"/>
  <c r="P4594" i="9"/>
  <c r="R4594" i="9"/>
  <c r="Q4593" i="9"/>
  <c r="P4593" i="9"/>
  <c r="R4593" i="9"/>
  <c r="Q4592" i="9"/>
  <c r="P4592" i="9"/>
  <c r="R4592" i="9"/>
  <c r="Q4591" i="9"/>
  <c r="P4591" i="9"/>
  <c r="R4591" i="9"/>
  <c r="Q4590" i="9"/>
  <c r="P4590" i="9"/>
  <c r="R4590" i="9"/>
  <c r="Q4589" i="9"/>
  <c r="P4589" i="9"/>
  <c r="R4589" i="9"/>
  <c r="Q4588" i="9"/>
  <c r="P4588" i="9"/>
  <c r="R4588" i="9"/>
  <c r="Q4587" i="9"/>
  <c r="P4587" i="9"/>
  <c r="R4587" i="9"/>
  <c r="Q4586" i="9"/>
  <c r="P4586" i="9"/>
  <c r="R4586" i="9"/>
  <c r="Q4585" i="9"/>
  <c r="P4585" i="9"/>
  <c r="R4585" i="9"/>
  <c r="Q4584" i="9"/>
  <c r="P4584" i="9"/>
  <c r="R4584" i="9"/>
  <c r="Q4583" i="9"/>
  <c r="P4583" i="9"/>
  <c r="R4583" i="9"/>
  <c r="Q4582" i="9"/>
  <c r="P4582" i="9"/>
  <c r="R4582" i="9"/>
  <c r="Q4581" i="9"/>
  <c r="P4581" i="9"/>
  <c r="R4581" i="9"/>
  <c r="Q4580" i="9"/>
  <c r="P4580" i="9"/>
  <c r="R4580" i="9"/>
  <c r="Q4579" i="9"/>
  <c r="P4579" i="9"/>
  <c r="R4579" i="9"/>
  <c r="Q4578" i="9"/>
  <c r="P4578" i="9"/>
  <c r="R4578" i="9"/>
  <c r="Q4577" i="9"/>
  <c r="P4577" i="9"/>
  <c r="R4577" i="9"/>
  <c r="Q4576" i="9"/>
  <c r="P4576" i="9"/>
  <c r="R4576" i="9"/>
  <c r="Q4575" i="9"/>
  <c r="P4575" i="9"/>
  <c r="R4575" i="9"/>
  <c r="Q4574" i="9"/>
  <c r="P4574" i="9"/>
  <c r="R4574" i="9"/>
  <c r="Q4573" i="9"/>
  <c r="P4573" i="9"/>
  <c r="R4573" i="9"/>
  <c r="Q4572" i="9"/>
  <c r="P4572" i="9"/>
  <c r="R4572" i="9"/>
  <c r="Q4571" i="9"/>
  <c r="P4571" i="9"/>
  <c r="R4571" i="9"/>
  <c r="Q4570" i="9"/>
  <c r="P4570" i="9"/>
  <c r="R4570" i="9"/>
  <c r="Q4569" i="9"/>
  <c r="P4569" i="9"/>
  <c r="R4569" i="9"/>
  <c r="Q4568" i="9"/>
  <c r="P4568" i="9"/>
  <c r="R4568" i="9"/>
  <c r="Q4567" i="9"/>
  <c r="P4567" i="9"/>
  <c r="R4567" i="9"/>
  <c r="Q4566" i="9"/>
  <c r="P4566" i="9"/>
  <c r="R4566" i="9"/>
  <c r="Q4565" i="9"/>
  <c r="P4565" i="9"/>
  <c r="R4565" i="9"/>
  <c r="Q4564" i="9"/>
  <c r="P4564" i="9"/>
  <c r="R4564" i="9"/>
  <c r="Q4563" i="9"/>
  <c r="P4563" i="9"/>
  <c r="R4563" i="9"/>
  <c r="Q4562" i="9"/>
  <c r="P4562" i="9"/>
  <c r="R4562" i="9"/>
  <c r="Q4561" i="9"/>
  <c r="P4561" i="9"/>
  <c r="R4561" i="9"/>
  <c r="Q4560" i="9"/>
  <c r="P4560" i="9"/>
  <c r="R4560" i="9"/>
  <c r="Q4559" i="9"/>
  <c r="P4559" i="9"/>
  <c r="R4559" i="9"/>
  <c r="Q4558" i="9"/>
  <c r="P4558" i="9"/>
  <c r="R4558" i="9"/>
  <c r="Q4557" i="9"/>
  <c r="P4557" i="9"/>
  <c r="R4557" i="9"/>
  <c r="Q4556" i="9"/>
  <c r="P4556" i="9"/>
  <c r="R4556" i="9"/>
  <c r="Q4555" i="9"/>
  <c r="P4555" i="9"/>
  <c r="R4555" i="9"/>
  <c r="Q4554" i="9"/>
  <c r="P4554" i="9"/>
  <c r="R4554" i="9"/>
  <c r="Q4553" i="9"/>
  <c r="P4553" i="9"/>
  <c r="R4553" i="9"/>
  <c r="Q4552" i="9"/>
  <c r="P4552" i="9"/>
  <c r="R4552" i="9"/>
  <c r="Q4551" i="9"/>
  <c r="P4551" i="9"/>
  <c r="R4551" i="9"/>
  <c r="Q4550" i="9"/>
  <c r="P4550" i="9"/>
  <c r="R4550" i="9"/>
  <c r="Q4549" i="9"/>
  <c r="P4549" i="9"/>
  <c r="R4549" i="9"/>
  <c r="Q4548" i="9"/>
  <c r="P4548" i="9"/>
  <c r="R4548" i="9"/>
  <c r="Q4547" i="9"/>
  <c r="P4547" i="9"/>
  <c r="R4547" i="9"/>
  <c r="Q4546" i="9"/>
  <c r="P4546" i="9"/>
  <c r="R4546" i="9"/>
  <c r="Q4545" i="9"/>
  <c r="P4545" i="9"/>
  <c r="R4545" i="9"/>
  <c r="Q4544" i="9"/>
  <c r="P4544" i="9"/>
  <c r="R4544" i="9"/>
  <c r="Q4543" i="9"/>
  <c r="P4543" i="9"/>
  <c r="R4543" i="9"/>
  <c r="Q4542" i="9"/>
  <c r="P4542" i="9"/>
  <c r="R4542" i="9"/>
  <c r="Q4541" i="9"/>
  <c r="P4541" i="9"/>
  <c r="R4541" i="9"/>
  <c r="Q4540" i="9"/>
  <c r="P4540" i="9"/>
  <c r="R4540" i="9"/>
  <c r="Q4539" i="9"/>
  <c r="P4539" i="9"/>
  <c r="R4539" i="9"/>
  <c r="Q4538" i="9"/>
  <c r="P4538" i="9"/>
  <c r="R4538" i="9"/>
  <c r="Q4537" i="9"/>
  <c r="P4537" i="9"/>
  <c r="R4537" i="9"/>
  <c r="Q4536" i="9"/>
  <c r="P4536" i="9"/>
  <c r="R4536" i="9"/>
  <c r="Q4535" i="9"/>
  <c r="P4535" i="9"/>
  <c r="R4535" i="9"/>
  <c r="Q4534" i="9"/>
  <c r="P4534" i="9"/>
  <c r="R4534" i="9"/>
  <c r="Q4533" i="9"/>
  <c r="P4533" i="9"/>
  <c r="R4533" i="9"/>
  <c r="Q4532" i="9"/>
  <c r="P4532" i="9"/>
  <c r="R4532" i="9"/>
  <c r="Q4531" i="9"/>
  <c r="P4531" i="9"/>
  <c r="R4531" i="9"/>
  <c r="Q4530" i="9"/>
  <c r="P4530" i="9"/>
  <c r="R4530" i="9"/>
  <c r="Q4529" i="9"/>
  <c r="P4529" i="9"/>
  <c r="R4529" i="9"/>
  <c r="Q4528" i="9"/>
  <c r="P4528" i="9"/>
  <c r="R4528" i="9"/>
  <c r="Q4527" i="9"/>
  <c r="P4527" i="9"/>
  <c r="R4527" i="9"/>
  <c r="Q4526" i="9"/>
  <c r="P4526" i="9"/>
  <c r="R4526" i="9"/>
  <c r="Q4525" i="9"/>
  <c r="P4525" i="9"/>
  <c r="R4525" i="9"/>
  <c r="Q4524" i="9"/>
  <c r="P4524" i="9"/>
  <c r="R4524" i="9"/>
  <c r="Q4523" i="9"/>
  <c r="P4523" i="9"/>
  <c r="R4523" i="9"/>
  <c r="Q4522" i="9"/>
  <c r="P4522" i="9"/>
  <c r="R4522" i="9"/>
  <c r="Q4521" i="9"/>
  <c r="P4521" i="9"/>
  <c r="R4521" i="9"/>
  <c r="Q4520" i="9"/>
  <c r="P4520" i="9"/>
  <c r="R4520" i="9"/>
  <c r="Q4519" i="9"/>
  <c r="P4519" i="9"/>
  <c r="R4519" i="9"/>
  <c r="Q4518" i="9"/>
  <c r="P4518" i="9"/>
  <c r="R4518" i="9"/>
  <c r="Q4517" i="9"/>
  <c r="P4517" i="9"/>
  <c r="R4517" i="9"/>
  <c r="Q4516" i="9"/>
  <c r="P4516" i="9"/>
  <c r="R4516" i="9"/>
  <c r="Q4515" i="9"/>
  <c r="P4515" i="9"/>
  <c r="R4515" i="9"/>
  <c r="Q4514" i="9"/>
  <c r="P4514" i="9"/>
  <c r="R4514" i="9"/>
  <c r="Q4513" i="9"/>
  <c r="P4513" i="9"/>
  <c r="R4513" i="9"/>
  <c r="Q4512" i="9"/>
  <c r="P4512" i="9"/>
  <c r="R4512" i="9"/>
  <c r="Q4511" i="9"/>
  <c r="P4511" i="9"/>
  <c r="R4511" i="9"/>
  <c r="Q4510" i="9"/>
  <c r="P4510" i="9"/>
  <c r="R4510" i="9"/>
  <c r="Q4509" i="9"/>
  <c r="P4509" i="9"/>
  <c r="R4509" i="9"/>
  <c r="Q4508" i="9"/>
  <c r="P4508" i="9"/>
  <c r="R4508" i="9"/>
  <c r="Q4507" i="9"/>
  <c r="P4507" i="9"/>
  <c r="R4507" i="9"/>
  <c r="Q4506" i="9"/>
  <c r="P4506" i="9"/>
  <c r="R4506" i="9"/>
  <c r="Q4505" i="9"/>
  <c r="P4505" i="9"/>
  <c r="R4505" i="9"/>
  <c r="Q4504" i="9"/>
  <c r="P4504" i="9"/>
  <c r="R4504" i="9"/>
  <c r="Q4503" i="9"/>
  <c r="P4503" i="9"/>
  <c r="R4503" i="9"/>
  <c r="Q4502" i="9"/>
  <c r="P4502" i="9"/>
  <c r="R4502" i="9"/>
  <c r="Q4501" i="9"/>
  <c r="P4501" i="9"/>
  <c r="R4501" i="9"/>
  <c r="Q4500" i="9"/>
  <c r="P4500" i="9"/>
  <c r="R4500" i="9"/>
  <c r="Q4499" i="9"/>
  <c r="P4499" i="9"/>
  <c r="R4499" i="9"/>
  <c r="Q4498" i="9"/>
  <c r="P4498" i="9"/>
  <c r="R4498" i="9"/>
  <c r="Q4497" i="9"/>
  <c r="P4497" i="9"/>
  <c r="R4497" i="9"/>
  <c r="Q4496" i="9"/>
  <c r="P4496" i="9"/>
  <c r="R4496" i="9"/>
  <c r="Q4495" i="9"/>
  <c r="P4495" i="9"/>
  <c r="R4495" i="9"/>
  <c r="Q4494" i="9"/>
  <c r="P4494" i="9"/>
  <c r="R4494" i="9"/>
  <c r="Q4493" i="9"/>
  <c r="P4493" i="9"/>
  <c r="R4493" i="9"/>
  <c r="Q4492" i="9"/>
  <c r="P4492" i="9"/>
  <c r="R4492" i="9"/>
  <c r="Q4491" i="9"/>
  <c r="P4491" i="9"/>
  <c r="R4491" i="9"/>
  <c r="Q4490" i="9"/>
  <c r="P4490" i="9"/>
  <c r="R4490" i="9"/>
  <c r="Q4489" i="9"/>
  <c r="P4489" i="9"/>
  <c r="R4489" i="9"/>
  <c r="Q4488" i="9"/>
  <c r="P4488" i="9"/>
  <c r="R4488" i="9"/>
  <c r="Q4487" i="9"/>
  <c r="P4487" i="9"/>
  <c r="R4487" i="9"/>
  <c r="Q4486" i="9"/>
  <c r="P4486" i="9"/>
  <c r="R4486" i="9"/>
  <c r="Q4485" i="9"/>
  <c r="P4485" i="9"/>
  <c r="R4485" i="9"/>
  <c r="Q4484" i="9"/>
  <c r="P4484" i="9"/>
  <c r="R4484" i="9"/>
  <c r="Q4483" i="9"/>
  <c r="P4483" i="9"/>
  <c r="R4483" i="9"/>
  <c r="Q4482" i="9"/>
  <c r="P4482" i="9"/>
  <c r="R4482" i="9"/>
  <c r="Q4481" i="9"/>
  <c r="P4481" i="9"/>
  <c r="R4481" i="9"/>
  <c r="Q4480" i="9"/>
  <c r="P4480" i="9"/>
  <c r="R4480" i="9"/>
  <c r="Q4479" i="9"/>
  <c r="P4479" i="9"/>
  <c r="R4479" i="9"/>
  <c r="Q4478" i="9"/>
  <c r="P4478" i="9"/>
  <c r="R4478" i="9"/>
  <c r="Q4477" i="9"/>
  <c r="P4477" i="9"/>
  <c r="R4477" i="9"/>
  <c r="Q4476" i="9"/>
  <c r="P4476" i="9"/>
  <c r="R4476" i="9"/>
  <c r="Q4475" i="9"/>
  <c r="P4475" i="9"/>
  <c r="R4475" i="9"/>
  <c r="Q4474" i="9"/>
  <c r="P4474" i="9"/>
  <c r="R4474" i="9"/>
  <c r="Q4473" i="9"/>
  <c r="P4473" i="9"/>
  <c r="R4473" i="9"/>
  <c r="Q4472" i="9"/>
  <c r="P4472" i="9"/>
  <c r="R4472" i="9"/>
  <c r="Q4471" i="9"/>
  <c r="P4471" i="9"/>
  <c r="R4471" i="9"/>
  <c r="Q4470" i="9"/>
  <c r="P4470" i="9"/>
  <c r="R4470" i="9"/>
  <c r="Q4469" i="9"/>
  <c r="P4469" i="9"/>
  <c r="R4469" i="9"/>
  <c r="Q4468" i="9"/>
  <c r="P4468" i="9"/>
  <c r="R4468" i="9"/>
  <c r="Q4467" i="9"/>
  <c r="P4467" i="9"/>
  <c r="R4467" i="9"/>
  <c r="Q4466" i="9"/>
  <c r="P4466" i="9"/>
  <c r="R4466" i="9"/>
  <c r="Q4465" i="9"/>
  <c r="P4465" i="9"/>
  <c r="R4465" i="9"/>
  <c r="Q4464" i="9"/>
  <c r="P4464" i="9"/>
  <c r="R4464" i="9"/>
  <c r="Q4463" i="9"/>
  <c r="P4463" i="9"/>
  <c r="R4463" i="9"/>
  <c r="Q4462" i="9"/>
  <c r="P4462" i="9"/>
  <c r="R4462" i="9"/>
  <c r="Q4461" i="9"/>
  <c r="P4461" i="9"/>
  <c r="R4461" i="9"/>
  <c r="Q4460" i="9"/>
  <c r="P4460" i="9"/>
  <c r="R4460" i="9"/>
  <c r="Q4459" i="9"/>
  <c r="P4459" i="9"/>
  <c r="R4459" i="9"/>
  <c r="Q4458" i="9"/>
  <c r="P4458" i="9"/>
  <c r="R4458" i="9"/>
  <c r="Q4457" i="9"/>
  <c r="P4457" i="9"/>
  <c r="R4457" i="9"/>
  <c r="Q4456" i="9"/>
  <c r="P4456" i="9"/>
  <c r="R4456" i="9"/>
  <c r="Q4455" i="9"/>
  <c r="P4455" i="9"/>
  <c r="R4455" i="9"/>
  <c r="Q4454" i="9"/>
  <c r="P4454" i="9"/>
  <c r="R4454" i="9"/>
  <c r="Q4453" i="9"/>
  <c r="P4453" i="9"/>
  <c r="R4453" i="9"/>
  <c r="Q4452" i="9"/>
  <c r="P4452" i="9"/>
  <c r="R4452" i="9"/>
  <c r="Q4451" i="9"/>
  <c r="P4451" i="9"/>
  <c r="R4451" i="9"/>
  <c r="Q4450" i="9"/>
  <c r="P4450" i="9"/>
  <c r="R4450" i="9"/>
  <c r="Q4449" i="9"/>
  <c r="P4449" i="9"/>
  <c r="R4449" i="9"/>
  <c r="Q4448" i="9"/>
  <c r="P4448" i="9"/>
  <c r="R4448" i="9"/>
  <c r="Q4447" i="9"/>
  <c r="P4447" i="9"/>
  <c r="R4447" i="9"/>
  <c r="Q4446" i="9"/>
  <c r="P4446" i="9"/>
  <c r="R4446" i="9"/>
  <c r="Q4445" i="9"/>
  <c r="P4445" i="9"/>
  <c r="R4445" i="9"/>
  <c r="Q4444" i="9"/>
  <c r="P4444" i="9"/>
  <c r="R4444" i="9"/>
  <c r="Q4443" i="9"/>
  <c r="P4443" i="9"/>
  <c r="R4443" i="9"/>
  <c r="Q4442" i="9"/>
  <c r="P4442" i="9"/>
  <c r="R4442" i="9"/>
  <c r="Q4441" i="9"/>
  <c r="P4441" i="9"/>
  <c r="R4441" i="9"/>
  <c r="Q4440" i="9"/>
  <c r="P4440" i="9"/>
  <c r="R4440" i="9"/>
  <c r="Q4439" i="9"/>
  <c r="P4439" i="9"/>
  <c r="R4439" i="9"/>
  <c r="Q4438" i="9"/>
  <c r="P4438" i="9"/>
  <c r="R4438" i="9"/>
  <c r="Q4437" i="9"/>
  <c r="P4437" i="9"/>
  <c r="R4437" i="9"/>
  <c r="Q4436" i="9"/>
  <c r="P4436" i="9"/>
  <c r="R4436" i="9"/>
  <c r="Q4435" i="9"/>
  <c r="P4435" i="9"/>
  <c r="R4435" i="9"/>
  <c r="Q4434" i="9"/>
  <c r="P4434" i="9"/>
  <c r="R4434" i="9"/>
  <c r="Q4433" i="9"/>
  <c r="P4433" i="9"/>
  <c r="R4433" i="9"/>
  <c r="Q4432" i="9"/>
  <c r="P4432" i="9"/>
  <c r="R4432" i="9"/>
  <c r="Q4431" i="9"/>
  <c r="P4431" i="9"/>
  <c r="R4431" i="9"/>
  <c r="Q4430" i="9"/>
  <c r="P4430" i="9"/>
  <c r="R4430" i="9"/>
  <c r="Q4429" i="9"/>
  <c r="P4429" i="9"/>
  <c r="R4429" i="9"/>
  <c r="Q4428" i="9"/>
  <c r="P4428" i="9"/>
  <c r="R4428" i="9"/>
  <c r="Q4427" i="9"/>
  <c r="P4427" i="9"/>
  <c r="R4427" i="9"/>
  <c r="Q4426" i="9"/>
  <c r="P4426" i="9"/>
  <c r="R4426" i="9"/>
  <c r="Q4425" i="9"/>
  <c r="P4425" i="9"/>
  <c r="R4425" i="9"/>
  <c r="Q4424" i="9"/>
  <c r="P4424" i="9"/>
  <c r="R4424" i="9"/>
  <c r="Q4423" i="9"/>
  <c r="P4423" i="9"/>
  <c r="R4423" i="9"/>
  <c r="Q4422" i="9"/>
  <c r="P4422" i="9"/>
  <c r="R4422" i="9"/>
  <c r="Q4421" i="9"/>
  <c r="P4421" i="9"/>
  <c r="R4421" i="9"/>
  <c r="Q4420" i="9"/>
  <c r="P4420" i="9"/>
  <c r="R4420" i="9"/>
  <c r="Q4419" i="9"/>
  <c r="P4419" i="9"/>
  <c r="R4419" i="9"/>
  <c r="Q4418" i="9"/>
  <c r="P4418" i="9"/>
  <c r="R4418" i="9"/>
  <c r="Q4417" i="9"/>
  <c r="P4417" i="9"/>
  <c r="R4417" i="9"/>
  <c r="Q4416" i="9"/>
  <c r="P4416" i="9"/>
  <c r="R4416" i="9"/>
  <c r="Q4415" i="9"/>
  <c r="P4415" i="9"/>
  <c r="R4415" i="9"/>
  <c r="Q4414" i="9"/>
  <c r="P4414" i="9"/>
  <c r="R4414" i="9"/>
  <c r="Q4413" i="9"/>
  <c r="P4413" i="9"/>
  <c r="R4413" i="9"/>
  <c r="Q4412" i="9"/>
  <c r="P4412" i="9"/>
  <c r="R4412" i="9"/>
  <c r="Q4411" i="9"/>
  <c r="P4411" i="9"/>
  <c r="R4411" i="9"/>
  <c r="Q4410" i="9"/>
  <c r="P4410" i="9"/>
  <c r="R4410" i="9"/>
  <c r="Q4409" i="9"/>
  <c r="P4409" i="9"/>
  <c r="R4409" i="9"/>
  <c r="Q4408" i="9"/>
  <c r="P4408" i="9"/>
  <c r="R4408" i="9"/>
  <c r="Q4407" i="9"/>
  <c r="P4407" i="9"/>
  <c r="R4407" i="9"/>
  <c r="Q4406" i="9"/>
  <c r="P4406" i="9"/>
  <c r="R4406" i="9"/>
  <c r="Q4405" i="9"/>
  <c r="P4405" i="9"/>
  <c r="R4405" i="9"/>
  <c r="Q4404" i="9"/>
  <c r="P4404" i="9"/>
  <c r="R4404" i="9"/>
  <c r="Q4403" i="9"/>
  <c r="P4403" i="9"/>
  <c r="R4403" i="9"/>
  <c r="Q4402" i="9"/>
  <c r="P4402" i="9"/>
  <c r="R4402" i="9"/>
  <c r="Q4401" i="9"/>
  <c r="P4401" i="9"/>
  <c r="R4401" i="9"/>
  <c r="Q4400" i="9"/>
  <c r="P4400" i="9"/>
  <c r="R4400" i="9"/>
  <c r="Q4399" i="9"/>
  <c r="P4399" i="9"/>
  <c r="R4399" i="9"/>
  <c r="Q4398" i="9"/>
  <c r="P4398" i="9"/>
  <c r="R4398" i="9"/>
  <c r="Q4397" i="9"/>
  <c r="P4397" i="9"/>
  <c r="R4397" i="9"/>
  <c r="Q4396" i="9"/>
  <c r="P4396" i="9"/>
  <c r="R4396" i="9"/>
  <c r="Q4395" i="9"/>
  <c r="P4395" i="9"/>
  <c r="R4395" i="9"/>
  <c r="Q4394" i="9"/>
  <c r="P4394" i="9"/>
  <c r="R4394" i="9"/>
  <c r="Q4393" i="9"/>
  <c r="P4393" i="9"/>
  <c r="R4393" i="9"/>
  <c r="Q4392" i="9"/>
  <c r="P4392" i="9"/>
  <c r="R4392" i="9"/>
  <c r="Q4391" i="9"/>
  <c r="P4391" i="9"/>
  <c r="R4391" i="9"/>
  <c r="Q4390" i="9"/>
  <c r="P4390" i="9"/>
  <c r="R4390" i="9"/>
  <c r="Q4389" i="9"/>
  <c r="P4389" i="9"/>
  <c r="R4389" i="9"/>
  <c r="Q4388" i="9"/>
  <c r="P4388" i="9"/>
  <c r="R4388" i="9"/>
  <c r="Q4387" i="9"/>
  <c r="P4387" i="9"/>
  <c r="R4387" i="9"/>
  <c r="Q4386" i="9"/>
  <c r="P4386" i="9"/>
  <c r="R4386" i="9"/>
  <c r="Q4385" i="9"/>
  <c r="P4385" i="9"/>
  <c r="R4385" i="9"/>
  <c r="Q4384" i="9"/>
  <c r="P4384" i="9"/>
  <c r="R4384" i="9"/>
  <c r="Q4383" i="9"/>
  <c r="P4383" i="9"/>
  <c r="R4383" i="9"/>
  <c r="Q4382" i="9"/>
  <c r="P4382" i="9"/>
  <c r="R4382" i="9"/>
  <c r="Q4381" i="9"/>
  <c r="P4381" i="9"/>
  <c r="R4381" i="9"/>
  <c r="Q4380" i="9"/>
  <c r="P4380" i="9"/>
  <c r="R4380" i="9"/>
  <c r="Q4379" i="9"/>
  <c r="P4379" i="9"/>
  <c r="R4379" i="9"/>
  <c r="Q4378" i="9"/>
  <c r="P4378" i="9"/>
  <c r="R4378" i="9"/>
  <c r="Q4377" i="9"/>
  <c r="P4377" i="9"/>
  <c r="R4377" i="9"/>
  <c r="Q4376" i="9"/>
  <c r="P4376" i="9"/>
  <c r="R4376" i="9"/>
  <c r="Q4375" i="9"/>
  <c r="P4375" i="9"/>
  <c r="R4375" i="9"/>
  <c r="Q4374" i="9"/>
  <c r="P4374" i="9"/>
  <c r="R4374" i="9"/>
  <c r="Q4373" i="9"/>
  <c r="P4373" i="9"/>
  <c r="R4373" i="9"/>
  <c r="Q4372" i="9"/>
  <c r="P4372" i="9"/>
  <c r="R4372" i="9"/>
  <c r="Q4371" i="9"/>
  <c r="P4371" i="9"/>
  <c r="R4371" i="9"/>
  <c r="Q4370" i="9"/>
  <c r="P4370" i="9"/>
  <c r="R4370" i="9"/>
  <c r="Q4369" i="9"/>
  <c r="P4369" i="9"/>
  <c r="R4369" i="9"/>
  <c r="Q4368" i="9"/>
  <c r="P4368" i="9"/>
  <c r="R4368" i="9"/>
  <c r="Q4367" i="9"/>
  <c r="P4367" i="9"/>
  <c r="R4367" i="9"/>
  <c r="Q4366" i="9"/>
  <c r="P4366" i="9"/>
  <c r="R4366" i="9"/>
  <c r="Q4365" i="9"/>
  <c r="P4365" i="9"/>
  <c r="R4365" i="9"/>
  <c r="Q4364" i="9"/>
  <c r="P4364" i="9"/>
  <c r="R4364" i="9"/>
  <c r="Q4363" i="9"/>
  <c r="P4363" i="9"/>
  <c r="R4363" i="9"/>
  <c r="Q4362" i="9"/>
  <c r="P4362" i="9"/>
  <c r="R4362" i="9"/>
  <c r="Q4361" i="9"/>
  <c r="P4361" i="9"/>
  <c r="R4361" i="9"/>
  <c r="Q4360" i="9"/>
  <c r="P4360" i="9"/>
  <c r="R4360" i="9"/>
  <c r="Q4359" i="9"/>
  <c r="P4359" i="9"/>
  <c r="R4359" i="9"/>
  <c r="Q4358" i="9"/>
  <c r="P4358" i="9"/>
  <c r="R4358" i="9"/>
  <c r="Q4357" i="9"/>
  <c r="P4357" i="9"/>
  <c r="R4357" i="9"/>
  <c r="Q4356" i="9"/>
  <c r="P4356" i="9"/>
  <c r="R4356" i="9"/>
  <c r="Q4355" i="9"/>
  <c r="P4355" i="9"/>
  <c r="R4355" i="9"/>
  <c r="Q4354" i="9"/>
  <c r="P4354" i="9"/>
  <c r="R4354" i="9"/>
  <c r="Q4353" i="9"/>
  <c r="P4353" i="9"/>
  <c r="R4353" i="9"/>
  <c r="Q4352" i="9"/>
  <c r="P4352" i="9"/>
  <c r="R4352" i="9"/>
  <c r="Q4351" i="9"/>
  <c r="P4351" i="9"/>
  <c r="R4351" i="9"/>
  <c r="Q4350" i="9"/>
  <c r="P4350" i="9"/>
  <c r="R4350" i="9"/>
  <c r="Q4349" i="9"/>
  <c r="P4349" i="9"/>
  <c r="R4349" i="9"/>
  <c r="Q4348" i="9"/>
  <c r="P4348" i="9"/>
  <c r="R4348" i="9"/>
  <c r="Q4347" i="9"/>
  <c r="P4347" i="9"/>
  <c r="R4347" i="9"/>
  <c r="Q4346" i="9"/>
  <c r="P4346" i="9"/>
  <c r="R4346" i="9"/>
  <c r="Q4345" i="9"/>
  <c r="P4345" i="9"/>
  <c r="R4345" i="9"/>
  <c r="Q4344" i="9"/>
  <c r="P4344" i="9"/>
  <c r="R4344" i="9"/>
  <c r="Q4343" i="9"/>
  <c r="P4343" i="9"/>
  <c r="R4343" i="9"/>
  <c r="Q4342" i="9"/>
  <c r="P4342" i="9"/>
  <c r="R4342" i="9"/>
  <c r="Q4341" i="9"/>
  <c r="P4341" i="9"/>
  <c r="R4341" i="9"/>
  <c r="Q4340" i="9"/>
  <c r="P4340" i="9"/>
  <c r="R4340" i="9"/>
  <c r="Q4339" i="9"/>
  <c r="P4339" i="9"/>
  <c r="R4339" i="9"/>
  <c r="Q4338" i="9"/>
  <c r="P4338" i="9"/>
  <c r="R4338" i="9"/>
  <c r="Q4337" i="9"/>
  <c r="P4337" i="9"/>
  <c r="R4337" i="9"/>
  <c r="Q4336" i="9"/>
  <c r="P4336" i="9"/>
  <c r="R4336" i="9"/>
  <c r="Q4335" i="9"/>
  <c r="P4335" i="9"/>
  <c r="R4335" i="9"/>
  <c r="Q4334" i="9"/>
  <c r="P4334" i="9"/>
  <c r="R4334" i="9"/>
  <c r="Q4333" i="9"/>
  <c r="P4333" i="9"/>
  <c r="R4333" i="9"/>
  <c r="Q4332" i="9"/>
  <c r="P4332" i="9"/>
  <c r="R4332" i="9"/>
  <c r="Q4331" i="9"/>
  <c r="P4331" i="9"/>
  <c r="R4331" i="9"/>
  <c r="Q4330" i="9"/>
  <c r="P4330" i="9"/>
  <c r="R4330" i="9"/>
  <c r="Q4329" i="9"/>
  <c r="P4329" i="9"/>
  <c r="R4329" i="9"/>
  <c r="Q4328" i="9"/>
  <c r="P4328" i="9"/>
  <c r="R4328" i="9"/>
  <c r="Q4327" i="9"/>
  <c r="P4327" i="9"/>
  <c r="R4327" i="9"/>
  <c r="Q4326" i="9"/>
  <c r="P4326" i="9"/>
  <c r="R4326" i="9"/>
  <c r="Q4325" i="9"/>
  <c r="P4325" i="9"/>
  <c r="R4325" i="9"/>
  <c r="Q4324" i="9"/>
  <c r="P4324" i="9"/>
  <c r="R4324" i="9"/>
  <c r="Q4323" i="9"/>
  <c r="P4323" i="9"/>
  <c r="R4323" i="9"/>
  <c r="Q4322" i="9"/>
  <c r="P4322" i="9"/>
  <c r="R4322" i="9"/>
  <c r="Q4321" i="9"/>
  <c r="P4321" i="9"/>
  <c r="R4321" i="9"/>
  <c r="Q4320" i="9"/>
  <c r="P4320" i="9"/>
  <c r="R4320" i="9"/>
  <c r="Q4319" i="9"/>
  <c r="P4319" i="9"/>
  <c r="R4319" i="9"/>
  <c r="Q4318" i="9"/>
  <c r="P4318" i="9"/>
  <c r="R4318" i="9"/>
  <c r="Q4317" i="9"/>
  <c r="P4317" i="9"/>
  <c r="R4317" i="9"/>
  <c r="Q4316" i="9"/>
  <c r="P4316" i="9"/>
  <c r="R4316" i="9"/>
  <c r="Q4315" i="9"/>
  <c r="P4315" i="9"/>
  <c r="R4315" i="9"/>
  <c r="Q4314" i="9"/>
  <c r="P4314" i="9"/>
  <c r="R4314" i="9"/>
  <c r="Q4313" i="9"/>
  <c r="P4313" i="9"/>
  <c r="R4313" i="9"/>
  <c r="Q4312" i="9"/>
  <c r="P4312" i="9"/>
  <c r="R4312" i="9"/>
  <c r="Q4311" i="9"/>
  <c r="P4311" i="9"/>
  <c r="R4311" i="9"/>
  <c r="Q4310" i="9"/>
  <c r="P4310" i="9"/>
  <c r="R4310" i="9"/>
  <c r="Q4309" i="9"/>
  <c r="P4309" i="9"/>
  <c r="R4309" i="9"/>
  <c r="Q4308" i="9"/>
  <c r="P4308" i="9"/>
  <c r="R4308" i="9"/>
  <c r="Q4307" i="9"/>
  <c r="P4307" i="9"/>
  <c r="R4307" i="9"/>
  <c r="Q4306" i="9"/>
  <c r="P4306" i="9"/>
  <c r="R4306" i="9"/>
  <c r="Q4305" i="9"/>
  <c r="P4305" i="9"/>
  <c r="R4305" i="9"/>
  <c r="Q4304" i="9"/>
  <c r="P4304" i="9"/>
  <c r="R4304" i="9"/>
  <c r="Q4303" i="9"/>
  <c r="P4303" i="9"/>
  <c r="R4303" i="9"/>
  <c r="Q4302" i="9"/>
  <c r="P4302" i="9"/>
  <c r="R4302" i="9"/>
  <c r="Q4301" i="9"/>
  <c r="P4301" i="9"/>
  <c r="R4301" i="9"/>
  <c r="Q4300" i="9"/>
  <c r="P4300" i="9"/>
  <c r="R4300" i="9"/>
  <c r="Q4299" i="9"/>
  <c r="P4299" i="9"/>
  <c r="R4299" i="9"/>
  <c r="Q4298" i="9"/>
  <c r="P4298" i="9"/>
  <c r="R4298" i="9"/>
  <c r="Q4297" i="9"/>
  <c r="P4297" i="9"/>
  <c r="R4297" i="9"/>
  <c r="Q4296" i="9"/>
  <c r="P4296" i="9"/>
  <c r="R4296" i="9"/>
  <c r="Q4295" i="9"/>
  <c r="P4295" i="9"/>
  <c r="R4295" i="9"/>
  <c r="Q4294" i="9"/>
  <c r="P4294" i="9"/>
  <c r="R4294" i="9"/>
  <c r="Q4293" i="9"/>
  <c r="P4293" i="9"/>
  <c r="R4293" i="9"/>
  <c r="Q4292" i="9"/>
  <c r="P4292" i="9"/>
  <c r="R4292" i="9"/>
  <c r="Q4291" i="9"/>
  <c r="P4291" i="9"/>
  <c r="R4291" i="9"/>
  <c r="Q4290" i="9"/>
  <c r="P4290" i="9"/>
  <c r="R4290" i="9"/>
  <c r="Q4289" i="9"/>
  <c r="P4289" i="9"/>
  <c r="R4289" i="9"/>
  <c r="Q4288" i="9"/>
  <c r="P4288" i="9"/>
  <c r="R4288" i="9"/>
  <c r="Q4287" i="9"/>
  <c r="P4287" i="9"/>
  <c r="R4287" i="9"/>
  <c r="Q4286" i="9"/>
  <c r="P4286" i="9"/>
  <c r="R4286" i="9"/>
  <c r="Q4285" i="9"/>
  <c r="P4285" i="9"/>
  <c r="R4285" i="9"/>
  <c r="Q4284" i="9"/>
  <c r="P4284" i="9"/>
  <c r="R4284" i="9"/>
  <c r="Q4283" i="9"/>
  <c r="P4283" i="9"/>
  <c r="R4283" i="9"/>
  <c r="Q4282" i="9"/>
  <c r="P4282" i="9"/>
  <c r="R4282" i="9"/>
  <c r="Q4281" i="9"/>
  <c r="P4281" i="9"/>
  <c r="R4281" i="9"/>
  <c r="Q4280" i="9"/>
  <c r="P4280" i="9"/>
  <c r="R4280" i="9"/>
  <c r="Q4279" i="9"/>
  <c r="P4279" i="9"/>
  <c r="R4279" i="9"/>
  <c r="Q4278" i="9"/>
  <c r="P4278" i="9"/>
  <c r="R4278" i="9"/>
  <c r="Q4277" i="9"/>
  <c r="P4277" i="9"/>
  <c r="R4277" i="9"/>
  <c r="Q4276" i="9"/>
  <c r="P4276" i="9"/>
  <c r="R4276" i="9"/>
  <c r="Q4275" i="9"/>
  <c r="P4275" i="9"/>
  <c r="R4275" i="9"/>
  <c r="Q4274" i="9"/>
  <c r="P4274" i="9"/>
  <c r="R4274" i="9"/>
  <c r="Q4273" i="9"/>
  <c r="P4273" i="9"/>
  <c r="R4273" i="9"/>
  <c r="Q4272" i="9"/>
  <c r="P4272" i="9"/>
  <c r="R4272" i="9"/>
  <c r="Q4271" i="9"/>
  <c r="P4271" i="9"/>
  <c r="R4271" i="9"/>
  <c r="Q4270" i="9"/>
  <c r="P4270" i="9"/>
  <c r="R4270" i="9"/>
  <c r="Q4269" i="9"/>
  <c r="P4269" i="9"/>
  <c r="R4269" i="9"/>
  <c r="Q4268" i="9"/>
  <c r="P4268" i="9"/>
  <c r="R4268" i="9"/>
  <c r="Q4267" i="9"/>
  <c r="P4267" i="9"/>
  <c r="R4267" i="9"/>
  <c r="Q4266" i="9"/>
  <c r="P4266" i="9"/>
  <c r="R4266" i="9"/>
  <c r="Q4265" i="9"/>
  <c r="P4265" i="9"/>
  <c r="R4265" i="9"/>
  <c r="Q4264" i="9"/>
  <c r="P4264" i="9"/>
  <c r="R4264" i="9"/>
  <c r="Q4263" i="9"/>
  <c r="P4263" i="9"/>
  <c r="R4263" i="9"/>
  <c r="Q4262" i="9"/>
  <c r="P4262" i="9"/>
  <c r="R4262" i="9"/>
  <c r="Q4261" i="9"/>
  <c r="P4261" i="9"/>
  <c r="R4261" i="9"/>
  <c r="Q4260" i="9"/>
  <c r="P4260" i="9"/>
  <c r="R4260" i="9"/>
  <c r="Q4259" i="9"/>
  <c r="P4259" i="9"/>
  <c r="R4259" i="9"/>
  <c r="Q4258" i="9"/>
  <c r="P4258" i="9"/>
  <c r="R4258" i="9"/>
  <c r="Q4257" i="9"/>
  <c r="P4257" i="9"/>
  <c r="R4257" i="9"/>
  <c r="Q4256" i="9"/>
  <c r="P4256" i="9"/>
  <c r="R4256" i="9"/>
  <c r="Q4255" i="9"/>
  <c r="P4255" i="9"/>
  <c r="R4255" i="9"/>
  <c r="Q4254" i="9"/>
  <c r="P4254" i="9"/>
  <c r="R4254" i="9"/>
  <c r="Q4253" i="9"/>
  <c r="P4253" i="9"/>
  <c r="R4253" i="9"/>
  <c r="Q4252" i="9"/>
  <c r="P4252" i="9"/>
  <c r="R4252" i="9"/>
  <c r="Q4251" i="9"/>
  <c r="P4251" i="9"/>
  <c r="R4251" i="9"/>
  <c r="Q4250" i="9"/>
  <c r="P4250" i="9"/>
  <c r="R4250" i="9"/>
  <c r="Q4249" i="9"/>
  <c r="P4249" i="9"/>
  <c r="R4249" i="9"/>
  <c r="Q4248" i="9"/>
  <c r="P4248" i="9"/>
  <c r="R4248" i="9"/>
  <c r="Q4247" i="9"/>
  <c r="P4247" i="9"/>
  <c r="R4247" i="9"/>
  <c r="Q4246" i="9"/>
  <c r="P4246" i="9"/>
  <c r="R4246" i="9"/>
  <c r="Q4245" i="9"/>
  <c r="P4245" i="9"/>
  <c r="R4245" i="9"/>
  <c r="Q4244" i="9"/>
  <c r="P4244" i="9"/>
  <c r="R4244" i="9"/>
  <c r="Q4243" i="9"/>
  <c r="P4243" i="9"/>
  <c r="R4243" i="9"/>
  <c r="Q4242" i="9"/>
  <c r="P4242" i="9"/>
  <c r="R4242" i="9"/>
  <c r="Q4241" i="9"/>
  <c r="P4241" i="9"/>
  <c r="R4241" i="9"/>
  <c r="Q4240" i="9"/>
  <c r="P4240" i="9"/>
  <c r="R4240" i="9"/>
  <c r="Q4239" i="9"/>
  <c r="P4239" i="9"/>
  <c r="R4239" i="9"/>
  <c r="Q4238" i="9"/>
  <c r="P4238" i="9"/>
  <c r="R4238" i="9"/>
  <c r="Q4237" i="9"/>
  <c r="P4237" i="9"/>
  <c r="R4237" i="9"/>
  <c r="Q4236" i="9"/>
  <c r="P4236" i="9"/>
  <c r="R4236" i="9"/>
  <c r="Q4235" i="9"/>
  <c r="P4235" i="9"/>
  <c r="R4235" i="9"/>
  <c r="Q4234" i="9"/>
  <c r="P4234" i="9"/>
  <c r="R4234" i="9"/>
  <c r="Q4233" i="9"/>
  <c r="P4233" i="9"/>
  <c r="R4233" i="9"/>
  <c r="Q4232" i="9"/>
  <c r="P4232" i="9"/>
  <c r="R4232" i="9"/>
  <c r="Q4231" i="9"/>
  <c r="P4231" i="9"/>
  <c r="R4231" i="9"/>
  <c r="Q4230" i="9"/>
  <c r="P4230" i="9"/>
  <c r="R4230" i="9"/>
  <c r="Q4229" i="9"/>
  <c r="P4229" i="9"/>
  <c r="R4229" i="9"/>
  <c r="Q4228" i="9"/>
  <c r="P4228" i="9"/>
  <c r="R4228" i="9"/>
  <c r="Q4227" i="9"/>
  <c r="P4227" i="9"/>
  <c r="R4227" i="9"/>
  <c r="Q4226" i="9"/>
  <c r="P4226" i="9"/>
  <c r="R4226" i="9"/>
  <c r="Q4225" i="9"/>
  <c r="P4225" i="9"/>
  <c r="R4225" i="9"/>
  <c r="Q4224" i="9"/>
  <c r="P4224" i="9"/>
  <c r="R4224" i="9"/>
  <c r="Q4223" i="9"/>
  <c r="P4223" i="9"/>
  <c r="R4223" i="9"/>
  <c r="Q4222" i="9"/>
  <c r="P4222" i="9"/>
  <c r="R4222" i="9"/>
  <c r="Q4221" i="9"/>
  <c r="P4221" i="9"/>
  <c r="R4221" i="9"/>
  <c r="Q4220" i="9"/>
  <c r="P4220" i="9"/>
  <c r="R4220" i="9"/>
  <c r="Q4219" i="9"/>
  <c r="P4219" i="9"/>
  <c r="R4219" i="9"/>
  <c r="Q4218" i="9"/>
  <c r="P4218" i="9"/>
  <c r="R4218" i="9"/>
  <c r="Q4217" i="9"/>
  <c r="P4217" i="9"/>
  <c r="R4217" i="9"/>
  <c r="Q4216" i="9"/>
  <c r="P4216" i="9"/>
  <c r="R4216" i="9"/>
  <c r="Q4215" i="9"/>
  <c r="P4215" i="9"/>
  <c r="R4215" i="9"/>
  <c r="Q4214" i="9"/>
  <c r="P4214" i="9"/>
  <c r="R4214" i="9"/>
  <c r="Q4213" i="9"/>
  <c r="P4213" i="9"/>
  <c r="R4213" i="9"/>
  <c r="Q4212" i="9"/>
  <c r="P4212" i="9"/>
  <c r="R4212" i="9"/>
  <c r="Q4211" i="9"/>
  <c r="P4211" i="9"/>
  <c r="R4211" i="9"/>
  <c r="Q4210" i="9"/>
  <c r="P4210" i="9"/>
  <c r="R4210" i="9"/>
  <c r="Q4209" i="9"/>
  <c r="P4209" i="9"/>
  <c r="R4209" i="9"/>
  <c r="Q4208" i="9"/>
  <c r="P4208" i="9"/>
  <c r="R4208" i="9"/>
  <c r="Q4207" i="9"/>
  <c r="P4207" i="9"/>
  <c r="R4207" i="9"/>
  <c r="Q4206" i="9"/>
  <c r="P4206" i="9"/>
  <c r="R4206" i="9"/>
  <c r="Q4205" i="9"/>
  <c r="P4205" i="9"/>
  <c r="R4205" i="9"/>
  <c r="Q4204" i="9"/>
  <c r="P4204" i="9"/>
  <c r="R4204" i="9"/>
  <c r="Q4203" i="9"/>
  <c r="P4203" i="9"/>
  <c r="R4203" i="9"/>
  <c r="Q4202" i="9"/>
  <c r="P4202" i="9"/>
  <c r="R4202" i="9"/>
  <c r="Q4201" i="9"/>
  <c r="P4201" i="9"/>
  <c r="R4201" i="9"/>
  <c r="Q4200" i="9"/>
  <c r="P4200" i="9"/>
  <c r="R4200" i="9"/>
  <c r="Q4199" i="9"/>
  <c r="P4199" i="9"/>
  <c r="R4199" i="9"/>
  <c r="Q4198" i="9"/>
  <c r="P4198" i="9"/>
  <c r="R4198" i="9"/>
  <c r="Q4197" i="9"/>
  <c r="P4197" i="9"/>
  <c r="R4197" i="9"/>
  <c r="Q4196" i="9"/>
  <c r="P4196" i="9"/>
  <c r="R4196" i="9"/>
  <c r="Q4195" i="9"/>
  <c r="P4195" i="9"/>
  <c r="R4195" i="9"/>
  <c r="Q4194" i="9"/>
  <c r="P4194" i="9"/>
  <c r="R4194" i="9"/>
  <c r="Q4193" i="9"/>
  <c r="P4193" i="9"/>
  <c r="R4193" i="9"/>
  <c r="Q4192" i="9"/>
  <c r="P4192" i="9"/>
  <c r="R4192" i="9"/>
  <c r="Q4191" i="9"/>
  <c r="P4191" i="9"/>
  <c r="R4191" i="9"/>
  <c r="Q4190" i="9"/>
  <c r="P4190" i="9"/>
  <c r="R4190" i="9"/>
  <c r="Q4189" i="9"/>
  <c r="P4189" i="9"/>
  <c r="R4189" i="9"/>
  <c r="Q4188" i="9"/>
  <c r="P4188" i="9"/>
  <c r="R4188" i="9"/>
  <c r="Q4187" i="9"/>
  <c r="P4187" i="9"/>
  <c r="R4187" i="9"/>
  <c r="Q4186" i="9"/>
  <c r="P4186" i="9"/>
  <c r="R4186" i="9"/>
  <c r="Q4185" i="9"/>
  <c r="P4185" i="9"/>
  <c r="R4185" i="9"/>
  <c r="Q4184" i="9"/>
  <c r="P4184" i="9"/>
  <c r="R4184" i="9"/>
  <c r="Q4183" i="9"/>
  <c r="P4183" i="9"/>
  <c r="R4183" i="9"/>
  <c r="Q4182" i="9"/>
  <c r="P4182" i="9"/>
  <c r="R4182" i="9"/>
  <c r="Q4181" i="9"/>
  <c r="P4181" i="9"/>
  <c r="R4181" i="9"/>
  <c r="Q4180" i="9"/>
  <c r="P4180" i="9"/>
  <c r="R4180" i="9"/>
  <c r="Q4179" i="9"/>
  <c r="P4179" i="9"/>
  <c r="R4179" i="9"/>
  <c r="Q4178" i="9"/>
  <c r="P4178" i="9"/>
  <c r="R4178" i="9"/>
  <c r="Q4177" i="9"/>
  <c r="P4177" i="9"/>
  <c r="R4177" i="9"/>
  <c r="Q4176" i="9"/>
  <c r="P4176" i="9"/>
  <c r="R4176" i="9"/>
  <c r="Q4175" i="9"/>
  <c r="P4175" i="9"/>
  <c r="R4175" i="9"/>
  <c r="Q4174" i="9"/>
  <c r="P4174" i="9"/>
  <c r="R4174" i="9"/>
  <c r="Q4173" i="9"/>
  <c r="P4173" i="9"/>
  <c r="R4173" i="9"/>
  <c r="Q4172" i="9"/>
  <c r="P4172" i="9"/>
  <c r="R4172" i="9"/>
  <c r="Q4171" i="9"/>
  <c r="P4171" i="9"/>
  <c r="R4171" i="9"/>
  <c r="Q4170" i="9"/>
  <c r="P4170" i="9"/>
  <c r="R4170" i="9"/>
  <c r="Q4169" i="9"/>
  <c r="P4169" i="9"/>
  <c r="R4169" i="9"/>
  <c r="Q4168" i="9"/>
  <c r="P4168" i="9"/>
  <c r="R4168" i="9"/>
  <c r="Q4167" i="9"/>
  <c r="P4167" i="9"/>
  <c r="R4167" i="9"/>
  <c r="Q4166" i="9"/>
  <c r="P4166" i="9"/>
  <c r="R4166" i="9"/>
  <c r="Q4165" i="9"/>
  <c r="P4165" i="9"/>
  <c r="R4165" i="9"/>
  <c r="Q4164" i="9"/>
  <c r="P4164" i="9"/>
  <c r="R4164" i="9"/>
  <c r="Q4163" i="9"/>
  <c r="P4163" i="9"/>
  <c r="R4163" i="9"/>
  <c r="Q4162" i="9"/>
  <c r="P4162" i="9"/>
  <c r="R4162" i="9"/>
  <c r="Q4161" i="9"/>
  <c r="P4161" i="9"/>
  <c r="R4161" i="9"/>
  <c r="Q4160" i="9"/>
  <c r="P4160" i="9"/>
  <c r="R4160" i="9"/>
  <c r="Q4159" i="9"/>
  <c r="P4159" i="9"/>
  <c r="R4159" i="9"/>
  <c r="Q4158" i="9"/>
  <c r="P4158" i="9"/>
  <c r="R4158" i="9"/>
  <c r="Q4157" i="9"/>
  <c r="P4157" i="9"/>
  <c r="R4157" i="9"/>
  <c r="Q4156" i="9"/>
  <c r="P4156" i="9"/>
  <c r="R4156" i="9"/>
  <c r="Q4155" i="9"/>
  <c r="P4155" i="9"/>
  <c r="R4155" i="9"/>
  <c r="Q4154" i="9"/>
  <c r="P4154" i="9"/>
  <c r="R4154" i="9"/>
  <c r="Q4153" i="9"/>
  <c r="P4153" i="9"/>
  <c r="R4153" i="9"/>
  <c r="Q4152" i="9"/>
  <c r="P4152" i="9"/>
  <c r="R4152" i="9"/>
  <c r="Q4151" i="9"/>
  <c r="P4151" i="9"/>
  <c r="R4151" i="9"/>
  <c r="Q4150" i="9"/>
  <c r="P4150" i="9"/>
  <c r="R4150" i="9"/>
  <c r="Q4149" i="9"/>
  <c r="P4149" i="9"/>
  <c r="R4149" i="9"/>
  <c r="Q4148" i="9"/>
  <c r="P4148" i="9"/>
  <c r="R4148" i="9"/>
  <c r="Q4147" i="9"/>
  <c r="P4147" i="9"/>
  <c r="R4147" i="9"/>
  <c r="Q4146" i="9"/>
  <c r="P4146" i="9"/>
  <c r="R4146" i="9"/>
  <c r="Q4145" i="9"/>
  <c r="P4145" i="9"/>
  <c r="R4145" i="9"/>
  <c r="Q4144" i="9"/>
  <c r="P4144" i="9"/>
  <c r="R4144" i="9"/>
  <c r="Q4143" i="9"/>
  <c r="P4143" i="9"/>
  <c r="R4143" i="9"/>
  <c r="Q4142" i="9"/>
  <c r="P4142" i="9"/>
  <c r="R4142" i="9"/>
  <c r="Q4141" i="9"/>
  <c r="P4141" i="9"/>
  <c r="R4141" i="9"/>
  <c r="Q4140" i="9"/>
  <c r="P4140" i="9"/>
  <c r="R4140" i="9"/>
  <c r="Q4139" i="9"/>
  <c r="P4139" i="9"/>
  <c r="R4139" i="9"/>
  <c r="Q4138" i="9"/>
  <c r="P4138" i="9"/>
  <c r="R4138" i="9"/>
  <c r="Q4137" i="9"/>
  <c r="P4137" i="9"/>
  <c r="R4137" i="9"/>
  <c r="Q4136" i="9"/>
  <c r="P4136" i="9"/>
  <c r="R4136" i="9"/>
  <c r="Q4135" i="9"/>
  <c r="P4135" i="9"/>
  <c r="R4135" i="9"/>
  <c r="Q4134" i="9"/>
  <c r="P4134" i="9"/>
  <c r="R4134" i="9"/>
  <c r="Q4133" i="9"/>
  <c r="P4133" i="9"/>
  <c r="R4133" i="9"/>
  <c r="Q4132" i="9"/>
  <c r="P4132" i="9"/>
  <c r="R4132" i="9"/>
  <c r="Q4131" i="9"/>
  <c r="P4131" i="9"/>
  <c r="R4131" i="9"/>
  <c r="Q4130" i="9"/>
  <c r="P4130" i="9"/>
  <c r="R4130" i="9"/>
  <c r="Q4129" i="9"/>
  <c r="P4129" i="9"/>
  <c r="R4129" i="9"/>
  <c r="Q4128" i="9"/>
  <c r="P4128" i="9"/>
  <c r="R4128" i="9"/>
  <c r="Q4127" i="9"/>
  <c r="P4127" i="9"/>
  <c r="R4127" i="9"/>
  <c r="Q4126" i="9"/>
  <c r="P4126" i="9"/>
  <c r="R4126" i="9"/>
  <c r="Q4125" i="9"/>
  <c r="P4125" i="9"/>
  <c r="R4125" i="9"/>
  <c r="Q4124" i="9"/>
  <c r="P4124" i="9"/>
  <c r="R4124" i="9"/>
  <c r="Q4123" i="9"/>
  <c r="P4123" i="9"/>
  <c r="R4123" i="9"/>
  <c r="Q4122" i="9"/>
  <c r="P4122" i="9"/>
  <c r="R4122" i="9"/>
  <c r="Q4121" i="9"/>
  <c r="P4121" i="9"/>
  <c r="R4121" i="9"/>
  <c r="Q4120" i="9"/>
  <c r="P4120" i="9"/>
  <c r="R4120" i="9"/>
  <c r="Q4119" i="9"/>
  <c r="P4119" i="9"/>
  <c r="R4119" i="9"/>
  <c r="Q4118" i="9"/>
  <c r="P4118" i="9"/>
  <c r="R4118" i="9"/>
  <c r="Q4117" i="9"/>
  <c r="P4117" i="9"/>
  <c r="R4117" i="9"/>
  <c r="Q4116" i="9"/>
  <c r="P4116" i="9"/>
  <c r="R4116" i="9"/>
  <c r="Q4115" i="9"/>
  <c r="P4115" i="9"/>
  <c r="R4115" i="9"/>
  <c r="Q4114" i="9"/>
  <c r="P4114" i="9"/>
  <c r="R4114" i="9"/>
  <c r="Q4113" i="9"/>
  <c r="P4113" i="9"/>
  <c r="R4113" i="9"/>
  <c r="Q4112" i="9"/>
  <c r="P4112" i="9"/>
  <c r="R4112" i="9"/>
  <c r="Q4111" i="9"/>
  <c r="P4111" i="9"/>
  <c r="R4111" i="9"/>
  <c r="Q4110" i="9"/>
  <c r="P4110" i="9"/>
  <c r="R4110" i="9"/>
  <c r="Q4109" i="9"/>
  <c r="P4109" i="9"/>
  <c r="R4109" i="9"/>
  <c r="Q4108" i="9"/>
  <c r="P4108" i="9"/>
  <c r="R4108" i="9"/>
  <c r="Q4107" i="9"/>
  <c r="P4107" i="9"/>
  <c r="R4107" i="9"/>
  <c r="Q4106" i="9"/>
  <c r="P4106" i="9"/>
  <c r="R4106" i="9"/>
  <c r="Q4105" i="9"/>
  <c r="P4105" i="9"/>
  <c r="R4105" i="9"/>
  <c r="Q4104" i="9"/>
  <c r="P4104" i="9"/>
  <c r="R4104" i="9"/>
  <c r="Q4103" i="9"/>
  <c r="P4103" i="9"/>
  <c r="R4103" i="9"/>
  <c r="Q4102" i="9"/>
  <c r="P4102" i="9"/>
  <c r="R4102" i="9"/>
  <c r="Q4101" i="9"/>
  <c r="P4101" i="9"/>
  <c r="R4101" i="9"/>
  <c r="Q4100" i="9"/>
  <c r="P4100" i="9"/>
  <c r="R4100" i="9"/>
  <c r="Q4099" i="9"/>
  <c r="P4099" i="9"/>
  <c r="R4099" i="9"/>
  <c r="Q4098" i="9"/>
  <c r="P4098" i="9"/>
  <c r="R4098" i="9"/>
  <c r="Q4097" i="9"/>
  <c r="P4097" i="9"/>
  <c r="R4097" i="9"/>
  <c r="Q4096" i="9"/>
  <c r="P4096" i="9"/>
  <c r="R4096" i="9"/>
  <c r="Q4095" i="9"/>
  <c r="P4095" i="9"/>
  <c r="R4095" i="9"/>
  <c r="Q4094" i="9"/>
  <c r="P4094" i="9"/>
  <c r="R4094" i="9"/>
  <c r="Q4093" i="9"/>
  <c r="P4093" i="9"/>
  <c r="R4093" i="9"/>
  <c r="Q4092" i="9"/>
  <c r="P4092" i="9"/>
  <c r="R4092" i="9"/>
  <c r="Q4091" i="9"/>
  <c r="P4091" i="9"/>
  <c r="R4091" i="9"/>
  <c r="Q4090" i="9"/>
  <c r="P4090" i="9"/>
  <c r="R4090" i="9"/>
  <c r="Q4089" i="9"/>
  <c r="P4089" i="9"/>
  <c r="R4089" i="9"/>
  <c r="Q4088" i="9"/>
  <c r="P4088" i="9"/>
  <c r="R4088" i="9"/>
  <c r="Q4087" i="9"/>
  <c r="P4087" i="9"/>
  <c r="R4087" i="9"/>
  <c r="Q4086" i="9"/>
  <c r="P4086" i="9"/>
  <c r="R4086" i="9"/>
  <c r="Q4085" i="9"/>
  <c r="P4085" i="9"/>
  <c r="R4085" i="9"/>
  <c r="Q4084" i="9"/>
  <c r="P4084" i="9"/>
  <c r="R4084" i="9"/>
  <c r="Q4083" i="9"/>
  <c r="P4083" i="9"/>
  <c r="R4083" i="9"/>
  <c r="Q4082" i="9"/>
  <c r="P4082" i="9"/>
  <c r="R4082" i="9"/>
  <c r="Q4081" i="9"/>
  <c r="P4081" i="9"/>
  <c r="R4081" i="9"/>
  <c r="Q4080" i="9"/>
  <c r="P4080" i="9"/>
  <c r="R4080" i="9"/>
  <c r="Q4079" i="9"/>
  <c r="P4079" i="9"/>
  <c r="R4079" i="9"/>
  <c r="Q4078" i="9"/>
  <c r="P4078" i="9"/>
  <c r="R4078" i="9"/>
  <c r="Q4077" i="9"/>
  <c r="P4077" i="9"/>
  <c r="R4077" i="9"/>
  <c r="Q4076" i="9"/>
  <c r="P4076" i="9"/>
  <c r="R4076" i="9"/>
  <c r="Q4075" i="9"/>
  <c r="P4075" i="9"/>
  <c r="R4075" i="9"/>
  <c r="Q4074" i="9"/>
  <c r="P4074" i="9"/>
  <c r="R4074" i="9"/>
  <c r="Q4073" i="9"/>
  <c r="P4073" i="9"/>
  <c r="R4073" i="9"/>
  <c r="Q4072" i="9"/>
  <c r="P4072" i="9"/>
  <c r="R4072" i="9"/>
  <c r="Q4071" i="9"/>
  <c r="P4071" i="9"/>
  <c r="R4071" i="9"/>
  <c r="Q4070" i="9"/>
  <c r="P4070" i="9"/>
  <c r="R4070" i="9"/>
  <c r="Q4069" i="9"/>
  <c r="P4069" i="9"/>
  <c r="R4069" i="9"/>
  <c r="Q4068" i="9"/>
  <c r="P4068" i="9"/>
  <c r="R4068" i="9"/>
  <c r="Q4067" i="9"/>
  <c r="P4067" i="9"/>
  <c r="R4067" i="9"/>
  <c r="Q4066" i="9"/>
  <c r="P4066" i="9"/>
  <c r="R4066" i="9"/>
  <c r="Q4065" i="9"/>
  <c r="P4065" i="9"/>
  <c r="R4065" i="9"/>
  <c r="Q4064" i="9"/>
  <c r="P4064" i="9"/>
  <c r="R4064" i="9"/>
  <c r="Q4063" i="9"/>
  <c r="P4063" i="9"/>
  <c r="R4063" i="9"/>
  <c r="Q4062" i="9"/>
  <c r="P4062" i="9"/>
  <c r="R4062" i="9"/>
  <c r="Q4061" i="9"/>
  <c r="P4061" i="9"/>
  <c r="R4061" i="9"/>
  <c r="Q4060" i="9"/>
  <c r="P4060" i="9"/>
  <c r="R4060" i="9"/>
  <c r="Q4059" i="9"/>
  <c r="P4059" i="9"/>
  <c r="R4059" i="9"/>
  <c r="Q4058" i="9"/>
  <c r="P4058" i="9"/>
  <c r="R4058" i="9"/>
  <c r="Q4057" i="9"/>
  <c r="P4057" i="9"/>
  <c r="R4057" i="9"/>
  <c r="Q4056" i="9"/>
  <c r="P4056" i="9"/>
  <c r="R4056" i="9"/>
  <c r="Q4055" i="9"/>
  <c r="P4055" i="9"/>
  <c r="R4055" i="9"/>
  <c r="Q4054" i="9"/>
  <c r="P4054" i="9"/>
  <c r="R4054" i="9"/>
  <c r="Q4053" i="9"/>
  <c r="P4053" i="9"/>
  <c r="R4053" i="9"/>
  <c r="Q4052" i="9"/>
  <c r="P4052" i="9"/>
  <c r="R4052" i="9"/>
  <c r="Q4051" i="9"/>
  <c r="P4051" i="9"/>
  <c r="R4051" i="9"/>
  <c r="Q4050" i="9"/>
  <c r="P4050" i="9"/>
  <c r="R4050" i="9"/>
  <c r="Q4049" i="9"/>
  <c r="P4049" i="9"/>
  <c r="R4049" i="9"/>
  <c r="Q4048" i="9"/>
  <c r="P4048" i="9"/>
  <c r="R4048" i="9"/>
  <c r="Q4047" i="9"/>
  <c r="P4047" i="9"/>
  <c r="R4047" i="9"/>
  <c r="Q4046" i="9"/>
  <c r="P4046" i="9"/>
  <c r="R4046" i="9"/>
  <c r="Q4045" i="9"/>
  <c r="P4045" i="9"/>
  <c r="R4045" i="9"/>
  <c r="Q4044" i="9"/>
  <c r="P4044" i="9"/>
  <c r="R4044" i="9"/>
  <c r="Q4043" i="9"/>
  <c r="P4043" i="9"/>
  <c r="R4043" i="9"/>
  <c r="Q4042" i="9"/>
  <c r="P4042" i="9"/>
  <c r="R4042" i="9"/>
  <c r="Q4041" i="9"/>
  <c r="P4041" i="9"/>
  <c r="R4041" i="9"/>
  <c r="Q4040" i="9"/>
  <c r="P4040" i="9"/>
  <c r="R4040" i="9"/>
  <c r="Q4039" i="9"/>
  <c r="P4039" i="9"/>
  <c r="R4039" i="9"/>
  <c r="Q4038" i="9"/>
  <c r="P4038" i="9"/>
  <c r="R4038" i="9"/>
  <c r="Q4037" i="9"/>
  <c r="P4037" i="9"/>
  <c r="R4037" i="9"/>
  <c r="Q4036" i="9"/>
  <c r="P4036" i="9"/>
  <c r="R4036" i="9"/>
  <c r="Q4035" i="9"/>
  <c r="P4035" i="9"/>
  <c r="R4035" i="9"/>
  <c r="Q4034" i="9"/>
  <c r="P4034" i="9"/>
  <c r="R4034" i="9"/>
  <c r="Q4033" i="9"/>
  <c r="P4033" i="9"/>
  <c r="R4033" i="9"/>
  <c r="Q4032" i="9"/>
  <c r="P4032" i="9"/>
  <c r="R4032" i="9"/>
  <c r="Q4031" i="9"/>
  <c r="P4031" i="9"/>
  <c r="R4031" i="9"/>
  <c r="Q4030" i="9"/>
  <c r="P4030" i="9"/>
  <c r="R4030" i="9"/>
  <c r="Q4029" i="9"/>
  <c r="P4029" i="9"/>
  <c r="R4029" i="9"/>
  <c r="Q4028" i="9"/>
  <c r="P4028" i="9"/>
  <c r="R4028" i="9"/>
  <c r="Q4027" i="9"/>
  <c r="P4027" i="9"/>
  <c r="R4027" i="9"/>
  <c r="Q4026" i="9"/>
  <c r="P4026" i="9"/>
  <c r="R4026" i="9"/>
  <c r="Q4025" i="9"/>
  <c r="P4025" i="9"/>
  <c r="R4025" i="9"/>
  <c r="Q4024" i="9"/>
  <c r="P4024" i="9"/>
  <c r="R4024" i="9"/>
  <c r="Q4023" i="9"/>
  <c r="P4023" i="9"/>
  <c r="R4023" i="9"/>
  <c r="Q4022" i="9"/>
  <c r="P4022" i="9"/>
  <c r="R4022" i="9"/>
  <c r="Q4021" i="9"/>
  <c r="P4021" i="9"/>
  <c r="R4021" i="9"/>
  <c r="Q4020" i="9"/>
  <c r="P4020" i="9"/>
  <c r="R4020" i="9"/>
  <c r="Q4019" i="9"/>
  <c r="P4019" i="9"/>
  <c r="R4019" i="9"/>
  <c r="Q4018" i="9"/>
  <c r="P4018" i="9"/>
  <c r="R4018" i="9"/>
  <c r="Q4017" i="9"/>
  <c r="P4017" i="9"/>
  <c r="R4017" i="9"/>
  <c r="Q4016" i="9"/>
  <c r="P4016" i="9"/>
  <c r="R4016" i="9"/>
  <c r="Q4015" i="9"/>
  <c r="P4015" i="9"/>
  <c r="R4015" i="9"/>
  <c r="Q4014" i="9"/>
  <c r="P4014" i="9"/>
  <c r="R4014" i="9"/>
  <c r="Q4013" i="9"/>
  <c r="P4013" i="9"/>
  <c r="R4013" i="9"/>
  <c r="Q4012" i="9"/>
  <c r="P4012" i="9"/>
  <c r="R4012" i="9"/>
  <c r="Q4011" i="9"/>
  <c r="P4011" i="9"/>
  <c r="R4011" i="9"/>
  <c r="Q4010" i="9"/>
  <c r="P4010" i="9"/>
  <c r="R4010" i="9"/>
  <c r="Q4009" i="9"/>
  <c r="P4009" i="9"/>
  <c r="R4009" i="9"/>
  <c r="Q4008" i="9"/>
  <c r="P4008" i="9"/>
  <c r="R4008" i="9"/>
  <c r="Q4007" i="9"/>
  <c r="P4007" i="9"/>
  <c r="R4007" i="9"/>
  <c r="Q4006" i="9"/>
  <c r="P4006" i="9"/>
  <c r="R4006" i="9"/>
  <c r="Q4005" i="9"/>
  <c r="P4005" i="9"/>
  <c r="R4005" i="9"/>
  <c r="Q4004" i="9"/>
  <c r="P4004" i="9"/>
  <c r="R4004" i="9"/>
  <c r="Q4003" i="9"/>
  <c r="P4003" i="9"/>
  <c r="R4003" i="9"/>
  <c r="Q4002" i="9"/>
  <c r="P4002" i="9"/>
  <c r="R4002" i="9"/>
  <c r="Q4001" i="9"/>
  <c r="P4001" i="9"/>
  <c r="R4001" i="9"/>
  <c r="Q4000" i="9"/>
  <c r="P4000" i="9"/>
  <c r="R4000" i="9"/>
  <c r="Q3999" i="9"/>
  <c r="P3999" i="9"/>
  <c r="R3999" i="9"/>
  <c r="Q3998" i="9"/>
  <c r="P3998" i="9"/>
  <c r="R3998" i="9"/>
  <c r="Q3997" i="9"/>
  <c r="P3997" i="9"/>
  <c r="R3997" i="9"/>
  <c r="Q3996" i="9"/>
  <c r="P3996" i="9"/>
  <c r="R3996" i="9"/>
  <c r="Q3995" i="9"/>
  <c r="P3995" i="9"/>
  <c r="R3995" i="9"/>
  <c r="Q3994" i="9"/>
  <c r="P3994" i="9"/>
  <c r="R3994" i="9"/>
  <c r="Q3993" i="9"/>
  <c r="P3993" i="9"/>
  <c r="R3993" i="9"/>
  <c r="Q3992" i="9"/>
  <c r="P3992" i="9"/>
  <c r="R3992" i="9"/>
  <c r="Q3991" i="9"/>
  <c r="P3991" i="9"/>
  <c r="R3991" i="9"/>
  <c r="Q3990" i="9"/>
  <c r="P3990" i="9"/>
  <c r="R3990" i="9"/>
  <c r="Q3989" i="9"/>
  <c r="P3989" i="9"/>
  <c r="R3989" i="9"/>
  <c r="Q3988" i="9"/>
  <c r="P3988" i="9"/>
  <c r="R3988" i="9"/>
  <c r="Q3987" i="9"/>
  <c r="P3987" i="9"/>
  <c r="R3987" i="9"/>
  <c r="Q3986" i="9"/>
  <c r="P3986" i="9"/>
  <c r="R3986" i="9"/>
  <c r="Q3985" i="9"/>
  <c r="P3985" i="9"/>
  <c r="R3985" i="9"/>
  <c r="Q3984" i="9"/>
  <c r="P3984" i="9"/>
  <c r="R3984" i="9"/>
  <c r="Q3983" i="9"/>
  <c r="P3983" i="9"/>
  <c r="R3983" i="9"/>
  <c r="Q3982" i="9"/>
  <c r="P3982" i="9"/>
  <c r="R3982" i="9"/>
  <c r="Q3981" i="9"/>
  <c r="P3981" i="9"/>
  <c r="R3981" i="9"/>
  <c r="Q3980" i="9"/>
  <c r="P3980" i="9"/>
  <c r="R3980" i="9"/>
  <c r="Q3979" i="9"/>
  <c r="P3979" i="9"/>
  <c r="R3979" i="9"/>
  <c r="Q3978" i="9"/>
  <c r="P3978" i="9"/>
  <c r="R3978" i="9"/>
  <c r="Q3977" i="9"/>
  <c r="P3977" i="9"/>
  <c r="R3977" i="9"/>
  <c r="Q3976" i="9"/>
  <c r="P3976" i="9"/>
  <c r="R3976" i="9"/>
  <c r="Q3975" i="9"/>
  <c r="P3975" i="9"/>
  <c r="R3975" i="9"/>
  <c r="Q3974" i="9"/>
  <c r="P3974" i="9"/>
  <c r="R3974" i="9"/>
  <c r="Q3973" i="9"/>
  <c r="P3973" i="9"/>
  <c r="R3973" i="9"/>
  <c r="Q3972" i="9"/>
  <c r="P3972" i="9"/>
  <c r="R3972" i="9"/>
  <c r="Q3971" i="9"/>
  <c r="P3971" i="9"/>
  <c r="R3971" i="9"/>
  <c r="Q3970" i="9"/>
  <c r="P3970" i="9"/>
  <c r="R3970" i="9"/>
  <c r="Q3969" i="9"/>
  <c r="P3969" i="9"/>
  <c r="R3969" i="9"/>
  <c r="Q3968" i="9"/>
  <c r="P3968" i="9"/>
  <c r="R3968" i="9"/>
  <c r="Q3967" i="9"/>
  <c r="P3967" i="9"/>
  <c r="R3967" i="9"/>
  <c r="Q3966" i="9"/>
  <c r="P3966" i="9"/>
  <c r="R3966" i="9"/>
  <c r="Q3965" i="9"/>
  <c r="P3965" i="9"/>
  <c r="R3965" i="9"/>
  <c r="Q3964" i="9"/>
  <c r="P3964" i="9"/>
  <c r="R3964" i="9"/>
  <c r="Q3963" i="9"/>
  <c r="P3963" i="9"/>
  <c r="R3963" i="9"/>
  <c r="Q3962" i="9"/>
  <c r="P3962" i="9"/>
  <c r="R3962" i="9"/>
  <c r="Q3961" i="9"/>
  <c r="P3961" i="9"/>
  <c r="R3961" i="9"/>
  <c r="Q3960" i="9"/>
  <c r="P3960" i="9"/>
  <c r="R3960" i="9"/>
  <c r="Q3959" i="9"/>
  <c r="P3959" i="9"/>
  <c r="R3959" i="9"/>
  <c r="Q3958" i="9"/>
  <c r="P3958" i="9"/>
  <c r="R3958" i="9"/>
  <c r="Q3957" i="9"/>
  <c r="P3957" i="9"/>
  <c r="R3957" i="9"/>
  <c r="Q3956" i="9"/>
  <c r="P3956" i="9"/>
  <c r="R3956" i="9"/>
  <c r="Q3955" i="9"/>
  <c r="P3955" i="9"/>
  <c r="R3955" i="9"/>
  <c r="Q3954" i="9"/>
  <c r="P3954" i="9"/>
  <c r="R3954" i="9"/>
  <c r="Q3953" i="9"/>
  <c r="P3953" i="9"/>
  <c r="R3953" i="9"/>
  <c r="Q3952" i="9"/>
  <c r="P3952" i="9"/>
  <c r="R3952" i="9"/>
  <c r="Q3951" i="9"/>
  <c r="P3951" i="9"/>
  <c r="R3951" i="9"/>
  <c r="Q3950" i="9"/>
  <c r="P3950" i="9"/>
  <c r="R3950" i="9"/>
  <c r="Q3949" i="9"/>
  <c r="P3949" i="9"/>
  <c r="R3949" i="9"/>
  <c r="Q3948" i="9"/>
  <c r="P3948" i="9"/>
  <c r="R3948" i="9"/>
  <c r="Q3947" i="9"/>
  <c r="P3947" i="9"/>
  <c r="R3947" i="9"/>
  <c r="Q3946" i="9"/>
  <c r="P3946" i="9"/>
  <c r="R3946" i="9"/>
  <c r="Q3945" i="9"/>
  <c r="P3945" i="9"/>
  <c r="R3945" i="9"/>
  <c r="Q3944" i="9"/>
  <c r="P3944" i="9"/>
  <c r="R3944" i="9"/>
  <c r="Q3943" i="9"/>
  <c r="P3943" i="9"/>
  <c r="R3943" i="9"/>
  <c r="Q3942" i="9"/>
  <c r="P3942" i="9"/>
  <c r="R3942" i="9"/>
  <c r="Q3941" i="9"/>
  <c r="P3941" i="9"/>
  <c r="R3941" i="9"/>
  <c r="Q3940" i="9"/>
  <c r="P3940" i="9"/>
  <c r="R3940" i="9"/>
  <c r="Q3939" i="9"/>
  <c r="P3939" i="9"/>
  <c r="R3939" i="9"/>
  <c r="Q3938" i="9"/>
  <c r="P3938" i="9"/>
  <c r="R3938" i="9"/>
  <c r="Q3937" i="9"/>
  <c r="P3937" i="9"/>
  <c r="R3937" i="9"/>
  <c r="Q3936" i="9"/>
  <c r="P3936" i="9"/>
  <c r="R3936" i="9"/>
  <c r="Q3935" i="9"/>
  <c r="P3935" i="9"/>
  <c r="R3935" i="9"/>
  <c r="Q3934" i="9"/>
  <c r="P3934" i="9"/>
  <c r="R3934" i="9"/>
  <c r="Q3933" i="9"/>
  <c r="P3933" i="9"/>
  <c r="R3933" i="9"/>
  <c r="Q3932" i="9"/>
  <c r="P3932" i="9"/>
  <c r="R3932" i="9"/>
  <c r="Q3931" i="9"/>
  <c r="P3931" i="9"/>
  <c r="R3931" i="9"/>
  <c r="Q3930" i="9"/>
  <c r="P3930" i="9"/>
  <c r="R3930" i="9"/>
  <c r="Q3929" i="9"/>
  <c r="P3929" i="9"/>
  <c r="R3929" i="9"/>
  <c r="Q3928" i="9"/>
  <c r="P3928" i="9"/>
  <c r="R3928" i="9"/>
  <c r="Q3927" i="9"/>
  <c r="P3927" i="9"/>
  <c r="R3927" i="9"/>
  <c r="Q3926" i="9"/>
  <c r="P3926" i="9"/>
  <c r="R3926" i="9"/>
  <c r="Q3925" i="9"/>
  <c r="P3925" i="9"/>
  <c r="R3925" i="9"/>
  <c r="Q3924" i="9"/>
  <c r="P3924" i="9"/>
  <c r="R3924" i="9"/>
  <c r="Q3923" i="9"/>
  <c r="P3923" i="9"/>
  <c r="R3923" i="9"/>
  <c r="Q3922" i="9"/>
  <c r="P3922" i="9"/>
  <c r="R3922" i="9"/>
  <c r="Q3921" i="9"/>
  <c r="P3921" i="9"/>
  <c r="R3921" i="9"/>
  <c r="Q3920" i="9"/>
  <c r="P3920" i="9"/>
  <c r="R3920" i="9"/>
  <c r="Q3919" i="9"/>
  <c r="P3919" i="9"/>
  <c r="R3919" i="9"/>
  <c r="Q3918" i="9"/>
  <c r="P3918" i="9"/>
  <c r="R3918" i="9"/>
  <c r="Q3917" i="9"/>
  <c r="P3917" i="9"/>
  <c r="R3917" i="9"/>
  <c r="Q3916" i="9"/>
  <c r="P3916" i="9"/>
  <c r="R3916" i="9"/>
  <c r="Q3915" i="9"/>
  <c r="P3915" i="9"/>
  <c r="R3915" i="9"/>
  <c r="Q3914" i="9"/>
  <c r="P3914" i="9"/>
  <c r="R3914" i="9"/>
  <c r="Q3913" i="9"/>
  <c r="P3913" i="9"/>
  <c r="R3913" i="9"/>
  <c r="Q3912" i="9"/>
  <c r="P3912" i="9"/>
  <c r="R3912" i="9"/>
  <c r="Q3911" i="9"/>
  <c r="P3911" i="9"/>
  <c r="R3911" i="9"/>
  <c r="Q3910" i="9"/>
  <c r="P3910" i="9"/>
  <c r="R3910" i="9"/>
  <c r="Q3909" i="9"/>
  <c r="P3909" i="9"/>
  <c r="R3909" i="9"/>
  <c r="Q3908" i="9"/>
  <c r="P3908" i="9"/>
  <c r="R3908" i="9"/>
  <c r="Q3907" i="9"/>
  <c r="P3907" i="9"/>
  <c r="R3907" i="9"/>
  <c r="Q3906" i="9"/>
  <c r="P3906" i="9"/>
  <c r="R3906" i="9"/>
  <c r="Q3905" i="9"/>
  <c r="P3905" i="9"/>
  <c r="R3905" i="9"/>
  <c r="Q3904" i="9"/>
  <c r="P3904" i="9"/>
  <c r="R3904" i="9"/>
  <c r="Q3903" i="9"/>
  <c r="P3903" i="9"/>
  <c r="R3903" i="9"/>
  <c r="Q3902" i="9"/>
  <c r="P3902" i="9"/>
  <c r="R3902" i="9"/>
  <c r="Q3901" i="9"/>
  <c r="P3901" i="9"/>
  <c r="R3901" i="9"/>
  <c r="Q3900" i="9"/>
  <c r="P3900" i="9"/>
  <c r="R3900" i="9"/>
  <c r="Q3899" i="9"/>
  <c r="P3899" i="9"/>
  <c r="R3899" i="9"/>
  <c r="Q3898" i="9"/>
  <c r="P3898" i="9"/>
  <c r="R3898" i="9"/>
  <c r="Q3897" i="9"/>
  <c r="P3897" i="9"/>
  <c r="R3897" i="9"/>
  <c r="Q3896" i="9"/>
  <c r="P3896" i="9"/>
  <c r="R3896" i="9"/>
  <c r="Q3895" i="9"/>
  <c r="P3895" i="9"/>
  <c r="R3895" i="9"/>
  <c r="Q3894" i="9"/>
  <c r="P3894" i="9"/>
  <c r="R3894" i="9"/>
  <c r="Q3893" i="9"/>
  <c r="P3893" i="9"/>
  <c r="R3893" i="9"/>
  <c r="Q3892" i="9"/>
  <c r="P3892" i="9"/>
  <c r="R3892" i="9"/>
  <c r="Q3891" i="9"/>
  <c r="P3891" i="9"/>
  <c r="R3891" i="9"/>
  <c r="Q3890" i="9"/>
  <c r="P3890" i="9"/>
  <c r="R3890" i="9"/>
  <c r="Q3889" i="9"/>
  <c r="P3889" i="9"/>
  <c r="R3889" i="9"/>
  <c r="Q3888" i="9"/>
  <c r="P3888" i="9"/>
  <c r="R3888" i="9"/>
  <c r="Q3887" i="9"/>
  <c r="P3887" i="9"/>
  <c r="R3887" i="9"/>
  <c r="Q3886" i="9"/>
  <c r="P3886" i="9"/>
  <c r="R3886" i="9"/>
  <c r="Q3885" i="9"/>
  <c r="P3885" i="9"/>
  <c r="R3885" i="9"/>
  <c r="Q3884" i="9"/>
  <c r="P3884" i="9"/>
  <c r="R3884" i="9"/>
  <c r="Q3883" i="9"/>
  <c r="P3883" i="9"/>
  <c r="R3883" i="9"/>
  <c r="Q3882" i="9"/>
  <c r="P3882" i="9"/>
  <c r="R3882" i="9"/>
  <c r="Q3881" i="9"/>
  <c r="P3881" i="9"/>
  <c r="R3881" i="9"/>
  <c r="Q3880" i="9"/>
  <c r="P3880" i="9"/>
  <c r="R3880" i="9"/>
  <c r="Q3879" i="9"/>
  <c r="P3879" i="9"/>
  <c r="R3879" i="9"/>
  <c r="Q3878" i="9"/>
  <c r="P3878" i="9"/>
  <c r="R3878" i="9"/>
  <c r="Q3877" i="9"/>
  <c r="P3877" i="9"/>
  <c r="R3877" i="9"/>
  <c r="Q3876" i="9"/>
  <c r="P3876" i="9"/>
  <c r="R3876" i="9"/>
  <c r="Q3875" i="9"/>
  <c r="P3875" i="9"/>
  <c r="R3875" i="9"/>
  <c r="Q3874" i="9"/>
  <c r="P3874" i="9"/>
  <c r="R3874" i="9"/>
  <c r="Q3873" i="9"/>
  <c r="P3873" i="9"/>
  <c r="R3873" i="9"/>
  <c r="Q3872" i="9"/>
  <c r="P3872" i="9"/>
  <c r="R3872" i="9"/>
  <c r="Q3871" i="9"/>
  <c r="P3871" i="9"/>
  <c r="R3871" i="9"/>
  <c r="Q3870" i="9"/>
  <c r="P3870" i="9"/>
  <c r="R3870" i="9"/>
  <c r="Q3869" i="9"/>
  <c r="P3869" i="9"/>
  <c r="R3869" i="9"/>
  <c r="Q3868" i="9"/>
  <c r="P3868" i="9"/>
  <c r="R3868" i="9"/>
  <c r="Q3867" i="9"/>
  <c r="P3867" i="9"/>
  <c r="R3867" i="9"/>
  <c r="Q3866" i="9"/>
  <c r="P3866" i="9"/>
  <c r="R3866" i="9"/>
  <c r="Q3865" i="9"/>
  <c r="P3865" i="9"/>
  <c r="R3865" i="9"/>
  <c r="Q3864" i="9"/>
  <c r="P3864" i="9"/>
  <c r="R3864" i="9"/>
  <c r="Q3863" i="9"/>
  <c r="P3863" i="9"/>
  <c r="R3863" i="9"/>
  <c r="Q3862" i="9"/>
  <c r="P3862" i="9"/>
  <c r="R3862" i="9"/>
  <c r="Q3861" i="9"/>
  <c r="P3861" i="9"/>
  <c r="R3861" i="9"/>
  <c r="Q3860" i="9"/>
  <c r="P3860" i="9"/>
  <c r="R3860" i="9"/>
  <c r="Q3859" i="9"/>
  <c r="P3859" i="9"/>
  <c r="R3859" i="9"/>
  <c r="Q3858" i="9"/>
  <c r="P3858" i="9"/>
  <c r="R3858" i="9"/>
  <c r="Q3857" i="9"/>
  <c r="P3857" i="9"/>
  <c r="R3857" i="9"/>
  <c r="Q3856" i="9"/>
  <c r="P3856" i="9"/>
  <c r="R3856" i="9"/>
  <c r="Q3855" i="9"/>
  <c r="P3855" i="9"/>
  <c r="R3855" i="9"/>
  <c r="Q3854" i="9"/>
  <c r="P3854" i="9"/>
  <c r="R3854" i="9"/>
  <c r="Q3853" i="9"/>
  <c r="P3853" i="9"/>
  <c r="R3853" i="9"/>
  <c r="Q3852" i="9"/>
  <c r="P3852" i="9"/>
  <c r="R3852" i="9"/>
  <c r="Q3851" i="9"/>
  <c r="P3851" i="9"/>
  <c r="R3851" i="9"/>
  <c r="Q3850" i="9"/>
  <c r="P3850" i="9"/>
  <c r="R3850" i="9"/>
  <c r="Q3849" i="9"/>
  <c r="P3849" i="9"/>
  <c r="R3849" i="9"/>
  <c r="Q3848" i="9"/>
  <c r="P3848" i="9"/>
  <c r="R3848" i="9"/>
  <c r="Q3847" i="9"/>
  <c r="P3847" i="9"/>
  <c r="R3847" i="9"/>
  <c r="Q3846" i="9"/>
  <c r="P3846" i="9"/>
  <c r="R3846" i="9"/>
  <c r="Q3845" i="9"/>
  <c r="P3845" i="9"/>
  <c r="R3845" i="9"/>
  <c r="Q3844" i="9"/>
  <c r="P3844" i="9"/>
  <c r="R3844" i="9"/>
  <c r="Q3843" i="9"/>
  <c r="P3843" i="9"/>
  <c r="R3843" i="9"/>
  <c r="Q3842" i="9"/>
  <c r="P3842" i="9"/>
  <c r="R3842" i="9"/>
  <c r="Q3841" i="9"/>
  <c r="P3841" i="9"/>
  <c r="R3841" i="9"/>
  <c r="Q3840" i="9"/>
  <c r="P3840" i="9"/>
  <c r="R3840" i="9"/>
  <c r="Q3839" i="9"/>
  <c r="P3839" i="9"/>
  <c r="R3839" i="9"/>
  <c r="Q3838" i="9"/>
  <c r="P3838" i="9"/>
  <c r="R3838" i="9"/>
  <c r="Q3837" i="9"/>
  <c r="P3837" i="9"/>
  <c r="R3837" i="9"/>
  <c r="Q3836" i="9"/>
  <c r="P3836" i="9"/>
  <c r="R3836" i="9"/>
  <c r="Q3835" i="9"/>
  <c r="P3835" i="9"/>
  <c r="R3835" i="9"/>
  <c r="Q3834" i="9"/>
  <c r="P3834" i="9"/>
  <c r="R3834" i="9"/>
  <c r="Q3833" i="9"/>
  <c r="P3833" i="9"/>
  <c r="R3833" i="9"/>
  <c r="Q3832" i="9"/>
  <c r="P3832" i="9"/>
  <c r="R3832" i="9"/>
  <c r="Q3831" i="9"/>
  <c r="P3831" i="9"/>
  <c r="R3831" i="9"/>
  <c r="Q3830" i="9"/>
  <c r="P3830" i="9"/>
  <c r="R3830" i="9"/>
  <c r="Q3829" i="9"/>
  <c r="P3829" i="9"/>
  <c r="R3829" i="9"/>
  <c r="Q3828" i="9"/>
  <c r="P3828" i="9"/>
  <c r="R3828" i="9"/>
  <c r="Q3827" i="9"/>
  <c r="P3827" i="9"/>
  <c r="R3827" i="9"/>
  <c r="Q3826" i="9"/>
  <c r="P3826" i="9"/>
  <c r="R3826" i="9"/>
  <c r="Q3825" i="9"/>
  <c r="P3825" i="9"/>
  <c r="R3825" i="9"/>
  <c r="Q3824" i="9"/>
  <c r="P3824" i="9"/>
  <c r="R3824" i="9"/>
  <c r="Q3823" i="9"/>
  <c r="P3823" i="9"/>
  <c r="R3823" i="9"/>
  <c r="Q3822" i="9"/>
  <c r="P3822" i="9"/>
  <c r="R3822" i="9"/>
  <c r="Q3821" i="9"/>
  <c r="P3821" i="9"/>
  <c r="R3821" i="9"/>
  <c r="Q3820" i="9"/>
  <c r="P3820" i="9"/>
  <c r="R3820" i="9"/>
  <c r="Q3819" i="9"/>
  <c r="P3819" i="9"/>
  <c r="R3819" i="9"/>
  <c r="Q3818" i="9"/>
  <c r="P3818" i="9"/>
  <c r="R3818" i="9"/>
  <c r="Q3817" i="9"/>
  <c r="P3817" i="9"/>
  <c r="R3817" i="9"/>
  <c r="Q3816" i="9"/>
  <c r="P3816" i="9"/>
  <c r="R3816" i="9"/>
  <c r="Q3815" i="9"/>
  <c r="P3815" i="9"/>
  <c r="R3815" i="9"/>
  <c r="Q3814" i="9"/>
  <c r="P3814" i="9"/>
  <c r="R3814" i="9"/>
  <c r="Q3813" i="9"/>
  <c r="P3813" i="9"/>
  <c r="R3813" i="9"/>
  <c r="Q3812" i="9"/>
  <c r="P3812" i="9"/>
  <c r="R3812" i="9"/>
  <c r="Q3811" i="9"/>
  <c r="P3811" i="9"/>
  <c r="R3811" i="9"/>
  <c r="Q3810" i="9"/>
  <c r="P3810" i="9"/>
  <c r="R3810" i="9"/>
  <c r="Q3809" i="9"/>
  <c r="P3809" i="9"/>
  <c r="R3809" i="9"/>
  <c r="Q3808" i="9"/>
  <c r="P3808" i="9"/>
  <c r="R3808" i="9"/>
  <c r="Q3807" i="9"/>
  <c r="P3807" i="9"/>
  <c r="R3807" i="9"/>
  <c r="Q3806" i="9"/>
  <c r="P3806" i="9"/>
  <c r="R3806" i="9"/>
  <c r="Q3805" i="9"/>
  <c r="P3805" i="9"/>
  <c r="R3805" i="9"/>
  <c r="Q3804" i="9"/>
  <c r="P3804" i="9"/>
  <c r="R3804" i="9"/>
  <c r="Q3803" i="9"/>
  <c r="P3803" i="9"/>
  <c r="R3803" i="9"/>
  <c r="Q3802" i="9"/>
  <c r="P3802" i="9"/>
  <c r="R3802" i="9"/>
  <c r="Q3801" i="9"/>
  <c r="P3801" i="9"/>
  <c r="R3801" i="9"/>
  <c r="Q3800" i="9"/>
  <c r="P3800" i="9"/>
  <c r="R3800" i="9"/>
  <c r="Q3799" i="9"/>
  <c r="P3799" i="9"/>
  <c r="R3799" i="9"/>
  <c r="Q3798" i="9"/>
  <c r="P3798" i="9"/>
  <c r="R3798" i="9"/>
  <c r="Q3797" i="9"/>
  <c r="P3797" i="9"/>
  <c r="R3797" i="9"/>
  <c r="Q3796" i="9"/>
  <c r="P3796" i="9"/>
  <c r="R3796" i="9"/>
  <c r="Q3795" i="9"/>
  <c r="P3795" i="9"/>
  <c r="R3795" i="9"/>
  <c r="Q3794" i="9"/>
  <c r="P3794" i="9"/>
  <c r="R3794" i="9"/>
  <c r="Q3793" i="9"/>
  <c r="P3793" i="9"/>
  <c r="R3793" i="9"/>
  <c r="Q3792" i="9"/>
  <c r="P3792" i="9"/>
  <c r="R3792" i="9"/>
  <c r="Q3791" i="9"/>
  <c r="P3791" i="9"/>
  <c r="R3791" i="9"/>
  <c r="Q3790" i="9"/>
  <c r="P3790" i="9"/>
  <c r="R3790" i="9"/>
  <c r="Q3789" i="9"/>
  <c r="P3789" i="9"/>
  <c r="R3789" i="9"/>
  <c r="Q3788" i="9"/>
  <c r="P3788" i="9"/>
  <c r="R3788" i="9"/>
  <c r="Q3787" i="9"/>
  <c r="P3787" i="9"/>
  <c r="R3787" i="9"/>
  <c r="Q3786" i="9"/>
  <c r="P3786" i="9"/>
  <c r="R3786" i="9"/>
  <c r="Q3785" i="9"/>
  <c r="P3785" i="9"/>
  <c r="R3785" i="9"/>
  <c r="Q3784" i="9"/>
  <c r="P3784" i="9"/>
  <c r="R3784" i="9"/>
  <c r="Q3783" i="9"/>
  <c r="P3783" i="9"/>
  <c r="R3783" i="9"/>
  <c r="Q3782" i="9"/>
  <c r="P3782" i="9"/>
  <c r="R3782" i="9"/>
  <c r="Q3781" i="9"/>
  <c r="P3781" i="9"/>
  <c r="R3781" i="9"/>
  <c r="Q3780" i="9"/>
  <c r="P3780" i="9"/>
  <c r="R3780" i="9"/>
  <c r="Q3779" i="9"/>
  <c r="P3779" i="9"/>
  <c r="R3779" i="9"/>
  <c r="Q3778" i="9"/>
  <c r="P3778" i="9"/>
  <c r="R3778" i="9"/>
  <c r="Q3777" i="9"/>
  <c r="P3777" i="9"/>
  <c r="R3777" i="9"/>
  <c r="Q3776" i="9"/>
  <c r="P3776" i="9"/>
  <c r="R3776" i="9"/>
  <c r="Q3775" i="9"/>
  <c r="P3775" i="9"/>
  <c r="R3775" i="9"/>
  <c r="Q3774" i="9"/>
  <c r="P3774" i="9"/>
  <c r="R3774" i="9"/>
  <c r="Q3773" i="9"/>
  <c r="P3773" i="9"/>
  <c r="R3773" i="9"/>
  <c r="Q3772" i="9"/>
  <c r="P3772" i="9"/>
  <c r="R3772" i="9"/>
  <c r="Q3771" i="9"/>
  <c r="P3771" i="9"/>
  <c r="R3771" i="9"/>
  <c r="Q3770" i="9"/>
  <c r="P3770" i="9"/>
  <c r="R3770" i="9"/>
  <c r="Q3769" i="9"/>
  <c r="P3769" i="9"/>
  <c r="R3769" i="9"/>
  <c r="Q3768" i="9"/>
  <c r="P3768" i="9"/>
  <c r="R3768" i="9"/>
  <c r="Q3767" i="9"/>
  <c r="P3767" i="9"/>
  <c r="R3767" i="9"/>
  <c r="Q3766" i="9"/>
  <c r="P3766" i="9"/>
  <c r="R3766" i="9"/>
  <c r="Q3765" i="9"/>
  <c r="P3765" i="9"/>
  <c r="R3765" i="9"/>
  <c r="Q3764" i="9"/>
  <c r="P3764" i="9"/>
  <c r="R3764" i="9"/>
  <c r="Q3763" i="9"/>
  <c r="P3763" i="9"/>
  <c r="R3763" i="9"/>
  <c r="Q3762" i="9"/>
  <c r="P3762" i="9"/>
  <c r="R3762" i="9"/>
  <c r="Q3761" i="9"/>
  <c r="P3761" i="9"/>
  <c r="R3761" i="9"/>
  <c r="Q3760" i="9"/>
  <c r="P3760" i="9"/>
  <c r="R3760" i="9"/>
  <c r="Q3759" i="9"/>
  <c r="P3759" i="9"/>
  <c r="R3759" i="9"/>
  <c r="Q3758" i="9"/>
  <c r="P3758" i="9"/>
  <c r="R3758" i="9"/>
  <c r="Q3757" i="9"/>
  <c r="P3757" i="9"/>
  <c r="R3757" i="9"/>
  <c r="Q3756" i="9"/>
  <c r="P3756" i="9"/>
  <c r="R3756" i="9"/>
  <c r="Q3755" i="9"/>
  <c r="P3755" i="9"/>
  <c r="R3755" i="9"/>
  <c r="Q3754" i="9"/>
  <c r="P3754" i="9"/>
  <c r="R3754" i="9"/>
  <c r="Q3753" i="9"/>
  <c r="P3753" i="9"/>
  <c r="R3753" i="9"/>
  <c r="Q3752" i="9"/>
  <c r="P3752" i="9"/>
  <c r="R3752" i="9"/>
  <c r="Q3751" i="9"/>
  <c r="P3751" i="9"/>
  <c r="R3751" i="9"/>
  <c r="Q3750" i="9"/>
  <c r="P3750" i="9"/>
  <c r="R3750" i="9"/>
  <c r="Q3749" i="9"/>
  <c r="P3749" i="9"/>
  <c r="R3749" i="9"/>
  <c r="Q3748" i="9"/>
  <c r="P3748" i="9"/>
  <c r="R3748" i="9"/>
  <c r="Q3747" i="9"/>
  <c r="P3747" i="9"/>
  <c r="R3747" i="9"/>
  <c r="Q3746" i="9"/>
  <c r="P3746" i="9"/>
  <c r="R3746" i="9"/>
  <c r="Q3745" i="9"/>
  <c r="P3745" i="9"/>
  <c r="R3745" i="9"/>
  <c r="Q3744" i="9"/>
  <c r="P3744" i="9"/>
  <c r="R3744" i="9"/>
  <c r="Q3743" i="9"/>
  <c r="P3743" i="9"/>
  <c r="R3743" i="9"/>
  <c r="Q3742" i="9"/>
  <c r="P3742" i="9"/>
  <c r="R3742" i="9"/>
  <c r="Q3741" i="9"/>
  <c r="P3741" i="9"/>
  <c r="R3741" i="9"/>
  <c r="Q3740" i="9"/>
  <c r="P3740" i="9"/>
  <c r="R3740" i="9"/>
  <c r="Q3739" i="9"/>
  <c r="P3739" i="9"/>
  <c r="R3739" i="9"/>
  <c r="Q3738" i="9"/>
  <c r="P3738" i="9"/>
  <c r="R3738" i="9"/>
  <c r="Q3737" i="9"/>
  <c r="P3737" i="9"/>
  <c r="R3737" i="9"/>
  <c r="Q3736" i="9"/>
  <c r="P3736" i="9"/>
  <c r="R3736" i="9"/>
  <c r="Q3735" i="9"/>
  <c r="P3735" i="9"/>
  <c r="R3735" i="9"/>
  <c r="Q3734" i="9"/>
  <c r="P3734" i="9"/>
  <c r="R3734" i="9"/>
  <c r="Q3733" i="9"/>
  <c r="P3733" i="9"/>
  <c r="R3733" i="9"/>
  <c r="Q3732" i="9"/>
  <c r="P3732" i="9"/>
  <c r="R3732" i="9"/>
  <c r="Q3731" i="9"/>
  <c r="P3731" i="9"/>
  <c r="R3731" i="9"/>
  <c r="Q3730" i="9"/>
  <c r="P3730" i="9"/>
  <c r="R3730" i="9"/>
  <c r="Q3729" i="9"/>
  <c r="P3729" i="9"/>
  <c r="R3729" i="9"/>
  <c r="Q3728" i="9"/>
  <c r="P3728" i="9"/>
  <c r="R3728" i="9"/>
  <c r="Q3727" i="9"/>
  <c r="P3727" i="9"/>
  <c r="R3727" i="9"/>
  <c r="Q3726" i="9"/>
  <c r="P3726" i="9"/>
  <c r="R3726" i="9"/>
  <c r="Q3725" i="9"/>
  <c r="P3725" i="9"/>
  <c r="R3725" i="9"/>
  <c r="Q3724" i="9"/>
  <c r="P3724" i="9"/>
  <c r="R3724" i="9"/>
  <c r="Q3723" i="9"/>
  <c r="P3723" i="9"/>
  <c r="R3723" i="9"/>
  <c r="Q3722" i="9"/>
  <c r="P3722" i="9"/>
  <c r="R3722" i="9"/>
  <c r="Q3721" i="9"/>
  <c r="P3721" i="9"/>
  <c r="R3721" i="9"/>
  <c r="Q3720" i="9"/>
  <c r="P3720" i="9"/>
  <c r="R3720" i="9"/>
  <c r="Q3719" i="9"/>
  <c r="P3719" i="9"/>
  <c r="R3719" i="9"/>
  <c r="Q3718" i="9"/>
  <c r="P3718" i="9"/>
  <c r="R3718" i="9"/>
  <c r="Q3717" i="9"/>
  <c r="P3717" i="9"/>
  <c r="R3717" i="9"/>
  <c r="Q3716" i="9"/>
  <c r="P3716" i="9"/>
  <c r="R3716" i="9"/>
  <c r="Q3715" i="9"/>
  <c r="P3715" i="9"/>
  <c r="R3715" i="9"/>
  <c r="Q3714" i="9"/>
  <c r="P3714" i="9"/>
  <c r="R3714" i="9"/>
  <c r="Q3713" i="9"/>
  <c r="P3713" i="9"/>
  <c r="R3713" i="9"/>
  <c r="Q3712" i="9"/>
  <c r="P3712" i="9"/>
  <c r="R3712" i="9"/>
  <c r="Q3711" i="9"/>
  <c r="P3711" i="9"/>
  <c r="R3711" i="9"/>
  <c r="Q3710" i="9"/>
  <c r="P3710" i="9"/>
  <c r="R3710" i="9"/>
  <c r="Q3709" i="9"/>
  <c r="P3709" i="9"/>
  <c r="R3709" i="9"/>
  <c r="Q3708" i="9"/>
  <c r="P3708" i="9"/>
  <c r="R3708" i="9"/>
  <c r="Q3707" i="9"/>
  <c r="P3707" i="9"/>
  <c r="R3707" i="9"/>
  <c r="Q3706" i="9"/>
  <c r="P3706" i="9"/>
  <c r="R3706" i="9"/>
  <c r="Q3705" i="9"/>
  <c r="P3705" i="9"/>
  <c r="R3705" i="9"/>
  <c r="Q3704" i="9"/>
  <c r="P3704" i="9"/>
  <c r="R3704" i="9"/>
  <c r="Q3703" i="9"/>
  <c r="P3703" i="9"/>
  <c r="R3703" i="9"/>
  <c r="Q3702" i="9"/>
  <c r="P3702" i="9"/>
  <c r="R3702" i="9"/>
  <c r="Q3701" i="9"/>
  <c r="P3701" i="9"/>
  <c r="R3701" i="9"/>
  <c r="Q3700" i="9"/>
  <c r="P3700" i="9"/>
  <c r="R3700" i="9"/>
  <c r="Q3699" i="9"/>
  <c r="P3699" i="9"/>
  <c r="R3699" i="9"/>
  <c r="Q3698" i="9"/>
  <c r="P3698" i="9"/>
  <c r="R3698" i="9"/>
  <c r="Q3697" i="9"/>
  <c r="P3697" i="9"/>
  <c r="R3697" i="9"/>
  <c r="Q3696" i="9"/>
  <c r="P3696" i="9"/>
  <c r="R3696" i="9"/>
  <c r="Q3695" i="9"/>
  <c r="P3695" i="9"/>
  <c r="R3695" i="9"/>
  <c r="Q3694" i="9"/>
  <c r="P3694" i="9"/>
  <c r="R3694" i="9"/>
  <c r="Q3693" i="9"/>
  <c r="P3693" i="9"/>
  <c r="R3693" i="9"/>
  <c r="Q3692" i="9"/>
  <c r="P3692" i="9"/>
  <c r="R3692" i="9"/>
  <c r="Q3691" i="9"/>
  <c r="P3691" i="9"/>
  <c r="R3691" i="9"/>
  <c r="Q3690" i="9"/>
  <c r="P3690" i="9"/>
  <c r="R3690" i="9"/>
  <c r="Q3689" i="9"/>
  <c r="P3689" i="9"/>
  <c r="R3689" i="9"/>
  <c r="Q3688" i="9"/>
  <c r="P3688" i="9"/>
  <c r="R3688" i="9"/>
  <c r="Q3687" i="9"/>
  <c r="P3687" i="9"/>
  <c r="R3687" i="9"/>
  <c r="Q3686" i="9"/>
  <c r="P3686" i="9"/>
  <c r="R3686" i="9"/>
  <c r="Q3685" i="9"/>
  <c r="P3685" i="9"/>
  <c r="R3685" i="9"/>
  <c r="Q3684" i="9"/>
  <c r="P3684" i="9"/>
  <c r="R3684" i="9"/>
  <c r="Q3683" i="9"/>
  <c r="P3683" i="9"/>
  <c r="R3683" i="9"/>
  <c r="Q3682" i="9"/>
  <c r="P3682" i="9"/>
  <c r="R3682" i="9"/>
  <c r="Q3681" i="9"/>
  <c r="P3681" i="9"/>
  <c r="R3681" i="9"/>
  <c r="Q3680" i="9"/>
  <c r="P3680" i="9"/>
  <c r="R3680" i="9"/>
  <c r="Q3679" i="9"/>
  <c r="P3679" i="9"/>
  <c r="R3679" i="9"/>
  <c r="Q3678" i="9"/>
  <c r="P3678" i="9"/>
  <c r="R3678" i="9"/>
  <c r="Q3677" i="9"/>
  <c r="P3677" i="9"/>
  <c r="R3677" i="9"/>
  <c r="Q3676" i="9"/>
  <c r="P3676" i="9"/>
  <c r="R3676" i="9"/>
  <c r="Q3675" i="9"/>
  <c r="P3675" i="9"/>
  <c r="R3675" i="9"/>
  <c r="Q3674" i="9"/>
  <c r="P3674" i="9"/>
  <c r="R3674" i="9"/>
  <c r="Q3673" i="9"/>
  <c r="P3673" i="9"/>
  <c r="R3673" i="9"/>
  <c r="Q3672" i="9"/>
  <c r="P3672" i="9"/>
  <c r="R3672" i="9"/>
  <c r="Q3671" i="9"/>
  <c r="P3671" i="9"/>
  <c r="R3671" i="9"/>
  <c r="Q3670" i="9"/>
  <c r="P3670" i="9"/>
  <c r="R3670" i="9"/>
  <c r="Q3669" i="9"/>
  <c r="P3669" i="9"/>
  <c r="R3669" i="9"/>
  <c r="Q3668" i="9"/>
  <c r="P3668" i="9"/>
  <c r="R3668" i="9"/>
  <c r="Q3667" i="9"/>
  <c r="P3667" i="9"/>
  <c r="R3667" i="9"/>
  <c r="Q3666" i="9"/>
  <c r="P3666" i="9"/>
  <c r="R3666" i="9"/>
  <c r="Q3665" i="9"/>
  <c r="P3665" i="9"/>
  <c r="R3665" i="9"/>
  <c r="Q3664" i="9"/>
  <c r="P3664" i="9"/>
  <c r="R3664" i="9"/>
  <c r="Q3663" i="9"/>
  <c r="P3663" i="9"/>
  <c r="R3663" i="9"/>
  <c r="Q3662" i="9"/>
  <c r="P3662" i="9"/>
  <c r="R3662" i="9"/>
  <c r="Q3661" i="9"/>
  <c r="P3661" i="9"/>
  <c r="R3661" i="9"/>
  <c r="Q3660" i="9"/>
  <c r="P3660" i="9"/>
  <c r="R3660" i="9"/>
  <c r="Q3659" i="9"/>
  <c r="P3659" i="9"/>
  <c r="R3659" i="9"/>
  <c r="Q3658" i="9"/>
  <c r="P3658" i="9"/>
  <c r="R3658" i="9"/>
  <c r="Q3657" i="9"/>
  <c r="P3657" i="9"/>
  <c r="R3657" i="9"/>
  <c r="Q3656" i="9"/>
  <c r="P3656" i="9"/>
  <c r="R3656" i="9"/>
  <c r="Q3655" i="9"/>
  <c r="P3655" i="9"/>
  <c r="R3655" i="9"/>
  <c r="Q3654" i="9"/>
  <c r="P3654" i="9"/>
  <c r="R3654" i="9"/>
  <c r="Q3653" i="9"/>
  <c r="P3653" i="9"/>
  <c r="R3653" i="9"/>
  <c r="Q3652" i="9"/>
  <c r="P3652" i="9"/>
  <c r="R3652" i="9"/>
  <c r="Q3651" i="9"/>
  <c r="P3651" i="9"/>
  <c r="R3651" i="9"/>
  <c r="Q3650" i="9"/>
  <c r="P3650" i="9"/>
  <c r="R3650" i="9"/>
  <c r="Q3649" i="9"/>
  <c r="P3649" i="9"/>
  <c r="R3649" i="9"/>
  <c r="Q3648" i="9"/>
  <c r="P3648" i="9"/>
  <c r="R3648" i="9"/>
  <c r="Q3647" i="9"/>
  <c r="P3647" i="9"/>
  <c r="R3647" i="9"/>
  <c r="Q3646" i="9"/>
  <c r="P3646" i="9"/>
  <c r="R3646" i="9"/>
  <c r="Q3645" i="9"/>
  <c r="P3645" i="9"/>
  <c r="R3645" i="9"/>
  <c r="Q3644" i="9"/>
  <c r="P3644" i="9"/>
  <c r="R3644" i="9"/>
  <c r="Q3643" i="9"/>
  <c r="P3643" i="9"/>
  <c r="R3643" i="9"/>
  <c r="Q3642" i="9"/>
  <c r="P3642" i="9"/>
  <c r="R3642" i="9"/>
  <c r="Q3641" i="9"/>
  <c r="P3641" i="9"/>
  <c r="R3641" i="9"/>
  <c r="Q3640" i="9"/>
  <c r="P3640" i="9"/>
  <c r="R3640" i="9"/>
  <c r="Q3639" i="9"/>
  <c r="P3639" i="9"/>
  <c r="R3639" i="9"/>
  <c r="Q3638" i="9"/>
  <c r="P3638" i="9"/>
  <c r="R3638" i="9"/>
  <c r="Q3637" i="9"/>
  <c r="P3637" i="9"/>
  <c r="R3637" i="9"/>
  <c r="Q3636" i="9"/>
  <c r="P3636" i="9"/>
  <c r="R3636" i="9"/>
  <c r="Q3635" i="9"/>
  <c r="P3635" i="9"/>
  <c r="R3635" i="9"/>
  <c r="Q3634" i="9"/>
  <c r="P3634" i="9"/>
  <c r="R3634" i="9"/>
  <c r="Q3633" i="9"/>
  <c r="P3633" i="9"/>
  <c r="R3633" i="9"/>
  <c r="Q3632" i="9"/>
  <c r="P3632" i="9"/>
  <c r="R3632" i="9"/>
  <c r="Q3631" i="9"/>
  <c r="P3631" i="9"/>
  <c r="R3631" i="9"/>
  <c r="Q3630" i="9"/>
  <c r="P3630" i="9"/>
  <c r="R3630" i="9"/>
  <c r="Q3629" i="9"/>
  <c r="P3629" i="9"/>
  <c r="R3629" i="9"/>
  <c r="Q3628" i="9"/>
  <c r="P3628" i="9"/>
  <c r="R3628" i="9"/>
  <c r="Q3627" i="9"/>
  <c r="P3627" i="9"/>
  <c r="R3627" i="9"/>
  <c r="Q3626" i="9"/>
  <c r="P3626" i="9"/>
  <c r="R3626" i="9"/>
  <c r="Q3625" i="9"/>
  <c r="P3625" i="9"/>
  <c r="R3625" i="9"/>
  <c r="Q3624" i="9"/>
  <c r="P3624" i="9"/>
  <c r="R3624" i="9"/>
  <c r="Q3623" i="9"/>
  <c r="P3623" i="9"/>
  <c r="R3623" i="9"/>
  <c r="Q3622" i="9"/>
  <c r="P3622" i="9"/>
  <c r="R3622" i="9"/>
  <c r="Q3621" i="9"/>
  <c r="P3621" i="9"/>
  <c r="R3621" i="9"/>
  <c r="Q3620" i="9"/>
  <c r="P3620" i="9"/>
  <c r="R3620" i="9"/>
  <c r="Q3619" i="9"/>
  <c r="P3619" i="9"/>
  <c r="R3619" i="9"/>
  <c r="Q3618" i="9"/>
  <c r="P3618" i="9"/>
  <c r="R3618" i="9"/>
  <c r="Q3617" i="9"/>
  <c r="P3617" i="9"/>
  <c r="R3617" i="9"/>
  <c r="Q3616" i="9"/>
  <c r="P3616" i="9"/>
  <c r="R3616" i="9"/>
  <c r="Q3615" i="9"/>
  <c r="P3615" i="9"/>
  <c r="R3615" i="9"/>
  <c r="Q3614" i="9"/>
  <c r="P3614" i="9"/>
  <c r="R3614" i="9"/>
  <c r="Q3613" i="9"/>
  <c r="P3613" i="9"/>
  <c r="R3613" i="9"/>
  <c r="Q3612" i="9"/>
  <c r="P3612" i="9"/>
  <c r="R3612" i="9"/>
  <c r="Q3611" i="9"/>
  <c r="P3611" i="9"/>
  <c r="R3611" i="9"/>
  <c r="Q3610" i="9"/>
  <c r="P3610" i="9"/>
  <c r="R3610" i="9"/>
  <c r="Q3609" i="9"/>
  <c r="P3609" i="9"/>
  <c r="R3609" i="9"/>
  <c r="Q3608" i="9"/>
  <c r="P3608" i="9"/>
  <c r="R3608" i="9"/>
  <c r="Q3607" i="9"/>
  <c r="P3607" i="9"/>
  <c r="R3607" i="9"/>
  <c r="Q3606" i="9"/>
  <c r="P3606" i="9"/>
  <c r="R3606" i="9"/>
  <c r="Q3605" i="9"/>
  <c r="P3605" i="9"/>
  <c r="R3605" i="9"/>
  <c r="Q3604" i="9"/>
  <c r="P3604" i="9"/>
  <c r="R3604" i="9"/>
  <c r="Q3603" i="9"/>
  <c r="P3603" i="9"/>
  <c r="R3603" i="9"/>
  <c r="Q3602" i="9"/>
  <c r="P3602" i="9"/>
  <c r="R3602" i="9"/>
  <c r="Q3601" i="9"/>
  <c r="P3601" i="9"/>
  <c r="R3601" i="9"/>
  <c r="Q3600" i="9"/>
  <c r="P3600" i="9"/>
  <c r="R3600" i="9"/>
  <c r="Q3599" i="9"/>
  <c r="P3599" i="9"/>
  <c r="R3599" i="9"/>
  <c r="Q3598" i="9"/>
  <c r="P3598" i="9"/>
  <c r="R3598" i="9"/>
  <c r="Q3597" i="9"/>
  <c r="P3597" i="9"/>
  <c r="R3597" i="9"/>
  <c r="Q3596" i="9"/>
  <c r="P3596" i="9"/>
  <c r="R3596" i="9"/>
  <c r="Q3595" i="9"/>
  <c r="P3595" i="9"/>
  <c r="R3595" i="9"/>
  <c r="Q3594" i="9"/>
  <c r="P3594" i="9"/>
  <c r="R3594" i="9"/>
  <c r="Q3593" i="9"/>
  <c r="P3593" i="9"/>
  <c r="R3593" i="9"/>
  <c r="Q3592" i="9"/>
  <c r="P3592" i="9"/>
  <c r="R3592" i="9"/>
  <c r="Q3591" i="9"/>
  <c r="P3591" i="9"/>
  <c r="R3591" i="9"/>
  <c r="Q3590" i="9"/>
  <c r="P3590" i="9"/>
  <c r="R3590" i="9"/>
  <c r="Q3589" i="9"/>
  <c r="P3589" i="9"/>
  <c r="R3589" i="9"/>
  <c r="Q3588" i="9"/>
  <c r="P3588" i="9"/>
  <c r="R3588" i="9"/>
  <c r="Q3587" i="9"/>
  <c r="P3587" i="9"/>
  <c r="R3587" i="9"/>
  <c r="Q3586" i="9"/>
  <c r="P3586" i="9"/>
  <c r="R3586" i="9"/>
  <c r="Q3585" i="9"/>
  <c r="P3585" i="9"/>
  <c r="R3585" i="9"/>
  <c r="Q3584" i="9"/>
  <c r="P3584" i="9"/>
  <c r="R3584" i="9"/>
  <c r="Q3583" i="9"/>
  <c r="P3583" i="9"/>
  <c r="R3583" i="9"/>
  <c r="Q3582" i="9"/>
  <c r="P3582" i="9"/>
  <c r="R3582" i="9"/>
  <c r="Q3581" i="9"/>
  <c r="P3581" i="9"/>
  <c r="R3581" i="9"/>
  <c r="Q3580" i="9"/>
  <c r="P3580" i="9"/>
  <c r="R3580" i="9"/>
  <c r="Q3579" i="9"/>
  <c r="P3579" i="9"/>
  <c r="R3579" i="9"/>
  <c r="Q3578" i="9"/>
  <c r="P3578" i="9"/>
  <c r="R3578" i="9"/>
  <c r="Q3577" i="9"/>
  <c r="P3577" i="9"/>
  <c r="R3577" i="9"/>
  <c r="Q3576" i="9"/>
  <c r="P3576" i="9"/>
  <c r="R3576" i="9"/>
  <c r="Q3575" i="9"/>
  <c r="P3575" i="9"/>
  <c r="R3575" i="9"/>
  <c r="Q3574" i="9"/>
  <c r="P3574" i="9"/>
  <c r="R3574" i="9"/>
  <c r="Q3573" i="9"/>
  <c r="P3573" i="9"/>
  <c r="R3573" i="9"/>
  <c r="Q3572" i="9"/>
  <c r="P3572" i="9"/>
  <c r="R3572" i="9"/>
  <c r="Q3571" i="9"/>
  <c r="P3571" i="9"/>
  <c r="R3571" i="9"/>
  <c r="Q3570" i="9"/>
  <c r="P3570" i="9"/>
  <c r="R3570" i="9"/>
  <c r="Q3569" i="9"/>
  <c r="P3569" i="9"/>
  <c r="R3569" i="9"/>
  <c r="Q3568" i="9"/>
  <c r="P3568" i="9"/>
  <c r="R3568" i="9"/>
  <c r="Q3567" i="9"/>
  <c r="P3567" i="9"/>
  <c r="R3567" i="9"/>
  <c r="Q3566" i="9"/>
  <c r="P3566" i="9"/>
  <c r="R3566" i="9"/>
  <c r="Q3565" i="9"/>
  <c r="P3565" i="9"/>
  <c r="R3565" i="9"/>
  <c r="Q3564" i="9"/>
  <c r="P3564" i="9"/>
  <c r="R3564" i="9"/>
  <c r="Q3563" i="9"/>
  <c r="P3563" i="9"/>
  <c r="R3563" i="9"/>
  <c r="Q3562" i="9"/>
  <c r="P3562" i="9"/>
  <c r="R3562" i="9"/>
  <c r="Q3561" i="9"/>
  <c r="P3561" i="9"/>
  <c r="R3561" i="9"/>
  <c r="Q3560" i="9"/>
  <c r="P3560" i="9"/>
  <c r="R3560" i="9"/>
  <c r="Q3559" i="9"/>
  <c r="P3559" i="9"/>
  <c r="R3559" i="9"/>
  <c r="Q3558" i="9"/>
  <c r="P3558" i="9"/>
  <c r="R3558" i="9"/>
  <c r="Q3557" i="9"/>
  <c r="P3557" i="9"/>
  <c r="R3557" i="9"/>
  <c r="Q3556" i="9"/>
  <c r="P3556" i="9"/>
  <c r="R3556" i="9"/>
  <c r="Q3555" i="9"/>
  <c r="P3555" i="9"/>
  <c r="R3555" i="9"/>
  <c r="Q3554" i="9"/>
  <c r="P3554" i="9"/>
  <c r="R3554" i="9"/>
  <c r="Q3553" i="9"/>
  <c r="P3553" i="9"/>
  <c r="R3553" i="9"/>
  <c r="Q3552" i="9"/>
  <c r="P3552" i="9"/>
  <c r="R3552" i="9"/>
  <c r="Q3551" i="9"/>
  <c r="P3551" i="9"/>
  <c r="R3551" i="9"/>
  <c r="Q3550" i="9"/>
  <c r="P3550" i="9"/>
  <c r="R3550" i="9"/>
  <c r="Q3549" i="9"/>
  <c r="P3549" i="9"/>
  <c r="R3549" i="9"/>
  <c r="Q3548" i="9"/>
  <c r="P3548" i="9"/>
  <c r="R3548" i="9"/>
  <c r="Q3547" i="9"/>
  <c r="P3547" i="9"/>
  <c r="R3547" i="9"/>
  <c r="Q3546" i="9"/>
  <c r="P3546" i="9"/>
  <c r="R3546" i="9"/>
  <c r="Q3545" i="9"/>
  <c r="P3545" i="9"/>
  <c r="R3545" i="9"/>
  <c r="Q3544" i="9"/>
  <c r="P3544" i="9"/>
  <c r="R3544" i="9"/>
  <c r="Q3543" i="9"/>
  <c r="P3543" i="9"/>
  <c r="R3543" i="9"/>
  <c r="Q3542" i="9"/>
  <c r="P3542" i="9"/>
  <c r="R3542" i="9"/>
  <c r="Q3541" i="9"/>
  <c r="P3541" i="9"/>
  <c r="R3541" i="9"/>
  <c r="Q3540" i="9"/>
  <c r="P3540" i="9"/>
  <c r="R3540" i="9"/>
  <c r="Q3539" i="9"/>
  <c r="P3539" i="9"/>
  <c r="R3539" i="9"/>
  <c r="Q3538" i="9"/>
  <c r="P3538" i="9"/>
  <c r="R3538" i="9"/>
  <c r="Q3537" i="9"/>
  <c r="P3537" i="9"/>
  <c r="R3537" i="9"/>
  <c r="Q3536" i="9"/>
  <c r="P3536" i="9"/>
  <c r="R3536" i="9"/>
  <c r="Q3535" i="9"/>
  <c r="P3535" i="9"/>
  <c r="R3535" i="9"/>
  <c r="Q3534" i="9"/>
  <c r="P3534" i="9"/>
  <c r="R3534" i="9"/>
  <c r="Q3533" i="9"/>
  <c r="P3533" i="9"/>
  <c r="R3533" i="9"/>
  <c r="Q3532" i="9"/>
  <c r="P3532" i="9"/>
  <c r="R3532" i="9"/>
  <c r="Q3531" i="9"/>
  <c r="P3531" i="9"/>
  <c r="R3531" i="9"/>
  <c r="Q3530" i="9"/>
  <c r="P3530" i="9"/>
  <c r="R3530" i="9"/>
  <c r="Q3529" i="9"/>
  <c r="P3529" i="9"/>
  <c r="R3529" i="9"/>
  <c r="Q3528" i="9"/>
  <c r="P3528" i="9"/>
  <c r="R3528" i="9"/>
  <c r="Q3527" i="9"/>
  <c r="P3527" i="9"/>
  <c r="R3527" i="9"/>
  <c r="Q3526" i="9"/>
  <c r="P3526" i="9"/>
  <c r="R3526" i="9"/>
  <c r="Q3525" i="9"/>
  <c r="P3525" i="9"/>
  <c r="R3525" i="9"/>
  <c r="Q3524" i="9"/>
  <c r="P3524" i="9"/>
  <c r="R3524" i="9"/>
  <c r="Q3523" i="9"/>
  <c r="P3523" i="9"/>
  <c r="R3523" i="9"/>
  <c r="Q3522" i="9"/>
  <c r="P3522" i="9"/>
  <c r="R3522" i="9"/>
  <c r="Q3521" i="9"/>
  <c r="P3521" i="9"/>
  <c r="R3521" i="9"/>
  <c r="Q3520" i="9"/>
  <c r="P3520" i="9"/>
  <c r="R3520" i="9"/>
  <c r="Q3519" i="9"/>
  <c r="P3519" i="9"/>
  <c r="R3519" i="9"/>
  <c r="Q3518" i="9"/>
  <c r="P3518" i="9"/>
  <c r="R3518" i="9"/>
  <c r="Q3517" i="9"/>
  <c r="P3517" i="9"/>
  <c r="R3517" i="9"/>
  <c r="Q3516" i="9"/>
  <c r="P3516" i="9"/>
  <c r="R3516" i="9"/>
  <c r="Q3515" i="9"/>
  <c r="P3515" i="9"/>
  <c r="R3515" i="9"/>
  <c r="Q3514" i="9"/>
  <c r="P3514" i="9"/>
  <c r="R3514" i="9"/>
  <c r="Q3513" i="9"/>
  <c r="P3513" i="9"/>
  <c r="R3513" i="9"/>
  <c r="Q3512" i="9"/>
  <c r="P3512" i="9"/>
  <c r="R3512" i="9"/>
  <c r="Q3511" i="9"/>
  <c r="P3511" i="9"/>
  <c r="R3511" i="9"/>
  <c r="Q3510" i="9"/>
  <c r="P3510" i="9"/>
  <c r="R3510" i="9"/>
  <c r="Q3509" i="9"/>
  <c r="P3509" i="9"/>
  <c r="R3509" i="9"/>
  <c r="Q3508" i="9"/>
  <c r="P3508" i="9"/>
  <c r="R3508" i="9"/>
  <c r="Q3507" i="9"/>
  <c r="P3507" i="9"/>
  <c r="R3507" i="9"/>
  <c r="Q3506" i="9"/>
  <c r="P3506" i="9"/>
  <c r="R3506" i="9"/>
  <c r="Q3505" i="9"/>
  <c r="P3505" i="9"/>
  <c r="R3505" i="9"/>
  <c r="Q3504" i="9"/>
  <c r="P3504" i="9"/>
  <c r="R3504" i="9"/>
  <c r="Q3503" i="9"/>
  <c r="P3503" i="9"/>
  <c r="R3503" i="9"/>
  <c r="Q3502" i="9"/>
  <c r="P3502" i="9"/>
  <c r="R3502" i="9"/>
  <c r="Q3501" i="9"/>
  <c r="P3501" i="9"/>
  <c r="R3501" i="9"/>
  <c r="Q3500" i="9"/>
  <c r="P3500" i="9"/>
  <c r="R3500" i="9"/>
  <c r="Q3499" i="9"/>
  <c r="P3499" i="9"/>
  <c r="R3499" i="9"/>
  <c r="Q3498" i="9"/>
  <c r="P3498" i="9"/>
  <c r="R3498" i="9"/>
  <c r="Q3497" i="9"/>
  <c r="P3497" i="9"/>
  <c r="R3497" i="9"/>
  <c r="Q3496" i="9"/>
  <c r="P3496" i="9"/>
  <c r="R3496" i="9"/>
  <c r="Q3495" i="9"/>
  <c r="P3495" i="9"/>
  <c r="R3495" i="9"/>
  <c r="Q3494" i="9"/>
  <c r="P3494" i="9"/>
  <c r="R3494" i="9"/>
  <c r="Q3493" i="9"/>
  <c r="P3493" i="9"/>
  <c r="R3493" i="9"/>
  <c r="Q3492" i="9"/>
  <c r="P3492" i="9"/>
  <c r="R3492" i="9"/>
  <c r="Q3491" i="9"/>
  <c r="P3491" i="9"/>
  <c r="R3491" i="9"/>
  <c r="Q3490" i="9"/>
  <c r="P3490" i="9"/>
  <c r="R3490" i="9"/>
  <c r="Q3489" i="9"/>
  <c r="P3489" i="9"/>
  <c r="R3489" i="9"/>
  <c r="Q3488" i="9"/>
  <c r="P3488" i="9"/>
  <c r="R3488" i="9"/>
  <c r="Q3487" i="9"/>
  <c r="P3487" i="9"/>
  <c r="R3487" i="9"/>
  <c r="Q3486" i="9"/>
  <c r="P3486" i="9"/>
  <c r="R3486" i="9"/>
  <c r="Q3485" i="9"/>
  <c r="P3485" i="9"/>
  <c r="R3485" i="9"/>
  <c r="Q3484" i="9"/>
  <c r="P3484" i="9"/>
  <c r="R3484" i="9"/>
  <c r="Q3483" i="9"/>
  <c r="P3483" i="9"/>
  <c r="R3483" i="9"/>
  <c r="Q3482" i="9"/>
  <c r="P3482" i="9"/>
  <c r="R3482" i="9"/>
  <c r="Q3481" i="9"/>
  <c r="P3481" i="9"/>
  <c r="R3481" i="9"/>
  <c r="Q3480" i="9"/>
  <c r="P3480" i="9"/>
  <c r="R3480" i="9"/>
  <c r="Q3479" i="9"/>
  <c r="P3479" i="9"/>
  <c r="R3479" i="9"/>
  <c r="Q3478" i="9"/>
  <c r="P3478" i="9"/>
  <c r="R3478" i="9"/>
  <c r="Q3477" i="9"/>
  <c r="P3477" i="9"/>
  <c r="R3477" i="9"/>
  <c r="Q3476" i="9"/>
  <c r="P3476" i="9"/>
  <c r="R3476" i="9"/>
  <c r="Q3475" i="9"/>
  <c r="P3475" i="9"/>
  <c r="R3475" i="9"/>
  <c r="Q3474" i="9"/>
  <c r="P3474" i="9"/>
  <c r="R3474" i="9"/>
  <c r="Q3473" i="9"/>
  <c r="P3473" i="9"/>
  <c r="R3473" i="9"/>
  <c r="Q3472" i="9"/>
  <c r="P3472" i="9"/>
  <c r="R3472" i="9"/>
  <c r="Q3471" i="9"/>
  <c r="P3471" i="9"/>
  <c r="R3471" i="9"/>
  <c r="Q3470" i="9"/>
  <c r="P3470" i="9"/>
  <c r="R3470" i="9"/>
  <c r="Q3469" i="9"/>
  <c r="P3469" i="9"/>
  <c r="R3469" i="9"/>
  <c r="Q3468" i="9"/>
  <c r="P3468" i="9"/>
  <c r="R3468" i="9"/>
  <c r="Q3467" i="9"/>
  <c r="P3467" i="9"/>
  <c r="R3467" i="9"/>
  <c r="Q3466" i="9"/>
  <c r="P3466" i="9"/>
  <c r="R3466" i="9"/>
  <c r="Q3465" i="9"/>
  <c r="P3465" i="9"/>
  <c r="R3465" i="9"/>
  <c r="Q3464" i="9"/>
  <c r="P3464" i="9"/>
  <c r="R3464" i="9"/>
  <c r="Q3463" i="9"/>
  <c r="P3463" i="9"/>
  <c r="R3463" i="9"/>
  <c r="Q3462" i="9"/>
  <c r="P3462" i="9"/>
  <c r="R3462" i="9"/>
  <c r="Q3461" i="9"/>
  <c r="P3461" i="9"/>
  <c r="R3461" i="9"/>
  <c r="Q3460" i="9"/>
  <c r="P3460" i="9"/>
  <c r="R3460" i="9"/>
  <c r="Q3459" i="9"/>
  <c r="P3459" i="9"/>
  <c r="R3459" i="9"/>
  <c r="Q3458" i="9"/>
  <c r="P3458" i="9"/>
  <c r="R3458" i="9"/>
  <c r="Q3457" i="9"/>
  <c r="P3457" i="9"/>
  <c r="R3457" i="9"/>
  <c r="Q3456" i="9"/>
  <c r="P3456" i="9"/>
  <c r="R3456" i="9"/>
  <c r="Q3455" i="9"/>
  <c r="P3455" i="9"/>
  <c r="R3455" i="9"/>
  <c r="Q3454" i="9"/>
  <c r="P3454" i="9"/>
  <c r="R3454" i="9"/>
  <c r="Q3453" i="9"/>
  <c r="P3453" i="9"/>
  <c r="R3453" i="9"/>
  <c r="Q3452" i="9"/>
  <c r="P3452" i="9"/>
  <c r="R3452" i="9"/>
  <c r="Q3451" i="9"/>
  <c r="P3451" i="9"/>
  <c r="R3451" i="9"/>
  <c r="Q3450" i="9"/>
  <c r="P3450" i="9"/>
  <c r="R3450" i="9"/>
  <c r="Q3449" i="9"/>
  <c r="P3449" i="9"/>
  <c r="R3449" i="9"/>
  <c r="Q3448" i="9"/>
  <c r="P3448" i="9"/>
  <c r="R3448" i="9"/>
  <c r="Q3447" i="9"/>
  <c r="P3447" i="9"/>
  <c r="R3447" i="9"/>
  <c r="Q3446" i="9"/>
  <c r="P3446" i="9"/>
  <c r="R3446" i="9"/>
  <c r="Q3445" i="9"/>
  <c r="P3445" i="9"/>
  <c r="R3445" i="9"/>
  <c r="Q3444" i="9"/>
  <c r="P3444" i="9"/>
  <c r="R3444" i="9"/>
  <c r="Q3443" i="9"/>
  <c r="P3443" i="9"/>
  <c r="R3443" i="9"/>
  <c r="Q3442" i="9"/>
  <c r="P3442" i="9"/>
  <c r="R3442" i="9"/>
  <c r="Q3441" i="9"/>
  <c r="P3441" i="9"/>
  <c r="R3441" i="9"/>
  <c r="Q3440" i="9"/>
  <c r="P3440" i="9"/>
  <c r="R3440" i="9"/>
  <c r="Q3439" i="9"/>
  <c r="P3439" i="9"/>
  <c r="R3439" i="9"/>
  <c r="Q3438" i="9"/>
  <c r="P3438" i="9"/>
  <c r="R3438" i="9"/>
  <c r="Q3437" i="9"/>
  <c r="P3437" i="9"/>
  <c r="R3437" i="9"/>
  <c r="Q3436" i="9"/>
  <c r="P3436" i="9"/>
  <c r="R3436" i="9"/>
  <c r="Q3435" i="9"/>
  <c r="P3435" i="9"/>
  <c r="R3435" i="9"/>
  <c r="Q3434" i="9"/>
  <c r="P3434" i="9"/>
  <c r="R3434" i="9"/>
  <c r="Q3433" i="9"/>
  <c r="P3433" i="9"/>
  <c r="R3433" i="9"/>
  <c r="Q3432" i="9"/>
  <c r="P3432" i="9"/>
  <c r="R3432" i="9"/>
  <c r="Q3431" i="9"/>
  <c r="P3431" i="9"/>
  <c r="R3431" i="9"/>
  <c r="Q3430" i="9"/>
  <c r="P3430" i="9"/>
  <c r="R3430" i="9"/>
  <c r="Q3429" i="9"/>
  <c r="P3429" i="9"/>
  <c r="R3429" i="9"/>
  <c r="Q3428" i="9"/>
  <c r="P3428" i="9"/>
  <c r="R3428" i="9"/>
  <c r="Q3427" i="9"/>
  <c r="P3427" i="9"/>
  <c r="R3427" i="9"/>
  <c r="Q3426" i="9"/>
  <c r="P3426" i="9"/>
  <c r="R3426" i="9"/>
  <c r="Q3425" i="9"/>
  <c r="P3425" i="9"/>
  <c r="R3425" i="9"/>
  <c r="Q3424" i="9"/>
  <c r="P3424" i="9"/>
  <c r="R3424" i="9"/>
  <c r="Q3423" i="9"/>
  <c r="P3423" i="9"/>
  <c r="R3423" i="9"/>
  <c r="Q3422" i="9"/>
  <c r="P3422" i="9"/>
  <c r="R3422" i="9"/>
  <c r="Q3421" i="9"/>
  <c r="P3421" i="9"/>
  <c r="R3421" i="9"/>
  <c r="Q3420" i="9"/>
  <c r="P3420" i="9"/>
  <c r="R3420" i="9"/>
  <c r="Q3419" i="9"/>
  <c r="P3419" i="9"/>
  <c r="R3419" i="9"/>
  <c r="Q3418" i="9"/>
  <c r="P3418" i="9"/>
  <c r="R3418" i="9"/>
  <c r="Q3417" i="9"/>
  <c r="P3417" i="9"/>
  <c r="R3417" i="9"/>
  <c r="Q3416" i="9"/>
  <c r="P3416" i="9"/>
  <c r="R3416" i="9"/>
  <c r="Q3415" i="9"/>
  <c r="P3415" i="9"/>
  <c r="R3415" i="9"/>
  <c r="Q3414" i="9"/>
  <c r="P3414" i="9"/>
  <c r="R3414" i="9"/>
  <c r="Q3413" i="9"/>
  <c r="P3413" i="9"/>
  <c r="R3413" i="9"/>
  <c r="Q3412" i="9"/>
  <c r="P3412" i="9"/>
  <c r="R3412" i="9"/>
  <c r="Q3411" i="9"/>
  <c r="P3411" i="9"/>
  <c r="R3411" i="9"/>
  <c r="Q3410" i="9"/>
  <c r="P3410" i="9"/>
  <c r="R3410" i="9"/>
  <c r="Q3409" i="9"/>
  <c r="P3409" i="9"/>
  <c r="R3409" i="9"/>
  <c r="Q3408" i="9"/>
  <c r="P3408" i="9"/>
  <c r="R3408" i="9"/>
  <c r="Q3407" i="9"/>
  <c r="P3407" i="9"/>
  <c r="R3407" i="9"/>
  <c r="Q3406" i="9"/>
  <c r="P3406" i="9"/>
  <c r="R3406" i="9"/>
  <c r="Q3405" i="9"/>
  <c r="P3405" i="9"/>
  <c r="R3405" i="9"/>
  <c r="Q3404" i="9"/>
  <c r="P3404" i="9"/>
  <c r="R3404" i="9"/>
  <c r="Q3403" i="9"/>
  <c r="P3403" i="9"/>
  <c r="R3403" i="9"/>
  <c r="Q3402" i="9"/>
  <c r="P3402" i="9"/>
  <c r="R3402" i="9"/>
  <c r="Q3401" i="9"/>
  <c r="P3401" i="9"/>
  <c r="R3401" i="9"/>
  <c r="Q3400" i="9"/>
  <c r="P3400" i="9"/>
  <c r="R3400" i="9"/>
  <c r="Q3399" i="9"/>
  <c r="P3399" i="9"/>
  <c r="R3399" i="9"/>
  <c r="Q3398" i="9"/>
  <c r="P3398" i="9"/>
  <c r="R3398" i="9"/>
  <c r="Q3397" i="9"/>
  <c r="P3397" i="9"/>
  <c r="R3397" i="9"/>
  <c r="Q3396" i="9"/>
  <c r="P3396" i="9"/>
  <c r="R3396" i="9"/>
  <c r="Q3395" i="9"/>
  <c r="P3395" i="9"/>
  <c r="R3395" i="9"/>
  <c r="Q3394" i="9"/>
  <c r="P3394" i="9"/>
  <c r="R3394" i="9"/>
  <c r="Q3393" i="9"/>
  <c r="P3393" i="9"/>
  <c r="R3393" i="9"/>
  <c r="Q3392" i="9"/>
  <c r="P3392" i="9"/>
  <c r="R3392" i="9"/>
  <c r="Q3391" i="9"/>
  <c r="P3391" i="9"/>
  <c r="R3391" i="9"/>
  <c r="Q3390" i="9"/>
  <c r="P3390" i="9"/>
  <c r="R3390" i="9"/>
  <c r="Q3389" i="9"/>
  <c r="P3389" i="9"/>
  <c r="R3389" i="9"/>
  <c r="Q3388" i="9"/>
  <c r="P3388" i="9"/>
  <c r="R3388" i="9"/>
  <c r="Q3387" i="9"/>
  <c r="P3387" i="9"/>
  <c r="R3387" i="9"/>
  <c r="Q3386" i="9"/>
  <c r="P3386" i="9"/>
  <c r="R3386" i="9"/>
  <c r="Q3385" i="9"/>
  <c r="P3385" i="9"/>
  <c r="R3385" i="9"/>
  <c r="Q3384" i="9"/>
  <c r="P3384" i="9"/>
  <c r="R3384" i="9"/>
  <c r="Q3383" i="9"/>
  <c r="P3383" i="9"/>
  <c r="R3383" i="9"/>
  <c r="Q3382" i="9"/>
  <c r="P3382" i="9"/>
  <c r="R3382" i="9"/>
  <c r="Q3381" i="9"/>
  <c r="P3381" i="9"/>
  <c r="R3381" i="9"/>
  <c r="Q3380" i="9"/>
  <c r="P3380" i="9"/>
  <c r="R3380" i="9"/>
  <c r="Q3379" i="9"/>
  <c r="P3379" i="9"/>
  <c r="R3379" i="9"/>
  <c r="Q3378" i="9"/>
  <c r="P3378" i="9"/>
  <c r="R3378" i="9"/>
  <c r="Q3377" i="9"/>
  <c r="P3377" i="9"/>
  <c r="R3377" i="9"/>
  <c r="Q3376" i="9"/>
  <c r="P3376" i="9"/>
  <c r="R3376" i="9"/>
  <c r="Q3375" i="9"/>
  <c r="P3375" i="9"/>
  <c r="R3375" i="9"/>
  <c r="Q3374" i="9"/>
  <c r="P3374" i="9"/>
  <c r="R3374" i="9"/>
  <c r="Q3373" i="9"/>
  <c r="P3373" i="9"/>
  <c r="R3373" i="9"/>
  <c r="Q3372" i="9"/>
  <c r="P3372" i="9"/>
  <c r="R3372" i="9"/>
  <c r="Q3371" i="9"/>
  <c r="P3371" i="9"/>
  <c r="R3371" i="9"/>
  <c r="Q3370" i="9"/>
  <c r="P3370" i="9"/>
  <c r="R3370" i="9"/>
  <c r="Q3369" i="9"/>
  <c r="P3369" i="9"/>
  <c r="R3369" i="9"/>
  <c r="Q3368" i="9"/>
  <c r="P3368" i="9"/>
  <c r="R3368" i="9"/>
  <c r="Q3367" i="9"/>
  <c r="P3367" i="9"/>
  <c r="R3367" i="9"/>
  <c r="Q3366" i="9"/>
  <c r="P3366" i="9"/>
  <c r="R3366" i="9"/>
  <c r="Q3365" i="9"/>
  <c r="P3365" i="9"/>
  <c r="R3365" i="9"/>
  <c r="Q3364" i="9"/>
  <c r="P3364" i="9"/>
  <c r="R3364" i="9"/>
  <c r="Q3363" i="9"/>
  <c r="P3363" i="9"/>
  <c r="R3363" i="9"/>
  <c r="Q3362" i="9"/>
  <c r="P3362" i="9"/>
  <c r="R3362" i="9"/>
  <c r="Q3361" i="9"/>
  <c r="P3361" i="9"/>
  <c r="R3361" i="9"/>
  <c r="Q3360" i="9"/>
  <c r="P3360" i="9"/>
  <c r="R3360" i="9"/>
  <c r="Q3359" i="9"/>
  <c r="P3359" i="9"/>
  <c r="R3359" i="9"/>
  <c r="Q3358" i="9"/>
  <c r="P3358" i="9"/>
  <c r="R3358" i="9"/>
  <c r="Q3357" i="9"/>
  <c r="P3357" i="9"/>
  <c r="R3357" i="9"/>
  <c r="Q3356" i="9"/>
  <c r="P3356" i="9"/>
  <c r="R3356" i="9"/>
  <c r="Q3355" i="9"/>
  <c r="P3355" i="9"/>
  <c r="R3355" i="9"/>
  <c r="Q3354" i="9"/>
  <c r="P3354" i="9"/>
  <c r="R3354" i="9"/>
  <c r="Q3353" i="9"/>
  <c r="P3353" i="9"/>
  <c r="R3353" i="9"/>
  <c r="Q3352" i="9"/>
  <c r="P3352" i="9"/>
  <c r="R3352" i="9"/>
  <c r="Q3351" i="9"/>
  <c r="P3351" i="9"/>
  <c r="R3351" i="9"/>
  <c r="Q3350" i="9"/>
  <c r="P3350" i="9"/>
  <c r="R3350" i="9"/>
  <c r="Q3349" i="9"/>
  <c r="P3349" i="9"/>
  <c r="R3349" i="9"/>
  <c r="Q3348" i="9"/>
  <c r="P3348" i="9"/>
  <c r="R3348" i="9"/>
  <c r="Q3347" i="9"/>
  <c r="P3347" i="9"/>
  <c r="R3347" i="9"/>
  <c r="Q3346" i="9"/>
  <c r="P3346" i="9"/>
  <c r="R3346" i="9"/>
  <c r="Q3345" i="9"/>
  <c r="P3345" i="9"/>
  <c r="R3345" i="9"/>
  <c r="Q3344" i="9"/>
  <c r="P3344" i="9"/>
  <c r="R3344" i="9"/>
  <c r="Q3343" i="9"/>
  <c r="P3343" i="9"/>
  <c r="R3343" i="9"/>
  <c r="Q3342" i="9"/>
  <c r="P3342" i="9"/>
  <c r="R3342" i="9"/>
  <c r="Q3341" i="9"/>
  <c r="P3341" i="9"/>
  <c r="R3341" i="9"/>
  <c r="Q3340" i="9"/>
  <c r="P3340" i="9"/>
  <c r="R3340" i="9"/>
  <c r="Q3339" i="9"/>
  <c r="P3339" i="9"/>
  <c r="R3339" i="9"/>
  <c r="Q3338" i="9"/>
  <c r="P3338" i="9"/>
  <c r="R3338" i="9"/>
  <c r="Q3337" i="9"/>
  <c r="P3337" i="9"/>
  <c r="R3337" i="9"/>
  <c r="Q3336" i="9"/>
  <c r="P3336" i="9"/>
  <c r="R3336" i="9"/>
  <c r="Q3335" i="9"/>
  <c r="P3335" i="9"/>
  <c r="R3335" i="9"/>
  <c r="Q3334" i="9"/>
  <c r="P3334" i="9"/>
  <c r="R3334" i="9"/>
  <c r="Q3333" i="9"/>
  <c r="P3333" i="9"/>
  <c r="R3333" i="9"/>
  <c r="Q3332" i="9"/>
  <c r="P3332" i="9"/>
  <c r="R3332" i="9"/>
  <c r="Q3331" i="9"/>
  <c r="P3331" i="9"/>
  <c r="R3331" i="9"/>
  <c r="Q3330" i="9"/>
  <c r="P3330" i="9"/>
  <c r="R3330" i="9"/>
  <c r="Q3329" i="9"/>
  <c r="P3329" i="9"/>
  <c r="R3329" i="9"/>
  <c r="Q3328" i="9"/>
  <c r="P3328" i="9"/>
  <c r="R3328" i="9"/>
  <c r="Q3327" i="9"/>
  <c r="P3327" i="9"/>
  <c r="R3327" i="9"/>
  <c r="Q3326" i="9"/>
  <c r="P3326" i="9"/>
  <c r="R3326" i="9"/>
  <c r="Q3325" i="9"/>
  <c r="P3325" i="9"/>
  <c r="R3325" i="9"/>
  <c r="Q3324" i="9"/>
  <c r="P3324" i="9"/>
  <c r="R3324" i="9"/>
  <c r="Q3323" i="9"/>
  <c r="P3323" i="9"/>
  <c r="R3323" i="9"/>
  <c r="Q3322" i="9"/>
  <c r="P3322" i="9"/>
  <c r="R3322" i="9"/>
  <c r="Q3321" i="9"/>
  <c r="P3321" i="9"/>
  <c r="R3321" i="9"/>
  <c r="Q3320" i="9"/>
  <c r="P3320" i="9"/>
  <c r="R3320" i="9"/>
  <c r="Q3319" i="9"/>
  <c r="P3319" i="9"/>
  <c r="R3319" i="9"/>
  <c r="Q3318" i="9"/>
  <c r="P3318" i="9"/>
  <c r="R3318" i="9"/>
  <c r="Q3317" i="9"/>
  <c r="P3317" i="9"/>
  <c r="R3317" i="9"/>
  <c r="Q3316" i="9"/>
  <c r="P3316" i="9"/>
  <c r="R3316" i="9"/>
  <c r="Q3315" i="9"/>
  <c r="P3315" i="9"/>
  <c r="R3315" i="9"/>
  <c r="Q3314" i="9"/>
  <c r="P3314" i="9"/>
  <c r="R3314" i="9"/>
  <c r="Q3313" i="9"/>
  <c r="P3313" i="9"/>
  <c r="R3313" i="9"/>
  <c r="Q3312" i="9"/>
  <c r="P3312" i="9"/>
  <c r="R3312" i="9"/>
  <c r="Q3311" i="9"/>
  <c r="P3311" i="9"/>
  <c r="R3311" i="9"/>
  <c r="Q3310" i="9"/>
  <c r="P3310" i="9"/>
  <c r="R3310" i="9"/>
  <c r="Q3309" i="9"/>
  <c r="P3309" i="9"/>
  <c r="R3309" i="9"/>
  <c r="Q3308" i="9"/>
  <c r="P3308" i="9"/>
  <c r="R3308" i="9"/>
  <c r="Q3307" i="9"/>
  <c r="P3307" i="9"/>
  <c r="R3307" i="9"/>
  <c r="Q3306" i="9"/>
  <c r="P3306" i="9"/>
  <c r="R3306" i="9"/>
  <c r="Q3305" i="9"/>
  <c r="P3305" i="9"/>
  <c r="R3305" i="9"/>
  <c r="Q3304" i="9"/>
  <c r="P3304" i="9"/>
  <c r="R3304" i="9"/>
  <c r="Q3303" i="9"/>
  <c r="P3303" i="9"/>
  <c r="R3303" i="9"/>
  <c r="Q3302" i="9"/>
  <c r="P3302" i="9"/>
  <c r="R3302" i="9"/>
  <c r="Q3301" i="9"/>
  <c r="P3301" i="9"/>
  <c r="R3301" i="9"/>
  <c r="Q3300" i="9"/>
  <c r="P3300" i="9"/>
  <c r="R3300" i="9"/>
  <c r="Q3299" i="9"/>
  <c r="P3299" i="9"/>
  <c r="R3299" i="9"/>
  <c r="Q3298" i="9"/>
  <c r="P3298" i="9"/>
  <c r="R3298" i="9"/>
  <c r="Q3297" i="9"/>
  <c r="P3297" i="9"/>
  <c r="R3297" i="9"/>
  <c r="Q3296" i="9"/>
  <c r="P3296" i="9"/>
  <c r="R3296" i="9"/>
  <c r="Q3295" i="9"/>
  <c r="P3295" i="9"/>
  <c r="R3295" i="9"/>
  <c r="Q3294" i="9"/>
  <c r="P3294" i="9"/>
  <c r="R3294" i="9"/>
  <c r="Q3293" i="9"/>
  <c r="P3293" i="9"/>
  <c r="R3293" i="9"/>
  <c r="Q3292" i="9"/>
  <c r="P3292" i="9"/>
  <c r="R3292" i="9"/>
  <c r="Q3291" i="9"/>
  <c r="P3291" i="9"/>
  <c r="R3291" i="9"/>
  <c r="Q3290" i="9"/>
  <c r="P3290" i="9"/>
  <c r="R3290" i="9"/>
  <c r="Q3289" i="9"/>
  <c r="P3289" i="9"/>
  <c r="R3289" i="9"/>
  <c r="Q3288" i="9"/>
  <c r="P3288" i="9"/>
  <c r="R3288" i="9"/>
  <c r="Q3287" i="9"/>
  <c r="P3287" i="9"/>
  <c r="R3287" i="9"/>
  <c r="Q3286" i="9"/>
  <c r="P3286" i="9"/>
  <c r="R3286" i="9"/>
  <c r="Q3285" i="9"/>
  <c r="P3285" i="9"/>
  <c r="R3285" i="9"/>
  <c r="Q3284" i="9"/>
  <c r="P3284" i="9"/>
  <c r="R3284" i="9"/>
  <c r="Q3283" i="9"/>
  <c r="P3283" i="9"/>
  <c r="R3283" i="9"/>
  <c r="Q3282" i="9"/>
  <c r="P3282" i="9"/>
  <c r="R3282" i="9"/>
  <c r="Q3281" i="9"/>
  <c r="P3281" i="9"/>
  <c r="R3281" i="9"/>
  <c r="Q3280" i="9"/>
  <c r="P3280" i="9"/>
  <c r="R3280" i="9"/>
  <c r="Q3279" i="9"/>
  <c r="P3279" i="9"/>
  <c r="R3279" i="9"/>
  <c r="Q3278" i="9"/>
  <c r="P3278" i="9"/>
  <c r="R3278" i="9"/>
  <c r="Q3277" i="9"/>
  <c r="P3277" i="9"/>
  <c r="R3277" i="9"/>
  <c r="Q3276" i="9"/>
  <c r="P3276" i="9"/>
  <c r="R3276" i="9"/>
  <c r="Q3275" i="9"/>
  <c r="P3275" i="9"/>
  <c r="R3275" i="9"/>
  <c r="Q3274" i="9"/>
  <c r="P3274" i="9"/>
  <c r="R3274" i="9"/>
  <c r="Q3273" i="9"/>
  <c r="P3273" i="9"/>
  <c r="R3273" i="9"/>
  <c r="Q3272" i="9"/>
  <c r="P3272" i="9"/>
  <c r="R3272" i="9"/>
  <c r="Q3271" i="9"/>
  <c r="P3271" i="9"/>
  <c r="R3271" i="9"/>
  <c r="Q3270" i="9"/>
  <c r="P3270" i="9"/>
  <c r="R3270" i="9"/>
  <c r="Q3269" i="9"/>
  <c r="P3269" i="9"/>
  <c r="R3269" i="9"/>
  <c r="Q3268" i="9"/>
  <c r="P3268" i="9"/>
  <c r="R3268" i="9"/>
  <c r="Q3267" i="9"/>
  <c r="P3267" i="9"/>
  <c r="R3267" i="9"/>
  <c r="Q3266" i="9"/>
  <c r="P3266" i="9"/>
  <c r="R3266" i="9"/>
  <c r="Q3265" i="9"/>
  <c r="P3265" i="9"/>
  <c r="R3265" i="9"/>
  <c r="Q3264" i="9"/>
  <c r="P3264" i="9"/>
  <c r="R3264" i="9"/>
  <c r="Q3263" i="9"/>
  <c r="P3263" i="9"/>
  <c r="R3263" i="9"/>
  <c r="Q3262" i="9"/>
  <c r="P3262" i="9"/>
  <c r="R3262" i="9"/>
  <c r="Q3261" i="9"/>
  <c r="P3261" i="9"/>
  <c r="R3261" i="9"/>
  <c r="Q3260" i="9"/>
  <c r="P3260" i="9"/>
  <c r="R3260" i="9"/>
  <c r="Q3259" i="9"/>
  <c r="P3259" i="9"/>
  <c r="R3259" i="9"/>
  <c r="Q3258" i="9"/>
  <c r="P3258" i="9"/>
  <c r="R3258" i="9"/>
  <c r="Q3257" i="9"/>
  <c r="P3257" i="9"/>
  <c r="R3257" i="9"/>
  <c r="Q3256" i="9"/>
  <c r="P3256" i="9"/>
  <c r="R3256" i="9"/>
  <c r="Q3255" i="9"/>
  <c r="P3255" i="9"/>
  <c r="R3255" i="9"/>
  <c r="Q3254" i="9"/>
  <c r="P3254" i="9"/>
  <c r="R3254" i="9"/>
  <c r="Q3253" i="9"/>
  <c r="P3253" i="9"/>
  <c r="R3253" i="9"/>
  <c r="Q3252" i="9"/>
  <c r="P3252" i="9"/>
  <c r="R3252" i="9"/>
  <c r="Q3251" i="9"/>
  <c r="P3251" i="9"/>
  <c r="R3251" i="9"/>
  <c r="Q3250" i="9"/>
  <c r="P3250" i="9"/>
  <c r="R3250" i="9"/>
  <c r="Q3249" i="9"/>
  <c r="P3249" i="9"/>
  <c r="R3249" i="9"/>
  <c r="Q3248" i="9"/>
  <c r="P3248" i="9"/>
  <c r="R3248" i="9"/>
  <c r="Q3247" i="9"/>
  <c r="P3247" i="9"/>
  <c r="R3247" i="9"/>
  <c r="Q3246" i="9"/>
  <c r="P3246" i="9"/>
  <c r="R3246" i="9"/>
  <c r="Q3245" i="9"/>
  <c r="P3245" i="9"/>
  <c r="R3245" i="9"/>
  <c r="Q3244" i="9"/>
  <c r="P3244" i="9"/>
  <c r="R3244" i="9"/>
  <c r="Q3243" i="9"/>
  <c r="P3243" i="9"/>
  <c r="R3243" i="9"/>
  <c r="Q3242" i="9"/>
  <c r="P3242" i="9"/>
  <c r="R3242" i="9"/>
  <c r="Q3241" i="9"/>
  <c r="P3241" i="9"/>
  <c r="R3241" i="9"/>
  <c r="Q3240" i="9"/>
  <c r="P3240" i="9"/>
  <c r="R3240" i="9"/>
  <c r="Q3239" i="9"/>
  <c r="P3239" i="9"/>
  <c r="R3239" i="9"/>
  <c r="Q3238" i="9"/>
  <c r="P3238" i="9"/>
  <c r="R3238" i="9"/>
  <c r="Q3237" i="9"/>
  <c r="P3237" i="9"/>
  <c r="R3237" i="9"/>
  <c r="Q3236" i="9"/>
  <c r="P3236" i="9"/>
  <c r="R3236" i="9"/>
  <c r="Q3235" i="9"/>
  <c r="P3235" i="9"/>
  <c r="R3235" i="9"/>
  <c r="Q3234" i="9"/>
  <c r="P3234" i="9"/>
  <c r="R3234" i="9"/>
  <c r="Q3233" i="9"/>
  <c r="P3233" i="9"/>
  <c r="R3233" i="9"/>
  <c r="Q3232" i="9"/>
  <c r="P3232" i="9"/>
  <c r="R3232" i="9"/>
  <c r="Q3231" i="9"/>
  <c r="P3231" i="9"/>
  <c r="R3231" i="9"/>
  <c r="Q3230" i="9"/>
  <c r="P3230" i="9"/>
  <c r="R3230" i="9"/>
  <c r="Q3229" i="9"/>
  <c r="P3229" i="9"/>
  <c r="R3229" i="9"/>
  <c r="Q3228" i="9"/>
  <c r="P3228" i="9"/>
  <c r="R3228" i="9"/>
  <c r="Q3227" i="9"/>
  <c r="P3227" i="9"/>
  <c r="R3227" i="9"/>
  <c r="Q3226" i="9"/>
  <c r="P3226" i="9"/>
  <c r="R3226" i="9"/>
  <c r="Q3225" i="9"/>
  <c r="P3225" i="9"/>
  <c r="R3225" i="9"/>
  <c r="Q3224" i="9"/>
  <c r="P3224" i="9"/>
  <c r="R3224" i="9"/>
  <c r="Q3223" i="9"/>
  <c r="P3223" i="9"/>
  <c r="R3223" i="9"/>
  <c r="Q3222" i="9"/>
  <c r="P3222" i="9"/>
  <c r="R3222" i="9"/>
  <c r="Q3221" i="9"/>
  <c r="P3221" i="9"/>
  <c r="R3221" i="9"/>
  <c r="Q3220" i="9"/>
  <c r="P3220" i="9"/>
  <c r="R3220" i="9"/>
  <c r="Q3219" i="9"/>
  <c r="P3219" i="9"/>
  <c r="R3219" i="9"/>
  <c r="Q3218" i="9"/>
  <c r="P3218" i="9"/>
  <c r="R3218" i="9"/>
  <c r="Q3217" i="9"/>
  <c r="P3217" i="9"/>
  <c r="R3217" i="9"/>
  <c r="Q3216" i="9"/>
  <c r="P3216" i="9"/>
  <c r="R3216" i="9"/>
  <c r="Q3215" i="9"/>
  <c r="P3215" i="9"/>
  <c r="R3215" i="9"/>
  <c r="Q3214" i="9"/>
  <c r="P3214" i="9"/>
  <c r="R3214" i="9"/>
  <c r="Q3213" i="9"/>
  <c r="P3213" i="9"/>
  <c r="R3213" i="9"/>
  <c r="Q3212" i="9"/>
  <c r="P3212" i="9"/>
  <c r="R3212" i="9"/>
  <c r="Q3211" i="9"/>
  <c r="P3211" i="9"/>
  <c r="R3211" i="9"/>
  <c r="Q3210" i="9"/>
  <c r="P3210" i="9"/>
  <c r="R3210" i="9"/>
  <c r="Q3209" i="9"/>
  <c r="P3209" i="9"/>
  <c r="R3209" i="9"/>
  <c r="Q3208" i="9"/>
  <c r="P3208" i="9"/>
  <c r="R3208" i="9"/>
  <c r="Q3207" i="9"/>
  <c r="P3207" i="9"/>
  <c r="R3207" i="9"/>
  <c r="Q3206" i="9"/>
  <c r="P3206" i="9"/>
  <c r="R3206" i="9"/>
  <c r="Q3205" i="9"/>
  <c r="P3205" i="9"/>
  <c r="R3205" i="9"/>
  <c r="Q3204" i="9"/>
  <c r="P3204" i="9"/>
  <c r="R3204" i="9"/>
  <c r="Q3203" i="9"/>
  <c r="P3203" i="9"/>
  <c r="R3203" i="9"/>
  <c r="Q3202" i="9"/>
  <c r="P3202" i="9"/>
  <c r="R3202" i="9"/>
  <c r="Q3201" i="9"/>
  <c r="P3201" i="9"/>
  <c r="R3201" i="9"/>
  <c r="Q3200" i="9"/>
  <c r="P3200" i="9"/>
  <c r="R3200" i="9"/>
  <c r="Q3199" i="9"/>
  <c r="P3199" i="9"/>
  <c r="R3199" i="9"/>
  <c r="Q3198" i="9"/>
  <c r="P3198" i="9"/>
  <c r="R3198" i="9"/>
  <c r="Q3197" i="9"/>
  <c r="P3197" i="9"/>
  <c r="R3197" i="9"/>
  <c r="Q3196" i="9"/>
  <c r="P3196" i="9"/>
  <c r="R3196" i="9"/>
  <c r="Q3195" i="9"/>
  <c r="P3195" i="9"/>
  <c r="R3195" i="9"/>
  <c r="Q3194" i="9"/>
  <c r="P3194" i="9"/>
  <c r="R3194" i="9"/>
  <c r="Q3193" i="9"/>
  <c r="P3193" i="9"/>
  <c r="R3193" i="9"/>
  <c r="Q3192" i="9"/>
  <c r="P3192" i="9"/>
  <c r="R3192" i="9"/>
  <c r="Q3191" i="9"/>
  <c r="P3191" i="9"/>
  <c r="R3191" i="9"/>
  <c r="Q3190" i="9"/>
  <c r="P3190" i="9"/>
  <c r="R3190" i="9"/>
  <c r="Q3189" i="9"/>
  <c r="P3189" i="9"/>
  <c r="R3189" i="9"/>
  <c r="Q3188" i="9"/>
  <c r="P3188" i="9"/>
  <c r="R3188" i="9"/>
  <c r="Q3187" i="9"/>
  <c r="P3187" i="9"/>
  <c r="R3187" i="9"/>
  <c r="Q3186" i="9"/>
  <c r="P3186" i="9"/>
  <c r="R3186" i="9"/>
  <c r="Q3185" i="9"/>
  <c r="P3185" i="9"/>
  <c r="R3185" i="9"/>
  <c r="Q3184" i="9"/>
  <c r="P3184" i="9"/>
  <c r="R3184" i="9"/>
  <c r="Q3183" i="9"/>
  <c r="P3183" i="9"/>
  <c r="R3183" i="9"/>
  <c r="Q3182" i="9"/>
  <c r="P3182" i="9"/>
  <c r="R3182" i="9"/>
  <c r="Q3181" i="9"/>
  <c r="P3181" i="9"/>
  <c r="R3181" i="9"/>
  <c r="Q3180" i="9"/>
  <c r="P3180" i="9"/>
  <c r="R3180" i="9"/>
  <c r="Q3179" i="9"/>
  <c r="P3179" i="9"/>
  <c r="R3179" i="9"/>
  <c r="Q3178" i="9"/>
  <c r="P3178" i="9"/>
  <c r="R3178" i="9"/>
  <c r="Q3177" i="9"/>
  <c r="P3177" i="9"/>
  <c r="R3177" i="9"/>
  <c r="Q3176" i="9"/>
  <c r="P3176" i="9"/>
  <c r="R3176" i="9"/>
  <c r="Q3175" i="9"/>
  <c r="P3175" i="9"/>
  <c r="R3175" i="9"/>
  <c r="Q3174" i="9"/>
  <c r="P3174" i="9"/>
  <c r="R3174" i="9"/>
  <c r="Q3173" i="9"/>
  <c r="P3173" i="9"/>
  <c r="R3173" i="9"/>
  <c r="Q3172" i="9"/>
  <c r="P3172" i="9"/>
  <c r="R3172" i="9"/>
  <c r="Q3171" i="9"/>
  <c r="P3171" i="9"/>
  <c r="R3171" i="9"/>
  <c r="Q3170" i="9"/>
  <c r="P3170" i="9"/>
  <c r="R3170" i="9"/>
  <c r="Q3169" i="9"/>
  <c r="P3169" i="9"/>
  <c r="R3169" i="9"/>
  <c r="Q3168" i="9"/>
  <c r="P3168" i="9"/>
  <c r="R3168" i="9"/>
  <c r="Q3167" i="9"/>
  <c r="P3167" i="9"/>
  <c r="R3167" i="9"/>
  <c r="Q3166" i="9"/>
  <c r="P3166" i="9"/>
  <c r="R3166" i="9"/>
  <c r="Q3165" i="9"/>
  <c r="P3165" i="9"/>
  <c r="R3165" i="9"/>
  <c r="Q3164" i="9"/>
  <c r="P3164" i="9"/>
  <c r="R3164" i="9"/>
  <c r="Q3163" i="9"/>
  <c r="P3163" i="9"/>
  <c r="R3163" i="9"/>
  <c r="Q3162" i="9"/>
  <c r="P3162" i="9"/>
  <c r="R3162" i="9"/>
  <c r="Q3161" i="9"/>
  <c r="P3161" i="9"/>
  <c r="R3161" i="9"/>
  <c r="Q3160" i="9"/>
  <c r="P3160" i="9"/>
  <c r="R3160" i="9"/>
  <c r="Q3159" i="9"/>
  <c r="P3159" i="9"/>
  <c r="R3159" i="9"/>
  <c r="Q3158" i="9"/>
  <c r="P3158" i="9"/>
  <c r="R3158" i="9"/>
  <c r="Q3157" i="9"/>
  <c r="P3157" i="9"/>
  <c r="R3157" i="9"/>
  <c r="Q3156" i="9"/>
  <c r="P3156" i="9"/>
  <c r="R3156" i="9"/>
  <c r="Q3155" i="9"/>
  <c r="P3155" i="9"/>
  <c r="R3155" i="9"/>
  <c r="Q3154" i="9"/>
  <c r="P3154" i="9"/>
  <c r="R3154" i="9"/>
  <c r="Q3153" i="9"/>
  <c r="P3153" i="9"/>
  <c r="R3153" i="9"/>
  <c r="Q3152" i="9"/>
  <c r="P3152" i="9"/>
  <c r="R3152" i="9"/>
  <c r="Q3151" i="9"/>
  <c r="P3151" i="9"/>
  <c r="R3151" i="9"/>
  <c r="Q3150" i="9"/>
  <c r="P3150" i="9"/>
  <c r="R3150" i="9"/>
  <c r="Q3149" i="9"/>
  <c r="P3149" i="9"/>
  <c r="R3149" i="9"/>
  <c r="Q3148" i="9"/>
  <c r="P3148" i="9"/>
  <c r="R3148" i="9"/>
  <c r="Q3147" i="9"/>
  <c r="P3147" i="9"/>
  <c r="R3147" i="9"/>
  <c r="Q3146" i="9"/>
  <c r="P3146" i="9"/>
  <c r="R3146" i="9"/>
  <c r="Q3145" i="9"/>
  <c r="P3145" i="9"/>
  <c r="R3145" i="9"/>
  <c r="Q3144" i="9"/>
  <c r="P3144" i="9"/>
  <c r="R3144" i="9"/>
  <c r="Q3143" i="9"/>
  <c r="P3143" i="9"/>
  <c r="R3143" i="9"/>
  <c r="Q3142" i="9"/>
  <c r="P3142" i="9"/>
  <c r="R3142" i="9"/>
  <c r="Q3141" i="9"/>
  <c r="P3141" i="9"/>
  <c r="R3141" i="9"/>
  <c r="Q3140" i="9"/>
  <c r="P3140" i="9"/>
  <c r="R3140" i="9"/>
  <c r="Q3139" i="9"/>
  <c r="P3139" i="9"/>
  <c r="R3139" i="9"/>
  <c r="Q3138" i="9"/>
  <c r="P3138" i="9"/>
  <c r="R3138" i="9"/>
  <c r="Q3137" i="9"/>
  <c r="P3137" i="9"/>
  <c r="R3137" i="9"/>
  <c r="Q3136" i="9"/>
  <c r="P3136" i="9"/>
  <c r="R3136" i="9"/>
  <c r="Q3135" i="9"/>
  <c r="P3135" i="9"/>
  <c r="R3135" i="9"/>
  <c r="Q3134" i="9"/>
  <c r="P3134" i="9"/>
  <c r="R3134" i="9"/>
  <c r="Q3133" i="9"/>
  <c r="P3133" i="9"/>
  <c r="R3133" i="9"/>
  <c r="Q3132" i="9"/>
  <c r="P3132" i="9"/>
  <c r="R3132" i="9"/>
  <c r="Q3131" i="9"/>
  <c r="P3131" i="9"/>
  <c r="R3131" i="9"/>
  <c r="Q3130" i="9"/>
  <c r="P3130" i="9"/>
  <c r="R3130" i="9"/>
  <c r="Q3129" i="9"/>
  <c r="P3129" i="9"/>
  <c r="R3129" i="9"/>
  <c r="Q3128" i="9"/>
  <c r="P3128" i="9"/>
  <c r="R3128" i="9"/>
  <c r="Q3127" i="9"/>
  <c r="P3127" i="9"/>
  <c r="R3127" i="9"/>
  <c r="Q3126" i="9"/>
  <c r="P3126" i="9"/>
  <c r="R3126" i="9"/>
  <c r="Q3125" i="9"/>
  <c r="P3125" i="9"/>
  <c r="R3125" i="9"/>
  <c r="Q3124" i="9"/>
  <c r="P3124" i="9"/>
  <c r="R3124" i="9"/>
  <c r="Q3123" i="9"/>
  <c r="P3123" i="9"/>
  <c r="R3123" i="9"/>
  <c r="Q3122" i="9"/>
  <c r="P3122" i="9"/>
  <c r="R3122" i="9"/>
  <c r="Q3121" i="9"/>
  <c r="P3121" i="9"/>
  <c r="R3121" i="9"/>
  <c r="Q3120" i="9"/>
  <c r="P3120" i="9"/>
  <c r="R3120" i="9"/>
  <c r="Q3119" i="9"/>
  <c r="P3119" i="9"/>
  <c r="R3119" i="9"/>
  <c r="Q3118" i="9"/>
  <c r="P3118" i="9"/>
  <c r="R3118" i="9"/>
  <c r="Q3117" i="9"/>
  <c r="P3117" i="9"/>
  <c r="R3117" i="9"/>
  <c r="Q3116" i="9"/>
  <c r="P3116" i="9"/>
  <c r="R3116" i="9"/>
  <c r="Q3115" i="9"/>
  <c r="P3115" i="9"/>
  <c r="R3115" i="9"/>
  <c r="Q3114" i="9"/>
  <c r="P3114" i="9"/>
  <c r="R3114" i="9"/>
  <c r="Q3113" i="9"/>
  <c r="P3113" i="9"/>
  <c r="R3113" i="9"/>
  <c r="Q3112" i="9"/>
  <c r="P3112" i="9"/>
  <c r="R3112" i="9"/>
  <c r="Q3111" i="9"/>
  <c r="P3111" i="9"/>
  <c r="R3111" i="9"/>
  <c r="Q3110" i="9"/>
  <c r="P3110" i="9"/>
  <c r="R3110" i="9"/>
  <c r="Q3109" i="9"/>
  <c r="P3109" i="9"/>
  <c r="R3109" i="9"/>
  <c r="Q3108" i="9"/>
  <c r="P3108" i="9"/>
  <c r="R3108" i="9"/>
  <c r="Q3107" i="9"/>
  <c r="P3107" i="9"/>
  <c r="R3107" i="9"/>
  <c r="Q3106" i="9"/>
  <c r="P3106" i="9"/>
  <c r="R3106" i="9"/>
  <c r="Q3105" i="9"/>
  <c r="P3105" i="9"/>
  <c r="R3105" i="9"/>
  <c r="Q3104" i="9"/>
  <c r="P3104" i="9"/>
  <c r="R3104" i="9"/>
  <c r="Q3103" i="9"/>
  <c r="P3103" i="9"/>
  <c r="R3103" i="9"/>
  <c r="Q3102" i="9"/>
  <c r="P3102" i="9"/>
  <c r="R3102" i="9"/>
  <c r="Q3101" i="9"/>
  <c r="P3101" i="9"/>
  <c r="R3101" i="9"/>
  <c r="Q3100" i="9"/>
  <c r="P3100" i="9"/>
  <c r="R3100" i="9"/>
  <c r="Q3099" i="9"/>
  <c r="P3099" i="9"/>
  <c r="R3099" i="9"/>
  <c r="Q3098" i="9"/>
  <c r="P3098" i="9"/>
  <c r="R3098" i="9"/>
  <c r="Q3097" i="9"/>
  <c r="P3097" i="9"/>
  <c r="R3097" i="9"/>
  <c r="Q3096" i="9"/>
  <c r="P3096" i="9"/>
  <c r="R3096" i="9"/>
  <c r="Q3095" i="9"/>
  <c r="P3095" i="9"/>
  <c r="R3095" i="9"/>
  <c r="Q3094" i="9"/>
  <c r="P3094" i="9"/>
  <c r="R3094" i="9"/>
  <c r="Q3093" i="9"/>
  <c r="P3093" i="9"/>
  <c r="R3093" i="9"/>
  <c r="Q3092" i="9"/>
  <c r="P3092" i="9"/>
  <c r="R3092" i="9"/>
  <c r="Q3091" i="9"/>
  <c r="P3091" i="9"/>
  <c r="R3091" i="9"/>
  <c r="Q3090" i="9"/>
  <c r="P3090" i="9"/>
  <c r="R3090" i="9"/>
  <c r="Q3089" i="9"/>
  <c r="P3089" i="9"/>
  <c r="R3089" i="9"/>
  <c r="Q3088" i="9"/>
  <c r="P3088" i="9"/>
  <c r="R3088" i="9"/>
  <c r="Q3087" i="9"/>
  <c r="P3087" i="9"/>
  <c r="R3087" i="9"/>
  <c r="Q3086" i="9"/>
  <c r="P3086" i="9"/>
  <c r="R3086" i="9"/>
  <c r="Q3085" i="9"/>
  <c r="P3085" i="9"/>
  <c r="R3085" i="9"/>
  <c r="Q3084" i="9"/>
  <c r="P3084" i="9"/>
  <c r="R3084" i="9"/>
  <c r="Q3083" i="9"/>
  <c r="P3083" i="9"/>
  <c r="R3083" i="9"/>
  <c r="Q3082" i="9"/>
  <c r="P3082" i="9"/>
  <c r="R3082" i="9"/>
  <c r="Q3081" i="9"/>
  <c r="P3081" i="9"/>
  <c r="R3081" i="9"/>
  <c r="Q3080" i="9"/>
  <c r="P3080" i="9"/>
  <c r="R3080" i="9"/>
  <c r="Q3079" i="9"/>
  <c r="P3079" i="9"/>
  <c r="R3079" i="9"/>
  <c r="Q3078" i="9"/>
  <c r="P3078" i="9"/>
  <c r="R3078" i="9"/>
  <c r="Q3077" i="9"/>
  <c r="P3077" i="9"/>
  <c r="R3077" i="9"/>
  <c r="Q3076" i="9"/>
  <c r="P3076" i="9"/>
  <c r="R3076" i="9"/>
  <c r="Q3075" i="9"/>
  <c r="P3075" i="9"/>
  <c r="R3075" i="9"/>
  <c r="Q3074" i="9"/>
  <c r="P3074" i="9"/>
  <c r="R3074" i="9"/>
  <c r="Q3073" i="9"/>
  <c r="P3073" i="9"/>
  <c r="R3073" i="9"/>
  <c r="Q3072" i="9"/>
  <c r="P3072" i="9"/>
  <c r="R3072" i="9"/>
  <c r="Q3071" i="9"/>
  <c r="P3071" i="9"/>
  <c r="R3071" i="9"/>
  <c r="Q3070" i="9"/>
  <c r="P3070" i="9"/>
  <c r="R3070" i="9"/>
  <c r="Q3069" i="9"/>
  <c r="P3069" i="9"/>
  <c r="R3069" i="9"/>
  <c r="Q3068" i="9"/>
  <c r="P3068" i="9"/>
  <c r="R3068" i="9"/>
  <c r="Q3067" i="9"/>
  <c r="P3067" i="9"/>
  <c r="R3067" i="9"/>
  <c r="Q3066" i="9"/>
  <c r="P3066" i="9"/>
  <c r="R3066" i="9"/>
  <c r="Q3065" i="9"/>
  <c r="P3065" i="9"/>
  <c r="R3065" i="9"/>
  <c r="Q3064" i="9"/>
  <c r="P3064" i="9"/>
  <c r="R3064" i="9"/>
  <c r="Q3063" i="9"/>
  <c r="P3063" i="9"/>
  <c r="R3063" i="9"/>
  <c r="Q3062" i="9"/>
  <c r="P3062" i="9"/>
  <c r="R3062" i="9"/>
  <c r="Q3061" i="9"/>
  <c r="P3061" i="9"/>
  <c r="R3061" i="9"/>
  <c r="Q3060" i="9"/>
  <c r="P3060" i="9"/>
  <c r="R3060" i="9"/>
  <c r="Q3059" i="9"/>
  <c r="P3059" i="9"/>
  <c r="R3059" i="9"/>
  <c r="Q3058" i="9"/>
  <c r="P3058" i="9"/>
  <c r="R3058" i="9"/>
  <c r="Q3057" i="9"/>
  <c r="P3057" i="9"/>
  <c r="R3057" i="9"/>
  <c r="Q3056" i="9"/>
  <c r="P3056" i="9"/>
  <c r="R3056" i="9"/>
  <c r="Q3055" i="9"/>
  <c r="P3055" i="9"/>
  <c r="R3055" i="9"/>
  <c r="Q3054" i="9"/>
  <c r="P3054" i="9"/>
  <c r="R3054" i="9"/>
  <c r="Q3053" i="9"/>
  <c r="P3053" i="9"/>
  <c r="R3053" i="9"/>
  <c r="Q3052" i="9"/>
  <c r="P3052" i="9"/>
  <c r="R3052" i="9"/>
  <c r="Q3051" i="9"/>
  <c r="P3051" i="9"/>
  <c r="R3051" i="9"/>
  <c r="Q3050" i="9"/>
  <c r="P3050" i="9"/>
  <c r="R3050" i="9"/>
  <c r="Q3049" i="9"/>
  <c r="P3049" i="9"/>
  <c r="R3049" i="9"/>
  <c r="Q3048" i="9"/>
  <c r="P3048" i="9"/>
  <c r="R3048" i="9"/>
  <c r="Q3047" i="9"/>
  <c r="P3047" i="9"/>
  <c r="R3047" i="9"/>
  <c r="Q3046" i="9"/>
  <c r="P3046" i="9"/>
  <c r="R3046" i="9"/>
  <c r="Q3045" i="9"/>
  <c r="P3045" i="9"/>
  <c r="R3045" i="9"/>
  <c r="Q3044" i="9"/>
  <c r="P3044" i="9"/>
  <c r="R3044" i="9"/>
  <c r="Q3043" i="9"/>
  <c r="P3043" i="9"/>
  <c r="R3043" i="9"/>
  <c r="Q3042" i="9"/>
  <c r="P3042" i="9"/>
  <c r="R3042" i="9"/>
  <c r="Q3041" i="9"/>
  <c r="P3041" i="9"/>
  <c r="R3041" i="9"/>
  <c r="Q3040" i="9"/>
  <c r="P3040" i="9"/>
  <c r="R3040" i="9"/>
  <c r="Q3039" i="9"/>
  <c r="P3039" i="9"/>
  <c r="R3039" i="9"/>
  <c r="Q3038" i="9"/>
  <c r="P3038" i="9"/>
  <c r="R3038" i="9"/>
  <c r="Q3037" i="9"/>
  <c r="P3037" i="9"/>
  <c r="R3037" i="9"/>
  <c r="Q3036" i="9"/>
  <c r="P3036" i="9"/>
  <c r="R3036" i="9"/>
  <c r="Q3035" i="9"/>
  <c r="P3035" i="9"/>
  <c r="R3035" i="9"/>
  <c r="Q3034" i="9"/>
  <c r="P3034" i="9"/>
  <c r="R3034" i="9"/>
  <c r="Q3033" i="9"/>
  <c r="P3033" i="9"/>
  <c r="R3033" i="9"/>
  <c r="Q3032" i="9"/>
  <c r="P3032" i="9"/>
  <c r="R3032" i="9"/>
  <c r="Q3031" i="9"/>
  <c r="P3031" i="9"/>
  <c r="R3031" i="9"/>
  <c r="Q3030" i="9"/>
  <c r="P3030" i="9"/>
  <c r="R3030" i="9"/>
  <c r="Q3029" i="9"/>
  <c r="P3029" i="9"/>
  <c r="R3029" i="9"/>
  <c r="Q3028" i="9"/>
  <c r="P3028" i="9"/>
  <c r="R3028" i="9"/>
  <c r="Q3027" i="9"/>
  <c r="P3027" i="9"/>
  <c r="R3027" i="9"/>
  <c r="Q3026" i="9"/>
  <c r="P3026" i="9"/>
  <c r="R3026" i="9"/>
  <c r="Q3025" i="9"/>
  <c r="P3025" i="9"/>
  <c r="R3025" i="9"/>
  <c r="Q3024" i="9"/>
  <c r="P3024" i="9"/>
  <c r="R3024" i="9"/>
  <c r="Q3023" i="9"/>
  <c r="P3023" i="9"/>
  <c r="R3023" i="9"/>
  <c r="Q3022" i="9"/>
  <c r="P3022" i="9"/>
  <c r="R3022" i="9"/>
  <c r="Q3021" i="9"/>
  <c r="P3021" i="9"/>
  <c r="R3021" i="9"/>
  <c r="Q3020" i="9"/>
  <c r="P3020" i="9"/>
  <c r="R3020" i="9"/>
  <c r="Q3019" i="9"/>
  <c r="P3019" i="9"/>
  <c r="R3019" i="9"/>
  <c r="Q3018" i="9"/>
  <c r="P3018" i="9"/>
  <c r="R3018" i="9"/>
  <c r="Q3017" i="9"/>
  <c r="P3017" i="9"/>
  <c r="R3017" i="9"/>
  <c r="Q3016" i="9"/>
  <c r="P3016" i="9"/>
  <c r="R3016" i="9"/>
  <c r="Q3015" i="9"/>
  <c r="P3015" i="9"/>
  <c r="R3015" i="9"/>
  <c r="Q3014" i="9"/>
  <c r="P3014" i="9"/>
  <c r="R3014" i="9"/>
  <c r="Q3013" i="9"/>
  <c r="P3013" i="9"/>
  <c r="R3013" i="9"/>
  <c r="Q3012" i="9"/>
  <c r="P3012" i="9"/>
  <c r="R3012" i="9"/>
  <c r="Q3011" i="9"/>
  <c r="P3011" i="9"/>
  <c r="R3011" i="9"/>
  <c r="Q3010" i="9"/>
  <c r="P3010" i="9"/>
  <c r="R3010" i="9"/>
  <c r="Q3009" i="9"/>
  <c r="P3009" i="9"/>
  <c r="R3009" i="9"/>
  <c r="Q3008" i="9"/>
  <c r="P3008" i="9"/>
  <c r="R3008" i="9"/>
  <c r="Q3007" i="9"/>
  <c r="P3007" i="9"/>
  <c r="R3007" i="9"/>
  <c r="Q3006" i="9"/>
  <c r="P3006" i="9"/>
  <c r="R3006" i="9"/>
  <c r="Q3005" i="9"/>
  <c r="P3005" i="9"/>
  <c r="R3005" i="9"/>
  <c r="Q3004" i="9"/>
  <c r="P3004" i="9"/>
  <c r="R3004" i="9"/>
  <c r="Q3003" i="9"/>
  <c r="P3003" i="9"/>
  <c r="R3003" i="9"/>
  <c r="Q3002" i="9"/>
  <c r="P3002" i="9"/>
  <c r="R3002" i="9"/>
  <c r="Q3001" i="9"/>
  <c r="P3001" i="9"/>
  <c r="R3001" i="9"/>
  <c r="Q3000" i="9"/>
  <c r="P3000" i="9"/>
  <c r="R3000" i="9"/>
  <c r="Q2999" i="9"/>
  <c r="P2999" i="9"/>
  <c r="R2999" i="9"/>
  <c r="Q2998" i="9"/>
  <c r="P2998" i="9"/>
  <c r="R2998" i="9"/>
  <c r="Q2997" i="9"/>
  <c r="P2997" i="9"/>
  <c r="R2997" i="9"/>
  <c r="Q2996" i="9"/>
  <c r="P2996" i="9"/>
  <c r="R2996" i="9"/>
  <c r="Q2995" i="9"/>
  <c r="P2995" i="9"/>
  <c r="R2995" i="9"/>
  <c r="Q2994" i="9"/>
  <c r="P2994" i="9"/>
  <c r="R2994" i="9"/>
  <c r="Q2993" i="9"/>
  <c r="P2993" i="9"/>
  <c r="R2993" i="9"/>
  <c r="Q2992" i="9"/>
  <c r="P2992" i="9"/>
  <c r="R2992" i="9"/>
  <c r="Q2991" i="9"/>
  <c r="P2991" i="9"/>
  <c r="R2991" i="9"/>
  <c r="Q2990" i="9"/>
  <c r="P2990" i="9"/>
  <c r="R2990" i="9"/>
  <c r="Q2989" i="9"/>
  <c r="P2989" i="9"/>
  <c r="R2989" i="9"/>
  <c r="Q2988" i="9"/>
  <c r="P2988" i="9"/>
  <c r="R2988" i="9"/>
  <c r="Q2987" i="9"/>
  <c r="P2987" i="9"/>
  <c r="R2987" i="9"/>
  <c r="Q2986" i="9"/>
  <c r="P2986" i="9"/>
  <c r="R2986" i="9"/>
  <c r="Q2985" i="9"/>
  <c r="P2985" i="9"/>
  <c r="R2985" i="9"/>
  <c r="Q2984" i="9"/>
  <c r="P2984" i="9"/>
  <c r="R2984" i="9"/>
  <c r="Q2983" i="9"/>
  <c r="P2983" i="9"/>
  <c r="R2983" i="9"/>
  <c r="Q2982" i="9"/>
  <c r="P2982" i="9"/>
  <c r="R2982" i="9"/>
  <c r="Q2981" i="9"/>
  <c r="P2981" i="9"/>
  <c r="R2981" i="9"/>
  <c r="Q2980" i="9"/>
  <c r="P2980" i="9"/>
  <c r="R2980" i="9"/>
  <c r="Q2979" i="9"/>
  <c r="P2979" i="9"/>
  <c r="R2979" i="9"/>
  <c r="Q2978" i="9"/>
  <c r="P2978" i="9"/>
  <c r="R2978" i="9"/>
  <c r="Q2977" i="9"/>
  <c r="P2977" i="9"/>
  <c r="R2977" i="9"/>
  <c r="Q2976" i="9"/>
  <c r="P2976" i="9"/>
  <c r="R2976" i="9"/>
  <c r="Q2975" i="9"/>
  <c r="P2975" i="9"/>
  <c r="R2975" i="9"/>
  <c r="Q2974" i="9"/>
  <c r="P2974" i="9"/>
  <c r="R2974" i="9"/>
  <c r="Q2973" i="9"/>
  <c r="P2973" i="9"/>
  <c r="R2973" i="9"/>
  <c r="Q2972" i="9"/>
  <c r="P2972" i="9"/>
  <c r="R2972" i="9"/>
  <c r="Q2971" i="9"/>
  <c r="P2971" i="9"/>
  <c r="R2971" i="9"/>
  <c r="Q2970" i="9"/>
  <c r="P2970" i="9"/>
  <c r="R2970" i="9"/>
  <c r="Q2969" i="9"/>
  <c r="P2969" i="9"/>
  <c r="R2969" i="9"/>
  <c r="Q2968" i="9"/>
  <c r="P2968" i="9"/>
  <c r="R2968" i="9"/>
  <c r="Q2967" i="9"/>
  <c r="P2967" i="9"/>
  <c r="R2967" i="9"/>
  <c r="Q2966" i="9"/>
  <c r="P2966" i="9"/>
  <c r="R2966" i="9"/>
  <c r="Q2965" i="9"/>
  <c r="P2965" i="9"/>
  <c r="R2965" i="9"/>
  <c r="Q2964" i="9"/>
  <c r="P2964" i="9"/>
  <c r="R2964" i="9"/>
  <c r="Q2963" i="9"/>
  <c r="P2963" i="9"/>
  <c r="R2963" i="9"/>
  <c r="Q2962" i="9"/>
  <c r="P2962" i="9"/>
  <c r="R2962" i="9"/>
  <c r="Q2961" i="9"/>
  <c r="P2961" i="9"/>
  <c r="R2961" i="9"/>
  <c r="Q2960" i="9"/>
  <c r="P2960" i="9"/>
  <c r="R2960" i="9"/>
  <c r="Q2959" i="9"/>
  <c r="P2959" i="9"/>
  <c r="R2959" i="9"/>
  <c r="Q2958" i="9"/>
  <c r="P2958" i="9"/>
  <c r="R2958" i="9"/>
  <c r="Q2957" i="9"/>
  <c r="P2957" i="9"/>
  <c r="R2957" i="9"/>
  <c r="Q2956" i="9"/>
  <c r="P2956" i="9"/>
  <c r="R2956" i="9"/>
  <c r="Q2955" i="9"/>
  <c r="P2955" i="9"/>
  <c r="R2955" i="9"/>
  <c r="Q2954" i="9"/>
  <c r="P2954" i="9"/>
  <c r="R2954" i="9"/>
  <c r="Q2953" i="9"/>
  <c r="P2953" i="9"/>
  <c r="R2953" i="9"/>
  <c r="Q2952" i="9"/>
  <c r="P2952" i="9"/>
  <c r="R2952" i="9"/>
  <c r="Q2951" i="9"/>
  <c r="P2951" i="9"/>
  <c r="R2951" i="9"/>
  <c r="Q2950" i="9"/>
  <c r="P2950" i="9"/>
  <c r="R2950" i="9"/>
  <c r="Q2949" i="9"/>
  <c r="P2949" i="9"/>
  <c r="R2949" i="9"/>
  <c r="Q2948" i="9"/>
  <c r="P2948" i="9"/>
  <c r="R2948" i="9"/>
  <c r="Q2947" i="9"/>
  <c r="P2947" i="9"/>
  <c r="R2947" i="9"/>
  <c r="Q2946" i="9"/>
  <c r="P2946" i="9"/>
  <c r="R2946" i="9"/>
  <c r="Q2945" i="9"/>
  <c r="P2945" i="9"/>
  <c r="R2945" i="9"/>
  <c r="Q2944" i="9"/>
  <c r="P2944" i="9"/>
  <c r="R2944" i="9"/>
  <c r="Q2943" i="9"/>
  <c r="P2943" i="9"/>
  <c r="R2943" i="9"/>
  <c r="Q2942" i="9"/>
  <c r="P2942" i="9"/>
  <c r="R2942" i="9"/>
  <c r="Q2941" i="9"/>
  <c r="P2941" i="9"/>
  <c r="R2941" i="9"/>
  <c r="Q2940" i="9"/>
  <c r="P2940" i="9"/>
  <c r="R2940" i="9"/>
  <c r="Q2939" i="9"/>
  <c r="P2939" i="9"/>
  <c r="R2939" i="9"/>
  <c r="Q2938" i="9"/>
  <c r="P2938" i="9"/>
  <c r="R2938" i="9"/>
  <c r="Q2937" i="9"/>
  <c r="P2937" i="9"/>
  <c r="R2937" i="9"/>
  <c r="Q2936" i="9"/>
  <c r="P2936" i="9"/>
  <c r="R2936" i="9"/>
  <c r="Q2935" i="9"/>
  <c r="P2935" i="9"/>
  <c r="R2935" i="9"/>
  <c r="Q2934" i="9"/>
  <c r="P2934" i="9"/>
  <c r="R2934" i="9"/>
  <c r="Q2933" i="9"/>
  <c r="P2933" i="9"/>
  <c r="R2933" i="9"/>
  <c r="Q2932" i="9"/>
  <c r="P2932" i="9"/>
  <c r="R2932" i="9"/>
  <c r="Q2931" i="9"/>
  <c r="P2931" i="9"/>
  <c r="R2931" i="9"/>
  <c r="Q2930" i="9"/>
  <c r="P2930" i="9"/>
  <c r="R2930" i="9"/>
  <c r="Q2929" i="9"/>
  <c r="P2929" i="9"/>
  <c r="R2929" i="9"/>
  <c r="Q2928" i="9"/>
  <c r="P2928" i="9"/>
  <c r="R2928" i="9"/>
  <c r="Q2927" i="9"/>
  <c r="P2927" i="9"/>
  <c r="R2927" i="9"/>
  <c r="Q2926" i="9"/>
  <c r="P2926" i="9"/>
  <c r="R2926" i="9"/>
  <c r="Q2925" i="9"/>
  <c r="P2925" i="9"/>
  <c r="R2925" i="9"/>
  <c r="Q2924" i="9"/>
  <c r="P2924" i="9"/>
  <c r="R2924" i="9"/>
  <c r="Q2923" i="9"/>
  <c r="P2923" i="9"/>
  <c r="R2923" i="9"/>
  <c r="Q2922" i="9"/>
  <c r="P2922" i="9"/>
  <c r="R2922" i="9"/>
  <c r="Q2921" i="9"/>
  <c r="P2921" i="9"/>
  <c r="R2921" i="9"/>
  <c r="Q2920" i="9"/>
  <c r="P2920" i="9"/>
  <c r="R2920" i="9"/>
  <c r="Q2919" i="9"/>
  <c r="P2919" i="9"/>
  <c r="R2919" i="9"/>
  <c r="Q2918" i="9"/>
  <c r="P2918" i="9"/>
  <c r="R2918" i="9"/>
  <c r="Q2917" i="9"/>
  <c r="P2917" i="9"/>
  <c r="R2917" i="9"/>
  <c r="Q2916" i="9"/>
  <c r="P2916" i="9"/>
  <c r="R2916" i="9"/>
  <c r="Q2915" i="9"/>
  <c r="P2915" i="9"/>
  <c r="R2915" i="9"/>
  <c r="Q2914" i="9"/>
  <c r="P2914" i="9"/>
  <c r="R2914" i="9"/>
  <c r="Q2913" i="9"/>
  <c r="P2913" i="9"/>
  <c r="R2913" i="9"/>
  <c r="Q2912" i="9"/>
  <c r="P2912" i="9"/>
  <c r="R2912" i="9"/>
  <c r="Q2911" i="9"/>
  <c r="P2911" i="9"/>
  <c r="R2911" i="9"/>
  <c r="Q2910" i="9"/>
  <c r="P2910" i="9"/>
  <c r="R2910" i="9"/>
  <c r="Q2909" i="9"/>
  <c r="P2909" i="9"/>
  <c r="R2909" i="9"/>
  <c r="Q2908" i="9"/>
  <c r="P2908" i="9"/>
  <c r="R2908" i="9"/>
  <c r="Q2907" i="9"/>
  <c r="P2907" i="9"/>
  <c r="R2907" i="9"/>
  <c r="Q2906" i="9"/>
  <c r="P2906" i="9"/>
  <c r="R2906" i="9"/>
  <c r="Q2905" i="9"/>
  <c r="P2905" i="9"/>
  <c r="R2905" i="9"/>
  <c r="Q2904" i="9"/>
  <c r="P2904" i="9"/>
  <c r="R2904" i="9"/>
  <c r="Q2903" i="9"/>
  <c r="P2903" i="9"/>
  <c r="R2903" i="9"/>
  <c r="Q2902" i="9"/>
  <c r="P2902" i="9"/>
  <c r="R2902" i="9"/>
  <c r="Q2901" i="9"/>
  <c r="P2901" i="9"/>
  <c r="R2901" i="9"/>
  <c r="Q2900" i="9"/>
  <c r="P2900" i="9"/>
  <c r="R2900" i="9"/>
  <c r="Q2899" i="9"/>
  <c r="P2899" i="9"/>
  <c r="R2899" i="9"/>
  <c r="Q2898" i="9"/>
  <c r="P2898" i="9"/>
  <c r="R2898" i="9"/>
  <c r="Q2897" i="9"/>
  <c r="P2897" i="9"/>
  <c r="R2897" i="9"/>
  <c r="Q2896" i="9"/>
  <c r="P2896" i="9"/>
  <c r="R2896" i="9"/>
  <c r="Q2895" i="9"/>
  <c r="P2895" i="9"/>
  <c r="R2895" i="9"/>
  <c r="Q2894" i="9"/>
  <c r="P2894" i="9"/>
  <c r="R2894" i="9"/>
  <c r="Q2893" i="9"/>
  <c r="P2893" i="9"/>
  <c r="R2893" i="9"/>
  <c r="Q2892" i="9"/>
  <c r="P2892" i="9"/>
  <c r="R2892" i="9"/>
  <c r="Q2891" i="9"/>
  <c r="P2891" i="9"/>
  <c r="R2891" i="9"/>
  <c r="Q2890" i="9"/>
  <c r="P2890" i="9"/>
  <c r="R2890" i="9"/>
  <c r="Q2889" i="9"/>
  <c r="P2889" i="9"/>
  <c r="R2889" i="9"/>
  <c r="Q2888" i="9"/>
  <c r="P2888" i="9"/>
  <c r="R2888" i="9"/>
  <c r="Q2887" i="9"/>
  <c r="P2887" i="9"/>
  <c r="R2887" i="9"/>
  <c r="Q2886" i="9"/>
  <c r="P2886" i="9"/>
  <c r="R2886" i="9"/>
  <c r="Q2885" i="9"/>
  <c r="P2885" i="9"/>
  <c r="R2885" i="9"/>
  <c r="Q2884" i="9"/>
  <c r="P2884" i="9"/>
  <c r="R2884" i="9"/>
  <c r="Q2883" i="9"/>
  <c r="P2883" i="9"/>
  <c r="R2883" i="9"/>
  <c r="Q2882" i="9"/>
  <c r="P2882" i="9"/>
  <c r="R2882" i="9"/>
  <c r="Q2881" i="9"/>
  <c r="P2881" i="9"/>
  <c r="R2881" i="9"/>
  <c r="Q2880" i="9"/>
  <c r="P2880" i="9"/>
  <c r="R2880" i="9"/>
  <c r="Q2879" i="9"/>
  <c r="P2879" i="9"/>
  <c r="R2879" i="9"/>
  <c r="Q2878" i="9"/>
  <c r="P2878" i="9"/>
  <c r="R2878" i="9"/>
  <c r="Q2877" i="9"/>
  <c r="P2877" i="9"/>
  <c r="R2877" i="9"/>
  <c r="Q2876" i="9"/>
  <c r="P2876" i="9"/>
  <c r="R2876" i="9"/>
  <c r="Q2875" i="9"/>
  <c r="P2875" i="9"/>
  <c r="R2875" i="9"/>
  <c r="Q2874" i="9"/>
  <c r="P2874" i="9"/>
  <c r="R2874" i="9"/>
  <c r="Q2873" i="9"/>
  <c r="P2873" i="9"/>
  <c r="R2873" i="9"/>
  <c r="Q2872" i="9"/>
  <c r="P2872" i="9"/>
  <c r="R2872" i="9"/>
  <c r="Q2871" i="9"/>
  <c r="P2871" i="9"/>
  <c r="R2871" i="9"/>
  <c r="Q2870" i="9"/>
  <c r="P2870" i="9"/>
  <c r="R2870" i="9"/>
  <c r="Q2869" i="9"/>
  <c r="P2869" i="9"/>
  <c r="R2869" i="9"/>
  <c r="Q2868" i="9"/>
  <c r="P2868" i="9"/>
  <c r="R2868" i="9"/>
  <c r="Q2867" i="9"/>
  <c r="P2867" i="9"/>
  <c r="R2867" i="9"/>
  <c r="Q2866" i="9"/>
  <c r="P2866" i="9"/>
  <c r="R2866" i="9"/>
  <c r="Q2865" i="9"/>
  <c r="P2865" i="9"/>
  <c r="R2865" i="9"/>
  <c r="Q2864" i="9"/>
  <c r="P2864" i="9"/>
  <c r="R2864" i="9"/>
  <c r="Q2863" i="9"/>
  <c r="P2863" i="9"/>
  <c r="R2863" i="9"/>
  <c r="Q2862" i="9"/>
  <c r="P2862" i="9"/>
  <c r="R2862" i="9"/>
  <c r="Q2861" i="9"/>
  <c r="P2861" i="9"/>
  <c r="R2861" i="9"/>
  <c r="Q2860" i="9"/>
  <c r="P2860" i="9"/>
  <c r="R2860" i="9"/>
  <c r="Q2859" i="9"/>
  <c r="P2859" i="9"/>
  <c r="R2859" i="9"/>
  <c r="Q2858" i="9"/>
  <c r="P2858" i="9"/>
  <c r="R2858" i="9"/>
  <c r="Q2857" i="9"/>
  <c r="P2857" i="9"/>
  <c r="R2857" i="9"/>
  <c r="Q2856" i="9"/>
  <c r="P2856" i="9"/>
  <c r="R2856" i="9"/>
  <c r="Q2855" i="9"/>
  <c r="P2855" i="9"/>
  <c r="R2855" i="9"/>
  <c r="Q2854" i="9"/>
  <c r="P2854" i="9"/>
  <c r="R2854" i="9"/>
  <c r="Q2853" i="9"/>
  <c r="P2853" i="9"/>
  <c r="R2853" i="9"/>
  <c r="Q2852" i="9"/>
  <c r="P2852" i="9"/>
  <c r="R2852" i="9"/>
  <c r="Q2851" i="9"/>
  <c r="P2851" i="9"/>
  <c r="R2851" i="9"/>
  <c r="Q2850" i="9"/>
  <c r="P2850" i="9"/>
  <c r="R2850" i="9"/>
  <c r="Q2849" i="9"/>
  <c r="P2849" i="9"/>
  <c r="R2849" i="9"/>
  <c r="Q2848" i="9"/>
  <c r="P2848" i="9"/>
  <c r="R2848" i="9"/>
  <c r="Q2847" i="9"/>
  <c r="P2847" i="9"/>
  <c r="R2847" i="9"/>
  <c r="Q2846" i="9"/>
  <c r="P2846" i="9"/>
  <c r="R2846" i="9"/>
  <c r="Q2845" i="9"/>
  <c r="P2845" i="9"/>
  <c r="R2845" i="9"/>
  <c r="Q2844" i="9"/>
  <c r="P2844" i="9"/>
  <c r="R2844" i="9"/>
  <c r="Q2843" i="9"/>
  <c r="P2843" i="9"/>
  <c r="R2843" i="9"/>
  <c r="Q2842" i="9"/>
  <c r="P2842" i="9"/>
  <c r="R2842" i="9"/>
  <c r="Q2841" i="9"/>
  <c r="P2841" i="9"/>
  <c r="R2841" i="9"/>
  <c r="Q2840" i="9"/>
  <c r="P2840" i="9"/>
  <c r="R2840" i="9"/>
  <c r="Q2839" i="9"/>
  <c r="P2839" i="9"/>
  <c r="R2839" i="9"/>
  <c r="Q2838" i="9"/>
  <c r="P2838" i="9"/>
  <c r="R2838" i="9"/>
  <c r="Q2837" i="9"/>
  <c r="P2837" i="9"/>
  <c r="R2837" i="9"/>
  <c r="Q2836" i="9"/>
  <c r="P2836" i="9"/>
  <c r="R2836" i="9"/>
  <c r="Q2835" i="9"/>
  <c r="P2835" i="9"/>
  <c r="R2835" i="9"/>
  <c r="Q2834" i="9"/>
  <c r="P2834" i="9"/>
  <c r="R2834" i="9"/>
  <c r="Q2833" i="9"/>
  <c r="P2833" i="9"/>
  <c r="R2833" i="9"/>
  <c r="Q2832" i="9"/>
  <c r="P2832" i="9"/>
  <c r="R2832" i="9"/>
  <c r="Q2831" i="9"/>
  <c r="P2831" i="9"/>
  <c r="R2831" i="9"/>
  <c r="Q2830" i="9"/>
  <c r="P2830" i="9"/>
  <c r="R2830" i="9"/>
  <c r="Q2829" i="9"/>
  <c r="P2829" i="9"/>
  <c r="R2829" i="9"/>
  <c r="Q2828" i="9"/>
  <c r="P2828" i="9"/>
  <c r="R2828" i="9"/>
  <c r="Q2827" i="9"/>
  <c r="P2827" i="9"/>
  <c r="R2827" i="9"/>
  <c r="Q2826" i="9"/>
  <c r="P2826" i="9"/>
  <c r="R2826" i="9"/>
  <c r="Q2825" i="9"/>
  <c r="P2825" i="9"/>
  <c r="R2825" i="9"/>
  <c r="Q2824" i="9"/>
  <c r="P2824" i="9"/>
  <c r="R2824" i="9"/>
  <c r="Q2823" i="9"/>
  <c r="P2823" i="9"/>
  <c r="R2823" i="9"/>
  <c r="Q2822" i="9"/>
  <c r="P2822" i="9"/>
  <c r="R2822" i="9"/>
  <c r="Q2821" i="9"/>
  <c r="P2821" i="9"/>
  <c r="R2821" i="9"/>
  <c r="Q2820" i="9"/>
  <c r="P2820" i="9"/>
  <c r="R2820" i="9"/>
  <c r="Q2819" i="9"/>
  <c r="P2819" i="9"/>
  <c r="R2819" i="9"/>
  <c r="Q2818" i="9"/>
  <c r="P2818" i="9"/>
  <c r="R2818" i="9"/>
  <c r="Q2817" i="9"/>
  <c r="P2817" i="9"/>
  <c r="R2817" i="9"/>
  <c r="Q2816" i="9"/>
  <c r="P2816" i="9"/>
  <c r="R2816" i="9"/>
  <c r="Q2815" i="9"/>
  <c r="P2815" i="9"/>
  <c r="R2815" i="9"/>
  <c r="Q2814" i="9"/>
  <c r="P2814" i="9"/>
  <c r="R2814" i="9"/>
  <c r="Q2813" i="9"/>
  <c r="P2813" i="9"/>
  <c r="R2813" i="9"/>
  <c r="Q2812" i="9"/>
  <c r="P2812" i="9"/>
  <c r="R2812" i="9"/>
  <c r="Q2811" i="9"/>
  <c r="P2811" i="9"/>
  <c r="R2811" i="9"/>
  <c r="Q2810" i="9"/>
  <c r="P2810" i="9"/>
  <c r="R2810" i="9"/>
  <c r="Q2809" i="9"/>
  <c r="P2809" i="9"/>
  <c r="R2809" i="9"/>
  <c r="Q2808" i="9"/>
  <c r="P2808" i="9"/>
  <c r="R2808" i="9"/>
  <c r="Q2807" i="9"/>
  <c r="P2807" i="9"/>
  <c r="R2807" i="9"/>
  <c r="Q2806" i="9"/>
  <c r="P2806" i="9"/>
  <c r="R2806" i="9"/>
  <c r="Q2805" i="9"/>
  <c r="P2805" i="9"/>
  <c r="R2805" i="9"/>
  <c r="Q2804" i="9"/>
  <c r="P2804" i="9"/>
  <c r="R2804" i="9"/>
  <c r="Q2803" i="9"/>
  <c r="P2803" i="9"/>
  <c r="R2803" i="9"/>
  <c r="Q2802" i="9"/>
  <c r="P2802" i="9"/>
  <c r="R2802" i="9"/>
  <c r="Q2801" i="9"/>
  <c r="P2801" i="9"/>
  <c r="R2801" i="9"/>
  <c r="Q2800" i="9"/>
  <c r="P2800" i="9"/>
  <c r="R2800" i="9"/>
  <c r="Q2799" i="9"/>
  <c r="P2799" i="9"/>
  <c r="R2799" i="9"/>
  <c r="Q2798" i="9"/>
  <c r="P2798" i="9"/>
  <c r="R2798" i="9"/>
  <c r="Q2797" i="9"/>
  <c r="P2797" i="9"/>
  <c r="R2797" i="9"/>
  <c r="Q2796" i="9"/>
  <c r="P2796" i="9"/>
  <c r="R2796" i="9"/>
  <c r="Q2795" i="9"/>
  <c r="P2795" i="9"/>
  <c r="R2795" i="9"/>
  <c r="Q2794" i="9"/>
  <c r="P2794" i="9"/>
  <c r="R2794" i="9"/>
  <c r="Q2793" i="9"/>
  <c r="P2793" i="9"/>
  <c r="R2793" i="9"/>
  <c r="Q2792" i="9"/>
  <c r="P2792" i="9"/>
  <c r="R2792" i="9"/>
  <c r="Q2791" i="9"/>
  <c r="P2791" i="9"/>
  <c r="R2791" i="9"/>
  <c r="Q2790" i="9"/>
  <c r="P2790" i="9"/>
  <c r="R2790" i="9"/>
  <c r="Q2789" i="9"/>
  <c r="P2789" i="9"/>
  <c r="R2789" i="9"/>
  <c r="Q2788" i="9"/>
  <c r="P2788" i="9"/>
  <c r="R2788" i="9"/>
  <c r="Q2787" i="9"/>
  <c r="P2787" i="9"/>
  <c r="R2787" i="9"/>
  <c r="Q2786" i="9"/>
  <c r="P2786" i="9"/>
  <c r="R2786" i="9"/>
  <c r="Q2785" i="9"/>
  <c r="P2785" i="9"/>
  <c r="R2785" i="9"/>
  <c r="Q2784" i="9"/>
  <c r="P2784" i="9"/>
  <c r="R2784" i="9"/>
  <c r="Q2783" i="9"/>
  <c r="P2783" i="9"/>
  <c r="R2783" i="9"/>
  <c r="Q2782" i="9"/>
  <c r="P2782" i="9"/>
  <c r="R2782" i="9"/>
  <c r="Q2781" i="9"/>
  <c r="P2781" i="9"/>
  <c r="R2781" i="9"/>
  <c r="Q2780" i="9"/>
  <c r="P2780" i="9"/>
  <c r="R2780" i="9"/>
  <c r="Q2779" i="9"/>
  <c r="P2779" i="9"/>
  <c r="R2779" i="9"/>
  <c r="Q2778" i="9"/>
  <c r="P2778" i="9"/>
  <c r="R2778" i="9"/>
  <c r="Q2777" i="9"/>
  <c r="P2777" i="9"/>
  <c r="R2777" i="9"/>
  <c r="Q2776" i="9"/>
  <c r="P2776" i="9"/>
  <c r="R2776" i="9"/>
  <c r="Q2775" i="9"/>
  <c r="P2775" i="9"/>
  <c r="R2775" i="9"/>
  <c r="Q2774" i="9"/>
  <c r="P2774" i="9"/>
  <c r="R2774" i="9"/>
  <c r="Q2773" i="9"/>
  <c r="P2773" i="9"/>
  <c r="R2773" i="9"/>
  <c r="Q2772" i="9"/>
  <c r="P2772" i="9"/>
  <c r="R2772" i="9"/>
  <c r="Q2771" i="9"/>
  <c r="P2771" i="9"/>
  <c r="R2771" i="9"/>
  <c r="Q2770" i="9"/>
  <c r="P2770" i="9"/>
  <c r="R2770" i="9"/>
  <c r="Q2769" i="9"/>
  <c r="P2769" i="9"/>
  <c r="R2769" i="9"/>
  <c r="Q2768" i="9"/>
  <c r="P2768" i="9"/>
  <c r="R2768" i="9"/>
  <c r="Q2767" i="9"/>
  <c r="P2767" i="9"/>
  <c r="R2767" i="9"/>
  <c r="Q2766" i="9"/>
  <c r="P2766" i="9"/>
  <c r="R2766" i="9"/>
  <c r="Q2765" i="9"/>
  <c r="P2765" i="9"/>
  <c r="R2765" i="9"/>
  <c r="Q2764" i="9"/>
  <c r="P2764" i="9"/>
  <c r="R2764" i="9"/>
  <c r="Q2763" i="9"/>
  <c r="P2763" i="9"/>
  <c r="R2763" i="9"/>
  <c r="Q2762" i="9"/>
  <c r="P2762" i="9"/>
  <c r="R2762" i="9"/>
  <c r="Q2761" i="9"/>
  <c r="P2761" i="9"/>
  <c r="R2761" i="9"/>
  <c r="Q2760" i="9"/>
  <c r="P2760" i="9"/>
  <c r="R2760" i="9"/>
  <c r="Q2759" i="9"/>
  <c r="P2759" i="9"/>
  <c r="R2759" i="9"/>
  <c r="Q2758" i="9"/>
  <c r="P2758" i="9"/>
  <c r="R2758" i="9"/>
  <c r="Q2757" i="9"/>
  <c r="P2757" i="9"/>
  <c r="R2757" i="9"/>
  <c r="Q2756" i="9"/>
  <c r="P2756" i="9"/>
  <c r="R2756" i="9"/>
  <c r="Q2755" i="9"/>
  <c r="P2755" i="9"/>
  <c r="R2755" i="9"/>
  <c r="Q2754" i="9"/>
  <c r="P2754" i="9"/>
  <c r="R2754" i="9"/>
  <c r="Q2753" i="9"/>
  <c r="P2753" i="9"/>
  <c r="R2753" i="9"/>
  <c r="Q2752" i="9"/>
  <c r="P2752" i="9"/>
  <c r="R2752" i="9"/>
  <c r="Q2751" i="9"/>
  <c r="P2751" i="9"/>
  <c r="R2751" i="9"/>
  <c r="Q2750" i="9"/>
  <c r="P2750" i="9"/>
  <c r="R2750" i="9"/>
  <c r="Q2749" i="9"/>
  <c r="P2749" i="9"/>
  <c r="R2749" i="9"/>
  <c r="Q2748" i="9"/>
  <c r="P2748" i="9"/>
  <c r="R2748" i="9"/>
  <c r="Q2747" i="9"/>
  <c r="P2747" i="9"/>
  <c r="R2747" i="9"/>
  <c r="Q2746" i="9"/>
  <c r="P2746" i="9"/>
  <c r="R2746" i="9"/>
  <c r="Q2745" i="9"/>
  <c r="P2745" i="9"/>
  <c r="R2745" i="9"/>
  <c r="Q2744" i="9"/>
  <c r="P2744" i="9"/>
  <c r="R2744" i="9"/>
  <c r="Q2743" i="9"/>
  <c r="P2743" i="9"/>
  <c r="R2743" i="9"/>
  <c r="Q2742" i="9"/>
  <c r="P2742" i="9"/>
  <c r="R2742" i="9"/>
  <c r="Q2741" i="9"/>
  <c r="P2741" i="9"/>
  <c r="R2741" i="9"/>
  <c r="Q2740" i="9"/>
  <c r="P2740" i="9"/>
  <c r="R2740" i="9"/>
  <c r="Q2739" i="9"/>
  <c r="P2739" i="9"/>
  <c r="R2739" i="9"/>
  <c r="Q2738" i="9"/>
  <c r="P2738" i="9"/>
  <c r="R2738" i="9"/>
  <c r="Q2737" i="9"/>
  <c r="P2737" i="9"/>
  <c r="R2737" i="9"/>
  <c r="Q2736" i="9"/>
  <c r="P2736" i="9"/>
  <c r="R2736" i="9"/>
  <c r="Q2735" i="9"/>
  <c r="P2735" i="9"/>
  <c r="R2735" i="9"/>
  <c r="Q2734" i="9"/>
  <c r="P2734" i="9"/>
  <c r="R2734" i="9"/>
  <c r="Q2733" i="9"/>
  <c r="P2733" i="9"/>
  <c r="R2733" i="9"/>
  <c r="Q2732" i="9"/>
  <c r="P2732" i="9"/>
  <c r="R2732" i="9"/>
  <c r="Q2731" i="9"/>
  <c r="P2731" i="9"/>
  <c r="R2731" i="9"/>
  <c r="Q2730" i="9"/>
  <c r="P2730" i="9"/>
  <c r="R2730" i="9"/>
  <c r="Q2729" i="9"/>
  <c r="P2729" i="9"/>
  <c r="R2729" i="9"/>
  <c r="Q2728" i="9"/>
  <c r="P2728" i="9"/>
  <c r="R2728" i="9"/>
  <c r="Q2727" i="9"/>
  <c r="P2727" i="9"/>
  <c r="R2727" i="9"/>
  <c r="Q2726" i="9"/>
  <c r="P2726" i="9"/>
  <c r="R2726" i="9"/>
  <c r="Q2725" i="9"/>
  <c r="P2725" i="9"/>
  <c r="R2725" i="9"/>
  <c r="Q2724" i="9"/>
  <c r="P2724" i="9"/>
  <c r="R2724" i="9"/>
  <c r="Q2723" i="9"/>
  <c r="P2723" i="9"/>
  <c r="R2723" i="9"/>
  <c r="Q2722" i="9"/>
  <c r="P2722" i="9"/>
  <c r="R2722" i="9"/>
  <c r="Q2721" i="9"/>
  <c r="P2721" i="9"/>
  <c r="R2721" i="9"/>
  <c r="Q2720" i="9"/>
  <c r="P2720" i="9"/>
  <c r="R2720" i="9"/>
  <c r="Q2719" i="9"/>
  <c r="P2719" i="9"/>
  <c r="R2719" i="9"/>
  <c r="Q2718" i="9"/>
  <c r="P2718" i="9"/>
  <c r="R2718" i="9"/>
  <c r="Q2717" i="9"/>
  <c r="P2717" i="9"/>
  <c r="R2717" i="9"/>
  <c r="Q2716" i="9"/>
  <c r="P2716" i="9"/>
  <c r="R2716" i="9"/>
  <c r="Q2715" i="9"/>
  <c r="P2715" i="9"/>
  <c r="R2715" i="9"/>
  <c r="Q2714" i="9"/>
  <c r="P2714" i="9"/>
  <c r="R2714" i="9"/>
  <c r="Q2713" i="9"/>
  <c r="P2713" i="9"/>
  <c r="R2713" i="9"/>
  <c r="Q2712" i="9"/>
  <c r="P2712" i="9"/>
  <c r="R2712" i="9"/>
  <c r="Q2711" i="9"/>
  <c r="P2711" i="9"/>
  <c r="R2711" i="9"/>
  <c r="Q2710" i="9"/>
  <c r="P2710" i="9"/>
  <c r="R2710" i="9"/>
  <c r="Q2709" i="9"/>
  <c r="P2709" i="9"/>
  <c r="R2709" i="9"/>
  <c r="Q2708" i="9"/>
  <c r="P2708" i="9"/>
  <c r="R2708" i="9"/>
  <c r="Q2707" i="9"/>
  <c r="P2707" i="9"/>
  <c r="R2707" i="9"/>
  <c r="Q2706" i="9"/>
  <c r="P2706" i="9"/>
  <c r="R2706" i="9"/>
  <c r="Q2705" i="9"/>
  <c r="P2705" i="9"/>
  <c r="R2705" i="9"/>
  <c r="Q2704" i="9"/>
  <c r="P2704" i="9"/>
  <c r="R2704" i="9"/>
  <c r="Q2703" i="9"/>
  <c r="P2703" i="9"/>
  <c r="R2703" i="9"/>
  <c r="Q2702" i="9"/>
  <c r="P2702" i="9"/>
  <c r="R2702" i="9"/>
  <c r="Q2701" i="9"/>
  <c r="P2701" i="9"/>
  <c r="R2701" i="9"/>
  <c r="Q2700" i="9"/>
  <c r="P2700" i="9"/>
  <c r="R2700" i="9"/>
  <c r="Q2699" i="9"/>
  <c r="P2699" i="9"/>
  <c r="R2699" i="9"/>
  <c r="Q2698" i="9"/>
  <c r="P2698" i="9"/>
  <c r="R2698" i="9"/>
  <c r="Q2697" i="9"/>
  <c r="P2697" i="9"/>
  <c r="R2697" i="9"/>
  <c r="Q2696" i="9"/>
  <c r="P2696" i="9"/>
  <c r="R2696" i="9"/>
  <c r="Q2695" i="9"/>
  <c r="P2695" i="9"/>
  <c r="R2695" i="9"/>
  <c r="Q2694" i="9"/>
  <c r="P2694" i="9"/>
  <c r="R2694" i="9"/>
  <c r="Q2693" i="9"/>
  <c r="P2693" i="9"/>
  <c r="R2693" i="9"/>
  <c r="Q2692" i="9"/>
  <c r="P2692" i="9"/>
  <c r="R2692" i="9"/>
  <c r="Q2691" i="9"/>
  <c r="P2691" i="9"/>
  <c r="R2691" i="9"/>
  <c r="Q2690" i="9"/>
  <c r="P2690" i="9"/>
  <c r="R2690" i="9"/>
  <c r="Q2689" i="9"/>
  <c r="P2689" i="9"/>
  <c r="R2689" i="9"/>
  <c r="Q2688" i="9"/>
  <c r="P2688" i="9"/>
  <c r="R2688" i="9"/>
  <c r="Q2687" i="9"/>
  <c r="P2687" i="9"/>
  <c r="R2687" i="9"/>
  <c r="Q2686" i="9"/>
  <c r="P2686" i="9"/>
  <c r="R2686" i="9"/>
  <c r="Q2685" i="9"/>
  <c r="P2685" i="9"/>
  <c r="R2685" i="9"/>
  <c r="Q2684" i="9"/>
  <c r="P2684" i="9"/>
  <c r="R2684" i="9"/>
  <c r="Q2683" i="9"/>
  <c r="P2683" i="9"/>
  <c r="R2683" i="9"/>
  <c r="Q2682" i="9"/>
  <c r="P2682" i="9"/>
  <c r="R2682" i="9"/>
  <c r="Q2681" i="9"/>
  <c r="P2681" i="9"/>
  <c r="R2681" i="9"/>
  <c r="Q2680" i="9"/>
  <c r="P2680" i="9"/>
  <c r="R2680" i="9"/>
  <c r="Q2679" i="9"/>
  <c r="P2679" i="9"/>
  <c r="R2679" i="9"/>
  <c r="Q2678" i="9"/>
  <c r="P2678" i="9"/>
  <c r="R2678" i="9"/>
  <c r="Q2677" i="9"/>
  <c r="P2677" i="9"/>
  <c r="R2677" i="9"/>
  <c r="Q2676" i="9"/>
  <c r="P2676" i="9"/>
  <c r="R2676" i="9"/>
  <c r="Q2675" i="9"/>
  <c r="P2675" i="9"/>
  <c r="R2675" i="9"/>
  <c r="Q2674" i="9"/>
  <c r="P2674" i="9"/>
  <c r="R2674" i="9"/>
  <c r="Q2673" i="9"/>
  <c r="P2673" i="9"/>
  <c r="R2673" i="9"/>
  <c r="Q2672" i="9"/>
  <c r="P2672" i="9"/>
  <c r="R2672" i="9"/>
  <c r="Q2671" i="9"/>
  <c r="P2671" i="9"/>
  <c r="R2671" i="9"/>
  <c r="Q2670" i="9"/>
  <c r="P2670" i="9"/>
  <c r="R2670" i="9"/>
  <c r="Q2669" i="9"/>
  <c r="P2669" i="9"/>
  <c r="R2669" i="9"/>
  <c r="Q2668" i="9"/>
  <c r="P2668" i="9"/>
  <c r="R2668" i="9"/>
  <c r="Q2667" i="9"/>
  <c r="P2667" i="9"/>
  <c r="R2667" i="9"/>
  <c r="Q2666" i="9"/>
  <c r="P2666" i="9"/>
  <c r="R2666" i="9"/>
  <c r="Q2665" i="9"/>
  <c r="P2665" i="9"/>
  <c r="R2665" i="9"/>
  <c r="Q2664" i="9"/>
  <c r="P2664" i="9"/>
  <c r="R2664" i="9"/>
  <c r="Q2663" i="9"/>
  <c r="P2663" i="9"/>
  <c r="R2663" i="9"/>
  <c r="Q2662" i="9"/>
  <c r="P2662" i="9"/>
  <c r="R2662" i="9"/>
  <c r="Q2661" i="9"/>
  <c r="P2661" i="9"/>
  <c r="R2661" i="9"/>
  <c r="Q2660" i="9"/>
  <c r="P2660" i="9"/>
  <c r="R2660" i="9"/>
  <c r="Q2659" i="9"/>
  <c r="P2659" i="9"/>
  <c r="R2659" i="9"/>
  <c r="Q2658" i="9"/>
  <c r="P2658" i="9"/>
  <c r="R2658" i="9"/>
  <c r="Q2657" i="9"/>
  <c r="P2657" i="9"/>
  <c r="R2657" i="9"/>
  <c r="Q2656" i="9"/>
  <c r="P2656" i="9"/>
  <c r="R2656" i="9"/>
  <c r="Q2655" i="9"/>
  <c r="P2655" i="9"/>
  <c r="R2655" i="9"/>
  <c r="Q2654" i="9"/>
  <c r="P2654" i="9"/>
  <c r="R2654" i="9"/>
  <c r="Q2653" i="9"/>
  <c r="P2653" i="9"/>
  <c r="R2653" i="9"/>
  <c r="Q2652" i="9"/>
  <c r="P2652" i="9"/>
  <c r="R2652" i="9"/>
  <c r="Q2651" i="9"/>
  <c r="P2651" i="9"/>
  <c r="R2651" i="9"/>
  <c r="Q2650" i="9"/>
  <c r="P2650" i="9"/>
  <c r="R2650" i="9"/>
  <c r="Q2649" i="9"/>
  <c r="P2649" i="9"/>
  <c r="R2649" i="9"/>
  <c r="Q2648" i="9"/>
  <c r="P2648" i="9"/>
  <c r="R2648" i="9"/>
  <c r="Q2647" i="9"/>
  <c r="P2647" i="9"/>
  <c r="R2647" i="9"/>
  <c r="Q2646" i="9"/>
  <c r="P2646" i="9"/>
  <c r="R2646" i="9"/>
  <c r="Q2645" i="9"/>
  <c r="P2645" i="9"/>
  <c r="R2645" i="9"/>
  <c r="Q2644" i="9"/>
  <c r="P2644" i="9"/>
  <c r="R2644" i="9"/>
  <c r="Q2643" i="9"/>
  <c r="P2643" i="9"/>
  <c r="R2643" i="9"/>
  <c r="Q2642" i="9"/>
  <c r="P2642" i="9"/>
  <c r="R2642" i="9"/>
  <c r="Q2641" i="9"/>
  <c r="P2641" i="9"/>
  <c r="R2641" i="9"/>
  <c r="Q2640" i="9"/>
  <c r="P2640" i="9"/>
  <c r="R2640" i="9"/>
  <c r="Q2639" i="9"/>
  <c r="P2639" i="9"/>
  <c r="R2639" i="9"/>
  <c r="Q2638" i="9"/>
  <c r="P2638" i="9"/>
  <c r="R2638" i="9"/>
  <c r="Q2637" i="9"/>
  <c r="P2637" i="9"/>
  <c r="R2637" i="9"/>
  <c r="Q2636" i="9"/>
  <c r="P2636" i="9"/>
  <c r="R2636" i="9"/>
  <c r="Q2635" i="9"/>
  <c r="P2635" i="9"/>
  <c r="R2635" i="9"/>
  <c r="Q2634" i="9"/>
  <c r="P2634" i="9"/>
  <c r="R2634" i="9"/>
  <c r="Q2633" i="9"/>
  <c r="P2633" i="9"/>
  <c r="R2633" i="9"/>
  <c r="Q2632" i="9"/>
  <c r="P2632" i="9"/>
  <c r="R2632" i="9"/>
  <c r="Q2631" i="9"/>
  <c r="P2631" i="9"/>
  <c r="R2631" i="9"/>
  <c r="Q2630" i="9"/>
  <c r="P2630" i="9"/>
  <c r="R2630" i="9"/>
  <c r="Q2629" i="9"/>
  <c r="P2629" i="9"/>
  <c r="R2629" i="9"/>
  <c r="Q2628" i="9"/>
  <c r="P2628" i="9"/>
  <c r="R2628" i="9"/>
  <c r="Q2627" i="9"/>
  <c r="P2627" i="9"/>
  <c r="R2627" i="9"/>
  <c r="Q2626" i="9"/>
  <c r="P2626" i="9"/>
  <c r="R2626" i="9"/>
  <c r="Q2625" i="9"/>
  <c r="P2625" i="9"/>
  <c r="R2625" i="9"/>
  <c r="Q2624" i="9"/>
  <c r="P2624" i="9"/>
  <c r="R2624" i="9"/>
  <c r="Q2623" i="9"/>
  <c r="P2623" i="9"/>
  <c r="R2623" i="9"/>
  <c r="Q2622" i="9"/>
  <c r="P2622" i="9"/>
  <c r="R2622" i="9"/>
  <c r="Q2621" i="9"/>
  <c r="P2621" i="9"/>
  <c r="R2621" i="9"/>
  <c r="Q2620" i="9"/>
  <c r="P2620" i="9"/>
  <c r="R2620" i="9"/>
  <c r="Q2619" i="9"/>
  <c r="P2619" i="9"/>
  <c r="R2619" i="9"/>
  <c r="Q2618" i="9"/>
  <c r="P2618" i="9"/>
  <c r="R2618" i="9"/>
  <c r="Q2617" i="9"/>
  <c r="P2617" i="9"/>
  <c r="R2617" i="9"/>
  <c r="Q2616" i="9"/>
  <c r="P2616" i="9"/>
  <c r="R2616" i="9"/>
  <c r="Q2615" i="9"/>
  <c r="P2615" i="9"/>
  <c r="R2615" i="9"/>
  <c r="Q2614" i="9"/>
  <c r="P2614" i="9"/>
  <c r="R2614" i="9"/>
  <c r="Q2613" i="9"/>
  <c r="P2613" i="9"/>
  <c r="R2613" i="9"/>
  <c r="Q2612" i="9"/>
  <c r="P2612" i="9"/>
  <c r="R2612" i="9"/>
  <c r="Q2611" i="9"/>
  <c r="P2611" i="9"/>
  <c r="R2611" i="9"/>
  <c r="Q2610" i="9"/>
  <c r="P2610" i="9"/>
  <c r="R2610" i="9"/>
  <c r="Q2609" i="9"/>
  <c r="P2609" i="9"/>
  <c r="R2609" i="9"/>
  <c r="Q2608" i="9"/>
  <c r="P2608" i="9"/>
  <c r="R2608" i="9"/>
  <c r="Q2607" i="9"/>
  <c r="P2607" i="9"/>
  <c r="R2607" i="9"/>
  <c r="Q2606" i="9"/>
  <c r="P2606" i="9"/>
  <c r="R2606" i="9"/>
  <c r="Q2605" i="9"/>
  <c r="P2605" i="9"/>
  <c r="R2605" i="9"/>
  <c r="Q2604" i="9"/>
  <c r="P2604" i="9"/>
  <c r="R2604" i="9"/>
  <c r="Q2603" i="9"/>
  <c r="P2603" i="9"/>
  <c r="R2603" i="9"/>
  <c r="Q2602" i="9"/>
  <c r="P2602" i="9"/>
  <c r="R2602" i="9"/>
  <c r="Q2601" i="9"/>
  <c r="P2601" i="9"/>
  <c r="R2601" i="9"/>
  <c r="Q2600" i="9"/>
  <c r="P2600" i="9"/>
  <c r="R2600" i="9"/>
  <c r="Q2599" i="9"/>
  <c r="P2599" i="9"/>
  <c r="R2599" i="9"/>
  <c r="Q2598" i="9"/>
  <c r="P2598" i="9"/>
  <c r="R2598" i="9"/>
  <c r="Q2597" i="9"/>
  <c r="P2597" i="9"/>
  <c r="R2597" i="9"/>
  <c r="Q2596" i="9"/>
  <c r="P2596" i="9"/>
  <c r="R2596" i="9"/>
  <c r="Q2595" i="9"/>
  <c r="P2595" i="9"/>
  <c r="R2595" i="9"/>
  <c r="Q2594" i="9"/>
  <c r="P2594" i="9"/>
  <c r="R2594" i="9"/>
  <c r="Q2593" i="9"/>
  <c r="P2593" i="9"/>
  <c r="R2593" i="9"/>
  <c r="Q2592" i="9"/>
  <c r="P2592" i="9"/>
  <c r="R2592" i="9"/>
  <c r="Q2591" i="9"/>
  <c r="P2591" i="9"/>
  <c r="R2591" i="9"/>
  <c r="Q2590" i="9"/>
  <c r="P2590" i="9"/>
  <c r="R2590" i="9"/>
  <c r="Q2589" i="9"/>
  <c r="P2589" i="9"/>
  <c r="R2589" i="9"/>
  <c r="Q2588" i="9"/>
  <c r="P2588" i="9"/>
  <c r="R2588" i="9"/>
  <c r="Q2587" i="9"/>
  <c r="P2587" i="9"/>
  <c r="R2587" i="9"/>
  <c r="Q2586" i="9"/>
  <c r="P2586" i="9"/>
  <c r="R2586" i="9"/>
  <c r="Q2585" i="9"/>
  <c r="P2585" i="9"/>
  <c r="R2585" i="9"/>
  <c r="Q2584" i="9"/>
  <c r="P2584" i="9"/>
  <c r="R2584" i="9"/>
  <c r="Q2583" i="9"/>
  <c r="P2583" i="9"/>
  <c r="R2583" i="9"/>
  <c r="Q2582" i="9"/>
  <c r="P2582" i="9"/>
  <c r="R2582" i="9"/>
  <c r="Q2581" i="9"/>
  <c r="P2581" i="9"/>
  <c r="R2581" i="9"/>
  <c r="Q2580" i="9"/>
  <c r="P2580" i="9"/>
  <c r="R2580" i="9"/>
  <c r="Q2579" i="9"/>
  <c r="P2579" i="9"/>
  <c r="R2579" i="9"/>
  <c r="Q2578" i="9"/>
  <c r="P2578" i="9"/>
  <c r="R2578" i="9"/>
  <c r="Q2577" i="9"/>
  <c r="P2577" i="9"/>
  <c r="R2577" i="9"/>
  <c r="Q2576" i="9"/>
  <c r="P2576" i="9"/>
  <c r="R2576" i="9"/>
  <c r="Q2575" i="9"/>
  <c r="P2575" i="9"/>
  <c r="R2575" i="9"/>
  <c r="Q2574" i="9"/>
  <c r="P2574" i="9"/>
  <c r="R2574" i="9"/>
  <c r="Q2573" i="9"/>
  <c r="P2573" i="9"/>
  <c r="R2573" i="9"/>
  <c r="Q2572" i="9"/>
  <c r="P2572" i="9"/>
  <c r="R2572" i="9"/>
  <c r="Q2571" i="9"/>
  <c r="P2571" i="9"/>
  <c r="R2571" i="9"/>
  <c r="Q2570" i="9"/>
  <c r="P2570" i="9"/>
  <c r="R2570" i="9"/>
  <c r="Q2569" i="9"/>
  <c r="P2569" i="9"/>
  <c r="R2569" i="9"/>
  <c r="Q2568" i="9"/>
  <c r="P2568" i="9"/>
  <c r="R2568" i="9"/>
  <c r="Q2567" i="9"/>
  <c r="P2567" i="9"/>
  <c r="R2567" i="9"/>
  <c r="Q2566" i="9"/>
  <c r="P2566" i="9"/>
  <c r="R2566" i="9"/>
  <c r="Q2565" i="9"/>
  <c r="P2565" i="9"/>
  <c r="R2565" i="9"/>
  <c r="Q2564" i="9"/>
  <c r="P2564" i="9"/>
  <c r="R2564" i="9"/>
  <c r="Q2563" i="9"/>
  <c r="P2563" i="9"/>
  <c r="R2563" i="9"/>
  <c r="Q2562" i="9"/>
  <c r="P2562" i="9"/>
  <c r="R2562" i="9"/>
  <c r="Q2561" i="9"/>
  <c r="P2561" i="9"/>
  <c r="R2561" i="9"/>
  <c r="Q2560" i="9"/>
  <c r="P2560" i="9"/>
  <c r="R2560" i="9"/>
  <c r="Q2559" i="9"/>
  <c r="P2559" i="9"/>
  <c r="R2559" i="9"/>
  <c r="Q2558" i="9"/>
  <c r="P2558" i="9"/>
  <c r="R2558" i="9"/>
  <c r="Q2557" i="9"/>
  <c r="P2557" i="9"/>
  <c r="R2557" i="9"/>
  <c r="Q2556" i="9"/>
  <c r="P2556" i="9"/>
  <c r="R2556" i="9"/>
  <c r="Q2555" i="9"/>
  <c r="P2555" i="9"/>
  <c r="R2555" i="9"/>
  <c r="Q2554" i="9"/>
  <c r="P2554" i="9"/>
  <c r="R2554" i="9"/>
  <c r="Q2553" i="9"/>
  <c r="P2553" i="9"/>
  <c r="R2553" i="9"/>
  <c r="Q2552" i="9"/>
  <c r="P2552" i="9"/>
  <c r="R2552" i="9"/>
  <c r="Q2551" i="9"/>
  <c r="P2551" i="9"/>
  <c r="R2551" i="9"/>
  <c r="Q2550" i="9"/>
  <c r="P2550" i="9"/>
  <c r="R2550" i="9"/>
  <c r="Q2549" i="9"/>
  <c r="P2549" i="9"/>
  <c r="R2549" i="9"/>
  <c r="Q2548" i="9"/>
  <c r="P2548" i="9"/>
  <c r="R2548" i="9"/>
  <c r="Q2547" i="9"/>
  <c r="P2547" i="9"/>
  <c r="R2547" i="9"/>
  <c r="Q2546" i="9"/>
  <c r="P2546" i="9"/>
  <c r="R2546" i="9"/>
  <c r="Q2545" i="9"/>
  <c r="P2545" i="9"/>
  <c r="R2545" i="9"/>
  <c r="Q2544" i="9"/>
  <c r="P2544" i="9"/>
  <c r="R2544" i="9"/>
  <c r="Q2543" i="9"/>
  <c r="P2543" i="9"/>
  <c r="R2543" i="9"/>
  <c r="Q2542" i="9"/>
  <c r="P2542" i="9"/>
  <c r="R2542" i="9"/>
  <c r="Q2541" i="9"/>
  <c r="P2541" i="9"/>
  <c r="R2541" i="9"/>
  <c r="Q2540" i="9"/>
  <c r="P2540" i="9"/>
  <c r="R2540" i="9"/>
  <c r="Q2539" i="9"/>
  <c r="P2539" i="9"/>
  <c r="R2539" i="9"/>
  <c r="Q2538" i="9"/>
  <c r="P2538" i="9"/>
  <c r="R2538" i="9"/>
  <c r="Q2537" i="9"/>
  <c r="P2537" i="9"/>
  <c r="R2537" i="9"/>
  <c r="Q2536" i="9"/>
  <c r="P2536" i="9"/>
  <c r="R2536" i="9"/>
  <c r="Q2535" i="9"/>
  <c r="P2535" i="9"/>
  <c r="R2535" i="9"/>
  <c r="Q2534" i="9"/>
  <c r="P2534" i="9"/>
  <c r="R2534" i="9"/>
  <c r="Q2533" i="9"/>
  <c r="P2533" i="9"/>
  <c r="R2533" i="9"/>
  <c r="Q2532" i="9"/>
  <c r="P2532" i="9"/>
  <c r="R2532" i="9"/>
  <c r="Q2531" i="9"/>
  <c r="P2531" i="9"/>
  <c r="R2531" i="9"/>
  <c r="Q2530" i="9"/>
  <c r="P2530" i="9"/>
  <c r="R2530" i="9"/>
  <c r="Q2529" i="9"/>
  <c r="P2529" i="9"/>
  <c r="R2529" i="9"/>
  <c r="Q2528" i="9"/>
  <c r="P2528" i="9"/>
  <c r="R2528" i="9"/>
  <c r="Q2527" i="9"/>
  <c r="P2527" i="9"/>
  <c r="R2527" i="9"/>
  <c r="Q2526" i="9"/>
  <c r="P2526" i="9"/>
  <c r="R2526" i="9"/>
  <c r="Q2525" i="9"/>
  <c r="P2525" i="9"/>
  <c r="R2525" i="9"/>
  <c r="Q2524" i="9"/>
  <c r="P2524" i="9"/>
  <c r="R2524" i="9"/>
  <c r="Q2523" i="9"/>
  <c r="P2523" i="9"/>
  <c r="R2523" i="9"/>
  <c r="Q2522" i="9"/>
  <c r="P2522" i="9"/>
  <c r="R2522" i="9"/>
  <c r="Q2521" i="9"/>
  <c r="P2521" i="9"/>
  <c r="R2521" i="9"/>
  <c r="Q2520" i="9"/>
  <c r="P2520" i="9"/>
  <c r="R2520" i="9"/>
  <c r="Q2519" i="9"/>
  <c r="P2519" i="9"/>
  <c r="R2519" i="9"/>
  <c r="Q2518" i="9"/>
  <c r="P2518" i="9"/>
  <c r="R2518" i="9"/>
  <c r="Q2517" i="9"/>
  <c r="P2517" i="9"/>
  <c r="R2517" i="9"/>
  <c r="Q2516" i="9"/>
  <c r="P2516" i="9"/>
  <c r="R2516" i="9"/>
  <c r="Q2515" i="9"/>
  <c r="P2515" i="9"/>
  <c r="R2515" i="9"/>
  <c r="Q2514" i="9"/>
  <c r="P2514" i="9"/>
  <c r="R2514" i="9"/>
  <c r="Q2513" i="9"/>
  <c r="P2513" i="9"/>
  <c r="R2513" i="9"/>
  <c r="Q2512" i="9"/>
  <c r="P2512" i="9"/>
  <c r="R2512" i="9"/>
  <c r="Q2511" i="9"/>
  <c r="P2511" i="9"/>
  <c r="R2511" i="9"/>
  <c r="Q2510" i="9"/>
  <c r="P2510" i="9"/>
  <c r="R2510" i="9"/>
  <c r="Q2509" i="9"/>
  <c r="P2509" i="9"/>
  <c r="R2509" i="9"/>
  <c r="Q2508" i="9"/>
  <c r="P2508" i="9"/>
  <c r="R2508" i="9"/>
  <c r="Q2507" i="9"/>
  <c r="P2507" i="9"/>
  <c r="R2507" i="9"/>
  <c r="Q2506" i="9"/>
  <c r="P2506" i="9"/>
  <c r="R2506" i="9"/>
  <c r="Q2505" i="9"/>
  <c r="P2505" i="9"/>
  <c r="R2505" i="9"/>
  <c r="Q2504" i="9"/>
  <c r="P2504" i="9"/>
  <c r="R2504" i="9"/>
  <c r="Q2503" i="9"/>
  <c r="P2503" i="9"/>
  <c r="R2503" i="9"/>
  <c r="Q2502" i="9"/>
  <c r="P2502" i="9"/>
  <c r="R2502" i="9"/>
  <c r="Q2501" i="9"/>
  <c r="P2501" i="9"/>
  <c r="R2501" i="9"/>
  <c r="Q2500" i="9"/>
  <c r="P2500" i="9"/>
  <c r="R2500" i="9"/>
  <c r="Q2499" i="9"/>
  <c r="P2499" i="9"/>
  <c r="R2499" i="9"/>
  <c r="Q2498" i="9"/>
  <c r="P2498" i="9"/>
  <c r="R2498" i="9"/>
  <c r="Q2497" i="9"/>
  <c r="P2497" i="9"/>
  <c r="R2497" i="9"/>
  <c r="Q2496" i="9"/>
  <c r="P2496" i="9"/>
  <c r="R2496" i="9"/>
  <c r="Q2495" i="9"/>
  <c r="P2495" i="9"/>
  <c r="R2495" i="9"/>
  <c r="Q2494" i="9"/>
  <c r="P2494" i="9"/>
  <c r="R2494" i="9"/>
  <c r="Q2493" i="9"/>
  <c r="P2493" i="9"/>
  <c r="R2493" i="9"/>
  <c r="Q2492" i="9"/>
  <c r="P2492" i="9"/>
  <c r="R2492" i="9"/>
  <c r="Q2491" i="9"/>
  <c r="P2491" i="9"/>
  <c r="R2491" i="9"/>
  <c r="Q2490" i="9"/>
  <c r="P2490" i="9"/>
  <c r="R2490" i="9"/>
  <c r="Q2489" i="9"/>
  <c r="P2489" i="9"/>
  <c r="R2489" i="9"/>
  <c r="Q2488" i="9"/>
  <c r="P2488" i="9"/>
  <c r="R2488" i="9"/>
  <c r="Q2487" i="9"/>
  <c r="P2487" i="9"/>
  <c r="R2487" i="9"/>
  <c r="Q2486" i="9"/>
  <c r="P2486" i="9"/>
  <c r="R2486" i="9"/>
  <c r="Q2485" i="9"/>
  <c r="P2485" i="9"/>
  <c r="R2485" i="9"/>
  <c r="Q2484" i="9"/>
  <c r="P2484" i="9"/>
  <c r="R2484" i="9"/>
  <c r="Q2483" i="9"/>
  <c r="P2483" i="9"/>
  <c r="R2483" i="9"/>
  <c r="Q2482" i="9"/>
  <c r="P2482" i="9"/>
  <c r="R2482" i="9"/>
  <c r="Q2481" i="9"/>
  <c r="P2481" i="9"/>
  <c r="R2481" i="9"/>
  <c r="Q2480" i="9"/>
  <c r="P2480" i="9"/>
  <c r="R2480" i="9"/>
  <c r="Q2479" i="9"/>
  <c r="P2479" i="9"/>
  <c r="R2479" i="9"/>
  <c r="Q2478" i="9"/>
  <c r="P2478" i="9"/>
  <c r="R2478" i="9"/>
  <c r="Q2477" i="9"/>
  <c r="P2477" i="9"/>
  <c r="R2477" i="9"/>
  <c r="Q2476" i="9"/>
  <c r="P2476" i="9"/>
  <c r="R2476" i="9"/>
  <c r="Q2475" i="9"/>
  <c r="P2475" i="9"/>
  <c r="R2475" i="9"/>
  <c r="Q2474" i="9"/>
  <c r="P2474" i="9"/>
  <c r="R2474" i="9"/>
  <c r="Q2473" i="9"/>
  <c r="P2473" i="9"/>
  <c r="R2473" i="9"/>
  <c r="Q2472" i="9"/>
  <c r="P2472" i="9"/>
  <c r="R2472" i="9"/>
  <c r="Q2471" i="9"/>
  <c r="P2471" i="9"/>
  <c r="R2471" i="9"/>
  <c r="Q2470" i="9"/>
  <c r="P2470" i="9"/>
  <c r="R2470" i="9"/>
  <c r="Q2469" i="9"/>
  <c r="P2469" i="9"/>
  <c r="R2469" i="9"/>
  <c r="Q2468" i="9"/>
  <c r="P2468" i="9"/>
  <c r="R2468" i="9"/>
  <c r="Q2467" i="9"/>
  <c r="P2467" i="9"/>
  <c r="R2467" i="9"/>
  <c r="Q2466" i="9"/>
  <c r="P2466" i="9"/>
  <c r="R2466" i="9"/>
  <c r="Q2465" i="9"/>
  <c r="P2465" i="9"/>
  <c r="R2465" i="9"/>
  <c r="Q2464" i="9"/>
  <c r="P2464" i="9"/>
  <c r="R2464" i="9"/>
  <c r="Q2463" i="9"/>
  <c r="P2463" i="9"/>
  <c r="R2463" i="9"/>
  <c r="Q2462" i="9"/>
  <c r="P2462" i="9"/>
  <c r="R2462" i="9"/>
  <c r="Q2461" i="9"/>
  <c r="P2461" i="9"/>
  <c r="R2461" i="9"/>
  <c r="Q2460" i="9"/>
  <c r="P2460" i="9"/>
  <c r="R2460" i="9"/>
  <c r="Q2459" i="9"/>
  <c r="P2459" i="9"/>
  <c r="R2459" i="9"/>
  <c r="Q2458" i="9"/>
  <c r="P2458" i="9"/>
  <c r="R2458" i="9"/>
  <c r="Q2457" i="9"/>
  <c r="P2457" i="9"/>
  <c r="R2457" i="9"/>
  <c r="Q2456" i="9"/>
  <c r="P2456" i="9"/>
  <c r="R2456" i="9"/>
  <c r="Q2455" i="9"/>
  <c r="P2455" i="9"/>
  <c r="R2455" i="9"/>
  <c r="Q2454" i="9"/>
  <c r="P2454" i="9"/>
  <c r="R2454" i="9"/>
  <c r="Q2453" i="9"/>
  <c r="P2453" i="9"/>
  <c r="R2453" i="9"/>
  <c r="Q2452" i="9"/>
  <c r="P2452" i="9"/>
  <c r="R2452" i="9"/>
  <c r="Q2451" i="9"/>
  <c r="P2451" i="9"/>
  <c r="R2451" i="9"/>
  <c r="Q2450" i="9"/>
  <c r="P2450" i="9"/>
  <c r="R2450" i="9"/>
  <c r="Q2449" i="9"/>
  <c r="P2449" i="9"/>
  <c r="R2449" i="9"/>
  <c r="Q2448" i="9"/>
  <c r="P2448" i="9"/>
  <c r="R2448" i="9"/>
  <c r="Q2447" i="9"/>
  <c r="P2447" i="9"/>
  <c r="R2447" i="9"/>
  <c r="Q2446" i="9"/>
  <c r="P2446" i="9"/>
  <c r="R2446" i="9"/>
  <c r="Q2445" i="9"/>
  <c r="P2445" i="9"/>
  <c r="R2445" i="9"/>
  <c r="Q2444" i="9"/>
  <c r="P2444" i="9"/>
  <c r="R2444" i="9"/>
  <c r="Q2443" i="9"/>
  <c r="P2443" i="9"/>
  <c r="R2443" i="9"/>
  <c r="Q2442" i="9"/>
  <c r="P2442" i="9"/>
  <c r="R2442" i="9"/>
  <c r="Q2441" i="9"/>
  <c r="P2441" i="9"/>
  <c r="R2441" i="9"/>
  <c r="Q2440" i="9"/>
  <c r="P2440" i="9"/>
  <c r="R2440" i="9"/>
  <c r="Q2439" i="9"/>
  <c r="P2439" i="9"/>
  <c r="R2439" i="9"/>
  <c r="Q2438" i="9"/>
  <c r="P2438" i="9"/>
  <c r="R2438" i="9"/>
  <c r="Q2437" i="9"/>
  <c r="P2437" i="9"/>
  <c r="R2437" i="9"/>
  <c r="Q2436" i="9"/>
  <c r="P2436" i="9"/>
  <c r="R2436" i="9"/>
  <c r="Q2435" i="9"/>
  <c r="P2435" i="9"/>
  <c r="R2435" i="9"/>
  <c r="Q2434" i="9"/>
  <c r="P2434" i="9"/>
  <c r="R2434" i="9"/>
  <c r="Q2433" i="9"/>
  <c r="P2433" i="9"/>
  <c r="R2433" i="9"/>
  <c r="Q2432" i="9"/>
  <c r="P2432" i="9"/>
  <c r="R2432" i="9"/>
  <c r="Q2431" i="9"/>
  <c r="P2431" i="9"/>
  <c r="R2431" i="9"/>
  <c r="Q2430" i="9"/>
  <c r="P2430" i="9"/>
  <c r="R2430" i="9"/>
  <c r="Q2429" i="9"/>
  <c r="P2429" i="9"/>
  <c r="R2429" i="9"/>
  <c r="Q2428" i="9"/>
  <c r="P2428" i="9"/>
  <c r="R2428" i="9"/>
  <c r="Q2427" i="9"/>
  <c r="P2427" i="9"/>
  <c r="R2427" i="9"/>
  <c r="Q2426" i="9"/>
  <c r="P2426" i="9"/>
  <c r="R2426" i="9"/>
  <c r="Q2425" i="9"/>
  <c r="P2425" i="9"/>
  <c r="R2425" i="9"/>
  <c r="Q2424" i="9"/>
  <c r="P2424" i="9"/>
  <c r="R2424" i="9"/>
  <c r="Q2423" i="9"/>
  <c r="P2423" i="9"/>
  <c r="R2423" i="9"/>
  <c r="Q2422" i="9"/>
  <c r="P2422" i="9"/>
  <c r="R2422" i="9"/>
  <c r="Q2421" i="9"/>
  <c r="P2421" i="9"/>
  <c r="R2421" i="9"/>
  <c r="Q2420" i="9"/>
  <c r="P2420" i="9"/>
  <c r="R2420" i="9"/>
  <c r="Q2419" i="9"/>
  <c r="P2419" i="9"/>
  <c r="R2419" i="9"/>
  <c r="Q2418" i="9"/>
  <c r="P2418" i="9"/>
  <c r="R2418" i="9"/>
  <c r="Q2417" i="9"/>
  <c r="P2417" i="9"/>
  <c r="R2417" i="9"/>
  <c r="Q2416" i="9"/>
  <c r="P2416" i="9"/>
  <c r="R2416" i="9"/>
  <c r="Q2415" i="9"/>
  <c r="P2415" i="9"/>
  <c r="R2415" i="9"/>
  <c r="Q2414" i="9"/>
  <c r="P2414" i="9"/>
  <c r="R2414" i="9"/>
  <c r="Q2413" i="9"/>
  <c r="P2413" i="9"/>
  <c r="R2413" i="9"/>
  <c r="Q2412" i="9"/>
  <c r="P2412" i="9"/>
  <c r="R2412" i="9"/>
  <c r="Q2411" i="9"/>
  <c r="P2411" i="9"/>
  <c r="R2411" i="9"/>
  <c r="Q2410" i="9"/>
  <c r="P2410" i="9"/>
  <c r="R2410" i="9"/>
  <c r="Q2409" i="9"/>
  <c r="P2409" i="9"/>
  <c r="R2409" i="9"/>
  <c r="Q2408" i="9"/>
  <c r="P2408" i="9"/>
  <c r="R2408" i="9"/>
  <c r="Q2407" i="9"/>
  <c r="P2407" i="9"/>
  <c r="R2407" i="9"/>
  <c r="Q2406" i="9"/>
  <c r="P2406" i="9"/>
  <c r="R2406" i="9"/>
  <c r="Q2405" i="9"/>
  <c r="P2405" i="9"/>
  <c r="R2405" i="9"/>
  <c r="Q2404" i="9"/>
  <c r="P2404" i="9"/>
  <c r="R2404" i="9"/>
  <c r="Q2403" i="9"/>
  <c r="P2403" i="9"/>
  <c r="R2403" i="9"/>
  <c r="Q2402" i="9"/>
  <c r="P2402" i="9"/>
  <c r="R2402" i="9"/>
  <c r="Q2401" i="9"/>
  <c r="P2401" i="9"/>
  <c r="R2401" i="9"/>
  <c r="Q2400" i="9"/>
  <c r="P2400" i="9"/>
  <c r="R2400" i="9"/>
  <c r="Q2399" i="9"/>
  <c r="P2399" i="9"/>
  <c r="R2399" i="9"/>
  <c r="Q2398" i="9"/>
  <c r="P2398" i="9"/>
  <c r="R2398" i="9"/>
  <c r="Q2397" i="9"/>
  <c r="P2397" i="9"/>
  <c r="R2397" i="9"/>
  <c r="Q2396" i="9"/>
  <c r="P2396" i="9"/>
  <c r="R2396" i="9"/>
  <c r="Q2395" i="9"/>
  <c r="P2395" i="9"/>
  <c r="R2395" i="9"/>
  <c r="Q2394" i="9"/>
  <c r="P2394" i="9"/>
  <c r="R2394" i="9"/>
  <c r="Q2393" i="9"/>
  <c r="P2393" i="9"/>
  <c r="R2393" i="9"/>
  <c r="Q2392" i="9"/>
  <c r="P2392" i="9"/>
  <c r="R2392" i="9"/>
  <c r="Q2391" i="9"/>
  <c r="P2391" i="9"/>
  <c r="R2391" i="9"/>
  <c r="Q2390" i="9"/>
  <c r="P2390" i="9"/>
  <c r="R2390" i="9"/>
  <c r="Q2389" i="9"/>
  <c r="P2389" i="9"/>
  <c r="R2389" i="9"/>
  <c r="Q2388" i="9"/>
  <c r="P2388" i="9"/>
  <c r="R2388" i="9"/>
  <c r="Q2387" i="9"/>
  <c r="P2387" i="9"/>
  <c r="R2387" i="9"/>
  <c r="Q2386" i="9"/>
  <c r="P2386" i="9"/>
  <c r="R2386" i="9"/>
  <c r="Q2385" i="9"/>
  <c r="P2385" i="9"/>
  <c r="R2385" i="9"/>
  <c r="Q2384" i="9"/>
  <c r="P2384" i="9"/>
  <c r="R2384" i="9"/>
  <c r="Q2383" i="9"/>
  <c r="P2383" i="9"/>
  <c r="R2383" i="9"/>
  <c r="Q2382" i="9"/>
  <c r="P2382" i="9"/>
  <c r="R2382" i="9"/>
  <c r="Q2381" i="9"/>
  <c r="P2381" i="9"/>
  <c r="R2381" i="9"/>
  <c r="Q2380" i="9"/>
  <c r="P2380" i="9"/>
  <c r="R2380" i="9"/>
  <c r="Q2379" i="9"/>
  <c r="P2379" i="9"/>
  <c r="R2379" i="9"/>
  <c r="Q2378" i="9"/>
  <c r="P2378" i="9"/>
  <c r="R2378" i="9"/>
  <c r="Q2377" i="9"/>
  <c r="P2377" i="9"/>
  <c r="R2377" i="9"/>
  <c r="Q2376" i="9"/>
  <c r="P2376" i="9"/>
  <c r="R2376" i="9"/>
  <c r="Q2375" i="9"/>
  <c r="P2375" i="9"/>
  <c r="R2375" i="9"/>
  <c r="Q2374" i="9"/>
  <c r="P2374" i="9"/>
  <c r="R2374" i="9"/>
  <c r="Q2373" i="9"/>
  <c r="P2373" i="9"/>
  <c r="R2373" i="9"/>
  <c r="Q2372" i="9"/>
  <c r="P2372" i="9"/>
  <c r="R2372" i="9"/>
  <c r="Q2371" i="9"/>
  <c r="P2371" i="9"/>
  <c r="R2371" i="9"/>
  <c r="Q2370" i="9"/>
  <c r="P2370" i="9"/>
  <c r="R2370" i="9"/>
  <c r="Q2369" i="9"/>
  <c r="P2369" i="9"/>
  <c r="R2369" i="9"/>
  <c r="Q2368" i="9"/>
  <c r="P2368" i="9"/>
  <c r="R2368" i="9"/>
  <c r="Q2367" i="9"/>
  <c r="P2367" i="9"/>
  <c r="R2367" i="9"/>
  <c r="Q2366" i="9"/>
  <c r="P2366" i="9"/>
  <c r="R2366" i="9"/>
  <c r="Q2365" i="9"/>
  <c r="P2365" i="9"/>
  <c r="R2365" i="9"/>
  <c r="Q2364" i="9"/>
  <c r="P2364" i="9"/>
  <c r="R2364" i="9"/>
  <c r="Q2363" i="9"/>
  <c r="P2363" i="9"/>
  <c r="R2363" i="9"/>
  <c r="Q2362" i="9"/>
  <c r="P2362" i="9"/>
  <c r="R2362" i="9"/>
  <c r="Q2361" i="9"/>
  <c r="P2361" i="9"/>
  <c r="R2361" i="9"/>
  <c r="Q2360" i="9"/>
  <c r="P2360" i="9"/>
  <c r="R2360" i="9"/>
  <c r="Q2359" i="9"/>
  <c r="P2359" i="9"/>
  <c r="R2359" i="9"/>
  <c r="Q2358" i="9"/>
  <c r="P2358" i="9"/>
  <c r="R2358" i="9"/>
  <c r="Q2357" i="9"/>
  <c r="P2357" i="9"/>
  <c r="R2357" i="9"/>
  <c r="Q2356" i="9"/>
  <c r="P2356" i="9"/>
  <c r="R2356" i="9"/>
  <c r="Q2355" i="9"/>
  <c r="P2355" i="9"/>
  <c r="R2355" i="9"/>
  <c r="Q2354" i="9"/>
  <c r="P2354" i="9"/>
  <c r="R2354" i="9"/>
  <c r="Q2353" i="9"/>
  <c r="P2353" i="9"/>
  <c r="R2353" i="9"/>
  <c r="Q2352" i="9"/>
  <c r="P2352" i="9"/>
  <c r="R2352" i="9"/>
  <c r="Q2351" i="9"/>
  <c r="P2351" i="9"/>
  <c r="R2351" i="9"/>
  <c r="Q2350" i="9"/>
  <c r="P2350" i="9"/>
  <c r="R2350" i="9"/>
  <c r="Q2349" i="9"/>
  <c r="P2349" i="9"/>
  <c r="R2349" i="9"/>
  <c r="Q2348" i="9"/>
  <c r="P2348" i="9"/>
  <c r="R2348" i="9"/>
  <c r="Q2347" i="9"/>
  <c r="P2347" i="9"/>
  <c r="R2347" i="9"/>
  <c r="Q2346" i="9"/>
  <c r="P2346" i="9"/>
  <c r="R2346" i="9"/>
  <c r="Q2345" i="9"/>
  <c r="P2345" i="9"/>
  <c r="R2345" i="9"/>
  <c r="Q2344" i="9"/>
  <c r="P2344" i="9"/>
  <c r="R2344" i="9"/>
  <c r="Q2343" i="9"/>
  <c r="P2343" i="9"/>
  <c r="R2343" i="9"/>
  <c r="Q2342" i="9"/>
  <c r="P2342" i="9"/>
  <c r="R2342" i="9"/>
  <c r="Q2341" i="9"/>
  <c r="P2341" i="9"/>
  <c r="R2341" i="9"/>
  <c r="Q2340" i="9"/>
  <c r="P2340" i="9"/>
  <c r="R2340" i="9"/>
  <c r="Q2339" i="9"/>
  <c r="P2339" i="9"/>
  <c r="R2339" i="9"/>
  <c r="Q2338" i="9"/>
  <c r="P2338" i="9"/>
  <c r="R2338" i="9"/>
  <c r="Q2337" i="9"/>
  <c r="P2337" i="9"/>
  <c r="R2337" i="9"/>
  <c r="Q2336" i="9"/>
  <c r="P2336" i="9"/>
  <c r="R2336" i="9"/>
  <c r="Q2335" i="9"/>
  <c r="P2335" i="9"/>
  <c r="R2335" i="9"/>
  <c r="Q2334" i="9"/>
  <c r="P2334" i="9"/>
  <c r="R2334" i="9"/>
  <c r="Q2333" i="9"/>
  <c r="P2333" i="9"/>
  <c r="R2333" i="9"/>
  <c r="Q2332" i="9"/>
  <c r="P2332" i="9"/>
  <c r="R2332" i="9"/>
  <c r="Q2331" i="9"/>
  <c r="P2331" i="9"/>
  <c r="R2331" i="9"/>
  <c r="Q2330" i="9"/>
  <c r="P2330" i="9"/>
  <c r="R2330" i="9"/>
  <c r="Q2329" i="9"/>
  <c r="P2329" i="9"/>
  <c r="R2329" i="9"/>
  <c r="Q2328" i="9"/>
  <c r="P2328" i="9"/>
  <c r="R2328" i="9"/>
  <c r="Q2327" i="9"/>
  <c r="P2327" i="9"/>
  <c r="R2327" i="9"/>
  <c r="Q2326" i="9"/>
  <c r="P2326" i="9"/>
  <c r="R2326" i="9"/>
  <c r="Q2325" i="9"/>
  <c r="P2325" i="9"/>
  <c r="R2325" i="9"/>
  <c r="Q2324" i="9"/>
  <c r="P2324" i="9"/>
  <c r="R2324" i="9"/>
  <c r="Q2323" i="9"/>
  <c r="P2323" i="9"/>
  <c r="R2323" i="9"/>
  <c r="Q2322" i="9"/>
  <c r="P2322" i="9"/>
  <c r="R2322" i="9"/>
  <c r="Q2321" i="9"/>
  <c r="P2321" i="9"/>
  <c r="R2321" i="9"/>
  <c r="Q2320" i="9"/>
  <c r="P2320" i="9"/>
  <c r="R2320" i="9"/>
  <c r="Q2319" i="9"/>
  <c r="P2319" i="9"/>
  <c r="R2319" i="9"/>
  <c r="Q2318" i="9"/>
  <c r="P2318" i="9"/>
  <c r="R2318" i="9"/>
  <c r="Q2317" i="9"/>
  <c r="P2317" i="9"/>
  <c r="R2317" i="9"/>
  <c r="Q2316" i="9"/>
  <c r="P2316" i="9"/>
  <c r="R2316" i="9"/>
  <c r="Q2315" i="9"/>
  <c r="P2315" i="9"/>
  <c r="R2315" i="9"/>
  <c r="Q2314" i="9"/>
  <c r="P2314" i="9"/>
  <c r="R2314" i="9"/>
  <c r="Q2313" i="9"/>
  <c r="P2313" i="9"/>
  <c r="R2313" i="9"/>
  <c r="Q2312" i="9"/>
  <c r="P2312" i="9"/>
  <c r="R2312" i="9"/>
  <c r="Q2311" i="9"/>
  <c r="P2311" i="9"/>
  <c r="R2311" i="9"/>
  <c r="Q2310" i="9"/>
  <c r="P2310" i="9"/>
  <c r="R2310" i="9"/>
  <c r="Q2309" i="9"/>
  <c r="P2309" i="9"/>
  <c r="R2309" i="9"/>
  <c r="Q2308" i="9"/>
  <c r="P2308" i="9"/>
  <c r="R2308" i="9"/>
  <c r="Q2307" i="9"/>
  <c r="P2307" i="9"/>
  <c r="R2307" i="9"/>
  <c r="Q2306" i="9"/>
  <c r="P2306" i="9"/>
  <c r="R2306" i="9"/>
  <c r="Q2305" i="9"/>
  <c r="P2305" i="9"/>
  <c r="R2305" i="9"/>
  <c r="Q2304" i="9"/>
  <c r="P2304" i="9"/>
  <c r="R2304" i="9"/>
  <c r="Q2303" i="9"/>
  <c r="P2303" i="9"/>
  <c r="R2303" i="9"/>
  <c r="Q2302" i="9"/>
  <c r="P2302" i="9"/>
  <c r="R2302" i="9"/>
  <c r="Q2301" i="9"/>
  <c r="P2301" i="9"/>
  <c r="R2301" i="9"/>
  <c r="Q2300" i="9"/>
  <c r="P2300" i="9"/>
  <c r="R2300" i="9"/>
  <c r="Q2299" i="9"/>
  <c r="P2299" i="9"/>
  <c r="R2299" i="9"/>
  <c r="Q2298" i="9"/>
  <c r="P2298" i="9"/>
  <c r="R2298" i="9"/>
  <c r="Q2297" i="9"/>
  <c r="P2297" i="9"/>
  <c r="R2297" i="9"/>
  <c r="Q2296" i="9"/>
  <c r="P2296" i="9"/>
  <c r="R2296" i="9"/>
  <c r="Q2295" i="9"/>
  <c r="P2295" i="9"/>
  <c r="R2295" i="9"/>
  <c r="Q2294" i="9"/>
  <c r="P2294" i="9"/>
  <c r="R2294" i="9"/>
  <c r="Q2293" i="9"/>
  <c r="P2293" i="9"/>
  <c r="R2293" i="9"/>
  <c r="Q2292" i="9"/>
  <c r="P2292" i="9"/>
  <c r="R2292" i="9"/>
  <c r="Q2291" i="9"/>
  <c r="P2291" i="9"/>
  <c r="R2291" i="9"/>
  <c r="Q2290" i="9"/>
  <c r="P2290" i="9"/>
  <c r="R2290" i="9"/>
  <c r="Q2289" i="9"/>
  <c r="P2289" i="9"/>
  <c r="R2289" i="9"/>
  <c r="Q2288" i="9"/>
  <c r="P2288" i="9"/>
  <c r="R2288" i="9"/>
  <c r="Q2287" i="9"/>
  <c r="P2287" i="9"/>
  <c r="R2287" i="9"/>
  <c r="Q2286" i="9"/>
  <c r="P2286" i="9"/>
  <c r="R2286" i="9"/>
  <c r="Q2285" i="9"/>
  <c r="P2285" i="9"/>
  <c r="R2285" i="9"/>
  <c r="Q2284" i="9"/>
  <c r="P2284" i="9"/>
  <c r="R2284" i="9"/>
  <c r="Q2283" i="9"/>
  <c r="P2283" i="9"/>
  <c r="R2283" i="9"/>
  <c r="Q2282" i="9"/>
  <c r="P2282" i="9"/>
  <c r="R2282" i="9"/>
  <c r="Q2281" i="9"/>
  <c r="P2281" i="9"/>
  <c r="R2281" i="9"/>
  <c r="Q2280" i="9"/>
  <c r="P2280" i="9"/>
  <c r="R2280" i="9"/>
  <c r="Q2279" i="9"/>
  <c r="P2279" i="9"/>
  <c r="R2279" i="9"/>
  <c r="Q2278" i="9"/>
  <c r="P2278" i="9"/>
  <c r="R2278" i="9"/>
  <c r="Q2277" i="9"/>
  <c r="P2277" i="9"/>
  <c r="R2277" i="9"/>
  <c r="Q2276" i="9"/>
  <c r="P2276" i="9"/>
  <c r="R2276" i="9"/>
  <c r="Q2275" i="9"/>
  <c r="P2275" i="9"/>
  <c r="R2275" i="9"/>
  <c r="Q2274" i="9"/>
  <c r="P2274" i="9"/>
  <c r="R2274" i="9"/>
  <c r="Q2273" i="9"/>
  <c r="P2273" i="9"/>
  <c r="R2273" i="9"/>
  <c r="Q2272" i="9"/>
  <c r="P2272" i="9"/>
  <c r="R2272" i="9"/>
  <c r="Q2271" i="9"/>
  <c r="P2271" i="9"/>
  <c r="R2271" i="9"/>
  <c r="Q2270" i="9"/>
  <c r="P2270" i="9"/>
  <c r="R2270" i="9"/>
  <c r="Q2269" i="9"/>
  <c r="P2269" i="9"/>
  <c r="R2269" i="9"/>
  <c r="Q2268" i="9"/>
  <c r="P2268" i="9"/>
  <c r="R2268" i="9"/>
  <c r="Q2267" i="9"/>
  <c r="P2267" i="9"/>
  <c r="R2267" i="9"/>
  <c r="Q2266" i="9"/>
  <c r="P2266" i="9"/>
  <c r="R2266" i="9"/>
  <c r="Q2265" i="9"/>
  <c r="P2265" i="9"/>
  <c r="R2265" i="9"/>
  <c r="Q2264" i="9"/>
  <c r="P2264" i="9"/>
  <c r="R2264" i="9"/>
  <c r="Q2263" i="9"/>
  <c r="P2263" i="9"/>
  <c r="R2263" i="9"/>
  <c r="Q2262" i="9"/>
  <c r="P2262" i="9"/>
  <c r="R2262" i="9"/>
  <c r="Q2261" i="9"/>
  <c r="P2261" i="9"/>
  <c r="R2261" i="9"/>
  <c r="Q2260" i="9"/>
  <c r="P2260" i="9"/>
  <c r="R2260" i="9"/>
  <c r="Q2259" i="9"/>
  <c r="P2259" i="9"/>
  <c r="R2259" i="9"/>
  <c r="Q2258" i="9"/>
  <c r="P2258" i="9"/>
  <c r="R2258" i="9"/>
  <c r="Q2257" i="9"/>
  <c r="P2257" i="9"/>
  <c r="R2257" i="9"/>
  <c r="Q2256" i="9"/>
  <c r="P2256" i="9"/>
  <c r="R2256" i="9"/>
  <c r="Q2255" i="9"/>
  <c r="P2255" i="9"/>
  <c r="R2255" i="9"/>
  <c r="Q2254" i="9"/>
  <c r="P2254" i="9"/>
  <c r="R2254" i="9"/>
  <c r="Q2253" i="9"/>
  <c r="P2253" i="9"/>
  <c r="R2253" i="9"/>
  <c r="Q2252" i="9"/>
  <c r="P2252" i="9"/>
  <c r="R2252" i="9"/>
  <c r="Q2251" i="9"/>
  <c r="P2251" i="9"/>
  <c r="R2251" i="9"/>
  <c r="Q2250" i="9"/>
  <c r="P2250" i="9"/>
  <c r="R2250" i="9"/>
  <c r="Q2249" i="9"/>
  <c r="P2249" i="9"/>
  <c r="R2249" i="9"/>
  <c r="Q2248" i="9"/>
  <c r="P2248" i="9"/>
  <c r="R2248" i="9"/>
  <c r="Q2247" i="9"/>
  <c r="P2247" i="9"/>
  <c r="R2247" i="9"/>
  <c r="Q2246" i="9"/>
  <c r="P2246" i="9"/>
  <c r="R2246" i="9"/>
  <c r="Q2245" i="9"/>
  <c r="P2245" i="9"/>
  <c r="R2245" i="9"/>
  <c r="Q2244" i="9"/>
  <c r="P2244" i="9"/>
  <c r="R2244" i="9"/>
  <c r="Q2243" i="9"/>
  <c r="P2243" i="9"/>
  <c r="R2243" i="9"/>
  <c r="Q2242" i="9"/>
  <c r="P2242" i="9"/>
  <c r="R2242" i="9"/>
  <c r="Q2241" i="9"/>
  <c r="P2241" i="9"/>
  <c r="R2241" i="9"/>
  <c r="Q2240" i="9"/>
  <c r="P2240" i="9"/>
  <c r="R2240" i="9"/>
  <c r="Q2239" i="9"/>
  <c r="P2239" i="9"/>
  <c r="R2239" i="9"/>
  <c r="Q2238" i="9"/>
  <c r="P2238" i="9"/>
  <c r="R2238" i="9"/>
  <c r="Q2237" i="9"/>
  <c r="P2237" i="9"/>
  <c r="R2237" i="9"/>
  <c r="Q2236" i="9"/>
  <c r="P2236" i="9"/>
  <c r="R2236" i="9"/>
  <c r="Q2235" i="9"/>
  <c r="P2235" i="9"/>
  <c r="R2235" i="9"/>
  <c r="Q2234" i="9"/>
  <c r="P2234" i="9"/>
  <c r="R2234" i="9"/>
  <c r="Q2233" i="9"/>
  <c r="P2233" i="9"/>
  <c r="R2233" i="9"/>
  <c r="Q2232" i="9"/>
  <c r="P2232" i="9"/>
  <c r="R2232" i="9"/>
  <c r="Q2231" i="9"/>
  <c r="P2231" i="9"/>
  <c r="R2231" i="9"/>
  <c r="Q2230" i="9"/>
  <c r="P2230" i="9"/>
  <c r="R2230" i="9"/>
  <c r="Q2229" i="9"/>
  <c r="P2229" i="9"/>
  <c r="R2229" i="9"/>
  <c r="Q2228" i="9"/>
  <c r="P2228" i="9"/>
  <c r="R2228" i="9"/>
  <c r="Q2227" i="9"/>
  <c r="P2227" i="9"/>
  <c r="R2227" i="9"/>
  <c r="Q2226" i="9"/>
  <c r="P2226" i="9"/>
  <c r="R2226" i="9"/>
  <c r="Q2225" i="9"/>
  <c r="P2225" i="9"/>
  <c r="R2225" i="9"/>
  <c r="Q2224" i="9"/>
  <c r="P2224" i="9"/>
  <c r="R2224" i="9"/>
  <c r="Q2223" i="9"/>
  <c r="P2223" i="9"/>
  <c r="R2223" i="9"/>
  <c r="Q2222" i="9"/>
  <c r="P2222" i="9"/>
  <c r="R2222" i="9"/>
  <c r="Q2221" i="9"/>
  <c r="P2221" i="9"/>
  <c r="R2221" i="9"/>
  <c r="Q2220" i="9"/>
  <c r="P2220" i="9"/>
  <c r="R2220" i="9"/>
  <c r="Q2219" i="9"/>
  <c r="P2219" i="9"/>
  <c r="R2219" i="9"/>
  <c r="Q2218" i="9"/>
  <c r="P2218" i="9"/>
  <c r="R2218" i="9"/>
  <c r="Q2217" i="9"/>
  <c r="P2217" i="9"/>
  <c r="R2217" i="9"/>
  <c r="Q2216" i="9"/>
  <c r="P2216" i="9"/>
  <c r="R2216" i="9"/>
  <c r="Q2215" i="9"/>
  <c r="P2215" i="9"/>
  <c r="R2215" i="9"/>
  <c r="Q2214" i="9"/>
  <c r="P2214" i="9"/>
  <c r="R2214" i="9"/>
  <c r="Q2213" i="9"/>
  <c r="P2213" i="9"/>
  <c r="R2213" i="9"/>
  <c r="Q2212" i="9"/>
  <c r="P2212" i="9"/>
  <c r="R2212" i="9"/>
  <c r="Q2211" i="9"/>
  <c r="P2211" i="9"/>
  <c r="R2211" i="9"/>
  <c r="Q2210" i="9"/>
  <c r="P2210" i="9"/>
  <c r="R2210" i="9"/>
  <c r="Q2209" i="9"/>
  <c r="P2209" i="9"/>
  <c r="R2209" i="9"/>
  <c r="Q2208" i="9"/>
  <c r="P2208" i="9"/>
  <c r="R2208" i="9"/>
  <c r="Q2207" i="9"/>
  <c r="P2207" i="9"/>
  <c r="R2207" i="9"/>
  <c r="Q2206" i="9"/>
  <c r="P2206" i="9"/>
  <c r="R2206" i="9"/>
  <c r="Q2205" i="9"/>
  <c r="P2205" i="9"/>
  <c r="R2205" i="9"/>
  <c r="Q2204" i="9"/>
  <c r="P2204" i="9"/>
  <c r="R2204" i="9"/>
  <c r="Q2203" i="9"/>
  <c r="P2203" i="9"/>
  <c r="R2203" i="9"/>
  <c r="Q2202" i="9"/>
  <c r="P2202" i="9"/>
  <c r="R2202" i="9"/>
  <c r="Q2201" i="9"/>
  <c r="P2201" i="9"/>
  <c r="R2201" i="9"/>
  <c r="Q2200" i="9"/>
  <c r="P2200" i="9"/>
  <c r="R2200" i="9"/>
  <c r="Q2199" i="9"/>
  <c r="P2199" i="9"/>
  <c r="R2199" i="9"/>
  <c r="Q2198" i="9"/>
  <c r="P2198" i="9"/>
  <c r="R2198" i="9"/>
  <c r="Q2197" i="9"/>
  <c r="P2197" i="9"/>
  <c r="R2197" i="9"/>
  <c r="Q2196" i="9"/>
  <c r="P2196" i="9"/>
  <c r="R2196" i="9"/>
  <c r="Q2195" i="9"/>
  <c r="P2195" i="9"/>
  <c r="R2195" i="9"/>
  <c r="Q2194" i="9"/>
  <c r="P2194" i="9"/>
  <c r="R2194" i="9"/>
  <c r="Q2193" i="9"/>
  <c r="P2193" i="9"/>
  <c r="R2193" i="9"/>
  <c r="Q2192" i="9"/>
  <c r="P2192" i="9"/>
  <c r="R2192" i="9"/>
  <c r="Q2191" i="9"/>
  <c r="P2191" i="9"/>
  <c r="R2191" i="9"/>
  <c r="Q2190" i="9"/>
  <c r="P2190" i="9"/>
  <c r="R2190" i="9"/>
  <c r="Q2189" i="9"/>
  <c r="P2189" i="9"/>
  <c r="R2189" i="9"/>
  <c r="Q2188" i="9"/>
  <c r="P2188" i="9"/>
  <c r="R2188" i="9"/>
  <c r="Q2187" i="9"/>
  <c r="P2187" i="9"/>
  <c r="R2187" i="9"/>
  <c r="Q2186" i="9"/>
  <c r="P2186" i="9"/>
  <c r="R2186" i="9"/>
  <c r="Q2185" i="9"/>
  <c r="P2185" i="9"/>
  <c r="R2185" i="9"/>
  <c r="Q2184" i="9"/>
  <c r="P2184" i="9"/>
  <c r="R2184" i="9"/>
  <c r="Q2183" i="9"/>
  <c r="P2183" i="9"/>
  <c r="R2183" i="9"/>
  <c r="Q2182" i="9"/>
  <c r="P2182" i="9"/>
  <c r="R2182" i="9"/>
  <c r="Q2181" i="9"/>
  <c r="P2181" i="9"/>
  <c r="R2181" i="9"/>
  <c r="Q2180" i="9"/>
  <c r="P2180" i="9"/>
  <c r="R2180" i="9"/>
  <c r="Q2179" i="9"/>
  <c r="P2179" i="9"/>
  <c r="R2179" i="9"/>
  <c r="Q2178" i="9"/>
  <c r="P2178" i="9"/>
  <c r="R2178" i="9"/>
  <c r="Q2177" i="9"/>
  <c r="P2177" i="9"/>
  <c r="R2177" i="9"/>
  <c r="Q2176" i="9"/>
  <c r="P2176" i="9"/>
  <c r="R2176" i="9"/>
  <c r="Q2175" i="9"/>
  <c r="P2175" i="9"/>
  <c r="R2175" i="9"/>
  <c r="Q2174" i="9"/>
  <c r="P2174" i="9"/>
  <c r="R2174" i="9"/>
  <c r="Q2173" i="9"/>
  <c r="P2173" i="9"/>
  <c r="R2173" i="9"/>
  <c r="Q2172" i="9"/>
  <c r="P2172" i="9"/>
  <c r="R2172" i="9"/>
  <c r="Q2171" i="9"/>
  <c r="P2171" i="9"/>
  <c r="R2171" i="9"/>
  <c r="Q2170" i="9"/>
  <c r="P2170" i="9"/>
  <c r="R2170" i="9"/>
  <c r="Q2169" i="9"/>
  <c r="P2169" i="9"/>
  <c r="R2169" i="9"/>
  <c r="Q2168" i="9"/>
  <c r="P2168" i="9"/>
  <c r="R2168" i="9"/>
  <c r="Q2167" i="9"/>
  <c r="P2167" i="9"/>
  <c r="R2167" i="9"/>
  <c r="Q2166" i="9"/>
  <c r="P2166" i="9"/>
  <c r="R2166" i="9"/>
  <c r="Q2165" i="9"/>
  <c r="P2165" i="9"/>
  <c r="R2165" i="9"/>
  <c r="Q2164" i="9"/>
  <c r="P2164" i="9"/>
  <c r="R2164" i="9"/>
  <c r="Q2163" i="9"/>
  <c r="P2163" i="9"/>
  <c r="R2163" i="9"/>
  <c r="Q2162" i="9"/>
  <c r="P2162" i="9"/>
  <c r="R2162" i="9"/>
  <c r="Q2161" i="9"/>
  <c r="P2161" i="9"/>
  <c r="R2161" i="9"/>
  <c r="Q2160" i="9"/>
  <c r="P2160" i="9"/>
  <c r="R2160" i="9"/>
  <c r="Q2159" i="9"/>
  <c r="P2159" i="9"/>
  <c r="R2159" i="9"/>
  <c r="Q2158" i="9"/>
  <c r="P2158" i="9"/>
  <c r="R2158" i="9"/>
  <c r="Q2157" i="9"/>
  <c r="P2157" i="9"/>
  <c r="R2157" i="9"/>
  <c r="Q2156" i="9"/>
  <c r="P2156" i="9"/>
  <c r="R2156" i="9"/>
  <c r="Q2155" i="9"/>
  <c r="P2155" i="9"/>
  <c r="R2155" i="9"/>
  <c r="Q2154" i="9"/>
  <c r="P2154" i="9"/>
  <c r="R2154" i="9"/>
  <c r="Q2153" i="9"/>
  <c r="P2153" i="9"/>
  <c r="R2153" i="9"/>
  <c r="Q2152" i="9"/>
  <c r="P2152" i="9"/>
  <c r="R2152" i="9"/>
  <c r="Q2151" i="9"/>
  <c r="P2151" i="9"/>
  <c r="R2151" i="9"/>
  <c r="Q2150" i="9"/>
  <c r="P2150" i="9"/>
  <c r="R2150" i="9"/>
  <c r="Q2149" i="9"/>
  <c r="P2149" i="9"/>
  <c r="R2149" i="9"/>
  <c r="Q2148" i="9"/>
  <c r="P2148" i="9"/>
  <c r="R2148" i="9"/>
  <c r="Q2147" i="9"/>
  <c r="P2147" i="9"/>
  <c r="R2147" i="9"/>
  <c r="Q2146" i="9"/>
  <c r="P2146" i="9"/>
  <c r="R2146" i="9"/>
  <c r="Q2145" i="9"/>
  <c r="P2145" i="9"/>
  <c r="R2145" i="9"/>
  <c r="Q2144" i="9"/>
  <c r="P2144" i="9"/>
  <c r="R2144" i="9"/>
  <c r="Q2143" i="9"/>
  <c r="P2143" i="9"/>
  <c r="R2143" i="9"/>
  <c r="Q2142" i="9"/>
  <c r="P2142" i="9"/>
  <c r="R2142" i="9"/>
  <c r="Q2141" i="9"/>
  <c r="P2141" i="9"/>
  <c r="R2141" i="9"/>
  <c r="Q2140" i="9"/>
  <c r="P2140" i="9"/>
  <c r="R2140" i="9"/>
  <c r="Q2139" i="9"/>
  <c r="P2139" i="9"/>
  <c r="R2139" i="9"/>
  <c r="Q2138" i="9"/>
  <c r="P2138" i="9"/>
  <c r="R2138" i="9"/>
  <c r="Q2137" i="9"/>
  <c r="P2137" i="9"/>
  <c r="R2137" i="9"/>
  <c r="Q2136" i="9"/>
  <c r="P2136" i="9"/>
  <c r="R2136" i="9"/>
  <c r="Q2135" i="9"/>
  <c r="P2135" i="9"/>
  <c r="R2135" i="9"/>
  <c r="Q2134" i="9"/>
  <c r="P2134" i="9"/>
  <c r="R2134" i="9"/>
  <c r="Q2133" i="9"/>
  <c r="P2133" i="9"/>
  <c r="R2133" i="9"/>
  <c r="Q2132" i="9"/>
  <c r="P2132" i="9"/>
  <c r="R2132" i="9"/>
  <c r="Q2131" i="9"/>
  <c r="P2131" i="9"/>
  <c r="R2131" i="9"/>
  <c r="Q2130" i="9"/>
  <c r="P2130" i="9"/>
  <c r="R2130" i="9"/>
  <c r="Q2129" i="9"/>
  <c r="P2129" i="9"/>
  <c r="R2129" i="9"/>
  <c r="Q2128" i="9"/>
  <c r="P2128" i="9"/>
  <c r="R2128" i="9"/>
  <c r="Q2127" i="9"/>
  <c r="P2127" i="9"/>
  <c r="R2127" i="9"/>
  <c r="Q2126" i="9"/>
  <c r="P2126" i="9"/>
  <c r="R2126" i="9"/>
  <c r="Q2125" i="9"/>
  <c r="P2125" i="9"/>
  <c r="R2125" i="9"/>
  <c r="Q2124" i="9"/>
  <c r="P2124" i="9"/>
  <c r="R2124" i="9"/>
  <c r="Q2123" i="9"/>
  <c r="P2123" i="9"/>
  <c r="R2123" i="9"/>
  <c r="Q2122" i="9"/>
  <c r="P2122" i="9"/>
  <c r="R2122" i="9"/>
  <c r="Q2121" i="9"/>
  <c r="P2121" i="9"/>
  <c r="R2121" i="9"/>
  <c r="Q2120" i="9"/>
  <c r="P2120" i="9"/>
  <c r="R2120" i="9"/>
  <c r="Q2119" i="9"/>
  <c r="P2119" i="9"/>
  <c r="R2119" i="9"/>
  <c r="Q2118" i="9"/>
  <c r="P2118" i="9"/>
  <c r="R2118" i="9"/>
  <c r="Q2117" i="9"/>
  <c r="P2117" i="9"/>
  <c r="R2117" i="9"/>
  <c r="Q2116" i="9"/>
  <c r="P2116" i="9"/>
  <c r="R2116" i="9"/>
  <c r="Q2115" i="9"/>
  <c r="P2115" i="9"/>
  <c r="R2115" i="9"/>
  <c r="Q2114" i="9"/>
  <c r="P2114" i="9"/>
  <c r="R2114" i="9"/>
  <c r="Q2113" i="9"/>
  <c r="P2113" i="9"/>
  <c r="R2113" i="9"/>
  <c r="Q2112" i="9"/>
  <c r="P2112" i="9"/>
  <c r="R2112" i="9"/>
  <c r="Q2111" i="9"/>
  <c r="P2111" i="9"/>
  <c r="R2111" i="9"/>
  <c r="Q2110" i="9"/>
  <c r="P2110" i="9"/>
  <c r="R2110" i="9"/>
  <c r="Q2109" i="9"/>
  <c r="P2109" i="9"/>
  <c r="R2109" i="9"/>
  <c r="Q2108" i="9"/>
  <c r="P2108" i="9"/>
  <c r="R2108" i="9"/>
  <c r="Q2107" i="9"/>
  <c r="P2107" i="9"/>
  <c r="R2107" i="9"/>
  <c r="Q2106" i="9"/>
  <c r="P2106" i="9"/>
  <c r="R2106" i="9"/>
  <c r="Q2105" i="9"/>
  <c r="P2105" i="9"/>
  <c r="R2105" i="9"/>
  <c r="Q2104" i="9"/>
  <c r="P2104" i="9"/>
  <c r="R2104" i="9"/>
  <c r="Q2103" i="9"/>
  <c r="P2103" i="9"/>
  <c r="R2103" i="9"/>
  <c r="Q2102" i="9"/>
  <c r="P2102" i="9"/>
  <c r="R2102" i="9"/>
  <c r="Q2101" i="9"/>
  <c r="P2101" i="9"/>
  <c r="R2101" i="9"/>
  <c r="Q2100" i="9"/>
  <c r="P2100" i="9"/>
  <c r="R2100" i="9"/>
  <c r="Q2099" i="9"/>
  <c r="P2099" i="9"/>
  <c r="R2099" i="9"/>
  <c r="Q2098" i="9"/>
  <c r="P2098" i="9"/>
  <c r="R2098" i="9"/>
  <c r="Q2097" i="9"/>
  <c r="P2097" i="9"/>
  <c r="R2097" i="9"/>
  <c r="Q2096" i="9"/>
  <c r="P2096" i="9"/>
  <c r="R2096" i="9"/>
  <c r="Q2095" i="9"/>
  <c r="P2095" i="9"/>
  <c r="R2095" i="9"/>
  <c r="Q2094" i="9"/>
  <c r="P2094" i="9"/>
  <c r="R2094" i="9"/>
  <c r="Q2093" i="9"/>
  <c r="P2093" i="9"/>
  <c r="R2093" i="9"/>
  <c r="Q2092" i="9"/>
  <c r="P2092" i="9"/>
  <c r="R2092" i="9"/>
  <c r="Q2091" i="9"/>
  <c r="P2091" i="9"/>
  <c r="R2091" i="9"/>
  <c r="Q2090" i="9"/>
  <c r="P2090" i="9"/>
  <c r="R2090" i="9"/>
  <c r="Q2089" i="9"/>
  <c r="P2089" i="9"/>
  <c r="R2089" i="9"/>
  <c r="Q2088" i="9"/>
  <c r="P2088" i="9"/>
  <c r="R2088" i="9"/>
  <c r="Q2087" i="9"/>
  <c r="P2087" i="9"/>
  <c r="R2087" i="9"/>
  <c r="Q2086" i="9"/>
  <c r="P2086" i="9"/>
  <c r="R2086" i="9"/>
  <c r="Q2085" i="9"/>
  <c r="P2085" i="9"/>
  <c r="R2085" i="9"/>
  <c r="Q2084" i="9"/>
  <c r="P2084" i="9"/>
  <c r="R2084" i="9"/>
  <c r="Q2083" i="9"/>
  <c r="P2083" i="9"/>
  <c r="R2083" i="9"/>
  <c r="Q2082" i="9"/>
  <c r="P2082" i="9"/>
  <c r="R2082" i="9"/>
  <c r="Q2081" i="9"/>
  <c r="P2081" i="9"/>
  <c r="R2081" i="9"/>
  <c r="Q2080" i="9"/>
  <c r="P2080" i="9"/>
  <c r="R2080" i="9"/>
  <c r="Q2079" i="9"/>
  <c r="P2079" i="9"/>
  <c r="R2079" i="9"/>
  <c r="Q2078" i="9"/>
  <c r="P2078" i="9"/>
  <c r="R2078" i="9"/>
  <c r="Q2077" i="9"/>
  <c r="P2077" i="9"/>
  <c r="R2077" i="9"/>
  <c r="Q2076" i="9"/>
  <c r="P2076" i="9"/>
  <c r="R2076" i="9"/>
  <c r="Q2075" i="9"/>
  <c r="P2075" i="9"/>
  <c r="R2075" i="9"/>
  <c r="Q2074" i="9"/>
  <c r="P2074" i="9"/>
  <c r="R2074" i="9"/>
  <c r="Q2073" i="9"/>
  <c r="P2073" i="9"/>
  <c r="R2073" i="9"/>
  <c r="Q2072" i="9"/>
  <c r="P2072" i="9"/>
  <c r="R2072" i="9"/>
  <c r="Q2071" i="9"/>
  <c r="P2071" i="9"/>
  <c r="R2071" i="9"/>
  <c r="Q2070" i="9"/>
  <c r="P2070" i="9"/>
  <c r="R2070" i="9"/>
  <c r="Q2069" i="9"/>
  <c r="P2069" i="9"/>
  <c r="R2069" i="9"/>
  <c r="Q2068" i="9"/>
  <c r="P2068" i="9"/>
  <c r="R2068" i="9"/>
  <c r="Q2067" i="9"/>
  <c r="P2067" i="9"/>
  <c r="R2067" i="9"/>
  <c r="Q2066" i="9"/>
  <c r="P2066" i="9"/>
  <c r="R2066" i="9"/>
  <c r="Q2065" i="9"/>
  <c r="P2065" i="9"/>
  <c r="R2065" i="9"/>
  <c r="Q2064" i="9"/>
  <c r="P2064" i="9"/>
  <c r="R2064" i="9"/>
  <c r="Q2063" i="9"/>
  <c r="P2063" i="9"/>
  <c r="R2063" i="9"/>
  <c r="Q2062" i="9"/>
  <c r="P2062" i="9"/>
  <c r="R2062" i="9"/>
  <c r="Q2061" i="9"/>
  <c r="P2061" i="9"/>
  <c r="R2061" i="9"/>
  <c r="Q2060" i="9"/>
  <c r="P2060" i="9"/>
  <c r="R2060" i="9"/>
  <c r="Q2059" i="9"/>
  <c r="P2059" i="9"/>
  <c r="R2059" i="9"/>
  <c r="Q2058" i="9"/>
  <c r="P2058" i="9"/>
  <c r="R2058" i="9"/>
  <c r="Q2057" i="9"/>
  <c r="P2057" i="9"/>
  <c r="R2057" i="9"/>
  <c r="Q2056" i="9"/>
  <c r="P2056" i="9"/>
  <c r="R2056" i="9"/>
  <c r="Q2055" i="9"/>
  <c r="P2055" i="9"/>
  <c r="R2055" i="9"/>
  <c r="Q2054" i="9"/>
  <c r="P2054" i="9"/>
  <c r="R2054" i="9"/>
  <c r="Q2053" i="9"/>
  <c r="P2053" i="9"/>
  <c r="R2053" i="9"/>
  <c r="Q2052" i="9"/>
  <c r="P2052" i="9"/>
  <c r="R2052" i="9"/>
  <c r="Q2051" i="9"/>
  <c r="P2051" i="9"/>
  <c r="R2051" i="9"/>
  <c r="Q2050" i="9"/>
  <c r="P2050" i="9"/>
  <c r="R2050" i="9"/>
  <c r="Q2049" i="9"/>
  <c r="P2049" i="9"/>
  <c r="R2049" i="9"/>
  <c r="Q2048" i="9"/>
  <c r="P2048" i="9"/>
  <c r="R2048" i="9"/>
  <c r="Q2047" i="9"/>
  <c r="P2047" i="9"/>
  <c r="R2047" i="9"/>
  <c r="Q2046" i="9"/>
  <c r="P2046" i="9"/>
  <c r="R2046" i="9"/>
  <c r="Q2045" i="9"/>
  <c r="P2045" i="9"/>
  <c r="R2045" i="9"/>
  <c r="Q2044" i="9"/>
  <c r="P2044" i="9"/>
  <c r="R2044" i="9"/>
  <c r="Q2043" i="9"/>
  <c r="P2043" i="9"/>
  <c r="R2043" i="9"/>
  <c r="Q2042" i="9"/>
  <c r="P2042" i="9"/>
  <c r="R2042" i="9"/>
  <c r="Q2041" i="9"/>
  <c r="P2041" i="9"/>
  <c r="R2041" i="9"/>
  <c r="Q2040" i="9"/>
  <c r="P2040" i="9"/>
  <c r="R2040" i="9"/>
  <c r="Q2039" i="9"/>
  <c r="P2039" i="9"/>
  <c r="R2039" i="9"/>
  <c r="Q2038" i="9"/>
  <c r="P2038" i="9"/>
  <c r="R2038" i="9"/>
  <c r="Q2037" i="9"/>
  <c r="P2037" i="9"/>
  <c r="R2037" i="9"/>
  <c r="Q2036" i="9"/>
  <c r="P2036" i="9"/>
  <c r="R2036" i="9"/>
  <c r="Q2035" i="9"/>
  <c r="P2035" i="9"/>
  <c r="R2035" i="9"/>
  <c r="Q2034" i="9"/>
  <c r="P2034" i="9"/>
  <c r="R2034" i="9"/>
  <c r="Q2033" i="9"/>
  <c r="P2033" i="9"/>
  <c r="R2033" i="9"/>
  <c r="Q2032" i="9"/>
  <c r="P2032" i="9"/>
  <c r="R2032" i="9"/>
  <c r="Q2031" i="9"/>
  <c r="P2031" i="9"/>
  <c r="R2031" i="9"/>
  <c r="Q2030" i="9"/>
  <c r="P2030" i="9"/>
  <c r="R2030" i="9"/>
  <c r="Q2029" i="9"/>
  <c r="P2029" i="9"/>
  <c r="R2029" i="9"/>
  <c r="Q2028" i="9"/>
  <c r="P2028" i="9"/>
  <c r="R2028" i="9"/>
  <c r="Q2027" i="9"/>
  <c r="P2027" i="9"/>
  <c r="R2027" i="9"/>
  <c r="Q2026" i="9"/>
  <c r="P2026" i="9"/>
  <c r="R2026" i="9"/>
  <c r="Q2025" i="9"/>
  <c r="P2025" i="9"/>
  <c r="R2025" i="9"/>
  <c r="Q2024" i="9"/>
  <c r="P2024" i="9"/>
  <c r="R2024" i="9"/>
  <c r="Q2023" i="9"/>
  <c r="P2023" i="9"/>
  <c r="R2023" i="9"/>
  <c r="Q2022" i="9"/>
  <c r="P2022" i="9"/>
  <c r="R2022" i="9"/>
  <c r="Q2021" i="9"/>
  <c r="P2021" i="9"/>
  <c r="R2021" i="9"/>
  <c r="Q2020" i="9"/>
  <c r="P2020" i="9"/>
  <c r="R2020" i="9"/>
  <c r="Q2019" i="9"/>
  <c r="P2019" i="9"/>
  <c r="R2019" i="9"/>
  <c r="Q2018" i="9"/>
  <c r="P2018" i="9"/>
  <c r="R2018" i="9"/>
  <c r="Q2017" i="9"/>
  <c r="P2017" i="9"/>
  <c r="R2017" i="9"/>
  <c r="Q2016" i="9"/>
  <c r="P2016" i="9"/>
  <c r="R2016" i="9"/>
  <c r="Q2015" i="9"/>
  <c r="P2015" i="9"/>
  <c r="R2015" i="9"/>
  <c r="Q2014" i="9"/>
  <c r="P2014" i="9"/>
  <c r="R2014" i="9"/>
  <c r="Q2013" i="9"/>
  <c r="P2013" i="9"/>
  <c r="R2013" i="9"/>
  <c r="Q2012" i="9"/>
  <c r="P2012" i="9"/>
  <c r="R2012" i="9"/>
  <c r="Q2011" i="9"/>
  <c r="P2011" i="9"/>
  <c r="R2011" i="9"/>
  <c r="Q2010" i="9"/>
  <c r="P2010" i="9"/>
  <c r="R2010" i="9"/>
  <c r="Q2009" i="9"/>
  <c r="P2009" i="9"/>
  <c r="R2009" i="9"/>
  <c r="Q2008" i="9"/>
  <c r="P2008" i="9"/>
  <c r="R2008" i="9"/>
  <c r="Q2007" i="9"/>
  <c r="P2007" i="9"/>
  <c r="R2007" i="9"/>
  <c r="Q2006" i="9"/>
  <c r="P2006" i="9"/>
  <c r="R2006" i="9"/>
  <c r="Q2005" i="9"/>
  <c r="P2005" i="9"/>
  <c r="R2005" i="9"/>
  <c r="Q2004" i="9"/>
  <c r="P2004" i="9"/>
  <c r="R2004" i="9"/>
  <c r="Q2003" i="9"/>
  <c r="P2003" i="9"/>
  <c r="R2003" i="9"/>
  <c r="Q2002" i="9"/>
  <c r="P2002" i="9"/>
  <c r="R2002" i="9"/>
  <c r="Q2001" i="9"/>
  <c r="P2001" i="9"/>
  <c r="R2001" i="9"/>
  <c r="Q2000" i="9"/>
  <c r="P2000" i="9"/>
  <c r="R2000" i="9"/>
  <c r="Q1999" i="9"/>
  <c r="P1999" i="9"/>
  <c r="R1999" i="9"/>
  <c r="Q1998" i="9"/>
  <c r="P1998" i="9"/>
  <c r="R1998" i="9"/>
  <c r="Q1997" i="9"/>
  <c r="P1997" i="9"/>
  <c r="R1997" i="9"/>
  <c r="Q1996" i="9"/>
  <c r="P1996" i="9"/>
  <c r="R1996" i="9"/>
  <c r="Q1995" i="9"/>
  <c r="P1995" i="9"/>
  <c r="R1995" i="9"/>
  <c r="Q1994" i="9"/>
  <c r="P1994" i="9"/>
  <c r="R1994" i="9"/>
  <c r="Q1993" i="9"/>
  <c r="P1993" i="9"/>
  <c r="R1993" i="9"/>
  <c r="Q1992" i="9"/>
  <c r="P1992" i="9"/>
  <c r="R1992" i="9"/>
  <c r="Q1991" i="9"/>
  <c r="P1991" i="9"/>
  <c r="R1991" i="9"/>
  <c r="Q1990" i="9"/>
  <c r="P1990" i="9"/>
  <c r="R1990" i="9"/>
  <c r="Q1989" i="9"/>
  <c r="P1989" i="9"/>
  <c r="R1989" i="9"/>
  <c r="Q1988" i="9"/>
  <c r="P1988" i="9"/>
  <c r="R1988" i="9"/>
  <c r="Q1987" i="9"/>
  <c r="P1987" i="9"/>
  <c r="R1987" i="9"/>
  <c r="Q1986" i="9"/>
  <c r="P1986" i="9"/>
  <c r="R1986" i="9"/>
  <c r="Q1985" i="9"/>
  <c r="P1985" i="9"/>
  <c r="R1985" i="9"/>
  <c r="Q1984" i="9"/>
  <c r="P1984" i="9"/>
  <c r="R1984" i="9"/>
  <c r="Q1983" i="9"/>
  <c r="P1983" i="9"/>
  <c r="R1983" i="9"/>
  <c r="Q1982" i="9"/>
  <c r="P1982" i="9"/>
  <c r="R1982" i="9"/>
  <c r="Q1981" i="9"/>
  <c r="P1981" i="9"/>
  <c r="R1981" i="9"/>
  <c r="Q1980" i="9"/>
  <c r="P1980" i="9"/>
  <c r="R1980" i="9"/>
  <c r="Q1979" i="9"/>
  <c r="P1979" i="9"/>
  <c r="R1979" i="9"/>
  <c r="Q1978" i="9"/>
  <c r="P1978" i="9"/>
  <c r="R1978" i="9"/>
  <c r="Q1977" i="9"/>
  <c r="P1977" i="9"/>
  <c r="R1977" i="9"/>
  <c r="Q1976" i="9"/>
  <c r="P1976" i="9"/>
  <c r="R1976" i="9"/>
  <c r="Q1975" i="9"/>
  <c r="P1975" i="9"/>
  <c r="R1975" i="9"/>
  <c r="Q1974" i="9"/>
  <c r="P1974" i="9"/>
  <c r="R1974" i="9"/>
  <c r="Q1973" i="9"/>
  <c r="P1973" i="9"/>
  <c r="R1973" i="9"/>
  <c r="Q1972" i="9"/>
  <c r="P1972" i="9"/>
  <c r="R1972" i="9"/>
  <c r="Q1971" i="9"/>
  <c r="P1971" i="9"/>
  <c r="R1971" i="9"/>
  <c r="Q1970" i="9"/>
  <c r="P1970" i="9"/>
  <c r="R1970" i="9"/>
  <c r="Q1969" i="9"/>
  <c r="P1969" i="9"/>
  <c r="R1969" i="9"/>
  <c r="Q1968" i="9"/>
  <c r="P1968" i="9"/>
  <c r="R1968" i="9"/>
  <c r="Q1967" i="9"/>
  <c r="P1967" i="9"/>
  <c r="R1967" i="9"/>
  <c r="Q1966" i="9"/>
  <c r="P1966" i="9"/>
  <c r="R1966" i="9"/>
  <c r="Q1965" i="9"/>
  <c r="P1965" i="9"/>
  <c r="R1965" i="9"/>
  <c r="Q1964" i="9"/>
  <c r="P1964" i="9"/>
  <c r="R1964" i="9"/>
  <c r="Q1963" i="9"/>
  <c r="P1963" i="9"/>
  <c r="R1963" i="9"/>
  <c r="Q1962" i="9"/>
  <c r="P1962" i="9"/>
  <c r="R1962" i="9"/>
  <c r="Q1961" i="9"/>
  <c r="P1961" i="9"/>
  <c r="R1961" i="9"/>
  <c r="Q1960" i="9"/>
  <c r="P1960" i="9"/>
  <c r="R1960" i="9"/>
  <c r="Q1959" i="9"/>
  <c r="P1959" i="9"/>
  <c r="R1959" i="9"/>
  <c r="Q1958" i="9"/>
  <c r="P1958" i="9"/>
  <c r="R1958" i="9"/>
  <c r="Q1957" i="9"/>
  <c r="P1957" i="9"/>
  <c r="R1957" i="9"/>
  <c r="Q1956" i="9"/>
  <c r="P1956" i="9"/>
  <c r="R1956" i="9"/>
  <c r="Q1955" i="9"/>
  <c r="P1955" i="9"/>
  <c r="R1955" i="9"/>
  <c r="Q1954" i="9"/>
  <c r="P1954" i="9"/>
  <c r="R1954" i="9"/>
  <c r="Q1953" i="9"/>
  <c r="P1953" i="9"/>
  <c r="R1953" i="9"/>
  <c r="Q1952" i="9"/>
  <c r="P1952" i="9"/>
  <c r="R1952" i="9"/>
  <c r="Q1951" i="9"/>
  <c r="P1951" i="9"/>
  <c r="R1951" i="9"/>
  <c r="Q1950" i="9"/>
  <c r="P1950" i="9"/>
  <c r="R1950" i="9"/>
  <c r="Q1949" i="9"/>
  <c r="P1949" i="9"/>
  <c r="R1949" i="9"/>
  <c r="Q1948" i="9"/>
  <c r="P1948" i="9"/>
  <c r="R1948" i="9"/>
  <c r="Q1947" i="9"/>
  <c r="P1947" i="9"/>
  <c r="R1947" i="9"/>
  <c r="Q1946" i="9"/>
  <c r="P1946" i="9"/>
  <c r="R1946" i="9"/>
  <c r="Q1945" i="9"/>
  <c r="P1945" i="9"/>
  <c r="R1945" i="9"/>
  <c r="Q1944" i="9"/>
  <c r="P1944" i="9"/>
  <c r="R1944" i="9"/>
  <c r="Q1943" i="9"/>
  <c r="P1943" i="9"/>
  <c r="R1943" i="9"/>
  <c r="Q1942" i="9"/>
  <c r="P1942" i="9"/>
  <c r="R1942" i="9"/>
  <c r="Q1941" i="9"/>
  <c r="P1941" i="9"/>
  <c r="R1941" i="9"/>
  <c r="Q1940" i="9"/>
  <c r="P1940" i="9"/>
  <c r="R1940" i="9"/>
  <c r="Q1939" i="9"/>
  <c r="P1939" i="9"/>
  <c r="R1939" i="9"/>
  <c r="Q1938" i="9"/>
  <c r="P1938" i="9"/>
  <c r="R1938" i="9"/>
  <c r="Q1937" i="9"/>
  <c r="P1937" i="9"/>
  <c r="R1937" i="9"/>
  <c r="Q1936" i="9"/>
  <c r="P1936" i="9"/>
  <c r="R1936" i="9"/>
  <c r="Q1935" i="9"/>
  <c r="P1935" i="9"/>
  <c r="R1935" i="9"/>
  <c r="Q1934" i="9"/>
  <c r="P1934" i="9"/>
  <c r="R1934" i="9"/>
  <c r="Q1933" i="9"/>
  <c r="P1933" i="9"/>
  <c r="R1933" i="9"/>
  <c r="Q1932" i="9"/>
  <c r="P1932" i="9"/>
  <c r="R1932" i="9"/>
  <c r="Q1931" i="9"/>
  <c r="P1931" i="9"/>
  <c r="R1931" i="9"/>
  <c r="Q1930" i="9"/>
  <c r="P1930" i="9"/>
  <c r="R1930" i="9"/>
  <c r="Q1929" i="9"/>
  <c r="P1929" i="9"/>
  <c r="R1929" i="9"/>
  <c r="Q1928" i="9"/>
  <c r="P1928" i="9"/>
  <c r="R1928" i="9"/>
  <c r="Q1927" i="9"/>
  <c r="P1927" i="9"/>
  <c r="R1927" i="9"/>
  <c r="Q1926" i="9"/>
  <c r="P1926" i="9"/>
  <c r="R1926" i="9"/>
  <c r="Q1925" i="9"/>
  <c r="P1925" i="9"/>
  <c r="R1925" i="9"/>
  <c r="Q1924" i="9"/>
  <c r="P1924" i="9"/>
  <c r="R1924" i="9"/>
  <c r="Q1923" i="9"/>
  <c r="P1923" i="9"/>
  <c r="R1923" i="9"/>
  <c r="Q1922" i="9"/>
  <c r="P1922" i="9"/>
  <c r="R1922" i="9"/>
  <c r="Q1921" i="9"/>
  <c r="P1921" i="9"/>
  <c r="R1921" i="9"/>
  <c r="Q1920" i="9"/>
  <c r="P1920" i="9"/>
  <c r="R1920" i="9"/>
  <c r="Q1919" i="9"/>
  <c r="P1919" i="9"/>
  <c r="R1919" i="9"/>
  <c r="Q1918" i="9"/>
  <c r="P1918" i="9"/>
  <c r="R1918" i="9"/>
  <c r="Q1917" i="9"/>
  <c r="P1917" i="9"/>
  <c r="R1917" i="9"/>
  <c r="Q1916" i="9"/>
  <c r="P1916" i="9"/>
  <c r="R1916" i="9"/>
  <c r="Q1915" i="9"/>
  <c r="P1915" i="9"/>
  <c r="R1915" i="9"/>
  <c r="Q1914" i="9"/>
  <c r="P1914" i="9"/>
  <c r="R1914" i="9"/>
  <c r="Q1913" i="9"/>
  <c r="P1913" i="9"/>
  <c r="R1913" i="9"/>
  <c r="Q1912" i="9"/>
  <c r="P1912" i="9"/>
  <c r="R1912" i="9"/>
  <c r="Q1911" i="9"/>
  <c r="P1911" i="9"/>
  <c r="R1911" i="9"/>
  <c r="Q1910" i="9"/>
  <c r="P1910" i="9"/>
  <c r="R1910" i="9"/>
  <c r="Q1909" i="9"/>
  <c r="P1909" i="9"/>
  <c r="R1909" i="9"/>
  <c r="Q1908" i="9"/>
  <c r="P1908" i="9"/>
  <c r="R1908" i="9"/>
  <c r="Q1907" i="9"/>
  <c r="P1907" i="9"/>
  <c r="R1907" i="9"/>
  <c r="Q1906" i="9"/>
  <c r="P1906" i="9"/>
  <c r="R1906" i="9"/>
  <c r="Q1905" i="9"/>
  <c r="P1905" i="9"/>
  <c r="R1905" i="9"/>
  <c r="Q1904" i="9"/>
  <c r="P1904" i="9"/>
  <c r="R1904" i="9"/>
  <c r="Q1903" i="9"/>
  <c r="P1903" i="9"/>
  <c r="R1903" i="9"/>
  <c r="Q1902" i="9"/>
  <c r="P1902" i="9"/>
  <c r="R1902" i="9"/>
  <c r="Q1901" i="9"/>
  <c r="P1901" i="9"/>
  <c r="R1901" i="9"/>
  <c r="Q1900" i="9"/>
  <c r="P1900" i="9"/>
  <c r="R1900" i="9"/>
  <c r="Q1899" i="9"/>
  <c r="P1899" i="9"/>
  <c r="R1899" i="9"/>
  <c r="Q1898" i="9"/>
  <c r="P1898" i="9"/>
  <c r="R1898" i="9"/>
  <c r="Q1897" i="9"/>
  <c r="P1897" i="9"/>
  <c r="R1897" i="9"/>
  <c r="Q1896" i="9"/>
  <c r="P1896" i="9"/>
  <c r="R1896" i="9"/>
  <c r="Q1895" i="9"/>
  <c r="P1895" i="9"/>
  <c r="R1895" i="9"/>
  <c r="Q1894" i="9"/>
  <c r="P1894" i="9"/>
  <c r="R1894" i="9"/>
  <c r="Q1893" i="9"/>
  <c r="P1893" i="9"/>
  <c r="R1893" i="9"/>
  <c r="Q1892" i="9"/>
  <c r="P1892" i="9"/>
  <c r="R1892" i="9"/>
  <c r="Q1891" i="9"/>
  <c r="P1891" i="9"/>
  <c r="R1891" i="9"/>
  <c r="Q1890" i="9"/>
  <c r="P1890" i="9"/>
  <c r="R1890" i="9"/>
  <c r="Q1889" i="9"/>
  <c r="P1889" i="9"/>
  <c r="R1889" i="9"/>
  <c r="Q1888" i="9"/>
  <c r="P1888" i="9"/>
  <c r="R1888" i="9"/>
  <c r="Q1887" i="9"/>
  <c r="P1887" i="9"/>
  <c r="R1887" i="9"/>
  <c r="Q1886" i="9"/>
  <c r="P1886" i="9"/>
  <c r="R1886" i="9"/>
  <c r="Q1885" i="9"/>
  <c r="P1885" i="9"/>
  <c r="R1885" i="9"/>
  <c r="Q1884" i="9"/>
  <c r="P1884" i="9"/>
  <c r="R1884" i="9"/>
  <c r="Q1883" i="9"/>
  <c r="P1883" i="9"/>
  <c r="R1883" i="9"/>
  <c r="Q1882" i="9"/>
  <c r="P1882" i="9"/>
  <c r="R1882" i="9"/>
  <c r="Q1881" i="9"/>
  <c r="P1881" i="9"/>
  <c r="R1881" i="9"/>
  <c r="Q1880" i="9"/>
  <c r="P1880" i="9"/>
  <c r="R1880" i="9"/>
  <c r="Q1879" i="9"/>
  <c r="P1879" i="9"/>
  <c r="R1879" i="9"/>
  <c r="Q1878" i="9"/>
  <c r="P1878" i="9"/>
  <c r="R1878" i="9"/>
  <c r="Q1877" i="9"/>
  <c r="P1877" i="9"/>
  <c r="R1877" i="9"/>
  <c r="Q1876" i="9"/>
  <c r="P1876" i="9"/>
  <c r="R1876" i="9"/>
  <c r="Q1875" i="9"/>
  <c r="P1875" i="9"/>
  <c r="R1875" i="9"/>
  <c r="Q1874" i="9"/>
  <c r="P1874" i="9"/>
  <c r="R1874" i="9"/>
  <c r="Q1873" i="9"/>
  <c r="P1873" i="9"/>
  <c r="R1873" i="9"/>
  <c r="Q1872" i="9"/>
  <c r="P1872" i="9"/>
  <c r="R1872" i="9"/>
  <c r="Q1871" i="9"/>
  <c r="P1871" i="9"/>
  <c r="R1871" i="9"/>
  <c r="Q1870" i="9"/>
  <c r="P1870" i="9"/>
  <c r="R1870" i="9"/>
  <c r="Q1869" i="9"/>
  <c r="P1869" i="9"/>
  <c r="R1869" i="9"/>
  <c r="Q1868" i="9"/>
  <c r="P1868" i="9"/>
  <c r="R1868" i="9"/>
  <c r="Q1867" i="9"/>
  <c r="P1867" i="9"/>
  <c r="R1867" i="9"/>
  <c r="Q1866" i="9"/>
  <c r="P1866" i="9"/>
  <c r="R1866" i="9"/>
  <c r="Q1865" i="9"/>
  <c r="P1865" i="9"/>
  <c r="R1865" i="9"/>
  <c r="Q1864" i="9"/>
  <c r="P1864" i="9"/>
  <c r="R1864" i="9"/>
  <c r="Q1863" i="9"/>
  <c r="P1863" i="9"/>
  <c r="R1863" i="9"/>
  <c r="Q1862" i="9"/>
  <c r="P1862" i="9"/>
  <c r="R1862" i="9"/>
  <c r="Q1861" i="9"/>
  <c r="P1861" i="9"/>
  <c r="R1861" i="9"/>
  <c r="Q1860" i="9"/>
  <c r="P1860" i="9"/>
  <c r="R1860" i="9"/>
  <c r="Q1859" i="9"/>
  <c r="P1859" i="9"/>
  <c r="R1859" i="9"/>
  <c r="Q1858" i="9"/>
  <c r="P1858" i="9"/>
  <c r="R1858" i="9"/>
  <c r="Q1857" i="9"/>
  <c r="P1857" i="9"/>
  <c r="R1857" i="9"/>
  <c r="Q1856" i="9"/>
  <c r="P1856" i="9"/>
  <c r="R1856" i="9"/>
  <c r="Q1855" i="9"/>
  <c r="P1855" i="9"/>
  <c r="R1855" i="9"/>
  <c r="Q1854" i="9"/>
  <c r="P1854" i="9"/>
  <c r="R1854" i="9"/>
  <c r="Q1853" i="9"/>
  <c r="P1853" i="9"/>
  <c r="R1853" i="9"/>
  <c r="Q1852" i="9"/>
  <c r="P1852" i="9"/>
  <c r="R1852" i="9"/>
  <c r="Q1851" i="9"/>
  <c r="P1851" i="9"/>
  <c r="R1851" i="9"/>
  <c r="Q1850" i="9"/>
  <c r="P1850" i="9"/>
  <c r="R1850" i="9"/>
  <c r="Q1849" i="9"/>
  <c r="P1849" i="9"/>
  <c r="R1849" i="9"/>
  <c r="Q1848" i="9"/>
  <c r="P1848" i="9"/>
  <c r="R1848" i="9"/>
  <c r="Q1847" i="9"/>
  <c r="P1847" i="9"/>
  <c r="R1847" i="9"/>
  <c r="Q1846" i="9"/>
  <c r="P1846" i="9"/>
  <c r="R1846" i="9"/>
  <c r="Q1845" i="9"/>
  <c r="P1845" i="9"/>
  <c r="R1845" i="9"/>
  <c r="Q1844" i="9"/>
  <c r="P1844" i="9"/>
  <c r="R1844" i="9"/>
  <c r="Q1843" i="9"/>
  <c r="P1843" i="9"/>
  <c r="R1843" i="9"/>
  <c r="Q1842" i="9"/>
  <c r="P1842" i="9"/>
  <c r="R1842" i="9"/>
  <c r="Q1841" i="9"/>
  <c r="P1841" i="9"/>
  <c r="R1841" i="9"/>
  <c r="Q1840" i="9"/>
  <c r="P1840" i="9"/>
  <c r="R1840" i="9"/>
  <c r="Q1839" i="9"/>
  <c r="P1839" i="9"/>
  <c r="R1839" i="9"/>
  <c r="Q1838" i="9"/>
  <c r="P1838" i="9"/>
  <c r="R1838" i="9"/>
  <c r="Q1837" i="9"/>
  <c r="P1837" i="9"/>
  <c r="R1837" i="9"/>
  <c r="Q1836" i="9"/>
  <c r="P1836" i="9"/>
  <c r="R1836" i="9"/>
  <c r="Q1835" i="9"/>
  <c r="P1835" i="9"/>
  <c r="R1835" i="9"/>
  <c r="Q1834" i="9"/>
  <c r="P1834" i="9"/>
  <c r="R1834" i="9"/>
  <c r="Q1833" i="9"/>
  <c r="P1833" i="9"/>
  <c r="R1833" i="9"/>
  <c r="Q1832" i="9"/>
  <c r="P1832" i="9"/>
  <c r="R1832" i="9"/>
  <c r="Q1831" i="9"/>
  <c r="P1831" i="9"/>
  <c r="R1831" i="9"/>
  <c r="Q1830" i="9"/>
  <c r="P1830" i="9"/>
  <c r="R1830" i="9"/>
  <c r="Q1829" i="9"/>
  <c r="P1829" i="9"/>
  <c r="R1829" i="9"/>
  <c r="Q1828" i="9"/>
  <c r="P1828" i="9"/>
  <c r="R1828" i="9"/>
  <c r="Q1827" i="9"/>
  <c r="P1827" i="9"/>
  <c r="R1827" i="9"/>
  <c r="Q1826" i="9"/>
  <c r="P1826" i="9"/>
  <c r="R1826" i="9"/>
  <c r="Q1825" i="9"/>
  <c r="P1825" i="9"/>
  <c r="R1825" i="9"/>
  <c r="Q1824" i="9"/>
  <c r="P1824" i="9"/>
  <c r="R1824" i="9"/>
  <c r="Q1823" i="9"/>
  <c r="P1823" i="9"/>
  <c r="R1823" i="9"/>
  <c r="Q1822" i="9"/>
  <c r="P1822" i="9"/>
  <c r="R1822" i="9"/>
  <c r="Q1821" i="9"/>
  <c r="P1821" i="9"/>
  <c r="R1821" i="9"/>
  <c r="Q1820" i="9"/>
  <c r="P1820" i="9"/>
  <c r="R1820" i="9"/>
  <c r="Q1819" i="9"/>
  <c r="P1819" i="9"/>
  <c r="R1819" i="9"/>
  <c r="Q1818" i="9"/>
  <c r="P1818" i="9"/>
  <c r="R1818" i="9"/>
  <c r="Q1817" i="9"/>
  <c r="P1817" i="9"/>
  <c r="R1817" i="9"/>
  <c r="Q1816" i="9"/>
  <c r="P1816" i="9"/>
  <c r="R1816" i="9"/>
  <c r="Q1815" i="9"/>
  <c r="P1815" i="9"/>
  <c r="R1815" i="9"/>
  <c r="Q1814" i="9"/>
  <c r="P1814" i="9"/>
  <c r="R1814" i="9"/>
  <c r="Q1813" i="9"/>
  <c r="P1813" i="9"/>
  <c r="R1813" i="9"/>
  <c r="Q1812" i="9"/>
  <c r="P1812" i="9"/>
  <c r="R1812" i="9"/>
  <c r="Q1811" i="9"/>
  <c r="P1811" i="9"/>
  <c r="R1811" i="9"/>
  <c r="Q1810" i="9"/>
  <c r="P1810" i="9"/>
  <c r="R1810" i="9"/>
  <c r="Q1809" i="9"/>
  <c r="P1809" i="9"/>
  <c r="R1809" i="9"/>
  <c r="Q1808" i="9"/>
  <c r="P1808" i="9"/>
  <c r="R1808" i="9"/>
  <c r="Q1807" i="9"/>
  <c r="P1807" i="9"/>
  <c r="R1807" i="9"/>
  <c r="Q1806" i="9"/>
  <c r="P1806" i="9"/>
  <c r="R1806" i="9"/>
  <c r="Q1805" i="9"/>
  <c r="P1805" i="9"/>
  <c r="R1805" i="9"/>
  <c r="Q1804" i="9"/>
  <c r="P1804" i="9"/>
  <c r="R1804" i="9"/>
  <c r="Q1803" i="9"/>
  <c r="P1803" i="9"/>
  <c r="R1803" i="9"/>
  <c r="Q1802" i="9"/>
  <c r="P1802" i="9"/>
  <c r="R1802" i="9"/>
  <c r="Q1801" i="9"/>
  <c r="P1801" i="9"/>
  <c r="R1801" i="9"/>
  <c r="Q1800" i="9"/>
  <c r="P1800" i="9"/>
  <c r="R1800" i="9"/>
  <c r="Q1799" i="9"/>
  <c r="P1799" i="9"/>
  <c r="R1799" i="9"/>
  <c r="Q1798" i="9"/>
  <c r="P1798" i="9"/>
  <c r="R1798" i="9"/>
  <c r="Q1797" i="9"/>
  <c r="P1797" i="9"/>
  <c r="R1797" i="9"/>
  <c r="Q1796" i="9"/>
  <c r="P1796" i="9"/>
  <c r="R1796" i="9"/>
  <c r="Q1795" i="9"/>
  <c r="P1795" i="9"/>
  <c r="R1795" i="9"/>
  <c r="Q1794" i="9"/>
  <c r="P1794" i="9"/>
  <c r="R1794" i="9"/>
  <c r="Q1793" i="9"/>
  <c r="P1793" i="9"/>
  <c r="R1793" i="9"/>
  <c r="Q1792" i="9"/>
  <c r="P1792" i="9"/>
  <c r="R1792" i="9"/>
  <c r="Q1791" i="9"/>
  <c r="P1791" i="9"/>
  <c r="R1791" i="9"/>
  <c r="Q1790" i="9"/>
  <c r="P1790" i="9"/>
  <c r="R1790" i="9"/>
  <c r="Q1789" i="9"/>
  <c r="P1789" i="9"/>
  <c r="R1789" i="9"/>
  <c r="Q1788" i="9"/>
  <c r="P1788" i="9"/>
  <c r="R1788" i="9"/>
  <c r="Q1787" i="9"/>
  <c r="P1787" i="9"/>
  <c r="R1787" i="9"/>
  <c r="Q1786" i="9"/>
  <c r="P1786" i="9"/>
  <c r="R1786" i="9"/>
  <c r="Q1785" i="9"/>
  <c r="P1785" i="9"/>
  <c r="R1785" i="9"/>
  <c r="Q1784" i="9"/>
  <c r="P1784" i="9"/>
  <c r="R1784" i="9"/>
  <c r="Q1783" i="9"/>
  <c r="P1783" i="9"/>
  <c r="R1783" i="9"/>
  <c r="Q1782" i="9"/>
  <c r="P1782" i="9"/>
  <c r="R1782" i="9"/>
  <c r="Q1781" i="9"/>
  <c r="P1781" i="9"/>
  <c r="R1781" i="9"/>
  <c r="Q1780" i="9"/>
  <c r="P1780" i="9"/>
  <c r="R1780" i="9"/>
  <c r="Q1779" i="9"/>
  <c r="P1779" i="9"/>
  <c r="R1779" i="9"/>
  <c r="Q1778" i="9"/>
  <c r="P1778" i="9"/>
  <c r="R1778" i="9"/>
  <c r="Q1777" i="9"/>
  <c r="P1777" i="9"/>
  <c r="R1777" i="9"/>
  <c r="Q1776" i="9"/>
  <c r="P1776" i="9"/>
  <c r="R1776" i="9"/>
  <c r="Q1775" i="9"/>
  <c r="P1775" i="9"/>
  <c r="R1775" i="9"/>
  <c r="Q1774" i="9"/>
  <c r="P1774" i="9"/>
  <c r="R1774" i="9"/>
  <c r="Q1773" i="9"/>
  <c r="P1773" i="9"/>
  <c r="R1773" i="9"/>
  <c r="Q1772" i="9"/>
  <c r="P1772" i="9"/>
  <c r="R1772" i="9"/>
  <c r="Q1771" i="9"/>
  <c r="P1771" i="9"/>
  <c r="R1771" i="9"/>
  <c r="Q1770" i="9"/>
  <c r="P1770" i="9"/>
  <c r="R1770" i="9"/>
  <c r="Q1769" i="9"/>
  <c r="P1769" i="9"/>
  <c r="R1769" i="9"/>
  <c r="Q1768" i="9"/>
  <c r="P1768" i="9"/>
  <c r="R1768" i="9"/>
  <c r="Q1767" i="9"/>
  <c r="P1767" i="9"/>
  <c r="R1767" i="9"/>
  <c r="Q1766" i="9"/>
  <c r="P1766" i="9"/>
  <c r="R1766" i="9"/>
  <c r="Q1765" i="9"/>
  <c r="P1765" i="9"/>
  <c r="R1765" i="9"/>
  <c r="Q1764" i="9"/>
  <c r="P1764" i="9"/>
  <c r="R1764" i="9"/>
  <c r="Q1763" i="9"/>
  <c r="P1763" i="9"/>
  <c r="R1763" i="9"/>
  <c r="Q1762" i="9"/>
  <c r="P1762" i="9"/>
  <c r="R1762" i="9"/>
  <c r="Q1761" i="9"/>
  <c r="P1761" i="9"/>
  <c r="R1761" i="9"/>
  <c r="Q1760" i="9"/>
  <c r="P1760" i="9"/>
  <c r="R1760" i="9"/>
  <c r="Q1759" i="9"/>
  <c r="P1759" i="9"/>
  <c r="R1759" i="9"/>
  <c r="Q1758" i="9"/>
  <c r="P1758" i="9"/>
  <c r="R1758" i="9"/>
  <c r="Q1757" i="9"/>
  <c r="P1757" i="9"/>
  <c r="R1757" i="9"/>
  <c r="Q1756" i="9"/>
  <c r="P1756" i="9"/>
  <c r="R1756" i="9"/>
  <c r="Q1755" i="9"/>
  <c r="P1755" i="9"/>
  <c r="R1755" i="9"/>
  <c r="Q1754" i="9"/>
  <c r="P1754" i="9"/>
  <c r="R1754" i="9"/>
  <c r="Q1753" i="9"/>
  <c r="P1753" i="9"/>
  <c r="R1753" i="9"/>
  <c r="Q1752" i="9"/>
  <c r="P1752" i="9"/>
  <c r="R1752" i="9"/>
  <c r="Q1751" i="9"/>
  <c r="P1751" i="9"/>
  <c r="R1751" i="9"/>
  <c r="Q1750" i="9"/>
  <c r="P1750" i="9"/>
  <c r="R1750" i="9"/>
  <c r="Q1749" i="9"/>
  <c r="P1749" i="9"/>
  <c r="R1749" i="9"/>
  <c r="Q1748" i="9"/>
  <c r="P1748" i="9"/>
  <c r="R1748" i="9"/>
  <c r="Q1747" i="9"/>
  <c r="P1747" i="9"/>
  <c r="R1747" i="9"/>
  <c r="Q1746" i="9"/>
  <c r="P1746" i="9"/>
  <c r="R1746" i="9"/>
  <c r="Q1745" i="9"/>
  <c r="P1745" i="9"/>
  <c r="R1745" i="9"/>
  <c r="Q1744" i="9"/>
  <c r="P1744" i="9"/>
  <c r="R1744" i="9"/>
  <c r="Q1743" i="9"/>
  <c r="P1743" i="9"/>
  <c r="R1743" i="9"/>
  <c r="Q1742" i="9"/>
  <c r="P1742" i="9"/>
  <c r="R1742" i="9"/>
  <c r="Q1741" i="9"/>
  <c r="P1741" i="9"/>
  <c r="R1741" i="9"/>
  <c r="Q1740" i="9"/>
  <c r="P1740" i="9"/>
  <c r="R1740" i="9"/>
  <c r="Q1739" i="9"/>
  <c r="P1739" i="9"/>
  <c r="R1739" i="9"/>
  <c r="Q1738" i="9"/>
  <c r="P1738" i="9"/>
  <c r="R1738" i="9"/>
  <c r="Q1737" i="9"/>
  <c r="P1737" i="9"/>
  <c r="R1737" i="9"/>
  <c r="Q1736" i="9"/>
  <c r="P1736" i="9"/>
  <c r="R1736" i="9"/>
  <c r="Q1735" i="9"/>
  <c r="P1735" i="9"/>
  <c r="R1735" i="9"/>
  <c r="Q1734" i="9"/>
  <c r="P1734" i="9"/>
  <c r="R1734" i="9"/>
  <c r="Q1733" i="9"/>
  <c r="P1733" i="9"/>
  <c r="R1733" i="9"/>
  <c r="Q1732" i="9"/>
  <c r="P1732" i="9"/>
  <c r="R1732" i="9"/>
  <c r="Q1731" i="9"/>
  <c r="P1731" i="9"/>
  <c r="R1731" i="9"/>
  <c r="Q1730" i="9"/>
  <c r="P1730" i="9"/>
  <c r="R1730" i="9"/>
  <c r="Q1729" i="9"/>
  <c r="P1729" i="9"/>
  <c r="R1729" i="9"/>
  <c r="Q1728" i="9"/>
  <c r="P1728" i="9"/>
  <c r="R1728" i="9"/>
  <c r="Q1727" i="9"/>
  <c r="P1727" i="9"/>
  <c r="R1727" i="9"/>
  <c r="Q1726" i="9"/>
  <c r="P1726" i="9"/>
  <c r="R1726" i="9"/>
  <c r="Q1725" i="9"/>
  <c r="P1725" i="9"/>
  <c r="R1725" i="9"/>
  <c r="Q1724" i="9"/>
  <c r="P1724" i="9"/>
  <c r="R1724" i="9"/>
  <c r="Q1723" i="9"/>
  <c r="P1723" i="9"/>
  <c r="R1723" i="9"/>
  <c r="Q1722" i="9"/>
  <c r="P1722" i="9"/>
  <c r="R1722" i="9"/>
  <c r="Q1721" i="9"/>
  <c r="P1721" i="9"/>
  <c r="R1721" i="9"/>
  <c r="Q1720" i="9"/>
  <c r="P1720" i="9"/>
  <c r="R1720" i="9"/>
  <c r="Q1719" i="9"/>
  <c r="P1719" i="9"/>
  <c r="R1719" i="9"/>
  <c r="Q1718" i="9"/>
  <c r="P1718" i="9"/>
  <c r="R1718" i="9"/>
  <c r="Q1717" i="9"/>
  <c r="P1717" i="9"/>
  <c r="R1717" i="9"/>
  <c r="Q1716" i="9"/>
  <c r="P1716" i="9"/>
  <c r="R1716" i="9"/>
  <c r="Q1715" i="9"/>
  <c r="P1715" i="9"/>
  <c r="R1715" i="9"/>
  <c r="Q1714" i="9"/>
  <c r="P1714" i="9"/>
  <c r="R1714" i="9"/>
  <c r="Q1713" i="9"/>
  <c r="P1713" i="9"/>
  <c r="R1713" i="9"/>
  <c r="Q1712" i="9"/>
  <c r="P1712" i="9"/>
  <c r="R1712" i="9"/>
  <c r="Q1711" i="9"/>
  <c r="P1711" i="9"/>
  <c r="R1711" i="9"/>
  <c r="Q1710" i="9"/>
  <c r="P1710" i="9"/>
  <c r="R1710" i="9"/>
  <c r="Q1709" i="9"/>
  <c r="P1709" i="9"/>
  <c r="R1709" i="9"/>
  <c r="Q1708" i="9"/>
  <c r="P1708" i="9"/>
  <c r="R1708" i="9"/>
  <c r="Q1707" i="9"/>
  <c r="P1707" i="9"/>
  <c r="R1707" i="9"/>
  <c r="Q1706" i="9"/>
  <c r="P1706" i="9"/>
  <c r="R1706" i="9"/>
  <c r="Q1705" i="9"/>
  <c r="P1705" i="9"/>
  <c r="R1705" i="9"/>
  <c r="Q1704" i="9"/>
  <c r="P1704" i="9"/>
  <c r="R1704" i="9"/>
  <c r="Q1703" i="9"/>
  <c r="P1703" i="9"/>
  <c r="R1703" i="9"/>
  <c r="Q1702" i="9"/>
  <c r="P1702" i="9"/>
  <c r="R1702" i="9"/>
  <c r="Q1701" i="9"/>
  <c r="P1701" i="9"/>
  <c r="R1701" i="9"/>
  <c r="Q1700" i="9"/>
  <c r="P1700" i="9"/>
  <c r="R1700" i="9"/>
  <c r="Q1699" i="9"/>
  <c r="P1699" i="9"/>
  <c r="R1699" i="9"/>
  <c r="Q1698" i="9"/>
  <c r="P1698" i="9"/>
  <c r="R1698" i="9"/>
  <c r="Q1697" i="9"/>
  <c r="P1697" i="9"/>
  <c r="R1697" i="9"/>
  <c r="Q1696" i="9"/>
  <c r="P1696" i="9"/>
  <c r="R1696" i="9"/>
  <c r="Q1695" i="9"/>
  <c r="P1695" i="9"/>
  <c r="R1695" i="9"/>
  <c r="Q1694" i="9"/>
  <c r="P1694" i="9"/>
  <c r="R1694" i="9"/>
  <c r="Q1693" i="9"/>
  <c r="P1693" i="9"/>
  <c r="R1693" i="9"/>
  <c r="Q1692" i="9"/>
  <c r="P1692" i="9"/>
  <c r="R1692" i="9"/>
  <c r="Q1691" i="9"/>
  <c r="P1691" i="9"/>
  <c r="R1691" i="9"/>
  <c r="Q1690" i="9"/>
  <c r="P1690" i="9"/>
  <c r="R1690" i="9"/>
  <c r="Q1689" i="9"/>
  <c r="P1689" i="9"/>
  <c r="R1689" i="9"/>
  <c r="Q1688" i="9"/>
  <c r="P1688" i="9"/>
  <c r="R1688" i="9"/>
  <c r="Q1687" i="9"/>
  <c r="P1687" i="9"/>
  <c r="R1687" i="9"/>
  <c r="Q1686" i="9"/>
  <c r="P1686" i="9"/>
  <c r="R1686" i="9"/>
  <c r="Q1685" i="9"/>
  <c r="P1685" i="9"/>
  <c r="R1685" i="9"/>
  <c r="Q1684" i="9"/>
  <c r="P1684" i="9"/>
  <c r="R1684" i="9"/>
  <c r="Q1683" i="9"/>
  <c r="P1683" i="9"/>
  <c r="R1683" i="9"/>
  <c r="Q1682" i="9"/>
  <c r="P1682" i="9"/>
  <c r="R1682" i="9"/>
  <c r="Q1681" i="9"/>
  <c r="P1681" i="9"/>
  <c r="R1681" i="9"/>
  <c r="Q1680" i="9"/>
  <c r="P1680" i="9"/>
  <c r="R1680" i="9"/>
  <c r="Q1679" i="9"/>
  <c r="P1679" i="9"/>
  <c r="R1679" i="9"/>
  <c r="Q1678" i="9"/>
  <c r="P1678" i="9"/>
  <c r="R1678" i="9"/>
  <c r="Q1677" i="9"/>
  <c r="P1677" i="9"/>
  <c r="R1677" i="9"/>
  <c r="Q1676" i="9"/>
  <c r="P1676" i="9"/>
  <c r="R1676" i="9"/>
  <c r="Q1675" i="9"/>
  <c r="P1675" i="9"/>
  <c r="R1675" i="9"/>
  <c r="Q1674" i="9"/>
  <c r="P1674" i="9"/>
  <c r="R1674" i="9"/>
  <c r="Q1673" i="9"/>
  <c r="P1673" i="9"/>
  <c r="R1673" i="9"/>
  <c r="Q1672" i="9"/>
  <c r="P1672" i="9"/>
  <c r="R1672" i="9"/>
  <c r="Q1671" i="9"/>
  <c r="P1671" i="9"/>
  <c r="R1671" i="9"/>
  <c r="Q1670" i="9"/>
  <c r="P1670" i="9"/>
  <c r="R1670" i="9"/>
  <c r="Q1669" i="9"/>
  <c r="P1669" i="9"/>
  <c r="R1669" i="9"/>
  <c r="Q1668" i="9"/>
  <c r="P1668" i="9"/>
  <c r="R1668" i="9"/>
  <c r="Q1667" i="9"/>
  <c r="P1667" i="9"/>
  <c r="R1667" i="9"/>
  <c r="Q1666" i="9"/>
  <c r="P1666" i="9"/>
  <c r="R1666" i="9"/>
  <c r="Q1665" i="9"/>
  <c r="P1665" i="9"/>
  <c r="R1665" i="9"/>
  <c r="Q1664" i="9"/>
  <c r="P1664" i="9"/>
  <c r="R1664" i="9"/>
  <c r="Q1663" i="9"/>
  <c r="P1663" i="9"/>
  <c r="R1663" i="9"/>
  <c r="Q1662" i="9"/>
  <c r="P1662" i="9"/>
  <c r="R1662" i="9"/>
  <c r="Q1661" i="9"/>
  <c r="P1661" i="9"/>
  <c r="R1661" i="9"/>
  <c r="Q1660" i="9"/>
  <c r="P1660" i="9"/>
  <c r="R1660" i="9"/>
  <c r="Q1659" i="9"/>
  <c r="P1659" i="9"/>
  <c r="R1659" i="9"/>
  <c r="Q1658" i="9"/>
  <c r="P1658" i="9"/>
  <c r="R1658" i="9"/>
  <c r="Q1657" i="9"/>
  <c r="P1657" i="9"/>
  <c r="R1657" i="9"/>
  <c r="Q1656" i="9"/>
  <c r="P1656" i="9"/>
  <c r="R1656" i="9"/>
  <c r="Q1655" i="9"/>
  <c r="P1655" i="9"/>
  <c r="R1655" i="9"/>
  <c r="Q1654" i="9"/>
  <c r="P1654" i="9"/>
  <c r="R1654" i="9"/>
  <c r="Q1653" i="9"/>
  <c r="P1653" i="9"/>
  <c r="R1653" i="9"/>
  <c r="Q1652" i="9"/>
  <c r="P1652" i="9"/>
  <c r="R1652" i="9"/>
  <c r="Q1651" i="9"/>
  <c r="P1651" i="9"/>
  <c r="R1651" i="9"/>
  <c r="Q1650" i="9"/>
  <c r="P1650" i="9"/>
  <c r="R1650" i="9"/>
  <c r="Q1649" i="9"/>
  <c r="P1649" i="9"/>
  <c r="R1649" i="9"/>
  <c r="Q1648" i="9"/>
  <c r="P1648" i="9"/>
  <c r="R1648" i="9"/>
  <c r="Q1647" i="9"/>
  <c r="P1647" i="9"/>
  <c r="R1647" i="9"/>
  <c r="Q1646" i="9"/>
  <c r="P1646" i="9"/>
  <c r="R1646" i="9"/>
  <c r="Q1645" i="9"/>
  <c r="P1645" i="9"/>
  <c r="R1645" i="9"/>
  <c r="Q1644" i="9"/>
  <c r="P1644" i="9"/>
  <c r="R1644" i="9"/>
  <c r="Q1643" i="9"/>
  <c r="P1643" i="9"/>
  <c r="R1643" i="9"/>
  <c r="Q1642" i="9"/>
  <c r="P1642" i="9"/>
  <c r="R1642" i="9"/>
  <c r="Q1641" i="9"/>
  <c r="P1641" i="9"/>
  <c r="R1641" i="9"/>
  <c r="Q1640" i="9"/>
  <c r="P1640" i="9"/>
  <c r="R1640" i="9"/>
  <c r="Q1639" i="9"/>
  <c r="P1639" i="9"/>
  <c r="R1639" i="9"/>
  <c r="Q1638" i="9"/>
  <c r="P1638" i="9"/>
  <c r="R1638" i="9"/>
  <c r="Q1637" i="9"/>
  <c r="P1637" i="9"/>
  <c r="R1637" i="9"/>
  <c r="Q1636" i="9"/>
  <c r="P1636" i="9"/>
  <c r="R1636" i="9"/>
  <c r="Q1635" i="9"/>
  <c r="P1635" i="9"/>
  <c r="R1635" i="9"/>
  <c r="Q1634" i="9"/>
  <c r="P1634" i="9"/>
  <c r="R1634" i="9"/>
  <c r="Q1633" i="9"/>
  <c r="P1633" i="9"/>
  <c r="R1633" i="9"/>
  <c r="Q1632" i="9"/>
  <c r="P1632" i="9"/>
  <c r="R1632" i="9"/>
  <c r="Q1631" i="9"/>
  <c r="P1631" i="9"/>
  <c r="R1631" i="9"/>
  <c r="Q1630" i="9"/>
  <c r="P1630" i="9"/>
  <c r="R1630" i="9"/>
  <c r="Q1629" i="9"/>
  <c r="P1629" i="9"/>
  <c r="R1629" i="9"/>
  <c r="Q1628" i="9"/>
  <c r="P1628" i="9"/>
  <c r="R1628" i="9"/>
  <c r="Q1627" i="9"/>
  <c r="P1627" i="9"/>
  <c r="R1627" i="9"/>
  <c r="Q1626" i="9"/>
  <c r="P1626" i="9"/>
  <c r="R1626" i="9"/>
  <c r="Q1625" i="9"/>
  <c r="P1625" i="9"/>
  <c r="R1625" i="9"/>
  <c r="Q1624" i="9"/>
  <c r="P1624" i="9"/>
  <c r="R1624" i="9"/>
  <c r="Q1623" i="9"/>
  <c r="P1623" i="9"/>
  <c r="R1623" i="9"/>
  <c r="Q1622" i="9"/>
  <c r="P1622" i="9"/>
  <c r="R1622" i="9"/>
  <c r="Q1621" i="9"/>
  <c r="P1621" i="9"/>
  <c r="R1621" i="9"/>
  <c r="Q1620" i="9"/>
  <c r="P1620" i="9"/>
  <c r="R1620" i="9"/>
  <c r="Q1619" i="9"/>
  <c r="P1619" i="9"/>
  <c r="R1619" i="9"/>
  <c r="Q1618" i="9"/>
  <c r="P1618" i="9"/>
  <c r="R1618" i="9"/>
  <c r="Q1617" i="9"/>
  <c r="P1617" i="9"/>
  <c r="R1617" i="9"/>
  <c r="Q1616" i="9"/>
  <c r="P1616" i="9"/>
  <c r="R1616" i="9"/>
  <c r="Q1615" i="9"/>
  <c r="P1615" i="9"/>
  <c r="R1615" i="9"/>
  <c r="Q1614" i="9"/>
  <c r="P1614" i="9"/>
  <c r="R1614" i="9"/>
  <c r="Q1613" i="9"/>
  <c r="P1613" i="9"/>
  <c r="R1613" i="9"/>
  <c r="Q1612" i="9"/>
  <c r="P1612" i="9"/>
  <c r="R1612" i="9"/>
  <c r="Q1611" i="9"/>
  <c r="P1611" i="9"/>
  <c r="R1611" i="9"/>
  <c r="Q1610" i="9"/>
  <c r="P1610" i="9"/>
  <c r="R1610" i="9"/>
  <c r="Q1609" i="9"/>
  <c r="P1609" i="9"/>
  <c r="R1609" i="9"/>
  <c r="Q1608" i="9"/>
  <c r="P1608" i="9"/>
  <c r="R1608" i="9"/>
  <c r="Q1607" i="9"/>
  <c r="P1607" i="9"/>
  <c r="R1607" i="9"/>
  <c r="Q1606" i="9"/>
  <c r="P1606" i="9"/>
  <c r="R1606" i="9"/>
  <c r="Q1605" i="9"/>
  <c r="P1605" i="9"/>
  <c r="R1605" i="9"/>
  <c r="Q1604" i="9"/>
  <c r="P1604" i="9"/>
  <c r="R1604" i="9"/>
  <c r="Q1603" i="9"/>
  <c r="P1603" i="9"/>
  <c r="R1603" i="9"/>
  <c r="Q1602" i="9"/>
  <c r="P1602" i="9"/>
  <c r="R1602" i="9"/>
  <c r="Q1601" i="9"/>
  <c r="P1601" i="9"/>
  <c r="R1601" i="9"/>
  <c r="Q1600" i="9"/>
  <c r="P1600" i="9"/>
  <c r="R1600" i="9"/>
  <c r="Q1599" i="9"/>
  <c r="P1599" i="9"/>
  <c r="R1599" i="9"/>
  <c r="Q1598" i="9"/>
  <c r="P1598" i="9"/>
  <c r="R1598" i="9"/>
  <c r="Q1597" i="9"/>
  <c r="P1597" i="9"/>
  <c r="R1597" i="9"/>
  <c r="Q1596" i="9"/>
  <c r="P1596" i="9"/>
  <c r="R1596" i="9"/>
  <c r="Q1595" i="9"/>
  <c r="P1595" i="9"/>
  <c r="R1595" i="9"/>
  <c r="Q1594" i="9"/>
  <c r="P1594" i="9"/>
  <c r="R1594" i="9"/>
  <c r="Q1593" i="9"/>
  <c r="P1593" i="9"/>
  <c r="R1593" i="9"/>
  <c r="Q1592" i="9"/>
  <c r="P1592" i="9"/>
  <c r="R1592" i="9"/>
  <c r="Q1591" i="9"/>
  <c r="P1591" i="9"/>
  <c r="R1591" i="9"/>
  <c r="Q1590" i="9"/>
  <c r="P1590" i="9"/>
  <c r="R1590" i="9"/>
  <c r="Q1589" i="9"/>
  <c r="P1589" i="9"/>
  <c r="R1589" i="9"/>
  <c r="Q1588" i="9"/>
  <c r="P1588" i="9"/>
  <c r="R1588" i="9"/>
  <c r="Q1587" i="9"/>
  <c r="P1587" i="9"/>
  <c r="R1587" i="9"/>
  <c r="Q1586" i="9"/>
  <c r="P1586" i="9"/>
  <c r="R1586" i="9"/>
  <c r="Q1585" i="9"/>
  <c r="P1585" i="9"/>
  <c r="R1585" i="9"/>
  <c r="Q1584" i="9"/>
  <c r="P1584" i="9"/>
  <c r="R1584" i="9"/>
  <c r="Q1583" i="9"/>
  <c r="P1583" i="9"/>
  <c r="R1583" i="9"/>
  <c r="Q1582" i="9"/>
  <c r="P1582" i="9"/>
  <c r="R1582" i="9"/>
  <c r="Q1581" i="9"/>
  <c r="P1581" i="9"/>
  <c r="R1581" i="9"/>
  <c r="Q1580" i="9"/>
  <c r="P1580" i="9"/>
  <c r="R1580" i="9"/>
  <c r="Q1579" i="9"/>
  <c r="P1579" i="9"/>
  <c r="R1579" i="9"/>
  <c r="Q1578" i="9"/>
  <c r="P1578" i="9"/>
  <c r="R1578" i="9"/>
  <c r="Q1577" i="9"/>
  <c r="P1577" i="9"/>
  <c r="R1577" i="9"/>
  <c r="Q1576" i="9"/>
  <c r="P1576" i="9"/>
  <c r="R1576" i="9"/>
  <c r="Q1575" i="9"/>
  <c r="P1575" i="9"/>
  <c r="R1575" i="9"/>
  <c r="Q1574" i="9"/>
  <c r="P1574" i="9"/>
  <c r="R1574" i="9"/>
  <c r="Q1573" i="9"/>
  <c r="P1573" i="9"/>
  <c r="R1573" i="9"/>
  <c r="Q1572" i="9"/>
  <c r="P1572" i="9"/>
  <c r="R1572" i="9"/>
  <c r="Q1571" i="9"/>
  <c r="P1571" i="9"/>
  <c r="R1571" i="9"/>
  <c r="Q1570" i="9"/>
  <c r="P1570" i="9"/>
  <c r="R1570" i="9"/>
  <c r="Q1569" i="9"/>
  <c r="P1569" i="9"/>
  <c r="R1569" i="9"/>
  <c r="Q1568" i="9"/>
  <c r="P1568" i="9"/>
  <c r="R1568" i="9"/>
  <c r="Q1567" i="9"/>
  <c r="P1567" i="9"/>
  <c r="R1567" i="9"/>
  <c r="Q1566" i="9"/>
  <c r="P1566" i="9"/>
  <c r="R1566" i="9"/>
  <c r="Q1565" i="9"/>
  <c r="P1565" i="9"/>
  <c r="R1565" i="9"/>
  <c r="Q1564" i="9"/>
  <c r="P1564" i="9"/>
  <c r="R1564" i="9"/>
  <c r="Q1563" i="9"/>
  <c r="P1563" i="9"/>
  <c r="R1563" i="9"/>
  <c r="Q1562" i="9"/>
  <c r="P1562" i="9"/>
  <c r="R1562" i="9"/>
  <c r="Q1561" i="9"/>
  <c r="P1561" i="9"/>
  <c r="R1561" i="9"/>
  <c r="Q1560" i="9"/>
  <c r="P1560" i="9"/>
  <c r="R1560" i="9"/>
  <c r="Q1559" i="9"/>
  <c r="P1559" i="9"/>
  <c r="R1559" i="9"/>
  <c r="Q1558" i="9"/>
  <c r="P1558" i="9"/>
  <c r="R1558" i="9"/>
  <c r="Q1557" i="9"/>
  <c r="P1557" i="9"/>
  <c r="R1557" i="9"/>
  <c r="Q1556" i="9"/>
  <c r="P1556" i="9"/>
  <c r="R1556" i="9"/>
  <c r="Q1555" i="9"/>
  <c r="P1555" i="9"/>
  <c r="R1555" i="9"/>
  <c r="Q1554" i="9"/>
  <c r="P1554" i="9"/>
  <c r="R1554" i="9"/>
  <c r="Q1553" i="9"/>
  <c r="P1553" i="9"/>
  <c r="R1553" i="9"/>
  <c r="Q1552" i="9"/>
  <c r="P1552" i="9"/>
  <c r="R1552" i="9"/>
  <c r="Q1551" i="9"/>
  <c r="P1551" i="9"/>
  <c r="R1551" i="9"/>
  <c r="Q1550" i="9"/>
  <c r="P1550" i="9"/>
  <c r="R1550" i="9"/>
  <c r="Q1549" i="9"/>
  <c r="P1549" i="9"/>
  <c r="R1549" i="9"/>
  <c r="Q1548" i="9"/>
  <c r="P1548" i="9"/>
  <c r="R1548" i="9"/>
  <c r="Q1547" i="9"/>
  <c r="P1547" i="9"/>
  <c r="R1547" i="9"/>
  <c r="Q1546" i="9"/>
  <c r="P1546" i="9"/>
  <c r="R1546" i="9"/>
  <c r="Q1545" i="9"/>
  <c r="P1545" i="9"/>
  <c r="R1545" i="9"/>
  <c r="Q1544" i="9"/>
  <c r="P1544" i="9"/>
  <c r="R1544" i="9"/>
  <c r="Q1543" i="9"/>
  <c r="P1543" i="9"/>
  <c r="R1543" i="9"/>
  <c r="Q1542" i="9"/>
  <c r="P1542" i="9"/>
  <c r="R1542" i="9"/>
  <c r="Q1541" i="9"/>
  <c r="P1541" i="9"/>
  <c r="R1541" i="9"/>
  <c r="Q1540" i="9"/>
  <c r="P1540" i="9"/>
  <c r="R1540" i="9"/>
  <c r="Q1539" i="9"/>
  <c r="P1539" i="9"/>
  <c r="R1539" i="9"/>
  <c r="Q1538" i="9"/>
  <c r="P1538" i="9"/>
  <c r="R1538" i="9"/>
  <c r="Q1537" i="9"/>
  <c r="P1537" i="9"/>
  <c r="R1537" i="9"/>
  <c r="Q1536" i="9"/>
  <c r="P1536" i="9"/>
  <c r="R1536" i="9"/>
  <c r="Q1535" i="9"/>
  <c r="P1535" i="9"/>
  <c r="R1535" i="9"/>
  <c r="Q1534" i="9"/>
  <c r="P1534" i="9"/>
  <c r="R1534" i="9"/>
  <c r="Q1533" i="9"/>
  <c r="P1533" i="9"/>
  <c r="R1533" i="9"/>
  <c r="Q1532" i="9"/>
  <c r="P1532" i="9"/>
  <c r="R1532" i="9"/>
  <c r="Q1531" i="9"/>
  <c r="P1531" i="9"/>
  <c r="R1531" i="9"/>
  <c r="Q1530" i="9"/>
  <c r="P1530" i="9"/>
  <c r="R1530" i="9"/>
  <c r="Q1529" i="9"/>
  <c r="P1529" i="9"/>
  <c r="R1529" i="9"/>
  <c r="Q1528" i="9"/>
  <c r="P1528" i="9"/>
  <c r="R1528" i="9"/>
  <c r="Q1527" i="9"/>
  <c r="P1527" i="9"/>
  <c r="R1527" i="9"/>
  <c r="Q1526" i="9"/>
  <c r="P1526" i="9"/>
  <c r="R1526" i="9"/>
  <c r="Q1525" i="9"/>
  <c r="P1525" i="9"/>
  <c r="R1525" i="9"/>
  <c r="Q1524" i="9"/>
  <c r="P1524" i="9"/>
  <c r="R1524" i="9"/>
  <c r="Q1523" i="9"/>
  <c r="P1523" i="9"/>
  <c r="R1523" i="9"/>
  <c r="Q1522" i="9"/>
  <c r="P1522" i="9"/>
  <c r="R1522" i="9"/>
  <c r="Q1521" i="9"/>
  <c r="P1521" i="9"/>
  <c r="R1521" i="9"/>
  <c r="Q1520" i="9"/>
  <c r="P1520" i="9"/>
  <c r="R1520" i="9"/>
  <c r="Q1519" i="9"/>
  <c r="P1519" i="9"/>
  <c r="R1519" i="9"/>
  <c r="Q1518" i="9"/>
  <c r="P1518" i="9"/>
  <c r="R1518" i="9"/>
  <c r="Q1517" i="9"/>
  <c r="P1517" i="9"/>
  <c r="R1517" i="9"/>
  <c r="Q1516" i="9"/>
  <c r="P1516" i="9"/>
  <c r="R1516" i="9"/>
  <c r="Q1515" i="9"/>
  <c r="P1515" i="9"/>
  <c r="R1515" i="9"/>
  <c r="Q1514" i="9"/>
  <c r="P1514" i="9"/>
  <c r="R1514" i="9"/>
  <c r="Q1513" i="9"/>
  <c r="P1513" i="9"/>
  <c r="R1513" i="9"/>
  <c r="Q1512" i="9"/>
  <c r="P1512" i="9"/>
  <c r="R1512" i="9"/>
  <c r="Q1511" i="9"/>
  <c r="P1511" i="9"/>
  <c r="R1511" i="9"/>
  <c r="Q1510" i="9"/>
  <c r="P1510" i="9"/>
  <c r="R1510" i="9"/>
  <c r="Q1509" i="9"/>
  <c r="P1509" i="9"/>
  <c r="R1509" i="9"/>
  <c r="Q1508" i="9"/>
  <c r="P1508" i="9"/>
  <c r="R1508" i="9"/>
  <c r="Q1507" i="9"/>
  <c r="P1507" i="9"/>
  <c r="R1507" i="9"/>
  <c r="Q1506" i="9"/>
  <c r="P1506" i="9"/>
  <c r="R1506" i="9"/>
  <c r="Q1505" i="9"/>
  <c r="P1505" i="9"/>
  <c r="R1505" i="9"/>
  <c r="Q1504" i="9"/>
  <c r="P1504" i="9"/>
  <c r="R1504" i="9"/>
  <c r="Q1503" i="9"/>
  <c r="P1503" i="9"/>
  <c r="R1503" i="9"/>
  <c r="Q1502" i="9"/>
  <c r="P1502" i="9"/>
  <c r="R1502" i="9"/>
  <c r="Q1501" i="9"/>
  <c r="P1501" i="9"/>
  <c r="R1501" i="9"/>
  <c r="Q1500" i="9"/>
  <c r="P1500" i="9"/>
  <c r="R1500" i="9"/>
  <c r="Q1499" i="9"/>
  <c r="P1499" i="9"/>
  <c r="R1499" i="9"/>
  <c r="Q1498" i="9"/>
  <c r="P1498" i="9"/>
  <c r="R1498" i="9"/>
  <c r="Q1497" i="9"/>
  <c r="P1497" i="9"/>
  <c r="R1497" i="9"/>
  <c r="Q1496" i="9"/>
  <c r="P1496" i="9"/>
  <c r="R1496" i="9"/>
  <c r="Q1495" i="9"/>
  <c r="P1495" i="9"/>
  <c r="R1495" i="9"/>
  <c r="Q1494" i="9"/>
  <c r="P1494" i="9"/>
  <c r="R1494" i="9"/>
  <c r="Q1493" i="9"/>
  <c r="P1493" i="9"/>
  <c r="R1493" i="9"/>
  <c r="Q1492" i="9"/>
  <c r="P1492" i="9"/>
  <c r="R1492" i="9"/>
  <c r="Q1491" i="9"/>
  <c r="P1491" i="9"/>
  <c r="R1491" i="9"/>
  <c r="Q1490" i="9"/>
  <c r="P1490" i="9"/>
  <c r="R1490" i="9"/>
  <c r="Q1489" i="9"/>
  <c r="P1489" i="9"/>
  <c r="R1489" i="9"/>
  <c r="Q1488" i="9"/>
  <c r="P1488" i="9"/>
  <c r="R1488" i="9"/>
  <c r="Q1487" i="9"/>
  <c r="P1487" i="9"/>
  <c r="R1487" i="9"/>
  <c r="Q1486" i="9"/>
  <c r="P1486" i="9"/>
  <c r="R1486" i="9"/>
  <c r="Q1485" i="9"/>
  <c r="P1485" i="9"/>
  <c r="R1485" i="9"/>
  <c r="Q1484" i="9"/>
  <c r="P1484" i="9"/>
  <c r="R1484" i="9"/>
  <c r="Q1483" i="9"/>
  <c r="P1483" i="9"/>
  <c r="R1483" i="9"/>
  <c r="Q1482" i="9"/>
  <c r="P1482" i="9"/>
  <c r="R1482" i="9"/>
  <c r="Q1481" i="9"/>
  <c r="P1481" i="9"/>
  <c r="R1481" i="9"/>
  <c r="Q1480" i="9"/>
  <c r="P1480" i="9"/>
  <c r="R1480" i="9"/>
  <c r="Q1479" i="9"/>
  <c r="P1479" i="9"/>
  <c r="R1479" i="9"/>
  <c r="Q1478" i="9"/>
  <c r="P1478" i="9"/>
  <c r="R1478" i="9"/>
  <c r="Q1477" i="9"/>
  <c r="P1477" i="9"/>
  <c r="R1477" i="9"/>
  <c r="Q1476" i="9"/>
  <c r="P1476" i="9"/>
  <c r="R1476" i="9"/>
  <c r="Q1475" i="9"/>
  <c r="P1475" i="9"/>
  <c r="R1475" i="9"/>
  <c r="Q1474" i="9"/>
  <c r="P1474" i="9"/>
  <c r="R1474" i="9"/>
  <c r="Q1473" i="9"/>
  <c r="P1473" i="9"/>
  <c r="R1473" i="9"/>
  <c r="Q1472" i="9"/>
  <c r="P1472" i="9"/>
  <c r="R1472" i="9"/>
  <c r="Q1471" i="9"/>
  <c r="P1471" i="9"/>
  <c r="R1471" i="9"/>
  <c r="Q1470" i="9"/>
  <c r="P1470" i="9"/>
  <c r="R1470" i="9"/>
  <c r="Q1469" i="9"/>
  <c r="P1469" i="9"/>
  <c r="R1469" i="9"/>
  <c r="Q1468" i="9"/>
  <c r="P1468" i="9"/>
  <c r="R1468" i="9"/>
  <c r="Q1467" i="9"/>
  <c r="P1467" i="9"/>
  <c r="R1467" i="9"/>
  <c r="Q1466" i="9"/>
  <c r="P1466" i="9"/>
  <c r="R1466" i="9"/>
  <c r="Q1465" i="9"/>
  <c r="P1465" i="9"/>
  <c r="R1465" i="9"/>
  <c r="Q1464" i="9"/>
  <c r="P1464" i="9"/>
  <c r="R1464" i="9"/>
  <c r="Q1463" i="9"/>
  <c r="P1463" i="9"/>
  <c r="R1463" i="9"/>
  <c r="Q1462" i="9"/>
  <c r="P1462" i="9"/>
  <c r="R1462" i="9"/>
  <c r="Q1461" i="9"/>
  <c r="P1461" i="9"/>
  <c r="R1461" i="9"/>
  <c r="Q1460" i="9"/>
  <c r="P1460" i="9"/>
  <c r="R1460" i="9"/>
  <c r="Q1459" i="9"/>
  <c r="P1459" i="9"/>
  <c r="R1459" i="9"/>
  <c r="Q1458" i="9"/>
  <c r="P1458" i="9"/>
  <c r="R1458" i="9"/>
  <c r="Q1457" i="9"/>
  <c r="P1457" i="9"/>
  <c r="R1457" i="9"/>
  <c r="Q1456" i="9"/>
  <c r="P1456" i="9"/>
  <c r="R1456" i="9"/>
  <c r="Q1455" i="9"/>
  <c r="P1455" i="9"/>
  <c r="R1455" i="9"/>
  <c r="Q1454" i="9"/>
  <c r="P1454" i="9"/>
  <c r="R1454" i="9"/>
  <c r="Q1453" i="9"/>
  <c r="P1453" i="9"/>
  <c r="R1453" i="9"/>
  <c r="Q1452" i="9"/>
  <c r="P1452" i="9"/>
  <c r="R1452" i="9"/>
  <c r="Q1451" i="9"/>
  <c r="P1451" i="9"/>
  <c r="R1451" i="9"/>
  <c r="Q1450" i="9"/>
  <c r="P1450" i="9"/>
  <c r="R1450" i="9"/>
  <c r="Q1449" i="9"/>
  <c r="P1449" i="9"/>
  <c r="R1449" i="9"/>
  <c r="Q1448" i="9"/>
  <c r="P1448" i="9"/>
  <c r="R1448" i="9"/>
  <c r="Q1447" i="9"/>
  <c r="P1447" i="9"/>
  <c r="R1447" i="9"/>
  <c r="Q1446" i="9"/>
  <c r="P1446" i="9"/>
  <c r="R1446" i="9"/>
  <c r="Q1445" i="9"/>
  <c r="P1445" i="9"/>
  <c r="R1445" i="9"/>
  <c r="Q1444" i="9"/>
  <c r="P1444" i="9"/>
  <c r="R1444" i="9"/>
  <c r="Q1443" i="9"/>
  <c r="P1443" i="9"/>
  <c r="R1443" i="9"/>
  <c r="Q1442" i="9"/>
  <c r="P1442" i="9"/>
  <c r="R1442" i="9"/>
  <c r="Q1441" i="9"/>
  <c r="P1441" i="9"/>
  <c r="R1441" i="9"/>
  <c r="Q1440" i="9"/>
  <c r="P1440" i="9"/>
  <c r="R1440" i="9"/>
  <c r="Q1439" i="9"/>
  <c r="P1439" i="9"/>
  <c r="R1439" i="9"/>
  <c r="Q1438" i="9"/>
  <c r="P1438" i="9"/>
  <c r="R1438" i="9"/>
  <c r="Q1437" i="9"/>
  <c r="P1437" i="9"/>
  <c r="R1437" i="9"/>
  <c r="Q1436" i="9"/>
  <c r="P1436" i="9"/>
  <c r="R1436" i="9"/>
  <c r="Q1435" i="9"/>
  <c r="P1435" i="9"/>
  <c r="R1435" i="9"/>
  <c r="Q1434" i="9"/>
  <c r="P1434" i="9"/>
  <c r="R1434" i="9"/>
  <c r="Q1433" i="9"/>
  <c r="P1433" i="9"/>
  <c r="R1433" i="9"/>
  <c r="Q1432" i="9"/>
  <c r="P1432" i="9"/>
  <c r="R1432" i="9"/>
  <c r="Q1431" i="9"/>
  <c r="P1431" i="9"/>
  <c r="R1431" i="9"/>
  <c r="Q1430" i="9"/>
  <c r="P1430" i="9"/>
  <c r="R1430" i="9"/>
  <c r="Q1429" i="9"/>
  <c r="P1429" i="9"/>
  <c r="R1429" i="9"/>
  <c r="Q1428" i="9"/>
  <c r="P1428" i="9"/>
  <c r="R1428" i="9"/>
  <c r="Q1427" i="9"/>
  <c r="P1427" i="9"/>
  <c r="R1427" i="9"/>
  <c r="Q1426" i="9"/>
  <c r="P1426" i="9"/>
  <c r="R1426" i="9"/>
  <c r="Q1425" i="9"/>
  <c r="P1425" i="9"/>
  <c r="R1425" i="9"/>
  <c r="Q1424" i="9"/>
  <c r="P1424" i="9"/>
  <c r="R1424" i="9"/>
  <c r="Q1423" i="9"/>
  <c r="P1423" i="9"/>
  <c r="R1423" i="9"/>
  <c r="Q1422" i="9"/>
  <c r="P1422" i="9"/>
  <c r="R1422" i="9"/>
  <c r="Q1421" i="9"/>
  <c r="P1421" i="9"/>
  <c r="R1421" i="9"/>
  <c r="Q1420" i="9"/>
  <c r="P1420" i="9"/>
  <c r="R1420" i="9"/>
  <c r="Q1419" i="9"/>
  <c r="P1419" i="9"/>
  <c r="R1419" i="9"/>
  <c r="Q1418" i="9"/>
  <c r="P1418" i="9"/>
  <c r="R1418" i="9"/>
  <c r="Q1417" i="9"/>
  <c r="P1417" i="9"/>
  <c r="R1417" i="9"/>
  <c r="Q1416" i="9"/>
  <c r="P1416" i="9"/>
  <c r="R1416" i="9"/>
  <c r="Q1415" i="9"/>
  <c r="P1415" i="9"/>
  <c r="R1415" i="9"/>
  <c r="Q1414" i="9"/>
  <c r="P1414" i="9"/>
  <c r="R1414" i="9"/>
  <c r="Q1413" i="9"/>
  <c r="P1413" i="9"/>
  <c r="R1413" i="9"/>
  <c r="Q1412" i="9"/>
  <c r="P1412" i="9"/>
  <c r="R1412" i="9"/>
  <c r="Q1411" i="9"/>
  <c r="P1411" i="9"/>
  <c r="R1411" i="9"/>
  <c r="Q1410" i="9"/>
  <c r="P1410" i="9"/>
  <c r="R1410" i="9"/>
  <c r="Q1409" i="9"/>
  <c r="P1409" i="9"/>
  <c r="R1409" i="9"/>
  <c r="Q1408" i="9"/>
  <c r="P1408" i="9"/>
  <c r="R1408" i="9"/>
  <c r="Q1407" i="9"/>
  <c r="P1407" i="9"/>
  <c r="R1407" i="9"/>
  <c r="Q1406" i="9"/>
  <c r="P1406" i="9"/>
  <c r="R1406" i="9"/>
  <c r="Q1405" i="9"/>
  <c r="P1405" i="9"/>
  <c r="R1405" i="9"/>
  <c r="Q1404" i="9"/>
  <c r="P1404" i="9"/>
  <c r="R1404" i="9"/>
  <c r="Q1403" i="9"/>
  <c r="P1403" i="9"/>
  <c r="R1403" i="9"/>
  <c r="Q1402" i="9"/>
  <c r="P1402" i="9"/>
  <c r="R1402" i="9"/>
  <c r="Q1401" i="9"/>
  <c r="P1401" i="9"/>
  <c r="R1401" i="9"/>
  <c r="Q1400" i="9"/>
  <c r="P1400" i="9"/>
  <c r="R1400" i="9"/>
  <c r="Q1399" i="9"/>
  <c r="P1399" i="9"/>
  <c r="R1399" i="9"/>
  <c r="Q1398" i="9"/>
  <c r="P1398" i="9"/>
  <c r="R1398" i="9"/>
  <c r="Q1397" i="9"/>
  <c r="P1397" i="9"/>
  <c r="R1397" i="9"/>
  <c r="Q1396" i="9"/>
  <c r="P1396" i="9"/>
  <c r="R1396" i="9"/>
  <c r="Q1395" i="9"/>
  <c r="P1395" i="9"/>
  <c r="R1395" i="9"/>
  <c r="Q1394" i="9"/>
  <c r="P1394" i="9"/>
  <c r="R1394" i="9"/>
  <c r="Q1393" i="9"/>
  <c r="P1393" i="9"/>
  <c r="R1393" i="9"/>
  <c r="Q1392" i="9"/>
  <c r="P1392" i="9"/>
  <c r="R1392" i="9"/>
  <c r="Q1391" i="9"/>
  <c r="P1391" i="9"/>
  <c r="R1391" i="9"/>
  <c r="Q1390" i="9"/>
  <c r="P1390" i="9"/>
  <c r="R1390" i="9"/>
  <c r="Q1389" i="9"/>
  <c r="P1389" i="9"/>
  <c r="R1389" i="9"/>
  <c r="Q1388" i="9"/>
  <c r="P1388" i="9"/>
  <c r="R1388" i="9"/>
  <c r="Q1387" i="9"/>
  <c r="P1387" i="9"/>
  <c r="R1387" i="9"/>
  <c r="Q1386" i="9"/>
  <c r="P1386" i="9"/>
  <c r="R1386" i="9"/>
  <c r="Q1385" i="9"/>
  <c r="P1385" i="9"/>
  <c r="R1385" i="9"/>
  <c r="Q1384" i="9"/>
  <c r="P1384" i="9"/>
  <c r="R1384" i="9"/>
  <c r="Q1383" i="9"/>
  <c r="P1383" i="9"/>
  <c r="R1383" i="9"/>
  <c r="Q1382" i="9"/>
  <c r="P1382" i="9"/>
  <c r="R1382" i="9"/>
  <c r="Q1381" i="9"/>
  <c r="P1381" i="9"/>
  <c r="R1381" i="9"/>
  <c r="Q1380" i="9"/>
  <c r="P1380" i="9"/>
  <c r="R1380" i="9"/>
  <c r="Q1379" i="9"/>
  <c r="P1379" i="9"/>
  <c r="R1379" i="9"/>
  <c r="Q1378" i="9"/>
  <c r="P1378" i="9"/>
  <c r="R1378" i="9"/>
  <c r="Q1377" i="9"/>
  <c r="P1377" i="9"/>
  <c r="R1377" i="9"/>
  <c r="Q1376" i="9"/>
  <c r="P1376" i="9"/>
  <c r="R1376" i="9"/>
  <c r="Q1375" i="9"/>
  <c r="P1375" i="9"/>
  <c r="R1375" i="9"/>
  <c r="Q1374" i="9"/>
  <c r="P1374" i="9"/>
  <c r="R1374" i="9"/>
  <c r="Q1373" i="9"/>
  <c r="P1373" i="9"/>
  <c r="R1373" i="9"/>
  <c r="Q1372" i="9"/>
  <c r="P1372" i="9"/>
  <c r="R1372" i="9"/>
  <c r="Q1371" i="9"/>
  <c r="P1371" i="9"/>
  <c r="R1371" i="9"/>
  <c r="Q1370" i="9"/>
  <c r="P1370" i="9"/>
  <c r="R1370" i="9"/>
  <c r="Q1369" i="9"/>
  <c r="P1369" i="9"/>
  <c r="R1369" i="9"/>
  <c r="Q1368" i="9"/>
  <c r="P1368" i="9"/>
  <c r="R1368" i="9"/>
  <c r="Q1367" i="9"/>
  <c r="P1367" i="9"/>
  <c r="R1367" i="9"/>
  <c r="Q1366" i="9"/>
  <c r="P1366" i="9"/>
  <c r="R1366" i="9"/>
  <c r="Q1365" i="9"/>
  <c r="P1365" i="9"/>
  <c r="R1365" i="9"/>
  <c r="Q1364" i="9"/>
  <c r="P1364" i="9"/>
  <c r="R1364" i="9"/>
  <c r="Q1363" i="9"/>
  <c r="P1363" i="9"/>
  <c r="R1363" i="9"/>
  <c r="Q1362" i="9"/>
  <c r="P1362" i="9"/>
  <c r="R1362" i="9"/>
  <c r="Q1361" i="9"/>
  <c r="P1361" i="9"/>
  <c r="R1361" i="9"/>
  <c r="Q1360" i="9"/>
  <c r="P1360" i="9"/>
  <c r="R1360" i="9"/>
  <c r="Q1359" i="9"/>
  <c r="P1359" i="9"/>
  <c r="R1359" i="9"/>
  <c r="Q1358" i="9"/>
  <c r="P1358" i="9"/>
  <c r="R1358" i="9"/>
  <c r="Q1357" i="9"/>
  <c r="P1357" i="9"/>
  <c r="R1357" i="9"/>
  <c r="Q1356" i="9"/>
  <c r="P1356" i="9"/>
  <c r="R1356" i="9"/>
  <c r="Q1355" i="9"/>
  <c r="P1355" i="9"/>
  <c r="R1355" i="9"/>
  <c r="Q1354" i="9"/>
  <c r="P1354" i="9"/>
  <c r="R1354" i="9"/>
  <c r="Q1353" i="9"/>
  <c r="P1353" i="9"/>
  <c r="R1353" i="9"/>
  <c r="Q1352" i="9"/>
  <c r="P1352" i="9"/>
  <c r="R1352" i="9"/>
  <c r="Q1351" i="9"/>
  <c r="P1351" i="9"/>
  <c r="R1351" i="9"/>
  <c r="Q1350" i="9"/>
  <c r="P1350" i="9"/>
  <c r="R1350" i="9"/>
  <c r="Q1349" i="9"/>
  <c r="P1349" i="9"/>
  <c r="R1349" i="9"/>
  <c r="Q1348" i="9"/>
  <c r="P1348" i="9"/>
  <c r="R1348" i="9"/>
  <c r="Q1347" i="9"/>
  <c r="P1347" i="9"/>
  <c r="R1347" i="9"/>
  <c r="Q1346" i="9"/>
  <c r="P1346" i="9"/>
  <c r="R1346" i="9"/>
  <c r="Q1345" i="9"/>
  <c r="P1345" i="9"/>
  <c r="R1345" i="9"/>
  <c r="Q1344" i="9"/>
  <c r="P1344" i="9"/>
  <c r="R1344" i="9"/>
  <c r="Q1343" i="9"/>
  <c r="P1343" i="9"/>
  <c r="R1343" i="9"/>
  <c r="Q1342" i="9"/>
  <c r="P1342" i="9"/>
  <c r="R1342" i="9"/>
  <c r="Q1341" i="9"/>
  <c r="P1341" i="9"/>
  <c r="R1341" i="9"/>
  <c r="Q1340" i="9"/>
  <c r="P1340" i="9"/>
  <c r="R1340" i="9"/>
  <c r="Q1339" i="9"/>
  <c r="P1339" i="9"/>
  <c r="R1339" i="9"/>
  <c r="Q1338" i="9"/>
  <c r="P1338" i="9"/>
  <c r="R1338" i="9"/>
  <c r="Q1337" i="9"/>
  <c r="P1337" i="9"/>
  <c r="R1337" i="9"/>
  <c r="Q1336" i="9"/>
  <c r="P1336" i="9"/>
  <c r="R1336" i="9"/>
  <c r="Q1335" i="9"/>
  <c r="P1335" i="9"/>
  <c r="R1335" i="9"/>
  <c r="Q1334" i="9"/>
  <c r="P1334" i="9"/>
  <c r="R1334" i="9"/>
  <c r="Q1333" i="9"/>
  <c r="P1333" i="9"/>
  <c r="R1333" i="9"/>
  <c r="Q1332" i="9"/>
  <c r="P1332" i="9"/>
  <c r="R1332" i="9"/>
  <c r="Q1331" i="9"/>
  <c r="P1331" i="9"/>
  <c r="R1331" i="9"/>
  <c r="Q1330" i="9"/>
  <c r="P1330" i="9"/>
  <c r="R1330" i="9"/>
  <c r="Q1329" i="9"/>
  <c r="P1329" i="9"/>
  <c r="R1329" i="9"/>
  <c r="Q1328" i="9"/>
  <c r="P1328" i="9"/>
  <c r="R1328" i="9"/>
  <c r="Q1327" i="9"/>
  <c r="P1327" i="9"/>
  <c r="R1327" i="9"/>
  <c r="Q1326" i="9"/>
  <c r="P1326" i="9"/>
  <c r="R1326" i="9"/>
  <c r="Q1325" i="9"/>
  <c r="P1325" i="9"/>
  <c r="R1325" i="9"/>
  <c r="Q1324" i="9"/>
  <c r="P1324" i="9"/>
  <c r="R1324" i="9"/>
  <c r="Q1323" i="9"/>
  <c r="P1323" i="9"/>
  <c r="R1323" i="9"/>
  <c r="Q1322" i="9"/>
  <c r="P1322" i="9"/>
  <c r="R1322" i="9"/>
  <c r="Q1321" i="9"/>
  <c r="P1321" i="9"/>
  <c r="R1321" i="9"/>
  <c r="Q1320" i="9"/>
  <c r="P1320" i="9"/>
  <c r="R1320" i="9"/>
  <c r="Q1319" i="9"/>
  <c r="P1319" i="9"/>
  <c r="R1319" i="9"/>
  <c r="Q1318" i="9"/>
  <c r="P1318" i="9"/>
  <c r="R1318" i="9"/>
  <c r="Q1317" i="9"/>
  <c r="P1317" i="9"/>
  <c r="R1317" i="9"/>
  <c r="Q1316" i="9"/>
  <c r="P1316" i="9"/>
  <c r="R1316" i="9"/>
  <c r="Q1315" i="9"/>
  <c r="P1315" i="9"/>
  <c r="R1315" i="9"/>
  <c r="Q1314" i="9"/>
  <c r="P1314" i="9"/>
  <c r="R1314" i="9"/>
  <c r="Q1313" i="9"/>
  <c r="P1313" i="9"/>
  <c r="R1313" i="9"/>
  <c r="Q1312" i="9"/>
  <c r="P1312" i="9"/>
  <c r="R1312" i="9"/>
  <c r="Q1311" i="9"/>
  <c r="P1311" i="9"/>
  <c r="R1311" i="9"/>
  <c r="Q1310" i="9"/>
  <c r="P1310" i="9"/>
  <c r="R1310" i="9"/>
  <c r="Q1309" i="9"/>
  <c r="P1309" i="9"/>
  <c r="R1309" i="9"/>
  <c r="Q1308" i="9"/>
  <c r="P1308" i="9"/>
  <c r="R1308" i="9"/>
  <c r="Q1307" i="9"/>
  <c r="P1307" i="9"/>
  <c r="R1307" i="9"/>
  <c r="Q1306" i="9"/>
  <c r="P1306" i="9"/>
  <c r="R1306" i="9"/>
  <c r="Q1305" i="9"/>
  <c r="P1305" i="9"/>
  <c r="R1305" i="9"/>
  <c r="Q1304" i="9"/>
  <c r="P1304" i="9"/>
  <c r="R1304" i="9"/>
  <c r="Q1303" i="9"/>
  <c r="P1303" i="9"/>
  <c r="R1303" i="9"/>
  <c r="Q1302" i="9"/>
  <c r="P1302" i="9"/>
  <c r="R1302" i="9"/>
  <c r="Q1301" i="9"/>
  <c r="P1301" i="9"/>
  <c r="R1301" i="9"/>
  <c r="Q1300" i="9"/>
  <c r="P1300" i="9"/>
  <c r="R1300" i="9"/>
  <c r="Q1299" i="9"/>
  <c r="P1299" i="9"/>
  <c r="R1299" i="9"/>
  <c r="Q1298" i="9"/>
  <c r="P1298" i="9"/>
  <c r="R1298" i="9"/>
  <c r="Q1297" i="9"/>
  <c r="P1297" i="9"/>
  <c r="R1297" i="9"/>
  <c r="Q1296" i="9"/>
  <c r="P1296" i="9"/>
  <c r="R1296" i="9"/>
  <c r="Q1295" i="9"/>
  <c r="P1295" i="9"/>
  <c r="R1295" i="9"/>
  <c r="Q1294" i="9"/>
  <c r="P1294" i="9"/>
  <c r="R1294" i="9"/>
  <c r="Q1293" i="9"/>
  <c r="P1293" i="9"/>
  <c r="R1293" i="9"/>
  <c r="Q1292" i="9"/>
  <c r="P1292" i="9"/>
  <c r="R1292" i="9"/>
  <c r="Q1291" i="9"/>
  <c r="P1291" i="9"/>
  <c r="R1291" i="9"/>
  <c r="Q1290" i="9"/>
  <c r="P1290" i="9"/>
  <c r="R1290" i="9"/>
  <c r="Q1289" i="9"/>
  <c r="P1289" i="9"/>
  <c r="R1289" i="9"/>
  <c r="Q1288" i="9"/>
  <c r="P1288" i="9"/>
  <c r="R1288" i="9"/>
  <c r="Q1287" i="9"/>
  <c r="P1287" i="9"/>
  <c r="R1287" i="9"/>
  <c r="Q1286" i="9"/>
  <c r="P1286" i="9"/>
  <c r="R1286" i="9"/>
  <c r="Q1285" i="9"/>
  <c r="P1285" i="9"/>
  <c r="R1285" i="9"/>
  <c r="Q1284" i="9"/>
  <c r="P1284" i="9"/>
  <c r="R1284" i="9"/>
  <c r="Q1283" i="9"/>
  <c r="P1283" i="9"/>
  <c r="R1283" i="9"/>
  <c r="Q1282" i="9"/>
  <c r="P1282" i="9"/>
  <c r="R1282" i="9"/>
  <c r="Q1281" i="9"/>
  <c r="P1281" i="9"/>
  <c r="R1281" i="9"/>
  <c r="Q1280" i="9"/>
  <c r="P1280" i="9"/>
  <c r="R1280" i="9"/>
  <c r="Q1279" i="9"/>
  <c r="P1279" i="9"/>
  <c r="R1279" i="9"/>
  <c r="Q1278" i="9"/>
  <c r="P1278" i="9"/>
  <c r="R1278" i="9"/>
  <c r="Q1277" i="9"/>
  <c r="P1277" i="9"/>
  <c r="R1277" i="9"/>
  <c r="Q1276" i="9"/>
  <c r="P1276" i="9"/>
  <c r="R1276" i="9"/>
  <c r="Q1275" i="9"/>
  <c r="P1275" i="9"/>
  <c r="R1275" i="9"/>
  <c r="Q1274" i="9"/>
  <c r="P1274" i="9"/>
  <c r="R1274" i="9"/>
  <c r="Q1273" i="9"/>
  <c r="P1273" i="9"/>
  <c r="R1273" i="9"/>
  <c r="Q1272" i="9"/>
  <c r="P1272" i="9"/>
  <c r="R1272" i="9"/>
  <c r="Q1271" i="9"/>
  <c r="P1271" i="9"/>
  <c r="R1271" i="9"/>
  <c r="Q1270" i="9"/>
  <c r="P1270" i="9"/>
  <c r="R1270" i="9"/>
  <c r="Q1269" i="9"/>
  <c r="P1269" i="9"/>
  <c r="R1269" i="9"/>
  <c r="Q1268" i="9"/>
  <c r="P1268" i="9"/>
  <c r="R1268" i="9"/>
  <c r="Q1267" i="9"/>
  <c r="P1267" i="9"/>
  <c r="R1267" i="9"/>
  <c r="Q1266" i="9"/>
  <c r="P1266" i="9"/>
  <c r="R1266" i="9"/>
  <c r="Q1265" i="9"/>
  <c r="P1265" i="9"/>
  <c r="R1265" i="9"/>
  <c r="Q1264" i="9"/>
  <c r="P1264" i="9"/>
  <c r="R1264" i="9"/>
  <c r="Q1263" i="9"/>
  <c r="P1263" i="9"/>
  <c r="R1263" i="9"/>
  <c r="Q1262" i="9"/>
  <c r="P1262" i="9"/>
  <c r="R1262" i="9"/>
  <c r="Q1261" i="9"/>
  <c r="P1261" i="9"/>
  <c r="R1261" i="9"/>
  <c r="Q1260" i="9"/>
  <c r="P1260" i="9"/>
  <c r="R1260" i="9"/>
  <c r="Q1259" i="9"/>
  <c r="P1259" i="9"/>
  <c r="R1259" i="9"/>
  <c r="Q1258" i="9"/>
  <c r="P1258" i="9"/>
  <c r="R1258" i="9"/>
  <c r="Q1257" i="9"/>
  <c r="P1257" i="9"/>
  <c r="R1257" i="9"/>
  <c r="Q1256" i="9"/>
  <c r="P1256" i="9"/>
  <c r="R1256" i="9"/>
  <c r="Q1255" i="9"/>
  <c r="P1255" i="9"/>
  <c r="R1255" i="9"/>
  <c r="Q1254" i="9"/>
  <c r="P1254" i="9"/>
  <c r="R1254" i="9"/>
  <c r="Q1253" i="9"/>
  <c r="P1253" i="9"/>
  <c r="R1253" i="9"/>
  <c r="Q1252" i="9"/>
  <c r="P1252" i="9"/>
  <c r="R1252" i="9"/>
  <c r="Q1251" i="9"/>
  <c r="P1251" i="9"/>
  <c r="R1251" i="9"/>
  <c r="Q1250" i="9"/>
  <c r="P1250" i="9"/>
  <c r="R1250" i="9"/>
  <c r="Q1249" i="9"/>
  <c r="P1249" i="9"/>
  <c r="R1249" i="9"/>
  <c r="Q1248" i="9"/>
  <c r="P1248" i="9"/>
  <c r="R1248" i="9"/>
  <c r="Q1247" i="9"/>
  <c r="P1247" i="9"/>
  <c r="R1247" i="9"/>
  <c r="Q1246" i="9"/>
  <c r="P1246" i="9"/>
  <c r="R1246" i="9"/>
  <c r="Q1245" i="9"/>
  <c r="P1245" i="9"/>
  <c r="R1245" i="9"/>
  <c r="Q1244" i="9"/>
  <c r="P1244" i="9"/>
  <c r="R1244" i="9"/>
  <c r="Q1243" i="9"/>
  <c r="P1243" i="9"/>
  <c r="R1243" i="9"/>
  <c r="Q1242" i="9"/>
  <c r="P1242" i="9"/>
  <c r="R1242" i="9"/>
  <c r="Q1241" i="9"/>
  <c r="P1241" i="9"/>
  <c r="R1241" i="9"/>
  <c r="Q1240" i="9"/>
  <c r="P1240" i="9"/>
  <c r="R1240" i="9"/>
  <c r="Q1239" i="9"/>
  <c r="P1239" i="9"/>
  <c r="R1239" i="9"/>
  <c r="Q1238" i="9"/>
  <c r="P1238" i="9"/>
  <c r="R1238" i="9"/>
  <c r="Q1237" i="9"/>
  <c r="P1237" i="9"/>
  <c r="R1237" i="9"/>
  <c r="Q1236" i="9"/>
  <c r="P1236" i="9"/>
  <c r="R1236" i="9"/>
  <c r="Q1235" i="9"/>
  <c r="P1235" i="9"/>
  <c r="R1235" i="9"/>
  <c r="Q1234" i="9"/>
  <c r="P1234" i="9"/>
  <c r="R1234" i="9"/>
  <c r="Q1233" i="9"/>
  <c r="P1233" i="9"/>
  <c r="R1233" i="9"/>
  <c r="Q1232" i="9"/>
  <c r="P1232" i="9"/>
  <c r="R1232" i="9"/>
  <c r="Q1231" i="9"/>
  <c r="P1231" i="9"/>
  <c r="R1231" i="9"/>
  <c r="Q1230" i="9"/>
  <c r="P1230" i="9"/>
  <c r="R1230" i="9"/>
  <c r="Q1229" i="9"/>
  <c r="P1229" i="9"/>
  <c r="R1229" i="9"/>
  <c r="Q1228" i="9"/>
  <c r="P1228" i="9"/>
  <c r="R1228" i="9"/>
  <c r="Q1227" i="9"/>
  <c r="P1227" i="9"/>
  <c r="R1227" i="9"/>
  <c r="Q1226" i="9"/>
  <c r="P1226" i="9"/>
  <c r="R1226" i="9"/>
  <c r="Q1225" i="9"/>
  <c r="P1225" i="9"/>
  <c r="R1225" i="9"/>
  <c r="Q1224" i="9"/>
  <c r="P1224" i="9"/>
  <c r="R1224" i="9"/>
  <c r="Q1223" i="9"/>
  <c r="P1223" i="9"/>
  <c r="R1223" i="9"/>
  <c r="Q1222" i="9"/>
  <c r="P1222" i="9"/>
  <c r="R1222" i="9"/>
  <c r="Q1221" i="9"/>
  <c r="P1221" i="9"/>
  <c r="R1221" i="9"/>
  <c r="Q1220" i="9"/>
  <c r="P1220" i="9"/>
  <c r="R1220" i="9"/>
  <c r="Q1219" i="9"/>
  <c r="P1219" i="9"/>
  <c r="R1219" i="9"/>
  <c r="Q1218" i="9"/>
  <c r="P1218" i="9"/>
  <c r="R1218" i="9"/>
  <c r="Q1217" i="9"/>
  <c r="P1217" i="9"/>
  <c r="R1217" i="9"/>
  <c r="Q1216" i="9"/>
  <c r="P1216" i="9"/>
  <c r="R1216" i="9"/>
  <c r="Q1215" i="9"/>
  <c r="P1215" i="9"/>
  <c r="R1215" i="9"/>
  <c r="Q1214" i="9"/>
  <c r="P1214" i="9"/>
  <c r="R1214" i="9"/>
  <c r="Q1213" i="9"/>
  <c r="P1213" i="9"/>
  <c r="R1213" i="9"/>
  <c r="Q1212" i="9"/>
  <c r="P1212" i="9"/>
  <c r="R1212" i="9"/>
  <c r="Q1211" i="9"/>
  <c r="P1211" i="9"/>
  <c r="R1211" i="9"/>
  <c r="Q1210" i="9"/>
  <c r="P1210" i="9"/>
  <c r="R1210" i="9"/>
  <c r="Q1209" i="9"/>
  <c r="P1209" i="9"/>
  <c r="R1209" i="9"/>
  <c r="Q1208" i="9"/>
  <c r="P1208" i="9"/>
  <c r="R1208" i="9"/>
  <c r="Q1207" i="9"/>
  <c r="P1207" i="9"/>
  <c r="R1207" i="9"/>
  <c r="Q1206" i="9"/>
  <c r="P1206" i="9"/>
  <c r="R1206" i="9"/>
  <c r="Q1205" i="9"/>
  <c r="P1205" i="9"/>
  <c r="R1205" i="9"/>
  <c r="Q1204" i="9"/>
  <c r="P1204" i="9"/>
  <c r="R1204" i="9"/>
  <c r="Q1203" i="9"/>
  <c r="P1203" i="9"/>
  <c r="R1203" i="9"/>
  <c r="Q1202" i="9"/>
  <c r="P1202" i="9"/>
  <c r="R1202" i="9"/>
  <c r="Q1201" i="9"/>
  <c r="P1201" i="9"/>
  <c r="R1201" i="9"/>
  <c r="Q1200" i="9"/>
  <c r="P1200" i="9"/>
  <c r="R1200" i="9"/>
  <c r="Q1199" i="9"/>
  <c r="P1199" i="9"/>
  <c r="R1199" i="9"/>
  <c r="Q1198" i="9"/>
  <c r="P1198" i="9"/>
  <c r="R1198" i="9"/>
  <c r="Q1197" i="9"/>
  <c r="P1197" i="9"/>
  <c r="R1197" i="9"/>
  <c r="Q1196" i="9"/>
  <c r="P1196" i="9"/>
  <c r="R1196" i="9"/>
  <c r="Q1195" i="9"/>
  <c r="P1195" i="9"/>
  <c r="R1195" i="9"/>
  <c r="Q1194" i="9"/>
  <c r="P1194" i="9"/>
  <c r="R1194" i="9"/>
  <c r="Q1193" i="9"/>
  <c r="P1193" i="9"/>
  <c r="R1193" i="9"/>
  <c r="Q1192" i="9"/>
  <c r="P1192" i="9"/>
  <c r="R1192" i="9"/>
  <c r="Q1191" i="9"/>
  <c r="P1191" i="9"/>
  <c r="R1191" i="9"/>
  <c r="Q1190" i="9"/>
  <c r="P1190" i="9"/>
  <c r="R1190" i="9"/>
  <c r="Q1189" i="9"/>
  <c r="P1189" i="9"/>
  <c r="R1189" i="9"/>
  <c r="Q1188" i="9"/>
  <c r="P1188" i="9"/>
  <c r="R1188" i="9"/>
  <c r="Q1187" i="9"/>
  <c r="P1187" i="9"/>
  <c r="R1187" i="9"/>
  <c r="Q1186" i="9"/>
  <c r="P1186" i="9"/>
  <c r="R1186" i="9"/>
  <c r="Q1185" i="9"/>
  <c r="P1185" i="9"/>
  <c r="R1185" i="9"/>
  <c r="Q1184" i="9"/>
  <c r="P1184" i="9"/>
  <c r="R1184" i="9"/>
  <c r="Q1183" i="9"/>
  <c r="P1183" i="9"/>
  <c r="R1183" i="9"/>
  <c r="Q1182" i="9"/>
  <c r="P1182" i="9"/>
  <c r="R1182" i="9"/>
  <c r="Q1181" i="9"/>
  <c r="P1181" i="9"/>
  <c r="R1181" i="9"/>
  <c r="Q1180" i="9"/>
  <c r="P1180" i="9"/>
  <c r="R1180" i="9"/>
  <c r="Q1179" i="9"/>
  <c r="P1179" i="9"/>
  <c r="R1179" i="9"/>
  <c r="Q1178" i="9"/>
  <c r="P1178" i="9"/>
  <c r="R1178" i="9"/>
  <c r="Q1177" i="9"/>
  <c r="P1177" i="9"/>
  <c r="R1177" i="9"/>
  <c r="Q1176" i="9"/>
  <c r="P1176" i="9"/>
  <c r="R1176" i="9"/>
  <c r="Q1175" i="9"/>
  <c r="P1175" i="9"/>
  <c r="R1175" i="9"/>
  <c r="Q1174" i="9"/>
  <c r="P1174" i="9"/>
  <c r="R1174" i="9"/>
  <c r="Q1173" i="9"/>
  <c r="P1173" i="9"/>
  <c r="R1173" i="9"/>
  <c r="Q1172" i="9"/>
  <c r="P1172" i="9"/>
  <c r="R1172" i="9"/>
  <c r="Q1171" i="9"/>
  <c r="P1171" i="9"/>
  <c r="R1171" i="9"/>
  <c r="Q1170" i="9"/>
  <c r="P1170" i="9"/>
  <c r="R1170" i="9"/>
  <c r="Q1169" i="9"/>
  <c r="P1169" i="9"/>
  <c r="R1169" i="9"/>
  <c r="Q1168" i="9"/>
  <c r="P1168" i="9"/>
  <c r="R1168" i="9"/>
  <c r="Q1167" i="9"/>
  <c r="P1167" i="9"/>
  <c r="R1167" i="9"/>
  <c r="Q1166" i="9"/>
  <c r="P1166" i="9"/>
  <c r="R1166" i="9"/>
  <c r="Q1165" i="9"/>
  <c r="P1165" i="9"/>
  <c r="R1165" i="9"/>
  <c r="Q1164" i="9"/>
  <c r="P1164" i="9"/>
  <c r="R1164" i="9"/>
  <c r="Q1163" i="9"/>
  <c r="P1163" i="9"/>
  <c r="R1163" i="9"/>
  <c r="Q1162" i="9"/>
  <c r="P1162" i="9"/>
  <c r="R1162" i="9"/>
  <c r="Q1161" i="9"/>
  <c r="P1161" i="9"/>
  <c r="R1161" i="9"/>
  <c r="Q1160" i="9"/>
  <c r="P1160" i="9"/>
  <c r="R1160" i="9"/>
  <c r="Q1159" i="9"/>
  <c r="P1159" i="9"/>
  <c r="R1159" i="9"/>
  <c r="Q1158" i="9"/>
  <c r="P1158" i="9"/>
  <c r="R1158" i="9"/>
  <c r="Q1157" i="9"/>
  <c r="P1157" i="9"/>
  <c r="R1157" i="9"/>
  <c r="Q1156" i="9"/>
  <c r="P1156" i="9"/>
  <c r="R1156" i="9"/>
  <c r="Q1155" i="9"/>
  <c r="P1155" i="9"/>
  <c r="R1155" i="9"/>
  <c r="Q1154" i="9"/>
  <c r="P1154" i="9"/>
  <c r="R1154" i="9"/>
  <c r="Q1153" i="9"/>
  <c r="P1153" i="9"/>
  <c r="R1153" i="9"/>
  <c r="Q1152" i="9"/>
  <c r="P1152" i="9"/>
  <c r="R1152" i="9"/>
  <c r="Q1151" i="9"/>
  <c r="P1151" i="9"/>
  <c r="R1151" i="9"/>
  <c r="Q1150" i="9"/>
  <c r="P1150" i="9"/>
  <c r="R1150" i="9"/>
  <c r="Q1149" i="9"/>
  <c r="P1149" i="9"/>
  <c r="R1149" i="9"/>
  <c r="Q1148" i="9"/>
  <c r="P1148" i="9"/>
  <c r="R1148" i="9"/>
  <c r="Q1147" i="9"/>
  <c r="P1147" i="9"/>
  <c r="R1147" i="9"/>
  <c r="Q1146" i="9"/>
  <c r="P1146" i="9"/>
  <c r="R1146" i="9"/>
  <c r="Q1145" i="9"/>
  <c r="P1145" i="9"/>
  <c r="R1145" i="9"/>
  <c r="Q1144" i="9"/>
  <c r="P1144" i="9"/>
  <c r="R1144" i="9"/>
  <c r="Q1143" i="9"/>
  <c r="P1143" i="9"/>
  <c r="R1143" i="9"/>
  <c r="Q1142" i="9"/>
  <c r="P1142" i="9"/>
  <c r="R1142" i="9"/>
  <c r="Q1141" i="9"/>
  <c r="P1141" i="9"/>
  <c r="R1141" i="9"/>
  <c r="Q1140" i="9"/>
  <c r="P1140" i="9"/>
  <c r="R1140" i="9"/>
  <c r="Q1139" i="9"/>
  <c r="P1139" i="9"/>
  <c r="R1139" i="9"/>
  <c r="Q1138" i="9"/>
  <c r="P1138" i="9"/>
  <c r="R1138" i="9"/>
  <c r="Q1137" i="9"/>
  <c r="P1137" i="9"/>
  <c r="R1137" i="9"/>
  <c r="Q1136" i="9"/>
  <c r="P1136" i="9"/>
  <c r="R1136" i="9"/>
  <c r="Q1135" i="9"/>
  <c r="P1135" i="9"/>
  <c r="R1135" i="9"/>
  <c r="Q1134" i="9"/>
  <c r="P1134" i="9"/>
  <c r="R1134" i="9"/>
  <c r="Q1133" i="9"/>
  <c r="P1133" i="9"/>
  <c r="R1133" i="9"/>
  <c r="Q1132" i="9"/>
  <c r="P1132" i="9"/>
  <c r="R1132" i="9"/>
  <c r="Q1131" i="9"/>
  <c r="P1131" i="9"/>
  <c r="R1131" i="9"/>
  <c r="Q1130" i="9"/>
  <c r="P1130" i="9"/>
  <c r="R1130" i="9"/>
  <c r="Q1129" i="9"/>
  <c r="P1129" i="9"/>
  <c r="R1129" i="9"/>
  <c r="Q1128" i="9"/>
  <c r="P1128" i="9"/>
  <c r="R1128" i="9"/>
  <c r="Q1127" i="9"/>
  <c r="P1127" i="9"/>
  <c r="R1127" i="9"/>
  <c r="Q1126" i="9"/>
  <c r="P1126" i="9"/>
  <c r="R1126" i="9"/>
  <c r="Q1125" i="9"/>
  <c r="P1125" i="9"/>
  <c r="R1125" i="9"/>
  <c r="Q1124" i="9"/>
  <c r="P1124" i="9"/>
  <c r="R1124" i="9"/>
  <c r="Q1123" i="9"/>
  <c r="P1123" i="9"/>
  <c r="R1123" i="9"/>
  <c r="Q1122" i="9"/>
  <c r="P1122" i="9"/>
  <c r="R1122" i="9"/>
  <c r="Q1121" i="9"/>
  <c r="P1121" i="9"/>
  <c r="R1121" i="9"/>
  <c r="Q1120" i="9"/>
  <c r="P1120" i="9"/>
  <c r="R1120" i="9"/>
  <c r="Q1119" i="9"/>
  <c r="P1119" i="9"/>
  <c r="R1119" i="9"/>
  <c r="Q1118" i="9"/>
  <c r="P1118" i="9"/>
  <c r="R1118" i="9"/>
  <c r="Q1117" i="9"/>
  <c r="P1117" i="9"/>
  <c r="R1117" i="9"/>
  <c r="Q1116" i="9"/>
  <c r="P1116" i="9"/>
  <c r="R1116" i="9"/>
  <c r="Q1115" i="9"/>
  <c r="P1115" i="9"/>
  <c r="R1115" i="9"/>
  <c r="Q1114" i="9"/>
  <c r="P1114" i="9"/>
  <c r="R1114" i="9"/>
  <c r="Q1113" i="9"/>
  <c r="P1113" i="9"/>
  <c r="R1113" i="9"/>
  <c r="Q1112" i="9"/>
  <c r="P1112" i="9"/>
  <c r="R1112" i="9"/>
  <c r="Q1111" i="9"/>
  <c r="P1111" i="9"/>
  <c r="R1111" i="9"/>
  <c r="Q1110" i="9"/>
  <c r="P1110" i="9"/>
  <c r="R1110" i="9"/>
  <c r="Q1109" i="9"/>
  <c r="P1109" i="9"/>
  <c r="R1109" i="9"/>
  <c r="Q1108" i="9"/>
  <c r="P1108" i="9"/>
  <c r="R1108" i="9"/>
  <c r="Q1107" i="9"/>
  <c r="P1107" i="9"/>
  <c r="R1107" i="9"/>
  <c r="Q1106" i="9"/>
  <c r="P1106" i="9"/>
  <c r="R1106" i="9"/>
  <c r="Q1105" i="9"/>
  <c r="P1105" i="9"/>
  <c r="R1105" i="9"/>
  <c r="Q1104" i="9"/>
  <c r="P1104" i="9"/>
  <c r="R1104" i="9"/>
  <c r="Q1103" i="9"/>
  <c r="P1103" i="9"/>
  <c r="R1103" i="9"/>
  <c r="Q1102" i="9"/>
  <c r="P1102" i="9"/>
  <c r="R1102" i="9"/>
  <c r="Q1101" i="9"/>
  <c r="P1101" i="9"/>
  <c r="R1101" i="9"/>
  <c r="Q1100" i="9"/>
  <c r="P1100" i="9"/>
  <c r="R1100" i="9"/>
  <c r="Q1099" i="9"/>
  <c r="P1099" i="9"/>
  <c r="R1099" i="9"/>
  <c r="Q1098" i="9"/>
  <c r="P1098" i="9"/>
  <c r="R1098" i="9"/>
  <c r="Q1097" i="9"/>
  <c r="P1097" i="9"/>
  <c r="R1097" i="9"/>
  <c r="Q1096" i="9"/>
  <c r="P1096" i="9"/>
  <c r="R1096" i="9"/>
  <c r="Q1095" i="9"/>
  <c r="P1095" i="9"/>
  <c r="R1095" i="9"/>
  <c r="Q1094" i="9"/>
  <c r="P1094" i="9"/>
  <c r="R1094" i="9"/>
  <c r="Q1093" i="9"/>
  <c r="P1093" i="9"/>
  <c r="R1093" i="9"/>
  <c r="Q1092" i="9"/>
  <c r="P1092" i="9"/>
  <c r="R1092" i="9"/>
  <c r="Q1091" i="9"/>
  <c r="P1091" i="9"/>
  <c r="R1091" i="9"/>
  <c r="Q1090" i="9"/>
  <c r="P1090" i="9"/>
  <c r="R1090" i="9"/>
  <c r="Q1089" i="9"/>
  <c r="P1089" i="9"/>
  <c r="R1089" i="9"/>
  <c r="Q1088" i="9"/>
  <c r="P1088" i="9"/>
  <c r="R1088" i="9"/>
  <c r="Q1087" i="9"/>
  <c r="P1087" i="9"/>
  <c r="R1087" i="9"/>
  <c r="Q1086" i="9"/>
  <c r="P1086" i="9"/>
  <c r="R1086" i="9"/>
  <c r="Q1085" i="9"/>
  <c r="P1085" i="9"/>
  <c r="R1085" i="9"/>
  <c r="Q1084" i="9"/>
  <c r="P1084" i="9"/>
  <c r="R1084" i="9"/>
  <c r="Q1083" i="9"/>
  <c r="P1083" i="9"/>
  <c r="R1083" i="9"/>
  <c r="Q1082" i="9"/>
  <c r="P1082" i="9"/>
  <c r="R1082" i="9"/>
  <c r="Q1081" i="9"/>
  <c r="P1081" i="9"/>
  <c r="R1081" i="9"/>
  <c r="Q1080" i="9"/>
  <c r="P1080" i="9"/>
  <c r="R1080" i="9"/>
  <c r="Q1079" i="9"/>
  <c r="P1079" i="9"/>
  <c r="R1079" i="9"/>
  <c r="Q1078" i="9"/>
  <c r="P1078" i="9"/>
  <c r="R1078" i="9"/>
  <c r="Q1077" i="9"/>
  <c r="P1077" i="9"/>
  <c r="R1077" i="9"/>
  <c r="Q1076" i="9"/>
  <c r="P1076" i="9"/>
  <c r="R1076" i="9"/>
  <c r="Q1075" i="9"/>
  <c r="P1075" i="9"/>
  <c r="R1075" i="9"/>
  <c r="Q1074" i="9"/>
  <c r="P1074" i="9"/>
  <c r="R1074" i="9"/>
  <c r="Q1073" i="9"/>
  <c r="P1073" i="9"/>
  <c r="R1073" i="9"/>
  <c r="Q1072" i="9"/>
  <c r="P1072" i="9"/>
  <c r="R1072" i="9"/>
  <c r="Q1071" i="9"/>
  <c r="P1071" i="9"/>
  <c r="R1071" i="9"/>
  <c r="Q1070" i="9"/>
  <c r="P1070" i="9"/>
  <c r="R1070" i="9"/>
  <c r="Q1069" i="9"/>
  <c r="P1069" i="9"/>
  <c r="R1069" i="9"/>
  <c r="Q1068" i="9"/>
  <c r="P1068" i="9"/>
  <c r="R1068" i="9"/>
  <c r="Q1067" i="9"/>
  <c r="P1067" i="9"/>
  <c r="R1067" i="9"/>
  <c r="Q1066" i="9"/>
  <c r="P1066" i="9"/>
  <c r="R1066" i="9"/>
  <c r="Q1065" i="9"/>
  <c r="P1065" i="9"/>
  <c r="R1065" i="9"/>
  <c r="Q1064" i="9"/>
  <c r="P1064" i="9"/>
  <c r="R1064" i="9"/>
  <c r="Q1063" i="9"/>
  <c r="P1063" i="9"/>
  <c r="R1063" i="9"/>
  <c r="Q1062" i="9"/>
  <c r="P1062" i="9"/>
  <c r="R1062" i="9"/>
  <c r="Q1061" i="9"/>
  <c r="P1061" i="9"/>
  <c r="R1061" i="9"/>
  <c r="Q1060" i="9"/>
  <c r="P1060" i="9"/>
  <c r="R1060" i="9"/>
  <c r="Q1059" i="9"/>
  <c r="P1059" i="9"/>
  <c r="R1059" i="9"/>
  <c r="Q1058" i="9"/>
  <c r="P1058" i="9"/>
  <c r="R1058" i="9"/>
  <c r="Q1057" i="9"/>
  <c r="P1057" i="9"/>
  <c r="R1057" i="9"/>
  <c r="Q1056" i="9"/>
  <c r="P1056" i="9"/>
  <c r="R1056" i="9"/>
  <c r="Q1055" i="9"/>
  <c r="P1055" i="9"/>
  <c r="R1055" i="9"/>
  <c r="Q1054" i="9"/>
  <c r="P1054" i="9"/>
  <c r="R1054" i="9"/>
  <c r="Q1053" i="9"/>
  <c r="P1053" i="9"/>
  <c r="R1053" i="9"/>
  <c r="Q1052" i="9"/>
  <c r="P1052" i="9"/>
  <c r="R1052" i="9"/>
  <c r="Q1051" i="9"/>
  <c r="P1051" i="9"/>
  <c r="R1051" i="9"/>
  <c r="Q1050" i="9"/>
  <c r="P1050" i="9"/>
  <c r="R1050" i="9"/>
  <c r="Q1049" i="9"/>
  <c r="P1049" i="9"/>
  <c r="R1049" i="9"/>
  <c r="Q1048" i="9"/>
  <c r="P1048" i="9"/>
  <c r="R1048" i="9"/>
  <c r="Q1047" i="9"/>
  <c r="P1047" i="9"/>
  <c r="R1047" i="9"/>
  <c r="Q1046" i="9"/>
  <c r="P1046" i="9"/>
  <c r="R1046" i="9"/>
  <c r="Q1045" i="9"/>
  <c r="P1045" i="9"/>
  <c r="R1045" i="9"/>
  <c r="Q1044" i="9"/>
  <c r="P1044" i="9"/>
  <c r="R1044" i="9"/>
  <c r="Q1043" i="9"/>
  <c r="P1043" i="9"/>
  <c r="R1043" i="9"/>
  <c r="Q1042" i="9"/>
  <c r="P1042" i="9"/>
  <c r="R1042" i="9"/>
  <c r="Q1041" i="9"/>
  <c r="P1041" i="9"/>
  <c r="R1041" i="9"/>
  <c r="Q1040" i="9"/>
  <c r="P1040" i="9"/>
  <c r="R1040" i="9"/>
  <c r="Q1039" i="9"/>
  <c r="P1039" i="9"/>
  <c r="R1039" i="9"/>
  <c r="Q1038" i="9"/>
  <c r="P1038" i="9"/>
  <c r="R1038" i="9"/>
  <c r="Q1037" i="9"/>
  <c r="P1037" i="9"/>
  <c r="R1037" i="9"/>
  <c r="Q1036" i="9"/>
  <c r="P1036" i="9"/>
  <c r="R1036" i="9"/>
  <c r="Q1035" i="9"/>
  <c r="P1035" i="9"/>
  <c r="R1035" i="9"/>
  <c r="Q1034" i="9"/>
  <c r="P1034" i="9"/>
  <c r="R1034" i="9"/>
  <c r="Q1033" i="9"/>
  <c r="P1033" i="9"/>
  <c r="R1033" i="9"/>
  <c r="Q1032" i="9"/>
  <c r="P1032" i="9"/>
  <c r="R1032" i="9"/>
  <c r="Q1031" i="9"/>
  <c r="P1031" i="9"/>
  <c r="R1031" i="9"/>
  <c r="Q1030" i="9"/>
  <c r="P1030" i="9"/>
  <c r="R1030" i="9"/>
  <c r="Q1029" i="9"/>
  <c r="P1029" i="9"/>
  <c r="R1029" i="9"/>
  <c r="Q1028" i="9"/>
  <c r="P1028" i="9"/>
  <c r="R1028" i="9"/>
  <c r="Q1027" i="9"/>
  <c r="P1027" i="9"/>
  <c r="R1027" i="9"/>
  <c r="Q1026" i="9"/>
  <c r="P1026" i="9"/>
  <c r="R1026" i="9"/>
  <c r="Q1025" i="9"/>
  <c r="P1025" i="9"/>
  <c r="R1025" i="9"/>
  <c r="Q1024" i="9"/>
  <c r="P1024" i="9"/>
  <c r="R1024" i="9"/>
  <c r="Q1023" i="9"/>
  <c r="P1023" i="9"/>
  <c r="R1023" i="9"/>
  <c r="Q1022" i="9"/>
  <c r="P1022" i="9"/>
  <c r="R1022" i="9"/>
  <c r="Q1021" i="9"/>
  <c r="P1021" i="9"/>
  <c r="R1021" i="9"/>
  <c r="Q1020" i="9"/>
  <c r="P1020" i="9"/>
  <c r="R1020" i="9"/>
  <c r="Q1019" i="9"/>
  <c r="P1019" i="9"/>
  <c r="R1019" i="9"/>
  <c r="Q1018" i="9"/>
  <c r="P1018" i="9"/>
  <c r="R1018" i="9"/>
  <c r="Q1017" i="9"/>
  <c r="P1017" i="9"/>
  <c r="R1017" i="9"/>
  <c r="Q1016" i="9"/>
  <c r="P1016" i="9"/>
  <c r="R1016" i="9"/>
  <c r="Q1015" i="9"/>
  <c r="P1015" i="9"/>
  <c r="R1015" i="9"/>
  <c r="Q1014" i="9"/>
  <c r="P1014" i="9"/>
  <c r="R1014" i="9"/>
  <c r="Q1013" i="9"/>
  <c r="P1013" i="9"/>
  <c r="R1013" i="9"/>
  <c r="Q1012" i="9"/>
  <c r="P1012" i="9"/>
  <c r="R1012" i="9"/>
  <c r="Q1011" i="9"/>
  <c r="P1011" i="9"/>
  <c r="R1011" i="9"/>
  <c r="Q1010" i="9"/>
  <c r="P1010" i="9"/>
  <c r="R1010" i="9"/>
  <c r="Q1009" i="9"/>
  <c r="P1009" i="9"/>
  <c r="R1009" i="9"/>
  <c r="Q1008" i="9"/>
  <c r="P1008" i="9"/>
  <c r="R1008" i="9"/>
  <c r="Q1007" i="9"/>
  <c r="P1007" i="9"/>
  <c r="R1007" i="9"/>
  <c r="Q1006" i="9"/>
  <c r="P1006" i="9"/>
  <c r="R1006" i="9"/>
  <c r="Q1005" i="9"/>
  <c r="P1005" i="9"/>
  <c r="R1005" i="9"/>
  <c r="Q1004" i="9"/>
  <c r="P1004" i="9"/>
  <c r="R1004" i="9"/>
  <c r="Q1003" i="9"/>
  <c r="P1003" i="9"/>
  <c r="R1003" i="9"/>
  <c r="Q1002" i="9"/>
  <c r="P1002" i="9"/>
  <c r="R1002" i="9"/>
  <c r="Q1001" i="9"/>
  <c r="P1001" i="9"/>
  <c r="R1001" i="9"/>
  <c r="Q1000" i="9"/>
  <c r="P1000" i="9"/>
  <c r="R1000" i="9"/>
  <c r="Q999" i="9"/>
  <c r="P999" i="9"/>
  <c r="R999" i="9"/>
  <c r="Q998" i="9"/>
  <c r="P998" i="9"/>
  <c r="R998" i="9"/>
  <c r="Q997" i="9"/>
  <c r="P997" i="9"/>
  <c r="R997" i="9"/>
  <c r="Q996" i="9"/>
  <c r="P996" i="9"/>
  <c r="R996" i="9"/>
  <c r="Q995" i="9"/>
  <c r="P995" i="9"/>
  <c r="R995" i="9"/>
  <c r="Q994" i="9"/>
  <c r="P994" i="9"/>
  <c r="R994" i="9"/>
  <c r="Q993" i="9"/>
  <c r="P993" i="9"/>
  <c r="R993" i="9"/>
  <c r="Q992" i="9"/>
  <c r="P992" i="9"/>
  <c r="R992" i="9"/>
  <c r="Q991" i="9"/>
  <c r="P991" i="9"/>
  <c r="R991" i="9"/>
  <c r="Q990" i="9"/>
  <c r="P990" i="9"/>
  <c r="R990" i="9"/>
  <c r="Q989" i="9"/>
  <c r="P989" i="9"/>
  <c r="R989" i="9"/>
  <c r="Q988" i="9"/>
  <c r="P988" i="9"/>
  <c r="R988" i="9"/>
  <c r="Q987" i="9"/>
  <c r="P987" i="9"/>
  <c r="R987" i="9"/>
  <c r="Q986" i="9"/>
  <c r="P986" i="9"/>
  <c r="R986" i="9"/>
  <c r="Q985" i="9"/>
  <c r="P985" i="9"/>
  <c r="R985" i="9"/>
  <c r="Q984" i="9"/>
  <c r="P984" i="9"/>
  <c r="R984" i="9"/>
  <c r="Q983" i="9"/>
  <c r="P983" i="9"/>
  <c r="R983" i="9"/>
  <c r="Q982" i="9"/>
  <c r="P982" i="9"/>
  <c r="R982" i="9"/>
  <c r="Q981" i="9"/>
  <c r="P981" i="9"/>
  <c r="R981" i="9"/>
  <c r="Q980" i="9"/>
  <c r="P980" i="9"/>
  <c r="R980" i="9"/>
  <c r="Q979" i="9"/>
  <c r="P979" i="9"/>
  <c r="R979" i="9"/>
  <c r="Q978" i="9"/>
  <c r="P978" i="9"/>
  <c r="R978" i="9"/>
  <c r="Q977" i="9"/>
  <c r="P977" i="9"/>
  <c r="R977" i="9"/>
  <c r="Q976" i="9"/>
  <c r="P976" i="9"/>
  <c r="R976" i="9"/>
  <c r="Q975" i="9"/>
  <c r="P975" i="9"/>
  <c r="R975" i="9"/>
  <c r="Q974" i="9"/>
  <c r="P974" i="9"/>
  <c r="R974" i="9"/>
  <c r="Q973" i="9"/>
  <c r="P973" i="9"/>
  <c r="R973" i="9"/>
  <c r="Q972" i="9"/>
  <c r="P972" i="9"/>
  <c r="R972" i="9"/>
  <c r="Q971" i="9"/>
  <c r="P971" i="9"/>
  <c r="R971" i="9"/>
  <c r="Q970" i="9"/>
  <c r="P970" i="9"/>
  <c r="R970" i="9"/>
  <c r="Q969" i="9"/>
  <c r="P969" i="9"/>
  <c r="R969" i="9"/>
  <c r="Q968" i="9"/>
  <c r="P968" i="9"/>
  <c r="R968" i="9"/>
  <c r="Q967" i="9"/>
  <c r="P967" i="9"/>
  <c r="R967" i="9"/>
  <c r="Q966" i="9"/>
  <c r="P966" i="9"/>
  <c r="R966" i="9"/>
  <c r="Q965" i="9"/>
  <c r="P965" i="9"/>
  <c r="R965" i="9"/>
  <c r="Q964" i="9"/>
  <c r="P964" i="9"/>
  <c r="R964" i="9"/>
  <c r="Q963" i="9"/>
  <c r="P963" i="9"/>
  <c r="R963" i="9"/>
  <c r="Q962" i="9"/>
  <c r="P962" i="9"/>
  <c r="R962" i="9"/>
  <c r="Q961" i="9"/>
  <c r="P961" i="9"/>
  <c r="R961" i="9"/>
  <c r="Q960" i="9"/>
  <c r="P960" i="9"/>
  <c r="R960" i="9"/>
  <c r="Q959" i="9"/>
  <c r="P959" i="9"/>
  <c r="R959" i="9"/>
  <c r="Q958" i="9"/>
  <c r="P958" i="9"/>
  <c r="R958" i="9"/>
  <c r="Q957" i="9"/>
  <c r="P957" i="9"/>
  <c r="R957" i="9"/>
  <c r="Q956" i="9"/>
  <c r="P956" i="9"/>
  <c r="R956" i="9"/>
  <c r="Q955" i="9"/>
  <c r="P955" i="9"/>
  <c r="R955" i="9"/>
  <c r="Q954" i="9"/>
  <c r="P954" i="9"/>
  <c r="R954" i="9"/>
  <c r="Q953" i="9"/>
  <c r="P953" i="9"/>
  <c r="R953" i="9"/>
  <c r="Q952" i="9"/>
  <c r="P952" i="9"/>
  <c r="R952" i="9"/>
  <c r="Q951" i="9"/>
  <c r="P951" i="9"/>
  <c r="R951" i="9"/>
  <c r="Q950" i="9"/>
  <c r="P950" i="9"/>
  <c r="R950" i="9"/>
  <c r="Q949" i="9"/>
  <c r="P949" i="9"/>
  <c r="R949" i="9"/>
  <c r="Q948" i="9"/>
  <c r="P948" i="9"/>
  <c r="R948" i="9"/>
  <c r="Q947" i="9"/>
  <c r="P947" i="9"/>
  <c r="R947" i="9"/>
  <c r="Q946" i="9"/>
  <c r="P946" i="9"/>
  <c r="R946" i="9"/>
  <c r="Q945" i="9"/>
  <c r="P945" i="9"/>
  <c r="R945" i="9"/>
  <c r="Q944" i="9"/>
  <c r="P944" i="9"/>
  <c r="R944" i="9"/>
  <c r="Q943" i="9"/>
  <c r="P943" i="9"/>
  <c r="R943" i="9"/>
  <c r="Q942" i="9"/>
  <c r="P942" i="9"/>
  <c r="R942" i="9"/>
  <c r="Q941" i="9"/>
  <c r="P941" i="9"/>
  <c r="R941" i="9"/>
  <c r="Q940" i="9"/>
  <c r="P940" i="9"/>
  <c r="R940" i="9"/>
  <c r="Q939" i="9"/>
  <c r="P939" i="9"/>
  <c r="R939" i="9"/>
  <c r="Q938" i="9"/>
  <c r="P938" i="9"/>
  <c r="R938" i="9"/>
  <c r="Q937" i="9"/>
  <c r="P937" i="9"/>
  <c r="R937" i="9"/>
  <c r="Q936" i="9"/>
  <c r="P936" i="9"/>
  <c r="R936" i="9"/>
  <c r="Q935" i="9"/>
  <c r="P935" i="9"/>
  <c r="R935" i="9"/>
  <c r="Q934" i="9"/>
  <c r="P934" i="9"/>
  <c r="R934" i="9"/>
  <c r="Q933" i="9"/>
  <c r="P933" i="9"/>
  <c r="R933" i="9"/>
  <c r="Q932" i="9"/>
  <c r="P932" i="9"/>
  <c r="R932" i="9"/>
  <c r="Q931" i="9"/>
  <c r="P931" i="9"/>
  <c r="R931" i="9"/>
  <c r="Q930" i="9"/>
  <c r="P930" i="9"/>
  <c r="R930" i="9"/>
  <c r="Q929" i="9"/>
  <c r="P929" i="9"/>
  <c r="R929" i="9"/>
  <c r="Q928" i="9"/>
  <c r="P928" i="9"/>
  <c r="R928" i="9"/>
  <c r="Q927" i="9"/>
  <c r="P927" i="9"/>
  <c r="R927" i="9"/>
  <c r="Q926" i="9"/>
  <c r="P926" i="9"/>
  <c r="R926" i="9"/>
  <c r="Q925" i="9"/>
  <c r="P925" i="9"/>
  <c r="R925" i="9"/>
  <c r="Q924" i="9"/>
  <c r="P924" i="9"/>
  <c r="R924" i="9"/>
  <c r="Q923" i="9"/>
  <c r="P923" i="9"/>
  <c r="R923" i="9"/>
  <c r="Q922" i="9"/>
  <c r="P922" i="9"/>
  <c r="R922" i="9"/>
  <c r="Q921" i="9"/>
  <c r="P921" i="9"/>
  <c r="R921" i="9"/>
  <c r="Q920" i="9"/>
  <c r="P920" i="9"/>
  <c r="R920" i="9"/>
  <c r="Q919" i="9"/>
  <c r="P919" i="9"/>
  <c r="R919" i="9"/>
  <c r="Q918" i="9"/>
  <c r="P918" i="9"/>
  <c r="R918" i="9"/>
  <c r="Q917" i="9"/>
  <c r="P917" i="9"/>
  <c r="R917" i="9"/>
  <c r="Q916" i="9"/>
  <c r="P916" i="9"/>
  <c r="R916" i="9"/>
  <c r="Q915" i="9"/>
  <c r="P915" i="9"/>
  <c r="R915" i="9"/>
  <c r="Q914" i="9"/>
  <c r="P914" i="9"/>
  <c r="R914" i="9"/>
  <c r="Q913" i="9"/>
  <c r="P913" i="9"/>
  <c r="R913" i="9"/>
  <c r="Q912" i="9"/>
  <c r="P912" i="9"/>
  <c r="R912" i="9"/>
  <c r="Q911" i="9"/>
  <c r="P911" i="9"/>
  <c r="R911" i="9"/>
  <c r="Q910" i="9"/>
  <c r="P910" i="9"/>
  <c r="R910" i="9"/>
  <c r="Q909" i="9"/>
  <c r="P909" i="9"/>
  <c r="R909" i="9"/>
  <c r="Q908" i="9"/>
  <c r="P908" i="9"/>
  <c r="R908" i="9"/>
  <c r="Q907" i="9"/>
  <c r="P907" i="9"/>
  <c r="R907" i="9"/>
  <c r="Q906" i="9"/>
  <c r="P906" i="9"/>
  <c r="R906" i="9"/>
  <c r="Q905" i="9"/>
  <c r="P905" i="9"/>
  <c r="R905" i="9"/>
  <c r="Q904" i="9"/>
  <c r="P904" i="9"/>
  <c r="R904" i="9"/>
  <c r="Q903" i="9"/>
  <c r="P903" i="9"/>
  <c r="R903" i="9"/>
  <c r="Q902" i="9"/>
  <c r="P902" i="9"/>
  <c r="R902" i="9"/>
  <c r="Q901" i="9"/>
  <c r="P901" i="9"/>
  <c r="R901" i="9"/>
  <c r="Q900" i="9"/>
  <c r="P900" i="9"/>
  <c r="R900" i="9"/>
  <c r="Q899" i="9"/>
  <c r="P899" i="9"/>
  <c r="R899" i="9"/>
  <c r="Q898" i="9"/>
  <c r="P898" i="9"/>
  <c r="R898" i="9"/>
  <c r="Q897" i="9"/>
  <c r="P897" i="9"/>
  <c r="R897" i="9"/>
  <c r="Q896" i="9"/>
  <c r="P896" i="9"/>
  <c r="R896" i="9"/>
  <c r="Q895" i="9"/>
  <c r="P895" i="9"/>
  <c r="R895" i="9"/>
  <c r="Q894" i="9"/>
  <c r="P894" i="9"/>
  <c r="R894" i="9"/>
  <c r="Q893" i="9"/>
  <c r="P893" i="9"/>
  <c r="R893" i="9"/>
  <c r="Q892" i="9"/>
  <c r="P892" i="9"/>
  <c r="R892" i="9"/>
  <c r="Q891" i="9"/>
  <c r="P891" i="9"/>
  <c r="R891" i="9"/>
  <c r="Q890" i="9"/>
  <c r="P890" i="9"/>
  <c r="R890" i="9"/>
  <c r="Q889" i="9"/>
  <c r="P889" i="9"/>
  <c r="R889" i="9"/>
  <c r="Q888" i="9"/>
  <c r="P888" i="9"/>
  <c r="R888" i="9"/>
  <c r="Q887" i="9"/>
  <c r="P887" i="9"/>
  <c r="R887" i="9"/>
  <c r="Q886" i="9"/>
  <c r="P886" i="9"/>
  <c r="R886" i="9"/>
  <c r="Q885" i="9"/>
  <c r="P885" i="9"/>
  <c r="R885" i="9"/>
  <c r="Q884" i="9"/>
  <c r="P884" i="9"/>
  <c r="R884" i="9"/>
  <c r="Q883" i="9"/>
  <c r="P883" i="9"/>
  <c r="R883" i="9"/>
  <c r="Q882" i="9"/>
  <c r="P882" i="9"/>
  <c r="R882" i="9"/>
  <c r="Q881" i="9"/>
  <c r="P881" i="9"/>
  <c r="R881" i="9"/>
  <c r="Q880" i="9"/>
  <c r="P880" i="9"/>
  <c r="R880" i="9"/>
  <c r="Q879" i="9"/>
  <c r="P879" i="9"/>
  <c r="R879" i="9"/>
  <c r="Q878" i="9"/>
  <c r="P878" i="9"/>
  <c r="R878" i="9"/>
  <c r="Q877" i="9"/>
  <c r="P877" i="9"/>
  <c r="R877" i="9"/>
  <c r="Q876" i="9"/>
  <c r="P876" i="9"/>
  <c r="R876" i="9"/>
  <c r="Q875" i="9"/>
  <c r="P875" i="9"/>
  <c r="R875" i="9"/>
  <c r="Q874" i="9"/>
  <c r="P874" i="9"/>
  <c r="R874" i="9"/>
  <c r="Q873" i="9"/>
  <c r="P873" i="9"/>
  <c r="R873" i="9"/>
  <c r="Q872" i="9"/>
  <c r="P872" i="9"/>
  <c r="R872" i="9"/>
  <c r="Q871" i="9"/>
  <c r="P871" i="9"/>
  <c r="R871" i="9"/>
  <c r="Q870" i="9"/>
  <c r="P870" i="9"/>
  <c r="R870" i="9"/>
  <c r="Q869" i="9"/>
  <c r="P869" i="9"/>
  <c r="R869" i="9"/>
  <c r="Q868" i="9"/>
  <c r="P868" i="9"/>
  <c r="R868" i="9"/>
  <c r="Q867" i="9"/>
  <c r="P867" i="9"/>
  <c r="R867" i="9"/>
  <c r="Q866" i="9"/>
  <c r="P866" i="9"/>
  <c r="R866" i="9"/>
  <c r="Q865" i="9"/>
  <c r="P865" i="9"/>
  <c r="R865" i="9"/>
  <c r="Q864" i="9"/>
  <c r="P864" i="9"/>
  <c r="R864" i="9"/>
  <c r="Q863" i="9"/>
  <c r="P863" i="9"/>
  <c r="R863" i="9"/>
  <c r="Q862" i="9"/>
  <c r="P862" i="9"/>
  <c r="R862" i="9"/>
  <c r="Q861" i="9"/>
  <c r="P861" i="9"/>
  <c r="R861" i="9"/>
  <c r="Q860" i="9"/>
  <c r="P860" i="9"/>
  <c r="R860" i="9"/>
  <c r="Q859" i="9"/>
  <c r="P859" i="9"/>
  <c r="R859" i="9"/>
  <c r="Q858" i="9"/>
  <c r="P858" i="9"/>
  <c r="R858" i="9"/>
  <c r="Q857" i="9"/>
  <c r="P857" i="9"/>
  <c r="R857" i="9"/>
  <c r="Q856" i="9"/>
  <c r="P856" i="9"/>
  <c r="R856" i="9"/>
  <c r="Q855" i="9"/>
  <c r="P855" i="9"/>
  <c r="R855" i="9"/>
  <c r="Q854" i="9"/>
  <c r="P854" i="9"/>
  <c r="R854" i="9"/>
  <c r="Q853" i="9"/>
  <c r="P853" i="9"/>
  <c r="R853" i="9"/>
  <c r="Q852" i="9"/>
  <c r="P852" i="9"/>
  <c r="R852" i="9"/>
  <c r="Q851" i="9"/>
  <c r="P851" i="9"/>
  <c r="R851" i="9"/>
  <c r="Q850" i="9"/>
  <c r="P850" i="9"/>
  <c r="R850" i="9"/>
  <c r="Q849" i="9"/>
  <c r="P849" i="9"/>
  <c r="R849" i="9"/>
  <c r="Q848" i="9"/>
  <c r="P848" i="9"/>
  <c r="R848" i="9"/>
  <c r="Q847" i="9"/>
  <c r="P847" i="9"/>
  <c r="R847" i="9"/>
  <c r="Q846" i="9"/>
  <c r="P846" i="9"/>
  <c r="R846" i="9"/>
  <c r="Q845" i="9"/>
  <c r="P845" i="9"/>
  <c r="R845" i="9"/>
  <c r="Q844" i="9"/>
  <c r="P844" i="9"/>
  <c r="R844" i="9"/>
  <c r="Q843" i="9"/>
  <c r="P843" i="9"/>
  <c r="R843" i="9"/>
  <c r="Q842" i="9"/>
  <c r="P842" i="9"/>
  <c r="R842" i="9"/>
  <c r="Q841" i="9"/>
  <c r="P841" i="9"/>
  <c r="R841" i="9"/>
  <c r="Q840" i="9"/>
  <c r="P840" i="9"/>
  <c r="R840" i="9"/>
  <c r="Q839" i="9"/>
  <c r="P839" i="9"/>
  <c r="R839" i="9"/>
  <c r="Q838" i="9"/>
  <c r="P838" i="9"/>
  <c r="R838" i="9"/>
  <c r="Q837" i="9"/>
  <c r="P837" i="9"/>
  <c r="R837" i="9"/>
  <c r="Q836" i="9"/>
  <c r="P836" i="9"/>
  <c r="R836" i="9"/>
  <c r="Q835" i="9"/>
  <c r="P835" i="9"/>
  <c r="R835" i="9"/>
  <c r="Q834" i="9"/>
  <c r="P834" i="9"/>
  <c r="R834" i="9"/>
  <c r="Q833" i="9"/>
  <c r="P833" i="9"/>
  <c r="R833" i="9"/>
  <c r="Q832" i="9"/>
  <c r="P832" i="9"/>
  <c r="R832" i="9"/>
  <c r="Q831" i="9"/>
  <c r="P831" i="9"/>
  <c r="R831" i="9"/>
  <c r="Q830" i="9"/>
  <c r="P830" i="9"/>
  <c r="R830" i="9"/>
  <c r="Q829" i="9"/>
  <c r="P829" i="9"/>
  <c r="R829" i="9"/>
  <c r="Q828" i="9"/>
  <c r="P828" i="9"/>
  <c r="R828" i="9"/>
  <c r="Q827" i="9"/>
  <c r="P827" i="9"/>
  <c r="R827" i="9"/>
  <c r="Q826" i="9"/>
  <c r="P826" i="9"/>
  <c r="R826" i="9"/>
  <c r="Q825" i="9"/>
  <c r="P825" i="9"/>
  <c r="R825" i="9"/>
  <c r="Q824" i="9"/>
  <c r="P824" i="9"/>
  <c r="R824" i="9"/>
  <c r="Q823" i="9"/>
  <c r="P823" i="9"/>
  <c r="R823" i="9"/>
  <c r="Q822" i="9"/>
  <c r="P822" i="9"/>
  <c r="R822" i="9"/>
  <c r="Q821" i="9"/>
  <c r="P821" i="9"/>
  <c r="R821" i="9"/>
  <c r="Q820" i="9"/>
  <c r="P820" i="9"/>
  <c r="R820" i="9"/>
  <c r="Q819" i="9"/>
  <c r="P819" i="9"/>
  <c r="R819" i="9"/>
  <c r="Q818" i="9"/>
  <c r="P818" i="9"/>
  <c r="R818" i="9"/>
  <c r="Q817" i="9"/>
  <c r="P817" i="9"/>
  <c r="R817" i="9"/>
  <c r="Q816" i="9"/>
  <c r="P816" i="9"/>
  <c r="R816" i="9"/>
  <c r="Q815" i="9"/>
  <c r="P815" i="9"/>
  <c r="R815" i="9"/>
  <c r="Q814" i="9"/>
  <c r="P814" i="9"/>
  <c r="R814" i="9"/>
  <c r="Q813" i="9"/>
  <c r="P813" i="9"/>
  <c r="R813" i="9"/>
  <c r="Q812" i="9"/>
  <c r="P812" i="9"/>
  <c r="R812" i="9"/>
  <c r="Q811" i="9"/>
  <c r="P811" i="9"/>
  <c r="R811" i="9"/>
  <c r="Q810" i="9"/>
  <c r="P810" i="9"/>
  <c r="R810" i="9"/>
  <c r="Q809" i="9"/>
  <c r="P809" i="9"/>
  <c r="R809" i="9"/>
  <c r="Q808" i="9"/>
  <c r="P808" i="9"/>
  <c r="R808" i="9"/>
  <c r="Q807" i="9"/>
  <c r="P807" i="9"/>
  <c r="R807" i="9"/>
  <c r="Q806" i="9"/>
  <c r="P806" i="9"/>
  <c r="R806" i="9"/>
  <c r="Q805" i="9"/>
  <c r="P805" i="9"/>
  <c r="R805" i="9"/>
  <c r="Q804" i="9"/>
  <c r="P804" i="9"/>
  <c r="R804" i="9"/>
  <c r="Q803" i="9"/>
  <c r="P803" i="9"/>
  <c r="R803" i="9"/>
  <c r="Q802" i="9"/>
  <c r="P802" i="9"/>
  <c r="R802" i="9"/>
  <c r="Q801" i="9"/>
  <c r="P801" i="9"/>
  <c r="R801" i="9"/>
  <c r="Q800" i="9"/>
  <c r="P800" i="9"/>
  <c r="R800" i="9"/>
  <c r="Q799" i="9"/>
  <c r="P799" i="9"/>
  <c r="R799" i="9"/>
  <c r="Q798" i="9"/>
  <c r="P798" i="9"/>
  <c r="R798" i="9"/>
  <c r="Q797" i="9"/>
  <c r="P797" i="9"/>
  <c r="R797" i="9"/>
  <c r="Q796" i="9"/>
  <c r="P796" i="9"/>
  <c r="R796" i="9"/>
  <c r="Q795" i="9"/>
  <c r="P795" i="9"/>
  <c r="R795" i="9"/>
  <c r="Q794" i="9"/>
  <c r="P794" i="9"/>
  <c r="R794" i="9"/>
  <c r="Q793" i="9"/>
  <c r="P793" i="9"/>
  <c r="R793" i="9"/>
  <c r="Q792" i="9"/>
  <c r="P792" i="9"/>
  <c r="R792" i="9"/>
  <c r="Q791" i="9"/>
  <c r="P791" i="9"/>
  <c r="R791" i="9"/>
  <c r="Q790" i="9"/>
  <c r="P790" i="9"/>
  <c r="R790" i="9"/>
  <c r="Q789" i="9"/>
  <c r="P789" i="9"/>
  <c r="R789" i="9"/>
  <c r="Q788" i="9"/>
  <c r="P788" i="9"/>
  <c r="R788" i="9"/>
  <c r="Q787" i="9"/>
  <c r="P787" i="9"/>
  <c r="R787" i="9"/>
  <c r="Q786" i="9"/>
  <c r="P786" i="9"/>
  <c r="R786" i="9"/>
  <c r="Q785" i="9"/>
  <c r="P785" i="9"/>
  <c r="R785" i="9"/>
  <c r="Q784" i="9"/>
  <c r="P784" i="9"/>
  <c r="R784" i="9"/>
  <c r="Q783" i="9"/>
  <c r="P783" i="9"/>
  <c r="R783" i="9"/>
  <c r="Q782" i="9"/>
  <c r="P782" i="9"/>
  <c r="R782" i="9"/>
  <c r="Q781" i="9"/>
  <c r="P781" i="9"/>
  <c r="R781" i="9"/>
  <c r="Q780" i="9"/>
  <c r="P780" i="9"/>
  <c r="R780" i="9"/>
  <c r="Q779" i="9"/>
  <c r="P779" i="9"/>
  <c r="R779" i="9"/>
  <c r="Q778" i="9"/>
  <c r="P778" i="9"/>
  <c r="R778" i="9"/>
  <c r="Q777" i="9"/>
  <c r="P777" i="9"/>
  <c r="R777" i="9"/>
  <c r="Q776" i="9"/>
  <c r="P776" i="9"/>
  <c r="R776" i="9"/>
  <c r="Q775" i="9"/>
  <c r="P775" i="9"/>
  <c r="R775" i="9"/>
  <c r="Q774" i="9"/>
  <c r="P774" i="9"/>
  <c r="R774" i="9"/>
  <c r="Q773" i="9"/>
  <c r="P773" i="9"/>
  <c r="R773" i="9"/>
  <c r="Q772" i="9"/>
  <c r="P772" i="9"/>
  <c r="R772" i="9"/>
  <c r="Q771" i="9"/>
  <c r="P771" i="9"/>
  <c r="R771" i="9"/>
  <c r="Q770" i="9"/>
  <c r="P770" i="9"/>
  <c r="R770" i="9"/>
  <c r="Q769" i="9"/>
  <c r="P769" i="9"/>
  <c r="R769" i="9"/>
  <c r="Q768" i="9"/>
  <c r="P768" i="9"/>
  <c r="R768" i="9"/>
  <c r="Q767" i="9"/>
  <c r="P767" i="9"/>
  <c r="R767" i="9"/>
  <c r="Q766" i="9"/>
  <c r="P766" i="9"/>
  <c r="R766" i="9"/>
  <c r="Q765" i="9"/>
  <c r="P765" i="9"/>
  <c r="R765" i="9"/>
  <c r="Q764" i="9"/>
  <c r="P764" i="9"/>
  <c r="R764" i="9"/>
  <c r="Q763" i="9"/>
  <c r="P763" i="9"/>
  <c r="R763" i="9"/>
  <c r="Q762" i="9"/>
  <c r="P762" i="9"/>
  <c r="R762" i="9"/>
  <c r="Q761" i="9"/>
  <c r="P761" i="9"/>
  <c r="R761" i="9"/>
  <c r="Q760" i="9"/>
  <c r="P760" i="9"/>
  <c r="R760" i="9"/>
  <c r="Q759" i="9"/>
  <c r="P759" i="9"/>
  <c r="R759" i="9"/>
  <c r="Q758" i="9"/>
  <c r="P758" i="9"/>
  <c r="R758" i="9"/>
  <c r="Q757" i="9"/>
  <c r="P757" i="9"/>
  <c r="R757" i="9"/>
  <c r="Q756" i="9"/>
  <c r="P756" i="9"/>
  <c r="R756" i="9"/>
  <c r="Q755" i="9"/>
  <c r="P755" i="9"/>
  <c r="R755" i="9"/>
  <c r="Q754" i="9"/>
  <c r="P754" i="9"/>
  <c r="R754" i="9"/>
  <c r="Q753" i="9"/>
  <c r="P753" i="9"/>
  <c r="R753" i="9"/>
  <c r="Q752" i="9"/>
  <c r="P752" i="9"/>
  <c r="R752" i="9"/>
  <c r="Q751" i="9"/>
  <c r="P751" i="9"/>
  <c r="R751" i="9"/>
  <c r="Q750" i="9"/>
  <c r="P750" i="9"/>
  <c r="R750" i="9"/>
  <c r="Q749" i="9"/>
  <c r="P749" i="9"/>
  <c r="R749" i="9"/>
  <c r="Q748" i="9"/>
  <c r="P748" i="9"/>
  <c r="R748" i="9"/>
  <c r="Q747" i="9"/>
  <c r="P747" i="9"/>
  <c r="R747" i="9"/>
  <c r="Q746" i="9"/>
  <c r="P746" i="9"/>
  <c r="R746" i="9"/>
  <c r="Q745" i="9"/>
  <c r="P745" i="9"/>
  <c r="R745" i="9"/>
  <c r="Q744" i="9"/>
  <c r="P744" i="9"/>
  <c r="R744" i="9"/>
  <c r="Q743" i="9"/>
  <c r="P743" i="9"/>
  <c r="R743" i="9"/>
  <c r="Q742" i="9"/>
  <c r="P742" i="9"/>
  <c r="R742" i="9"/>
  <c r="Q741" i="9"/>
  <c r="P741" i="9"/>
  <c r="R741" i="9"/>
  <c r="Q740" i="9"/>
  <c r="P740" i="9"/>
  <c r="R740" i="9"/>
  <c r="Q739" i="9"/>
  <c r="P739" i="9"/>
  <c r="R739" i="9"/>
  <c r="Q738" i="9"/>
  <c r="P738" i="9"/>
  <c r="R738" i="9"/>
  <c r="Q737" i="9"/>
  <c r="P737" i="9"/>
  <c r="R737" i="9"/>
  <c r="Q736" i="9"/>
  <c r="P736" i="9"/>
  <c r="R736" i="9"/>
  <c r="Q735" i="9"/>
  <c r="P735" i="9"/>
  <c r="R735" i="9"/>
  <c r="Q734" i="9"/>
  <c r="P734" i="9"/>
  <c r="R734" i="9"/>
  <c r="Q733" i="9"/>
  <c r="P733" i="9"/>
  <c r="R733" i="9"/>
  <c r="Q732" i="9"/>
  <c r="P732" i="9"/>
  <c r="R732" i="9"/>
  <c r="Q731" i="9"/>
  <c r="P731" i="9"/>
  <c r="R731" i="9"/>
  <c r="Q730" i="9"/>
  <c r="P730" i="9"/>
  <c r="R730" i="9"/>
  <c r="Q729" i="9"/>
  <c r="P729" i="9"/>
  <c r="R729" i="9"/>
  <c r="Q728" i="9"/>
  <c r="P728" i="9"/>
  <c r="R728" i="9"/>
  <c r="Q727" i="9"/>
  <c r="P727" i="9"/>
  <c r="R727" i="9"/>
  <c r="Q726" i="9"/>
  <c r="P726" i="9"/>
  <c r="R726" i="9"/>
  <c r="Q725" i="9"/>
  <c r="P725" i="9"/>
  <c r="R725" i="9"/>
  <c r="Q724" i="9"/>
  <c r="P724" i="9"/>
  <c r="R724" i="9"/>
  <c r="Q723" i="9"/>
  <c r="P723" i="9"/>
  <c r="R723" i="9"/>
  <c r="Q722" i="9"/>
  <c r="P722" i="9"/>
  <c r="R722" i="9"/>
  <c r="Q721" i="9"/>
  <c r="P721" i="9"/>
  <c r="R721" i="9"/>
  <c r="Q720" i="9"/>
  <c r="P720" i="9"/>
  <c r="R720" i="9"/>
  <c r="Q719" i="9"/>
  <c r="P719" i="9"/>
  <c r="R719" i="9"/>
  <c r="Q718" i="9"/>
  <c r="P718" i="9"/>
  <c r="R718" i="9"/>
  <c r="Q717" i="9"/>
  <c r="P717" i="9"/>
  <c r="R717" i="9"/>
  <c r="Q716" i="9"/>
  <c r="P716" i="9"/>
  <c r="R716" i="9"/>
  <c r="Q715" i="9"/>
  <c r="P715" i="9"/>
  <c r="R715" i="9"/>
  <c r="Q714" i="9"/>
  <c r="P714" i="9"/>
  <c r="R714" i="9"/>
  <c r="Q713" i="9"/>
  <c r="P713" i="9"/>
  <c r="R713" i="9"/>
  <c r="Q712" i="9"/>
  <c r="P712" i="9"/>
  <c r="R712" i="9"/>
  <c r="Q711" i="9"/>
  <c r="P711" i="9"/>
  <c r="R711" i="9"/>
  <c r="Q710" i="9"/>
  <c r="P710" i="9"/>
  <c r="R710" i="9"/>
  <c r="Q709" i="9"/>
  <c r="P709" i="9"/>
  <c r="R709" i="9"/>
  <c r="Q708" i="9"/>
  <c r="P708" i="9"/>
  <c r="R708" i="9"/>
  <c r="Q707" i="9"/>
  <c r="P707" i="9"/>
  <c r="R707" i="9"/>
  <c r="Q706" i="9"/>
  <c r="P706" i="9"/>
  <c r="R706" i="9"/>
  <c r="Q705" i="9"/>
  <c r="P705" i="9"/>
  <c r="R705" i="9"/>
  <c r="Q704" i="9"/>
  <c r="P704" i="9"/>
  <c r="R704" i="9"/>
  <c r="Q703" i="9"/>
  <c r="P703" i="9"/>
  <c r="R703" i="9"/>
  <c r="Q702" i="9"/>
  <c r="P702" i="9"/>
  <c r="R702" i="9"/>
  <c r="Q701" i="9"/>
  <c r="P701" i="9"/>
  <c r="R701" i="9"/>
  <c r="Q700" i="9"/>
  <c r="P700" i="9"/>
  <c r="R700" i="9"/>
  <c r="Q699" i="9"/>
  <c r="P699" i="9"/>
  <c r="R699" i="9"/>
  <c r="Q698" i="9"/>
  <c r="P698" i="9"/>
  <c r="R698" i="9"/>
  <c r="Q697" i="9"/>
  <c r="P697" i="9"/>
  <c r="R697" i="9"/>
  <c r="Q696" i="9"/>
  <c r="P696" i="9"/>
  <c r="R696" i="9"/>
  <c r="Q695" i="9"/>
  <c r="P695" i="9"/>
  <c r="R695" i="9"/>
  <c r="Q694" i="9"/>
  <c r="P694" i="9"/>
  <c r="R694" i="9"/>
  <c r="Q693" i="9"/>
  <c r="P693" i="9"/>
  <c r="R693" i="9"/>
  <c r="Q692" i="9"/>
  <c r="P692" i="9"/>
  <c r="R692" i="9"/>
  <c r="Q691" i="9"/>
  <c r="P691" i="9"/>
  <c r="R691" i="9"/>
  <c r="Q690" i="9"/>
  <c r="P690" i="9"/>
  <c r="R690" i="9"/>
  <c r="Q689" i="9"/>
  <c r="P689" i="9"/>
  <c r="R689" i="9"/>
  <c r="Q688" i="9"/>
  <c r="P688" i="9"/>
  <c r="R688" i="9"/>
  <c r="Q687" i="9"/>
  <c r="P687" i="9"/>
  <c r="R687" i="9"/>
  <c r="Q686" i="9"/>
  <c r="P686" i="9"/>
  <c r="R686" i="9"/>
  <c r="Q685" i="9"/>
  <c r="P685" i="9"/>
  <c r="R685" i="9"/>
  <c r="Q684" i="9"/>
  <c r="P684" i="9"/>
  <c r="R684" i="9"/>
  <c r="Q683" i="9"/>
  <c r="P683" i="9"/>
  <c r="R683" i="9"/>
  <c r="Q682" i="9"/>
  <c r="P682" i="9"/>
  <c r="R682" i="9"/>
  <c r="Q681" i="9"/>
  <c r="P681" i="9"/>
  <c r="R681" i="9"/>
  <c r="Q680" i="9"/>
  <c r="P680" i="9"/>
  <c r="R680" i="9"/>
  <c r="Q679" i="9"/>
  <c r="P679" i="9"/>
  <c r="R679" i="9"/>
  <c r="Q678" i="9"/>
  <c r="P678" i="9"/>
  <c r="R678" i="9"/>
  <c r="Q677" i="9"/>
  <c r="P677" i="9"/>
  <c r="R677" i="9"/>
  <c r="Q676" i="9"/>
  <c r="P676" i="9"/>
  <c r="R676" i="9"/>
  <c r="Q675" i="9"/>
  <c r="P675" i="9"/>
  <c r="R675" i="9"/>
  <c r="Q674" i="9"/>
  <c r="P674" i="9"/>
  <c r="R674" i="9"/>
  <c r="Q673" i="9"/>
  <c r="P673" i="9"/>
  <c r="R673" i="9"/>
  <c r="Q672" i="9"/>
  <c r="P672" i="9"/>
  <c r="R672" i="9"/>
  <c r="Q671" i="9"/>
  <c r="P671" i="9"/>
  <c r="R671" i="9"/>
  <c r="Q670" i="9"/>
  <c r="P670" i="9"/>
  <c r="R670" i="9"/>
  <c r="Q669" i="9"/>
  <c r="P669" i="9"/>
  <c r="R669" i="9"/>
  <c r="Q668" i="9"/>
  <c r="P668" i="9"/>
  <c r="R668" i="9"/>
  <c r="Q667" i="9"/>
  <c r="P667" i="9"/>
  <c r="R667" i="9"/>
  <c r="Q666" i="9"/>
  <c r="P666" i="9"/>
  <c r="R666" i="9"/>
  <c r="Q665" i="9"/>
  <c r="P665" i="9"/>
  <c r="R665" i="9"/>
  <c r="Q664" i="9"/>
  <c r="P664" i="9"/>
  <c r="R664" i="9"/>
  <c r="Q663" i="9"/>
  <c r="P663" i="9"/>
  <c r="R663" i="9"/>
  <c r="Q662" i="9"/>
  <c r="P662" i="9"/>
  <c r="R662" i="9"/>
  <c r="Q661" i="9"/>
  <c r="P661" i="9"/>
  <c r="R661" i="9"/>
  <c r="Q660" i="9"/>
  <c r="P660" i="9"/>
  <c r="R660" i="9"/>
  <c r="Q659" i="9"/>
  <c r="P659" i="9"/>
  <c r="R659" i="9"/>
  <c r="Q658" i="9"/>
  <c r="P658" i="9"/>
  <c r="R658" i="9"/>
  <c r="Q657" i="9"/>
  <c r="P657" i="9"/>
  <c r="R657" i="9"/>
  <c r="Q656" i="9"/>
  <c r="P656" i="9"/>
  <c r="R656" i="9"/>
  <c r="Q655" i="9"/>
  <c r="P655" i="9"/>
  <c r="R655" i="9"/>
  <c r="Q654" i="9"/>
  <c r="P654" i="9"/>
  <c r="R654" i="9"/>
  <c r="Q653" i="9"/>
  <c r="P653" i="9"/>
  <c r="R653" i="9"/>
  <c r="Q652" i="9"/>
  <c r="P652" i="9"/>
  <c r="R652" i="9"/>
  <c r="Q651" i="9"/>
  <c r="P651" i="9"/>
  <c r="R651" i="9"/>
  <c r="Q650" i="9"/>
  <c r="P650" i="9"/>
  <c r="R650" i="9"/>
  <c r="Q649" i="9"/>
  <c r="P649" i="9"/>
  <c r="R649" i="9"/>
  <c r="Q648" i="9"/>
  <c r="P648" i="9"/>
  <c r="R648" i="9"/>
  <c r="Q647" i="9"/>
  <c r="P647" i="9"/>
  <c r="R647" i="9"/>
  <c r="Q646" i="9"/>
  <c r="P646" i="9"/>
  <c r="R646" i="9"/>
  <c r="Q645" i="9"/>
  <c r="P645" i="9"/>
  <c r="R645" i="9"/>
  <c r="Q644" i="9"/>
  <c r="P644" i="9"/>
  <c r="R644" i="9"/>
  <c r="Q643" i="9"/>
  <c r="P643" i="9"/>
  <c r="R643" i="9"/>
  <c r="Q642" i="9"/>
  <c r="P642" i="9"/>
  <c r="R642" i="9"/>
  <c r="Q641" i="9"/>
  <c r="P641" i="9"/>
  <c r="R641" i="9"/>
  <c r="Q640" i="9"/>
  <c r="P640" i="9"/>
  <c r="R640" i="9"/>
  <c r="Q639" i="9"/>
  <c r="P639" i="9"/>
  <c r="R639" i="9"/>
  <c r="Q638" i="9"/>
  <c r="P638" i="9"/>
  <c r="R638" i="9"/>
  <c r="Q637" i="9"/>
  <c r="P637" i="9"/>
  <c r="R637" i="9"/>
  <c r="Q636" i="9"/>
  <c r="P636" i="9"/>
  <c r="R636" i="9"/>
  <c r="Q635" i="9"/>
  <c r="P635" i="9"/>
  <c r="R635" i="9"/>
  <c r="Q634" i="9"/>
  <c r="P634" i="9"/>
  <c r="R634" i="9"/>
  <c r="Q633" i="9"/>
  <c r="P633" i="9"/>
  <c r="R633" i="9"/>
  <c r="Q632" i="9"/>
  <c r="P632" i="9"/>
  <c r="R632" i="9"/>
  <c r="Q631" i="9"/>
  <c r="P631" i="9"/>
  <c r="R631" i="9"/>
  <c r="Q630" i="9"/>
  <c r="P630" i="9"/>
  <c r="R630" i="9"/>
  <c r="Q629" i="9"/>
  <c r="P629" i="9"/>
  <c r="R629" i="9"/>
  <c r="Q628" i="9"/>
  <c r="P628" i="9"/>
  <c r="R628" i="9"/>
  <c r="Q627" i="9"/>
  <c r="P627" i="9"/>
  <c r="R627" i="9"/>
  <c r="Q626" i="9"/>
  <c r="P626" i="9"/>
  <c r="R626" i="9"/>
  <c r="Q625" i="9"/>
  <c r="P625" i="9"/>
  <c r="R625" i="9"/>
  <c r="Q624" i="9"/>
  <c r="P624" i="9"/>
  <c r="R624" i="9"/>
  <c r="Q623" i="9"/>
  <c r="P623" i="9"/>
  <c r="R623" i="9"/>
  <c r="Q622" i="9"/>
  <c r="P622" i="9"/>
  <c r="R622" i="9"/>
  <c r="Q621" i="9"/>
  <c r="P621" i="9"/>
  <c r="R621" i="9"/>
  <c r="Q620" i="9"/>
  <c r="P620" i="9"/>
  <c r="R620" i="9"/>
  <c r="Q619" i="9"/>
  <c r="P619" i="9"/>
  <c r="R619" i="9"/>
  <c r="Q618" i="9"/>
  <c r="P618" i="9"/>
  <c r="R618" i="9"/>
  <c r="Q617" i="9"/>
  <c r="P617" i="9"/>
  <c r="R617" i="9"/>
  <c r="Q616" i="9"/>
  <c r="P616" i="9"/>
  <c r="R616" i="9"/>
  <c r="Q615" i="9"/>
  <c r="P615" i="9"/>
  <c r="R615" i="9"/>
  <c r="Q614" i="9"/>
  <c r="P614" i="9"/>
  <c r="R614" i="9"/>
  <c r="Q613" i="9"/>
  <c r="P613" i="9"/>
  <c r="R613" i="9"/>
  <c r="Q612" i="9"/>
  <c r="P612" i="9"/>
  <c r="R612" i="9"/>
  <c r="Q611" i="9"/>
  <c r="P611" i="9"/>
  <c r="R611" i="9"/>
  <c r="Q610" i="9"/>
  <c r="P610" i="9"/>
  <c r="R610" i="9"/>
  <c r="Q609" i="9"/>
  <c r="P609" i="9"/>
  <c r="R609" i="9"/>
  <c r="Q608" i="9"/>
  <c r="P608" i="9"/>
  <c r="R608" i="9"/>
  <c r="Q607" i="9"/>
  <c r="P607" i="9"/>
  <c r="R607" i="9"/>
  <c r="Q606" i="9"/>
  <c r="P606" i="9"/>
  <c r="R606" i="9"/>
  <c r="Q605" i="9"/>
  <c r="P605" i="9"/>
  <c r="R605" i="9"/>
  <c r="Q604" i="9"/>
  <c r="P604" i="9"/>
  <c r="R604" i="9"/>
  <c r="Q603" i="9"/>
  <c r="P603" i="9"/>
  <c r="R603" i="9"/>
  <c r="Q602" i="9"/>
  <c r="P602" i="9"/>
  <c r="R602" i="9"/>
  <c r="Q601" i="9"/>
  <c r="P601" i="9"/>
  <c r="R601" i="9"/>
  <c r="Q600" i="9"/>
  <c r="P600" i="9"/>
  <c r="R600" i="9"/>
  <c r="Q599" i="9"/>
  <c r="P599" i="9"/>
  <c r="R599" i="9"/>
  <c r="Q598" i="9"/>
  <c r="P598" i="9"/>
  <c r="R598" i="9"/>
  <c r="Q597" i="9"/>
  <c r="P597" i="9"/>
  <c r="R597" i="9"/>
  <c r="Q596" i="9"/>
  <c r="P596" i="9"/>
  <c r="R596" i="9"/>
  <c r="Q595" i="9"/>
  <c r="P595" i="9"/>
  <c r="R595" i="9"/>
  <c r="Q594" i="9"/>
  <c r="P594" i="9"/>
  <c r="R594" i="9"/>
  <c r="Q593" i="9"/>
  <c r="P593" i="9"/>
  <c r="R593" i="9"/>
  <c r="Q592" i="9"/>
  <c r="P592" i="9"/>
  <c r="R592" i="9"/>
  <c r="Q591" i="9"/>
  <c r="P591" i="9"/>
  <c r="R591" i="9"/>
  <c r="Q590" i="9"/>
  <c r="P590" i="9"/>
  <c r="R590" i="9"/>
  <c r="Q589" i="9"/>
  <c r="P589" i="9"/>
  <c r="R589" i="9"/>
  <c r="Q588" i="9"/>
  <c r="P588" i="9"/>
  <c r="R588" i="9"/>
  <c r="Q587" i="9"/>
  <c r="P587" i="9"/>
  <c r="R587" i="9"/>
  <c r="Q586" i="9"/>
  <c r="P586" i="9"/>
  <c r="R586" i="9"/>
  <c r="Q585" i="9"/>
  <c r="P585" i="9"/>
  <c r="R585" i="9"/>
  <c r="Q584" i="9"/>
  <c r="P584" i="9"/>
  <c r="R584" i="9"/>
  <c r="Q583" i="9"/>
  <c r="P583" i="9"/>
  <c r="R583" i="9"/>
  <c r="Q582" i="9"/>
  <c r="P582" i="9"/>
  <c r="R582" i="9"/>
  <c r="Q581" i="9"/>
  <c r="P581" i="9"/>
  <c r="R581" i="9"/>
  <c r="Q580" i="9"/>
  <c r="P580" i="9"/>
  <c r="R580" i="9"/>
  <c r="Q579" i="9"/>
  <c r="P579" i="9"/>
  <c r="R579" i="9"/>
  <c r="Q578" i="9"/>
  <c r="P578" i="9"/>
  <c r="R578" i="9"/>
  <c r="Q577" i="9"/>
  <c r="P577" i="9"/>
  <c r="R577" i="9"/>
  <c r="Q576" i="9"/>
  <c r="P576" i="9"/>
  <c r="R576" i="9"/>
  <c r="Q575" i="9"/>
  <c r="P575" i="9"/>
  <c r="R575" i="9"/>
  <c r="Q574" i="9"/>
  <c r="P574" i="9"/>
  <c r="R574" i="9"/>
  <c r="Q573" i="9"/>
  <c r="P573" i="9"/>
  <c r="R573" i="9"/>
  <c r="Q572" i="9"/>
  <c r="P572" i="9"/>
  <c r="R572" i="9"/>
  <c r="Q571" i="9"/>
  <c r="P571" i="9"/>
  <c r="R571" i="9"/>
  <c r="Q570" i="9"/>
  <c r="P570" i="9"/>
  <c r="R570" i="9"/>
  <c r="Q569" i="9"/>
  <c r="P569" i="9"/>
  <c r="R569" i="9"/>
  <c r="Q568" i="9"/>
  <c r="P568" i="9"/>
  <c r="R568" i="9"/>
  <c r="Q567" i="9"/>
  <c r="P567" i="9"/>
  <c r="R567" i="9"/>
  <c r="Q566" i="9"/>
  <c r="P566" i="9"/>
  <c r="R566" i="9"/>
  <c r="Q565" i="9"/>
  <c r="P565" i="9"/>
  <c r="R565" i="9"/>
  <c r="Q564" i="9"/>
  <c r="P564" i="9"/>
  <c r="R564" i="9"/>
  <c r="Q563" i="9"/>
  <c r="P563" i="9"/>
  <c r="R563" i="9"/>
  <c r="Q562" i="9"/>
  <c r="P562" i="9"/>
  <c r="R562" i="9"/>
  <c r="Q561" i="9"/>
  <c r="P561" i="9"/>
  <c r="R561" i="9"/>
  <c r="Q560" i="9"/>
  <c r="P560" i="9"/>
  <c r="R560" i="9"/>
  <c r="Q559" i="9"/>
  <c r="P559" i="9"/>
  <c r="R559" i="9"/>
  <c r="Q558" i="9"/>
  <c r="P558" i="9"/>
  <c r="R558" i="9"/>
  <c r="Q557" i="9"/>
  <c r="P557" i="9"/>
  <c r="R557" i="9"/>
  <c r="Q556" i="9"/>
  <c r="P556" i="9"/>
  <c r="R556" i="9"/>
  <c r="Q555" i="9"/>
  <c r="P555" i="9"/>
  <c r="R555" i="9"/>
  <c r="Q554" i="9"/>
  <c r="P554" i="9"/>
  <c r="R554" i="9"/>
  <c r="Q553" i="9"/>
  <c r="P553" i="9"/>
  <c r="R553" i="9"/>
  <c r="Q552" i="9"/>
  <c r="P552" i="9"/>
  <c r="R552" i="9"/>
  <c r="Q551" i="9"/>
  <c r="P551" i="9"/>
  <c r="R551" i="9"/>
  <c r="Q550" i="9"/>
  <c r="P550" i="9"/>
  <c r="R550" i="9"/>
  <c r="Q549" i="9"/>
  <c r="P549" i="9"/>
  <c r="R549" i="9"/>
  <c r="Q548" i="9"/>
  <c r="P548" i="9"/>
  <c r="R548" i="9"/>
  <c r="Q547" i="9"/>
  <c r="P547" i="9"/>
  <c r="R547" i="9"/>
  <c r="Q546" i="9"/>
  <c r="P546" i="9"/>
  <c r="R546" i="9"/>
  <c r="Q545" i="9"/>
  <c r="P545" i="9"/>
  <c r="R545" i="9"/>
  <c r="Q544" i="9"/>
  <c r="P544" i="9"/>
  <c r="R544" i="9"/>
  <c r="Q543" i="9"/>
  <c r="P543" i="9"/>
  <c r="R543" i="9"/>
  <c r="Q542" i="9"/>
  <c r="P542" i="9"/>
  <c r="R542" i="9"/>
  <c r="Q541" i="9"/>
  <c r="P541" i="9"/>
  <c r="R541" i="9"/>
  <c r="Q540" i="9"/>
  <c r="P540" i="9"/>
  <c r="R540" i="9"/>
  <c r="Q539" i="9"/>
  <c r="P539" i="9"/>
  <c r="R539" i="9"/>
  <c r="Q538" i="9"/>
  <c r="P538" i="9"/>
  <c r="R538" i="9"/>
  <c r="Q537" i="9"/>
  <c r="P537" i="9"/>
  <c r="R537" i="9"/>
  <c r="Q536" i="9"/>
  <c r="P536" i="9"/>
  <c r="R536" i="9"/>
  <c r="Q535" i="9"/>
  <c r="P535" i="9"/>
  <c r="R535" i="9"/>
  <c r="Q534" i="9"/>
  <c r="P534" i="9"/>
  <c r="R534" i="9"/>
  <c r="Q533" i="9"/>
  <c r="P533" i="9"/>
  <c r="R533" i="9"/>
  <c r="Q532" i="9"/>
  <c r="P532" i="9"/>
  <c r="R532" i="9"/>
  <c r="Q531" i="9"/>
  <c r="P531" i="9"/>
  <c r="R531" i="9"/>
  <c r="Q530" i="9"/>
  <c r="P530" i="9"/>
  <c r="R530" i="9"/>
  <c r="Q529" i="9"/>
  <c r="P529" i="9"/>
  <c r="R529" i="9"/>
  <c r="Q528" i="9"/>
  <c r="P528" i="9"/>
  <c r="R528" i="9"/>
  <c r="Q527" i="9"/>
  <c r="P527" i="9"/>
  <c r="R527" i="9"/>
  <c r="Q526" i="9"/>
  <c r="P526" i="9"/>
  <c r="R526" i="9"/>
  <c r="Q525" i="9"/>
  <c r="P525" i="9"/>
  <c r="R525" i="9"/>
  <c r="Q524" i="9"/>
  <c r="P524" i="9"/>
  <c r="R524" i="9"/>
  <c r="Q523" i="9"/>
  <c r="P523" i="9"/>
  <c r="R523" i="9"/>
  <c r="Q522" i="9"/>
  <c r="P522" i="9"/>
  <c r="R522" i="9"/>
  <c r="Q521" i="9"/>
  <c r="P521" i="9"/>
  <c r="R521" i="9"/>
  <c r="Q520" i="9"/>
  <c r="P520" i="9"/>
  <c r="R520" i="9"/>
  <c r="Q519" i="9"/>
  <c r="P519" i="9"/>
  <c r="R519" i="9"/>
  <c r="Q518" i="9"/>
  <c r="P518" i="9"/>
  <c r="R518" i="9"/>
  <c r="Q517" i="9"/>
  <c r="P517" i="9"/>
  <c r="R517" i="9"/>
  <c r="Q516" i="9"/>
  <c r="P516" i="9"/>
  <c r="R516" i="9"/>
  <c r="Q515" i="9"/>
  <c r="P515" i="9"/>
  <c r="R515" i="9"/>
  <c r="Q514" i="9"/>
  <c r="P514" i="9"/>
  <c r="R514" i="9"/>
  <c r="Q513" i="9"/>
  <c r="P513" i="9"/>
  <c r="R513" i="9"/>
  <c r="Q512" i="9"/>
  <c r="P512" i="9"/>
  <c r="R512" i="9"/>
  <c r="Q511" i="9"/>
  <c r="P511" i="9"/>
  <c r="R511" i="9"/>
  <c r="Q510" i="9"/>
  <c r="P510" i="9"/>
  <c r="R510" i="9"/>
  <c r="Q509" i="9"/>
  <c r="P509" i="9"/>
  <c r="R509" i="9"/>
  <c r="Q508" i="9"/>
  <c r="P508" i="9"/>
  <c r="R508" i="9"/>
  <c r="Q507" i="9"/>
  <c r="P507" i="9"/>
  <c r="R507" i="9"/>
  <c r="Q506" i="9"/>
  <c r="P506" i="9"/>
  <c r="R506" i="9"/>
  <c r="Q505" i="9"/>
  <c r="P505" i="9"/>
  <c r="R505" i="9"/>
  <c r="Q504" i="9"/>
  <c r="P504" i="9"/>
  <c r="R504" i="9"/>
  <c r="Q503" i="9"/>
  <c r="P503" i="9"/>
  <c r="R503" i="9"/>
  <c r="Q502" i="9"/>
  <c r="P502" i="9"/>
  <c r="R502" i="9"/>
  <c r="Q501" i="9"/>
  <c r="P501" i="9"/>
  <c r="R501" i="9"/>
  <c r="Q500" i="9"/>
  <c r="P500" i="9"/>
  <c r="R500" i="9"/>
  <c r="Q499" i="9"/>
  <c r="P499" i="9"/>
  <c r="R499" i="9"/>
  <c r="Q498" i="9"/>
  <c r="P498" i="9"/>
  <c r="R498" i="9"/>
  <c r="Q497" i="9"/>
  <c r="P497" i="9"/>
  <c r="R497" i="9"/>
  <c r="Q496" i="9"/>
  <c r="P496" i="9"/>
  <c r="R496" i="9"/>
  <c r="Q495" i="9"/>
  <c r="P495" i="9"/>
  <c r="R495" i="9"/>
  <c r="Q494" i="9"/>
  <c r="P494" i="9"/>
  <c r="R494" i="9"/>
  <c r="Q493" i="9"/>
  <c r="P493" i="9"/>
  <c r="R493" i="9"/>
  <c r="Q492" i="9"/>
  <c r="P492" i="9"/>
  <c r="R492" i="9"/>
  <c r="Q491" i="9"/>
  <c r="P491" i="9"/>
  <c r="R491" i="9"/>
  <c r="Q490" i="9"/>
  <c r="P490" i="9"/>
  <c r="R490" i="9"/>
  <c r="Q489" i="9"/>
  <c r="P489" i="9"/>
  <c r="R489" i="9"/>
  <c r="Q488" i="9"/>
  <c r="P488" i="9"/>
  <c r="R488" i="9"/>
  <c r="Q487" i="9"/>
  <c r="P487" i="9"/>
  <c r="R487" i="9"/>
  <c r="Q486" i="9"/>
  <c r="P486" i="9"/>
  <c r="R486" i="9"/>
  <c r="Q485" i="9"/>
  <c r="P485" i="9"/>
  <c r="R485" i="9"/>
  <c r="Q484" i="9"/>
  <c r="P484" i="9"/>
  <c r="R484" i="9"/>
  <c r="Q483" i="9"/>
  <c r="P483" i="9"/>
  <c r="R483" i="9"/>
  <c r="Q482" i="9"/>
  <c r="P482" i="9"/>
  <c r="R482" i="9"/>
  <c r="Q481" i="9"/>
  <c r="P481" i="9"/>
  <c r="R481" i="9"/>
  <c r="Q480" i="9"/>
  <c r="P480" i="9"/>
  <c r="R480" i="9"/>
  <c r="Q479" i="9"/>
  <c r="P479" i="9"/>
  <c r="R479" i="9"/>
  <c r="Q478" i="9"/>
  <c r="P478" i="9"/>
  <c r="R478" i="9"/>
  <c r="Q477" i="9"/>
  <c r="P477" i="9"/>
  <c r="R477" i="9"/>
  <c r="Q476" i="9"/>
  <c r="P476" i="9"/>
  <c r="R476" i="9"/>
  <c r="Q475" i="9"/>
  <c r="P475" i="9"/>
  <c r="R475" i="9"/>
  <c r="Q474" i="9"/>
  <c r="P474" i="9"/>
  <c r="R474" i="9"/>
  <c r="Q473" i="9"/>
  <c r="P473" i="9"/>
  <c r="R473" i="9"/>
  <c r="Q472" i="9"/>
  <c r="P472" i="9"/>
  <c r="R472" i="9"/>
  <c r="Q471" i="9"/>
  <c r="P471" i="9"/>
  <c r="R471" i="9"/>
  <c r="Q470" i="9"/>
  <c r="P470" i="9"/>
  <c r="R470" i="9"/>
  <c r="Q469" i="9"/>
  <c r="P469" i="9"/>
  <c r="R469" i="9"/>
  <c r="Q468" i="9"/>
  <c r="P468" i="9"/>
  <c r="R468" i="9"/>
  <c r="Q467" i="9"/>
  <c r="P467" i="9"/>
  <c r="R467" i="9"/>
  <c r="Q466" i="9"/>
  <c r="P466" i="9"/>
  <c r="R466" i="9"/>
  <c r="Q465" i="9"/>
  <c r="P465" i="9"/>
  <c r="R465" i="9"/>
  <c r="Q464" i="9"/>
  <c r="P464" i="9"/>
  <c r="R464" i="9"/>
  <c r="Q463" i="9"/>
  <c r="P463" i="9"/>
  <c r="R463" i="9"/>
  <c r="Q462" i="9"/>
  <c r="P462" i="9"/>
  <c r="R462" i="9"/>
  <c r="Q461" i="9"/>
  <c r="P461" i="9"/>
  <c r="R461" i="9"/>
  <c r="Q460" i="9"/>
  <c r="P460" i="9"/>
  <c r="R460" i="9"/>
  <c r="Q459" i="9"/>
  <c r="P459" i="9"/>
  <c r="R459" i="9"/>
  <c r="Q458" i="9"/>
  <c r="P458" i="9"/>
  <c r="R458" i="9"/>
  <c r="Q457" i="9"/>
  <c r="P457" i="9"/>
  <c r="R457" i="9"/>
  <c r="Q456" i="9"/>
  <c r="P456" i="9"/>
  <c r="R456" i="9"/>
  <c r="Q455" i="9"/>
  <c r="P455" i="9"/>
  <c r="R455" i="9"/>
  <c r="Q454" i="9"/>
  <c r="P454" i="9"/>
  <c r="R454" i="9"/>
  <c r="Q453" i="9"/>
  <c r="P453" i="9"/>
  <c r="R453" i="9"/>
  <c r="Q452" i="9"/>
  <c r="P452" i="9"/>
  <c r="R452" i="9"/>
  <c r="Q451" i="9"/>
  <c r="P451" i="9"/>
  <c r="R451" i="9"/>
  <c r="Q450" i="9"/>
  <c r="P450" i="9"/>
  <c r="R450" i="9"/>
  <c r="Q449" i="9"/>
  <c r="P449" i="9"/>
  <c r="R449" i="9"/>
  <c r="Q448" i="9"/>
  <c r="P448" i="9"/>
  <c r="R448" i="9"/>
  <c r="Q447" i="9"/>
  <c r="P447" i="9"/>
  <c r="R447" i="9"/>
  <c r="Q446" i="9"/>
  <c r="P446" i="9"/>
  <c r="R446" i="9"/>
  <c r="Q445" i="9"/>
  <c r="P445" i="9"/>
  <c r="R445" i="9"/>
  <c r="Q444" i="9"/>
  <c r="P444" i="9"/>
  <c r="R444" i="9"/>
  <c r="Q443" i="9"/>
  <c r="P443" i="9"/>
  <c r="R443" i="9"/>
  <c r="Q442" i="9"/>
  <c r="P442" i="9"/>
  <c r="R442" i="9"/>
  <c r="Q441" i="9"/>
  <c r="P441" i="9"/>
  <c r="R441" i="9"/>
  <c r="Q440" i="9"/>
  <c r="P440" i="9"/>
  <c r="R440" i="9"/>
  <c r="Q439" i="9"/>
  <c r="P439" i="9"/>
  <c r="R439" i="9"/>
  <c r="Q438" i="9"/>
  <c r="P438" i="9"/>
  <c r="R438" i="9"/>
  <c r="Q437" i="9"/>
  <c r="P437" i="9"/>
  <c r="R437" i="9"/>
  <c r="Q436" i="9"/>
  <c r="P436" i="9"/>
  <c r="R436" i="9"/>
  <c r="Q435" i="9"/>
  <c r="P435" i="9"/>
  <c r="R435" i="9"/>
  <c r="Q434" i="9"/>
  <c r="P434" i="9"/>
  <c r="R434" i="9"/>
  <c r="Q433" i="9"/>
  <c r="P433" i="9"/>
  <c r="R433" i="9"/>
  <c r="Q432" i="9"/>
  <c r="P432" i="9"/>
  <c r="R432" i="9"/>
  <c r="Q431" i="9"/>
  <c r="P431" i="9"/>
  <c r="R431" i="9"/>
  <c r="Q430" i="9"/>
  <c r="P430" i="9"/>
  <c r="R430" i="9"/>
  <c r="Q429" i="9"/>
  <c r="P429" i="9"/>
  <c r="R429" i="9"/>
  <c r="Q428" i="9"/>
  <c r="P428" i="9"/>
  <c r="R428" i="9"/>
  <c r="Q427" i="9"/>
  <c r="P427" i="9"/>
  <c r="R427" i="9"/>
  <c r="Q426" i="9"/>
  <c r="P426" i="9"/>
  <c r="R426" i="9"/>
  <c r="Q425" i="9"/>
  <c r="P425" i="9"/>
  <c r="R425" i="9"/>
  <c r="Q424" i="9"/>
  <c r="P424" i="9"/>
  <c r="R424" i="9"/>
  <c r="Q423" i="9"/>
  <c r="P423" i="9"/>
  <c r="R423" i="9"/>
  <c r="Q422" i="9"/>
  <c r="P422" i="9"/>
  <c r="R422" i="9"/>
  <c r="Q421" i="9"/>
  <c r="P421" i="9"/>
  <c r="R421" i="9"/>
  <c r="Q420" i="9"/>
  <c r="P420" i="9"/>
  <c r="R420" i="9"/>
  <c r="Q419" i="9"/>
  <c r="P419" i="9"/>
  <c r="R419" i="9"/>
  <c r="Q418" i="9"/>
  <c r="P418" i="9"/>
  <c r="R418" i="9"/>
  <c r="Q417" i="9"/>
  <c r="P417" i="9"/>
  <c r="R417" i="9"/>
  <c r="Q416" i="9"/>
  <c r="P416" i="9"/>
  <c r="R416" i="9"/>
  <c r="Q415" i="9"/>
  <c r="P415" i="9"/>
  <c r="R415" i="9"/>
  <c r="Q414" i="9"/>
  <c r="P414" i="9"/>
  <c r="R414" i="9"/>
  <c r="Q413" i="9"/>
  <c r="P413" i="9"/>
  <c r="R413" i="9"/>
  <c r="Q412" i="9"/>
  <c r="P412" i="9"/>
  <c r="R412" i="9"/>
  <c r="Q411" i="9"/>
  <c r="P411" i="9"/>
  <c r="R411" i="9"/>
  <c r="Q410" i="9"/>
  <c r="P410" i="9"/>
  <c r="R410" i="9"/>
  <c r="Q409" i="9"/>
  <c r="P409" i="9"/>
  <c r="R409" i="9"/>
  <c r="Q408" i="9"/>
  <c r="P408" i="9"/>
  <c r="R408" i="9"/>
  <c r="Q407" i="9"/>
  <c r="P407" i="9"/>
  <c r="R407" i="9"/>
  <c r="Q406" i="9"/>
  <c r="P406" i="9"/>
  <c r="R406" i="9"/>
  <c r="Q405" i="9"/>
  <c r="P405" i="9"/>
  <c r="R405" i="9"/>
  <c r="Q404" i="9"/>
  <c r="P404" i="9"/>
  <c r="R404" i="9"/>
  <c r="Q403" i="9"/>
  <c r="P403" i="9"/>
  <c r="R403" i="9"/>
  <c r="Q402" i="9"/>
  <c r="P402" i="9"/>
  <c r="R402" i="9"/>
  <c r="Q401" i="9"/>
  <c r="P401" i="9"/>
  <c r="R401" i="9"/>
  <c r="Q400" i="9"/>
  <c r="P400" i="9"/>
  <c r="R400" i="9"/>
  <c r="Q399" i="9"/>
  <c r="P399" i="9"/>
  <c r="R399" i="9"/>
  <c r="Q398" i="9"/>
  <c r="P398" i="9"/>
  <c r="R398" i="9"/>
  <c r="Q397" i="9"/>
  <c r="P397" i="9"/>
  <c r="R397" i="9"/>
  <c r="Q396" i="9"/>
  <c r="P396" i="9"/>
  <c r="R396" i="9"/>
  <c r="Q395" i="9"/>
  <c r="P395" i="9"/>
  <c r="R395" i="9"/>
  <c r="Q394" i="9"/>
  <c r="P394" i="9"/>
  <c r="R394" i="9"/>
  <c r="Q393" i="9"/>
  <c r="P393" i="9"/>
  <c r="R393" i="9"/>
  <c r="Q392" i="9"/>
  <c r="P392" i="9"/>
  <c r="R392" i="9"/>
  <c r="Q391" i="9"/>
  <c r="P391" i="9"/>
  <c r="R391" i="9"/>
  <c r="Q390" i="9"/>
  <c r="P390" i="9"/>
  <c r="R390" i="9"/>
  <c r="Q389" i="9"/>
  <c r="P389" i="9"/>
  <c r="R389" i="9"/>
  <c r="Q388" i="9"/>
  <c r="P388" i="9"/>
  <c r="R388" i="9"/>
  <c r="Q387" i="9"/>
  <c r="P387" i="9"/>
  <c r="R387" i="9"/>
  <c r="Q386" i="9"/>
  <c r="P386" i="9"/>
  <c r="R386" i="9"/>
  <c r="Q385" i="9"/>
  <c r="P385" i="9"/>
  <c r="R385" i="9"/>
  <c r="Q384" i="9"/>
  <c r="P384" i="9"/>
  <c r="R384" i="9"/>
  <c r="Q383" i="9"/>
  <c r="P383" i="9"/>
  <c r="R383" i="9"/>
  <c r="Q382" i="9"/>
  <c r="P382" i="9"/>
  <c r="R382" i="9"/>
  <c r="Q381" i="9"/>
  <c r="P381" i="9"/>
  <c r="R381" i="9"/>
  <c r="Q380" i="9"/>
  <c r="P380" i="9"/>
  <c r="R380" i="9"/>
  <c r="Q379" i="9"/>
  <c r="P379" i="9"/>
  <c r="R379" i="9"/>
  <c r="Q378" i="9"/>
  <c r="P378" i="9"/>
  <c r="R378" i="9"/>
  <c r="Q377" i="9"/>
  <c r="P377" i="9"/>
  <c r="R377" i="9"/>
  <c r="Q376" i="9"/>
  <c r="P376" i="9"/>
  <c r="R376" i="9"/>
  <c r="Q375" i="9"/>
  <c r="P375" i="9"/>
  <c r="R375" i="9"/>
  <c r="Q374" i="9"/>
  <c r="P374" i="9"/>
  <c r="R374" i="9"/>
  <c r="Q373" i="9"/>
  <c r="P373" i="9"/>
  <c r="R373" i="9"/>
  <c r="Q372" i="9"/>
  <c r="P372" i="9"/>
  <c r="R372" i="9"/>
  <c r="Q371" i="9"/>
  <c r="P371" i="9"/>
  <c r="R371" i="9"/>
  <c r="Q370" i="9"/>
  <c r="P370" i="9"/>
  <c r="R370" i="9"/>
  <c r="Q369" i="9"/>
  <c r="P369" i="9"/>
  <c r="R369" i="9"/>
  <c r="Q368" i="9"/>
  <c r="P368" i="9"/>
  <c r="R368" i="9"/>
  <c r="Q367" i="9"/>
  <c r="P367" i="9"/>
  <c r="R367" i="9"/>
  <c r="Q366" i="9"/>
  <c r="P366" i="9"/>
  <c r="R366" i="9"/>
  <c r="Q365" i="9"/>
  <c r="P365" i="9"/>
  <c r="R365" i="9"/>
  <c r="Q364" i="9"/>
  <c r="P364" i="9"/>
  <c r="R364" i="9"/>
  <c r="Q363" i="9"/>
  <c r="P363" i="9"/>
  <c r="R363" i="9"/>
  <c r="Q362" i="9"/>
  <c r="P362" i="9"/>
  <c r="R362" i="9"/>
  <c r="Q361" i="9"/>
  <c r="P361" i="9"/>
  <c r="R361" i="9"/>
  <c r="Q360" i="9"/>
  <c r="P360" i="9"/>
  <c r="R360" i="9"/>
  <c r="Q359" i="9"/>
  <c r="P359" i="9"/>
  <c r="R359" i="9"/>
  <c r="Q358" i="9"/>
  <c r="P358" i="9"/>
  <c r="R358" i="9"/>
  <c r="Q357" i="9"/>
  <c r="P357" i="9"/>
  <c r="R357" i="9"/>
  <c r="Q356" i="9"/>
  <c r="P356" i="9"/>
  <c r="R356" i="9"/>
  <c r="Q355" i="9"/>
  <c r="P355" i="9"/>
  <c r="R355" i="9"/>
  <c r="Q354" i="9"/>
  <c r="P354" i="9"/>
  <c r="R354" i="9"/>
  <c r="Q353" i="9"/>
  <c r="P353" i="9"/>
  <c r="R353" i="9"/>
  <c r="Q352" i="9"/>
  <c r="P352" i="9"/>
  <c r="R352" i="9"/>
  <c r="Q351" i="9"/>
  <c r="P351" i="9"/>
  <c r="R351" i="9"/>
  <c r="Q350" i="9"/>
  <c r="P350" i="9"/>
  <c r="R350" i="9"/>
  <c r="Q349" i="9"/>
  <c r="P349" i="9"/>
  <c r="R349" i="9"/>
  <c r="Q348" i="9"/>
  <c r="P348" i="9"/>
  <c r="R348" i="9"/>
  <c r="Q347" i="9"/>
  <c r="P347" i="9"/>
  <c r="R347" i="9"/>
  <c r="Q346" i="9"/>
  <c r="P346" i="9"/>
  <c r="R346" i="9"/>
  <c r="Q345" i="9"/>
  <c r="P345" i="9"/>
  <c r="R345" i="9"/>
  <c r="Q344" i="9"/>
  <c r="P344" i="9"/>
  <c r="R344" i="9"/>
  <c r="Q343" i="9"/>
  <c r="P343" i="9"/>
  <c r="R343" i="9"/>
  <c r="Q342" i="9"/>
  <c r="P342" i="9"/>
  <c r="R342" i="9"/>
  <c r="Q341" i="9"/>
  <c r="P341" i="9"/>
  <c r="R341" i="9"/>
  <c r="Q340" i="9"/>
  <c r="P340" i="9"/>
  <c r="R340" i="9"/>
  <c r="Q339" i="9"/>
  <c r="P339" i="9"/>
  <c r="R339" i="9"/>
  <c r="Q338" i="9"/>
  <c r="P338" i="9"/>
  <c r="R338" i="9"/>
  <c r="Q337" i="9"/>
  <c r="P337" i="9"/>
  <c r="R337" i="9"/>
  <c r="Q336" i="9"/>
  <c r="P336" i="9"/>
  <c r="R336" i="9"/>
  <c r="Q335" i="9"/>
  <c r="P335" i="9"/>
  <c r="R335" i="9"/>
  <c r="Q334" i="9"/>
  <c r="P334" i="9"/>
  <c r="R334" i="9"/>
  <c r="Q333" i="9"/>
  <c r="P333" i="9"/>
  <c r="R333" i="9"/>
  <c r="Q332" i="9"/>
  <c r="P332" i="9"/>
  <c r="R332" i="9"/>
  <c r="Q331" i="9"/>
  <c r="P331" i="9"/>
  <c r="R331" i="9"/>
  <c r="Q330" i="9"/>
  <c r="P330" i="9"/>
  <c r="R330" i="9"/>
  <c r="Q329" i="9"/>
  <c r="P329" i="9"/>
  <c r="R329" i="9"/>
  <c r="Q328" i="9"/>
  <c r="P328" i="9"/>
  <c r="R328" i="9"/>
  <c r="Q327" i="9"/>
  <c r="P327" i="9"/>
  <c r="R327" i="9"/>
  <c r="Q326" i="9"/>
  <c r="P326" i="9"/>
  <c r="R326" i="9"/>
  <c r="Q325" i="9"/>
  <c r="P325" i="9"/>
  <c r="R325" i="9"/>
  <c r="Q324" i="9"/>
  <c r="P324" i="9"/>
  <c r="R324" i="9"/>
  <c r="Q323" i="9"/>
  <c r="P323" i="9"/>
  <c r="R323" i="9"/>
  <c r="Q322" i="9"/>
  <c r="P322" i="9"/>
  <c r="R322" i="9"/>
  <c r="Q321" i="9"/>
  <c r="P321" i="9"/>
  <c r="R321" i="9"/>
  <c r="Q320" i="9"/>
  <c r="P320" i="9"/>
  <c r="R320" i="9"/>
  <c r="Q319" i="9"/>
  <c r="P319" i="9"/>
  <c r="R319" i="9"/>
  <c r="Q318" i="9"/>
  <c r="P318" i="9"/>
  <c r="R318" i="9"/>
  <c r="Q317" i="9"/>
  <c r="P317" i="9"/>
  <c r="R317" i="9"/>
  <c r="Q316" i="9"/>
  <c r="P316" i="9"/>
  <c r="R316" i="9"/>
  <c r="Q315" i="9"/>
  <c r="P315" i="9"/>
  <c r="R315" i="9"/>
  <c r="Q314" i="9"/>
  <c r="P314" i="9"/>
  <c r="R314" i="9"/>
  <c r="Q313" i="9"/>
  <c r="P313" i="9"/>
  <c r="R313" i="9"/>
  <c r="Q312" i="9"/>
  <c r="P312" i="9"/>
  <c r="R312" i="9"/>
  <c r="Q311" i="9"/>
  <c r="P311" i="9"/>
  <c r="R311" i="9"/>
  <c r="Q310" i="9"/>
  <c r="P310" i="9"/>
  <c r="R310" i="9"/>
  <c r="Q309" i="9"/>
  <c r="P309" i="9"/>
  <c r="R309" i="9"/>
  <c r="Q308" i="9"/>
  <c r="P308" i="9"/>
  <c r="R308" i="9"/>
  <c r="Q307" i="9"/>
  <c r="P307" i="9"/>
  <c r="R307" i="9"/>
  <c r="Q306" i="9"/>
  <c r="P306" i="9"/>
  <c r="R306" i="9"/>
  <c r="Q305" i="9"/>
  <c r="P305" i="9"/>
  <c r="R305" i="9"/>
  <c r="Q304" i="9"/>
  <c r="P304" i="9"/>
  <c r="R304" i="9"/>
  <c r="Q303" i="9"/>
  <c r="P303" i="9"/>
  <c r="R303" i="9"/>
  <c r="Q302" i="9"/>
  <c r="P302" i="9"/>
  <c r="R302" i="9"/>
  <c r="Q301" i="9"/>
  <c r="P301" i="9"/>
  <c r="R301" i="9"/>
  <c r="Q300" i="9"/>
  <c r="P300" i="9"/>
  <c r="R300" i="9"/>
  <c r="Q299" i="9"/>
  <c r="P299" i="9"/>
  <c r="R299" i="9"/>
  <c r="Q298" i="9"/>
  <c r="P298" i="9"/>
  <c r="R298" i="9"/>
  <c r="Q297" i="9"/>
  <c r="P297" i="9"/>
  <c r="R297" i="9"/>
  <c r="Q296" i="9"/>
  <c r="P296" i="9"/>
  <c r="R296" i="9"/>
  <c r="Q295" i="9"/>
  <c r="P295" i="9"/>
  <c r="R295" i="9"/>
  <c r="Q294" i="9"/>
  <c r="P294" i="9"/>
  <c r="R294" i="9"/>
  <c r="Q293" i="9"/>
  <c r="P293" i="9"/>
  <c r="R293" i="9"/>
  <c r="Q292" i="9"/>
  <c r="P292" i="9"/>
  <c r="R292" i="9"/>
  <c r="Q291" i="9"/>
  <c r="P291" i="9"/>
  <c r="R291" i="9"/>
  <c r="Q290" i="9"/>
  <c r="P290" i="9"/>
  <c r="R290" i="9"/>
  <c r="Q289" i="9"/>
  <c r="P289" i="9"/>
  <c r="R289" i="9"/>
  <c r="Q288" i="9"/>
  <c r="P288" i="9"/>
  <c r="R288" i="9"/>
  <c r="Q287" i="9"/>
  <c r="P287" i="9"/>
  <c r="R287" i="9"/>
  <c r="Q286" i="9"/>
  <c r="P286" i="9"/>
  <c r="R286" i="9"/>
  <c r="Q285" i="9"/>
  <c r="P285" i="9"/>
  <c r="R285" i="9"/>
  <c r="Q284" i="9"/>
  <c r="P284" i="9"/>
  <c r="R284" i="9"/>
  <c r="Q283" i="9"/>
  <c r="P283" i="9"/>
  <c r="R283" i="9"/>
  <c r="Q282" i="9"/>
  <c r="P282" i="9"/>
  <c r="R282" i="9"/>
  <c r="Q281" i="9"/>
  <c r="P281" i="9"/>
  <c r="R281" i="9"/>
  <c r="Q280" i="9"/>
  <c r="P280" i="9"/>
  <c r="R280" i="9"/>
  <c r="Q279" i="9"/>
  <c r="P279" i="9"/>
  <c r="R279" i="9"/>
  <c r="Q278" i="9"/>
  <c r="P278" i="9"/>
  <c r="R278" i="9"/>
  <c r="Q277" i="9"/>
  <c r="P277" i="9"/>
  <c r="R277" i="9"/>
  <c r="Q276" i="9"/>
  <c r="P276" i="9"/>
  <c r="R276" i="9"/>
  <c r="Q275" i="9"/>
  <c r="P275" i="9"/>
  <c r="R275" i="9"/>
  <c r="Q274" i="9"/>
  <c r="P274" i="9"/>
  <c r="R274" i="9"/>
  <c r="Q273" i="9"/>
  <c r="P273" i="9"/>
  <c r="R273" i="9"/>
  <c r="Q272" i="9"/>
  <c r="P272" i="9"/>
  <c r="R272" i="9"/>
  <c r="Q271" i="9"/>
  <c r="P271" i="9"/>
  <c r="R271" i="9"/>
  <c r="Q270" i="9"/>
  <c r="P270" i="9"/>
  <c r="R270" i="9"/>
  <c r="Q269" i="9"/>
  <c r="P269" i="9"/>
  <c r="R269" i="9"/>
  <c r="Q268" i="9"/>
  <c r="P268" i="9"/>
  <c r="R268" i="9"/>
  <c r="Q267" i="9"/>
  <c r="P267" i="9"/>
  <c r="R267" i="9"/>
  <c r="Q266" i="9"/>
  <c r="P266" i="9"/>
  <c r="R266" i="9"/>
  <c r="Q265" i="9"/>
  <c r="P265" i="9"/>
  <c r="R265" i="9"/>
  <c r="Q264" i="9"/>
  <c r="P264" i="9"/>
  <c r="R264" i="9"/>
  <c r="Q263" i="9"/>
  <c r="P263" i="9"/>
  <c r="R263" i="9"/>
  <c r="Q262" i="9"/>
  <c r="P262" i="9"/>
  <c r="R262" i="9"/>
  <c r="Q261" i="9"/>
  <c r="P261" i="9"/>
  <c r="R261" i="9"/>
  <c r="Q260" i="9"/>
  <c r="P260" i="9"/>
  <c r="R260" i="9"/>
  <c r="Q259" i="9"/>
  <c r="P259" i="9"/>
  <c r="R259" i="9"/>
  <c r="Q258" i="9"/>
  <c r="P258" i="9"/>
  <c r="R258" i="9"/>
  <c r="Q257" i="9"/>
  <c r="P257" i="9"/>
  <c r="R257" i="9"/>
  <c r="Q256" i="9"/>
  <c r="P256" i="9"/>
  <c r="R256" i="9"/>
  <c r="Q255" i="9"/>
  <c r="P255" i="9"/>
  <c r="R255" i="9"/>
  <c r="Q254" i="9"/>
  <c r="P254" i="9"/>
  <c r="R254" i="9"/>
  <c r="Q253" i="9"/>
  <c r="P253" i="9"/>
  <c r="R253" i="9"/>
  <c r="Q252" i="9"/>
  <c r="P252" i="9"/>
  <c r="R252" i="9"/>
  <c r="Q251" i="9"/>
  <c r="P251" i="9"/>
  <c r="R251" i="9"/>
  <c r="Q250" i="9"/>
  <c r="P250" i="9"/>
  <c r="R250" i="9"/>
  <c r="Q249" i="9"/>
  <c r="P249" i="9"/>
  <c r="R249" i="9"/>
  <c r="Q248" i="9"/>
  <c r="P248" i="9"/>
  <c r="R248" i="9"/>
  <c r="Q247" i="9"/>
  <c r="P247" i="9"/>
  <c r="R247" i="9"/>
  <c r="Q246" i="9"/>
  <c r="P246" i="9"/>
  <c r="R246" i="9"/>
  <c r="Q245" i="9"/>
  <c r="P245" i="9"/>
  <c r="R245" i="9"/>
  <c r="Q244" i="9"/>
  <c r="P244" i="9"/>
  <c r="R244" i="9"/>
  <c r="Q243" i="9"/>
  <c r="P243" i="9"/>
  <c r="R243" i="9"/>
  <c r="Q242" i="9"/>
  <c r="P242" i="9"/>
  <c r="R242" i="9"/>
  <c r="Q241" i="9"/>
  <c r="P241" i="9"/>
  <c r="R241" i="9"/>
  <c r="Q240" i="9"/>
  <c r="P240" i="9"/>
  <c r="R240" i="9"/>
  <c r="Q239" i="9"/>
  <c r="P239" i="9"/>
  <c r="R239" i="9"/>
  <c r="Q238" i="9"/>
  <c r="P238" i="9"/>
  <c r="R238" i="9"/>
  <c r="Q237" i="9"/>
  <c r="P237" i="9"/>
  <c r="R237" i="9"/>
  <c r="Q236" i="9"/>
  <c r="P236" i="9"/>
  <c r="R236" i="9"/>
  <c r="Q235" i="9"/>
  <c r="P235" i="9"/>
  <c r="R235" i="9"/>
  <c r="Q234" i="9"/>
  <c r="P234" i="9"/>
  <c r="R234" i="9"/>
  <c r="Q233" i="9"/>
  <c r="P233" i="9"/>
  <c r="R233" i="9"/>
  <c r="Q232" i="9"/>
  <c r="P232" i="9"/>
  <c r="R232" i="9"/>
  <c r="Q231" i="9"/>
  <c r="P231" i="9"/>
  <c r="R231" i="9"/>
  <c r="Q230" i="9"/>
  <c r="P230" i="9"/>
  <c r="R230" i="9"/>
  <c r="Q229" i="9"/>
  <c r="P229" i="9"/>
  <c r="R229" i="9"/>
  <c r="Q228" i="9"/>
  <c r="P228" i="9"/>
  <c r="R228" i="9"/>
  <c r="Q227" i="9"/>
  <c r="P227" i="9"/>
  <c r="R227" i="9"/>
  <c r="Q226" i="9"/>
  <c r="P226" i="9"/>
  <c r="R226" i="9"/>
  <c r="Q225" i="9"/>
  <c r="P225" i="9"/>
  <c r="R225" i="9"/>
  <c r="Q224" i="9"/>
  <c r="P224" i="9"/>
  <c r="R224" i="9"/>
  <c r="Q223" i="9"/>
  <c r="P223" i="9"/>
  <c r="R223" i="9"/>
  <c r="Q222" i="9"/>
  <c r="P222" i="9"/>
  <c r="R222" i="9"/>
  <c r="Q221" i="9"/>
  <c r="P221" i="9"/>
  <c r="R221" i="9"/>
  <c r="Q220" i="9"/>
  <c r="P220" i="9"/>
  <c r="R220" i="9"/>
  <c r="Q219" i="9"/>
  <c r="P219" i="9"/>
  <c r="R219" i="9"/>
  <c r="Q218" i="9"/>
  <c r="P218" i="9"/>
  <c r="R218" i="9"/>
  <c r="Q217" i="9"/>
  <c r="P217" i="9"/>
  <c r="R217" i="9"/>
  <c r="Q216" i="9"/>
  <c r="P216" i="9"/>
  <c r="R216" i="9"/>
  <c r="Q215" i="9"/>
  <c r="P215" i="9"/>
  <c r="R215" i="9"/>
  <c r="Q214" i="9"/>
  <c r="P214" i="9"/>
  <c r="R214" i="9"/>
  <c r="Q213" i="9"/>
  <c r="P213" i="9"/>
  <c r="R213" i="9"/>
  <c r="Q212" i="9"/>
  <c r="P212" i="9"/>
  <c r="R212" i="9"/>
  <c r="Q211" i="9"/>
  <c r="P211" i="9"/>
  <c r="R211" i="9"/>
  <c r="Q210" i="9"/>
  <c r="P210" i="9"/>
  <c r="R210" i="9"/>
  <c r="Q209" i="9"/>
  <c r="P209" i="9"/>
  <c r="R209" i="9"/>
  <c r="Q208" i="9"/>
  <c r="P208" i="9"/>
  <c r="R208" i="9"/>
  <c r="Q207" i="9"/>
  <c r="P207" i="9"/>
  <c r="R207" i="9"/>
  <c r="Q206" i="9"/>
  <c r="P206" i="9"/>
  <c r="R206" i="9"/>
  <c r="Q205" i="9"/>
  <c r="P205" i="9"/>
  <c r="R205" i="9"/>
  <c r="Q204" i="9"/>
  <c r="P204" i="9"/>
  <c r="R204" i="9"/>
  <c r="Q203" i="9"/>
  <c r="P203" i="9"/>
  <c r="R203" i="9"/>
  <c r="Q202" i="9"/>
  <c r="P202" i="9"/>
  <c r="R202" i="9"/>
  <c r="Q201" i="9"/>
  <c r="P201" i="9"/>
  <c r="R201" i="9"/>
  <c r="Q200" i="9"/>
  <c r="P200" i="9"/>
  <c r="R200" i="9"/>
  <c r="Q199" i="9"/>
  <c r="P199" i="9"/>
  <c r="R199" i="9"/>
  <c r="Q198" i="9"/>
  <c r="P198" i="9"/>
  <c r="R198" i="9"/>
  <c r="Q197" i="9"/>
  <c r="P197" i="9"/>
  <c r="R197" i="9"/>
  <c r="Q196" i="9"/>
  <c r="P196" i="9"/>
  <c r="R196" i="9"/>
  <c r="Q195" i="9"/>
  <c r="P195" i="9"/>
  <c r="R195" i="9"/>
  <c r="Q194" i="9"/>
  <c r="P194" i="9"/>
  <c r="R194" i="9"/>
  <c r="Q193" i="9"/>
  <c r="P193" i="9"/>
  <c r="R193" i="9"/>
  <c r="Q192" i="9"/>
  <c r="P192" i="9"/>
  <c r="R192" i="9"/>
  <c r="Q191" i="9"/>
  <c r="P191" i="9"/>
  <c r="R191" i="9"/>
  <c r="Q190" i="9"/>
  <c r="P190" i="9"/>
  <c r="R190" i="9"/>
  <c r="Q189" i="9"/>
  <c r="P189" i="9"/>
  <c r="R189" i="9"/>
  <c r="Q188" i="9"/>
  <c r="P188" i="9"/>
  <c r="R188" i="9"/>
  <c r="Q187" i="9"/>
  <c r="P187" i="9"/>
  <c r="R187" i="9"/>
  <c r="Q186" i="9"/>
  <c r="P186" i="9"/>
  <c r="R186" i="9"/>
  <c r="Q185" i="9"/>
  <c r="P185" i="9"/>
  <c r="R185" i="9"/>
  <c r="Q184" i="9"/>
  <c r="P184" i="9"/>
  <c r="R184" i="9"/>
  <c r="Q183" i="9"/>
  <c r="P183" i="9"/>
  <c r="R183" i="9"/>
  <c r="Q182" i="9"/>
  <c r="P182" i="9"/>
  <c r="R182" i="9"/>
  <c r="Q181" i="9"/>
  <c r="P181" i="9"/>
  <c r="R181" i="9"/>
  <c r="Q180" i="9"/>
  <c r="P180" i="9"/>
  <c r="R180" i="9"/>
  <c r="Q179" i="9"/>
  <c r="P179" i="9"/>
  <c r="R179" i="9"/>
  <c r="Q178" i="9"/>
  <c r="P178" i="9"/>
  <c r="R178" i="9"/>
  <c r="Q177" i="9"/>
  <c r="P177" i="9"/>
  <c r="R177" i="9"/>
  <c r="Q176" i="9"/>
  <c r="P176" i="9"/>
  <c r="R176" i="9"/>
  <c r="Q175" i="9"/>
  <c r="P175" i="9"/>
  <c r="R175" i="9"/>
  <c r="Q174" i="9"/>
  <c r="P174" i="9"/>
  <c r="R174" i="9"/>
  <c r="Q173" i="9"/>
  <c r="P173" i="9"/>
  <c r="R173" i="9"/>
  <c r="Q172" i="9"/>
  <c r="P172" i="9"/>
  <c r="R172" i="9"/>
  <c r="Q171" i="9"/>
  <c r="P171" i="9"/>
  <c r="R171" i="9"/>
  <c r="Q170" i="9"/>
  <c r="P170" i="9"/>
  <c r="R170" i="9"/>
  <c r="Q169" i="9"/>
  <c r="P169" i="9"/>
  <c r="R169" i="9"/>
  <c r="Q168" i="9"/>
  <c r="P168" i="9"/>
  <c r="R168" i="9"/>
  <c r="Q167" i="9"/>
  <c r="P167" i="9"/>
  <c r="R167" i="9"/>
  <c r="Q166" i="9"/>
  <c r="P166" i="9"/>
  <c r="R166" i="9"/>
  <c r="Q165" i="9"/>
  <c r="P165" i="9"/>
  <c r="R165" i="9"/>
  <c r="Q164" i="9"/>
  <c r="P164" i="9"/>
  <c r="R164" i="9"/>
  <c r="Q163" i="9"/>
  <c r="P163" i="9"/>
  <c r="R163" i="9"/>
  <c r="Q162" i="9"/>
  <c r="P162" i="9"/>
  <c r="R162" i="9"/>
  <c r="Q161" i="9"/>
  <c r="P161" i="9"/>
  <c r="R161" i="9"/>
  <c r="Q160" i="9"/>
  <c r="P160" i="9"/>
  <c r="R160" i="9"/>
  <c r="Q159" i="9"/>
  <c r="P159" i="9"/>
  <c r="R159" i="9"/>
  <c r="Q158" i="9"/>
  <c r="P158" i="9"/>
  <c r="R158" i="9"/>
  <c r="Q157" i="9"/>
  <c r="P157" i="9"/>
  <c r="R157" i="9"/>
  <c r="Q156" i="9"/>
  <c r="P156" i="9"/>
  <c r="R156" i="9"/>
  <c r="Q155" i="9"/>
  <c r="P155" i="9"/>
  <c r="R155" i="9"/>
  <c r="Q154" i="9"/>
  <c r="P154" i="9"/>
  <c r="R154" i="9"/>
  <c r="Q153" i="9"/>
  <c r="P153" i="9"/>
  <c r="R153" i="9"/>
  <c r="Q152" i="9"/>
  <c r="P152" i="9"/>
  <c r="R152" i="9"/>
  <c r="Q151" i="9"/>
  <c r="P151" i="9"/>
  <c r="R151" i="9"/>
  <c r="Q150" i="9"/>
  <c r="P150" i="9"/>
  <c r="R150" i="9"/>
  <c r="Q149" i="9"/>
  <c r="P149" i="9"/>
  <c r="R149" i="9"/>
  <c r="Q148" i="9"/>
  <c r="P148" i="9"/>
  <c r="R148" i="9"/>
  <c r="Q147" i="9"/>
  <c r="P147" i="9"/>
  <c r="R147" i="9"/>
  <c r="Q146" i="9"/>
  <c r="P146" i="9"/>
  <c r="R146" i="9"/>
  <c r="Q145" i="9"/>
  <c r="P145" i="9"/>
  <c r="R145" i="9"/>
  <c r="Q144" i="9"/>
  <c r="P144" i="9"/>
  <c r="R144" i="9"/>
  <c r="Q143" i="9"/>
  <c r="P143" i="9"/>
  <c r="R143" i="9"/>
  <c r="Q142" i="9"/>
  <c r="P142" i="9"/>
  <c r="R142" i="9"/>
  <c r="Q141" i="9"/>
  <c r="P141" i="9"/>
  <c r="R141" i="9"/>
  <c r="Q140" i="9"/>
  <c r="P140" i="9"/>
  <c r="R140" i="9"/>
  <c r="Q139" i="9"/>
  <c r="P139" i="9"/>
  <c r="R139" i="9"/>
  <c r="Q138" i="9"/>
  <c r="P138" i="9"/>
  <c r="R138" i="9"/>
  <c r="Q137" i="9"/>
  <c r="P137" i="9"/>
  <c r="R137" i="9"/>
  <c r="Q136" i="9"/>
  <c r="P136" i="9"/>
  <c r="R136" i="9"/>
  <c r="Q135" i="9"/>
  <c r="P135" i="9"/>
  <c r="R135" i="9"/>
  <c r="Q134" i="9"/>
  <c r="P134" i="9"/>
  <c r="R134" i="9"/>
  <c r="Q133" i="9"/>
  <c r="P133" i="9"/>
  <c r="R133" i="9"/>
  <c r="Q132" i="9"/>
  <c r="P132" i="9"/>
  <c r="R132" i="9"/>
  <c r="Q131" i="9"/>
  <c r="P131" i="9"/>
  <c r="R131" i="9"/>
  <c r="Q130" i="9"/>
  <c r="P130" i="9"/>
  <c r="R130" i="9"/>
  <c r="Q129" i="9"/>
  <c r="P129" i="9"/>
  <c r="R129" i="9"/>
  <c r="Q128" i="9"/>
  <c r="P128" i="9"/>
  <c r="R128" i="9"/>
  <c r="Q127" i="9"/>
  <c r="P127" i="9"/>
  <c r="R127" i="9"/>
  <c r="Q126" i="9"/>
  <c r="P126" i="9"/>
  <c r="R126" i="9"/>
  <c r="Q125" i="9"/>
  <c r="P125" i="9"/>
  <c r="R125" i="9"/>
  <c r="Q124" i="9"/>
  <c r="P124" i="9"/>
  <c r="R124" i="9"/>
  <c r="Q123" i="9"/>
  <c r="P123" i="9"/>
  <c r="R123" i="9"/>
  <c r="Q122" i="9"/>
  <c r="P122" i="9"/>
  <c r="R122" i="9"/>
  <c r="Q121" i="9"/>
  <c r="P121" i="9"/>
  <c r="R121" i="9"/>
  <c r="Q120" i="9"/>
  <c r="P120" i="9"/>
  <c r="R120" i="9"/>
  <c r="Q119" i="9"/>
  <c r="P119" i="9"/>
  <c r="R119" i="9"/>
  <c r="Q118" i="9"/>
  <c r="P118" i="9"/>
  <c r="R118" i="9"/>
  <c r="Q117" i="9"/>
  <c r="P117" i="9"/>
  <c r="R117" i="9"/>
  <c r="Q116" i="9"/>
  <c r="P116" i="9"/>
  <c r="R116" i="9"/>
  <c r="Q115" i="9"/>
  <c r="P115" i="9"/>
  <c r="R115" i="9"/>
  <c r="Q114" i="9"/>
  <c r="P114" i="9"/>
  <c r="R114" i="9"/>
  <c r="Q113" i="9"/>
  <c r="P113" i="9"/>
  <c r="R113" i="9"/>
  <c r="Q112" i="9"/>
  <c r="P112" i="9"/>
  <c r="R112" i="9"/>
  <c r="Q111" i="9"/>
  <c r="P111" i="9"/>
  <c r="R111" i="9"/>
  <c r="Q110" i="9"/>
  <c r="P110" i="9"/>
  <c r="R110" i="9"/>
  <c r="Q109" i="9"/>
  <c r="P109" i="9"/>
  <c r="R109" i="9"/>
  <c r="Q108" i="9"/>
  <c r="P108" i="9"/>
  <c r="R108" i="9"/>
  <c r="Q107" i="9"/>
  <c r="P107" i="9"/>
  <c r="R107" i="9"/>
  <c r="Q106" i="9"/>
  <c r="P106" i="9"/>
  <c r="R106" i="9"/>
  <c r="Q105" i="9"/>
  <c r="P105" i="9"/>
  <c r="R105" i="9"/>
  <c r="Q104" i="9"/>
  <c r="P104" i="9"/>
  <c r="R104" i="9"/>
  <c r="Q103" i="9"/>
  <c r="P103" i="9"/>
  <c r="R103" i="9"/>
  <c r="Q102" i="9"/>
  <c r="P102" i="9"/>
  <c r="R102" i="9"/>
  <c r="Q101" i="9"/>
  <c r="P101" i="9"/>
  <c r="R101" i="9"/>
  <c r="Q100" i="9"/>
  <c r="P100" i="9"/>
  <c r="R100" i="9"/>
  <c r="Q99" i="9"/>
  <c r="P99" i="9"/>
  <c r="R99" i="9"/>
  <c r="Q98" i="9"/>
  <c r="P98" i="9"/>
  <c r="R98" i="9"/>
  <c r="Q97" i="9"/>
  <c r="P97" i="9"/>
  <c r="R97" i="9"/>
  <c r="Q96" i="9"/>
  <c r="P96" i="9"/>
  <c r="R96" i="9"/>
  <c r="Q95" i="9"/>
  <c r="P95" i="9"/>
  <c r="R95" i="9"/>
  <c r="Q94" i="9"/>
  <c r="P94" i="9"/>
  <c r="R94" i="9"/>
  <c r="Q93" i="9"/>
  <c r="P93" i="9"/>
  <c r="R93" i="9"/>
  <c r="Q92" i="9"/>
  <c r="P92" i="9"/>
  <c r="R92" i="9"/>
  <c r="Q91" i="9"/>
  <c r="P91" i="9"/>
  <c r="R91" i="9"/>
  <c r="Q90" i="9"/>
  <c r="P90" i="9"/>
  <c r="R90" i="9"/>
  <c r="Q89" i="9"/>
  <c r="P89" i="9"/>
  <c r="R89" i="9"/>
  <c r="Q88" i="9"/>
  <c r="P88" i="9"/>
  <c r="R88" i="9"/>
  <c r="Q87" i="9"/>
  <c r="P87" i="9"/>
  <c r="R87" i="9"/>
  <c r="Q86" i="9"/>
  <c r="P86" i="9"/>
  <c r="R86" i="9"/>
  <c r="Q85" i="9"/>
  <c r="P85" i="9"/>
  <c r="R85" i="9"/>
  <c r="Q84" i="9"/>
  <c r="P84" i="9"/>
  <c r="R84" i="9"/>
  <c r="Q83" i="9"/>
  <c r="P83" i="9"/>
  <c r="R83" i="9"/>
  <c r="Q82" i="9"/>
  <c r="P82" i="9"/>
  <c r="R82" i="9"/>
  <c r="Q81" i="9"/>
  <c r="P81" i="9"/>
  <c r="R81" i="9"/>
  <c r="Q80" i="9"/>
  <c r="P80" i="9"/>
  <c r="R80" i="9"/>
  <c r="Q79" i="9"/>
  <c r="P79" i="9"/>
  <c r="R79" i="9"/>
  <c r="Q78" i="9"/>
  <c r="P78" i="9"/>
  <c r="R78" i="9"/>
  <c r="Q77" i="9"/>
  <c r="P77" i="9"/>
  <c r="R77" i="9"/>
  <c r="Q76" i="9"/>
  <c r="P76" i="9"/>
  <c r="R76" i="9"/>
  <c r="Q75" i="9"/>
  <c r="P75" i="9"/>
  <c r="R75" i="9"/>
  <c r="Q74" i="9"/>
  <c r="P74" i="9"/>
  <c r="R74" i="9"/>
  <c r="Q73" i="9"/>
  <c r="P73" i="9"/>
  <c r="R73" i="9"/>
  <c r="Q72" i="9"/>
  <c r="P72" i="9"/>
  <c r="R72" i="9"/>
  <c r="Q71" i="9"/>
  <c r="P71" i="9"/>
  <c r="R71" i="9"/>
  <c r="Q70" i="9"/>
  <c r="P70" i="9"/>
  <c r="R70" i="9"/>
  <c r="Q69" i="9"/>
  <c r="P69" i="9"/>
  <c r="R69" i="9"/>
  <c r="Q68" i="9"/>
  <c r="P68" i="9"/>
  <c r="R68" i="9"/>
  <c r="Q67" i="9"/>
  <c r="P67" i="9"/>
  <c r="R67" i="9"/>
  <c r="Q66" i="9"/>
  <c r="P66" i="9"/>
  <c r="R66" i="9"/>
  <c r="Q65" i="9"/>
  <c r="P65" i="9"/>
  <c r="R65" i="9"/>
  <c r="Q64" i="9"/>
  <c r="P64" i="9"/>
  <c r="R64" i="9"/>
  <c r="Q63" i="9"/>
  <c r="P63" i="9"/>
  <c r="R63" i="9"/>
  <c r="Q62" i="9"/>
  <c r="P62" i="9"/>
  <c r="R62" i="9"/>
  <c r="Q61" i="9"/>
  <c r="P61" i="9"/>
  <c r="R61" i="9"/>
  <c r="Q60" i="9"/>
  <c r="P60" i="9"/>
  <c r="R60" i="9"/>
  <c r="Q59" i="9"/>
  <c r="P59" i="9"/>
  <c r="R59" i="9"/>
  <c r="Q58" i="9"/>
  <c r="P58" i="9"/>
  <c r="R58" i="9"/>
  <c r="Q57" i="9"/>
  <c r="P57" i="9"/>
  <c r="R57" i="9"/>
  <c r="Q56" i="9"/>
  <c r="P56" i="9"/>
  <c r="R56" i="9"/>
  <c r="Q55" i="9"/>
  <c r="P55" i="9"/>
  <c r="R55" i="9"/>
  <c r="Q54" i="9"/>
  <c r="P54" i="9"/>
  <c r="R54" i="9"/>
  <c r="Q53" i="9"/>
  <c r="P53" i="9"/>
  <c r="R53" i="9"/>
  <c r="Q52" i="9"/>
  <c r="P52" i="9"/>
  <c r="R52" i="9"/>
  <c r="Q51" i="9"/>
  <c r="P51" i="9"/>
  <c r="R51" i="9"/>
  <c r="Q50" i="9"/>
  <c r="P50" i="9"/>
  <c r="R50" i="9"/>
  <c r="Q49" i="9"/>
  <c r="P49" i="9"/>
  <c r="R49" i="9"/>
  <c r="Q48" i="9"/>
  <c r="P48" i="9"/>
  <c r="R48" i="9"/>
  <c r="Q47" i="9"/>
  <c r="P47" i="9"/>
  <c r="R47" i="9"/>
  <c r="Q46" i="9"/>
  <c r="P46" i="9"/>
  <c r="R46" i="9"/>
  <c r="Q45" i="9"/>
  <c r="P45" i="9"/>
  <c r="R45" i="9"/>
  <c r="Q44" i="9"/>
  <c r="P44" i="9"/>
  <c r="R44" i="9"/>
  <c r="Q43" i="9"/>
  <c r="P43" i="9"/>
  <c r="R43" i="9"/>
  <c r="Q42" i="9"/>
  <c r="P42" i="9"/>
  <c r="R42" i="9"/>
  <c r="Q41" i="9"/>
  <c r="P41" i="9"/>
  <c r="R41" i="9"/>
  <c r="Q40" i="9"/>
  <c r="P40" i="9"/>
  <c r="R40" i="9"/>
  <c r="Q39" i="9"/>
  <c r="P39" i="9"/>
  <c r="R39" i="9"/>
  <c r="Q38" i="9"/>
  <c r="P38" i="9"/>
  <c r="R38" i="9"/>
  <c r="Q37" i="9"/>
  <c r="P37" i="9"/>
  <c r="R37" i="9"/>
  <c r="Q36" i="9"/>
  <c r="P36" i="9"/>
  <c r="R36" i="9"/>
  <c r="Q35" i="9"/>
  <c r="P35" i="9"/>
  <c r="R35" i="9"/>
  <c r="Q34" i="9"/>
  <c r="P34" i="9"/>
  <c r="R34" i="9"/>
  <c r="Q33" i="9"/>
  <c r="P33" i="9"/>
  <c r="R33" i="9"/>
  <c r="Q32" i="9"/>
  <c r="P32" i="9"/>
  <c r="R32" i="9"/>
  <c r="Q31" i="9"/>
  <c r="P31" i="9"/>
  <c r="R31" i="9"/>
  <c r="Q30" i="9"/>
  <c r="P30" i="9"/>
  <c r="R30" i="9"/>
  <c r="Q29" i="9"/>
  <c r="P29" i="9"/>
  <c r="R29" i="9"/>
  <c r="Q28" i="9"/>
  <c r="P28" i="9"/>
  <c r="R28" i="9"/>
  <c r="Q27" i="9"/>
  <c r="P27" i="9"/>
  <c r="R27" i="9"/>
  <c r="Q26" i="9"/>
  <c r="P26" i="9"/>
  <c r="R26" i="9"/>
  <c r="Q25" i="9"/>
  <c r="P25" i="9"/>
  <c r="R25" i="9"/>
  <c r="Q24" i="9"/>
  <c r="P24" i="9"/>
  <c r="R24" i="9"/>
  <c r="Q23" i="9"/>
  <c r="P23" i="9"/>
  <c r="R23" i="9"/>
  <c r="Q22" i="9"/>
  <c r="P22" i="9"/>
  <c r="R22" i="9"/>
  <c r="Q21" i="9"/>
  <c r="P21" i="9"/>
  <c r="R21" i="9"/>
  <c r="Q20" i="9"/>
  <c r="P20" i="9"/>
  <c r="R20" i="9"/>
  <c r="Q19" i="9"/>
  <c r="P19" i="9"/>
  <c r="R19" i="9"/>
  <c r="Q18" i="9"/>
  <c r="P18" i="9"/>
  <c r="R18" i="9"/>
  <c r="R17" i="9"/>
  <c r="R16" i="9"/>
  <c r="R15" i="9"/>
  <c r="R14" i="9"/>
  <c r="R13" i="9"/>
  <c r="R12" i="9"/>
  <c r="R11" i="9"/>
  <c r="R10" i="9"/>
  <c r="R9" i="9"/>
  <c r="R8" i="9"/>
  <c r="R7" i="9"/>
  <c r="R6" i="9"/>
  <c r="R5" i="9"/>
  <c r="R4" i="9"/>
  <c r="R3" i="9"/>
  <c r="Q17" i="9"/>
  <c r="Q16" i="9"/>
  <c r="Q15" i="9"/>
  <c r="Q14" i="9"/>
  <c r="Q13" i="9"/>
  <c r="Q12" i="9"/>
  <c r="Q11" i="9"/>
  <c r="Q10" i="9"/>
  <c r="Q9" i="9"/>
  <c r="Q8" i="9"/>
  <c r="Q7" i="9"/>
  <c r="Q6" i="9"/>
  <c r="Q5" i="9"/>
  <c r="Q4" i="9"/>
  <c r="Q3" i="9"/>
  <c r="Q2" i="9"/>
  <c r="P2" i="9"/>
  <c r="R2" i="9"/>
  <c r="P17" i="9"/>
  <c r="P16" i="9"/>
  <c r="P15" i="9"/>
  <c r="P14" i="9"/>
  <c r="P13" i="9"/>
  <c r="P12" i="9"/>
  <c r="P11" i="9"/>
  <c r="P10" i="9"/>
  <c r="P9" i="9"/>
  <c r="P8" i="9"/>
  <c r="P7" i="9"/>
  <c r="P6" i="9"/>
  <c r="P5" i="9"/>
  <c r="P4" i="9"/>
  <c r="P3" i="9"/>
  <c r="M113" i="10"/>
  <c r="N5233" i="9"/>
  <c r="O5233" i="9"/>
  <c r="N5232" i="9"/>
  <c r="O5232" i="9"/>
  <c r="N5231" i="9"/>
  <c r="O5231" i="9"/>
  <c r="N5230" i="9"/>
  <c r="O5230" i="9"/>
  <c r="N5229" i="9"/>
  <c r="O5229" i="9"/>
  <c r="N5228" i="9"/>
  <c r="O5228" i="9"/>
  <c r="N5227" i="9"/>
  <c r="O5227" i="9"/>
  <c r="N5226" i="9"/>
  <c r="O5226" i="9"/>
  <c r="N5225" i="9"/>
  <c r="O5225" i="9"/>
  <c r="N5224" i="9"/>
  <c r="O5224" i="9"/>
  <c r="N5223" i="9"/>
  <c r="O5223" i="9"/>
  <c r="N5222" i="9"/>
  <c r="O5222" i="9"/>
  <c r="N5221" i="9"/>
  <c r="O5221" i="9"/>
  <c r="N5220" i="9"/>
  <c r="O5220" i="9"/>
  <c r="N5219" i="9"/>
  <c r="O5219" i="9"/>
  <c r="N5218" i="9"/>
  <c r="O5218" i="9"/>
  <c r="N5217" i="9"/>
  <c r="O5217" i="9"/>
  <c r="N5216" i="9"/>
  <c r="O5216" i="9"/>
  <c r="N5215" i="9"/>
  <c r="O5215" i="9"/>
  <c r="N5214" i="9"/>
  <c r="O5214" i="9"/>
  <c r="N5213" i="9"/>
  <c r="O5213" i="9"/>
  <c r="N5212" i="9"/>
  <c r="O5212" i="9"/>
  <c r="N5211" i="9"/>
  <c r="O5211" i="9"/>
  <c r="N5210" i="9"/>
  <c r="O5210" i="9"/>
  <c r="N5209" i="9"/>
  <c r="O5209" i="9"/>
  <c r="N5208" i="9"/>
  <c r="O5208" i="9"/>
  <c r="N5207" i="9"/>
  <c r="O5207" i="9"/>
  <c r="N5206" i="9"/>
  <c r="O5206" i="9"/>
  <c r="N5205" i="9"/>
  <c r="O5205" i="9"/>
  <c r="N5204" i="9"/>
  <c r="O5204" i="9"/>
  <c r="N5203" i="9"/>
  <c r="O5203" i="9"/>
  <c r="N5202" i="9"/>
  <c r="O5202" i="9"/>
  <c r="N5201" i="9"/>
  <c r="O5201" i="9"/>
  <c r="N5200" i="9"/>
  <c r="O5200" i="9"/>
  <c r="N5199" i="9"/>
  <c r="O5199" i="9"/>
  <c r="N5198" i="9"/>
  <c r="O5198" i="9"/>
  <c r="N5197" i="9"/>
  <c r="O5197" i="9"/>
  <c r="N5196" i="9"/>
  <c r="O5196" i="9"/>
  <c r="N5195" i="9"/>
  <c r="O5195" i="9"/>
  <c r="N5194" i="9"/>
  <c r="O5194" i="9"/>
  <c r="N5193" i="9"/>
  <c r="O5193" i="9"/>
  <c r="N5192" i="9"/>
  <c r="O5192" i="9"/>
  <c r="N5191" i="9"/>
  <c r="O5191" i="9"/>
  <c r="N5190" i="9"/>
  <c r="O5190" i="9"/>
  <c r="N5189" i="9"/>
  <c r="O5189" i="9"/>
  <c r="N5188" i="9"/>
  <c r="O5188" i="9"/>
  <c r="N5187" i="9"/>
  <c r="O5187" i="9"/>
  <c r="N5186" i="9"/>
  <c r="O5186" i="9"/>
  <c r="N5185" i="9"/>
  <c r="O5185" i="9"/>
  <c r="N5184" i="9"/>
  <c r="O5184" i="9"/>
  <c r="N5183" i="9"/>
  <c r="O5183" i="9"/>
  <c r="N5182" i="9"/>
  <c r="O5182" i="9"/>
  <c r="N5181" i="9"/>
  <c r="O5181" i="9"/>
  <c r="N5180" i="9"/>
  <c r="O5180" i="9"/>
  <c r="N5179" i="9"/>
  <c r="O5179" i="9"/>
  <c r="N5178" i="9"/>
  <c r="O5178" i="9"/>
  <c r="N5177" i="9"/>
  <c r="O5177" i="9"/>
  <c r="N5176" i="9"/>
  <c r="O5176" i="9"/>
  <c r="N5175" i="9"/>
  <c r="O5175" i="9"/>
  <c r="N5174" i="9"/>
  <c r="O5174" i="9"/>
  <c r="N5173" i="9"/>
  <c r="O5173" i="9"/>
  <c r="N5172" i="9"/>
  <c r="O5172" i="9"/>
  <c r="N5171" i="9"/>
  <c r="O5171" i="9"/>
  <c r="N5170" i="9"/>
  <c r="O5170" i="9"/>
  <c r="N5169" i="9"/>
  <c r="O5169" i="9"/>
  <c r="N5168" i="9"/>
  <c r="O5168" i="9"/>
  <c r="N5167" i="9"/>
  <c r="O5167" i="9"/>
  <c r="N5166" i="9"/>
  <c r="O5166" i="9"/>
  <c r="N5165" i="9"/>
  <c r="O5165" i="9"/>
  <c r="N5164" i="9"/>
  <c r="O5164" i="9"/>
  <c r="N5163" i="9"/>
  <c r="O5163" i="9"/>
  <c r="N5162" i="9"/>
  <c r="O5162" i="9"/>
  <c r="N5161" i="9"/>
  <c r="O5161" i="9"/>
  <c r="N5160" i="9"/>
  <c r="O5160" i="9"/>
  <c r="N5159" i="9"/>
  <c r="O5159" i="9"/>
  <c r="N5158" i="9"/>
  <c r="O5158" i="9"/>
  <c r="N5157" i="9"/>
  <c r="O5157" i="9"/>
  <c r="N5156" i="9"/>
  <c r="O5156" i="9"/>
  <c r="N5155" i="9"/>
  <c r="O5155" i="9"/>
  <c r="N5154" i="9"/>
  <c r="O5154" i="9"/>
  <c r="N5153" i="9"/>
  <c r="O5153" i="9"/>
  <c r="N5152" i="9"/>
  <c r="O5152" i="9"/>
  <c r="N5151" i="9"/>
  <c r="O5151" i="9"/>
  <c r="N5150" i="9"/>
  <c r="O5150" i="9"/>
  <c r="N5149" i="9"/>
  <c r="O5149" i="9"/>
  <c r="N5148" i="9"/>
  <c r="O5148" i="9"/>
  <c r="N5147" i="9"/>
  <c r="O5147" i="9"/>
  <c r="N5146" i="9"/>
  <c r="O5146" i="9"/>
  <c r="N5145" i="9"/>
  <c r="O5145" i="9"/>
  <c r="N5144" i="9"/>
  <c r="O5144" i="9"/>
  <c r="N5143" i="9"/>
  <c r="O5143" i="9"/>
  <c r="N5142" i="9"/>
  <c r="O5142" i="9"/>
  <c r="N5141" i="9"/>
  <c r="O5141" i="9"/>
  <c r="N5140" i="9"/>
  <c r="O5140" i="9"/>
  <c r="N5139" i="9"/>
  <c r="O5139" i="9"/>
  <c r="N5138" i="9"/>
  <c r="O5138" i="9"/>
  <c r="N5137" i="9"/>
  <c r="O5137" i="9"/>
  <c r="N5136" i="9"/>
  <c r="O5136" i="9"/>
  <c r="N5135" i="9"/>
  <c r="O5135" i="9"/>
  <c r="N5134" i="9"/>
  <c r="O5134" i="9"/>
  <c r="N5133" i="9"/>
  <c r="O5133" i="9"/>
  <c r="N5132" i="9"/>
  <c r="O5132" i="9"/>
  <c r="N5131" i="9"/>
  <c r="O5131" i="9"/>
  <c r="N5130" i="9"/>
  <c r="O5130" i="9"/>
  <c r="N5129" i="9"/>
  <c r="O5129" i="9"/>
  <c r="N5128" i="9"/>
  <c r="O5128" i="9"/>
  <c r="N5127" i="9"/>
  <c r="O5127" i="9"/>
  <c r="N5126" i="9"/>
  <c r="O5126" i="9"/>
  <c r="N5125" i="9"/>
  <c r="O5125" i="9"/>
  <c r="N5124" i="9"/>
  <c r="O5124" i="9"/>
  <c r="N5123" i="9"/>
  <c r="O5123" i="9"/>
  <c r="N5122" i="9"/>
  <c r="O5122" i="9"/>
  <c r="N5121" i="9"/>
  <c r="O5121" i="9"/>
  <c r="N5120" i="9"/>
  <c r="O5120" i="9"/>
  <c r="N5119" i="9"/>
  <c r="O5119" i="9"/>
  <c r="N5118" i="9"/>
  <c r="O5118" i="9"/>
  <c r="N5117" i="9"/>
  <c r="O5117" i="9"/>
  <c r="N5116" i="9"/>
  <c r="O5116" i="9"/>
  <c r="N5115" i="9"/>
  <c r="O5115" i="9"/>
  <c r="N5114" i="9"/>
  <c r="O5114" i="9"/>
  <c r="N5113" i="9"/>
  <c r="O5113" i="9"/>
  <c r="N5112" i="9"/>
  <c r="O5112" i="9"/>
  <c r="N5111" i="9"/>
  <c r="O5111" i="9"/>
  <c r="N5110" i="9"/>
  <c r="O5110" i="9"/>
  <c r="N5109" i="9"/>
  <c r="O5109" i="9"/>
  <c r="N5108" i="9"/>
  <c r="O5108" i="9"/>
  <c r="N5107" i="9"/>
  <c r="O5107" i="9"/>
  <c r="N5106" i="9"/>
  <c r="O5106" i="9"/>
  <c r="N5105" i="9"/>
  <c r="O5105" i="9"/>
  <c r="N5104" i="9"/>
  <c r="O5104" i="9"/>
  <c r="N5103" i="9"/>
  <c r="O5103" i="9"/>
  <c r="N5102" i="9"/>
  <c r="O5102" i="9"/>
  <c r="N5101" i="9"/>
  <c r="O5101" i="9"/>
  <c r="N5100" i="9"/>
  <c r="O5100" i="9"/>
  <c r="N5099" i="9"/>
  <c r="O5099" i="9"/>
  <c r="N5098" i="9"/>
  <c r="O5098" i="9"/>
  <c r="N5097" i="9"/>
  <c r="O5097" i="9"/>
  <c r="N5096" i="9"/>
  <c r="O5096" i="9"/>
  <c r="N5095" i="9"/>
  <c r="O5095" i="9"/>
  <c r="N5094" i="9"/>
  <c r="O5094" i="9"/>
  <c r="N5093" i="9"/>
  <c r="O5093" i="9"/>
  <c r="N5092" i="9"/>
  <c r="O5092" i="9"/>
  <c r="N5091" i="9"/>
  <c r="O5091" i="9"/>
  <c r="N5090" i="9"/>
  <c r="O5090" i="9"/>
  <c r="N5089" i="9"/>
  <c r="O5089" i="9"/>
  <c r="N5088" i="9"/>
  <c r="O5088" i="9"/>
  <c r="N5087" i="9"/>
  <c r="O5087" i="9"/>
  <c r="N5086" i="9"/>
  <c r="O5086" i="9"/>
  <c r="N5085" i="9"/>
  <c r="O5085" i="9"/>
  <c r="N5084" i="9"/>
  <c r="O5084" i="9"/>
  <c r="N5083" i="9"/>
  <c r="O5083" i="9"/>
  <c r="N5082" i="9"/>
  <c r="O5082" i="9"/>
  <c r="N5081" i="9"/>
  <c r="O5081" i="9"/>
  <c r="N5080" i="9"/>
  <c r="O5080" i="9"/>
  <c r="N5079" i="9"/>
  <c r="O5079" i="9"/>
  <c r="N5078" i="9"/>
  <c r="O5078" i="9"/>
  <c r="N5077" i="9"/>
  <c r="O5077" i="9"/>
  <c r="N5076" i="9"/>
  <c r="O5076" i="9"/>
  <c r="N5075" i="9"/>
  <c r="O5075" i="9"/>
  <c r="N5074" i="9"/>
  <c r="O5074" i="9"/>
  <c r="N5073" i="9"/>
  <c r="O5073" i="9"/>
  <c r="N5072" i="9"/>
  <c r="O5072" i="9"/>
  <c r="N5071" i="9"/>
  <c r="O5071" i="9"/>
  <c r="N5070" i="9"/>
  <c r="O5070" i="9"/>
  <c r="N5069" i="9"/>
  <c r="O5069" i="9"/>
  <c r="N5068" i="9"/>
  <c r="O5068" i="9"/>
  <c r="N5067" i="9"/>
  <c r="O5067" i="9"/>
  <c r="N5066" i="9"/>
  <c r="O5066" i="9"/>
  <c r="N5065" i="9"/>
  <c r="O5065" i="9"/>
  <c r="N5064" i="9"/>
  <c r="O5064" i="9"/>
  <c r="N5063" i="9"/>
  <c r="O5063" i="9"/>
  <c r="N5062" i="9"/>
  <c r="O5062" i="9"/>
  <c r="N5061" i="9"/>
  <c r="O5061" i="9"/>
  <c r="N5060" i="9"/>
  <c r="O5060" i="9"/>
  <c r="N5059" i="9"/>
  <c r="O5059" i="9"/>
  <c r="N5058" i="9"/>
  <c r="O5058" i="9"/>
  <c r="N5057" i="9"/>
  <c r="O5057" i="9"/>
  <c r="N5056" i="9"/>
  <c r="O5056" i="9"/>
  <c r="N5055" i="9"/>
  <c r="O5055" i="9"/>
  <c r="N5054" i="9"/>
  <c r="O5054" i="9"/>
  <c r="N5053" i="9"/>
  <c r="O5053" i="9"/>
  <c r="N5052" i="9"/>
  <c r="O5052" i="9"/>
  <c r="N5051" i="9"/>
  <c r="O5051" i="9"/>
  <c r="N5050" i="9"/>
  <c r="O5050" i="9"/>
  <c r="N5049" i="9"/>
  <c r="O5049" i="9"/>
  <c r="N5048" i="9"/>
  <c r="O5048" i="9"/>
  <c r="N5047" i="9"/>
  <c r="O5047" i="9"/>
  <c r="N5046" i="9"/>
  <c r="O5046" i="9"/>
  <c r="N5045" i="9"/>
  <c r="O5045" i="9"/>
  <c r="N5044" i="9"/>
  <c r="O5044" i="9"/>
  <c r="N5043" i="9"/>
  <c r="O5043" i="9"/>
  <c r="N5042" i="9"/>
  <c r="O5042" i="9"/>
  <c r="N5041" i="9"/>
  <c r="O5041" i="9"/>
  <c r="N5040" i="9"/>
  <c r="O5040" i="9"/>
  <c r="N5039" i="9"/>
  <c r="O5039" i="9"/>
  <c r="N5038" i="9"/>
  <c r="O5038" i="9"/>
  <c r="N5037" i="9"/>
  <c r="O5037" i="9"/>
  <c r="N5036" i="9"/>
  <c r="O5036" i="9"/>
  <c r="N5035" i="9"/>
  <c r="O5035" i="9"/>
  <c r="N5034" i="9"/>
  <c r="O5034" i="9"/>
  <c r="N5033" i="9"/>
  <c r="O5033" i="9"/>
  <c r="N5032" i="9"/>
  <c r="O5032" i="9"/>
  <c r="N5031" i="9"/>
  <c r="O5031" i="9"/>
  <c r="N5030" i="9"/>
  <c r="O5030" i="9"/>
  <c r="N5029" i="9"/>
  <c r="O5029" i="9"/>
  <c r="N5028" i="9"/>
  <c r="O5028" i="9"/>
  <c r="N5027" i="9"/>
  <c r="O5027" i="9"/>
  <c r="N5026" i="9"/>
  <c r="O5026" i="9"/>
  <c r="N5025" i="9"/>
  <c r="O5025" i="9"/>
  <c r="N5024" i="9"/>
  <c r="O5024" i="9"/>
  <c r="N5023" i="9"/>
  <c r="O5023" i="9"/>
  <c r="N5022" i="9"/>
  <c r="O5022" i="9"/>
  <c r="N5021" i="9"/>
  <c r="O5021" i="9"/>
  <c r="N5020" i="9"/>
  <c r="O5020" i="9"/>
  <c r="N5019" i="9"/>
  <c r="O5019" i="9"/>
  <c r="N5018" i="9"/>
  <c r="O5018" i="9"/>
  <c r="N5017" i="9"/>
  <c r="O5017" i="9"/>
  <c r="N5016" i="9"/>
  <c r="O5016" i="9"/>
  <c r="N5015" i="9"/>
  <c r="O5015" i="9"/>
  <c r="N5014" i="9"/>
  <c r="O5014" i="9"/>
  <c r="N5013" i="9"/>
  <c r="O5013" i="9"/>
  <c r="N5012" i="9"/>
  <c r="O5012" i="9"/>
  <c r="N5011" i="9"/>
  <c r="O5011" i="9"/>
  <c r="N5010" i="9"/>
  <c r="O5010" i="9"/>
  <c r="N5009" i="9"/>
  <c r="O5009" i="9"/>
  <c r="N5008" i="9"/>
  <c r="O5008" i="9"/>
  <c r="N5007" i="9"/>
  <c r="O5007" i="9"/>
  <c r="N5006" i="9"/>
  <c r="O5006" i="9"/>
  <c r="N5005" i="9"/>
  <c r="O5005" i="9"/>
  <c r="N5004" i="9"/>
  <c r="O5004" i="9"/>
  <c r="N5003" i="9"/>
  <c r="O5003" i="9"/>
  <c r="N5002" i="9"/>
  <c r="O5002" i="9"/>
  <c r="N5001" i="9"/>
  <c r="O5001" i="9"/>
  <c r="N5000" i="9"/>
  <c r="O5000" i="9"/>
  <c r="N4999" i="9"/>
  <c r="O4999" i="9"/>
  <c r="N4998" i="9"/>
  <c r="O4998" i="9"/>
  <c r="N4997" i="9"/>
  <c r="O4997" i="9"/>
  <c r="N4996" i="9"/>
  <c r="O4996" i="9"/>
  <c r="N4995" i="9"/>
  <c r="O4995" i="9"/>
  <c r="N4994" i="9"/>
  <c r="O4994" i="9"/>
  <c r="N4993" i="9"/>
  <c r="O4993" i="9"/>
  <c r="N4992" i="9"/>
  <c r="O4992" i="9"/>
  <c r="N4991" i="9"/>
  <c r="O4991" i="9"/>
  <c r="N4990" i="9"/>
  <c r="O4990" i="9"/>
  <c r="N4989" i="9"/>
  <c r="O4989" i="9"/>
  <c r="N4988" i="9"/>
  <c r="O4988" i="9"/>
  <c r="N4987" i="9"/>
  <c r="O4987" i="9"/>
  <c r="N4986" i="9"/>
  <c r="O4986" i="9"/>
  <c r="N4985" i="9"/>
  <c r="O4985" i="9"/>
  <c r="N4984" i="9"/>
  <c r="O4984" i="9"/>
  <c r="N4983" i="9"/>
  <c r="O4983" i="9"/>
  <c r="N4982" i="9"/>
  <c r="O4982" i="9"/>
  <c r="N4981" i="9"/>
  <c r="O4981" i="9"/>
  <c r="N4980" i="9"/>
  <c r="O4980" i="9"/>
  <c r="N4979" i="9"/>
  <c r="O4979" i="9"/>
  <c r="N4978" i="9"/>
  <c r="O4978" i="9"/>
  <c r="N4977" i="9"/>
  <c r="O4977" i="9"/>
  <c r="N4976" i="9"/>
  <c r="O4976" i="9"/>
  <c r="N4975" i="9"/>
  <c r="O4975" i="9"/>
  <c r="N4974" i="9"/>
  <c r="O4974" i="9"/>
  <c r="N4973" i="9"/>
  <c r="O4973" i="9"/>
  <c r="N4972" i="9"/>
  <c r="O4972" i="9"/>
  <c r="N4971" i="9"/>
  <c r="O4971" i="9"/>
  <c r="N4970" i="9"/>
  <c r="O4970" i="9"/>
  <c r="N4969" i="9"/>
  <c r="O4969" i="9"/>
  <c r="N4968" i="9"/>
  <c r="O4968" i="9"/>
  <c r="N4967" i="9"/>
  <c r="O4967" i="9"/>
  <c r="N4966" i="9"/>
  <c r="O4966" i="9"/>
  <c r="N4965" i="9"/>
  <c r="O4965" i="9"/>
  <c r="N4964" i="9"/>
  <c r="O4964" i="9"/>
  <c r="N4963" i="9"/>
  <c r="O4963" i="9"/>
  <c r="N4962" i="9"/>
  <c r="O4962" i="9"/>
  <c r="N4961" i="9"/>
  <c r="O4961" i="9"/>
  <c r="N4960" i="9"/>
  <c r="O4960" i="9"/>
  <c r="N4959" i="9"/>
  <c r="O4959" i="9"/>
  <c r="N4958" i="9"/>
  <c r="O4958" i="9"/>
  <c r="N4957" i="9"/>
  <c r="O4957" i="9"/>
  <c r="N4956" i="9"/>
  <c r="O4956" i="9"/>
  <c r="N4955" i="9"/>
  <c r="O4955" i="9"/>
  <c r="N4954" i="9"/>
  <c r="O4954" i="9"/>
  <c r="N4953" i="9"/>
  <c r="O4953" i="9"/>
  <c r="N4952" i="9"/>
  <c r="O4952" i="9"/>
  <c r="N4951" i="9"/>
  <c r="O4951" i="9"/>
  <c r="N4950" i="9"/>
  <c r="O4950" i="9"/>
  <c r="N4949" i="9"/>
  <c r="O4949" i="9"/>
  <c r="N4948" i="9"/>
  <c r="O4948" i="9"/>
  <c r="N4947" i="9"/>
  <c r="O4947" i="9"/>
  <c r="N4946" i="9"/>
  <c r="O4946" i="9"/>
  <c r="N4945" i="9"/>
  <c r="O4945" i="9"/>
  <c r="N4944" i="9"/>
  <c r="O4944" i="9"/>
  <c r="N4943" i="9"/>
  <c r="O4943" i="9"/>
  <c r="N4942" i="9"/>
  <c r="O4942" i="9"/>
  <c r="N4941" i="9"/>
  <c r="O4941" i="9"/>
  <c r="N4940" i="9"/>
  <c r="O4940" i="9"/>
  <c r="N4939" i="9"/>
  <c r="O4939" i="9"/>
  <c r="N4938" i="9"/>
  <c r="O4938" i="9"/>
  <c r="N4937" i="9"/>
  <c r="O4937" i="9"/>
  <c r="N4936" i="9"/>
  <c r="O4936" i="9"/>
  <c r="N4935" i="9"/>
  <c r="O4935" i="9"/>
  <c r="N4934" i="9"/>
  <c r="O4934" i="9"/>
  <c r="N4933" i="9"/>
  <c r="O4933" i="9"/>
  <c r="N4932" i="9"/>
  <c r="O4932" i="9"/>
  <c r="N4931" i="9"/>
  <c r="O4931" i="9"/>
  <c r="N4930" i="9"/>
  <c r="O4930" i="9"/>
  <c r="N4929" i="9"/>
  <c r="O4929" i="9"/>
  <c r="N4928" i="9"/>
  <c r="O4928" i="9"/>
  <c r="N4927" i="9"/>
  <c r="O4927" i="9"/>
  <c r="N4926" i="9"/>
  <c r="O4926" i="9"/>
  <c r="N4925" i="9"/>
  <c r="O4925" i="9"/>
  <c r="N4924" i="9"/>
  <c r="O4924" i="9"/>
  <c r="N4923" i="9"/>
  <c r="O4923" i="9"/>
  <c r="N4922" i="9"/>
  <c r="O4922" i="9"/>
  <c r="N4921" i="9"/>
  <c r="O4921" i="9"/>
  <c r="N4920" i="9"/>
  <c r="O4920" i="9"/>
  <c r="N4919" i="9"/>
  <c r="O4919" i="9"/>
  <c r="N4918" i="9"/>
  <c r="O4918" i="9"/>
  <c r="N4917" i="9"/>
  <c r="O4917" i="9"/>
  <c r="N4916" i="9"/>
  <c r="O4916" i="9"/>
  <c r="N4915" i="9"/>
  <c r="O4915" i="9"/>
  <c r="N4914" i="9"/>
  <c r="O4914" i="9"/>
  <c r="N4913" i="9"/>
  <c r="O4913" i="9"/>
  <c r="N4912" i="9"/>
  <c r="O4912" i="9"/>
  <c r="N4911" i="9"/>
  <c r="O4911" i="9"/>
  <c r="N4910" i="9"/>
  <c r="O4910" i="9"/>
  <c r="N4909" i="9"/>
  <c r="O4909" i="9"/>
  <c r="N4908" i="9"/>
  <c r="O4908" i="9"/>
  <c r="N4907" i="9"/>
  <c r="O4907" i="9"/>
  <c r="N4906" i="9"/>
  <c r="O4906" i="9"/>
  <c r="N4905" i="9"/>
  <c r="O4905" i="9"/>
  <c r="N4904" i="9"/>
  <c r="O4904" i="9"/>
  <c r="N4903" i="9"/>
  <c r="O4903" i="9"/>
  <c r="N4902" i="9"/>
  <c r="O4902" i="9"/>
  <c r="N4901" i="9"/>
  <c r="O4901" i="9"/>
  <c r="N4900" i="9"/>
  <c r="O4900" i="9"/>
  <c r="N4899" i="9"/>
  <c r="O4899" i="9"/>
  <c r="N4898" i="9"/>
  <c r="O4898" i="9"/>
  <c r="N4897" i="9"/>
  <c r="O4897" i="9"/>
  <c r="N4896" i="9"/>
  <c r="O4896" i="9"/>
  <c r="N4895" i="9"/>
  <c r="O4895" i="9"/>
  <c r="N4894" i="9"/>
  <c r="O4894" i="9"/>
  <c r="N4893" i="9"/>
  <c r="O4893" i="9"/>
  <c r="N4892" i="9"/>
  <c r="O4892" i="9"/>
  <c r="N4891" i="9"/>
  <c r="O4891" i="9"/>
  <c r="N4890" i="9"/>
  <c r="O4890" i="9"/>
  <c r="N4889" i="9"/>
  <c r="O4889" i="9"/>
  <c r="N4888" i="9"/>
  <c r="O4888" i="9"/>
  <c r="N4887" i="9"/>
  <c r="O4887" i="9"/>
  <c r="N4886" i="9"/>
  <c r="O4886" i="9"/>
  <c r="N4885" i="9"/>
  <c r="O4885" i="9"/>
  <c r="N4884" i="9"/>
  <c r="O4884" i="9"/>
  <c r="N4883" i="9"/>
  <c r="O4883" i="9"/>
  <c r="N4882" i="9"/>
  <c r="O4882" i="9"/>
  <c r="N4881" i="9"/>
  <c r="O4881" i="9"/>
  <c r="N4880" i="9"/>
  <c r="O4880" i="9"/>
  <c r="N4879" i="9"/>
  <c r="O4879" i="9"/>
  <c r="N4878" i="9"/>
  <c r="O4878" i="9"/>
  <c r="N4877" i="9"/>
  <c r="O4877" i="9"/>
  <c r="N4876" i="9"/>
  <c r="O4876" i="9"/>
  <c r="N4875" i="9"/>
  <c r="O4875" i="9"/>
  <c r="N4874" i="9"/>
  <c r="O4874" i="9"/>
  <c r="N4873" i="9"/>
  <c r="O4873" i="9"/>
  <c r="N4872" i="9"/>
  <c r="O4872" i="9"/>
  <c r="N4871" i="9"/>
  <c r="O4871" i="9"/>
  <c r="N4870" i="9"/>
  <c r="O4870" i="9"/>
  <c r="N4869" i="9"/>
  <c r="O4869" i="9"/>
  <c r="N4868" i="9"/>
  <c r="O4868" i="9"/>
  <c r="N4867" i="9"/>
  <c r="O4867" i="9"/>
  <c r="N4866" i="9"/>
  <c r="O4866" i="9"/>
  <c r="N4865" i="9"/>
  <c r="O4865" i="9"/>
  <c r="N4864" i="9"/>
  <c r="O4864" i="9"/>
  <c r="N4863" i="9"/>
  <c r="O4863" i="9"/>
  <c r="N4862" i="9"/>
  <c r="O4862" i="9"/>
  <c r="N4861" i="9"/>
  <c r="O4861" i="9"/>
  <c r="N4860" i="9"/>
  <c r="O4860" i="9"/>
  <c r="N4859" i="9"/>
  <c r="O4859" i="9"/>
  <c r="N4858" i="9"/>
  <c r="O4858" i="9"/>
  <c r="N4857" i="9"/>
  <c r="O4857" i="9"/>
  <c r="N4856" i="9"/>
  <c r="O4856" i="9"/>
  <c r="N4855" i="9"/>
  <c r="O4855" i="9"/>
  <c r="N4854" i="9"/>
  <c r="O4854" i="9"/>
  <c r="N4853" i="9"/>
  <c r="O4853" i="9"/>
  <c r="N4852" i="9"/>
  <c r="O4852" i="9"/>
  <c r="N4851" i="9"/>
  <c r="O4851" i="9"/>
  <c r="N4850" i="9"/>
  <c r="O4850" i="9"/>
  <c r="N4849" i="9"/>
  <c r="O4849" i="9"/>
  <c r="N4848" i="9"/>
  <c r="O4848" i="9"/>
  <c r="N4847" i="9"/>
  <c r="O4847" i="9"/>
  <c r="N4846" i="9"/>
  <c r="O4846" i="9"/>
  <c r="N4845" i="9"/>
  <c r="O4845" i="9"/>
  <c r="N4844" i="9"/>
  <c r="O4844" i="9"/>
  <c r="N4843" i="9"/>
  <c r="O4843" i="9"/>
  <c r="N4842" i="9"/>
  <c r="O4842" i="9"/>
  <c r="N4841" i="9"/>
  <c r="O4841" i="9"/>
  <c r="N4840" i="9"/>
  <c r="O4840" i="9"/>
  <c r="N4839" i="9"/>
  <c r="O4839" i="9"/>
  <c r="N4838" i="9"/>
  <c r="O4838" i="9"/>
  <c r="N4837" i="9"/>
  <c r="O4837" i="9"/>
  <c r="N4836" i="9"/>
  <c r="O4836" i="9"/>
  <c r="N4835" i="9"/>
  <c r="O4835" i="9"/>
  <c r="N4834" i="9"/>
  <c r="O4834" i="9"/>
  <c r="N4833" i="9"/>
  <c r="O4833" i="9"/>
  <c r="N4832" i="9"/>
  <c r="O4832" i="9"/>
  <c r="N4831" i="9"/>
  <c r="O4831" i="9"/>
  <c r="N4830" i="9"/>
  <c r="O4830" i="9"/>
  <c r="N4829" i="9"/>
  <c r="O4829" i="9"/>
  <c r="N4828" i="9"/>
  <c r="O4828" i="9"/>
  <c r="N4827" i="9"/>
  <c r="O4827" i="9"/>
  <c r="N4826" i="9"/>
  <c r="O4826" i="9"/>
  <c r="N4825" i="9"/>
  <c r="O4825" i="9"/>
  <c r="N4824" i="9"/>
  <c r="O4824" i="9"/>
  <c r="N4823" i="9"/>
  <c r="O4823" i="9"/>
  <c r="N4822" i="9"/>
  <c r="O4822" i="9"/>
  <c r="N4821" i="9"/>
  <c r="O4821" i="9"/>
  <c r="N4820" i="9"/>
  <c r="O4820" i="9"/>
  <c r="N4819" i="9"/>
  <c r="O4819" i="9"/>
  <c r="N4818" i="9"/>
  <c r="O4818" i="9"/>
  <c r="N4817" i="9"/>
  <c r="O4817" i="9"/>
  <c r="N4816" i="9"/>
  <c r="O4816" i="9"/>
  <c r="N4815" i="9"/>
  <c r="O4815" i="9"/>
  <c r="N4814" i="9"/>
  <c r="O4814" i="9"/>
  <c r="N4813" i="9"/>
  <c r="O4813" i="9"/>
  <c r="N4812" i="9"/>
  <c r="O4812" i="9"/>
  <c r="N4811" i="9"/>
  <c r="O4811" i="9"/>
  <c r="N4810" i="9"/>
  <c r="O4810" i="9"/>
  <c r="N4809" i="9"/>
  <c r="O4809" i="9"/>
  <c r="N4808" i="9"/>
  <c r="O4808" i="9"/>
  <c r="N4807" i="9"/>
  <c r="O4807" i="9"/>
  <c r="N4806" i="9"/>
  <c r="O4806" i="9"/>
  <c r="N4805" i="9"/>
  <c r="O4805" i="9"/>
  <c r="N4804" i="9"/>
  <c r="O4804" i="9"/>
  <c r="N4803" i="9"/>
  <c r="O4803" i="9"/>
  <c r="N4802" i="9"/>
  <c r="O4802" i="9"/>
  <c r="N4801" i="9"/>
  <c r="O4801" i="9"/>
  <c r="N4800" i="9"/>
  <c r="O4800" i="9"/>
  <c r="N4799" i="9"/>
  <c r="O4799" i="9"/>
  <c r="N4798" i="9"/>
  <c r="O4798" i="9"/>
  <c r="N4797" i="9"/>
  <c r="O4797" i="9"/>
  <c r="N4796" i="9"/>
  <c r="O4796" i="9"/>
  <c r="N4795" i="9"/>
  <c r="O4795" i="9"/>
  <c r="N4794" i="9"/>
  <c r="O4794" i="9"/>
  <c r="N4793" i="9"/>
  <c r="O4793" i="9"/>
  <c r="N4792" i="9"/>
  <c r="O4792" i="9"/>
  <c r="N4791" i="9"/>
  <c r="O4791" i="9"/>
  <c r="N4790" i="9"/>
  <c r="O4790" i="9"/>
  <c r="N4789" i="9"/>
  <c r="O4789" i="9"/>
  <c r="N4788" i="9"/>
  <c r="O4788" i="9"/>
  <c r="N4787" i="9"/>
  <c r="O4787" i="9"/>
  <c r="N4786" i="9"/>
  <c r="O4786" i="9"/>
  <c r="N4785" i="9"/>
  <c r="O4785" i="9"/>
  <c r="N4784" i="9"/>
  <c r="O4784" i="9"/>
  <c r="N4783" i="9"/>
  <c r="O4783" i="9"/>
  <c r="N4782" i="9"/>
  <c r="O4782" i="9"/>
  <c r="N4781" i="9"/>
  <c r="O4781" i="9"/>
  <c r="N4780" i="9"/>
  <c r="O4780" i="9"/>
  <c r="N4779" i="9"/>
  <c r="O4779" i="9"/>
  <c r="N4778" i="9"/>
  <c r="O4778" i="9"/>
  <c r="N4777" i="9"/>
  <c r="O4777" i="9"/>
  <c r="N4776" i="9"/>
  <c r="O4776" i="9"/>
  <c r="N4775" i="9"/>
  <c r="O4775" i="9"/>
  <c r="N4774" i="9"/>
  <c r="O4774" i="9"/>
  <c r="N4773" i="9"/>
  <c r="O4773" i="9"/>
  <c r="N4772" i="9"/>
  <c r="O4772" i="9"/>
  <c r="N4771" i="9"/>
  <c r="O4771" i="9"/>
  <c r="N4770" i="9"/>
  <c r="O4770" i="9"/>
  <c r="N4769" i="9"/>
  <c r="O4769" i="9"/>
  <c r="N4768" i="9"/>
  <c r="O4768" i="9"/>
  <c r="N4767" i="9"/>
  <c r="O4767" i="9"/>
  <c r="N4766" i="9"/>
  <c r="O4766" i="9"/>
  <c r="N4765" i="9"/>
  <c r="O4765" i="9"/>
  <c r="N4764" i="9"/>
  <c r="O4764" i="9"/>
  <c r="N4763" i="9"/>
  <c r="O4763" i="9"/>
  <c r="N4762" i="9"/>
  <c r="O4762" i="9"/>
  <c r="N4761" i="9"/>
  <c r="O4761" i="9"/>
  <c r="N4760" i="9"/>
  <c r="O4760" i="9"/>
  <c r="N4759" i="9"/>
  <c r="O4759" i="9"/>
  <c r="N4758" i="9"/>
  <c r="O4758" i="9"/>
  <c r="N4757" i="9"/>
  <c r="O4757" i="9"/>
  <c r="N4756" i="9"/>
  <c r="O4756" i="9"/>
  <c r="N4755" i="9"/>
  <c r="O4755" i="9"/>
  <c r="N4754" i="9"/>
  <c r="O4754" i="9"/>
  <c r="N4753" i="9"/>
  <c r="O4753" i="9"/>
  <c r="N4752" i="9"/>
  <c r="O4752" i="9"/>
  <c r="N4751" i="9"/>
  <c r="O4751" i="9"/>
  <c r="N4750" i="9"/>
  <c r="O4750" i="9"/>
  <c r="N4749" i="9"/>
  <c r="O4749" i="9"/>
  <c r="N4748" i="9"/>
  <c r="O4748" i="9"/>
  <c r="N4747" i="9"/>
  <c r="O4747" i="9"/>
  <c r="N4746" i="9"/>
  <c r="O4746" i="9"/>
  <c r="N4745" i="9"/>
  <c r="O4745" i="9"/>
  <c r="N4744" i="9"/>
  <c r="O4744" i="9"/>
  <c r="N4743" i="9"/>
  <c r="O4743" i="9"/>
  <c r="N4742" i="9"/>
  <c r="O4742" i="9"/>
  <c r="N4741" i="9"/>
  <c r="O4741" i="9"/>
  <c r="N4740" i="9"/>
  <c r="O4740" i="9"/>
  <c r="N4739" i="9"/>
  <c r="O4739" i="9"/>
  <c r="N4738" i="9"/>
  <c r="O4738" i="9"/>
  <c r="N4737" i="9"/>
  <c r="O4737" i="9"/>
  <c r="N4736" i="9"/>
  <c r="O4736" i="9"/>
  <c r="N4735" i="9"/>
  <c r="O4735" i="9"/>
  <c r="N4734" i="9"/>
  <c r="O4734" i="9"/>
  <c r="N4733" i="9"/>
  <c r="O4733" i="9"/>
  <c r="N4732" i="9"/>
  <c r="O4732" i="9"/>
  <c r="N4731" i="9"/>
  <c r="O4731" i="9"/>
  <c r="N4730" i="9"/>
  <c r="O4730" i="9"/>
  <c r="N4729" i="9"/>
  <c r="O4729" i="9"/>
  <c r="N4728" i="9"/>
  <c r="O4728" i="9"/>
  <c r="N4727" i="9"/>
  <c r="O4727" i="9"/>
  <c r="N4726" i="9"/>
  <c r="O4726" i="9"/>
  <c r="N4725" i="9"/>
  <c r="O4725" i="9"/>
  <c r="N4724" i="9"/>
  <c r="O4724" i="9"/>
  <c r="N4723" i="9"/>
  <c r="O4723" i="9"/>
  <c r="N4722" i="9"/>
  <c r="O4722" i="9"/>
  <c r="N4721" i="9"/>
  <c r="O4721" i="9"/>
  <c r="N4720" i="9"/>
  <c r="O4720" i="9"/>
  <c r="N4719" i="9"/>
  <c r="O4719" i="9"/>
  <c r="N4718" i="9"/>
  <c r="O4718" i="9"/>
  <c r="N4717" i="9"/>
  <c r="O4717" i="9"/>
  <c r="N4716" i="9"/>
  <c r="O4716" i="9"/>
  <c r="N4715" i="9"/>
  <c r="O4715" i="9"/>
  <c r="N4714" i="9"/>
  <c r="O4714" i="9"/>
  <c r="N4713" i="9"/>
  <c r="O4713" i="9"/>
  <c r="N4712" i="9"/>
  <c r="O4712" i="9"/>
  <c r="N4711" i="9"/>
  <c r="O4711" i="9"/>
  <c r="N4710" i="9"/>
  <c r="O4710" i="9"/>
  <c r="N4709" i="9"/>
  <c r="O4709" i="9"/>
  <c r="N4708" i="9"/>
  <c r="O4708" i="9"/>
  <c r="N4707" i="9"/>
  <c r="O4707" i="9"/>
  <c r="N4706" i="9"/>
  <c r="O4706" i="9"/>
  <c r="N4705" i="9"/>
  <c r="O4705" i="9"/>
  <c r="N4704" i="9"/>
  <c r="O4704" i="9"/>
  <c r="N4703" i="9"/>
  <c r="O4703" i="9"/>
  <c r="N4702" i="9"/>
  <c r="O4702" i="9"/>
  <c r="N4701" i="9"/>
  <c r="O4701" i="9"/>
  <c r="N4700" i="9"/>
  <c r="O4700" i="9"/>
  <c r="N4699" i="9"/>
  <c r="O4699" i="9"/>
  <c r="N4698" i="9"/>
  <c r="O4698" i="9"/>
  <c r="N4697" i="9"/>
  <c r="O4697" i="9"/>
  <c r="N4696" i="9"/>
  <c r="O4696" i="9"/>
  <c r="N4695" i="9"/>
  <c r="O4695" i="9"/>
  <c r="N4694" i="9"/>
  <c r="O4694" i="9"/>
  <c r="N4693" i="9"/>
  <c r="O4693" i="9"/>
  <c r="N4692" i="9"/>
  <c r="O4692" i="9"/>
  <c r="N4691" i="9"/>
  <c r="O4691" i="9"/>
  <c r="N4690" i="9"/>
  <c r="O4690" i="9"/>
  <c r="N4689" i="9"/>
  <c r="O4689" i="9"/>
  <c r="N4688" i="9"/>
  <c r="O4688" i="9"/>
  <c r="N4687" i="9"/>
  <c r="O4687" i="9"/>
  <c r="N4686" i="9"/>
  <c r="O4686" i="9"/>
  <c r="N4685" i="9"/>
  <c r="O4685" i="9"/>
  <c r="N4684" i="9"/>
  <c r="O4684" i="9"/>
  <c r="N4683" i="9"/>
  <c r="O4683" i="9"/>
  <c r="N4682" i="9"/>
  <c r="O4682" i="9"/>
  <c r="N4681" i="9"/>
  <c r="O4681" i="9"/>
  <c r="N4680" i="9"/>
  <c r="O4680" i="9"/>
  <c r="N4679" i="9"/>
  <c r="O4679" i="9"/>
  <c r="N4678" i="9"/>
  <c r="O4678" i="9"/>
  <c r="N4677" i="9"/>
  <c r="O4677" i="9"/>
  <c r="N4676" i="9"/>
  <c r="O4676" i="9"/>
  <c r="N4675" i="9"/>
  <c r="O4675" i="9"/>
  <c r="N4674" i="9"/>
  <c r="O4674" i="9"/>
  <c r="N4673" i="9"/>
  <c r="O4673" i="9"/>
  <c r="N4672" i="9"/>
  <c r="O4672" i="9"/>
  <c r="N4671" i="9"/>
  <c r="O4671" i="9"/>
  <c r="N4670" i="9"/>
  <c r="O4670" i="9"/>
  <c r="N4669" i="9"/>
  <c r="O4669" i="9"/>
  <c r="N4668" i="9"/>
  <c r="O4668" i="9"/>
  <c r="N4667" i="9"/>
  <c r="O4667" i="9"/>
  <c r="N4666" i="9"/>
  <c r="O4666" i="9"/>
  <c r="N4665" i="9"/>
  <c r="O4665" i="9"/>
  <c r="N4664" i="9"/>
  <c r="O4664" i="9"/>
  <c r="N4663" i="9"/>
  <c r="O4663" i="9"/>
  <c r="N4662" i="9"/>
  <c r="O4662" i="9"/>
  <c r="N4661" i="9"/>
  <c r="O4661" i="9"/>
  <c r="N4660" i="9"/>
  <c r="O4660" i="9"/>
  <c r="N4659" i="9"/>
  <c r="O4659" i="9"/>
  <c r="N4658" i="9"/>
  <c r="O4658" i="9"/>
  <c r="N4657" i="9"/>
  <c r="O4657" i="9"/>
  <c r="N4656" i="9"/>
  <c r="O4656" i="9"/>
  <c r="N4655" i="9"/>
  <c r="O4655" i="9"/>
  <c r="N4654" i="9"/>
  <c r="O4654" i="9"/>
  <c r="N4653" i="9"/>
  <c r="O4653" i="9"/>
  <c r="N4652" i="9"/>
  <c r="O4652" i="9"/>
  <c r="N4651" i="9"/>
  <c r="O4651" i="9"/>
  <c r="N4650" i="9"/>
  <c r="O4650" i="9"/>
  <c r="N4649" i="9"/>
  <c r="O4649" i="9"/>
  <c r="N4648" i="9"/>
  <c r="O4648" i="9"/>
  <c r="N4647" i="9"/>
  <c r="O4647" i="9"/>
  <c r="N4646" i="9"/>
  <c r="O4646" i="9"/>
  <c r="N4645" i="9"/>
  <c r="O4645" i="9"/>
  <c r="N4644" i="9"/>
  <c r="O4644" i="9"/>
  <c r="N4643" i="9"/>
  <c r="O4643" i="9"/>
  <c r="N4642" i="9"/>
  <c r="O4642" i="9"/>
  <c r="N4641" i="9"/>
  <c r="O4641" i="9"/>
  <c r="N4640" i="9"/>
  <c r="O4640" i="9"/>
  <c r="N4639" i="9"/>
  <c r="O4639" i="9"/>
  <c r="N4638" i="9"/>
  <c r="O4638" i="9"/>
  <c r="N4637" i="9"/>
  <c r="O4637" i="9"/>
  <c r="N4636" i="9"/>
  <c r="O4636" i="9"/>
  <c r="N4635" i="9"/>
  <c r="O4635" i="9"/>
  <c r="N4634" i="9"/>
  <c r="O4634" i="9"/>
  <c r="N4633" i="9"/>
  <c r="O4633" i="9"/>
  <c r="N4632" i="9"/>
  <c r="O4632" i="9"/>
  <c r="N4631" i="9"/>
  <c r="O4631" i="9"/>
  <c r="N4630" i="9"/>
  <c r="O4630" i="9"/>
  <c r="N4629" i="9"/>
  <c r="O4629" i="9"/>
  <c r="N4628" i="9"/>
  <c r="O4628" i="9"/>
  <c r="N4627" i="9"/>
  <c r="O4627" i="9"/>
  <c r="N4626" i="9"/>
  <c r="O4626" i="9"/>
  <c r="N4625" i="9"/>
  <c r="O4625" i="9"/>
  <c r="N4624" i="9"/>
  <c r="O4624" i="9"/>
  <c r="N4623" i="9"/>
  <c r="O4623" i="9"/>
  <c r="N4622" i="9"/>
  <c r="O4622" i="9"/>
  <c r="N4621" i="9"/>
  <c r="O4621" i="9"/>
  <c r="N4620" i="9"/>
  <c r="O4620" i="9"/>
  <c r="N4619" i="9"/>
  <c r="O4619" i="9"/>
  <c r="N4618" i="9"/>
  <c r="O4618" i="9"/>
  <c r="N4617" i="9"/>
  <c r="O4617" i="9"/>
  <c r="N4616" i="9"/>
  <c r="O4616" i="9"/>
  <c r="N4615" i="9"/>
  <c r="O4615" i="9"/>
  <c r="N4614" i="9"/>
  <c r="O4614" i="9"/>
  <c r="N4613" i="9"/>
  <c r="O4613" i="9"/>
  <c r="N4612" i="9"/>
  <c r="O4612" i="9"/>
  <c r="N4611" i="9"/>
  <c r="O4611" i="9"/>
  <c r="N4610" i="9"/>
  <c r="O4610" i="9"/>
  <c r="N4609" i="9"/>
  <c r="O4609" i="9"/>
  <c r="N4608" i="9"/>
  <c r="O4608" i="9"/>
  <c r="N4607" i="9"/>
  <c r="O4607" i="9"/>
  <c r="N4606" i="9"/>
  <c r="O4606" i="9"/>
  <c r="N4605" i="9"/>
  <c r="O4605" i="9"/>
  <c r="N4604" i="9"/>
  <c r="O4604" i="9"/>
  <c r="N4603" i="9"/>
  <c r="O4603" i="9"/>
  <c r="N4602" i="9"/>
  <c r="O4602" i="9"/>
  <c r="N4601" i="9"/>
  <c r="O4601" i="9"/>
  <c r="N4600" i="9"/>
  <c r="O4600" i="9"/>
  <c r="N4599" i="9"/>
  <c r="O4599" i="9"/>
  <c r="N4598" i="9"/>
  <c r="O4598" i="9"/>
  <c r="N4597" i="9"/>
  <c r="O4597" i="9"/>
  <c r="N4596" i="9"/>
  <c r="O4596" i="9"/>
  <c r="N4595" i="9"/>
  <c r="O4595" i="9"/>
  <c r="N4594" i="9"/>
  <c r="O4594" i="9"/>
  <c r="N4593" i="9"/>
  <c r="O4593" i="9"/>
  <c r="N4592" i="9"/>
  <c r="O4592" i="9"/>
  <c r="N4591" i="9"/>
  <c r="O4591" i="9"/>
  <c r="N4590" i="9"/>
  <c r="O4590" i="9"/>
  <c r="N4589" i="9"/>
  <c r="O4589" i="9"/>
  <c r="N4588" i="9"/>
  <c r="O4588" i="9"/>
  <c r="N4587" i="9"/>
  <c r="O4587" i="9"/>
  <c r="N4586" i="9"/>
  <c r="O4586" i="9"/>
  <c r="N4585" i="9"/>
  <c r="O4585" i="9"/>
  <c r="N4584" i="9"/>
  <c r="O4584" i="9"/>
  <c r="N4583" i="9"/>
  <c r="O4583" i="9"/>
  <c r="N4582" i="9"/>
  <c r="O4582" i="9"/>
  <c r="N4581" i="9"/>
  <c r="O4581" i="9"/>
  <c r="N4580" i="9"/>
  <c r="O4580" i="9"/>
  <c r="N4579" i="9"/>
  <c r="O4579" i="9"/>
  <c r="N4578" i="9"/>
  <c r="O4578" i="9"/>
  <c r="N4577" i="9"/>
  <c r="O4577" i="9"/>
  <c r="N4576" i="9"/>
  <c r="O4576" i="9"/>
  <c r="N4575" i="9"/>
  <c r="O4575" i="9"/>
  <c r="N4574" i="9"/>
  <c r="O4574" i="9"/>
  <c r="N4573" i="9"/>
  <c r="O4573" i="9"/>
  <c r="N4572" i="9"/>
  <c r="O4572" i="9"/>
  <c r="N4571" i="9"/>
  <c r="O4571" i="9"/>
  <c r="N4570" i="9"/>
  <c r="O4570" i="9"/>
  <c r="N4569" i="9"/>
  <c r="O4569" i="9"/>
  <c r="N4568" i="9"/>
  <c r="O4568" i="9"/>
  <c r="N4567" i="9"/>
  <c r="O4567" i="9"/>
  <c r="N4566" i="9"/>
  <c r="O4566" i="9"/>
  <c r="N4565" i="9"/>
  <c r="O4565" i="9"/>
  <c r="N4564" i="9"/>
  <c r="O4564" i="9"/>
  <c r="N4563" i="9"/>
  <c r="O4563" i="9"/>
  <c r="N4562" i="9"/>
  <c r="O4562" i="9"/>
  <c r="N4561" i="9"/>
  <c r="O4561" i="9"/>
  <c r="N4560" i="9"/>
  <c r="O4560" i="9"/>
  <c r="N4559" i="9"/>
  <c r="O4559" i="9"/>
  <c r="N4558" i="9"/>
  <c r="O4558" i="9"/>
  <c r="N4557" i="9"/>
  <c r="O4557" i="9"/>
  <c r="N4556" i="9"/>
  <c r="O4556" i="9"/>
  <c r="N4555" i="9"/>
  <c r="O4555" i="9"/>
  <c r="N4554" i="9"/>
  <c r="O4554" i="9"/>
  <c r="N4553" i="9"/>
  <c r="O4553" i="9"/>
  <c r="N4552" i="9"/>
  <c r="O4552" i="9"/>
  <c r="N4551" i="9"/>
  <c r="O4551" i="9"/>
  <c r="N4550" i="9"/>
  <c r="O4550" i="9"/>
  <c r="N4549" i="9"/>
  <c r="O4549" i="9"/>
  <c r="N4548" i="9"/>
  <c r="O4548" i="9"/>
  <c r="N4547" i="9"/>
  <c r="O4547" i="9"/>
  <c r="N4546" i="9"/>
  <c r="O4546" i="9"/>
  <c r="N4545" i="9"/>
  <c r="O4545" i="9"/>
  <c r="N4544" i="9"/>
  <c r="O4544" i="9"/>
  <c r="N4543" i="9"/>
  <c r="O4543" i="9"/>
  <c r="N4542" i="9"/>
  <c r="O4542" i="9"/>
  <c r="N4541" i="9"/>
  <c r="O4541" i="9"/>
  <c r="N4540" i="9"/>
  <c r="O4540" i="9"/>
  <c r="N4539" i="9"/>
  <c r="O4539" i="9"/>
  <c r="N4538" i="9"/>
  <c r="O4538" i="9"/>
  <c r="N4537" i="9"/>
  <c r="O4537" i="9"/>
  <c r="N4536" i="9"/>
  <c r="O4536" i="9"/>
  <c r="N4535" i="9"/>
  <c r="O4535" i="9"/>
  <c r="N4534" i="9"/>
  <c r="O4534" i="9"/>
  <c r="N4533" i="9"/>
  <c r="O4533" i="9"/>
  <c r="N4532" i="9"/>
  <c r="O4532" i="9"/>
  <c r="N4531" i="9"/>
  <c r="O4531" i="9"/>
  <c r="N4530" i="9"/>
  <c r="O4530" i="9"/>
  <c r="N4529" i="9"/>
  <c r="O4529" i="9"/>
  <c r="N4528" i="9"/>
  <c r="O4528" i="9"/>
  <c r="N4527" i="9"/>
  <c r="O4527" i="9"/>
  <c r="N4526" i="9"/>
  <c r="O4526" i="9"/>
  <c r="N4525" i="9"/>
  <c r="O4525" i="9"/>
  <c r="N4524" i="9"/>
  <c r="O4524" i="9"/>
  <c r="N4523" i="9"/>
  <c r="O4523" i="9"/>
  <c r="N4522" i="9"/>
  <c r="O4522" i="9"/>
  <c r="N4521" i="9"/>
  <c r="O4521" i="9"/>
  <c r="N4520" i="9"/>
  <c r="O4520" i="9"/>
  <c r="N4519" i="9"/>
  <c r="O4519" i="9"/>
  <c r="N4518" i="9"/>
  <c r="O4518" i="9"/>
  <c r="N4517" i="9"/>
  <c r="O4517" i="9"/>
  <c r="N4516" i="9"/>
  <c r="O4516" i="9"/>
  <c r="N4515" i="9"/>
  <c r="O4515" i="9"/>
  <c r="N4514" i="9"/>
  <c r="O4514" i="9"/>
  <c r="N4513" i="9"/>
  <c r="O4513" i="9"/>
  <c r="N4512" i="9"/>
  <c r="O4512" i="9"/>
  <c r="N4511" i="9"/>
  <c r="O4511" i="9"/>
  <c r="N4510" i="9"/>
  <c r="O4510" i="9"/>
  <c r="N4509" i="9"/>
  <c r="O4509" i="9"/>
  <c r="N4508" i="9"/>
  <c r="O4508" i="9"/>
  <c r="N4507" i="9"/>
  <c r="O4507" i="9"/>
  <c r="N4506" i="9"/>
  <c r="O4506" i="9"/>
  <c r="N4505" i="9"/>
  <c r="O4505" i="9"/>
  <c r="N4504" i="9"/>
  <c r="O4504" i="9"/>
  <c r="N4503" i="9"/>
  <c r="O4503" i="9"/>
  <c r="N4502" i="9"/>
  <c r="O4502" i="9"/>
  <c r="N4501" i="9"/>
  <c r="O4501" i="9"/>
  <c r="N4500" i="9"/>
  <c r="O4500" i="9"/>
  <c r="N4499" i="9"/>
  <c r="O4499" i="9"/>
  <c r="N4498" i="9"/>
  <c r="O4498" i="9"/>
  <c r="N4497" i="9"/>
  <c r="O4497" i="9"/>
  <c r="N4496" i="9"/>
  <c r="O4496" i="9"/>
  <c r="N4495" i="9"/>
  <c r="O4495" i="9"/>
  <c r="N4494" i="9"/>
  <c r="O4494" i="9"/>
  <c r="N4493" i="9"/>
  <c r="O4493" i="9"/>
  <c r="N4492" i="9"/>
  <c r="O4492" i="9"/>
  <c r="N4491" i="9"/>
  <c r="O4491" i="9"/>
  <c r="N4490" i="9"/>
  <c r="O4490" i="9"/>
  <c r="N4489" i="9"/>
  <c r="O4489" i="9"/>
  <c r="N4488" i="9"/>
  <c r="O4488" i="9"/>
  <c r="N4487" i="9"/>
  <c r="O4487" i="9"/>
  <c r="N4486" i="9"/>
  <c r="O4486" i="9"/>
  <c r="N4485" i="9"/>
  <c r="O4485" i="9"/>
  <c r="N4484" i="9"/>
  <c r="O4484" i="9"/>
  <c r="N4483" i="9"/>
  <c r="O4483" i="9"/>
  <c r="N4482" i="9"/>
  <c r="O4482" i="9"/>
  <c r="N4481" i="9"/>
  <c r="O4481" i="9"/>
  <c r="N4480" i="9"/>
  <c r="O4480" i="9"/>
  <c r="N4479" i="9"/>
  <c r="O4479" i="9"/>
  <c r="N4478" i="9"/>
  <c r="O4478" i="9"/>
  <c r="N4477" i="9"/>
  <c r="O4477" i="9"/>
  <c r="N4476" i="9"/>
  <c r="O4476" i="9"/>
  <c r="N4475" i="9"/>
  <c r="O4475" i="9"/>
  <c r="N4474" i="9"/>
  <c r="O4474" i="9"/>
  <c r="N4473" i="9"/>
  <c r="O4473" i="9"/>
  <c r="N4472" i="9"/>
  <c r="O4472" i="9"/>
  <c r="N4471" i="9"/>
  <c r="O4471" i="9"/>
  <c r="N4470" i="9"/>
  <c r="O4470" i="9"/>
  <c r="N4469" i="9"/>
  <c r="O4469" i="9"/>
  <c r="N4468" i="9"/>
  <c r="O4468" i="9"/>
  <c r="N4467" i="9"/>
  <c r="O4467" i="9"/>
  <c r="N4466" i="9"/>
  <c r="O4466" i="9"/>
  <c r="N4465" i="9"/>
  <c r="O4465" i="9"/>
  <c r="N4464" i="9"/>
  <c r="O4464" i="9"/>
  <c r="N4463" i="9"/>
  <c r="O4463" i="9"/>
  <c r="N4462" i="9"/>
  <c r="O4462" i="9"/>
  <c r="N4461" i="9"/>
  <c r="O4461" i="9"/>
  <c r="N4460" i="9"/>
  <c r="O4460" i="9"/>
  <c r="N4459" i="9"/>
  <c r="O4459" i="9"/>
  <c r="N4458" i="9"/>
  <c r="O4458" i="9"/>
  <c r="N4457" i="9"/>
  <c r="O4457" i="9"/>
  <c r="N4456" i="9"/>
  <c r="O4456" i="9"/>
  <c r="N4455" i="9"/>
  <c r="O4455" i="9"/>
  <c r="N4454" i="9"/>
  <c r="O4454" i="9"/>
  <c r="N4453" i="9"/>
  <c r="O4453" i="9"/>
  <c r="N4452" i="9"/>
  <c r="O4452" i="9"/>
  <c r="N4451" i="9"/>
  <c r="O4451" i="9"/>
  <c r="N4450" i="9"/>
  <c r="O4450" i="9"/>
  <c r="N4449" i="9"/>
  <c r="O4449" i="9"/>
  <c r="N4448" i="9"/>
  <c r="O4448" i="9"/>
  <c r="N4447" i="9"/>
  <c r="O4447" i="9"/>
  <c r="N4446" i="9"/>
  <c r="O4446" i="9"/>
  <c r="N4445" i="9"/>
  <c r="O4445" i="9"/>
  <c r="N4444" i="9"/>
  <c r="O4444" i="9"/>
  <c r="N4443" i="9"/>
  <c r="O4443" i="9"/>
  <c r="N4442" i="9"/>
  <c r="O4442" i="9"/>
  <c r="N4441" i="9"/>
  <c r="O4441" i="9"/>
  <c r="N4440" i="9"/>
  <c r="O4440" i="9"/>
  <c r="N4439" i="9"/>
  <c r="O4439" i="9"/>
  <c r="N4438" i="9"/>
  <c r="O4438" i="9"/>
  <c r="N4437" i="9"/>
  <c r="O4437" i="9"/>
  <c r="N4436" i="9"/>
  <c r="O4436" i="9"/>
  <c r="N4435" i="9"/>
  <c r="O4435" i="9"/>
  <c r="N4434" i="9"/>
  <c r="O4434" i="9"/>
  <c r="N4433" i="9"/>
  <c r="O4433" i="9"/>
  <c r="N4432" i="9"/>
  <c r="O4432" i="9"/>
  <c r="N4431" i="9"/>
  <c r="O4431" i="9"/>
  <c r="N4430" i="9"/>
  <c r="O4430" i="9"/>
  <c r="N4429" i="9"/>
  <c r="O4429" i="9"/>
  <c r="N4428" i="9"/>
  <c r="O4428" i="9"/>
  <c r="N4427" i="9"/>
  <c r="O4427" i="9"/>
  <c r="N4426" i="9"/>
  <c r="O4426" i="9"/>
  <c r="N4425" i="9"/>
  <c r="O4425" i="9"/>
  <c r="N4424" i="9"/>
  <c r="O4424" i="9"/>
  <c r="N4423" i="9"/>
  <c r="O4423" i="9"/>
  <c r="N4422" i="9"/>
  <c r="O4422" i="9"/>
  <c r="N4421" i="9"/>
  <c r="O4421" i="9"/>
  <c r="N4420" i="9"/>
  <c r="O4420" i="9"/>
  <c r="N4419" i="9"/>
  <c r="O4419" i="9"/>
  <c r="N4418" i="9"/>
  <c r="O4418" i="9"/>
  <c r="N4417" i="9"/>
  <c r="O4417" i="9"/>
  <c r="N4416" i="9"/>
  <c r="O4416" i="9"/>
  <c r="N4415" i="9"/>
  <c r="O4415" i="9"/>
  <c r="N4414" i="9"/>
  <c r="O4414" i="9"/>
  <c r="N4413" i="9"/>
  <c r="O4413" i="9"/>
  <c r="N4412" i="9"/>
  <c r="O4412" i="9"/>
  <c r="N4411" i="9"/>
  <c r="O4411" i="9"/>
  <c r="N4410" i="9"/>
  <c r="O4410" i="9"/>
  <c r="N4409" i="9"/>
  <c r="O4409" i="9"/>
  <c r="N4408" i="9"/>
  <c r="O4408" i="9"/>
  <c r="N4407" i="9"/>
  <c r="O4407" i="9"/>
  <c r="N4406" i="9"/>
  <c r="O4406" i="9"/>
  <c r="N4405" i="9"/>
  <c r="O4405" i="9"/>
  <c r="N4404" i="9"/>
  <c r="O4404" i="9"/>
  <c r="N4403" i="9"/>
  <c r="O4403" i="9"/>
  <c r="N4402" i="9"/>
  <c r="O4402" i="9"/>
  <c r="N4401" i="9"/>
  <c r="O4401" i="9"/>
  <c r="N4400" i="9"/>
  <c r="O4400" i="9"/>
  <c r="N4399" i="9"/>
  <c r="O4399" i="9"/>
  <c r="N4398" i="9"/>
  <c r="O4398" i="9"/>
  <c r="N4397" i="9"/>
  <c r="O4397" i="9"/>
  <c r="N4396" i="9"/>
  <c r="O4396" i="9"/>
  <c r="N4395" i="9"/>
  <c r="O4395" i="9"/>
  <c r="N4394" i="9"/>
  <c r="O4394" i="9"/>
  <c r="N4393" i="9"/>
  <c r="O4393" i="9"/>
  <c r="N4392" i="9"/>
  <c r="O4392" i="9"/>
  <c r="N4391" i="9"/>
  <c r="O4391" i="9"/>
  <c r="N4390" i="9"/>
  <c r="O4390" i="9"/>
  <c r="N4389" i="9"/>
  <c r="O4389" i="9"/>
  <c r="N4388" i="9"/>
  <c r="O4388" i="9"/>
  <c r="N4387" i="9"/>
  <c r="O4387" i="9"/>
  <c r="N4386" i="9"/>
  <c r="O4386" i="9"/>
  <c r="N4385" i="9"/>
  <c r="O4385" i="9"/>
  <c r="N4384" i="9"/>
  <c r="O4384" i="9"/>
  <c r="N4383" i="9"/>
  <c r="O4383" i="9"/>
  <c r="N4382" i="9"/>
  <c r="O4382" i="9"/>
  <c r="N4381" i="9"/>
  <c r="O4381" i="9"/>
  <c r="N4380" i="9"/>
  <c r="O4380" i="9"/>
  <c r="N4379" i="9"/>
  <c r="O4379" i="9"/>
  <c r="N4378" i="9"/>
  <c r="O4378" i="9"/>
  <c r="N4377" i="9"/>
  <c r="O4377" i="9"/>
  <c r="N4376" i="9"/>
  <c r="O4376" i="9"/>
  <c r="N4375" i="9"/>
  <c r="O4375" i="9"/>
  <c r="N4374" i="9"/>
  <c r="O4374" i="9"/>
  <c r="N4373" i="9"/>
  <c r="O4373" i="9"/>
  <c r="N4372" i="9"/>
  <c r="O4372" i="9"/>
  <c r="N4371" i="9"/>
  <c r="O4371" i="9"/>
  <c r="N4370" i="9"/>
  <c r="O4370" i="9"/>
  <c r="N4369" i="9"/>
  <c r="O4369" i="9"/>
  <c r="N4368" i="9"/>
  <c r="O4368" i="9"/>
  <c r="N4367" i="9"/>
  <c r="O4367" i="9"/>
  <c r="N4366" i="9"/>
  <c r="O4366" i="9"/>
  <c r="N4365" i="9"/>
  <c r="O4365" i="9"/>
  <c r="N4364" i="9"/>
  <c r="O4364" i="9"/>
  <c r="N4363" i="9"/>
  <c r="O4363" i="9"/>
  <c r="N4362" i="9"/>
  <c r="O4362" i="9"/>
  <c r="N4361" i="9"/>
  <c r="O4361" i="9"/>
  <c r="N4360" i="9"/>
  <c r="O4360" i="9"/>
  <c r="N4359" i="9"/>
  <c r="O4359" i="9"/>
  <c r="N4358" i="9"/>
  <c r="O4358" i="9"/>
  <c r="N4357" i="9"/>
  <c r="O4357" i="9"/>
  <c r="N4356" i="9"/>
  <c r="O4356" i="9"/>
  <c r="N4355" i="9"/>
  <c r="O4355" i="9"/>
  <c r="N4354" i="9"/>
  <c r="O4354" i="9"/>
  <c r="N4353" i="9"/>
  <c r="O4353" i="9"/>
  <c r="N4352" i="9"/>
  <c r="O4352" i="9"/>
  <c r="N4351" i="9"/>
  <c r="O4351" i="9"/>
  <c r="N4350" i="9"/>
  <c r="O4350" i="9"/>
  <c r="N4349" i="9"/>
  <c r="O4349" i="9"/>
  <c r="N4348" i="9"/>
  <c r="O4348" i="9"/>
  <c r="N4347" i="9"/>
  <c r="O4347" i="9"/>
  <c r="N4346" i="9"/>
  <c r="O4346" i="9"/>
  <c r="N4345" i="9"/>
  <c r="O4345" i="9"/>
  <c r="N4344" i="9"/>
  <c r="O4344" i="9"/>
  <c r="N4343" i="9"/>
  <c r="O4343" i="9"/>
  <c r="N4342" i="9"/>
  <c r="O4342" i="9"/>
  <c r="N4341" i="9"/>
  <c r="O4341" i="9"/>
  <c r="N4340" i="9"/>
  <c r="O4340" i="9"/>
  <c r="N4339" i="9"/>
  <c r="O4339" i="9"/>
  <c r="N4338" i="9"/>
  <c r="O4338" i="9"/>
  <c r="N4337" i="9"/>
  <c r="O4337" i="9"/>
  <c r="N4336" i="9"/>
  <c r="O4336" i="9"/>
  <c r="N4335" i="9"/>
  <c r="O4335" i="9"/>
  <c r="N4334" i="9"/>
  <c r="O4334" i="9"/>
  <c r="N4333" i="9"/>
  <c r="O4333" i="9"/>
  <c r="N4332" i="9"/>
  <c r="O4332" i="9"/>
  <c r="N4331" i="9"/>
  <c r="O4331" i="9"/>
  <c r="N4330" i="9"/>
  <c r="O4330" i="9"/>
  <c r="N4329" i="9"/>
  <c r="O4329" i="9"/>
  <c r="N4328" i="9"/>
  <c r="O4328" i="9"/>
  <c r="N4327" i="9"/>
  <c r="O4327" i="9"/>
  <c r="N4326" i="9"/>
  <c r="O4326" i="9"/>
  <c r="N4325" i="9"/>
  <c r="O4325" i="9"/>
  <c r="N4324" i="9"/>
  <c r="O4324" i="9"/>
  <c r="N4323" i="9"/>
  <c r="O4323" i="9"/>
  <c r="N4322" i="9"/>
  <c r="O4322" i="9"/>
  <c r="N4321" i="9"/>
  <c r="O4321" i="9"/>
  <c r="N4320" i="9"/>
  <c r="O4320" i="9"/>
  <c r="N4319" i="9"/>
  <c r="O4319" i="9"/>
  <c r="N4318" i="9"/>
  <c r="O4318" i="9"/>
  <c r="N4317" i="9"/>
  <c r="O4317" i="9"/>
  <c r="N4316" i="9"/>
  <c r="O4316" i="9"/>
  <c r="N4315" i="9"/>
  <c r="O4315" i="9"/>
  <c r="N4314" i="9"/>
  <c r="O4314" i="9"/>
  <c r="N4313" i="9"/>
  <c r="O4313" i="9"/>
  <c r="N4312" i="9"/>
  <c r="O4312" i="9"/>
  <c r="N4311" i="9"/>
  <c r="O4311" i="9"/>
  <c r="N4310" i="9"/>
  <c r="O4310" i="9"/>
  <c r="N4309" i="9"/>
  <c r="O4309" i="9"/>
  <c r="N4308" i="9"/>
  <c r="O4308" i="9"/>
  <c r="N4307" i="9"/>
  <c r="O4307" i="9"/>
  <c r="N4306" i="9"/>
  <c r="O4306" i="9"/>
  <c r="N4305" i="9"/>
  <c r="O4305" i="9"/>
  <c r="N4304" i="9"/>
  <c r="O4304" i="9"/>
  <c r="N4303" i="9"/>
  <c r="O4303" i="9"/>
  <c r="N4302" i="9"/>
  <c r="O4302" i="9"/>
  <c r="N4301" i="9"/>
  <c r="O4301" i="9"/>
  <c r="N4300" i="9"/>
  <c r="O4300" i="9"/>
  <c r="N4299" i="9"/>
  <c r="O4299" i="9"/>
  <c r="N4298" i="9"/>
  <c r="O4298" i="9"/>
  <c r="N4297" i="9"/>
  <c r="O4297" i="9"/>
  <c r="N4296" i="9"/>
  <c r="O4296" i="9"/>
  <c r="N4295" i="9"/>
  <c r="O4295" i="9"/>
  <c r="N4294" i="9"/>
  <c r="O4294" i="9"/>
  <c r="N4293" i="9"/>
  <c r="O4293" i="9"/>
  <c r="N4292" i="9"/>
  <c r="O4292" i="9"/>
  <c r="N4291" i="9"/>
  <c r="O4291" i="9"/>
  <c r="N4290" i="9"/>
  <c r="O4290" i="9"/>
  <c r="N4289" i="9"/>
  <c r="O4289" i="9"/>
  <c r="N4288" i="9"/>
  <c r="O4288" i="9"/>
  <c r="N4287" i="9"/>
  <c r="O4287" i="9"/>
  <c r="N4286" i="9"/>
  <c r="O4286" i="9"/>
  <c r="N4285" i="9"/>
  <c r="O4285" i="9"/>
  <c r="N4284" i="9"/>
  <c r="O4284" i="9"/>
  <c r="N4283" i="9"/>
  <c r="O4283" i="9"/>
  <c r="N4282" i="9"/>
  <c r="O4282" i="9"/>
  <c r="N4281" i="9"/>
  <c r="O4281" i="9"/>
  <c r="N4280" i="9"/>
  <c r="O4280" i="9"/>
  <c r="N4279" i="9"/>
  <c r="O4279" i="9"/>
  <c r="N4278" i="9"/>
  <c r="O4278" i="9"/>
  <c r="N4277" i="9"/>
  <c r="O4277" i="9"/>
  <c r="N4276" i="9"/>
  <c r="O4276" i="9"/>
  <c r="N4275" i="9"/>
  <c r="O4275" i="9"/>
  <c r="N4274" i="9"/>
  <c r="O4274" i="9"/>
  <c r="N4273" i="9"/>
  <c r="O4273" i="9"/>
  <c r="N4272" i="9"/>
  <c r="O4272" i="9"/>
  <c r="N4271" i="9"/>
  <c r="O4271" i="9"/>
  <c r="N4270" i="9"/>
  <c r="O4270" i="9"/>
  <c r="N4269" i="9"/>
  <c r="O4269" i="9"/>
  <c r="N4268" i="9"/>
  <c r="O4268" i="9"/>
  <c r="N4267" i="9"/>
  <c r="O4267" i="9"/>
  <c r="N4266" i="9"/>
  <c r="O4266" i="9"/>
  <c r="N4265" i="9"/>
  <c r="O4265" i="9"/>
  <c r="N4264" i="9"/>
  <c r="O4264" i="9"/>
  <c r="N4263" i="9"/>
  <c r="O4263" i="9"/>
  <c r="N4262" i="9"/>
  <c r="O4262" i="9"/>
  <c r="N4261" i="9"/>
  <c r="O4261" i="9"/>
  <c r="N4260" i="9"/>
  <c r="O4260" i="9"/>
  <c r="N4259" i="9"/>
  <c r="O4259" i="9"/>
  <c r="N4258" i="9"/>
  <c r="O4258" i="9"/>
  <c r="N4257" i="9"/>
  <c r="O4257" i="9"/>
  <c r="N4256" i="9"/>
  <c r="O4256" i="9"/>
  <c r="N4255" i="9"/>
  <c r="O4255" i="9"/>
  <c r="N4254" i="9"/>
  <c r="O4254" i="9"/>
  <c r="N4253" i="9"/>
  <c r="O4253" i="9"/>
  <c r="N4252" i="9"/>
  <c r="O4252" i="9"/>
  <c r="N4251" i="9"/>
  <c r="O4251" i="9"/>
  <c r="N4250" i="9"/>
  <c r="O4250" i="9"/>
  <c r="N4249" i="9"/>
  <c r="O4249" i="9"/>
  <c r="N4248" i="9"/>
  <c r="O4248" i="9"/>
  <c r="N4247" i="9"/>
  <c r="O4247" i="9"/>
  <c r="N4246" i="9"/>
  <c r="O4246" i="9"/>
  <c r="N4245" i="9"/>
  <c r="O4245" i="9"/>
  <c r="N4244" i="9"/>
  <c r="O4244" i="9"/>
  <c r="N4243" i="9"/>
  <c r="O4243" i="9"/>
  <c r="N4242" i="9"/>
  <c r="O4242" i="9"/>
  <c r="N4241" i="9"/>
  <c r="O4241" i="9"/>
  <c r="N4240" i="9"/>
  <c r="O4240" i="9"/>
  <c r="N4239" i="9"/>
  <c r="O4239" i="9"/>
  <c r="N4238" i="9"/>
  <c r="O4238" i="9"/>
  <c r="N4237" i="9"/>
  <c r="O4237" i="9"/>
  <c r="N4236" i="9"/>
  <c r="O4236" i="9"/>
  <c r="N4235" i="9"/>
  <c r="O4235" i="9"/>
  <c r="N4234" i="9"/>
  <c r="O4234" i="9"/>
  <c r="N4233" i="9"/>
  <c r="O4233" i="9"/>
  <c r="N4232" i="9"/>
  <c r="O4232" i="9"/>
  <c r="N4231" i="9"/>
  <c r="O4231" i="9"/>
  <c r="N4230" i="9"/>
  <c r="O4230" i="9"/>
  <c r="N4229" i="9"/>
  <c r="O4229" i="9"/>
  <c r="N4228" i="9"/>
  <c r="O4228" i="9"/>
  <c r="N4227" i="9"/>
  <c r="O4227" i="9"/>
  <c r="N4226" i="9"/>
  <c r="O4226" i="9"/>
  <c r="N4225" i="9"/>
  <c r="O4225" i="9"/>
  <c r="N4224" i="9"/>
  <c r="O4224" i="9"/>
  <c r="N4223" i="9"/>
  <c r="O4223" i="9"/>
  <c r="N4222" i="9"/>
  <c r="O4222" i="9"/>
  <c r="N4221" i="9"/>
  <c r="O4221" i="9"/>
  <c r="N4220" i="9"/>
  <c r="O4220" i="9"/>
  <c r="N4219" i="9"/>
  <c r="O4219" i="9"/>
  <c r="N4218" i="9"/>
  <c r="O4218" i="9"/>
  <c r="N4217" i="9"/>
  <c r="O4217" i="9"/>
  <c r="N4216" i="9"/>
  <c r="O4216" i="9"/>
  <c r="N4215" i="9"/>
  <c r="O4215" i="9"/>
  <c r="N4214" i="9"/>
  <c r="O4214" i="9"/>
  <c r="N4213" i="9"/>
  <c r="O4213" i="9"/>
  <c r="N4212" i="9"/>
  <c r="O4212" i="9"/>
  <c r="N4211" i="9"/>
  <c r="O4211" i="9"/>
  <c r="N4210" i="9"/>
  <c r="O4210" i="9"/>
  <c r="N4209" i="9"/>
  <c r="O4209" i="9"/>
  <c r="N4208" i="9"/>
  <c r="O4208" i="9"/>
  <c r="N4207" i="9"/>
  <c r="O4207" i="9"/>
  <c r="N4206" i="9"/>
  <c r="O4206" i="9"/>
  <c r="N4205" i="9"/>
  <c r="O4205" i="9"/>
  <c r="N4204" i="9"/>
  <c r="O4204" i="9"/>
  <c r="N4203" i="9"/>
  <c r="O4203" i="9"/>
  <c r="N4202" i="9"/>
  <c r="O4202" i="9"/>
  <c r="N4201" i="9"/>
  <c r="O4201" i="9"/>
  <c r="N4200" i="9"/>
  <c r="O4200" i="9"/>
  <c r="N4199" i="9"/>
  <c r="O4199" i="9"/>
  <c r="N4198" i="9"/>
  <c r="O4198" i="9"/>
  <c r="N4197" i="9"/>
  <c r="O4197" i="9"/>
  <c r="N4196" i="9"/>
  <c r="O4196" i="9"/>
  <c r="N4195" i="9"/>
  <c r="O4195" i="9"/>
  <c r="N4194" i="9"/>
  <c r="O4194" i="9"/>
  <c r="N4193" i="9"/>
  <c r="O4193" i="9"/>
  <c r="N4192" i="9"/>
  <c r="O4192" i="9"/>
  <c r="N4191" i="9"/>
  <c r="O4191" i="9"/>
  <c r="N4190" i="9"/>
  <c r="O4190" i="9"/>
  <c r="N4189" i="9"/>
  <c r="O4189" i="9"/>
  <c r="N4188" i="9"/>
  <c r="O4188" i="9"/>
  <c r="N4187" i="9"/>
  <c r="O4187" i="9"/>
  <c r="N4186" i="9"/>
  <c r="O4186" i="9"/>
  <c r="N4185" i="9"/>
  <c r="O4185" i="9"/>
  <c r="N4184" i="9"/>
  <c r="O4184" i="9"/>
  <c r="N4183" i="9"/>
  <c r="O4183" i="9"/>
  <c r="N4182" i="9"/>
  <c r="O4182" i="9"/>
  <c r="N4181" i="9"/>
  <c r="O4181" i="9"/>
  <c r="N4180" i="9"/>
  <c r="O4180" i="9"/>
  <c r="N4179" i="9"/>
  <c r="O4179" i="9"/>
  <c r="N4178" i="9"/>
  <c r="O4178" i="9"/>
  <c r="N4177" i="9"/>
  <c r="O4177" i="9"/>
  <c r="N4176" i="9"/>
  <c r="O4176" i="9"/>
  <c r="N4175" i="9"/>
  <c r="O4175" i="9"/>
  <c r="N4174" i="9"/>
  <c r="O4174" i="9"/>
  <c r="N4173" i="9"/>
  <c r="O4173" i="9"/>
  <c r="N4172" i="9"/>
  <c r="O4172" i="9"/>
  <c r="N4171" i="9"/>
  <c r="O4171" i="9"/>
  <c r="N4170" i="9"/>
  <c r="O4170" i="9"/>
  <c r="N4169" i="9"/>
  <c r="O4169" i="9"/>
  <c r="N4168" i="9"/>
  <c r="O4168" i="9"/>
  <c r="N4167" i="9"/>
  <c r="O4167" i="9"/>
  <c r="N4166" i="9"/>
  <c r="O4166" i="9"/>
  <c r="N4165" i="9"/>
  <c r="O4165" i="9"/>
  <c r="N4164" i="9"/>
  <c r="O4164" i="9"/>
  <c r="N4163" i="9"/>
  <c r="O4163" i="9"/>
  <c r="N4162" i="9"/>
  <c r="O4162" i="9"/>
  <c r="N4161" i="9"/>
  <c r="O4161" i="9"/>
  <c r="N4160" i="9"/>
  <c r="O4160" i="9"/>
  <c r="N4159" i="9"/>
  <c r="O4159" i="9"/>
  <c r="N4158" i="9"/>
  <c r="O4158" i="9"/>
  <c r="N4157" i="9"/>
  <c r="O4157" i="9"/>
  <c r="N4156" i="9"/>
  <c r="O4156" i="9"/>
  <c r="N4155" i="9"/>
  <c r="O4155" i="9"/>
  <c r="N4154" i="9"/>
  <c r="O4154" i="9"/>
  <c r="N4153" i="9"/>
  <c r="O4153" i="9"/>
  <c r="N4152" i="9"/>
  <c r="O4152" i="9"/>
  <c r="N4151" i="9"/>
  <c r="O4151" i="9"/>
  <c r="N4150" i="9"/>
  <c r="O4150" i="9"/>
  <c r="N4149" i="9"/>
  <c r="O4149" i="9"/>
  <c r="N4148" i="9"/>
  <c r="O4148" i="9"/>
  <c r="N4147" i="9"/>
  <c r="O4147" i="9"/>
  <c r="N4146" i="9"/>
  <c r="O4146" i="9"/>
  <c r="N4145" i="9"/>
  <c r="O4145" i="9"/>
  <c r="N4144" i="9"/>
  <c r="O4144" i="9"/>
  <c r="N4143" i="9"/>
  <c r="O4143" i="9"/>
  <c r="N4142" i="9"/>
  <c r="O4142" i="9"/>
  <c r="N4141" i="9"/>
  <c r="O4141" i="9"/>
  <c r="N4140" i="9"/>
  <c r="O4140" i="9"/>
  <c r="N4139" i="9"/>
  <c r="O4139" i="9"/>
  <c r="N4138" i="9"/>
  <c r="O4138" i="9"/>
  <c r="N4137" i="9"/>
  <c r="O4137" i="9"/>
  <c r="N4136" i="9"/>
  <c r="O4136" i="9"/>
  <c r="N4135" i="9"/>
  <c r="O4135" i="9"/>
  <c r="N4134" i="9"/>
  <c r="O4134" i="9"/>
  <c r="N4133" i="9"/>
  <c r="O4133" i="9"/>
  <c r="N4132" i="9"/>
  <c r="O4132" i="9"/>
  <c r="N4131" i="9"/>
  <c r="O4131" i="9"/>
  <c r="N4130" i="9"/>
  <c r="O4130" i="9"/>
  <c r="N4129" i="9"/>
  <c r="O4129" i="9"/>
  <c r="N4128" i="9"/>
  <c r="O4128" i="9"/>
  <c r="N4127" i="9"/>
  <c r="O4127" i="9"/>
  <c r="N4126" i="9"/>
  <c r="O4126" i="9"/>
  <c r="N4125" i="9"/>
  <c r="O4125" i="9"/>
  <c r="N4124" i="9"/>
  <c r="O4124" i="9"/>
  <c r="N4123" i="9"/>
  <c r="O4123" i="9"/>
  <c r="N4122" i="9"/>
  <c r="O4122" i="9"/>
  <c r="N4121" i="9"/>
  <c r="O4121" i="9"/>
  <c r="N4120" i="9"/>
  <c r="O4120" i="9"/>
  <c r="N4119" i="9"/>
  <c r="O4119" i="9"/>
  <c r="N4118" i="9"/>
  <c r="O4118" i="9"/>
  <c r="N4117" i="9"/>
  <c r="O4117" i="9"/>
  <c r="N4116" i="9"/>
  <c r="O4116" i="9"/>
  <c r="N4115" i="9"/>
  <c r="O4115" i="9"/>
  <c r="N4114" i="9"/>
  <c r="O4114" i="9"/>
  <c r="N4113" i="9"/>
  <c r="O4113" i="9"/>
  <c r="N4112" i="9"/>
  <c r="O4112" i="9"/>
  <c r="N4111" i="9"/>
  <c r="O4111" i="9"/>
  <c r="N4110" i="9"/>
  <c r="O4110" i="9"/>
  <c r="N4109" i="9"/>
  <c r="O4109" i="9"/>
  <c r="N4108" i="9"/>
  <c r="O4108" i="9"/>
  <c r="N4107" i="9"/>
  <c r="O4107" i="9"/>
  <c r="N4106" i="9"/>
  <c r="O4106" i="9"/>
  <c r="N4105" i="9"/>
  <c r="O4105" i="9"/>
  <c r="N4104" i="9"/>
  <c r="O4104" i="9"/>
  <c r="N4103" i="9"/>
  <c r="O4103" i="9"/>
  <c r="N4102" i="9"/>
  <c r="O4102" i="9"/>
  <c r="N4101" i="9"/>
  <c r="O4101" i="9"/>
  <c r="N4100" i="9"/>
  <c r="O4100" i="9"/>
  <c r="N4099" i="9"/>
  <c r="O4099" i="9"/>
  <c r="N4098" i="9"/>
  <c r="O4098" i="9"/>
  <c r="N4097" i="9"/>
  <c r="O4097" i="9"/>
  <c r="N4096" i="9"/>
  <c r="O4096" i="9"/>
  <c r="N4095" i="9"/>
  <c r="O4095" i="9"/>
  <c r="N4094" i="9"/>
  <c r="O4094" i="9"/>
  <c r="N4093" i="9"/>
  <c r="O4093" i="9"/>
  <c r="N4092" i="9"/>
  <c r="O4092" i="9"/>
  <c r="N4091" i="9"/>
  <c r="O4091" i="9"/>
  <c r="N4090" i="9"/>
  <c r="O4090" i="9"/>
  <c r="N4089" i="9"/>
  <c r="O4089" i="9"/>
  <c r="N4088" i="9"/>
  <c r="O4088" i="9"/>
  <c r="N4087" i="9"/>
  <c r="O4087" i="9"/>
  <c r="N4086" i="9"/>
  <c r="O4086" i="9"/>
  <c r="N4085" i="9"/>
  <c r="O4085" i="9"/>
  <c r="N4084" i="9"/>
  <c r="O4084" i="9"/>
  <c r="N4083" i="9"/>
  <c r="O4083" i="9"/>
  <c r="N4082" i="9"/>
  <c r="O4082" i="9"/>
  <c r="N4081" i="9"/>
  <c r="O4081" i="9"/>
  <c r="N4080" i="9"/>
  <c r="O4080" i="9"/>
  <c r="N4079" i="9"/>
  <c r="O4079" i="9"/>
  <c r="N4078" i="9"/>
  <c r="O4078" i="9"/>
  <c r="N4077" i="9"/>
  <c r="O4077" i="9"/>
  <c r="N4076" i="9"/>
  <c r="O4076" i="9"/>
  <c r="N4075" i="9"/>
  <c r="O4075" i="9"/>
  <c r="N4074" i="9"/>
  <c r="O4074" i="9"/>
  <c r="N4073" i="9"/>
  <c r="O4073" i="9"/>
  <c r="N4072" i="9"/>
  <c r="O4072" i="9"/>
  <c r="N4071" i="9"/>
  <c r="O4071" i="9"/>
  <c r="N4070" i="9"/>
  <c r="O4070" i="9"/>
  <c r="N4069" i="9"/>
  <c r="O4069" i="9"/>
  <c r="N4068" i="9"/>
  <c r="O4068" i="9"/>
  <c r="N4067" i="9"/>
  <c r="O4067" i="9"/>
  <c r="N4066" i="9"/>
  <c r="O4066" i="9"/>
  <c r="N4065" i="9"/>
  <c r="O4065" i="9"/>
  <c r="N4064" i="9"/>
  <c r="O4064" i="9"/>
  <c r="N4063" i="9"/>
  <c r="O4063" i="9"/>
  <c r="N4062" i="9"/>
  <c r="O4062" i="9"/>
  <c r="N4061" i="9"/>
  <c r="O4061" i="9"/>
  <c r="N4060" i="9"/>
  <c r="O4060" i="9"/>
  <c r="N4059" i="9"/>
  <c r="O4059" i="9"/>
  <c r="N4058" i="9"/>
  <c r="O4058" i="9"/>
  <c r="N4057" i="9"/>
  <c r="O4057" i="9"/>
  <c r="N4056" i="9"/>
  <c r="O4056" i="9"/>
  <c r="N4055" i="9"/>
  <c r="O4055" i="9"/>
  <c r="N4054" i="9"/>
  <c r="O4054" i="9"/>
  <c r="N4053" i="9"/>
  <c r="O4053" i="9"/>
  <c r="N4052" i="9"/>
  <c r="O4052" i="9"/>
  <c r="N4051" i="9"/>
  <c r="O4051" i="9"/>
  <c r="N4050" i="9"/>
  <c r="O4050" i="9"/>
  <c r="N4049" i="9"/>
  <c r="O4049" i="9"/>
  <c r="N4048" i="9"/>
  <c r="O4048" i="9"/>
  <c r="N4047" i="9"/>
  <c r="O4047" i="9"/>
  <c r="N4046" i="9"/>
  <c r="O4046" i="9"/>
  <c r="N4045" i="9"/>
  <c r="O4045" i="9"/>
  <c r="N4044" i="9"/>
  <c r="O4044" i="9"/>
  <c r="N4043" i="9"/>
  <c r="O4043" i="9"/>
  <c r="N4042" i="9"/>
  <c r="O4042" i="9"/>
  <c r="N4041" i="9"/>
  <c r="O4041" i="9"/>
  <c r="N4040" i="9"/>
  <c r="O4040" i="9"/>
  <c r="N4039" i="9"/>
  <c r="O4039" i="9"/>
  <c r="N4038" i="9"/>
  <c r="O4038" i="9"/>
  <c r="N4037" i="9"/>
  <c r="O4037" i="9"/>
  <c r="N4036" i="9"/>
  <c r="O4036" i="9"/>
  <c r="N4035" i="9"/>
  <c r="O4035" i="9"/>
  <c r="N4034" i="9"/>
  <c r="O4034" i="9"/>
  <c r="N4033" i="9"/>
  <c r="O4033" i="9"/>
  <c r="N4032" i="9"/>
  <c r="O4032" i="9"/>
  <c r="N4031" i="9"/>
  <c r="O4031" i="9"/>
  <c r="N4030" i="9"/>
  <c r="O4030" i="9"/>
  <c r="N4029" i="9"/>
  <c r="O4029" i="9"/>
  <c r="N4028" i="9"/>
  <c r="O4028" i="9"/>
  <c r="N4027" i="9"/>
  <c r="O4027" i="9"/>
  <c r="N4026" i="9"/>
  <c r="O4026" i="9"/>
  <c r="N4025" i="9"/>
  <c r="O4025" i="9"/>
  <c r="N4024" i="9"/>
  <c r="O4024" i="9"/>
  <c r="N4023" i="9"/>
  <c r="O4023" i="9"/>
  <c r="N4022" i="9"/>
  <c r="O4022" i="9"/>
  <c r="N4021" i="9"/>
  <c r="O4021" i="9"/>
  <c r="N4020" i="9"/>
  <c r="O4020" i="9"/>
  <c r="N4019" i="9"/>
  <c r="O4019" i="9"/>
  <c r="N4018" i="9"/>
  <c r="O4018" i="9"/>
  <c r="N4017" i="9"/>
  <c r="O4017" i="9"/>
  <c r="N4016" i="9"/>
  <c r="O4016" i="9"/>
  <c r="N4015" i="9"/>
  <c r="O4015" i="9"/>
  <c r="N4014" i="9"/>
  <c r="O4014" i="9"/>
  <c r="N4013" i="9"/>
  <c r="O4013" i="9"/>
  <c r="N4012" i="9"/>
  <c r="O4012" i="9"/>
  <c r="N4011" i="9"/>
  <c r="O4011" i="9"/>
  <c r="N4010" i="9"/>
  <c r="O4010" i="9"/>
  <c r="N4009" i="9"/>
  <c r="O4009" i="9"/>
  <c r="N4008" i="9"/>
  <c r="O4008" i="9"/>
  <c r="N4007" i="9"/>
  <c r="O4007" i="9"/>
  <c r="N4006" i="9"/>
  <c r="O4006" i="9"/>
  <c r="N4005" i="9"/>
  <c r="O4005" i="9"/>
  <c r="N4004" i="9"/>
  <c r="O4004" i="9"/>
  <c r="N4003" i="9"/>
  <c r="O4003" i="9"/>
  <c r="N4002" i="9"/>
  <c r="O4002" i="9"/>
  <c r="N4001" i="9"/>
  <c r="O4001" i="9"/>
  <c r="N4000" i="9"/>
  <c r="O4000" i="9"/>
  <c r="N3999" i="9"/>
  <c r="O3999" i="9"/>
  <c r="N3998" i="9"/>
  <c r="O3998" i="9"/>
  <c r="N3997" i="9"/>
  <c r="O3997" i="9"/>
  <c r="N3996" i="9"/>
  <c r="O3996" i="9"/>
  <c r="N3995" i="9"/>
  <c r="O3995" i="9"/>
  <c r="N3994" i="9"/>
  <c r="O3994" i="9"/>
  <c r="N3993" i="9"/>
  <c r="O3993" i="9"/>
  <c r="N3992" i="9"/>
  <c r="O3992" i="9"/>
  <c r="N3991" i="9"/>
  <c r="O3991" i="9"/>
  <c r="N3990" i="9"/>
  <c r="O3990" i="9"/>
  <c r="N3989" i="9"/>
  <c r="O3989" i="9"/>
  <c r="N3988" i="9"/>
  <c r="O3988" i="9"/>
  <c r="N3987" i="9"/>
  <c r="O3987" i="9"/>
  <c r="N3986" i="9"/>
  <c r="O3986" i="9"/>
  <c r="N3985" i="9"/>
  <c r="O3985" i="9"/>
  <c r="N3984" i="9"/>
  <c r="O3984" i="9"/>
  <c r="N3983" i="9"/>
  <c r="O3983" i="9"/>
  <c r="N3982" i="9"/>
  <c r="O3982" i="9"/>
  <c r="N3981" i="9"/>
  <c r="O3981" i="9"/>
  <c r="N3980" i="9"/>
  <c r="O3980" i="9"/>
  <c r="N3979" i="9"/>
  <c r="O3979" i="9"/>
  <c r="N3978" i="9"/>
  <c r="O3978" i="9"/>
  <c r="N3977" i="9"/>
  <c r="O3977" i="9"/>
  <c r="N3976" i="9"/>
  <c r="O3976" i="9"/>
  <c r="N3975" i="9"/>
  <c r="O3975" i="9"/>
  <c r="N3974" i="9"/>
  <c r="O3974" i="9"/>
  <c r="N3973" i="9"/>
  <c r="O3973" i="9"/>
  <c r="N3972" i="9"/>
  <c r="O3972" i="9"/>
  <c r="N3971" i="9"/>
  <c r="O3971" i="9"/>
  <c r="N3970" i="9"/>
  <c r="O3970" i="9"/>
  <c r="N3969" i="9"/>
  <c r="O3969" i="9"/>
  <c r="N3968" i="9"/>
  <c r="O3968" i="9"/>
  <c r="N3967" i="9"/>
  <c r="O3967" i="9"/>
  <c r="N3966" i="9"/>
  <c r="O3966" i="9"/>
  <c r="N3965" i="9"/>
  <c r="O3965" i="9"/>
  <c r="N3964" i="9"/>
  <c r="O3964" i="9"/>
  <c r="N3963" i="9"/>
  <c r="O3963" i="9"/>
  <c r="N3962" i="9"/>
  <c r="O3962" i="9"/>
  <c r="N3961" i="9"/>
  <c r="O3961" i="9"/>
  <c r="N3960" i="9"/>
  <c r="O3960" i="9"/>
  <c r="N3959" i="9"/>
  <c r="O3959" i="9"/>
  <c r="N3958" i="9"/>
  <c r="O3958" i="9"/>
  <c r="N3957" i="9"/>
  <c r="O3957" i="9"/>
  <c r="N3956" i="9"/>
  <c r="O3956" i="9"/>
  <c r="N3955" i="9"/>
  <c r="O3955" i="9"/>
  <c r="N3954" i="9"/>
  <c r="O3954" i="9"/>
  <c r="N3953" i="9"/>
  <c r="O3953" i="9"/>
  <c r="N3952" i="9"/>
  <c r="O3952" i="9"/>
  <c r="N3951" i="9"/>
  <c r="O3951" i="9"/>
  <c r="N3950" i="9"/>
  <c r="O3950" i="9"/>
  <c r="N3949" i="9"/>
  <c r="O3949" i="9"/>
  <c r="N3948" i="9"/>
  <c r="O3948" i="9"/>
  <c r="N3947" i="9"/>
  <c r="O3947" i="9"/>
  <c r="N3946" i="9"/>
  <c r="O3946" i="9"/>
  <c r="N3945" i="9"/>
  <c r="O3945" i="9"/>
  <c r="N3944" i="9"/>
  <c r="O3944" i="9"/>
  <c r="N3943" i="9"/>
  <c r="O3943" i="9"/>
  <c r="N3942" i="9"/>
  <c r="O3942" i="9"/>
  <c r="N3941" i="9"/>
  <c r="O3941" i="9"/>
  <c r="N3940" i="9"/>
  <c r="O3940" i="9"/>
  <c r="N3939" i="9"/>
  <c r="O3939" i="9"/>
  <c r="N3938" i="9"/>
  <c r="O3938" i="9"/>
  <c r="N3937" i="9"/>
  <c r="O3937" i="9"/>
  <c r="N3936" i="9"/>
  <c r="O3936" i="9"/>
  <c r="N3935" i="9"/>
  <c r="O3935" i="9"/>
  <c r="N3934" i="9"/>
  <c r="O3934" i="9"/>
  <c r="N3933" i="9"/>
  <c r="O3933" i="9"/>
  <c r="N3932" i="9"/>
  <c r="O3932" i="9"/>
  <c r="N3931" i="9"/>
  <c r="O3931" i="9"/>
  <c r="N3930" i="9"/>
  <c r="O3930" i="9"/>
  <c r="N3929" i="9"/>
  <c r="O3929" i="9"/>
  <c r="N3928" i="9"/>
  <c r="O3928" i="9"/>
  <c r="N3927" i="9"/>
  <c r="O3927" i="9"/>
  <c r="N3926" i="9"/>
  <c r="O3926" i="9"/>
  <c r="N3925" i="9"/>
  <c r="O3925" i="9"/>
  <c r="N3924" i="9"/>
  <c r="O3924" i="9"/>
  <c r="N3923" i="9"/>
  <c r="O3923" i="9"/>
  <c r="N3922" i="9"/>
  <c r="O3922" i="9"/>
  <c r="N3921" i="9"/>
  <c r="O3921" i="9"/>
  <c r="N3920" i="9"/>
  <c r="O3920" i="9"/>
  <c r="N3919" i="9"/>
  <c r="O3919" i="9"/>
  <c r="N3918" i="9"/>
  <c r="O3918" i="9"/>
  <c r="N3917" i="9"/>
  <c r="O3917" i="9"/>
  <c r="N3916" i="9"/>
  <c r="O3916" i="9"/>
  <c r="N3915" i="9"/>
  <c r="O3915" i="9"/>
  <c r="N3914" i="9"/>
  <c r="O3914" i="9"/>
  <c r="N3913" i="9"/>
  <c r="O3913" i="9"/>
  <c r="N3912" i="9"/>
  <c r="O3912" i="9"/>
  <c r="N3911" i="9"/>
  <c r="O3911" i="9"/>
  <c r="N3910" i="9"/>
  <c r="O3910" i="9"/>
  <c r="N3909" i="9"/>
  <c r="O3909" i="9"/>
  <c r="N3908" i="9"/>
  <c r="O3908" i="9"/>
  <c r="N3907" i="9"/>
  <c r="O3907" i="9"/>
  <c r="N3906" i="9"/>
  <c r="O3906" i="9"/>
  <c r="N3905" i="9"/>
  <c r="O3905" i="9"/>
  <c r="N3904" i="9"/>
  <c r="O3904" i="9"/>
  <c r="N3903" i="9"/>
  <c r="O3903" i="9"/>
  <c r="N3902" i="9"/>
  <c r="O3902" i="9"/>
  <c r="N3901" i="9"/>
  <c r="O3901" i="9"/>
  <c r="N3900" i="9"/>
  <c r="O3900" i="9"/>
  <c r="N3899" i="9"/>
  <c r="O3899" i="9"/>
  <c r="N3898" i="9"/>
  <c r="O3898" i="9"/>
  <c r="N3897" i="9"/>
  <c r="O3897" i="9"/>
  <c r="N3896" i="9"/>
  <c r="O3896" i="9"/>
  <c r="N3895" i="9"/>
  <c r="O3895" i="9"/>
  <c r="N3894" i="9"/>
  <c r="O3894" i="9"/>
  <c r="N3893" i="9"/>
  <c r="O3893" i="9"/>
  <c r="N3892" i="9"/>
  <c r="O3892" i="9"/>
  <c r="N3891" i="9"/>
  <c r="O3891" i="9"/>
  <c r="N3890" i="9"/>
  <c r="O3890" i="9"/>
  <c r="N3889" i="9"/>
  <c r="O3889" i="9"/>
  <c r="N3888" i="9"/>
  <c r="O3888" i="9"/>
  <c r="N3887" i="9"/>
  <c r="O3887" i="9"/>
  <c r="N3886" i="9"/>
  <c r="O3886" i="9"/>
  <c r="N3885" i="9"/>
  <c r="O3885" i="9"/>
  <c r="N3884" i="9"/>
  <c r="O3884" i="9"/>
  <c r="N3883" i="9"/>
  <c r="O3883" i="9"/>
  <c r="N3882" i="9"/>
  <c r="O3882" i="9"/>
  <c r="N3881" i="9"/>
  <c r="O3881" i="9"/>
  <c r="N3880" i="9"/>
  <c r="O3880" i="9"/>
  <c r="N3879" i="9"/>
  <c r="O3879" i="9"/>
  <c r="N3878" i="9"/>
  <c r="O3878" i="9"/>
  <c r="N3877" i="9"/>
  <c r="O3877" i="9"/>
  <c r="N3876" i="9"/>
  <c r="O3876" i="9"/>
  <c r="N3875" i="9"/>
  <c r="O3875" i="9"/>
  <c r="N3874" i="9"/>
  <c r="O3874" i="9"/>
  <c r="N3873" i="9"/>
  <c r="O3873" i="9"/>
  <c r="N3872" i="9"/>
  <c r="O3872" i="9"/>
  <c r="N3871" i="9"/>
  <c r="O3871" i="9"/>
  <c r="N3870" i="9"/>
  <c r="O3870" i="9"/>
  <c r="N3869" i="9"/>
  <c r="O3869" i="9"/>
  <c r="N3868" i="9"/>
  <c r="O3868" i="9"/>
  <c r="N3867" i="9"/>
  <c r="O3867" i="9"/>
  <c r="N3866" i="9"/>
  <c r="O3866" i="9"/>
  <c r="N3865" i="9"/>
  <c r="O3865" i="9"/>
  <c r="N3864" i="9"/>
  <c r="O3864" i="9"/>
  <c r="N3863" i="9"/>
  <c r="O3863" i="9"/>
  <c r="N3862" i="9"/>
  <c r="O3862" i="9"/>
  <c r="N3861" i="9"/>
  <c r="O3861" i="9"/>
  <c r="N3860" i="9"/>
  <c r="O3860" i="9"/>
  <c r="N3859" i="9"/>
  <c r="O3859" i="9"/>
  <c r="N3858" i="9"/>
  <c r="O3858" i="9"/>
  <c r="N3857" i="9"/>
  <c r="O3857" i="9"/>
  <c r="N3856" i="9"/>
  <c r="O3856" i="9"/>
  <c r="N3855" i="9"/>
  <c r="O3855" i="9"/>
  <c r="N3854" i="9"/>
  <c r="O3854" i="9"/>
  <c r="N3853" i="9"/>
  <c r="O3853" i="9"/>
  <c r="N3852" i="9"/>
  <c r="O3852" i="9"/>
  <c r="N3851" i="9"/>
  <c r="O3851" i="9"/>
  <c r="N3850" i="9"/>
  <c r="O3850" i="9"/>
  <c r="N3849" i="9"/>
  <c r="O3849" i="9"/>
  <c r="N3848" i="9"/>
  <c r="O3848" i="9"/>
  <c r="N3847" i="9"/>
  <c r="O3847" i="9"/>
  <c r="N3846" i="9"/>
  <c r="O3846" i="9"/>
  <c r="N3845" i="9"/>
  <c r="O3845" i="9"/>
  <c r="N3844" i="9"/>
  <c r="O3844" i="9"/>
  <c r="N3843" i="9"/>
  <c r="O3843" i="9"/>
  <c r="N3842" i="9"/>
  <c r="O3842" i="9"/>
  <c r="N3841" i="9"/>
  <c r="O3841" i="9"/>
  <c r="N3840" i="9"/>
  <c r="O3840" i="9"/>
  <c r="N3839" i="9"/>
  <c r="O3839" i="9"/>
  <c r="N3838" i="9"/>
  <c r="O3838" i="9"/>
  <c r="N3837" i="9"/>
  <c r="O3837" i="9"/>
  <c r="N3836" i="9"/>
  <c r="O3836" i="9"/>
  <c r="N3835" i="9"/>
  <c r="O3835" i="9"/>
  <c r="N3834" i="9"/>
  <c r="O3834" i="9"/>
  <c r="N3833" i="9"/>
  <c r="O3833" i="9"/>
  <c r="N3832" i="9"/>
  <c r="O3832" i="9"/>
  <c r="N3831" i="9"/>
  <c r="O3831" i="9"/>
  <c r="N3830" i="9"/>
  <c r="O3830" i="9"/>
  <c r="N3829" i="9"/>
  <c r="O3829" i="9"/>
  <c r="N3828" i="9"/>
  <c r="O3828" i="9"/>
  <c r="N3827" i="9"/>
  <c r="O3827" i="9"/>
  <c r="N3826" i="9"/>
  <c r="O3826" i="9"/>
  <c r="N3825" i="9"/>
  <c r="O3825" i="9"/>
  <c r="N3824" i="9"/>
  <c r="O3824" i="9"/>
  <c r="N3823" i="9"/>
  <c r="O3823" i="9"/>
  <c r="N3822" i="9"/>
  <c r="O3822" i="9"/>
  <c r="N3821" i="9"/>
  <c r="O3821" i="9"/>
  <c r="N3820" i="9"/>
  <c r="O3820" i="9"/>
  <c r="N3819" i="9"/>
  <c r="O3819" i="9"/>
  <c r="N3818" i="9"/>
  <c r="O3818" i="9"/>
  <c r="N3817" i="9"/>
  <c r="O3817" i="9"/>
  <c r="N3816" i="9"/>
  <c r="O3816" i="9"/>
  <c r="N3815" i="9"/>
  <c r="O3815" i="9"/>
  <c r="N3814" i="9"/>
  <c r="O3814" i="9"/>
  <c r="N3813" i="9"/>
  <c r="O3813" i="9"/>
  <c r="N3812" i="9"/>
  <c r="O3812" i="9"/>
  <c r="N3811" i="9"/>
  <c r="O3811" i="9"/>
  <c r="N3810" i="9"/>
  <c r="O3810" i="9"/>
  <c r="N3809" i="9"/>
  <c r="O3809" i="9"/>
  <c r="N3808" i="9"/>
  <c r="O3808" i="9"/>
  <c r="N3807" i="9"/>
  <c r="O3807" i="9"/>
  <c r="N3806" i="9"/>
  <c r="O3806" i="9"/>
  <c r="N3805" i="9"/>
  <c r="O3805" i="9"/>
  <c r="N3804" i="9"/>
  <c r="O3804" i="9"/>
  <c r="N3803" i="9"/>
  <c r="O3803" i="9"/>
  <c r="N3802" i="9"/>
  <c r="O3802" i="9"/>
  <c r="N3801" i="9"/>
  <c r="O3801" i="9"/>
  <c r="N3800" i="9"/>
  <c r="O3800" i="9"/>
  <c r="N3799" i="9"/>
  <c r="O3799" i="9"/>
  <c r="N3798" i="9"/>
  <c r="O3798" i="9"/>
  <c r="N3797" i="9"/>
  <c r="O3797" i="9"/>
  <c r="N3796" i="9"/>
  <c r="O3796" i="9"/>
  <c r="N3795" i="9"/>
  <c r="O3795" i="9"/>
  <c r="N3794" i="9"/>
  <c r="O3794" i="9"/>
  <c r="N3793" i="9"/>
  <c r="O3793" i="9"/>
  <c r="N3792" i="9"/>
  <c r="O3792" i="9"/>
  <c r="N3791" i="9"/>
  <c r="O3791" i="9"/>
  <c r="N3790" i="9"/>
  <c r="O3790" i="9"/>
  <c r="N3789" i="9"/>
  <c r="O3789" i="9"/>
  <c r="N3788" i="9"/>
  <c r="O3788" i="9"/>
  <c r="N3787" i="9"/>
  <c r="O3787" i="9"/>
  <c r="N3786" i="9"/>
  <c r="O3786" i="9"/>
  <c r="N3785" i="9"/>
  <c r="O3785" i="9"/>
  <c r="N3784" i="9"/>
  <c r="O3784" i="9"/>
  <c r="N3783" i="9"/>
  <c r="O3783" i="9"/>
  <c r="N3782" i="9"/>
  <c r="O3782" i="9"/>
  <c r="N3781" i="9"/>
  <c r="O3781" i="9"/>
  <c r="N3780" i="9"/>
  <c r="O3780" i="9"/>
  <c r="N3779" i="9"/>
  <c r="O3779" i="9"/>
  <c r="N3778" i="9"/>
  <c r="O3778" i="9"/>
  <c r="N3777" i="9"/>
  <c r="O3777" i="9"/>
  <c r="N3776" i="9"/>
  <c r="O3776" i="9"/>
  <c r="N3775" i="9"/>
  <c r="O3775" i="9"/>
  <c r="N3774" i="9"/>
  <c r="O3774" i="9"/>
  <c r="N3773" i="9"/>
  <c r="O3773" i="9"/>
  <c r="N3772" i="9"/>
  <c r="O3772" i="9"/>
  <c r="N3771" i="9"/>
  <c r="O3771" i="9"/>
  <c r="N3770" i="9"/>
  <c r="O3770" i="9"/>
  <c r="N3769" i="9"/>
  <c r="O3769" i="9"/>
  <c r="N3768" i="9"/>
  <c r="O3768" i="9"/>
  <c r="N3767" i="9"/>
  <c r="O3767" i="9"/>
  <c r="N3766" i="9"/>
  <c r="O3766" i="9"/>
  <c r="N3765" i="9"/>
  <c r="O3765" i="9"/>
  <c r="N3764" i="9"/>
  <c r="O3764" i="9"/>
  <c r="N3763" i="9"/>
  <c r="O3763" i="9"/>
  <c r="N3762" i="9"/>
  <c r="O3762" i="9"/>
  <c r="N3761" i="9"/>
  <c r="O3761" i="9"/>
  <c r="N3760" i="9"/>
  <c r="O3760" i="9"/>
  <c r="N3759" i="9"/>
  <c r="O3759" i="9"/>
  <c r="N3758" i="9"/>
  <c r="O3758" i="9"/>
  <c r="N3757" i="9"/>
  <c r="O3757" i="9"/>
  <c r="N3756" i="9"/>
  <c r="O3756" i="9"/>
  <c r="N3755" i="9"/>
  <c r="O3755" i="9"/>
  <c r="N3754" i="9"/>
  <c r="O3754" i="9"/>
  <c r="N3753" i="9"/>
  <c r="O3753" i="9"/>
  <c r="N3752" i="9"/>
  <c r="O3752" i="9"/>
  <c r="N3751" i="9"/>
  <c r="O3751" i="9"/>
  <c r="N3750" i="9"/>
  <c r="O3750" i="9"/>
  <c r="N3749" i="9"/>
  <c r="O3749" i="9"/>
  <c r="N3748" i="9"/>
  <c r="O3748" i="9"/>
  <c r="N3747" i="9"/>
  <c r="O3747" i="9"/>
  <c r="N3746" i="9"/>
  <c r="O3746" i="9"/>
  <c r="N3745" i="9"/>
  <c r="O3745" i="9"/>
  <c r="N3744" i="9"/>
  <c r="O3744" i="9"/>
  <c r="N3743" i="9"/>
  <c r="O3743" i="9"/>
  <c r="N3742" i="9"/>
  <c r="O3742" i="9"/>
  <c r="N3741" i="9"/>
  <c r="O3741" i="9"/>
  <c r="N3740" i="9"/>
  <c r="O3740" i="9"/>
  <c r="N3739" i="9"/>
  <c r="O3739" i="9"/>
  <c r="N3738" i="9"/>
  <c r="O3738" i="9"/>
  <c r="N3737" i="9"/>
  <c r="O3737" i="9"/>
  <c r="N3736" i="9"/>
  <c r="O3736" i="9"/>
  <c r="N3735" i="9"/>
  <c r="O3735" i="9"/>
  <c r="N3734" i="9"/>
  <c r="O3734" i="9"/>
  <c r="N3733" i="9"/>
  <c r="O3733" i="9"/>
  <c r="N3732" i="9"/>
  <c r="O3732" i="9"/>
  <c r="N3731" i="9"/>
  <c r="O3731" i="9"/>
  <c r="N3730" i="9"/>
  <c r="O3730" i="9"/>
  <c r="N3729" i="9"/>
  <c r="O3729" i="9"/>
  <c r="N3728" i="9"/>
  <c r="O3728" i="9"/>
  <c r="N3727" i="9"/>
  <c r="O3727" i="9"/>
  <c r="N3726" i="9"/>
  <c r="O3726" i="9"/>
  <c r="N3725" i="9"/>
  <c r="O3725" i="9"/>
  <c r="N3724" i="9"/>
  <c r="O3724" i="9"/>
  <c r="N3723" i="9"/>
  <c r="O3723" i="9"/>
  <c r="N3722" i="9"/>
  <c r="O3722" i="9"/>
  <c r="N3721" i="9"/>
  <c r="O3721" i="9"/>
  <c r="N3720" i="9"/>
  <c r="O3720" i="9"/>
  <c r="N3719" i="9"/>
  <c r="O3719" i="9"/>
  <c r="N3718" i="9"/>
  <c r="O3718" i="9"/>
  <c r="N3717" i="9"/>
  <c r="O3717" i="9"/>
  <c r="N3716" i="9"/>
  <c r="O3716" i="9"/>
  <c r="N3715" i="9"/>
  <c r="O3715" i="9"/>
  <c r="N3714" i="9"/>
  <c r="O3714" i="9"/>
  <c r="N3713" i="9"/>
  <c r="O3713" i="9"/>
  <c r="N3712" i="9"/>
  <c r="O3712" i="9"/>
  <c r="N3711" i="9"/>
  <c r="O3711" i="9"/>
  <c r="N3710" i="9"/>
  <c r="O3710" i="9"/>
  <c r="N3709" i="9"/>
  <c r="O3709" i="9"/>
  <c r="N3708" i="9"/>
  <c r="O3708" i="9"/>
  <c r="N3707" i="9"/>
  <c r="O3707" i="9"/>
  <c r="N3706" i="9"/>
  <c r="O3706" i="9"/>
  <c r="N3705" i="9"/>
  <c r="O3705" i="9"/>
  <c r="N3704" i="9"/>
  <c r="O3704" i="9"/>
  <c r="N3703" i="9"/>
  <c r="O3703" i="9"/>
  <c r="N3702" i="9"/>
  <c r="O3702" i="9"/>
  <c r="N3701" i="9"/>
  <c r="O3701" i="9"/>
  <c r="N3700" i="9"/>
  <c r="O3700" i="9"/>
  <c r="N3699" i="9"/>
  <c r="O3699" i="9"/>
  <c r="N3698" i="9"/>
  <c r="O3698" i="9"/>
  <c r="N3697" i="9"/>
  <c r="O3697" i="9"/>
  <c r="N3696" i="9"/>
  <c r="O3696" i="9"/>
  <c r="N3695" i="9"/>
  <c r="O3695" i="9"/>
  <c r="N3694" i="9"/>
  <c r="O3694" i="9"/>
  <c r="N3693" i="9"/>
  <c r="O3693" i="9"/>
  <c r="N3692" i="9"/>
  <c r="O3692" i="9"/>
  <c r="N3691" i="9"/>
  <c r="O3691" i="9"/>
  <c r="N3690" i="9"/>
  <c r="O3690" i="9"/>
  <c r="N3689" i="9"/>
  <c r="O3689" i="9"/>
  <c r="N3688" i="9"/>
  <c r="O3688" i="9"/>
  <c r="N3687" i="9"/>
  <c r="O3687" i="9"/>
  <c r="N3686" i="9"/>
  <c r="O3686" i="9"/>
  <c r="N3685" i="9"/>
  <c r="O3685" i="9"/>
  <c r="N3684" i="9"/>
  <c r="O3684" i="9"/>
  <c r="N3683" i="9"/>
  <c r="O3683" i="9"/>
  <c r="N3682" i="9"/>
  <c r="O3682" i="9"/>
  <c r="N3681" i="9"/>
  <c r="O3681" i="9"/>
  <c r="N3680" i="9"/>
  <c r="O3680" i="9"/>
  <c r="N3679" i="9"/>
  <c r="O3679" i="9"/>
  <c r="N3678" i="9"/>
  <c r="O3678" i="9"/>
  <c r="N3677" i="9"/>
  <c r="O3677" i="9"/>
  <c r="N3676" i="9"/>
  <c r="O3676" i="9"/>
  <c r="N3675" i="9"/>
  <c r="O3675" i="9"/>
  <c r="N3674" i="9"/>
  <c r="O3674" i="9"/>
  <c r="N3673" i="9"/>
  <c r="O3673" i="9"/>
  <c r="N3672" i="9"/>
  <c r="O3672" i="9"/>
  <c r="N3671" i="9"/>
  <c r="O3671" i="9"/>
  <c r="N3670" i="9"/>
  <c r="O3670" i="9"/>
  <c r="N3669" i="9"/>
  <c r="O3669" i="9"/>
  <c r="N3668" i="9"/>
  <c r="O3668" i="9"/>
  <c r="N3667" i="9"/>
  <c r="O3667" i="9"/>
  <c r="N3666" i="9"/>
  <c r="O3666" i="9"/>
  <c r="N3665" i="9"/>
  <c r="O3665" i="9"/>
  <c r="N3664" i="9"/>
  <c r="O3664" i="9"/>
  <c r="N3663" i="9"/>
  <c r="O3663" i="9"/>
  <c r="N3662" i="9"/>
  <c r="O3662" i="9"/>
  <c r="N3661" i="9"/>
  <c r="O3661" i="9"/>
  <c r="N3660" i="9"/>
  <c r="O3660" i="9"/>
  <c r="N3659" i="9"/>
  <c r="O3659" i="9"/>
  <c r="N3658" i="9"/>
  <c r="O3658" i="9"/>
  <c r="N3657" i="9"/>
  <c r="O3657" i="9"/>
  <c r="N3656" i="9"/>
  <c r="O3656" i="9"/>
  <c r="N3655" i="9"/>
  <c r="O3655" i="9"/>
  <c r="N3654" i="9"/>
  <c r="O3654" i="9"/>
  <c r="N3653" i="9"/>
  <c r="O3653" i="9"/>
  <c r="N3652" i="9"/>
  <c r="O3652" i="9"/>
  <c r="N3651" i="9"/>
  <c r="O3651" i="9"/>
  <c r="N3650" i="9"/>
  <c r="O3650" i="9"/>
  <c r="N3649" i="9"/>
  <c r="O3649" i="9"/>
  <c r="N3648" i="9"/>
  <c r="O3648" i="9"/>
  <c r="N3647" i="9"/>
  <c r="O3647" i="9"/>
  <c r="N3646" i="9"/>
  <c r="O3646" i="9"/>
  <c r="N3645" i="9"/>
  <c r="O3645" i="9"/>
  <c r="N3644" i="9"/>
  <c r="O3644" i="9"/>
  <c r="N3643" i="9"/>
  <c r="O3643" i="9"/>
  <c r="N3642" i="9"/>
  <c r="O3642" i="9"/>
  <c r="N3641" i="9"/>
  <c r="O3641" i="9"/>
  <c r="N3640" i="9"/>
  <c r="O3640" i="9"/>
  <c r="N3639" i="9"/>
  <c r="O3639" i="9"/>
  <c r="N3638" i="9"/>
  <c r="O3638" i="9"/>
  <c r="N3637" i="9"/>
  <c r="O3637" i="9"/>
  <c r="N3636" i="9"/>
  <c r="O3636" i="9"/>
  <c r="N3635" i="9"/>
  <c r="O3635" i="9"/>
  <c r="N3634" i="9"/>
  <c r="O3634" i="9"/>
  <c r="N3633" i="9"/>
  <c r="O3633" i="9"/>
  <c r="N3632" i="9"/>
  <c r="O3632" i="9"/>
  <c r="N3631" i="9"/>
  <c r="O3631" i="9"/>
  <c r="N3630" i="9"/>
  <c r="O3630" i="9"/>
  <c r="N3629" i="9"/>
  <c r="O3629" i="9"/>
  <c r="N3628" i="9"/>
  <c r="O3628" i="9"/>
  <c r="N3627" i="9"/>
  <c r="O3627" i="9"/>
  <c r="N3626" i="9"/>
  <c r="O3626" i="9"/>
  <c r="N3625" i="9"/>
  <c r="O3625" i="9"/>
  <c r="N3624" i="9"/>
  <c r="O3624" i="9"/>
  <c r="N3623" i="9"/>
  <c r="O3623" i="9"/>
  <c r="N3622" i="9"/>
  <c r="O3622" i="9"/>
  <c r="N3621" i="9"/>
  <c r="O3621" i="9"/>
  <c r="N3620" i="9"/>
  <c r="O3620" i="9"/>
  <c r="N3619" i="9"/>
  <c r="O3619" i="9"/>
  <c r="N3618" i="9"/>
  <c r="O3618" i="9"/>
  <c r="N3617" i="9"/>
  <c r="O3617" i="9"/>
  <c r="N3616" i="9"/>
  <c r="O3616" i="9"/>
  <c r="N3615" i="9"/>
  <c r="O3615" i="9"/>
  <c r="N3614" i="9"/>
  <c r="O3614" i="9"/>
  <c r="N3613" i="9"/>
  <c r="O3613" i="9"/>
  <c r="N3612" i="9"/>
  <c r="O3612" i="9"/>
  <c r="N3611" i="9"/>
  <c r="O3611" i="9"/>
  <c r="N3610" i="9"/>
  <c r="O3610" i="9"/>
  <c r="N3609" i="9"/>
  <c r="O3609" i="9"/>
  <c r="N3608" i="9"/>
  <c r="O3608" i="9"/>
  <c r="N3607" i="9"/>
  <c r="O3607" i="9"/>
  <c r="N3606" i="9"/>
  <c r="O3606" i="9"/>
  <c r="N3605" i="9"/>
  <c r="O3605" i="9"/>
  <c r="N3604" i="9"/>
  <c r="O3604" i="9"/>
  <c r="N3603" i="9"/>
  <c r="O3603" i="9"/>
  <c r="N3602" i="9"/>
  <c r="O3602" i="9"/>
  <c r="N3601" i="9"/>
  <c r="O3601" i="9"/>
  <c r="N3600" i="9"/>
  <c r="O3600" i="9"/>
  <c r="N3599" i="9"/>
  <c r="O3599" i="9"/>
  <c r="N3598" i="9"/>
  <c r="O3598" i="9"/>
  <c r="N3597" i="9"/>
  <c r="O3597" i="9"/>
  <c r="N3596" i="9"/>
  <c r="O3596" i="9"/>
  <c r="N3595" i="9"/>
  <c r="O3595" i="9"/>
  <c r="N3594" i="9"/>
  <c r="O3594" i="9"/>
  <c r="N3593" i="9"/>
  <c r="O3593" i="9"/>
  <c r="N3592" i="9"/>
  <c r="O3592" i="9"/>
  <c r="N3591" i="9"/>
  <c r="O3591" i="9"/>
  <c r="N3590" i="9"/>
  <c r="O3590" i="9"/>
  <c r="N3589" i="9"/>
  <c r="O3589" i="9"/>
  <c r="N3588" i="9"/>
  <c r="O3588" i="9"/>
  <c r="N3587" i="9"/>
  <c r="O3587" i="9"/>
  <c r="N3586" i="9"/>
  <c r="O3586" i="9"/>
  <c r="N3585" i="9"/>
  <c r="O3585" i="9"/>
  <c r="N3584" i="9"/>
  <c r="O3584" i="9"/>
  <c r="N3583" i="9"/>
  <c r="O3583" i="9"/>
  <c r="N3582" i="9"/>
  <c r="O3582" i="9"/>
  <c r="N3581" i="9"/>
  <c r="O3581" i="9"/>
  <c r="N3580" i="9"/>
  <c r="O3580" i="9"/>
  <c r="N3579" i="9"/>
  <c r="O3579" i="9"/>
  <c r="N3578" i="9"/>
  <c r="O3578" i="9"/>
  <c r="N3577" i="9"/>
  <c r="O3577" i="9"/>
  <c r="N3576" i="9"/>
  <c r="O3576" i="9"/>
  <c r="N3575" i="9"/>
  <c r="O3575" i="9"/>
  <c r="N3574" i="9"/>
  <c r="O3574" i="9"/>
  <c r="N3573" i="9"/>
  <c r="O3573" i="9"/>
  <c r="N3572" i="9"/>
  <c r="O3572" i="9"/>
  <c r="N3571" i="9"/>
  <c r="O3571" i="9"/>
  <c r="N3570" i="9"/>
  <c r="O3570" i="9"/>
  <c r="N3569" i="9"/>
  <c r="O3569" i="9"/>
  <c r="N3568" i="9"/>
  <c r="O3568" i="9"/>
  <c r="N3567" i="9"/>
  <c r="O3567" i="9"/>
  <c r="N3566" i="9"/>
  <c r="O3566" i="9"/>
  <c r="N3565" i="9"/>
  <c r="O3565" i="9"/>
  <c r="N3564" i="9"/>
  <c r="O3564" i="9"/>
  <c r="N3563" i="9"/>
  <c r="O3563" i="9"/>
  <c r="N3562" i="9"/>
  <c r="O3562" i="9"/>
  <c r="N3561" i="9"/>
  <c r="O3561" i="9"/>
  <c r="N3560" i="9"/>
  <c r="O3560" i="9"/>
  <c r="N3559" i="9"/>
  <c r="O3559" i="9"/>
  <c r="N3558" i="9"/>
  <c r="O3558" i="9"/>
  <c r="N3557" i="9"/>
  <c r="O3557" i="9"/>
  <c r="N3556" i="9"/>
  <c r="O3556" i="9"/>
  <c r="N3555" i="9"/>
  <c r="O3555" i="9"/>
  <c r="N3554" i="9"/>
  <c r="O3554" i="9"/>
  <c r="N3553" i="9"/>
  <c r="O3553" i="9"/>
  <c r="N3552" i="9"/>
  <c r="O3552" i="9"/>
  <c r="N3551" i="9"/>
  <c r="O3551" i="9"/>
  <c r="N3550" i="9"/>
  <c r="O3550" i="9"/>
  <c r="N3549" i="9"/>
  <c r="O3549" i="9"/>
  <c r="N3548" i="9"/>
  <c r="O3548" i="9"/>
  <c r="N3547" i="9"/>
  <c r="O3547" i="9"/>
  <c r="N3546" i="9"/>
  <c r="O3546" i="9"/>
  <c r="N3545" i="9"/>
  <c r="O3545" i="9"/>
  <c r="N3544" i="9"/>
  <c r="O3544" i="9"/>
  <c r="N3543" i="9"/>
  <c r="O3543" i="9"/>
  <c r="N3542" i="9"/>
  <c r="O3542" i="9"/>
  <c r="N3541" i="9"/>
  <c r="O3541" i="9"/>
  <c r="N3540" i="9"/>
  <c r="O3540" i="9"/>
  <c r="N3539" i="9"/>
  <c r="O3539" i="9"/>
  <c r="N3538" i="9"/>
  <c r="O3538" i="9"/>
  <c r="N3537" i="9"/>
  <c r="O3537" i="9"/>
  <c r="N3536" i="9"/>
  <c r="O3536" i="9"/>
  <c r="N3535" i="9"/>
  <c r="O3535" i="9"/>
  <c r="N3534" i="9"/>
  <c r="O3534" i="9"/>
  <c r="N3533" i="9"/>
  <c r="O3533" i="9"/>
  <c r="N3532" i="9"/>
  <c r="O3532" i="9"/>
  <c r="N3531" i="9"/>
  <c r="O3531" i="9"/>
  <c r="N3530" i="9"/>
  <c r="O3530" i="9"/>
  <c r="N3529" i="9"/>
  <c r="O3529" i="9"/>
  <c r="N3528" i="9"/>
  <c r="O3528" i="9"/>
  <c r="N3527" i="9"/>
  <c r="O3527" i="9"/>
  <c r="N3526" i="9"/>
  <c r="O3526" i="9"/>
  <c r="N3525" i="9"/>
  <c r="O3525" i="9"/>
  <c r="N3524" i="9"/>
  <c r="O3524" i="9"/>
  <c r="N3523" i="9"/>
  <c r="O3523" i="9"/>
  <c r="N3522" i="9"/>
  <c r="O3522" i="9"/>
  <c r="N3521" i="9"/>
  <c r="O3521" i="9"/>
  <c r="N3520" i="9"/>
  <c r="O3520" i="9"/>
  <c r="N3519" i="9"/>
  <c r="O3519" i="9"/>
  <c r="N3518" i="9"/>
  <c r="O3518" i="9"/>
  <c r="N3517" i="9"/>
  <c r="O3517" i="9"/>
  <c r="N3516" i="9"/>
  <c r="O3516" i="9"/>
  <c r="N3515" i="9"/>
  <c r="O3515" i="9"/>
  <c r="N3514" i="9"/>
  <c r="O3514" i="9"/>
  <c r="N3513" i="9"/>
  <c r="O3513" i="9"/>
  <c r="N3512" i="9"/>
  <c r="O3512" i="9"/>
  <c r="N3511" i="9"/>
  <c r="O3511" i="9"/>
  <c r="N3510" i="9"/>
  <c r="O3510" i="9"/>
  <c r="N3509" i="9"/>
  <c r="O3509" i="9"/>
  <c r="N3508" i="9"/>
  <c r="O3508" i="9"/>
  <c r="N3507" i="9"/>
  <c r="O3507" i="9"/>
  <c r="N3506" i="9"/>
  <c r="O3506" i="9"/>
  <c r="N3505" i="9"/>
  <c r="O3505" i="9"/>
  <c r="N3504" i="9"/>
  <c r="O3504" i="9"/>
  <c r="N3503" i="9"/>
  <c r="O3503" i="9"/>
  <c r="N3502" i="9"/>
  <c r="O3502" i="9"/>
  <c r="N3501" i="9"/>
  <c r="O3501" i="9"/>
  <c r="N3500" i="9"/>
  <c r="O3500" i="9"/>
  <c r="N3499" i="9"/>
  <c r="O3499" i="9"/>
  <c r="N3498" i="9"/>
  <c r="O3498" i="9"/>
  <c r="N3497" i="9"/>
  <c r="O3497" i="9"/>
  <c r="N3496" i="9"/>
  <c r="O3496" i="9"/>
  <c r="N3495" i="9"/>
  <c r="O3495" i="9"/>
  <c r="N3494" i="9"/>
  <c r="O3494" i="9"/>
  <c r="N3493" i="9"/>
  <c r="O3493" i="9"/>
  <c r="N3492" i="9"/>
  <c r="O3492" i="9"/>
  <c r="N3491" i="9"/>
  <c r="O3491" i="9"/>
  <c r="N3490" i="9"/>
  <c r="O3490" i="9"/>
  <c r="N3489" i="9"/>
  <c r="O3489" i="9"/>
  <c r="N3488" i="9"/>
  <c r="O3488" i="9"/>
  <c r="N3487" i="9"/>
  <c r="O3487" i="9"/>
  <c r="N3486" i="9"/>
  <c r="O3486" i="9"/>
  <c r="N3485" i="9"/>
  <c r="O3485" i="9"/>
  <c r="N3484" i="9"/>
  <c r="O3484" i="9"/>
  <c r="N3483" i="9"/>
  <c r="O3483" i="9"/>
  <c r="N3482" i="9"/>
  <c r="O3482" i="9"/>
  <c r="N3481" i="9"/>
  <c r="O3481" i="9"/>
  <c r="N3480" i="9"/>
  <c r="O3480" i="9"/>
  <c r="N3479" i="9"/>
  <c r="O3479" i="9"/>
  <c r="N3478" i="9"/>
  <c r="O3478" i="9"/>
  <c r="N3477" i="9"/>
  <c r="O3477" i="9"/>
  <c r="N3476" i="9"/>
  <c r="O3476" i="9"/>
  <c r="N3475" i="9"/>
  <c r="O3475" i="9"/>
  <c r="N3474" i="9"/>
  <c r="O3474" i="9"/>
  <c r="N3473" i="9"/>
  <c r="O3473" i="9"/>
  <c r="N3472" i="9"/>
  <c r="O3472" i="9"/>
  <c r="N3471" i="9"/>
  <c r="O3471" i="9"/>
  <c r="N3470" i="9"/>
  <c r="O3470" i="9"/>
  <c r="N3469" i="9"/>
  <c r="O3469" i="9"/>
  <c r="N3468" i="9"/>
  <c r="O3468" i="9"/>
  <c r="N3467" i="9"/>
  <c r="O3467" i="9"/>
  <c r="N3466" i="9"/>
  <c r="O3466" i="9"/>
  <c r="N3465" i="9"/>
  <c r="O3465" i="9"/>
  <c r="N3464" i="9"/>
  <c r="O3464" i="9"/>
  <c r="N3463" i="9"/>
  <c r="O3463" i="9"/>
  <c r="N3462" i="9"/>
  <c r="O3462" i="9"/>
  <c r="N3461" i="9"/>
  <c r="O3461" i="9"/>
  <c r="N3460" i="9"/>
  <c r="O3460" i="9"/>
  <c r="N3459" i="9"/>
  <c r="O3459" i="9"/>
  <c r="N3458" i="9"/>
  <c r="O3458" i="9"/>
  <c r="N3457" i="9"/>
  <c r="O3457" i="9"/>
  <c r="N3456" i="9"/>
  <c r="O3456" i="9"/>
  <c r="N3455" i="9"/>
  <c r="O3455" i="9"/>
  <c r="N3454" i="9"/>
  <c r="O3454" i="9"/>
  <c r="N3453" i="9"/>
  <c r="O3453" i="9"/>
  <c r="N3452" i="9"/>
  <c r="O3452" i="9"/>
  <c r="N3451" i="9"/>
  <c r="O3451" i="9"/>
  <c r="N3450" i="9"/>
  <c r="O3450" i="9"/>
  <c r="N3449" i="9"/>
  <c r="O3449" i="9"/>
  <c r="N3448" i="9"/>
  <c r="O3448" i="9"/>
  <c r="N3447" i="9"/>
  <c r="O3447" i="9"/>
  <c r="N3446" i="9"/>
  <c r="O3446" i="9"/>
  <c r="N3445" i="9"/>
  <c r="O3445" i="9"/>
  <c r="N3444" i="9"/>
  <c r="O3444" i="9"/>
  <c r="N3443" i="9"/>
  <c r="O3443" i="9"/>
  <c r="N3442" i="9"/>
  <c r="O3442" i="9"/>
  <c r="N3441" i="9"/>
  <c r="O3441" i="9"/>
  <c r="N3440" i="9"/>
  <c r="O3440" i="9"/>
  <c r="N3439" i="9"/>
  <c r="O3439" i="9"/>
  <c r="N3438" i="9"/>
  <c r="O3438" i="9"/>
  <c r="N3437" i="9"/>
  <c r="O3437" i="9"/>
  <c r="N3436" i="9"/>
  <c r="O3436" i="9"/>
  <c r="N3435" i="9"/>
  <c r="O3435" i="9"/>
  <c r="N3434" i="9"/>
  <c r="O3434" i="9"/>
  <c r="N3433" i="9"/>
  <c r="O3433" i="9"/>
  <c r="N3432" i="9"/>
  <c r="O3432" i="9"/>
  <c r="N3431" i="9"/>
  <c r="O3431" i="9"/>
  <c r="N3430" i="9"/>
  <c r="O3430" i="9"/>
  <c r="N3429" i="9"/>
  <c r="O3429" i="9"/>
  <c r="N3428" i="9"/>
  <c r="O3428" i="9"/>
  <c r="N3427" i="9"/>
  <c r="O3427" i="9"/>
  <c r="N3426" i="9"/>
  <c r="O3426" i="9"/>
  <c r="N3425" i="9"/>
  <c r="O3425" i="9"/>
  <c r="N3424" i="9"/>
  <c r="O3424" i="9"/>
  <c r="N3423" i="9"/>
  <c r="O3423" i="9"/>
  <c r="N3422" i="9"/>
  <c r="O3422" i="9"/>
  <c r="N3421" i="9"/>
  <c r="O3421" i="9"/>
  <c r="N3420" i="9"/>
  <c r="O3420" i="9"/>
  <c r="N3419" i="9"/>
  <c r="O3419" i="9"/>
  <c r="N3418" i="9"/>
  <c r="O3418" i="9"/>
  <c r="N3417" i="9"/>
  <c r="O3417" i="9"/>
  <c r="N3416" i="9"/>
  <c r="O3416" i="9"/>
  <c r="N3415" i="9"/>
  <c r="O3415" i="9"/>
  <c r="N3414" i="9"/>
  <c r="O3414" i="9"/>
  <c r="N3413" i="9"/>
  <c r="O3413" i="9"/>
  <c r="N3412" i="9"/>
  <c r="O3412" i="9"/>
  <c r="N3411" i="9"/>
  <c r="O3411" i="9"/>
  <c r="N3410" i="9"/>
  <c r="O3410" i="9"/>
  <c r="N3409" i="9"/>
  <c r="O3409" i="9"/>
  <c r="N3408" i="9"/>
  <c r="O3408" i="9"/>
  <c r="N3407" i="9"/>
  <c r="O3407" i="9"/>
  <c r="N3406" i="9"/>
  <c r="O3406" i="9"/>
  <c r="N3405" i="9"/>
  <c r="O3405" i="9"/>
  <c r="N3404" i="9"/>
  <c r="O3404" i="9"/>
  <c r="N3403" i="9"/>
  <c r="O3403" i="9"/>
  <c r="N3402" i="9"/>
  <c r="O3402" i="9"/>
  <c r="N3401" i="9"/>
  <c r="O3401" i="9"/>
  <c r="N3400" i="9"/>
  <c r="O3400" i="9"/>
  <c r="N3399" i="9"/>
  <c r="O3399" i="9"/>
  <c r="N3398" i="9"/>
  <c r="O3398" i="9"/>
  <c r="N3397" i="9"/>
  <c r="O3397" i="9"/>
  <c r="N3396" i="9"/>
  <c r="O3396" i="9"/>
  <c r="N3395" i="9"/>
  <c r="O3395" i="9"/>
  <c r="N3394" i="9"/>
  <c r="O3394" i="9"/>
  <c r="N3393" i="9"/>
  <c r="O3393" i="9"/>
  <c r="N3392" i="9"/>
  <c r="O3392" i="9"/>
  <c r="N3391" i="9"/>
  <c r="O3391" i="9"/>
  <c r="N3390" i="9"/>
  <c r="O3390" i="9"/>
  <c r="N3389" i="9"/>
  <c r="O3389" i="9"/>
  <c r="N3388" i="9"/>
  <c r="O3388" i="9"/>
  <c r="N3387" i="9"/>
  <c r="O3387" i="9"/>
  <c r="N3386" i="9"/>
  <c r="O3386" i="9"/>
  <c r="N3385" i="9"/>
  <c r="O3385" i="9"/>
  <c r="N3384" i="9"/>
  <c r="O3384" i="9"/>
  <c r="N3383" i="9"/>
  <c r="O3383" i="9"/>
  <c r="N3382" i="9"/>
  <c r="O3382" i="9"/>
  <c r="N3381" i="9"/>
  <c r="O3381" i="9"/>
  <c r="N3380" i="9"/>
  <c r="O3380" i="9"/>
  <c r="N3379" i="9"/>
  <c r="O3379" i="9"/>
  <c r="N3378" i="9"/>
  <c r="O3378" i="9"/>
  <c r="N3377" i="9"/>
  <c r="O3377" i="9"/>
  <c r="N3376" i="9"/>
  <c r="O3376" i="9"/>
  <c r="N3375" i="9"/>
  <c r="O3375" i="9"/>
  <c r="N3374" i="9"/>
  <c r="O3374" i="9"/>
  <c r="N3373" i="9"/>
  <c r="O3373" i="9"/>
  <c r="N3372" i="9"/>
  <c r="O3372" i="9"/>
  <c r="N3371" i="9"/>
  <c r="O3371" i="9"/>
  <c r="N3370" i="9"/>
  <c r="O3370" i="9"/>
  <c r="N3369" i="9"/>
  <c r="O3369" i="9"/>
  <c r="N3368" i="9"/>
  <c r="O3368" i="9"/>
  <c r="N3367" i="9"/>
  <c r="O3367" i="9"/>
  <c r="N3366" i="9"/>
  <c r="O3366" i="9"/>
  <c r="N3365" i="9"/>
  <c r="O3365" i="9"/>
  <c r="N3364" i="9"/>
  <c r="O3364" i="9"/>
  <c r="N3363" i="9"/>
  <c r="O3363" i="9"/>
  <c r="N3362" i="9"/>
  <c r="O3362" i="9"/>
  <c r="N3361" i="9"/>
  <c r="O3361" i="9"/>
  <c r="N3360" i="9"/>
  <c r="O3360" i="9"/>
  <c r="N3359" i="9"/>
  <c r="O3359" i="9"/>
  <c r="N3358" i="9"/>
  <c r="O3358" i="9"/>
  <c r="N3357" i="9"/>
  <c r="O3357" i="9"/>
  <c r="N3356" i="9"/>
  <c r="O3356" i="9"/>
  <c r="N3355" i="9"/>
  <c r="O3355" i="9"/>
  <c r="N3354" i="9"/>
  <c r="O3354" i="9"/>
  <c r="N3353" i="9"/>
  <c r="O3353" i="9"/>
  <c r="N3352" i="9"/>
  <c r="O3352" i="9"/>
  <c r="N3351" i="9"/>
  <c r="O3351" i="9"/>
  <c r="N3350" i="9"/>
  <c r="O3350" i="9"/>
  <c r="N3349" i="9"/>
  <c r="O3349" i="9"/>
  <c r="N3348" i="9"/>
  <c r="O3348" i="9"/>
  <c r="N3347" i="9"/>
  <c r="O3347" i="9"/>
  <c r="N3346" i="9"/>
  <c r="O3346" i="9"/>
  <c r="N3345" i="9"/>
  <c r="O3345" i="9"/>
  <c r="N3344" i="9"/>
  <c r="O3344" i="9"/>
  <c r="N3343" i="9"/>
  <c r="O3343" i="9"/>
  <c r="N3342" i="9"/>
  <c r="O3342" i="9"/>
  <c r="N3341" i="9"/>
  <c r="O3341" i="9"/>
  <c r="N3340" i="9"/>
  <c r="O3340" i="9"/>
  <c r="N3339" i="9"/>
  <c r="O3339" i="9"/>
  <c r="N3338" i="9"/>
  <c r="O3338" i="9"/>
  <c r="N3337" i="9"/>
  <c r="O3337" i="9"/>
  <c r="N3336" i="9"/>
  <c r="O3336" i="9"/>
  <c r="N3335" i="9"/>
  <c r="O3335" i="9"/>
  <c r="N3334" i="9"/>
  <c r="O3334" i="9"/>
  <c r="N3333" i="9"/>
  <c r="O3333" i="9"/>
  <c r="N3332" i="9"/>
  <c r="O3332" i="9"/>
  <c r="N3331" i="9"/>
  <c r="O3331" i="9"/>
  <c r="N3330" i="9"/>
  <c r="O3330" i="9"/>
  <c r="N3329" i="9"/>
  <c r="O3329" i="9"/>
  <c r="N3328" i="9"/>
  <c r="O3328" i="9"/>
  <c r="N3327" i="9"/>
  <c r="O3327" i="9"/>
  <c r="N3326" i="9"/>
  <c r="O3326" i="9"/>
  <c r="N3325" i="9"/>
  <c r="O3325" i="9"/>
  <c r="N3324" i="9"/>
  <c r="O3324" i="9"/>
  <c r="N3323" i="9"/>
  <c r="O3323" i="9"/>
  <c r="N3322" i="9"/>
  <c r="O3322" i="9"/>
  <c r="N3321" i="9"/>
  <c r="O3321" i="9"/>
  <c r="N3320" i="9"/>
  <c r="O3320" i="9"/>
  <c r="N3319" i="9"/>
  <c r="O3319" i="9"/>
  <c r="N3318" i="9"/>
  <c r="O3318" i="9"/>
  <c r="N3317" i="9"/>
  <c r="O3317" i="9"/>
  <c r="N3316" i="9"/>
  <c r="O3316" i="9"/>
  <c r="N3315" i="9"/>
  <c r="O3315" i="9"/>
  <c r="N3314" i="9"/>
  <c r="O3314" i="9"/>
  <c r="N3313" i="9"/>
  <c r="O3313" i="9"/>
  <c r="N3312" i="9"/>
  <c r="O3312" i="9"/>
  <c r="N3311" i="9"/>
  <c r="O3311" i="9"/>
  <c r="N3310" i="9"/>
  <c r="O3310" i="9"/>
  <c r="N3309" i="9"/>
  <c r="O3309" i="9"/>
  <c r="N3308" i="9"/>
  <c r="O3308" i="9"/>
  <c r="N3307" i="9"/>
  <c r="O3307" i="9"/>
  <c r="N3306" i="9"/>
  <c r="O3306" i="9"/>
  <c r="N3305" i="9"/>
  <c r="O3305" i="9"/>
  <c r="N3304" i="9"/>
  <c r="O3304" i="9"/>
  <c r="N3303" i="9"/>
  <c r="O3303" i="9"/>
  <c r="N3302" i="9"/>
  <c r="O3302" i="9"/>
  <c r="N3301" i="9"/>
  <c r="O3301" i="9"/>
  <c r="N3300" i="9"/>
  <c r="O3300" i="9"/>
  <c r="N3299" i="9"/>
  <c r="O3299" i="9"/>
  <c r="N3298" i="9"/>
  <c r="O3298" i="9"/>
  <c r="N3297" i="9"/>
  <c r="O3297" i="9"/>
  <c r="N3296" i="9"/>
  <c r="O3296" i="9"/>
  <c r="N3295" i="9"/>
  <c r="O3295" i="9"/>
  <c r="N3294" i="9"/>
  <c r="O3294" i="9"/>
  <c r="N3293" i="9"/>
  <c r="O3293" i="9"/>
  <c r="N3292" i="9"/>
  <c r="O3292" i="9"/>
  <c r="N3291" i="9"/>
  <c r="O3291" i="9"/>
  <c r="N3290" i="9"/>
  <c r="O3290" i="9"/>
  <c r="N3289" i="9"/>
  <c r="O3289" i="9"/>
  <c r="N3288" i="9"/>
  <c r="O3288" i="9"/>
  <c r="N3287" i="9"/>
  <c r="O3287" i="9"/>
  <c r="N3286" i="9"/>
  <c r="O3286" i="9"/>
  <c r="N3285" i="9"/>
  <c r="O3285" i="9"/>
  <c r="N3284" i="9"/>
  <c r="O3284" i="9"/>
  <c r="N3283" i="9"/>
  <c r="O3283" i="9"/>
  <c r="N3282" i="9"/>
  <c r="O3282" i="9"/>
  <c r="N3281" i="9"/>
  <c r="O3281" i="9"/>
  <c r="N3280" i="9"/>
  <c r="O3280" i="9"/>
  <c r="N3279" i="9"/>
  <c r="O3279" i="9"/>
  <c r="N3278" i="9"/>
  <c r="O3278" i="9"/>
  <c r="N3277" i="9"/>
  <c r="O3277" i="9"/>
  <c r="N3276" i="9"/>
  <c r="O3276" i="9"/>
  <c r="N3275" i="9"/>
  <c r="O3275" i="9"/>
  <c r="N3274" i="9"/>
  <c r="O3274" i="9"/>
  <c r="N3273" i="9"/>
  <c r="O3273" i="9"/>
  <c r="N3272" i="9"/>
  <c r="O3272" i="9"/>
  <c r="N3271" i="9"/>
  <c r="O3271" i="9"/>
  <c r="N3270" i="9"/>
  <c r="O3270" i="9"/>
  <c r="N3269" i="9"/>
  <c r="O3269" i="9"/>
  <c r="N3268" i="9"/>
  <c r="O3268" i="9"/>
  <c r="N3267" i="9"/>
  <c r="O3267" i="9"/>
  <c r="N3266" i="9"/>
  <c r="O3266" i="9"/>
  <c r="N3265" i="9"/>
  <c r="O3265" i="9"/>
  <c r="N3264" i="9"/>
  <c r="O3264" i="9"/>
  <c r="N3263" i="9"/>
  <c r="O3263" i="9"/>
  <c r="N3262" i="9"/>
  <c r="O3262" i="9"/>
  <c r="N3261" i="9"/>
  <c r="O3261" i="9"/>
  <c r="N3260" i="9"/>
  <c r="O3260" i="9"/>
  <c r="N3259" i="9"/>
  <c r="O3259" i="9"/>
  <c r="N3258" i="9"/>
  <c r="O3258" i="9"/>
  <c r="N3257" i="9"/>
  <c r="O3257" i="9"/>
  <c r="N3256" i="9"/>
  <c r="O3256" i="9"/>
  <c r="N3255" i="9"/>
  <c r="O3255" i="9"/>
  <c r="N3254" i="9"/>
  <c r="O3254" i="9"/>
  <c r="N3253" i="9"/>
  <c r="O3253" i="9"/>
  <c r="N3252" i="9"/>
  <c r="O3252" i="9"/>
  <c r="N3251" i="9"/>
  <c r="O3251" i="9"/>
  <c r="N3250" i="9"/>
  <c r="O3250" i="9"/>
  <c r="N3249" i="9"/>
  <c r="O3249" i="9"/>
  <c r="N3248" i="9"/>
  <c r="O3248" i="9"/>
  <c r="N3247" i="9"/>
  <c r="O3247" i="9"/>
  <c r="N3246" i="9"/>
  <c r="O3246" i="9"/>
  <c r="N3245" i="9"/>
  <c r="O3245" i="9"/>
  <c r="N3244" i="9"/>
  <c r="O3244" i="9"/>
  <c r="N3243" i="9"/>
  <c r="O3243" i="9"/>
  <c r="N3242" i="9"/>
  <c r="O3242" i="9"/>
  <c r="N3241" i="9"/>
  <c r="O3241" i="9"/>
  <c r="N3240" i="9"/>
  <c r="O3240" i="9"/>
  <c r="N3239" i="9"/>
  <c r="O3239" i="9"/>
  <c r="N3238" i="9"/>
  <c r="O3238" i="9"/>
  <c r="N3237" i="9"/>
  <c r="O3237" i="9"/>
  <c r="N3236" i="9"/>
  <c r="O3236" i="9"/>
  <c r="N3235" i="9"/>
  <c r="O3235" i="9"/>
  <c r="N3234" i="9"/>
  <c r="O3234" i="9"/>
  <c r="N3233" i="9"/>
  <c r="O3233" i="9"/>
  <c r="N3232" i="9"/>
  <c r="O3232" i="9"/>
  <c r="N3231" i="9"/>
  <c r="O3231" i="9"/>
  <c r="N3230" i="9"/>
  <c r="O3230" i="9"/>
  <c r="N3229" i="9"/>
  <c r="O3229" i="9"/>
  <c r="N3228" i="9"/>
  <c r="O3228" i="9"/>
  <c r="N3227" i="9"/>
  <c r="O3227" i="9"/>
  <c r="N3226" i="9"/>
  <c r="O3226" i="9"/>
  <c r="N3225" i="9"/>
  <c r="O3225" i="9"/>
  <c r="N3224" i="9"/>
  <c r="O3224" i="9"/>
  <c r="N3223" i="9"/>
  <c r="O3223" i="9"/>
  <c r="N3222" i="9"/>
  <c r="O3222" i="9"/>
  <c r="N3221" i="9"/>
  <c r="O3221" i="9"/>
  <c r="N3220" i="9"/>
  <c r="O3220" i="9"/>
  <c r="N3219" i="9"/>
  <c r="O3219" i="9"/>
  <c r="N3218" i="9"/>
  <c r="O3218" i="9"/>
  <c r="N3217" i="9"/>
  <c r="O3217" i="9"/>
  <c r="N3216" i="9"/>
  <c r="O3216" i="9"/>
  <c r="N3215" i="9"/>
  <c r="O3215" i="9"/>
  <c r="N3214" i="9"/>
  <c r="O3214" i="9"/>
  <c r="N3213" i="9"/>
  <c r="O3213" i="9"/>
  <c r="N3212" i="9"/>
  <c r="O3212" i="9"/>
  <c r="N3211" i="9"/>
  <c r="O3211" i="9"/>
  <c r="N3210" i="9"/>
  <c r="O3210" i="9"/>
  <c r="N3209" i="9"/>
  <c r="O3209" i="9"/>
  <c r="N3208" i="9"/>
  <c r="O3208" i="9"/>
  <c r="N3207" i="9"/>
  <c r="O3207" i="9"/>
  <c r="N3206" i="9"/>
  <c r="O3206" i="9"/>
  <c r="N3205" i="9"/>
  <c r="O3205" i="9"/>
  <c r="N3204" i="9"/>
  <c r="O3204" i="9"/>
  <c r="N3203" i="9"/>
  <c r="O3203" i="9"/>
  <c r="N3202" i="9"/>
  <c r="O3202" i="9"/>
  <c r="N3201" i="9"/>
  <c r="O3201" i="9"/>
  <c r="N3200" i="9"/>
  <c r="O3200" i="9"/>
  <c r="N3199" i="9"/>
  <c r="O3199" i="9"/>
  <c r="N3198" i="9"/>
  <c r="O3198" i="9"/>
  <c r="N3197" i="9"/>
  <c r="O3197" i="9"/>
  <c r="N3196" i="9"/>
  <c r="O3196" i="9"/>
  <c r="N3195" i="9"/>
  <c r="O3195" i="9"/>
  <c r="N3194" i="9"/>
  <c r="O3194" i="9"/>
  <c r="N3193" i="9"/>
  <c r="O3193" i="9"/>
  <c r="N3192" i="9"/>
  <c r="O3192" i="9"/>
  <c r="N3191" i="9"/>
  <c r="O3191" i="9"/>
  <c r="N3190" i="9"/>
  <c r="O3190" i="9"/>
  <c r="N3189" i="9"/>
  <c r="O3189" i="9"/>
  <c r="N3188" i="9"/>
  <c r="O3188" i="9"/>
  <c r="N3187" i="9"/>
  <c r="O3187" i="9"/>
  <c r="N3186" i="9"/>
  <c r="O3186" i="9"/>
  <c r="N3185" i="9"/>
  <c r="O3185" i="9"/>
  <c r="N3184" i="9"/>
  <c r="O3184" i="9"/>
  <c r="N3183" i="9"/>
  <c r="O3183" i="9"/>
  <c r="N3182" i="9"/>
  <c r="O3182" i="9"/>
  <c r="N3181" i="9"/>
  <c r="O3181" i="9"/>
  <c r="N3180" i="9"/>
  <c r="O3180" i="9"/>
  <c r="N3179" i="9"/>
  <c r="O3179" i="9"/>
  <c r="N3178" i="9"/>
  <c r="O3178" i="9"/>
  <c r="N3177" i="9"/>
  <c r="O3177" i="9"/>
  <c r="N3176" i="9"/>
  <c r="O3176" i="9"/>
  <c r="N3175" i="9"/>
  <c r="O3175" i="9"/>
  <c r="N3174" i="9"/>
  <c r="O3174" i="9"/>
  <c r="N3173" i="9"/>
  <c r="O3173" i="9"/>
  <c r="N3172" i="9"/>
  <c r="O3172" i="9"/>
  <c r="N3171" i="9"/>
  <c r="O3171" i="9"/>
  <c r="N3170" i="9"/>
  <c r="O3170" i="9"/>
  <c r="N3169" i="9"/>
  <c r="O3169" i="9"/>
  <c r="N3168" i="9"/>
  <c r="O3168" i="9"/>
  <c r="N3167" i="9"/>
  <c r="O3167" i="9"/>
  <c r="N3166" i="9"/>
  <c r="O3166" i="9"/>
  <c r="N3165" i="9"/>
  <c r="O3165" i="9"/>
  <c r="N3164" i="9"/>
  <c r="O3164" i="9"/>
  <c r="N3163" i="9"/>
  <c r="O3163" i="9"/>
  <c r="N3162" i="9"/>
  <c r="O3162" i="9"/>
  <c r="N3161" i="9"/>
  <c r="O3161" i="9"/>
  <c r="N3160" i="9"/>
  <c r="O3160" i="9"/>
  <c r="N3159" i="9"/>
  <c r="O3159" i="9"/>
  <c r="N3158" i="9"/>
  <c r="O3158" i="9"/>
  <c r="N3157" i="9"/>
  <c r="O3157" i="9"/>
  <c r="N3156" i="9"/>
  <c r="O3156" i="9"/>
  <c r="N3155" i="9"/>
  <c r="O3155" i="9"/>
  <c r="N3154" i="9"/>
  <c r="O3154" i="9"/>
  <c r="N3153" i="9"/>
  <c r="O3153" i="9"/>
  <c r="N3152" i="9"/>
  <c r="O3152" i="9"/>
  <c r="N3151" i="9"/>
  <c r="O3151" i="9"/>
  <c r="N3150" i="9"/>
  <c r="O3150" i="9"/>
  <c r="N3149" i="9"/>
  <c r="O3149" i="9"/>
  <c r="N3148" i="9"/>
  <c r="O3148" i="9"/>
  <c r="N3147" i="9"/>
  <c r="O3147" i="9"/>
  <c r="N3146" i="9"/>
  <c r="O3146" i="9"/>
  <c r="N3145" i="9"/>
  <c r="O3145" i="9"/>
  <c r="N3144" i="9"/>
  <c r="O3144" i="9"/>
  <c r="N3143" i="9"/>
  <c r="O3143" i="9"/>
  <c r="N3142" i="9"/>
  <c r="O3142" i="9"/>
  <c r="N3141" i="9"/>
  <c r="O3141" i="9"/>
  <c r="N3140" i="9"/>
  <c r="O3140" i="9"/>
  <c r="N3139" i="9"/>
  <c r="O3139" i="9"/>
  <c r="N3138" i="9"/>
  <c r="O3138" i="9"/>
  <c r="N3137" i="9"/>
  <c r="O3137" i="9"/>
  <c r="N3136" i="9"/>
  <c r="O3136" i="9"/>
  <c r="N3135" i="9"/>
  <c r="O3135" i="9"/>
  <c r="N3134" i="9"/>
  <c r="O3134" i="9"/>
  <c r="N3133" i="9"/>
  <c r="O3133" i="9"/>
  <c r="N3132" i="9"/>
  <c r="O3132" i="9"/>
  <c r="N3131" i="9"/>
  <c r="O3131" i="9"/>
  <c r="N3130" i="9"/>
  <c r="O3130" i="9"/>
  <c r="N3129" i="9"/>
  <c r="O3129" i="9"/>
  <c r="N3128" i="9"/>
  <c r="O3128" i="9"/>
  <c r="N3127" i="9"/>
  <c r="O3127" i="9"/>
  <c r="N3126" i="9"/>
  <c r="O3126" i="9"/>
  <c r="N3125" i="9"/>
  <c r="O3125" i="9"/>
  <c r="N3124" i="9"/>
  <c r="O3124" i="9"/>
  <c r="N3123" i="9"/>
  <c r="O3123" i="9"/>
  <c r="N3122" i="9"/>
  <c r="O3122" i="9"/>
  <c r="N3121" i="9"/>
  <c r="O3121" i="9"/>
  <c r="N3120" i="9"/>
  <c r="O3120" i="9"/>
  <c r="N3119" i="9"/>
  <c r="O3119" i="9"/>
  <c r="N3118" i="9"/>
  <c r="O3118" i="9"/>
  <c r="N3117" i="9"/>
  <c r="O3117" i="9"/>
  <c r="N3116" i="9"/>
  <c r="O3116" i="9"/>
  <c r="N3115" i="9"/>
  <c r="O3115" i="9"/>
  <c r="N3114" i="9"/>
  <c r="O3114" i="9"/>
  <c r="N3113" i="9"/>
  <c r="O3113" i="9"/>
  <c r="N3112" i="9"/>
  <c r="O3112" i="9"/>
  <c r="N3111" i="9"/>
  <c r="O3111" i="9"/>
  <c r="N3110" i="9"/>
  <c r="O3110" i="9"/>
  <c r="N3109" i="9"/>
  <c r="O3109" i="9"/>
  <c r="N3108" i="9"/>
  <c r="O3108" i="9"/>
  <c r="N3107" i="9"/>
  <c r="O3107" i="9"/>
  <c r="N3106" i="9"/>
  <c r="O3106" i="9"/>
  <c r="N3105" i="9"/>
  <c r="O3105" i="9"/>
  <c r="N3104" i="9"/>
  <c r="O3104" i="9"/>
  <c r="N3103" i="9"/>
  <c r="O3103" i="9"/>
  <c r="N3102" i="9"/>
  <c r="O3102" i="9"/>
  <c r="N3101" i="9"/>
  <c r="O3101" i="9"/>
  <c r="N3100" i="9"/>
  <c r="O3100" i="9"/>
  <c r="N3099" i="9"/>
  <c r="O3099" i="9"/>
  <c r="N3098" i="9"/>
  <c r="O3098" i="9"/>
  <c r="N3097" i="9"/>
  <c r="O3097" i="9"/>
  <c r="N3096" i="9"/>
  <c r="O3096" i="9"/>
  <c r="N3095" i="9"/>
  <c r="O3095" i="9"/>
  <c r="N3094" i="9"/>
  <c r="O3094" i="9"/>
  <c r="N3093" i="9"/>
  <c r="O3093" i="9"/>
  <c r="N3092" i="9"/>
  <c r="O3092" i="9"/>
  <c r="N3091" i="9"/>
  <c r="O3091" i="9"/>
  <c r="N3090" i="9"/>
  <c r="O3090" i="9"/>
  <c r="N3089" i="9"/>
  <c r="O3089" i="9"/>
  <c r="N3088" i="9"/>
  <c r="O3088" i="9"/>
  <c r="N3087" i="9"/>
  <c r="O3087" i="9"/>
  <c r="N3086" i="9"/>
  <c r="O3086" i="9"/>
  <c r="N3085" i="9"/>
  <c r="O3085" i="9"/>
  <c r="N3084" i="9"/>
  <c r="O3084" i="9"/>
  <c r="N3083" i="9"/>
  <c r="O3083" i="9"/>
  <c r="N3082" i="9"/>
  <c r="O3082" i="9"/>
  <c r="N3081" i="9"/>
  <c r="O3081" i="9"/>
  <c r="N3080" i="9"/>
  <c r="O3080" i="9"/>
  <c r="N3079" i="9"/>
  <c r="O3079" i="9"/>
  <c r="N3078" i="9"/>
  <c r="O3078" i="9"/>
  <c r="N3077" i="9"/>
  <c r="O3077" i="9"/>
  <c r="N3076" i="9"/>
  <c r="O3076" i="9"/>
  <c r="N3075" i="9"/>
  <c r="O3075" i="9"/>
  <c r="N3074" i="9"/>
  <c r="O3074" i="9"/>
  <c r="N3073" i="9"/>
  <c r="O3073" i="9"/>
  <c r="N3072" i="9"/>
  <c r="O3072" i="9"/>
  <c r="N3071" i="9"/>
  <c r="O3071" i="9"/>
  <c r="N3070" i="9"/>
  <c r="O3070" i="9"/>
  <c r="N3069" i="9"/>
  <c r="O3069" i="9"/>
  <c r="N3068" i="9"/>
  <c r="O3068" i="9"/>
  <c r="N3067" i="9"/>
  <c r="O3067" i="9"/>
  <c r="N3066" i="9"/>
  <c r="O3066" i="9"/>
  <c r="N3065" i="9"/>
  <c r="O3065" i="9"/>
  <c r="N3064" i="9"/>
  <c r="O3064" i="9"/>
  <c r="N3063" i="9"/>
  <c r="O3063" i="9"/>
  <c r="N3062" i="9"/>
  <c r="O3062" i="9"/>
  <c r="N3061" i="9"/>
  <c r="O3061" i="9"/>
  <c r="N3060" i="9"/>
  <c r="O3060" i="9"/>
  <c r="N3059" i="9"/>
  <c r="O3059" i="9"/>
  <c r="N3058" i="9"/>
  <c r="O3058" i="9"/>
  <c r="N3057" i="9"/>
  <c r="O3057" i="9"/>
  <c r="N3056" i="9"/>
  <c r="O3056" i="9"/>
  <c r="N3055" i="9"/>
  <c r="O3055" i="9"/>
  <c r="N3054" i="9"/>
  <c r="O3054" i="9"/>
  <c r="N3053" i="9"/>
  <c r="O3053" i="9"/>
  <c r="N3052" i="9"/>
  <c r="O3052" i="9"/>
  <c r="N3051" i="9"/>
  <c r="O3051" i="9"/>
  <c r="N3050" i="9"/>
  <c r="O3050" i="9"/>
  <c r="N3049" i="9"/>
  <c r="O3049" i="9"/>
  <c r="N3048" i="9"/>
  <c r="O3048" i="9"/>
  <c r="N3047" i="9"/>
  <c r="O3047" i="9"/>
  <c r="N3046" i="9"/>
  <c r="O3046" i="9"/>
  <c r="N3045" i="9"/>
  <c r="O3045" i="9"/>
  <c r="N3044" i="9"/>
  <c r="O3044" i="9"/>
  <c r="N3043" i="9"/>
  <c r="O3043" i="9"/>
  <c r="N3042" i="9"/>
  <c r="O3042" i="9"/>
  <c r="N3041" i="9"/>
  <c r="O3041" i="9"/>
  <c r="N3040" i="9"/>
  <c r="O3040" i="9"/>
  <c r="N3039" i="9"/>
  <c r="O3039" i="9"/>
  <c r="N3038" i="9"/>
  <c r="O3038" i="9"/>
  <c r="N3037" i="9"/>
  <c r="O3037" i="9"/>
  <c r="N3036" i="9"/>
  <c r="O3036" i="9"/>
  <c r="N3035" i="9"/>
  <c r="O3035" i="9"/>
  <c r="N3034" i="9"/>
  <c r="O3034" i="9"/>
  <c r="N3033" i="9"/>
  <c r="O3033" i="9"/>
  <c r="N3032" i="9"/>
  <c r="O3032" i="9"/>
  <c r="N3031" i="9"/>
  <c r="O3031" i="9"/>
  <c r="N3030" i="9"/>
  <c r="O3030" i="9"/>
  <c r="N3029" i="9"/>
  <c r="O3029" i="9"/>
  <c r="N3028" i="9"/>
  <c r="O3028" i="9"/>
  <c r="N3027" i="9"/>
  <c r="O3027" i="9"/>
  <c r="N3026" i="9"/>
  <c r="O3026" i="9"/>
  <c r="N3025" i="9"/>
  <c r="O3025" i="9"/>
  <c r="N3024" i="9"/>
  <c r="O3024" i="9"/>
  <c r="N3023" i="9"/>
  <c r="O3023" i="9"/>
  <c r="N3022" i="9"/>
  <c r="O3022" i="9"/>
  <c r="N3021" i="9"/>
  <c r="O3021" i="9"/>
  <c r="N3020" i="9"/>
  <c r="O3020" i="9"/>
  <c r="N3019" i="9"/>
  <c r="O3019" i="9"/>
  <c r="N3018" i="9"/>
  <c r="O3018" i="9"/>
  <c r="N3017" i="9"/>
  <c r="O3017" i="9"/>
  <c r="N3016" i="9"/>
  <c r="O3016" i="9"/>
  <c r="N3015" i="9"/>
  <c r="O3015" i="9"/>
  <c r="N3014" i="9"/>
  <c r="O3014" i="9"/>
  <c r="N3013" i="9"/>
  <c r="O3013" i="9"/>
  <c r="N3012" i="9"/>
  <c r="O3012" i="9"/>
  <c r="N3011" i="9"/>
  <c r="O3011" i="9"/>
  <c r="N3010" i="9"/>
  <c r="O3010" i="9"/>
  <c r="N3009" i="9"/>
  <c r="O3009" i="9"/>
  <c r="N3008" i="9"/>
  <c r="O3008" i="9"/>
  <c r="N3007" i="9"/>
  <c r="O3007" i="9"/>
  <c r="N3006" i="9"/>
  <c r="O3006" i="9"/>
  <c r="N3005" i="9"/>
  <c r="O3005" i="9"/>
  <c r="N3004" i="9"/>
  <c r="O3004" i="9"/>
  <c r="N3003" i="9"/>
  <c r="O3003" i="9"/>
  <c r="N3002" i="9"/>
  <c r="O3002" i="9"/>
  <c r="N3001" i="9"/>
  <c r="O3001" i="9"/>
  <c r="N3000" i="9"/>
  <c r="O3000" i="9"/>
  <c r="N2999" i="9"/>
  <c r="O2999" i="9"/>
  <c r="N2998" i="9"/>
  <c r="O2998" i="9"/>
  <c r="N2997" i="9"/>
  <c r="O2997" i="9"/>
  <c r="N2996" i="9"/>
  <c r="O2996" i="9"/>
  <c r="N2995" i="9"/>
  <c r="O2995" i="9"/>
  <c r="N2994" i="9"/>
  <c r="O2994" i="9"/>
  <c r="N2993" i="9"/>
  <c r="O2993" i="9"/>
  <c r="N2992" i="9"/>
  <c r="O2992" i="9"/>
  <c r="N2991" i="9"/>
  <c r="O2991" i="9"/>
  <c r="N2990" i="9"/>
  <c r="O2990" i="9"/>
  <c r="N2989" i="9"/>
  <c r="O2989" i="9"/>
  <c r="N2988" i="9"/>
  <c r="O2988" i="9"/>
  <c r="N2987" i="9"/>
  <c r="O2987" i="9"/>
  <c r="N2986" i="9"/>
  <c r="O2986" i="9"/>
  <c r="N2985" i="9"/>
  <c r="O2985" i="9"/>
  <c r="N2984" i="9"/>
  <c r="O2984" i="9"/>
  <c r="N2983" i="9"/>
  <c r="O2983" i="9"/>
  <c r="N2982" i="9"/>
  <c r="O2982" i="9"/>
  <c r="N2981" i="9"/>
  <c r="O2981" i="9"/>
  <c r="N2980" i="9"/>
  <c r="O2980" i="9"/>
  <c r="N2979" i="9"/>
  <c r="O2979" i="9"/>
  <c r="N2978" i="9"/>
  <c r="O2978" i="9"/>
  <c r="N2977" i="9"/>
  <c r="O2977" i="9"/>
  <c r="N2976" i="9"/>
  <c r="O2976" i="9"/>
  <c r="N2975" i="9"/>
  <c r="O2975" i="9"/>
  <c r="N2974" i="9"/>
  <c r="O2974" i="9"/>
  <c r="N2973" i="9"/>
  <c r="O2973" i="9"/>
  <c r="N2972" i="9"/>
  <c r="O2972" i="9"/>
  <c r="N2971" i="9"/>
  <c r="O2971" i="9"/>
  <c r="N2970" i="9"/>
  <c r="O2970" i="9"/>
  <c r="N2969" i="9"/>
  <c r="O2969" i="9"/>
  <c r="N2968" i="9"/>
  <c r="O2968" i="9"/>
  <c r="N2967" i="9"/>
  <c r="O2967" i="9"/>
  <c r="N2966" i="9"/>
  <c r="O2966" i="9"/>
  <c r="N2965" i="9"/>
  <c r="O2965" i="9"/>
  <c r="N2964" i="9"/>
  <c r="O2964" i="9"/>
  <c r="N2963" i="9"/>
  <c r="O2963" i="9"/>
  <c r="N2962" i="9"/>
  <c r="O2962" i="9"/>
  <c r="N2961" i="9"/>
  <c r="O2961" i="9"/>
  <c r="N2960" i="9"/>
  <c r="O2960" i="9"/>
  <c r="N2959" i="9"/>
  <c r="O2959" i="9"/>
  <c r="N2958" i="9"/>
  <c r="O2958" i="9"/>
  <c r="N2957" i="9"/>
  <c r="O2957" i="9"/>
  <c r="N2956" i="9"/>
  <c r="O2956" i="9"/>
  <c r="N2955" i="9"/>
  <c r="O2955" i="9"/>
  <c r="N2954" i="9"/>
  <c r="O2954" i="9"/>
  <c r="N2953" i="9"/>
  <c r="O2953" i="9"/>
  <c r="N2952" i="9"/>
  <c r="O2952" i="9"/>
  <c r="N2951" i="9"/>
  <c r="O2951" i="9"/>
  <c r="N2950" i="9"/>
  <c r="O2950" i="9"/>
  <c r="N2949" i="9"/>
  <c r="O2949" i="9"/>
  <c r="N2948" i="9"/>
  <c r="O2948" i="9"/>
  <c r="N2947" i="9"/>
  <c r="O2947" i="9"/>
  <c r="N2946" i="9"/>
  <c r="O2946" i="9"/>
  <c r="N2945" i="9"/>
  <c r="O2945" i="9"/>
  <c r="N2944" i="9"/>
  <c r="O2944" i="9"/>
  <c r="N2943" i="9"/>
  <c r="O2943" i="9"/>
  <c r="N2942" i="9"/>
  <c r="O2942" i="9"/>
  <c r="N2941" i="9"/>
  <c r="O2941" i="9"/>
  <c r="N2940" i="9"/>
  <c r="O2940" i="9"/>
  <c r="N2939" i="9"/>
  <c r="O2939" i="9"/>
  <c r="N2938" i="9"/>
  <c r="O2938" i="9"/>
  <c r="N2937" i="9"/>
  <c r="O2937" i="9"/>
  <c r="N2936" i="9"/>
  <c r="O2936" i="9"/>
  <c r="N2935" i="9"/>
  <c r="O2935" i="9"/>
  <c r="N2934" i="9"/>
  <c r="O2934" i="9"/>
  <c r="N2933" i="9"/>
  <c r="O2933" i="9"/>
  <c r="N2932" i="9"/>
  <c r="O2932" i="9"/>
  <c r="N2931" i="9"/>
  <c r="O2931" i="9"/>
  <c r="N2930" i="9"/>
  <c r="O2930" i="9"/>
  <c r="N2929" i="9"/>
  <c r="O2929" i="9"/>
  <c r="N2928" i="9"/>
  <c r="O2928" i="9"/>
  <c r="N2927" i="9"/>
  <c r="O2927" i="9"/>
  <c r="N2926" i="9"/>
  <c r="O2926" i="9"/>
  <c r="N2925" i="9"/>
  <c r="O2925" i="9"/>
  <c r="N2924" i="9"/>
  <c r="O2924" i="9"/>
  <c r="N2923" i="9"/>
  <c r="O2923" i="9"/>
  <c r="N2922" i="9"/>
  <c r="O2922" i="9"/>
  <c r="N2921" i="9"/>
  <c r="O2921" i="9"/>
  <c r="N2920" i="9"/>
  <c r="O2920" i="9"/>
  <c r="N2919" i="9"/>
  <c r="O2919" i="9"/>
  <c r="N2918" i="9"/>
  <c r="O2918" i="9"/>
  <c r="N2917" i="9"/>
  <c r="O2917" i="9"/>
  <c r="N2916" i="9"/>
  <c r="O2916" i="9"/>
  <c r="N2915" i="9"/>
  <c r="O2915" i="9"/>
  <c r="N2914" i="9"/>
  <c r="O2914" i="9"/>
  <c r="N2913" i="9"/>
  <c r="O2913" i="9"/>
  <c r="N2912" i="9"/>
  <c r="O2912" i="9"/>
  <c r="N2911" i="9"/>
  <c r="O2911" i="9"/>
  <c r="N2910" i="9"/>
  <c r="O2910" i="9"/>
  <c r="N2909" i="9"/>
  <c r="O2909" i="9"/>
  <c r="N2908" i="9"/>
  <c r="O2908" i="9"/>
  <c r="N2907" i="9"/>
  <c r="O2907" i="9"/>
  <c r="N2906" i="9"/>
  <c r="O2906" i="9"/>
  <c r="N2905" i="9"/>
  <c r="O2905" i="9"/>
  <c r="N2904" i="9"/>
  <c r="O2904" i="9"/>
  <c r="N2903" i="9"/>
  <c r="O2903" i="9"/>
  <c r="N2902" i="9"/>
  <c r="O2902" i="9"/>
  <c r="N2901" i="9"/>
  <c r="O2901" i="9"/>
  <c r="N2900" i="9"/>
  <c r="O2900" i="9"/>
  <c r="N2899" i="9"/>
  <c r="O2899" i="9"/>
  <c r="N2898" i="9"/>
  <c r="O2898" i="9"/>
  <c r="N2897" i="9"/>
  <c r="O2897" i="9"/>
  <c r="N2896" i="9"/>
  <c r="O2896" i="9"/>
  <c r="N2895" i="9"/>
  <c r="O2895" i="9"/>
  <c r="N2894" i="9"/>
  <c r="O2894" i="9"/>
  <c r="N2893" i="9"/>
  <c r="O2893" i="9"/>
  <c r="N2892" i="9"/>
  <c r="O2892" i="9"/>
  <c r="N2891" i="9"/>
  <c r="O2891" i="9"/>
  <c r="N2890" i="9"/>
  <c r="O2890" i="9"/>
  <c r="N2889" i="9"/>
  <c r="O2889" i="9"/>
  <c r="N2888" i="9"/>
  <c r="O2888" i="9"/>
  <c r="N2887" i="9"/>
  <c r="O2887" i="9"/>
  <c r="N2886" i="9"/>
  <c r="O2886" i="9"/>
  <c r="N2885" i="9"/>
  <c r="O2885" i="9"/>
  <c r="N2884" i="9"/>
  <c r="O2884" i="9"/>
  <c r="N2883" i="9"/>
  <c r="O2883" i="9"/>
  <c r="N2882" i="9"/>
  <c r="O2882" i="9"/>
  <c r="N2881" i="9"/>
  <c r="O2881" i="9"/>
  <c r="N2880" i="9"/>
  <c r="O2880" i="9"/>
  <c r="N2879" i="9"/>
  <c r="O2879" i="9"/>
  <c r="N2878" i="9"/>
  <c r="O2878" i="9"/>
  <c r="N2877" i="9"/>
  <c r="O2877" i="9"/>
  <c r="N2876" i="9"/>
  <c r="O2876" i="9"/>
  <c r="N2875" i="9"/>
  <c r="O2875" i="9"/>
  <c r="N2874" i="9"/>
  <c r="O2874" i="9"/>
  <c r="N2873" i="9"/>
  <c r="O2873" i="9"/>
  <c r="N2872" i="9"/>
  <c r="O2872" i="9"/>
  <c r="N2871" i="9"/>
  <c r="O2871" i="9"/>
  <c r="N2870" i="9"/>
  <c r="O2870" i="9"/>
  <c r="N2869" i="9"/>
  <c r="O2869" i="9"/>
  <c r="N2868" i="9"/>
  <c r="O2868" i="9"/>
  <c r="N2867" i="9"/>
  <c r="O2867" i="9"/>
  <c r="N2866" i="9"/>
  <c r="O2866" i="9"/>
  <c r="N2865" i="9"/>
  <c r="O2865" i="9"/>
  <c r="N2864" i="9"/>
  <c r="O2864" i="9"/>
  <c r="N2863" i="9"/>
  <c r="O2863" i="9"/>
  <c r="N2862" i="9"/>
  <c r="O2862" i="9"/>
  <c r="N2861" i="9"/>
  <c r="O2861" i="9"/>
  <c r="N2860" i="9"/>
  <c r="O2860" i="9"/>
  <c r="N2859" i="9"/>
  <c r="O2859" i="9"/>
  <c r="N2858" i="9"/>
  <c r="O2858" i="9"/>
  <c r="N2857" i="9"/>
  <c r="O2857" i="9"/>
  <c r="N2856" i="9"/>
  <c r="O2856" i="9"/>
  <c r="N2855" i="9"/>
  <c r="O2855" i="9"/>
  <c r="N2854" i="9"/>
  <c r="O2854" i="9"/>
  <c r="N2853" i="9"/>
  <c r="O2853" i="9"/>
  <c r="N2852" i="9"/>
  <c r="O2852" i="9"/>
  <c r="N2851" i="9"/>
  <c r="O2851" i="9"/>
  <c r="N2850" i="9"/>
  <c r="O2850" i="9"/>
  <c r="N2849" i="9"/>
  <c r="O2849" i="9"/>
  <c r="N2848" i="9"/>
  <c r="O2848" i="9"/>
  <c r="N2847" i="9"/>
  <c r="O2847" i="9"/>
  <c r="N2846" i="9"/>
  <c r="O2846" i="9"/>
  <c r="N2845" i="9"/>
  <c r="O2845" i="9"/>
  <c r="N2844" i="9"/>
  <c r="O2844" i="9"/>
  <c r="N2843" i="9"/>
  <c r="O2843" i="9"/>
  <c r="N2842" i="9"/>
  <c r="O2842" i="9"/>
  <c r="N2841" i="9"/>
  <c r="O2841" i="9"/>
  <c r="N2840" i="9"/>
  <c r="O2840" i="9"/>
  <c r="N2839" i="9"/>
  <c r="O2839" i="9"/>
  <c r="N2838" i="9"/>
  <c r="O2838" i="9"/>
  <c r="N2837" i="9"/>
  <c r="O2837" i="9"/>
  <c r="N2836" i="9"/>
  <c r="O2836" i="9"/>
  <c r="N2835" i="9"/>
  <c r="O2835" i="9"/>
  <c r="N2834" i="9"/>
  <c r="O2834" i="9"/>
  <c r="N2833" i="9"/>
  <c r="O2833" i="9"/>
  <c r="N2832" i="9"/>
  <c r="O2832" i="9"/>
  <c r="N2831" i="9"/>
  <c r="O2831" i="9"/>
  <c r="N2830" i="9"/>
  <c r="O2830" i="9"/>
  <c r="N2829" i="9"/>
  <c r="O2829" i="9"/>
  <c r="N2828" i="9"/>
  <c r="O2828" i="9"/>
  <c r="N2827" i="9"/>
  <c r="O2827" i="9"/>
  <c r="N2826" i="9"/>
  <c r="O2826" i="9"/>
  <c r="N2825" i="9"/>
  <c r="O2825" i="9"/>
  <c r="N2824" i="9"/>
  <c r="O2824" i="9"/>
  <c r="N2823" i="9"/>
  <c r="O2823" i="9"/>
  <c r="N2822" i="9"/>
  <c r="O2822" i="9"/>
  <c r="N2821" i="9"/>
  <c r="O2821" i="9"/>
  <c r="N2820" i="9"/>
  <c r="O2820" i="9"/>
  <c r="N2819" i="9"/>
  <c r="O2819" i="9"/>
  <c r="N2818" i="9"/>
  <c r="O2818" i="9"/>
  <c r="N2817" i="9"/>
  <c r="O2817" i="9"/>
  <c r="N2816" i="9"/>
  <c r="O2816" i="9"/>
  <c r="N2815" i="9"/>
  <c r="O2815" i="9"/>
  <c r="N2814" i="9"/>
  <c r="O2814" i="9"/>
  <c r="N2813" i="9"/>
  <c r="O2813" i="9"/>
  <c r="N2812" i="9"/>
  <c r="O2812" i="9"/>
  <c r="N2811" i="9"/>
  <c r="O2811" i="9"/>
  <c r="N2810" i="9"/>
  <c r="O2810" i="9"/>
  <c r="N2809" i="9"/>
  <c r="O2809" i="9"/>
  <c r="N2808" i="9"/>
  <c r="O2808" i="9"/>
  <c r="N2807" i="9"/>
  <c r="O2807" i="9"/>
  <c r="N2806" i="9"/>
  <c r="O2806" i="9"/>
  <c r="N2805" i="9"/>
  <c r="O2805" i="9"/>
  <c r="N2804" i="9"/>
  <c r="O2804" i="9"/>
  <c r="N2803" i="9"/>
  <c r="O2803" i="9"/>
  <c r="N2802" i="9"/>
  <c r="O2802" i="9"/>
  <c r="N2801" i="9"/>
  <c r="O2801" i="9"/>
  <c r="N2800" i="9"/>
  <c r="O2800" i="9"/>
  <c r="N2799" i="9"/>
  <c r="O2799" i="9"/>
  <c r="N2798" i="9"/>
  <c r="O2798" i="9"/>
  <c r="N2797" i="9"/>
  <c r="O2797" i="9"/>
  <c r="N2796" i="9"/>
  <c r="O2796" i="9"/>
  <c r="N2795" i="9"/>
  <c r="O2795" i="9"/>
  <c r="N2794" i="9"/>
  <c r="O2794" i="9"/>
  <c r="N2793" i="9"/>
  <c r="O2793" i="9"/>
  <c r="N2792" i="9"/>
  <c r="O2792" i="9"/>
  <c r="N2791" i="9"/>
  <c r="O2791" i="9"/>
  <c r="N2790" i="9"/>
  <c r="O2790" i="9"/>
  <c r="N2789" i="9"/>
  <c r="O2789" i="9"/>
  <c r="N2788" i="9"/>
  <c r="O2788" i="9"/>
  <c r="N2787" i="9"/>
  <c r="O2787" i="9"/>
  <c r="N2786" i="9"/>
  <c r="O2786" i="9"/>
  <c r="N2785" i="9"/>
  <c r="O2785" i="9"/>
  <c r="N2784" i="9"/>
  <c r="O2784" i="9"/>
  <c r="N2783" i="9"/>
  <c r="O2783" i="9"/>
  <c r="N2782" i="9"/>
  <c r="O2782" i="9"/>
  <c r="N2781" i="9"/>
  <c r="O2781" i="9"/>
  <c r="N2780" i="9"/>
  <c r="O2780" i="9"/>
  <c r="N2779" i="9"/>
  <c r="O2779" i="9"/>
  <c r="N2778" i="9"/>
  <c r="O2778" i="9"/>
  <c r="N2777" i="9"/>
  <c r="O2777" i="9"/>
  <c r="N2776" i="9"/>
  <c r="O2776" i="9"/>
  <c r="N2775" i="9"/>
  <c r="O2775" i="9"/>
  <c r="N2774" i="9"/>
  <c r="O2774" i="9"/>
  <c r="N2773" i="9"/>
  <c r="O2773" i="9"/>
  <c r="N2772" i="9"/>
  <c r="O2772" i="9"/>
  <c r="N2771" i="9"/>
  <c r="O2771" i="9"/>
  <c r="N2770" i="9"/>
  <c r="O2770" i="9"/>
  <c r="N2769" i="9"/>
  <c r="O2769" i="9"/>
  <c r="N2768" i="9"/>
  <c r="O2768" i="9"/>
  <c r="N2767" i="9"/>
  <c r="O2767" i="9"/>
  <c r="N2766" i="9"/>
  <c r="O2766" i="9"/>
  <c r="N2765" i="9"/>
  <c r="O2765" i="9"/>
  <c r="N2764" i="9"/>
  <c r="O2764" i="9"/>
  <c r="N2763" i="9"/>
  <c r="O2763" i="9"/>
  <c r="N2762" i="9"/>
  <c r="O2762" i="9"/>
  <c r="N2761" i="9"/>
  <c r="O2761" i="9"/>
  <c r="N2760" i="9"/>
  <c r="O2760" i="9"/>
  <c r="N2759" i="9"/>
  <c r="O2759" i="9"/>
  <c r="N2758" i="9"/>
  <c r="O2758" i="9"/>
  <c r="N2757" i="9"/>
  <c r="O2757" i="9"/>
  <c r="N2756" i="9"/>
  <c r="O2756" i="9"/>
  <c r="N2755" i="9"/>
  <c r="O2755" i="9"/>
  <c r="N2754" i="9"/>
  <c r="O2754" i="9"/>
  <c r="N2753" i="9"/>
  <c r="O2753" i="9"/>
  <c r="N2752" i="9"/>
  <c r="O2752" i="9"/>
  <c r="N2751" i="9"/>
  <c r="O2751" i="9"/>
  <c r="N2750" i="9"/>
  <c r="O2750" i="9"/>
  <c r="N2749" i="9"/>
  <c r="O2749" i="9"/>
  <c r="N2748" i="9"/>
  <c r="O2748" i="9"/>
  <c r="N2747" i="9"/>
  <c r="O2747" i="9"/>
  <c r="N2746" i="9"/>
  <c r="O2746" i="9"/>
  <c r="N2745" i="9"/>
  <c r="O2745" i="9"/>
  <c r="N2744" i="9"/>
  <c r="O2744" i="9"/>
  <c r="N2743" i="9"/>
  <c r="O2743" i="9"/>
  <c r="N2742" i="9"/>
  <c r="O2742" i="9"/>
  <c r="N2741" i="9"/>
  <c r="O2741" i="9"/>
  <c r="N2740" i="9"/>
  <c r="O2740" i="9"/>
  <c r="N2739" i="9"/>
  <c r="O2739" i="9"/>
  <c r="N2738" i="9"/>
  <c r="O2738" i="9"/>
  <c r="N2737" i="9"/>
  <c r="O2737" i="9"/>
  <c r="N2736" i="9"/>
  <c r="O2736" i="9"/>
  <c r="N2735" i="9"/>
  <c r="O2735" i="9"/>
  <c r="N2734" i="9"/>
  <c r="O2734" i="9"/>
  <c r="N2733" i="9"/>
  <c r="O2733" i="9"/>
  <c r="N2732" i="9"/>
  <c r="O2732" i="9"/>
  <c r="N2731" i="9"/>
  <c r="O2731" i="9"/>
  <c r="N2730" i="9"/>
  <c r="O2730" i="9"/>
  <c r="N2729" i="9"/>
  <c r="O2729" i="9"/>
  <c r="N2728" i="9"/>
  <c r="O2728" i="9"/>
  <c r="N2727" i="9"/>
  <c r="O2727" i="9"/>
  <c r="N2726" i="9"/>
  <c r="O2726" i="9"/>
  <c r="N2725" i="9"/>
  <c r="O2725" i="9"/>
  <c r="N2724" i="9"/>
  <c r="O2724" i="9"/>
  <c r="N2723" i="9"/>
  <c r="O2723" i="9"/>
  <c r="N2722" i="9"/>
  <c r="O2722" i="9"/>
  <c r="N2721" i="9"/>
  <c r="O2721" i="9"/>
  <c r="N2720" i="9"/>
  <c r="O2720" i="9"/>
  <c r="N2719" i="9"/>
  <c r="O2719" i="9"/>
  <c r="N2718" i="9"/>
  <c r="O2718" i="9"/>
  <c r="N2717" i="9"/>
  <c r="O2717" i="9"/>
  <c r="N2716" i="9"/>
  <c r="O2716" i="9"/>
  <c r="N2715" i="9"/>
  <c r="O2715" i="9"/>
  <c r="N2714" i="9"/>
  <c r="O2714" i="9"/>
  <c r="N2713" i="9"/>
  <c r="O2713" i="9"/>
  <c r="N2712" i="9"/>
  <c r="O2712" i="9"/>
  <c r="N2711" i="9"/>
  <c r="O2711" i="9"/>
  <c r="N2710" i="9"/>
  <c r="O2710" i="9"/>
  <c r="N2709" i="9"/>
  <c r="O2709" i="9"/>
  <c r="N2708" i="9"/>
  <c r="O2708" i="9"/>
  <c r="N2707" i="9"/>
  <c r="O2707" i="9"/>
  <c r="N2706" i="9"/>
  <c r="O2706" i="9"/>
  <c r="N2705" i="9"/>
  <c r="O2705" i="9"/>
  <c r="N2704" i="9"/>
  <c r="O2704" i="9"/>
  <c r="N2703" i="9"/>
  <c r="O2703" i="9"/>
  <c r="N2702" i="9"/>
  <c r="O2702" i="9"/>
  <c r="N2701" i="9"/>
  <c r="O2701" i="9"/>
  <c r="N2700" i="9"/>
  <c r="O2700" i="9"/>
  <c r="N2699" i="9"/>
  <c r="O2699" i="9"/>
  <c r="N2698" i="9"/>
  <c r="O2698" i="9"/>
  <c r="N2697" i="9"/>
  <c r="O2697" i="9"/>
  <c r="N2696" i="9"/>
  <c r="O2696" i="9"/>
  <c r="N2695" i="9"/>
  <c r="O2695" i="9"/>
  <c r="N2694" i="9"/>
  <c r="O2694" i="9"/>
  <c r="N2693" i="9"/>
  <c r="O2693" i="9"/>
  <c r="N2692" i="9"/>
  <c r="O2692" i="9"/>
  <c r="N2691" i="9"/>
  <c r="O2691" i="9"/>
  <c r="N2690" i="9"/>
  <c r="O2690" i="9"/>
  <c r="N2689" i="9"/>
  <c r="O2689" i="9"/>
  <c r="N2688" i="9"/>
  <c r="O2688" i="9"/>
  <c r="N2687" i="9"/>
  <c r="O2687" i="9"/>
  <c r="N2686" i="9"/>
  <c r="O2686" i="9"/>
  <c r="N2685" i="9"/>
  <c r="O2685" i="9"/>
  <c r="N2684" i="9"/>
  <c r="O2684" i="9"/>
  <c r="N2683" i="9"/>
  <c r="O2683" i="9"/>
  <c r="N2682" i="9"/>
  <c r="O2682" i="9"/>
  <c r="N2681" i="9"/>
  <c r="O2681" i="9"/>
  <c r="N2680" i="9"/>
  <c r="O2680" i="9"/>
  <c r="N2679" i="9"/>
  <c r="O2679" i="9"/>
  <c r="N2678" i="9"/>
  <c r="O2678" i="9"/>
  <c r="N2677" i="9"/>
  <c r="O2677" i="9"/>
  <c r="N2676" i="9"/>
  <c r="O2676" i="9"/>
  <c r="N2675" i="9"/>
  <c r="O2675" i="9"/>
  <c r="N2674" i="9"/>
  <c r="O2674" i="9"/>
  <c r="N2673" i="9"/>
  <c r="O2673" i="9"/>
  <c r="N2672" i="9"/>
  <c r="O2672" i="9"/>
  <c r="N2671" i="9"/>
  <c r="O2671" i="9"/>
  <c r="N2670" i="9"/>
  <c r="O2670" i="9"/>
  <c r="N2669" i="9"/>
  <c r="O2669" i="9"/>
  <c r="N2668" i="9"/>
  <c r="O2668" i="9"/>
  <c r="N2667" i="9"/>
  <c r="O2667" i="9"/>
  <c r="N2666" i="9"/>
  <c r="O2666" i="9"/>
  <c r="N2665" i="9"/>
  <c r="O2665" i="9"/>
  <c r="N2664" i="9"/>
  <c r="O2664" i="9"/>
  <c r="N2663" i="9"/>
  <c r="O2663" i="9"/>
  <c r="N2662" i="9"/>
  <c r="O2662" i="9"/>
  <c r="N2661" i="9"/>
  <c r="O2661" i="9"/>
  <c r="N2660" i="9"/>
  <c r="O2660" i="9"/>
  <c r="N2659" i="9"/>
  <c r="O2659" i="9"/>
  <c r="N2658" i="9"/>
  <c r="O2658" i="9"/>
  <c r="N2657" i="9"/>
  <c r="O2657" i="9"/>
  <c r="N2656" i="9"/>
  <c r="O2656" i="9"/>
  <c r="N2655" i="9"/>
  <c r="O2655" i="9"/>
  <c r="N2654" i="9"/>
  <c r="O2654" i="9"/>
  <c r="N2653" i="9"/>
  <c r="O2653" i="9"/>
  <c r="N2652" i="9"/>
  <c r="O2652" i="9"/>
  <c r="N2651" i="9"/>
  <c r="O2651" i="9"/>
  <c r="N2650" i="9"/>
  <c r="O2650" i="9"/>
  <c r="N2649" i="9"/>
  <c r="O2649" i="9"/>
  <c r="N2648" i="9"/>
  <c r="O2648" i="9"/>
  <c r="N2647" i="9"/>
  <c r="O2647" i="9"/>
  <c r="N2646" i="9"/>
  <c r="O2646" i="9"/>
  <c r="N2645" i="9"/>
  <c r="O2645" i="9"/>
  <c r="N2644" i="9"/>
  <c r="O2644" i="9"/>
  <c r="N2643" i="9"/>
  <c r="O2643" i="9"/>
  <c r="N2642" i="9"/>
  <c r="O2642" i="9"/>
  <c r="N2641" i="9"/>
  <c r="O2641" i="9"/>
  <c r="N2640" i="9"/>
  <c r="O2640" i="9"/>
  <c r="N2639" i="9"/>
  <c r="O2639" i="9"/>
  <c r="N2638" i="9"/>
  <c r="O2638" i="9"/>
  <c r="N2637" i="9"/>
  <c r="O2637" i="9"/>
  <c r="N2636" i="9"/>
  <c r="O2636" i="9"/>
  <c r="N2635" i="9"/>
  <c r="O2635" i="9"/>
  <c r="N2634" i="9"/>
  <c r="O2634" i="9"/>
  <c r="N2633" i="9"/>
  <c r="O2633" i="9"/>
  <c r="N2632" i="9"/>
  <c r="O2632" i="9"/>
  <c r="N2631" i="9"/>
  <c r="O2631" i="9"/>
  <c r="N2630" i="9"/>
  <c r="O2630" i="9"/>
  <c r="N2629" i="9"/>
  <c r="O2629" i="9"/>
  <c r="N2628" i="9"/>
  <c r="O2628" i="9"/>
  <c r="N2627" i="9"/>
  <c r="O2627" i="9"/>
  <c r="N2626" i="9"/>
  <c r="O2626" i="9"/>
  <c r="N2625" i="9"/>
  <c r="O2625" i="9"/>
  <c r="N2624" i="9"/>
  <c r="O2624" i="9"/>
  <c r="N2623" i="9"/>
  <c r="O2623" i="9"/>
  <c r="N2622" i="9"/>
  <c r="O2622" i="9"/>
  <c r="N2621" i="9"/>
  <c r="O2621" i="9"/>
  <c r="N2620" i="9"/>
  <c r="O2620" i="9"/>
  <c r="N2619" i="9"/>
  <c r="O2619" i="9"/>
  <c r="N2618" i="9"/>
  <c r="O2618" i="9"/>
  <c r="N2617" i="9"/>
  <c r="O2617" i="9"/>
  <c r="N2616" i="9"/>
  <c r="O2616" i="9"/>
  <c r="N2615" i="9"/>
  <c r="O2615" i="9"/>
  <c r="N2614" i="9"/>
  <c r="O2614" i="9"/>
  <c r="N2613" i="9"/>
  <c r="O2613" i="9"/>
  <c r="N2612" i="9"/>
  <c r="O2612" i="9"/>
  <c r="N2611" i="9"/>
  <c r="O2611" i="9"/>
  <c r="N2610" i="9"/>
  <c r="O2610" i="9"/>
  <c r="N2609" i="9"/>
  <c r="O2609" i="9"/>
  <c r="N2608" i="9"/>
  <c r="O2608" i="9"/>
  <c r="N2607" i="9"/>
  <c r="O2607" i="9"/>
  <c r="N2606" i="9"/>
  <c r="O2606" i="9"/>
  <c r="N2605" i="9"/>
  <c r="O2605" i="9"/>
  <c r="N2604" i="9"/>
  <c r="O2604" i="9"/>
  <c r="N2603" i="9"/>
  <c r="O2603" i="9"/>
  <c r="N2602" i="9"/>
  <c r="O2602" i="9"/>
  <c r="N2601" i="9"/>
  <c r="O2601" i="9"/>
  <c r="N2600" i="9"/>
  <c r="O2600" i="9"/>
  <c r="N2599" i="9"/>
  <c r="O2599" i="9"/>
  <c r="N2598" i="9"/>
  <c r="O2598" i="9"/>
  <c r="N2597" i="9"/>
  <c r="O2597" i="9"/>
  <c r="N2596" i="9"/>
  <c r="O2596" i="9"/>
  <c r="N2595" i="9"/>
  <c r="O2595" i="9"/>
  <c r="N2594" i="9"/>
  <c r="O2594" i="9"/>
  <c r="N2593" i="9"/>
  <c r="O2593" i="9"/>
  <c r="N2592" i="9"/>
  <c r="O2592" i="9"/>
  <c r="N2591" i="9"/>
  <c r="O2591" i="9"/>
  <c r="N2590" i="9"/>
  <c r="O2590" i="9"/>
  <c r="N2589" i="9"/>
  <c r="O2589" i="9"/>
  <c r="N2588" i="9"/>
  <c r="O2588" i="9"/>
  <c r="N2587" i="9"/>
  <c r="O2587" i="9"/>
  <c r="N2586" i="9"/>
  <c r="O2586" i="9"/>
  <c r="N2585" i="9"/>
  <c r="O2585" i="9"/>
  <c r="N2584" i="9"/>
  <c r="O2584" i="9"/>
  <c r="N2583" i="9"/>
  <c r="O2583" i="9"/>
  <c r="N2582" i="9"/>
  <c r="O2582" i="9"/>
  <c r="N2581" i="9"/>
  <c r="O2581" i="9"/>
  <c r="N2580" i="9"/>
  <c r="O2580" i="9"/>
  <c r="N2579" i="9"/>
  <c r="O2579" i="9"/>
  <c r="N2578" i="9"/>
  <c r="O2578" i="9"/>
  <c r="N2577" i="9"/>
  <c r="O2577" i="9"/>
  <c r="N2576" i="9"/>
  <c r="O2576" i="9"/>
  <c r="N2575" i="9"/>
  <c r="O2575" i="9"/>
  <c r="N2574" i="9"/>
  <c r="O2574" i="9"/>
  <c r="N2573" i="9"/>
  <c r="O2573" i="9"/>
  <c r="N2572" i="9"/>
  <c r="O2572" i="9"/>
  <c r="N2571" i="9"/>
  <c r="O2571" i="9"/>
  <c r="N2570" i="9"/>
  <c r="O2570" i="9"/>
  <c r="N2569" i="9"/>
  <c r="O2569" i="9"/>
  <c r="N2568" i="9"/>
  <c r="O2568" i="9"/>
  <c r="N2567" i="9"/>
  <c r="O2567" i="9"/>
  <c r="N2566" i="9"/>
  <c r="O2566" i="9"/>
  <c r="N2565" i="9"/>
  <c r="O2565" i="9"/>
  <c r="N2564" i="9"/>
  <c r="O2564" i="9"/>
  <c r="N2563" i="9"/>
  <c r="O2563" i="9"/>
  <c r="N2562" i="9"/>
  <c r="O2562" i="9"/>
  <c r="N2561" i="9"/>
  <c r="O2561" i="9"/>
  <c r="N2560" i="9"/>
  <c r="O2560" i="9"/>
  <c r="N2559" i="9"/>
  <c r="O2559" i="9"/>
  <c r="N2558" i="9"/>
  <c r="O2558" i="9"/>
  <c r="N2557" i="9"/>
  <c r="O2557" i="9"/>
  <c r="N2556" i="9"/>
  <c r="O2556" i="9"/>
  <c r="N2555" i="9"/>
  <c r="O2555" i="9"/>
  <c r="N2554" i="9"/>
  <c r="O2554" i="9"/>
  <c r="N2553" i="9"/>
  <c r="O2553" i="9"/>
  <c r="N2552" i="9"/>
  <c r="O2552" i="9"/>
  <c r="N2551" i="9"/>
  <c r="O2551" i="9"/>
  <c r="N2550" i="9"/>
  <c r="O2550" i="9"/>
  <c r="N2549" i="9"/>
  <c r="O2549" i="9"/>
  <c r="N2548" i="9"/>
  <c r="O2548" i="9"/>
  <c r="N2547" i="9"/>
  <c r="O2547" i="9"/>
  <c r="N2546" i="9"/>
  <c r="O2546" i="9"/>
  <c r="N2545" i="9"/>
  <c r="O2545" i="9"/>
  <c r="N2544" i="9"/>
  <c r="O2544" i="9"/>
  <c r="N2543" i="9"/>
  <c r="O2543" i="9"/>
  <c r="N2542" i="9"/>
  <c r="O2542" i="9"/>
  <c r="N2541" i="9"/>
  <c r="O2541" i="9"/>
  <c r="N2540" i="9"/>
  <c r="O2540" i="9"/>
  <c r="N2539" i="9"/>
  <c r="O2539" i="9"/>
  <c r="N2538" i="9"/>
  <c r="O2538" i="9"/>
  <c r="N2537" i="9"/>
  <c r="O2537" i="9"/>
  <c r="N2536" i="9"/>
  <c r="O2536" i="9"/>
  <c r="N2535" i="9"/>
  <c r="O2535" i="9"/>
  <c r="N2534" i="9"/>
  <c r="O2534" i="9"/>
  <c r="N2533" i="9"/>
  <c r="O2533" i="9"/>
  <c r="N2532" i="9"/>
  <c r="O2532" i="9"/>
  <c r="N2531" i="9"/>
  <c r="O2531" i="9"/>
  <c r="N2530" i="9"/>
  <c r="O2530" i="9"/>
  <c r="N2529" i="9"/>
  <c r="O2529" i="9"/>
  <c r="N2528" i="9"/>
  <c r="O2528" i="9"/>
  <c r="N2527" i="9"/>
  <c r="O2527" i="9"/>
  <c r="N2526" i="9"/>
  <c r="O2526" i="9"/>
  <c r="N2525" i="9"/>
  <c r="O2525" i="9"/>
  <c r="N2524" i="9"/>
  <c r="O2524" i="9"/>
  <c r="N2523" i="9"/>
  <c r="O2523" i="9"/>
  <c r="N2522" i="9"/>
  <c r="O2522" i="9"/>
  <c r="N2521" i="9"/>
  <c r="O2521" i="9"/>
  <c r="N2520" i="9"/>
  <c r="O2520" i="9"/>
  <c r="N2519" i="9"/>
  <c r="O2519" i="9"/>
  <c r="N2518" i="9"/>
  <c r="O2518" i="9"/>
  <c r="N2517" i="9"/>
  <c r="O2517" i="9"/>
  <c r="N2516" i="9"/>
  <c r="O2516" i="9"/>
  <c r="N2515" i="9"/>
  <c r="O2515" i="9"/>
  <c r="N2514" i="9"/>
  <c r="O2514" i="9"/>
  <c r="N2513" i="9"/>
  <c r="O2513" i="9"/>
  <c r="N2512" i="9"/>
  <c r="O2512" i="9"/>
  <c r="N2511" i="9"/>
  <c r="O2511" i="9"/>
  <c r="N2510" i="9"/>
  <c r="O2510" i="9"/>
  <c r="N2509" i="9"/>
  <c r="O2509" i="9"/>
  <c r="N2508" i="9"/>
  <c r="O2508" i="9"/>
  <c r="N2507" i="9"/>
  <c r="O2507" i="9"/>
  <c r="N2506" i="9"/>
  <c r="O2506" i="9"/>
  <c r="N2505" i="9"/>
  <c r="O2505" i="9"/>
  <c r="N2504" i="9"/>
  <c r="O2504" i="9"/>
  <c r="N2503" i="9"/>
  <c r="O2503" i="9"/>
  <c r="N2502" i="9"/>
  <c r="O2502" i="9"/>
  <c r="N2501" i="9"/>
  <c r="O2501" i="9"/>
  <c r="N2500" i="9"/>
  <c r="O2500" i="9"/>
  <c r="N2499" i="9"/>
  <c r="O2499" i="9"/>
  <c r="N2498" i="9"/>
  <c r="O2498" i="9"/>
  <c r="N2497" i="9"/>
  <c r="O2497" i="9"/>
  <c r="N2496" i="9"/>
  <c r="O2496" i="9"/>
  <c r="N2495" i="9"/>
  <c r="O2495" i="9"/>
  <c r="N2494" i="9"/>
  <c r="O2494" i="9"/>
  <c r="N2493" i="9"/>
  <c r="O2493" i="9"/>
  <c r="N2492" i="9"/>
  <c r="O2492" i="9"/>
  <c r="N2491" i="9"/>
  <c r="O2491" i="9"/>
  <c r="N2490" i="9"/>
  <c r="O2490" i="9"/>
  <c r="N2489" i="9"/>
  <c r="O2489" i="9"/>
  <c r="N2488" i="9"/>
  <c r="O2488" i="9"/>
  <c r="N2487" i="9"/>
  <c r="O2487" i="9"/>
  <c r="N2486" i="9"/>
  <c r="O2486" i="9"/>
  <c r="N2485" i="9"/>
  <c r="O2485" i="9"/>
  <c r="N2484" i="9"/>
  <c r="O2484" i="9"/>
  <c r="N2483" i="9"/>
  <c r="O2483" i="9"/>
  <c r="N2482" i="9"/>
  <c r="O2482" i="9"/>
  <c r="N2481" i="9"/>
  <c r="O2481" i="9"/>
  <c r="N2480" i="9"/>
  <c r="O2480" i="9"/>
  <c r="N2479" i="9"/>
  <c r="O2479" i="9"/>
  <c r="N2478" i="9"/>
  <c r="O2478" i="9"/>
  <c r="N2477" i="9"/>
  <c r="O2477" i="9"/>
  <c r="N2476" i="9"/>
  <c r="O2476" i="9"/>
  <c r="N2475" i="9"/>
  <c r="O2475" i="9"/>
  <c r="N2474" i="9"/>
  <c r="O2474" i="9"/>
  <c r="N2473" i="9"/>
  <c r="O2473" i="9"/>
  <c r="N2472" i="9"/>
  <c r="O2472" i="9"/>
  <c r="N2471" i="9"/>
  <c r="O2471" i="9"/>
  <c r="N2470" i="9"/>
  <c r="O2470" i="9"/>
  <c r="N2469" i="9"/>
  <c r="O2469" i="9"/>
  <c r="N2468" i="9"/>
  <c r="O2468" i="9"/>
  <c r="N2467" i="9"/>
  <c r="O2467" i="9"/>
  <c r="N2466" i="9"/>
  <c r="O2466" i="9"/>
  <c r="N2465" i="9"/>
  <c r="O2465" i="9"/>
  <c r="N2464" i="9"/>
  <c r="O2464" i="9"/>
  <c r="N2463" i="9"/>
  <c r="O2463" i="9"/>
  <c r="N2462" i="9"/>
  <c r="O2462" i="9"/>
  <c r="N2461" i="9"/>
  <c r="O2461" i="9"/>
  <c r="N2460" i="9"/>
  <c r="O2460" i="9"/>
  <c r="N2459" i="9"/>
  <c r="O2459" i="9"/>
  <c r="N2458" i="9"/>
  <c r="O2458" i="9"/>
  <c r="N2457" i="9"/>
  <c r="O2457" i="9"/>
  <c r="N2456" i="9"/>
  <c r="O2456" i="9"/>
  <c r="N2455" i="9"/>
  <c r="O2455" i="9"/>
  <c r="N2454" i="9"/>
  <c r="O2454" i="9"/>
  <c r="N2453" i="9"/>
  <c r="O2453" i="9"/>
  <c r="N2452" i="9"/>
  <c r="O2452" i="9"/>
  <c r="N2451" i="9"/>
  <c r="O2451" i="9"/>
  <c r="N2450" i="9"/>
  <c r="O2450" i="9"/>
  <c r="N2449" i="9"/>
  <c r="O2449" i="9"/>
  <c r="N2448" i="9"/>
  <c r="O2448" i="9"/>
  <c r="N2447" i="9"/>
  <c r="O2447" i="9"/>
  <c r="N2446" i="9"/>
  <c r="O2446" i="9"/>
  <c r="N2445" i="9"/>
  <c r="O2445" i="9"/>
  <c r="N2444" i="9"/>
  <c r="O2444" i="9"/>
  <c r="N2443" i="9"/>
  <c r="O2443" i="9"/>
  <c r="N2442" i="9"/>
  <c r="O2442" i="9"/>
  <c r="N2441" i="9"/>
  <c r="O2441" i="9"/>
  <c r="N2440" i="9"/>
  <c r="O2440" i="9"/>
  <c r="N2439" i="9"/>
  <c r="O2439" i="9"/>
  <c r="N2438" i="9"/>
  <c r="O2438" i="9"/>
  <c r="N2437" i="9"/>
  <c r="O2437" i="9"/>
  <c r="N2436" i="9"/>
  <c r="O2436" i="9"/>
  <c r="N2435" i="9"/>
  <c r="O2435" i="9"/>
  <c r="N2434" i="9"/>
  <c r="O2434" i="9"/>
  <c r="N2433" i="9"/>
  <c r="O2433" i="9"/>
  <c r="N2432" i="9"/>
  <c r="O2432" i="9"/>
  <c r="N2431" i="9"/>
  <c r="O2431" i="9"/>
  <c r="N2430" i="9"/>
  <c r="O2430" i="9"/>
  <c r="N2429" i="9"/>
  <c r="O2429" i="9"/>
  <c r="N2428" i="9"/>
  <c r="O2428" i="9"/>
  <c r="N2427" i="9"/>
  <c r="O2427" i="9"/>
  <c r="N2426" i="9"/>
  <c r="O2426" i="9"/>
  <c r="N2425" i="9"/>
  <c r="O2425" i="9"/>
  <c r="N2424" i="9"/>
  <c r="O2424" i="9"/>
  <c r="N2423" i="9"/>
  <c r="O2423" i="9"/>
  <c r="N2422" i="9"/>
  <c r="O2422" i="9"/>
  <c r="N2421" i="9"/>
  <c r="O2421" i="9"/>
  <c r="N2420" i="9"/>
  <c r="O2420" i="9"/>
  <c r="N2419" i="9"/>
  <c r="O2419" i="9"/>
  <c r="N2418" i="9"/>
  <c r="O2418" i="9"/>
  <c r="N2417" i="9"/>
  <c r="O2417" i="9"/>
  <c r="N2416" i="9"/>
  <c r="O2416" i="9"/>
  <c r="N2415" i="9"/>
  <c r="O2415" i="9"/>
  <c r="N2414" i="9"/>
  <c r="O2414" i="9"/>
  <c r="N2413" i="9"/>
  <c r="O2413" i="9"/>
  <c r="N2412" i="9"/>
  <c r="O2412" i="9"/>
  <c r="N2411" i="9"/>
  <c r="O2411" i="9"/>
  <c r="N2410" i="9"/>
  <c r="O2410" i="9"/>
  <c r="N2409" i="9"/>
  <c r="O2409" i="9"/>
  <c r="N2408" i="9"/>
  <c r="O2408" i="9"/>
  <c r="N2407" i="9"/>
  <c r="O2407" i="9"/>
  <c r="N2406" i="9"/>
  <c r="O2406" i="9"/>
  <c r="N2405" i="9"/>
  <c r="O2405" i="9"/>
  <c r="N2404" i="9"/>
  <c r="O2404" i="9"/>
  <c r="N2403" i="9"/>
  <c r="O2403" i="9"/>
  <c r="N2402" i="9"/>
  <c r="O2402" i="9"/>
  <c r="N2401" i="9"/>
  <c r="O2401" i="9"/>
  <c r="N2400" i="9"/>
  <c r="O2400" i="9"/>
  <c r="N2399" i="9"/>
  <c r="O2399" i="9"/>
  <c r="N2398" i="9"/>
  <c r="O2398" i="9"/>
  <c r="N2397" i="9"/>
  <c r="O2397" i="9"/>
  <c r="N2396" i="9"/>
  <c r="O2396" i="9"/>
  <c r="N2395" i="9"/>
  <c r="O2395" i="9"/>
  <c r="N2394" i="9"/>
  <c r="O2394" i="9"/>
  <c r="N2393" i="9"/>
  <c r="O2393" i="9"/>
  <c r="N2392" i="9"/>
  <c r="O2392" i="9"/>
  <c r="N2391" i="9"/>
  <c r="O2391" i="9"/>
  <c r="N2390" i="9"/>
  <c r="O2390" i="9"/>
  <c r="N2389" i="9"/>
  <c r="O2389" i="9"/>
  <c r="N2388" i="9"/>
  <c r="O2388" i="9"/>
  <c r="N2387" i="9"/>
  <c r="O2387" i="9"/>
  <c r="N2386" i="9"/>
  <c r="O2386" i="9"/>
  <c r="N2385" i="9"/>
  <c r="O2385" i="9"/>
  <c r="N2384" i="9"/>
  <c r="O2384" i="9"/>
  <c r="N2383" i="9"/>
  <c r="O2383" i="9"/>
  <c r="N2382" i="9"/>
  <c r="O2382" i="9"/>
  <c r="N2381" i="9"/>
  <c r="O2381" i="9"/>
  <c r="N2380" i="9"/>
  <c r="O2380" i="9"/>
  <c r="N2379" i="9"/>
  <c r="O2379" i="9"/>
  <c r="N2378" i="9"/>
  <c r="O2378" i="9"/>
  <c r="N2377" i="9"/>
  <c r="O2377" i="9"/>
  <c r="N2376" i="9"/>
  <c r="O2376" i="9"/>
  <c r="N2375" i="9"/>
  <c r="O2375" i="9"/>
  <c r="N2374" i="9"/>
  <c r="O2374" i="9"/>
  <c r="N2373" i="9"/>
  <c r="O2373" i="9"/>
  <c r="N2372" i="9"/>
  <c r="O2372" i="9"/>
  <c r="N2371" i="9"/>
  <c r="O2371" i="9"/>
  <c r="N2370" i="9"/>
  <c r="O2370" i="9"/>
  <c r="N2369" i="9"/>
  <c r="O2369" i="9"/>
  <c r="N2368" i="9"/>
  <c r="O2368" i="9"/>
  <c r="N2367" i="9"/>
  <c r="O2367" i="9"/>
  <c r="N2366" i="9"/>
  <c r="O2366" i="9"/>
  <c r="N2365" i="9"/>
  <c r="O2365" i="9"/>
  <c r="N2364" i="9"/>
  <c r="O2364" i="9"/>
  <c r="N2363" i="9"/>
  <c r="O2363" i="9"/>
  <c r="N2362" i="9"/>
  <c r="O2362" i="9"/>
  <c r="N2361" i="9"/>
  <c r="O2361" i="9"/>
  <c r="N2360" i="9"/>
  <c r="O2360" i="9"/>
  <c r="N2359" i="9"/>
  <c r="O2359" i="9"/>
  <c r="N2358" i="9"/>
  <c r="O2358" i="9"/>
  <c r="N2357" i="9"/>
  <c r="O2357" i="9"/>
  <c r="N2356" i="9"/>
  <c r="O2356" i="9"/>
  <c r="N2355" i="9"/>
  <c r="O2355" i="9"/>
  <c r="N2354" i="9"/>
  <c r="O2354" i="9"/>
  <c r="N2353" i="9"/>
  <c r="O2353" i="9"/>
  <c r="N2352" i="9"/>
  <c r="O2352" i="9"/>
  <c r="N2351" i="9"/>
  <c r="O2351" i="9"/>
  <c r="N2350" i="9"/>
  <c r="O2350" i="9"/>
  <c r="N2349" i="9"/>
  <c r="O2349" i="9"/>
  <c r="N2348" i="9"/>
  <c r="O2348" i="9"/>
  <c r="N2347" i="9"/>
  <c r="O2347" i="9"/>
  <c r="N2346" i="9"/>
  <c r="O2346" i="9"/>
  <c r="N2345" i="9"/>
  <c r="O2345" i="9"/>
  <c r="N2344" i="9"/>
  <c r="O2344" i="9"/>
  <c r="N2343" i="9"/>
  <c r="O2343" i="9"/>
  <c r="N2342" i="9"/>
  <c r="O2342" i="9"/>
  <c r="N2341" i="9"/>
  <c r="O2341" i="9"/>
  <c r="N2340" i="9"/>
  <c r="O2340" i="9"/>
  <c r="N2339" i="9"/>
  <c r="O2339" i="9"/>
  <c r="N2338" i="9"/>
  <c r="O2338" i="9"/>
  <c r="N2337" i="9"/>
  <c r="O2337" i="9"/>
  <c r="N2336" i="9"/>
  <c r="O2336" i="9"/>
  <c r="N2335" i="9"/>
  <c r="O2335" i="9"/>
  <c r="N2334" i="9"/>
  <c r="O2334" i="9"/>
  <c r="N2333" i="9"/>
  <c r="O2333" i="9"/>
  <c r="N2332" i="9"/>
  <c r="O2332" i="9"/>
  <c r="N2331" i="9"/>
  <c r="O2331" i="9"/>
  <c r="N2330" i="9"/>
  <c r="O2330" i="9"/>
  <c r="N2329" i="9"/>
  <c r="O2329" i="9"/>
  <c r="N2328" i="9"/>
  <c r="O2328" i="9"/>
  <c r="N2327" i="9"/>
  <c r="O2327" i="9"/>
  <c r="N2326" i="9"/>
  <c r="O2326" i="9"/>
  <c r="N2325" i="9"/>
  <c r="O2325" i="9"/>
  <c r="N2324" i="9"/>
  <c r="O2324" i="9"/>
  <c r="N2323" i="9"/>
  <c r="O2323" i="9"/>
  <c r="N2322" i="9"/>
  <c r="O2322" i="9"/>
  <c r="N2321" i="9"/>
  <c r="O2321" i="9"/>
  <c r="N2320" i="9"/>
  <c r="O2320" i="9"/>
  <c r="N2319" i="9"/>
  <c r="O2319" i="9"/>
  <c r="N2318" i="9"/>
  <c r="O2318" i="9"/>
  <c r="N2317" i="9"/>
  <c r="O2317" i="9"/>
  <c r="N2316" i="9"/>
  <c r="O2316" i="9"/>
  <c r="N2315" i="9"/>
  <c r="O2315" i="9"/>
  <c r="N2314" i="9"/>
  <c r="O2314" i="9"/>
  <c r="N2313" i="9"/>
  <c r="O2313" i="9"/>
  <c r="N2312" i="9"/>
  <c r="O2312" i="9"/>
  <c r="N2311" i="9"/>
  <c r="O2311" i="9"/>
  <c r="N2310" i="9"/>
  <c r="O2310" i="9"/>
  <c r="N2309" i="9"/>
  <c r="O2309" i="9"/>
  <c r="N2308" i="9"/>
  <c r="O2308" i="9"/>
  <c r="N2307" i="9"/>
  <c r="O2307" i="9"/>
  <c r="N2306" i="9"/>
  <c r="O2306" i="9"/>
  <c r="N2305" i="9"/>
  <c r="O2305" i="9"/>
  <c r="N2304" i="9"/>
  <c r="O2304" i="9"/>
  <c r="N2303" i="9"/>
  <c r="O2303" i="9"/>
  <c r="N2302" i="9"/>
  <c r="O2302" i="9"/>
  <c r="N2301" i="9"/>
  <c r="O2301" i="9"/>
  <c r="N2300" i="9"/>
  <c r="O2300" i="9"/>
  <c r="N2299" i="9"/>
  <c r="O2299" i="9"/>
  <c r="N2298" i="9"/>
  <c r="O2298" i="9"/>
  <c r="N2297" i="9"/>
  <c r="O2297" i="9"/>
  <c r="N2296" i="9"/>
  <c r="O2296" i="9"/>
  <c r="N2295" i="9"/>
  <c r="O2295" i="9"/>
  <c r="N2294" i="9"/>
  <c r="O2294" i="9"/>
  <c r="N2293" i="9"/>
  <c r="O2293" i="9"/>
  <c r="N2292" i="9"/>
  <c r="O2292" i="9"/>
  <c r="N2291" i="9"/>
  <c r="O2291" i="9"/>
  <c r="N2290" i="9"/>
  <c r="O2290" i="9"/>
  <c r="N2289" i="9"/>
  <c r="O2289" i="9"/>
  <c r="N2288" i="9"/>
  <c r="O2288" i="9"/>
  <c r="N2287" i="9"/>
  <c r="O2287" i="9"/>
  <c r="N2286" i="9"/>
  <c r="O2286" i="9"/>
  <c r="N2285" i="9"/>
  <c r="O2285" i="9"/>
  <c r="N2284" i="9"/>
  <c r="O2284" i="9"/>
  <c r="N2283" i="9"/>
  <c r="O2283" i="9"/>
  <c r="N2282" i="9"/>
  <c r="O2282" i="9"/>
  <c r="N2281" i="9"/>
  <c r="O2281" i="9"/>
  <c r="N2280" i="9"/>
  <c r="O2280" i="9"/>
  <c r="N2279" i="9"/>
  <c r="O2279" i="9"/>
  <c r="N2278" i="9"/>
  <c r="O2278" i="9"/>
  <c r="N2277" i="9"/>
  <c r="O2277" i="9"/>
  <c r="N2276" i="9"/>
  <c r="O2276" i="9"/>
  <c r="N2275" i="9"/>
  <c r="O2275" i="9"/>
  <c r="N2274" i="9"/>
  <c r="O2274" i="9"/>
  <c r="N2273" i="9"/>
  <c r="O2273" i="9"/>
  <c r="N2272" i="9"/>
  <c r="O2272" i="9"/>
  <c r="N2271" i="9"/>
  <c r="O2271" i="9"/>
  <c r="N2270" i="9"/>
  <c r="O2270" i="9"/>
  <c r="N2269" i="9"/>
  <c r="O2269" i="9"/>
  <c r="N2268" i="9"/>
  <c r="O2268" i="9"/>
  <c r="N2267" i="9"/>
  <c r="O2267" i="9"/>
  <c r="N2266" i="9"/>
  <c r="O2266" i="9"/>
  <c r="N2265" i="9"/>
  <c r="O2265" i="9"/>
  <c r="N2264" i="9"/>
  <c r="O2264" i="9"/>
  <c r="N2263" i="9"/>
  <c r="O2263" i="9"/>
  <c r="N2262" i="9"/>
  <c r="O2262" i="9"/>
  <c r="N2261" i="9"/>
  <c r="O2261" i="9"/>
  <c r="N2260" i="9"/>
  <c r="O2260" i="9"/>
  <c r="N2259" i="9"/>
  <c r="O2259" i="9"/>
  <c r="N2258" i="9"/>
  <c r="O2258" i="9"/>
  <c r="N2257" i="9"/>
  <c r="O2257" i="9"/>
  <c r="N2256" i="9"/>
  <c r="O2256" i="9"/>
  <c r="N2255" i="9"/>
  <c r="O2255" i="9"/>
  <c r="N2254" i="9"/>
  <c r="O2254" i="9"/>
  <c r="N2253" i="9"/>
  <c r="O2253" i="9"/>
  <c r="N2252" i="9"/>
  <c r="O2252" i="9"/>
  <c r="N2251" i="9"/>
  <c r="O2251" i="9"/>
  <c r="N2250" i="9"/>
  <c r="O2250" i="9"/>
  <c r="N2249" i="9"/>
  <c r="O2249" i="9"/>
  <c r="N2248" i="9"/>
  <c r="O2248" i="9"/>
  <c r="N2247" i="9"/>
  <c r="O2247" i="9"/>
  <c r="N2246" i="9"/>
  <c r="O2246" i="9"/>
  <c r="N2245" i="9"/>
  <c r="O2245" i="9"/>
  <c r="N2244" i="9"/>
  <c r="O2244" i="9"/>
  <c r="N2243" i="9"/>
  <c r="O2243" i="9"/>
  <c r="N2242" i="9"/>
  <c r="O2242" i="9"/>
  <c r="N2241" i="9"/>
  <c r="O2241" i="9"/>
  <c r="N2240" i="9"/>
  <c r="O2240" i="9"/>
  <c r="N2239" i="9"/>
  <c r="O2239" i="9"/>
  <c r="N2238" i="9"/>
  <c r="O2238" i="9"/>
  <c r="N2237" i="9"/>
  <c r="O2237" i="9"/>
  <c r="N2236" i="9"/>
  <c r="O2236" i="9"/>
  <c r="N2235" i="9"/>
  <c r="O2235" i="9"/>
  <c r="N2234" i="9"/>
  <c r="O2234" i="9"/>
  <c r="N2233" i="9"/>
  <c r="O2233" i="9"/>
  <c r="N2232" i="9"/>
  <c r="O2232" i="9"/>
  <c r="N2231" i="9"/>
  <c r="O2231" i="9"/>
  <c r="N2230" i="9"/>
  <c r="O2230" i="9"/>
  <c r="N2229" i="9"/>
  <c r="O2229" i="9"/>
  <c r="N2228" i="9"/>
  <c r="O2228" i="9"/>
  <c r="N2227" i="9"/>
  <c r="O2227" i="9"/>
  <c r="N2226" i="9"/>
  <c r="O2226" i="9"/>
  <c r="N2225" i="9"/>
  <c r="O2225" i="9"/>
  <c r="N2224" i="9"/>
  <c r="O2224" i="9"/>
  <c r="N2223" i="9"/>
  <c r="O2223" i="9"/>
  <c r="N2222" i="9"/>
  <c r="O2222" i="9"/>
  <c r="N2221" i="9"/>
  <c r="O2221" i="9"/>
  <c r="N2220" i="9"/>
  <c r="O2220" i="9"/>
  <c r="N2219" i="9"/>
  <c r="O2219" i="9"/>
  <c r="N2218" i="9"/>
  <c r="O2218" i="9"/>
  <c r="N2217" i="9"/>
  <c r="O2217" i="9"/>
  <c r="N2216" i="9"/>
  <c r="O2216" i="9"/>
  <c r="N2215" i="9"/>
  <c r="O2215" i="9"/>
  <c r="N2214" i="9"/>
  <c r="O2214" i="9"/>
  <c r="N2213" i="9"/>
  <c r="O2213" i="9"/>
  <c r="N2212" i="9"/>
  <c r="O2212" i="9"/>
  <c r="N2211" i="9"/>
  <c r="O2211" i="9"/>
  <c r="N2210" i="9"/>
  <c r="O2210" i="9"/>
  <c r="N2209" i="9"/>
  <c r="O2209" i="9"/>
  <c r="N2208" i="9"/>
  <c r="O2208" i="9"/>
  <c r="N2207" i="9"/>
  <c r="O2207" i="9"/>
  <c r="N2206" i="9"/>
  <c r="O2206" i="9"/>
  <c r="N2205" i="9"/>
  <c r="O2205" i="9"/>
  <c r="N2204" i="9"/>
  <c r="O2204" i="9"/>
  <c r="N2203" i="9"/>
  <c r="O2203" i="9"/>
  <c r="N2202" i="9"/>
  <c r="O2202" i="9"/>
  <c r="N2201" i="9"/>
  <c r="O2201" i="9"/>
  <c r="N2200" i="9"/>
  <c r="O2200" i="9"/>
  <c r="N2199" i="9"/>
  <c r="O2199" i="9"/>
  <c r="N2198" i="9"/>
  <c r="O2198" i="9"/>
  <c r="N2197" i="9"/>
  <c r="O2197" i="9"/>
  <c r="N2196" i="9"/>
  <c r="O2196" i="9"/>
  <c r="N2195" i="9"/>
  <c r="O2195" i="9"/>
  <c r="N2194" i="9"/>
  <c r="O2194" i="9"/>
  <c r="N2193" i="9"/>
  <c r="O2193" i="9"/>
  <c r="N2192" i="9"/>
  <c r="O2192" i="9"/>
  <c r="N2191" i="9"/>
  <c r="O2191" i="9"/>
  <c r="N2190" i="9"/>
  <c r="O2190" i="9"/>
  <c r="N2189" i="9"/>
  <c r="O2189" i="9"/>
  <c r="N2188" i="9"/>
  <c r="O2188" i="9"/>
  <c r="N2187" i="9"/>
  <c r="O2187" i="9"/>
  <c r="N2186" i="9"/>
  <c r="O2186" i="9"/>
  <c r="N2185" i="9"/>
  <c r="O2185" i="9"/>
  <c r="N2184" i="9"/>
  <c r="O2184" i="9"/>
  <c r="N2183" i="9"/>
  <c r="O2183" i="9"/>
  <c r="N2182" i="9"/>
  <c r="O2182" i="9"/>
  <c r="N2181" i="9"/>
  <c r="O2181" i="9"/>
  <c r="N2180" i="9"/>
  <c r="O2180" i="9"/>
  <c r="N2179" i="9"/>
  <c r="O2179" i="9"/>
  <c r="N2178" i="9"/>
  <c r="O2178" i="9"/>
  <c r="N2177" i="9"/>
  <c r="O2177" i="9"/>
  <c r="N2176" i="9"/>
  <c r="O2176" i="9"/>
  <c r="N2175" i="9"/>
  <c r="O2175" i="9"/>
  <c r="N2174" i="9"/>
  <c r="O2174" i="9"/>
  <c r="N2173" i="9"/>
  <c r="O2173" i="9"/>
  <c r="N2172" i="9"/>
  <c r="O2172" i="9"/>
  <c r="N2171" i="9"/>
  <c r="O2171" i="9"/>
  <c r="N2170" i="9"/>
  <c r="O2170" i="9"/>
  <c r="N2169" i="9"/>
  <c r="O2169" i="9"/>
  <c r="N2168" i="9"/>
  <c r="O2168" i="9"/>
  <c r="N2167" i="9"/>
  <c r="O2167" i="9"/>
  <c r="N2166" i="9"/>
  <c r="O2166" i="9"/>
  <c r="N2165" i="9"/>
  <c r="O2165" i="9"/>
  <c r="N2164" i="9"/>
  <c r="O2164" i="9"/>
  <c r="N2163" i="9"/>
  <c r="O2163" i="9"/>
  <c r="N2162" i="9"/>
  <c r="O2162" i="9"/>
  <c r="N2161" i="9"/>
  <c r="O2161" i="9"/>
  <c r="N2160" i="9"/>
  <c r="O2160" i="9"/>
  <c r="N2159" i="9"/>
  <c r="O2159" i="9"/>
  <c r="N2158" i="9"/>
  <c r="O2158" i="9"/>
  <c r="N2157" i="9"/>
  <c r="O2157" i="9"/>
  <c r="N2156" i="9"/>
  <c r="O2156" i="9"/>
  <c r="N2155" i="9"/>
  <c r="O2155" i="9"/>
  <c r="N2154" i="9"/>
  <c r="O2154" i="9"/>
  <c r="N2153" i="9"/>
  <c r="O2153" i="9"/>
  <c r="N2152" i="9"/>
  <c r="O2152" i="9"/>
  <c r="N2151" i="9"/>
  <c r="O2151" i="9"/>
  <c r="N2150" i="9"/>
  <c r="O2150" i="9"/>
  <c r="N2149" i="9"/>
  <c r="O2149" i="9"/>
  <c r="N2148" i="9"/>
  <c r="O2148" i="9"/>
  <c r="N2147" i="9"/>
  <c r="O2147" i="9"/>
  <c r="N2146" i="9"/>
  <c r="O2146" i="9"/>
  <c r="N2145" i="9"/>
  <c r="O2145" i="9"/>
  <c r="N2144" i="9"/>
  <c r="O2144" i="9"/>
  <c r="N2143" i="9"/>
  <c r="O2143" i="9"/>
  <c r="N2142" i="9"/>
  <c r="O2142" i="9"/>
  <c r="N2141" i="9"/>
  <c r="O2141" i="9"/>
  <c r="N2140" i="9"/>
  <c r="O2140" i="9"/>
  <c r="N2139" i="9"/>
  <c r="O2139" i="9"/>
  <c r="N2138" i="9"/>
  <c r="O2138" i="9"/>
  <c r="N2137" i="9"/>
  <c r="O2137" i="9"/>
  <c r="N2136" i="9"/>
  <c r="O2136" i="9"/>
  <c r="N2135" i="9"/>
  <c r="O2135" i="9"/>
  <c r="N2134" i="9"/>
  <c r="O2134" i="9"/>
  <c r="N2133" i="9"/>
  <c r="O2133" i="9"/>
  <c r="N2132" i="9"/>
  <c r="O2132" i="9"/>
  <c r="N2131" i="9"/>
  <c r="O2131" i="9"/>
  <c r="N2130" i="9"/>
  <c r="O2130" i="9"/>
  <c r="N2129" i="9"/>
  <c r="O2129" i="9"/>
  <c r="N2128" i="9"/>
  <c r="O2128" i="9"/>
  <c r="N2127" i="9"/>
  <c r="O2127" i="9"/>
  <c r="N2126" i="9"/>
  <c r="O2126" i="9"/>
  <c r="N2125" i="9"/>
  <c r="O2125" i="9"/>
  <c r="N2124" i="9"/>
  <c r="O2124" i="9"/>
  <c r="N2123" i="9"/>
  <c r="O2123" i="9"/>
  <c r="N2122" i="9"/>
  <c r="O2122" i="9"/>
  <c r="N2121" i="9"/>
  <c r="O2121" i="9"/>
  <c r="N2120" i="9"/>
  <c r="O2120" i="9"/>
  <c r="N2119" i="9"/>
  <c r="O2119" i="9"/>
  <c r="N2118" i="9"/>
  <c r="O2118" i="9"/>
  <c r="N2117" i="9"/>
  <c r="O2117" i="9"/>
  <c r="N2116" i="9"/>
  <c r="O2116" i="9"/>
  <c r="N2115" i="9"/>
  <c r="O2115" i="9"/>
  <c r="N2114" i="9"/>
  <c r="O2114" i="9"/>
  <c r="N2113" i="9"/>
  <c r="O2113" i="9"/>
  <c r="N2112" i="9"/>
  <c r="O2112" i="9"/>
  <c r="N2111" i="9"/>
  <c r="O2111" i="9"/>
  <c r="N2110" i="9"/>
  <c r="O2110" i="9"/>
  <c r="N2109" i="9"/>
  <c r="O2109" i="9"/>
  <c r="N2108" i="9"/>
  <c r="O2108" i="9"/>
  <c r="N2107" i="9"/>
  <c r="O2107" i="9"/>
  <c r="N2106" i="9"/>
  <c r="O2106" i="9"/>
  <c r="N2105" i="9"/>
  <c r="O2105" i="9"/>
  <c r="N2104" i="9"/>
  <c r="O2104" i="9"/>
  <c r="N2103" i="9"/>
  <c r="O2103" i="9"/>
  <c r="N2102" i="9"/>
  <c r="O2102" i="9"/>
  <c r="N2101" i="9"/>
  <c r="O2101" i="9"/>
  <c r="N2100" i="9"/>
  <c r="O2100" i="9"/>
  <c r="N2099" i="9"/>
  <c r="O2099" i="9"/>
  <c r="N2098" i="9"/>
  <c r="O2098" i="9"/>
  <c r="N2097" i="9"/>
  <c r="O2097" i="9"/>
  <c r="N2096" i="9"/>
  <c r="O2096" i="9"/>
  <c r="N2095" i="9"/>
  <c r="O2095" i="9"/>
  <c r="N2094" i="9"/>
  <c r="O2094" i="9"/>
  <c r="N2093" i="9"/>
  <c r="O2093" i="9"/>
  <c r="N2092" i="9"/>
  <c r="O2092" i="9"/>
  <c r="N2091" i="9"/>
  <c r="O2091" i="9"/>
  <c r="N2090" i="9"/>
  <c r="O2090" i="9"/>
  <c r="N2089" i="9"/>
  <c r="O2089" i="9"/>
  <c r="N2088" i="9"/>
  <c r="O2088" i="9"/>
  <c r="N2087" i="9"/>
  <c r="O2087" i="9"/>
  <c r="N2086" i="9"/>
  <c r="O2086" i="9"/>
  <c r="N2085" i="9"/>
  <c r="O2085" i="9"/>
  <c r="N2084" i="9"/>
  <c r="O2084" i="9"/>
  <c r="N2083" i="9"/>
  <c r="O2083" i="9"/>
  <c r="N2082" i="9"/>
  <c r="O2082" i="9"/>
  <c r="N2081" i="9"/>
  <c r="O2081" i="9"/>
  <c r="N2080" i="9"/>
  <c r="O2080" i="9"/>
  <c r="N2079" i="9"/>
  <c r="O2079" i="9"/>
  <c r="N2078" i="9"/>
  <c r="O2078" i="9"/>
  <c r="N2077" i="9"/>
  <c r="O2077" i="9"/>
  <c r="N2076" i="9"/>
  <c r="O2076" i="9"/>
  <c r="N2075" i="9"/>
  <c r="O2075" i="9"/>
  <c r="N2074" i="9"/>
  <c r="O2074" i="9"/>
  <c r="N2073" i="9"/>
  <c r="O2073" i="9"/>
  <c r="N2072" i="9"/>
  <c r="O2072" i="9"/>
  <c r="N2071" i="9"/>
  <c r="O2071" i="9"/>
  <c r="N2070" i="9"/>
  <c r="O2070" i="9"/>
  <c r="N2069" i="9"/>
  <c r="O2069" i="9"/>
  <c r="N2068" i="9"/>
  <c r="O2068" i="9"/>
  <c r="N2067" i="9"/>
  <c r="O2067" i="9"/>
  <c r="N2066" i="9"/>
  <c r="O2066" i="9"/>
  <c r="N2065" i="9"/>
  <c r="O2065" i="9"/>
  <c r="N2064" i="9"/>
  <c r="O2064" i="9"/>
  <c r="N2063" i="9"/>
  <c r="O2063" i="9"/>
  <c r="N2062" i="9"/>
  <c r="O2062" i="9"/>
  <c r="N2061" i="9"/>
  <c r="O2061" i="9"/>
  <c r="N2060" i="9"/>
  <c r="O2060" i="9"/>
  <c r="N2059" i="9"/>
  <c r="O2059" i="9"/>
  <c r="N2058" i="9"/>
  <c r="O2058" i="9"/>
  <c r="N2057" i="9"/>
  <c r="O2057" i="9"/>
  <c r="N2056" i="9"/>
  <c r="O2056" i="9"/>
  <c r="N2055" i="9"/>
  <c r="O2055" i="9"/>
  <c r="N2054" i="9"/>
  <c r="O2054" i="9"/>
  <c r="N2053" i="9"/>
  <c r="O2053" i="9"/>
  <c r="N2052" i="9"/>
  <c r="O2052" i="9"/>
  <c r="N2051" i="9"/>
  <c r="O2051" i="9"/>
  <c r="N2050" i="9"/>
  <c r="O2050" i="9"/>
  <c r="N2049" i="9"/>
  <c r="O2049" i="9"/>
  <c r="N2048" i="9"/>
  <c r="O2048" i="9"/>
  <c r="N2047" i="9"/>
  <c r="O2047" i="9"/>
  <c r="N2046" i="9"/>
  <c r="O2046" i="9"/>
  <c r="N2045" i="9"/>
  <c r="O2045" i="9"/>
  <c r="N2044" i="9"/>
  <c r="O2044" i="9"/>
  <c r="N2043" i="9"/>
  <c r="O2043" i="9"/>
  <c r="N2042" i="9"/>
  <c r="O2042" i="9"/>
  <c r="N2041" i="9"/>
  <c r="O2041" i="9"/>
  <c r="N2040" i="9"/>
  <c r="O2040" i="9"/>
  <c r="N2039" i="9"/>
  <c r="O2039" i="9"/>
  <c r="N2038" i="9"/>
  <c r="O2038" i="9"/>
  <c r="N2037" i="9"/>
  <c r="O2037" i="9"/>
  <c r="N2036" i="9"/>
  <c r="O2036" i="9"/>
  <c r="N2035" i="9"/>
  <c r="O2035" i="9"/>
  <c r="N2034" i="9"/>
  <c r="O2034" i="9"/>
  <c r="N2033" i="9"/>
  <c r="O2033" i="9"/>
  <c r="N2032" i="9"/>
  <c r="O2032" i="9"/>
  <c r="N2031" i="9"/>
  <c r="O2031" i="9"/>
  <c r="N2030" i="9"/>
  <c r="O2030" i="9"/>
  <c r="N2029" i="9"/>
  <c r="O2029" i="9"/>
  <c r="N2028" i="9"/>
  <c r="O2028" i="9"/>
  <c r="N2027" i="9"/>
  <c r="O2027" i="9"/>
  <c r="N2026" i="9"/>
  <c r="O2026" i="9"/>
  <c r="N2025" i="9"/>
  <c r="O2025" i="9"/>
  <c r="N2024" i="9"/>
  <c r="O2024" i="9"/>
  <c r="N2023" i="9"/>
  <c r="O2023" i="9"/>
  <c r="N2022" i="9"/>
  <c r="O2022" i="9"/>
  <c r="N2021" i="9"/>
  <c r="O2021" i="9"/>
  <c r="N2020" i="9"/>
  <c r="O2020" i="9"/>
  <c r="N2019" i="9"/>
  <c r="O2019" i="9"/>
  <c r="N2018" i="9"/>
  <c r="O2018" i="9"/>
  <c r="N2017" i="9"/>
  <c r="O2017" i="9"/>
  <c r="N2016" i="9"/>
  <c r="O2016" i="9"/>
  <c r="N2015" i="9"/>
  <c r="O2015" i="9"/>
  <c r="N2014" i="9"/>
  <c r="O2014" i="9"/>
  <c r="N2013" i="9"/>
  <c r="O2013" i="9"/>
  <c r="N2012" i="9"/>
  <c r="O2012" i="9"/>
  <c r="N2011" i="9"/>
  <c r="O2011" i="9"/>
  <c r="N2010" i="9"/>
  <c r="O2010" i="9"/>
  <c r="N2009" i="9"/>
  <c r="O2009" i="9"/>
  <c r="N2008" i="9"/>
  <c r="O2008" i="9"/>
  <c r="N2007" i="9"/>
  <c r="O2007" i="9"/>
  <c r="N2006" i="9"/>
  <c r="O2006" i="9"/>
  <c r="N2005" i="9"/>
  <c r="O2005" i="9"/>
  <c r="N2004" i="9"/>
  <c r="O2004" i="9"/>
  <c r="N2003" i="9"/>
  <c r="O2003" i="9"/>
  <c r="N2002" i="9"/>
  <c r="O2002" i="9"/>
  <c r="N2001" i="9"/>
  <c r="O2001" i="9"/>
  <c r="N2000" i="9"/>
  <c r="O2000" i="9"/>
  <c r="N1999" i="9"/>
  <c r="O1999" i="9"/>
  <c r="N1998" i="9"/>
  <c r="O1998" i="9"/>
  <c r="N1997" i="9"/>
  <c r="O1997" i="9"/>
  <c r="N1996" i="9"/>
  <c r="O1996" i="9"/>
  <c r="N1995" i="9"/>
  <c r="O1995" i="9"/>
  <c r="N1994" i="9"/>
  <c r="O1994" i="9"/>
  <c r="N1993" i="9"/>
  <c r="O1993" i="9"/>
  <c r="N1992" i="9"/>
  <c r="O1992" i="9"/>
  <c r="N1991" i="9"/>
  <c r="O1991" i="9"/>
  <c r="N1990" i="9"/>
  <c r="O1990" i="9"/>
  <c r="N1989" i="9"/>
  <c r="O1989" i="9"/>
  <c r="N1988" i="9"/>
  <c r="O1988" i="9"/>
  <c r="N1987" i="9"/>
  <c r="O1987" i="9"/>
  <c r="N1986" i="9"/>
  <c r="O1986" i="9"/>
  <c r="N1985" i="9"/>
  <c r="O1985" i="9"/>
  <c r="N1984" i="9"/>
  <c r="O1984" i="9"/>
  <c r="N1983" i="9"/>
  <c r="O1983" i="9"/>
  <c r="N1982" i="9"/>
  <c r="O1982" i="9"/>
  <c r="N1981" i="9"/>
  <c r="O1981" i="9"/>
  <c r="N1980" i="9"/>
  <c r="O1980" i="9"/>
  <c r="N1979" i="9"/>
  <c r="O1979" i="9"/>
  <c r="N1978" i="9"/>
  <c r="O1978" i="9"/>
  <c r="N1977" i="9"/>
  <c r="O1977" i="9"/>
  <c r="N1976" i="9"/>
  <c r="O1976" i="9"/>
  <c r="N1975" i="9"/>
  <c r="O1975" i="9"/>
  <c r="N1974" i="9"/>
  <c r="O1974" i="9"/>
  <c r="N1973" i="9"/>
  <c r="O1973" i="9"/>
  <c r="N1972" i="9"/>
  <c r="O1972" i="9"/>
  <c r="N1971" i="9"/>
  <c r="O1971" i="9"/>
  <c r="N1970" i="9"/>
  <c r="O1970" i="9"/>
  <c r="N1969" i="9"/>
  <c r="O1969" i="9"/>
  <c r="N1968" i="9"/>
  <c r="O1968" i="9"/>
  <c r="N1967" i="9"/>
  <c r="O1967" i="9"/>
  <c r="N1966" i="9"/>
  <c r="O1966" i="9"/>
  <c r="N1965" i="9"/>
  <c r="O1965" i="9"/>
  <c r="N1964" i="9"/>
  <c r="O1964" i="9"/>
  <c r="N1963" i="9"/>
  <c r="O1963" i="9"/>
  <c r="N1962" i="9"/>
  <c r="O1962" i="9"/>
  <c r="N1961" i="9"/>
  <c r="O1961" i="9"/>
  <c r="N1960" i="9"/>
  <c r="O1960" i="9"/>
  <c r="N1959" i="9"/>
  <c r="O1959" i="9"/>
  <c r="N1958" i="9"/>
  <c r="O1958" i="9"/>
  <c r="N1957" i="9"/>
  <c r="O1957" i="9"/>
  <c r="N1956" i="9"/>
  <c r="O1956" i="9"/>
  <c r="N1955" i="9"/>
  <c r="O1955" i="9"/>
  <c r="N1954" i="9"/>
  <c r="O1954" i="9"/>
  <c r="N1953" i="9"/>
  <c r="O1953" i="9"/>
  <c r="N1952" i="9"/>
  <c r="O1952" i="9"/>
  <c r="N1951" i="9"/>
  <c r="O1951" i="9"/>
  <c r="N1950" i="9"/>
  <c r="O1950" i="9"/>
  <c r="N1949" i="9"/>
  <c r="O1949" i="9"/>
  <c r="N1948" i="9"/>
  <c r="O1948" i="9"/>
  <c r="N1947" i="9"/>
  <c r="O1947" i="9"/>
  <c r="N1946" i="9"/>
  <c r="O1946" i="9"/>
  <c r="N1945" i="9"/>
  <c r="O1945" i="9"/>
  <c r="N1944" i="9"/>
  <c r="O1944" i="9"/>
  <c r="N1943" i="9"/>
  <c r="O1943" i="9"/>
  <c r="N1942" i="9"/>
  <c r="O1942" i="9"/>
  <c r="N1941" i="9"/>
  <c r="O1941" i="9"/>
  <c r="N1940" i="9"/>
  <c r="O1940" i="9"/>
  <c r="N1939" i="9"/>
  <c r="O1939" i="9"/>
  <c r="N1938" i="9"/>
  <c r="O1938" i="9"/>
  <c r="N1937" i="9"/>
  <c r="O1937" i="9"/>
  <c r="N1936" i="9"/>
  <c r="O1936" i="9"/>
  <c r="N1935" i="9"/>
  <c r="O1935" i="9"/>
  <c r="N1934" i="9"/>
  <c r="O1934" i="9"/>
  <c r="N1933" i="9"/>
  <c r="O1933" i="9"/>
  <c r="N1932" i="9"/>
  <c r="O1932" i="9"/>
  <c r="N1931" i="9"/>
  <c r="O1931" i="9"/>
  <c r="N1930" i="9"/>
  <c r="O1930" i="9"/>
  <c r="N1929" i="9"/>
  <c r="O1929" i="9"/>
  <c r="N1928" i="9"/>
  <c r="O1928" i="9"/>
  <c r="N1927" i="9"/>
  <c r="O1927" i="9"/>
  <c r="N1926" i="9"/>
  <c r="O1926" i="9"/>
  <c r="N1925" i="9"/>
  <c r="O1925" i="9"/>
  <c r="N1924" i="9"/>
  <c r="O1924" i="9"/>
  <c r="N1923" i="9"/>
  <c r="O1923" i="9"/>
  <c r="N1922" i="9"/>
  <c r="O1922" i="9"/>
  <c r="N1921" i="9"/>
  <c r="O1921" i="9"/>
  <c r="N1920" i="9"/>
  <c r="O1920" i="9"/>
  <c r="N1919" i="9"/>
  <c r="O1919" i="9"/>
  <c r="N1918" i="9"/>
  <c r="O1918" i="9"/>
  <c r="N1917" i="9"/>
  <c r="O1917" i="9"/>
  <c r="N1916" i="9"/>
  <c r="O1916" i="9"/>
  <c r="N1915" i="9"/>
  <c r="O1915" i="9"/>
  <c r="N1914" i="9"/>
  <c r="O1914" i="9"/>
  <c r="N1913" i="9"/>
  <c r="O1913" i="9"/>
  <c r="N1912" i="9"/>
  <c r="O1912" i="9"/>
  <c r="N1911" i="9"/>
  <c r="O1911" i="9"/>
  <c r="N1910" i="9"/>
  <c r="O1910" i="9"/>
  <c r="N1909" i="9"/>
  <c r="O1909" i="9"/>
  <c r="N1908" i="9"/>
  <c r="O1908" i="9"/>
  <c r="N1907" i="9"/>
  <c r="O1907" i="9"/>
  <c r="N1906" i="9"/>
  <c r="O1906" i="9"/>
  <c r="N1905" i="9"/>
  <c r="O1905" i="9"/>
  <c r="N1904" i="9"/>
  <c r="O1904" i="9"/>
  <c r="N1903" i="9"/>
  <c r="O1903" i="9"/>
  <c r="N1902" i="9"/>
  <c r="O1902" i="9"/>
  <c r="N1901" i="9"/>
  <c r="O1901" i="9"/>
  <c r="N1900" i="9"/>
  <c r="O1900" i="9"/>
  <c r="N1899" i="9"/>
  <c r="O1899" i="9"/>
  <c r="N1898" i="9"/>
  <c r="O1898" i="9"/>
  <c r="N1897" i="9"/>
  <c r="O1897" i="9"/>
  <c r="N1896" i="9"/>
  <c r="O1896" i="9"/>
  <c r="N1895" i="9"/>
  <c r="O1895" i="9"/>
  <c r="N1894" i="9"/>
  <c r="O1894" i="9"/>
  <c r="N1893" i="9"/>
  <c r="O1893" i="9"/>
  <c r="N1892" i="9"/>
  <c r="O1892" i="9"/>
  <c r="N1891" i="9"/>
  <c r="O1891" i="9"/>
  <c r="N1890" i="9"/>
  <c r="O1890" i="9"/>
  <c r="N1889" i="9"/>
  <c r="O1889" i="9"/>
  <c r="N1888" i="9"/>
  <c r="O1888" i="9"/>
  <c r="N1887" i="9"/>
  <c r="O1887" i="9"/>
  <c r="N1886" i="9"/>
  <c r="O1886" i="9"/>
  <c r="N1885" i="9"/>
  <c r="O1885" i="9"/>
  <c r="N1884" i="9"/>
  <c r="O1884" i="9"/>
  <c r="N1883" i="9"/>
  <c r="O1883" i="9"/>
  <c r="N1882" i="9"/>
  <c r="O1882" i="9"/>
  <c r="N1881" i="9"/>
  <c r="O1881" i="9"/>
  <c r="N1880" i="9"/>
  <c r="O1880" i="9"/>
  <c r="N1879" i="9"/>
  <c r="O1879" i="9"/>
  <c r="N1878" i="9"/>
  <c r="O1878" i="9"/>
  <c r="N1877" i="9"/>
  <c r="O1877" i="9"/>
  <c r="N1876" i="9"/>
  <c r="O1876" i="9"/>
  <c r="N1875" i="9"/>
  <c r="O1875" i="9"/>
  <c r="N1874" i="9"/>
  <c r="O1874" i="9"/>
  <c r="N1873" i="9"/>
  <c r="O1873" i="9"/>
  <c r="N1872" i="9"/>
  <c r="O1872" i="9"/>
  <c r="N1871" i="9"/>
  <c r="O1871" i="9"/>
  <c r="N1870" i="9"/>
  <c r="O1870" i="9"/>
  <c r="N1869" i="9"/>
  <c r="O1869" i="9"/>
  <c r="N1868" i="9"/>
  <c r="O1868" i="9"/>
  <c r="N1867" i="9"/>
  <c r="O1867" i="9"/>
  <c r="N1866" i="9"/>
  <c r="O1866" i="9"/>
  <c r="N1865" i="9"/>
  <c r="O1865" i="9"/>
  <c r="N1864" i="9"/>
  <c r="O1864" i="9"/>
  <c r="N1863" i="9"/>
  <c r="O1863" i="9"/>
  <c r="N1862" i="9"/>
  <c r="O1862" i="9"/>
  <c r="N1861" i="9"/>
  <c r="O1861" i="9"/>
  <c r="N1860" i="9"/>
  <c r="O1860" i="9"/>
  <c r="N1859" i="9"/>
  <c r="O1859" i="9"/>
  <c r="N1858" i="9"/>
  <c r="O1858" i="9"/>
  <c r="N1857" i="9"/>
  <c r="O1857" i="9"/>
  <c r="N1856" i="9"/>
  <c r="O1856" i="9"/>
  <c r="N1855" i="9"/>
  <c r="O1855" i="9"/>
  <c r="N1854" i="9"/>
  <c r="O1854" i="9"/>
  <c r="N1853" i="9"/>
  <c r="O1853" i="9"/>
  <c r="N1852" i="9"/>
  <c r="O1852" i="9"/>
  <c r="N1851" i="9"/>
  <c r="O1851" i="9"/>
  <c r="N1850" i="9"/>
  <c r="O1850" i="9"/>
  <c r="N1849" i="9"/>
  <c r="O1849" i="9"/>
  <c r="N1848" i="9"/>
  <c r="O1848" i="9"/>
  <c r="N1847" i="9"/>
  <c r="O1847" i="9"/>
  <c r="N1846" i="9"/>
  <c r="O1846" i="9"/>
  <c r="N1845" i="9"/>
  <c r="O1845" i="9"/>
  <c r="N1844" i="9"/>
  <c r="O1844" i="9"/>
  <c r="N1843" i="9"/>
  <c r="O1843" i="9"/>
  <c r="N1842" i="9"/>
  <c r="O1842" i="9"/>
  <c r="N1841" i="9"/>
  <c r="O1841" i="9"/>
  <c r="N1840" i="9"/>
  <c r="O1840" i="9"/>
  <c r="N1839" i="9"/>
  <c r="O1839" i="9"/>
  <c r="N1838" i="9"/>
  <c r="O1838" i="9"/>
  <c r="N1837" i="9"/>
  <c r="O1837" i="9"/>
  <c r="N1836" i="9"/>
  <c r="O1836" i="9"/>
  <c r="N1835" i="9"/>
  <c r="O1835" i="9"/>
  <c r="N1834" i="9"/>
  <c r="O1834" i="9"/>
  <c r="N1833" i="9"/>
  <c r="O1833" i="9"/>
  <c r="N1832" i="9"/>
  <c r="O1832" i="9"/>
  <c r="N1831" i="9"/>
  <c r="O1831" i="9"/>
  <c r="N1830" i="9"/>
  <c r="O1830" i="9"/>
  <c r="N1829" i="9"/>
  <c r="O1829" i="9"/>
  <c r="N1828" i="9"/>
  <c r="O1828" i="9"/>
  <c r="N1827" i="9"/>
  <c r="O1827" i="9"/>
  <c r="N1826" i="9"/>
  <c r="O1826" i="9"/>
  <c r="N1825" i="9"/>
  <c r="O1825" i="9"/>
  <c r="N1824" i="9"/>
  <c r="O1824" i="9"/>
  <c r="N1823" i="9"/>
  <c r="O1823" i="9"/>
  <c r="N1822" i="9"/>
  <c r="O1822" i="9"/>
  <c r="N1821" i="9"/>
  <c r="O1821" i="9"/>
  <c r="N1820" i="9"/>
  <c r="O1820" i="9"/>
  <c r="N1819" i="9"/>
  <c r="O1819" i="9"/>
  <c r="N1818" i="9"/>
  <c r="O1818" i="9"/>
  <c r="N1817" i="9"/>
  <c r="O1817" i="9"/>
  <c r="N1816" i="9"/>
  <c r="O1816" i="9"/>
  <c r="N1815" i="9"/>
  <c r="O1815" i="9"/>
  <c r="N1814" i="9"/>
  <c r="O1814" i="9"/>
  <c r="N1813" i="9"/>
  <c r="O1813" i="9"/>
  <c r="N1812" i="9"/>
  <c r="O1812" i="9"/>
  <c r="N1811" i="9"/>
  <c r="O1811" i="9"/>
  <c r="N1810" i="9"/>
  <c r="O1810" i="9"/>
  <c r="N1809" i="9"/>
  <c r="O1809" i="9"/>
  <c r="N1808" i="9"/>
  <c r="O1808" i="9"/>
  <c r="N1807" i="9"/>
  <c r="O1807" i="9"/>
  <c r="N1806" i="9"/>
  <c r="O1806" i="9"/>
  <c r="N1805" i="9"/>
  <c r="O1805" i="9"/>
  <c r="N1804" i="9"/>
  <c r="O1804" i="9"/>
  <c r="N1803" i="9"/>
  <c r="O1803" i="9"/>
  <c r="N1802" i="9"/>
  <c r="O1802" i="9"/>
  <c r="N1801" i="9"/>
  <c r="O1801" i="9"/>
  <c r="N1800" i="9"/>
  <c r="O1800" i="9"/>
  <c r="N1799" i="9"/>
  <c r="O1799" i="9"/>
  <c r="N1798" i="9"/>
  <c r="O1798" i="9"/>
  <c r="N1797" i="9"/>
  <c r="O1797" i="9"/>
  <c r="N1796" i="9"/>
  <c r="O1796" i="9"/>
  <c r="N1795" i="9"/>
  <c r="O1795" i="9"/>
  <c r="N1794" i="9"/>
  <c r="O1794" i="9"/>
  <c r="N1793" i="9"/>
  <c r="O1793" i="9"/>
  <c r="N1792" i="9"/>
  <c r="O1792" i="9"/>
  <c r="N1791" i="9"/>
  <c r="O1791" i="9"/>
  <c r="N1790" i="9"/>
  <c r="O1790" i="9"/>
  <c r="N1789" i="9"/>
  <c r="O1789" i="9"/>
  <c r="N1788" i="9"/>
  <c r="O1788" i="9"/>
  <c r="N1787" i="9"/>
  <c r="O1787" i="9"/>
  <c r="N1786" i="9"/>
  <c r="O1786" i="9"/>
  <c r="N1785" i="9"/>
  <c r="O1785" i="9"/>
  <c r="N1784" i="9"/>
  <c r="O1784" i="9"/>
  <c r="N1783" i="9"/>
  <c r="O1783" i="9"/>
  <c r="N1782" i="9"/>
  <c r="O1782" i="9"/>
  <c r="N1781" i="9"/>
  <c r="O1781" i="9"/>
  <c r="N1780" i="9"/>
  <c r="O1780" i="9"/>
  <c r="N1779" i="9"/>
  <c r="O1779" i="9"/>
  <c r="N1778" i="9"/>
  <c r="O1778" i="9"/>
  <c r="N1777" i="9"/>
  <c r="O1777" i="9"/>
  <c r="N1776" i="9"/>
  <c r="O1776" i="9"/>
  <c r="N1775" i="9"/>
  <c r="O1775" i="9"/>
  <c r="N1774" i="9"/>
  <c r="O1774" i="9"/>
  <c r="N1773" i="9"/>
  <c r="O1773" i="9"/>
  <c r="N1772" i="9"/>
  <c r="O1772" i="9"/>
  <c r="N1771" i="9"/>
  <c r="O1771" i="9"/>
  <c r="N1770" i="9"/>
  <c r="O1770" i="9"/>
  <c r="N1769" i="9"/>
  <c r="O1769" i="9"/>
  <c r="N1768" i="9"/>
  <c r="O1768" i="9"/>
  <c r="N1767" i="9"/>
  <c r="O1767" i="9"/>
  <c r="N1766" i="9"/>
  <c r="O1766" i="9"/>
  <c r="N1765" i="9"/>
  <c r="O1765" i="9"/>
  <c r="N1764" i="9"/>
  <c r="O1764" i="9"/>
  <c r="N1763" i="9"/>
  <c r="O1763" i="9"/>
  <c r="N1762" i="9"/>
  <c r="O1762" i="9"/>
  <c r="N1761" i="9"/>
  <c r="O1761" i="9"/>
  <c r="N1760" i="9"/>
  <c r="O1760" i="9"/>
  <c r="N1759" i="9"/>
  <c r="O1759" i="9"/>
  <c r="N1758" i="9"/>
  <c r="O1758" i="9"/>
  <c r="N1757" i="9"/>
  <c r="O1757" i="9"/>
  <c r="N1756" i="9"/>
  <c r="O1756" i="9"/>
  <c r="N1755" i="9"/>
  <c r="O1755" i="9"/>
  <c r="N1754" i="9"/>
  <c r="O1754" i="9"/>
  <c r="N1753" i="9"/>
  <c r="O1753" i="9"/>
  <c r="N1752" i="9"/>
  <c r="O1752" i="9"/>
  <c r="N1751" i="9"/>
  <c r="O1751" i="9"/>
  <c r="N1750" i="9"/>
  <c r="O1750" i="9"/>
  <c r="N1749" i="9"/>
  <c r="O1749" i="9"/>
  <c r="N1748" i="9"/>
  <c r="O1748" i="9"/>
  <c r="N1747" i="9"/>
  <c r="O1747" i="9"/>
  <c r="N1746" i="9"/>
  <c r="O1746" i="9"/>
  <c r="N1745" i="9"/>
  <c r="O1745" i="9"/>
  <c r="N1744" i="9"/>
  <c r="O1744" i="9"/>
  <c r="N1743" i="9"/>
  <c r="O1743" i="9"/>
  <c r="N1742" i="9"/>
  <c r="O1742" i="9"/>
  <c r="N1741" i="9"/>
  <c r="O1741" i="9"/>
  <c r="N1740" i="9"/>
  <c r="O1740" i="9"/>
  <c r="N1739" i="9"/>
  <c r="O1739" i="9"/>
  <c r="N1738" i="9"/>
  <c r="O1738" i="9"/>
  <c r="N1737" i="9"/>
  <c r="O1737" i="9"/>
  <c r="N1736" i="9"/>
  <c r="O1736" i="9"/>
  <c r="N1735" i="9"/>
  <c r="O1735" i="9"/>
  <c r="N1734" i="9"/>
  <c r="O1734" i="9"/>
  <c r="N1733" i="9"/>
  <c r="O1733" i="9"/>
  <c r="N1732" i="9"/>
  <c r="O1732" i="9"/>
  <c r="N1731" i="9"/>
  <c r="O1731" i="9"/>
  <c r="N1730" i="9"/>
  <c r="O1730" i="9"/>
  <c r="N1729" i="9"/>
  <c r="O1729" i="9"/>
  <c r="N1728" i="9"/>
  <c r="O1728" i="9"/>
  <c r="N1727" i="9"/>
  <c r="O1727" i="9"/>
  <c r="N1726" i="9"/>
  <c r="O1726" i="9"/>
  <c r="N1725" i="9"/>
  <c r="O1725" i="9"/>
  <c r="N1724" i="9"/>
  <c r="O1724" i="9"/>
  <c r="N1723" i="9"/>
  <c r="O1723" i="9"/>
  <c r="N1722" i="9"/>
  <c r="O1722" i="9"/>
  <c r="N1721" i="9"/>
  <c r="O1721" i="9"/>
  <c r="N1720" i="9"/>
  <c r="O1720" i="9"/>
  <c r="N1719" i="9"/>
  <c r="O1719" i="9"/>
  <c r="N1718" i="9"/>
  <c r="O1718" i="9"/>
  <c r="N1717" i="9"/>
  <c r="O1717" i="9"/>
  <c r="N1716" i="9"/>
  <c r="O1716" i="9"/>
  <c r="N1715" i="9"/>
  <c r="O1715" i="9"/>
  <c r="N1714" i="9"/>
  <c r="O1714" i="9"/>
  <c r="N1713" i="9"/>
  <c r="O1713" i="9"/>
  <c r="N1712" i="9"/>
  <c r="O1712" i="9"/>
  <c r="N1711" i="9"/>
  <c r="O1711" i="9"/>
  <c r="N1710" i="9"/>
  <c r="O1710" i="9"/>
  <c r="N1709" i="9"/>
  <c r="O1709" i="9"/>
  <c r="N1708" i="9"/>
  <c r="O1708" i="9"/>
  <c r="N1707" i="9"/>
  <c r="O1707" i="9"/>
  <c r="N1706" i="9"/>
  <c r="O1706" i="9"/>
  <c r="N1705" i="9"/>
  <c r="O1705" i="9"/>
  <c r="N1704" i="9"/>
  <c r="O1704" i="9"/>
  <c r="N1703" i="9"/>
  <c r="O1703" i="9"/>
  <c r="N1702" i="9"/>
  <c r="O1702" i="9"/>
  <c r="N1701" i="9"/>
  <c r="O1701" i="9"/>
  <c r="N1700" i="9"/>
  <c r="O1700" i="9"/>
  <c r="N1699" i="9"/>
  <c r="O1699" i="9"/>
  <c r="N1698" i="9"/>
  <c r="O1698" i="9"/>
  <c r="N1697" i="9"/>
  <c r="O1697" i="9"/>
  <c r="N1696" i="9"/>
  <c r="O1696" i="9"/>
  <c r="N1695" i="9"/>
  <c r="O1695" i="9"/>
  <c r="N1694" i="9"/>
  <c r="O1694" i="9"/>
  <c r="N1693" i="9"/>
  <c r="O1693" i="9"/>
  <c r="N1692" i="9"/>
  <c r="O1692" i="9"/>
  <c r="N1691" i="9"/>
  <c r="O1691" i="9"/>
  <c r="N1690" i="9"/>
  <c r="O1690" i="9"/>
  <c r="N1689" i="9"/>
  <c r="O1689" i="9"/>
  <c r="N1688" i="9"/>
  <c r="O1688" i="9"/>
  <c r="N1687" i="9"/>
  <c r="O1687" i="9"/>
  <c r="N1686" i="9"/>
  <c r="O1686" i="9"/>
  <c r="N1685" i="9"/>
  <c r="O1685" i="9"/>
  <c r="N1684" i="9"/>
  <c r="O1684" i="9"/>
  <c r="N1683" i="9"/>
  <c r="O1683" i="9"/>
  <c r="N1682" i="9"/>
  <c r="O1682" i="9"/>
  <c r="N1681" i="9"/>
  <c r="O1681" i="9"/>
  <c r="N1680" i="9"/>
  <c r="O1680" i="9"/>
  <c r="N1679" i="9"/>
  <c r="O1679" i="9"/>
  <c r="N1678" i="9"/>
  <c r="O1678" i="9"/>
  <c r="N1677" i="9"/>
  <c r="O1677" i="9"/>
  <c r="N1676" i="9"/>
  <c r="O1676" i="9"/>
  <c r="N1675" i="9"/>
  <c r="O1675" i="9"/>
  <c r="N1674" i="9"/>
  <c r="O1674" i="9"/>
  <c r="N1673" i="9"/>
  <c r="O1673" i="9"/>
  <c r="N1672" i="9"/>
  <c r="O1672" i="9"/>
  <c r="N1671" i="9"/>
  <c r="O1671" i="9"/>
  <c r="N1670" i="9"/>
  <c r="O1670" i="9"/>
  <c r="N1669" i="9"/>
  <c r="O1669" i="9"/>
  <c r="N1668" i="9"/>
  <c r="O1668" i="9"/>
  <c r="N1667" i="9"/>
  <c r="O1667" i="9"/>
  <c r="N1666" i="9"/>
  <c r="O1666" i="9"/>
  <c r="N1665" i="9"/>
  <c r="O1665" i="9"/>
  <c r="N1664" i="9"/>
  <c r="O1664" i="9"/>
  <c r="N1663" i="9"/>
  <c r="O1663" i="9"/>
  <c r="N1662" i="9"/>
  <c r="O1662" i="9"/>
  <c r="N1661" i="9"/>
  <c r="O1661" i="9"/>
  <c r="N1660" i="9"/>
  <c r="O1660" i="9"/>
  <c r="N1659" i="9"/>
  <c r="O1659" i="9"/>
  <c r="N1658" i="9"/>
  <c r="O1658" i="9"/>
  <c r="N1657" i="9"/>
  <c r="O1657" i="9"/>
  <c r="N1656" i="9"/>
  <c r="O1656" i="9"/>
  <c r="N1655" i="9"/>
  <c r="O1655" i="9"/>
  <c r="N1654" i="9"/>
  <c r="O1654" i="9"/>
  <c r="N1653" i="9"/>
  <c r="O1653" i="9"/>
  <c r="N1652" i="9"/>
  <c r="O1652" i="9"/>
  <c r="N1651" i="9"/>
  <c r="O1651" i="9"/>
  <c r="N1650" i="9"/>
  <c r="O1650" i="9"/>
  <c r="N1649" i="9"/>
  <c r="O1649" i="9"/>
  <c r="N1648" i="9"/>
  <c r="O1648" i="9"/>
  <c r="N1647" i="9"/>
  <c r="O1647" i="9"/>
  <c r="N1646" i="9"/>
  <c r="O1646" i="9"/>
  <c r="N1645" i="9"/>
  <c r="O1645" i="9"/>
  <c r="N1644" i="9"/>
  <c r="O1644" i="9"/>
  <c r="N1643" i="9"/>
  <c r="O1643" i="9"/>
  <c r="N1642" i="9"/>
  <c r="O1642" i="9"/>
  <c r="N1641" i="9"/>
  <c r="O1641" i="9"/>
  <c r="N1640" i="9"/>
  <c r="O1640" i="9"/>
  <c r="N1639" i="9"/>
  <c r="O1639" i="9"/>
  <c r="N1638" i="9"/>
  <c r="O1638" i="9"/>
  <c r="N1637" i="9"/>
  <c r="O1637" i="9"/>
  <c r="N1636" i="9"/>
  <c r="O1636" i="9"/>
  <c r="N1635" i="9"/>
  <c r="O1635" i="9"/>
  <c r="N1634" i="9"/>
  <c r="O1634" i="9"/>
  <c r="N1633" i="9"/>
  <c r="O1633" i="9"/>
  <c r="N1632" i="9"/>
  <c r="O1632" i="9"/>
  <c r="N1631" i="9"/>
  <c r="O1631" i="9"/>
  <c r="N1630" i="9"/>
  <c r="O1630" i="9"/>
  <c r="N1629" i="9"/>
  <c r="O1629" i="9"/>
  <c r="N1628" i="9"/>
  <c r="O1628" i="9"/>
  <c r="N1627" i="9"/>
  <c r="O1627" i="9"/>
  <c r="N1626" i="9"/>
  <c r="O1626" i="9"/>
  <c r="N1625" i="9"/>
  <c r="O1625" i="9"/>
  <c r="N1624" i="9"/>
  <c r="O1624" i="9"/>
  <c r="N1623" i="9"/>
  <c r="O1623" i="9"/>
  <c r="N1622" i="9"/>
  <c r="O1622" i="9"/>
  <c r="N1621" i="9"/>
  <c r="O1621" i="9"/>
  <c r="N1620" i="9"/>
  <c r="O1620" i="9"/>
  <c r="N1619" i="9"/>
  <c r="O1619" i="9"/>
  <c r="N1618" i="9"/>
  <c r="O1618" i="9"/>
  <c r="N1617" i="9"/>
  <c r="O1617" i="9"/>
  <c r="N1616" i="9"/>
  <c r="O1616" i="9"/>
  <c r="N1615" i="9"/>
  <c r="O1615" i="9"/>
  <c r="N1614" i="9"/>
  <c r="O1614" i="9"/>
  <c r="N1613" i="9"/>
  <c r="O1613" i="9"/>
  <c r="N1612" i="9"/>
  <c r="O1612" i="9"/>
  <c r="N1611" i="9"/>
  <c r="O1611" i="9"/>
  <c r="N1610" i="9"/>
  <c r="O1610" i="9"/>
  <c r="N1609" i="9"/>
  <c r="O1609" i="9"/>
  <c r="N1608" i="9"/>
  <c r="O1608" i="9"/>
  <c r="N1607" i="9"/>
  <c r="O1607" i="9"/>
  <c r="N1606" i="9"/>
  <c r="O1606" i="9"/>
  <c r="N1605" i="9"/>
  <c r="O1605" i="9"/>
  <c r="N1604" i="9"/>
  <c r="O1604" i="9"/>
  <c r="N1603" i="9"/>
  <c r="O1603" i="9"/>
  <c r="N1602" i="9"/>
  <c r="O1602" i="9"/>
  <c r="N1601" i="9"/>
  <c r="O1601" i="9"/>
  <c r="N1600" i="9"/>
  <c r="O1600" i="9"/>
  <c r="N1599" i="9"/>
  <c r="O1599" i="9"/>
  <c r="N1598" i="9"/>
  <c r="O1598" i="9"/>
  <c r="N1597" i="9"/>
  <c r="O1597" i="9"/>
  <c r="N1596" i="9"/>
  <c r="O1596" i="9"/>
  <c r="N1595" i="9"/>
  <c r="O1595" i="9"/>
  <c r="N1594" i="9"/>
  <c r="O1594" i="9"/>
  <c r="N1593" i="9"/>
  <c r="O1593" i="9"/>
  <c r="N1592" i="9"/>
  <c r="O1592" i="9"/>
  <c r="N1591" i="9"/>
  <c r="O1591" i="9"/>
  <c r="N1590" i="9"/>
  <c r="O1590" i="9"/>
  <c r="N1589" i="9"/>
  <c r="O1589" i="9"/>
  <c r="N1588" i="9"/>
  <c r="O1588" i="9"/>
  <c r="N1587" i="9"/>
  <c r="O1587" i="9"/>
  <c r="N1586" i="9"/>
  <c r="O1586" i="9"/>
  <c r="N1585" i="9"/>
  <c r="O1585" i="9"/>
  <c r="N1584" i="9"/>
  <c r="O1584" i="9"/>
  <c r="N1583" i="9"/>
  <c r="O1583" i="9"/>
  <c r="N1582" i="9"/>
  <c r="O1582" i="9"/>
  <c r="N1581" i="9"/>
  <c r="O1581" i="9"/>
  <c r="N1580" i="9"/>
  <c r="O1580" i="9"/>
  <c r="N1579" i="9"/>
  <c r="O1579" i="9"/>
  <c r="N1578" i="9"/>
  <c r="O1578" i="9"/>
  <c r="N1577" i="9"/>
  <c r="O1577" i="9"/>
  <c r="N1576" i="9"/>
  <c r="O1576" i="9"/>
  <c r="N1575" i="9"/>
  <c r="O1575" i="9"/>
  <c r="N1574" i="9"/>
  <c r="O1574" i="9"/>
  <c r="N1573" i="9"/>
  <c r="O1573" i="9"/>
  <c r="N1572" i="9"/>
  <c r="O1572" i="9"/>
  <c r="N1571" i="9"/>
  <c r="O1571" i="9"/>
  <c r="N1570" i="9"/>
  <c r="O1570" i="9"/>
  <c r="N1569" i="9"/>
  <c r="O1569" i="9"/>
  <c r="N1568" i="9"/>
  <c r="O1568" i="9"/>
  <c r="N1567" i="9"/>
  <c r="O1567" i="9"/>
  <c r="N1566" i="9"/>
  <c r="O1566" i="9"/>
  <c r="N1565" i="9"/>
  <c r="O1565" i="9"/>
  <c r="N1564" i="9"/>
  <c r="O1564" i="9"/>
  <c r="N1563" i="9"/>
  <c r="O1563" i="9"/>
  <c r="N1562" i="9"/>
  <c r="O1562" i="9"/>
  <c r="N1561" i="9"/>
  <c r="O1561" i="9"/>
  <c r="N1560" i="9"/>
  <c r="O1560" i="9"/>
  <c r="N1559" i="9"/>
  <c r="O1559" i="9"/>
  <c r="N1558" i="9"/>
  <c r="O1558" i="9"/>
  <c r="N1557" i="9"/>
  <c r="O1557" i="9"/>
  <c r="N1556" i="9"/>
  <c r="O1556" i="9"/>
  <c r="N1555" i="9"/>
  <c r="O1555" i="9"/>
  <c r="N1554" i="9"/>
  <c r="O1554" i="9"/>
  <c r="N1553" i="9"/>
  <c r="O1553" i="9"/>
  <c r="N1552" i="9"/>
  <c r="O1552" i="9"/>
  <c r="N1551" i="9"/>
  <c r="O1551" i="9"/>
  <c r="N1550" i="9"/>
  <c r="O1550" i="9"/>
  <c r="N1549" i="9"/>
  <c r="O1549" i="9"/>
  <c r="N1548" i="9"/>
  <c r="O1548" i="9"/>
  <c r="N1547" i="9"/>
  <c r="O1547" i="9"/>
  <c r="N1546" i="9"/>
  <c r="O1546" i="9"/>
  <c r="N1545" i="9"/>
  <c r="O1545" i="9"/>
  <c r="N1544" i="9"/>
  <c r="O1544" i="9"/>
  <c r="N1543" i="9"/>
  <c r="O1543" i="9"/>
  <c r="N1542" i="9"/>
  <c r="O1542" i="9"/>
  <c r="N1541" i="9"/>
  <c r="O1541" i="9"/>
  <c r="N1540" i="9"/>
  <c r="O1540" i="9"/>
  <c r="N1539" i="9"/>
  <c r="O1539" i="9"/>
  <c r="N1538" i="9"/>
  <c r="O1538" i="9"/>
  <c r="N1537" i="9"/>
  <c r="O1537" i="9"/>
  <c r="N1536" i="9"/>
  <c r="O1536" i="9"/>
  <c r="N1535" i="9"/>
  <c r="O1535" i="9"/>
  <c r="N1534" i="9"/>
  <c r="O1534" i="9"/>
  <c r="N1533" i="9"/>
  <c r="O1533" i="9"/>
  <c r="N1532" i="9"/>
  <c r="O1532" i="9"/>
  <c r="N1531" i="9"/>
  <c r="O1531" i="9"/>
  <c r="N1530" i="9"/>
  <c r="O1530" i="9"/>
  <c r="N1529" i="9"/>
  <c r="O1529" i="9"/>
  <c r="N1528" i="9"/>
  <c r="O1528" i="9"/>
  <c r="N1527" i="9"/>
  <c r="O1527" i="9"/>
  <c r="N1526" i="9"/>
  <c r="O1526" i="9"/>
  <c r="N1525" i="9"/>
  <c r="O1525" i="9"/>
  <c r="N1524" i="9"/>
  <c r="O1524" i="9"/>
  <c r="N1523" i="9"/>
  <c r="O1523" i="9"/>
  <c r="N1522" i="9"/>
  <c r="O1522" i="9"/>
  <c r="N1521" i="9"/>
  <c r="O1521" i="9"/>
  <c r="N1520" i="9"/>
  <c r="O1520" i="9"/>
  <c r="N1519" i="9"/>
  <c r="O1519" i="9"/>
  <c r="N1518" i="9"/>
  <c r="O1518" i="9"/>
  <c r="N1517" i="9"/>
  <c r="O1517" i="9"/>
  <c r="N1516" i="9"/>
  <c r="O1516" i="9"/>
  <c r="N1515" i="9"/>
  <c r="O1515" i="9"/>
  <c r="N1514" i="9"/>
  <c r="O1514" i="9"/>
  <c r="N1513" i="9"/>
  <c r="O1513" i="9"/>
  <c r="N1512" i="9"/>
  <c r="O1512" i="9"/>
  <c r="N1511" i="9"/>
  <c r="O1511" i="9"/>
  <c r="N1510" i="9"/>
  <c r="O1510" i="9"/>
  <c r="N1509" i="9"/>
  <c r="O1509" i="9"/>
  <c r="N1508" i="9"/>
  <c r="O1508" i="9"/>
  <c r="N1507" i="9"/>
  <c r="O1507" i="9"/>
  <c r="N1506" i="9"/>
  <c r="O1506" i="9"/>
  <c r="N1505" i="9"/>
  <c r="O1505" i="9"/>
  <c r="N1504" i="9"/>
  <c r="O1504" i="9"/>
  <c r="N1503" i="9"/>
  <c r="O1503" i="9"/>
  <c r="N1502" i="9"/>
  <c r="O1502" i="9"/>
  <c r="N1501" i="9"/>
  <c r="O1501" i="9"/>
  <c r="N1500" i="9"/>
  <c r="O1500" i="9"/>
  <c r="N1499" i="9"/>
  <c r="O1499" i="9"/>
  <c r="N1498" i="9"/>
  <c r="O1498" i="9"/>
  <c r="N1497" i="9"/>
  <c r="O1497" i="9"/>
  <c r="N1496" i="9"/>
  <c r="O1496" i="9"/>
  <c r="N1495" i="9"/>
  <c r="O1495" i="9"/>
  <c r="N1494" i="9"/>
  <c r="O1494" i="9"/>
  <c r="N1493" i="9"/>
  <c r="O1493" i="9"/>
  <c r="N1492" i="9"/>
  <c r="O1492" i="9"/>
  <c r="N1491" i="9"/>
  <c r="O1491" i="9"/>
  <c r="N1490" i="9"/>
  <c r="O1490" i="9"/>
  <c r="N1489" i="9"/>
  <c r="O1489" i="9"/>
  <c r="N1488" i="9"/>
  <c r="O1488" i="9"/>
  <c r="N1487" i="9"/>
  <c r="O1487" i="9"/>
  <c r="N1486" i="9"/>
  <c r="O1486" i="9"/>
  <c r="N1485" i="9"/>
  <c r="O1485" i="9"/>
  <c r="N1484" i="9"/>
  <c r="O1484" i="9"/>
  <c r="N1483" i="9"/>
  <c r="O1483" i="9"/>
  <c r="N1482" i="9"/>
  <c r="O1482" i="9"/>
  <c r="N1481" i="9"/>
  <c r="O1481" i="9"/>
  <c r="N1480" i="9"/>
  <c r="O1480" i="9"/>
  <c r="N1479" i="9"/>
  <c r="O1479" i="9"/>
  <c r="N1478" i="9"/>
  <c r="O1478" i="9"/>
  <c r="N1477" i="9"/>
  <c r="O1477" i="9"/>
  <c r="N1476" i="9"/>
  <c r="O1476" i="9"/>
  <c r="N1475" i="9"/>
  <c r="O1475" i="9"/>
  <c r="N1474" i="9"/>
  <c r="O1474" i="9"/>
  <c r="N1473" i="9"/>
  <c r="O1473" i="9"/>
  <c r="N1472" i="9"/>
  <c r="O1472" i="9"/>
  <c r="N1471" i="9"/>
  <c r="O1471" i="9"/>
  <c r="N1470" i="9"/>
  <c r="O1470" i="9"/>
  <c r="N1469" i="9"/>
  <c r="O1469" i="9"/>
  <c r="N1468" i="9"/>
  <c r="O1468" i="9"/>
  <c r="N1467" i="9"/>
  <c r="O1467" i="9"/>
  <c r="N1466" i="9"/>
  <c r="O1466" i="9"/>
  <c r="N1465" i="9"/>
  <c r="O1465" i="9"/>
  <c r="N1464" i="9"/>
  <c r="O1464" i="9"/>
  <c r="N1463" i="9"/>
  <c r="O1463" i="9"/>
  <c r="N1462" i="9"/>
  <c r="O1462" i="9"/>
  <c r="N1461" i="9"/>
  <c r="O1461" i="9"/>
  <c r="N1460" i="9"/>
  <c r="O1460" i="9"/>
  <c r="N1459" i="9"/>
  <c r="O1459" i="9"/>
  <c r="N1458" i="9"/>
  <c r="O1458" i="9"/>
  <c r="N1457" i="9"/>
  <c r="O1457" i="9"/>
  <c r="N1456" i="9"/>
  <c r="O1456" i="9"/>
  <c r="N1455" i="9"/>
  <c r="O1455" i="9"/>
  <c r="N1454" i="9"/>
  <c r="O1454" i="9"/>
  <c r="N1453" i="9"/>
  <c r="O1453" i="9"/>
  <c r="N1452" i="9"/>
  <c r="O1452" i="9"/>
  <c r="N1451" i="9"/>
  <c r="O1451" i="9"/>
  <c r="N1450" i="9"/>
  <c r="O1450" i="9"/>
  <c r="N1449" i="9"/>
  <c r="O1449" i="9"/>
  <c r="N1448" i="9"/>
  <c r="O1448" i="9"/>
  <c r="N1447" i="9"/>
  <c r="O1447" i="9"/>
  <c r="N1446" i="9"/>
  <c r="O1446" i="9"/>
  <c r="N1445" i="9"/>
  <c r="O1445" i="9"/>
  <c r="N1444" i="9"/>
  <c r="O1444" i="9"/>
  <c r="N1443" i="9"/>
  <c r="O1443" i="9"/>
  <c r="N1442" i="9"/>
  <c r="O1442" i="9"/>
  <c r="N1441" i="9"/>
  <c r="O1441" i="9"/>
  <c r="N1440" i="9"/>
  <c r="O1440" i="9"/>
  <c r="N1439" i="9"/>
  <c r="O1439" i="9"/>
  <c r="N1438" i="9"/>
  <c r="O1438" i="9"/>
  <c r="N1437" i="9"/>
  <c r="O1437" i="9"/>
  <c r="N1436" i="9"/>
  <c r="O1436" i="9"/>
  <c r="N1435" i="9"/>
  <c r="O1435" i="9"/>
  <c r="N1434" i="9"/>
  <c r="O1434" i="9"/>
  <c r="N1433" i="9"/>
  <c r="O1433" i="9"/>
  <c r="N1432" i="9"/>
  <c r="O1432" i="9"/>
  <c r="N1431" i="9"/>
  <c r="O1431" i="9"/>
  <c r="N1430" i="9"/>
  <c r="O1430" i="9"/>
  <c r="N1429" i="9"/>
  <c r="O1429" i="9"/>
  <c r="N1428" i="9"/>
  <c r="O1428" i="9"/>
  <c r="N1427" i="9"/>
  <c r="O1427" i="9"/>
  <c r="N1426" i="9"/>
  <c r="O1426" i="9"/>
  <c r="N1425" i="9"/>
  <c r="O1425" i="9"/>
  <c r="N1424" i="9"/>
  <c r="O1424" i="9"/>
  <c r="N1423" i="9"/>
  <c r="O1423" i="9"/>
  <c r="N1422" i="9"/>
  <c r="O1422" i="9"/>
  <c r="N1421" i="9"/>
  <c r="O1421" i="9"/>
  <c r="N1420" i="9"/>
  <c r="O1420" i="9"/>
  <c r="N1419" i="9"/>
  <c r="O1419" i="9"/>
  <c r="N1418" i="9"/>
  <c r="O1418" i="9"/>
  <c r="N1417" i="9"/>
  <c r="O1417" i="9"/>
  <c r="N1416" i="9"/>
  <c r="O1416" i="9"/>
  <c r="N1415" i="9"/>
  <c r="O1415" i="9"/>
  <c r="N1414" i="9"/>
  <c r="O1414" i="9"/>
  <c r="N1413" i="9"/>
  <c r="O1413" i="9"/>
  <c r="N1412" i="9"/>
  <c r="O1412" i="9"/>
  <c r="N1411" i="9"/>
  <c r="O1411" i="9"/>
  <c r="N1410" i="9"/>
  <c r="O1410" i="9"/>
  <c r="N1409" i="9"/>
  <c r="O1409" i="9"/>
  <c r="N1408" i="9"/>
  <c r="O1408" i="9"/>
  <c r="N1407" i="9"/>
  <c r="O1407" i="9"/>
  <c r="N1406" i="9"/>
  <c r="O1406" i="9"/>
  <c r="N1405" i="9"/>
  <c r="O1405" i="9"/>
  <c r="N1404" i="9"/>
  <c r="O1404" i="9"/>
  <c r="N1403" i="9"/>
  <c r="O1403" i="9"/>
  <c r="N1402" i="9"/>
  <c r="O1402" i="9"/>
  <c r="N1401" i="9"/>
  <c r="O1401" i="9"/>
  <c r="N1400" i="9"/>
  <c r="O1400" i="9"/>
  <c r="N1399" i="9"/>
  <c r="O1399" i="9"/>
  <c r="N1398" i="9"/>
  <c r="O1398" i="9"/>
  <c r="N1397" i="9"/>
  <c r="O1397" i="9"/>
  <c r="N1396" i="9"/>
  <c r="O1396" i="9"/>
  <c r="N1395" i="9"/>
  <c r="O1395" i="9"/>
  <c r="N1394" i="9"/>
  <c r="O1394" i="9"/>
  <c r="N1393" i="9"/>
  <c r="O1393" i="9"/>
  <c r="N1392" i="9"/>
  <c r="O1392" i="9"/>
  <c r="N1391" i="9"/>
  <c r="O1391" i="9"/>
  <c r="N1390" i="9"/>
  <c r="O1390" i="9"/>
  <c r="N1389" i="9"/>
  <c r="O1389" i="9"/>
  <c r="N1388" i="9"/>
  <c r="O1388" i="9"/>
  <c r="N1387" i="9"/>
  <c r="O1387" i="9"/>
  <c r="N1386" i="9"/>
  <c r="O1386" i="9"/>
  <c r="N1385" i="9"/>
  <c r="O1385" i="9"/>
  <c r="N1384" i="9"/>
  <c r="O1384" i="9"/>
  <c r="N1383" i="9"/>
  <c r="O1383" i="9"/>
  <c r="N1382" i="9"/>
  <c r="O1382" i="9"/>
  <c r="N1381" i="9"/>
  <c r="O1381" i="9"/>
  <c r="N1380" i="9"/>
  <c r="O1380" i="9"/>
  <c r="N1379" i="9"/>
  <c r="O1379" i="9"/>
  <c r="N1378" i="9"/>
  <c r="O1378" i="9"/>
  <c r="N1377" i="9"/>
  <c r="O1377" i="9"/>
  <c r="N1376" i="9"/>
  <c r="O1376" i="9"/>
  <c r="N1375" i="9"/>
  <c r="O1375" i="9"/>
  <c r="N1374" i="9"/>
  <c r="O1374" i="9"/>
  <c r="N1373" i="9"/>
  <c r="O1373" i="9"/>
  <c r="N1372" i="9"/>
  <c r="O1372" i="9"/>
  <c r="N1371" i="9"/>
  <c r="O1371" i="9"/>
  <c r="N1370" i="9"/>
  <c r="O1370" i="9"/>
  <c r="N1369" i="9"/>
  <c r="O1369" i="9"/>
  <c r="N1368" i="9"/>
  <c r="O1368" i="9"/>
  <c r="N1367" i="9"/>
  <c r="O1367" i="9"/>
  <c r="N1366" i="9"/>
  <c r="O1366" i="9"/>
  <c r="N1365" i="9"/>
  <c r="O1365" i="9"/>
  <c r="N1364" i="9"/>
  <c r="O1364" i="9"/>
  <c r="N1363" i="9"/>
  <c r="O1363" i="9"/>
  <c r="N1362" i="9"/>
  <c r="O1362" i="9"/>
  <c r="N1361" i="9"/>
  <c r="O1361" i="9"/>
  <c r="N1360" i="9"/>
  <c r="O1360" i="9"/>
  <c r="N1359" i="9"/>
  <c r="O1359" i="9"/>
  <c r="N1358" i="9"/>
  <c r="O1358" i="9"/>
  <c r="N1357" i="9"/>
  <c r="O1357" i="9"/>
  <c r="N1356" i="9"/>
  <c r="O1356" i="9"/>
  <c r="N1355" i="9"/>
  <c r="O1355" i="9"/>
  <c r="N1354" i="9"/>
  <c r="O1354" i="9"/>
  <c r="N1353" i="9"/>
  <c r="O1353" i="9"/>
  <c r="N1352" i="9"/>
  <c r="O1352" i="9"/>
  <c r="N1351" i="9"/>
  <c r="O1351" i="9"/>
  <c r="N1350" i="9"/>
  <c r="O1350" i="9"/>
  <c r="N1349" i="9"/>
  <c r="O1349" i="9"/>
  <c r="N1348" i="9"/>
  <c r="O1348" i="9"/>
  <c r="N1347" i="9"/>
  <c r="O1347" i="9"/>
  <c r="N1346" i="9"/>
  <c r="O1346" i="9"/>
  <c r="N1345" i="9"/>
  <c r="O1345" i="9"/>
  <c r="N1344" i="9"/>
  <c r="O1344" i="9"/>
  <c r="N1343" i="9"/>
  <c r="O1343" i="9"/>
  <c r="N1342" i="9"/>
  <c r="O1342" i="9"/>
  <c r="N1341" i="9"/>
  <c r="O1341" i="9"/>
  <c r="N1340" i="9"/>
  <c r="O1340" i="9"/>
  <c r="N1339" i="9"/>
  <c r="O1339" i="9"/>
  <c r="N1338" i="9"/>
  <c r="O1338" i="9"/>
  <c r="N1337" i="9"/>
  <c r="O1337" i="9"/>
  <c r="N1336" i="9"/>
  <c r="O1336" i="9"/>
  <c r="N1335" i="9"/>
  <c r="O1335" i="9"/>
  <c r="N1334" i="9"/>
  <c r="O1334" i="9"/>
  <c r="N1333" i="9"/>
  <c r="O1333" i="9"/>
  <c r="N1332" i="9"/>
  <c r="O1332" i="9"/>
  <c r="N1331" i="9"/>
  <c r="O1331" i="9"/>
  <c r="N1330" i="9"/>
  <c r="O1330" i="9"/>
  <c r="N1329" i="9"/>
  <c r="O1329" i="9"/>
  <c r="N1328" i="9"/>
  <c r="O1328" i="9"/>
  <c r="N1327" i="9"/>
  <c r="O1327" i="9"/>
  <c r="N1326" i="9"/>
  <c r="O1326" i="9"/>
  <c r="N1325" i="9"/>
  <c r="O1325" i="9"/>
  <c r="N1324" i="9"/>
  <c r="O1324" i="9"/>
  <c r="N1323" i="9"/>
  <c r="O1323" i="9"/>
  <c r="N1322" i="9"/>
  <c r="O1322" i="9"/>
  <c r="N1321" i="9"/>
  <c r="O1321" i="9"/>
  <c r="N1320" i="9"/>
  <c r="O1320" i="9"/>
  <c r="N1319" i="9"/>
  <c r="O1319" i="9"/>
  <c r="N1318" i="9"/>
  <c r="O1318" i="9"/>
  <c r="N1317" i="9"/>
  <c r="O1317" i="9"/>
  <c r="N1316" i="9"/>
  <c r="O1316" i="9"/>
  <c r="N1315" i="9"/>
  <c r="O1315" i="9"/>
  <c r="N1314" i="9"/>
  <c r="O1314" i="9"/>
  <c r="N1313" i="9"/>
  <c r="O1313" i="9"/>
  <c r="N1312" i="9"/>
  <c r="O1312" i="9"/>
  <c r="N1311" i="9"/>
  <c r="O1311" i="9"/>
  <c r="N1310" i="9"/>
  <c r="O1310" i="9"/>
  <c r="N1309" i="9"/>
  <c r="O1309" i="9"/>
  <c r="N1308" i="9"/>
  <c r="O1308" i="9"/>
  <c r="N1307" i="9"/>
  <c r="O1307" i="9"/>
  <c r="N1306" i="9"/>
  <c r="O1306" i="9"/>
  <c r="N1305" i="9"/>
  <c r="O1305" i="9"/>
  <c r="N1304" i="9"/>
  <c r="O1304" i="9"/>
  <c r="N1303" i="9"/>
  <c r="O1303" i="9"/>
  <c r="N1302" i="9"/>
  <c r="O1302" i="9"/>
  <c r="N1301" i="9"/>
  <c r="O1301" i="9"/>
  <c r="N1300" i="9"/>
  <c r="O1300" i="9"/>
  <c r="N1299" i="9"/>
  <c r="O1299" i="9"/>
  <c r="N1298" i="9"/>
  <c r="O1298" i="9"/>
  <c r="N1297" i="9"/>
  <c r="O1297" i="9"/>
  <c r="N1296" i="9"/>
  <c r="O1296" i="9"/>
  <c r="N1295" i="9"/>
  <c r="O1295" i="9"/>
  <c r="N1294" i="9"/>
  <c r="O1294" i="9"/>
  <c r="N1293" i="9"/>
  <c r="O1293" i="9"/>
  <c r="N1292" i="9"/>
  <c r="O1292" i="9"/>
  <c r="N1291" i="9"/>
  <c r="O1291" i="9"/>
  <c r="N1290" i="9"/>
  <c r="O1290" i="9"/>
  <c r="N1289" i="9"/>
  <c r="O1289" i="9"/>
  <c r="N1288" i="9"/>
  <c r="O1288" i="9"/>
  <c r="N1287" i="9"/>
  <c r="O1287" i="9"/>
  <c r="N1286" i="9"/>
  <c r="O1286" i="9"/>
  <c r="N1285" i="9"/>
  <c r="O1285" i="9"/>
  <c r="N1284" i="9"/>
  <c r="O1284" i="9"/>
  <c r="N1283" i="9"/>
  <c r="O1283" i="9"/>
  <c r="N1282" i="9"/>
  <c r="O1282" i="9"/>
  <c r="N1281" i="9"/>
  <c r="O1281" i="9"/>
  <c r="N1280" i="9"/>
  <c r="O1280" i="9"/>
  <c r="N1279" i="9"/>
  <c r="O1279" i="9"/>
  <c r="N1278" i="9"/>
  <c r="O1278" i="9"/>
  <c r="N1277" i="9"/>
  <c r="O1277" i="9"/>
  <c r="N1276" i="9"/>
  <c r="O1276" i="9"/>
  <c r="N1275" i="9"/>
  <c r="O1275" i="9"/>
  <c r="N1274" i="9"/>
  <c r="O1274" i="9"/>
  <c r="N1273" i="9"/>
  <c r="O1273" i="9"/>
  <c r="N1272" i="9"/>
  <c r="O1272" i="9"/>
  <c r="N1271" i="9"/>
  <c r="O1271" i="9"/>
  <c r="N1270" i="9"/>
  <c r="O1270" i="9"/>
  <c r="N1269" i="9"/>
  <c r="O1269" i="9"/>
  <c r="N1268" i="9"/>
  <c r="O1268" i="9"/>
  <c r="N1267" i="9"/>
  <c r="O1267" i="9"/>
  <c r="N1266" i="9"/>
  <c r="O1266" i="9"/>
  <c r="N1265" i="9"/>
  <c r="O1265" i="9"/>
  <c r="N1264" i="9"/>
  <c r="O1264" i="9"/>
  <c r="N1263" i="9"/>
  <c r="O1263" i="9"/>
  <c r="N1262" i="9"/>
  <c r="O1262" i="9"/>
  <c r="N1261" i="9"/>
  <c r="O1261" i="9"/>
  <c r="N1260" i="9"/>
  <c r="O1260" i="9"/>
  <c r="N1259" i="9"/>
  <c r="O1259" i="9"/>
  <c r="N1258" i="9"/>
  <c r="O1258" i="9"/>
  <c r="N1257" i="9"/>
  <c r="O1257" i="9"/>
  <c r="N1256" i="9"/>
  <c r="O1256" i="9"/>
  <c r="N1255" i="9"/>
  <c r="O1255" i="9"/>
  <c r="N1254" i="9"/>
  <c r="O1254" i="9"/>
  <c r="N1253" i="9"/>
  <c r="O1253" i="9"/>
  <c r="N1252" i="9"/>
  <c r="O1252" i="9"/>
  <c r="N1251" i="9"/>
  <c r="O1251" i="9"/>
  <c r="N1250" i="9"/>
  <c r="O1250" i="9"/>
  <c r="N1249" i="9"/>
  <c r="O1249" i="9"/>
  <c r="N1248" i="9"/>
  <c r="O1248" i="9"/>
  <c r="N1247" i="9"/>
  <c r="O1247" i="9"/>
  <c r="N1246" i="9"/>
  <c r="O1246" i="9"/>
  <c r="N1245" i="9"/>
  <c r="O1245" i="9"/>
  <c r="N1244" i="9"/>
  <c r="O1244" i="9"/>
  <c r="N1243" i="9"/>
  <c r="O1243" i="9"/>
  <c r="N1242" i="9"/>
  <c r="O1242" i="9"/>
  <c r="N1241" i="9"/>
  <c r="O1241" i="9"/>
  <c r="N1240" i="9"/>
  <c r="O1240" i="9"/>
  <c r="N1239" i="9"/>
  <c r="O1239" i="9"/>
  <c r="N1238" i="9"/>
  <c r="O1238" i="9"/>
  <c r="N1237" i="9"/>
  <c r="O1237" i="9"/>
  <c r="N1236" i="9"/>
  <c r="O1236" i="9"/>
  <c r="N1235" i="9"/>
  <c r="O1235" i="9"/>
  <c r="N1234" i="9"/>
  <c r="O1234" i="9"/>
  <c r="N1233" i="9"/>
  <c r="O1233" i="9"/>
  <c r="N1232" i="9"/>
  <c r="O1232" i="9"/>
  <c r="N1231" i="9"/>
  <c r="O1231" i="9"/>
  <c r="N1230" i="9"/>
  <c r="O1230" i="9"/>
  <c r="N1229" i="9"/>
  <c r="O1229" i="9"/>
  <c r="N1228" i="9"/>
  <c r="O1228" i="9"/>
  <c r="N1227" i="9"/>
  <c r="O1227" i="9"/>
  <c r="N1226" i="9"/>
  <c r="O1226" i="9"/>
  <c r="N1225" i="9"/>
  <c r="O1225" i="9"/>
  <c r="N1224" i="9"/>
  <c r="O1224" i="9"/>
  <c r="N1223" i="9"/>
  <c r="O1223" i="9"/>
  <c r="N1222" i="9"/>
  <c r="O1222" i="9"/>
  <c r="N1221" i="9"/>
  <c r="O1221" i="9"/>
  <c r="N1220" i="9"/>
  <c r="O1220" i="9"/>
  <c r="N1219" i="9"/>
  <c r="O1219" i="9"/>
  <c r="N1218" i="9"/>
  <c r="O1218" i="9"/>
  <c r="N1217" i="9"/>
  <c r="O1217" i="9"/>
  <c r="N1216" i="9"/>
  <c r="O1216" i="9"/>
  <c r="N1215" i="9"/>
  <c r="O1215" i="9"/>
  <c r="N1214" i="9"/>
  <c r="O1214" i="9"/>
  <c r="N1213" i="9"/>
  <c r="O1213" i="9"/>
  <c r="N1212" i="9"/>
  <c r="O1212" i="9"/>
  <c r="N1211" i="9"/>
  <c r="O1211" i="9"/>
  <c r="N1210" i="9"/>
  <c r="O1210" i="9"/>
  <c r="N1209" i="9"/>
  <c r="O1209" i="9"/>
  <c r="N1208" i="9"/>
  <c r="O1208" i="9"/>
  <c r="N1207" i="9"/>
  <c r="O1207" i="9"/>
  <c r="N1206" i="9"/>
  <c r="O1206" i="9"/>
  <c r="N1205" i="9"/>
  <c r="O1205" i="9"/>
  <c r="N1204" i="9"/>
  <c r="O1204" i="9"/>
  <c r="N1203" i="9"/>
  <c r="O1203" i="9"/>
  <c r="N1202" i="9"/>
  <c r="O1202" i="9"/>
  <c r="N1201" i="9"/>
  <c r="O1201" i="9"/>
  <c r="N1200" i="9"/>
  <c r="O1200" i="9"/>
  <c r="N1199" i="9"/>
  <c r="O1199" i="9"/>
  <c r="N1198" i="9"/>
  <c r="O1198" i="9"/>
  <c r="N1197" i="9"/>
  <c r="O1197" i="9"/>
  <c r="N1196" i="9"/>
  <c r="O1196" i="9"/>
  <c r="N1195" i="9"/>
  <c r="O1195" i="9"/>
  <c r="N1194" i="9"/>
  <c r="O1194" i="9"/>
  <c r="N1193" i="9"/>
  <c r="O1193" i="9"/>
  <c r="N1192" i="9"/>
  <c r="O1192" i="9"/>
  <c r="N1191" i="9"/>
  <c r="O1191" i="9"/>
  <c r="N1190" i="9"/>
  <c r="O1190" i="9"/>
  <c r="N1189" i="9"/>
  <c r="O1189" i="9"/>
  <c r="N1188" i="9"/>
  <c r="O1188" i="9"/>
  <c r="N1187" i="9"/>
  <c r="O1187" i="9"/>
  <c r="N1186" i="9"/>
  <c r="O1186" i="9"/>
  <c r="N1185" i="9"/>
  <c r="O1185" i="9"/>
  <c r="N1184" i="9"/>
  <c r="O1184" i="9"/>
  <c r="N1183" i="9"/>
  <c r="O1183" i="9"/>
  <c r="N1182" i="9"/>
  <c r="O1182" i="9"/>
  <c r="N1181" i="9"/>
  <c r="O1181" i="9"/>
  <c r="N1180" i="9"/>
  <c r="O1180" i="9"/>
  <c r="N1179" i="9"/>
  <c r="O1179" i="9"/>
  <c r="N1178" i="9"/>
  <c r="O1178" i="9"/>
  <c r="N1177" i="9"/>
  <c r="O1177" i="9"/>
  <c r="N1176" i="9"/>
  <c r="O1176" i="9"/>
  <c r="N1175" i="9"/>
  <c r="O1175" i="9"/>
  <c r="N1174" i="9"/>
  <c r="O1174" i="9"/>
  <c r="N1173" i="9"/>
  <c r="O1173" i="9"/>
  <c r="N1172" i="9"/>
  <c r="O1172" i="9"/>
  <c r="N1171" i="9"/>
  <c r="O1171" i="9"/>
  <c r="N1170" i="9"/>
  <c r="O1170" i="9"/>
  <c r="N1169" i="9"/>
  <c r="O1169" i="9"/>
  <c r="N1168" i="9"/>
  <c r="O1168" i="9"/>
  <c r="N1167" i="9"/>
  <c r="O1167" i="9"/>
  <c r="N1166" i="9"/>
  <c r="O1166" i="9"/>
  <c r="N1165" i="9"/>
  <c r="O1165" i="9"/>
  <c r="N1164" i="9"/>
  <c r="O1164" i="9"/>
  <c r="N1163" i="9"/>
  <c r="O1163" i="9"/>
  <c r="N1162" i="9"/>
  <c r="O1162" i="9"/>
  <c r="N1161" i="9"/>
  <c r="O1161" i="9"/>
  <c r="N1160" i="9"/>
  <c r="O1160" i="9"/>
  <c r="N1159" i="9"/>
  <c r="O1159" i="9"/>
  <c r="N1158" i="9"/>
  <c r="O1158" i="9"/>
  <c r="N1157" i="9"/>
  <c r="O1157" i="9"/>
  <c r="N1156" i="9"/>
  <c r="O1156" i="9"/>
  <c r="N1155" i="9"/>
  <c r="O1155" i="9"/>
  <c r="N1154" i="9"/>
  <c r="O1154" i="9"/>
  <c r="N1153" i="9"/>
  <c r="O1153" i="9"/>
  <c r="N1152" i="9"/>
  <c r="O1152" i="9"/>
  <c r="N1151" i="9"/>
  <c r="O1151" i="9"/>
  <c r="N1150" i="9"/>
  <c r="O1150" i="9"/>
  <c r="N1149" i="9"/>
  <c r="O1149" i="9"/>
  <c r="N1148" i="9"/>
  <c r="O1148" i="9"/>
  <c r="N1147" i="9"/>
  <c r="O1147" i="9"/>
  <c r="N1146" i="9"/>
  <c r="O1146" i="9"/>
  <c r="N1145" i="9"/>
  <c r="O1145" i="9"/>
  <c r="N1144" i="9"/>
  <c r="O1144" i="9"/>
  <c r="N1143" i="9"/>
  <c r="O1143" i="9"/>
  <c r="N1142" i="9"/>
  <c r="O1142" i="9"/>
  <c r="N1141" i="9"/>
  <c r="O1141" i="9"/>
  <c r="N1140" i="9"/>
  <c r="O1140" i="9"/>
  <c r="N1139" i="9"/>
  <c r="O1139" i="9"/>
  <c r="N1138" i="9"/>
  <c r="O1138" i="9"/>
  <c r="N1137" i="9"/>
  <c r="O1137" i="9"/>
  <c r="N1136" i="9"/>
  <c r="O1136" i="9"/>
  <c r="N1135" i="9"/>
  <c r="O1135" i="9"/>
  <c r="N1134" i="9"/>
  <c r="O1134" i="9"/>
  <c r="N1133" i="9"/>
  <c r="O1133" i="9"/>
  <c r="N1132" i="9"/>
  <c r="O1132" i="9"/>
  <c r="N1131" i="9"/>
  <c r="O1131" i="9"/>
  <c r="N1130" i="9"/>
  <c r="O1130" i="9"/>
  <c r="N1129" i="9"/>
  <c r="O1129" i="9"/>
  <c r="N1128" i="9"/>
  <c r="O1128" i="9"/>
  <c r="N1127" i="9"/>
  <c r="O1127" i="9"/>
  <c r="N1126" i="9"/>
  <c r="O1126" i="9"/>
  <c r="N1125" i="9"/>
  <c r="O1125" i="9"/>
  <c r="N1124" i="9"/>
  <c r="O1124" i="9"/>
  <c r="N1123" i="9"/>
  <c r="O1123" i="9"/>
  <c r="N1122" i="9"/>
  <c r="O1122" i="9"/>
  <c r="N1121" i="9"/>
  <c r="O1121" i="9"/>
  <c r="N1120" i="9"/>
  <c r="O1120" i="9"/>
  <c r="N1119" i="9"/>
  <c r="O1119" i="9"/>
  <c r="N1118" i="9"/>
  <c r="O1118" i="9"/>
  <c r="N1117" i="9"/>
  <c r="O1117" i="9"/>
  <c r="N1116" i="9"/>
  <c r="O1116" i="9"/>
  <c r="N1115" i="9"/>
  <c r="O1115" i="9"/>
  <c r="N1114" i="9"/>
  <c r="O1114" i="9"/>
  <c r="N1113" i="9"/>
  <c r="O1113" i="9"/>
  <c r="N1112" i="9"/>
  <c r="O1112" i="9"/>
  <c r="N1111" i="9"/>
  <c r="O1111" i="9"/>
  <c r="N1110" i="9"/>
  <c r="O1110" i="9"/>
  <c r="N1109" i="9"/>
  <c r="O1109" i="9"/>
  <c r="N1108" i="9"/>
  <c r="O1108" i="9"/>
  <c r="N1107" i="9"/>
  <c r="O1107" i="9"/>
  <c r="N1106" i="9"/>
  <c r="O1106" i="9"/>
  <c r="N1105" i="9"/>
  <c r="O1105" i="9"/>
  <c r="N1104" i="9"/>
  <c r="O1104" i="9"/>
  <c r="N1103" i="9"/>
  <c r="O1103" i="9"/>
  <c r="N1102" i="9"/>
  <c r="O1102" i="9"/>
  <c r="N1101" i="9"/>
  <c r="O1101" i="9"/>
  <c r="N1100" i="9"/>
  <c r="O1100" i="9"/>
  <c r="N1099" i="9"/>
  <c r="O1099" i="9"/>
  <c r="N1098" i="9"/>
  <c r="O1098" i="9"/>
  <c r="N1097" i="9"/>
  <c r="O1097" i="9"/>
  <c r="N1096" i="9"/>
  <c r="O1096" i="9"/>
  <c r="N1095" i="9"/>
  <c r="O1095" i="9"/>
  <c r="N1094" i="9"/>
  <c r="O1094" i="9"/>
  <c r="N1093" i="9"/>
  <c r="O1093" i="9"/>
  <c r="N1092" i="9"/>
  <c r="O1092" i="9"/>
  <c r="N1091" i="9"/>
  <c r="O1091" i="9"/>
  <c r="N1090" i="9"/>
  <c r="O1090" i="9"/>
  <c r="N1089" i="9"/>
  <c r="O1089" i="9"/>
  <c r="N1088" i="9"/>
  <c r="O1088" i="9"/>
  <c r="N1087" i="9"/>
  <c r="O1087" i="9"/>
  <c r="N1086" i="9"/>
  <c r="O1086" i="9"/>
  <c r="N1085" i="9"/>
  <c r="O1085" i="9"/>
  <c r="N1084" i="9"/>
  <c r="O1084" i="9"/>
  <c r="N1083" i="9"/>
  <c r="O1083" i="9"/>
  <c r="N1082" i="9"/>
  <c r="O1082" i="9"/>
  <c r="N1081" i="9"/>
  <c r="O1081" i="9"/>
  <c r="N1080" i="9"/>
  <c r="O1080" i="9"/>
  <c r="N1079" i="9"/>
  <c r="O1079" i="9"/>
  <c r="N1078" i="9"/>
  <c r="O1078" i="9"/>
  <c r="N1077" i="9"/>
  <c r="O1077" i="9"/>
  <c r="N1076" i="9"/>
  <c r="O1076" i="9"/>
  <c r="N1075" i="9"/>
  <c r="O1075" i="9"/>
  <c r="N1074" i="9"/>
  <c r="O1074" i="9"/>
  <c r="N1073" i="9"/>
  <c r="O1073" i="9"/>
  <c r="N1072" i="9"/>
  <c r="O1072" i="9"/>
  <c r="N1071" i="9"/>
  <c r="O1071" i="9"/>
  <c r="N1070" i="9"/>
  <c r="O1070" i="9"/>
  <c r="N1069" i="9"/>
  <c r="O1069" i="9"/>
  <c r="N1068" i="9"/>
  <c r="O1068" i="9"/>
  <c r="N1067" i="9"/>
  <c r="O1067" i="9"/>
  <c r="N1066" i="9"/>
  <c r="O1066" i="9"/>
  <c r="N1065" i="9"/>
  <c r="O1065" i="9"/>
  <c r="N1064" i="9"/>
  <c r="O1064" i="9"/>
  <c r="N1063" i="9"/>
  <c r="O1063" i="9"/>
  <c r="N1062" i="9"/>
  <c r="O1062" i="9"/>
  <c r="N1061" i="9"/>
  <c r="O1061" i="9"/>
  <c r="N1060" i="9"/>
  <c r="O1060" i="9"/>
  <c r="N1059" i="9"/>
  <c r="O1059" i="9"/>
  <c r="N1058" i="9"/>
  <c r="O1058" i="9"/>
  <c r="N1057" i="9"/>
  <c r="O1057" i="9"/>
  <c r="N1056" i="9"/>
  <c r="O1056" i="9"/>
  <c r="N1055" i="9"/>
  <c r="O1055" i="9"/>
  <c r="N1054" i="9"/>
  <c r="O1054" i="9"/>
  <c r="N1053" i="9"/>
  <c r="O1053" i="9"/>
  <c r="N1052" i="9"/>
  <c r="O1052" i="9"/>
  <c r="N1051" i="9"/>
  <c r="O1051" i="9"/>
  <c r="N1050" i="9"/>
  <c r="O1050" i="9"/>
  <c r="N1049" i="9"/>
  <c r="O1049" i="9"/>
  <c r="N1048" i="9"/>
  <c r="O1048" i="9"/>
  <c r="N1047" i="9"/>
  <c r="O1047" i="9"/>
  <c r="N1046" i="9"/>
  <c r="O1046" i="9"/>
  <c r="N1045" i="9"/>
  <c r="O1045" i="9"/>
  <c r="N1044" i="9"/>
  <c r="O1044" i="9"/>
  <c r="N1043" i="9"/>
  <c r="O1043" i="9"/>
  <c r="N1042" i="9"/>
  <c r="O1042" i="9"/>
  <c r="N1041" i="9"/>
  <c r="O1041" i="9"/>
  <c r="N1040" i="9"/>
  <c r="O1040" i="9"/>
  <c r="N1039" i="9"/>
  <c r="O1039" i="9"/>
  <c r="N1038" i="9"/>
  <c r="O1038" i="9"/>
  <c r="N1037" i="9"/>
  <c r="O1037" i="9"/>
  <c r="N1036" i="9"/>
  <c r="O1036" i="9"/>
  <c r="N1035" i="9"/>
  <c r="O1035" i="9"/>
  <c r="N1034" i="9"/>
  <c r="O1034" i="9"/>
  <c r="N1033" i="9"/>
  <c r="O1033" i="9"/>
  <c r="N1032" i="9"/>
  <c r="O1032" i="9"/>
  <c r="N1031" i="9"/>
  <c r="O1031" i="9"/>
  <c r="N1030" i="9"/>
  <c r="O1030" i="9"/>
  <c r="N1029" i="9"/>
  <c r="O1029" i="9"/>
  <c r="N1028" i="9"/>
  <c r="O1028" i="9"/>
  <c r="N1027" i="9"/>
  <c r="O1027" i="9"/>
  <c r="N1026" i="9"/>
  <c r="O1026" i="9"/>
  <c r="N1025" i="9"/>
  <c r="O1025" i="9"/>
  <c r="N1024" i="9"/>
  <c r="O1024" i="9"/>
  <c r="N1023" i="9"/>
  <c r="O1023" i="9"/>
  <c r="N1022" i="9"/>
  <c r="O1022" i="9"/>
  <c r="N1021" i="9"/>
  <c r="O1021" i="9"/>
  <c r="N1020" i="9"/>
  <c r="O1020" i="9"/>
  <c r="N1019" i="9"/>
  <c r="O1019" i="9"/>
  <c r="N1018" i="9"/>
  <c r="O1018" i="9"/>
  <c r="N1017" i="9"/>
  <c r="O1017" i="9"/>
  <c r="N1016" i="9"/>
  <c r="O1016" i="9"/>
  <c r="N1015" i="9"/>
  <c r="O1015" i="9"/>
  <c r="N1014" i="9"/>
  <c r="O1014" i="9"/>
  <c r="N1013" i="9"/>
  <c r="O1013" i="9"/>
  <c r="N1012" i="9"/>
  <c r="O1012" i="9"/>
  <c r="N1011" i="9"/>
  <c r="O1011" i="9"/>
  <c r="N1010" i="9"/>
  <c r="O1010" i="9"/>
  <c r="N1009" i="9"/>
  <c r="O1009" i="9"/>
  <c r="N1008" i="9"/>
  <c r="O1008" i="9"/>
  <c r="N1007" i="9"/>
  <c r="O1007" i="9"/>
  <c r="N1006" i="9"/>
  <c r="O1006" i="9"/>
  <c r="N1005" i="9"/>
  <c r="O1005" i="9"/>
  <c r="N1004" i="9"/>
  <c r="O1004" i="9"/>
  <c r="N1003" i="9"/>
  <c r="O1003" i="9"/>
  <c r="N1002" i="9"/>
  <c r="O1002" i="9"/>
  <c r="N1001" i="9"/>
  <c r="O1001" i="9"/>
  <c r="N1000" i="9"/>
  <c r="O1000" i="9"/>
  <c r="N999" i="9"/>
  <c r="O999" i="9"/>
  <c r="N998" i="9"/>
  <c r="O998" i="9"/>
  <c r="N997" i="9"/>
  <c r="O997" i="9"/>
  <c r="N996" i="9"/>
  <c r="O996" i="9"/>
  <c r="N995" i="9"/>
  <c r="O995" i="9"/>
  <c r="N994" i="9"/>
  <c r="O994" i="9"/>
  <c r="N993" i="9"/>
  <c r="O993" i="9"/>
  <c r="N992" i="9"/>
  <c r="O992" i="9"/>
  <c r="N991" i="9"/>
  <c r="O991" i="9"/>
  <c r="N990" i="9"/>
  <c r="O990" i="9"/>
  <c r="N989" i="9"/>
  <c r="O989" i="9"/>
  <c r="N988" i="9"/>
  <c r="O988" i="9"/>
  <c r="N987" i="9"/>
  <c r="O987" i="9"/>
  <c r="N986" i="9"/>
  <c r="O986" i="9"/>
  <c r="N985" i="9"/>
  <c r="O985" i="9"/>
  <c r="N984" i="9"/>
  <c r="O984" i="9"/>
  <c r="N983" i="9"/>
  <c r="O983" i="9"/>
  <c r="N982" i="9"/>
  <c r="O982" i="9"/>
  <c r="N981" i="9"/>
  <c r="O981" i="9"/>
  <c r="N980" i="9"/>
  <c r="O980" i="9"/>
  <c r="N979" i="9"/>
  <c r="O979" i="9"/>
  <c r="N978" i="9"/>
  <c r="O978" i="9"/>
  <c r="N977" i="9"/>
  <c r="O977" i="9"/>
  <c r="N976" i="9"/>
  <c r="O976" i="9"/>
  <c r="N975" i="9"/>
  <c r="O975" i="9"/>
  <c r="N974" i="9"/>
  <c r="O974" i="9"/>
  <c r="N973" i="9"/>
  <c r="O973" i="9"/>
  <c r="N972" i="9"/>
  <c r="O972" i="9"/>
  <c r="N971" i="9"/>
  <c r="O971" i="9"/>
  <c r="N970" i="9"/>
  <c r="O970" i="9"/>
  <c r="N969" i="9"/>
  <c r="O969" i="9"/>
  <c r="N968" i="9"/>
  <c r="O968" i="9"/>
  <c r="N967" i="9"/>
  <c r="O967" i="9"/>
  <c r="N966" i="9"/>
  <c r="O966" i="9"/>
  <c r="N965" i="9"/>
  <c r="O965" i="9"/>
  <c r="N964" i="9"/>
  <c r="O964" i="9"/>
  <c r="N963" i="9"/>
  <c r="O963" i="9"/>
  <c r="N962" i="9"/>
  <c r="O962" i="9"/>
  <c r="N961" i="9"/>
  <c r="O961" i="9"/>
  <c r="N960" i="9"/>
  <c r="O960" i="9"/>
  <c r="N959" i="9"/>
  <c r="O959" i="9"/>
  <c r="N958" i="9"/>
  <c r="O958" i="9"/>
  <c r="N957" i="9"/>
  <c r="O957" i="9"/>
  <c r="N956" i="9"/>
  <c r="O956" i="9"/>
  <c r="N955" i="9"/>
  <c r="O955" i="9"/>
  <c r="N954" i="9"/>
  <c r="O954" i="9"/>
  <c r="N953" i="9"/>
  <c r="O953" i="9"/>
  <c r="N952" i="9"/>
  <c r="O952" i="9"/>
  <c r="N951" i="9"/>
  <c r="O951" i="9"/>
  <c r="N950" i="9"/>
  <c r="O950" i="9"/>
  <c r="N949" i="9"/>
  <c r="O949" i="9"/>
  <c r="N948" i="9"/>
  <c r="O948" i="9"/>
  <c r="N947" i="9"/>
  <c r="O947" i="9"/>
  <c r="N946" i="9"/>
  <c r="O946" i="9"/>
  <c r="N945" i="9"/>
  <c r="O945" i="9"/>
  <c r="N944" i="9"/>
  <c r="O944" i="9"/>
  <c r="N943" i="9"/>
  <c r="O943" i="9"/>
  <c r="N942" i="9"/>
  <c r="O942" i="9"/>
  <c r="N941" i="9"/>
  <c r="O941" i="9"/>
  <c r="N940" i="9"/>
  <c r="O940" i="9"/>
  <c r="N939" i="9"/>
  <c r="O939" i="9"/>
  <c r="N938" i="9"/>
  <c r="O938" i="9"/>
  <c r="N937" i="9"/>
  <c r="O937" i="9"/>
  <c r="N936" i="9"/>
  <c r="O936" i="9"/>
  <c r="N935" i="9"/>
  <c r="O935" i="9"/>
  <c r="N934" i="9"/>
  <c r="O934" i="9"/>
  <c r="N933" i="9"/>
  <c r="O933" i="9"/>
  <c r="N932" i="9"/>
  <c r="O932" i="9"/>
  <c r="N931" i="9"/>
  <c r="O931" i="9"/>
  <c r="N930" i="9"/>
  <c r="O930" i="9"/>
  <c r="N929" i="9"/>
  <c r="O929" i="9"/>
  <c r="N928" i="9"/>
  <c r="O928" i="9"/>
  <c r="N927" i="9"/>
  <c r="O927" i="9"/>
  <c r="N926" i="9"/>
  <c r="O926" i="9"/>
  <c r="N925" i="9"/>
  <c r="O925" i="9"/>
  <c r="N924" i="9"/>
  <c r="O924" i="9"/>
  <c r="N923" i="9"/>
  <c r="O923" i="9"/>
  <c r="N922" i="9"/>
  <c r="O922" i="9"/>
  <c r="N921" i="9"/>
  <c r="O921" i="9"/>
  <c r="N920" i="9"/>
  <c r="O920" i="9"/>
  <c r="N919" i="9"/>
  <c r="O919" i="9"/>
  <c r="N918" i="9"/>
  <c r="O918" i="9"/>
  <c r="N917" i="9"/>
  <c r="O917" i="9"/>
  <c r="N916" i="9"/>
  <c r="O916" i="9"/>
  <c r="N915" i="9"/>
  <c r="O915" i="9"/>
  <c r="N914" i="9"/>
  <c r="O914" i="9"/>
  <c r="N913" i="9"/>
  <c r="O913" i="9"/>
  <c r="N912" i="9"/>
  <c r="O912" i="9"/>
  <c r="N911" i="9"/>
  <c r="O911" i="9"/>
  <c r="N910" i="9"/>
  <c r="O910" i="9"/>
  <c r="N909" i="9"/>
  <c r="O909" i="9"/>
  <c r="N908" i="9"/>
  <c r="O908" i="9"/>
  <c r="N907" i="9"/>
  <c r="O907" i="9"/>
  <c r="N906" i="9"/>
  <c r="O906" i="9"/>
  <c r="N905" i="9"/>
  <c r="O905" i="9"/>
  <c r="N904" i="9"/>
  <c r="O904" i="9"/>
  <c r="N903" i="9"/>
  <c r="O903" i="9"/>
  <c r="N902" i="9"/>
  <c r="O902" i="9"/>
  <c r="N901" i="9"/>
  <c r="O901" i="9"/>
  <c r="N900" i="9"/>
  <c r="O900" i="9"/>
  <c r="N899" i="9"/>
  <c r="O899" i="9"/>
  <c r="N898" i="9"/>
  <c r="O898" i="9"/>
  <c r="N897" i="9"/>
  <c r="O897" i="9"/>
  <c r="N896" i="9"/>
  <c r="O896" i="9"/>
  <c r="N895" i="9"/>
  <c r="O895" i="9"/>
  <c r="N894" i="9"/>
  <c r="O894" i="9"/>
  <c r="N893" i="9"/>
  <c r="O893" i="9"/>
  <c r="N892" i="9"/>
  <c r="O892" i="9"/>
  <c r="N891" i="9"/>
  <c r="O891" i="9"/>
  <c r="N890" i="9"/>
  <c r="O890" i="9"/>
  <c r="N889" i="9"/>
  <c r="O889" i="9"/>
  <c r="N888" i="9"/>
  <c r="O888" i="9"/>
  <c r="N887" i="9"/>
  <c r="O887" i="9"/>
  <c r="N886" i="9"/>
  <c r="O886" i="9"/>
  <c r="N885" i="9"/>
  <c r="O885" i="9"/>
  <c r="N884" i="9"/>
  <c r="O884" i="9"/>
  <c r="N883" i="9"/>
  <c r="O883" i="9"/>
  <c r="N882" i="9"/>
  <c r="O882" i="9"/>
  <c r="N881" i="9"/>
  <c r="O881" i="9"/>
  <c r="N880" i="9"/>
  <c r="O880" i="9"/>
  <c r="N879" i="9"/>
  <c r="O879" i="9"/>
  <c r="N878" i="9"/>
  <c r="O878" i="9"/>
  <c r="N877" i="9"/>
  <c r="O877" i="9"/>
  <c r="N876" i="9"/>
  <c r="O876" i="9"/>
  <c r="N875" i="9"/>
  <c r="O875" i="9"/>
  <c r="N874" i="9"/>
  <c r="O874" i="9"/>
  <c r="N873" i="9"/>
  <c r="O873" i="9"/>
  <c r="N872" i="9"/>
  <c r="O872" i="9"/>
  <c r="N871" i="9"/>
  <c r="O871" i="9"/>
  <c r="N870" i="9"/>
  <c r="O870" i="9"/>
  <c r="N869" i="9"/>
  <c r="O869" i="9"/>
  <c r="N868" i="9"/>
  <c r="O868" i="9"/>
  <c r="N867" i="9"/>
  <c r="O867" i="9"/>
  <c r="N866" i="9"/>
  <c r="O866" i="9"/>
  <c r="N865" i="9"/>
  <c r="O865" i="9"/>
  <c r="N864" i="9"/>
  <c r="O864" i="9"/>
  <c r="N863" i="9"/>
  <c r="O863" i="9"/>
  <c r="N862" i="9"/>
  <c r="O862" i="9"/>
  <c r="N861" i="9"/>
  <c r="O861" i="9"/>
  <c r="N860" i="9"/>
  <c r="O860" i="9"/>
  <c r="N859" i="9"/>
  <c r="O859" i="9"/>
  <c r="N858" i="9"/>
  <c r="O858" i="9"/>
  <c r="N857" i="9"/>
  <c r="O857" i="9"/>
  <c r="N856" i="9"/>
  <c r="O856" i="9"/>
  <c r="N855" i="9"/>
  <c r="O855" i="9"/>
  <c r="N854" i="9"/>
  <c r="O854" i="9"/>
  <c r="N853" i="9"/>
  <c r="O853" i="9"/>
  <c r="N852" i="9"/>
  <c r="O852" i="9"/>
  <c r="N851" i="9"/>
  <c r="O851" i="9"/>
  <c r="N850" i="9"/>
  <c r="O850" i="9"/>
  <c r="N849" i="9"/>
  <c r="O849" i="9"/>
  <c r="N848" i="9"/>
  <c r="O848" i="9"/>
  <c r="N847" i="9"/>
  <c r="O847" i="9"/>
  <c r="N846" i="9"/>
  <c r="O846" i="9"/>
  <c r="N845" i="9"/>
  <c r="O845" i="9"/>
  <c r="N844" i="9"/>
  <c r="O844" i="9"/>
  <c r="N843" i="9"/>
  <c r="O843" i="9"/>
  <c r="N842" i="9"/>
  <c r="O842" i="9"/>
  <c r="N841" i="9"/>
  <c r="O841" i="9"/>
  <c r="N840" i="9"/>
  <c r="O840" i="9"/>
  <c r="N839" i="9"/>
  <c r="O839" i="9"/>
  <c r="N838" i="9"/>
  <c r="O838" i="9"/>
  <c r="N837" i="9"/>
  <c r="O837" i="9"/>
  <c r="N836" i="9"/>
  <c r="O836" i="9"/>
  <c r="N835" i="9"/>
  <c r="O835" i="9"/>
  <c r="N834" i="9"/>
  <c r="O834" i="9"/>
  <c r="N833" i="9"/>
  <c r="O833" i="9"/>
  <c r="N832" i="9"/>
  <c r="O832" i="9"/>
  <c r="N831" i="9"/>
  <c r="O831" i="9"/>
  <c r="N830" i="9"/>
  <c r="O830" i="9"/>
  <c r="N829" i="9"/>
  <c r="O829" i="9"/>
  <c r="N828" i="9"/>
  <c r="O828" i="9"/>
  <c r="N827" i="9"/>
  <c r="O827" i="9"/>
  <c r="N826" i="9"/>
  <c r="O826" i="9"/>
  <c r="N825" i="9"/>
  <c r="O825" i="9"/>
  <c r="N824" i="9"/>
  <c r="O824" i="9"/>
  <c r="N823" i="9"/>
  <c r="O823" i="9"/>
  <c r="N822" i="9"/>
  <c r="O822" i="9"/>
  <c r="N821" i="9"/>
  <c r="O821" i="9"/>
  <c r="N820" i="9"/>
  <c r="O820" i="9"/>
  <c r="N819" i="9"/>
  <c r="O819" i="9"/>
  <c r="N818" i="9"/>
  <c r="O818" i="9"/>
  <c r="N817" i="9"/>
  <c r="O817" i="9"/>
  <c r="N816" i="9"/>
  <c r="O816" i="9"/>
  <c r="N815" i="9"/>
  <c r="O815" i="9"/>
  <c r="N814" i="9"/>
  <c r="O814" i="9"/>
  <c r="N813" i="9"/>
  <c r="O813" i="9"/>
  <c r="N812" i="9"/>
  <c r="O812" i="9"/>
  <c r="N811" i="9"/>
  <c r="O811" i="9"/>
  <c r="N810" i="9"/>
  <c r="O810" i="9"/>
  <c r="N809" i="9"/>
  <c r="O809" i="9"/>
  <c r="N808" i="9"/>
  <c r="O808" i="9"/>
  <c r="N807" i="9"/>
  <c r="O807" i="9"/>
  <c r="N806" i="9"/>
  <c r="O806" i="9"/>
  <c r="N805" i="9"/>
  <c r="O805" i="9"/>
  <c r="N804" i="9"/>
  <c r="O804" i="9"/>
  <c r="N803" i="9"/>
  <c r="O803" i="9"/>
  <c r="N802" i="9"/>
  <c r="O802" i="9"/>
  <c r="N801" i="9"/>
  <c r="O801" i="9"/>
  <c r="N800" i="9"/>
  <c r="O800" i="9"/>
  <c r="N799" i="9"/>
  <c r="O799" i="9"/>
  <c r="N798" i="9"/>
  <c r="O798" i="9"/>
  <c r="N797" i="9"/>
  <c r="O797" i="9"/>
  <c r="N796" i="9"/>
  <c r="O796" i="9"/>
  <c r="N795" i="9"/>
  <c r="O795" i="9"/>
  <c r="N794" i="9"/>
  <c r="O794" i="9"/>
  <c r="N793" i="9"/>
  <c r="O793" i="9"/>
  <c r="N792" i="9"/>
  <c r="O792" i="9"/>
  <c r="N791" i="9"/>
  <c r="O791" i="9"/>
  <c r="N790" i="9"/>
  <c r="O790" i="9"/>
  <c r="N789" i="9"/>
  <c r="O789" i="9"/>
  <c r="N788" i="9"/>
  <c r="O788" i="9"/>
  <c r="N787" i="9"/>
  <c r="O787" i="9"/>
  <c r="N786" i="9"/>
  <c r="O786" i="9"/>
  <c r="N785" i="9"/>
  <c r="O785" i="9"/>
  <c r="N784" i="9"/>
  <c r="O784" i="9"/>
  <c r="N783" i="9"/>
  <c r="O783" i="9"/>
  <c r="N782" i="9"/>
  <c r="O782" i="9"/>
  <c r="N781" i="9"/>
  <c r="O781" i="9"/>
  <c r="N780" i="9"/>
  <c r="O780" i="9"/>
  <c r="N779" i="9"/>
  <c r="O779" i="9"/>
  <c r="N778" i="9"/>
  <c r="O778" i="9"/>
  <c r="N777" i="9"/>
  <c r="O777" i="9"/>
  <c r="N776" i="9"/>
  <c r="O776" i="9"/>
  <c r="N775" i="9"/>
  <c r="O775" i="9"/>
  <c r="N774" i="9"/>
  <c r="O774" i="9"/>
  <c r="N773" i="9"/>
  <c r="O773" i="9"/>
  <c r="N772" i="9"/>
  <c r="O772" i="9"/>
  <c r="N771" i="9"/>
  <c r="O771" i="9"/>
  <c r="N770" i="9"/>
  <c r="O770" i="9"/>
  <c r="N769" i="9"/>
  <c r="O769" i="9"/>
  <c r="N768" i="9"/>
  <c r="O768" i="9"/>
  <c r="N767" i="9"/>
  <c r="O767" i="9"/>
  <c r="N766" i="9"/>
  <c r="O766" i="9"/>
  <c r="N765" i="9"/>
  <c r="O765" i="9"/>
  <c r="N764" i="9"/>
  <c r="O764" i="9"/>
  <c r="N763" i="9"/>
  <c r="O763" i="9"/>
  <c r="N762" i="9"/>
  <c r="O762" i="9"/>
  <c r="N761" i="9"/>
  <c r="O761" i="9"/>
  <c r="N760" i="9"/>
  <c r="O760" i="9"/>
  <c r="N759" i="9"/>
  <c r="O759" i="9"/>
  <c r="N758" i="9"/>
  <c r="O758" i="9"/>
  <c r="N757" i="9"/>
  <c r="O757" i="9"/>
  <c r="N756" i="9"/>
  <c r="O756" i="9"/>
  <c r="N755" i="9"/>
  <c r="O755" i="9"/>
  <c r="N754" i="9"/>
  <c r="O754" i="9"/>
  <c r="N753" i="9"/>
  <c r="O753" i="9"/>
  <c r="N752" i="9"/>
  <c r="O752" i="9"/>
  <c r="N751" i="9"/>
  <c r="O751" i="9"/>
  <c r="N750" i="9"/>
  <c r="O750" i="9"/>
  <c r="N749" i="9"/>
  <c r="O749" i="9"/>
  <c r="N748" i="9"/>
  <c r="O748" i="9"/>
  <c r="N747" i="9"/>
  <c r="O747" i="9"/>
  <c r="N746" i="9"/>
  <c r="O746" i="9"/>
  <c r="N745" i="9"/>
  <c r="O745" i="9"/>
  <c r="N744" i="9"/>
  <c r="O744" i="9"/>
  <c r="N743" i="9"/>
  <c r="O743" i="9"/>
  <c r="N742" i="9"/>
  <c r="O742" i="9"/>
  <c r="N741" i="9"/>
  <c r="O741" i="9"/>
  <c r="N740" i="9"/>
  <c r="O740" i="9"/>
  <c r="N739" i="9"/>
  <c r="O739" i="9"/>
  <c r="N738" i="9"/>
  <c r="O738" i="9"/>
  <c r="N737" i="9"/>
  <c r="O737" i="9"/>
  <c r="N736" i="9"/>
  <c r="O736" i="9"/>
  <c r="N735" i="9"/>
  <c r="O735" i="9"/>
  <c r="N734" i="9"/>
  <c r="O734" i="9"/>
  <c r="N733" i="9"/>
  <c r="O733" i="9"/>
  <c r="N732" i="9"/>
  <c r="O732" i="9"/>
  <c r="N731" i="9"/>
  <c r="O731" i="9"/>
  <c r="N730" i="9"/>
  <c r="O730" i="9"/>
  <c r="N729" i="9"/>
  <c r="O729" i="9"/>
  <c r="N728" i="9"/>
  <c r="O728" i="9"/>
  <c r="N727" i="9"/>
  <c r="O727" i="9"/>
  <c r="N726" i="9"/>
  <c r="O726" i="9"/>
  <c r="N725" i="9"/>
  <c r="O725" i="9"/>
  <c r="N724" i="9"/>
  <c r="O724" i="9"/>
  <c r="N723" i="9"/>
  <c r="O723" i="9"/>
  <c r="N722" i="9"/>
  <c r="O722" i="9"/>
  <c r="N721" i="9"/>
  <c r="O721" i="9"/>
  <c r="N720" i="9"/>
  <c r="O720" i="9"/>
  <c r="N719" i="9"/>
  <c r="O719" i="9"/>
  <c r="N718" i="9"/>
  <c r="O718" i="9"/>
  <c r="N717" i="9"/>
  <c r="O717" i="9"/>
  <c r="N716" i="9"/>
  <c r="O716" i="9"/>
  <c r="N715" i="9"/>
  <c r="O715" i="9"/>
  <c r="N714" i="9"/>
  <c r="O714" i="9"/>
  <c r="N713" i="9"/>
  <c r="O713" i="9"/>
  <c r="N712" i="9"/>
  <c r="O712" i="9"/>
  <c r="N711" i="9"/>
  <c r="O711" i="9"/>
  <c r="N710" i="9"/>
  <c r="O710" i="9"/>
  <c r="N709" i="9"/>
  <c r="O709" i="9"/>
  <c r="N708" i="9"/>
  <c r="O708" i="9"/>
  <c r="N707" i="9"/>
  <c r="O707" i="9"/>
  <c r="N706" i="9"/>
  <c r="O706" i="9"/>
  <c r="N705" i="9"/>
  <c r="O705" i="9"/>
  <c r="N704" i="9"/>
  <c r="O704" i="9"/>
  <c r="N703" i="9"/>
  <c r="O703" i="9"/>
  <c r="N702" i="9"/>
  <c r="O702" i="9"/>
  <c r="N701" i="9"/>
  <c r="O701" i="9"/>
  <c r="N700" i="9"/>
  <c r="O700" i="9"/>
  <c r="N699" i="9"/>
  <c r="O699" i="9"/>
  <c r="N698" i="9"/>
  <c r="O698" i="9"/>
  <c r="N697" i="9"/>
  <c r="O697" i="9"/>
  <c r="N696" i="9"/>
  <c r="O696" i="9"/>
  <c r="N695" i="9"/>
  <c r="O695" i="9"/>
  <c r="N694" i="9"/>
  <c r="O694" i="9"/>
  <c r="N693" i="9"/>
  <c r="O693" i="9"/>
  <c r="N692" i="9"/>
  <c r="O692" i="9"/>
  <c r="N691" i="9"/>
  <c r="O691" i="9"/>
  <c r="N690" i="9"/>
  <c r="O690" i="9"/>
  <c r="N689" i="9"/>
  <c r="O689" i="9"/>
  <c r="N688" i="9"/>
  <c r="O688" i="9"/>
  <c r="N687" i="9"/>
  <c r="O687" i="9"/>
  <c r="N686" i="9"/>
  <c r="O686" i="9"/>
  <c r="N685" i="9"/>
  <c r="O685" i="9"/>
  <c r="N684" i="9"/>
  <c r="O684" i="9"/>
  <c r="N683" i="9"/>
  <c r="O683" i="9"/>
  <c r="N682" i="9"/>
  <c r="O682" i="9"/>
  <c r="N681" i="9"/>
  <c r="O681" i="9"/>
  <c r="N680" i="9"/>
  <c r="O680" i="9"/>
  <c r="N679" i="9"/>
  <c r="O679" i="9"/>
  <c r="N678" i="9"/>
  <c r="O678" i="9"/>
  <c r="N677" i="9"/>
  <c r="O677" i="9"/>
  <c r="N676" i="9"/>
  <c r="O676" i="9"/>
  <c r="N675" i="9"/>
  <c r="O675" i="9"/>
  <c r="N674" i="9"/>
  <c r="O674" i="9"/>
  <c r="N673" i="9"/>
  <c r="O673" i="9"/>
  <c r="N672" i="9"/>
  <c r="O672" i="9"/>
  <c r="N671" i="9"/>
  <c r="O671" i="9"/>
  <c r="N670" i="9"/>
  <c r="O670" i="9"/>
  <c r="N669" i="9"/>
  <c r="O669" i="9"/>
  <c r="N668" i="9"/>
  <c r="O668" i="9"/>
  <c r="N667" i="9"/>
  <c r="O667" i="9"/>
  <c r="N666" i="9"/>
  <c r="O666" i="9"/>
  <c r="N665" i="9"/>
  <c r="O665" i="9"/>
  <c r="N664" i="9"/>
  <c r="O664" i="9"/>
  <c r="N663" i="9"/>
  <c r="O663" i="9"/>
  <c r="N662" i="9"/>
  <c r="O662" i="9"/>
  <c r="N661" i="9"/>
  <c r="O661" i="9"/>
  <c r="N660" i="9"/>
  <c r="O660" i="9"/>
  <c r="N659" i="9"/>
  <c r="O659" i="9"/>
  <c r="N658" i="9"/>
  <c r="O658" i="9"/>
  <c r="N657" i="9"/>
  <c r="O657" i="9"/>
  <c r="N656" i="9"/>
  <c r="O656" i="9"/>
  <c r="N655" i="9"/>
  <c r="O655" i="9"/>
  <c r="N654" i="9"/>
  <c r="O654" i="9"/>
  <c r="N653" i="9"/>
  <c r="O653" i="9"/>
  <c r="N652" i="9"/>
  <c r="O652" i="9"/>
  <c r="N651" i="9"/>
  <c r="O651" i="9"/>
  <c r="N650" i="9"/>
  <c r="O650" i="9"/>
  <c r="N649" i="9"/>
  <c r="O649" i="9"/>
  <c r="N648" i="9"/>
  <c r="O648" i="9"/>
  <c r="N647" i="9"/>
  <c r="O647" i="9"/>
  <c r="N646" i="9"/>
  <c r="O646" i="9"/>
  <c r="N645" i="9"/>
  <c r="O645" i="9"/>
  <c r="N644" i="9"/>
  <c r="O644" i="9"/>
  <c r="N643" i="9"/>
  <c r="O643" i="9"/>
  <c r="N642" i="9"/>
  <c r="O642" i="9"/>
  <c r="N641" i="9"/>
  <c r="O641" i="9"/>
  <c r="N640" i="9"/>
  <c r="O640" i="9"/>
  <c r="N639" i="9"/>
  <c r="O639" i="9"/>
  <c r="N638" i="9"/>
  <c r="O638" i="9"/>
  <c r="N637" i="9"/>
  <c r="O637" i="9"/>
  <c r="N636" i="9"/>
  <c r="O636" i="9"/>
  <c r="N635" i="9"/>
  <c r="O635" i="9"/>
  <c r="N634" i="9"/>
  <c r="O634" i="9"/>
  <c r="N633" i="9"/>
  <c r="O633" i="9"/>
  <c r="N632" i="9"/>
  <c r="O632" i="9"/>
  <c r="N631" i="9"/>
  <c r="O631" i="9"/>
  <c r="N630" i="9"/>
  <c r="O630" i="9"/>
  <c r="N629" i="9"/>
  <c r="O629" i="9"/>
  <c r="N628" i="9"/>
  <c r="O628" i="9"/>
  <c r="N627" i="9"/>
  <c r="O627" i="9"/>
  <c r="N626" i="9"/>
  <c r="O626" i="9"/>
  <c r="N625" i="9"/>
  <c r="O625" i="9"/>
  <c r="N624" i="9"/>
  <c r="O624" i="9"/>
  <c r="N623" i="9"/>
  <c r="O623" i="9"/>
  <c r="N622" i="9"/>
  <c r="O622" i="9"/>
  <c r="N621" i="9"/>
  <c r="O621" i="9"/>
  <c r="N620" i="9"/>
  <c r="O620" i="9"/>
  <c r="N619" i="9"/>
  <c r="O619" i="9"/>
  <c r="N618" i="9"/>
  <c r="O618" i="9"/>
  <c r="N617" i="9"/>
  <c r="O617" i="9"/>
  <c r="N616" i="9"/>
  <c r="O616" i="9"/>
  <c r="N615" i="9"/>
  <c r="O615" i="9"/>
  <c r="N614" i="9"/>
  <c r="O614" i="9"/>
  <c r="N613" i="9"/>
  <c r="O613" i="9"/>
  <c r="N612" i="9"/>
  <c r="O612" i="9"/>
  <c r="N611" i="9"/>
  <c r="O611" i="9"/>
  <c r="N610" i="9"/>
  <c r="O610" i="9"/>
  <c r="N609" i="9"/>
  <c r="O609" i="9"/>
  <c r="N608" i="9"/>
  <c r="O608" i="9"/>
  <c r="N607" i="9"/>
  <c r="O607" i="9"/>
  <c r="N606" i="9"/>
  <c r="O606" i="9"/>
  <c r="N605" i="9"/>
  <c r="O605" i="9"/>
  <c r="N604" i="9"/>
  <c r="O604" i="9"/>
  <c r="N603" i="9"/>
  <c r="O603" i="9"/>
  <c r="N602" i="9"/>
  <c r="O602" i="9"/>
  <c r="N601" i="9"/>
  <c r="O601" i="9"/>
  <c r="N600" i="9"/>
  <c r="O600" i="9"/>
  <c r="N599" i="9"/>
  <c r="O599" i="9"/>
  <c r="N598" i="9"/>
  <c r="O598" i="9"/>
  <c r="N597" i="9"/>
  <c r="O597" i="9"/>
  <c r="N596" i="9"/>
  <c r="O596" i="9"/>
  <c r="N595" i="9"/>
  <c r="O595" i="9"/>
  <c r="N594" i="9"/>
  <c r="O594" i="9"/>
  <c r="N593" i="9"/>
  <c r="O593" i="9"/>
  <c r="N592" i="9"/>
  <c r="O592" i="9"/>
  <c r="N591" i="9"/>
  <c r="O591" i="9"/>
  <c r="N590" i="9"/>
  <c r="O590" i="9"/>
  <c r="N589" i="9"/>
  <c r="O589" i="9"/>
  <c r="N588" i="9"/>
  <c r="O588" i="9"/>
  <c r="N587" i="9"/>
  <c r="O587" i="9"/>
  <c r="N586" i="9"/>
  <c r="O586" i="9"/>
  <c r="N585" i="9"/>
  <c r="O585" i="9"/>
  <c r="N584" i="9"/>
  <c r="O584" i="9"/>
  <c r="N583" i="9"/>
  <c r="O583" i="9"/>
  <c r="N582" i="9"/>
  <c r="O582" i="9"/>
  <c r="N581" i="9"/>
  <c r="O581" i="9"/>
  <c r="N580" i="9"/>
  <c r="O580" i="9"/>
  <c r="N579" i="9"/>
  <c r="O579" i="9"/>
  <c r="N578" i="9"/>
  <c r="O578" i="9"/>
  <c r="N577" i="9"/>
  <c r="O577" i="9"/>
  <c r="N576" i="9"/>
  <c r="O576" i="9"/>
  <c r="N575" i="9"/>
  <c r="O575" i="9"/>
  <c r="N574" i="9"/>
  <c r="O574" i="9"/>
  <c r="N573" i="9"/>
  <c r="O573" i="9"/>
  <c r="N572" i="9"/>
  <c r="O572" i="9"/>
  <c r="N571" i="9"/>
  <c r="O571" i="9"/>
  <c r="N570" i="9"/>
  <c r="O570" i="9"/>
  <c r="N569" i="9"/>
  <c r="O569" i="9"/>
  <c r="N568" i="9"/>
  <c r="O568" i="9"/>
  <c r="N567" i="9"/>
  <c r="O567" i="9"/>
  <c r="N566" i="9"/>
  <c r="O566" i="9"/>
  <c r="N565" i="9"/>
  <c r="O565" i="9"/>
  <c r="N564" i="9"/>
  <c r="O564" i="9"/>
  <c r="N563" i="9"/>
  <c r="O563" i="9"/>
  <c r="N562" i="9"/>
  <c r="O562" i="9"/>
  <c r="N561" i="9"/>
  <c r="O561" i="9"/>
  <c r="N560" i="9"/>
  <c r="O560" i="9"/>
  <c r="N559" i="9"/>
  <c r="O559" i="9"/>
  <c r="N558" i="9"/>
  <c r="O558" i="9"/>
  <c r="N557" i="9"/>
  <c r="O557" i="9"/>
  <c r="N556" i="9"/>
  <c r="O556" i="9"/>
  <c r="N555" i="9"/>
  <c r="O555" i="9"/>
  <c r="N554" i="9"/>
  <c r="O554" i="9"/>
  <c r="N553" i="9"/>
  <c r="O553" i="9"/>
  <c r="N552" i="9"/>
  <c r="O552" i="9"/>
  <c r="N551" i="9"/>
  <c r="O551" i="9"/>
  <c r="N550" i="9"/>
  <c r="O550" i="9"/>
  <c r="N549" i="9"/>
  <c r="O549" i="9"/>
  <c r="N548" i="9"/>
  <c r="O548" i="9"/>
  <c r="N547" i="9"/>
  <c r="O547" i="9"/>
  <c r="N546" i="9"/>
  <c r="O546" i="9"/>
  <c r="N545" i="9"/>
  <c r="O545" i="9"/>
  <c r="N544" i="9"/>
  <c r="O544" i="9"/>
  <c r="N543" i="9"/>
  <c r="O543" i="9"/>
  <c r="N542" i="9"/>
  <c r="O542" i="9"/>
  <c r="N541" i="9"/>
  <c r="O541" i="9"/>
  <c r="N540" i="9"/>
  <c r="O540" i="9"/>
  <c r="N539" i="9"/>
  <c r="O539" i="9"/>
  <c r="N538" i="9"/>
  <c r="O538" i="9"/>
  <c r="N537" i="9"/>
  <c r="O537" i="9"/>
  <c r="N536" i="9"/>
  <c r="O536" i="9"/>
  <c r="N535" i="9"/>
  <c r="O535" i="9"/>
  <c r="N534" i="9"/>
  <c r="O534" i="9"/>
  <c r="N533" i="9"/>
  <c r="O533" i="9"/>
  <c r="N532" i="9"/>
  <c r="O532" i="9"/>
  <c r="N531" i="9"/>
  <c r="O531" i="9"/>
  <c r="N530" i="9"/>
  <c r="O530" i="9"/>
  <c r="N529" i="9"/>
  <c r="O529" i="9"/>
  <c r="N528" i="9"/>
  <c r="O528" i="9"/>
  <c r="N527" i="9"/>
  <c r="O527" i="9"/>
  <c r="N526" i="9"/>
  <c r="O526" i="9"/>
  <c r="N525" i="9"/>
  <c r="O525" i="9"/>
  <c r="N524" i="9"/>
  <c r="O524" i="9"/>
  <c r="N523" i="9"/>
  <c r="O523" i="9"/>
  <c r="N522" i="9"/>
  <c r="O522" i="9"/>
  <c r="N521" i="9"/>
  <c r="O521" i="9"/>
  <c r="N520" i="9"/>
  <c r="O520" i="9"/>
  <c r="N519" i="9"/>
  <c r="O519" i="9"/>
  <c r="N518" i="9"/>
  <c r="O518" i="9"/>
  <c r="N517" i="9"/>
  <c r="O517" i="9"/>
  <c r="N516" i="9"/>
  <c r="O516" i="9"/>
  <c r="N515" i="9"/>
  <c r="O515" i="9"/>
  <c r="N514" i="9"/>
  <c r="O514" i="9"/>
  <c r="N513" i="9"/>
  <c r="O513" i="9"/>
  <c r="N512" i="9"/>
  <c r="O512" i="9"/>
  <c r="N511" i="9"/>
  <c r="O511" i="9"/>
  <c r="N510" i="9"/>
  <c r="O510" i="9"/>
  <c r="N509" i="9"/>
  <c r="O509" i="9"/>
  <c r="N508" i="9"/>
  <c r="O508" i="9"/>
  <c r="N507" i="9"/>
  <c r="O507" i="9"/>
  <c r="N506" i="9"/>
  <c r="O506" i="9"/>
  <c r="N505" i="9"/>
  <c r="O505" i="9"/>
  <c r="N504" i="9"/>
  <c r="O504" i="9"/>
  <c r="N503" i="9"/>
  <c r="O503" i="9"/>
  <c r="N502" i="9"/>
  <c r="O502" i="9"/>
  <c r="N501" i="9"/>
  <c r="O501" i="9"/>
  <c r="N500" i="9"/>
  <c r="O500" i="9"/>
  <c r="N499" i="9"/>
  <c r="O499" i="9"/>
  <c r="N498" i="9"/>
  <c r="O498" i="9"/>
  <c r="N497" i="9"/>
  <c r="O497" i="9"/>
  <c r="N496" i="9"/>
  <c r="O496" i="9"/>
  <c r="N495" i="9"/>
  <c r="O495" i="9"/>
  <c r="N494" i="9"/>
  <c r="O494" i="9"/>
  <c r="N493" i="9"/>
  <c r="O493" i="9"/>
  <c r="N492" i="9"/>
  <c r="O492" i="9"/>
  <c r="N491" i="9"/>
  <c r="O491" i="9"/>
  <c r="N490" i="9"/>
  <c r="O490" i="9"/>
  <c r="N489" i="9"/>
  <c r="O489" i="9"/>
  <c r="N488" i="9"/>
  <c r="O488" i="9"/>
  <c r="N487" i="9"/>
  <c r="O487" i="9"/>
  <c r="N486" i="9"/>
  <c r="O486" i="9"/>
  <c r="N485" i="9"/>
  <c r="O485" i="9"/>
  <c r="N484" i="9"/>
  <c r="O484" i="9"/>
  <c r="N483" i="9"/>
  <c r="O483" i="9"/>
  <c r="N482" i="9"/>
  <c r="O482" i="9"/>
  <c r="N481" i="9"/>
  <c r="O481" i="9"/>
  <c r="N480" i="9"/>
  <c r="O480" i="9"/>
  <c r="N479" i="9"/>
  <c r="O479" i="9"/>
  <c r="N478" i="9"/>
  <c r="O478" i="9"/>
  <c r="N477" i="9"/>
  <c r="O477" i="9"/>
  <c r="N476" i="9"/>
  <c r="O476" i="9"/>
  <c r="N475" i="9"/>
  <c r="O475" i="9"/>
  <c r="N474" i="9"/>
  <c r="O474" i="9"/>
  <c r="N473" i="9"/>
  <c r="O473" i="9"/>
  <c r="N472" i="9"/>
  <c r="O472" i="9"/>
  <c r="N471" i="9"/>
  <c r="O471" i="9"/>
  <c r="N470" i="9"/>
  <c r="O470" i="9"/>
  <c r="N469" i="9"/>
  <c r="O469" i="9"/>
  <c r="N468" i="9"/>
  <c r="O468" i="9"/>
  <c r="N467" i="9"/>
  <c r="O467" i="9"/>
  <c r="N466" i="9"/>
  <c r="O466" i="9"/>
  <c r="N465" i="9"/>
  <c r="O465" i="9"/>
  <c r="N464" i="9"/>
  <c r="O464" i="9"/>
  <c r="N463" i="9"/>
  <c r="O463" i="9"/>
  <c r="N462" i="9"/>
  <c r="O462" i="9"/>
  <c r="N461" i="9"/>
  <c r="O461" i="9"/>
  <c r="N460" i="9"/>
  <c r="O460" i="9"/>
  <c r="N459" i="9"/>
  <c r="O459" i="9"/>
  <c r="N458" i="9"/>
  <c r="O458" i="9"/>
  <c r="N457" i="9"/>
  <c r="O457" i="9"/>
  <c r="N456" i="9"/>
  <c r="O456" i="9"/>
  <c r="N455" i="9"/>
  <c r="O455" i="9"/>
  <c r="N454" i="9"/>
  <c r="O454" i="9"/>
  <c r="N453" i="9"/>
  <c r="O453" i="9"/>
  <c r="N452" i="9"/>
  <c r="O452" i="9"/>
  <c r="N451" i="9"/>
  <c r="O451" i="9"/>
  <c r="N450" i="9"/>
  <c r="O450" i="9"/>
  <c r="N449" i="9"/>
  <c r="O449" i="9"/>
  <c r="N448" i="9"/>
  <c r="O448" i="9"/>
  <c r="N447" i="9"/>
  <c r="O447" i="9"/>
  <c r="N446" i="9"/>
  <c r="O446" i="9"/>
  <c r="N445" i="9"/>
  <c r="O445" i="9"/>
  <c r="N444" i="9"/>
  <c r="O444" i="9"/>
  <c r="N443" i="9"/>
  <c r="O443" i="9"/>
  <c r="N442" i="9"/>
  <c r="O442" i="9"/>
  <c r="N441" i="9"/>
  <c r="O441" i="9"/>
  <c r="N440" i="9"/>
  <c r="O440" i="9"/>
  <c r="N439" i="9"/>
  <c r="O439" i="9"/>
  <c r="N438" i="9"/>
  <c r="O438" i="9"/>
  <c r="N437" i="9"/>
  <c r="O437" i="9"/>
  <c r="N436" i="9"/>
  <c r="O436" i="9"/>
  <c r="N435" i="9"/>
  <c r="O435" i="9"/>
  <c r="N434" i="9"/>
  <c r="O434" i="9"/>
  <c r="N433" i="9"/>
  <c r="O433" i="9"/>
  <c r="N432" i="9"/>
  <c r="O432" i="9"/>
  <c r="N431" i="9"/>
  <c r="O431" i="9"/>
  <c r="N430" i="9"/>
  <c r="O430" i="9"/>
  <c r="N429" i="9"/>
  <c r="O429" i="9"/>
  <c r="N428" i="9"/>
  <c r="O428" i="9"/>
  <c r="N427" i="9"/>
  <c r="O427" i="9"/>
  <c r="N426" i="9"/>
  <c r="O426" i="9"/>
  <c r="N425" i="9"/>
  <c r="O425" i="9"/>
  <c r="N424" i="9"/>
  <c r="O424" i="9"/>
  <c r="N423" i="9"/>
  <c r="O423" i="9"/>
  <c r="N422" i="9"/>
  <c r="O422" i="9"/>
  <c r="N421" i="9"/>
  <c r="O421" i="9"/>
  <c r="N420" i="9"/>
  <c r="O420" i="9"/>
  <c r="N419" i="9"/>
  <c r="O419" i="9"/>
  <c r="N418" i="9"/>
  <c r="O418" i="9"/>
  <c r="N417" i="9"/>
  <c r="O417" i="9"/>
  <c r="N416" i="9"/>
  <c r="O416" i="9"/>
  <c r="N415" i="9"/>
  <c r="O415" i="9"/>
  <c r="N414" i="9"/>
  <c r="O414" i="9"/>
  <c r="N413" i="9"/>
  <c r="O413" i="9"/>
  <c r="N412" i="9"/>
  <c r="O412" i="9"/>
  <c r="N411" i="9"/>
  <c r="O411" i="9"/>
  <c r="N410" i="9"/>
  <c r="O410" i="9"/>
  <c r="N409" i="9"/>
  <c r="O409" i="9"/>
  <c r="N408" i="9"/>
  <c r="O408" i="9"/>
  <c r="N407" i="9"/>
  <c r="O407" i="9"/>
  <c r="N406" i="9"/>
  <c r="O406" i="9"/>
  <c r="N405" i="9"/>
  <c r="O405" i="9"/>
  <c r="N404" i="9"/>
  <c r="O404" i="9"/>
  <c r="N403" i="9"/>
  <c r="O403" i="9"/>
  <c r="N402" i="9"/>
  <c r="O402" i="9"/>
  <c r="N401" i="9"/>
  <c r="O401" i="9"/>
  <c r="N400" i="9"/>
  <c r="O400" i="9"/>
  <c r="N399" i="9"/>
  <c r="O399" i="9"/>
  <c r="N398" i="9"/>
  <c r="O398" i="9"/>
  <c r="N397" i="9"/>
  <c r="O397" i="9"/>
  <c r="N396" i="9"/>
  <c r="O396" i="9"/>
  <c r="N395" i="9"/>
  <c r="O395" i="9"/>
  <c r="N394" i="9"/>
  <c r="O394" i="9"/>
  <c r="N393" i="9"/>
  <c r="O393" i="9"/>
  <c r="N392" i="9"/>
  <c r="O392" i="9"/>
  <c r="N391" i="9"/>
  <c r="O391" i="9"/>
  <c r="N390" i="9"/>
  <c r="O390" i="9"/>
  <c r="N389" i="9"/>
  <c r="O389" i="9"/>
  <c r="N388" i="9"/>
  <c r="O388" i="9"/>
  <c r="N387" i="9"/>
  <c r="O387" i="9"/>
  <c r="N386" i="9"/>
  <c r="O386" i="9"/>
  <c r="N385" i="9"/>
  <c r="O385" i="9"/>
  <c r="N384" i="9"/>
  <c r="O384" i="9"/>
  <c r="N383" i="9"/>
  <c r="O383" i="9"/>
  <c r="N382" i="9"/>
  <c r="O382" i="9"/>
  <c r="N381" i="9"/>
  <c r="O381" i="9"/>
  <c r="N380" i="9"/>
  <c r="O380" i="9"/>
  <c r="N379" i="9"/>
  <c r="O379" i="9"/>
  <c r="N378" i="9"/>
  <c r="O378" i="9"/>
  <c r="N377" i="9"/>
  <c r="O377" i="9"/>
  <c r="N376" i="9"/>
  <c r="O376" i="9"/>
  <c r="N375" i="9"/>
  <c r="O375" i="9"/>
  <c r="N374" i="9"/>
  <c r="O374" i="9"/>
  <c r="N373" i="9"/>
  <c r="O373" i="9"/>
  <c r="N372" i="9"/>
  <c r="O372" i="9"/>
  <c r="N371" i="9"/>
  <c r="O371" i="9"/>
  <c r="N370" i="9"/>
  <c r="O370" i="9"/>
  <c r="N369" i="9"/>
  <c r="O369" i="9"/>
  <c r="N368" i="9"/>
  <c r="O368" i="9"/>
  <c r="N367" i="9"/>
  <c r="O367" i="9"/>
  <c r="N366" i="9"/>
  <c r="O366" i="9"/>
  <c r="N365" i="9"/>
  <c r="O365" i="9"/>
  <c r="N364" i="9"/>
  <c r="O364" i="9"/>
  <c r="N363" i="9"/>
  <c r="O363" i="9"/>
  <c r="N362" i="9"/>
  <c r="O362" i="9"/>
  <c r="N361" i="9"/>
  <c r="O361" i="9"/>
  <c r="N360" i="9"/>
  <c r="O360" i="9"/>
  <c r="N359" i="9"/>
  <c r="O359" i="9"/>
  <c r="N358" i="9"/>
  <c r="O358" i="9"/>
  <c r="N357" i="9"/>
  <c r="O357" i="9"/>
  <c r="N356" i="9"/>
  <c r="O356" i="9"/>
  <c r="N355" i="9"/>
  <c r="O355" i="9"/>
  <c r="N354" i="9"/>
  <c r="O354" i="9"/>
  <c r="N353" i="9"/>
  <c r="O353" i="9"/>
  <c r="N352" i="9"/>
  <c r="O352" i="9"/>
  <c r="N351" i="9"/>
  <c r="O351" i="9"/>
  <c r="N350" i="9"/>
  <c r="O350" i="9"/>
  <c r="N349" i="9"/>
  <c r="O349" i="9"/>
  <c r="N348" i="9"/>
  <c r="O348" i="9"/>
  <c r="N347" i="9"/>
  <c r="O347" i="9"/>
  <c r="N346" i="9"/>
  <c r="O346" i="9"/>
  <c r="N345" i="9"/>
  <c r="O345" i="9"/>
  <c r="N344" i="9"/>
  <c r="O344" i="9"/>
  <c r="N343" i="9"/>
  <c r="O343" i="9"/>
  <c r="N342" i="9"/>
  <c r="O342" i="9"/>
  <c r="N341" i="9"/>
  <c r="O341" i="9"/>
  <c r="N340" i="9"/>
  <c r="O340" i="9"/>
  <c r="N339" i="9"/>
  <c r="O339" i="9"/>
  <c r="N338" i="9"/>
  <c r="O338" i="9"/>
  <c r="N337" i="9"/>
  <c r="O337" i="9"/>
  <c r="N336" i="9"/>
  <c r="O336" i="9"/>
  <c r="N335" i="9"/>
  <c r="O335" i="9"/>
  <c r="N334" i="9"/>
  <c r="O334" i="9"/>
  <c r="N333" i="9"/>
  <c r="O333" i="9"/>
  <c r="N332" i="9"/>
  <c r="O332" i="9"/>
  <c r="N331" i="9"/>
  <c r="O331" i="9"/>
  <c r="N330" i="9"/>
  <c r="O330" i="9"/>
  <c r="N329" i="9"/>
  <c r="O329" i="9"/>
  <c r="N328" i="9"/>
  <c r="O328" i="9"/>
  <c r="N327" i="9"/>
  <c r="O327" i="9"/>
  <c r="N326" i="9"/>
  <c r="O326" i="9"/>
  <c r="N325" i="9"/>
  <c r="O325" i="9"/>
  <c r="N324" i="9"/>
  <c r="O324" i="9"/>
  <c r="N323" i="9"/>
  <c r="O323" i="9"/>
  <c r="N322" i="9"/>
  <c r="O322" i="9"/>
  <c r="N321" i="9"/>
  <c r="O321" i="9"/>
  <c r="N320" i="9"/>
  <c r="O320" i="9"/>
  <c r="N319" i="9"/>
  <c r="O319" i="9"/>
  <c r="N318" i="9"/>
  <c r="O318" i="9"/>
  <c r="N317" i="9"/>
  <c r="O317" i="9"/>
  <c r="N316" i="9"/>
  <c r="O316" i="9"/>
  <c r="N315" i="9"/>
  <c r="O315" i="9"/>
  <c r="N314" i="9"/>
  <c r="O314" i="9"/>
  <c r="N313" i="9"/>
  <c r="O313" i="9"/>
  <c r="N312" i="9"/>
  <c r="O312" i="9"/>
  <c r="N311" i="9"/>
  <c r="O311" i="9"/>
  <c r="N310" i="9"/>
  <c r="O310" i="9"/>
  <c r="N309" i="9"/>
  <c r="O309" i="9"/>
  <c r="N308" i="9"/>
  <c r="O308" i="9"/>
  <c r="N307" i="9"/>
  <c r="O307" i="9"/>
  <c r="N306" i="9"/>
  <c r="O306" i="9"/>
  <c r="N305" i="9"/>
  <c r="O305" i="9"/>
  <c r="N304" i="9"/>
  <c r="O304" i="9"/>
  <c r="N303" i="9"/>
  <c r="O303" i="9"/>
  <c r="N302" i="9"/>
  <c r="O302" i="9"/>
  <c r="N301" i="9"/>
  <c r="O301" i="9"/>
  <c r="N300" i="9"/>
  <c r="O300" i="9"/>
  <c r="N299" i="9"/>
  <c r="O299" i="9"/>
  <c r="N298" i="9"/>
  <c r="O298" i="9"/>
  <c r="N297" i="9"/>
  <c r="O297" i="9"/>
  <c r="N296" i="9"/>
  <c r="O296" i="9"/>
  <c r="N295" i="9"/>
  <c r="O295" i="9"/>
  <c r="N294" i="9"/>
  <c r="O294" i="9"/>
  <c r="N293" i="9"/>
  <c r="O293" i="9"/>
  <c r="N292" i="9"/>
  <c r="O292" i="9"/>
  <c r="N291" i="9"/>
  <c r="O291" i="9"/>
  <c r="N290" i="9"/>
  <c r="O290" i="9"/>
  <c r="N289" i="9"/>
  <c r="O289" i="9"/>
  <c r="N288" i="9"/>
  <c r="O288" i="9"/>
  <c r="N287" i="9"/>
  <c r="O287" i="9"/>
  <c r="N286" i="9"/>
  <c r="O286" i="9"/>
  <c r="N285" i="9"/>
  <c r="O285" i="9"/>
  <c r="N284" i="9"/>
  <c r="O284" i="9"/>
  <c r="N283" i="9"/>
  <c r="O283" i="9"/>
  <c r="N282" i="9"/>
  <c r="O282" i="9"/>
  <c r="N281" i="9"/>
  <c r="O281" i="9"/>
  <c r="N280" i="9"/>
  <c r="O280" i="9"/>
  <c r="N279" i="9"/>
  <c r="O279" i="9"/>
  <c r="N278" i="9"/>
  <c r="O278" i="9"/>
  <c r="N277" i="9"/>
  <c r="O277" i="9"/>
  <c r="N276" i="9"/>
  <c r="O276" i="9"/>
  <c r="N275" i="9"/>
  <c r="O275" i="9"/>
  <c r="N274" i="9"/>
  <c r="O274" i="9"/>
  <c r="N273" i="9"/>
  <c r="O273" i="9"/>
  <c r="N272" i="9"/>
  <c r="O272" i="9"/>
  <c r="N271" i="9"/>
  <c r="O271" i="9"/>
  <c r="N270" i="9"/>
  <c r="O270" i="9"/>
  <c r="N269" i="9"/>
  <c r="O269" i="9"/>
  <c r="N268" i="9"/>
  <c r="O268" i="9"/>
  <c r="N267" i="9"/>
  <c r="O267" i="9"/>
  <c r="N266" i="9"/>
  <c r="O266" i="9"/>
  <c r="N265" i="9"/>
  <c r="O265" i="9"/>
  <c r="N264" i="9"/>
  <c r="O264" i="9"/>
  <c r="N263" i="9"/>
  <c r="O263" i="9"/>
  <c r="N262" i="9"/>
  <c r="O262" i="9"/>
  <c r="N261" i="9"/>
  <c r="O261" i="9"/>
  <c r="N260" i="9"/>
  <c r="O260" i="9"/>
  <c r="N259" i="9"/>
  <c r="O259" i="9"/>
  <c r="N258" i="9"/>
  <c r="O258" i="9"/>
  <c r="N257" i="9"/>
  <c r="O257" i="9"/>
  <c r="N256" i="9"/>
  <c r="O256" i="9"/>
  <c r="N255" i="9"/>
  <c r="O255" i="9"/>
  <c r="N254" i="9"/>
  <c r="O254" i="9"/>
  <c r="N253" i="9"/>
  <c r="O253" i="9"/>
  <c r="N252" i="9"/>
  <c r="O252" i="9"/>
  <c r="N251" i="9"/>
  <c r="O251" i="9"/>
  <c r="N250" i="9"/>
  <c r="O250" i="9"/>
  <c r="N249" i="9"/>
  <c r="O249" i="9"/>
  <c r="N248" i="9"/>
  <c r="O248" i="9"/>
  <c r="N247" i="9"/>
  <c r="O247" i="9"/>
  <c r="N246" i="9"/>
  <c r="O246" i="9"/>
  <c r="N245" i="9"/>
  <c r="O245" i="9"/>
  <c r="N244" i="9"/>
  <c r="O244" i="9"/>
  <c r="N243" i="9"/>
  <c r="O243" i="9"/>
  <c r="N242" i="9"/>
  <c r="O242" i="9"/>
  <c r="N241" i="9"/>
  <c r="O241" i="9"/>
  <c r="N240" i="9"/>
  <c r="O240" i="9"/>
  <c r="N239" i="9"/>
  <c r="O239" i="9"/>
  <c r="N238" i="9"/>
  <c r="O238" i="9"/>
  <c r="N237" i="9"/>
  <c r="O237" i="9"/>
  <c r="N236" i="9"/>
  <c r="O236" i="9"/>
  <c r="N235" i="9"/>
  <c r="O235" i="9"/>
  <c r="N234" i="9"/>
  <c r="O234" i="9"/>
  <c r="N233" i="9"/>
  <c r="O233" i="9"/>
  <c r="N232" i="9"/>
  <c r="O232" i="9"/>
  <c r="N231" i="9"/>
  <c r="O231" i="9"/>
  <c r="N230" i="9"/>
  <c r="O230" i="9"/>
  <c r="N229" i="9"/>
  <c r="O229" i="9"/>
  <c r="N228" i="9"/>
  <c r="O228" i="9"/>
  <c r="N227" i="9"/>
  <c r="O227" i="9"/>
  <c r="N226" i="9"/>
  <c r="O226" i="9"/>
  <c r="N225" i="9"/>
  <c r="O225" i="9"/>
  <c r="N224" i="9"/>
  <c r="O224" i="9"/>
  <c r="N223" i="9"/>
  <c r="O223" i="9"/>
  <c r="N222" i="9"/>
  <c r="O222" i="9"/>
  <c r="N221" i="9"/>
  <c r="O221" i="9"/>
  <c r="N220" i="9"/>
  <c r="O220" i="9"/>
  <c r="N219" i="9"/>
  <c r="O219" i="9"/>
  <c r="N218" i="9"/>
  <c r="O218" i="9"/>
  <c r="N217" i="9"/>
  <c r="O217" i="9"/>
  <c r="N216" i="9"/>
  <c r="O216" i="9"/>
  <c r="N215" i="9"/>
  <c r="O215" i="9"/>
  <c r="N214" i="9"/>
  <c r="O214" i="9"/>
  <c r="N213" i="9"/>
  <c r="O213" i="9"/>
  <c r="N212" i="9"/>
  <c r="O212" i="9"/>
  <c r="N211" i="9"/>
  <c r="O211" i="9"/>
  <c r="N210" i="9"/>
  <c r="O210" i="9"/>
  <c r="N209" i="9"/>
  <c r="O209" i="9"/>
  <c r="N208" i="9"/>
  <c r="O208" i="9"/>
  <c r="N207" i="9"/>
  <c r="O207" i="9"/>
  <c r="N206" i="9"/>
  <c r="O206" i="9"/>
  <c r="N205" i="9"/>
  <c r="O205" i="9"/>
  <c r="N204" i="9"/>
  <c r="O204" i="9"/>
  <c r="N203" i="9"/>
  <c r="O203" i="9"/>
  <c r="N202" i="9"/>
  <c r="O202" i="9"/>
  <c r="N201" i="9"/>
  <c r="O201" i="9"/>
  <c r="N200" i="9"/>
  <c r="O200" i="9"/>
  <c r="N199" i="9"/>
  <c r="O199" i="9"/>
  <c r="N198" i="9"/>
  <c r="O198" i="9"/>
  <c r="N197" i="9"/>
  <c r="O197" i="9"/>
  <c r="N196" i="9"/>
  <c r="O196" i="9"/>
  <c r="N195" i="9"/>
  <c r="O195" i="9"/>
  <c r="N194" i="9"/>
  <c r="O194" i="9"/>
  <c r="N193" i="9"/>
  <c r="O193" i="9"/>
  <c r="N192" i="9"/>
  <c r="O192" i="9"/>
  <c r="N191" i="9"/>
  <c r="O191" i="9"/>
  <c r="N190" i="9"/>
  <c r="O190" i="9"/>
  <c r="N189" i="9"/>
  <c r="O189" i="9"/>
  <c r="N188" i="9"/>
  <c r="O188" i="9"/>
  <c r="N187" i="9"/>
  <c r="O187" i="9"/>
  <c r="N186" i="9"/>
  <c r="O186" i="9"/>
  <c r="N185" i="9"/>
  <c r="O185" i="9"/>
  <c r="N184" i="9"/>
  <c r="O184" i="9"/>
  <c r="N183" i="9"/>
  <c r="O183" i="9"/>
  <c r="N182" i="9"/>
  <c r="O182" i="9"/>
  <c r="N181" i="9"/>
  <c r="O181" i="9"/>
  <c r="N180" i="9"/>
  <c r="O180" i="9"/>
  <c r="N179" i="9"/>
  <c r="O179" i="9"/>
  <c r="N178" i="9"/>
  <c r="O178" i="9"/>
  <c r="N177" i="9"/>
  <c r="O177" i="9"/>
  <c r="N176" i="9"/>
  <c r="O176" i="9"/>
  <c r="N175" i="9"/>
  <c r="O175" i="9"/>
  <c r="N174" i="9"/>
  <c r="O174" i="9"/>
  <c r="N173" i="9"/>
  <c r="O173" i="9"/>
  <c r="N172" i="9"/>
  <c r="O172" i="9"/>
  <c r="N171" i="9"/>
  <c r="O171" i="9"/>
  <c r="N170" i="9"/>
  <c r="O170" i="9"/>
  <c r="N169" i="9"/>
  <c r="O169" i="9"/>
  <c r="N168" i="9"/>
  <c r="O168" i="9"/>
  <c r="N167" i="9"/>
  <c r="O167" i="9"/>
  <c r="N166" i="9"/>
  <c r="O166" i="9"/>
  <c r="N165" i="9"/>
  <c r="O165" i="9"/>
  <c r="N164" i="9"/>
  <c r="O164" i="9"/>
  <c r="N163" i="9"/>
  <c r="O163" i="9"/>
  <c r="N162" i="9"/>
  <c r="O162" i="9"/>
  <c r="N161" i="9"/>
  <c r="O161" i="9"/>
  <c r="N160" i="9"/>
  <c r="O160" i="9"/>
  <c r="N159" i="9"/>
  <c r="O159" i="9"/>
  <c r="N158" i="9"/>
  <c r="O158" i="9"/>
  <c r="N157" i="9"/>
  <c r="O157" i="9"/>
  <c r="N156" i="9"/>
  <c r="O156" i="9"/>
  <c r="N155" i="9"/>
  <c r="O155" i="9"/>
  <c r="N154" i="9"/>
  <c r="O154" i="9"/>
  <c r="N153" i="9"/>
  <c r="O153" i="9"/>
  <c r="N152" i="9"/>
  <c r="O152" i="9"/>
  <c r="N151" i="9"/>
  <c r="O151" i="9"/>
  <c r="N150" i="9"/>
  <c r="O150" i="9"/>
  <c r="N149" i="9"/>
  <c r="O149" i="9"/>
  <c r="N148" i="9"/>
  <c r="O148" i="9"/>
  <c r="N147" i="9"/>
  <c r="O147" i="9"/>
  <c r="N146" i="9"/>
  <c r="O146" i="9"/>
  <c r="N145" i="9"/>
  <c r="O145" i="9"/>
  <c r="N144" i="9"/>
  <c r="O144" i="9"/>
  <c r="N143" i="9"/>
  <c r="O143" i="9"/>
  <c r="N142" i="9"/>
  <c r="O142" i="9"/>
  <c r="N141" i="9"/>
  <c r="O141" i="9"/>
  <c r="N140" i="9"/>
  <c r="O140" i="9"/>
  <c r="N139" i="9"/>
  <c r="O139" i="9"/>
  <c r="N138" i="9"/>
  <c r="O138" i="9"/>
  <c r="N137" i="9"/>
  <c r="O137" i="9"/>
  <c r="N136" i="9"/>
  <c r="O136" i="9"/>
  <c r="N135" i="9"/>
  <c r="O135" i="9"/>
  <c r="N134" i="9"/>
  <c r="O134" i="9"/>
  <c r="N133" i="9"/>
  <c r="O133" i="9"/>
  <c r="N132" i="9"/>
  <c r="O132" i="9"/>
  <c r="N131" i="9"/>
  <c r="O131" i="9"/>
  <c r="N130" i="9"/>
  <c r="O130" i="9"/>
  <c r="N129" i="9"/>
  <c r="O129" i="9"/>
  <c r="N128" i="9"/>
  <c r="O128" i="9"/>
  <c r="N127" i="9"/>
  <c r="O127" i="9"/>
  <c r="N126" i="9"/>
  <c r="O126" i="9"/>
  <c r="N125" i="9"/>
  <c r="O125" i="9"/>
  <c r="N124" i="9"/>
  <c r="O124" i="9"/>
  <c r="N123" i="9"/>
  <c r="O123" i="9"/>
  <c r="N122" i="9"/>
  <c r="O122" i="9"/>
  <c r="N121" i="9"/>
  <c r="O121" i="9"/>
  <c r="N120" i="9"/>
  <c r="O120" i="9"/>
  <c r="N119" i="9"/>
  <c r="O119" i="9"/>
  <c r="N118" i="9"/>
  <c r="O118" i="9"/>
  <c r="N117" i="9"/>
  <c r="O117" i="9"/>
  <c r="N116" i="9"/>
  <c r="O116" i="9"/>
  <c r="N115" i="9"/>
  <c r="O115" i="9"/>
  <c r="N114" i="9"/>
  <c r="O114" i="9"/>
  <c r="N113" i="9"/>
  <c r="O113" i="9"/>
  <c r="N112" i="9"/>
  <c r="O112" i="9"/>
  <c r="N111" i="9"/>
  <c r="O111" i="9"/>
  <c r="N110" i="9"/>
  <c r="O110" i="9"/>
  <c r="N109" i="9"/>
  <c r="O109" i="9"/>
  <c r="N108" i="9"/>
  <c r="O108" i="9"/>
  <c r="N107" i="9"/>
  <c r="O107" i="9"/>
  <c r="N106" i="9"/>
  <c r="O106" i="9"/>
  <c r="N105" i="9"/>
  <c r="O105" i="9"/>
  <c r="N104" i="9"/>
  <c r="O104" i="9"/>
  <c r="N103" i="9"/>
  <c r="O103" i="9"/>
  <c r="N102" i="9"/>
  <c r="O102" i="9"/>
  <c r="N101" i="9"/>
  <c r="O101" i="9"/>
  <c r="N100" i="9"/>
  <c r="O100" i="9"/>
  <c r="N99" i="9"/>
  <c r="O99" i="9"/>
  <c r="N98" i="9"/>
  <c r="O98" i="9"/>
  <c r="N97" i="9"/>
  <c r="O97" i="9"/>
  <c r="N96" i="9"/>
  <c r="O96" i="9"/>
  <c r="N95" i="9"/>
  <c r="O95" i="9"/>
  <c r="N94" i="9"/>
  <c r="O94" i="9"/>
  <c r="N93" i="9"/>
  <c r="O93" i="9"/>
  <c r="N92" i="9"/>
  <c r="O92" i="9"/>
  <c r="N91" i="9"/>
  <c r="O91" i="9"/>
  <c r="N90" i="9"/>
  <c r="O90" i="9"/>
  <c r="N89" i="9"/>
  <c r="O89" i="9"/>
  <c r="N88" i="9"/>
  <c r="O88" i="9"/>
  <c r="N87" i="9"/>
  <c r="O87" i="9"/>
  <c r="N86" i="9"/>
  <c r="O86" i="9"/>
  <c r="N85" i="9"/>
  <c r="O85" i="9"/>
  <c r="N84" i="9"/>
  <c r="O84" i="9"/>
  <c r="N83" i="9"/>
  <c r="O83" i="9"/>
  <c r="N82" i="9"/>
  <c r="O82" i="9"/>
  <c r="N81" i="9"/>
  <c r="O81" i="9"/>
  <c r="N80" i="9"/>
  <c r="O80" i="9"/>
  <c r="N79" i="9"/>
  <c r="O79" i="9"/>
  <c r="N78" i="9"/>
  <c r="O78" i="9"/>
  <c r="N77" i="9"/>
  <c r="O77" i="9"/>
  <c r="N76" i="9"/>
  <c r="O76" i="9"/>
  <c r="N75" i="9"/>
  <c r="O75" i="9"/>
  <c r="N74" i="9"/>
  <c r="O74" i="9"/>
  <c r="N73" i="9"/>
  <c r="O73" i="9"/>
  <c r="N72" i="9"/>
  <c r="O72" i="9"/>
  <c r="N71" i="9"/>
  <c r="O71" i="9"/>
  <c r="N70" i="9"/>
  <c r="O70" i="9"/>
  <c r="N69" i="9"/>
  <c r="O69" i="9"/>
  <c r="N68" i="9"/>
  <c r="O68" i="9"/>
  <c r="N67" i="9"/>
  <c r="O67" i="9"/>
  <c r="N66" i="9"/>
  <c r="O66" i="9"/>
  <c r="N65" i="9"/>
  <c r="O65" i="9"/>
  <c r="N64" i="9"/>
  <c r="O64" i="9"/>
  <c r="N63" i="9"/>
  <c r="O63" i="9"/>
  <c r="N62" i="9"/>
  <c r="O62" i="9"/>
  <c r="N61" i="9"/>
  <c r="O61" i="9"/>
  <c r="N60" i="9"/>
  <c r="O60" i="9"/>
  <c r="N59" i="9"/>
  <c r="O59" i="9"/>
  <c r="N58" i="9"/>
  <c r="O58" i="9"/>
  <c r="N57" i="9"/>
  <c r="O57" i="9"/>
  <c r="N56" i="9"/>
  <c r="O56" i="9"/>
  <c r="N55" i="9"/>
  <c r="O55" i="9"/>
  <c r="N54" i="9"/>
  <c r="O54" i="9"/>
  <c r="N53" i="9"/>
  <c r="O53" i="9"/>
  <c r="N52" i="9"/>
  <c r="O52" i="9"/>
  <c r="N51" i="9"/>
  <c r="O51" i="9"/>
  <c r="N50" i="9"/>
  <c r="O50" i="9"/>
  <c r="N49" i="9"/>
  <c r="O49" i="9"/>
  <c r="N48" i="9"/>
  <c r="O48" i="9"/>
  <c r="N47" i="9"/>
  <c r="O47" i="9"/>
  <c r="N46" i="9"/>
  <c r="O46" i="9"/>
  <c r="N45" i="9"/>
  <c r="O45" i="9"/>
  <c r="N44" i="9"/>
  <c r="O44" i="9"/>
  <c r="N43" i="9"/>
  <c r="O43" i="9"/>
  <c r="N42" i="9"/>
  <c r="O42" i="9"/>
  <c r="N41" i="9"/>
  <c r="O41" i="9"/>
  <c r="N40" i="9"/>
  <c r="O40" i="9"/>
  <c r="N39" i="9"/>
  <c r="O39" i="9"/>
  <c r="N38" i="9"/>
  <c r="O38" i="9"/>
  <c r="N37" i="9"/>
  <c r="O37" i="9"/>
  <c r="N36" i="9"/>
  <c r="O36" i="9"/>
  <c r="N35" i="9"/>
  <c r="O35" i="9"/>
  <c r="N34" i="9"/>
  <c r="O34" i="9"/>
  <c r="N33" i="9"/>
  <c r="O33" i="9"/>
  <c r="N32" i="9"/>
  <c r="O32" i="9"/>
  <c r="N31" i="9"/>
  <c r="O31" i="9"/>
  <c r="N30" i="9"/>
  <c r="O30" i="9"/>
  <c r="N29" i="9"/>
  <c r="O29" i="9"/>
  <c r="N28" i="9"/>
  <c r="O28" i="9"/>
  <c r="N27" i="9"/>
  <c r="O27" i="9"/>
  <c r="N26" i="9"/>
  <c r="O26" i="9"/>
  <c r="N25" i="9"/>
  <c r="O25" i="9"/>
  <c r="N24" i="9"/>
  <c r="O24" i="9"/>
  <c r="N23" i="9"/>
  <c r="O23" i="9"/>
  <c r="N22" i="9"/>
  <c r="O22" i="9"/>
  <c r="N21" i="9"/>
  <c r="O21" i="9"/>
  <c r="N20" i="9"/>
  <c r="O20" i="9"/>
  <c r="N19" i="9"/>
  <c r="O19" i="9"/>
  <c r="N18" i="9"/>
  <c r="O18" i="9"/>
  <c r="N17" i="9"/>
  <c r="O17" i="9"/>
  <c r="N16" i="9"/>
  <c r="O16" i="9"/>
  <c r="N15" i="9"/>
  <c r="O15" i="9"/>
  <c r="N14" i="9"/>
  <c r="O14" i="9"/>
  <c r="N13" i="9"/>
  <c r="O13" i="9"/>
  <c r="N12" i="9"/>
  <c r="O12" i="9"/>
  <c r="N11" i="9"/>
  <c r="O11" i="9"/>
  <c r="N10" i="9"/>
  <c r="O10" i="9"/>
  <c r="N9" i="9"/>
  <c r="O9" i="9"/>
  <c r="N8" i="9"/>
  <c r="O8" i="9"/>
  <c r="N7" i="9"/>
  <c r="O7" i="9"/>
  <c r="N6" i="9"/>
  <c r="O6" i="9"/>
  <c r="N5" i="9"/>
  <c r="O5" i="9"/>
  <c r="N4" i="9"/>
  <c r="O4" i="9"/>
  <c r="N3" i="9"/>
  <c r="O3" i="9"/>
  <c r="N2" i="9"/>
  <c r="O2" i="9"/>
  <c r="L5233" i="9"/>
  <c r="L5232" i="9"/>
  <c r="L5231" i="9"/>
  <c r="L5230" i="9"/>
  <c r="L5229" i="9"/>
  <c r="L5228" i="9"/>
  <c r="L5227" i="9"/>
  <c r="L5226" i="9"/>
  <c r="L5225" i="9"/>
  <c r="L5224" i="9"/>
  <c r="L5223" i="9"/>
  <c r="L5222" i="9"/>
  <c r="L5221" i="9"/>
  <c r="L5220" i="9"/>
  <c r="L5219" i="9"/>
  <c r="L5218" i="9"/>
  <c r="L5217" i="9"/>
  <c r="L5216" i="9"/>
  <c r="L5215" i="9"/>
  <c r="L5214" i="9"/>
  <c r="L5213" i="9"/>
  <c r="L5212" i="9"/>
  <c r="L5211" i="9"/>
  <c r="L5210" i="9"/>
  <c r="L5209" i="9"/>
  <c r="L5208" i="9"/>
  <c r="L5207" i="9"/>
  <c r="L5206" i="9"/>
  <c r="L5205" i="9"/>
  <c r="L5204" i="9"/>
  <c r="L5203" i="9"/>
  <c r="L5202" i="9"/>
  <c r="L5201" i="9"/>
  <c r="L5200" i="9"/>
  <c r="L5199" i="9"/>
  <c r="L5198" i="9"/>
  <c r="L5197" i="9"/>
  <c r="L5196" i="9"/>
  <c r="L5195" i="9"/>
  <c r="L5194" i="9"/>
  <c r="L5193" i="9"/>
  <c r="L5192" i="9"/>
  <c r="L5191" i="9"/>
  <c r="L5190" i="9"/>
  <c r="L5189" i="9"/>
  <c r="L5188" i="9"/>
  <c r="L5187" i="9"/>
  <c r="L5186" i="9"/>
  <c r="L5185" i="9"/>
  <c r="L5184" i="9"/>
  <c r="L5183" i="9"/>
  <c r="L5182" i="9"/>
  <c r="L5181" i="9"/>
  <c r="L5180" i="9"/>
  <c r="L5179" i="9"/>
  <c r="L5178" i="9"/>
  <c r="L5177" i="9"/>
  <c r="L5176" i="9"/>
  <c r="L5175" i="9"/>
  <c r="L5174" i="9"/>
  <c r="L5173" i="9"/>
  <c r="L5172" i="9"/>
  <c r="L5171" i="9"/>
  <c r="L5170" i="9"/>
  <c r="L5169" i="9"/>
  <c r="L5168" i="9"/>
  <c r="L5167" i="9"/>
  <c r="L5166" i="9"/>
  <c r="L5165" i="9"/>
  <c r="L5164" i="9"/>
  <c r="L5163" i="9"/>
  <c r="L5162" i="9"/>
  <c r="L5161" i="9"/>
  <c r="L5160" i="9"/>
  <c r="L5159" i="9"/>
  <c r="L5158" i="9"/>
  <c r="L5157" i="9"/>
  <c r="L5156" i="9"/>
  <c r="L5155" i="9"/>
  <c r="L5154" i="9"/>
  <c r="L5153" i="9"/>
  <c r="L5152" i="9"/>
  <c r="L5151" i="9"/>
  <c r="L5150" i="9"/>
  <c r="L5149" i="9"/>
  <c r="L5148" i="9"/>
  <c r="L5147" i="9"/>
  <c r="L5146" i="9"/>
  <c r="L5145" i="9"/>
  <c r="L5144" i="9"/>
  <c r="L5143" i="9"/>
  <c r="L5142" i="9"/>
  <c r="L5141" i="9"/>
  <c r="L5140" i="9"/>
  <c r="L5139" i="9"/>
  <c r="L5138" i="9"/>
  <c r="L5137" i="9"/>
  <c r="L5136" i="9"/>
  <c r="L5135" i="9"/>
  <c r="L5134" i="9"/>
  <c r="L5133" i="9"/>
  <c r="L5132" i="9"/>
  <c r="L5131" i="9"/>
  <c r="L5130" i="9"/>
  <c r="L5129" i="9"/>
  <c r="L5128" i="9"/>
  <c r="L5127" i="9"/>
  <c r="L5126" i="9"/>
  <c r="L5125" i="9"/>
  <c r="L5124" i="9"/>
  <c r="L5123" i="9"/>
  <c r="L5122" i="9"/>
  <c r="L5121" i="9"/>
  <c r="L5120" i="9"/>
  <c r="L5119" i="9"/>
  <c r="L5118" i="9"/>
  <c r="L5117" i="9"/>
  <c r="L5116" i="9"/>
  <c r="L5115" i="9"/>
  <c r="L5114" i="9"/>
  <c r="L5113" i="9"/>
  <c r="L5112" i="9"/>
  <c r="L5111" i="9"/>
  <c r="L5110" i="9"/>
  <c r="L5109" i="9"/>
  <c r="L5108" i="9"/>
  <c r="L5107" i="9"/>
  <c r="L5106" i="9"/>
  <c r="L5105" i="9"/>
  <c r="L5104" i="9"/>
  <c r="L5103" i="9"/>
  <c r="L5102" i="9"/>
  <c r="L5101" i="9"/>
  <c r="L5100" i="9"/>
  <c r="L5099" i="9"/>
  <c r="L5098" i="9"/>
  <c r="L5097" i="9"/>
  <c r="L5096" i="9"/>
  <c r="L5095" i="9"/>
  <c r="L5094" i="9"/>
  <c r="L5093" i="9"/>
  <c r="L5092" i="9"/>
  <c r="L5091" i="9"/>
  <c r="L5090" i="9"/>
  <c r="L5089" i="9"/>
  <c r="L5088" i="9"/>
  <c r="L5087" i="9"/>
  <c r="L5086" i="9"/>
  <c r="L5085" i="9"/>
  <c r="L5084" i="9"/>
  <c r="L5083" i="9"/>
  <c r="L5082" i="9"/>
  <c r="L5081" i="9"/>
  <c r="L5080" i="9"/>
  <c r="L5079" i="9"/>
  <c r="L5078" i="9"/>
  <c r="L5077" i="9"/>
  <c r="L5076" i="9"/>
  <c r="L5075" i="9"/>
  <c r="L5074" i="9"/>
  <c r="L5073" i="9"/>
  <c r="L5072" i="9"/>
  <c r="L5071" i="9"/>
  <c r="L5070" i="9"/>
  <c r="L5069" i="9"/>
  <c r="L5068" i="9"/>
  <c r="L5067" i="9"/>
  <c r="L5066" i="9"/>
  <c r="L5065" i="9"/>
  <c r="L5064" i="9"/>
  <c r="L5063" i="9"/>
  <c r="L5062" i="9"/>
  <c r="L5061" i="9"/>
  <c r="L5060" i="9"/>
  <c r="L5059" i="9"/>
  <c r="L5058" i="9"/>
  <c r="L5057" i="9"/>
  <c r="L5056" i="9"/>
  <c r="L5055" i="9"/>
  <c r="L5054" i="9"/>
  <c r="L5053" i="9"/>
  <c r="L5052" i="9"/>
  <c r="L5051" i="9"/>
  <c r="L5050" i="9"/>
  <c r="L5049" i="9"/>
  <c r="L5048" i="9"/>
  <c r="L5047" i="9"/>
  <c r="L5046" i="9"/>
  <c r="L5045" i="9"/>
  <c r="L5044" i="9"/>
  <c r="L5043" i="9"/>
  <c r="L5042" i="9"/>
  <c r="L5041" i="9"/>
  <c r="L5040" i="9"/>
  <c r="L5039" i="9"/>
  <c r="L5038" i="9"/>
  <c r="L5037" i="9"/>
  <c r="L5036" i="9"/>
  <c r="L5035" i="9"/>
  <c r="L5034" i="9"/>
  <c r="L5033" i="9"/>
  <c r="L5032" i="9"/>
  <c r="L5031" i="9"/>
  <c r="L5030" i="9"/>
  <c r="L5029" i="9"/>
  <c r="L5028" i="9"/>
  <c r="L5027" i="9"/>
  <c r="L5026" i="9"/>
  <c r="L5025" i="9"/>
  <c r="L5024" i="9"/>
  <c r="L5023" i="9"/>
  <c r="L5022" i="9"/>
  <c r="L5021" i="9"/>
  <c r="L5020" i="9"/>
  <c r="L5019" i="9"/>
  <c r="L5018" i="9"/>
  <c r="L5017" i="9"/>
  <c r="L5016" i="9"/>
  <c r="L5015" i="9"/>
  <c r="L5014" i="9"/>
  <c r="L5013" i="9"/>
  <c r="L5012" i="9"/>
  <c r="L5011" i="9"/>
  <c r="L5010" i="9"/>
  <c r="L5009" i="9"/>
  <c r="L5008" i="9"/>
  <c r="L5007" i="9"/>
  <c r="L5006" i="9"/>
  <c r="L5005" i="9"/>
  <c r="L5004" i="9"/>
  <c r="L5003" i="9"/>
  <c r="L5002" i="9"/>
  <c r="L5001" i="9"/>
  <c r="L5000" i="9"/>
  <c r="L4999" i="9"/>
  <c r="L4998" i="9"/>
  <c r="L4997" i="9"/>
  <c r="L4996" i="9"/>
  <c r="L4995" i="9"/>
  <c r="L4994" i="9"/>
  <c r="L4993" i="9"/>
  <c r="L4992" i="9"/>
  <c r="L4991" i="9"/>
  <c r="L4990" i="9"/>
  <c r="L4989" i="9"/>
  <c r="L4988" i="9"/>
  <c r="L4987" i="9"/>
  <c r="L4986" i="9"/>
  <c r="L4985" i="9"/>
  <c r="L4984" i="9"/>
  <c r="L4983" i="9"/>
  <c r="L4982" i="9"/>
  <c r="L4981" i="9"/>
  <c r="L4980" i="9"/>
  <c r="L4979" i="9"/>
  <c r="L4978" i="9"/>
  <c r="L4977" i="9"/>
  <c r="L4976" i="9"/>
  <c r="L4975" i="9"/>
  <c r="L4974" i="9"/>
  <c r="L4973" i="9"/>
  <c r="L4972" i="9"/>
  <c r="L4971" i="9"/>
  <c r="L4970" i="9"/>
  <c r="L4969" i="9"/>
  <c r="L4968" i="9"/>
  <c r="L4967" i="9"/>
  <c r="L4966" i="9"/>
  <c r="L4965" i="9"/>
  <c r="L4964" i="9"/>
  <c r="L4963" i="9"/>
  <c r="L4962" i="9"/>
  <c r="L4961" i="9"/>
  <c r="L4960" i="9"/>
  <c r="L4959" i="9"/>
  <c r="L4958" i="9"/>
  <c r="L4957" i="9"/>
  <c r="L4956" i="9"/>
  <c r="L4955" i="9"/>
  <c r="L4954" i="9"/>
  <c r="L4953" i="9"/>
  <c r="L4952" i="9"/>
  <c r="L4951" i="9"/>
  <c r="L4950" i="9"/>
  <c r="L4949" i="9"/>
  <c r="L4948" i="9"/>
  <c r="L4947" i="9"/>
  <c r="L4946" i="9"/>
  <c r="L4945" i="9"/>
  <c r="L4944" i="9"/>
  <c r="L4943" i="9"/>
  <c r="L4942" i="9"/>
  <c r="L4941" i="9"/>
  <c r="L4940" i="9"/>
  <c r="L4939" i="9"/>
  <c r="L4938" i="9"/>
  <c r="L4937" i="9"/>
  <c r="L4936" i="9"/>
  <c r="L4935" i="9"/>
  <c r="L4934" i="9"/>
  <c r="L4933" i="9"/>
  <c r="L4932" i="9"/>
  <c r="L4931" i="9"/>
  <c r="L4930" i="9"/>
  <c r="L4929" i="9"/>
  <c r="L4928" i="9"/>
  <c r="L4927" i="9"/>
  <c r="L4926" i="9"/>
  <c r="L4925" i="9"/>
  <c r="L4924" i="9"/>
  <c r="L4923" i="9"/>
  <c r="L4922" i="9"/>
  <c r="L4921" i="9"/>
  <c r="L4920" i="9"/>
  <c r="L4919" i="9"/>
  <c r="L4918" i="9"/>
  <c r="L4917" i="9"/>
  <c r="L4916" i="9"/>
  <c r="L4915" i="9"/>
  <c r="L4914" i="9"/>
  <c r="L4913" i="9"/>
  <c r="L4912" i="9"/>
  <c r="L4911" i="9"/>
  <c r="L4910" i="9"/>
  <c r="L4909" i="9"/>
  <c r="L4908" i="9"/>
  <c r="L4907" i="9"/>
  <c r="L4906" i="9"/>
  <c r="L4905" i="9"/>
  <c r="L4904" i="9"/>
  <c r="L4903" i="9"/>
  <c r="L4902" i="9"/>
  <c r="L4901" i="9"/>
  <c r="L4900" i="9"/>
  <c r="L4899" i="9"/>
  <c r="L4898" i="9"/>
  <c r="L4897" i="9"/>
  <c r="L4896" i="9"/>
  <c r="L4895" i="9"/>
  <c r="L4894" i="9"/>
  <c r="L4893" i="9"/>
  <c r="L4892" i="9"/>
  <c r="L4891" i="9"/>
  <c r="L4890" i="9"/>
  <c r="L4889" i="9"/>
  <c r="L4888" i="9"/>
  <c r="L4887" i="9"/>
  <c r="L4886" i="9"/>
  <c r="L4885" i="9"/>
  <c r="L4884" i="9"/>
  <c r="L4883" i="9"/>
  <c r="L4882" i="9"/>
  <c r="L4881" i="9"/>
  <c r="L4880" i="9"/>
  <c r="L4879" i="9"/>
  <c r="L4878" i="9"/>
  <c r="L4877" i="9"/>
  <c r="L4876" i="9"/>
  <c r="L4875" i="9"/>
  <c r="L4874" i="9"/>
  <c r="L4873" i="9"/>
  <c r="L4872" i="9"/>
  <c r="L4871" i="9"/>
  <c r="L4870" i="9"/>
  <c r="L4869" i="9"/>
  <c r="L4868" i="9"/>
  <c r="L4867" i="9"/>
  <c r="L4866" i="9"/>
  <c r="L4865" i="9"/>
  <c r="L4864" i="9"/>
  <c r="L4863" i="9"/>
  <c r="L4862" i="9"/>
  <c r="L4861" i="9"/>
  <c r="L4860" i="9"/>
  <c r="L4859" i="9"/>
  <c r="L4858" i="9"/>
  <c r="L4857" i="9"/>
  <c r="L4856" i="9"/>
  <c r="L4855" i="9"/>
  <c r="L4854" i="9"/>
  <c r="L4853" i="9"/>
  <c r="L4852" i="9"/>
  <c r="L4851" i="9"/>
  <c r="L4850" i="9"/>
  <c r="L4849" i="9"/>
  <c r="L4848" i="9"/>
  <c r="L4847" i="9"/>
  <c r="L4846" i="9"/>
  <c r="L4845" i="9"/>
  <c r="L4844" i="9"/>
  <c r="L4843" i="9"/>
  <c r="L4842" i="9"/>
  <c r="L4841" i="9"/>
  <c r="L4840" i="9"/>
  <c r="L4839" i="9"/>
  <c r="L4838" i="9"/>
  <c r="L4837" i="9"/>
  <c r="L4836" i="9"/>
  <c r="L4835" i="9"/>
  <c r="L4834" i="9"/>
  <c r="L4833" i="9"/>
  <c r="L4832" i="9"/>
  <c r="L4831" i="9"/>
  <c r="L4830" i="9"/>
  <c r="L4829" i="9"/>
  <c r="L4828" i="9"/>
  <c r="L4827" i="9"/>
  <c r="L4826" i="9"/>
  <c r="L4825" i="9"/>
  <c r="L4824" i="9"/>
  <c r="L4823" i="9"/>
  <c r="L4822" i="9"/>
  <c r="L4821" i="9"/>
  <c r="L4820" i="9"/>
  <c r="L4819" i="9"/>
  <c r="L4818" i="9"/>
  <c r="L4817" i="9"/>
  <c r="L4816" i="9"/>
  <c r="L4815" i="9"/>
  <c r="L4814" i="9"/>
  <c r="L4813" i="9"/>
  <c r="L4812" i="9"/>
  <c r="L4811" i="9"/>
  <c r="L4810" i="9"/>
  <c r="L4809" i="9"/>
  <c r="L4808" i="9"/>
  <c r="L4807" i="9"/>
  <c r="L4806" i="9"/>
  <c r="L4805" i="9"/>
  <c r="L4804" i="9"/>
  <c r="L4803" i="9"/>
  <c r="L4802" i="9"/>
  <c r="L4801" i="9"/>
  <c r="L4800" i="9"/>
  <c r="L4799" i="9"/>
  <c r="L4798" i="9"/>
  <c r="L4797" i="9"/>
  <c r="L4796" i="9"/>
  <c r="L4795" i="9"/>
  <c r="L4794" i="9"/>
  <c r="L4793" i="9"/>
  <c r="L4792" i="9"/>
  <c r="L4791" i="9"/>
  <c r="L4790" i="9"/>
  <c r="L4789" i="9"/>
  <c r="L4788" i="9"/>
  <c r="L4787" i="9"/>
  <c r="L4786" i="9"/>
  <c r="L4785" i="9"/>
  <c r="L4784" i="9"/>
  <c r="L4783" i="9"/>
  <c r="L4782" i="9"/>
  <c r="L4781" i="9"/>
  <c r="L4780" i="9"/>
  <c r="L4779" i="9"/>
  <c r="L4778" i="9"/>
  <c r="L4777" i="9"/>
  <c r="L4776" i="9"/>
  <c r="L4775" i="9"/>
  <c r="L4774" i="9"/>
  <c r="L4773" i="9"/>
  <c r="L4772" i="9"/>
  <c r="L4771" i="9"/>
  <c r="L4770" i="9"/>
  <c r="L4769" i="9"/>
  <c r="L4768" i="9"/>
  <c r="L4767" i="9"/>
  <c r="L4766" i="9"/>
  <c r="L4765" i="9"/>
  <c r="L4764" i="9"/>
  <c r="L4763" i="9"/>
  <c r="L4762" i="9"/>
  <c r="L4761" i="9"/>
  <c r="L4760" i="9"/>
  <c r="L4759" i="9"/>
  <c r="L4758" i="9"/>
  <c r="L4757" i="9"/>
  <c r="L4756" i="9"/>
  <c r="L4755" i="9"/>
  <c r="L4754" i="9"/>
  <c r="L4753" i="9"/>
  <c r="L4752" i="9"/>
  <c r="L4751" i="9"/>
  <c r="L4750" i="9"/>
  <c r="L4749" i="9"/>
  <c r="L4748" i="9"/>
  <c r="L4747" i="9"/>
  <c r="L4746" i="9"/>
  <c r="L4745" i="9"/>
  <c r="L4744" i="9"/>
  <c r="L4743" i="9"/>
  <c r="L4742" i="9"/>
  <c r="L4741" i="9"/>
  <c r="L4740" i="9"/>
  <c r="L4739" i="9"/>
  <c r="L4738" i="9"/>
  <c r="L4737" i="9"/>
  <c r="L4736" i="9"/>
  <c r="L4735" i="9"/>
  <c r="L4734" i="9"/>
  <c r="L4733" i="9"/>
  <c r="L4732" i="9"/>
  <c r="L4731" i="9"/>
  <c r="L4730" i="9"/>
  <c r="L4729" i="9"/>
  <c r="L4728" i="9"/>
  <c r="L4727" i="9"/>
  <c r="L4726" i="9"/>
  <c r="L4725" i="9"/>
  <c r="L4724" i="9"/>
  <c r="L4723" i="9"/>
  <c r="L4722" i="9"/>
  <c r="L4721" i="9"/>
  <c r="L4720" i="9"/>
  <c r="L4719" i="9"/>
  <c r="L4718" i="9"/>
  <c r="L4717" i="9"/>
  <c r="L4716" i="9"/>
  <c r="L4715" i="9"/>
  <c r="L4714" i="9"/>
  <c r="L4713" i="9"/>
  <c r="L4712" i="9"/>
  <c r="L4711" i="9"/>
  <c r="L4710" i="9"/>
  <c r="L4709" i="9"/>
  <c r="L4708" i="9"/>
  <c r="L4707" i="9"/>
  <c r="L4706" i="9"/>
  <c r="L4705" i="9"/>
  <c r="L4704" i="9"/>
  <c r="L4703" i="9"/>
  <c r="L4702" i="9"/>
  <c r="L4701" i="9"/>
  <c r="L4700" i="9"/>
  <c r="L4699" i="9"/>
  <c r="L4698" i="9"/>
  <c r="L4697" i="9"/>
  <c r="L4696" i="9"/>
  <c r="L4695" i="9"/>
  <c r="L4694" i="9"/>
  <c r="L4693" i="9"/>
  <c r="L4692" i="9"/>
  <c r="L4691" i="9"/>
  <c r="L4690" i="9"/>
  <c r="L4689" i="9"/>
  <c r="L4688" i="9"/>
  <c r="L4687" i="9"/>
  <c r="L4686" i="9"/>
  <c r="L4685" i="9"/>
  <c r="L4684" i="9"/>
  <c r="L4683" i="9"/>
  <c r="L4682" i="9"/>
  <c r="L4681" i="9"/>
  <c r="L4680" i="9"/>
  <c r="L4679" i="9"/>
  <c r="L4678" i="9"/>
  <c r="L4677" i="9"/>
  <c r="L4676" i="9"/>
  <c r="L4675" i="9"/>
  <c r="L4674" i="9"/>
  <c r="L4673" i="9"/>
  <c r="L4672" i="9"/>
  <c r="L4671" i="9"/>
  <c r="L4670" i="9"/>
  <c r="L4669" i="9"/>
  <c r="L4668" i="9"/>
  <c r="L4667" i="9"/>
  <c r="L4666" i="9"/>
  <c r="L4665" i="9"/>
  <c r="L4664" i="9"/>
  <c r="L4663" i="9"/>
  <c r="L4662" i="9"/>
  <c r="L4661" i="9"/>
  <c r="L4660" i="9"/>
  <c r="L4659" i="9"/>
  <c r="L4658" i="9"/>
  <c r="L4657" i="9"/>
  <c r="L4656" i="9"/>
  <c r="L4655" i="9"/>
  <c r="L4654" i="9"/>
  <c r="L4653" i="9"/>
  <c r="L4652" i="9"/>
  <c r="L4651" i="9"/>
  <c r="L4650" i="9"/>
  <c r="L4649" i="9"/>
  <c r="L4648" i="9"/>
  <c r="L4647" i="9"/>
  <c r="L4646" i="9"/>
  <c r="L4645" i="9"/>
  <c r="L4644" i="9"/>
  <c r="L4643" i="9"/>
  <c r="L4642" i="9"/>
  <c r="L4641" i="9"/>
  <c r="L4640" i="9"/>
  <c r="L4639" i="9"/>
  <c r="L4638" i="9"/>
  <c r="L4637" i="9"/>
  <c r="L4636" i="9"/>
  <c r="L4635" i="9"/>
  <c r="L4634" i="9"/>
  <c r="L4633" i="9"/>
  <c r="L4632" i="9"/>
  <c r="L4631" i="9"/>
  <c r="L4630" i="9"/>
  <c r="L4629" i="9"/>
  <c r="L4628" i="9"/>
  <c r="L4627" i="9"/>
  <c r="L4626" i="9"/>
  <c r="L4625" i="9"/>
  <c r="L4624" i="9"/>
  <c r="L4623" i="9"/>
  <c r="L4622" i="9"/>
  <c r="L4621" i="9"/>
  <c r="L4620" i="9"/>
  <c r="L4619" i="9"/>
  <c r="L4618" i="9"/>
  <c r="L4617" i="9"/>
  <c r="L4616" i="9"/>
  <c r="L4615" i="9"/>
  <c r="L4614" i="9"/>
  <c r="L4613" i="9"/>
  <c r="L4612" i="9"/>
  <c r="L4611" i="9"/>
  <c r="L4610" i="9"/>
  <c r="L4609" i="9"/>
  <c r="L4608" i="9"/>
  <c r="L4607" i="9"/>
  <c r="L4606" i="9"/>
  <c r="L4605" i="9"/>
  <c r="L4604" i="9"/>
  <c r="L4603" i="9"/>
  <c r="L4602" i="9"/>
  <c r="L4601" i="9"/>
  <c r="L4600" i="9"/>
  <c r="L4599" i="9"/>
  <c r="L4598" i="9"/>
  <c r="L4597" i="9"/>
  <c r="L4596" i="9"/>
  <c r="L4595" i="9"/>
  <c r="L4594" i="9"/>
  <c r="L4593" i="9"/>
  <c r="L4592" i="9"/>
  <c r="L4591" i="9"/>
  <c r="L4590" i="9"/>
  <c r="L4589" i="9"/>
  <c r="L4588" i="9"/>
  <c r="L4587" i="9"/>
  <c r="L4586" i="9"/>
  <c r="L4585" i="9"/>
  <c r="L4584" i="9"/>
  <c r="L4583" i="9"/>
  <c r="L4582" i="9"/>
  <c r="L4581" i="9"/>
  <c r="L4580" i="9"/>
  <c r="L4579" i="9"/>
  <c r="L4578" i="9"/>
  <c r="L4577" i="9"/>
  <c r="L4576" i="9"/>
  <c r="L4575" i="9"/>
  <c r="L4574" i="9"/>
  <c r="L4573" i="9"/>
  <c r="L4572" i="9"/>
  <c r="L4571" i="9"/>
  <c r="L4570" i="9"/>
  <c r="L4569" i="9"/>
  <c r="L4568" i="9"/>
  <c r="L4567" i="9"/>
  <c r="L4566" i="9"/>
  <c r="L4565" i="9"/>
  <c r="L4564" i="9"/>
  <c r="L4563" i="9"/>
  <c r="L4562" i="9"/>
  <c r="L4561" i="9"/>
  <c r="L4560" i="9"/>
  <c r="L4559" i="9"/>
  <c r="L4558" i="9"/>
  <c r="L4557" i="9"/>
  <c r="L4556" i="9"/>
  <c r="L4555" i="9"/>
  <c r="L4554" i="9"/>
  <c r="L4553" i="9"/>
  <c r="L4552" i="9"/>
  <c r="L4551" i="9"/>
  <c r="L4550" i="9"/>
  <c r="L4549" i="9"/>
  <c r="L4548" i="9"/>
  <c r="L4547" i="9"/>
  <c r="L4546" i="9"/>
  <c r="L4545" i="9"/>
  <c r="L4544" i="9"/>
  <c r="L4543" i="9"/>
  <c r="L4542" i="9"/>
  <c r="L4541" i="9"/>
  <c r="L4540" i="9"/>
  <c r="L4539" i="9"/>
  <c r="L4538" i="9"/>
  <c r="L4537" i="9"/>
  <c r="L4536" i="9"/>
  <c r="L4535" i="9"/>
  <c r="L4534" i="9"/>
  <c r="L4533" i="9"/>
  <c r="L4532" i="9"/>
  <c r="L4531" i="9"/>
  <c r="L4530" i="9"/>
  <c r="L4529" i="9"/>
  <c r="L4528" i="9"/>
  <c r="L4527" i="9"/>
  <c r="L4526" i="9"/>
  <c r="L4525" i="9"/>
  <c r="L4524" i="9"/>
  <c r="L4523" i="9"/>
  <c r="L4522" i="9"/>
  <c r="L4521" i="9"/>
  <c r="L4520" i="9"/>
  <c r="L4519" i="9"/>
  <c r="L4518" i="9"/>
  <c r="L4517" i="9"/>
  <c r="L4516" i="9"/>
  <c r="L4515" i="9"/>
  <c r="L4514" i="9"/>
  <c r="L4513" i="9"/>
  <c r="L4512" i="9"/>
  <c r="L4511" i="9"/>
  <c r="L4510" i="9"/>
  <c r="L4509" i="9"/>
  <c r="L4508" i="9"/>
  <c r="L4507" i="9"/>
  <c r="L4506" i="9"/>
  <c r="L4505" i="9"/>
  <c r="L4504" i="9"/>
  <c r="L4503" i="9"/>
  <c r="L4502" i="9"/>
  <c r="L4501" i="9"/>
  <c r="L4500" i="9"/>
  <c r="L4499" i="9"/>
  <c r="L4498" i="9"/>
  <c r="L4497" i="9"/>
  <c r="L4496" i="9"/>
  <c r="L4495" i="9"/>
  <c r="L4494" i="9"/>
  <c r="L4493" i="9"/>
  <c r="L4492" i="9"/>
  <c r="L4491" i="9"/>
  <c r="L4490" i="9"/>
  <c r="L4489" i="9"/>
  <c r="L4488" i="9"/>
  <c r="L4487" i="9"/>
  <c r="L4486" i="9"/>
  <c r="L4485" i="9"/>
  <c r="L4484" i="9"/>
  <c r="L4483" i="9"/>
  <c r="L4482" i="9"/>
  <c r="L4481" i="9"/>
  <c r="L4480" i="9"/>
  <c r="L4479" i="9"/>
  <c r="L4478" i="9"/>
  <c r="L4477" i="9"/>
  <c r="L4476" i="9"/>
  <c r="L4475" i="9"/>
  <c r="L4474" i="9"/>
  <c r="L4473" i="9"/>
  <c r="L4472" i="9"/>
  <c r="L4471" i="9"/>
  <c r="L4470" i="9"/>
  <c r="L4469" i="9"/>
  <c r="L4468" i="9"/>
  <c r="L4467" i="9"/>
  <c r="L4466" i="9"/>
  <c r="L4465" i="9"/>
  <c r="L4464" i="9"/>
  <c r="L4463" i="9"/>
  <c r="L4462" i="9"/>
  <c r="L4461" i="9"/>
  <c r="L4460" i="9"/>
  <c r="L4459" i="9"/>
  <c r="L4458" i="9"/>
  <c r="L4457" i="9"/>
  <c r="L4456" i="9"/>
  <c r="L4455" i="9"/>
  <c r="L4454" i="9"/>
  <c r="L4453" i="9"/>
  <c r="L4452" i="9"/>
  <c r="L4451" i="9"/>
  <c r="L4450" i="9"/>
  <c r="L4449" i="9"/>
  <c r="L4448" i="9"/>
  <c r="L4447" i="9"/>
  <c r="L4446" i="9"/>
  <c r="L4445" i="9"/>
  <c r="L4444" i="9"/>
  <c r="L4443" i="9"/>
  <c r="L4442" i="9"/>
  <c r="L4441" i="9"/>
  <c r="L4440" i="9"/>
  <c r="L4439" i="9"/>
  <c r="L4438" i="9"/>
  <c r="L4437" i="9"/>
  <c r="L4436" i="9"/>
  <c r="L4435" i="9"/>
  <c r="L4434" i="9"/>
  <c r="L4433" i="9"/>
  <c r="L4432" i="9"/>
  <c r="L4431" i="9"/>
  <c r="L4430" i="9"/>
  <c r="L4429" i="9"/>
  <c r="L4428" i="9"/>
  <c r="L4427" i="9"/>
  <c r="L4426" i="9"/>
  <c r="L4425" i="9"/>
  <c r="L4424" i="9"/>
  <c r="L4423" i="9"/>
  <c r="L4422" i="9"/>
  <c r="L4421" i="9"/>
  <c r="L4420" i="9"/>
  <c r="L4419" i="9"/>
  <c r="L4418" i="9"/>
  <c r="L4417" i="9"/>
  <c r="L4416" i="9"/>
  <c r="L4415" i="9"/>
  <c r="L4414" i="9"/>
  <c r="L4413" i="9"/>
  <c r="L4412" i="9"/>
  <c r="L4411" i="9"/>
  <c r="L4410" i="9"/>
  <c r="L4409" i="9"/>
  <c r="L4408" i="9"/>
  <c r="L4407" i="9"/>
  <c r="L4406" i="9"/>
  <c r="L4405" i="9"/>
  <c r="L4404" i="9"/>
  <c r="L4403" i="9"/>
  <c r="L4402" i="9"/>
  <c r="L4401" i="9"/>
  <c r="L4400" i="9"/>
  <c r="L4399" i="9"/>
  <c r="L4398" i="9"/>
  <c r="L4397" i="9"/>
  <c r="L4396" i="9"/>
  <c r="L4395" i="9"/>
  <c r="L4394" i="9"/>
  <c r="L4393" i="9"/>
  <c r="L4392" i="9"/>
  <c r="L4391" i="9"/>
  <c r="L4390" i="9"/>
  <c r="L4389" i="9"/>
  <c r="L4388" i="9"/>
  <c r="L4387" i="9"/>
  <c r="L4386" i="9"/>
  <c r="L4385" i="9"/>
  <c r="L4384" i="9"/>
  <c r="L4383" i="9"/>
  <c r="L4382" i="9"/>
  <c r="L4381" i="9"/>
  <c r="L4380" i="9"/>
  <c r="L4379" i="9"/>
  <c r="L4378" i="9"/>
  <c r="L4377" i="9"/>
  <c r="L4376" i="9"/>
  <c r="L4375" i="9"/>
  <c r="L4374" i="9"/>
  <c r="L4373" i="9"/>
  <c r="L4372" i="9"/>
  <c r="L4371" i="9"/>
  <c r="L4370" i="9"/>
  <c r="L4369" i="9"/>
  <c r="L4368" i="9"/>
  <c r="L4367" i="9"/>
  <c r="L4366" i="9"/>
  <c r="L4365" i="9"/>
  <c r="L4364" i="9"/>
  <c r="L4363" i="9"/>
  <c r="L4362" i="9"/>
  <c r="L4361" i="9"/>
  <c r="L4360" i="9"/>
  <c r="L4359" i="9"/>
  <c r="L4358" i="9"/>
  <c r="L4357" i="9"/>
  <c r="L4356" i="9"/>
  <c r="L4355" i="9"/>
  <c r="L4354" i="9"/>
  <c r="L4353" i="9"/>
  <c r="L4352" i="9"/>
  <c r="L4351" i="9"/>
  <c r="L4350" i="9"/>
  <c r="L4349" i="9"/>
  <c r="L4348" i="9"/>
  <c r="L4347" i="9"/>
  <c r="L4346" i="9"/>
  <c r="L4345" i="9"/>
  <c r="L4344" i="9"/>
  <c r="L4343" i="9"/>
  <c r="L4342" i="9"/>
  <c r="L4341" i="9"/>
  <c r="L4340" i="9"/>
  <c r="L4339" i="9"/>
  <c r="L4338" i="9"/>
  <c r="L4337" i="9"/>
  <c r="L4336" i="9"/>
  <c r="L4335" i="9"/>
  <c r="L4334" i="9"/>
  <c r="L4333" i="9"/>
  <c r="L4332" i="9"/>
  <c r="L4331" i="9"/>
  <c r="L4330" i="9"/>
  <c r="L4329" i="9"/>
  <c r="L4328" i="9"/>
  <c r="L4327" i="9"/>
  <c r="L4326" i="9"/>
  <c r="L4325" i="9"/>
  <c r="L4324" i="9"/>
  <c r="L4323" i="9"/>
  <c r="L4322" i="9"/>
  <c r="L4321" i="9"/>
  <c r="L4320" i="9"/>
  <c r="L4319" i="9"/>
  <c r="L4318" i="9"/>
  <c r="L4317" i="9"/>
  <c r="L4316" i="9"/>
  <c r="L4315" i="9"/>
  <c r="L4314" i="9"/>
  <c r="L4313" i="9"/>
  <c r="L4312" i="9"/>
  <c r="L4311" i="9"/>
  <c r="L4310" i="9"/>
  <c r="L4309" i="9"/>
  <c r="L4308" i="9"/>
  <c r="L4307" i="9"/>
  <c r="L4306" i="9"/>
  <c r="L4305" i="9"/>
  <c r="L4304" i="9"/>
  <c r="L4303" i="9"/>
  <c r="L4302" i="9"/>
  <c r="L4301" i="9"/>
  <c r="L4300" i="9"/>
  <c r="L4299" i="9"/>
  <c r="L4298" i="9"/>
  <c r="L4297" i="9"/>
  <c r="L4296" i="9"/>
  <c r="L4295" i="9"/>
  <c r="L4294" i="9"/>
  <c r="L4293" i="9"/>
  <c r="L4292" i="9"/>
  <c r="L4291" i="9"/>
  <c r="L4290" i="9"/>
  <c r="L4289" i="9"/>
  <c r="L4288" i="9"/>
  <c r="L4287" i="9"/>
  <c r="L4286" i="9"/>
  <c r="L4285" i="9"/>
  <c r="L4284" i="9"/>
  <c r="L4283" i="9"/>
  <c r="L4282" i="9"/>
  <c r="L4281" i="9"/>
  <c r="L4280" i="9"/>
  <c r="L4279" i="9"/>
  <c r="L4278" i="9"/>
  <c r="L4277" i="9"/>
  <c r="L4276" i="9"/>
  <c r="L4275" i="9"/>
  <c r="L4274" i="9"/>
  <c r="L4273" i="9"/>
  <c r="L4272" i="9"/>
  <c r="L4271" i="9"/>
  <c r="L4270" i="9"/>
  <c r="L4269" i="9"/>
  <c r="L4268" i="9"/>
  <c r="L4267" i="9"/>
  <c r="L4266" i="9"/>
  <c r="L4265" i="9"/>
  <c r="L4264" i="9"/>
  <c r="L4263" i="9"/>
  <c r="L4262" i="9"/>
  <c r="L4261" i="9"/>
  <c r="L4260" i="9"/>
  <c r="L4259" i="9"/>
  <c r="L4258" i="9"/>
  <c r="L4257" i="9"/>
  <c r="L4256" i="9"/>
  <c r="L4255" i="9"/>
  <c r="L4254" i="9"/>
  <c r="L4253" i="9"/>
  <c r="L4252" i="9"/>
  <c r="L4251" i="9"/>
  <c r="L4250" i="9"/>
  <c r="L4249" i="9"/>
  <c r="L4248" i="9"/>
  <c r="L4247" i="9"/>
  <c r="L4246" i="9"/>
  <c r="L4245" i="9"/>
  <c r="L4244" i="9"/>
  <c r="L4243" i="9"/>
  <c r="L4242" i="9"/>
  <c r="L4241" i="9"/>
  <c r="L4240" i="9"/>
  <c r="L4239" i="9"/>
  <c r="L4238" i="9"/>
  <c r="L4237" i="9"/>
  <c r="L4236" i="9"/>
  <c r="L4235" i="9"/>
  <c r="L4234" i="9"/>
  <c r="L4233" i="9"/>
  <c r="L4232" i="9"/>
  <c r="L4231" i="9"/>
  <c r="L4230" i="9"/>
  <c r="L4229" i="9"/>
  <c r="L4228" i="9"/>
  <c r="L4227" i="9"/>
  <c r="L4226" i="9"/>
  <c r="L4225" i="9"/>
  <c r="L4224" i="9"/>
  <c r="L4223" i="9"/>
  <c r="L4222" i="9"/>
  <c r="L4221" i="9"/>
  <c r="L4220" i="9"/>
  <c r="L4219" i="9"/>
  <c r="L4218" i="9"/>
  <c r="L4217" i="9"/>
  <c r="L4216" i="9"/>
  <c r="L4215" i="9"/>
  <c r="L4214" i="9"/>
  <c r="L4213" i="9"/>
  <c r="L4212" i="9"/>
  <c r="L4211" i="9"/>
  <c r="L4210" i="9"/>
  <c r="L4209" i="9"/>
  <c r="L4208" i="9"/>
  <c r="L4207" i="9"/>
  <c r="L4206" i="9"/>
  <c r="L4205" i="9"/>
  <c r="L4204" i="9"/>
  <c r="L4203" i="9"/>
  <c r="L4202" i="9"/>
  <c r="L4201" i="9"/>
  <c r="L4200" i="9"/>
  <c r="L4199" i="9"/>
  <c r="L4198" i="9"/>
  <c r="L4197" i="9"/>
  <c r="L4196" i="9"/>
  <c r="L4195" i="9"/>
  <c r="L4194" i="9"/>
  <c r="L4193" i="9"/>
  <c r="L4192" i="9"/>
  <c r="L4191" i="9"/>
  <c r="L4190" i="9"/>
  <c r="L4189" i="9"/>
  <c r="L4188" i="9"/>
  <c r="L4187" i="9"/>
  <c r="L4186" i="9"/>
  <c r="L4185" i="9"/>
  <c r="L4184" i="9"/>
  <c r="L4183" i="9"/>
  <c r="L4182" i="9"/>
  <c r="L4181" i="9"/>
  <c r="L4180" i="9"/>
  <c r="L4179" i="9"/>
  <c r="L4178" i="9"/>
  <c r="L4177" i="9"/>
  <c r="L4176" i="9"/>
  <c r="L4175" i="9"/>
  <c r="L4174" i="9"/>
  <c r="L4173" i="9"/>
  <c r="L4172" i="9"/>
  <c r="L4171" i="9"/>
  <c r="L4170" i="9"/>
  <c r="L4169" i="9"/>
  <c r="L4168" i="9"/>
  <c r="L4167" i="9"/>
  <c r="L4166" i="9"/>
  <c r="L4165" i="9"/>
  <c r="L4164" i="9"/>
  <c r="L4163" i="9"/>
  <c r="L4162" i="9"/>
  <c r="L4161" i="9"/>
  <c r="L4160" i="9"/>
  <c r="L4159" i="9"/>
  <c r="L4158" i="9"/>
  <c r="L4157" i="9"/>
  <c r="L4156" i="9"/>
  <c r="L4155" i="9"/>
  <c r="L4154" i="9"/>
  <c r="L4153" i="9"/>
  <c r="L4152" i="9"/>
  <c r="L4151" i="9"/>
  <c r="L4150" i="9"/>
  <c r="L4149" i="9"/>
  <c r="L4148" i="9"/>
  <c r="L4147" i="9"/>
  <c r="L4146" i="9"/>
  <c r="L4145" i="9"/>
  <c r="L4144" i="9"/>
  <c r="L4143" i="9"/>
  <c r="L4142" i="9"/>
  <c r="L4141" i="9"/>
  <c r="L4140" i="9"/>
  <c r="L4139" i="9"/>
  <c r="L4138" i="9"/>
  <c r="L4137" i="9"/>
  <c r="L4136" i="9"/>
  <c r="L4135" i="9"/>
  <c r="L4134" i="9"/>
  <c r="L4133" i="9"/>
  <c r="L4132" i="9"/>
  <c r="L4131" i="9"/>
  <c r="L4130" i="9"/>
  <c r="L4129" i="9"/>
  <c r="L4128" i="9"/>
  <c r="L4127" i="9"/>
  <c r="L4126" i="9"/>
  <c r="L4125" i="9"/>
  <c r="L4124" i="9"/>
  <c r="L4123" i="9"/>
  <c r="L4122" i="9"/>
  <c r="L4121" i="9"/>
  <c r="L4120" i="9"/>
  <c r="L4119" i="9"/>
  <c r="L4118" i="9"/>
  <c r="L4117" i="9"/>
  <c r="L4116" i="9"/>
  <c r="L4115" i="9"/>
  <c r="L4114" i="9"/>
  <c r="L4113" i="9"/>
  <c r="L4112" i="9"/>
  <c r="L4111" i="9"/>
  <c r="L4110" i="9"/>
  <c r="L4109" i="9"/>
  <c r="L4108" i="9"/>
  <c r="L4107" i="9"/>
  <c r="L4106" i="9"/>
  <c r="L4105" i="9"/>
  <c r="L4104" i="9"/>
  <c r="L4103" i="9"/>
  <c r="L4102" i="9"/>
  <c r="L4101" i="9"/>
  <c r="L4100" i="9"/>
  <c r="L4099" i="9"/>
  <c r="L4098" i="9"/>
  <c r="L4097" i="9"/>
  <c r="L4096" i="9"/>
  <c r="L4095" i="9"/>
  <c r="L4094" i="9"/>
  <c r="L4093" i="9"/>
  <c r="L4092" i="9"/>
  <c r="L4091" i="9"/>
  <c r="L4090" i="9"/>
  <c r="L4089" i="9"/>
  <c r="L4088" i="9"/>
  <c r="L4087" i="9"/>
  <c r="L4086" i="9"/>
  <c r="L4085" i="9"/>
  <c r="L4084" i="9"/>
  <c r="L4083" i="9"/>
  <c r="L4082" i="9"/>
  <c r="L4081" i="9"/>
  <c r="L4080" i="9"/>
  <c r="L4079" i="9"/>
  <c r="L4078" i="9"/>
  <c r="L4077" i="9"/>
  <c r="L4076" i="9"/>
  <c r="L4075" i="9"/>
  <c r="L4074" i="9"/>
  <c r="L4073" i="9"/>
  <c r="L4072" i="9"/>
  <c r="L4071" i="9"/>
  <c r="L4070" i="9"/>
  <c r="L4069" i="9"/>
  <c r="L4068" i="9"/>
  <c r="L4067" i="9"/>
  <c r="L4066" i="9"/>
  <c r="L4065" i="9"/>
  <c r="L4064" i="9"/>
  <c r="L4063" i="9"/>
  <c r="L4062" i="9"/>
  <c r="L4061" i="9"/>
  <c r="L4060" i="9"/>
  <c r="L4059" i="9"/>
  <c r="L4058" i="9"/>
  <c r="L4057" i="9"/>
  <c r="L4056" i="9"/>
  <c r="L4055" i="9"/>
  <c r="L4054" i="9"/>
  <c r="L4053" i="9"/>
  <c r="L4052" i="9"/>
  <c r="L4051" i="9"/>
  <c r="L4050" i="9"/>
  <c r="L4049" i="9"/>
  <c r="L4048" i="9"/>
  <c r="L4047" i="9"/>
  <c r="L4046" i="9"/>
  <c r="L4045" i="9"/>
  <c r="L4044" i="9"/>
  <c r="L4043" i="9"/>
  <c r="L4042" i="9"/>
  <c r="L4041" i="9"/>
  <c r="L4040" i="9"/>
  <c r="L4039" i="9"/>
  <c r="L4038" i="9"/>
  <c r="L4037" i="9"/>
  <c r="L4036" i="9"/>
  <c r="L4035" i="9"/>
  <c r="L4034" i="9"/>
  <c r="L4033" i="9"/>
  <c r="L4032" i="9"/>
  <c r="L4031" i="9"/>
  <c r="L4030" i="9"/>
  <c r="L4029" i="9"/>
  <c r="L4028" i="9"/>
  <c r="L4027" i="9"/>
  <c r="L4026" i="9"/>
  <c r="L4025" i="9"/>
  <c r="L4024" i="9"/>
  <c r="L4023" i="9"/>
  <c r="L4022" i="9"/>
  <c r="L4021" i="9"/>
  <c r="L4020" i="9"/>
  <c r="L4019" i="9"/>
  <c r="L4018" i="9"/>
  <c r="L4017" i="9"/>
  <c r="L4016" i="9"/>
  <c r="L4015" i="9"/>
  <c r="L4014" i="9"/>
  <c r="L4013" i="9"/>
  <c r="L4012" i="9"/>
  <c r="L4011" i="9"/>
  <c r="L4010" i="9"/>
  <c r="L4009" i="9"/>
  <c r="L4008" i="9"/>
  <c r="L4007" i="9"/>
  <c r="L4006" i="9"/>
  <c r="L4005" i="9"/>
  <c r="L4004" i="9"/>
  <c r="L4003" i="9"/>
  <c r="L4002" i="9"/>
  <c r="L4001" i="9"/>
  <c r="L4000" i="9"/>
  <c r="L3999" i="9"/>
  <c r="L3998" i="9"/>
  <c r="L3997" i="9"/>
  <c r="L3996" i="9"/>
  <c r="L3995" i="9"/>
  <c r="L3994" i="9"/>
  <c r="L3993" i="9"/>
  <c r="L3992" i="9"/>
  <c r="L3991" i="9"/>
  <c r="L3990" i="9"/>
  <c r="L3989" i="9"/>
  <c r="L3988" i="9"/>
  <c r="L3987" i="9"/>
  <c r="L3986" i="9"/>
  <c r="L3985" i="9"/>
  <c r="L3984" i="9"/>
  <c r="L3983" i="9"/>
  <c r="L3982" i="9"/>
  <c r="L3981" i="9"/>
  <c r="L3980" i="9"/>
  <c r="L3979" i="9"/>
  <c r="L3978" i="9"/>
  <c r="L3977" i="9"/>
  <c r="L3976" i="9"/>
  <c r="L3975" i="9"/>
  <c r="L3974" i="9"/>
  <c r="L3973" i="9"/>
  <c r="L3972" i="9"/>
  <c r="L3971" i="9"/>
  <c r="L3970" i="9"/>
  <c r="L3969" i="9"/>
  <c r="L3968" i="9"/>
  <c r="L3967" i="9"/>
  <c r="L3966" i="9"/>
  <c r="L3965" i="9"/>
  <c r="L3964" i="9"/>
  <c r="L3963" i="9"/>
  <c r="L3962" i="9"/>
  <c r="L3961" i="9"/>
  <c r="L3960" i="9"/>
  <c r="L3959" i="9"/>
  <c r="L3958" i="9"/>
  <c r="L3957" i="9"/>
  <c r="L3956" i="9"/>
  <c r="L3955" i="9"/>
  <c r="L3954" i="9"/>
  <c r="L3953" i="9"/>
  <c r="L3952" i="9"/>
  <c r="L3951" i="9"/>
  <c r="L3950" i="9"/>
  <c r="L3949" i="9"/>
  <c r="L3948" i="9"/>
  <c r="L3947" i="9"/>
  <c r="L3946" i="9"/>
  <c r="L3945" i="9"/>
  <c r="L3944" i="9"/>
  <c r="L3943" i="9"/>
  <c r="L3942" i="9"/>
  <c r="L3941" i="9"/>
  <c r="L3940" i="9"/>
  <c r="L3939" i="9"/>
  <c r="L3938" i="9"/>
  <c r="L3937" i="9"/>
  <c r="L3936" i="9"/>
  <c r="L3935" i="9"/>
  <c r="L3934" i="9"/>
  <c r="L3933" i="9"/>
  <c r="L3932" i="9"/>
  <c r="L3931" i="9"/>
  <c r="L3930" i="9"/>
  <c r="L3929" i="9"/>
  <c r="L3928" i="9"/>
  <c r="L3927" i="9"/>
  <c r="L3926" i="9"/>
  <c r="L3925" i="9"/>
  <c r="L3924" i="9"/>
  <c r="L3923" i="9"/>
  <c r="L3922" i="9"/>
  <c r="L3921" i="9"/>
  <c r="L3920" i="9"/>
  <c r="L3919" i="9"/>
  <c r="L3918" i="9"/>
  <c r="L3917" i="9"/>
  <c r="L3916" i="9"/>
  <c r="L3915" i="9"/>
  <c r="L3914" i="9"/>
  <c r="L3913" i="9"/>
  <c r="L3912" i="9"/>
  <c r="L3911" i="9"/>
  <c r="L3910" i="9"/>
  <c r="L3909" i="9"/>
  <c r="L3908" i="9"/>
  <c r="L3907" i="9"/>
  <c r="L3906" i="9"/>
  <c r="L3905" i="9"/>
  <c r="L3904" i="9"/>
  <c r="L3903" i="9"/>
  <c r="L3902" i="9"/>
  <c r="L3901" i="9"/>
  <c r="L3900" i="9"/>
  <c r="L3899" i="9"/>
  <c r="L3898" i="9"/>
  <c r="L3897" i="9"/>
  <c r="L3896" i="9"/>
  <c r="L3895" i="9"/>
  <c r="L3894" i="9"/>
  <c r="L3893" i="9"/>
  <c r="L3892" i="9"/>
  <c r="L3891" i="9"/>
  <c r="L3890" i="9"/>
  <c r="L3889" i="9"/>
  <c r="L3888" i="9"/>
  <c r="L3887" i="9"/>
  <c r="L3886" i="9"/>
  <c r="L3885" i="9"/>
  <c r="L3884" i="9"/>
  <c r="L3883" i="9"/>
  <c r="L3882" i="9"/>
  <c r="L3881" i="9"/>
  <c r="L3880" i="9"/>
  <c r="L3879" i="9"/>
  <c r="L3878" i="9"/>
  <c r="L3877" i="9"/>
  <c r="L3876" i="9"/>
  <c r="L3875" i="9"/>
  <c r="L3874" i="9"/>
  <c r="L3873" i="9"/>
  <c r="L3872" i="9"/>
  <c r="L3871" i="9"/>
  <c r="L3870" i="9"/>
  <c r="L3869" i="9"/>
  <c r="L3868" i="9"/>
  <c r="L3867" i="9"/>
  <c r="L3866" i="9"/>
  <c r="L3865" i="9"/>
  <c r="L3864" i="9"/>
  <c r="L3863" i="9"/>
  <c r="L3862" i="9"/>
  <c r="L3861" i="9"/>
  <c r="L3860" i="9"/>
  <c r="L3859" i="9"/>
  <c r="L3858" i="9"/>
  <c r="L3857" i="9"/>
  <c r="L3856" i="9"/>
  <c r="L3855" i="9"/>
  <c r="L3854" i="9"/>
  <c r="L3853" i="9"/>
  <c r="L3852" i="9"/>
  <c r="L3851" i="9"/>
  <c r="L3850" i="9"/>
  <c r="L3849" i="9"/>
  <c r="L3848" i="9"/>
  <c r="L3847" i="9"/>
  <c r="L3846" i="9"/>
  <c r="L3845" i="9"/>
  <c r="L3844" i="9"/>
  <c r="L3843" i="9"/>
  <c r="L3842" i="9"/>
  <c r="L3841" i="9"/>
  <c r="L3840" i="9"/>
  <c r="L3839" i="9"/>
  <c r="L3838" i="9"/>
  <c r="L3837" i="9"/>
  <c r="L3836" i="9"/>
  <c r="L3835" i="9"/>
  <c r="L3834" i="9"/>
  <c r="L3833" i="9"/>
  <c r="L3832" i="9"/>
  <c r="L3831" i="9"/>
  <c r="L3830" i="9"/>
  <c r="L3829" i="9"/>
  <c r="L3828" i="9"/>
  <c r="L3827" i="9"/>
  <c r="L3826" i="9"/>
  <c r="L3825" i="9"/>
  <c r="L3824" i="9"/>
  <c r="L3823" i="9"/>
  <c r="L3822" i="9"/>
  <c r="L3821" i="9"/>
  <c r="L3820" i="9"/>
  <c r="L3819" i="9"/>
  <c r="L3818" i="9"/>
  <c r="L3817" i="9"/>
  <c r="L3816" i="9"/>
  <c r="L3815" i="9"/>
  <c r="L3814" i="9"/>
  <c r="L3813" i="9"/>
  <c r="L3812" i="9"/>
  <c r="L3811" i="9"/>
  <c r="L3810" i="9"/>
  <c r="L3809" i="9"/>
  <c r="L3808" i="9"/>
  <c r="L3807" i="9"/>
  <c r="L3806" i="9"/>
  <c r="L3805" i="9"/>
  <c r="L3804" i="9"/>
  <c r="L3803" i="9"/>
  <c r="L3802" i="9"/>
  <c r="L3801" i="9"/>
  <c r="L3800" i="9"/>
  <c r="L3799" i="9"/>
  <c r="L3798" i="9"/>
  <c r="L3797" i="9"/>
  <c r="L3796" i="9"/>
  <c r="L3795" i="9"/>
  <c r="L3794" i="9"/>
  <c r="L3793" i="9"/>
  <c r="L3792" i="9"/>
  <c r="L3791" i="9"/>
  <c r="L3790" i="9"/>
  <c r="L3789" i="9"/>
  <c r="L3788" i="9"/>
  <c r="L3787" i="9"/>
  <c r="L3786" i="9"/>
  <c r="L3785" i="9"/>
  <c r="L3784" i="9"/>
  <c r="L3783" i="9"/>
  <c r="L3782" i="9"/>
  <c r="L3781" i="9"/>
  <c r="L3780" i="9"/>
  <c r="L3779" i="9"/>
  <c r="L3778" i="9"/>
  <c r="L3777" i="9"/>
  <c r="L3776" i="9"/>
  <c r="L3775" i="9"/>
  <c r="L3774" i="9"/>
  <c r="L3773" i="9"/>
  <c r="L3772" i="9"/>
  <c r="L3771" i="9"/>
  <c r="L3770" i="9"/>
  <c r="L3769" i="9"/>
  <c r="L3768" i="9"/>
  <c r="L3767" i="9"/>
  <c r="L3766" i="9"/>
  <c r="L3765" i="9"/>
  <c r="L3764" i="9"/>
  <c r="L3763" i="9"/>
  <c r="L3762" i="9"/>
  <c r="L3761" i="9"/>
  <c r="L3760" i="9"/>
  <c r="L3759" i="9"/>
  <c r="L3758" i="9"/>
  <c r="L3757" i="9"/>
  <c r="L3756" i="9"/>
  <c r="L3755" i="9"/>
  <c r="L3754" i="9"/>
  <c r="L3753" i="9"/>
  <c r="L3752" i="9"/>
  <c r="L3751" i="9"/>
  <c r="L3750" i="9"/>
  <c r="L3749" i="9"/>
  <c r="L3748" i="9"/>
  <c r="L3747" i="9"/>
  <c r="L3746" i="9"/>
  <c r="L3745" i="9"/>
  <c r="L3744" i="9"/>
  <c r="L3743" i="9"/>
  <c r="L3742" i="9"/>
  <c r="L3741" i="9"/>
  <c r="L3740" i="9"/>
  <c r="L3739" i="9"/>
  <c r="L3738" i="9"/>
  <c r="L3737" i="9"/>
  <c r="L3736" i="9"/>
  <c r="L3735" i="9"/>
  <c r="L3734" i="9"/>
  <c r="L3733" i="9"/>
  <c r="L3732" i="9"/>
  <c r="L3731" i="9"/>
  <c r="L3730" i="9"/>
  <c r="L3729" i="9"/>
  <c r="L3728" i="9"/>
  <c r="L3727" i="9"/>
  <c r="L3726" i="9"/>
  <c r="L3725" i="9"/>
  <c r="L3724" i="9"/>
  <c r="L3723" i="9"/>
  <c r="L3722" i="9"/>
  <c r="L3721" i="9"/>
  <c r="L3720" i="9"/>
  <c r="L3719" i="9"/>
  <c r="L3718" i="9"/>
  <c r="L3717" i="9"/>
  <c r="L3716" i="9"/>
  <c r="L3715" i="9"/>
  <c r="L3714" i="9"/>
  <c r="L3713" i="9"/>
  <c r="L3712" i="9"/>
  <c r="L3711" i="9"/>
  <c r="L3710" i="9"/>
  <c r="L3709" i="9"/>
  <c r="L3708" i="9"/>
  <c r="L3707" i="9"/>
  <c r="L3706" i="9"/>
  <c r="L3705" i="9"/>
  <c r="L3704" i="9"/>
  <c r="L3703" i="9"/>
  <c r="L3702" i="9"/>
  <c r="L3701" i="9"/>
  <c r="L3700" i="9"/>
  <c r="L3699" i="9"/>
  <c r="L3698" i="9"/>
  <c r="L3697" i="9"/>
  <c r="L3696" i="9"/>
  <c r="L3695" i="9"/>
  <c r="L3694" i="9"/>
  <c r="L3693" i="9"/>
  <c r="L3692" i="9"/>
  <c r="L3691" i="9"/>
  <c r="L3690" i="9"/>
  <c r="L3689" i="9"/>
  <c r="L3688" i="9"/>
  <c r="L3687" i="9"/>
  <c r="L3686" i="9"/>
  <c r="L3685" i="9"/>
  <c r="L3684" i="9"/>
  <c r="L3683" i="9"/>
  <c r="L3682" i="9"/>
  <c r="L3681" i="9"/>
  <c r="L3680" i="9"/>
  <c r="L3679" i="9"/>
  <c r="L3678" i="9"/>
  <c r="L3677" i="9"/>
  <c r="L3676" i="9"/>
  <c r="L3675" i="9"/>
  <c r="L3674" i="9"/>
  <c r="L3673" i="9"/>
  <c r="L3672" i="9"/>
  <c r="L3671" i="9"/>
  <c r="L3670" i="9"/>
  <c r="L3669" i="9"/>
  <c r="L3668" i="9"/>
  <c r="L3667" i="9"/>
  <c r="L3666" i="9"/>
  <c r="L3665" i="9"/>
  <c r="L3664" i="9"/>
  <c r="L3663" i="9"/>
  <c r="L3662" i="9"/>
  <c r="L3661" i="9"/>
  <c r="L3660" i="9"/>
  <c r="L3659" i="9"/>
  <c r="L3658" i="9"/>
  <c r="L3657" i="9"/>
  <c r="L3656" i="9"/>
  <c r="L3655" i="9"/>
  <c r="L3654" i="9"/>
  <c r="L3653" i="9"/>
  <c r="L3652" i="9"/>
  <c r="L3651" i="9"/>
  <c r="L3650" i="9"/>
  <c r="L3649" i="9"/>
  <c r="L3648" i="9"/>
  <c r="L3647" i="9"/>
  <c r="L3646" i="9"/>
  <c r="L3645" i="9"/>
  <c r="L3644" i="9"/>
  <c r="L3643" i="9"/>
  <c r="L3642" i="9"/>
  <c r="L3641" i="9"/>
  <c r="L3640" i="9"/>
  <c r="L3639" i="9"/>
  <c r="L3638" i="9"/>
  <c r="L3637" i="9"/>
  <c r="L3636" i="9"/>
  <c r="L3635" i="9"/>
  <c r="L3634" i="9"/>
  <c r="L3633" i="9"/>
  <c r="L3632" i="9"/>
  <c r="L3631" i="9"/>
  <c r="L3630" i="9"/>
  <c r="L3629" i="9"/>
  <c r="L3628" i="9"/>
  <c r="L3627" i="9"/>
  <c r="L3626" i="9"/>
  <c r="L3625" i="9"/>
  <c r="L3624" i="9"/>
  <c r="L3623" i="9"/>
  <c r="L3622" i="9"/>
  <c r="L3621" i="9"/>
  <c r="L3620" i="9"/>
  <c r="L3619" i="9"/>
  <c r="L3618" i="9"/>
  <c r="L3617" i="9"/>
  <c r="L3616" i="9"/>
  <c r="L3615" i="9"/>
  <c r="L3614" i="9"/>
  <c r="L3613" i="9"/>
  <c r="L3612" i="9"/>
  <c r="L3611" i="9"/>
  <c r="L3610" i="9"/>
  <c r="L3609" i="9"/>
  <c r="L3608" i="9"/>
  <c r="L3607" i="9"/>
  <c r="L3606" i="9"/>
  <c r="L3605" i="9"/>
  <c r="L3604" i="9"/>
  <c r="L3603" i="9"/>
  <c r="L3602" i="9"/>
  <c r="L3601" i="9"/>
  <c r="L3600" i="9"/>
  <c r="L3599" i="9"/>
  <c r="L3598" i="9"/>
  <c r="L3597" i="9"/>
  <c r="L3596" i="9"/>
  <c r="L3595" i="9"/>
  <c r="L3594" i="9"/>
  <c r="L3593" i="9"/>
  <c r="L3592" i="9"/>
  <c r="L3591" i="9"/>
  <c r="L3590" i="9"/>
  <c r="L3589" i="9"/>
  <c r="L3588" i="9"/>
  <c r="L3587" i="9"/>
  <c r="L3586" i="9"/>
  <c r="L3585" i="9"/>
  <c r="L3584" i="9"/>
  <c r="L3583" i="9"/>
  <c r="L3582" i="9"/>
  <c r="L3581" i="9"/>
  <c r="L3580" i="9"/>
  <c r="L3579" i="9"/>
  <c r="L3578" i="9"/>
  <c r="L3577" i="9"/>
  <c r="L3576" i="9"/>
  <c r="L3575" i="9"/>
  <c r="L3574" i="9"/>
  <c r="L3573" i="9"/>
  <c r="L3572" i="9"/>
  <c r="L3571" i="9"/>
  <c r="L3570" i="9"/>
  <c r="L3569" i="9"/>
  <c r="L3568" i="9"/>
  <c r="L3567" i="9"/>
  <c r="L3566" i="9"/>
  <c r="L3565" i="9"/>
  <c r="L3564" i="9"/>
  <c r="L3563" i="9"/>
  <c r="L3562" i="9"/>
  <c r="L3561" i="9"/>
  <c r="L3560" i="9"/>
  <c r="L3559" i="9"/>
  <c r="L3558" i="9"/>
  <c r="L3557" i="9"/>
  <c r="L3556" i="9"/>
  <c r="L3555" i="9"/>
  <c r="L3554" i="9"/>
  <c r="L3553" i="9"/>
  <c r="L3552" i="9"/>
  <c r="L3551" i="9"/>
  <c r="L3550" i="9"/>
  <c r="L3549" i="9"/>
  <c r="L3548" i="9"/>
  <c r="L3547" i="9"/>
  <c r="L3546" i="9"/>
  <c r="L3545" i="9"/>
  <c r="L3544" i="9"/>
  <c r="L3543" i="9"/>
  <c r="L3542" i="9"/>
  <c r="L3541" i="9"/>
  <c r="L3540" i="9"/>
  <c r="L3539" i="9"/>
  <c r="L3538" i="9"/>
  <c r="L3537" i="9"/>
  <c r="L3536" i="9"/>
  <c r="L3535" i="9"/>
  <c r="L3534" i="9"/>
  <c r="L3533" i="9"/>
  <c r="L3532" i="9"/>
  <c r="L3531" i="9"/>
  <c r="L3530" i="9"/>
  <c r="L3529" i="9"/>
  <c r="L3528" i="9"/>
  <c r="L3527" i="9"/>
  <c r="L3526" i="9"/>
  <c r="L3525" i="9"/>
  <c r="L3524" i="9"/>
  <c r="L3523" i="9"/>
  <c r="L3522" i="9"/>
  <c r="L3521" i="9"/>
  <c r="L3520" i="9"/>
  <c r="L3519" i="9"/>
  <c r="L3518" i="9"/>
  <c r="L3517" i="9"/>
  <c r="L3516" i="9"/>
  <c r="L3515" i="9"/>
  <c r="L3514" i="9"/>
  <c r="L3513" i="9"/>
  <c r="L3512" i="9"/>
  <c r="L3511" i="9"/>
  <c r="L3510" i="9"/>
  <c r="L3509" i="9"/>
  <c r="L3508" i="9"/>
  <c r="L3507" i="9"/>
  <c r="L3506" i="9"/>
  <c r="L3505" i="9"/>
  <c r="L3504" i="9"/>
  <c r="L3503" i="9"/>
  <c r="L3502" i="9"/>
  <c r="L3501" i="9"/>
  <c r="L3500" i="9"/>
  <c r="L3499" i="9"/>
  <c r="L3498" i="9"/>
  <c r="L3497" i="9"/>
  <c r="L3496" i="9"/>
  <c r="L3495" i="9"/>
  <c r="L3494" i="9"/>
  <c r="L3493" i="9"/>
  <c r="L3492" i="9"/>
  <c r="L3491" i="9"/>
  <c r="L3490" i="9"/>
  <c r="L3489" i="9"/>
  <c r="L3488" i="9"/>
  <c r="L3487" i="9"/>
  <c r="L3486" i="9"/>
  <c r="L3485" i="9"/>
  <c r="L3484" i="9"/>
  <c r="L3483" i="9"/>
  <c r="L3482" i="9"/>
  <c r="L3481" i="9"/>
  <c r="L3480" i="9"/>
  <c r="L3479" i="9"/>
  <c r="L3478" i="9"/>
  <c r="L3477" i="9"/>
  <c r="L3476" i="9"/>
  <c r="L3475" i="9"/>
  <c r="L3474" i="9"/>
  <c r="L3473" i="9"/>
  <c r="L3472" i="9"/>
  <c r="L3471" i="9"/>
  <c r="L3470" i="9"/>
  <c r="L3469" i="9"/>
  <c r="L3468" i="9"/>
  <c r="L3467" i="9"/>
  <c r="L3466" i="9"/>
  <c r="L3465" i="9"/>
  <c r="L3464" i="9"/>
  <c r="L3463" i="9"/>
  <c r="L3462" i="9"/>
  <c r="L3461" i="9"/>
  <c r="L3460" i="9"/>
  <c r="L3459" i="9"/>
  <c r="L3458" i="9"/>
  <c r="L3457" i="9"/>
  <c r="L3456" i="9"/>
  <c r="L3455" i="9"/>
  <c r="L3454" i="9"/>
  <c r="L3453" i="9"/>
  <c r="L3452" i="9"/>
  <c r="L3451" i="9"/>
  <c r="L3450" i="9"/>
  <c r="L3449" i="9"/>
  <c r="L3448" i="9"/>
  <c r="L3447" i="9"/>
  <c r="L3446" i="9"/>
  <c r="L3445" i="9"/>
  <c r="L3444" i="9"/>
  <c r="L3443" i="9"/>
  <c r="L3442" i="9"/>
  <c r="L3441" i="9"/>
  <c r="L3440" i="9"/>
  <c r="L3439" i="9"/>
  <c r="L3438" i="9"/>
  <c r="L3437" i="9"/>
  <c r="L3436" i="9"/>
  <c r="L3435" i="9"/>
  <c r="L3434" i="9"/>
  <c r="L3433" i="9"/>
  <c r="L3432" i="9"/>
  <c r="L3431" i="9"/>
  <c r="L3430" i="9"/>
  <c r="L3429" i="9"/>
  <c r="L3428" i="9"/>
  <c r="L3427" i="9"/>
  <c r="L3426" i="9"/>
  <c r="L3425" i="9"/>
  <c r="L3424" i="9"/>
  <c r="L3423" i="9"/>
  <c r="L3422" i="9"/>
  <c r="L3421" i="9"/>
  <c r="L3420" i="9"/>
  <c r="L3419" i="9"/>
  <c r="L3418" i="9"/>
  <c r="L3417" i="9"/>
  <c r="L3416" i="9"/>
  <c r="L3415" i="9"/>
  <c r="L3414" i="9"/>
  <c r="L3413" i="9"/>
  <c r="L3412" i="9"/>
  <c r="L3411" i="9"/>
  <c r="L3410" i="9"/>
  <c r="L3409" i="9"/>
  <c r="L3408" i="9"/>
  <c r="L3407" i="9"/>
  <c r="L3406" i="9"/>
  <c r="L3405" i="9"/>
  <c r="L3404" i="9"/>
  <c r="L3403" i="9"/>
  <c r="L3402" i="9"/>
  <c r="L3401" i="9"/>
  <c r="L3400" i="9"/>
  <c r="L3399" i="9"/>
  <c r="L3398" i="9"/>
  <c r="L3397" i="9"/>
  <c r="L3396" i="9"/>
  <c r="L3395" i="9"/>
  <c r="L3394" i="9"/>
  <c r="L3393" i="9"/>
  <c r="L3392" i="9"/>
  <c r="L3391" i="9"/>
  <c r="L3390" i="9"/>
  <c r="L3389" i="9"/>
  <c r="L3388" i="9"/>
  <c r="L3387" i="9"/>
  <c r="L3386" i="9"/>
  <c r="L3385" i="9"/>
  <c r="L3384" i="9"/>
  <c r="L3383" i="9"/>
  <c r="L3382" i="9"/>
  <c r="L3381" i="9"/>
  <c r="L3380" i="9"/>
  <c r="L3379" i="9"/>
  <c r="L3378" i="9"/>
  <c r="L3377" i="9"/>
  <c r="L3376" i="9"/>
  <c r="L3375" i="9"/>
  <c r="L3374" i="9"/>
  <c r="L3373" i="9"/>
  <c r="L3372" i="9"/>
  <c r="L3371" i="9"/>
  <c r="L3370" i="9"/>
  <c r="L3369" i="9"/>
  <c r="L3368" i="9"/>
  <c r="L3367" i="9"/>
  <c r="L3366" i="9"/>
  <c r="L3365" i="9"/>
  <c r="L3364" i="9"/>
  <c r="L3363" i="9"/>
  <c r="L3362" i="9"/>
  <c r="L3361" i="9"/>
  <c r="L3360" i="9"/>
  <c r="L3359" i="9"/>
  <c r="L3358" i="9"/>
  <c r="L3357" i="9"/>
  <c r="L3356" i="9"/>
  <c r="L3355" i="9"/>
  <c r="L3354" i="9"/>
  <c r="L3353" i="9"/>
  <c r="L3352" i="9"/>
  <c r="L3351" i="9"/>
  <c r="L3350" i="9"/>
  <c r="L3349" i="9"/>
  <c r="L3348" i="9"/>
  <c r="L3347" i="9"/>
  <c r="L3346" i="9"/>
  <c r="L3345" i="9"/>
  <c r="L3344" i="9"/>
  <c r="L3343" i="9"/>
  <c r="L3342" i="9"/>
  <c r="L3341" i="9"/>
  <c r="L3340" i="9"/>
  <c r="L3339" i="9"/>
  <c r="L3338" i="9"/>
  <c r="L3337" i="9"/>
  <c r="L3336" i="9"/>
  <c r="L3335" i="9"/>
  <c r="L3334" i="9"/>
  <c r="L3333" i="9"/>
  <c r="L3332" i="9"/>
  <c r="L3331" i="9"/>
  <c r="L3330" i="9"/>
  <c r="L3329" i="9"/>
  <c r="L3328" i="9"/>
  <c r="L3327" i="9"/>
  <c r="L3326" i="9"/>
  <c r="L3325" i="9"/>
  <c r="L3324" i="9"/>
  <c r="L3323" i="9"/>
  <c r="L3322" i="9"/>
  <c r="L3321" i="9"/>
  <c r="L3320" i="9"/>
  <c r="L3319" i="9"/>
  <c r="L3318" i="9"/>
  <c r="L3317" i="9"/>
  <c r="L3316" i="9"/>
  <c r="L3315" i="9"/>
  <c r="L3314" i="9"/>
  <c r="L3313" i="9"/>
  <c r="L3312" i="9"/>
  <c r="L3311" i="9"/>
  <c r="L3310" i="9"/>
  <c r="L3309" i="9"/>
  <c r="L3308" i="9"/>
  <c r="L3307" i="9"/>
  <c r="L3306" i="9"/>
  <c r="L3305" i="9"/>
  <c r="L3304" i="9"/>
  <c r="L3303" i="9"/>
  <c r="L3302" i="9"/>
  <c r="L3301" i="9"/>
  <c r="L3300" i="9"/>
  <c r="L3299" i="9"/>
  <c r="L3298" i="9"/>
  <c r="L3297" i="9"/>
  <c r="L3296" i="9"/>
  <c r="L3295" i="9"/>
  <c r="L3294" i="9"/>
  <c r="L3293" i="9"/>
  <c r="L3292" i="9"/>
  <c r="L3291" i="9"/>
  <c r="L3290" i="9"/>
  <c r="L3289" i="9"/>
  <c r="L3288" i="9"/>
  <c r="L3287" i="9"/>
  <c r="L3286" i="9"/>
  <c r="L3285" i="9"/>
  <c r="L3284" i="9"/>
  <c r="L3283" i="9"/>
  <c r="L3282" i="9"/>
  <c r="L3281" i="9"/>
  <c r="L3280" i="9"/>
  <c r="L3279" i="9"/>
  <c r="L3278" i="9"/>
  <c r="L3277" i="9"/>
  <c r="L3276" i="9"/>
  <c r="L3275" i="9"/>
  <c r="L3274" i="9"/>
  <c r="L3273" i="9"/>
  <c r="L3272" i="9"/>
  <c r="L3271" i="9"/>
  <c r="L3270" i="9"/>
  <c r="L3269" i="9"/>
  <c r="L3268" i="9"/>
  <c r="L3267" i="9"/>
  <c r="L3266" i="9"/>
  <c r="L3265" i="9"/>
  <c r="L3264" i="9"/>
  <c r="L3263" i="9"/>
  <c r="L3262" i="9"/>
  <c r="L3261" i="9"/>
  <c r="L3260" i="9"/>
  <c r="L3259" i="9"/>
  <c r="L3258" i="9"/>
  <c r="L3257" i="9"/>
  <c r="L3256" i="9"/>
  <c r="L3255" i="9"/>
  <c r="L3254" i="9"/>
  <c r="L3253" i="9"/>
  <c r="L3252" i="9"/>
  <c r="L3251" i="9"/>
  <c r="L3250" i="9"/>
  <c r="L3249" i="9"/>
  <c r="L3248" i="9"/>
  <c r="L3247" i="9"/>
  <c r="L3246" i="9"/>
  <c r="L3245" i="9"/>
  <c r="L3244" i="9"/>
  <c r="L3243" i="9"/>
  <c r="L3242" i="9"/>
  <c r="L3241" i="9"/>
  <c r="L3240" i="9"/>
  <c r="L3239" i="9"/>
  <c r="L3238" i="9"/>
  <c r="L3237" i="9"/>
  <c r="L3236" i="9"/>
  <c r="L3235" i="9"/>
  <c r="L3234" i="9"/>
  <c r="L3233" i="9"/>
  <c r="L3232" i="9"/>
  <c r="L3231" i="9"/>
  <c r="L3230" i="9"/>
  <c r="L3229" i="9"/>
  <c r="L3228" i="9"/>
  <c r="L3227" i="9"/>
  <c r="L3226" i="9"/>
  <c r="L3225" i="9"/>
  <c r="L3224" i="9"/>
  <c r="L3223" i="9"/>
  <c r="L3222" i="9"/>
  <c r="L3221" i="9"/>
  <c r="L3220" i="9"/>
  <c r="L3219" i="9"/>
  <c r="L3218" i="9"/>
  <c r="L3217" i="9"/>
  <c r="L3216" i="9"/>
  <c r="L3215" i="9"/>
  <c r="L3214" i="9"/>
  <c r="L3213" i="9"/>
  <c r="L3212" i="9"/>
  <c r="L3211" i="9"/>
  <c r="L3210" i="9"/>
  <c r="L3209" i="9"/>
  <c r="L3208" i="9"/>
  <c r="L3207" i="9"/>
  <c r="L3206" i="9"/>
  <c r="L3205" i="9"/>
  <c r="L3204" i="9"/>
  <c r="L3203" i="9"/>
  <c r="L3202" i="9"/>
  <c r="L3201" i="9"/>
  <c r="L3200" i="9"/>
  <c r="L3199" i="9"/>
  <c r="L3198" i="9"/>
  <c r="L3197" i="9"/>
  <c r="L3196" i="9"/>
  <c r="L3195" i="9"/>
  <c r="L3194" i="9"/>
  <c r="L3193" i="9"/>
  <c r="L3192" i="9"/>
  <c r="L3191" i="9"/>
  <c r="L3190" i="9"/>
  <c r="L3189" i="9"/>
  <c r="L3188" i="9"/>
  <c r="L3187" i="9"/>
  <c r="L3186" i="9"/>
  <c r="L3185" i="9"/>
  <c r="L3184" i="9"/>
  <c r="L3183" i="9"/>
  <c r="L3182" i="9"/>
  <c r="L3181" i="9"/>
  <c r="L3180" i="9"/>
  <c r="L3179" i="9"/>
  <c r="L3178" i="9"/>
  <c r="L3177" i="9"/>
  <c r="L3176" i="9"/>
  <c r="L3175" i="9"/>
  <c r="L3174" i="9"/>
  <c r="L3173" i="9"/>
  <c r="L3172" i="9"/>
  <c r="L3171" i="9"/>
  <c r="L3170" i="9"/>
  <c r="L3169" i="9"/>
  <c r="L3168" i="9"/>
  <c r="L3167" i="9"/>
  <c r="L3166" i="9"/>
  <c r="L3165" i="9"/>
  <c r="L3164" i="9"/>
  <c r="L3163" i="9"/>
  <c r="L3162" i="9"/>
  <c r="L3161" i="9"/>
  <c r="L3160" i="9"/>
  <c r="L3159" i="9"/>
  <c r="L3158" i="9"/>
  <c r="L3157" i="9"/>
  <c r="L3156" i="9"/>
  <c r="L3155" i="9"/>
  <c r="L3154" i="9"/>
  <c r="L3153" i="9"/>
  <c r="L3152" i="9"/>
  <c r="L3151" i="9"/>
  <c r="L3150" i="9"/>
  <c r="L3149" i="9"/>
  <c r="L3148" i="9"/>
  <c r="L3147" i="9"/>
  <c r="L3146" i="9"/>
  <c r="L3145" i="9"/>
  <c r="L3144" i="9"/>
  <c r="L3143" i="9"/>
  <c r="L3142" i="9"/>
  <c r="L3141" i="9"/>
  <c r="L3140" i="9"/>
  <c r="L3139" i="9"/>
  <c r="L3138" i="9"/>
  <c r="L3137" i="9"/>
  <c r="L3136" i="9"/>
  <c r="L3135" i="9"/>
  <c r="L3134" i="9"/>
  <c r="L3133" i="9"/>
  <c r="L3132" i="9"/>
  <c r="L3131" i="9"/>
  <c r="L3130" i="9"/>
  <c r="L3129" i="9"/>
  <c r="L3128" i="9"/>
  <c r="L3127" i="9"/>
  <c r="L3126" i="9"/>
  <c r="L3125" i="9"/>
  <c r="L3124" i="9"/>
  <c r="L3123" i="9"/>
  <c r="L3122" i="9"/>
  <c r="L3121" i="9"/>
  <c r="L3120" i="9"/>
  <c r="L3119" i="9"/>
  <c r="L3118" i="9"/>
  <c r="L3117" i="9"/>
  <c r="L3116" i="9"/>
  <c r="L3115" i="9"/>
  <c r="L3114" i="9"/>
  <c r="L3113" i="9"/>
  <c r="L3112" i="9"/>
  <c r="L3111" i="9"/>
  <c r="L3110" i="9"/>
  <c r="L3109" i="9"/>
  <c r="L3108" i="9"/>
  <c r="L3107" i="9"/>
  <c r="L3106" i="9"/>
  <c r="L3105" i="9"/>
  <c r="L3104" i="9"/>
  <c r="L3103" i="9"/>
  <c r="L3102" i="9"/>
  <c r="L3101" i="9"/>
  <c r="L3100" i="9"/>
  <c r="L3099" i="9"/>
  <c r="L3098" i="9"/>
  <c r="L3097" i="9"/>
  <c r="L3096" i="9"/>
  <c r="L3095" i="9"/>
  <c r="L3094" i="9"/>
  <c r="L3093" i="9"/>
  <c r="L3092" i="9"/>
  <c r="L3091" i="9"/>
  <c r="L3090" i="9"/>
  <c r="L3089" i="9"/>
  <c r="L3088" i="9"/>
  <c r="L3087" i="9"/>
  <c r="L3086" i="9"/>
  <c r="L3085" i="9"/>
  <c r="L3084" i="9"/>
  <c r="L3083" i="9"/>
  <c r="L3082" i="9"/>
  <c r="L3081" i="9"/>
  <c r="L3080" i="9"/>
  <c r="L3079" i="9"/>
  <c r="L3078" i="9"/>
  <c r="L3077" i="9"/>
  <c r="L3076" i="9"/>
  <c r="L3075" i="9"/>
  <c r="L3074" i="9"/>
  <c r="L3073" i="9"/>
  <c r="L3072" i="9"/>
  <c r="L3071" i="9"/>
  <c r="L3070" i="9"/>
  <c r="L3069" i="9"/>
  <c r="L3068" i="9"/>
  <c r="L3067" i="9"/>
  <c r="L3066" i="9"/>
  <c r="L3065" i="9"/>
  <c r="L3064" i="9"/>
  <c r="L3063" i="9"/>
  <c r="L3062" i="9"/>
  <c r="L3061" i="9"/>
  <c r="L3060" i="9"/>
  <c r="L3059" i="9"/>
  <c r="L3058" i="9"/>
  <c r="L3057" i="9"/>
  <c r="L3056" i="9"/>
  <c r="L3055" i="9"/>
  <c r="L3054" i="9"/>
  <c r="L3053" i="9"/>
  <c r="L3052" i="9"/>
  <c r="L3051" i="9"/>
  <c r="L3050" i="9"/>
  <c r="L3049" i="9"/>
  <c r="L3048" i="9"/>
  <c r="L3047" i="9"/>
  <c r="L3046" i="9"/>
  <c r="L3045" i="9"/>
  <c r="L3044" i="9"/>
  <c r="L3043" i="9"/>
  <c r="L3042" i="9"/>
  <c r="L3041" i="9"/>
  <c r="L3040" i="9"/>
  <c r="L3039" i="9"/>
  <c r="L3038" i="9"/>
  <c r="L3037" i="9"/>
  <c r="L3036" i="9"/>
  <c r="L3035" i="9"/>
  <c r="L3034" i="9"/>
  <c r="L3033" i="9"/>
  <c r="L3032" i="9"/>
  <c r="L3031" i="9"/>
  <c r="L3030" i="9"/>
  <c r="L3029" i="9"/>
  <c r="L3028" i="9"/>
  <c r="L3027" i="9"/>
  <c r="L3026" i="9"/>
  <c r="L3025" i="9"/>
  <c r="L3024" i="9"/>
  <c r="L3023" i="9"/>
  <c r="L3022" i="9"/>
  <c r="L3021" i="9"/>
  <c r="L3020" i="9"/>
  <c r="L3019" i="9"/>
  <c r="L3018" i="9"/>
  <c r="L3017" i="9"/>
  <c r="L3016" i="9"/>
  <c r="L3015" i="9"/>
  <c r="L3014" i="9"/>
  <c r="L3013" i="9"/>
  <c r="L3012" i="9"/>
  <c r="L3011" i="9"/>
  <c r="L3010" i="9"/>
  <c r="L3009" i="9"/>
  <c r="L3008" i="9"/>
  <c r="L3007" i="9"/>
  <c r="L3006" i="9"/>
  <c r="L3005" i="9"/>
  <c r="L3004" i="9"/>
  <c r="L3003" i="9"/>
  <c r="L3002" i="9"/>
  <c r="L3001" i="9"/>
  <c r="L3000" i="9"/>
  <c r="L2999" i="9"/>
  <c r="L2998" i="9"/>
  <c r="L2997" i="9"/>
  <c r="L2996" i="9"/>
  <c r="L2995" i="9"/>
  <c r="L2994" i="9"/>
  <c r="L2993" i="9"/>
  <c r="L2992" i="9"/>
  <c r="L2991" i="9"/>
  <c r="L2990" i="9"/>
  <c r="L2989" i="9"/>
  <c r="L2988" i="9"/>
  <c r="L2987" i="9"/>
  <c r="L2986" i="9"/>
  <c r="L2985" i="9"/>
  <c r="L2984" i="9"/>
  <c r="L2983" i="9"/>
  <c r="L2982" i="9"/>
  <c r="L2981" i="9"/>
  <c r="L2980" i="9"/>
  <c r="L2979" i="9"/>
  <c r="L2978" i="9"/>
  <c r="L2977" i="9"/>
  <c r="L2976" i="9"/>
  <c r="L2975" i="9"/>
  <c r="L2974" i="9"/>
  <c r="L2973" i="9"/>
  <c r="L2972" i="9"/>
  <c r="L2971" i="9"/>
  <c r="L2970" i="9"/>
  <c r="L2969" i="9"/>
  <c r="L2968" i="9"/>
  <c r="L2967" i="9"/>
  <c r="L2966" i="9"/>
  <c r="L2965" i="9"/>
  <c r="L2964" i="9"/>
  <c r="L2963" i="9"/>
  <c r="L2962" i="9"/>
  <c r="L2961" i="9"/>
  <c r="L2960" i="9"/>
  <c r="L2959" i="9"/>
  <c r="L2958" i="9"/>
  <c r="L2957" i="9"/>
  <c r="L2956" i="9"/>
  <c r="L2955" i="9"/>
  <c r="L2954" i="9"/>
  <c r="L2953" i="9"/>
  <c r="L2952" i="9"/>
  <c r="L2951" i="9"/>
  <c r="L2950" i="9"/>
  <c r="L2949" i="9"/>
  <c r="L2948" i="9"/>
  <c r="L2947" i="9"/>
  <c r="L2946" i="9"/>
  <c r="L2945" i="9"/>
  <c r="L2944" i="9"/>
  <c r="L2943" i="9"/>
  <c r="L2942" i="9"/>
  <c r="L2941" i="9"/>
  <c r="L2940" i="9"/>
  <c r="L2939" i="9"/>
  <c r="L2938" i="9"/>
  <c r="L2937" i="9"/>
  <c r="L2936" i="9"/>
  <c r="L2935" i="9"/>
  <c r="L2934" i="9"/>
  <c r="L2933" i="9"/>
  <c r="L2932" i="9"/>
  <c r="L2931" i="9"/>
  <c r="L2930" i="9"/>
  <c r="L2929" i="9"/>
  <c r="L2928" i="9"/>
  <c r="L2927" i="9"/>
  <c r="L2926" i="9"/>
  <c r="L2925" i="9"/>
  <c r="L2924" i="9"/>
  <c r="L2923" i="9"/>
  <c r="L2922" i="9"/>
  <c r="L2921" i="9"/>
  <c r="L2920" i="9"/>
  <c r="L2919" i="9"/>
  <c r="L2918" i="9"/>
  <c r="L2917" i="9"/>
  <c r="L2916" i="9"/>
  <c r="L2915" i="9"/>
  <c r="L2914" i="9"/>
  <c r="L2913" i="9"/>
  <c r="L2912" i="9"/>
  <c r="L2911" i="9"/>
  <c r="L2910" i="9"/>
  <c r="L2909" i="9"/>
  <c r="L2908" i="9"/>
  <c r="L2907" i="9"/>
  <c r="L2906" i="9"/>
  <c r="L2905" i="9"/>
  <c r="L2904" i="9"/>
  <c r="L2903" i="9"/>
  <c r="L2902" i="9"/>
  <c r="L2901" i="9"/>
  <c r="L2900" i="9"/>
  <c r="L2899" i="9"/>
  <c r="L2898" i="9"/>
  <c r="L2897" i="9"/>
  <c r="L2896" i="9"/>
  <c r="L2895" i="9"/>
  <c r="L2894" i="9"/>
  <c r="L2893" i="9"/>
  <c r="L2892" i="9"/>
  <c r="L2891" i="9"/>
  <c r="L2890" i="9"/>
  <c r="L2889" i="9"/>
  <c r="L2888" i="9"/>
  <c r="L2887" i="9"/>
  <c r="L2886" i="9"/>
  <c r="L2885" i="9"/>
  <c r="L2884" i="9"/>
  <c r="L2883" i="9"/>
  <c r="L2882" i="9"/>
  <c r="L2881" i="9"/>
  <c r="L2880" i="9"/>
  <c r="L2879" i="9"/>
  <c r="L2878" i="9"/>
  <c r="L2877" i="9"/>
  <c r="L2876" i="9"/>
  <c r="L2875" i="9"/>
  <c r="L2874" i="9"/>
  <c r="L2873" i="9"/>
  <c r="L2872" i="9"/>
  <c r="L2871" i="9"/>
  <c r="L2870" i="9"/>
  <c r="L2869" i="9"/>
  <c r="L2868" i="9"/>
  <c r="L2867" i="9"/>
  <c r="L2866" i="9"/>
  <c r="L2865" i="9"/>
  <c r="L2864" i="9"/>
  <c r="L2863" i="9"/>
  <c r="L2862" i="9"/>
  <c r="L2861" i="9"/>
  <c r="L2860" i="9"/>
  <c r="L2859" i="9"/>
  <c r="L2858" i="9"/>
  <c r="L2857" i="9"/>
  <c r="L2856" i="9"/>
  <c r="L2855" i="9"/>
  <c r="L2854" i="9"/>
  <c r="L2853" i="9"/>
  <c r="L2852" i="9"/>
  <c r="L2851" i="9"/>
  <c r="L2850" i="9"/>
  <c r="L2849" i="9"/>
  <c r="L2848" i="9"/>
  <c r="L2847" i="9"/>
  <c r="L2846" i="9"/>
  <c r="L2845" i="9"/>
  <c r="L2844" i="9"/>
  <c r="L2843" i="9"/>
  <c r="L2842" i="9"/>
  <c r="L2841" i="9"/>
  <c r="L2840" i="9"/>
  <c r="L2839" i="9"/>
  <c r="L2838" i="9"/>
  <c r="L2837" i="9"/>
  <c r="L2836" i="9"/>
  <c r="L2835" i="9"/>
  <c r="L2834" i="9"/>
  <c r="L2833" i="9"/>
  <c r="L2832" i="9"/>
  <c r="L2831" i="9"/>
  <c r="L2830" i="9"/>
  <c r="L2829" i="9"/>
  <c r="L2828" i="9"/>
  <c r="L2827" i="9"/>
  <c r="L2826" i="9"/>
  <c r="L2825" i="9"/>
  <c r="L2824" i="9"/>
  <c r="L2823" i="9"/>
  <c r="L2822" i="9"/>
  <c r="L2821" i="9"/>
  <c r="L2820" i="9"/>
  <c r="L2819" i="9"/>
  <c r="L2818" i="9"/>
  <c r="L2817" i="9"/>
  <c r="L2816" i="9"/>
  <c r="L2815" i="9"/>
  <c r="L2814" i="9"/>
  <c r="L2813" i="9"/>
  <c r="L2812" i="9"/>
  <c r="L2811" i="9"/>
  <c r="L2810" i="9"/>
  <c r="L2809" i="9"/>
  <c r="L2808" i="9"/>
  <c r="L2807" i="9"/>
  <c r="L2806" i="9"/>
  <c r="L2805" i="9"/>
  <c r="L2804" i="9"/>
  <c r="L2803" i="9"/>
  <c r="L2802" i="9"/>
  <c r="L2801" i="9"/>
  <c r="L2800" i="9"/>
  <c r="L2799" i="9"/>
  <c r="L2798" i="9"/>
  <c r="L2797" i="9"/>
  <c r="L2796" i="9"/>
  <c r="L2795" i="9"/>
  <c r="L2794" i="9"/>
  <c r="L2793" i="9"/>
  <c r="L2792" i="9"/>
  <c r="L2791" i="9"/>
  <c r="L2790" i="9"/>
  <c r="L2789" i="9"/>
  <c r="L2788" i="9"/>
  <c r="L2787" i="9"/>
  <c r="L2786" i="9"/>
  <c r="L2785" i="9"/>
  <c r="L2784" i="9"/>
  <c r="L2783" i="9"/>
  <c r="L2782" i="9"/>
  <c r="L2781" i="9"/>
  <c r="L2780" i="9"/>
  <c r="L2779" i="9"/>
  <c r="L2778" i="9"/>
  <c r="L2777" i="9"/>
  <c r="L2776" i="9"/>
  <c r="L2775" i="9"/>
  <c r="L2774" i="9"/>
  <c r="L2773" i="9"/>
  <c r="L2772" i="9"/>
  <c r="L2771" i="9"/>
  <c r="L2770" i="9"/>
  <c r="L2769" i="9"/>
  <c r="L2768" i="9"/>
  <c r="L2767" i="9"/>
  <c r="L2766" i="9"/>
  <c r="L2765" i="9"/>
  <c r="L2764" i="9"/>
  <c r="L2763" i="9"/>
  <c r="L2762" i="9"/>
  <c r="L2761" i="9"/>
  <c r="L2760" i="9"/>
  <c r="L2759" i="9"/>
  <c r="L2758" i="9"/>
  <c r="L2757" i="9"/>
  <c r="L2756" i="9"/>
  <c r="L2755" i="9"/>
  <c r="L2754" i="9"/>
  <c r="L2753" i="9"/>
  <c r="L2752" i="9"/>
  <c r="L2751" i="9"/>
  <c r="L2750" i="9"/>
  <c r="L2749" i="9"/>
  <c r="L2748" i="9"/>
  <c r="L2747" i="9"/>
  <c r="L2746" i="9"/>
  <c r="L2745" i="9"/>
  <c r="L2744" i="9"/>
  <c r="L2743" i="9"/>
  <c r="L2742" i="9"/>
  <c r="L2741" i="9"/>
  <c r="L2740" i="9"/>
  <c r="L2739" i="9"/>
  <c r="L2738" i="9"/>
  <c r="L2737" i="9"/>
  <c r="L2736" i="9"/>
  <c r="L2735" i="9"/>
  <c r="L2734" i="9"/>
  <c r="L2733" i="9"/>
  <c r="L2732" i="9"/>
  <c r="L2731" i="9"/>
  <c r="L2730" i="9"/>
  <c r="L2729" i="9"/>
  <c r="L2728" i="9"/>
  <c r="L2727" i="9"/>
  <c r="L2726" i="9"/>
  <c r="L2725" i="9"/>
  <c r="L2724" i="9"/>
  <c r="L2723" i="9"/>
  <c r="L2722" i="9"/>
  <c r="L2721" i="9"/>
  <c r="L2720" i="9"/>
  <c r="L2719" i="9"/>
  <c r="L2718" i="9"/>
  <c r="L2717" i="9"/>
  <c r="L2716" i="9"/>
  <c r="L2715" i="9"/>
  <c r="L2714" i="9"/>
  <c r="L2713" i="9"/>
  <c r="L2712" i="9"/>
  <c r="L2711" i="9"/>
  <c r="L2710" i="9"/>
  <c r="L2709" i="9"/>
  <c r="L2708" i="9"/>
  <c r="L2707" i="9"/>
  <c r="L2706" i="9"/>
  <c r="L2705" i="9"/>
  <c r="L2704" i="9"/>
  <c r="L2703" i="9"/>
  <c r="L2702" i="9"/>
  <c r="L2701" i="9"/>
  <c r="L2700" i="9"/>
  <c r="L2699" i="9"/>
  <c r="L2698" i="9"/>
  <c r="L2697" i="9"/>
  <c r="L2696" i="9"/>
  <c r="L2695" i="9"/>
  <c r="L2694" i="9"/>
  <c r="L2693" i="9"/>
  <c r="L2692" i="9"/>
  <c r="L2691" i="9"/>
  <c r="L2690" i="9"/>
  <c r="L2689" i="9"/>
  <c r="L2688" i="9"/>
  <c r="L2687" i="9"/>
  <c r="L2686" i="9"/>
  <c r="L2685" i="9"/>
  <c r="L2684" i="9"/>
  <c r="L2683" i="9"/>
  <c r="L2682" i="9"/>
  <c r="L2681" i="9"/>
  <c r="L2680" i="9"/>
  <c r="L2679" i="9"/>
  <c r="L2678" i="9"/>
  <c r="L2677" i="9"/>
  <c r="L2676" i="9"/>
  <c r="L2675" i="9"/>
  <c r="L2674" i="9"/>
  <c r="L2673" i="9"/>
  <c r="L2672" i="9"/>
  <c r="L2671" i="9"/>
  <c r="L2670" i="9"/>
  <c r="L2669" i="9"/>
  <c r="L2668" i="9"/>
  <c r="L2667" i="9"/>
  <c r="L2666" i="9"/>
  <c r="L2665" i="9"/>
  <c r="L2664" i="9"/>
  <c r="L2663" i="9"/>
  <c r="L2662" i="9"/>
  <c r="L2661" i="9"/>
  <c r="L2660" i="9"/>
  <c r="L2659" i="9"/>
  <c r="L2658" i="9"/>
  <c r="L2657" i="9"/>
  <c r="L2656" i="9"/>
  <c r="L2655" i="9"/>
  <c r="L2654" i="9"/>
  <c r="L2653" i="9"/>
  <c r="L2652" i="9"/>
  <c r="L2651" i="9"/>
  <c r="L2650" i="9"/>
  <c r="L2649" i="9"/>
  <c r="L2648" i="9"/>
  <c r="L2647" i="9"/>
  <c r="L2646" i="9"/>
  <c r="L2645" i="9"/>
  <c r="L2644" i="9"/>
  <c r="L2643" i="9"/>
  <c r="L2642" i="9"/>
  <c r="L2641" i="9"/>
  <c r="L2640" i="9"/>
  <c r="L2639" i="9"/>
  <c r="L2638" i="9"/>
  <c r="L2637" i="9"/>
  <c r="L2636" i="9"/>
  <c r="L2635" i="9"/>
  <c r="L2634" i="9"/>
  <c r="L2633" i="9"/>
  <c r="L2632" i="9"/>
  <c r="L2631" i="9"/>
  <c r="L2630" i="9"/>
  <c r="L2629" i="9"/>
  <c r="L2628" i="9"/>
  <c r="L2627" i="9"/>
  <c r="L2626" i="9"/>
  <c r="L2625" i="9"/>
  <c r="L2624" i="9"/>
  <c r="L2623" i="9"/>
  <c r="L2622" i="9"/>
  <c r="L2621" i="9"/>
  <c r="L2620" i="9"/>
  <c r="L2619" i="9"/>
  <c r="L2618" i="9"/>
  <c r="L2617" i="9"/>
  <c r="L2616" i="9"/>
  <c r="L2615" i="9"/>
  <c r="L2614" i="9"/>
  <c r="L2613" i="9"/>
  <c r="L2612" i="9"/>
  <c r="L2611" i="9"/>
  <c r="L2610" i="9"/>
  <c r="L2609" i="9"/>
  <c r="L2608" i="9"/>
  <c r="L2607" i="9"/>
  <c r="L2606" i="9"/>
  <c r="L2605" i="9"/>
  <c r="L2604" i="9"/>
  <c r="L2603" i="9"/>
  <c r="L2602" i="9"/>
  <c r="L2601" i="9"/>
  <c r="L2600" i="9"/>
  <c r="L2599" i="9"/>
  <c r="L2598" i="9"/>
  <c r="L2597" i="9"/>
  <c r="L2596" i="9"/>
  <c r="L2595" i="9"/>
  <c r="L2594" i="9"/>
  <c r="L2593" i="9"/>
  <c r="L2592" i="9"/>
  <c r="L2591" i="9"/>
  <c r="L2590" i="9"/>
  <c r="L2589" i="9"/>
  <c r="L2588" i="9"/>
  <c r="L2587" i="9"/>
  <c r="L2586" i="9"/>
  <c r="L2585" i="9"/>
  <c r="L2584" i="9"/>
  <c r="L2583" i="9"/>
  <c r="L2582" i="9"/>
  <c r="L2581" i="9"/>
  <c r="L2580" i="9"/>
  <c r="L2579" i="9"/>
  <c r="L2578" i="9"/>
  <c r="L2577" i="9"/>
  <c r="L2576" i="9"/>
  <c r="L2575" i="9"/>
  <c r="L2574" i="9"/>
  <c r="L2573" i="9"/>
  <c r="L2572" i="9"/>
  <c r="L2571" i="9"/>
  <c r="L2570" i="9"/>
  <c r="L2569" i="9"/>
  <c r="L2568" i="9"/>
  <c r="L2567" i="9"/>
  <c r="L2566" i="9"/>
  <c r="L2565" i="9"/>
  <c r="L2564" i="9"/>
  <c r="L2563" i="9"/>
  <c r="L2562" i="9"/>
  <c r="L2561" i="9"/>
  <c r="L2560" i="9"/>
  <c r="L2559" i="9"/>
  <c r="L2558" i="9"/>
  <c r="L2557" i="9"/>
  <c r="L2556" i="9"/>
  <c r="L2555" i="9"/>
  <c r="L2554" i="9"/>
  <c r="L2553" i="9"/>
  <c r="L2552" i="9"/>
  <c r="L2551" i="9"/>
  <c r="L2550" i="9"/>
  <c r="L2549" i="9"/>
  <c r="L2548" i="9"/>
  <c r="L2547" i="9"/>
  <c r="L2546" i="9"/>
  <c r="L2545" i="9"/>
  <c r="L2544" i="9"/>
  <c r="L2543" i="9"/>
  <c r="L2542" i="9"/>
  <c r="L2541" i="9"/>
  <c r="L2540" i="9"/>
  <c r="L2539" i="9"/>
  <c r="L2538" i="9"/>
  <c r="L2537" i="9"/>
  <c r="L2536" i="9"/>
  <c r="L2535" i="9"/>
  <c r="L2534" i="9"/>
  <c r="L2533" i="9"/>
  <c r="L2532" i="9"/>
  <c r="L2531" i="9"/>
  <c r="L2530" i="9"/>
  <c r="L2529" i="9"/>
  <c r="L2528" i="9"/>
  <c r="L2527" i="9"/>
  <c r="L2526" i="9"/>
  <c r="L2525" i="9"/>
  <c r="L2524" i="9"/>
  <c r="L2523" i="9"/>
  <c r="L2522" i="9"/>
  <c r="L2521" i="9"/>
  <c r="L2520" i="9"/>
  <c r="L2519" i="9"/>
  <c r="L2518" i="9"/>
  <c r="L2517" i="9"/>
  <c r="L2516" i="9"/>
  <c r="L2515" i="9"/>
  <c r="L2514" i="9"/>
  <c r="L2513" i="9"/>
  <c r="L2512" i="9"/>
  <c r="L2511" i="9"/>
  <c r="L2510" i="9"/>
  <c r="L2509" i="9"/>
  <c r="L2508" i="9"/>
  <c r="L2507" i="9"/>
  <c r="L2506" i="9"/>
  <c r="L2505" i="9"/>
  <c r="L2504" i="9"/>
  <c r="L2503" i="9"/>
  <c r="L2502" i="9"/>
  <c r="L2501" i="9"/>
  <c r="L2500" i="9"/>
  <c r="L2499" i="9"/>
  <c r="L2498" i="9"/>
  <c r="L2497" i="9"/>
  <c r="L2496" i="9"/>
  <c r="L2495" i="9"/>
  <c r="L2494" i="9"/>
  <c r="L2493" i="9"/>
  <c r="L2492" i="9"/>
  <c r="L2491" i="9"/>
  <c r="L2490" i="9"/>
  <c r="L2489" i="9"/>
  <c r="L2488" i="9"/>
  <c r="L2487" i="9"/>
  <c r="L2486" i="9"/>
  <c r="L2485" i="9"/>
  <c r="L2484" i="9"/>
  <c r="L2483" i="9"/>
  <c r="L2482" i="9"/>
  <c r="L2481" i="9"/>
  <c r="L2480" i="9"/>
  <c r="L2479" i="9"/>
  <c r="L2478" i="9"/>
  <c r="L2477" i="9"/>
  <c r="L2476" i="9"/>
  <c r="L2475" i="9"/>
  <c r="L2474" i="9"/>
  <c r="L2473" i="9"/>
  <c r="L2472" i="9"/>
  <c r="L2471" i="9"/>
  <c r="L2470" i="9"/>
  <c r="L2469" i="9"/>
  <c r="L2468" i="9"/>
  <c r="L2467" i="9"/>
  <c r="L2466" i="9"/>
  <c r="L2465" i="9"/>
  <c r="L2464" i="9"/>
  <c r="L2463" i="9"/>
  <c r="L2462" i="9"/>
  <c r="L2461" i="9"/>
  <c r="L2460" i="9"/>
  <c r="L2459" i="9"/>
  <c r="L2458" i="9"/>
  <c r="L2457" i="9"/>
  <c r="L2456" i="9"/>
  <c r="L2455" i="9"/>
  <c r="L2454" i="9"/>
  <c r="L2453" i="9"/>
  <c r="L2452" i="9"/>
  <c r="L2451" i="9"/>
  <c r="L2450" i="9"/>
  <c r="L2449" i="9"/>
  <c r="L2448" i="9"/>
  <c r="L2447" i="9"/>
  <c r="L2446" i="9"/>
  <c r="L2445" i="9"/>
  <c r="L2444" i="9"/>
  <c r="L2443" i="9"/>
  <c r="L2442" i="9"/>
  <c r="L2441" i="9"/>
  <c r="L2440" i="9"/>
  <c r="L2439" i="9"/>
  <c r="L2438" i="9"/>
  <c r="L2437" i="9"/>
  <c r="L2436" i="9"/>
  <c r="L2435" i="9"/>
  <c r="L2434" i="9"/>
  <c r="L2433" i="9"/>
  <c r="L2432" i="9"/>
  <c r="L2431" i="9"/>
  <c r="L2430" i="9"/>
  <c r="L2429" i="9"/>
  <c r="L2428" i="9"/>
  <c r="L2427" i="9"/>
  <c r="L2426" i="9"/>
  <c r="L2425" i="9"/>
  <c r="L2424" i="9"/>
  <c r="L2423" i="9"/>
  <c r="L2422" i="9"/>
  <c r="L2421" i="9"/>
  <c r="L2420" i="9"/>
  <c r="L2419" i="9"/>
  <c r="L2418" i="9"/>
  <c r="L2417" i="9"/>
  <c r="L2416" i="9"/>
  <c r="L2415" i="9"/>
  <c r="L2414" i="9"/>
  <c r="L2413" i="9"/>
  <c r="L2412" i="9"/>
  <c r="L2411" i="9"/>
  <c r="L2410" i="9"/>
  <c r="L2409" i="9"/>
  <c r="L2408" i="9"/>
  <c r="L2407" i="9"/>
  <c r="L2406" i="9"/>
  <c r="L2405" i="9"/>
  <c r="L2404" i="9"/>
  <c r="L2403" i="9"/>
  <c r="L2402" i="9"/>
  <c r="L2401" i="9"/>
  <c r="L2400" i="9"/>
  <c r="L2399" i="9"/>
  <c r="L2398" i="9"/>
  <c r="L2397" i="9"/>
  <c r="L2396" i="9"/>
  <c r="L2395" i="9"/>
  <c r="L2394" i="9"/>
  <c r="L2393" i="9"/>
  <c r="L2392" i="9"/>
  <c r="L2391" i="9"/>
  <c r="L2390" i="9"/>
  <c r="L2389" i="9"/>
  <c r="L2388" i="9"/>
  <c r="L2387" i="9"/>
  <c r="L2386" i="9"/>
  <c r="L2385" i="9"/>
  <c r="L2384" i="9"/>
  <c r="L2383" i="9"/>
  <c r="L2382" i="9"/>
  <c r="L2381" i="9"/>
  <c r="L2380" i="9"/>
  <c r="L2379" i="9"/>
  <c r="L2378" i="9"/>
  <c r="L2377" i="9"/>
  <c r="L2376" i="9"/>
  <c r="L2375" i="9"/>
  <c r="L2374" i="9"/>
  <c r="L2373" i="9"/>
  <c r="L2372" i="9"/>
  <c r="L2371" i="9"/>
  <c r="L2370" i="9"/>
  <c r="L2369" i="9"/>
  <c r="L2368" i="9"/>
  <c r="L2367" i="9"/>
  <c r="L2366" i="9"/>
  <c r="L2365" i="9"/>
  <c r="L2364" i="9"/>
  <c r="L2363" i="9"/>
  <c r="L2362" i="9"/>
  <c r="L2361" i="9"/>
  <c r="L2360" i="9"/>
  <c r="L2359" i="9"/>
  <c r="L2358" i="9"/>
  <c r="L2357" i="9"/>
  <c r="L2356" i="9"/>
  <c r="L2355" i="9"/>
  <c r="L2354" i="9"/>
  <c r="L2353" i="9"/>
  <c r="L2352" i="9"/>
  <c r="L2351" i="9"/>
  <c r="L2350" i="9"/>
  <c r="L2349" i="9"/>
  <c r="L2348" i="9"/>
  <c r="L2347" i="9"/>
  <c r="L2346" i="9"/>
  <c r="L2345" i="9"/>
  <c r="L2344" i="9"/>
  <c r="L2343" i="9"/>
  <c r="L2342" i="9"/>
  <c r="L2341" i="9"/>
  <c r="L2340" i="9"/>
  <c r="L2339" i="9"/>
  <c r="L2338" i="9"/>
  <c r="L2337" i="9"/>
  <c r="L2336" i="9"/>
  <c r="L2335" i="9"/>
  <c r="L2334" i="9"/>
  <c r="L2333" i="9"/>
  <c r="L2332" i="9"/>
  <c r="L2331" i="9"/>
  <c r="L2330" i="9"/>
  <c r="L2329" i="9"/>
  <c r="L2328" i="9"/>
  <c r="L2327" i="9"/>
  <c r="L2326" i="9"/>
  <c r="L2325" i="9"/>
  <c r="L2324" i="9"/>
  <c r="L2323" i="9"/>
  <c r="L2322" i="9"/>
  <c r="L2321" i="9"/>
  <c r="L2320" i="9"/>
  <c r="L2319" i="9"/>
  <c r="L2318" i="9"/>
  <c r="L2317" i="9"/>
  <c r="L2316" i="9"/>
  <c r="L2315" i="9"/>
  <c r="L2314" i="9"/>
  <c r="L2313" i="9"/>
  <c r="L2312" i="9"/>
  <c r="L2311" i="9"/>
  <c r="L2310" i="9"/>
  <c r="L2309" i="9"/>
  <c r="L2308" i="9"/>
  <c r="L2307" i="9"/>
  <c r="L2306" i="9"/>
  <c r="L2305" i="9"/>
  <c r="L2304" i="9"/>
  <c r="L2303" i="9"/>
  <c r="L2302" i="9"/>
  <c r="L2301" i="9"/>
  <c r="L2300" i="9"/>
  <c r="L2299" i="9"/>
  <c r="L2298" i="9"/>
  <c r="L2297" i="9"/>
  <c r="L2296" i="9"/>
  <c r="L2295" i="9"/>
  <c r="L2294" i="9"/>
  <c r="L2293" i="9"/>
  <c r="L2292" i="9"/>
  <c r="L2291" i="9"/>
  <c r="L2290" i="9"/>
  <c r="L2289" i="9"/>
  <c r="L2288" i="9"/>
  <c r="L2287" i="9"/>
  <c r="L2286" i="9"/>
  <c r="L2285" i="9"/>
  <c r="L2284" i="9"/>
  <c r="L2283" i="9"/>
  <c r="L2282" i="9"/>
  <c r="L2281" i="9"/>
  <c r="L2280" i="9"/>
  <c r="L2279" i="9"/>
  <c r="L2278" i="9"/>
  <c r="L2277" i="9"/>
  <c r="L2276" i="9"/>
  <c r="L2275" i="9"/>
  <c r="L2274" i="9"/>
  <c r="L2273" i="9"/>
  <c r="L2272" i="9"/>
  <c r="L2271" i="9"/>
  <c r="L2270" i="9"/>
  <c r="L2269" i="9"/>
  <c r="L2268" i="9"/>
  <c r="L2267" i="9"/>
  <c r="L2266" i="9"/>
  <c r="L2265" i="9"/>
  <c r="L2264" i="9"/>
  <c r="L2263" i="9"/>
  <c r="L2262" i="9"/>
  <c r="L2261" i="9"/>
  <c r="L2260" i="9"/>
  <c r="L2259" i="9"/>
  <c r="L2258" i="9"/>
  <c r="L2257" i="9"/>
  <c r="L2256" i="9"/>
  <c r="L2255" i="9"/>
  <c r="L2254" i="9"/>
  <c r="L2253" i="9"/>
  <c r="L2252" i="9"/>
  <c r="L2251" i="9"/>
  <c r="L2250" i="9"/>
  <c r="L2249" i="9"/>
  <c r="L2248" i="9"/>
  <c r="L2247" i="9"/>
  <c r="L2246" i="9"/>
  <c r="L2245" i="9"/>
  <c r="L2244" i="9"/>
  <c r="L2243" i="9"/>
  <c r="L2242" i="9"/>
  <c r="L2241" i="9"/>
  <c r="L2240" i="9"/>
  <c r="L2239" i="9"/>
  <c r="L2238" i="9"/>
  <c r="L2237" i="9"/>
  <c r="L2236" i="9"/>
  <c r="L2235" i="9"/>
  <c r="L2234" i="9"/>
  <c r="L2233" i="9"/>
  <c r="L2232" i="9"/>
  <c r="L2231" i="9"/>
  <c r="L2230" i="9"/>
  <c r="L2229" i="9"/>
  <c r="L2228" i="9"/>
  <c r="L2227" i="9"/>
  <c r="L2226" i="9"/>
  <c r="L2225" i="9"/>
  <c r="L2224" i="9"/>
  <c r="L2223" i="9"/>
  <c r="L2222" i="9"/>
  <c r="L2221" i="9"/>
  <c r="L2220" i="9"/>
  <c r="L2219" i="9"/>
  <c r="L2218" i="9"/>
  <c r="L2217" i="9"/>
  <c r="L2216" i="9"/>
  <c r="L2215" i="9"/>
  <c r="L2214" i="9"/>
  <c r="L2213" i="9"/>
  <c r="L2212" i="9"/>
  <c r="L2211" i="9"/>
  <c r="L2210" i="9"/>
  <c r="L2209" i="9"/>
  <c r="L2208" i="9"/>
  <c r="L2207" i="9"/>
  <c r="L2206" i="9"/>
  <c r="L2205" i="9"/>
  <c r="L2204" i="9"/>
  <c r="L2203" i="9"/>
  <c r="L2202" i="9"/>
  <c r="L2201" i="9"/>
  <c r="L2200" i="9"/>
  <c r="L2199" i="9"/>
  <c r="L2198" i="9"/>
  <c r="L2197" i="9"/>
  <c r="L2196" i="9"/>
  <c r="L2195" i="9"/>
  <c r="L2194" i="9"/>
  <c r="L2193" i="9"/>
  <c r="L2192" i="9"/>
  <c r="L2191" i="9"/>
  <c r="L2190" i="9"/>
  <c r="L2189" i="9"/>
  <c r="L2188" i="9"/>
  <c r="L2187" i="9"/>
  <c r="L2186" i="9"/>
  <c r="L2185" i="9"/>
  <c r="L2184" i="9"/>
  <c r="L2183" i="9"/>
  <c r="L2182" i="9"/>
  <c r="L2181" i="9"/>
  <c r="L2180" i="9"/>
  <c r="L2179" i="9"/>
  <c r="L2178" i="9"/>
  <c r="L2177" i="9"/>
  <c r="L2176" i="9"/>
  <c r="L2175" i="9"/>
  <c r="L2174" i="9"/>
  <c r="L2173" i="9"/>
  <c r="L2172" i="9"/>
  <c r="L2171" i="9"/>
  <c r="L2170" i="9"/>
  <c r="L2169" i="9"/>
  <c r="L2168" i="9"/>
  <c r="L2167" i="9"/>
  <c r="L2166" i="9"/>
  <c r="L2165" i="9"/>
  <c r="L2164" i="9"/>
  <c r="L2163" i="9"/>
  <c r="L2162" i="9"/>
  <c r="L2161" i="9"/>
  <c r="L2160" i="9"/>
  <c r="L2159" i="9"/>
  <c r="L2158" i="9"/>
  <c r="L2157" i="9"/>
  <c r="L2156" i="9"/>
  <c r="L2155" i="9"/>
  <c r="L2154" i="9"/>
  <c r="L2153" i="9"/>
  <c r="L2152" i="9"/>
  <c r="L2151" i="9"/>
  <c r="L2150" i="9"/>
  <c r="L2149" i="9"/>
  <c r="L2148" i="9"/>
  <c r="L2147" i="9"/>
  <c r="L2146" i="9"/>
  <c r="L2145" i="9"/>
  <c r="L2144" i="9"/>
  <c r="L2143" i="9"/>
  <c r="L2142" i="9"/>
  <c r="L2141" i="9"/>
  <c r="L2140" i="9"/>
  <c r="L2139" i="9"/>
  <c r="L2138" i="9"/>
  <c r="L2137" i="9"/>
  <c r="L2136" i="9"/>
  <c r="L2135" i="9"/>
  <c r="L2134" i="9"/>
  <c r="L2133" i="9"/>
  <c r="L2132" i="9"/>
  <c r="L2131" i="9"/>
  <c r="L2130" i="9"/>
  <c r="L2129" i="9"/>
  <c r="L2128" i="9"/>
  <c r="L2127" i="9"/>
  <c r="L2126" i="9"/>
  <c r="L2125" i="9"/>
  <c r="L2124" i="9"/>
  <c r="L2123" i="9"/>
  <c r="L2122" i="9"/>
  <c r="L2121" i="9"/>
  <c r="L2120" i="9"/>
  <c r="L2119" i="9"/>
  <c r="L2118" i="9"/>
  <c r="L2117" i="9"/>
  <c r="L2116" i="9"/>
  <c r="L2115" i="9"/>
  <c r="L2114" i="9"/>
  <c r="L2113" i="9"/>
  <c r="L2112" i="9"/>
  <c r="L2111" i="9"/>
  <c r="L2110" i="9"/>
  <c r="L2109" i="9"/>
  <c r="L2108" i="9"/>
  <c r="L2107" i="9"/>
  <c r="L2106" i="9"/>
  <c r="L2105" i="9"/>
  <c r="L2104" i="9"/>
  <c r="L2103" i="9"/>
  <c r="L2102" i="9"/>
  <c r="L2101" i="9"/>
  <c r="L2100" i="9"/>
  <c r="L2099" i="9"/>
  <c r="L2098" i="9"/>
  <c r="L2097" i="9"/>
  <c r="L2096" i="9"/>
  <c r="L2095" i="9"/>
  <c r="L2094" i="9"/>
  <c r="L2093" i="9"/>
  <c r="L2092" i="9"/>
  <c r="L2091" i="9"/>
  <c r="L2090" i="9"/>
  <c r="L2089" i="9"/>
  <c r="L2088" i="9"/>
  <c r="L2087" i="9"/>
  <c r="L2086" i="9"/>
  <c r="L2085" i="9"/>
  <c r="L2084" i="9"/>
  <c r="L2083" i="9"/>
  <c r="L2082" i="9"/>
  <c r="L2081" i="9"/>
  <c r="L2080" i="9"/>
  <c r="L2079" i="9"/>
  <c r="L2078" i="9"/>
  <c r="L2077" i="9"/>
  <c r="L2076" i="9"/>
  <c r="L2075" i="9"/>
  <c r="L2074" i="9"/>
  <c r="L2073" i="9"/>
  <c r="L2072" i="9"/>
  <c r="L2071" i="9"/>
  <c r="L2070" i="9"/>
  <c r="L2069" i="9"/>
  <c r="L2068" i="9"/>
  <c r="L2067" i="9"/>
  <c r="L2066" i="9"/>
  <c r="L2065" i="9"/>
  <c r="L2064" i="9"/>
  <c r="L2063" i="9"/>
  <c r="L2062" i="9"/>
  <c r="L2061" i="9"/>
  <c r="L2060" i="9"/>
  <c r="L2059" i="9"/>
  <c r="L2058" i="9"/>
  <c r="L2057" i="9"/>
  <c r="L2056" i="9"/>
  <c r="L2055" i="9"/>
  <c r="L2054" i="9"/>
  <c r="L2053" i="9"/>
  <c r="L2052" i="9"/>
  <c r="L2051" i="9"/>
  <c r="L2050" i="9"/>
  <c r="L2049" i="9"/>
  <c r="L2048" i="9"/>
  <c r="L2047" i="9"/>
  <c r="L2046" i="9"/>
  <c r="L2045" i="9"/>
  <c r="L2044" i="9"/>
  <c r="L2043" i="9"/>
  <c r="L2042" i="9"/>
  <c r="L2041" i="9"/>
  <c r="L2040" i="9"/>
  <c r="L2039" i="9"/>
  <c r="L2038" i="9"/>
  <c r="L2037" i="9"/>
  <c r="L2036" i="9"/>
  <c r="L2035" i="9"/>
  <c r="L2034" i="9"/>
  <c r="L2033" i="9"/>
  <c r="L2032" i="9"/>
  <c r="L2031" i="9"/>
  <c r="L2030" i="9"/>
  <c r="L2029" i="9"/>
  <c r="L2028" i="9"/>
  <c r="L2027" i="9"/>
  <c r="L2026" i="9"/>
  <c r="L2025" i="9"/>
  <c r="L2024" i="9"/>
  <c r="L2023" i="9"/>
  <c r="L2022" i="9"/>
  <c r="L2021" i="9"/>
  <c r="L2020" i="9"/>
  <c r="L2019" i="9"/>
  <c r="L2018" i="9"/>
  <c r="L2017" i="9"/>
  <c r="L2016" i="9"/>
  <c r="L2015" i="9"/>
  <c r="L2014" i="9"/>
  <c r="L2013" i="9"/>
  <c r="L2012" i="9"/>
  <c r="L2011" i="9"/>
  <c r="L2010" i="9"/>
  <c r="L2009" i="9"/>
  <c r="L2008" i="9"/>
  <c r="L2007" i="9"/>
  <c r="L2006" i="9"/>
  <c r="L2005" i="9"/>
  <c r="L2004" i="9"/>
  <c r="L2003" i="9"/>
  <c r="L2002" i="9"/>
  <c r="L2001" i="9"/>
  <c r="L2000" i="9"/>
  <c r="L1999" i="9"/>
  <c r="L1998" i="9"/>
  <c r="L1997" i="9"/>
  <c r="L1996" i="9"/>
  <c r="L1995" i="9"/>
  <c r="L1994" i="9"/>
  <c r="L1993" i="9"/>
  <c r="L1992" i="9"/>
  <c r="L1991" i="9"/>
  <c r="L1990" i="9"/>
  <c r="L1989" i="9"/>
  <c r="L1988" i="9"/>
  <c r="L1987" i="9"/>
  <c r="L1986" i="9"/>
  <c r="L1985" i="9"/>
  <c r="L1984" i="9"/>
  <c r="L1983" i="9"/>
  <c r="L1982" i="9"/>
  <c r="L1981" i="9"/>
  <c r="L1980" i="9"/>
  <c r="L1979" i="9"/>
  <c r="L1978" i="9"/>
  <c r="L1977" i="9"/>
  <c r="L1976" i="9"/>
  <c r="L1975" i="9"/>
  <c r="L1974" i="9"/>
  <c r="L1973" i="9"/>
  <c r="L1972" i="9"/>
  <c r="L1971" i="9"/>
  <c r="L1970" i="9"/>
  <c r="L1969" i="9"/>
  <c r="L1968" i="9"/>
  <c r="L1967" i="9"/>
  <c r="L1966" i="9"/>
  <c r="L1965" i="9"/>
  <c r="L1964" i="9"/>
  <c r="L1963" i="9"/>
  <c r="L1962" i="9"/>
  <c r="L1961" i="9"/>
  <c r="L1960" i="9"/>
  <c r="L1959" i="9"/>
  <c r="L1958" i="9"/>
  <c r="L1957" i="9"/>
  <c r="L1956" i="9"/>
  <c r="L1955" i="9"/>
  <c r="L1954" i="9"/>
  <c r="L1953" i="9"/>
  <c r="L1952" i="9"/>
  <c r="L1951" i="9"/>
  <c r="L1950" i="9"/>
  <c r="L1949" i="9"/>
  <c r="L1948" i="9"/>
  <c r="L1947" i="9"/>
  <c r="L1946" i="9"/>
  <c r="L1945" i="9"/>
  <c r="L1944" i="9"/>
  <c r="L1943" i="9"/>
  <c r="L1942" i="9"/>
  <c r="L1941" i="9"/>
  <c r="L1940" i="9"/>
  <c r="L1939" i="9"/>
  <c r="L1938" i="9"/>
  <c r="L1937" i="9"/>
  <c r="L1936" i="9"/>
  <c r="L1935" i="9"/>
  <c r="L1934" i="9"/>
  <c r="L1933" i="9"/>
  <c r="L1932" i="9"/>
  <c r="L1931" i="9"/>
  <c r="L1930" i="9"/>
  <c r="L1929" i="9"/>
  <c r="L1928" i="9"/>
  <c r="L1927" i="9"/>
  <c r="L1926" i="9"/>
  <c r="L1925" i="9"/>
  <c r="L1924" i="9"/>
  <c r="L1923" i="9"/>
  <c r="L1922" i="9"/>
  <c r="L1921" i="9"/>
  <c r="L1920" i="9"/>
  <c r="L1919" i="9"/>
  <c r="L1918" i="9"/>
  <c r="L1917" i="9"/>
  <c r="L1916" i="9"/>
  <c r="L1915" i="9"/>
  <c r="L1914" i="9"/>
  <c r="L1913" i="9"/>
  <c r="L1912" i="9"/>
  <c r="L1911" i="9"/>
  <c r="L1910" i="9"/>
  <c r="L1909" i="9"/>
  <c r="L1908" i="9"/>
  <c r="L1907" i="9"/>
  <c r="L1906" i="9"/>
  <c r="L1905" i="9"/>
  <c r="L1904" i="9"/>
  <c r="L1903" i="9"/>
  <c r="L1902" i="9"/>
  <c r="L1901" i="9"/>
  <c r="L1900" i="9"/>
  <c r="L1899" i="9"/>
  <c r="L1898" i="9"/>
  <c r="L1897" i="9"/>
  <c r="L1896" i="9"/>
  <c r="L1895" i="9"/>
  <c r="L1894" i="9"/>
  <c r="L1893" i="9"/>
  <c r="L1892" i="9"/>
  <c r="L1891" i="9"/>
  <c r="L1890" i="9"/>
  <c r="L1889" i="9"/>
  <c r="L1888" i="9"/>
  <c r="L1887" i="9"/>
  <c r="L1886" i="9"/>
  <c r="L1885" i="9"/>
  <c r="L1884" i="9"/>
  <c r="L1883" i="9"/>
  <c r="L1882" i="9"/>
  <c r="L1881" i="9"/>
  <c r="L1880" i="9"/>
  <c r="L1879" i="9"/>
  <c r="L1878" i="9"/>
  <c r="L1877" i="9"/>
  <c r="L1876" i="9"/>
  <c r="L1875" i="9"/>
  <c r="L1874" i="9"/>
  <c r="L1873" i="9"/>
  <c r="L1872" i="9"/>
  <c r="L1871" i="9"/>
  <c r="L1870" i="9"/>
  <c r="L1869" i="9"/>
  <c r="L1868" i="9"/>
  <c r="L1867" i="9"/>
  <c r="L1866" i="9"/>
  <c r="L1865" i="9"/>
  <c r="L1864" i="9"/>
  <c r="L1863" i="9"/>
  <c r="L1862" i="9"/>
  <c r="L1861" i="9"/>
  <c r="L1860" i="9"/>
  <c r="L1859" i="9"/>
  <c r="L1858" i="9"/>
  <c r="L1857" i="9"/>
  <c r="L1856" i="9"/>
  <c r="L1855" i="9"/>
  <c r="L1854" i="9"/>
  <c r="L1853" i="9"/>
  <c r="L1852" i="9"/>
  <c r="L1851" i="9"/>
  <c r="L1850" i="9"/>
  <c r="L1849" i="9"/>
  <c r="L1848" i="9"/>
  <c r="L1847" i="9"/>
  <c r="L1846" i="9"/>
  <c r="L1845" i="9"/>
  <c r="L1844" i="9"/>
  <c r="L1843" i="9"/>
  <c r="L1842" i="9"/>
  <c r="L1841" i="9"/>
  <c r="L1840" i="9"/>
  <c r="L1839" i="9"/>
  <c r="L1838" i="9"/>
  <c r="L1837" i="9"/>
  <c r="L1836" i="9"/>
  <c r="L1835" i="9"/>
  <c r="L1834" i="9"/>
  <c r="L1833" i="9"/>
  <c r="L1832" i="9"/>
  <c r="L1831" i="9"/>
  <c r="L1830" i="9"/>
  <c r="L1829" i="9"/>
  <c r="L1828" i="9"/>
  <c r="L1827" i="9"/>
  <c r="L1826" i="9"/>
  <c r="L1825" i="9"/>
  <c r="L1824" i="9"/>
  <c r="L1823" i="9"/>
  <c r="L1822" i="9"/>
  <c r="L1821" i="9"/>
  <c r="L1820" i="9"/>
  <c r="L1819" i="9"/>
  <c r="L1818" i="9"/>
  <c r="L1817" i="9"/>
  <c r="L1816" i="9"/>
  <c r="L1815" i="9"/>
  <c r="L1814" i="9"/>
  <c r="L1813" i="9"/>
  <c r="L1812" i="9"/>
  <c r="L1811" i="9"/>
  <c r="L1810" i="9"/>
  <c r="L1809" i="9"/>
  <c r="L1808" i="9"/>
  <c r="L1807" i="9"/>
  <c r="L1806" i="9"/>
  <c r="L1805" i="9"/>
  <c r="L1804" i="9"/>
  <c r="L1803" i="9"/>
  <c r="L1802" i="9"/>
  <c r="L1801" i="9"/>
  <c r="L1800" i="9"/>
  <c r="L1799" i="9"/>
  <c r="L1798" i="9"/>
  <c r="L1797" i="9"/>
  <c r="L1796" i="9"/>
  <c r="L1795" i="9"/>
  <c r="L1794" i="9"/>
  <c r="L1793" i="9"/>
  <c r="L1792" i="9"/>
  <c r="L1791" i="9"/>
  <c r="L1790" i="9"/>
  <c r="L1789" i="9"/>
  <c r="L1788" i="9"/>
  <c r="L1787" i="9"/>
  <c r="L1786" i="9"/>
  <c r="L1785" i="9"/>
  <c r="L1784" i="9"/>
  <c r="L1783" i="9"/>
  <c r="L1782" i="9"/>
  <c r="L1781" i="9"/>
  <c r="L1780" i="9"/>
  <c r="L1779" i="9"/>
  <c r="L1778" i="9"/>
  <c r="L1777" i="9"/>
  <c r="L1776" i="9"/>
  <c r="L1775" i="9"/>
  <c r="L1774" i="9"/>
  <c r="L1773" i="9"/>
  <c r="L1772" i="9"/>
  <c r="L1771" i="9"/>
  <c r="L1770" i="9"/>
  <c r="L1769" i="9"/>
  <c r="L1768" i="9"/>
  <c r="L1767" i="9"/>
  <c r="L1766" i="9"/>
  <c r="L1765" i="9"/>
  <c r="L1764" i="9"/>
  <c r="L1763" i="9"/>
  <c r="L1762" i="9"/>
  <c r="L1761" i="9"/>
  <c r="L1760" i="9"/>
  <c r="L1759" i="9"/>
  <c r="L1758" i="9"/>
  <c r="L1757" i="9"/>
  <c r="L1756" i="9"/>
  <c r="L1755" i="9"/>
  <c r="L1754" i="9"/>
  <c r="L1753" i="9"/>
  <c r="L1752" i="9"/>
  <c r="L1751" i="9"/>
  <c r="L1750" i="9"/>
  <c r="L1749" i="9"/>
  <c r="L1748" i="9"/>
  <c r="L1747" i="9"/>
  <c r="L1746" i="9"/>
  <c r="L1745" i="9"/>
  <c r="L1744" i="9"/>
  <c r="L1743" i="9"/>
  <c r="L1742" i="9"/>
  <c r="L1741" i="9"/>
  <c r="L1740" i="9"/>
  <c r="L1739" i="9"/>
  <c r="L1738" i="9"/>
  <c r="L1737" i="9"/>
  <c r="L1736" i="9"/>
  <c r="L1735" i="9"/>
  <c r="L1734" i="9"/>
  <c r="L1733" i="9"/>
  <c r="L1732" i="9"/>
  <c r="L1731" i="9"/>
  <c r="L1730" i="9"/>
  <c r="L1729" i="9"/>
  <c r="L1728" i="9"/>
  <c r="L1727" i="9"/>
  <c r="L1726" i="9"/>
  <c r="L1725" i="9"/>
  <c r="L1724" i="9"/>
  <c r="L1723" i="9"/>
  <c r="L1722" i="9"/>
  <c r="L1721" i="9"/>
  <c r="L1720" i="9"/>
  <c r="L1719" i="9"/>
  <c r="L1718" i="9"/>
  <c r="L1717" i="9"/>
  <c r="L1716" i="9"/>
  <c r="L1715" i="9"/>
  <c r="L1714" i="9"/>
  <c r="L1713" i="9"/>
  <c r="L1712" i="9"/>
  <c r="L1711" i="9"/>
  <c r="L1710" i="9"/>
  <c r="L1709" i="9"/>
  <c r="L1708" i="9"/>
  <c r="L1707" i="9"/>
  <c r="L1706" i="9"/>
  <c r="L1705" i="9"/>
  <c r="L1704" i="9"/>
  <c r="L1703" i="9"/>
  <c r="L1702" i="9"/>
  <c r="L1701" i="9"/>
  <c r="L1700" i="9"/>
  <c r="L1699" i="9"/>
  <c r="L1698" i="9"/>
  <c r="L1697" i="9"/>
  <c r="L1696" i="9"/>
  <c r="L1695" i="9"/>
  <c r="L1694" i="9"/>
  <c r="L1693" i="9"/>
  <c r="L1692" i="9"/>
  <c r="L1691" i="9"/>
  <c r="L1690" i="9"/>
  <c r="L1689" i="9"/>
  <c r="L1688" i="9"/>
  <c r="L1687" i="9"/>
  <c r="L1686" i="9"/>
  <c r="L1685" i="9"/>
  <c r="L1684" i="9"/>
  <c r="L1683" i="9"/>
  <c r="L1682" i="9"/>
  <c r="L1681" i="9"/>
  <c r="L1680" i="9"/>
  <c r="L1679" i="9"/>
  <c r="L1678" i="9"/>
  <c r="L1677" i="9"/>
  <c r="L1676" i="9"/>
  <c r="L1675" i="9"/>
  <c r="L1674" i="9"/>
  <c r="L1673" i="9"/>
  <c r="L1672" i="9"/>
  <c r="L1671" i="9"/>
  <c r="L1670" i="9"/>
  <c r="L1669" i="9"/>
  <c r="L1668" i="9"/>
  <c r="L1667" i="9"/>
  <c r="L1666" i="9"/>
  <c r="L1665" i="9"/>
  <c r="L1664" i="9"/>
  <c r="L1663" i="9"/>
  <c r="L1662" i="9"/>
  <c r="L1661" i="9"/>
  <c r="L1660" i="9"/>
  <c r="L1659" i="9"/>
  <c r="L1658" i="9"/>
  <c r="L1657" i="9"/>
  <c r="L1656" i="9"/>
  <c r="L1655" i="9"/>
  <c r="L1654" i="9"/>
  <c r="L1653" i="9"/>
  <c r="L1652" i="9"/>
  <c r="L1651" i="9"/>
  <c r="L1650" i="9"/>
  <c r="L1649" i="9"/>
  <c r="L1648" i="9"/>
  <c r="L1647" i="9"/>
  <c r="L1646" i="9"/>
  <c r="L1645" i="9"/>
  <c r="L1644" i="9"/>
  <c r="L1643" i="9"/>
  <c r="L1642" i="9"/>
  <c r="L1641" i="9"/>
  <c r="L1640" i="9"/>
  <c r="L1639" i="9"/>
  <c r="L1638" i="9"/>
  <c r="L1637" i="9"/>
  <c r="L1636" i="9"/>
  <c r="L1635" i="9"/>
  <c r="L1634" i="9"/>
  <c r="L1633" i="9"/>
  <c r="L1632" i="9"/>
  <c r="L1631" i="9"/>
  <c r="L1630" i="9"/>
  <c r="L1629" i="9"/>
  <c r="L1628" i="9"/>
  <c r="L1627" i="9"/>
  <c r="L1626" i="9"/>
  <c r="L1625" i="9"/>
  <c r="L1624" i="9"/>
  <c r="L1623" i="9"/>
  <c r="L1622" i="9"/>
  <c r="L1621" i="9"/>
  <c r="L1620" i="9"/>
  <c r="L1619" i="9"/>
  <c r="L1618" i="9"/>
  <c r="L1617" i="9"/>
  <c r="L1616" i="9"/>
  <c r="L1615" i="9"/>
  <c r="L1614" i="9"/>
  <c r="L1613" i="9"/>
  <c r="L1612" i="9"/>
  <c r="L1611" i="9"/>
  <c r="L1610" i="9"/>
  <c r="L1609" i="9"/>
  <c r="L1608" i="9"/>
  <c r="L1607" i="9"/>
  <c r="L1606" i="9"/>
  <c r="L1605" i="9"/>
  <c r="L1604" i="9"/>
  <c r="L1603" i="9"/>
  <c r="L1602" i="9"/>
  <c r="L1601" i="9"/>
  <c r="L1600" i="9"/>
  <c r="L1599" i="9"/>
  <c r="L1598" i="9"/>
  <c r="L1597" i="9"/>
  <c r="L1596" i="9"/>
  <c r="L1595" i="9"/>
  <c r="L1594" i="9"/>
  <c r="L1593" i="9"/>
  <c r="L1592" i="9"/>
  <c r="L1591" i="9"/>
  <c r="L1590" i="9"/>
  <c r="L1589" i="9"/>
  <c r="L1588" i="9"/>
  <c r="L1587" i="9"/>
  <c r="L1586" i="9"/>
  <c r="L1585" i="9"/>
  <c r="L1584" i="9"/>
  <c r="L1583" i="9"/>
  <c r="L1582" i="9"/>
  <c r="L1581" i="9"/>
  <c r="L1580" i="9"/>
  <c r="L1579" i="9"/>
  <c r="L1578" i="9"/>
  <c r="L1577" i="9"/>
  <c r="L1576" i="9"/>
  <c r="L1575" i="9"/>
  <c r="L1574" i="9"/>
  <c r="L1573" i="9"/>
  <c r="L1572" i="9"/>
  <c r="L1571" i="9"/>
  <c r="L1570" i="9"/>
  <c r="L1569" i="9"/>
  <c r="L1568" i="9"/>
  <c r="L1567" i="9"/>
  <c r="L1566" i="9"/>
  <c r="L1565" i="9"/>
  <c r="L1564" i="9"/>
  <c r="L1563" i="9"/>
  <c r="L1562" i="9"/>
  <c r="L1561" i="9"/>
  <c r="L1560" i="9"/>
  <c r="L1559" i="9"/>
  <c r="L1558" i="9"/>
  <c r="L1557" i="9"/>
  <c r="L1556" i="9"/>
  <c r="L1555" i="9"/>
  <c r="L1554" i="9"/>
  <c r="L1553" i="9"/>
  <c r="L1552" i="9"/>
  <c r="L1551" i="9"/>
  <c r="L1550" i="9"/>
  <c r="L1549" i="9"/>
  <c r="L1548" i="9"/>
  <c r="L1547" i="9"/>
  <c r="L1546" i="9"/>
  <c r="L1545" i="9"/>
  <c r="L1544" i="9"/>
  <c r="L1543" i="9"/>
  <c r="L1542" i="9"/>
  <c r="L1541" i="9"/>
  <c r="L1540" i="9"/>
  <c r="L1539" i="9"/>
  <c r="L1538" i="9"/>
  <c r="L1537" i="9"/>
  <c r="L1536" i="9"/>
  <c r="L1535" i="9"/>
  <c r="L1534" i="9"/>
  <c r="L1533" i="9"/>
  <c r="L1532" i="9"/>
  <c r="L1531" i="9"/>
  <c r="L1530" i="9"/>
  <c r="L1529" i="9"/>
  <c r="L1528" i="9"/>
  <c r="L1527" i="9"/>
  <c r="L1526" i="9"/>
  <c r="L1525" i="9"/>
  <c r="L1524" i="9"/>
  <c r="L1523" i="9"/>
  <c r="L1522" i="9"/>
  <c r="L1521" i="9"/>
  <c r="L1520" i="9"/>
  <c r="L1519" i="9"/>
  <c r="L1518" i="9"/>
  <c r="L1517" i="9"/>
  <c r="L1516" i="9"/>
  <c r="L1515" i="9"/>
  <c r="L1514" i="9"/>
  <c r="L1513" i="9"/>
  <c r="L1512" i="9"/>
  <c r="L1511" i="9"/>
  <c r="L1510" i="9"/>
  <c r="L1509" i="9"/>
  <c r="L1508" i="9"/>
  <c r="L1507" i="9"/>
  <c r="L1506" i="9"/>
  <c r="L1505" i="9"/>
  <c r="L1504" i="9"/>
  <c r="L1503" i="9"/>
  <c r="L1502" i="9"/>
  <c r="L1501" i="9"/>
  <c r="L1500" i="9"/>
  <c r="L1499" i="9"/>
  <c r="L1498" i="9"/>
  <c r="L1497" i="9"/>
  <c r="L1496" i="9"/>
  <c r="L1495" i="9"/>
  <c r="L1494" i="9"/>
  <c r="L1493" i="9"/>
  <c r="L1492" i="9"/>
  <c r="L1491" i="9"/>
  <c r="L1490" i="9"/>
  <c r="L1489" i="9"/>
  <c r="L1488" i="9"/>
  <c r="L1487" i="9"/>
  <c r="L1486" i="9"/>
  <c r="L1485" i="9"/>
  <c r="L1484" i="9"/>
  <c r="L1483" i="9"/>
  <c r="L1482" i="9"/>
  <c r="L1481" i="9"/>
  <c r="L1480" i="9"/>
  <c r="L1479" i="9"/>
  <c r="L1478" i="9"/>
  <c r="L1477" i="9"/>
  <c r="L1476" i="9"/>
  <c r="L1475" i="9"/>
  <c r="L1474" i="9"/>
  <c r="L1473" i="9"/>
  <c r="L1472" i="9"/>
  <c r="L1471" i="9"/>
  <c r="L1470" i="9"/>
  <c r="L1469" i="9"/>
  <c r="L1468" i="9"/>
  <c r="L1467" i="9"/>
  <c r="L1466" i="9"/>
  <c r="L1465" i="9"/>
  <c r="L1464" i="9"/>
  <c r="L1463" i="9"/>
  <c r="L1462" i="9"/>
  <c r="L1461" i="9"/>
  <c r="L1460" i="9"/>
  <c r="L1459" i="9"/>
  <c r="L1458" i="9"/>
  <c r="L1457" i="9"/>
  <c r="L1456" i="9"/>
  <c r="L1455" i="9"/>
  <c r="L1454" i="9"/>
  <c r="L1453" i="9"/>
  <c r="L1452" i="9"/>
  <c r="L1451" i="9"/>
  <c r="L1450" i="9"/>
  <c r="L1449" i="9"/>
  <c r="L1448" i="9"/>
  <c r="L1447" i="9"/>
  <c r="L1446" i="9"/>
  <c r="L1445" i="9"/>
  <c r="L1444" i="9"/>
  <c r="L1443" i="9"/>
  <c r="L1442" i="9"/>
  <c r="L1441" i="9"/>
  <c r="L1440" i="9"/>
  <c r="L1439" i="9"/>
  <c r="L1438" i="9"/>
  <c r="L1437" i="9"/>
  <c r="L1436" i="9"/>
  <c r="L1435" i="9"/>
  <c r="L1434" i="9"/>
  <c r="L1433" i="9"/>
  <c r="L1432" i="9"/>
  <c r="L1431" i="9"/>
  <c r="L1430" i="9"/>
  <c r="L1429" i="9"/>
  <c r="L1428" i="9"/>
  <c r="L1427" i="9"/>
  <c r="L1426" i="9"/>
  <c r="L1425" i="9"/>
  <c r="L1424" i="9"/>
  <c r="L1423" i="9"/>
  <c r="L1422" i="9"/>
  <c r="L1421" i="9"/>
  <c r="L1420" i="9"/>
  <c r="L1419" i="9"/>
  <c r="L1418" i="9"/>
  <c r="L1417" i="9"/>
  <c r="L1416" i="9"/>
  <c r="L1415" i="9"/>
  <c r="L1414" i="9"/>
  <c r="L1413" i="9"/>
  <c r="L1412" i="9"/>
  <c r="L1411" i="9"/>
  <c r="L1410" i="9"/>
  <c r="L1409" i="9"/>
  <c r="L1408" i="9"/>
  <c r="L1407" i="9"/>
  <c r="L1406" i="9"/>
  <c r="L1405" i="9"/>
  <c r="L1404" i="9"/>
  <c r="L1403" i="9"/>
  <c r="L1402" i="9"/>
  <c r="L1401" i="9"/>
  <c r="L1400" i="9"/>
  <c r="L1399" i="9"/>
  <c r="L1398" i="9"/>
  <c r="L1397" i="9"/>
  <c r="L1396" i="9"/>
  <c r="L1395" i="9"/>
  <c r="L1394" i="9"/>
  <c r="L1393" i="9"/>
  <c r="L1392" i="9"/>
  <c r="L1391" i="9"/>
  <c r="L1390" i="9"/>
  <c r="L1389" i="9"/>
  <c r="L1388" i="9"/>
  <c r="L1387" i="9"/>
  <c r="L1386" i="9"/>
  <c r="L1385" i="9"/>
  <c r="L1384" i="9"/>
  <c r="L1383" i="9"/>
  <c r="L1382" i="9"/>
  <c r="L1381" i="9"/>
  <c r="L1380" i="9"/>
  <c r="L1379" i="9"/>
  <c r="L1378" i="9"/>
  <c r="L1377" i="9"/>
  <c r="L1376" i="9"/>
  <c r="L1375" i="9"/>
  <c r="L1374" i="9"/>
  <c r="L1373" i="9"/>
  <c r="L1372" i="9"/>
  <c r="L1371" i="9"/>
  <c r="L1370" i="9"/>
  <c r="L1369" i="9"/>
  <c r="L1368" i="9"/>
  <c r="L1367" i="9"/>
  <c r="L1366" i="9"/>
  <c r="L1365" i="9"/>
  <c r="L1364" i="9"/>
  <c r="L1363" i="9"/>
  <c r="L1362" i="9"/>
  <c r="L1361" i="9"/>
  <c r="L1360" i="9"/>
  <c r="L1359" i="9"/>
  <c r="L1358" i="9"/>
  <c r="L1357" i="9"/>
  <c r="L1356" i="9"/>
  <c r="L1355" i="9"/>
  <c r="L1354" i="9"/>
  <c r="L1353" i="9"/>
  <c r="L1352" i="9"/>
  <c r="L1351" i="9"/>
  <c r="L1350" i="9"/>
  <c r="L1349" i="9"/>
  <c r="L1348" i="9"/>
  <c r="L1347" i="9"/>
  <c r="L1346" i="9"/>
  <c r="L1345" i="9"/>
  <c r="L1344" i="9"/>
  <c r="L1343" i="9"/>
  <c r="L1342" i="9"/>
  <c r="L1341" i="9"/>
  <c r="L1340" i="9"/>
  <c r="L1339" i="9"/>
  <c r="L1338" i="9"/>
  <c r="L1337" i="9"/>
  <c r="L1336" i="9"/>
  <c r="L1335" i="9"/>
  <c r="L1334" i="9"/>
  <c r="L1333" i="9"/>
  <c r="L1332" i="9"/>
  <c r="L1331" i="9"/>
  <c r="L1330" i="9"/>
  <c r="L1329" i="9"/>
  <c r="L1328" i="9"/>
  <c r="L1327" i="9"/>
  <c r="L1326" i="9"/>
  <c r="L1325" i="9"/>
  <c r="L1324" i="9"/>
  <c r="L1323" i="9"/>
  <c r="L1322" i="9"/>
  <c r="L1321" i="9"/>
  <c r="L1320" i="9"/>
  <c r="L1319" i="9"/>
  <c r="L1318" i="9"/>
  <c r="L1317" i="9"/>
  <c r="L1316" i="9"/>
  <c r="L1315" i="9"/>
  <c r="L1314" i="9"/>
  <c r="L1313" i="9"/>
  <c r="L1312" i="9"/>
  <c r="L1311" i="9"/>
  <c r="L1310" i="9"/>
  <c r="L1309" i="9"/>
  <c r="L1308" i="9"/>
  <c r="L1307" i="9"/>
  <c r="L1306" i="9"/>
  <c r="L1305" i="9"/>
  <c r="L1304" i="9"/>
  <c r="L1303" i="9"/>
  <c r="L1302" i="9"/>
  <c r="L1301" i="9"/>
  <c r="L1300" i="9"/>
  <c r="L1299" i="9"/>
  <c r="L1298" i="9"/>
  <c r="L1297" i="9"/>
  <c r="L1296" i="9"/>
  <c r="L1295" i="9"/>
  <c r="L1294" i="9"/>
  <c r="L1293" i="9"/>
  <c r="L1292" i="9"/>
  <c r="L1291" i="9"/>
  <c r="L1290" i="9"/>
  <c r="L1289" i="9"/>
  <c r="L1288" i="9"/>
  <c r="L1287" i="9"/>
  <c r="L1286" i="9"/>
  <c r="L1285" i="9"/>
  <c r="L1284" i="9"/>
  <c r="L1283" i="9"/>
  <c r="L1282" i="9"/>
  <c r="L1281" i="9"/>
  <c r="L1280" i="9"/>
  <c r="L1279" i="9"/>
  <c r="L1278" i="9"/>
  <c r="L1277" i="9"/>
  <c r="L1276" i="9"/>
  <c r="L1275" i="9"/>
  <c r="L1274" i="9"/>
  <c r="L1273" i="9"/>
  <c r="L1272" i="9"/>
  <c r="L1271" i="9"/>
  <c r="L1270" i="9"/>
  <c r="L1269" i="9"/>
  <c r="L1268" i="9"/>
  <c r="L1267" i="9"/>
  <c r="L1266" i="9"/>
  <c r="L1265" i="9"/>
  <c r="L1264" i="9"/>
  <c r="L1263" i="9"/>
  <c r="L1262" i="9"/>
  <c r="L1261" i="9"/>
  <c r="L1260" i="9"/>
  <c r="L1259" i="9"/>
  <c r="L1258" i="9"/>
  <c r="L1257" i="9"/>
  <c r="L1256" i="9"/>
  <c r="L1255" i="9"/>
  <c r="L1254" i="9"/>
  <c r="L1253" i="9"/>
  <c r="L1252" i="9"/>
  <c r="L1251" i="9"/>
  <c r="L1250" i="9"/>
  <c r="L1249" i="9"/>
  <c r="L1248" i="9"/>
  <c r="L1247" i="9"/>
  <c r="L1246" i="9"/>
  <c r="L1245" i="9"/>
  <c r="L1244" i="9"/>
  <c r="L1243" i="9"/>
  <c r="L1242" i="9"/>
  <c r="L1241" i="9"/>
  <c r="L1240" i="9"/>
  <c r="L1239" i="9"/>
  <c r="L1238" i="9"/>
  <c r="L1237" i="9"/>
  <c r="L1236" i="9"/>
  <c r="L1235" i="9"/>
  <c r="L1234" i="9"/>
  <c r="L1233" i="9"/>
  <c r="L1232" i="9"/>
  <c r="L1231" i="9"/>
  <c r="L1230" i="9"/>
  <c r="L1229" i="9"/>
  <c r="L1228" i="9"/>
  <c r="L1227" i="9"/>
  <c r="L1226" i="9"/>
  <c r="L1225" i="9"/>
  <c r="L1224" i="9"/>
  <c r="L1223" i="9"/>
  <c r="L1222" i="9"/>
  <c r="L1221" i="9"/>
  <c r="L1220" i="9"/>
  <c r="L1219" i="9"/>
  <c r="L1218" i="9"/>
  <c r="L1217" i="9"/>
  <c r="L1216" i="9"/>
  <c r="L1215" i="9"/>
  <c r="L1214" i="9"/>
  <c r="L1213" i="9"/>
  <c r="L1212" i="9"/>
  <c r="L1211" i="9"/>
  <c r="L1210" i="9"/>
  <c r="L1209" i="9"/>
  <c r="L1208" i="9"/>
  <c r="L1207" i="9"/>
  <c r="L1206" i="9"/>
  <c r="L1205" i="9"/>
  <c r="L1204" i="9"/>
  <c r="L1203" i="9"/>
  <c r="L1202" i="9"/>
  <c r="L1201" i="9"/>
  <c r="L1200" i="9"/>
  <c r="L1199" i="9"/>
  <c r="L1198" i="9"/>
  <c r="L1197" i="9"/>
  <c r="L1196" i="9"/>
  <c r="L1195" i="9"/>
  <c r="L1194" i="9"/>
  <c r="L1193" i="9"/>
  <c r="L1192" i="9"/>
  <c r="L1191" i="9"/>
  <c r="L1190" i="9"/>
  <c r="L1189" i="9"/>
  <c r="L1188" i="9"/>
  <c r="L1187" i="9"/>
  <c r="L1186" i="9"/>
  <c r="L1185" i="9"/>
  <c r="L1184" i="9"/>
  <c r="L1183" i="9"/>
  <c r="L1182" i="9"/>
  <c r="L1181" i="9"/>
  <c r="L1180" i="9"/>
  <c r="L1179" i="9"/>
  <c r="L1178" i="9"/>
  <c r="L1177" i="9"/>
  <c r="L1176" i="9"/>
  <c r="L1175" i="9"/>
  <c r="L1174" i="9"/>
  <c r="L1173" i="9"/>
  <c r="L1172" i="9"/>
  <c r="L1171" i="9"/>
  <c r="L1170" i="9"/>
  <c r="L1169" i="9"/>
  <c r="L1168" i="9"/>
  <c r="L1167" i="9"/>
  <c r="L1166" i="9"/>
  <c r="L1165" i="9"/>
  <c r="L1164" i="9"/>
  <c r="L1163" i="9"/>
  <c r="L1162" i="9"/>
  <c r="L1161" i="9"/>
  <c r="L1160" i="9"/>
  <c r="L1159" i="9"/>
  <c r="L1158" i="9"/>
  <c r="L1157" i="9"/>
  <c r="L1156" i="9"/>
  <c r="L1155" i="9"/>
  <c r="L1154" i="9"/>
  <c r="L1153" i="9"/>
  <c r="L1152" i="9"/>
  <c r="L1151" i="9"/>
  <c r="L1150" i="9"/>
  <c r="L1149" i="9"/>
  <c r="L1148" i="9"/>
  <c r="L1147" i="9"/>
  <c r="L1146" i="9"/>
  <c r="L1145" i="9"/>
  <c r="L1144" i="9"/>
  <c r="L1143" i="9"/>
  <c r="L1142" i="9"/>
  <c r="L1141" i="9"/>
  <c r="L1140" i="9"/>
  <c r="L1139" i="9"/>
  <c r="L1138" i="9"/>
  <c r="L1137" i="9"/>
  <c r="L1136" i="9"/>
  <c r="L1135" i="9"/>
  <c r="L1134" i="9"/>
  <c r="L1133" i="9"/>
  <c r="L1132" i="9"/>
  <c r="L1131" i="9"/>
  <c r="L1130" i="9"/>
  <c r="L1129" i="9"/>
  <c r="L1128" i="9"/>
  <c r="L1127" i="9"/>
  <c r="L1126" i="9"/>
  <c r="L1125" i="9"/>
  <c r="L1124" i="9"/>
  <c r="L1123" i="9"/>
  <c r="L1122" i="9"/>
  <c r="L1121" i="9"/>
  <c r="L1120" i="9"/>
  <c r="L1119" i="9"/>
  <c r="L1118" i="9"/>
  <c r="L1117" i="9"/>
  <c r="L1116" i="9"/>
  <c r="L1115" i="9"/>
  <c r="L1114" i="9"/>
  <c r="L1113" i="9"/>
  <c r="L1112" i="9"/>
  <c r="L1111" i="9"/>
  <c r="L1110" i="9"/>
  <c r="L1109" i="9"/>
  <c r="L1108" i="9"/>
  <c r="L1107" i="9"/>
  <c r="L1106" i="9"/>
  <c r="L1105" i="9"/>
  <c r="L1104" i="9"/>
  <c r="L1103" i="9"/>
  <c r="L1102" i="9"/>
  <c r="L1101" i="9"/>
  <c r="L1100" i="9"/>
  <c r="L1099" i="9"/>
  <c r="L1098" i="9"/>
  <c r="L1097" i="9"/>
  <c r="L1096" i="9"/>
  <c r="L1095" i="9"/>
  <c r="L1094" i="9"/>
  <c r="L1093" i="9"/>
  <c r="L1092" i="9"/>
  <c r="L1091" i="9"/>
  <c r="L1090" i="9"/>
  <c r="L1089" i="9"/>
  <c r="L1088" i="9"/>
  <c r="L1087" i="9"/>
  <c r="L1086" i="9"/>
  <c r="L1085" i="9"/>
  <c r="L1084" i="9"/>
  <c r="L1083" i="9"/>
  <c r="L1082" i="9"/>
  <c r="L1081" i="9"/>
  <c r="L1080" i="9"/>
  <c r="L1079" i="9"/>
  <c r="L1078" i="9"/>
  <c r="L1077" i="9"/>
  <c r="L1076" i="9"/>
  <c r="L1075" i="9"/>
  <c r="L1074" i="9"/>
  <c r="L1073" i="9"/>
  <c r="L1072" i="9"/>
  <c r="L1071" i="9"/>
  <c r="L1070" i="9"/>
  <c r="L1069" i="9"/>
  <c r="L1068" i="9"/>
  <c r="L1067" i="9"/>
  <c r="L1066" i="9"/>
  <c r="L1065" i="9"/>
  <c r="L1064" i="9"/>
  <c r="L1063" i="9"/>
  <c r="L1062" i="9"/>
  <c r="L1061" i="9"/>
  <c r="L1060" i="9"/>
  <c r="L1059" i="9"/>
  <c r="L1058" i="9"/>
  <c r="L1057" i="9"/>
  <c r="L1056" i="9"/>
  <c r="L1055" i="9"/>
  <c r="L1054" i="9"/>
  <c r="L1053" i="9"/>
  <c r="L1052" i="9"/>
  <c r="L1051" i="9"/>
  <c r="L1050" i="9"/>
  <c r="L1049" i="9"/>
  <c r="L1048" i="9"/>
  <c r="L1047" i="9"/>
  <c r="L1046" i="9"/>
  <c r="L1045" i="9"/>
  <c r="L1044" i="9"/>
  <c r="L1043" i="9"/>
  <c r="L1042" i="9"/>
  <c r="L1041" i="9"/>
  <c r="L1040" i="9"/>
  <c r="L1039" i="9"/>
  <c r="L1038" i="9"/>
  <c r="L1037" i="9"/>
  <c r="L1036" i="9"/>
  <c r="L1035" i="9"/>
  <c r="L1034" i="9"/>
  <c r="L1033" i="9"/>
  <c r="L1032" i="9"/>
  <c r="L1031" i="9"/>
  <c r="L1030" i="9"/>
  <c r="L1029" i="9"/>
  <c r="L1028" i="9"/>
  <c r="L1027" i="9"/>
  <c r="L1026" i="9"/>
  <c r="L1025" i="9"/>
  <c r="L1024" i="9"/>
  <c r="L1023" i="9"/>
  <c r="L1022" i="9"/>
  <c r="L1021" i="9"/>
  <c r="L1020" i="9"/>
  <c r="L1019" i="9"/>
  <c r="L1018" i="9"/>
  <c r="L1017" i="9"/>
  <c r="L1016" i="9"/>
  <c r="L1015" i="9"/>
  <c r="L1014" i="9"/>
  <c r="L1013" i="9"/>
  <c r="L1012" i="9"/>
  <c r="L1011" i="9"/>
  <c r="L1010" i="9"/>
  <c r="L1009" i="9"/>
  <c r="L1008" i="9"/>
  <c r="L1007" i="9"/>
  <c r="L1006" i="9"/>
  <c r="L1005" i="9"/>
  <c r="L1004" i="9"/>
  <c r="L1003" i="9"/>
  <c r="L1002" i="9"/>
  <c r="L1001" i="9"/>
  <c r="L1000" i="9"/>
  <c r="L999" i="9"/>
  <c r="L998" i="9"/>
  <c r="L997" i="9"/>
  <c r="L996" i="9"/>
  <c r="L995" i="9"/>
  <c r="L994" i="9"/>
  <c r="L993" i="9"/>
  <c r="L992" i="9"/>
  <c r="L991" i="9"/>
  <c r="L990" i="9"/>
  <c r="L989" i="9"/>
  <c r="L988" i="9"/>
  <c r="L987" i="9"/>
  <c r="L986" i="9"/>
  <c r="L985" i="9"/>
  <c r="L984" i="9"/>
  <c r="L983" i="9"/>
  <c r="L982" i="9"/>
  <c r="L981" i="9"/>
  <c r="L980" i="9"/>
  <c r="L979" i="9"/>
  <c r="L978" i="9"/>
  <c r="L977" i="9"/>
  <c r="L976" i="9"/>
  <c r="L975" i="9"/>
  <c r="L974" i="9"/>
  <c r="L973" i="9"/>
  <c r="L972" i="9"/>
  <c r="L971" i="9"/>
  <c r="L970" i="9"/>
  <c r="L969" i="9"/>
  <c r="L968" i="9"/>
  <c r="L967" i="9"/>
  <c r="L966" i="9"/>
  <c r="L965" i="9"/>
  <c r="L964" i="9"/>
  <c r="L963" i="9"/>
  <c r="L962" i="9"/>
  <c r="L961" i="9"/>
  <c r="L960" i="9"/>
  <c r="L959" i="9"/>
  <c r="L958" i="9"/>
  <c r="L957" i="9"/>
  <c r="L956" i="9"/>
  <c r="L955" i="9"/>
  <c r="L954" i="9"/>
  <c r="L953" i="9"/>
  <c r="L952" i="9"/>
  <c r="L951" i="9"/>
  <c r="L950" i="9"/>
  <c r="L949" i="9"/>
  <c r="L948" i="9"/>
  <c r="L947" i="9"/>
  <c r="L946" i="9"/>
  <c r="L945" i="9"/>
  <c r="L944" i="9"/>
  <c r="L943" i="9"/>
  <c r="L942" i="9"/>
  <c r="L941" i="9"/>
  <c r="L940" i="9"/>
  <c r="L939" i="9"/>
  <c r="L938" i="9"/>
  <c r="L937" i="9"/>
  <c r="L936" i="9"/>
  <c r="L935" i="9"/>
  <c r="L934" i="9"/>
  <c r="L933" i="9"/>
  <c r="L932" i="9"/>
  <c r="L931" i="9"/>
  <c r="L930" i="9"/>
  <c r="L929" i="9"/>
  <c r="L928" i="9"/>
  <c r="L927" i="9"/>
  <c r="L926" i="9"/>
  <c r="L925" i="9"/>
  <c r="L924" i="9"/>
  <c r="L923" i="9"/>
  <c r="L922" i="9"/>
  <c r="L921" i="9"/>
  <c r="L920" i="9"/>
  <c r="L919" i="9"/>
  <c r="L918" i="9"/>
  <c r="L917" i="9"/>
  <c r="L916" i="9"/>
  <c r="L915" i="9"/>
  <c r="L914" i="9"/>
  <c r="L913" i="9"/>
  <c r="L912" i="9"/>
  <c r="L911" i="9"/>
  <c r="L910" i="9"/>
  <c r="L909" i="9"/>
  <c r="L908" i="9"/>
  <c r="L907" i="9"/>
  <c r="L906" i="9"/>
  <c r="L905" i="9"/>
  <c r="L904" i="9"/>
  <c r="L903" i="9"/>
  <c r="L902" i="9"/>
  <c r="L901" i="9"/>
  <c r="L900" i="9"/>
  <c r="L899" i="9"/>
  <c r="L898" i="9"/>
  <c r="L897" i="9"/>
  <c r="L896" i="9"/>
  <c r="L895" i="9"/>
  <c r="L894" i="9"/>
  <c r="L893" i="9"/>
  <c r="L892" i="9"/>
  <c r="L891" i="9"/>
  <c r="L890" i="9"/>
  <c r="L889" i="9"/>
  <c r="L888" i="9"/>
  <c r="L887" i="9"/>
  <c r="L886" i="9"/>
  <c r="L885" i="9"/>
  <c r="L884" i="9"/>
  <c r="L883" i="9"/>
  <c r="L882" i="9"/>
  <c r="L881" i="9"/>
  <c r="L880" i="9"/>
  <c r="L879" i="9"/>
  <c r="L878" i="9"/>
  <c r="L877" i="9"/>
  <c r="L876" i="9"/>
  <c r="L875" i="9"/>
  <c r="L874" i="9"/>
  <c r="L873" i="9"/>
  <c r="L872" i="9"/>
  <c r="L871" i="9"/>
  <c r="L870" i="9"/>
  <c r="L869" i="9"/>
  <c r="L868" i="9"/>
  <c r="L867" i="9"/>
  <c r="L866" i="9"/>
  <c r="L865" i="9"/>
  <c r="L864" i="9"/>
  <c r="L863" i="9"/>
  <c r="L862" i="9"/>
  <c r="L861" i="9"/>
  <c r="L860" i="9"/>
  <c r="L859" i="9"/>
  <c r="L858" i="9"/>
  <c r="L857" i="9"/>
  <c r="L856" i="9"/>
  <c r="L855" i="9"/>
  <c r="L854" i="9"/>
  <c r="L853" i="9"/>
  <c r="L852" i="9"/>
  <c r="L851" i="9"/>
  <c r="L850" i="9"/>
  <c r="L849" i="9"/>
  <c r="L848" i="9"/>
  <c r="L847" i="9"/>
  <c r="L846" i="9"/>
  <c r="L845" i="9"/>
  <c r="L844" i="9"/>
  <c r="L843" i="9"/>
  <c r="L842" i="9"/>
  <c r="L841" i="9"/>
  <c r="L840" i="9"/>
  <c r="L839" i="9"/>
  <c r="L838" i="9"/>
  <c r="L837" i="9"/>
  <c r="L836" i="9"/>
  <c r="L835" i="9"/>
  <c r="L834" i="9"/>
  <c r="L833" i="9"/>
  <c r="L832" i="9"/>
  <c r="L831" i="9"/>
  <c r="L830" i="9"/>
  <c r="L829" i="9"/>
  <c r="L828" i="9"/>
  <c r="L827" i="9"/>
  <c r="L826" i="9"/>
  <c r="L825" i="9"/>
  <c r="L824" i="9"/>
  <c r="L823" i="9"/>
  <c r="L822" i="9"/>
  <c r="L821" i="9"/>
  <c r="L820" i="9"/>
  <c r="L819" i="9"/>
  <c r="L818" i="9"/>
  <c r="L817" i="9"/>
  <c r="L816" i="9"/>
  <c r="L815" i="9"/>
  <c r="L814" i="9"/>
  <c r="L813" i="9"/>
  <c r="L812" i="9"/>
  <c r="L811" i="9"/>
  <c r="L810" i="9"/>
  <c r="L809" i="9"/>
  <c r="L808" i="9"/>
  <c r="L807" i="9"/>
  <c r="L806" i="9"/>
  <c r="L805" i="9"/>
  <c r="L804" i="9"/>
  <c r="L803" i="9"/>
  <c r="L802" i="9"/>
  <c r="L801" i="9"/>
  <c r="L800" i="9"/>
  <c r="L799" i="9"/>
  <c r="L798" i="9"/>
  <c r="L797" i="9"/>
  <c r="L796" i="9"/>
  <c r="L795" i="9"/>
  <c r="L794" i="9"/>
  <c r="L793" i="9"/>
  <c r="L792" i="9"/>
  <c r="L791" i="9"/>
  <c r="L790" i="9"/>
  <c r="L789" i="9"/>
  <c r="L788" i="9"/>
  <c r="L787" i="9"/>
  <c r="L786" i="9"/>
  <c r="L785" i="9"/>
  <c r="L784" i="9"/>
  <c r="L783" i="9"/>
  <c r="L782" i="9"/>
  <c r="L781" i="9"/>
  <c r="L780" i="9"/>
  <c r="L779" i="9"/>
  <c r="L778" i="9"/>
  <c r="L777" i="9"/>
  <c r="L776" i="9"/>
  <c r="L775" i="9"/>
  <c r="L774" i="9"/>
  <c r="L773" i="9"/>
  <c r="L772" i="9"/>
  <c r="L771" i="9"/>
  <c r="L770" i="9"/>
  <c r="L769" i="9"/>
  <c r="L768" i="9"/>
  <c r="L767" i="9"/>
  <c r="L766" i="9"/>
  <c r="L765" i="9"/>
  <c r="L764" i="9"/>
  <c r="L763" i="9"/>
  <c r="L762" i="9"/>
  <c r="L761" i="9"/>
  <c r="L760" i="9"/>
  <c r="L759" i="9"/>
  <c r="L758" i="9"/>
  <c r="L757" i="9"/>
  <c r="L756" i="9"/>
  <c r="L755" i="9"/>
  <c r="L754" i="9"/>
  <c r="L753" i="9"/>
  <c r="L752" i="9"/>
  <c r="L751" i="9"/>
  <c r="L750" i="9"/>
  <c r="L749" i="9"/>
  <c r="L748" i="9"/>
  <c r="L747" i="9"/>
  <c r="L746" i="9"/>
  <c r="L745" i="9"/>
  <c r="L744" i="9"/>
  <c r="L743" i="9"/>
  <c r="L742" i="9"/>
  <c r="L741" i="9"/>
  <c r="L740" i="9"/>
  <c r="L739" i="9"/>
  <c r="L738" i="9"/>
  <c r="L737" i="9"/>
  <c r="L736" i="9"/>
  <c r="L735" i="9"/>
  <c r="L734" i="9"/>
  <c r="L733" i="9"/>
  <c r="L732" i="9"/>
  <c r="L731" i="9"/>
  <c r="L730" i="9"/>
  <c r="L729" i="9"/>
  <c r="L728" i="9"/>
  <c r="L727" i="9"/>
  <c r="L726" i="9"/>
  <c r="L725" i="9"/>
  <c r="L724" i="9"/>
  <c r="L723" i="9"/>
  <c r="L722" i="9"/>
  <c r="L721" i="9"/>
  <c r="L720" i="9"/>
  <c r="L719" i="9"/>
  <c r="L718" i="9"/>
  <c r="L717" i="9"/>
  <c r="L716" i="9"/>
  <c r="L715" i="9"/>
  <c r="L714" i="9"/>
  <c r="L713" i="9"/>
  <c r="L712" i="9"/>
  <c r="L711" i="9"/>
  <c r="L710" i="9"/>
  <c r="L709" i="9"/>
  <c r="L708" i="9"/>
  <c r="L707" i="9"/>
  <c r="L706" i="9"/>
  <c r="L705" i="9"/>
  <c r="L704" i="9"/>
  <c r="L703" i="9"/>
  <c r="L702" i="9"/>
  <c r="L701" i="9"/>
  <c r="L700" i="9"/>
  <c r="L699" i="9"/>
  <c r="L698" i="9"/>
  <c r="L697" i="9"/>
  <c r="L696" i="9"/>
  <c r="L695" i="9"/>
  <c r="L694" i="9"/>
  <c r="L693" i="9"/>
  <c r="L692" i="9"/>
  <c r="L691" i="9"/>
  <c r="L690" i="9"/>
  <c r="L689" i="9"/>
  <c r="L688" i="9"/>
  <c r="L687" i="9"/>
  <c r="L686" i="9"/>
  <c r="L685" i="9"/>
  <c r="L684" i="9"/>
  <c r="L683" i="9"/>
  <c r="L682" i="9"/>
  <c r="L681" i="9"/>
  <c r="L680" i="9"/>
  <c r="L679" i="9"/>
  <c r="L678" i="9"/>
  <c r="L677" i="9"/>
  <c r="L676" i="9"/>
  <c r="L675" i="9"/>
  <c r="L674" i="9"/>
  <c r="L673" i="9"/>
  <c r="L672" i="9"/>
  <c r="L671" i="9"/>
  <c r="L670" i="9"/>
  <c r="L669" i="9"/>
  <c r="L668" i="9"/>
  <c r="L667" i="9"/>
  <c r="L666" i="9"/>
  <c r="L665" i="9"/>
  <c r="L664" i="9"/>
  <c r="L663" i="9"/>
  <c r="L662" i="9"/>
  <c r="L661" i="9"/>
  <c r="L660" i="9"/>
  <c r="L659" i="9"/>
  <c r="L658" i="9"/>
  <c r="L657" i="9"/>
  <c r="L656" i="9"/>
  <c r="L655" i="9"/>
  <c r="L654" i="9"/>
  <c r="L653" i="9"/>
  <c r="L652" i="9"/>
  <c r="L651" i="9"/>
  <c r="L650" i="9"/>
  <c r="L649" i="9"/>
  <c r="L648" i="9"/>
  <c r="L647" i="9"/>
  <c r="L646" i="9"/>
  <c r="L645" i="9"/>
  <c r="L644" i="9"/>
  <c r="L643" i="9"/>
  <c r="L642" i="9"/>
  <c r="L641" i="9"/>
  <c r="L640" i="9"/>
  <c r="L639" i="9"/>
  <c r="L638" i="9"/>
  <c r="L637" i="9"/>
  <c r="L636" i="9"/>
  <c r="L635" i="9"/>
  <c r="L634" i="9"/>
  <c r="L633" i="9"/>
  <c r="L632" i="9"/>
  <c r="L631" i="9"/>
  <c r="L630" i="9"/>
  <c r="L629" i="9"/>
  <c r="L628" i="9"/>
  <c r="L627" i="9"/>
  <c r="L626" i="9"/>
  <c r="L625" i="9"/>
  <c r="L624" i="9"/>
  <c r="L623" i="9"/>
  <c r="L622" i="9"/>
  <c r="L621" i="9"/>
  <c r="L620" i="9"/>
  <c r="L619" i="9"/>
  <c r="L618" i="9"/>
  <c r="L617" i="9"/>
  <c r="L616" i="9"/>
  <c r="L615" i="9"/>
  <c r="L614" i="9"/>
  <c r="L613" i="9"/>
  <c r="L612" i="9"/>
  <c r="L611" i="9"/>
  <c r="L610" i="9"/>
  <c r="L609" i="9"/>
  <c r="L608" i="9"/>
  <c r="L607" i="9"/>
  <c r="L606" i="9"/>
  <c r="L605" i="9"/>
  <c r="L604" i="9"/>
  <c r="L603" i="9"/>
  <c r="L602" i="9"/>
  <c r="L601" i="9"/>
  <c r="L600" i="9"/>
  <c r="L599" i="9"/>
  <c r="L598" i="9"/>
  <c r="L597" i="9"/>
  <c r="L596" i="9"/>
  <c r="L595" i="9"/>
  <c r="L594" i="9"/>
  <c r="L593" i="9"/>
  <c r="L592" i="9"/>
  <c r="L591" i="9"/>
  <c r="L590" i="9"/>
  <c r="L589" i="9"/>
  <c r="L588" i="9"/>
  <c r="L587" i="9"/>
  <c r="L586" i="9"/>
  <c r="L585" i="9"/>
  <c r="L584" i="9"/>
  <c r="L583" i="9"/>
  <c r="L582" i="9"/>
  <c r="L581" i="9"/>
  <c r="L580" i="9"/>
  <c r="L579" i="9"/>
  <c r="L578" i="9"/>
  <c r="L577" i="9"/>
  <c r="L576" i="9"/>
  <c r="L575" i="9"/>
  <c r="L574" i="9"/>
  <c r="L573" i="9"/>
  <c r="L572" i="9"/>
  <c r="L571" i="9"/>
  <c r="L570" i="9"/>
  <c r="L569" i="9"/>
  <c r="L568" i="9"/>
  <c r="L567" i="9"/>
  <c r="L566" i="9"/>
  <c r="L565" i="9"/>
  <c r="L564" i="9"/>
  <c r="L563" i="9"/>
  <c r="L562" i="9"/>
  <c r="L561" i="9"/>
  <c r="L560" i="9"/>
  <c r="L559" i="9"/>
  <c r="L558" i="9"/>
  <c r="L557" i="9"/>
  <c r="L556" i="9"/>
  <c r="L555" i="9"/>
  <c r="L554" i="9"/>
  <c r="L553" i="9"/>
  <c r="L552" i="9"/>
  <c r="L551" i="9"/>
  <c r="L550" i="9"/>
  <c r="L549" i="9"/>
  <c r="L548" i="9"/>
  <c r="L547" i="9"/>
  <c r="L546" i="9"/>
  <c r="L545" i="9"/>
  <c r="L544" i="9"/>
  <c r="L543" i="9"/>
  <c r="L542" i="9"/>
  <c r="L541" i="9"/>
  <c r="L540" i="9"/>
  <c r="L539" i="9"/>
  <c r="L538" i="9"/>
  <c r="L537" i="9"/>
  <c r="L536" i="9"/>
  <c r="L535" i="9"/>
  <c r="L534" i="9"/>
  <c r="L533" i="9"/>
  <c r="L532" i="9"/>
  <c r="L531" i="9"/>
  <c r="L530" i="9"/>
  <c r="L529" i="9"/>
  <c r="L528" i="9"/>
  <c r="L527" i="9"/>
  <c r="L526" i="9"/>
  <c r="L525" i="9"/>
  <c r="L524" i="9"/>
  <c r="L523" i="9"/>
  <c r="L522" i="9"/>
  <c r="L521" i="9"/>
  <c r="L520" i="9"/>
  <c r="L519" i="9"/>
  <c r="L518" i="9"/>
  <c r="L517" i="9"/>
  <c r="L516" i="9"/>
  <c r="L515" i="9"/>
  <c r="L514" i="9"/>
  <c r="L513" i="9"/>
  <c r="L512" i="9"/>
  <c r="L511" i="9"/>
  <c r="L510" i="9"/>
  <c r="L509" i="9"/>
  <c r="L508" i="9"/>
  <c r="L507" i="9"/>
  <c r="L506" i="9"/>
  <c r="L505" i="9"/>
  <c r="L504" i="9"/>
  <c r="L503" i="9"/>
  <c r="L502" i="9"/>
  <c r="L501" i="9"/>
  <c r="L500" i="9"/>
  <c r="L499" i="9"/>
  <c r="L498" i="9"/>
  <c r="L497" i="9"/>
  <c r="L496" i="9"/>
  <c r="L495" i="9"/>
  <c r="L494" i="9"/>
  <c r="L493" i="9"/>
  <c r="L492" i="9"/>
  <c r="L491" i="9"/>
  <c r="L490" i="9"/>
  <c r="L489" i="9"/>
  <c r="L488" i="9"/>
  <c r="L487" i="9"/>
  <c r="L486" i="9"/>
  <c r="L485" i="9"/>
  <c r="L484" i="9"/>
  <c r="L483" i="9"/>
  <c r="L482" i="9"/>
  <c r="L481" i="9"/>
  <c r="L480" i="9"/>
  <c r="L479" i="9"/>
  <c r="L478" i="9"/>
  <c r="L477" i="9"/>
  <c r="L476" i="9"/>
  <c r="L475" i="9"/>
  <c r="L474" i="9"/>
  <c r="L473" i="9"/>
  <c r="L472" i="9"/>
  <c r="L471" i="9"/>
  <c r="L470" i="9"/>
  <c r="L469" i="9"/>
  <c r="L468" i="9"/>
  <c r="L467" i="9"/>
  <c r="L466" i="9"/>
  <c r="L465" i="9"/>
  <c r="L464" i="9"/>
  <c r="L463" i="9"/>
  <c r="L462" i="9"/>
  <c r="L461" i="9"/>
  <c r="L460" i="9"/>
  <c r="L459" i="9"/>
  <c r="L458" i="9"/>
  <c r="L457" i="9"/>
  <c r="L456" i="9"/>
  <c r="L455" i="9"/>
  <c r="L454" i="9"/>
  <c r="L453" i="9"/>
  <c r="L452" i="9"/>
  <c r="L451" i="9"/>
  <c r="L450" i="9"/>
  <c r="L449" i="9"/>
  <c r="L448" i="9"/>
  <c r="L447" i="9"/>
  <c r="L446" i="9"/>
  <c r="L445" i="9"/>
  <c r="L444" i="9"/>
  <c r="L443" i="9"/>
  <c r="L442" i="9"/>
  <c r="L441" i="9"/>
  <c r="L440" i="9"/>
  <c r="L439" i="9"/>
  <c r="L438" i="9"/>
  <c r="L437" i="9"/>
  <c r="L436" i="9"/>
  <c r="L435" i="9"/>
  <c r="L434" i="9"/>
  <c r="L433" i="9"/>
  <c r="L432" i="9"/>
  <c r="L431" i="9"/>
  <c r="L430" i="9"/>
  <c r="L429" i="9"/>
  <c r="L428" i="9"/>
  <c r="L427" i="9"/>
  <c r="L426" i="9"/>
  <c r="L425" i="9"/>
  <c r="L424" i="9"/>
  <c r="L423" i="9"/>
  <c r="L422" i="9"/>
  <c r="L421" i="9"/>
  <c r="L420" i="9"/>
  <c r="L419" i="9"/>
  <c r="L418" i="9"/>
  <c r="L417" i="9"/>
  <c r="L416" i="9"/>
  <c r="L415" i="9"/>
  <c r="L414" i="9"/>
  <c r="L413" i="9"/>
  <c r="L412" i="9"/>
  <c r="L411" i="9"/>
  <c r="L410" i="9"/>
  <c r="L409" i="9"/>
  <c r="L408" i="9"/>
  <c r="L407" i="9"/>
  <c r="L406" i="9"/>
  <c r="L405" i="9"/>
  <c r="L404" i="9"/>
  <c r="L403" i="9"/>
  <c r="L402" i="9"/>
  <c r="L401" i="9"/>
  <c r="L400" i="9"/>
  <c r="L399" i="9"/>
  <c r="L398" i="9"/>
  <c r="L397" i="9"/>
  <c r="L396" i="9"/>
  <c r="L395" i="9"/>
  <c r="L394" i="9"/>
  <c r="L393" i="9"/>
  <c r="L392" i="9"/>
  <c r="L391" i="9"/>
  <c r="L390" i="9"/>
  <c r="L389" i="9"/>
  <c r="L388" i="9"/>
  <c r="L387" i="9"/>
  <c r="L386" i="9"/>
  <c r="L385" i="9"/>
  <c r="L384" i="9"/>
  <c r="L383" i="9"/>
  <c r="L382" i="9"/>
  <c r="L381" i="9"/>
  <c r="L380" i="9"/>
  <c r="L379" i="9"/>
  <c r="L378" i="9"/>
  <c r="L377" i="9"/>
  <c r="L376" i="9"/>
  <c r="L375" i="9"/>
  <c r="L374" i="9"/>
  <c r="L373" i="9"/>
  <c r="L372" i="9"/>
  <c r="L371" i="9"/>
  <c r="L370" i="9"/>
  <c r="L369" i="9"/>
  <c r="L368" i="9"/>
  <c r="L367" i="9"/>
  <c r="L366" i="9"/>
  <c r="L365" i="9"/>
  <c r="L364" i="9"/>
  <c r="L363" i="9"/>
  <c r="L362" i="9"/>
  <c r="L361" i="9"/>
  <c r="L360" i="9"/>
  <c r="L359" i="9"/>
  <c r="L358" i="9"/>
  <c r="L357" i="9"/>
  <c r="L356" i="9"/>
  <c r="L355" i="9"/>
  <c r="L354" i="9"/>
  <c r="L353" i="9"/>
  <c r="L352" i="9"/>
  <c r="L351" i="9"/>
  <c r="L350" i="9"/>
  <c r="L349" i="9"/>
  <c r="L348" i="9"/>
  <c r="L347" i="9"/>
  <c r="L346" i="9"/>
  <c r="L345" i="9"/>
  <c r="L344" i="9"/>
  <c r="L343" i="9"/>
  <c r="L342" i="9"/>
  <c r="L341" i="9"/>
  <c r="L340" i="9"/>
  <c r="L339" i="9"/>
  <c r="L338" i="9"/>
  <c r="L337" i="9"/>
  <c r="L336" i="9"/>
  <c r="L335" i="9"/>
  <c r="L334" i="9"/>
  <c r="L333" i="9"/>
  <c r="L332" i="9"/>
  <c r="L331" i="9"/>
  <c r="L330" i="9"/>
  <c r="L329" i="9"/>
  <c r="L328" i="9"/>
  <c r="L327" i="9"/>
  <c r="L326" i="9"/>
  <c r="L325" i="9"/>
  <c r="L324" i="9"/>
  <c r="L323" i="9"/>
  <c r="L322" i="9"/>
  <c r="L321" i="9"/>
  <c r="L320" i="9"/>
  <c r="L319" i="9"/>
  <c r="L318"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L8" i="9"/>
  <c r="L7" i="9"/>
  <c r="L6" i="9"/>
  <c r="L5" i="9"/>
  <c r="L4" i="9"/>
  <c r="L3" i="9"/>
  <c r="L2" i="9"/>
  <c r="E5238" i="9"/>
  <c r="D5238" i="9"/>
  <c r="C5238" i="9"/>
  <c r="E5237" i="9"/>
  <c r="D5237" i="9"/>
  <c r="C5237" i="9"/>
  <c r="F5233" i="9"/>
  <c r="F5232" i="9"/>
  <c r="F5231" i="9"/>
  <c r="F5230" i="9"/>
  <c r="F5229" i="9"/>
  <c r="F5228" i="9"/>
  <c r="F5227" i="9"/>
  <c r="F5226" i="9"/>
  <c r="F5225" i="9"/>
  <c r="F5224" i="9"/>
  <c r="F5223" i="9"/>
  <c r="F5222" i="9"/>
  <c r="F5221" i="9"/>
  <c r="F5220" i="9"/>
  <c r="F5219" i="9"/>
  <c r="F5218" i="9"/>
  <c r="F5217" i="9"/>
  <c r="F5216" i="9"/>
  <c r="F5215" i="9"/>
  <c r="F5214" i="9"/>
  <c r="F5213" i="9"/>
  <c r="F5212" i="9"/>
  <c r="F5211" i="9"/>
  <c r="F5210" i="9"/>
  <c r="F5209" i="9"/>
  <c r="F5208" i="9"/>
  <c r="F5207" i="9"/>
  <c r="F5206" i="9"/>
  <c r="F5205" i="9"/>
  <c r="F5204" i="9"/>
  <c r="F5203" i="9"/>
  <c r="F5202" i="9"/>
  <c r="F5201" i="9"/>
  <c r="F5200" i="9"/>
  <c r="F5199" i="9"/>
  <c r="F5198" i="9"/>
  <c r="F5197" i="9"/>
  <c r="F5196" i="9"/>
  <c r="F5195" i="9"/>
  <c r="F5194" i="9"/>
  <c r="F5193" i="9"/>
  <c r="F5192" i="9"/>
  <c r="F5191" i="9"/>
  <c r="F5190" i="9"/>
  <c r="F5189" i="9"/>
  <c r="F5188" i="9"/>
  <c r="F5187" i="9"/>
  <c r="F5186" i="9"/>
  <c r="F5185" i="9"/>
  <c r="F5184" i="9"/>
  <c r="F5183" i="9"/>
  <c r="F5182" i="9"/>
  <c r="F5181" i="9"/>
  <c r="F5180" i="9"/>
  <c r="F5179" i="9"/>
  <c r="F5178" i="9"/>
  <c r="F5177" i="9"/>
  <c r="F5176" i="9"/>
  <c r="F5175" i="9"/>
  <c r="F5174" i="9"/>
  <c r="F5173" i="9"/>
  <c r="F5172" i="9"/>
  <c r="F5171" i="9"/>
  <c r="F5170" i="9"/>
  <c r="F5169" i="9"/>
  <c r="F5168" i="9"/>
  <c r="F5167" i="9"/>
  <c r="F5166" i="9"/>
  <c r="F5165" i="9"/>
  <c r="F5164" i="9"/>
  <c r="F5163" i="9"/>
  <c r="F5162" i="9"/>
  <c r="F5161" i="9"/>
  <c r="F5160" i="9"/>
  <c r="F5159" i="9"/>
  <c r="F5158" i="9"/>
  <c r="F5157" i="9"/>
  <c r="F5156" i="9"/>
  <c r="F5155" i="9"/>
  <c r="F5154" i="9"/>
  <c r="F5153" i="9"/>
  <c r="F5152" i="9"/>
  <c r="F5151" i="9"/>
  <c r="F5150" i="9"/>
  <c r="F5149" i="9"/>
  <c r="F5148" i="9"/>
  <c r="F5147" i="9"/>
  <c r="F5146" i="9"/>
  <c r="F5145" i="9"/>
  <c r="F5144" i="9"/>
  <c r="F5143" i="9"/>
  <c r="F5142" i="9"/>
  <c r="F5141" i="9"/>
  <c r="F5140" i="9"/>
  <c r="F5139" i="9"/>
  <c r="F5138" i="9"/>
  <c r="F5137" i="9"/>
  <c r="F5136" i="9"/>
  <c r="F5135" i="9"/>
  <c r="F5134" i="9"/>
  <c r="F5133" i="9"/>
  <c r="F5132" i="9"/>
  <c r="F5131" i="9"/>
  <c r="F5130" i="9"/>
  <c r="F5129" i="9"/>
  <c r="F5128" i="9"/>
  <c r="F5127" i="9"/>
  <c r="F5126" i="9"/>
  <c r="F5125" i="9"/>
  <c r="F5124" i="9"/>
  <c r="F5123" i="9"/>
  <c r="F5122" i="9"/>
  <c r="F5121" i="9"/>
  <c r="F5120" i="9"/>
  <c r="F5119" i="9"/>
  <c r="F5118" i="9"/>
  <c r="F5117" i="9"/>
  <c r="F5116" i="9"/>
  <c r="F5115" i="9"/>
  <c r="F5114" i="9"/>
  <c r="F5113" i="9"/>
  <c r="F5112" i="9"/>
  <c r="F5111" i="9"/>
  <c r="F5110" i="9"/>
  <c r="F5109" i="9"/>
  <c r="F5108" i="9"/>
  <c r="F5107" i="9"/>
  <c r="F5106" i="9"/>
  <c r="F5105" i="9"/>
  <c r="F5104" i="9"/>
  <c r="F5103" i="9"/>
  <c r="F5102" i="9"/>
  <c r="F5101" i="9"/>
  <c r="F5100" i="9"/>
  <c r="F5099" i="9"/>
  <c r="F5098" i="9"/>
  <c r="F5097" i="9"/>
  <c r="F5096" i="9"/>
  <c r="F5095" i="9"/>
  <c r="F5094" i="9"/>
  <c r="F5093" i="9"/>
  <c r="F5092" i="9"/>
  <c r="F5091" i="9"/>
  <c r="F5090" i="9"/>
  <c r="F5089" i="9"/>
  <c r="F5088" i="9"/>
  <c r="F5087" i="9"/>
  <c r="F5086" i="9"/>
  <c r="F5085" i="9"/>
  <c r="F5084" i="9"/>
  <c r="F5083" i="9"/>
  <c r="F5082" i="9"/>
  <c r="F5081" i="9"/>
  <c r="F5080" i="9"/>
  <c r="F5079" i="9"/>
  <c r="F5078" i="9"/>
  <c r="F5077" i="9"/>
  <c r="F5076" i="9"/>
  <c r="F5075" i="9"/>
  <c r="F5074" i="9"/>
  <c r="F5073" i="9"/>
  <c r="F5072" i="9"/>
  <c r="F5071" i="9"/>
  <c r="F5070" i="9"/>
  <c r="F5069" i="9"/>
  <c r="F5068" i="9"/>
  <c r="F5067" i="9"/>
  <c r="F5066" i="9"/>
  <c r="F5065" i="9"/>
  <c r="F5064" i="9"/>
  <c r="F5063" i="9"/>
  <c r="F5062" i="9"/>
  <c r="F5061" i="9"/>
  <c r="F5060" i="9"/>
  <c r="F5059" i="9"/>
  <c r="F5058" i="9"/>
  <c r="F5057" i="9"/>
  <c r="F5056" i="9"/>
  <c r="F5055" i="9"/>
  <c r="F5054" i="9"/>
  <c r="F5053" i="9"/>
  <c r="F5052" i="9"/>
  <c r="F5051" i="9"/>
  <c r="F5050" i="9"/>
  <c r="F5049" i="9"/>
  <c r="F5048" i="9"/>
  <c r="F5047" i="9"/>
  <c r="F5046" i="9"/>
  <c r="F5045" i="9"/>
  <c r="F5044" i="9"/>
  <c r="F5043" i="9"/>
  <c r="F5042" i="9"/>
  <c r="F5041" i="9"/>
  <c r="F5040" i="9"/>
  <c r="F5039" i="9"/>
  <c r="F5038" i="9"/>
  <c r="F5037" i="9"/>
  <c r="F5036" i="9"/>
  <c r="F5035" i="9"/>
  <c r="F5034" i="9"/>
  <c r="F5033" i="9"/>
  <c r="F5032" i="9"/>
  <c r="F5031" i="9"/>
  <c r="F5030" i="9"/>
  <c r="F5029" i="9"/>
  <c r="F5028" i="9"/>
  <c r="F5027" i="9"/>
  <c r="F5026" i="9"/>
  <c r="F5025" i="9"/>
  <c r="F5024" i="9"/>
  <c r="F5023" i="9"/>
  <c r="F5022" i="9"/>
  <c r="F5021" i="9"/>
  <c r="F5020" i="9"/>
  <c r="F5019" i="9"/>
  <c r="F5018" i="9"/>
  <c r="F5017" i="9"/>
  <c r="F5016" i="9"/>
  <c r="F5015" i="9"/>
  <c r="F5014" i="9"/>
  <c r="F5013" i="9"/>
  <c r="F5012" i="9"/>
  <c r="F5011" i="9"/>
  <c r="F5010" i="9"/>
  <c r="F5009" i="9"/>
  <c r="F5008" i="9"/>
  <c r="F5007" i="9"/>
  <c r="F5006" i="9"/>
  <c r="F5005" i="9"/>
  <c r="F5004" i="9"/>
  <c r="F5003" i="9"/>
  <c r="F5002" i="9"/>
  <c r="F5001" i="9"/>
  <c r="F5000" i="9"/>
  <c r="F4999" i="9"/>
  <c r="F4998" i="9"/>
  <c r="F4997" i="9"/>
  <c r="F4996" i="9"/>
  <c r="F4995" i="9"/>
  <c r="F4994" i="9"/>
  <c r="F4993" i="9"/>
  <c r="F4992" i="9"/>
  <c r="F4991" i="9"/>
  <c r="F4990" i="9"/>
  <c r="F4989" i="9"/>
  <c r="F4988" i="9"/>
  <c r="F4987" i="9"/>
  <c r="F4986" i="9"/>
  <c r="F4985" i="9"/>
  <c r="F4984" i="9"/>
  <c r="F4983" i="9"/>
  <c r="F4982" i="9"/>
  <c r="F4981" i="9"/>
  <c r="F4980" i="9"/>
  <c r="F4979" i="9"/>
  <c r="F4978" i="9"/>
  <c r="F4977" i="9"/>
  <c r="F4976" i="9"/>
  <c r="F4975" i="9"/>
  <c r="F4974" i="9"/>
  <c r="F4973" i="9"/>
  <c r="F4972" i="9"/>
  <c r="F4971" i="9"/>
  <c r="F4970" i="9"/>
  <c r="F4969" i="9"/>
  <c r="F4968" i="9"/>
  <c r="F4967" i="9"/>
  <c r="F4966" i="9"/>
  <c r="F4965" i="9"/>
  <c r="F4964" i="9"/>
  <c r="F4963" i="9"/>
  <c r="F4962" i="9"/>
  <c r="F4961" i="9"/>
  <c r="F4960" i="9"/>
  <c r="F4959" i="9"/>
  <c r="F4958" i="9"/>
  <c r="F4957" i="9"/>
  <c r="F4956" i="9"/>
  <c r="F4955" i="9"/>
  <c r="F4954" i="9"/>
  <c r="F4953" i="9"/>
  <c r="F4952" i="9"/>
  <c r="F4951" i="9"/>
  <c r="F4950" i="9"/>
  <c r="F4949" i="9"/>
  <c r="F4948" i="9"/>
  <c r="F4947" i="9"/>
  <c r="F4946" i="9"/>
  <c r="F4945" i="9"/>
  <c r="F4944" i="9"/>
  <c r="F4943" i="9"/>
  <c r="F4942" i="9"/>
  <c r="F4941" i="9"/>
  <c r="F4940" i="9"/>
  <c r="F4939" i="9"/>
  <c r="F4938" i="9"/>
  <c r="F4937" i="9"/>
  <c r="F4936" i="9"/>
  <c r="F4935" i="9"/>
  <c r="F4934" i="9"/>
  <c r="F4933" i="9"/>
  <c r="F4932" i="9"/>
  <c r="F4931" i="9"/>
  <c r="F4930" i="9"/>
  <c r="F4929" i="9"/>
  <c r="F4928" i="9"/>
  <c r="F4927" i="9"/>
  <c r="F4926" i="9"/>
  <c r="F4925" i="9"/>
  <c r="F4924" i="9"/>
  <c r="F4923" i="9"/>
  <c r="F4922" i="9"/>
  <c r="F4921" i="9"/>
  <c r="F4920" i="9"/>
  <c r="F4919" i="9"/>
  <c r="F4918" i="9"/>
  <c r="F4917" i="9"/>
  <c r="F4916" i="9"/>
  <c r="F4915" i="9"/>
  <c r="F4914" i="9"/>
  <c r="F4913" i="9"/>
  <c r="F4912" i="9"/>
  <c r="F4911" i="9"/>
  <c r="F4910" i="9"/>
  <c r="F4909" i="9"/>
  <c r="F4908" i="9"/>
  <c r="F4907" i="9"/>
  <c r="F4906" i="9"/>
  <c r="F4905" i="9"/>
  <c r="F4904" i="9"/>
  <c r="F4903" i="9"/>
  <c r="F4902" i="9"/>
  <c r="F4901" i="9"/>
  <c r="F4900" i="9"/>
  <c r="F4899" i="9"/>
  <c r="F4898" i="9"/>
  <c r="F4897" i="9"/>
  <c r="F4896" i="9"/>
  <c r="F4895" i="9"/>
  <c r="F4894" i="9"/>
  <c r="F4893" i="9"/>
  <c r="F4892" i="9"/>
  <c r="F4891" i="9"/>
  <c r="F4890" i="9"/>
  <c r="F4889" i="9"/>
  <c r="F4888" i="9"/>
  <c r="F4887" i="9"/>
  <c r="F4886" i="9"/>
  <c r="F4885" i="9"/>
  <c r="F4884" i="9"/>
  <c r="F4883" i="9"/>
  <c r="F4882" i="9"/>
  <c r="F4881" i="9"/>
  <c r="F4880" i="9"/>
  <c r="F4879" i="9"/>
  <c r="F4878" i="9"/>
  <c r="F4877" i="9"/>
  <c r="F4876" i="9"/>
  <c r="F4875" i="9"/>
  <c r="F4874" i="9"/>
  <c r="F4873" i="9"/>
  <c r="F4872" i="9"/>
  <c r="F4871" i="9"/>
  <c r="F4870" i="9"/>
  <c r="F4869" i="9"/>
  <c r="F4868" i="9"/>
  <c r="F4867" i="9"/>
  <c r="F4866" i="9"/>
  <c r="F4865" i="9"/>
  <c r="F4864" i="9"/>
  <c r="F4863" i="9"/>
  <c r="F4862" i="9"/>
  <c r="F4861" i="9"/>
  <c r="F4860" i="9"/>
  <c r="F4859" i="9"/>
  <c r="F4858" i="9"/>
  <c r="F4857" i="9"/>
  <c r="F4856" i="9"/>
  <c r="F4855" i="9"/>
  <c r="F4854" i="9"/>
  <c r="F4853" i="9"/>
  <c r="F4852" i="9"/>
  <c r="F4851" i="9"/>
  <c r="F4850" i="9"/>
  <c r="F4849" i="9"/>
  <c r="F4848" i="9"/>
  <c r="F4847" i="9"/>
  <c r="F4846" i="9"/>
  <c r="F4845" i="9"/>
  <c r="F4844" i="9"/>
  <c r="F4843" i="9"/>
  <c r="F4842" i="9"/>
  <c r="F4841" i="9"/>
  <c r="F4840" i="9"/>
  <c r="F4839" i="9"/>
  <c r="F4838" i="9"/>
  <c r="F4837" i="9"/>
  <c r="F4836" i="9"/>
  <c r="F4835" i="9"/>
  <c r="F4834" i="9"/>
  <c r="F4833" i="9"/>
  <c r="F4832" i="9"/>
  <c r="F4831" i="9"/>
  <c r="F4830" i="9"/>
  <c r="F4829" i="9"/>
  <c r="F4828" i="9"/>
  <c r="F4827" i="9"/>
  <c r="F4826" i="9"/>
  <c r="F4825" i="9"/>
  <c r="F4824" i="9"/>
  <c r="F4823" i="9"/>
  <c r="F4822" i="9"/>
  <c r="F4821" i="9"/>
  <c r="F4820" i="9"/>
  <c r="F4819" i="9"/>
  <c r="F4818" i="9"/>
  <c r="F4817" i="9"/>
  <c r="F4816" i="9"/>
  <c r="F4815" i="9"/>
  <c r="F4814" i="9"/>
  <c r="F4813" i="9"/>
  <c r="F4812" i="9"/>
  <c r="F4811" i="9"/>
  <c r="F4810" i="9"/>
  <c r="F4809" i="9"/>
  <c r="F4808" i="9"/>
  <c r="F4807" i="9"/>
  <c r="F4806" i="9"/>
  <c r="F4805" i="9"/>
  <c r="F4804" i="9"/>
  <c r="F4803" i="9"/>
  <c r="F4802" i="9"/>
  <c r="F4801" i="9"/>
  <c r="F4800" i="9"/>
  <c r="F4799" i="9"/>
  <c r="F4798" i="9"/>
  <c r="F4797" i="9"/>
  <c r="F4796" i="9"/>
  <c r="F4795" i="9"/>
  <c r="F4794" i="9"/>
  <c r="F4793" i="9"/>
  <c r="F4792" i="9"/>
  <c r="F4791" i="9"/>
  <c r="F4790" i="9"/>
  <c r="F4789" i="9"/>
  <c r="F4788" i="9"/>
  <c r="F4787" i="9"/>
  <c r="F4786" i="9"/>
  <c r="F4785" i="9"/>
  <c r="F4784" i="9"/>
  <c r="F4783" i="9"/>
  <c r="F4782" i="9"/>
  <c r="F4781" i="9"/>
  <c r="F4780" i="9"/>
  <c r="F4779" i="9"/>
  <c r="F4778" i="9"/>
  <c r="F4777" i="9"/>
  <c r="F4776" i="9"/>
  <c r="F4775" i="9"/>
  <c r="F4774" i="9"/>
  <c r="F4773" i="9"/>
  <c r="F4772" i="9"/>
  <c r="F4771" i="9"/>
  <c r="F4770" i="9"/>
  <c r="F4769" i="9"/>
  <c r="F4768" i="9"/>
  <c r="F4767" i="9"/>
  <c r="F4766" i="9"/>
  <c r="F4765" i="9"/>
  <c r="F4764" i="9"/>
  <c r="F4763" i="9"/>
  <c r="F4762" i="9"/>
  <c r="F4761" i="9"/>
  <c r="F4760" i="9"/>
  <c r="F4759" i="9"/>
  <c r="F4758" i="9"/>
  <c r="F4757" i="9"/>
  <c r="F4756" i="9"/>
  <c r="F4755" i="9"/>
  <c r="F4754" i="9"/>
  <c r="F4753" i="9"/>
  <c r="F4752" i="9"/>
  <c r="F4751" i="9"/>
  <c r="F4750" i="9"/>
  <c r="F4749" i="9"/>
  <c r="F4748" i="9"/>
  <c r="F4747" i="9"/>
  <c r="F4746" i="9"/>
  <c r="F4745" i="9"/>
  <c r="F4744" i="9"/>
  <c r="F4743" i="9"/>
  <c r="F4742" i="9"/>
  <c r="F4741" i="9"/>
  <c r="F4740" i="9"/>
  <c r="F4739" i="9"/>
  <c r="F4738" i="9"/>
  <c r="F4737" i="9"/>
  <c r="F4736" i="9"/>
  <c r="F4735" i="9"/>
  <c r="F4734" i="9"/>
  <c r="F4733" i="9"/>
  <c r="F4732" i="9"/>
  <c r="F4731" i="9"/>
  <c r="F4730" i="9"/>
  <c r="F4729" i="9"/>
  <c r="F4728" i="9"/>
  <c r="F4727" i="9"/>
  <c r="F4726" i="9"/>
  <c r="F4725" i="9"/>
  <c r="F4724" i="9"/>
  <c r="F4723" i="9"/>
  <c r="F4722" i="9"/>
  <c r="F4721" i="9"/>
  <c r="F4720" i="9"/>
  <c r="F4719" i="9"/>
  <c r="F4718" i="9"/>
  <c r="F4717" i="9"/>
  <c r="F4716" i="9"/>
  <c r="F4715" i="9"/>
  <c r="F4714" i="9"/>
  <c r="F4713" i="9"/>
  <c r="F4712" i="9"/>
  <c r="F4711" i="9"/>
  <c r="F4710" i="9"/>
  <c r="F4709" i="9"/>
  <c r="F4708" i="9"/>
  <c r="F4707" i="9"/>
  <c r="F4706" i="9"/>
  <c r="F4705" i="9"/>
  <c r="F4704" i="9"/>
  <c r="F4703" i="9"/>
  <c r="F4702" i="9"/>
  <c r="F4701" i="9"/>
  <c r="F4700" i="9"/>
  <c r="F4699" i="9"/>
  <c r="F4698" i="9"/>
  <c r="F4697" i="9"/>
  <c r="F4696" i="9"/>
  <c r="F4695" i="9"/>
  <c r="F4694" i="9"/>
  <c r="F4693" i="9"/>
  <c r="F4692" i="9"/>
  <c r="F4691" i="9"/>
  <c r="F4690" i="9"/>
  <c r="F4689" i="9"/>
  <c r="F4688" i="9"/>
  <c r="F4687" i="9"/>
  <c r="F4686" i="9"/>
  <c r="F4685" i="9"/>
  <c r="F4684" i="9"/>
  <c r="F4683" i="9"/>
  <c r="F4682" i="9"/>
  <c r="F4681" i="9"/>
  <c r="F4680" i="9"/>
  <c r="F4679" i="9"/>
  <c r="F4678" i="9"/>
  <c r="F4677" i="9"/>
  <c r="F4676" i="9"/>
  <c r="F4675" i="9"/>
  <c r="F4674" i="9"/>
  <c r="F4673" i="9"/>
  <c r="F4672" i="9"/>
  <c r="F4671" i="9"/>
  <c r="F4670" i="9"/>
  <c r="F4669" i="9"/>
  <c r="F4668" i="9"/>
  <c r="F4667" i="9"/>
  <c r="F4666" i="9"/>
  <c r="F4665" i="9"/>
  <c r="F4664" i="9"/>
  <c r="F4663" i="9"/>
  <c r="F4662" i="9"/>
  <c r="F4661" i="9"/>
  <c r="F4660" i="9"/>
  <c r="F4659" i="9"/>
  <c r="F4658" i="9"/>
  <c r="F4657" i="9"/>
  <c r="F4656" i="9"/>
  <c r="F4655" i="9"/>
  <c r="F4654" i="9"/>
  <c r="F4653" i="9"/>
  <c r="F4652" i="9"/>
  <c r="F4651" i="9"/>
  <c r="F4650" i="9"/>
  <c r="F4649" i="9"/>
  <c r="F4648" i="9"/>
  <c r="F4647" i="9"/>
  <c r="F4646" i="9"/>
  <c r="F4645" i="9"/>
  <c r="F4644" i="9"/>
  <c r="F4643" i="9"/>
  <c r="F4642" i="9"/>
  <c r="F4641" i="9"/>
  <c r="F4640" i="9"/>
  <c r="F4639" i="9"/>
  <c r="F4638" i="9"/>
  <c r="F4637" i="9"/>
  <c r="F4636" i="9"/>
  <c r="F4635" i="9"/>
  <c r="F4634" i="9"/>
  <c r="F4633" i="9"/>
  <c r="F4632" i="9"/>
  <c r="F4631" i="9"/>
  <c r="F4630" i="9"/>
  <c r="F4629" i="9"/>
  <c r="F4628" i="9"/>
  <c r="F4627" i="9"/>
  <c r="F4626" i="9"/>
  <c r="F4625" i="9"/>
  <c r="F4624" i="9"/>
  <c r="F4623" i="9"/>
  <c r="F4622" i="9"/>
  <c r="F4621" i="9"/>
  <c r="F4620" i="9"/>
  <c r="F4619" i="9"/>
  <c r="F4618" i="9"/>
  <c r="F4617" i="9"/>
  <c r="F4616" i="9"/>
  <c r="F4615" i="9"/>
  <c r="F4614" i="9"/>
  <c r="F4613" i="9"/>
  <c r="F4612" i="9"/>
  <c r="F4611" i="9"/>
  <c r="F4610" i="9"/>
  <c r="F4609" i="9"/>
  <c r="F4608" i="9"/>
  <c r="F4607" i="9"/>
  <c r="F4606" i="9"/>
  <c r="F4605" i="9"/>
  <c r="F4604" i="9"/>
  <c r="F4603" i="9"/>
  <c r="F4602" i="9"/>
  <c r="F4601" i="9"/>
  <c r="F4600" i="9"/>
  <c r="F4599" i="9"/>
  <c r="F4598" i="9"/>
  <c r="F4597" i="9"/>
  <c r="F4596" i="9"/>
  <c r="F4595" i="9"/>
  <c r="F4594" i="9"/>
  <c r="F4593" i="9"/>
  <c r="F4592" i="9"/>
  <c r="F4591" i="9"/>
  <c r="F4590" i="9"/>
  <c r="F4589" i="9"/>
  <c r="F4588" i="9"/>
  <c r="F4587" i="9"/>
  <c r="F4586" i="9"/>
  <c r="F4585" i="9"/>
  <c r="F4584" i="9"/>
  <c r="F4583" i="9"/>
  <c r="F4582" i="9"/>
  <c r="F4581" i="9"/>
  <c r="F4580" i="9"/>
  <c r="F4579" i="9"/>
  <c r="F4578" i="9"/>
  <c r="F4577" i="9"/>
  <c r="F4576" i="9"/>
  <c r="F4575" i="9"/>
  <c r="F4574" i="9"/>
  <c r="F4573" i="9"/>
  <c r="F4572" i="9"/>
  <c r="F4571" i="9"/>
  <c r="F4570" i="9"/>
  <c r="F4569" i="9"/>
  <c r="F4568" i="9"/>
  <c r="F4567" i="9"/>
  <c r="F4566" i="9"/>
  <c r="F4565" i="9"/>
  <c r="F4564" i="9"/>
  <c r="F4563" i="9"/>
  <c r="F4562" i="9"/>
  <c r="F4561" i="9"/>
  <c r="F4560" i="9"/>
  <c r="F4559" i="9"/>
  <c r="F4558" i="9"/>
  <c r="F4557" i="9"/>
  <c r="F4556" i="9"/>
  <c r="F4555" i="9"/>
  <c r="F4554" i="9"/>
  <c r="F4553" i="9"/>
  <c r="F4552" i="9"/>
  <c r="F4551" i="9"/>
  <c r="F4550" i="9"/>
  <c r="F4549" i="9"/>
  <c r="F4548" i="9"/>
  <c r="F4547" i="9"/>
  <c r="F4546" i="9"/>
  <c r="F4545" i="9"/>
  <c r="F4544" i="9"/>
  <c r="F4543" i="9"/>
  <c r="F4542" i="9"/>
  <c r="F4541" i="9"/>
  <c r="F4540" i="9"/>
  <c r="F4539" i="9"/>
  <c r="F4538" i="9"/>
  <c r="F4537" i="9"/>
  <c r="F4536" i="9"/>
  <c r="F4535" i="9"/>
  <c r="F4534" i="9"/>
  <c r="F4533" i="9"/>
  <c r="F4532" i="9"/>
  <c r="F4531" i="9"/>
  <c r="F4530" i="9"/>
  <c r="F4529" i="9"/>
  <c r="F4528" i="9"/>
  <c r="F4527" i="9"/>
  <c r="F4526" i="9"/>
  <c r="F4525" i="9"/>
  <c r="F4524" i="9"/>
  <c r="F4523" i="9"/>
  <c r="F4522" i="9"/>
  <c r="F4521" i="9"/>
  <c r="F4520" i="9"/>
  <c r="F4519" i="9"/>
  <c r="F4518" i="9"/>
  <c r="F4517" i="9"/>
  <c r="F4516" i="9"/>
  <c r="F4515" i="9"/>
  <c r="F4514" i="9"/>
  <c r="F4513" i="9"/>
  <c r="F4512" i="9"/>
  <c r="F4511" i="9"/>
  <c r="F4510" i="9"/>
  <c r="F4509" i="9"/>
  <c r="F4508" i="9"/>
  <c r="F4507" i="9"/>
  <c r="F4506" i="9"/>
  <c r="F4505" i="9"/>
  <c r="F4504" i="9"/>
  <c r="F4503" i="9"/>
  <c r="F4502" i="9"/>
  <c r="F4501" i="9"/>
  <c r="F4500" i="9"/>
  <c r="F4499" i="9"/>
  <c r="F4498" i="9"/>
  <c r="F4497" i="9"/>
  <c r="F4496" i="9"/>
  <c r="F4495" i="9"/>
  <c r="F4494" i="9"/>
  <c r="F4493" i="9"/>
  <c r="F4492" i="9"/>
  <c r="F4491" i="9"/>
  <c r="F4490" i="9"/>
  <c r="F4489" i="9"/>
  <c r="F4488" i="9"/>
  <c r="F4487" i="9"/>
  <c r="F4486" i="9"/>
  <c r="F4485" i="9"/>
  <c r="F4484" i="9"/>
  <c r="F4483" i="9"/>
  <c r="F4482" i="9"/>
  <c r="F4481" i="9"/>
  <c r="F4480" i="9"/>
  <c r="F4479" i="9"/>
  <c r="F4478" i="9"/>
  <c r="F4477" i="9"/>
  <c r="F4476" i="9"/>
  <c r="F4475" i="9"/>
  <c r="F4474" i="9"/>
  <c r="F4473" i="9"/>
  <c r="F4472" i="9"/>
  <c r="F4471" i="9"/>
  <c r="F4470" i="9"/>
  <c r="F4469" i="9"/>
  <c r="F4468" i="9"/>
  <c r="F4467" i="9"/>
  <c r="F4466" i="9"/>
  <c r="F4465" i="9"/>
  <c r="F4464" i="9"/>
  <c r="F4463" i="9"/>
  <c r="F4462" i="9"/>
  <c r="F4461" i="9"/>
  <c r="F4460" i="9"/>
  <c r="F4459" i="9"/>
  <c r="F4458" i="9"/>
  <c r="F4457" i="9"/>
  <c r="F4456" i="9"/>
  <c r="F4455" i="9"/>
  <c r="F4454" i="9"/>
  <c r="F4453" i="9"/>
  <c r="F4452" i="9"/>
  <c r="F4451" i="9"/>
  <c r="F4450" i="9"/>
  <c r="F4449" i="9"/>
  <c r="F4448" i="9"/>
  <c r="F4447" i="9"/>
  <c r="F4446" i="9"/>
  <c r="F4445" i="9"/>
  <c r="F4444" i="9"/>
  <c r="F4443" i="9"/>
  <c r="F4442" i="9"/>
  <c r="F4441" i="9"/>
  <c r="F4440" i="9"/>
  <c r="F4439" i="9"/>
  <c r="F4438" i="9"/>
  <c r="F4437" i="9"/>
  <c r="F4436" i="9"/>
  <c r="F4435" i="9"/>
  <c r="F4434" i="9"/>
  <c r="F4433" i="9"/>
  <c r="F4432" i="9"/>
  <c r="F4431" i="9"/>
  <c r="F4430" i="9"/>
  <c r="F4429" i="9"/>
  <c r="F4428" i="9"/>
  <c r="F4427" i="9"/>
  <c r="F4426" i="9"/>
  <c r="F4425" i="9"/>
  <c r="F4424" i="9"/>
  <c r="F4423" i="9"/>
  <c r="F4422" i="9"/>
  <c r="F4421" i="9"/>
  <c r="F4420" i="9"/>
  <c r="F4419" i="9"/>
  <c r="F4418" i="9"/>
  <c r="F4417" i="9"/>
  <c r="F4416" i="9"/>
  <c r="F4415" i="9"/>
  <c r="F4414" i="9"/>
  <c r="F4413" i="9"/>
  <c r="F4412" i="9"/>
  <c r="F4411" i="9"/>
  <c r="F4410" i="9"/>
  <c r="F4409" i="9"/>
  <c r="F4408" i="9"/>
  <c r="F4407" i="9"/>
  <c r="F4406" i="9"/>
  <c r="F4405" i="9"/>
  <c r="F4404" i="9"/>
  <c r="F4403" i="9"/>
  <c r="F4402" i="9"/>
  <c r="F4401" i="9"/>
  <c r="F4400" i="9"/>
  <c r="F4399" i="9"/>
  <c r="F4398" i="9"/>
  <c r="F4397" i="9"/>
  <c r="F4396" i="9"/>
  <c r="F4395" i="9"/>
  <c r="F4394" i="9"/>
  <c r="F4393" i="9"/>
  <c r="F4392" i="9"/>
  <c r="F4391" i="9"/>
  <c r="F4390" i="9"/>
  <c r="F4389" i="9"/>
  <c r="F4388" i="9"/>
  <c r="F4387" i="9"/>
  <c r="F4386" i="9"/>
  <c r="F4385" i="9"/>
  <c r="F4384" i="9"/>
  <c r="F4383" i="9"/>
  <c r="F4382" i="9"/>
  <c r="F4381" i="9"/>
  <c r="F4380" i="9"/>
  <c r="F4379" i="9"/>
  <c r="F4378" i="9"/>
  <c r="F4377" i="9"/>
  <c r="F4376" i="9"/>
  <c r="F4375" i="9"/>
  <c r="F4374" i="9"/>
  <c r="F4373" i="9"/>
  <c r="F4372" i="9"/>
  <c r="F4371" i="9"/>
  <c r="F4370" i="9"/>
  <c r="F4369" i="9"/>
  <c r="F4368" i="9"/>
  <c r="F4367" i="9"/>
  <c r="F4366" i="9"/>
  <c r="F4365" i="9"/>
  <c r="F4364" i="9"/>
  <c r="F4363" i="9"/>
  <c r="F4362" i="9"/>
  <c r="F4361" i="9"/>
  <c r="F4360" i="9"/>
  <c r="F4359" i="9"/>
  <c r="F4358" i="9"/>
  <c r="F4357" i="9"/>
  <c r="F4356" i="9"/>
  <c r="F4355" i="9"/>
  <c r="F4354" i="9"/>
  <c r="F4353" i="9"/>
  <c r="F4352" i="9"/>
  <c r="F4351" i="9"/>
  <c r="F4350" i="9"/>
  <c r="F4349" i="9"/>
  <c r="F4348" i="9"/>
  <c r="F4347" i="9"/>
  <c r="F4346" i="9"/>
  <c r="F4345" i="9"/>
  <c r="F4344" i="9"/>
  <c r="F4343" i="9"/>
  <c r="F4342" i="9"/>
  <c r="F4341" i="9"/>
  <c r="F4340" i="9"/>
  <c r="F4339" i="9"/>
  <c r="F4338" i="9"/>
  <c r="F4337" i="9"/>
  <c r="F4336" i="9"/>
  <c r="F4335" i="9"/>
  <c r="F4334" i="9"/>
  <c r="F4333" i="9"/>
  <c r="F4332" i="9"/>
  <c r="F4331" i="9"/>
  <c r="F4330" i="9"/>
  <c r="F4329" i="9"/>
  <c r="F4328" i="9"/>
  <c r="F4327" i="9"/>
  <c r="F4326" i="9"/>
  <c r="F4325" i="9"/>
  <c r="F4324" i="9"/>
  <c r="F4323" i="9"/>
  <c r="F4322" i="9"/>
  <c r="F4321" i="9"/>
  <c r="F4320" i="9"/>
  <c r="F4319" i="9"/>
  <c r="F4318" i="9"/>
  <c r="F4317" i="9"/>
  <c r="F4316" i="9"/>
  <c r="F4315" i="9"/>
  <c r="F4314" i="9"/>
  <c r="F4313" i="9"/>
  <c r="F4312" i="9"/>
  <c r="F4311" i="9"/>
  <c r="F4310" i="9"/>
  <c r="F4309" i="9"/>
  <c r="F4308" i="9"/>
  <c r="F4307" i="9"/>
  <c r="F4306" i="9"/>
  <c r="F4305" i="9"/>
  <c r="F4304" i="9"/>
  <c r="F4303" i="9"/>
  <c r="F4302" i="9"/>
  <c r="F4301" i="9"/>
  <c r="F4300" i="9"/>
  <c r="F4299" i="9"/>
  <c r="F4298" i="9"/>
  <c r="F4297" i="9"/>
  <c r="F4296" i="9"/>
  <c r="F4295" i="9"/>
  <c r="F4294" i="9"/>
  <c r="F4293" i="9"/>
  <c r="F4292" i="9"/>
  <c r="F4291" i="9"/>
  <c r="F4290" i="9"/>
  <c r="F4289" i="9"/>
  <c r="F4288" i="9"/>
  <c r="F4287" i="9"/>
  <c r="F4286" i="9"/>
  <c r="F4285" i="9"/>
  <c r="F4284" i="9"/>
  <c r="F4283" i="9"/>
  <c r="F4282" i="9"/>
  <c r="F4281" i="9"/>
  <c r="F4280" i="9"/>
  <c r="F4279" i="9"/>
  <c r="F4278" i="9"/>
  <c r="F4277" i="9"/>
  <c r="F4276" i="9"/>
  <c r="F4275" i="9"/>
  <c r="F4274" i="9"/>
  <c r="F4273" i="9"/>
  <c r="F4272" i="9"/>
  <c r="F4271" i="9"/>
  <c r="F4270" i="9"/>
  <c r="F4269" i="9"/>
  <c r="F4268" i="9"/>
  <c r="F4267" i="9"/>
  <c r="F4266" i="9"/>
  <c r="F4265" i="9"/>
  <c r="F4264" i="9"/>
  <c r="F4263" i="9"/>
  <c r="F4262" i="9"/>
  <c r="F4261" i="9"/>
  <c r="F4260" i="9"/>
  <c r="F4259" i="9"/>
  <c r="F4258" i="9"/>
  <c r="F4257" i="9"/>
  <c r="F4256" i="9"/>
  <c r="F4255" i="9"/>
  <c r="F4254" i="9"/>
  <c r="F4253" i="9"/>
  <c r="F4252" i="9"/>
  <c r="F4251" i="9"/>
  <c r="F4250" i="9"/>
  <c r="F4249" i="9"/>
  <c r="F4248" i="9"/>
  <c r="F4247" i="9"/>
  <c r="F4246" i="9"/>
  <c r="F4245" i="9"/>
  <c r="F4244" i="9"/>
  <c r="F4243" i="9"/>
  <c r="F4242" i="9"/>
  <c r="F4241" i="9"/>
  <c r="F4240" i="9"/>
  <c r="F4239" i="9"/>
  <c r="F4238" i="9"/>
  <c r="F4237" i="9"/>
  <c r="F4236" i="9"/>
  <c r="F4235" i="9"/>
  <c r="F4234" i="9"/>
  <c r="F4233" i="9"/>
  <c r="F4232" i="9"/>
  <c r="F4231" i="9"/>
  <c r="F4230" i="9"/>
  <c r="F4229" i="9"/>
  <c r="F4228" i="9"/>
  <c r="F4227" i="9"/>
  <c r="F4226" i="9"/>
  <c r="F4225" i="9"/>
  <c r="F4224" i="9"/>
  <c r="F4223" i="9"/>
  <c r="F4222" i="9"/>
  <c r="F4221" i="9"/>
  <c r="F4220" i="9"/>
  <c r="F4219" i="9"/>
  <c r="F4218" i="9"/>
  <c r="F4217" i="9"/>
  <c r="F4216" i="9"/>
  <c r="F4215" i="9"/>
  <c r="F4214" i="9"/>
  <c r="F4213" i="9"/>
  <c r="F4212" i="9"/>
  <c r="F4211" i="9"/>
  <c r="F4210" i="9"/>
  <c r="F4209" i="9"/>
  <c r="F4208" i="9"/>
  <c r="F4207" i="9"/>
  <c r="F4206" i="9"/>
  <c r="F4205" i="9"/>
  <c r="F4204" i="9"/>
  <c r="F4203" i="9"/>
  <c r="F4202" i="9"/>
  <c r="F4201" i="9"/>
  <c r="F4200" i="9"/>
  <c r="F4199" i="9"/>
  <c r="F4198" i="9"/>
  <c r="F4197" i="9"/>
  <c r="F4196" i="9"/>
  <c r="F4195" i="9"/>
  <c r="F4194" i="9"/>
  <c r="F4193" i="9"/>
  <c r="F4192" i="9"/>
  <c r="F4191" i="9"/>
  <c r="F4190" i="9"/>
  <c r="F4189" i="9"/>
  <c r="F4188" i="9"/>
  <c r="F4187" i="9"/>
  <c r="F4186" i="9"/>
  <c r="F4185" i="9"/>
  <c r="F4184" i="9"/>
  <c r="F4183" i="9"/>
  <c r="F4182" i="9"/>
  <c r="F4181" i="9"/>
  <c r="F4180" i="9"/>
  <c r="F4179" i="9"/>
  <c r="F4178" i="9"/>
  <c r="F4177" i="9"/>
  <c r="F4176" i="9"/>
  <c r="F4175" i="9"/>
  <c r="F4174" i="9"/>
  <c r="F4173" i="9"/>
  <c r="F4172" i="9"/>
  <c r="F4171" i="9"/>
  <c r="F4170" i="9"/>
  <c r="F4169" i="9"/>
  <c r="F4168" i="9"/>
  <c r="F4167" i="9"/>
  <c r="F4166" i="9"/>
  <c r="F4165" i="9"/>
  <c r="F4164" i="9"/>
  <c r="F4163" i="9"/>
  <c r="F4162" i="9"/>
  <c r="F4161" i="9"/>
  <c r="F4160" i="9"/>
  <c r="F4159" i="9"/>
  <c r="F4158" i="9"/>
  <c r="F4157" i="9"/>
  <c r="F4156" i="9"/>
  <c r="F4155" i="9"/>
  <c r="F4154" i="9"/>
  <c r="F4153" i="9"/>
  <c r="F4152" i="9"/>
  <c r="F4151" i="9"/>
  <c r="F4150" i="9"/>
  <c r="F4149" i="9"/>
  <c r="F4148" i="9"/>
  <c r="F4147" i="9"/>
  <c r="F4146" i="9"/>
  <c r="F4145" i="9"/>
  <c r="F4144" i="9"/>
  <c r="F4143" i="9"/>
  <c r="F4142" i="9"/>
  <c r="F4141" i="9"/>
  <c r="F4140" i="9"/>
  <c r="F4139" i="9"/>
  <c r="F4138" i="9"/>
  <c r="F4137" i="9"/>
  <c r="F4136" i="9"/>
  <c r="F4135" i="9"/>
  <c r="F4134" i="9"/>
  <c r="F4133" i="9"/>
  <c r="F4132" i="9"/>
  <c r="F4131" i="9"/>
  <c r="F4130" i="9"/>
  <c r="F4129" i="9"/>
  <c r="F4128" i="9"/>
  <c r="F4127" i="9"/>
  <c r="F4126" i="9"/>
  <c r="F4125" i="9"/>
  <c r="F4124" i="9"/>
  <c r="F4123" i="9"/>
  <c r="F4122" i="9"/>
  <c r="F4121" i="9"/>
  <c r="F4120" i="9"/>
  <c r="F4119" i="9"/>
  <c r="F4118" i="9"/>
  <c r="F4117" i="9"/>
  <c r="F4116" i="9"/>
  <c r="F4115" i="9"/>
  <c r="F4114" i="9"/>
  <c r="F4113" i="9"/>
  <c r="F4112" i="9"/>
  <c r="F4111" i="9"/>
  <c r="F4110" i="9"/>
  <c r="F4109" i="9"/>
  <c r="F4108" i="9"/>
  <c r="F4107" i="9"/>
  <c r="F4106" i="9"/>
  <c r="F4105" i="9"/>
  <c r="F4104" i="9"/>
  <c r="F4103" i="9"/>
  <c r="F4102" i="9"/>
  <c r="F4101" i="9"/>
  <c r="F4100" i="9"/>
  <c r="F4099" i="9"/>
  <c r="F4098" i="9"/>
  <c r="F4097" i="9"/>
  <c r="F4096" i="9"/>
  <c r="F4095" i="9"/>
  <c r="F4094" i="9"/>
  <c r="F4093" i="9"/>
  <c r="F4092" i="9"/>
  <c r="F4091" i="9"/>
  <c r="F4090" i="9"/>
  <c r="F4089" i="9"/>
  <c r="F4088" i="9"/>
  <c r="F4087" i="9"/>
  <c r="F4086" i="9"/>
  <c r="F4085" i="9"/>
  <c r="F4084" i="9"/>
  <c r="F4083" i="9"/>
  <c r="F4082" i="9"/>
  <c r="F4081" i="9"/>
  <c r="F4080" i="9"/>
  <c r="F4079" i="9"/>
  <c r="F4078" i="9"/>
  <c r="F4077" i="9"/>
  <c r="F4076" i="9"/>
  <c r="F4075" i="9"/>
  <c r="F4074" i="9"/>
  <c r="F4073" i="9"/>
  <c r="F4072" i="9"/>
  <c r="F4071" i="9"/>
  <c r="F4070" i="9"/>
  <c r="F4069" i="9"/>
  <c r="F4068" i="9"/>
  <c r="F4067" i="9"/>
  <c r="F4066" i="9"/>
  <c r="F4065" i="9"/>
  <c r="F4064" i="9"/>
  <c r="F4063" i="9"/>
  <c r="F4062" i="9"/>
  <c r="F4061" i="9"/>
  <c r="F4060" i="9"/>
  <c r="F4059" i="9"/>
  <c r="F4058" i="9"/>
  <c r="F4057" i="9"/>
  <c r="F4056" i="9"/>
  <c r="F4055" i="9"/>
  <c r="F4054" i="9"/>
  <c r="F4053" i="9"/>
  <c r="F4052" i="9"/>
  <c r="F4051" i="9"/>
  <c r="F4050" i="9"/>
  <c r="F4049" i="9"/>
  <c r="F4048" i="9"/>
  <c r="F4047" i="9"/>
  <c r="F4046" i="9"/>
  <c r="F4045" i="9"/>
  <c r="F4044" i="9"/>
  <c r="F4043" i="9"/>
  <c r="F4042" i="9"/>
  <c r="F4041" i="9"/>
  <c r="F4040" i="9"/>
  <c r="F4039" i="9"/>
  <c r="F4038" i="9"/>
  <c r="F4037" i="9"/>
  <c r="F4036" i="9"/>
  <c r="F4035" i="9"/>
  <c r="F4034" i="9"/>
  <c r="F4033" i="9"/>
  <c r="F4032" i="9"/>
  <c r="F4031" i="9"/>
  <c r="F4030" i="9"/>
  <c r="F4029" i="9"/>
  <c r="F4028" i="9"/>
  <c r="F4027" i="9"/>
  <c r="F4026" i="9"/>
  <c r="F4025" i="9"/>
  <c r="F4024" i="9"/>
  <c r="F4023" i="9"/>
  <c r="F4022" i="9"/>
  <c r="F4021" i="9"/>
  <c r="F4020" i="9"/>
  <c r="F4019" i="9"/>
  <c r="F4018" i="9"/>
  <c r="F4017" i="9"/>
  <c r="F4016" i="9"/>
  <c r="F4015" i="9"/>
  <c r="F4014" i="9"/>
  <c r="F4013" i="9"/>
  <c r="F4012" i="9"/>
  <c r="F4011" i="9"/>
  <c r="F4010" i="9"/>
  <c r="F4009" i="9"/>
  <c r="F4008" i="9"/>
  <c r="F4007" i="9"/>
  <c r="F4006" i="9"/>
  <c r="F4005" i="9"/>
  <c r="F4004" i="9"/>
  <c r="F4003" i="9"/>
  <c r="F4002" i="9"/>
  <c r="F4001" i="9"/>
  <c r="F4000" i="9"/>
  <c r="F3999" i="9"/>
  <c r="F3998" i="9"/>
  <c r="F3997" i="9"/>
  <c r="F3996" i="9"/>
  <c r="F3995" i="9"/>
  <c r="F3994" i="9"/>
  <c r="F3993" i="9"/>
  <c r="F3992" i="9"/>
  <c r="F3991" i="9"/>
  <c r="F3990" i="9"/>
  <c r="F3989" i="9"/>
  <c r="F3988" i="9"/>
  <c r="F3987" i="9"/>
  <c r="F3986" i="9"/>
  <c r="F3985" i="9"/>
  <c r="F3984" i="9"/>
  <c r="F3983" i="9"/>
  <c r="F3982" i="9"/>
  <c r="F3981" i="9"/>
  <c r="F3980" i="9"/>
  <c r="F3979" i="9"/>
  <c r="F3978" i="9"/>
  <c r="F3977" i="9"/>
  <c r="F3976" i="9"/>
  <c r="F3975" i="9"/>
  <c r="F3974" i="9"/>
  <c r="F3973" i="9"/>
  <c r="F3972" i="9"/>
  <c r="F3971" i="9"/>
  <c r="F3970" i="9"/>
  <c r="F3969" i="9"/>
  <c r="F3968" i="9"/>
  <c r="F3967" i="9"/>
  <c r="F3966" i="9"/>
  <c r="F3965" i="9"/>
  <c r="F3964" i="9"/>
  <c r="F3963" i="9"/>
  <c r="F3962" i="9"/>
  <c r="F3961" i="9"/>
  <c r="F3960" i="9"/>
  <c r="F3959" i="9"/>
  <c r="F3958" i="9"/>
  <c r="F3957" i="9"/>
  <c r="F3956" i="9"/>
  <c r="F3955" i="9"/>
  <c r="F3954" i="9"/>
  <c r="F3953" i="9"/>
  <c r="F3952" i="9"/>
  <c r="F3951" i="9"/>
  <c r="F3950" i="9"/>
  <c r="F3949" i="9"/>
  <c r="F3948" i="9"/>
  <c r="F3947" i="9"/>
  <c r="F3946" i="9"/>
  <c r="F3945" i="9"/>
  <c r="F3944" i="9"/>
  <c r="F3943" i="9"/>
  <c r="F3942" i="9"/>
  <c r="F3941" i="9"/>
  <c r="F3940" i="9"/>
  <c r="F3939" i="9"/>
  <c r="F3938" i="9"/>
  <c r="F3937" i="9"/>
  <c r="F3936" i="9"/>
  <c r="F3935" i="9"/>
  <c r="F3934" i="9"/>
  <c r="F3933" i="9"/>
  <c r="F3932" i="9"/>
  <c r="F3931" i="9"/>
  <c r="F3930" i="9"/>
  <c r="F3929" i="9"/>
  <c r="F3928" i="9"/>
  <c r="F3927" i="9"/>
  <c r="F3926" i="9"/>
  <c r="F3925" i="9"/>
  <c r="F3924" i="9"/>
  <c r="F3923" i="9"/>
  <c r="F3922" i="9"/>
  <c r="F3921" i="9"/>
  <c r="F3920" i="9"/>
  <c r="F3919" i="9"/>
  <c r="F3918" i="9"/>
  <c r="F3917" i="9"/>
  <c r="F3916" i="9"/>
  <c r="F3915" i="9"/>
  <c r="F3914" i="9"/>
  <c r="F3913" i="9"/>
  <c r="F3912" i="9"/>
  <c r="F3911" i="9"/>
  <c r="F3910" i="9"/>
  <c r="F3909" i="9"/>
  <c r="F3908" i="9"/>
  <c r="F3907" i="9"/>
  <c r="F3906" i="9"/>
  <c r="F3905" i="9"/>
  <c r="F3904" i="9"/>
  <c r="F3903" i="9"/>
  <c r="F3902" i="9"/>
  <c r="F3901" i="9"/>
  <c r="F3900" i="9"/>
  <c r="F3899" i="9"/>
  <c r="F3898" i="9"/>
  <c r="F3897" i="9"/>
  <c r="F3896" i="9"/>
  <c r="F3895" i="9"/>
  <c r="F3894" i="9"/>
  <c r="F3893" i="9"/>
  <c r="F3892" i="9"/>
  <c r="F3891" i="9"/>
  <c r="F3890" i="9"/>
  <c r="F3889" i="9"/>
  <c r="F3888" i="9"/>
  <c r="F3887" i="9"/>
  <c r="F3886" i="9"/>
  <c r="F3885" i="9"/>
  <c r="F3884" i="9"/>
  <c r="F3883" i="9"/>
  <c r="F3882" i="9"/>
  <c r="F3881" i="9"/>
  <c r="F3880" i="9"/>
  <c r="F3879" i="9"/>
  <c r="F3878" i="9"/>
  <c r="F3877" i="9"/>
  <c r="F3876" i="9"/>
  <c r="F3875" i="9"/>
  <c r="F3874" i="9"/>
  <c r="F3873" i="9"/>
  <c r="F3872" i="9"/>
  <c r="F3871" i="9"/>
  <c r="F3870" i="9"/>
  <c r="F3869" i="9"/>
  <c r="F3868" i="9"/>
  <c r="F3867" i="9"/>
  <c r="F3866" i="9"/>
  <c r="F3865" i="9"/>
  <c r="F3864" i="9"/>
  <c r="F3863" i="9"/>
  <c r="F3862" i="9"/>
  <c r="F3861" i="9"/>
  <c r="F3860" i="9"/>
  <c r="F3859" i="9"/>
  <c r="F3858" i="9"/>
  <c r="F3857" i="9"/>
  <c r="F3856" i="9"/>
  <c r="F3855" i="9"/>
  <c r="F3854" i="9"/>
  <c r="F3853" i="9"/>
  <c r="F3852" i="9"/>
  <c r="F3851" i="9"/>
  <c r="F3850" i="9"/>
  <c r="F3849" i="9"/>
  <c r="F3848" i="9"/>
  <c r="F3847" i="9"/>
  <c r="F3846" i="9"/>
  <c r="F3845" i="9"/>
  <c r="F3844" i="9"/>
  <c r="F3843" i="9"/>
  <c r="F3842" i="9"/>
  <c r="F3841" i="9"/>
  <c r="F3840" i="9"/>
  <c r="F3839" i="9"/>
  <c r="F3838" i="9"/>
  <c r="F3837" i="9"/>
  <c r="F3836" i="9"/>
  <c r="F3835" i="9"/>
  <c r="F3834" i="9"/>
  <c r="F3833" i="9"/>
  <c r="F3832" i="9"/>
  <c r="F3831" i="9"/>
  <c r="F3830" i="9"/>
  <c r="F3829" i="9"/>
  <c r="F3828" i="9"/>
  <c r="F3827" i="9"/>
  <c r="F3826" i="9"/>
  <c r="F3825" i="9"/>
  <c r="F3824" i="9"/>
  <c r="F3823" i="9"/>
  <c r="F3822" i="9"/>
  <c r="F3821" i="9"/>
  <c r="F3820" i="9"/>
  <c r="F3819" i="9"/>
  <c r="F3818" i="9"/>
  <c r="F3817" i="9"/>
  <c r="F3816" i="9"/>
  <c r="F3815" i="9"/>
  <c r="F3814" i="9"/>
  <c r="F3813" i="9"/>
  <c r="F3812" i="9"/>
  <c r="F3811" i="9"/>
  <c r="F3810" i="9"/>
  <c r="F3809" i="9"/>
  <c r="F3808" i="9"/>
  <c r="F3807" i="9"/>
  <c r="F3806" i="9"/>
  <c r="F3805" i="9"/>
  <c r="F3804" i="9"/>
  <c r="F3803" i="9"/>
  <c r="F3802" i="9"/>
  <c r="F3801" i="9"/>
  <c r="F3800" i="9"/>
  <c r="F3799" i="9"/>
  <c r="F3798" i="9"/>
  <c r="F3797" i="9"/>
  <c r="F3796" i="9"/>
  <c r="F3795" i="9"/>
  <c r="F3794" i="9"/>
  <c r="F3793" i="9"/>
  <c r="F3792" i="9"/>
  <c r="F3791" i="9"/>
  <c r="F3790" i="9"/>
  <c r="F3789" i="9"/>
  <c r="F3788" i="9"/>
  <c r="F3787" i="9"/>
  <c r="F3786" i="9"/>
  <c r="F3785" i="9"/>
  <c r="F3784" i="9"/>
  <c r="F3783" i="9"/>
  <c r="F3782" i="9"/>
  <c r="F3781" i="9"/>
  <c r="F3780" i="9"/>
  <c r="F3779" i="9"/>
  <c r="F3778" i="9"/>
  <c r="F3777" i="9"/>
  <c r="F3776" i="9"/>
  <c r="F3775" i="9"/>
  <c r="F3774" i="9"/>
  <c r="F3773" i="9"/>
  <c r="F3772" i="9"/>
  <c r="F3771" i="9"/>
  <c r="F3770" i="9"/>
  <c r="F3769" i="9"/>
  <c r="F3768" i="9"/>
  <c r="F3767" i="9"/>
  <c r="F3766" i="9"/>
  <c r="F3765" i="9"/>
  <c r="F3764" i="9"/>
  <c r="F3763" i="9"/>
  <c r="F3762" i="9"/>
  <c r="F3761" i="9"/>
  <c r="F3760" i="9"/>
  <c r="F3759" i="9"/>
  <c r="F3758" i="9"/>
  <c r="F3757" i="9"/>
  <c r="F3756" i="9"/>
  <c r="F3755" i="9"/>
  <c r="F3754" i="9"/>
  <c r="F3753" i="9"/>
  <c r="F3752" i="9"/>
  <c r="F3751" i="9"/>
  <c r="F3750" i="9"/>
  <c r="F3749" i="9"/>
  <c r="F3748" i="9"/>
  <c r="F3747" i="9"/>
  <c r="F3746" i="9"/>
  <c r="F3745" i="9"/>
  <c r="F3744" i="9"/>
  <c r="F3743" i="9"/>
  <c r="F3742" i="9"/>
  <c r="F3741" i="9"/>
  <c r="F3740" i="9"/>
  <c r="F3739" i="9"/>
  <c r="F3738" i="9"/>
  <c r="F3737" i="9"/>
  <c r="F3736" i="9"/>
  <c r="F3735" i="9"/>
  <c r="F3734" i="9"/>
  <c r="F3733" i="9"/>
  <c r="F3732" i="9"/>
  <c r="F3731" i="9"/>
  <c r="F3730" i="9"/>
  <c r="F3729" i="9"/>
  <c r="F3728" i="9"/>
  <c r="F3727" i="9"/>
  <c r="F3726" i="9"/>
  <c r="F3725" i="9"/>
  <c r="F3724" i="9"/>
  <c r="F3723" i="9"/>
  <c r="F3722" i="9"/>
  <c r="F3721" i="9"/>
  <c r="F3720" i="9"/>
  <c r="F3719" i="9"/>
  <c r="F3718" i="9"/>
  <c r="F3717" i="9"/>
  <c r="F3716" i="9"/>
  <c r="F3715" i="9"/>
  <c r="F3714" i="9"/>
  <c r="F3713" i="9"/>
  <c r="F3712" i="9"/>
  <c r="F3711" i="9"/>
  <c r="F3710" i="9"/>
  <c r="F3709" i="9"/>
  <c r="F3708" i="9"/>
  <c r="F3707" i="9"/>
  <c r="F3706" i="9"/>
  <c r="F3705" i="9"/>
  <c r="F3704" i="9"/>
  <c r="F3703" i="9"/>
  <c r="F3702" i="9"/>
  <c r="F3701" i="9"/>
  <c r="F3700" i="9"/>
  <c r="F3699" i="9"/>
  <c r="F3698" i="9"/>
  <c r="F3697" i="9"/>
  <c r="F3696" i="9"/>
  <c r="F3695" i="9"/>
  <c r="F3694" i="9"/>
  <c r="F3693" i="9"/>
  <c r="F3692" i="9"/>
  <c r="F3691" i="9"/>
  <c r="F3690" i="9"/>
  <c r="F3689" i="9"/>
  <c r="F3688" i="9"/>
  <c r="F3687" i="9"/>
  <c r="F3686" i="9"/>
  <c r="F3685" i="9"/>
  <c r="F3684" i="9"/>
  <c r="F3683" i="9"/>
  <c r="F3682" i="9"/>
  <c r="F3681" i="9"/>
  <c r="F3680" i="9"/>
  <c r="F3679" i="9"/>
  <c r="F3678" i="9"/>
  <c r="F3677" i="9"/>
  <c r="F3676" i="9"/>
  <c r="F3675" i="9"/>
  <c r="F3674" i="9"/>
  <c r="F3673" i="9"/>
  <c r="F3672" i="9"/>
  <c r="F3671" i="9"/>
  <c r="F3670" i="9"/>
  <c r="F3669" i="9"/>
  <c r="F3668" i="9"/>
  <c r="F3667" i="9"/>
  <c r="F3666" i="9"/>
  <c r="F3665" i="9"/>
  <c r="F3664" i="9"/>
  <c r="F3663" i="9"/>
  <c r="F3662" i="9"/>
  <c r="F3661" i="9"/>
  <c r="F3660" i="9"/>
  <c r="F3659" i="9"/>
  <c r="F3658" i="9"/>
  <c r="F3657" i="9"/>
  <c r="F3656" i="9"/>
  <c r="F3655" i="9"/>
  <c r="F3654" i="9"/>
  <c r="F3653" i="9"/>
  <c r="F3652" i="9"/>
  <c r="F3651" i="9"/>
  <c r="F3650" i="9"/>
  <c r="F3649" i="9"/>
  <c r="F3648" i="9"/>
  <c r="F3647" i="9"/>
  <c r="F3646" i="9"/>
  <c r="F3645" i="9"/>
  <c r="F3644" i="9"/>
  <c r="F3643" i="9"/>
  <c r="F3642" i="9"/>
  <c r="F3641" i="9"/>
  <c r="F3640" i="9"/>
  <c r="F3639" i="9"/>
  <c r="F3638" i="9"/>
  <c r="F3637" i="9"/>
  <c r="F3636" i="9"/>
  <c r="F3635" i="9"/>
  <c r="F3634" i="9"/>
  <c r="F3633" i="9"/>
  <c r="F3632" i="9"/>
  <c r="F3631" i="9"/>
  <c r="F3630" i="9"/>
  <c r="F3629" i="9"/>
  <c r="F3628" i="9"/>
  <c r="F3627" i="9"/>
  <c r="F3626" i="9"/>
  <c r="F3625" i="9"/>
  <c r="F3624" i="9"/>
  <c r="F3623" i="9"/>
  <c r="F3622" i="9"/>
  <c r="F3621" i="9"/>
  <c r="F3620" i="9"/>
  <c r="F3619" i="9"/>
  <c r="F3618" i="9"/>
  <c r="F3617" i="9"/>
  <c r="F3616" i="9"/>
  <c r="F3615" i="9"/>
  <c r="F3614" i="9"/>
  <c r="F3613" i="9"/>
  <c r="F3612" i="9"/>
  <c r="F3611" i="9"/>
  <c r="F3610" i="9"/>
  <c r="F3609" i="9"/>
  <c r="F3608" i="9"/>
  <c r="F3607" i="9"/>
  <c r="F3606" i="9"/>
  <c r="F3605" i="9"/>
  <c r="F3604" i="9"/>
  <c r="F3603" i="9"/>
  <c r="F3602" i="9"/>
  <c r="F3601" i="9"/>
  <c r="F3600" i="9"/>
  <c r="F3599" i="9"/>
  <c r="F3598" i="9"/>
  <c r="F3597" i="9"/>
  <c r="F3596" i="9"/>
  <c r="F3595" i="9"/>
  <c r="F3594" i="9"/>
  <c r="F3593" i="9"/>
  <c r="F3592" i="9"/>
  <c r="F3591" i="9"/>
  <c r="F3590" i="9"/>
  <c r="F3589" i="9"/>
  <c r="F3588" i="9"/>
  <c r="F3587" i="9"/>
  <c r="F3586" i="9"/>
  <c r="F3585" i="9"/>
  <c r="F3584" i="9"/>
  <c r="F3583" i="9"/>
  <c r="F3582" i="9"/>
  <c r="F3581" i="9"/>
  <c r="F3580" i="9"/>
  <c r="F3579" i="9"/>
  <c r="F3578" i="9"/>
  <c r="F3577" i="9"/>
  <c r="F3576" i="9"/>
  <c r="F3575" i="9"/>
  <c r="F3574" i="9"/>
  <c r="F3573" i="9"/>
  <c r="F3572" i="9"/>
  <c r="F3571" i="9"/>
  <c r="F3570" i="9"/>
  <c r="F3569" i="9"/>
  <c r="F3568" i="9"/>
  <c r="F3567" i="9"/>
  <c r="F3566" i="9"/>
  <c r="F3565" i="9"/>
  <c r="F3564" i="9"/>
  <c r="F3563" i="9"/>
  <c r="F3562" i="9"/>
  <c r="F3561" i="9"/>
  <c r="F3560" i="9"/>
  <c r="F3559" i="9"/>
  <c r="F3558" i="9"/>
  <c r="F3557" i="9"/>
  <c r="F3556" i="9"/>
  <c r="F3555" i="9"/>
  <c r="F3554" i="9"/>
  <c r="F3553" i="9"/>
  <c r="F3552" i="9"/>
  <c r="F3551" i="9"/>
  <c r="F3550" i="9"/>
  <c r="F3549" i="9"/>
  <c r="F3548" i="9"/>
  <c r="F3547" i="9"/>
  <c r="F3546" i="9"/>
  <c r="F3545" i="9"/>
  <c r="F3544" i="9"/>
  <c r="F3543" i="9"/>
  <c r="F3542" i="9"/>
  <c r="F3541" i="9"/>
  <c r="F3540" i="9"/>
  <c r="F3539" i="9"/>
  <c r="F3538" i="9"/>
  <c r="F3537" i="9"/>
  <c r="F3536" i="9"/>
  <c r="F3535" i="9"/>
  <c r="F3534" i="9"/>
  <c r="F3533" i="9"/>
  <c r="F3532" i="9"/>
  <c r="F3531" i="9"/>
  <c r="F3530" i="9"/>
  <c r="F3529" i="9"/>
  <c r="F3528" i="9"/>
  <c r="F3527" i="9"/>
  <c r="F3526" i="9"/>
  <c r="F3525" i="9"/>
  <c r="F3524" i="9"/>
  <c r="F3523" i="9"/>
  <c r="F3522" i="9"/>
  <c r="F3521" i="9"/>
  <c r="F3520" i="9"/>
  <c r="F3519" i="9"/>
  <c r="F3518" i="9"/>
  <c r="F3517" i="9"/>
  <c r="F3516" i="9"/>
  <c r="F3515" i="9"/>
  <c r="F3514" i="9"/>
  <c r="F3513" i="9"/>
  <c r="F3512" i="9"/>
  <c r="F3511" i="9"/>
  <c r="F3510" i="9"/>
  <c r="F3509" i="9"/>
  <c r="F3508" i="9"/>
  <c r="F3507" i="9"/>
  <c r="F3506" i="9"/>
  <c r="F3505" i="9"/>
  <c r="F3504" i="9"/>
  <c r="F3503" i="9"/>
  <c r="F3502" i="9"/>
  <c r="F3501" i="9"/>
  <c r="F3500" i="9"/>
  <c r="F3499" i="9"/>
  <c r="F3498" i="9"/>
  <c r="F3497" i="9"/>
  <c r="F3496" i="9"/>
  <c r="F3495" i="9"/>
  <c r="F3494" i="9"/>
  <c r="F3493" i="9"/>
  <c r="F3492" i="9"/>
  <c r="F3491" i="9"/>
  <c r="F3490" i="9"/>
  <c r="F3489" i="9"/>
  <c r="F3488" i="9"/>
  <c r="F3487" i="9"/>
  <c r="F3486" i="9"/>
  <c r="F3485" i="9"/>
  <c r="F3484" i="9"/>
  <c r="F3483" i="9"/>
  <c r="F3482" i="9"/>
  <c r="F3481" i="9"/>
  <c r="F3480" i="9"/>
  <c r="F3479" i="9"/>
  <c r="F3478" i="9"/>
  <c r="F3477" i="9"/>
  <c r="F3476" i="9"/>
  <c r="F3475" i="9"/>
  <c r="F3474" i="9"/>
  <c r="F3473" i="9"/>
  <c r="F3472" i="9"/>
  <c r="F3471" i="9"/>
  <c r="F3470" i="9"/>
  <c r="F3469" i="9"/>
  <c r="F3468" i="9"/>
  <c r="F3467" i="9"/>
  <c r="F3466" i="9"/>
  <c r="F3465" i="9"/>
  <c r="F3464" i="9"/>
  <c r="F3463" i="9"/>
  <c r="F3462" i="9"/>
  <c r="F3461" i="9"/>
  <c r="F3460" i="9"/>
  <c r="F3459" i="9"/>
  <c r="F3458" i="9"/>
  <c r="F3457" i="9"/>
  <c r="F3456" i="9"/>
  <c r="F3455" i="9"/>
  <c r="F3454" i="9"/>
  <c r="F3453" i="9"/>
  <c r="F3452" i="9"/>
  <c r="F3451" i="9"/>
  <c r="F3450" i="9"/>
  <c r="F3449" i="9"/>
  <c r="F3448" i="9"/>
  <c r="F3447" i="9"/>
  <c r="F3446" i="9"/>
  <c r="F3445" i="9"/>
  <c r="F3444" i="9"/>
  <c r="F3443" i="9"/>
  <c r="F3442" i="9"/>
  <c r="F3441" i="9"/>
  <c r="F3440" i="9"/>
  <c r="F3439" i="9"/>
  <c r="F3438" i="9"/>
  <c r="F3437" i="9"/>
  <c r="F3436" i="9"/>
  <c r="F3435" i="9"/>
  <c r="F3434" i="9"/>
  <c r="F3433" i="9"/>
  <c r="F3432" i="9"/>
  <c r="F3431" i="9"/>
  <c r="F3430" i="9"/>
  <c r="F3429" i="9"/>
  <c r="F3428" i="9"/>
  <c r="F3427" i="9"/>
  <c r="F3426" i="9"/>
  <c r="F3425" i="9"/>
  <c r="F3424" i="9"/>
  <c r="F3423" i="9"/>
  <c r="F3422" i="9"/>
  <c r="F3421" i="9"/>
  <c r="F3420" i="9"/>
  <c r="F3419" i="9"/>
  <c r="F3418" i="9"/>
  <c r="F3417" i="9"/>
  <c r="F3416" i="9"/>
  <c r="F3415" i="9"/>
  <c r="F3414" i="9"/>
  <c r="F3413" i="9"/>
  <c r="F3412" i="9"/>
  <c r="F3411" i="9"/>
  <c r="F3410" i="9"/>
  <c r="F3409" i="9"/>
  <c r="F3408" i="9"/>
  <c r="F3407" i="9"/>
  <c r="F3406" i="9"/>
  <c r="F3405" i="9"/>
  <c r="F3404" i="9"/>
  <c r="F3403" i="9"/>
  <c r="F3402" i="9"/>
  <c r="F3401" i="9"/>
  <c r="F3400" i="9"/>
  <c r="F3399" i="9"/>
  <c r="F3398" i="9"/>
  <c r="F3397" i="9"/>
  <c r="F3396" i="9"/>
  <c r="F3395" i="9"/>
  <c r="F3394" i="9"/>
  <c r="F3393" i="9"/>
  <c r="F3392" i="9"/>
  <c r="F3391" i="9"/>
  <c r="F3390" i="9"/>
  <c r="F3389" i="9"/>
  <c r="F3388" i="9"/>
  <c r="F3387" i="9"/>
  <c r="F3386" i="9"/>
  <c r="F3385" i="9"/>
  <c r="F3384" i="9"/>
  <c r="F3383" i="9"/>
  <c r="F3382" i="9"/>
  <c r="F3381" i="9"/>
  <c r="F3380" i="9"/>
  <c r="F3379" i="9"/>
  <c r="F3378" i="9"/>
  <c r="F3377" i="9"/>
  <c r="F3376" i="9"/>
  <c r="F3375" i="9"/>
  <c r="F3374" i="9"/>
  <c r="F3373" i="9"/>
  <c r="F3372" i="9"/>
  <c r="F3371" i="9"/>
  <c r="F3370" i="9"/>
  <c r="F3369" i="9"/>
  <c r="F3368" i="9"/>
  <c r="F3367" i="9"/>
  <c r="F3366" i="9"/>
  <c r="F3365" i="9"/>
  <c r="F3364" i="9"/>
  <c r="F3363" i="9"/>
  <c r="F3362" i="9"/>
  <c r="F3361" i="9"/>
  <c r="F3360" i="9"/>
  <c r="F3359" i="9"/>
  <c r="F3358" i="9"/>
  <c r="F3357" i="9"/>
  <c r="F3356" i="9"/>
  <c r="F3355" i="9"/>
  <c r="F3354" i="9"/>
  <c r="F3353" i="9"/>
  <c r="F3352" i="9"/>
  <c r="F3351" i="9"/>
  <c r="F3350" i="9"/>
  <c r="F3349" i="9"/>
  <c r="F3348" i="9"/>
  <c r="F3347" i="9"/>
  <c r="F3346" i="9"/>
  <c r="F3345" i="9"/>
  <c r="F3344" i="9"/>
  <c r="F3343" i="9"/>
  <c r="F3342" i="9"/>
  <c r="F3341" i="9"/>
  <c r="F3340" i="9"/>
  <c r="F3339" i="9"/>
  <c r="F3338" i="9"/>
  <c r="F3337" i="9"/>
  <c r="F3336" i="9"/>
  <c r="F3335" i="9"/>
  <c r="F3334" i="9"/>
  <c r="F3333" i="9"/>
  <c r="F3332" i="9"/>
  <c r="F3331" i="9"/>
  <c r="F3330" i="9"/>
  <c r="F3329" i="9"/>
  <c r="F3328" i="9"/>
  <c r="F3327" i="9"/>
  <c r="F3326" i="9"/>
  <c r="F3325" i="9"/>
  <c r="F3324" i="9"/>
  <c r="F3323" i="9"/>
  <c r="F3322" i="9"/>
  <c r="F3321" i="9"/>
  <c r="F3320" i="9"/>
  <c r="F3319" i="9"/>
  <c r="F3318" i="9"/>
  <c r="F3317" i="9"/>
  <c r="F3316" i="9"/>
  <c r="F3315" i="9"/>
  <c r="F3314" i="9"/>
  <c r="F3313" i="9"/>
  <c r="F3312" i="9"/>
  <c r="F3311" i="9"/>
  <c r="F3310" i="9"/>
  <c r="F3309" i="9"/>
  <c r="F3308" i="9"/>
  <c r="F3307" i="9"/>
  <c r="F3306" i="9"/>
  <c r="F3305" i="9"/>
  <c r="F3304" i="9"/>
  <c r="F3303" i="9"/>
  <c r="F3302" i="9"/>
  <c r="F3301" i="9"/>
  <c r="F3300" i="9"/>
  <c r="F3299" i="9"/>
  <c r="F3298" i="9"/>
  <c r="F3297" i="9"/>
  <c r="F3296" i="9"/>
  <c r="F3295" i="9"/>
  <c r="F3294" i="9"/>
  <c r="F3293" i="9"/>
  <c r="F3292" i="9"/>
  <c r="F3291" i="9"/>
  <c r="F3290" i="9"/>
  <c r="F3289" i="9"/>
  <c r="F3288" i="9"/>
  <c r="F3287" i="9"/>
  <c r="F3286" i="9"/>
  <c r="F3285" i="9"/>
  <c r="F3284" i="9"/>
  <c r="F3283" i="9"/>
  <c r="F3282" i="9"/>
  <c r="F3281" i="9"/>
  <c r="F3280" i="9"/>
  <c r="F3279" i="9"/>
  <c r="F3278" i="9"/>
  <c r="F3277" i="9"/>
  <c r="F3276" i="9"/>
  <c r="F3275" i="9"/>
  <c r="F3274" i="9"/>
  <c r="F3273" i="9"/>
  <c r="F3272" i="9"/>
  <c r="F3271" i="9"/>
  <c r="F3270" i="9"/>
  <c r="F3269" i="9"/>
  <c r="F3268" i="9"/>
  <c r="F3267" i="9"/>
  <c r="F3266" i="9"/>
  <c r="F3265" i="9"/>
  <c r="F3264" i="9"/>
  <c r="F3263" i="9"/>
  <c r="F3262" i="9"/>
  <c r="F3261" i="9"/>
  <c r="F3260" i="9"/>
  <c r="F3259" i="9"/>
  <c r="F3258" i="9"/>
  <c r="F3257" i="9"/>
  <c r="F3256" i="9"/>
  <c r="F3255" i="9"/>
  <c r="F3254" i="9"/>
  <c r="F3253" i="9"/>
  <c r="F3252" i="9"/>
  <c r="F3251" i="9"/>
  <c r="F3250" i="9"/>
  <c r="F3249" i="9"/>
  <c r="F3248" i="9"/>
  <c r="F3247" i="9"/>
  <c r="F3246" i="9"/>
  <c r="F3245" i="9"/>
  <c r="F3244" i="9"/>
  <c r="F3243" i="9"/>
  <c r="F3242" i="9"/>
  <c r="F3241" i="9"/>
  <c r="F3240" i="9"/>
  <c r="F3239" i="9"/>
  <c r="F3238" i="9"/>
  <c r="F3237" i="9"/>
  <c r="F3236" i="9"/>
  <c r="F3235" i="9"/>
  <c r="F3234" i="9"/>
  <c r="F3233" i="9"/>
  <c r="F3232" i="9"/>
  <c r="F3231" i="9"/>
  <c r="F3230" i="9"/>
  <c r="F3229" i="9"/>
  <c r="F3228" i="9"/>
  <c r="F3227" i="9"/>
  <c r="F3226" i="9"/>
  <c r="F3225" i="9"/>
  <c r="F3224" i="9"/>
  <c r="F3223" i="9"/>
  <c r="F3222" i="9"/>
  <c r="F3221" i="9"/>
  <c r="F3220" i="9"/>
  <c r="F3219" i="9"/>
  <c r="F3218" i="9"/>
  <c r="F3217" i="9"/>
  <c r="F3216" i="9"/>
  <c r="F3215" i="9"/>
  <c r="F3214" i="9"/>
  <c r="F3213" i="9"/>
  <c r="F3212" i="9"/>
  <c r="F3211" i="9"/>
  <c r="F3210" i="9"/>
  <c r="F3209" i="9"/>
  <c r="F3208" i="9"/>
  <c r="F3207" i="9"/>
  <c r="F3206" i="9"/>
  <c r="F3205" i="9"/>
  <c r="F3204" i="9"/>
  <c r="F3203" i="9"/>
  <c r="F3202" i="9"/>
  <c r="F3201" i="9"/>
  <c r="F3200" i="9"/>
  <c r="F3199" i="9"/>
  <c r="F3198" i="9"/>
  <c r="F3197" i="9"/>
  <c r="F3196" i="9"/>
  <c r="F3195" i="9"/>
  <c r="F3194" i="9"/>
  <c r="F3193" i="9"/>
  <c r="F3192" i="9"/>
  <c r="F3191" i="9"/>
  <c r="F3190" i="9"/>
  <c r="F3189" i="9"/>
  <c r="F3188" i="9"/>
  <c r="F3187" i="9"/>
  <c r="F3186" i="9"/>
  <c r="F3185" i="9"/>
  <c r="F3184" i="9"/>
  <c r="F3183" i="9"/>
  <c r="F3182" i="9"/>
  <c r="F3181" i="9"/>
  <c r="F3180" i="9"/>
  <c r="F3179" i="9"/>
  <c r="F3178" i="9"/>
  <c r="F3177" i="9"/>
  <c r="F3176" i="9"/>
  <c r="F3175" i="9"/>
  <c r="F3174" i="9"/>
  <c r="F3173" i="9"/>
  <c r="F3172" i="9"/>
  <c r="F3171" i="9"/>
  <c r="F3170" i="9"/>
  <c r="F3169" i="9"/>
  <c r="F3168" i="9"/>
  <c r="F3167" i="9"/>
  <c r="F3166" i="9"/>
  <c r="F3165" i="9"/>
  <c r="F3164" i="9"/>
  <c r="F3163" i="9"/>
  <c r="F3162" i="9"/>
  <c r="F3161" i="9"/>
  <c r="F3160" i="9"/>
  <c r="F3159" i="9"/>
  <c r="F3158" i="9"/>
  <c r="F3157" i="9"/>
  <c r="F3156" i="9"/>
  <c r="F3155" i="9"/>
  <c r="F3154" i="9"/>
  <c r="F3153" i="9"/>
  <c r="F3152" i="9"/>
  <c r="F3151" i="9"/>
  <c r="F3150" i="9"/>
  <c r="F3149" i="9"/>
  <c r="F3148" i="9"/>
  <c r="F3147" i="9"/>
  <c r="F3146" i="9"/>
  <c r="F3145" i="9"/>
  <c r="F3144" i="9"/>
  <c r="F3143" i="9"/>
  <c r="F3142" i="9"/>
  <c r="F3141" i="9"/>
  <c r="F3140" i="9"/>
  <c r="F3139" i="9"/>
  <c r="F3138" i="9"/>
  <c r="F3137" i="9"/>
  <c r="F3136" i="9"/>
  <c r="F3135" i="9"/>
  <c r="F3134" i="9"/>
  <c r="F3133" i="9"/>
  <c r="F3132" i="9"/>
  <c r="F3131" i="9"/>
  <c r="F3130" i="9"/>
  <c r="F3129" i="9"/>
  <c r="F3128" i="9"/>
  <c r="F3127" i="9"/>
  <c r="F3126" i="9"/>
  <c r="F3125" i="9"/>
  <c r="F3124" i="9"/>
  <c r="F3123" i="9"/>
  <c r="F3122" i="9"/>
  <c r="F3121" i="9"/>
  <c r="F3120" i="9"/>
  <c r="F3119" i="9"/>
  <c r="F3118" i="9"/>
  <c r="F3117" i="9"/>
  <c r="F3116" i="9"/>
  <c r="F3115" i="9"/>
  <c r="F3114" i="9"/>
  <c r="F3113" i="9"/>
  <c r="F3112" i="9"/>
  <c r="F3111" i="9"/>
  <c r="F3110" i="9"/>
  <c r="F3109" i="9"/>
  <c r="F3108" i="9"/>
  <c r="F3107" i="9"/>
  <c r="F3106" i="9"/>
  <c r="F3105" i="9"/>
  <c r="F3104" i="9"/>
  <c r="F3103" i="9"/>
  <c r="F3102" i="9"/>
  <c r="F3101" i="9"/>
  <c r="F3100" i="9"/>
  <c r="F3099" i="9"/>
  <c r="F3098" i="9"/>
  <c r="F3097" i="9"/>
  <c r="F3096" i="9"/>
  <c r="F3095" i="9"/>
  <c r="F3094" i="9"/>
  <c r="F3093" i="9"/>
  <c r="F3092" i="9"/>
  <c r="F3091" i="9"/>
  <c r="F3090" i="9"/>
  <c r="F3089" i="9"/>
  <c r="F3088" i="9"/>
  <c r="F3087" i="9"/>
  <c r="F3086" i="9"/>
  <c r="F3085" i="9"/>
  <c r="F3084" i="9"/>
  <c r="F3083" i="9"/>
  <c r="F3082" i="9"/>
  <c r="F3081" i="9"/>
  <c r="F3080" i="9"/>
  <c r="F3079" i="9"/>
  <c r="F3078" i="9"/>
  <c r="F3077" i="9"/>
  <c r="F3076" i="9"/>
  <c r="F3075" i="9"/>
  <c r="F3074" i="9"/>
  <c r="F3073" i="9"/>
  <c r="F3072" i="9"/>
  <c r="F3071" i="9"/>
  <c r="F3070" i="9"/>
  <c r="F3069" i="9"/>
  <c r="F3068" i="9"/>
  <c r="F3067" i="9"/>
  <c r="F3066" i="9"/>
  <c r="F3065" i="9"/>
  <c r="F3064" i="9"/>
  <c r="F3063" i="9"/>
  <c r="F3062" i="9"/>
  <c r="F3061" i="9"/>
  <c r="F3060" i="9"/>
  <c r="F3059" i="9"/>
  <c r="F3058" i="9"/>
  <c r="F3057" i="9"/>
  <c r="F3056" i="9"/>
  <c r="F3055" i="9"/>
  <c r="F3054" i="9"/>
  <c r="F3053" i="9"/>
  <c r="F3052" i="9"/>
  <c r="F3051" i="9"/>
  <c r="F3050" i="9"/>
  <c r="F3049" i="9"/>
  <c r="F3048" i="9"/>
  <c r="F3047" i="9"/>
  <c r="F3046" i="9"/>
  <c r="F3045" i="9"/>
  <c r="F3044" i="9"/>
  <c r="F3043" i="9"/>
  <c r="F3042" i="9"/>
  <c r="F3041" i="9"/>
  <c r="F3040" i="9"/>
  <c r="F3039" i="9"/>
  <c r="F3038" i="9"/>
  <c r="F3037" i="9"/>
  <c r="F3036" i="9"/>
  <c r="F3035" i="9"/>
  <c r="F3034" i="9"/>
  <c r="F3033" i="9"/>
  <c r="F3032" i="9"/>
  <c r="F3031" i="9"/>
  <c r="F3030" i="9"/>
  <c r="F3029" i="9"/>
  <c r="F3028" i="9"/>
  <c r="F3027" i="9"/>
  <c r="F3026" i="9"/>
  <c r="F3025" i="9"/>
  <c r="F3024" i="9"/>
  <c r="F3023" i="9"/>
  <c r="F3022" i="9"/>
  <c r="F3021" i="9"/>
  <c r="F3020" i="9"/>
  <c r="F3019" i="9"/>
  <c r="F3018" i="9"/>
  <c r="F3017" i="9"/>
  <c r="F3016" i="9"/>
  <c r="F3015" i="9"/>
  <c r="F3014" i="9"/>
  <c r="F3013" i="9"/>
  <c r="F3012" i="9"/>
  <c r="F3011" i="9"/>
  <c r="F3010" i="9"/>
  <c r="F3009" i="9"/>
  <c r="F3008" i="9"/>
  <c r="F3007" i="9"/>
  <c r="F3006" i="9"/>
  <c r="F3005" i="9"/>
  <c r="F3004" i="9"/>
  <c r="F3003" i="9"/>
  <c r="F3002" i="9"/>
  <c r="F3001" i="9"/>
  <c r="F3000" i="9"/>
  <c r="F2999" i="9"/>
  <c r="F2998" i="9"/>
  <c r="F2997" i="9"/>
  <c r="F2996" i="9"/>
  <c r="F2995" i="9"/>
  <c r="F2994" i="9"/>
  <c r="F2993" i="9"/>
  <c r="F2992" i="9"/>
  <c r="F2991" i="9"/>
  <c r="F2990" i="9"/>
  <c r="F2989" i="9"/>
  <c r="F2988" i="9"/>
  <c r="F2987" i="9"/>
  <c r="F2986" i="9"/>
  <c r="F2985" i="9"/>
  <c r="F2984" i="9"/>
  <c r="F2983" i="9"/>
  <c r="F2982" i="9"/>
  <c r="F2981" i="9"/>
  <c r="F2980" i="9"/>
  <c r="F2979" i="9"/>
  <c r="F2978" i="9"/>
  <c r="F2977" i="9"/>
  <c r="F2976" i="9"/>
  <c r="F2975" i="9"/>
  <c r="F2974" i="9"/>
  <c r="F2973" i="9"/>
  <c r="F2972" i="9"/>
  <c r="F2971" i="9"/>
  <c r="F2970" i="9"/>
  <c r="F2969" i="9"/>
  <c r="F2968" i="9"/>
  <c r="F2967" i="9"/>
  <c r="F2966" i="9"/>
  <c r="F2965" i="9"/>
  <c r="F2964" i="9"/>
  <c r="F2963" i="9"/>
  <c r="F2962" i="9"/>
  <c r="F2961" i="9"/>
  <c r="F2960" i="9"/>
  <c r="F2959" i="9"/>
  <c r="F2958" i="9"/>
  <c r="F2957" i="9"/>
  <c r="F2956" i="9"/>
  <c r="F2955" i="9"/>
  <c r="F2954" i="9"/>
  <c r="F2953" i="9"/>
  <c r="F2952" i="9"/>
  <c r="F2951" i="9"/>
  <c r="F2950" i="9"/>
  <c r="F2949" i="9"/>
  <c r="F2948" i="9"/>
  <c r="F2947" i="9"/>
  <c r="F2946" i="9"/>
  <c r="F2945" i="9"/>
  <c r="F2944" i="9"/>
  <c r="F2943" i="9"/>
  <c r="F2942" i="9"/>
  <c r="F2941" i="9"/>
  <c r="F2940" i="9"/>
  <c r="F2939" i="9"/>
  <c r="F2938" i="9"/>
  <c r="F2937" i="9"/>
  <c r="F2936" i="9"/>
  <c r="F2935" i="9"/>
  <c r="F2934" i="9"/>
  <c r="F2933" i="9"/>
  <c r="F2932" i="9"/>
  <c r="F2931" i="9"/>
  <c r="F2930" i="9"/>
  <c r="F2929" i="9"/>
  <c r="F2928" i="9"/>
  <c r="F2927" i="9"/>
  <c r="F2926" i="9"/>
  <c r="F2925" i="9"/>
  <c r="F2924" i="9"/>
  <c r="F2923" i="9"/>
  <c r="F2922" i="9"/>
  <c r="F2921" i="9"/>
  <c r="F2920" i="9"/>
  <c r="F2919" i="9"/>
  <c r="F2918" i="9"/>
  <c r="F2917" i="9"/>
  <c r="F2916" i="9"/>
  <c r="F2915" i="9"/>
  <c r="F2914" i="9"/>
  <c r="F2913" i="9"/>
  <c r="F2912" i="9"/>
  <c r="F2911" i="9"/>
  <c r="F2910" i="9"/>
  <c r="F2909" i="9"/>
  <c r="F2908" i="9"/>
  <c r="F2907" i="9"/>
  <c r="F2906" i="9"/>
  <c r="F2905" i="9"/>
  <c r="F2904" i="9"/>
  <c r="F2903" i="9"/>
  <c r="F2902" i="9"/>
  <c r="F2901" i="9"/>
  <c r="F2900" i="9"/>
  <c r="F2899" i="9"/>
  <c r="F2898" i="9"/>
  <c r="F2897" i="9"/>
  <c r="F2896" i="9"/>
  <c r="F2895" i="9"/>
  <c r="F2894" i="9"/>
  <c r="F2893" i="9"/>
  <c r="F2892" i="9"/>
  <c r="F2891" i="9"/>
  <c r="F2890" i="9"/>
  <c r="F2889" i="9"/>
  <c r="F2888" i="9"/>
  <c r="F2887" i="9"/>
  <c r="F2886" i="9"/>
  <c r="F2885" i="9"/>
  <c r="F2884" i="9"/>
  <c r="F2883" i="9"/>
  <c r="F2882" i="9"/>
  <c r="F2881" i="9"/>
  <c r="F2880" i="9"/>
  <c r="F2879" i="9"/>
  <c r="F2878" i="9"/>
  <c r="F2877" i="9"/>
  <c r="F2876" i="9"/>
  <c r="F2875" i="9"/>
  <c r="F2874" i="9"/>
  <c r="F2873" i="9"/>
  <c r="F2872" i="9"/>
  <c r="F2871" i="9"/>
  <c r="F2870" i="9"/>
  <c r="F2869" i="9"/>
  <c r="F2868" i="9"/>
  <c r="F2867" i="9"/>
  <c r="F2866" i="9"/>
  <c r="F2865" i="9"/>
  <c r="F2864" i="9"/>
  <c r="F2863" i="9"/>
  <c r="F2862" i="9"/>
  <c r="F2861" i="9"/>
  <c r="F2860" i="9"/>
  <c r="F2859" i="9"/>
  <c r="F2858" i="9"/>
  <c r="F2857" i="9"/>
  <c r="F2856" i="9"/>
  <c r="F2855" i="9"/>
  <c r="F2854" i="9"/>
  <c r="F2853" i="9"/>
  <c r="F2852" i="9"/>
  <c r="F2851" i="9"/>
  <c r="F2850" i="9"/>
  <c r="F2849" i="9"/>
  <c r="F2848" i="9"/>
  <c r="F2847" i="9"/>
  <c r="F2846" i="9"/>
  <c r="F2845" i="9"/>
  <c r="F2844" i="9"/>
  <c r="F2843" i="9"/>
  <c r="F2842" i="9"/>
  <c r="F2841" i="9"/>
  <c r="F2840" i="9"/>
  <c r="F2839" i="9"/>
  <c r="F2838" i="9"/>
  <c r="F2837" i="9"/>
  <c r="F2836" i="9"/>
  <c r="F2835" i="9"/>
  <c r="F2834" i="9"/>
  <c r="F2833" i="9"/>
  <c r="F2832" i="9"/>
  <c r="F2831" i="9"/>
  <c r="F2830" i="9"/>
  <c r="F2829" i="9"/>
  <c r="F2828" i="9"/>
  <c r="F2827" i="9"/>
  <c r="F2826" i="9"/>
  <c r="F2825" i="9"/>
  <c r="F2824" i="9"/>
  <c r="F2823" i="9"/>
  <c r="F2822" i="9"/>
  <c r="F2821" i="9"/>
  <c r="F2820" i="9"/>
  <c r="F2819" i="9"/>
  <c r="F2818" i="9"/>
  <c r="F2817" i="9"/>
  <c r="F2816" i="9"/>
  <c r="F2815" i="9"/>
  <c r="F2814" i="9"/>
  <c r="F2813" i="9"/>
  <c r="F2812" i="9"/>
  <c r="F2811" i="9"/>
  <c r="F2810" i="9"/>
  <c r="F2809" i="9"/>
  <c r="F2808" i="9"/>
  <c r="F2807" i="9"/>
  <c r="F2806" i="9"/>
  <c r="F2805" i="9"/>
  <c r="F2804" i="9"/>
  <c r="F2803" i="9"/>
  <c r="F2802" i="9"/>
  <c r="F2801" i="9"/>
  <c r="F2800" i="9"/>
  <c r="F2799" i="9"/>
  <c r="F2798" i="9"/>
  <c r="F2797" i="9"/>
  <c r="F2796" i="9"/>
  <c r="F2795" i="9"/>
  <c r="F2794" i="9"/>
  <c r="F2793" i="9"/>
  <c r="F2792" i="9"/>
  <c r="F2791" i="9"/>
  <c r="F2790" i="9"/>
  <c r="F2789" i="9"/>
  <c r="F2788" i="9"/>
  <c r="F2787" i="9"/>
  <c r="F2786" i="9"/>
  <c r="F2785" i="9"/>
  <c r="F2784" i="9"/>
  <c r="F2783" i="9"/>
  <c r="F2782" i="9"/>
  <c r="F2781" i="9"/>
  <c r="F2780" i="9"/>
  <c r="F2779" i="9"/>
  <c r="F2778" i="9"/>
  <c r="F2777" i="9"/>
  <c r="F2776" i="9"/>
  <c r="F2775" i="9"/>
  <c r="F2774" i="9"/>
  <c r="F2773" i="9"/>
  <c r="F2772" i="9"/>
  <c r="F2771" i="9"/>
  <c r="F2770" i="9"/>
  <c r="F2769" i="9"/>
  <c r="F2768" i="9"/>
  <c r="F2767" i="9"/>
  <c r="F2766" i="9"/>
  <c r="F2765" i="9"/>
  <c r="F2764" i="9"/>
  <c r="F2763" i="9"/>
  <c r="F2762" i="9"/>
  <c r="F2761" i="9"/>
  <c r="F2760" i="9"/>
  <c r="F2759" i="9"/>
  <c r="F2758" i="9"/>
  <c r="F2757" i="9"/>
  <c r="F2756" i="9"/>
  <c r="F2755" i="9"/>
  <c r="F2754" i="9"/>
  <c r="F2753" i="9"/>
  <c r="F2752" i="9"/>
  <c r="F2751" i="9"/>
  <c r="F2750" i="9"/>
  <c r="F2749" i="9"/>
  <c r="F2748" i="9"/>
  <c r="F2747" i="9"/>
  <c r="F2746" i="9"/>
  <c r="F2745" i="9"/>
  <c r="F2744" i="9"/>
  <c r="F2743" i="9"/>
  <c r="F2742" i="9"/>
  <c r="F2741" i="9"/>
  <c r="F2740" i="9"/>
  <c r="F2739" i="9"/>
  <c r="F2738" i="9"/>
  <c r="F2737" i="9"/>
  <c r="F2736" i="9"/>
  <c r="F2735" i="9"/>
  <c r="F2734" i="9"/>
  <c r="F2733" i="9"/>
  <c r="F2732" i="9"/>
  <c r="F2731" i="9"/>
  <c r="F2730" i="9"/>
  <c r="F2729" i="9"/>
  <c r="F2728" i="9"/>
  <c r="F2727" i="9"/>
  <c r="F2726" i="9"/>
  <c r="F2725" i="9"/>
  <c r="F2724" i="9"/>
  <c r="F2723" i="9"/>
  <c r="F2722" i="9"/>
  <c r="F2721" i="9"/>
  <c r="F2720" i="9"/>
  <c r="F2719" i="9"/>
  <c r="F2718" i="9"/>
  <c r="F2717" i="9"/>
  <c r="F2716" i="9"/>
  <c r="F2715" i="9"/>
  <c r="F2714" i="9"/>
  <c r="F2713" i="9"/>
  <c r="F2712" i="9"/>
  <c r="F2711" i="9"/>
  <c r="F2710" i="9"/>
  <c r="F2709" i="9"/>
  <c r="F2708" i="9"/>
  <c r="F2707" i="9"/>
  <c r="F2706" i="9"/>
  <c r="F2705" i="9"/>
  <c r="F2704" i="9"/>
  <c r="F2703" i="9"/>
  <c r="F2702" i="9"/>
  <c r="F2701" i="9"/>
  <c r="F2700" i="9"/>
  <c r="F2699" i="9"/>
  <c r="F2698" i="9"/>
  <c r="F2697" i="9"/>
  <c r="F2696" i="9"/>
  <c r="F2695" i="9"/>
  <c r="F2694" i="9"/>
  <c r="F2693" i="9"/>
  <c r="F2692" i="9"/>
  <c r="F2691" i="9"/>
  <c r="F2690" i="9"/>
  <c r="F2689" i="9"/>
  <c r="F2688" i="9"/>
  <c r="F2687" i="9"/>
  <c r="F2686" i="9"/>
  <c r="F2685" i="9"/>
  <c r="F2684" i="9"/>
  <c r="F2683" i="9"/>
  <c r="F2682" i="9"/>
  <c r="F2681" i="9"/>
  <c r="F2680" i="9"/>
  <c r="F2679" i="9"/>
  <c r="F2678" i="9"/>
  <c r="F2677" i="9"/>
  <c r="F2676" i="9"/>
  <c r="F2675" i="9"/>
  <c r="F2674" i="9"/>
  <c r="F2673" i="9"/>
  <c r="F2672" i="9"/>
  <c r="F2671" i="9"/>
  <c r="F2670" i="9"/>
  <c r="F2669" i="9"/>
  <c r="F2668" i="9"/>
  <c r="F2667" i="9"/>
  <c r="F2666" i="9"/>
  <c r="F2665" i="9"/>
  <c r="F2664" i="9"/>
  <c r="F2663" i="9"/>
  <c r="F2662" i="9"/>
  <c r="F2661" i="9"/>
  <c r="F2660" i="9"/>
  <c r="F2659" i="9"/>
  <c r="F2658" i="9"/>
  <c r="F2657" i="9"/>
  <c r="F2656" i="9"/>
  <c r="F2655" i="9"/>
  <c r="F2654" i="9"/>
  <c r="F2653" i="9"/>
  <c r="F2652" i="9"/>
  <c r="F2651" i="9"/>
  <c r="F2650" i="9"/>
  <c r="F2649" i="9"/>
  <c r="F2648" i="9"/>
  <c r="F2647" i="9"/>
  <c r="F2646" i="9"/>
  <c r="F2645" i="9"/>
  <c r="F2644" i="9"/>
  <c r="F2643" i="9"/>
  <c r="F2642" i="9"/>
  <c r="F2641" i="9"/>
  <c r="F2640" i="9"/>
  <c r="F2639" i="9"/>
  <c r="F2638" i="9"/>
  <c r="F2637" i="9"/>
  <c r="F2636" i="9"/>
  <c r="F2635" i="9"/>
  <c r="F2634" i="9"/>
  <c r="F2633" i="9"/>
  <c r="F2632" i="9"/>
  <c r="F2631" i="9"/>
  <c r="F2630" i="9"/>
  <c r="F2629" i="9"/>
  <c r="F2628" i="9"/>
  <c r="F2627" i="9"/>
  <c r="F2626" i="9"/>
  <c r="F2625" i="9"/>
  <c r="F2624" i="9"/>
  <c r="F2623" i="9"/>
  <c r="F2622" i="9"/>
  <c r="F2621" i="9"/>
  <c r="F2620" i="9"/>
  <c r="F2619" i="9"/>
  <c r="F2618" i="9"/>
  <c r="F2617" i="9"/>
  <c r="F2616" i="9"/>
  <c r="F2615" i="9"/>
  <c r="F2614" i="9"/>
  <c r="F2613" i="9"/>
  <c r="F2612" i="9"/>
  <c r="F2611" i="9"/>
  <c r="F2610" i="9"/>
  <c r="F2609" i="9"/>
  <c r="F2608" i="9"/>
  <c r="F2607" i="9"/>
  <c r="F2606" i="9"/>
  <c r="F2605" i="9"/>
  <c r="F2604" i="9"/>
  <c r="F2603" i="9"/>
  <c r="F2602" i="9"/>
  <c r="F2601" i="9"/>
  <c r="F2600" i="9"/>
  <c r="F2599" i="9"/>
  <c r="F2598" i="9"/>
  <c r="F2597" i="9"/>
  <c r="F2596" i="9"/>
  <c r="F2595" i="9"/>
  <c r="F2594" i="9"/>
  <c r="F2593" i="9"/>
  <c r="F2592" i="9"/>
  <c r="F2591" i="9"/>
  <c r="F2590" i="9"/>
  <c r="F2589" i="9"/>
  <c r="F2588" i="9"/>
  <c r="F2587" i="9"/>
  <c r="F2586" i="9"/>
  <c r="F2585" i="9"/>
  <c r="F2584" i="9"/>
  <c r="F2583" i="9"/>
  <c r="F2582" i="9"/>
  <c r="F2581" i="9"/>
  <c r="F2580" i="9"/>
  <c r="F2579" i="9"/>
  <c r="F2578" i="9"/>
  <c r="F2577" i="9"/>
  <c r="F2576" i="9"/>
  <c r="F2575" i="9"/>
  <c r="F2574" i="9"/>
  <c r="F2573" i="9"/>
  <c r="F2572" i="9"/>
  <c r="F2571" i="9"/>
  <c r="F2570" i="9"/>
  <c r="F2569" i="9"/>
  <c r="F2568" i="9"/>
  <c r="F2567" i="9"/>
  <c r="F2566" i="9"/>
  <c r="F2565" i="9"/>
  <c r="F2564" i="9"/>
  <c r="F2563" i="9"/>
  <c r="F2562" i="9"/>
  <c r="F2561" i="9"/>
  <c r="F2560" i="9"/>
  <c r="F2559" i="9"/>
  <c r="F2558" i="9"/>
  <c r="F2557" i="9"/>
  <c r="F2556" i="9"/>
  <c r="F2555" i="9"/>
  <c r="F2554" i="9"/>
  <c r="F2553" i="9"/>
  <c r="F2552" i="9"/>
  <c r="F2551" i="9"/>
  <c r="F2550" i="9"/>
  <c r="F2549" i="9"/>
  <c r="F2548" i="9"/>
  <c r="F2547" i="9"/>
  <c r="F2546" i="9"/>
  <c r="F2545" i="9"/>
  <c r="F2544" i="9"/>
  <c r="F2543" i="9"/>
  <c r="F2542" i="9"/>
  <c r="F2541" i="9"/>
  <c r="F2540" i="9"/>
  <c r="F2539" i="9"/>
  <c r="F2538" i="9"/>
  <c r="F2537" i="9"/>
  <c r="F2536" i="9"/>
  <c r="F2535" i="9"/>
  <c r="F2534" i="9"/>
  <c r="F2533" i="9"/>
  <c r="F2532" i="9"/>
  <c r="F2531" i="9"/>
  <c r="F2530" i="9"/>
  <c r="F2529" i="9"/>
  <c r="F2528" i="9"/>
  <c r="F2527" i="9"/>
  <c r="F2526" i="9"/>
  <c r="F2525" i="9"/>
  <c r="F2524" i="9"/>
  <c r="F2523" i="9"/>
  <c r="F2522" i="9"/>
  <c r="F2521" i="9"/>
  <c r="F2520" i="9"/>
  <c r="F2519" i="9"/>
  <c r="F2518" i="9"/>
  <c r="F2517" i="9"/>
  <c r="F2516" i="9"/>
  <c r="F2515" i="9"/>
  <c r="F2514" i="9"/>
  <c r="F2513" i="9"/>
  <c r="F2512" i="9"/>
  <c r="F2511" i="9"/>
  <c r="F2510" i="9"/>
  <c r="F2509" i="9"/>
  <c r="F2508" i="9"/>
  <c r="F2507" i="9"/>
  <c r="F2506" i="9"/>
  <c r="F2505" i="9"/>
  <c r="F2504" i="9"/>
  <c r="F2503" i="9"/>
  <c r="F2502" i="9"/>
  <c r="F2501" i="9"/>
  <c r="F2500" i="9"/>
  <c r="F2499" i="9"/>
  <c r="F2498" i="9"/>
  <c r="F2497" i="9"/>
  <c r="F2496" i="9"/>
  <c r="F2495" i="9"/>
  <c r="F2494" i="9"/>
  <c r="F2493" i="9"/>
  <c r="F2492" i="9"/>
  <c r="F2491" i="9"/>
  <c r="F2490" i="9"/>
  <c r="F2489" i="9"/>
  <c r="F2488" i="9"/>
  <c r="F2487" i="9"/>
  <c r="F2486" i="9"/>
  <c r="F2485" i="9"/>
  <c r="F2484" i="9"/>
  <c r="F2483" i="9"/>
  <c r="F2482" i="9"/>
  <c r="F2481" i="9"/>
  <c r="F2480" i="9"/>
  <c r="F2479" i="9"/>
  <c r="F2478" i="9"/>
  <c r="F2477" i="9"/>
  <c r="F2476" i="9"/>
  <c r="F2475" i="9"/>
  <c r="F2474" i="9"/>
  <c r="F2473" i="9"/>
  <c r="F2472" i="9"/>
  <c r="F2471" i="9"/>
  <c r="F2470" i="9"/>
  <c r="F2469" i="9"/>
  <c r="F2468" i="9"/>
  <c r="F2467" i="9"/>
  <c r="F2466" i="9"/>
  <c r="F2465" i="9"/>
  <c r="F2464" i="9"/>
  <c r="F2463" i="9"/>
  <c r="F2462" i="9"/>
  <c r="F2461" i="9"/>
  <c r="F2460" i="9"/>
  <c r="F2459" i="9"/>
  <c r="F2458" i="9"/>
  <c r="F2457" i="9"/>
  <c r="F2456" i="9"/>
  <c r="F2455" i="9"/>
  <c r="F2454" i="9"/>
  <c r="F2453" i="9"/>
  <c r="F2452" i="9"/>
  <c r="F2451" i="9"/>
  <c r="F2450" i="9"/>
  <c r="F2449" i="9"/>
  <c r="F2448" i="9"/>
  <c r="F2447" i="9"/>
  <c r="F2446" i="9"/>
  <c r="F2445" i="9"/>
  <c r="F2444" i="9"/>
  <c r="F2443" i="9"/>
  <c r="F2442" i="9"/>
  <c r="F2441" i="9"/>
  <c r="F2440" i="9"/>
  <c r="F2439" i="9"/>
  <c r="F2438" i="9"/>
  <c r="F2437" i="9"/>
  <c r="F2436" i="9"/>
  <c r="F2435" i="9"/>
  <c r="F2434" i="9"/>
  <c r="F2433" i="9"/>
  <c r="F2432" i="9"/>
  <c r="F2431" i="9"/>
  <c r="F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F2401" i="9"/>
  <c r="F2400" i="9"/>
  <c r="F2399" i="9"/>
  <c r="F2398" i="9"/>
  <c r="F2397" i="9"/>
  <c r="F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F2335" i="9"/>
  <c r="F2334" i="9"/>
  <c r="F2333" i="9"/>
  <c r="F2332" i="9"/>
  <c r="F2331" i="9"/>
  <c r="F2330" i="9"/>
  <c r="F2329" i="9"/>
  <c r="F2328" i="9"/>
  <c r="F2327" i="9"/>
  <c r="F2326" i="9"/>
  <c r="F2325" i="9"/>
  <c r="F2324" i="9"/>
  <c r="F2323" i="9"/>
  <c r="F2322" i="9"/>
  <c r="F2321" i="9"/>
  <c r="F2320" i="9"/>
  <c r="F2319" i="9"/>
  <c r="F2318" i="9"/>
  <c r="F2317" i="9"/>
  <c r="F2316" i="9"/>
  <c r="F2315" i="9"/>
  <c r="F2314" i="9"/>
  <c r="F2313" i="9"/>
  <c r="F2312" i="9"/>
  <c r="F2311" i="9"/>
  <c r="F2310" i="9"/>
  <c r="F2309" i="9"/>
  <c r="F2308" i="9"/>
  <c r="F2307" i="9"/>
  <c r="F2306" i="9"/>
  <c r="F2305" i="9"/>
  <c r="F2304" i="9"/>
  <c r="F2303" i="9"/>
  <c r="F2302" i="9"/>
  <c r="F2301" i="9"/>
  <c r="F2300" i="9"/>
  <c r="F2299" i="9"/>
  <c r="F2298" i="9"/>
  <c r="F2297" i="9"/>
  <c r="F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F2238" i="9"/>
  <c r="F2237" i="9"/>
  <c r="F2236" i="9"/>
  <c r="F2235" i="9"/>
  <c r="F2234" i="9"/>
  <c r="F2233" i="9"/>
  <c r="F2232" i="9"/>
  <c r="F2231" i="9"/>
  <c r="F2230" i="9"/>
  <c r="F2229" i="9"/>
  <c r="F2228" i="9"/>
  <c r="F2227" i="9"/>
  <c r="F2226" i="9"/>
  <c r="F2225" i="9"/>
  <c r="F2224" i="9"/>
  <c r="F2223" i="9"/>
  <c r="F2222" i="9"/>
  <c r="F2221" i="9"/>
  <c r="F2220" i="9"/>
  <c r="F2219" i="9"/>
  <c r="F2218" i="9"/>
  <c r="F2217" i="9"/>
  <c r="F2216" i="9"/>
  <c r="F2215" i="9"/>
  <c r="F2214" i="9"/>
  <c r="F2213" i="9"/>
  <c r="F2212" i="9"/>
  <c r="F2211" i="9"/>
  <c r="F2210" i="9"/>
  <c r="F2209" i="9"/>
  <c r="F2208" i="9"/>
  <c r="F2207" i="9"/>
  <c r="F2206" i="9"/>
  <c r="F2205" i="9"/>
  <c r="F2204" i="9"/>
  <c r="F2203" i="9"/>
  <c r="F2202" i="9"/>
  <c r="F2201" i="9"/>
  <c r="F2200" i="9"/>
  <c r="F2199" i="9"/>
  <c r="F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F1877" i="9"/>
  <c r="F1876" i="9"/>
  <c r="F1875" i="9"/>
  <c r="F1874" i="9"/>
  <c r="F1873" i="9"/>
  <c r="F1872" i="9"/>
  <c r="F1871" i="9"/>
  <c r="F1870" i="9"/>
  <c r="F1869" i="9"/>
  <c r="F1868" i="9"/>
  <c r="F1867" i="9"/>
  <c r="F1866" i="9"/>
  <c r="F1865" i="9"/>
  <c r="F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F1839" i="9"/>
  <c r="F1838" i="9"/>
  <c r="F1837" i="9"/>
  <c r="F1836" i="9"/>
  <c r="F1835" i="9"/>
  <c r="F1834" i="9"/>
  <c r="F1833" i="9"/>
  <c r="F1832" i="9"/>
  <c r="F1831" i="9"/>
  <c r="F1830" i="9"/>
  <c r="F1829" i="9"/>
  <c r="F1828" i="9"/>
  <c r="F1827" i="9"/>
  <c r="F1826" i="9"/>
  <c r="F1825" i="9"/>
  <c r="F1824" i="9"/>
  <c r="F1823" i="9"/>
  <c r="F1822" i="9"/>
  <c r="F1821" i="9"/>
  <c r="F1820" i="9"/>
  <c r="F1819" i="9"/>
  <c r="F1818" i="9"/>
  <c r="F1817" i="9"/>
  <c r="F1816" i="9"/>
  <c r="F1815" i="9"/>
  <c r="F1814" i="9"/>
  <c r="F1813" i="9"/>
  <c r="F1812" i="9"/>
  <c r="F1811" i="9"/>
  <c r="F1810" i="9"/>
  <c r="F1809" i="9"/>
  <c r="F1808" i="9"/>
  <c r="F1807" i="9"/>
  <c r="F1806" i="9"/>
  <c r="F1805" i="9"/>
  <c r="F1804" i="9"/>
  <c r="F1803" i="9"/>
  <c r="F1802" i="9"/>
  <c r="F1801" i="9"/>
  <c r="F1800" i="9"/>
  <c r="F1799" i="9"/>
  <c r="F1798" i="9"/>
  <c r="F1797" i="9"/>
  <c r="F1796" i="9"/>
  <c r="F1795" i="9"/>
  <c r="F1794" i="9"/>
  <c r="F1793" i="9"/>
  <c r="F1792" i="9"/>
  <c r="F1791" i="9"/>
  <c r="F1790" i="9"/>
  <c r="F1789" i="9"/>
  <c r="F1788" i="9"/>
  <c r="F1787" i="9"/>
  <c r="F1786" i="9"/>
  <c r="F1785" i="9"/>
  <c r="F1784" i="9"/>
  <c r="F1783" i="9"/>
  <c r="F1782" i="9"/>
  <c r="F1781" i="9"/>
  <c r="F1780" i="9"/>
  <c r="F1779" i="9"/>
  <c r="F1778" i="9"/>
  <c r="F1777" i="9"/>
  <c r="F1776" i="9"/>
  <c r="F1775" i="9"/>
  <c r="F1774" i="9"/>
  <c r="F1773" i="9"/>
  <c r="F1772" i="9"/>
  <c r="F1771" i="9"/>
  <c r="F1770" i="9"/>
  <c r="F1769" i="9"/>
  <c r="F1768" i="9"/>
  <c r="F1767" i="9"/>
  <c r="F1766" i="9"/>
  <c r="F1765" i="9"/>
  <c r="F1764" i="9"/>
  <c r="F1763" i="9"/>
  <c r="F1762" i="9"/>
  <c r="F1761" i="9"/>
  <c r="F1760" i="9"/>
  <c r="F1759" i="9"/>
  <c r="F1758" i="9"/>
  <c r="F1757" i="9"/>
  <c r="F1756" i="9"/>
  <c r="F1755" i="9"/>
  <c r="F1754" i="9"/>
  <c r="F1753" i="9"/>
  <c r="F1752" i="9"/>
  <c r="F1751" i="9"/>
  <c r="F1750" i="9"/>
  <c r="F1749" i="9"/>
  <c r="F1748" i="9"/>
  <c r="F1747" i="9"/>
  <c r="F1746" i="9"/>
  <c r="F1745" i="9"/>
  <c r="F1744" i="9"/>
  <c r="F1743" i="9"/>
  <c r="F1742" i="9"/>
  <c r="F1741" i="9"/>
  <c r="F1740" i="9"/>
  <c r="F1739" i="9"/>
  <c r="F1738" i="9"/>
  <c r="F1737" i="9"/>
  <c r="F1736" i="9"/>
  <c r="F1735" i="9"/>
  <c r="F1734" i="9"/>
  <c r="F1733" i="9"/>
  <c r="F1732" i="9"/>
  <c r="F1731" i="9"/>
  <c r="F1730" i="9"/>
  <c r="F1729" i="9"/>
  <c r="F1728" i="9"/>
  <c r="F1727" i="9"/>
  <c r="F1726" i="9"/>
  <c r="F1725" i="9"/>
  <c r="F1724" i="9"/>
  <c r="F1723" i="9"/>
  <c r="F1722" i="9"/>
  <c r="F1721" i="9"/>
  <c r="F1720" i="9"/>
  <c r="F1719" i="9"/>
  <c r="F1718" i="9"/>
  <c r="F1717" i="9"/>
  <c r="F1716" i="9"/>
  <c r="F1715" i="9"/>
  <c r="F1714" i="9"/>
  <c r="F1713" i="9"/>
  <c r="F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F1553" i="9"/>
  <c r="F1552" i="9"/>
  <c r="F1551" i="9"/>
  <c r="F1550" i="9"/>
  <c r="F1549" i="9"/>
  <c r="F1548" i="9"/>
  <c r="F1547" i="9"/>
  <c r="F1546" i="9"/>
  <c r="F1545" i="9"/>
  <c r="F1544" i="9"/>
  <c r="F1543" i="9"/>
  <c r="F1542" i="9"/>
  <c r="F1541" i="9"/>
  <c r="F1540" i="9"/>
  <c r="F1539" i="9"/>
  <c r="F1538" i="9"/>
  <c r="F1537" i="9"/>
  <c r="F1536" i="9"/>
  <c r="F1535" i="9"/>
  <c r="F1534"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F2" i="9"/>
  <c r="K5233" i="9"/>
  <c r="K5232" i="9"/>
  <c r="K5231" i="9"/>
  <c r="K5230" i="9"/>
  <c r="K5229" i="9"/>
  <c r="K5228" i="9"/>
  <c r="K5227" i="9"/>
  <c r="K5226" i="9"/>
  <c r="K5225" i="9"/>
  <c r="K5224" i="9"/>
  <c r="K5223" i="9"/>
  <c r="K5222" i="9"/>
  <c r="K5221" i="9"/>
  <c r="K5220" i="9"/>
  <c r="K5219" i="9"/>
  <c r="K5218" i="9"/>
  <c r="K5217" i="9"/>
  <c r="K5216" i="9"/>
  <c r="K5215" i="9"/>
  <c r="K5214" i="9"/>
  <c r="K5213" i="9"/>
  <c r="K5212" i="9"/>
  <c r="K5211" i="9"/>
  <c r="K5210" i="9"/>
  <c r="K5209" i="9"/>
  <c r="K5208" i="9"/>
  <c r="K5207" i="9"/>
  <c r="K5206" i="9"/>
  <c r="K5205" i="9"/>
  <c r="K5204" i="9"/>
  <c r="K5203" i="9"/>
  <c r="K5202" i="9"/>
  <c r="K5201" i="9"/>
  <c r="K5200" i="9"/>
  <c r="K5199" i="9"/>
  <c r="K5198" i="9"/>
  <c r="K5197" i="9"/>
  <c r="K5196" i="9"/>
  <c r="K5195" i="9"/>
  <c r="K5194" i="9"/>
  <c r="K5193" i="9"/>
  <c r="K5192" i="9"/>
  <c r="K5191" i="9"/>
  <c r="K5190" i="9"/>
  <c r="K5189" i="9"/>
  <c r="K5188" i="9"/>
  <c r="K5187" i="9"/>
  <c r="K5186" i="9"/>
  <c r="K5185" i="9"/>
  <c r="K5184" i="9"/>
  <c r="K5183" i="9"/>
  <c r="K5182" i="9"/>
  <c r="K5181" i="9"/>
  <c r="K5180" i="9"/>
  <c r="K5179" i="9"/>
  <c r="K5178" i="9"/>
  <c r="K5177" i="9"/>
  <c r="K5176" i="9"/>
  <c r="K5175" i="9"/>
  <c r="K5174" i="9"/>
  <c r="K5173" i="9"/>
  <c r="K5172" i="9"/>
  <c r="K5171" i="9"/>
  <c r="K5170" i="9"/>
  <c r="K5169" i="9"/>
  <c r="K5168" i="9"/>
  <c r="K5167" i="9"/>
  <c r="K5166" i="9"/>
  <c r="K5165" i="9"/>
  <c r="K5164" i="9"/>
  <c r="K5163" i="9"/>
  <c r="K5162" i="9"/>
  <c r="K5161" i="9"/>
  <c r="K5160" i="9"/>
  <c r="K5159" i="9"/>
  <c r="K5158" i="9"/>
  <c r="K5157" i="9"/>
  <c r="K5156" i="9"/>
  <c r="K5155" i="9"/>
  <c r="K5154" i="9"/>
  <c r="K5153" i="9"/>
  <c r="K5152" i="9"/>
  <c r="K5151" i="9"/>
  <c r="K5150" i="9"/>
  <c r="K5149" i="9"/>
  <c r="K5148" i="9"/>
  <c r="K5147" i="9"/>
  <c r="K5146" i="9"/>
  <c r="K5145" i="9"/>
  <c r="K5144" i="9"/>
  <c r="K5143" i="9"/>
  <c r="K5142" i="9"/>
  <c r="K5141" i="9"/>
  <c r="K5140" i="9"/>
  <c r="K5139" i="9"/>
  <c r="K5138" i="9"/>
  <c r="K5137" i="9"/>
  <c r="K5136" i="9"/>
  <c r="K5135" i="9"/>
  <c r="K5134" i="9"/>
  <c r="K5133" i="9"/>
  <c r="K5132" i="9"/>
  <c r="K5131" i="9"/>
  <c r="K5130" i="9"/>
  <c r="K5129" i="9"/>
  <c r="K5128" i="9"/>
  <c r="K5127" i="9"/>
  <c r="K5126" i="9"/>
  <c r="K5125" i="9"/>
  <c r="K5124" i="9"/>
  <c r="K5123" i="9"/>
  <c r="K5122" i="9"/>
  <c r="K5121" i="9"/>
  <c r="K5120" i="9"/>
  <c r="K5119" i="9"/>
  <c r="K5118" i="9"/>
  <c r="K5117" i="9"/>
  <c r="K5116" i="9"/>
  <c r="K5115" i="9"/>
  <c r="K5114" i="9"/>
  <c r="K5113" i="9"/>
  <c r="K5112" i="9"/>
  <c r="K5111" i="9"/>
  <c r="K5110" i="9"/>
  <c r="K5109" i="9"/>
  <c r="K5108" i="9"/>
  <c r="K5107" i="9"/>
  <c r="K5106" i="9"/>
  <c r="K5105" i="9"/>
  <c r="K5104" i="9"/>
  <c r="K5103" i="9"/>
  <c r="K5102" i="9"/>
  <c r="K5101" i="9"/>
  <c r="K5100" i="9"/>
  <c r="K5099" i="9"/>
  <c r="K5098" i="9"/>
  <c r="K5097" i="9"/>
  <c r="K5096" i="9"/>
  <c r="K5095" i="9"/>
  <c r="K5094" i="9"/>
  <c r="K5093" i="9"/>
  <c r="K5092" i="9"/>
  <c r="K5091" i="9"/>
  <c r="K5090" i="9"/>
  <c r="K5089" i="9"/>
  <c r="K5088" i="9"/>
  <c r="K5087" i="9"/>
  <c r="K5086" i="9"/>
  <c r="K5085" i="9"/>
  <c r="K5084" i="9"/>
  <c r="K5083" i="9"/>
  <c r="K5082" i="9"/>
  <c r="K5081" i="9"/>
  <c r="K5080" i="9"/>
  <c r="K5079" i="9"/>
  <c r="K5078" i="9"/>
  <c r="K5077" i="9"/>
  <c r="K5076" i="9"/>
  <c r="K5075" i="9"/>
  <c r="K5074" i="9"/>
  <c r="K5073" i="9"/>
  <c r="K5072" i="9"/>
  <c r="K5071" i="9"/>
  <c r="K5070" i="9"/>
  <c r="K5069" i="9"/>
  <c r="K5068" i="9"/>
  <c r="K5067" i="9"/>
  <c r="K5066" i="9"/>
  <c r="K5065" i="9"/>
  <c r="K5064" i="9"/>
  <c r="K5063" i="9"/>
  <c r="K5062" i="9"/>
  <c r="K5061" i="9"/>
  <c r="K5060" i="9"/>
  <c r="K5059" i="9"/>
  <c r="K5058" i="9"/>
  <c r="K5057" i="9"/>
  <c r="K5056" i="9"/>
  <c r="K5055" i="9"/>
  <c r="K5054" i="9"/>
  <c r="K5053" i="9"/>
  <c r="K5052" i="9"/>
  <c r="K5051" i="9"/>
  <c r="K5050" i="9"/>
  <c r="K5049" i="9"/>
  <c r="K5048" i="9"/>
  <c r="K5047" i="9"/>
  <c r="K5046" i="9"/>
  <c r="K5045" i="9"/>
  <c r="K5044" i="9"/>
  <c r="K5043" i="9"/>
  <c r="K5042" i="9"/>
  <c r="K5041" i="9"/>
  <c r="K5040" i="9"/>
  <c r="K5039" i="9"/>
  <c r="K5038" i="9"/>
  <c r="K5037" i="9"/>
  <c r="K5036" i="9"/>
  <c r="K5035" i="9"/>
  <c r="K5034" i="9"/>
  <c r="K5033" i="9"/>
  <c r="K5032" i="9"/>
  <c r="K5031" i="9"/>
  <c r="K5030" i="9"/>
  <c r="K5029" i="9"/>
  <c r="K5028" i="9"/>
  <c r="K5027" i="9"/>
  <c r="K5026" i="9"/>
  <c r="K5025" i="9"/>
  <c r="K5024" i="9"/>
  <c r="K5023" i="9"/>
  <c r="K5022" i="9"/>
  <c r="K5021" i="9"/>
  <c r="K5020" i="9"/>
  <c r="K5019" i="9"/>
  <c r="K5018" i="9"/>
  <c r="K5017" i="9"/>
  <c r="K5016" i="9"/>
  <c r="K5015" i="9"/>
  <c r="K5014" i="9"/>
  <c r="K5013" i="9"/>
  <c r="K5012" i="9"/>
  <c r="K5011" i="9"/>
  <c r="K5010" i="9"/>
  <c r="K5009" i="9"/>
  <c r="K5008" i="9"/>
  <c r="K5007" i="9"/>
  <c r="K5006" i="9"/>
  <c r="K5005" i="9"/>
  <c r="K5004" i="9"/>
  <c r="K5003" i="9"/>
  <c r="K5002" i="9"/>
  <c r="K5001" i="9"/>
  <c r="K5000" i="9"/>
  <c r="K4999" i="9"/>
  <c r="K4998" i="9"/>
  <c r="K4997" i="9"/>
  <c r="K4996" i="9"/>
  <c r="K4995" i="9"/>
  <c r="K4994" i="9"/>
  <c r="K4993" i="9"/>
  <c r="K4992" i="9"/>
  <c r="K4991" i="9"/>
  <c r="K4990" i="9"/>
  <c r="K4989" i="9"/>
  <c r="K4988" i="9"/>
  <c r="K4987" i="9"/>
  <c r="K4986" i="9"/>
  <c r="K4985" i="9"/>
  <c r="K4984" i="9"/>
  <c r="K4983" i="9"/>
  <c r="K4982" i="9"/>
  <c r="K4981" i="9"/>
  <c r="K4980" i="9"/>
  <c r="K4979" i="9"/>
  <c r="K4978" i="9"/>
  <c r="K4977" i="9"/>
  <c r="K4976" i="9"/>
  <c r="K4975" i="9"/>
  <c r="K4974" i="9"/>
  <c r="K4973" i="9"/>
  <c r="K4972" i="9"/>
  <c r="K4971" i="9"/>
  <c r="K4970" i="9"/>
  <c r="K4969" i="9"/>
  <c r="K4968" i="9"/>
  <c r="K4967" i="9"/>
  <c r="K4966" i="9"/>
  <c r="K4965" i="9"/>
  <c r="K4964" i="9"/>
  <c r="K4963" i="9"/>
  <c r="K4962" i="9"/>
  <c r="K4961" i="9"/>
  <c r="K4960" i="9"/>
  <c r="K4959" i="9"/>
  <c r="K4958" i="9"/>
  <c r="K4957" i="9"/>
  <c r="K4956" i="9"/>
  <c r="K4955" i="9"/>
  <c r="K4954" i="9"/>
  <c r="K4953" i="9"/>
  <c r="K4952" i="9"/>
  <c r="K4951" i="9"/>
  <c r="K4950" i="9"/>
  <c r="K4949" i="9"/>
  <c r="K4948" i="9"/>
  <c r="K4947" i="9"/>
  <c r="K4946" i="9"/>
  <c r="K4945" i="9"/>
  <c r="K4944" i="9"/>
  <c r="K4943" i="9"/>
  <c r="K4942" i="9"/>
  <c r="K4941" i="9"/>
  <c r="K4940" i="9"/>
  <c r="K4939" i="9"/>
  <c r="K4938" i="9"/>
  <c r="K4937" i="9"/>
  <c r="K4936" i="9"/>
  <c r="K4935" i="9"/>
  <c r="K4934" i="9"/>
  <c r="K4933" i="9"/>
  <c r="K4932" i="9"/>
  <c r="K4931" i="9"/>
  <c r="K4930" i="9"/>
  <c r="K4929" i="9"/>
  <c r="K4928" i="9"/>
  <c r="K4927" i="9"/>
  <c r="K4926" i="9"/>
  <c r="K4925" i="9"/>
  <c r="K4924" i="9"/>
  <c r="K4923" i="9"/>
  <c r="K4922" i="9"/>
  <c r="K4921" i="9"/>
  <c r="K4920" i="9"/>
  <c r="K4919" i="9"/>
  <c r="K4918" i="9"/>
  <c r="K4917" i="9"/>
  <c r="K4916" i="9"/>
  <c r="K4915" i="9"/>
  <c r="K4914" i="9"/>
  <c r="K4913" i="9"/>
  <c r="K4912" i="9"/>
  <c r="K4911" i="9"/>
  <c r="K4910" i="9"/>
  <c r="K4909" i="9"/>
  <c r="K4908" i="9"/>
  <c r="K4907" i="9"/>
  <c r="K4906" i="9"/>
  <c r="K4905" i="9"/>
  <c r="K4904" i="9"/>
  <c r="K4903" i="9"/>
  <c r="K4902" i="9"/>
  <c r="K4901" i="9"/>
  <c r="K4900" i="9"/>
  <c r="K4899" i="9"/>
  <c r="K4898" i="9"/>
  <c r="K4897" i="9"/>
  <c r="K4896" i="9"/>
  <c r="K4895" i="9"/>
  <c r="K4894" i="9"/>
  <c r="K4893" i="9"/>
  <c r="K4892" i="9"/>
  <c r="K4891" i="9"/>
  <c r="K4890" i="9"/>
  <c r="K4889" i="9"/>
  <c r="K4888" i="9"/>
  <c r="K4887" i="9"/>
  <c r="K4886" i="9"/>
  <c r="K4885" i="9"/>
  <c r="K4884" i="9"/>
  <c r="K4883" i="9"/>
  <c r="K4882" i="9"/>
  <c r="K4881" i="9"/>
  <c r="K4880" i="9"/>
  <c r="K4879" i="9"/>
  <c r="K4878" i="9"/>
  <c r="K4877" i="9"/>
  <c r="K4876" i="9"/>
  <c r="K4875" i="9"/>
  <c r="K4874" i="9"/>
  <c r="K4873" i="9"/>
  <c r="K4872" i="9"/>
  <c r="K4871" i="9"/>
  <c r="K4870" i="9"/>
  <c r="K4869" i="9"/>
  <c r="K4868" i="9"/>
  <c r="K4867" i="9"/>
  <c r="K4866" i="9"/>
  <c r="K4865" i="9"/>
  <c r="K4864" i="9"/>
  <c r="K4863" i="9"/>
  <c r="K4862" i="9"/>
  <c r="K4861" i="9"/>
  <c r="K4860" i="9"/>
  <c r="K4859" i="9"/>
  <c r="K4858" i="9"/>
  <c r="K4857" i="9"/>
  <c r="K4856" i="9"/>
  <c r="K4855" i="9"/>
  <c r="K4854" i="9"/>
  <c r="K4853" i="9"/>
  <c r="K4852" i="9"/>
  <c r="K4851" i="9"/>
  <c r="K4850" i="9"/>
  <c r="K4849" i="9"/>
  <c r="K4848" i="9"/>
  <c r="K4847" i="9"/>
  <c r="K4846" i="9"/>
  <c r="K4845" i="9"/>
  <c r="K4844" i="9"/>
  <c r="K4843" i="9"/>
  <c r="K4842" i="9"/>
  <c r="K4841" i="9"/>
  <c r="K4840" i="9"/>
  <c r="K4839" i="9"/>
  <c r="K4838" i="9"/>
  <c r="K4837" i="9"/>
  <c r="K4836" i="9"/>
  <c r="K4835" i="9"/>
  <c r="K4834" i="9"/>
  <c r="K4833" i="9"/>
  <c r="K4832" i="9"/>
  <c r="K4831" i="9"/>
  <c r="K4830" i="9"/>
  <c r="K4829" i="9"/>
  <c r="K4828" i="9"/>
  <c r="K4827" i="9"/>
  <c r="K4826" i="9"/>
  <c r="K4825" i="9"/>
  <c r="K4824" i="9"/>
  <c r="K4823" i="9"/>
  <c r="K4822" i="9"/>
  <c r="K4821" i="9"/>
  <c r="K4820" i="9"/>
  <c r="K4819" i="9"/>
  <c r="K4818" i="9"/>
  <c r="K4817" i="9"/>
  <c r="K4816" i="9"/>
  <c r="K4815" i="9"/>
  <c r="K4814" i="9"/>
  <c r="K4813" i="9"/>
  <c r="K4812" i="9"/>
  <c r="K4811" i="9"/>
  <c r="K4810" i="9"/>
  <c r="K4809" i="9"/>
  <c r="K4808" i="9"/>
  <c r="K4807" i="9"/>
  <c r="K4806" i="9"/>
  <c r="K4805" i="9"/>
  <c r="K4804" i="9"/>
  <c r="K4803" i="9"/>
  <c r="K4802" i="9"/>
  <c r="K4801" i="9"/>
  <c r="K4800" i="9"/>
  <c r="K4799" i="9"/>
  <c r="K4798" i="9"/>
  <c r="K4797" i="9"/>
  <c r="K4796" i="9"/>
  <c r="K4795" i="9"/>
  <c r="K4794" i="9"/>
  <c r="K4793" i="9"/>
  <c r="K4792" i="9"/>
  <c r="K4791" i="9"/>
  <c r="K4790" i="9"/>
  <c r="K4789" i="9"/>
  <c r="K4788" i="9"/>
  <c r="K4787" i="9"/>
  <c r="K4786" i="9"/>
  <c r="K4785" i="9"/>
  <c r="K4784" i="9"/>
  <c r="K4783" i="9"/>
  <c r="K4782" i="9"/>
  <c r="K4781" i="9"/>
  <c r="K4780" i="9"/>
  <c r="K4779" i="9"/>
  <c r="K4778" i="9"/>
  <c r="K4777" i="9"/>
  <c r="K4776" i="9"/>
  <c r="K4775" i="9"/>
  <c r="K4774" i="9"/>
  <c r="K4773" i="9"/>
  <c r="K4772" i="9"/>
  <c r="K4771" i="9"/>
  <c r="K4770" i="9"/>
  <c r="K4769" i="9"/>
  <c r="K4768" i="9"/>
  <c r="K4767" i="9"/>
  <c r="K4766" i="9"/>
  <c r="K4765" i="9"/>
  <c r="K4764" i="9"/>
  <c r="K4763" i="9"/>
  <c r="K4762" i="9"/>
  <c r="K4761" i="9"/>
  <c r="K4760" i="9"/>
  <c r="K4759" i="9"/>
  <c r="K4758" i="9"/>
  <c r="K4757" i="9"/>
  <c r="K4756" i="9"/>
  <c r="K4755" i="9"/>
  <c r="K4754" i="9"/>
  <c r="K4753" i="9"/>
  <c r="K4752" i="9"/>
  <c r="K4751" i="9"/>
  <c r="K4750" i="9"/>
  <c r="K4749" i="9"/>
  <c r="K4748" i="9"/>
  <c r="K4747" i="9"/>
  <c r="K4746" i="9"/>
  <c r="K4745" i="9"/>
  <c r="K4744" i="9"/>
  <c r="K4743" i="9"/>
  <c r="K4742" i="9"/>
  <c r="K4741" i="9"/>
  <c r="K4740" i="9"/>
  <c r="K4739" i="9"/>
  <c r="K4738" i="9"/>
  <c r="K4737" i="9"/>
  <c r="K4736" i="9"/>
  <c r="K4735" i="9"/>
  <c r="K4734" i="9"/>
  <c r="K4733" i="9"/>
  <c r="K4732" i="9"/>
  <c r="K4731" i="9"/>
  <c r="K4730" i="9"/>
  <c r="K4729" i="9"/>
  <c r="K4728" i="9"/>
  <c r="K4727" i="9"/>
  <c r="K4726" i="9"/>
  <c r="K4725" i="9"/>
  <c r="K4724" i="9"/>
  <c r="K4723" i="9"/>
  <c r="K4722" i="9"/>
  <c r="K4721" i="9"/>
  <c r="K4720" i="9"/>
  <c r="K4719" i="9"/>
  <c r="K4718" i="9"/>
  <c r="K4717" i="9"/>
  <c r="K4716" i="9"/>
  <c r="K4715" i="9"/>
  <c r="K4714" i="9"/>
  <c r="K4713" i="9"/>
  <c r="K4712" i="9"/>
  <c r="K4711" i="9"/>
  <c r="K4710" i="9"/>
  <c r="K4709" i="9"/>
  <c r="K4708" i="9"/>
  <c r="K4707" i="9"/>
  <c r="K4706" i="9"/>
  <c r="K4705" i="9"/>
  <c r="K4704" i="9"/>
  <c r="K4703" i="9"/>
  <c r="K4702" i="9"/>
  <c r="K4701" i="9"/>
  <c r="K4700" i="9"/>
  <c r="K4699" i="9"/>
  <c r="K4698" i="9"/>
  <c r="K4697" i="9"/>
  <c r="K4696" i="9"/>
  <c r="K4695" i="9"/>
  <c r="K4694" i="9"/>
  <c r="K4693" i="9"/>
  <c r="K4692" i="9"/>
  <c r="K4691" i="9"/>
  <c r="K4690" i="9"/>
  <c r="K4689" i="9"/>
  <c r="K4688" i="9"/>
  <c r="K4687" i="9"/>
  <c r="K4686" i="9"/>
  <c r="K4685" i="9"/>
  <c r="K4684" i="9"/>
  <c r="K4683" i="9"/>
  <c r="K4682" i="9"/>
  <c r="K4681" i="9"/>
  <c r="K4680" i="9"/>
  <c r="K4679" i="9"/>
  <c r="K4678" i="9"/>
  <c r="K4677" i="9"/>
  <c r="K4676" i="9"/>
  <c r="K4675" i="9"/>
  <c r="K4674" i="9"/>
  <c r="K4673" i="9"/>
  <c r="K4672" i="9"/>
  <c r="K4671" i="9"/>
  <c r="K4670" i="9"/>
  <c r="K4669" i="9"/>
  <c r="K4668" i="9"/>
  <c r="K4667" i="9"/>
  <c r="K4666" i="9"/>
  <c r="K4665" i="9"/>
  <c r="K4664" i="9"/>
  <c r="K4663" i="9"/>
  <c r="K4662" i="9"/>
  <c r="K4661" i="9"/>
  <c r="K4660" i="9"/>
  <c r="K4659" i="9"/>
  <c r="K4658" i="9"/>
  <c r="K4657" i="9"/>
  <c r="K4656" i="9"/>
  <c r="K4655" i="9"/>
  <c r="K4654" i="9"/>
  <c r="K4653" i="9"/>
  <c r="K4652" i="9"/>
  <c r="K4651" i="9"/>
  <c r="K4650" i="9"/>
  <c r="K4649" i="9"/>
  <c r="K4648" i="9"/>
  <c r="K4647" i="9"/>
  <c r="K4646" i="9"/>
  <c r="K4645" i="9"/>
  <c r="K4644" i="9"/>
  <c r="K4643" i="9"/>
  <c r="K4642" i="9"/>
  <c r="K4641" i="9"/>
  <c r="K4640" i="9"/>
  <c r="K4639" i="9"/>
  <c r="K4638" i="9"/>
  <c r="K4637" i="9"/>
  <c r="K4636" i="9"/>
  <c r="K4635" i="9"/>
  <c r="K4634" i="9"/>
  <c r="K4633" i="9"/>
  <c r="K4632" i="9"/>
  <c r="K4631" i="9"/>
  <c r="K4630" i="9"/>
  <c r="K4629" i="9"/>
  <c r="K4628" i="9"/>
  <c r="K4627" i="9"/>
  <c r="K4626" i="9"/>
  <c r="K4625" i="9"/>
  <c r="K4624" i="9"/>
  <c r="K4623" i="9"/>
  <c r="K4622" i="9"/>
  <c r="K4621" i="9"/>
  <c r="K4620" i="9"/>
  <c r="K4619" i="9"/>
  <c r="K4618" i="9"/>
  <c r="K4617" i="9"/>
  <c r="K4616" i="9"/>
  <c r="K4615" i="9"/>
  <c r="K4614" i="9"/>
  <c r="K4613" i="9"/>
  <c r="K4612" i="9"/>
  <c r="K4611" i="9"/>
  <c r="K4610" i="9"/>
  <c r="K4609" i="9"/>
  <c r="K4608" i="9"/>
  <c r="K4607" i="9"/>
  <c r="K4606" i="9"/>
  <c r="K4605" i="9"/>
  <c r="K4604" i="9"/>
  <c r="K4603" i="9"/>
  <c r="K4602" i="9"/>
  <c r="K4601" i="9"/>
  <c r="K4600" i="9"/>
  <c r="K4599" i="9"/>
  <c r="K4598" i="9"/>
  <c r="K4597" i="9"/>
  <c r="K4596" i="9"/>
  <c r="K4595" i="9"/>
  <c r="K4594" i="9"/>
  <c r="K4593" i="9"/>
  <c r="K4592" i="9"/>
  <c r="K4591" i="9"/>
  <c r="K4590" i="9"/>
  <c r="K4589" i="9"/>
  <c r="K4588" i="9"/>
  <c r="K4587" i="9"/>
  <c r="K4586" i="9"/>
  <c r="K4585" i="9"/>
  <c r="K4584" i="9"/>
  <c r="K4583" i="9"/>
  <c r="K4582" i="9"/>
  <c r="K4581" i="9"/>
  <c r="K4580" i="9"/>
  <c r="K4579" i="9"/>
  <c r="K4578" i="9"/>
  <c r="K4577" i="9"/>
  <c r="K4576" i="9"/>
  <c r="K4575" i="9"/>
  <c r="K4574" i="9"/>
  <c r="K4573" i="9"/>
  <c r="K4572" i="9"/>
  <c r="K4571" i="9"/>
  <c r="K4570" i="9"/>
  <c r="K4569" i="9"/>
  <c r="K4568" i="9"/>
  <c r="K4567" i="9"/>
  <c r="K4566" i="9"/>
  <c r="K4565" i="9"/>
  <c r="K4564" i="9"/>
  <c r="K4563" i="9"/>
  <c r="K4562" i="9"/>
  <c r="K4561" i="9"/>
  <c r="K4560" i="9"/>
  <c r="K4559" i="9"/>
  <c r="K4558" i="9"/>
  <c r="K4557" i="9"/>
  <c r="K4556" i="9"/>
  <c r="K4555" i="9"/>
  <c r="K4554" i="9"/>
  <c r="K4553" i="9"/>
  <c r="K4552" i="9"/>
  <c r="K4551" i="9"/>
  <c r="K4550" i="9"/>
  <c r="K4549" i="9"/>
  <c r="K4548" i="9"/>
  <c r="K4547" i="9"/>
  <c r="K4546" i="9"/>
  <c r="K4545" i="9"/>
  <c r="K4544" i="9"/>
  <c r="K4543" i="9"/>
  <c r="K4542" i="9"/>
  <c r="K4541" i="9"/>
  <c r="K4540" i="9"/>
  <c r="K4539" i="9"/>
  <c r="K4538" i="9"/>
  <c r="K4537" i="9"/>
  <c r="K4536" i="9"/>
  <c r="K4535" i="9"/>
  <c r="K4534" i="9"/>
  <c r="K4533" i="9"/>
  <c r="K4532" i="9"/>
  <c r="K4531" i="9"/>
  <c r="K4530" i="9"/>
  <c r="K4529" i="9"/>
  <c r="K4528" i="9"/>
  <c r="K4527" i="9"/>
  <c r="K4526" i="9"/>
  <c r="K4525" i="9"/>
  <c r="K4524" i="9"/>
  <c r="K4523" i="9"/>
  <c r="K4522" i="9"/>
  <c r="K4521" i="9"/>
  <c r="K4520" i="9"/>
  <c r="K4519" i="9"/>
  <c r="K4518" i="9"/>
  <c r="K4517" i="9"/>
  <c r="K4516" i="9"/>
  <c r="K4515" i="9"/>
  <c r="K4514" i="9"/>
  <c r="K4513" i="9"/>
  <c r="K4512" i="9"/>
  <c r="K4511" i="9"/>
  <c r="K4510" i="9"/>
  <c r="K4509" i="9"/>
  <c r="K4508" i="9"/>
  <c r="K4507" i="9"/>
  <c r="K4506" i="9"/>
  <c r="K4505" i="9"/>
  <c r="K4504" i="9"/>
  <c r="K4503" i="9"/>
  <c r="K4502" i="9"/>
  <c r="K4501" i="9"/>
  <c r="K4500" i="9"/>
  <c r="K4499" i="9"/>
  <c r="K4498" i="9"/>
  <c r="K4497" i="9"/>
  <c r="K4496" i="9"/>
  <c r="K4495" i="9"/>
  <c r="K4494" i="9"/>
  <c r="K4493" i="9"/>
  <c r="K4492" i="9"/>
  <c r="K4491" i="9"/>
  <c r="K4490" i="9"/>
  <c r="K4489" i="9"/>
  <c r="K4488" i="9"/>
  <c r="K4487" i="9"/>
  <c r="K4486" i="9"/>
  <c r="K4485" i="9"/>
  <c r="K4484" i="9"/>
  <c r="K4483" i="9"/>
  <c r="K4482" i="9"/>
  <c r="K4481" i="9"/>
  <c r="K4480" i="9"/>
  <c r="K4479" i="9"/>
  <c r="K4478" i="9"/>
  <c r="K4477" i="9"/>
  <c r="K4476" i="9"/>
  <c r="K4475" i="9"/>
  <c r="K4474" i="9"/>
  <c r="K4473" i="9"/>
  <c r="K4472" i="9"/>
  <c r="K4471" i="9"/>
  <c r="K4470" i="9"/>
  <c r="K4469" i="9"/>
  <c r="K4468" i="9"/>
  <c r="K4467" i="9"/>
  <c r="K4466" i="9"/>
  <c r="K4465" i="9"/>
  <c r="K4464" i="9"/>
  <c r="K4463" i="9"/>
  <c r="K4462" i="9"/>
  <c r="K4461" i="9"/>
  <c r="K4460" i="9"/>
  <c r="K4459" i="9"/>
  <c r="K4458" i="9"/>
  <c r="K4457" i="9"/>
  <c r="K4456" i="9"/>
  <c r="K4455" i="9"/>
  <c r="K4454" i="9"/>
  <c r="K4453" i="9"/>
  <c r="K4452" i="9"/>
  <c r="K4451" i="9"/>
  <c r="K4450" i="9"/>
  <c r="K4449" i="9"/>
  <c r="K4448" i="9"/>
  <c r="K4447" i="9"/>
  <c r="K4446" i="9"/>
  <c r="K4445" i="9"/>
  <c r="K4444" i="9"/>
  <c r="K4443" i="9"/>
  <c r="K4442" i="9"/>
  <c r="K4441" i="9"/>
  <c r="K4440" i="9"/>
  <c r="K4439" i="9"/>
  <c r="K4438" i="9"/>
  <c r="K4437" i="9"/>
  <c r="K4436" i="9"/>
  <c r="K4435" i="9"/>
  <c r="K4434" i="9"/>
  <c r="K4433" i="9"/>
  <c r="K4432" i="9"/>
  <c r="K4431" i="9"/>
  <c r="K4430" i="9"/>
  <c r="K4429" i="9"/>
  <c r="K4428" i="9"/>
  <c r="K4427" i="9"/>
  <c r="K4426" i="9"/>
  <c r="K4425" i="9"/>
  <c r="K4424" i="9"/>
  <c r="K4423" i="9"/>
  <c r="K4422" i="9"/>
  <c r="K4421" i="9"/>
  <c r="K4420" i="9"/>
  <c r="K4419" i="9"/>
  <c r="K4418" i="9"/>
  <c r="K4417" i="9"/>
  <c r="K4416" i="9"/>
  <c r="K4415" i="9"/>
  <c r="K4414" i="9"/>
  <c r="K4413" i="9"/>
  <c r="K4412" i="9"/>
  <c r="K4411" i="9"/>
  <c r="K4410" i="9"/>
  <c r="K4409" i="9"/>
  <c r="K4408" i="9"/>
  <c r="K4407" i="9"/>
  <c r="K4406" i="9"/>
  <c r="K4405" i="9"/>
  <c r="K4404" i="9"/>
  <c r="K4403" i="9"/>
  <c r="K4402" i="9"/>
  <c r="K4401" i="9"/>
  <c r="K4400" i="9"/>
  <c r="K4399" i="9"/>
  <c r="K4398" i="9"/>
  <c r="K4397" i="9"/>
  <c r="K4396" i="9"/>
  <c r="K4395" i="9"/>
  <c r="K4394" i="9"/>
  <c r="K4393" i="9"/>
  <c r="K4392" i="9"/>
  <c r="K4391" i="9"/>
  <c r="K4390" i="9"/>
  <c r="K4389" i="9"/>
  <c r="K4388" i="9"/>
  <c r="K4387" i="9"/>
  <c r="K4386" i="9"/>
  <c r="K4385" i="9"/>
  <c r="K4384" i="9"/>
  <c r="K4383" i="9"/>
  <c r="K4382" i="9"/>
  <c r="K4381" i="9"/>
  <c r="K4380" i="9"/>
  <c r="K4379" i="9"/>
  <c r="K4378" i="9"/>
  <c r="K4377" i="9"/>
  <c r="K4376" i="9"/>
  <c r="K4375" i="9"/>
  <c r="K4374" i="9"/>
  <c r="K4373" i="9"/>
  <c r="K4372" i="9"/>
  <c r="K4371" i="9"/>
  <c r="K4370" i="9"/>
  <c r="K4369" i="9"/>
  <c r="K4368" i="9"/>
  <c r="K4367" i="9"/>
  <c r="K4366" i="9"/>
  <c r="K4365" i="9"/>
  <c r="K4364" i="9"/>
  <c r="K4363" i="9"/>
  <c r="K4362" i="9"/>
  <c r="K4361" i="9"/>
  <c r="K4360" i="9"/>
  <c r="K4359" i="9"/>
  <c r="K4358" i="9"/>
  <c r="K4357" i="9"/>
  <c r="K4356" i="9"/>
  <c r="K4355" i="9"/>
  <c r="K4354" i="9"/>
  <c r="K4353" i="9"/>
  <c r="K4352" i="9"/>
  <c r="K4351" i="9"/>
  <c r="K4350" i="9"/>
  <c r="K4349" i="9"/>
  <c r="K4348" i="9"/>
  <c r="K4347" i="9"/>
  <c r="K4346" i="9"/>
  <c r="K4345" i="9"/>
  <c r="K4344" i="9"/>
  <c r="K4343" i="9"/>
  <c r="K4342" i="9"/>
  <c r="K4341" i="9"/>
  <c r="K4340" i="9"/>
  <c r="K4339" i="9"/>
  <c r="K4338" i="9"/>
  <c r="K4337" i="9"/>
  <c r="K4336" i="9"/>
  <c r="K4335" i="9"/>
  <c r="K4334" i="9"/>
  <c r="K4333" i="9"/>
  <c r="K4332" i="9"/>
  <c r="K4331" i="9"/>
  <c r="K4330" i="9"/>
  <c r="K4329" i="9"/>
  <c r="K4328" i="9"/>
  <c r="K4327" i="9"/>
  <c r="K4326" i="9"/>
  <c r="K4325" i="9"/>
  <c r="K4324" i="9"/>
  <c r="K4323" i="9"/>
  <c r="K4322" i="9"/>
  <c r="K4321" i="9"/>
  <c r="K4320" i="9"/>
  <c r="K4319" i="9"/>
  <c r="K4318" i="9"/>
  <c r="K4317" i="9"/>
  <c r="K4316" i="9"/>
  <c r="K4315" i="9"/>
  <c r="K4314" i="9"/>
  <c r="K4313" i="9"/>
  <c r="K4312" i="9"/>
  <c r="K4311" i="9"/>
  <c r="K4310" i="9"/>
  <c r="K4309" i="9"/>
  <c r="K4308" i="9"/>
  <c r="K4307" i="9"/>
  <c r="K4306" i="9"/>
  <c r="K4305" i="9"/>
  <c r="K4304" i="9"/>
  <c r="K4303" i="9"/>
  <c r="K4302" i="9"/>
  <c r="K4301" i="9"/>
  <c r="K4300" i="9"/>
  <c r="K4299" i="9"/>
  <c r="K4298" i="9"/>
  <c r="K4297" i="9"/>
  <c r="K4296" i="9"/>
  <c r="K4295" i="9"/>
  <c r="K4294" i="9"/>
  <c r="K4293" i="9"/>
  <c r="K4292" i="9"/>
  <c r="K4291" i="9"/>
  <c r="K4290" i="9"/>
  <c r="K4289" i="9"/>
  <c r="K4288" i="9"/>
  <c r="K4287" i="9"/>
  <c r="K4286" i="9"/>
  <c r="K4285" i="9"/>
  <c r="K4284" i="9"/>
  <c r="K4283" i="9"/>
  <c r="K4282" i="9"/>
  <c r="K4281" i="9"/>
  <c r="K4280" i="9"/>
  <c r="K4279" i="9"/>
  <c r="K4278" i="9"/>
  <c r="K4277" i="9"/>
  <c r="K4276" i="9"/>
  <c r="K4275" i="9"/>
  <c r="K4274" i="9"/>
  <c r="K4273" i="9"/>
  <c r="K4272" i="9"/>
  <c r="K4271" i="9"/>
  <c r="K4270" i="9"/>
  <c r="K4269" i="9"/>
  <c r="K4268" i="9"/>
  <c r="K4267" i="9"/>
  <c r="K4266" i="9"/>
  <c r="K4265" i="9"/>
  <c r="K4264" i="9"/>
  <c r="K4263" i="9"/>
  <c r="K4262" i="9"/>
  <c r="K4261" i="9"/>
  <c r="K4260" i="9"/>
  <c r="K4259" i="9"/>
  <c r="K4258" i="9"/>
  <c r="K4257" i="9"/>
  <c r="K4256" i="9"/>
  <c r="K4255" i="9"/>
  <c r="K4254" i="9"/>
  <c r="K4253" i="9"/>
  <c r="K4252" i="9"/>
  <c r="K4251" i="9"/>
  <c r="K4250" i="9"/>
  <c r="K4249" i="9"/>
  <c r="K4248" i="9"/>
  <c r="K4247" i="9"/>
  <c r="K4246" i="9"/>
  <c r="K4245" i="9"/>
  <c r="K4244" i="9"/>
  <c r="K4243" i="9"/>
  <c r="K4242" i="9"/>
  <c r="K4241" i="9"/>
  <c r="K4240" i="9"/>
  <c r="K4239" i="9"/>
  <c r="K4238" i="9"/>
  <c r="K4237" i="9"/>
  <c r="K4236" i="9"/>
  <c r="K4235" i="9"/>
  <c r="K4234" i="9"/>
  <c r="K4233" i="9"/>
  <c r="K4232" i="9"/>
  <c r="K4231" i="9"/>
  <c r="K4230" i="9"/>
  <c r="K4229" i="9"/>
  <c r="K4228" i="9"/>
  <c r="K4227" i="9"/>
  <c r="K4226" i="9"/>
  <c r="K4225" i="9"/>
  <c r="K4224" i="9"/>
  <c r="K4223" i="9"/>
  <c r="K4222" i="9"/>
  <c r="K4221" i="9"/>
  <c r="K4220" i="9"/>
  <c r="K4219" i="9"/>
  <c r="K4218" i="9"/>
  <c r="K4217" i="9"/>
  <c r="K4216" i="9"/>
  <c r="K4215" i="9"/>
  <c r="K4214" i="9"/>
  <c r="K4213" i="9"/>
  <c r="K4212" i="9"/>
  <c r="K4211" i="9"/>
  <c r="K4210" i="9"/>
  <c r="K4209" i="9"/>
  <c r="K4208" i="9"/>
  <c r="K4207" i="9"/>
  <c r="K4206" i="9"/>
  <c r="K4205" i="9"/>
  <c r="K4204" i="9"/>
  <c r="K4203" i="9"/>
  <c r="K4202" i="9"/>
  <c r="K4201" i="9"/>
  <c r="K4200" i="9"/>
  <c r="K4199" i="9"/>
  <c r="K4198" i="9"/>
  <c r="K4197" i="9"/>
  <c r="K4196" i="9"/>
  <c r="K4195" i="9"/>
  <c r="K4194" i="9"/>
  <c r="K4193" i="9"/>
  <c r="K4192" i="9"/>
  <c r="K4191" i="9"/>
  <c r="K4190" i="9"/>
  <c r="K4189" i="9"/>
  <c r="K4188" i="9"/>
  <c r="K4187" i="9"/>
  <c r="K4186" i="9"/>
  <c r="K4185" i="9"/>
  <c r="K4184" i="9"/>
  <c r="K4183" i="9"/>
  <c r="K4182" i="9"/>
  <c r="K4181" i="9"/>
  <c r="K4180" i="9"/>
  <c r="K4179" i="9"/>
  <c r="K4178" i="9"/>
  <c r="K4177" i="9"/>
  <c r="K4176" i="9"/>
  <c r="K4175" i="9"/>
  <c r="K4174" i="9"/>
  <c r="K4173" i="9"/>
  <c r="K4172" i="9"/>
  <c r="K4171" i="9"/>
  <c r="K4170" i="9"/>
  <c r="K4169" i="9"/>
  <c r="K4168" i="9"/>
  <c r="K4167" i="9"/>
  <c r="K4166" i="9"/>
  <c r="K4165" i="9"/>
  <c r="K4164" i="9"/>
  <c r="K4163" i="9"/>
  <c r="K4162" i="9"/>
  <c r="K4161" i="9"/>
  <c r="K4160" i="9"/>
  <c r="K4159" i="9"/>
  <c r="K4158" i="9"/>
  <c r="K4157" i="9"/>
  <c r="K4156" i="9"/>
  <c r="K4155" i="9"/>
  <c r="K4154" i="9"/>
  <c r="K4153" i="9"/>
  <c r="K4152" i="9"/>
  <c r="K4151" i="9"/>
  <c r="K4150" i="9"/>
  <c r="K4149" i="9"/>
  <c r="K4148" i="9"/>
  <c r="K4147" i="9"/>
  <c r="K4146" i="9"/>
  <c r="K4145" i="9"/>
  <c r="K4144" i="9"/>
  <c r="K4143" i="9"/>
  <c r="K4142" i="9"/>
  <c r="K4141" i="9"/>
  <c r="K4140" i="9"/>
  <c r="K4139" i="9"/>
  <c r="K4138" i="9"/>
  <c r="K4137" i="9"/>
  <c r="K4136" i="9"/>
  <c r="K4135" i="9"/>
  <c r="K4134" i="9"/>
  <c r="K4133" i="9"/>
  <c r="K4132" i="9"/>
  <c r="K4131" i="9"/>
  <c r="K4130" i="9"/>
  <c r="K4129" i="9"/>
  <c r="K4128" i="9"/>
  <c r="K4127" i="9"/>
  <c r="K4126" i="9"/>
  <c r="K4125" i="9"/>
  <c r="K4124" i="9"/>
  <c r="K4123" i="9"/>
  <c r="K4122" i="9"/>
  <c r="K4121" i="9"/>
  <c r="K4120" i="9"/>
  <c r="K4119" i="9"/>
  <c r="K4118" i="9"/>
  <c r="K4117" i="9"/>
  <c r="K4116" i="9"/>
  <c r="K4115" i="9"/>
  <c r="K4114" i="9"/>
  <c r="K4113" i="9"/>
  <c r="K4112" i="9"/>
  <c r="K4111" i="9"/>
  <c r="K4110" i="9"/>
  <c r="K4109" i="9"/>
  <c r="K4108" i="9"/>
  <c r="K4107" i="9"/>
  <c r="K4106" i="9"/>
  <c r="K4105" i="9"/>
  <c r="K4104" i="9"/>
  <c r="K4103" i="9"/>
  <c r="K4102" i="9"/>
  <c r="K4101" i="9"/>
  <c r="K4100" i="9"/>
  <c r="K4099" i="9"/>
  <c r="K4098" i="9"/>
  <c r="K4097" i="9"/>
  <c r="K4096" i="9"/>
  <c r="K4095" i="9"/>
  <c r="K4094" i="9"/>
  <c r="K4093" i="9"/>
  <c r="K4092" i="9"/>
  <c r="K4091" i="9"/>
  <c r="K4090" i="9"/>
  <c r="K4089" i="9"/>
  <c r="K4088" i="9"/>
  <c r="K4087" i="9"/>
  <c r="K4086" i="9"/>
  <c r="K4085" i="9"/>
  <c r="K4084" i="9"/>
  <c r="K4083" i="9"/>
  <c r="K4082" i="9"/>
  <c r="K4081" i="9"/>
  <c r="K4080" i="9"/>
  <c r="K4079" i="9"/>
  <c r="K4078" i="9"/>
  <c r="K4077" i="9"/>
  <c r="K4076" i="9"/>
  <c r="K4075" i="9"/>
  <c r="K4074" i="9"/>
  <c r="K4073" i="9"/>
  <c r="K4072" i="9"/>
  <c r="K4071" i="9"/>
  <c r="K4070" i="9"/>
  <c r="K4069" i="9"/>
  <c r="K4068" i="9"/>
  <c r="K4067" i="9"/>
  <c r="K4066" i="9"/>
  <c r="K4065" i="9"/>
  <c r="K4064" i="9"/>
  <c r="K4063" i="9"/>
  <c r="K4062" i="9"/>
  <c r="K4061" i="9"/>
  <c r="K4060" i="9"/>
  <c r="K4059" i="9"/>
  <c r="K4058" i="9"/>
  <c r="K4057" i="9"/>
  <c r="K4056" i="9"/>
  <c r="K4055" i="9"/>
  <c r="K4054" i="9"/>
  <c r="K4053" i="9"/>
  <c r="K4052" i="9"/>
  <c r="K4051" i="9"/>
  <c r="K4050" i="9"/>
  <c r="K4049" i="9"/>
  <c r="K4048" i="9"/>
  <c r="K4047" i="9"/>
  <c r="K4046" i="9"/>
  <c r="K4045" i="9"/>
  <c r="K4044" i="9"/>
  <c r="K4043" i="9"/>
  <c r="K4042" i="9"/>
  <c r="K4041" i="9"/>
  <c r="K4040" i="9"/>
  <c r="K4039" i="9"/>
  <c r="K4038" i="9"/>
  <c r="K4037" i="9"/>
  <c r="K4036" i="9"/>
  <c r="K4035" i="9"/>
  <c r="K4034" i="9"/>
  <c r="K4033" i="9"/>
  <c r="K4032" i="9"/>
  <c r="K4031" i="9"/>
  <c r="K4030" i="9"/>
  <c r="K4029" i="9"/>
  <c r="K4028" i="9"/>
  <c r="K4027" i="9"/>
  <c r="K4026" i="9"/>
  <c r="K4025" i="9"/>
  <c r="K4024" i="9"/>
  <c r="K4023" i="9"/>
  <c r="K4022" i="9"/>
  <c r="K4021" i="9"/>
  <c r="K4020" i="9"/>
  <c r="K4019" i="9"/>
  <c r="K4018" i="9"/>
  <c r="K4017" i="9"/>
  <c r="K4016" i="9"/>
  <c r="K4015" i="9"/>
  <c r="K4014" i="9"/>
  <c r="K4013" i="9"/>
  <c r="K4012" i="9"/>
  <c r="K4011" i="9"/>
  <c r="K4010" i="9"/>
  <c r="K4009" i="9"/>
  <c r="K4008" i="9"/>
  <c r="K4007" i="9"/>
  <c r="K4006" i="9"/>
  <c r="K4005" i="9"/>
  <c r="K4004" i="9"/>
  <c r="K4003" i="9"/>
  <c r="K4002" i="9"/>
  <c r="K4001" i="9"/>
  <c r="K4000" i="9"/>
  <c r="K3999" i="9"/>
  <c r="K3998" i="9"/>
  <c r="K3997" i="9"/>
  <c r="K3996" i="9"/>
  <c r="K3995" i="9"/>
  <c r="K3994" i="9"/>
  <c r="K3993" i="9"/>
  <c r="K3992" i="9"/>
  <c r="K3991" i="9"/>
  <c r="K3990" i="9"/>
  <c r="K3989" i="9"/>
  <c r="K3988" i="9"/>
  <c r="K3987" i="9"/>
  <c r="K3986" i="9"/>
  <c r="K3985" i="9"/>
  <c r="K3984" i="9"/>
  <c r="K3983" i="9"/>
  <c r="K3982" i="9"/>
  <c r="K3981" i="9"/>
  <c r="K3980" i="9"/>
  <c r="K3979" i="9"/>
  <c r="K3978" i="9"/>
  <c r="K3977" i="9"/>
  <c r="K3976" i="9"/>
  <c r="K3975" i="9"/>
  <c r="K3974" i="9"/>
  <c r="K3973" i="9"/>
  <c r="K3972" i="9"/>
  <c r="K3971" i="9"/>
  <c r="K3970" i="9"/>
  <c r="K3969" i="9"/>
  <c r="K3968" i="9"/>
  <c r="K3967" i="9"/>
  <c r="K3966" i="9"/>
  <c r="K3965" i="9"/>
  <c r="K3964" i="9"/>
  <c r="K3963" i="9"/>
  <c r="K3962" i="9"/>
  <c r="K3961" i="9"/>
  <c r="K3960" i="9"/>
  <c r="K3959" i="9"/>
  <c r="K3958" i="9"/>
  <c r="K3957" i="9"/>
  <c r="K3956" i="9"/>
  <c r="K3955" i="9"/>
  <c r="K3954" i="9"/>
  <c r="K3953" i="9"/>
  <c r="K3952" i="9"/>
  <c r="K3951" i="9"/>
  <c r="K3950" i="9"/>
  <c r="K3949" i="9"/>
  <c r="K3948" i="9"/>
  <c r="K3947" i="9"/>
  <c r="K3946" i="9"/>
  <c r="K3945" i="9"/>
  <c r="K3944" i="9"/>
  <c r="K3943" i="9"/>
  <c r="K3942" i="9"/>
  <c r="K3941" i="9"/>
  <c r="K3940" i="9"/>
  <c r="K3939" i="9"/>
  <c r="K3938" i="9"/>
  <c r="K3937" i="9"/>
  <c r="K3936" i="9"/>
  <c r="K3935" i="9"/>
  <c r="K3934" i="9"/>
  <c r="K3933" i="9"/>
  <c r="K3932" i="9"/>
  <c r="K3931" i="9"/>
  <c r="K3930" i="9"/>
  <c r="K3929" i="9"/>
  <c r="K3928" i="9"/>
  <c r="K3927" i="9"/>
  <c r="K3926" i="9"/>
  <c r="K3925" i="9"/>
  <c r="K3924" i="9"/>
  <c r="K3923" i="9"/>
  <c r="K3922" i="9"/>
  <c r="K3921" i="9"/>
  <c r="K3920" i="9"/>
  <c r="K3919" i="9"/>
  <c r="K3918" i="9"/>
  <c r="K3917" i="9"/>
  <c r="K3916" i="9"/>
  <c r="K3915" i="9"/>
  <c r="K3914" i="9"/>
  <c r="K3913" i="9"/>
  <c r="K3912" i="9"/>
  <c r="K3911" i="9"/>
  <c r="K3910" i="9"/>
  <c r="K3909" i="9"/>
  <c r="K3908" i="9"/>
  <c r="K3907" i="9"/>
  <c r="K3906" i="9"/>
  <c r="K3905" i="9"/>
  <c r="K3904" i="9"/>
  <c r="K3903" i="9"/>
  <c r="K3902" i="9"/>
  <c r="K3901" i="9"/>
  <c r="K3900" i="9"/>
  <c r="K3899" i="9"/>
  <c r="K3898" i="9"/>
  <c r="K3897" i="9"/>
  <c r="K3896" i="9"/>
  <c r="K3895" i="9"/>
  <c r="K3894" i="9"/>
  <c r="K3893" i="9"/>
  <c r="K3892" i="9"/>
  <c r="K3891" i="9"/>
  <c r="K3890" i="9"/>
  <c r="K3889" i="9"/>
  <c r="K3888" i="9"/>
  <c r="K3887" i="9"/>
  <c r="K3886" i="9"/>
  <c r="K3885" i="9"/>
  <c r="K3884" i="9"/>
  <c r="K3883" i="9"/>
  <c r="K3882" i="9"/>
  <c r="K3881" i="9"/>
  <c r="K3880" i="9"/>
  <c r="K3879" i="9"/>
  <c r="K3878" i="9"/>
  <c r="K3877" i="9"/>
  <c r="K3876" i="9"/>
  <c r="K3875" i="9"/>
  <c r="K3874" i="9"/>
  <c r="K3873" i="9"/>
  <c r="K3872" i="9"/>
  <c r="K3871" i="9"/>
  <c r="K3870" i="9"/>
  <c r="K3869" i="9"/>
  <c r="K3868" i="9"/>
  <c r="K3867" i="9"/>
  <c r="K3866" i="9"/>
  <c r="K3865" i="9"/>
  <c r="K3864" i="9"/>
  <c r="K3863" i="9"/>
  <c r="K3862" i="9"/>
  <c r="K3861" i="9"/>
  <c r="K3860" i="9"/>
  <c r="K3859" i="9"/>
  <c r="K3858" i="9"/>
  <c r="K3857" i="9"/>
  <c r="K3856" i="9"/>
  <c r="K3855" i="9"/>
  <c r="K3854" i="9"/>
  <c r="K3853" i="9"/>
  <c r="K3852" i="9"/>
  <c r="K3851" i="9"/>
  <c r="K3850" i="9"/>
  <c r="K3849" i="9"/>
  <c r="K3848" i="9"/>
  <c r="K3847" i="9"/>
  <c r="K3846" i="9"/>
  <c r="K3845" i="9"/>
  <c r="K3844" i="9"/>
  <c r="K3843" i="9"/>
  <c r="K3842" i="9"/>
  <c r="K3841" i="9"/>
  <c r="K3840" i="9"/>
  <c r="K3839" i="9"/>
  <c r="K3838" i="9"/>
  <c r="K3837" i="9"/>
  <c r="K3836" i="9"/>
  <c r="K3835" i="9"/>
  <c r="K3834" i="9"/>
  <c r="K3833" i="9"/>
  <c r="K3832" i="9"/>
  <c r="K3831" i="9"/>
  <c r="K3830" i="9"/>
  <c r="K3829" i="9"/>
  <c r="K3828" i="9"/>
  <c r="K3827" i="9"/>
  <c r="K3826" i="9"/>
  <c r="K3825" i="9"/>
  <c r="K3824" i="9"/>
  <c r="K3823" i="9"/>
  <c r="K3822" i="9"/>
  <c r="K3821" i="9"/>
  <c r="K3820" i="9"/>
  <c r="K3819" i="9"/>
  <c r="K3818" i="9"/>
  <c r="K3817" i="9"/>
  <c r="K3816" i="9"/>
  <c r="K3815" i="9"/>
  <c r="K3814" i="9"/>
  <c r="K3813" i="9"/>
  <c r="K3812" i="9"/>
  <c r="K3811" i="9"/>
  <c r="K3810" i="9"/>
  <c r="K3809" i="9"/>
  <c r="K3808" i="9"/>
  <c r="K3807" i="9"/>
  <c r="K3806" i="9"/>
  <c r="K3805" i="9"/>
  <c r="K3804" i="9"/>
  <c r="K3803" i="9"/>
  <c r="K3802" i="9"/>
  <c r="K3801" i="9"/>
  <c r="K3800" i="9"/>
  <c r="K3799" i="9"/>
  <c r="K3798" i="9"/>
  <c r="K3797" i="9"/>
  <c r="K3796" i="9"/>
  <c r="K3795" i="9"/>
  <c r="K3794" i="9"/>
  <c r="K3793" i="9"/>
  <c r="K3792" i="9"/>
  <c r="K3791" i="9"/>
  <c r="K3790" i="9"/>
  <c r="K3789" i="9"/>
  <c r="K3788" i="9"/>
  <c r="K3787" i="9"/>
  <c r="K3786" i="9"/>
  <c r="K3785" i="9"/>
  <c r="K3784" i="9"/>
  <c r="K3783" i="9"/>
  <c r="K3782" i="9"/>
  <c r="K3781" i="9"/>
  <c r="K3780" i="9"/>
  <c r="K3779" i="9"/>
  <c r="K3778" i="9"/>
  <c r="K3777" i="9"/>
  <c r="K3776" i="9"/>
  <c r="K3775" i="9"/>
  <c r="K3774" i="9"/>
  <c r="K3773" i="9"/>
  <c r="K3772" i="9"/>
  <c r="K3771" i="9"/>
  <c r="K3770" i="9"/>
  <c r="K3769" i="9"/>
  <c r="K3768" i="9"/>
  <c r="K3767" i="9"/>
  <c r="K3766" i="9"/>
  <c r="K3765" i="9"/>
  <c r="K3764" i="9"/>
  <c r="K3763" i="9"/>
  <c r="K3762" i="9"/>
  <c r="K3761" i="9"/>
  <c r="K3760" i="9"/>
  <c r="K3759" i="9"/>
  <c r="K3758" i="9"/>
  <c r="K3757" i="9"/>
  <c r="K3756" i="9"/>
  <c r="K3755" i="9"/>
  <c r="K3754" i="9"/>
  <c r="K3753" i="9"/>
  <c r="K3752" i="9"/>
  <c r="K3751" i="9"/>
  <c r="K3750" i="9"/>
  <c r="K3749" i="9"/>
  <c r="K3748" i="9"/>
  <c r="K3747" i="9"/>
  <c r="K3746" i="9"/>
  <c r="K3745" i="9"/>
  <c r="K3744" i="9"/>
  <c r="K3743" i="9"/>
  <c r="K3742" i="9"/>
  <c r="K3741" i="9"/>
  <c r="K3740" i="9"/>
  <c r="K3739" i="9"/>
  <c r="K3738" i="9"/>
  <c r="K3737" i="9"/>
  <c r="K3736" i="9"/>
  <c r="K3735" i="9"/>
  <c r="K3734" i="9"/>
  <c r="K3733" i="9"/>
  <c r="K3732" i="9"/>
  <c r="K3731" i="9"/>
  <c r="K3730" i="9"/>
  <c r="K3729" i="9"/>
  <c r="K3728" i="9"/>
  <c r="K3727" i="9"/>
  <c r="K3726" i="9"/>
  <c r="K3725" i="9"/>
  <c r="K3724" i="9"/>
  <c r="K3723" i="9"/>
  <c r="K3722" i="9"/>
  <c r="K3721" i="9"/>
  <c r="K3720" i="9"/>
  <c r="K3719" i="9"/>
  <c r="K3718" i="9"/>
  <c r="K3717" i="9"/>
  <c r="K3716" i="9"/>
  <c r="K3715" i="9"/>
  <c r="K3714" i="9"/>
  <c r="K3713" i="9"/>
  <c r="K3712" i="9"/>
  <c r="K3711" i="9"/>
  <c r="K3710" i="9"/>
  <c r="K3709" i="9"/>
  <c r="K3708" i="9"/>
  <c r="K3707" i="9"/>
  <c r="K3706" i="9"/>
  <c r="K3705" i="9"/>
  <c r="K3704" i="9"/>
  <c r="K3703" i="9"/>
  <c r="K3702" i="9"/>
  <c r="K3701" i="9"/>
  <c r="K3700" i="9"/>
  <c r="K3699" i="9"/>
  <c r="K3698" i="9"/>
  <c r="K3697" i="9"/>
  <c r="K3696" i="9"/>
  <c r="K3695" i="9"/>
  <c r="K3694" i="9"/>
  <c r="K3693" i="9"/>
  <c r="K3692" i="9"/>
  <c r="K3691" i="9"/>
  <c r="K3690" i="9"/>
  <c r="K3689" i="9"/>
  <c r="K3688" i="9"/>
  <c r="K3687" i="9"/>
  <c r="K3686" i="9"/>
  <c r="K3685" i="9"/>
  <c r="K3684" i="9"/>
  <c r="K3683" i="9"/>
  <c r="K3682" i="9"/>
  <c r="K3681" i="9"/>
  <c r="K3680" i="9"/>
  <c r="K3679" i="9"/>
  <c r="K3678" i="9"/>
  <c r="K3677" i="9"/>
  <c r="K3676" i="9"/>
  <c r="K3675" i="9"/>
  <c r="K3674" i="9"/>
  <c r="K3673" i="9"/>
  <c r="K3672" i="9"/>
  <c r="K3671" i="9"/>
  <c r="K3670" i="9"/>
  <c r="K3669" i="9"/>
  <c r="K3668" i="9"/>
  <c r="K3667" i="9"/>
  <c r="K3666" i="9"/>
  <c r="K3665" i="9"/>
  <c r="K3664" i="9"/>
  <c r="K3663" i="9"/>
  <c r="K3662" i="9"/>
  <c r="K3661" i="9"/>
  <c r="K3660" i="9"/>
  <c r="K3659" i="9"/>
  <c r="K3658" i="9"/>
  <c r="K3657" i="9"/>
  <c r="K3656" i="9"/>
  <c r="K3655" i="9"/>
  <c r="K3654" i="9"/>
  <c r="K3653" i="9"/>
  <c r="K3652" i="9"/>
  <c r="K3651" i="9"/>
  <c r="K3650" i="9"/>
  <c r="K3649" i="9"/>
  <c r="K3648" i="9"/>
  <c r="K3647" i="9"/>
  <c r="K3646" i="9"/>
  <c r="K3645" i="9"/>
  <c r="K3644" i="9"/>
  <c r="K3643" i="9"/>
  <c r="K3642" i="9"/>
  <c r="K3641" i="9"/>
  <c r="K3640" i="9"/>
  <c r="K3639" i="9"/>
  <c r="K3638" i="9"/>
  <c r="K3637" i="9"/>
  <c r="K3636" i="9"/>
  <c r="K3635" i="9"/>
  <c r="K3634" i="9"/>
  <c r="K3633" i="9"/>
  <c r="K3632" i="9"/>
  <c r="K3631" i="9"/>
  <c r="K3630" i="9"/>
  <c r="K3629" i="9"/>
  <c r="K3628" i="9"/>
  <c r="K3627" i="9"/>
  <c r="K3626" i="9"/>
  <c r="K3625" i="9"/>
  <c r="K3624" i="9"/>
  <c r="K3623" i="9"/>
  <c r="K3622" i="9"/>
  <c r="K3621" i="9"/>
  <c r="K3620" i="9"/>
  <c r="K3619" i="9"/>
  <c r="K3618" i="9"/>
  <c r="K3617" i="9"/>
  <c r="K3616" i="9"/>
  <c r="K3615" i="9"/>
  <c r="K3614" i="9"/>
  <c r="K3613" i="9"/>
  <c r="K3612" i="9"/>
  <c r="K3611" i="9"/>
  <c r="K3610" i="9"/>
  <c r="K3609" i="9"/>
  <c r="K3608" i="9"/>
  <c r="K3607" i="9"/>
  <c r="K3606" i="9"/>
  <c r="K3605" i="9"/>
  <c r="K3604" i="9"/>
  <c r="K3603" i="9"/>
  <c r="K3602" i="9"/>
  <c r="K3601" i="9"/>
  <c r="K3600" i="9"/>
  <c r="K3599" i="9"/>
  <c r="K3598" i="9"/>
  <c r="K3597" i="9"/>
  <c r="K3596" i="9"/>
  <c r="K3595" i="9"/>
  <c r="K3594" i="9"/>
  <c r="K3593" i="9"/>
  <c r="K3592" i="9"/>
  <c r="K3591" i="9"/>
  <c r="K3590" i="9"/>
  <c r="K3589" i="9"/>
  <c r="K3588" i="9"/>
  <c r="K3587" i="9"/>
  <c r="K3586" i="9"/>
  <c r="K3585" i="9"/>
  <c r="K3584" i="9"/>
  <c r="K3583" i="9"/>
  <c r="K3582" i="9"/>
  <c r="K3581" i="9"/>
  <c r="K3580" i="9"/>
  <c r="K3579" i="9"/>
  <c r="K3578" i="9"/>
  <c r="K3577" i="9"/>
  <c r="K3576" i="9"/>
  <c r="K3575" i="9"/>
  <c r="K3574" i="9"/>
  <c r="K3573" i="9"/>
  <c r="K3572" i="9"/>
  <c r="K3571" i="9"/>
  <c r="K3570" i="9"/>
  <c r="K3569" i="9"/>
  <c r="K3568" i="9"/>
  <c r="K3567" i="9"/>
  <c r="K3566" i="9"/>
  <c r="K3565" i="9"/>
  <c r="K3564" i="9"/>
  <c r="K3563" i="9"/>
  <c r="K3562" i="9"/>
  <c r="K3561" i="9"/>
  <c r="K3560" i="9"/>
  <c r="K3559" i="9"/>
  <c r="K3558" i="9"/>
  <c r="K3557" i="9"/>
  <c r="K3556" i="9"/>
  <c r="K3555" i="9"/>
  <c r="K3554" i="9"/>
  <c r="K3553" i="9"/>
  <c r="K3552" i="9"/>
  <c r="K3551" i="9"/>
  <c r="K3550" i="9"/>
  <c r="K3549" i="9"/>
  <c r="K3548" i="9"/>
  <c r="K3547" i="9"/>
  <c r="K3546" i="9"/>
  <c r="K3545" i="9"/>
  <c r="K3544" i="9"/>
  <c r="K3543" i="9"/>
  <c r="K3542" i="9"/>
  <c r="K3541" i="9"/>
  <c r="K3540" i="9"/>
  <c r="K3539" i="9"/>
  <c r="K3538" i="9"/>
  <c r="K3537" i="9"/>
  <c r="K3536" i="9"/>
  <c r="K3535" i="9"/>
  <c r="K3534" i="9"/>
  <c r="K3533" i="9"/>
  <c r="K3532" i="9"/>
  <c r="K3531" i="9"/>
  <c r="K3530" i="9"/>
  <c r="K3529" i="9"/>
  <c r="K3528" i="9"/>
  <c r="K3527" i="9"/>
  <c r="K3526" i="9"/>
  <c r="K3525" i="9"/>
  <c r="K3524" i="9"/>
  <c r="K3523" i="9"/>
  <c r="K3522" i="9"/>
  <c r="K3521" i="9"/>
  <c r="K3520" i="9"/>
  <c r="K3519" i="9"/>
  <c r="K3518" i="9"/>
  <c r="K3517" i="9"/>
  <c r="K3516" i="9"/>
  <c r="K3515" i="9"/>
  <c r="K3514" i="9"/>
  <c r="K3513" i="9"/>
  <c r="K3512" i="9"/>
  <c r="K3511" i="9"/>
  <c r="K3510" i="9"/>
  <c r="K3509" i="9"/>
  <c r="K3508" i="9"/>
  <c r="K3507" i="9"/>
  <c r="K3506" i="9"/>
  <c r="K3505" i="9"/>
  <c r="K3504" i="9"/>
  <c r="K3503" i="9"/>
  <c r="K3502" i="9"/>
  <c r="K3501" i="9"/>
  <c r="K3500" i="9"/>
  <c r="K3499" i="9"/>
  <c r="K3498" i="9"/>
  <c r="K3497" i="9"/>
  <c r="K3496" i="9"/>
  <c r="K3495" i="9"/>
  <c r="K3494" i="9"/>
  <c r="K3493" i="9"/>
  <c r="K3492" i="9"/>
  <c r="K3491" i="9"/>
  <c r="K3490" i="9"/>
  <c r="K3489" i="9"/>
  <c r="K3488" i="9"/>
  <c r="K3487" i="9"/>
  <c r="K3486" i="9"/>
  <c r="K3485" i="9"/>
  <c r="K3484" i="9"/>
  <c r="K3483" i="9"/>
  <c r="K3482" i="9"/>
  <c r="K3481" i="9"/>
  <c r="K3480" i="9"/>
  <c r="K3479" i="9"/>
  <c r="K3478" i="9"/>
  <c r="K3477" i="9"/>
  <c r="K3476" i="9"/>
  <c r="K3475" i="9"/>
  <c r="K3474" i="9"/>
  <c r="K3473" i="9"/>
  <c r="K3472" i="9"/>
  <c r="K3471" i="9"/>
  <c r="K3470" i="9"/>
  <c r="K3469" i="9"/>
  <c r="K3468" i="9"/>
  <c r="K3467" i="9"/>
  <c r="K3466" i="9"/>
  <c r="K3465" i="9"/>
  <c r="K3464" i="9"/>
  <c r="K3463" i="9"/>
  <c r="K3462" i="9"/>
  <c r="K3461" i="9"/>
  <c r="K3460" i="9"/>
  <c r="K3459" i="9"/>
  <c r="K3458" i="9"/>
  <c r="K3457" i="9"/>
  <c r="K3456" i="9"/>
  <c r="K3455" i="9"/>
  <c r="K3454" i="9"/>
  <c r="K3453" i="9"/>
  <c r="K3452" i="9"/>
  <c r="K3451" i="9"/>
  <c r="K3450" i="9"/>
  <c r="K3449" i="9"/>
  <c r="K3448" i="9"/>
  <c r="K3447" i="9"/>
  <c r="K3446" i="9"/>
  <c r="K3445" i="9"/>
  <c r="K3444" i="9"/>
  <c r="K3443" i="9"/>
  <c r="K3442" i="9"/>
  <c r="K3441" i="9"/>
  <c r="K3440" i="9"/>
  <c r="K3439" i="9"/>
  <c r="K3438" i="9"/>
  <c r="K3437" i="9"/>
  <c r="K3436" i="9"/>
  <c r="K3435" i="9"/>
  <c r="K3434" i="9"/>
  <c r="K3433" i="9"/>
  <c r="K3432" i="9"/>
  <c r="K3431" i="9"/>
  <c r="K3430" i="9"/>
  <c r="K3429" i="9"/>
  <c r="K3428" i="9"/>
  <c r="K3427" i="9"/>
  <c r="K3426" i="9"/>
  <c r="K3425" i="9"/>
  <c r="K3424" i="9"/>
  <c r="K3423" i="9"/>
  <c r="K3422" i="9"/>
  <c r="K3421" i="9"/>
  <c r="K3420" i="9"/>
  <c r="K3419" i="9"/>
  <c r="K3418" i="9"/>
  <c r="K3417" i="9"/>
  <c r="K3416" i="9"/>
  <c r="K3415" i="9"/>
  <c r="K3414" i="9"/>
  <c r="K3413" i="9"/>
  <c r="K3412" i="9"/>
  <c r="K3411" i="9"/>
  <c r="K3410" i="9"/>
  <c r="K3409" i="9"/>
  <c r="K3408" i="9"/>
  <c r="K3407" i="9"/>
  <c r="K3406" i="9"/>
  <c r="K3405" i="9"/>
  <c r="K3404" i="9"/>
  <c r="K3403" i="9"/>
  <c r="K3402" i="9"/>
  <c r="K3401" i="9"/>
  <c r="K3400" i="9"/>
  <c r="K3399" i="9"/>
  <c r="K3398" i="9"/>
  <c r="K3397" i="9"/>
  <c r="K3396" i="9"/>
  <c r="K3395" i="9"/>
  <c r="K3394" i="9"/>
  <c r="K3393" i="9"/>
  <c r="K3392" i="9"/>
  <c r="K3391" i="9"/>
  <c r="K3390" i="9"/>
  <c r="K3389" i="9"/>
  <c r="K3388" i="9"/>
  <c r="K3387" i="9"/>
  <c r="K3386" i="9"/>
  <c r="K3385" i="9"/>
  <c r="K3384" i="9"/>
  <c r="K3383" i="9"/>
  <c r="K3382" i="9"/>
  <c r="K3381" i="9"/>
  <c r="K3380" i="9"/>
  <c r="K3379" i="9"/>
  <c r="K3378" i="9"/>
  <c r="K3377" i="9"/>
  <c r="K3376" i="9"/>
  <c r="K3375" i="9"/>
  <c r="K3374" i="9"/>
  <c r="K3373" i="9"/>
  <c r="K3372" i="9"/>
  <c r="K3371" i="9"/>
  <c r="K3370" i="9"/>
  <c r="K3369" i="9"/>
  <c r="K3368" i="9"/>
  <c r="K3367" i="9"/>
  <c r="K3366" i="9"/>
  <c r="K3365" i="9"/>
  <c r="K3364" i="9"/>
  <c r="K3363" i="9"/>
  <c r="K3362" i="9"/>
  <c r="K3361" i="9"/>
  <c r="K3360" i="9"/>
  <c r="K3359" i="9"/>
  <c r="K3358" i="9"/>
  <c r="K3357" i="9"/>
  <c r="K3356" i="9"/>
  <c r="K3355" i="9"/>
  <c r="K3354" i="9"/>
  <c r="K3353" i="9"/>
  <c r="K3352" i="9"/>
  <c r="K3351" i="9"/>
  <c r="K3350" i="9"/>
  <c r="K3349" i="9"/>
  <c r="K3348" i="9"/>
  <c r="K3347" i="9"/>
  <c r="K3346" i="9"/>
  <c r="K3345" i="9"/>
  <c r="K3344" i="9"/>
  <c r="K3343" i="9"/>
  <c r="K3342" i="9"/>
  <c r="K3341" i="9"/>
  <c r="K3340" i="9"/>
  <c r="K3339" i="9"/>
  <c r="K3338" i="9"/>
  <c r="K3337" i="9"/>
  <c r="K3336" i="9"/>
  <c r="K3335" i="9"/>
  <c r="K3334" i="9"/>
  <c r="K3333" i="9"/>
  <c r="K3332" i="9"/>
  <c r="K3331" i="9"/>
  <c r="K3330" i="9"/>
  <c r="K3329" i="9"/>
  <c r="K3328" i="9"/>
  <c r="K3327" i="9"/>
  <c r="K3326" i="9"/>
  <c r="K3325" i="9"/>
  <c r="K3324" i="9"/>
  <c r="K3323" i="9"/>
  <c r="K3322" i="9"/>
  <c r="K3321" i="9"/>
  <c r="K3320" i="9"/>
  <c r="K3319" i="9"/>
  <c r="K3318" i="9"/>
  <c r="K3317" i="9"/>
  <c r="K3316" i="9"/>
  <c r="K3315" i="9"/>
  <c r="K3314" i="9"/>
  <c r="K3313" i="9"/>
  <c r="K3312" i="9"/>
  <c r="K3311" i="9"/>
  <c r="K3310" i="9"/>
  <c r="K3309" i="9"/>
  <c r="K3308" i="9"/>
  <c r="K3307" i="9"/>
  <c r="K3306" i="9"/>
  <c r="K3305" i="9"/>
  <c r="K3304" i="9"/>
  <c r="K3303" i="9"/>
  <c r="K3302" i="9"/>
  <c r="K3301" i="9"/>
  <c r="K3300" i="9"/>
  <c r="K3299" i="9"/>
  <c r="K3298" i="9"/>
  <c r="K3297" i="9"/>
  <c r="K3296" i="9"/>
  <c r="K3295" i="9"/>
  <c r="K3294" i="9"/>
  <c r="K3293" i="9"/>
  <c r="K3292" i="9"/>
  <c r="K3291" i="9"/>
  <c r="K3290" i="9"/>
  <c r="K3289" i="9"/>
  <c r="K3288" i="9"/>
  <c r="K3287" i="9"/>
  <c r="K3286" i="9"/>
  <c r="K3285" i="9"/>
  <c r="K3284" i="9"/>
  <c r="K3283" i="9"/>
  <c r="K3282" i="9"/>
  <c r="K3281" i="9"/>
  <c r="K3280" i="9"/>
  <c r="K3279" i="9"/>
  <c r="K3278" i="9"/>
  <c r="K3277" i="9"/>
  <c r="K3276" i="9"/>
  <c r="K3275" i="9"/>
  <c r="K3274" i="9"/>
  <c r="K3273" i="9"/>
  <c r="K3272" i="9"/>
  <c r="K3271" i="9"/>
  <c r="K3270" i="9"/>
  <c r="K3269" i="9"/>
  <c r="K3268" i="9"/>
  <c r="K3267" i="9"/>
  <c r="K3266" i="9"/>
  <c r="K3265" i="9"/>
  <c r="K3264" i="9"/>
  <c r="K3263" i="9"/>
  <c r="K3262" i="9"/>
  <c r="K3261" i="9"/>
  <c r="K3260" i="9"/>
  <c r="K3259" i="9"/>
  <c r="K3258" i="9"/>
  <c r="K3257" i="9"/>
  <c r="K3256" i="9"/>
  <c r="K3255" i="9"/>
  <c r="K3254" i="9"/>
  <c r="K3253" i="9"/>
  <c r="K3252" i="9"/>
  <c r="K3251" i="9"/>
  <c r="K3250" i="9"/>
  <c r="K3249" i="9"/>
  <c r="K3248" i="9"/>
  <c r="K3247" i="9"/>
  <c r="K3246" i="9"/>
  <c r="K3245" i="9"/>
  <c r="K3244" i="9"/>
  <c r="K3243" i="9"/>
  <c r="K3242" i="9"/>
  <c r="K3241" i="9"/>
  <c r="K3240" i="9"/>
  <c r="K3239" i="9"/>
  <c r="K3238" i="9"/>
  <c r="K3237" i="9"/>
  <c r="K3236" i="9"/>
  <c r="K3235" i="9"/>
  <c r="K3234" i="9"/>
  <c r="K3233" i="9"/>
  <c r="K3232" i="9"/>
  <c r="K3231" i="9"/>
  <c r="K3230" i="9"/>
  <c r="K3229" i="9"/>
  <c r="K3228" i="9"/>
  <c r="K3227" i="9"/>
  <c r="K3226" i="9"/>
  <c r="K3225" i="9"/>
  <c r="K3224" i="9"/>
  <c r="K3223" i="9"/>
  <c r="K3222" i="9"/>
  <c r="K3221" i="9"/>
  <c r="K3220" i="9"/>
  <c r="K3219" i="9"/>
  <c r="K3218" i="9"/>
  <c r="K3217" i="9"/>
  <c r="K3216" i="9"/>
  <c r="K3215" i="9"/>
  <c r="K3214" i="9"/>
  <c r="K3213" i="9"/>
  <c r="K3212" i="9"/>
  <c r="K3211" i="9"/>
  <c r="K3210" i="9"/>
  <c r="K3209" i="9"/>
  <c r="K3208" i="9"/>
  <c r="K3207" i="9"/>
  <c r="K3206" i="9"/>
  <c r="K3205" i="9"/>
  <c r="K3204" i="9"/>
  <c r="K3203" i="9"/>
  <c r="K3202" i="9"/>
  <c r="K3201" i="9"/>
  <c r="K3200" i="9"/>
  <c r="K3199" i="9"/>
  <c r="K3198" i="9"/>
  <c r="K3197" i="9"/>
  <c r="K3196" i="9"/>
  <c r="K3195" i="9"/>
  <c r="K3194" i="9"/>
  <c r="K3193" i="9"/>
  <c r="K3192" i="9"/>
  <c r="K3191" i="9"/>
  <c r="K3190" i="9"/>
  <c r="K3189" i="9"/>
  <c r="K3188" i="9"/>
  <c r="K3187" i="9"/>
  <c r="K3186" i="9"/>
  <c r="K3185" i="9"/>
  <c r="K3184" i="9"/>
  <c r="K3183" i="9"/>
  <c r="K3182" i="9"/>
  <c r="K3181" i="9"/>
  <c r="K3180" i="9"/>
  <c r="K3179" i="9"/>
  <c r="K3178" i="9"/>
  <c r="K3177" i="9"/>
  <c r="K3176" i="9"/>
  <c r="K3175" i="9"/>
  <c r="K3174" i="9"/>
  <c r="K3173" i="9"/>
  <c r="K3172" i="9"/>
  <c r="K3171" i="9"/>
  <c r="K3170" i="9"/>
  <c r="K3169" i="9"/>
  <c r="K3168" i="9"/>
  <c r="K3167" i="9"/>
  <c r="K3166" i="9"/>
  <c r="K3165" i="9"/>
  <c r="K3164" i="9"/>
  <c r="K3163" i="9"/>
  <c r="K3162" i="9"/>
  <c r="K3161" i="9"/>
  <c r="K3160" i="9"/>
  <c r="K3159" i="9"/>
  <c r="K3158" i="9"/>
  <c r="K3157" i="9"/>
  <c r="K3156" i="9"/>
  <c r="K3155" i="9"/>
  <c r="K3154" i="9"/>
  <c r="K3153" i="9"/>
  <c r="K3152" i="9"/>
  <c r="K3151" i="9"/>
  <c r="K3150" i="9"/>
  <c r="K3149" i="9"/>
  <c r="K3148" i="9"/>
  <c r="K3147" i="9"/>
  <c r="K3146" i="9"/>
  <c r="K3145" i="9"/>
  <c r="K3144" i="9"/>
  <c r="K3143" i="9"/>
  <c r="K3142" i="9"/>
  <c r="K3141" i="9"/>
  <c r="K3140" i="9"/>
  <c r="K3139" i="9"/>
  <c r="K3138" i="9"/>
  <c r="K3137" i="9"/>
  <c r="K3136" i="9"/>
  <c r="K3135" i="9"/>
  <c r="K3134" i="9"/>
  <c r="K3133" i="9"/>
  <c r="K3132" i="9"/>
  <c r="K3131" i="9"/>
  <c r="K3130" i="9"/>
  <c r="K3129" i="9"/>
  <c r="K3128" i="9"/>
  <c r="K3127" i="9"/>
  <c r="K3126" i="9"/>
  <c r="K3125" i="9"/>
  <c r="K3124" i="9"/>
  <c r="K3123" i="9"/>
  <c r="K3122" i="9"/>
  <c r="K3121" i="9"/>
  <c r="K3120" i="9"/>
  <c r="K3119" i="9"/>
  <c r="K3118" i="9"/>
  <c r="K3117" i="9"/>
  <c r="K3116" i="9"/>
  <c r="K3115" i="9"/>
  <c r="K3114" i="9"/>
  <c r="K3113" i="9"/>
  <c r="K3112" i="9"/>
  <c r="K3111" i="9"/>
  <c r="K3110" i="9"/>
  <c r="K3109" i="9"/>
  <c r="K3108" i="9"/>
  <c r="K3107" i="9"/>
  <c r="K3106" i="9"/>
  <c r="K3105" i="9"/>
  <c r="K3104" i="9"/>
  <c r="K3103" i="9"/>
  <c r="K3102" i="9"/>
  <c r="K3101" i="9"/>
  <c r="K3100" i="9"/>
  <c r="K3099" i="9"/>
  <c r="K3098" i="9"/>
  <c r="K3097" i="9"/>
  <c r="K3096" i="9"/>
  <c r="K3095" i="9"/>
  <c r="K3094" i="9"/>
  <c r="K3093" i="9"/>
  <c r="K3092" i="9"/>
  <c r="K3091" i="9"/>
  <c r="K3090" i="9"/>
  <c r="K3089" i="9"/>
  <c r="K3088" i="9"/>
  <c r="K3087" i="9"/>
  <c r="K3086" i="9"/>
  <c r="K3085" i="9"/>
  <c r="K3084" i="9"/>
  <c r="K3083" i="9"/>
  <c r="K3082" i="9"/>
  <c r="K3081" i="9"/>
  <c r="K3080" i="9"/>
  <c r="K3079" i="9"/>
  <c r="K3078" i="9"/>
  <c r="K3077" i="9"/>
  <c r="K3076" i="9"/>
  <c r="K3075" i="9"/>
  <c r="K3074" i="9"/>
  <c r="K3073" i="9"/>
  <c r="K3072" i="9"/>
  <c r="K3071" i="9"/>
  <c r="K3070" i="9"/>
  <c r="K3069" i="9"/>
  <c r="K3068" i="9"/>
  <c r="K3067" i="9"/>
  <c r="K3066" i="9"/>
  <c r="K3065" i="9"/>
  <c r="K3064" i="9"/>
  <c r="K3063" i="9"/>
  <c r="K3062" i="9"/>
  <c r="K3061" i="9"/>
  <c r="K3060" i="9"/>
  <c r="K3059" i="9"/>
  <c r="K3058" i="9"/>
  <c r="K3057" i="9"/>
  <c r="K3056" i="9"/>
  <c r="K3055" i="9"/>
  <c r="K3054" i="9"/>
  <c r="K3053" i="9"/>
  <c r="K3052" i="9"/>
  <c r="K3051" i="9"/>
  <c r="K3050" i="9"/>
  <c r="K3049" i="9"/>
  <c r="K3048" i="9"/>
  <c r="K3047" i="9"/>
  <c r="K3046" i="9"/>
  <c r="K3045" i="9"/>
  <c r="K3044" i="9"/>
  <c r="K3043" i="9"/>
  <c r="K3042" i="9"/>
  <c r="K3041" i="9"/>
  <c r="K3040" i="9"/>
  <c r="K3039" i="9"/>
  <c r="K3038" i="9"/>
  <c r="K3037" i="9"/>
  <c r="K3036" i="9"/>
  <c r="K3035" i="9"/>
  <c r="K3034" i="9"/>
  <c r="K3033" i="9"/>
  <c r="K3032" i="9"/>
  <c r="K3031" i="9"/>
  <c r="K3030" i="9"/>
  <c r="K3029" i="9"/>
  <c r="K3028" i="9"/>
  <c r="K3027" i="9"/>
  <c r="K3026" i="9"/>
  <c r="K3025" i="9"/>
  <c r="K3024" i="9"/>
  <c r="K3023" i="9"/>
  <c r="K3022" i="9"/>
  <c r="K3021" i="9"/>
  <c r="K3020" i="9"/>
  <c r="K3019" i="9"/>
  <c r="K3018" i="9"/>
  <c r="K3017" i="9"/>
  <c r="K3016" i="9"/>
  <c r="K3015" i="9"/>
  <c r="K3014" i="9"/>
  <c r="K3013" i="9"/>
  <c r="K3012" i="9"/>
  <c r="K3011" i="9"/>
  <c r="K3010" i="9"/>
  <c r="K3009" i="9"/>
  <c r="K3008" i="9"/>
  <c r="K3007" i="9"/>
  <c r="K3006" i="9"/>
  <c r="K3005" i="9"/>
  <c r="K3004" i="9"/>
  <c r="K3003" i="9"/>
  <c r="K3002" i="9"/>
  <c r="K3001" i="9"/>
  <c r="K3000" i="9"/>
  <c r="K2999" i="9"/>
  <c r="K2998" i="9"/>
  <c r="K2997" i="9"/>
  <c r="K2996" i="9"/>
  <c r="K2995" i="9"/>
  <c r="K2994" i="9"/>
  <c r="K2993" i="9"/>
  <c r="K2992" i="9"/>
  <c r="K2991" i="9"/>
  <c r="K2990" i="9"/>
  <c r="K2989" i="9"/>
  <c r="K2988" i="9"/>
  <c r="K2987" i="9"/>
  <c r="K2986" i="9"/>
  <c r="K2985" i="9"/>
  <c r="K2984" i="9"/>
  <c r="K2983" i="9"/>
  <c r="K2982" i="9"/>
  <c r="K2981" i="9"/>
  <c r="K2980" i="9"/>
  <c r="K2979" i="9"/>
  <c r="K2978" i="9"/>
  <c r="K2977" i="9"/>
  <c r="K2976" i="9"/>
  <c r="K2975" i="9"/>
  <c r="K2974" i="9"/>
  <c r="K2973" i="9"/>
  <c r="K2972" i="9"/>
  <c r="K2971" i="9"/>
  <c r="K2970" i="9"/>
  <c r="K2969" i="9"/>
  <c r="K2968" i="9"/>
  <c r="K2967" i="9"/>
  <c r="K2966" i="9"/>
  <c r="K2965" i="9"/>
  <c r="K2964" i="9"/>
  <c r="K2963" i="9"/>
  <c r="K2962" i="9"/>
  <c r="K2961" i="9"/>
  <c r="K2960" i="9"/>
  <c r="K2959" i="9"/>
  <c r="K2958" i="9"/>
  <c r="K2957" i="9"/>
  <c r="K2956" i="9"/>
  <c r="K2955" i="9"/>
  <c r="K2954" i="9"/>
  <c r="K2953" i="9"/>
  <c r="K2952" i="9"/>
  <c r="K2951" i="9"/>
  <c r="K2950" i="9"/>
  <c r="K2949" i="9"/>
  <c r="K2948" i="9"/>
  <c r="K2947" i="9"/>
  <c r="K2946" i="9"/>
  <c r="K2945" i="9"/>
  <c r="K2944" i="9"/>
  <c r="K2943" i="9"/>
  <c r="K2942" i="9"/>
  <c r="K2941" i="9"/>
  <c r="K2940" i="9"/>
  <c r="K2939" i="9"/>
  <c r="K2938" i="9"/>
  <c r="K2937" i="9"/>
  <c r="K2936" i="9"/>
  <c r="K2935" i="9"/>
  <c r="K2934" i="9"/>
  <c r="K2933" i="9"/>
  <c r="K2932" i="9"/>
  <c r="K2931" i="9"/>
  <c r="K2930" i="9"/>
  <c r="K2929" i="9"/>
  <c r="K2928" i="9"/>
  <c r="K2927" i="9"/>
  <c r="K2926" i="9"/>
  <c r="K2925" i="9"/>
  <c r="K2924" i="9"/>
  <c r="K2923" i="9"/>
  <c r="K2922" i="9"/>
  <c r="K2921" i="9"/>
  <c r="K2920" i="9"/>
  <c r="K2919" i="9"/>
  <c r="K2918" i="9"/>
  <c r="K2917" i="9"/>
  <c r="K2916" i="9"/>
  <c r="K2915" i="9"/>
  <c r="K2914" i="9"/>
  <c r="K2913" i="9"/>
  <c r="K2912" i="9"/>
  <c r="K2911" i="9"/>
  <c r="K2910" i="9"/>
  <c r="K2909" i="9"/>
  <c r="K2908" i="9"/>
  <c r="K2907" i="9"/>
  <c r="K2906" i="9"/>
  <c r="K2905" i="9"/>
  <c r="K2904" i="9"/>
  <c r="K2903" i="9"/>
  <c r="K2902" i="9"/>
  <c r="K2901" i="9"/>
  <c r="K2900" i="9"/>
  <c r="K2899" i="9"/>
  <c r="K2898" i="9"/>
  <c r="K2897" i="9"/>
  <c r="K2896" i="9"/>
  <c r="K2895" i="9"/>
  <c r="K2894" i="9"/>
  <c r="K2893" i="9"/>
  <c r="K2892" i="9"/>
  <c r="K2891" i="9"/>
  <c r="K2890" i="9"/>
  <c r="K2889" i="9"/>
  <c r="K2888" i="9"/>
  <c r="K2887" i="9"/>
  <c r="K2886" i="9"/>
  <c r="K2885" i="9"/>
  <c r="K2884" i="9"/>
  <c r="K2883" i="9"/>
  <c r="K2882" i="9"/>
  <c r="K2881" i="9"/>
  <c r="K2880" i="9"/>
  <c r="K2879" i="9"/>
  <c r="K2878" i="9"/>
  <c r="K2877" i="9"/>
  <c r="K2876" i="9"/>
  <c r="K2875" i="9"/>
  <c r="K2874" i="9"/>
  <c r="K2873" i="9"/>
  <c r="K2872" i="9"/>
  <c r="K2871" i="9"/>
  <c r="K2870" i="9"/>
  <c r="K2869" i="9"/>
  <c r="K2868" i="9"/>
  <c r="K2867" i="9"/>
  <c r="K2866" i="9"/>
  <c r="K2865" i="9"/>
  <c r="K2864" i="9"/>
  <c r="K2863" i="9"/>
  <c r="K2862" i="9"/>
  <c r="K2861" i="9"/>
  <c r="K2860" i="9"/>
  <c r="K2859" i="9"/>
  <c r="K2858" i="9"/>
  <c r="K2857" i="9"/>
  <c r="K2856" i="9"/>
  <c r="K2855" i="9"/>
  <c r="K2854" i="9"/>
  <c r="K2853" i="9"/>
  <c r="K2852" i="9"/>
  <c r="K2851" i="9"/>
  <c r="K2850" i="9"/>
  <c r="K2849" i="9"/>
  <c r="K2848" i="9"/>
  <c r="K2847" i="9"/>
  <c r="K2846" i="9"/>
  <c r="K2845" i="9"/>
  <c r="K2844" i="9"/>
  <c r="K2843" i="9"/>
  <c r="K2842" i="9"/>
  <c r="K2841" i="9"/>
  <c r="K2840" i="9"/>
  <c r="K2839" i="9"/>
  <c r="K2838" i="9"/>
  <c r="K2837" i="9"/>
  <c r="K2836" i="9"/>
  <c r="K2835" i="9"/>
  <c r="K2834" i="9"/>
  <c r="K2833" i="9"/>
  <c r="K2832" i="9"/>
  <c r="K2831" i="9"/>
  <c r="K2830" i="9"/>
  <c r="K2829" i="9"/>
  <c r="K2828" i="9"/>
  <c r="K2827" i="9"/>
  <c r="K2826" i="9"/>
  <c r="K2825" i="9"/>
  <c r="K2824" i="9"/>
  <c r="K2823" i="9"/>
  <c r="K2822" i="9"/>
  <c r="K2821" i="9"/>
  <c r="K2820" i="9"/>
  <c r="K2819" i="9"/>
  <c r="K2818" i="9"/>
  <c r="K2817" i="9"/>
  <c r="K2816" i="9"/>
  <c r="K2815" i="9"/>
  <c r="K2814" i="9"/>
  <c r="K2813" i="9"/>
  <c r="K2812" i="9"/>
  <c r="K2811" i="9"/>
  <c r="K2810" i="9"/>
  <c r="K2809" i="9"/>
  <c r="K2808" i="9"/>
  <c r="K2807" i="9"/>
  <c r="K2806" i="9"/>
  <c r="K2805" i="9"/>
  <c r="K2804" i="9"/>
  <c r="K2803" i="9"/>
  <c r="K2802" i="9"/>
  <c r="K2801" i="9"/>
  <c r="K2800" i="9"/>
  <c r="K2799" i="9"/>
  <c r="K2798" i="9"/>
  <c r="K2797" i="9"/>
  <c r="K2796" i="9"/>
  <c r="K2795" i="9"/>
  <c r="K2794" i="9"/>
  <c r="K2793" i="9"/>
  <c r="K2792" i="9"/>
  <c r="K2791" i="9"/>
  <c r="K2790" i="9"/>
  <c r="K2789" i="9"/>
  <c r="K2788" i="9"/>
  <c r="K2787" i="9"/>
  <c r="K2786" i="9"/>
  <c r="K2785" i="9"/>
  <c r="K2784" i="9"/>
  <c r="K2783" i="9"/>
  <c r="K2782" i="9"/>
  <c r="K2781" i="9"/>
  <c r="K2780" i="9"/>
  <c r="K2779" i="9"/>
  <c r="K2778" i="9"/>
  <c r="K2777" i="9"/>
  <c r="K2776" i="9"/>
  <c r="K2775" i="9"/>
  <c r="K2774" i="9"/>
  <c r="K2773" i="9"/>
  <c r="K2772" i="9"/>
  <c r="K2771" i="9"/>
  <c r="K2770" i="9"/>
  <c r="K2769" i="9"/>
  <c r="K2768" i="9"/>
  <c r="K2767" i="9"/>
  <c r="K2766" i="9"/>
  <c r="K2765" i="9"/>
  <c r="K2764" i="9"/>
  <c r="K2763" i="9"/>
  <c r="K2762" i="9"/>
  <c r="K2761" i="9"/>
  <c r="K2760" i="9"/>
  <c r="K2759" i="9"/>
  <c r="K2758" i="9"/>
  <c r="K2757" i="9"/>
  <c r="K2756" i="9"/>
  <c r="K2755" i="9"/>
  <c r="K2754" i="9"/>
  <c r="K2753" i="9"/>
  <c r="K2752" i="9"/>
  <c r="K2751" i="9"/>
  <c r="K2750" i="9"/>
  <c r="K2749" i="9"/>
  <c r="K2748" i="9"/>
  <c r="K2747" i="9"/>
  <c r="K2746" i="9"/>
  <c r="K2745" i="9"/>
  <c r="K2744" i="9"/>
  <c r="K2743" i="9"/>
  <c r="K2742" i="9"/>
  <c r="K2741" i="9"/>
  <c r="K2740" i="9"/>
  <c r="K2739" i="9"/>
  <c r="K2738" i="9"/>
  <c r="K2737" i="9"/>
  <c r="K2736" i="9"/>
  <c r="K2735" i="9"/>
  <c r="K2734" i="9"/>
  <c r="K2733" i="9"/>
  <c r="K2732" i="9"/>
  <c r="K2731" i="9"/>
  <c r="K2730" i="9"/>
  <c r="K2729" i="9"/>
  <c r="K2728" i="9"/>
  <c r="K2727" i="9"/>
  <c r="K2726" i="9"/>
  <c r="K2725" i="9"/>
  <c r="K2724" i="9"/>
  <c r="K2723" i="9"/>
  <c r="K2722" i="9"/>
  <c r="K2721" i="9"/>
  <c r="K2720" i="9"/>
  <c r="K2719" i="9"/>
  <c r="K2718" i="9"/>
  <c r="K2717" i="9"/>
  <c r="K2716" i="9"/>
  <c r="K2715" i="9"/>
  <c r="K2714" i="9"/>
  <c r="K2713" i="9"/>
  <c r="K2712" i="9"/>
  <c r="K2711" i="9"/>
  <c r="K2710" i="9"/>
  <c r="K2709" i="9"/>
  <c r="K2708" i="9"/>
  <c r="K2707" i="9"/>
  <c r="K2706" i="9"/>
  <c r="K2705" i="9"/>
  <c r="K2704" i="9"/>
  <c r="K2703" i="9"/>
  <c r="K2702" i="9"/>
  <c r="K2701" i="9"/>
  <c r="K2700" i="9"/>
  <c r="K2699" i="9"/>
  <c r="K2698" i="9"/>
  <c r="K2697" i="9"/>
  <c r="K2696" i="9"/>
  <c r="K2695" i="9"/>
  <c r="K2694" i="9"/>
  <c r="K2693" i="9"/>
  <c r="K2692" i="9"/>
  <c r="K2691" i="9"/>
  <c r="K2690" i="9"/>
  <c r="K2689" i="9"/>
  <c r="K2688" i="9"/>
  <c r="K2687" i="9"/>
  <c r="K2686" i="9"/>
  <c r="K2685" i="9"/>
  <c r="K2684" i="9"/>
  <c r="K2683" i="9"/>
  <c r="K2682" i="9"/>
  <c r="K2681" i="9"/>
  <c r="K2680" i="9"/>
  <c r="K2679" i="9"/>
  <c r="K2678" i="9"/>
  <c r="K2677" i="9"/>
  <c r="K2676" i="9"/>
  <c r="K2675" i="9"/>
  <c r="K2674" i="9"/>
  <c r="K2673" i="9"/>
  <c r="K2672" i="9"/>
  <c r="K2671" i="9"/>
  <c r="K2670" i="9"/>
  <c r="K2669" i="9"/>
  <c r="K2668" i="9"/>
  <c r="K2667" i="9"/>
  <c r="K2666" i="9"/>
  <c r="K2665" i="9"/>
  <c r="K2664" i="9"/>
  <c r="K2663" i="9"/>
  <c r="K2662" i="9"/>
  <c r="K2661" i="9"/>
  <c r="K2660" i="9"/>
  <c r="K2659" i="9"/>
  <c r="K2658" i="9"/>
  <c r="K2657" i="9"/>
  <c r="K2656" i="9"/>
  <c r="K2655" i="9"/>
  <c r="K2654" i="9"/>
  <c r="K2653" i="9"/>
  <c r="K2652" i="9"/>
  <c r="K2651" i="9"/>
  <c r="K2650" i="9"/>
  <c r="K2649" i="9"/>
  <c r="K2648" i="9"/>
  <c r="K2647" i="9"/>
  <c r="K2646" i="9"/>
  <c r="K2645" i="9"/>
  <c r="K2644" i="9"/>
  <c r="K2643" i="9"/>
  <c r="K2642" i="9"/>
  <c r="K2641" i="9"/>
  <c r="K2640" i="9"/>
  <c r="K2639" i="9"/>
  <c r="K2638" i="9"/>
  <c r="K2637" i="9"/>
  <c r="K2636" i="9"/>
  <c r="K2635" i="9"/>
  <c r="K2634" i="9"/>
  <c r="K2633" i="9"/>
  <c r="K2632" i="9"/>
  <c r="K2631" i="9"/>
  <c r="K2630" i="9"/>
  <c r="K2629" i="9"/>
  <c r="K2628" i="9"/>
  <c r="K2627" i="9"/>
  <c r="K2626" i="9"/>
  <c r="K2625" i="9"/>
  <c r="K2624" i="9"/>
  <c r="K2623" i="9"/>
  <c r="K2622" i="9"/>
  <c r="K2621" i="9"/>
  <c r="K2620" i="9"/>
  <c r="K2619" i="9"/>
  <c r="K2618" i="9"/>
  <c r="K2617" i="9"/>
  <c r="K2616" i="9"/>
  <c r="K2615" i="9"/>
  <c r="K2614" i="9"/>
  <c r="K2613" i="9"/>
  <c r="K2612" i="9"/>
  <c r="K2611" i="9"/>
  <c r="K2610" i="9"/>
  <c r="K2609" i="9"/>
  <c r="K2608" i="9"/>
  <c r="K2607" i="9"/>
  <c r="K2606" i="9"/>
  <c r="K2605" i="9"/>
  <c r="K2604" i="9"/>
  <c r="K2603" i="9"/>
  <c r="K2602" i="9"/>
  <c r="K2601" i="9"/>
  <c r="K2600" i="9"/>
  <c r="K2599" i="9"/>
  <c r="K2598" i="9"/>
  <c r="K2597" i="9"/>
  <c r="K2596" i="9"/>
  <c r="K2595" i="9"/>
  <c r="K2594" i="9"/>
  <c r="K2593" i="9"/>
  <c r="K2592" i="9"/>
  <c r="K2591" i="9"/>
  <c r="K2590" i="9"/>
  <c r="K2589" i="9"/>
  <c r="K2588" i="9"/>
  <c r="K2587" i="9"/>
  <c r="K2586" i="9"/>
  <c r="K2585" i="9"/>
  <c r="K2584" i="9"/>
  <c r="K2583" i="9"/>
  <c r="K2582" i="9"/>
  <c r="K2581" i="9"/>
  <c r="K2580" i="9"/>
  <c r="K2579" i="9"/>
  <c r="K2578" i="9"/>
  <c r="K2577" i="9"/>
  <c r="K2576" i="9"/>
  <c r="K2575" i="9"/>
  <c r="K2574" i="9"/>
  <c r="K2573" i="9"/>
  <c r="K2572" i="9"/>
  <c r="K2571" i="9"/>
  <c r="K2570" i="9"/>
  <c r="K2569" i="9"/>
  <c r="K2568" i="9"/>
  <c r="K2567" i="9"/>
  <c r="K2566" i="9"/>
  <c r="K2565" i="9"/>
  <c r="K2564" i="9"/>
  <c r="K2563" i="9"/>
  <c r="K2562" i="9"/>
  <c r="K2561" i="9"/>
  <c r="K2560" i="9"/>
  <c r="K2559" i="9"/>
  <c r="K2558" i="9"/>
  <c r="K2557" i="9"/>
  <c r="K2556" i="9"/>
  <c r="K2555" i="9"/>
  <c r="K2554" i="9"/>
  <c r="K2553" i="9"/>
  <c r="K2552" i="9"/>
  <c r="K2551" i="9"/>
  <c r="K2550" i="9"/>
  <c r="K2549" i="9"/>
  <c r="K2548" i="9"/>
  <c r="K2547" i="9"/>
  <c r="K2546" i="9"/>
  <c r="K2545" i="9"/>
  <c r="K2544" i="9"/>
  <c r="K2543" i="9"/>
  <c r="K2542" i="9"/>
  <c r="K2541" i="9"/>
  <c r="K2540" i="9"/>
  <c r="K2539" i="9"/>
  <c r="K2538" i="9"/>
  <c r="K2537" i="9"/>
  <c r="K2536" i="9"/>
  <c r="K2535" i="9"/>
  <c r="K2534" i="9"/>
  <c r="K2533" i="9"/>
  <c r="K2532" i="9"/>
  <c r="K2531" i="9"/>
  <c r="K2530" i="9"/>
  <c r="K2529" i="9"/>
  <c r="K2528" i="9"/>
  <c r="K2527" i="9"/>
  <c r="K2526" i="9"/>
  <c r="K2525" i="9"/>
  <c r="K2524" i="9"/>
  <c r="K2523" i="9"/>
  <c r="K2522" i="9"/>
  <c r="K2521" i="9"/>
  <c r="K2520" i="9"/>
  <c r="K2519" i="9"/>
  <c r="K2518" i="9"/>
  <c r="K2517" i="9"/>
  <c r="K2516" i="9"/>
  <c r="K2515" i="9"/>
  <c r="K2514" i="9"/>
  <c r="K2513" i="9"/>
  <c r="K2512" i="9"/>
  <c r="K2511" i="9"/>
  <c r="K2510" i="9"/>
  <c r="K2509" i="9"/>
  <c r="K2508" i="9"/>
  <c r="K2507" i="9"/>
  <c r="K2506" i="9"/>
  <c r="K2505" i="9"/>
  <c r="K2504" i="9"/>
  <c r="K2503" i="9"/>
  <c r="K2502" i="9"/>
  <c r="K2501" i="9"/>
  <c r="K2500" i="9"/>
  <c r="K2499" i="9"/>
  <c r="K2498" i="9"/>
  <c r="K2497" i="9"/>
  <c r="K2496" i="9"/>
  <c r="K2495" i="9"/>
  <c r="K2494" i="9"/>
  <c r="K2493" i="9"/>
  <c r="K2492" i="9"/>
  <c r="K2491" i="9"/>
  <c r="K2490" i="9"/>
  <c r="K2489" i="9"/>
  <c r="K2488" i="9"/>
  <c r="K2487" i="9"/>
  <c r="K2486" i="9"/>
  <c r="K2485" i="9"/>
  <c r="K2484" i="9"/>
  <c r="K2483" i="9"/>
  <c r="K2482" i="9"/>
  <c r="K2481" i="9"/>
  <c r="K2480" i="9"/>
  <c r="K2479" i="9"/>
  <c r="K2478" i="9"/>
  <c r="K2477" i="9"/>
  <c r="K2476" i="9"/>
  <c r="K2475" i="9"/>
  <c r="K2474" i="9"/>
  <c r="K2473" i="9"/>
  <c r="K2472" i="9"/>
  <c r="K2471" i="9"/>
  <c r="K2470" i="9"/>
  <c r="K2469" i="9"/>
  <c r="K2468" i="9"/>
  <c r="K2467" i="9"/>
  <c r="K2466" i="9"/>
  <c r="K2465" i="9"/>
  <c r="K2464" i="9"/>
  <c r="K2463" i="9"/>
  <c r="K2462" i="9"/>
  <c r="K2461" i="9"/>
  <c r="K2460" i="9"/>
  <c r="K2459" i="9"/>
  <c r="K2458" i="9"/>
  <c r="K2457" i="9"/>
  <c r="K2456" i="9"/>
  <c r="K2455" i="9"/>
  <c r="K2454" i="9"/>
  <c r="K2453" i="9"/>
  <c r="K2452" i="9"/>
  <c r="K2451" i="9"/>
  <c r="K2450" i="9"/>
  <c r="K2449" i="9"/>
  <c r="K2448" i="9"/>
  <c r="K2447" i="9"/>
  <c r="K2446" i="9"/>
  <c r="K2445" i="9"/>
  <c r="K2444" i="9"/>
  <c r="K2443" i="9"/>
  <c r="K2442" i="9"/>
  <c r="K2441" i="9"/>
  <c r="K2440" i="9"/>
  <c r="K2439" i="9"/>
  <c r="K2438" i="9"/>
  <c r="K2437" i="9"/>
  <c r="K2436" i="9"/>
  <c r="K2435" i="9"/>
  <c r="K2434" i="9"/>
  <c r="K2433" i="9"/>
  <c r="K2432" i="9"/>
  <c r="K2431" i="9"/>
  <c r="K2430" i="9"/>
  <c r="K2429" i="9"/>
  <c r="K2428" i="9"/>
  <c r="K2427" i="9"/>
  <c r="K2426" i="9"/>
  <c r="K2425" i="9"/>
  <c r="K2424" i="9"/>
  <c r="K2423" i="9"/>
  <c r="K2422" i="9"/>
  <c r="K2421" i="9"/>
  <c r="K2420" i="9"/>
  <c r="K2419" i="9"/>
  <c r="K2418" i="9"/>
  <c r="K2417" i="9"/>
  <c r="K2416" i="9"/>
  <c r="K2415" i="9"/>
  <c r="K2414" i="9"/>
  <c r="K2413" i="9"/>
  <c r="K2412" i="9"/>
  <c r="K2411" i="9"/>
  <c r="K2410" i="9"/>
  <c r="K2409" i="9"/>
  <c r="K2408" i="9"/>
  <c r="K2407" i="9"/>
  <c r="K2406" i="9"/>
  <c r="K2405" i="9"/>
  <c r="K2404" i="9"/>
  <c r="K2403" i="9"/>
  <c r="K2402" i="9"/>
  <c r="K2401" i="9"/>
  <c r="K2400" i="9"/>
  <c r="K2399" i="9"/>
  <c r="K2398" i="9"/>
  <c r="K2397" i="9"/>
  <c r="K2396" i="9"/>
  <c r="K2395" i="9"/>
  <c r="K2394" i="9"/>
  <c r="K2393" i="9"/>
  <c r="K2392" i="9"/>
  <c r="K2391" i="9"/>
  <c r="K2390" i="9"/>
  <c r="K2389" i="9"/>
  <c r="K2388" i="9"/>
  <c r="K2387" i="9"/>
  <c r="K2386" i="9"/>
  <c r="K2385" i="9"/>
  <c r="K2384" i="9"/>
  <c r="K2383" i="9"/>
  <c r="K2382" i="9"/>
  <c r="K2381" i="9"/>
  <c r="K2380" i="9"/>
  <c r="K2379" i="9"/>
  <c r="K2378" i="9"/>
  <c r="K2377" i="9"/>
  <c r="K2376" i="9"/>
  <c r="K2375" i="9"/>
  <c r="K2374" i="9"/>
  <c r="K2373" i="9"/>
  <c r="K2372" i="9"/>
  <c r="K2371" i="9"/>
  <c r="K2370" i="9"/>
  <c r="K2369" i="9"/>
  <c r="K2368" i="9"/>
  <c r="K2367" i="9"/>
  <c r="K2366" i="9"/>
  <c r="K2365" i="9"/>
  <c r="K2364" i="9"/>
  <c r="K2363" i="9"/>
  <c r="K2362" i="9"/>
  <c r="K2361" i="9"/>
  <c r="K2360" i="9"/>
  <c r="K2359" i="9"/>
  <c r="K2358" i="9"/>
  <c r="K2357" i="9"/>
  <c r="K2356" i="9"/>
  <c r="K2355" i="9"/>
  <c r="K2354" i="9"/>
  <c r="K2353" i="9"/>
  <c r="K2352" i="9"/>
  <c r="K2351" i="9"/>
  <c r="K2350" i="9"/>
  <c r="K2349" i="9"/>
  <c r="K2348" i="9"/>
  <c r="K2347" i="9"/>
  <c r="K2346" i="9"/>
  <c r="K2345" i="9"/>
  <c r="K2344" i="9"/>
  <c r="K2343" i="9"/>
  <c r="K2342" i="9"/>
  <c r="K2341" i="9"/>
  <c r="K2340" i="9"/>
  <c r="K2339" i="9"/>
  <c r="K2338" i="9"/>
  <c r="K2337" i="9"/>
  <c r="K2336" i="9"/>
  <c r="K2335" i="9"/>
  <c r="K2334" i="9"/>
  <c r="K2333" i="9"/>
  <c r="K2332" i="9"/>
  <c r="K2331" i="9"/>
  <c r="K2330" i="9"/>
  <c r="K2329" i="9"/>
  <c r="K2328" i="9"/>
  <c r="K2327" i="9"/>
  <c r="K2326" i="9"/>
  <c r="K2325" i="9"/>
  <c r="K2324" i="9"/>
  <c r="K2323" i="9"/>
  <c r="K2322" i="9"/>
  <c r="K2321" i="9"/>
  <c r="K2320" i="9"/>
  <c r="K2319" i="9"/>
  <c r="K2318" i="9"/>
  <c r="K2317" i="9"/>
  <c r="K2316" i="9"/>
  <c r="K2315" i="9"/>
  <c r="K2314" i="9"/>
  <c r="K2313" i="9"/>
  <c r="K2312" i="9"/>
  <c r="K2311" i="9"/>
  <c r="K2310" i="9"/>
  <c r="K2309" i="9"/>
  <c r="K2308" i="9"/>
  <c r="K2307" i="9"/>
  <c r="K2306" i="9"/>
  <c r="K2305" i="9"/>
  <c r="K2304" i="9"/>
  <c r="K2303" i="9"/>
  <c r="K2302" i="9"/>
  <c r="K2301" i="9"/>
  <c r="K2300" i="9"/>
  <c r="K2299" i="9"/>
  <c r="K2298" i="9"/>
  <c r="K2297" i="9"/>
  <c r="K2296" i="9"/>
  <c r="K2295" i="9"/>
  <c r="K2294" i="9"/>
  <c r="K2293" i="9"/>
  <c r="K2292" i="9"/>
  <c r="K2291" i="9"/>
  <c r="K2290" i="9"/>
  <c r="K2289" i="9"/>
  <c r="K2288" i="9"/>
  <c r="K2287" i="9"/>
  <c r="K2286" i="9"/>
  <c r="K2285" i="9"/>
  <c r="K2284" i="9"/>
  <c r="K2283" i="9"/>
  <c r="K2282" i="9"/>
  <c r="K2281" i="9"/>
  <c r="K2280" i="9"/>
  <c r="K2279" i="9"/>
  <c r="K2278" i="9"/>
  <c r="K2277" i="9"/>
  <c r="K2276" i="9"/>
  <c r="K2275" i="9"/>
  <c r="K2274" i="9"/>
  <c r="K2273" i="9"/>
  <c r="K2272" i="9"/>
  <c r="K2271" i="9"/>
  <c r="K2270" i="9"/>
  <c r="K2269" i="9"/>
  <c r="K2268" i="9"/>
  <c r="K2267" i="9"/>
  <c r="K2266" i="9"/>
  <c r="K2265" i="9"/>
  <c r="K2264" i="9"/>
  <c r="K2263" i="9"/>
  <c r="K2262" i="9"/>
  <c r="K2261" i="9"/>
  <c r="K2260" i="9"/>
  <c r="K2259" i="9"/>
  <c r="K2258" i="9"/>
  <c r="K2257" i="9"/>
  <c r="K2256" i="9"/>
  <c r="K2255" i="9"/>
  <c r="K2254" i="9"/>
  <c r="K2253" i="9"/>
  <c r="K2252" i="9"/>
  <c r="K2251" i="9"/>
  <c r="K2250" i="9"/>
  <c r="K2249" i="9"/>
  <c r="K2248" i="9"/>
  <c r="K2247" i="9"/>
  <c r="K2246" i="9"/>
  <c r="K2245" i="9"/>
  <c r="K2244" i="9"/>
  <c r="K2243" i="9"/>
  <c r="K2242" i="9"/>
  <c r="K2241" i="9"/>
  <c r="K2240" i="9"/>
  <c r="K2239" i="9"/>
  <c r="K2238" i="9"/>
  <c r="K2237" i="9"/>
  <c r="K2236" i="9"/>
  <c r="K2235" i="9"/>
  <c r="K2234" i="9"/>
  <c r="K2233" i="9"/>
  <c r="K2232" i="9"/>
  <c r="K2231" i="9"/>
  <c r="K2230" i="9"/>
  <c r="K2229" i="9"/>
  <c r="K2228" i="9"/>
  <c r="K2227" i="9"/>
  <c r="K2226" i="9"/>
  <c r="K2225" i="9"/>
  <c r="K2224" i="9"/>
  <c r="K2223" i="9"/>
  <c r="K2222" i="9"/>
  <c r="K2221" i="9"/>
  <c r="K2220" i="9"/>
  <c r="K2219" i="9"/>
  <c r="K2218" i="9"/>
  <c r="K2217" i="9"/>
  <c r="K2216" i="9"/>
  <c r="K2215" i="9"/>
  <c r="K2214" i="9"/>
  <c r="K2213" i="9"/>
  <c r="K2212" i="9"/>
  <c r="K2211" i="9"/>
  <c r="K2210" i="9"/>
  <c r="K2209" i="9"/>
  <c r="K2208" i="9"/>
  <c r="K2207" i="9"/>
  <c r="K2206" i="9"/>
  <c r="K2205" i="9"/>
  <c r="K2204" i="9"/>
  <c r="K2203" i="9"/>
  <c r="K2202" i="9"/>
  <c r="K2201" i="9"/>
  <c r="K2200" i="9"/>
  <c r="K2199" i="9"/>
  <c r="K2198" i="9"/>
  <c r="K2197" i="9"/>
  <c r="K2196" i="9"/>
  <c r="K2195" i="9"/>
  <c r="K2194" i="9"/>
  <c r="K2193" i="9"/>
  <c r="K2192" i="9"/>
  <c r="K2191" i="9"/>
  <c r="K2190" i="9"/>
  <c r="K2189" i="9"/>
  <c r="K2188" i="9"/>
  <c r="K2187" i="9"/>
  <c r="K2186" i="9"/>
  <c r="K2185" i="9"/>
  <c r="K2184" i="9"/>
  <c r="K2183" i="9"/>
  <c r="K2182" i="9"/>
  <c r="K2181" i="9"/>
  <c r="K2180" i="9"/>
  <c r="K2179" i="9"/>
  <c r="K2178" i="9"/>
  <c r="K2177" i="9"/>
  <c r="K2176" i="9"/>
  <c r="K2175" i="9"/>
  <c r="K2174" i="9"/>
  <c r="K2173" i="9"/>
  <c r="K2172" i="9"/>
  <c r="K2171" i="9"/>
  <c r="K2170" i="9"/>
  <c r="K2169" i="9"/>
  <c r="K2168" i="9"/>
  <c r="K2167" i="9"/>
  <c r="K2166" i="9"/>
  <c r="K2165" i="9"/>
  <c r="K2164" i="9"/>
  <c r="K2163" i="9"/>
  <c r="K2162" i="9"/>
  <c r="K2161" i="9"/>
  <c r="K2160" i="9"/>
  <c r="K2159" i="9"/>
  <c r="K2158" i="9"/>
  <c r="K2157" i="9"/>
  <c r="K2156" i="9"/>
  <c r="K2155" i="9"/>
  <c r="K2154" i="9"/>
  <c r="K2153" i="9"/>
  <c r="K2152" i="9"/>
  <c r="K2151" i="9"/>
  <c r="K2150" i="9"/>
  <c r="K2149" i="9"/>
  <c r="K2148" i="9"/>
  <c r="K2147" i="9"/>
  <c r="K2146" i="9"/>
  <c r="K2145" i="9"/>
  <c r="K2144" i="9"/>
  <c r="K2143" i="9"/>
  <c r="K2142" i="9"/>
  <c r="K2141" i="9"/>
  <c r="K2140" i="9"/>
  <c r="K2139" i="9"/>
  <c r="K2138" i="9"/>
  <c r="K2137" i="9"/>
  <c r="K2136" i="9"/>
  <c r="K2135" i="9"/>
  <c r="K2134" i="9"/>
  <c r="K2133" i="9"/>
  <c r="K2132" i="9"/>
  <c r="K2131" i="9"/>
  <c r="K2130" i="9"/>
  <c r="K2129" i="9"/>
  <c r="K2128" i="9"/>
  <c r="K2127" i="9"/>
  <c r="K2126" i="9"/>
  <c r="K2125" i="9"/>
  <c r="K2124" i="9"/>
  <c r="K2123" i="9"/>
  <c r="K2122" i="9"/>
  <c r="K2121" i="9"/>
  <c r="K2120" i="9"/>
  <c r="K2119" i="9"/>
  <c r="K2118" i="9"/>
  <c r="K2117" i="9"/>
  <c r="K2116" i="9"/>
  <c r="K2115" i="9"/>
  <c r="K2114" i="9"/>
  <c r="K2113" i="9"/>
  <c r="K2112" i="9"/>
  <c r="K2111" i="9"/>
  <c r="K2110" i="9"/>
  <c r="K2109" i="9"/>
  <c r="K2108" i="9"/>
  <c r="K2107" i="9"/>
  <c r="K2106" i="9"/>
  <c r="K2105" i="9"/>
  <c r="K2104" i="9"/>
  <c r="K2103" i="9"/>
  <c r="K2102" i="9"/>
  <c r="K2101" i="9"/>
  <c r="K2100" i="9"/>
  <c r="K2099" i="9"/>
  <c r="K2098" i="9"/>
  <c r="K2097" i="9"/>
  <c r="K2096" i="9"/>
  <c r="K2095" i="9"/>
  <c r="K2094" i="9"/>
  <c r="K2093" i="9"/>
  <c r="K2092" i="9"/>
  <c r="K2091" i="9"/>
  <c r="K2090" i="9"/>
  <c r="K2089" i="9"/>
  <c r="K2088" i="9"/>
  <c r="K2087" i="9"/>
  <c r="K2086" i="9"/>
  <c r="K2085" i="9"/>
  <c r="K2084" i="9"/>
  <c r="K2083" i="9"/>
  <c r="K2082" i="9"/>
  <c r="K2081" i="9"/>
  <c r="K2080" i="9"/>
  <c r="K2079" i="9"/>
  <c r="K2078" i="9"/>
  <c r="K2077" i="9"/>
  <c r="K2076" i="9"/>
  <c r="K2075" i="9"/>
  <c r="K2074" i="9"/>
  <c r="K2073" i="9"/>
  <c r="K2072" i="9"/>
  <c r="K2071" i="9"/>
  <c r="K2070" i="9"/>
  <c r="K2069" i="9"/>
  <c r="K2068" i="9"/>
  <c r="K2067" i="9"/>
  <c r="K2066" i="9"/>
  <c r="K2065" i="9"/>
  <c r="K2064" i="9"/>
  <c r="K2063" i="9"/>
  <c r="K2062" i="9"/>
  <c r="K2061" i="9"/>
  <c r="K2060" i="9"/>
  <c r="K2059" i="9"/>
  <c r="K2058" i="9"/>
  <c r="K2057" i="9"/>
  <c r="K2056" i="9"/>
  <c r="K2055" i="9"/>
  <c r="K2054" i="9"/>
  <c r="K2053" i="9"/>
  <c r="K2052" i="9"/>
  <c r="K2051" i="9"/>
  <c r="K2050" i="9"/>
  <c r="K2049" i="9"/>
  <c r="K2048" i="9"/>
  <c r="K2047" i="9"/>
  <c r="K2046" i="9"/>
  <c r="K2045" i="9"/>
  <c r="K2044" i="9"/>
  <c r="K2043" i="9"/>
  <c r="K2042" i="9"/>
  <c r="K2041" i="9"/>
  <c r="K2040" i="9"/>
  <c r="K2039" i="9"/>
  <c r="K2038" i="9"/>
  <c r="K2037" i="9"/>
  <c r="K2036" i="9"/>
  <c r="K2035" i="9"/>
  <c r="K2034" i="9"/>
  <c r="K2033" i="9"/>
  <c r="K2032" i="9"/>
  <c r="K2031" i="9"/>
  <c r="K2030" i="9"/>
  <c r="K2029" i="9"/>
  <c r="K2028" i="9"/>
  <c r="K2027" i="9"/>
  <c r="K2026" i="9"/>
  <c r="K2025" i="9"/>
  <c r="K2024" i="9"/>
  <c r="K2023" i="9"/>
  <c r="K2022" i="9"/>
  <c r="K2021" i="9"/>
  <c r="K2020" i="9"/>
  <c r="K2019" i="9"/>
  <c r="K2018" i="9"/>
  <c r="K2017" i="9"/>
  <c r="K2016" i="9"/>
  <c r="K2015" i="9"/>
  <c r="K2014" i="9"/>
  <c r="K2013" i="9"/>
  <c r="K2012" i="9"/>
  <c r="K2011" i="9"/>
  <c r="K2010" i="9"/>
  <c r="K2009" i="9"/>
  <c r="K2008" i="9"/>
  <c r="K2007" i="9"/>
  <c r="K2006" i="9"/>
  <c r="K2005" i="9"/>
  <c r="K2004" i="9"/>
  <c r="K2003" i="9"/>
  <c r="K2002" i="9"/>
  <c r="K2001" i="9"/>
  <c r="K2000" i="9"/>
  <c r="K1999" i="9"/>
  <c r="K1998" i="9"/>
  <c r="K1997" i="9"/>
  <c r="K1996" i="9"/>
  <c r="K1995" i="9"/>
  <c r="K1994" i="9"/>
  <c r="K1993" i="9"/>
  <c r="K1992" i="9"/>
  <c r="K1991" i="9"/>
  <c r="K1990" i="9"/>
  <c r="K1989" i="9"/>
  <c r="K1988" i="9"/>
  <c r="K1987" i="9"/>
  <c r="K1986" i="9"/>
  <c r="K1985" i="9"/>
  <c r="K1984" i="9"/>
  <c r="K1983" i="9"/>
  <c r="K1982" i="9"/>
  <c r="K1981" i="9"/>
  <c r="K1980" i="9"/>
  <c r="K1979" i="9"/>
  <c r="K1978" i="9"/>
  <c r="K1977" i="9"/>
  <c r="K1976" i="9"/>
  <c r="K1975" i="9"/>
  <c r="K1974" i="9"/>
  <c r="K1973" i="9"/>
  <c r="K1972" i="9"/>
  <c r="K1971" i="9"/>
  <c r="K1970" i="9"/>
  <c r="K1969" i="9"/>
  <c r="K1968" i="9"/>
  <c r="K1967" i="9"/>
  <c r="K1966" i="9"/>
  <c r="K1965" i="9"/>
  <c r="K1964" i="9"/>
  <c r="K1963" i="9"/>
  <c r="K1962" i="9"/>
  <c r="K1961" i="9"/>
  <c r="K1960" i="9"/>
  <c r="K1959" i="9"/>
  <c r="K1958" i="9"/>
  <c r="K1957" i="9"/>
  <c r="K1956" i="9"/>
  <c r="K1955" i="9"/>
  <c r="K1954" i="9"/>
  <c r="K1953" i="9"/>
  <c r="K1952" i="9"/>
  <c r="K1951" i="9"/>
  <c r="K1950" i="9"/>
  <c r="K1949" i="9"/>
  <c r="K1948" i="9"/>
  <c r="K1947" i="9"/>
  <c r="K1946" i="9"/>
  <c r="K1945" i="9"/>
  <c r="K1944" i="9"/>
  <c r="K1943" i="9"/>
  <c r="K1942" i="9"/>
  <c r="K1941" i="9"/>
  <c r="K1940" i="9"/>
  <c r="K1939" i="9"/>
  <c r="K1938" i="9"/>
  <c r="K1937" i="9"/>
  <c r="K1936" i="9"/>
  <c r="K1935" i="9"/>
  <c r="K1934" i="9"/>
  <c r="K1933" i="9"/>
  <c r="K1932" i="9"/>
  <c r="K1931" i="9"/>
  <c r="K1930" i="9"/>
  <c r="K1929" i="9"/>
  <c r="K1928" i="9"/>
  <c r="K1927" i="9"/>
  <c r="K1926" i="9"/>
  <c r="K1925" i="9"/>
  <c r="K1924" i="9"/>
  <c r="K1923" i="9"/>
  <c r="K1922" i="9"/>
  <c r="K1921" i="9"/>
  <c r="K1920" i="9"/>
  <c r="K1919" i="9"/>
  <c r="K1918" i="9"/>
  <c r="K1917" i="9"/>
  <c r="K1916" i="9"/>
  <c r="K1915" i="9"/>
  <c r="K1914" i="9"/>
  <c r="K1913" i="9"/>
  <c r="K1912" i="9"/>
  <c r="K1911" i="9"/>
  <c r="K1910" i="9"/>
  <c r="K1909" i="9"/>
  <c r="K1908" i="9"/>
  <c r="K1907" i="9"/>
  <c r="K1906" i="9"/>
  <c r="K1905" i="9"/>
  <c r="K1904" i="9"/>
  <c r="K1903" i="9"/>
  <c r="K1902" i="9"/>
  <c r="K1901" i="9"/>
  <c r="K1900" i="9"/>
  <c r="K1899" i="9"/>
  <c r="K1898" i="9"/>
  <c r="K1897" i="9"/>
  <c r="K1896" i="9"/>
  <c r="K1895" i="9"/>
  <c r="K1894" i="9"/>
  <c r="K1893" i="9"/>
  <c r="K1892" i="9"/>
  <c r="K1891" i="9"/>
  <c r="K1890" i="9"/>
  <c r="K1889" i="9"/>
  <c r="K1888" i="9"/>
  <c r="K1887" i="9"/>
  <c r="K1886" i="9"/>
  <c r="K1885" i="9"/>
  <c r="K1884" i="9"/>
  <c r="K1883" i="9"/>
  <c r="K1882" i="9"/>
  <c r="K1881" i="9"/>
  <c r="K1880" i="9"/>
  <c r="K1879" i="9"/>
  <c r="K1878" i="9"/>
  <c r="K1877" i="9"/>
  <c r="K1876" i="9"/>
  <c r="K1875" i="9"/>
  <c r="K1874" i="9"/>
  <c r="K1873" i="9"/>
  <c r="K1872" i="9"/>
  <c r="K1871" i="9"/>
  <c r="K1870" i="9"/>
  <c r="K1869" i="9"/>
  <c r="K1868" i="9"/>
  <c r="K1867" i="9"/>
  <c r="K1866" i="9"/>
  <c r="K1865" i="9"/>
  <c r="K1864" i="9"/>
  <c r="K1863" i="9"/>
  <c r="K1862" i="9"/>
  <c r="K1861" i="9"/>
  <c r="K1860" i="9"/>
  <c r="K1859" i="9"/>
  <c r="K1858" i="9"/>
  <c r="K1857" i="9"/>
  <c r="K1856" i="9"/>
  <c r="K1855" i="9"/>
  <c r="K1854" i="9"/>
  <c r="K1853" i="9"/>
  <c r="K1852" i="9"/>
  <c r="K1851" i="9"/>
  <c r="K1850" i="9"/>
  <c r="K1849" i="9"/>
  <c r="K1848" i="9"/>
  <c r="K1847" i="9"/>
  <c r="K1846" i="9"/>
  <c r="K1845" i="9"/>
  <c r="K1844" i="9"/>
  <c r="K1843" i="9"/>
  <c r="K1842" i="9"/>
  <c r="K1841" i="9"/>
  <c r="K1840" i="9"/>
  <c r="K1839" i="9"/>
  <c r="K1838" i="9"/>
  <c r="K1837" i="9"/>
  <c r="K1836" i="9"/>
  <c r="K1835" i="9"/>
  <c r="K1834" i="9"/>
  <c r="K1833" i="9"/>
  <c r="K1832" i="9"/>
  <c r="K1831" i="9"/>
  <c r="K1830" i="9"/>
  <c r="K1829" i="9"/>
  <c r="K1828" i="9"/>
  <c r="K1827" i="9"/>
  <c r="K1826" i="9"/>
  <c r="K1825" i="9"/>
  <c r="K1824" i="9"/>
  <c r="K1823" i="9"/>
  <c r="K1822" i="9"/>
  <c r="K1821" i="9"/>
  <c r="K1820" i="9"/>
  <c r="K1819" i="9"/>
  <c r="K1818" i="9"/>
  <c r="K1817" i="9"/>
  <c r="K1816" i="9"/>
  <c r="K1815" i="9"/>
  <c r="K1814" i="9"/>
  <c r="K1813" i="9"/>
  <c r="K1812" i="9"/>
  <c r="K1811" i="9"/>
  <c r="K1810" i="9"/>
  <c r="K1809" i="9"/>
  <c r="K1808" i="9"/>
  <c r="K1807" i="9"/>
  <c r="K1806" i="9"/>
  <c r="K1805" i="9"/>
  <c r="K1804" i="9"/>
  <c r="K1803" i="9"/>
  <c r="K1802" i="9"/>
  <c r="K1801" i="9"/>
  <c r="K1800" i="9"/>
  <c r="K1799" i="9"/>
  <c r="K1798" i="9"/>
  <c r="K1797" i="9"/>
  <c r="K1796" i="9"/>
  <c r="K1795" i="9"/>
  <c r="K1794" i="9"/>
  <c r="K1793" i="9"/>
  <c r="K1792" i="9"/>
  <c r="K1791" i="9"/>
  <c r="K1790" i="9"/>
  <c r="K1789" i="9"/>
  <c r="K1788" i="9"/>
  <c r="K1787" i="9"/>
  <c r="K1786" i="9"/>
  <c r="K1785" i="9"/>
  <c r="K1784" i="9"/>
  <c r="K1783" i="9"/>
  <c r="K1782" i="9"/>
  <c r="K1781" i="9"/>
  <c r="K1780" i="9"/>
  <c r="K1779" i="9"/>
  <c r="K1778" i="9"/>
  <c r="K1777" i="9"/>
  <c r="K1776" i="9"/>
  <c r="K1775" i="9"/>
  <c r="K1774" i="9"/>
  <c r="K1773" i="9"/>
  <c r="K1772" i="9"/>
  <c r="K1771" i="9"/>
  <c r="K1770" i="9"/>
  <c r="K1769" i="9"/>
  <c r="K1768" i="9"/>
  <c r="K1767" i="9"/>
  <c r="K1766" i="9"/>
  <c r="K1765" i="9"/>
  <c r="K1764" i="9"/>
  <c r="K1763" i="9"/>
  <c r="K1762" i="9"/>
  <c r="K1761" i="9"/>
  <c r="K1760" i="9"/>
  <c r="K1759" i="9"/>
  <c r="K1758" i="9"/>
  <c r="K1757" i="9"/>
  <c r="K1756" i="9"/>
  <c r="K1755" i="9"/>
  <c r="K1754" i="9"/>
  <c r="K1753" i="9"/>
  <c r="K1752" i="9"/>
  <c r="K1751" i="9"/>
  <c r="K1750" i="9"/>
  <c r="K1749" i="9"/>
  <c r="K1748" i="9"/>
  <c r="K1747" i="9"/>
  <c r="K1746" i="9"/>
  <c r="K1745" i="9"/>
  <c r="K1744" i="9"/>
  <c r="K1743" i="9"/>
  <c r="K1742" i="9"/>
  <c r="K1741" i="9"/>
  <c r="K1740" i="9"/>
  <c r="K1739" i="9"/>
  <c r="K1738" i="9"/>
  <c r="K1737" i="9"/>
  <c r="K1736" i="9"/>
  <c r="K1735" i="9"/>
  <c r="K1734" i="9"/>
  <c r="K1733" i="9"/>
  <c r="K1732" i="9"/>
  <c r="K1731" i="9"/>
  <c r="K1730" i="9"/>
  <c r="K1729" i="9"/>
  <c r="K1728" i="9"/>
  <c r="K1727" i="9"/>
  <c r="K1726" i="9"/>
  <c r="K1725" i="9"/>
  <c r="K1724" i="9"/>
  <c r="K1723" i="9"/>
  <c r="K1722" i="9"/>
  <c r="K1721" i="9"/>
  <c r="K1720" i="9"/>
  <c r="K1719" i="9"/>
  <c r="K1718" i="9"/>
  <c r="K1717" i="9"/>
  <c r="K1716" i="9"/>
  <c r="K1715" i="9"/>
  <c r="K1714" i="9"/>
  <c r="K1713" i="9"/>
  <c r="K1712" i="9"/>
  <c r="K1711" i="9"/>
  <c r="K1710" i="9"/>
  <c r="K1709" i="9"/>
  <c r="K1708" i="9"/>
  <c r="K1707" i="9"/>
  <c r="K1706" i="9"/>
  <c r="K1705" i="9"/>
  <c r="K1704" i="9"/>
  <c r="K1703" i="9"/>
  <c r="K1702" i="9"/>
  <c r="K1701" i="9"/>
  <c r="K1700" i="9"/>
  <c r="K1699" i="9"/>
  <c r="K1698" i="9"/>
  <c r="K1697" i="9"/>
  <c r="K1696" i="9"/>
  <c r="K1695" i="9"/>
  <c r="K1694" i="9"/>
  <c r="K1693" i="9"/>
  <c r="K1692" i="9"/>
  <c r="K1691" i="9"/>
  <c r="K1690" i="9"/>
  <c r="K1689" i="9"/>
  <c r="K1688" i="9"/>
  <c r="K1687" i="9"/>
  <c r="K1686" i="9"/>
  <c r="K1685" i="9"/>
  <c r="K1684" i="9"/>
  <c r="K1683" i="9"/>
  <c r="K1682" i="9"/>
  <c r="K1681" i="9"/>
  <c r="K1680" i="9"/>
  <c r="K1679" i="9"/>
  <c r="K1678" i="9"/>
  <c r="K1677" i="9"/>
  <c r="K1676" i="9"/>
  <c r="K1675" i="9"/>
  <c r="K1674" i="9"/>
  <c r="K1673" i="9"/>
  <c r="K1672" i="9"/>
  <c r="K1671" i="9"/>
  <c r="K1670" i="9"/>
  <c r="K1669" i="9"/>
  <c r="K1668" i="9"/>
  <c r="K1667" i="9"/>
  <c r="K1666" i="9"/>
  <c r="K1665" i="9"/>
  <c r="K1664" i="9"/>
  <c r="K1663" i="9"/>
  <c r="K1662" i="9"/>
  <c r="K1661" i="9"/>
  <c r="K1660" i="9"/>
  <c r="K1659" i="9"/>
  <c r="K1658" i="9"/>
  <c r="K1657" i="9"/>
  <c r="K1656" i="9"/>
  <c r="K1655" i="9"/>
  <c r="K1654" i="9"/>
  <c r="K1653" i="9"/>
  <c r="K1652" i="9"/>
  <c r="K1651" i="9"/>
  <c r="K1650" i="9"/>
  <c r="K1649" i="9"/>
  <c r="K1648" i="9"/>
  <c r="K1647" i="9"/>
  <c r="K1646" i="9"/>
  <c r="K1645" i="9"/>
  <c r="K1644" i="9"/>
  <c r="K1643" i="9"/>
  <c r="K1642" i="9"/>
  <c r="K1641" i="9"/>
  <c r="K1640" i="9"/>
  <c r="K1639" i="9"/>
  <c r="K1638" i="9"/>
  <c r="K1637" i="9"/>
  <c r="K1636" i="9"/>
  <c r="K1635" i="9"/>
  <c r="K1634" i="9"/>
  <c r="K1633" i="9"/>
  <c r="K1632" i="9"/>
  <c r="K1631" i="9"/>
  <c r="K1630" i="9"/>
  <c r="K1629" i="9"/>
  <c r="K1628" i="9"/>
  <c r="K1627" i="9"/>
  <c r="K1626" i="9"/>
  <c r="K1625" i="9"/>
  <c r="K1624" i="9"/>
  <c r="K1623" i="9"/>
  <c r="K1622" i="9"/>
  <c r="K1621" i="9"/>
  <c r="K1620" i="9"/>
  <c r="K1619" i="9"/>
  <c r="K1618" i="9"/>
  <c r="K1617" i="9"/>
  <c r="K1616" i="9"/>
  <c r="K1615" i="9"/>
  <c r="K1614" i="9"/>
  <c r="K1613" i="9"/>
  <c r="K1612" i="9"/>
  <c r="K1611" i="9"/>
  <c r="K1610" i="9"/>
  <c r="K1609" i="9"/>
  <c r="K1608" i="9"/>
  <c r="K1607" i="9"/>
  <c r="K1606" i="9"/>
  <c r="K1605" i="9"/>
  <c r="K1604" i="9"/>
  <c r="K1603" i="9"/>
  <c r="K1602" i="9"/>
  <c r="K1601" i="9"/>
  <c r="K1600" i="9"/>
  <c r="K1599" i="9"/>
  <c r="K1598" i="9"/>
  <c r="K1597" i="9"/>
  <c r="K1596" i="9"/>
  <c r="K1595" i="9"/>
  <c r="K1594" i="9"/>
  <c r="K1593" i="9"/>
  <c r="K1592" i="9"/>
  <c r="K1591" i="9"/>
  <c r="K1590" i="9"/>
  <c r="K1589" i="9"/>
  <c r="K1588" i="9"/>
  <c r="K1587" i="9"/>
  <c r="K1586" i="9"/>
  <c r="K1585" i="9"/>
  <c r="K1584" i="9"/>
  <c r="K1583" i="9"/>
  <c r="K1582" i="9"/>
  <c r="K1581" i="9"/>
  <c r="K1580" i="9"/>
  <c r="K1579" i="9"/>
  <c r="K1578" i="9"/>
  <c r="K1577" i="9"/>
  <c r="K1576" i="9"/>
  <c r="K1575" i="9"/>
  <c r="K1574" i="9"/>
  <c r="K1573" i="9"/>
  <c r="K1572" i="9"/>
  <c r="K1571" i="9"/>
  <c r="K1570" i="9"/>
  <c r="K1569" i="9"/>
  <c r="K1568" i="9"/>
  <c r="K1567" i="9"/>
  <c r="K1566" i="9"/>
  <c r="K1565" i="9"/>
  <c r="K1564" i="9"/>
  <c r="K1563" i="9"/>
  <c r="K1562" i="9"/>
  <c r="K1561" i="9"/>
  <c r="K1560" i="9"/>
  <c r="K1559" i="9"/>
  <c r="K1558" i="9"/>
  <c r="K1557" i="9"/>
  <c r="K1556" i="9"/>
  <c r="K1555" i="9"/>
  <c r="K1554" i="9"/>
  <c r="K1553" i="9"/>
  <c r="K1552" i="9"/>
  <c r="K1551" i="9"/>
  <c r="K1550" i="9"/>
  <c r="K1549" i="9"/>
  <c r="K1548" i="9"/>
  <c r="K1547" i="9"/>
  <c r="K1546" i="9"/>
  <c r="K1545" i="9"/>
  <c r="K1544" i="9"/>
  <c r="K1543" i="9"/>
  <c r="K1542" i="9"/>
  <c r="K1541" i="9"/>
  <c r="K1540" i="9"/>
  <c r="K1539" i="9"/>
  <c r="K1538" i="9"/>
  <c r="K1537" i="9"/>
  <c r="K1536" i="9"/>
  <c r="K1535" i="9"/>
  <c r="K1534" i="9"/>
  <c r="K1533" i="9"/>
  <c r="K1532" i="9"/>
  <c r="K1531" i="9"/>
  <c r="K1530" i="9"/>
  <c r="K1529" i="9"/>
  <c r="K1528" i="9"/>
  <c r="K1527" i="9"/>
  <c r="K1526" i="9"/>
  <c r="K1525" i="9"/>
  <c r="K1524" i="9"/>
  <c r="K1523" i="9"/>
  <c r="K1522" i="9"/>
  <c r="K1521" i="9"/>
  <c r="K1520" i="9"/>
  <c r="K1519" i="9"/>
  <c r="K1518" i="9"/>
  <c r="K1517" i="9"/>
  <c r="K1516" i="9"/>
  <c r="K1515" i="9"/>
  <c r="K1514" i="9"/>
  <c r="K1513" i="9"/>
  <c r="K1512" i="9"/>
  <c r="K1511" i="9"/>
  <c r="K1510" i="9"/>
  <c r="K1509" i="9"/>
  <c r="K1508" i="9"/>
  <c r="K1507" i="9"/>
  <c r="K1506" i="9"/>
  <c r="K1505" i="9"/>
  <c r="K1504" i="9"/>
  <c r="K1503" i="9"/>
  <c r="K1502" i="9"/>
  <c r="K1501" i="9"/>
  <c r="K1500" i="9"/>
  <c r="K1499" i="9"/>
  <c r="K1498" i="9"/>
  <c r="K1497" i="9"/>
  <c r="K1496" i="9"/>
  <c r="K1495" i="9"/>
  <c r="K1494" i="9"/>
  <c r="K1493" i="9"/>
  <c r="K1492" i="9"/>
  <c r="K1491" i="9"/>
  <c r="K1490" i="9"/>
  <c r="K1489" i="9"/>
  <c r="K1488" i="9"/>
  <c r="K1487" i="9"/>
  <c r="K1486" i="9"/>
  <c r="K1485" i="9"/>
  <c r="K1484" i="9"/>
  <c r="K1483" i="9"/>
  <c r="K1482" i="9"/>
  <c r="K1481" i="9"/>
  <c r="K1480" i="9"/>
  <c r="K1479" i="9"/>
  <c r="K1478" i="9"/>
  <c r="K1477" i="9"/>
  <c r="K1476" i="9"/>
  <c r="K1475" i="9"/>
  <c r="K1474" i="9"/>
  <c r="K1473" i="9"/>
  <c r="K1472" i="9"/>
  <c r="K1471" i="9"/>
  <c r="K1470" i="9"/>
  <c r="K1469" i="9"/>
  <c r="K1468" i="9"/>
  <c r="K1467" i="9"/>
  <c r="K1466" i="9"/>
  <c r="K1465" i="9"/>
  <c r="K1464" i="9"/>
  <c r="K1463" i="9"/>
  <c r="K1462" i="9"/>
  <c r="K1461" i="9"/>
  <c r="K1460" i="9"/>
  <c r="K1459" i="9"/>
  <c r="K1458" i="9"/>
  <c r="K1457" i="9"/>
  <c r="K1456" i="9"/>
  <c r="K1455" i="9"/>
  <c r="K1454" i="9"/>
  <c r="K1453" i="9"/>
  <c r="K1452" i="9"/>
  <c r="K1451" i="9"/>
  <c r="K1450" i="9"/>
  <c r="K1449" i="9"/>
  <c r="K1448" i="9"/>
  <c r="K1447" i="9"/>
  <c r="K1446" i="9"/>
  <c r="K1445" i="9"/>
  <c r="K1444" i="9"/>
  <c r="K1443" i="9"/>
  <c r="K1442" i="9"/>
  <c r="K1441" i="9"/>
  <c r="K1440" i="9"/>
  <c r="K1439" i="9"/>
  <c r="K1438" i="9"/>
  <c r="K1437" i="9"/>
  <c r="K1436" i="9"/>
  <c r="K1435" i="9"/>
  <c r="K1434" i="9"/>
  <c r="K1433" i="9"/>
  <c r="K1432" i="9"/>
  <c r="K1431" i="9"/>
  <c r="K1430" i="9"/>
  <c r="K1429" i="9"/>
  <c r="K1428" i="9"/>
  <c r="K1427" i="9"/>
  <c r="K1426" i="9"/>
  <c r="K1425" i="9"/>
  <c r="K1424" i="9"/>
  <c r="K1423" i="9"/>
  <c r="K1422" i="9"/>
  <c r="K1421" i="9"/>
  <c r="K1420" i="9"/>
  <c r="K1419" i="9"/>
  <c r="K1418" i="9"/>
  <c r="K1417" i="9"/>
  <c r="K1416" i="9"/>
  <c r="K1415" i="9"/>
  <c r="K1414" i="9"/>
  <c r="K1413" i="9"/>
  <c r="K1412" i="9"/>
  <c r="K1411" i="9"/>
  <c r="K1410" i="9"/>
  <c r="K1409" i="9"/>
  <c r="K1408" i="9"/>
  <c r="K1407" i="9"/>
  <c r="K1406" i="9"/>
  <c r="K1405" i="9"/>
  <c r="K1404" i="9"/>
  <c r="K1403" i="9"/>
  <c r="K1402" i="9"/>
  <c r="K1401" i="9"/>
  <c r="K1400" i="9"/>
  <c r="K1399" i="9"/>
  <c r="K1398" i="9"/>
  <c r="K1397" i="9"/>
  <c r="K1396" i="9"/>
  <c r="K1395" i="9"/>
  <c r="K1394" i="9"/>
  <c r="K1393" i="9"/>
  <c r="K1392" i="9"/>
  <c r="K1391" i="9"/>
  <c r="K1390" i="9"/>
  <c r="K1389" i="9"/>
  <c r="K1388" i="9"/>
  <c r="K1387" i="9"/>
  <c r="K1386" i="9"/>
  <c r="K1385" i="9"/>
  <c r="K1384" i="9"/>
  <c r="K1383" i="9"/>
  <c r="K1382" i="9"/>
  <c r="K1381" i="9"/>
  <c r="K1380" i="9"/>
  <c r="K1379" i="9"/>
  <c r="K1378" i="9"/>
  <c r="K1377" i="9"/>
  <c r="K1376" i="9"/>
  <c r="K1375" i="9"/>
  <c r="K1374" i="9"/>
  <c r="K1373" i="9"/>
  <c r="K1372" i="9"/>
  <c r="K1371" i="9"/>
  <c r="K1370" i="9"/>
  <c r="K1369" i="9"/>
  <c r="K1368" i="9"/>
  <c r="K1367" i="9"/>
  <c r="K1366" i="9"/>
  <c r="K1365" i="9"/>
  <c r="K1364" i="9"/>
  <c r="K1363" i="9"/>
  <c r="K1362" i="9"/>
  <c r="K1361" i="9"/>
  <c r="K1360" i="9"/>
  <c r="K1359" i="9"/>
  <c r="K1358" i="9"/>
  <c r="K1357" i="9"/>
  <c r="K1356" i="9"/>
  <c r="K1355" i="9"/>
  <c r="K1354" i="9"/>
  <c r="K1353" i="9"/>
  <c r="K1352" i="9"/>
  <c r="K1351" i="9"/>
  <c r="K1350" i="9"/>
  <c r="K1349" i="9"/>
  <c r="K1348" i="9"/>
  <c r="K1347" i="9"/>
  <c r="K1346" i="9"/>
  <c r="K1345" i="9"/>
  <c r="K1344" i="9"/>
  <c r="K1343" i="9"/>
  <c r="K1342" i="9"/>
  <c r="K1341" i="9"/>
  <c r="K1340" i="9"/>
  <c r="K1339" i="9"/>
  <c r="K1338" i="9"/>
  <c r="K1337" i="9"/>
  <c r="K1336" i="9"/>
  <c r="K1335" i="9"/>
  <c r="K1334" i="9"/>
  <c r="K1333" i="9"/>
  <c r="K1332" i="9"/>
  <c r="K1331" i="9"/>
  <c r="K1330" i="9"/>
  <c r="K1329" i="9"/>
  <c r="K1328" i="9"/>
  <c r="K1327" i="9"/>
  <c r="K1326" i="9"/>
  <c r="K1325" i="9"/>
  <c r="K1324" i="9"/>
  <c r="K1323" i="9"/>
  <c r="K1322" i="9"/>
  <c r="K1321" i="9"/>
  <c r="K1320" i="9"/>
  <c r="K1319" i="9"/>
  <c r="K1318" i="9"/>
  <c r="K1317" i="9"/>
  <c r="K1316" i="9"/>
  <c r="K1315" i="9"/>
  <c r="K1314" i="9"/>
  <c r="K1313" i="9"/>
  <c r="K1312" i="9"/>
  <c r="K1311" i="9"/>
  <c r="K1310" i="9"/>
  <c r="K1309" i="9"/>
  <c r="K1308" i="9"/>
  <c r="K1307" i="9"/>
  <c r="K1306" i="9"/>
  <c r="K1305" i="9"/>
  <c r="K1304" i="9"/>
  <c r="K1303" i="9"/>
  <c r="K1302" i="9"/>
  <c r="K1301" i="9"/>
  <c r="K1300" i="9"/>
  <c r="K1299" i="9"/>
  <c r="K1298" i="9"/>
  <c r="K1297" i="9"/>
  <c r="K1296" i="9"/>
  <c r="K1295" i="9"/>
  <c r="K1294" i="9"/>
  <c r="K1293" i="9"/>
  <c r="K1292" i="9"/>
  <c r="K1291" i="9"/>
  <c r="K1290" i="9"/>
  <c r="K1289" i="9"/>
  <c r="K1288" i="9"/>
  <c r="K1287" i="9"/>
  <c r="K1286" i="9"/>
  <c r="K1285" i="9"/>
  <c r="K1284" i="9"/>
  <c r="K1283" i="9"/>
  <c r="K1282" i="9"/>
  <c r="K1281" i="9"/>
  <c r="K1280" i="9"/>
  <c r="K1279" i="9"/>
  <c r="K1278" i="9"/>
  <c r="K1277" i="9"/>
  <c r="K1276" i="9"/>
  <c r="K1275" i="9"/>
  <c r="K1274" i="9"/>
  <c r="K1273" i="9"/>
  <c r="K1272" i="9"/>
  <c r="K1271" i="9"/>
  <c r="K1270" i="9"/>
  <c r="K1269" i="9"/>
  <c r="K1268" i="9"/>
  <c r="K1267" i="9"/>
  <c r="K1266" i="9"/>
  <c r="K1265" i="9"/>
  <c r="K1264" i="9"/>
  <c r="K1263" i="9"/>
  <c r="K1262" i="9"/>
  <c r="K1261" i="9"/>
  <c r="K1260" i="9"/>
  <c r="K1259" i="9"/>
  <c r="K1258" i="9"/>
  <c r="K1257" i="9"/>
  <c r="K1256" i="9"/>
  <c r="K1255" i="9"/>
  <c r="K1254" i="9"/>
  <c r="K1253" i="9"/>
  <c r="K1252" i="9"/>
  <c r="K1251" i="9"/>
  <c r="K1250" i="9"/>
  <c r="K1249" i="9"/>
  <c r="K1248" i="9"/>
  <c r="K1247" i="9"/>
  <c r="K1246" i="9"/>
  <c r="K1245" i="9"/>
  <c r="K1244" i="9"/>
  <c r="K1243" i="9"/>
  <c r="K1242" i="9"/>
  <c r="K1241" i="9"/>
  <c r="K1240" i="9"/>
  <c r="K1239" i="9"/>
  <c r="K1238" i="9"/>
  <c r="K1237" i="9"/>
  <c r="K1236" i="9"/>
  <c r="K1235" i="9"/>
  <c r="K1234" i="9"/>
  <c r="K1233" i="9"/>
  <c r="K1232" i="9"/>
  <c r="K1231" i="9"/>
  <c r="K1230" i="9"/>
  <c r="K1229" i="9"/>
  <c r="K1228" i="9"/>
  <c r="K1227" i="9"/>
  <c r="K1226" i="9"/>
  <c r="K1225" i="9"/>
  <c r="K1224" i="9"/>
  <c r="K1223" i="9"/>
  <c r="K1222" i="9"/>
  <c r="K1221" i="9"/>
  <c r="K1220" i="9"/>
  <c r="K1219" i="9"/>
  <c r="K1218" i="9"/>
  <c r="K1217" i="9"/>
  <c r="K1216" i="9"/>
  <c r="K1215" i="9"/>
  <c r="K1214" i="9"/>
  <c r="K1213" i="9"/>
  <c r="K1212" i="9"/>
  <c r="K1211" i="9"/>
  <c r="K1210" i="9"/>
  <c r="K1209" i="9"/>
  <c r="K1208" i="9"/>
  <c r="K1207" i="9"/>
  <c r="K1206" i="9"/>
  <c r="K1205" i="9"/>
  <c r="K1204" i="9"/>
  <c r="K1203" i="9"/>
  <c r="K1202" i="9"/>
  <c r="K1201" i="9"/>
  <c r="K1200" i="9"/>
  <c r="K1199" i="9"/>
  <c r="K1198" i="9"/>
  <c r="K1197" i="9"/>
  <c r="K1196" i="9"/>
  <c r="K1195" i="9"/>
  <c r="K1194" i="9"/>
  <c r="K1193" i="9"/>
  <c r="K1192" i="9"/>
  <c r="K1191" i="9"/>
  <c r="K1190" i="9"/>
  <c r="K1189" i="9"/>
  <c r="K1188" i="9"/>
  <c r="K1187" i="9"/>
  <c r="K1186" i="9"/>
  <c r="K1185" i="9"/>
  <c r="K1184" i="9"/>
  <c r="K1183" i="9"/>
  <c r="K1182" i="9"/>
  <c r="K1181" i="9"/>
  <c r="K1180" i="9"/>
  <c r="K1179" i="9"/>
  <c r="K1178" i="9"/>
  <c r="K1177" i="9"/>
  <c r="K1176" i="9"/>
  <c r="K1175" i="9"/>
  <c r="K1174" i="9"/>
  <c r="K1173" i="9"/>
  <c r="K1172" i="9"/>
  <c r="K1171" i="9"/>
  <c r="K1170" i="9"/>
  <c r="K1169" i="9"/>
  <c r="K1168" i="9"/>
  <c r="K1167" i="9"/>
  <c r="K1166" i="9"/>
  <c r="K1165" i="9"/>
  <c r="K1164" i="9"/>
  <c r="K1163" i="9"/>
  <c r="K1162" i="9"/>
  <c r="K1161" i="9"/>
  <c r="K1160" i="9"/>
  <c r="K1159" i="9"/>
  <c r="K1158" i="9"/>
  <c r="K1157" i="9"/>
  <c r="K1156" i="9"/>
  <c r="K1155" i="9"/>
  <c r="K1154" i="9"/>
  <c r="K1153" i="9"/>
  <c r="K1152" i="9"/>
  <c r="K1151" i="9"/>
  <c r="K1150" i="9"/>
  <c r="K1149" i="9"/>
  <c r="K1148" i="9"/>
  <c r="K1147" i="9"/>
  <c r="K1146" i="9"/>
  <c r="K1145" i="9"/>
  <c r="K1144" i="9"/>
  <c r="K1143" i="9"/>
  <c r="K1142" i="9"/>
  <c r="K1141" i="9"/>
  <c r="K1140" i="9"/>
  <c r="K1139" i="9"/>
  <c r="K1138" i="9"/>
  <c r="K1137" i="9"/>
  <c r="K1136" i="9"/>
  <c r="K1135" i="9"/>
  <c r="K1134" i="9"/>
  <c r="K1133" i="9"/>
  <c r="K1132" i="9"/>
  <c r="K1131" i="9"/>
  <c r="K1130" i="9"/>
  <c r="K1129" i="9"/>
  <c r="K1128" i="9"/>
  <c r="K1127" i="9"/>
  <c r="K1126" i="9"/>
  <c r="K1125" i="9"/>
  <c r="K1124" i="9"/>
  <c r="K1123" i="9"/>
  <c r="K1122" i="9"/>
  <c r="K1121" i="9"/>
  <c r="K1120" i="9"/>
  <c r="K1119" i="9"/>
  <c r="K1118" i="9"/>
  <c r="K1117" i="9"/>
  <c r="K1116" i="9"/>
  <c r="K1115" i="9"/>
  <c r="K1114" i="9"/>
  <c r="K1113" i="9"/>
  <c r="K1112" i="9"/>
  <c r="K1111" i="9"/>
  <c r="K1110" i="9"/>
  <c r="K1109" i="9"/>
  <c r="K1108" i="9"/>
  <c r="K1107" i="9"/>
  <c r="K1106" i="9"/>
  <c r="K1105" i="9"/>
  <c r="K1104" i="9"/>
  <c r="K1103" i="9"/>
  <c r="K1102" i="9"/>
  <c r="K1101" i="9"/>
  <c r="K1100" i="9"/>
  <c r="K1099" i="9"/>
  <c r="K1098" i="9"/>
  <c r="K1097" i="9"/>
  <c r="K1096" i="9"/>
  <c r="K1095" i="9"/>
  <c r="K1094" i="9"/>
  <c r="K1093" i="9"/>
  <c r="K1092" i="9"/>
  <c r="K1091" i="9"/>
  <c r="K1090" i="9"/>
  <c r="K1089" i="9"/>
  <c r="K1088" i="9"/>
  <c r="K1087" i="9"/>
  <c r="K1086" i="9"/>
  <c r="K1085" i="9"/>
  <c r="K1084" i="9"/>
  <c r="K1083" i="9"/>
  <c r="K1082" i="9"/>
  <c r="K1081" i="9"/>
  <c r="K1080" i="9"/>
  <c r="K1079" i="9"/>
  <c r="K1078" i="9"/>
  <c r="K1077" i="9"/>
  <c r="K1076" i="9"/>
  <c r="K1075" i="9"/>
  <c r="K1074" i="9"/>
  <c r="K1073" i="9"/>
  <c r="K1072" i="9"/>
  <c r="K1071" i="9"/>
  <c r="K1070" i="9"/>
  <c r="K1069" i="9"/>
  <c r="K1068" i="9"/>
  <c r="K1067" i="9"/>
  <c r="K1066" i="9"/>
  <c r="K1065" i="9"/>
  <c r="K1064" i="9"/>
  <c r="K1063" i="9"/>
  <c r="K1062" i="9"/>
  <c r="K1061" i="9"/>
  <c r="K1060" i="9"/>
  <c r="K1059" i="9"/>
  <c r="K1058" i="9"/>
  <c r="K1057" i="9"/>
  <c r="K1056" i="9"/>
  <c r="K1055" i="9"/>
  <c r="K1054" i="9"/>
  <c r="K1053" i="9"/>
  <c r="K1052" i="9"/>
  <c r="K1051" i="9"/>
  <c r="K1050" i="9"/>
  <c r="K1049" i="9"/>
  <c r="K1048" i="9"/>
  <c r="K1047" i="9"/>
  <c r="K1046" i="9"/>
  <c r="K1045" i="9"/>
  <c r="K1044" i="9"/>
  <c r="K1043" i="9"/>
  <c r="K1042" i="9"/>
  <c r="K1041" i="9"/>
  <c r="K1040" i="9"/>
  <c r="K1039" i="9"/>
  <c r="K1038" i="9"/>
  <c r="K1037" i="9"/>
  <c r="K1036" i="9"/>
  <c r="K1035" i="9"/>
  <c r="K1034" i="9"/>
  <c r="K1033" i="9"/>
  <c r="K1032" i="9"/>
  <c r="K1031" i="9"/>
  <c r="K1030" i="9"/>
  <c r="K1029" i="9"/>
  <c r="K1028" i="9"/>
  <c r="K1027" i="9"/>
  <c r="K1026" i="9"/>
  <c r="K1025" i="9"/>
  <c r="K1024" i="9"/>
  <c r="K1023" i="9"/>
  <c r="K1022" i="9"/>
  <c r="K1021" i="9"/>
  <c r="K1020" i="9"/>
  <c r="K1019" i="9"/>
  <c r="K1018" i="9"/>
  <c r="K1017" i="9"/>
  <c r="K1016" i="9"/>
  <c r="K1015" i="9"/>
  <c r="K1014" i="9"/>
  <c r="K1013" i="9"/>
  <c r="K1012" i="9"/>
  <c r="K1011" i="9"/>
  <c r="K1010" i="9"/>
  <c r="K1009" i="9"/>
  <c r="K1008" i="9"/>
  <c r="K1007" i="9"/>
  <c r="K1006" i="9"/>
  <c r="K1005" i="9"/>
  <c r="K1004" i="9"/>
  <c r="K1003" i="9"/>
  <c r="K1002" i="9"/>
  <c r="K1001" i="9"/>
  <c r="K1000" i="9"/>
  <c r="K999" i="9"/>
  <c r="K998" i="9"/>
  <c r="K997" i="9"/>
  <c r="K996" i="9"/>
  <c r="K995" i="9"/>
  <c r="K994" i="9"/>
  <c r="K993" i="9"/>
  <c r="K992" i="9"/>
  <c r="K991" i="9"/>
  <c r="K990" i="9"/>
  <c r="K989" i="9"/>
  <c r="K988" i="9"/>
  <c r="K987" i="9"/>
  <c r="K986" i="9"/>
  <c r="K985" i="9"/>
  <c r="K984" i="9"/>
  <c r="K983" i="9"/>
  <c r="K982" i="9"/>
  <c r="K981" i="9"/>
  <c r="K980" i="9"/>
  <c r="K979" i="9"/>
  <c r="K978" i="9"/>
  <c r="K977" i="9"/>
  <c r="K976" i="9"/>
  <c r="K975" i="9"/>
  <c r="K974" i="9"/>
  <c r="K973" i="9"/>
  <c r="K972" i="9"/>
  <c r="K971" i="9"/>
  <c r="K970" i="9"/>
  <c r="K969" i="9"/>
  <c r="K968" i="9"/>
  <c r="K967" i="9"/>
  <c r="K966" i="9"/>
  <c r="K965" i="9"/>
  <c r="K964" i="9"/>
  <c r="K963" i="9"/>
  <c r="K962" i="9"/>
  <c r="K961" i="9"/>
  <c r="K960" i="9"/>
  <c r="K959" i="9"/>
  <c r="K958" i="9"/>
  <c r="K957" i="9"/>
  <c r="K956" i="9"/>
  <c r="K955" i="9"/>
  <c r="K954" i="9"/>
  <c r="K953" i="9"/>
  <c r="K952" i="9"/>
  <c r="K951" i="9"/>
  <c r="K950" i="9"/>
  <c r="K949" i="9"/>
  <c r="K948" i="9"/>
  <c r="K947" i="9"/>
  <c r="K946" i="9"/>
  <c r="K945" i="9"/>
  <c r="K944" i="9"/>
  <c r="K943" i="9"/>
  <c r="K942" i="9"/>
  <c r="K941" i="9"/>
  <c r="K940" i="9"/>
  <c r="K939" i="9"/>
  <c r="K938" i="9"/>
  <c r="K937" i="9"/>
  <c r="K936" i="9"/>
  <c r="K935" i="9"/>
  <c r="K934" i="9"/>
  <c r="K933" i="9"/>
  <c r="K932" i="9"/>
  <c r="K931" i="9"/>
  <c r="K930" i="9"/>
  <c r="K929" i="9"/>
  <c r="K928" i="9"/>
  <c r="K927" i="9"/>
  <c r="K926" i="9"/>
  <c r="K925" i="9"/>
  <c r="K924" i="9"/>
  <c r="K923" i="9"/>
  <c r="K922" i="9"/>
  <c r="K921" i="9"/>
  <c r="K920" i="9"/>
  <c r="K919" i="9"/>
  <c r="K918" i="9"/>
  <c r="K917" i="9"/>
  <c r="K916" i="9"/>
  <c r="K915" i="9"/>
  <c r="K914" i="9"/>
  <c r="K913" i="9"/>
  <c r="K912" i="9"/>
  <c r="K911" i="9"/>
  <c r="K910" i="9"/>
  <c r="K909" i="9"/>
  <c r="K908" i="9"/>
  <c r="K907" i="9"/>
  <c r="K906" i="9"/>
  <c r="K905" i="9"/>
  <c r="K904" i="9"/>
  <c r="K903" i="9"/>
  <c r="K902" i="9"/>
  <c r="K901" i="9"/>
  <c r="K900" i="9"/>
  <c r="K899" i="9"/>
  <c r="K898" i="9"/>
  <c r="K897" i="9"/>
  <c r="K896" i="9"/>
  <c r="K895" i="9"/>
  <c r="K894" i="9"/>
  <c r="K893" i="9"/>
  <c r="K892" i="9"/>
  <c r="K891" i="9"/>
  <c r="K890" i="9"/>
  <c r="K889" i="9"/>
  <c r="K888" i="9"/>
  <c r="K887" i="9"/>
  <c r="K886" i="9"/>
  <c r="K885" i="9"/>
  <c r="K884" i="9"/>
  <c r="K883" i="9"/>
  <c r="K882" i="9"/>
  <c r="K881" i="9"/>
  <c r="K880" i="9"/>
  <c r="K879" i="9"/>
  <c r="K878" i="9"/>
  <c r="K877" i="9"/>
  <c r="K876" i="9"/>
  <c r="K875" i="9"/>
  <c r="K874" i="9"/>
  <c r="K873" i="9"/>
  <c r="K872" i="9"/>
  <c r="K871" i="9"/>
  <c r="K870" i="9"/>
  <c r="K869" i="9"/>
  <c r="K868" i="9"/>
  <c r="K867" i="9"/>
  <c r="K866" i="9"/>
  <c r="K865" i="9"/>
  <c r="K864" i="9"/>
  <c r="K863" i="9"/>
  <c r="K862" i="9"/>
  <c r="K861" i="9"/>
  <c r="K860" i="9"/>
  <c r="K859" i="9"/>
  <c r="K858" i="9"/>
  <c r="K857" i="9"/>
  <c r="K856" i="9"/>
  <c r="K855" i="9"/>
  <c r="K854" i="9"/>
  <c r="K853" i="9"/>
  <c r="K852" i="9"/>
  <c r="K851" i="9"/>
  <c r="K850" i="9"/>
  <c r="K849" i="9"/>
  <c r="K848" i="9"/>
  <c r="K847" i="9"/>
  <c r="K846" i="9"/>
  <c r="K845" i="9"/>
  <c r="K844" i="9"/>
  <c r="K843" i="9"/>
  <c r="K842" i="9"/>
  <c r="K841" i="9"/>
  <c r="K840" i="9"/>
  <c r="K839" i="9"/>
  <c r="K838" i="9"/>
  <c r="K837" i="9"/>
  <c r="K836" i="9"/>
  <c r="K835" i="9"/>
  <c r="K834" i="9"/>
  <c r="K833" i="9"/>
  <c r="K832" i="9"/>
  <c r="K831" i="9"/>
  <c r="K830" i="9"/>
  <c r="K829" i="9"/>
  <c r="K828" i="9"/>
  <c r="K827" i="9"/>
  <c r="K826" i="9"/>
  <c r="K825" i="9"/>
  <c r="K824" i="9"/>
  <c r="K823" i="9"/>
  <c r="K822" i="9"/>
  <c r="K821" i="9"/>
  <c r="K820" i="9"/>
  <c r="K819" i="9"/>
  <c r="K818" i="9"/>
  <c r="K817" i="9"/>
  <c r="K816" i="9"/>
  <c r="K815" i="9"/>
  <c r="K814" i="9"/>
  <c r="K813" i="9"/>
  <c r="K812" i="9"/>
  <c r="K811" i="9"/>
  <c r="K810" i="9"/>
  <c r="K809" i="9"/>
  <c r="K808" i="9"/>
  <c r="K807" i="9"/>
  <c r="K806" i="9"/>
  <c r="K805" i="9"/>
  <c r="K804" i="9"/>
  <c r="K803" i="9"/>
  <c r="K802" i="9"/>
  <c r="K801" i="9"/>
  <c r="K800" i="9"/>
  <c r="K799" i="9"/>
  <c r="K798" i="9"/>
  <c r="K797" i="9"/>
  <c r="K796" i="9"/>
  <c r="K795" i="9"/>
  <c r="K794" i="9"/>
  <c r="K793" i="9"/>
  <c r="K792" i="9"/>
  <c r="K791" i="9"/>
  <c r="K790" i="9"/>
  <c r="K789" i="9"/>
  <c r="K788" i="9"/>
  <c r="K787" i="9"/>
  <c r="K786" i="9"/>
  <c r="K785" i="9"/>
  <c r="K784" i="9"/>
  <c r="K783" i="9"/>
  <c r="K782" i="9"/>
  <c r="K781" i="9"/>
  <c r="K780" i="9"/>
  <c r="K779" i="9"/>
  <c r="K778" i="9"/>
  <c r="K777" i="9"/>
  <c r="K776" i="9"/>
  <c r="K775" i="9"/>
  <c r="K774" i="9"/>
  <c r="K773" i="9"/>
  <c r="K772" i="9"/>
  <c r="K771" i="9"/>
  <c r="K770" i="9"/>
  <c r="K769" i="9"/>
  <c r="K768" i="9"/>
  <c r="K767" i="9"/>
  <c r="K766" i="9"/>
  <c r="K765" i="9"/>
  <c r="K764" i="9"/>
  <c r="K763" i="9"/>
  <c r="K762" i="9"/>
  <c r="K761" i="9"/>
  <c r="K760" i="9"/>
  <c r="K759" i="9"/>
  <c r="K758" i="9"/>
  <c r="K757" i="9"/>
  <c r="K756" i="9"/>
  <c r="K755" i="9"/>
  <c r="K754" i="9"/>
  <c r="K753" i="9"/>
  <c r="K752" i="9"/>
  <c r="K751" i="9"/>
  <c r="K750" i="9"/>
  <c r="K749" i="9"/>
  <c r="K748" i="9"/>
  <c r="K747" i="9"/>
  <c r="K746" i="9"/>
  <c r="K745" i="9"/>
  <c r="K744" i="9"/>
  <c r="K743" i="9"/>
  <c r="K742" i="9"/>
  <c r="K741" i="9"/>
  <c r="K740" i="9"/>
  <c r="K739" i="9"/>
  <c r="K738" i="9"/>
  <c r="K737" i="9"/>
  <c r="K736" i="9"/>
  <c r="K735" i="9"/>
  <c r="K734" i="9"/>
  <c r="K733" i="9"/>
  <c r="K732" i="9"/>
  <c r="K731" i="9"/>
  <c r="K730" i="9"/>
  <c r="K729" i="9"/>
  <c r="K728" i="9"/>
  <c r="K727" i="9"/>
  <c r="K726" i="9"/>
  <c r="K725" i="9"/>
  <c r="K724" i="9"/>
  <c r="K723" i="9"/>
  <c r="K722" i="9"/>
  <c r="K721" i="9"/>
  <c r="K720" i="9"/>
  <c r="K719" i="9"/>
  <c r="K718" i="9"/>
  <c r="K717" i="9"/>
  <c r="K716" i="9"/>
  <c r="K715" i="9"/>
  <c r="K714" i="9"/>
  <c r="K713" i="9"/>
  <c r="K712" i="9"/>
  <c r="K711" i="9"/>
  <c r="K710" i="9"/>
  <c r="K709" i="9"/>
  <c r="K708" i="9"/>
  <c r="K707" i="9"/>
  <c r="K706" i="9"/>
  <c r="K705" i="9"/>
  <c r="K704" i="9"/>
  <c r="K703" i="9"/>
  <c r="K702" i="9"/>
  <c r="K701" i="9"/>
  <c r="K700" i="9"/>
  <c r="K699" i="9"/>
  <c r="K698" i="9"/>
  <c r="K697" i="9"/>
  <c r="K696" i="9"/>
  <c r="K695" i="9"/>
  <c r="K694" i="9"/>
  <c r="K693" i="9"/>
  <c r="K692" i="9"/>
  <c r="K691" i="9"/>
  <c r="K690" i="9"/>
  <c r="K689" i="9"/>
  <c r="K688" i="9"/>
  <c r="K687" i="9"/>
  <c r="K686" i="9"/>
  <c r="K685" i="9"/>
  <c r="K684" i="9"/>
  <c r="K683" i="9"/>
  <c r="K682" i="9"/>
  <c r="K681" i="9"/>
  <c r="K680" i="9"/>
  <c r="K679" i="9"/>
  <c r="K678" i="9"/>
  <c r="K677" i="9"/>
  <c r="K676" i="9"/>
  <c r="K675" i="9"/>
  <c r="K674" i="9"/>
  <c r="K673" i="9"/>
  <c r="K672" i="9"/>
  <c r="K671" i="9"/>
  <c r="K670" i="9"/>
  <c r="K669" i="9"/>
  <c r="K668" i="9"/>
  <c r="K667" i="9"/>
  <c r="K666" i="9"/>
  <c r="K665" i="9"/>
  <c r="K664" i="9"/>
  <c r="K663" i="9"/>
  <c r="K662" i="9"/>
  <c r="K661" i="9"/>
  <c r="K660" i="9"/>
  <c r="K659" i="9"/>
  <c r="K658" i="9"/>
  <c r="K657" i="9"/>
  <c r="K656" i="9"/>
  <c r="K655" i="9"/>
  <c r="K654" i="9"/>
  <c r="K653" i="9"/>
  <c r="K652" i="9"/>
  <c r="K651" i="9"/>
  <c r="K650" i="9"/>
  <c r="K649" i="9"/>
  <c r="K648" i="9"/>
  <c r="K647" i="9"/>
  <c r="K646" i="9"/>
  <c r="K645" i="9"/>
  <c r="K644" i="9"/>
  <c r="K643" i="9"/>
  <c r="K642" i="9"/>
  <c r="K641" i="9"/>
  <c r="K640" i="9"/>
  <c r="K639" i="9"/>
  <c r="K638" i="9"/>
  <c r="K637" i="9"/>
  <c r="K636" i="9"/>
  <c r="K635" i="9"/>
  <c r="K634" i="9"/>
  <c r="K633" i="9"/>
  <c r="K632" i="9"/>
  <c r="K631" i="9"/>
  <c r="K630" i="9"/>
  <c r="K629" i="9"/>
  <c r="K628" i="9"/>
  <c r="K627" i="9"/>
  <c r="K626" i="9"/>
  <c r="K625" i="9"/>
  <c r="K624" i="9"/>
  <c r="K623" i="9"/>
  <c r="K622" i="9"/>
  <c r="K621" i="9"/>
  <c r="K620" i="9"/>
  <c r="K619" i="9"/>
  <c r="K618" i="9"/>
  <c r="K617" i="9"/>
  <c r="K616" i="9"/>
  <c r="K615" i="9"/>
  <c r="K614" i="9"/>
  <c r="K613" i="9"/>
  <c r="K612" i="9"/>
  <c r="K611" i="9"/>
  <c r="K610" i="9"/>
  <c r="K609" i="9"/>
  <c r="K608" i="9"/>
  <c r="K607" i="9"/>
  <c r="K606" i="9"/>
  <c r="K605" i="9"/>
  <c r="K604" i="9"/>
  <c r="K603" i="9"/>
  <c r="K602" i="9"/>
  <c r="K601" i="9"/>
  <c r="K600" i="9"/>
  <c r="K599" i="9"/>
  <c r="K598" i="9"/>
  <c r="K597" i="9"/>
  <c r="K596" i="9"/>
  <c r="K595" i="9"/>
  <c r="K594" i="9"/>
  <c r="K593" i="9"/>
  <c r="K592" i="9"/>
  <c r="K591" i="9"/>
  <c r="K590" i="9"/>
  <c r="K589" i="9"/>
  <c r="K588" i="9"/>
  <c r="K587" i="9"/>
  <c r="K586" i="9"/>
  <c r="K585" i="9"/>
  <c r="K584" i="9"/>
  <c r="K583" i="9"/>
  <c r="K582" i="9"/>
  <c r="K581" i="9"/>
  <c r="K580" i="9"/>
  <c r="K579" i="9"/>
  <c r="K578" i="9"/>
  <c r="K577" i="9"/>
  <c r="K576" i="9"/>
  <c r="K575" i="9"/>
  <c r="K574" i="9"/>
  <c r="K573" i="9"/>
  <c r="K572" i="9"/>
  <c r="K571" i="9"/>
  <c r="K570" i="9"/>
  <c r="K569" i="9"/>
  <c r="K568" i="9"/>
  <c r="K567" i="9"/>
  <c r="K566" i="9"/>
  <c r="K565" i="9"/>
  <c r="K564" i="9"/>
  <c r="K563" i="9"/>
  <c r="K562" i="9"/>
  <c r="K561" i="9"/>
  <c r="K560" i="9"/>
  <c r="K559" i="9"/>
  <c r="K558" i="9"/>
  <c r="K557" i="9"/>
  <c r="K556" i="9"/>
  <c r="K555" i="9"/>
  <c r="K554" i="9"/>
  <c r="K553" i="9"/>
  <c r="K552" i="9"/>
  <c r="K551" i="9"/>
  <c r="K550" i="9"/>
  <c r="K549" i="9"/>
  <c r="K548" i="9"/>
  <c r="K547" i="9"/>
  <c r="K546" i="9"/>
  <c r="K545" i="9"/>
  <c r="K544" i="9"/>
  <c r="K543" i="9"/>
  <c r="K542" i="9"/>
  <c r="K541" i="9"/>
  <c r="K540" i="9"/>
  <c r="K539" i="9"/>
  <c r="K538" i="9"/>
  <c r="K537" i="9"/>
  <c r="K536" i="9"/>
  <c r="K535" i="9"/>
  <c r="K534" i="9"/>
  <c r="K533" i="9"/>
  <c r="K532" i="9"/>
  <c r="K531" i="9"/>
  <c r="K530" i="9"/>
  <c r="K529" i="9"/>
  <c r="K528" i="9"/>
  <c r="K527" i="9"/>
  <c r="K526" i="9"/>
  <c r="K525" i="9"/>
  <c r="K524" i="9"/>
  <c r="K523" i="9"/>
  <c r="K522" i="9"/>
  <c r="K521" i="9"/>
  <c r="K520" i="9"/>
  <c r="K519" i="9"/>
  <c r="K518" i="9"/>
  <c r="K517" i="9"/>
  <c r="K516" i="9"/>
  <c r="K515" i="9"/>
  <c r="K514" i="9"/>
  <c r="K513" i="9"/>
  <c r="K512" i="9"/>
  <c r="K511" i="9"/>
  <c r="K510" i="9"/>
  <c r="K509" i="9"/>
  <c r="K508" i="9"/>
  <c r="K507" i="9"/>
  <c r="K506" i="9"/>
  <c r="K505" i="9"/>
  <c r="K504" i="9"/>
  <c r="K503" i="9"/>
  <c r="K502" i="9"/>
  <c r="K501" i="9"/>
  <c r="K500" i="9"/>
  <c r="K499" i="9"/>
  <c r="K498" i="9"/>
  <c r="K497" i="9"/>
  <c r="K496" i="9"/>
  <c r="K495" i="9"/>
  <c r="K494" i="9"/>
  <c r="K493" i="9"/>
  <c r="K492" i="9"/>
  <c r="K491" i="9"/>
  <c r="K490" i="9"/>
  <c r="K489" i="9"/>
  <c r="K488" i="9"/>
  <c r="K487" i="9"/>
  <c r="K486" i="9"/>
  <c r="K485" i="9"/>
  <c r="K484" i="9"/>
  <c r="K483" i="9"/>
  <c r="K482" i="9"/>
  <c r="K481" i="9"/>
  <c r="K480" i="9"/>
  <c r="K479" i="9"/>
  <c r="K478" i="9"/>
  <c r="K477" i="9"/>
  <c r="K476" i="9"/>
  <c r="K475" i="9"/>
  <c r="K474" i="9"/>
  <c r="K473" i="9"/>
  <c r="K472" i="9"/>
  <c r="K471" i="9"/>
  <c r="K470" i="9"/>
  <c r="K469" i="9"/>
  <c r="K468" i="9"/>
  <c r="K467" i="9"/>
  <c r="K466" i="9"/>
  <c r="K465" i="9"/>
  <c r="K464" i="9"/>
  <c r="K463" i="9"/>
  <c r="K462" i="9"/>
  <c r="K461" i="9"/>
  <c r="K460" i="9"/>
  <c r="K459" i="9"/>
  <c r="K458" i="9"/>
  <c r="K457" i="9"/>
  <c r="K456" i="9"/>
  <c r="K455" i="9"/>
  <c r="K454" i="9"/>
  <c r="K453" i="9"/>
  <c r="K452" i="9"/>
  <c r="K451" i="9"/>
  <c r="K450" i="9"/>
  <c r="K449" i="9"/>
  <c r="K448" i="9"/>
  <c r="K447" i="9"/>
  <c r="K446" i="9"/>
  <c r="K445" i="9"/>
  <c r="K444" i="9"/>
  <c r="K443" i="9"/>
  <c r="K442" i="9"/>
  <c r="K441" i="9"/>
  <c r="K440" i="9"/>
  <c r="K439" i="9"/>
  <c r="K438" i="9"/>
  <c r="K437" i="9"/>
  <c r="K436" i="9"/>
  <c r="K435" i="9"/>
  <c r="K434" i="9"/>
  <c r="K433" i="9"/>
  <c r="K432" i="9"/>
  <c r="K431" i="9"/>
  <c r="K430" i="9"/>
  <c r="K429" i="9"/>
  <c r="K428" i="9"/>
  <c r="K427" i="9"/>
  <c r="K426" i="9"/>
  <c r="K425" i="9"/>
  <c r="K424" i="9"/>
  <c r="K423" i="9"/>
  <c r="K422" i="9"/>
  <c r="K421" i="9"/>
  <c r="K420" i="9"/>
  <c r="K419" i="9"/>
  <c r="K418" i="9"/>
  <c r="K417" i="9"/>
  <c r="K416" i="9"/>
  <c r="K415" i="9"/>
  <c r="K414" i="9"/>
  <c r="K413" i="9"/>
  <c r="K412" i="9"/>
  <c r="K411" i="9"/>
  <c r="K410" i="9"/>
  <c r="K409" i="9"/>
  <c r="K408" i="9"/>
  <c r="K407" i="9"/>
  <c r="K406" i="9"/>
  <c r="K405" i="9"/>
  <c r="K404" i="9"/>
  <c r="K403" i="9"/>
  <c r="K402" i="9"/>
  <c r="K401" i="9"/>
  <c r="K400" i="9"/>
  <c r="K399" i="9"/>
  <c r="K398" i="9"/>
  <c r="K397" i="9"/>
  <c r="K396" i="9"/>
  <c r="K395" i="9"/>
  <c r="K394" i="9"/>
  <c r="K393" i="9"/>
  <c r="K392" i="9"/>
  <c r="K391" i="9"/>
  <c r="K390" i="9"/>
  <c r="K389" i="9"/>
  <c r="K388" i="9"/>
  <c r="K387" i="9"/>
  <c r="K386" i="9"/>
  <c r="K385" i="9"/>
  <c r="K384" i="9"/>
  <c r="K383" i="9"/>
  <c r="K382" i="9"/>
  <c r="K381" i="9"/>
  <c r="K380" i="9"/>
  <c r="K379" i="9"/>
  <c r="K378" i="9"/>
  <c r="K377" i="9"/>
  <c r="K376" i="9"/>
  <c r="K375" i="9"/>
  <c r="K374" i="9"/>
  <c r="K373" i="9"/>
  <c r="K372" i="9"/>
  <c r="K371" i="9"/>
  <c r="K370" i="9"/>
  <c r="K369" i="9"/>
  <c r="K368" i="9"/>
  <c r="K367" i="9"/>
  <c r="K366" i="9"/>
  <c r="K365" i="9"/>
  <c r="K364" i="9"/>
  <c r="K363" i="9"/>
  <c r="K362" i="9"/>
  <c r="K361" i="9"/>
  <c r="K360" i="9"/>
  <c r="K359" i="9"/>
  <c r="K358" i="9"/>
  <c r="K357" i="9"/>
  <c r="K356" i="9"/>
  <c r="K355" i="9"/>
  <c r="K354" i="9"/>
  <c r="K353" i="9"/>
  <c r="K352" i="9"/>
  <c r="K351" i="9"/>
  <c r="K350" i="9"/>
  <c r="K349" i="9"/>
  <c r="K348" i="9"/>
  <c r="K347" i="9"/>
  <c r="K346" i="9"/>
  <c r="K345" i="9"/>
  <c r="K344" i="9"/>
  <c r="K343" i="9"/>
  <c r="K342" i="9"/>
  <c r="K341" i="9"/>
  <c r="K340" i="9"/>
  <c r="K339" i="9"/>
  <c r="K338" i="9"/>
  <c r="K337" i="9"/>
  <c r="K336" i="9"/>
  <c r="K335" i="9"/>
  <c r="K334" i="9"/>
  <c r="K333" i="9"/>
  <c r="K332" i="9"/>
  <c r="K331" i="9"/>
  <c r="K330" i="9"/>
  <c r="K329" i="9"/>
  <c r="K328" i="9"/>
  <c r="K327" i="9"/>
  <c r="K326" i="9"/>
  <c r="K325" i="9"/>
  <c r="K324" i="9"/>
  <c r="K323" i="9"/>
  <c r="K322" i="9"/>
  <c r="K321" i="9"/>
  <c r="K320" i="9"/>
  <c r="K319" i="9"/>
  <c r="K318" i="9"/>
  <c r="K317" i="9"/>
  <c r="K316" i="9"/>
  <c r="K315" i="9"/>
  <c r="K314" i="9"/>
  <c r="K313" i="9"/>
  <c r="K312" i="9"/>
  <c r="K311" i="9"/>
  <c r="K310" i="9"/>
  <c r="K309" i="9"/>
  <c r="K308" i="9"/>
  <c r="K307" i="9"/>
  <c r="K306" i="9"/>
  <c r="K305" i="9"/>
  <c r="K304" i="9"/>
  <c r="K303" i="9"/>
  <c r="K302" i="9"/>
  <c r="K301" i="9"/>
  <c r="K300" i="9"/>
  <c r="K299" i="9"/>
  <c r="K298" i="9"/>
  <c r="K297" i="9"/>
  <c r="K296" i="9"/>
  <c r="K295" i="9"/>
  <c r="K294" i="9"/>
  <c r="K293" i="9"/>
  <c r="K292" i="9"/>
  <c r="K291" i="9"/>
  <c r="K290" i="9"/>
  <c r="K289" i="9"/>
  <c r="K288" i="9"/>
  <c r="K287" i="9"/>
  <c r="K286" i="9"/>
  <c r="K285" i="9"/>
  <c r="K284" i="9"/>
  <c r="K283" i="9"/>
  <c r="K282" i="9"/>
  <c r="K281" i="9"/>
  <c r="K280" i="9"/>
  <c r="K279" i="9"/>
  <c r="K278" i="9"/>
  <c r="K277" i="9"/>
  <c r="K276" i="9"/>
  <c r="K275" i="9"/>
  <c r="K274" i="9"/>
  <c r="K273" i="9"/>
  <c r="K272" i="9"/>
  <c r="K271" i="9"/>
  <c r="K270" i="9"/>
  <c r="K269" i="9"/>
  <c r="K268" i="9"/>
  <c r="K267" i="9"/>
  <c r="K266" i="9"/>
  <c r="K265" i="9"/>
  <c r="K264" i="9"/>
  <c r="K263" i="9"/>
  <c r="K262" i="9"/>
  <c r="K261" i="9"/>
  <c r="K260" i="9"/>
  <c r="K259" i="9"/>
  <c r="K258" i="9"/>
  <c r="K257" i="9"/>
  <c r="K256" i="9"/>
  <c r="K255" i="9"/>
  <c r="K254" i="9"/>
  <c r="K253" i="9"/>
  <c r="K252" i="9"/>
  <c r="K251" i="9"/>
  <c r="K250" i="9"/>
  <c r="K249" i="9"/>
  <c r="K248" i="9"/>
  <c r="K247" i="9"/>
  <c r="K246" i="9"/>
  <c r="K245" i="9"/>
  <c r="K244" i="9"/>
  <c r="K243" i="9"/>
  <c r="K242" i="9"/>
  <c r="K241" i="9"/>
  <c r="K240" i="9"/>
  <c r="K239" i="9"/>
  <c r="K238" i="9"/>
  <c r="K237" i="9"/>
  <c r="K236" i="9"/>
  <c r="K235" i="9"/>
  <c r="K234" i="9"/>
  <c r="K233" i="9"/>
  <c r="K232" i="9"/>
  <c r="K231" i="9"/>
  <c r="K230" i="9"/>
  <c r="K229" i="9"/>
  <c r="K228" i="9"/>
  <c r="K227" i="9"/>
  <c r="K226" i="9"/>
  <c r="K225" i="9"/>
  <c r="K224" i="9"/>
  <c r="K223" i="9"/>
  <c r="K222" i="9"/>
  <c r="K221" i="9"/>
  <c r="K220" i="9"/>
  <c r="K219" i="9"/>
  <c r="K218" i="9"/>
  <c r="K217" i="9"/>
  <c r="K216" i="9"/>
  <c r="K215" i="9"/>
  <c r="K214" i="9"/>
  <c r="K213" i="9"/>
  <c r="K212" i="9"/>
  <c r="K211" i="9"/>
  <c r="K210" i="9"/>
  <c r="K209" i="9"/>
  <c r="K208" i="9"/>
  <c r="K207" i="9"/>
  <c r="K206" i="9"/>
  <c r="K205" i="9"/>
  <c r="K204" i="9"/>
  <c r="K203" i="9"/>
  <c r="K202" i="9"/>
  <c r="K201" i="9"/>
  <c r="K200" i="9"/>
  <c r="K199" i="9"/>
  <c r="K198" i="9"/>
  <c r="K197" i="9"/>
  <c r="K196" i="9"/>
  <c r="K195" i="9"/>
  <c r="K194" i="9"/>
  <c r="K193" i="9"/>
  <c r="K192" i="9"/>
  <c r="K191" i="9"/>
  <c r="K190" i="9"/>
  <c r="K189" i="9"/>
  <c r="K188" i="9"/>
  <c r="K187" i="9"/>
  <c r="K186" i="9"/>
  <c r="K185" i="9"/>
  <c r="K184" i="9"/>
  <c r="K183" i="9"/>
  <c r="K182" i="9"/>
  <c r="K181" i="9"/>
  <c r="K180" i="9"/>
  <c r="K179" i="9"/>
  <c r="K178" i="9"/>
  <c r="K177" i="9"/>
  <c r="K176" i="9"/>
  <c r="K175" i="9"/>
  <c r="K174" i="9"/>
  <c r="K173" i="9"/>
  <c r="K172" i="9"/>
  <c r="K171" i="9"/>
  <c r="K170" i="9"/>
  <c r="K169" i="9"/>
  <c r="K168" i="9"/>
  <c r="K167" i="9"/>
  <c r="K166" i="9"/>
  <c r="K165" i="9"/>
  <c r="K164" i="9"/>
  <c r="K163" i="9"/>
  <c r="K162" i="9"/>
  <c r="K161" i="9"/>
  <c r="K160" i="9"/>
  <c r="K159" i="9"/>
  <c r="K158" i="9"/>
  <c r="K157" i="9"/>
  <c r="K156" i="9"/>
  <c r="K155" i="9"/>
  <c r="K154" i="9"/>
  <c r="K153" i="9"/>
  <c r="K152" i="9"/>
  <c r="K151" i="9"/>
  <c r="K150" i="9"/>
  <c r="K149" i="9"/>
  <c r="K148" i="9"/>
  <c r="K147" i="9"/>
  <c r="K146" i="9"/>
  <c r="K145" i="9"/>
  <c r="K144" i="9"/>
  <c r="K143" i="9"/>
  <c r="K142" i="9"/>
  <c r="K141" i="9"/>
  <c r="K140" i="9"/>
  <c r="K139" i="9"/>
  <c r="K138" i="9"/>
  <c r="K137" i="9"/>
  <c r="K136" i="9"/>
  <c r="K135" i="9"/>
  <c r="K134" i="9"/>
  <c r="K133" i="9"/>
  <c r="K132" i="9"/>
  <c r="K131" i="9"/>
  <c r="K130" i="9"/>
  <c r="K129" i="9"/>
  <c r="K128" i="9"/>
  <c r="K127" i="9"/>
  <c r="K126" i="9"/>
  <c r="K125" i="9"/>
  <c r="K124" i="9"/>
  <c r="K123" i="9"/>
  <c r="K122" i="9"/>
  <c r="K121" i="9"/>
  <c r="K120" i="9"/>
  <c r="K119" i="9"/>
  <c r="K118" i="9"/>
  <c r="K117" i="9"/>
  <c r="K116" i="9"/>
  <c r="K115" i="9"/>
  <c r="K114" i="9"/>
  <c r="K113" i="9"/>
  <c r="K112" i="9"/>
  <c r="K111" i="9"/>
  <c r="K110" i="9"/>
  <c r="K109" i="9"/>
  <c r="K108" i="9"/>
  <c r="K107" i="9"/>
  <c r="K106" i="9"/>
  <c r="K105" i="9"/>
  <c r="K104" i="9"/>
  <c r="K103" i="9"/>
  <c r="K102" i="9"/>
  <c r="K101" i="9"/>
  <c r="K100" i="9"/>
  <c r="K99" i="9"/>
  <c r="K98" i="9"/>
  <c r="K97" i="9"/>
  <c r="K96" i="9"/>
  <c r="K95" i="9"/>
  <c r="K94" i="9"/>
  <c r="K93" i="9"/>
  <c r="K92" i="9"/>
  <c r="K91" i="9"/>
  <c r="K90" i="9"/>
  <c r="K89" i="9"/>
  <c r="K88" i="9"/>
  <c r="K87" i="9"/>
  <c r="K86" i="9"/>
  <c r="K85" i="9"/>
  <c r="K84" i="9"/>
  <c r="K83" i="9"/>
  <c r="K82" i="9"/>
  <c r="K81" i="9"/>
  <c r="K80" i="9"/>
  <c r="K79" i="9"/>
  <c r="K78" i="9"/>
  <c r="K77" i="9"/>
  <c r="K76" i="9"/>
  <c r="K75" i="9"/>
  <c r="K74" i="9"/>
  <c r="K73" i="9"/>
  <c r="K72" i="9"/>
  <c r="K71" i="9"/>
  <c r="K70" i="9"/>
  <c r="K69" i="9"/>
  <c r="K68" i="9"/>
  <c r="K67" i="9"/>
  <c r="K66" i="9"/>
  <c r="K65" i="9"/>
  <c r="K64" i="9"/>
  <c r="K63" i="9"/>
  <c r="K62" i="9"/>
  <c r="K61" i="9"/>
  <c r="K60" i="9"/>
  <c r="K59" i="9"/>
  <c r="K58" i="9"/>
  <c r="K57" i="9"/>
  <c r="K56" i="9"/>
  <c r="K55" i="9"/>
  <c r="K54" i="9"/>
  <c r="K53" i="9"/>
  <c r="K52" i="9"/>
  <c r="K51" i="9"/>
  <c r="K50" i="9"/>
  <c r="K49" i="9"/>
  <c r="K48" i="9"/>
  <c r="K47" i="9"/>
  <c r="K46" i="9"/>
  <c r="K45" i="9"/>
  <c r="K44" i="9"/>
  <c r="K43" i="9"/>
  <c r="K42" i="9"/>
  <c r="K41" i="9"/>
  <c r="K40" i="9"/>
  <c r="K39" i="9"/>
  <c r="K38" i="9"/>
  <c r="K37" i="9"/>
  <c r="K36" i="9"/>
  <c r="K35" i="9"/>
  <c r="K34" i="9"/>
  <c r="K33" i="9"/>
  <c r="K32" i="9"/>
  <c r="K31" i="9"/>
  <c r="K30" i="9"/>
  <c r="K29" i="9"/>
  <c r="K28" i="9"/>
  <c r="K27" i="9"/>
  <c r="K26" i="9"/>
  <c r="K25" i="9"/>
  <c r="K24" i="9"/>
  <c r="K23" i="9"/>
  <c r="K22" i="9"/>
  <c r="K21" i="9"/>
  <c r="K20" i="9"/>
  <c r="K19" i="9"/>
  <c r="K18" i="9"/>
  <c r="K17" i="9"/>
  <c r="K16" i="9"/>
  <c r="K15" i="9"/>
  <c r="K14" i="9"/>
  <c r="K13" i="9"/>
  <c r="K12" i="9"/>
  <c r="K11" i="9"/>
  <c r="K10" i="9"/>
  <c r="K9" i="9"/>
  <c r="K8" i="9"/>
  <c r="K7" i="9"/>
  <c r="K6" i="9"/>
  <c r="K5" i="9"/>
  <c r="K4" i="9"/>
  <c r="K3" i="9"/>
  <c r="K2" i="9"/>
  <c r="AH81" i="7"/>
  <c r="AH80" i="7"/>
  <c r="AH79" i="7"/>
  <c r="AH78" i="7"/>
  <c r="AH77" i="7"/>
  <c r="AH76" i="7"/>
  <c r="AH75" i="7"/>
  <c r="AH74" i="7"/>
  <c r="AH73" i="7"/>
  <c r="AH72" i="7"/>
  <c r="AH71" i="7"/>
  <c r="AH70" i="7"/>
  <c r="AH69" i="7"/>
  <c r="AH68" i="7"/>
  <c r="AH67" i="7"/>
  <c r="AH66" i="7"/>
  <c r="AH65" i="7"/>
  <c r="AH64" i="7"/>
  <c r="AH63" i="7"/>
  <c r="AH62" i="7"/>
  <c r="AH61" i="7"/>
  <c r="AH60" i="7"/>
  <c r="AH59" i="7"/>
  <c r="AH58" i="7"/>
  <c r="AH57" i="7"/>
  <c r="AH56" i="7"/>
  <c r="AH55" i="7"/>
  <c r="AH54" i="7"/>
  <c r="AH53" i="7"/>
  <c r="AH52" i="7"/>
  <c r="AH51" i="7"/>
  <c r="AH50" i="7"/>
  <c r="AH49" i="7"/>
  <c r="AH48" i="7"/>
  <c r="AH47" i="7"/>
  <c r="AH46" i="7"/>
  <c r="AH45" i="7"/>
  <c r="AH44" i="7"/>
  <c r="AH43" i="7"/>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H2" i="7"/>
  <c r="Z81" i="7"/>
  <c r="Y81" i="7"/>
  <c r="Z80" i="7"/>
  <c r="Y80" i="7"/>
  <c r="Z79" i="7"/>
  <c r="Y79" i="7"/>
  <c r="Z78" i="7"/>
  <c r="Y78" i="7"/>
  <c r="Z77" i="7"/>
  <c r="Y77" i="7"/>
  <c r="Z76" i="7"/>
  <c r="Y76" i="7"/>
  <c r="Z75" i="7"/>
  <c r="Y75" i="7"/>
  <c r="Z74" i="7"/>
  <c r="Y74" i="7"/>
  <c r="Z73" i="7"/>
  <c r="Y73" i="7"/>
  <c r="Z72" i="7"/>
  <c r="Y72" i="7"/>
  <c r="Z71" i="7"/>
  <c r="Y71" i="7"/>
  <c r="Z70" i="7"/>
  <c r="Y70" i="7"/>
  <c r="Z69" i="7"/>
  <c r="Y69" i="7"/>
  <c r="Z68" i="7"/>
  <c r="Y68" i="7"/>
  <c r="Z67" i="7"/>
  <c r="Y67" i="7"/>
  <c r="Z66" i="7"/>
  <c r="Y66" i="7"/>
  <c r="Z65" i="7"/>
  <c r="Y65" i="7"/>
  <c r="Z64" i="7"/>
  <c r="Y64" i="7"/>
  <c r="Z63" i="7"/>
  <c r="Y63" i="7"/>
  <c r="Z62" i="7"/>
  <c r="Y62" i="7"/>
  <c r="Z61" i="7"/>
  <c r="Y61" i="7"/>
  <c r="Z60" i="7"/>
  <c r="Y60" i="7"/>
  <c r="Z59" i="7"/>
  <c r="Y59" i="7"/>
  <c r="Z58" i="7"/>
  <c r="Y58" i="7"/>
  <c r="Z57" i="7"/>
  <c r="Y57" i="7"/>
  <c r="Z56" i="7"/>
  <c r="Y56" i="7"/>
  <c r="Z55" i="7"/>
  <c r="Y55" i="7"/>
  <c r="Z54" i="7"/>
  <c r="Y54" i="7"/>
  <c r="Z53" i="7"/>
  <c r="Y53" i="7"/>
  <c r="Z52" i="7"/>
  <c r="Y52" i="7"/>
  <c r="Z51" i="7"/>
  <c r="Y51" i="7"/>
  <c r="Z50" i="7"/>
  <c r="Y50" i="7"/>
  <c r="Z49" i="7"/>
  <c r="Y49" i="7"/>
  <c r="Z48" i="7"/>
  <c r="Y48" i="7"/>
  <c r="Z47" i="7"/>
  <c r="Y47" i="7"/>
  <c r="Z46" i="7"/>
  <c r="Y46" i="7"/>
  <c r="Z45" i="7"/>
  <c r="Y45" i="7"/>
  <c r="Z44" i="7"/>
  <c r="Y44" i="7"/>
  <c r="Z43" i="7"/>
  <c r="Y43" i="7"/>
  <c r="Z42" i="7"/>
  <c r="Y42" i="7"/>
  <c r="Z41" i="7"/>
  <c r="Y41" i="7"/>
  <c r="Z40" i="7"/>
  <c r="Y40" i="7"/>
  <c r="Z39" i="7"/>
  <c r="Y39" i="7"/>
  <c r="Z38" i="7"/>
  <c r="Y38" i="7"/>
  <c r="Z37" i="7"/>
  <c r="Y37" i="7"/>
  <c r="Z36" i="7"/>
  <c r="Y36" i="7"/>
  <c r="Z35" i="7"/>
  <c r="Y35" i="7"/>
  <c r="Z34" i="7"/>
  <c r="Y34" i="7"/>
  <c r="Z33" i="7"/>
  <c r="Y33" i="7"/>
  <c r="Z32" i="7"/>
  <c r="Y32" i="7"/>
  <c r="Z31" i="7"/>
  <c r="Y31" i="7"/>
  <c r="Z30" i="7"/>
  <c r="Y30" i="7"/>
  <c r="Z29" i="7"/>
  <c r="Y29" i="7"/>
  <c r="Z28" i="7"/>
  <c r="Y28" i="7"/>
  <c r="Z27" i="7"/>
  <c r="Y27" i="7"/>
  <c r="Z26" i="7"/>
  <c r="Y26" i="7"/>
  <c r="Z25" i="7"/>
  <c r="Y25" i="7"/>
  <c r="Z24" i="7"/>
  <c r="Y24" i="7"/>
  <c r="Z23" i="7"/>
  <c r="Y23" i="7"/>
  <c r="Z22" i="7"/>
  <c r="Y22" i="7"/>
  <c r="Z21" i="7"/>
  <c r="Y21" i="7"/>
  <c r="Z20" i="7"/>
  <c r="Y20" i="7"/>
  <c r="Z19" i="7"/>
  <c r="Y19" i="7"/>
  <c r="Z18" i="7"/>
  <c r="Y18" i="7"/>
  <c r="Z17" i="7"/>
  <c r="Y17" i="7"/>
  <c r="Z16" i="7"/>
  <c r="Y16" i="7"/>
  <c r="Z15" i="7"/>
  <c r="Y15" i="7"/>
  <c r="Z14" i="7"/>
  <c r="Y14" i="7"/>
  <c r="Z13" i="7"/>
  <c r="Y13" i="7"/>
  <c r="Z12" i="7"/>
  <c r="Y12" i="7"/>
  <c r="Z11" i="7"/>
  <c r="Y11" i="7"/>
  <c r="Z10" i="7"/>
  <c r="Y10" i="7"/>
  <c r="Z9" i="7"/>
  <c r="Y9" i="7"/>
  <c r="Z8" i="7"/>
  <c r="Y8" i="7"/>
  <c r="Z7" i="7"/>
  <c r="Y7" i="7"/>
  <c r="Z6" i="7"/>
  <c r="Y6" i="7"/>
  <c r="Z5" i="7"/>
  <c r="Y5" i="7"/>
  <c r="Z4" i="7"/>
  <c r="Y4" i="7"/>
  <c r="Z3" i="7"/>
  <c r="Y3" i="7"/>
  <c r="Z2" i="7"/>
  <c r="Y2" i="7"/>
  <c r="S3" i="7"/>
  <c r="T3" i="7"/>
  <c r="U3" i="7"/>
  <c r="V3" i="7"/>
  <c r="S4" i="7"/>
  <c r="T4" i="7"/>
  <c r="U4" i="7"/>
  <c r="V4" i="7"/>
  <c r="S5" i="7"/>
  <c r="T5" i="7"/>
  <c r="U5" i="7"/>
  <c r="V5" i="7"/>
  <c r="S6" i="7"/>
  <c r="T6" i="7"/>
  <c r="U6" i="7"/>
  <c r="V6" i="7"/>
  <c r="S7" i="7"/>
  <c r="T7" i="7"/>
  <c r="U7" i="7"/>
  <c r="V7" i="7"/>
  <c r="S8" i="7"/>
  <c r="T8" i="7"/>
  <c r="U8" i="7"/>
  <c r="V8" i="7"/>
  <c r="S9" i="7"/>
  <c r="T9" i="7"/>
  <c r="U9" i="7"/>
  <c r="V9" i="7"/>
  <c r="S10" i="7"/>
  <c r="T10" i="7"/>
  <c r="U10" i="7"/>
  <c r="V10" i="7"/>
  <c r="S11" i="7"/>
  <c r="T11" i="7"/>
  <c r="U11" i="7"/>
  <c r="V11" i="7"/>
  <c r="S12" i="7"/>
  <c r="T12" i="7"/>
  <c r="U12" i="7"/>
  <c r="V12" i="7"/>
  <c r="S13" i="7"/>
  <c r="T13" i="7"/>
  <c r="U13" i="7"/>
  <c r="V13" i="7"/>
  <c r="S14" i="7"/>
  <c r="T14" i="7"/>
  <c r="U14" i="7"/>
  <c r="V14" i="7"/>
  <c r="S15" i="7"/>
  <c r="T15" i="7"/>
  <c r="U15" i="7"/>
  <c r="V15" i="7"/>
  <c r="S16" i="7"/>
  <c r="T16" i="7"/>
  <c r="U16" i="7"/>
  <c r="V16" i="7"/>
  <c r="S17" i="7"/>
  <c r="T17" i="7"/>
  <c r="U17" i="7"/>
  <c r="V17" i="7"/>
  <c r="S18" i="7"/>
  <c r="T18" i="7"/>
  <c r="U18" i="7"/>
  <c r="V18" i="7"/>
  <c r="S19" i="7"/>
  <c r="T19" i="7"/>
  <c r="U19" i="7"/>
  <c r="V19" i="7"/>
  <c r="S20" i="7"/>
  <c r="T20" i="7"/>
  <c r="U20" i="7"/>
  <c r="V20" i="7"/>
  <c r="S21" i="7"/>
  <c r="T21" i="7"/>
  <c r="U21" i="7"/>
  <c r="V21" i="7"/>
  <c r="S22" i="7"/>
  <c r="T22" i="7"/>
  <c r="U22" i="7"/>
  <c r="V22" i="7"/>
  <c r="S23" i="7"/>
  <c r="T23" i="7"/>
  <c r="U23" i="7"/>
  <c r="V23" i="7"/>
  <c r="S24" i="7"/>
  <c r="T24" i="7"/>
  <c r="U24" i="7"/>
  <c r="V24" i="7"/>
  <c r="S25" i="7"/>
  <c r="T25" i="7"/>
  <c r="U25" i="7"/>
  <c r="V25" i="7"/>
  <c r="S26" i="7"/>
  <c r="T26" i="7"/>
  <c r="U26" i="7"/>
  <c r="V26" i="7"/>
  <c r="S27" i="7"/>
  <c r="T27" i="7"/>
  <c r="U27" i="7"/>
  <c r="V27" i="7"/>
  <c r="S28" i="7"/>
  <c r="T28" i="7"/>
  <c r="U28" i="7"/>
  <c r="V28" i="7"/>
  <c r="S29" i="7"/>
  <c r="T29" i="7"/>
  <c r="U29" i="7"/>
  <c r="V29" i="7"/>
  <c r="S30" i="7"/>
  <c r="T30" i="7"/>
  <c r="U30" i="7"/>
  <c r="V30" i="7"/>
  <c r="S31" i="7"/>
  <c r="T31" i="7"/>
  <c r="U31" i="7"/>
  <c r="V31" i="7"/>
  <c r="S32" i="7"/>
  <c r="T32" i="7"/>
  <c r="U32" i="7"/>
  <c r="V32" i="7"/>
  <c r="S33" i="7"/>
  <c r="T33" i="7"/>
  <c r="U33" i="7"/>
  <c r="V33" i="7"/>
  <c r="S34" i="7"/>
  <c r="T34" i="7"/>
  <c r="U34" i="7"/>
  <c r="V34" i="7"/>
  <c r="S35" i="7"/>
  <c r="T35" i="7"/>
  <c r="U35" i="7"/>
  <c r="V35" i="7"/>
  <c r="S36" i="7"/>
  <c r="T36" i="7"/>
  <c r="U36" i="7"/>
  <c r="V36" i="7"/>
  <c r="S37" i="7"/>
  <c r="T37" i="7"/>
  <c r="U37" i="7"/>
  <c r="V37" i="7"/>
  <c r="S38" i="7"/>
  <c r="T38" i="7"/>
  <c r="U38" i="7"/>
  <c r="V38" i="7"/>
  <c r="S39" i="7"/>
  <c r="T39" i="7"/>
  <c r="U39" i="7"/>
  <c r="V39" i="7"/>
  <c r="S40" i="7"/>
  <c r="T40" i="7"/>
  <c r="U40" i="7"/>
  <c r="V40" i="7"/>
  <c r="S41" i="7"/>
  <c r="T41" i="7"/>
  <c r="U41" i="7"/>
  <c r="V41" i="7"/>
  <c r="S42" i="7"/>
  <c r="T42" i="7"/>
  <c r="U42" i="7"/>
  <c r="V42" i="7"/>
  <c r="S43" i="7"/>
  <c r="T43" i="7"/>
  <c r="U43" i="7"/>
  <c r="V43" i="7"/>
  <c r="S44" i="7"/>
  <c r="T44" i="7"/>
  <c r="U44" i="7"/>
  <c r="V44" i="7"/>
  <c r="S45" i="7"/>
  <c r="T45" i="7"/>
  <c r="U45" i="7"/>
  <c r="V45" i="7"/>
  <c r="S46" i="7"/>
  <c r="T46" i="7"/>
  <c r="U46" i="7"/>
  <c r="V46" i="7"/>
  <c r="S47" i="7"/>
  <c r="T47" i="7"/>
  <c r="U47" i="7"/>
  <c r="V47" i="7"/>
  <c r="S48" i="7"/>
  <c r="T48" i="7"/>
  <c r="U48" i="7"/>
  <c r="V48" i="7"/>
  <c r="S49" i="7"/>
  <c r="T49" i="7"/>
  <c r="U49" i="7"/>
  <c r="V49" i="7"/>
  <c r="S50" i="7"/>
  <c r="T50" i="7"/>
  <c r="U50" i="7"/>
  <c r="V50" i="7"/>
  <c r="S51" i="7"/>
  <c r="T51" i="7"/>
  <c r="U51" i="7"/>
  <c r="V51" i="7"/>
  <c r="S52" i="7"/>
  <c r="T52" i="7"/>
  <c r="U52" i="7"/>
  <c r="V52" i="7"/>
  <c r="S53" i="7"/>
  <c r="T53" i="7"/>
  <c r="U53" i="7"/>
  <c r="V53" i="7"/>
  <c r="S54" i="7"/>
  <c r="T54" i="7"/>
  <c r="U54" i="7"/>
  <c r="V54" i="7"/>
  <c r="S55" i="7"/>
  <c r="T55" i="7"/>
  <c r="U55" i="7"/>
  <c r="V55" i="7"/>
  <c r="S56" i="7"/>
  <c r="T56" i="7"/>
  <c r="U56" i="7"/>
  <c r="V56" i="7"/>
  <c r="S57" i="7"/>
  <c r="T57" i="7"/>
  <c r="U57" i="7"/>
  <c r="V57" i="7"/>
  <c r="S58" i="7"/>
  <c r="T58" i="7"/>
  <c r="U58" i="7"/>
  <c r="V58" i="7"/>
  <c r="S59" i="7"/>
  <c r="T59" i="7"/>
  <c r="U59" i="7"/>
  <c r="V59" i="7"/>
  <c r="S60" i="7"/>
  <c r="T60" i="7"/>
  <c r="U60" i="7"/>
  <c r="V60" i="7"/>
  <c r="S61" i="7"/>
  <c r="T61" i="7"/>
  <c r="U61" i="7"/>
  <c r="V61" i="7"/>
  <c r="S62" i="7"/>
  <c r="T62" i="7"/>
  <c r="U62" i="7"/>
  <c r="V62" i="7"/>
  <c r="S63" i="7"/>
  <c r="T63" i="7"/>
  <c r="U63" i="7"/>
  <c r="V63" i="7"/>
  <c r="S64" i="7"/>
  <c r="T64" i="7"/>
  <c r="U64" i="7"/>
  <c r="V64" i="7"/>
  <c r="S65" i="7"/>
  <c r="T65" i="7"/>
  <c r="U65" i="7"/>
  <c r="V65" i="7"/>
  <c r="S66" i="7"/>
  <c r="T66" i="7"/>
  <c r="U66" i="7"/>
  <c r="V66" i="7"/>
  <c r="S67" i="7"/>
  <c r="T67" i="7"/>
  <c r="U67" i="7"/>
  <c r="V67" i="7"/>
  <c r="S68" i="7"/>
  <c r="T68" i="7"/>
  <c r="U68" i="7"/>
  <c r="V68" i="7"/>
  <c r="S69" i="7"/>
  <c r="T69" i="7"/>
  <c r="U69" i="7"/>
  <c r="V69" i="7"/>
  <c r="S70" i="7"/>
  <c r="T70" i="7"/>
  <c r="U70" i="7"/>
  <c r="V70" i="7"/>
  <c r="S71" i="7"/>
  <c r="T71" i="7"/>
  <c r="U71" i="7"/>
  <c r="V71" i="7"/>
  <c r="S72" i="7"/>
  <c r="T72" i="7"/>
  <c r="U72" i="7"/>
  <c r="V72" i="7"/>
  <c r="S73" i="7"/>
  <c r="T73" i="7"/>
  <c r="U73" i="7"/>
  <c r="V73" i="7"/>
  <c r="S74" i="7"/>
  <c r="T74" i="7"/>
  <c r="U74" i="7"/>
  <c r="V74" i="7"/>
  <c r="S75" i="7"/>
  <c r="T75" i="7"/>
  <c r="U75" i="7"/>
  <c r="V75" i="7"/>
  <c r="S76" i="7"/>
  <c r="T76" i="7"/>
  <c r="U76" i="7"/>
  <c r="V76" i="7"/>
  <c r="S77" i="7"/>
  <c r="T77" i="7"/>
  <c r="U77" i="7"/>
  <c r="V77" i="7"/>
  <c r="S78" i="7"/>
  <c r="T78" i="7"/>
  <c r="U78" i="7"/>
  <c r="V78" i="7"/>
  <c r="S79" i="7"/>
  <c r="T79" i="7"/>
  <c r="U79" i="7"/>
  <c r="V79" i="7"/>
  <c r="S80" i="7"/>
  <c r="T80" i="7"/>
  <c r="U80" i="7"/>
  <c r="V80" i="7"/>
  <c r="S81" i="7"/>
  <c r="T81" i="7"/>
  <c r="U81" i="7"/>
  <c r="V81" i="7"/>
  <c r="V2" i="7"/>
  <c r="U2" i="7"/>
  <c r="T2" i="7"/>
  <c r="S2" i="7"/>
  <c r="X2" i="7"/>
  <c r="W12" i="7"/>
  <c r="X12" i="7"/>
  <c r="W13" i="7"/>
  <c r="X13" i="7"/>
  <c r="W14" i="7"/>
  <c r="X14" i="7"/>
  <c r="W15" i="7"/>
  <c r="X15" i="7"/>
  <c r="W16" i="7"/>
  <c r="X16" i="7"/>
  <c r="W17" i="7"/>
  <c r="X17" i="7"/>
  <c r="W18" i="7"/>
  <c r="X18" i="7"/>
  <c r="W19" i="7"/>
  <c r="X19" i="7"/>
  <c r="W20" i="7"/>
  <c r="X20" i="7"/>
  <c r="W21" i="7"/>
  <c r="X21" i="7"/>
  <c r="W22" i="7"/>
  <c r="X22" i="7"/>
  <c r="W23" i="7"/>
  <c r="X23" i="7"/>
  <c r="W24" i="7"/>
  <c r="X24" i="7"/>
  <c r="W25" i="7"/>
  <c r="X25" i="7"/>
  <c r="W26" i="7"/>
  <c r="X26" i="7"/>
  <c r="W27" i="7"/>
  <c r="X27" i="7"/>
  <c r="W28" i="7"/>
  <c r="X28" i="7"/>
  <c r="W29" i="7"/>
  <c r="X29" i="7"/>
  <c r="W30" i="7"/>
  <c r="X30" i="7"/>
  <c r="W31" i="7"/>
  <c r="X31" i="7"/>
  <c r="W32" i="7"/>
  <c r="X32" i="7"/>
  <c r="W33" i="7"/>
  <c r="X33" i="7"/>
  <c r="W34" i="7"/>
  <c r="X34" i="7"/>
  <c r="W35" i="7"/>
  <c r="X35" i="7"/>
  <c r="W36" i="7"/>
  <c r="X36" i="7"/>
  <c r="W37" i="7"/>
  <c r="X37" i="7"/>
  <c r="W38" i="7"/>
  <c r="X38" i="7"/>
  <c r="W39" i="7"/>
  <c r="X39" i="7"/>
  <c r="W40" i="7"/>
  <c r="X40" i="7"/>
  <c r="W41" i="7"/>
  <c r="X41" i="7"/>
  <c r="W42" i="7"/>
  <c r="X42" i="7"/>
  <c r="W43" i="7"/>
  <c r="X43" i="7"/>
  <c r="W44" i="7"/>
  <c r="X44" i="7"/>
  <c r="W45" i="7"/>
  <c r="X45" i="7"/>
  <c r="W46" i="7"/>
  <c r="X46" i="7"/>
  <c r="W47" i="7"/>
  <c r="X47" i="7"/>
  <c r="W48" i="7"/>
  <c r="X48" i="7"/>
  <c r="W49" i="7"/>
  <c r="X49" i="7"/>
  <c r="W50" i="7"/>
  <c r="X50" i="7"/>
  <c r="W51" i="7"/>
  <c r="X51" i="7"/>
  <c r="W52" i="7"/>
  <c r="X52" i="7"/>
  <c r="W53" i="7"/>
  <c r="X53" i="7"/>
  <c r="W54" i="7"/>
  <c r="X54" i="7"/>
  <c r="W55" i="7"/>
  <c r="X55" i="7"/>
  <c r="W56" i="7"/>
  <c r="X56" i="7"/>
  <c r="W57" i="7"/>
  <c r="X57" i="7"/>
  <c r="W58" i="7"/>
  <c r="X58" i="7"/>
  <c r="W59" i="7"/>
  <c r="X59" i="7"/>
  <c r="W60" i="7"/>
  <c r="X60" i="7"/>
  <c r="W61" i="7"/>
  <c r="X61" i="7"/>
  <c r="W62" i="7"/>
  <c r="X62" i="7"/>
  <c r="W63" i="7"/>
  <c r="X63" i="7"/>
  <c r="W64" i="7"/>
  <c r="X64" i="7"/>
  <c r="W65" i="7"/>
  <c r="X65" i="7"/>
  <c r="W66" i="7"/>
  <c r="X66" i="7"/>
  <c r="W67" i="7"/>
  <c r="X67" i="7"/>
  <c r="W68" i="7"/>
  <c r="X68" i="7"/>
  <c r="W69" i="7"/>
  <c r="X69" i="7"/>
  <c r="W70" i="7"/>
  <c r="X70" i="7"/>
  <c r="W71" i="7"/>
  <c r="X71" i="7"/>
  <c r="W72" i="7"/>
  <c r="X72" i="7"/>
  <c r="W73" i="7"/>
  <c r="X73" i="7"/>
  <c r="W74" i="7"/>
  <c r="X74" i="7"/>
  <c r="W75" i="7"/>
  <c r="X75" i="7"/>
  <c r="W76" i="7"/>
  <c r="X76" i="7"/>
  <c r="W77" i="7"/>
  <c r="X77" i="7"/>
  <c r="W78" i="7"/>
  <c r="X78" i="7"/>
  <c r="W79" i="7"/>
  <c r="X79" i="7"/>
  <c r="W80" i="7"/>
  <c r="X80" i="7"/>
  <c r="W81" i="7"/>
  <c r="X81" i="7"/>
  <c r="W3" i="7"/>
  <c r="X3" i="7"/>
  <c r="W4" i="7"/>
  <c r="X4" i="7"/>
  <c r="W5" i="7"/>
  <c r="X5" i="7"/>
  <c r="W6" i="7"/>
  <c r="X6" i="7"/>
  <c r="W7" i="7"/>
  <c r="X7" i="7"/>
  <c r="W8" i="7"/>
  <c r="X8" i="7"/>
  <c r="W9" i="7"/>
  <c r="X9" i="7"/>
  <c r="W10" i="7"/>
  <c r="X10" i="7"/>
  <c r="W11" i="7"/>
  <c r="X11" i="7"/>
  <c r="W2" i="7"/>
  <c r="AC81" i="7"/>
  <c r="AC80" i="7"/>
  <c r="AC79" i="7"/>
  <c r="AC78" i="7"/>
  <c r="AC77" i="7"/>
  <c r="AC76" i="7"/>
  <c r="AC75" i="7"/>
  <c r="AC74" i="7"/>
  <c r="AC73" i="7"/>
  <c r="AC72" i="7"/>
  <c r="AC71" i="7"/>
  <c r="AC70" i="7"/>
  <c r="AC69" i="7"/>
  <c r="AC68" i="7"/>
  <c r="AC67" i="7"/>
  <c r="AC66" i="7"/>
  <c r="AC65" i="7"/>
  <c r="AC64" i="7"/>
  <c r="AC63" i="7"/>
  <c r="AC62" i="7"/>
  <c r="AD62" i="7"/>
  <c r="AE62" i="7"/>
  <c r="H62" i="7"/>
  <c r="K62" i="7"/>
  <c r="G62" i="7"/>
  <c r="J62" i="7"/>
  <c r="I62" i="7"/>
  <c r="L62" i="7"/>
  <c r="AC61" i="7"/>
  <c r="AC60" i="7"/>
  <c r="AC59" i="7"/>
  <c r="AC58" i="7"/>
  <c r="AC57" i="7"/>
  <c r="AC56" i="7"/>
  <c r="AC55" i="7"/>
  <c r="AC54" i="7"/>
  <c r="AC53" i="7"/>
  <c r="AC52" i="7"/>
  <c r="AC51" i="7"/>
  <c r="AC50" i="7"/>
  <c r="AC49" i="7"/>
  <c r="AC48" i="7"/>
  <c r="AC47" i="7"/>
  <c r="AC46" i="7"/>
  <c r="AC45" i="7"/>
  <c r="AC44" i="7"/>
  <c r="AC43" i="7"/>
  <c r="AC42" i="7"/>
  <c r="AD42" i="7"/>
  <c r="AE42" i="7"/>
  <c r="H42" i="7"/>
  <c r="K42" i="7"/>
  <c r="G42" i="7"/>
  <c r="J42" i="7"/>
  <c r="I42" i="7"/>
  <c r="L42" i="7"/>
  <c r="AC41" i="7"/>
  <c r="AC40" i="7"/>
  <c r="AC39" i="7"/>
  <c r="AC38" i="7"/>
  <c r="AC37" i="7"/>
  <c r="AC36" i="7"/>
  <c r="AC35" i="7"/>
  <c r="AC34" i="7"/>
  <c r="AC33" i="7"/>
  <c r="AC32" i="7"/>
  <c r="AC31" i="7"/>
  <c r="AC30" i="7"/>
  <c r="AC29" i="7"/>
  <c r="AC28" i="7"/>
  <c r="AC27" i="7"/>
  <c r="AC26" i="7"/>
  <c r="AC25" i="7"/>
  <c r="AC24" i="7"/>
  <c r="AC23" i="7"/>
  <c r="I22" i="7"/>
  <c r="H22" i="7"/>
  <c r="G22" i="7"/>
  <c r="AC22" i="7"/>
  <c r="AD22" i="7"/>
  <c r="AE22" i="7"/>
  <c r="K22" i="7"/>
  <c r="J22" i="7"/>
  <c r="L22" i="7"/>
  <c r="AC21" i="7"/>
  <c r="AC20" i="7"/>
  <c r="AC19" i="7"/>
  <c r="AC18" i="7"/>
  <c r="AC17" i="7"/>
  <c r="AC16" i="7"/>
  <c r="AC15" i="7"/>
  <c r="AC14" i="7"/>
  <c r="AC13" i="7"/>
  <c r="AC12" i="7"/>
  <c r="AC11" i="7"/>
  <c r="AC10" i="7"/>
  <c r="AC9" i="7"/>
  <c r="AC8" i="7"/>
  <c r="AC7" i="7"/>
  <c r="AC6" i="7"/>
  <c r="AC5" i="7"/>
  <c r="AC4" i="7"/>
  <c r="AC3" i="7"/>
  <c r="AC2" i="7"/>
  <c r="AD2" i="7"/>
  <c r="AE2" i="7"/>
  <c r="AF2" i="7"/>
  <c r="AG2" i="7"/>
  <c r="H2" i="7"/>
  <c r="K2" i="7"/>
  <c r="O2" i="7"/>
  <c r="P2" i="7"/>
  <c r="G2" i="7"/>
  <c r="J2" i="7"/>
  <c r="M2" i="7"/>
  <c r="N2" i="7"/>
  <c r="I2" i="7"/>
  <c r="L2" i="7"/>
  <c r="R2" i="7"/>
  <c r="Q2" i="7"/>
  <c r="F38" i="1"/>
  <c r="G37" i="1"/>
  <c r="F36" i="1"/>
  <c r="D32" i="1"/>
  <c r="D31" i="1"/>
  <c r="E30" i="1"/>
  <c r="J2" i="5"/>
  <c r="J3" i="5"/>
  <c r="J5" i="5"/>
  <c r="J6" i="5"/>
  <c r="J7" i="5"/>
  <c r="J9" i="5"/>
  <c r="J10" i="5"/>
  <c r="J11" i="5"/>
  <c r="J12" i="5"/>
  <c r="J13" i="5"/>
  <c r="J14" i="5"/>
  <c r="J15" i="5"/>
  <c r="J17" i="5"/>
  <c r="J18" i="5"/>
  <c r="J19" i="5"/>
  <c r="J20" i="5"/>
  <c r="J21" i="5"/>
  <c r="H25" i="5"/>
  <c r="G25" i="5"/>
  <c r="F25" i="5"/>
  <c r="D92" i="6"/>
  <c r="G91" i="6"/>
  <c r="D91" i="6"/>
  <c r="G90" i="6"/>
  <c r="D90" i="6"/>
  <c r="G89" i="6"/>
  <c r="D89" i="6"/>
  <c r="I3" i="1"/>
  <c r="J3" i="1"/>
  <c r="I4" i="1"/>
  <c r="J4" i="1"/>
  <c r="I5" i="1"/>
  <c r="J5" i="1"/>
  <c r="I6" i="1"/>
  <c r="J6" i="1"/>
  <c r="I7" i="1"/>
  <c r="J7" i="1"/>
  <c r="I8" i="1"/>
  <c r="J8" i="1"/>
  <c r="I9" i="1"/>
  <c r="J9" i="1"/>
  <c r="I10" i="1"/>
  <c r="J10" i="1"/>
  <c r="I11" i="1"/>
  <c r="J11" i="1"/>
  <c r="I12" i="1"/>
  <c r="J12" i="1"/>
  <c r="I13" i="1"/>
  <c r="J13" i="1"/>
  <c r="I14" i="1"/>
  <c r="J14" i="1"/>
  <c r="I15" i="1"/>
  <c r="J15" i="1"/>
  <c r="I16" i="1"/>
  <c r="J16" i="1"/>
  <c r="I17" i="1"/>
  <c r="J17" i="1"/>
  <c r="I18" i="1"/>
  <c r="J18" i="1"/>
  <c r="I19" i="1"/>
  <c r="J19" i="1"/>
  <c r="I20" i="1"/>
  <c r="J20" i="1"/>
  <c r="I21" i="1"/>
  <c r="J21" i="1"/>
  <c r="I3" i="2"/>
  <c r="J3" i="2"/>
  <c r="I4" i="2"/>
  <c r="J4" i="2"/>
  <c r="I5" i="2"/>
  <c r="J5" i="2"/>
  <c r="I6" i="2"/>
  <c r="J6" i="2"/>
  <c r="I7" i="2"/>
  <c r="J7" i="2"/>
  <c r="I8" i="2"/>
  <c r="J8" i="2"/>
  <c r="I9" i="2"/>
  <c r="J9" i="2"/>
  <c r="I10" i="2"/>
  <c r="J10" i="2"/>
  <c r="I11" i="2"/>
  <c r="J11" i="2"/>
  <c r="I12" i="2"/>
  <c r="J12" i="2"/>
  <c r="I13" i="2"/>
  <c r="J13" i="2"/>
  <c r="I14" i="2"/>
  <c r="J14" i="2"/>
  <c r="I15" i="2"/>
  <c r="J15" i="2"/>
  <c r="I16" i="2"/>
  <c r="J16" i="2"/>
  <c r="I17" i="2"/>
  <c r="J17" i="2"/>
  <c r="I18" i="2"/>
  <c r="J18" i="2"/>
  <c r="I19" i="2"/>
  <c r="J19" i="2"/>
  <c r="I20" i="2"/>
  <c r="J20" i="2"/>
  <c r="I21" i="2"/>
  <c r="J21" i="2"/>
  <c r="I3" i="4"/>
  <c r="J3" i="4"/>
  <c r="I4" i="4"/>
  <c r="J4" i="4"/>
  <c r="I5" i="4"/>
  <c r="J5" i="4"/>
  <c r="I6" i="4"/>
  <c r="J6" i="4"/>
  <c r="I7" i="4"/>
  <c r="J7" i="4"/>
  <c r="I8" i="4"/>
  <c r="J8" i="4"/>
  <c r="I9" i="4"/>
  <c r="J9" i="4"/>
  <c r="I10" i="4"/>
  <c r="J10" i="4"/>
  <c r="I11" i="4"/>
  <c r="J11" i="4"/>
  <c r="I12" i="4"/>
  <c r="J12" i="4"/>
  <c r="I13" i="4"/>
  <c r="J13" i="4"/>
  <c r="I14" i="4"/>
  <c r="J14" i="4"/>
  <c r="I15" i="4"/>
  <c r="J15" i="4"/>
  <c r="I16" i="4"/>
  <c r="J16" i="4"/>
  <c r="I17" i="4"/>
  <c r="J17" i="4"/>
  <c r="I18" i="4"/>
  <c r="J18" i="4"/>
  <c r="I19" i="4"/>
  <c r="J19" i="4"/>
  <c r="I20" i="4"/>
  <c r="J20" i="4"/>
  <c r="I21" i="4"/>
  <c r="J21" i="4"/>
  <c r="I3" i="5"/>
  <c r="I4" i="5"/>
  <c r="I5" i="5"/>
  <c r="I6" i="5"/>
  <c r="I7" i="5"/>
  <c r="I8" i="5"/>
  <c r="I9" i="5"/>
  <c r="I10" i="5"/>
  <c r="I11" i="5"/>
  <c r="I12" i="5"/>
  <c r="I13" i="5"/>
  <c r="I14" i="5"/>
  <c r="I15" i="5"/>
  <c r="I16" i="5"/>
  <c r="I17" i="5"/>
  <c r="I18" i="5"/>
  <c r="I19" i="5"/>
  <c r="I20" i="5"/>
  <c r="I21" i="5"/>
  <c r="J2" i="1"/>
  <c r="J2" i="2"/>
  <c r="J2" i="4"/>
  <c r="I2" i="1"/>
  <c r="I2" i="2"/>
  <c r="I2" i="4"/>
  <c r="I2" i="5"/>
  <c r="G87" i="6"/>
  <c r="G86" i="6"/>
  <c r="G85" i="6"/>
  <c r="G84" i="6"/>
  <c r="D87" i="6"/>
  <c r="D86" i="6"/>
  <c r="D85" i="6"/>
  <c r="D84" i="6"/>
  <c r="H21" i="4"/>
  <c r="G21" i="4"/>
  <c r="F21" i="4"/>
  <c r="H20" i="4"/>
  <c r="G20" i="4"/>
  <c r="F20" i="4"/>
  <c r="H19" i="4"/>
  <c r="G19" i="4"/>
  <c r="F19" i="4"/>
  <c r="H18" i="4"/>
  <c r="G18" i="4"/>
  <c r="F18" i="4"/>
  <c r="H17" i="4"/>
  <c r="G17" i="4"/>
  <c r="F17" i="4"/>
  <c r="H16" i="4"/>
  <c r="G16" i="4"/>
  <c r="F16" i="4"/>
  <c r="H15" i="4"/>
  <c r="G15" i="4"/>
  <c r="F15" i="4"/>
  <c r="H14" i="4"/>
  <c r="G14" i="4"/>
  <c r="F14" i="4"/>
  <c r="H13" i="4"/>
  <c r="G13" i="4"/>
  <c r="F13" i="4"/>
  <c r="H12" i="4"/>
  <c r="G12" i="4"/>
  <c r="F12" i="4"/>
  <c r="H11" i="4"/>
  <c r="G11" i="4"/>
  <c r="F11" i="4"/>
  <c r="H10" i="4"/>
  <c r="G10" i="4"/>
  <c r="F10" i="4"/>
  <c r="H9" i="4"/>
  <c r="G9" i="4"/>
  <c r="F9" i="4"/>
  <c r="H8" i="4"/>
  <c r="G8" i="4"/>
  <c r="F8" i="4"/>
  <c r="H7" i="4"/>
  <c r="G7" i="4"/>
  <c r="F7" i="4"/>
  <c r="H6" i="4"/>
  <c r="G6" i="4"/>
  <c r="F6" i="4"/>
  <c r="H5" i="4"/>
  <c r="G5" i="4"/>
  <c r="F5" i="4"/>
  <c r="H4" i="4"/>
  <c r="G4" i="4"/>
  <c r="F4" i="4"/>
  <c r="H3" i="4"/>
  <c r="G3" i="4"/>
  <c r="F3" i="4"/>
  <c r="H2" i="4"/>
  <c r="G2" i="4"/>
  <c r="F2" i="4"/>
  <c r="H21" i="2"/>
  <c r="H20" i="2"/>
  <c r="H19" i="2"/>
  <c r="H18" i="2"/>
  <c r="H17" i="2"/>
  <c r="H16" i="2"/>
  <c r="H15" i="2"/>
  <c r="H14" i="2"/>
  <c r="H13" i="2"/>
  <c r="H12" i="2"/>
  <c r="H11" i="2"/>
  <c r="H10" i="2"/>
  <c r="H9" i="2"/>
  <c r="H8" i="2"/>
  <c r="H7" i="2"/>
  <c r="H6" i="2"/>
  <c r="H5" i="2"/>
  <c r="H4" i="2"/>
  <c r="H3" i="2"/>
  <c r="H2" i="2"/>
  <c r="G21" i="2"/>
  <c r="G20" i="2"/>
  <c r="G19" i="2"/>
  <c r="G18" i="2"/>
  <c r="G17" i="2"/>
  <c r="G16" i="2"/>
  <c r="G15" i="2"/>
  <c r="G14" i="2"/>
  <c r="G13" i="2"/>
  <c r="G12" i="2"/>
  <c r="G11" i="2"/>
  <c r="G10" i="2"/>
  <c r="G9" i="2"/>
  <c r="G8" i="2"/>
  <c r="G7" i="2"/>
  <c r="G6" i="2"/>
  <c r="G5" i="2"/>
  <c r="G4" i="2"/>
  <c r="G3" i="2"/>
  <c r="G2" i="2"/>
  <c r="F21" i="2"/>
  <c r="F20" i="2"/>
  <c r="F19" i="2"/>
  <c r="F18" i="2"/>
  <c r="F17" i="2"/>
  <c r="F16" i="2"/>
  <c r="F15" i="2"/>
  <c r="F14" i="2"/>
  <c r="F13" i="2"/>
  <c r="F12" i="2"/>
  <c r="F11" i="2"/>
  <c r="F10" i="2"/>
  <c r="F9" i="2"/>
  <c r="F8" i="2"/>
  <c r="F7" i="2"/>
  <c r="F6" i="2"/>
  <c r="F5" i="2"/>
  <c r="F4" i="2"/>
  <c r="F3" i="2"/>
  <c r="F2" i="2"/>
  <c r="F24" i="1"/>
  <c r="H24" i="1"/>
  <c r="G24" i="1"/>
  <c r="F25" i="1"/>
  <c r="G25" i="1"/>
  <c r="H25" i="1"/>
  <c r="F24" i="2"/>
  <c r="G24" i="2"/>
  <c r="H24" i="2"/>
  <c r="F25" i="2"/>
  <c r="G25" i="2"/>
  <c r="H25" i="2"/>
  <c r="F24" i="4"/>
  <c r="G24" i="4"/>
  <c r="H24" i="4"/>
  <c r="F25" i="4"/>
  <c r="G25" i="4"/>
  <c r="H25" i="4"/>
  <c r="F24" i="5"/>
  <c r="G24" i="5"/>
  <c r="H24" i="5"/>
</calcChain>
</file>

<file path=xl/sharedStrings.xml><?xml version="1.0" encoding="utf-8"?>
<sst xmlns="http://schemas.openxmlformats.org/spreadsheetml/2006/main" count="29499" uniqueCount="7179">
  <si>
    <t>12/18/2009</t>
  </si>
  <si>
    <t>Avatar</t>
  </si>
  <si>
    <t>12/18/2015</t>
  </si>
  <si>
    <t>Star Wars Ep. VII: The Force Awakens</t>
  </si>
  <si>
    <t>5/24/2007</t>
  </si>
  <si>
    <t>Pirates of the Caribbean: At World's End</t>
  </si>
  <si>
    <t>Spectre</t>
  </si>
  <si>
    <t>The Lone Ranger</t>
  </si>
  <si>
    <t>John Carter</t>
  </si>
  <si>
    <t>7/20/2012</t>
  </si>
  <si>
    <t>The Dark Knight Rises</t>
  </si>
  <si>
    <t>11/24/2010</t>
  </si>
  <si>
    <t>Tangled</t>
  </si>
  <si>
    <t>Spider-Man 3</t>
  </si>
  <si>
    <t>7/15/2009</t>
  </si>
  <si>
    <t>Harry Potter and the Half-Blood Prince</t>
  </si>
  <si>
    <t>12/14/2012</t>
  </si>
  <si>
    <t>The Hobbit: An Unexpected Journey</t>
  </si>
  <si>
    <t>5/20/2011</t>
  </si>
  <si>
    <t>Pirates of the Caribbean: On Stranger Tides</t>
  </si>
  <si>
    <t>12/13/2013</t>
  </si>
  <si>
    <t>The Hobbit: The Desolation of Smaug</t>
  </si>
  <si>
    <t>12/17/2014</t>
  </si>
  <si>
    <t>The Hobbit: The Battle of the Five Armies</t>
  </si>
  <si>
    <t>Avengers: Age of Ultron</t>
  </si>
  <si>
    <t>3/25/2016</t>
  </si>
  <si>
    <t>Batman v Superman: Dawn of Justice</t>
  </si>
  <si>
    <t>Captain America: Civil War</t>
  </si>
  <si>
    <t>6/28/2006</t>
  </si>
  <si>
    <t>Superman Returns</t>
  </si>
  <si>
    <t>11/14/2008</t>
  </si>
  <si>
    <t>Quantum of Solace</t>
  </si>
  <si>
    <t>The Avengers</t>
  </si>
  <si>
    <t>ID</t>
  </si>
  <si>
    <t>Most Profitable Movies, Based on Absolute Profit on Worldwide Gross</t>
  </si>
  <si>
    <t>11/18/2005</t>
  </si>
  <si>
    <t>Harry Potter and the Goblet of Fire</t>
  </si>
  <si>
    <t>11/22/2013</t>
  </si>
  <si>
    <t>Frozen</t>
  </si>
  <si>
    <t>Jurassic World</t>
  </si>
  <si>
    <t>7/15/2011</t>
  </si>
  <si>
    <t>Harry Potter and the Deathly Hallows: Part II</t>
  </si>
  <si>
    <t>Despicable Me 2</t>
  </si>
  <si>
    <t>Furious 7</t>
  </si>
  <si>
    <t>Pirates of the Caribbean: Dead Man's Chest</t>
  </si>
  <si>
    <t>7/18/2008</t>
  </si>
  <si>
    <t>The Dark Knight</t>
  </si>
  <si>
    <t>Minions</t>
  </si>
  <si>
    <t>Harry Potter and the Order of the Phoenix</t>
  </si>
  <si>
    <t>6/18/2010</t>
  </si>
  <si>
    <t>Toy Story 3</t>
  </si>
  <si>
    <t>6/15/1994</t>
  </si>
  <si>
    <t>The Lion King</t>
  </si>
  <si>
    <t>11/20/2009</t>
  </si>
  <si>
    <t>The Twilight Saga: New Moon</t>
  </si>
  <si>
    <t>Transformers</t>
  </si>
  <si>
    <t>11/19/2010</t>
  </si>
  <si>
    <t>Harry Potter and the Deathly Hallows: Part I</t>
  </si>
  <si>
    <t>6/30/2010</t>
  </si>
  <si>
    <t>The Twilight Saga: Eclipse</t>
  </si>
  <si>
    <t>6/14/2013</t>
  </si>
  <si>
    <t>Man of Steel</t>
  </si>
  <si>
    <t>5/16/2008</t>
  </si>
  <si>
    <t>The Chronicles of Narnia: Prince Caspian</t>
  </si>
  <si>
    <t>The Amazing Spider-Man</t>
  </si>
  <si>
    <t>5/25/2012</t>
  </si>
  <si>
    <t>Men in Black 3</t>
  </si>
  <si>
    <t>6/24/2009</t>
  </si>
  <si>
    <t>Transformers: Revenge of the Fallen</t>
  </si>
  <si>
    <t>6/27/2014</t>
  </si>
  <si>
    <t>Transformers: Age of Extinction</t>
  </si>
  <si>
    <t>5/26/2006</t>
  </si>
  <si>
    <t>X-Men: The Last Stand</t>
  </si>
  <si>
    <t>5/14/2010</t>
  </si>
  <si>
    <t>Robin Hood</t>
  </si>
  <si>
    <t>5/18/2012</t>
  </si>
  <si>
    <t>Battleship</t>
  </si>
  <si>
    <t>12/14/2005</t>
  </si>
  <si>
    <t>King Kong</t>
  </si>
  <si>
    <t>The Golden Compass</t>
  </si>
  <si>
    <t>12/19/1997</t>
  </si>
  <si>
    <t>Titanic</t>
  </si>
  <si>
    <t>Iron Man 3</t>
  </si>
  <si>
    <t>6/30/2004</t>
  </si>
  <si>
    <t>Spider-Man 2</t>
  </si>
  <si>
    <t>Alice in Wonderland</t>
  </si>
  <si>
    <t>Skyfall</t>
  </si>
  <si>
    <t>6/21/2013</t>
  </si>
  <si>
    <t>Monsters University</t>
  </si>
  <si>
    <t>Oz the Great and Powerful</t>
  </si>
  <si>
    <t>5/23/2014</t>
  </si>
  <si>
    <t>X-Men: Days of Future Past</t>
  </si>
  <si>
    <t>The Amazing Spider-Man 2</t>
  </si>
  <si>
    <t>6/24/2011</t>
  </si>
  <si>
    <t>Cars 2</t>
  </si>
  <si>
    <t>12/17/2010</t>
  </si>
  <si>
    <t>Tron: Legacy</t>
  </si>
  <si>
    <t>11/13/2009</t>
  </si>
  <si>
    <t>5/21/2009</t>
  </si>
  <si>
    <t>Terminator Salvation</t>
  </si>
  <si>
    <t>6/17/2011</t>
  </si>
  <si>
    <t>Green Lantern</t>
  </si>
  <si>
    <t>5/28/2010</t>
  </si>
  <si>
    <t>Prince of Persia: Sands of Time</t>
  </si>
  <si>
    <t>6/29/2011</t>
  </si>
  <si>
    <t>Transformers: Dark of the Moon</t>
  </si>
  <si>
    <t>Jack the Giant Slayer</t>
  </si>
  <si>
    <t>5/15/2013</t>
  </si>
  <si>
    <t>Star Trek Into Darkness</t>
  </si>
  <si>
    <t>World War Z</t>
  </si>
  <si>
    <t>The Great Gatsby</t>
  </si>
  <si>
    <t>Disney's A Christmas Carol</t>
  </si>
  <si>
    <t>Pacific Rim</t>
  </si>
  <si>
    <t>11/25/2015</t>
  </si>
  <si>
    <t>The Good Dinosaur</t>
  </si>
  <si>
    <t>Iron Man</t>
  </si>
  <si>
    <t>5/22/2008</t>
  </si>
  <si>
    <t>Indiana Jones and the Kingdom of the Crystal Skull</t>
  </si>
  <si>
    <t>6/22/2012</t>
  </si>
  <si>
    <t>Brave</t>
  </si>
  <si>
    <t>7/22/2016</t>
  </si>
  <si>
    <t>Star Trek Beyond</t>
  </si>
  <si>
    <t>The Chronicles of Narnia: The Lion, the Witch and the Wardrobe</t>
  </si>
  <si>
    <t>5/30/2014</t>
  </si>
  <si>
    <t>Maleficent</t>
  </si>
  <si>
    <t>6/27/2008</t>
  </si>
  <si>
    <t>WALL-E</t>
  </si>
  <si>
    <t>Rush Hour 3</t>
  </si>
  <si>
    <t>The Legend of Tarzan</t>
  </si>
  <si>
    <t>11/23/2011</t>
  </si>
  <si>
    <t>Hugo</t>
  </si>
  <si>
    <t>7/21/2017</t>
  </si>
  <si>
    <t>Valerian and the City of a Thousand Planets</t>
  </si>
  <si>
    <t>Jupiter Ascending</t>
  </si>
  <si>
    <t>5/27/2016</t>
  </si>
  <si>
    <t>X-Men: Apocalypse</t>
  </si>
  <si>
    <t>Edge of Tomorrow</t>
  </si>
  <si>
    <t>4/15/2016</t>
  </si>
  <si>
    <t>The Jungle Book</t>
  </si>
  <si>
    <t>6/19/2015</t>
  </si>
  <si>
    <t>Inside Out</t>
  </si>
  <si>
    <t>5/29/2009</t>
  </si>
  <si>
    <t>Up</t>
  </si>
  <si>
    <t>Suicide Squad</t>
  </si>
  <si>
    <t>3/27/2009</t>
  </si>
  <si>
    <t>Monsters vs. Aliens</t>
  </si>
  <si>
    <t>G.I. Joe: The Rise of Cobra</t>
  </si>
  <si>
    <t>6/30/1999</t>
  </si>
  <si>
    <t>Wild Wild West</t>
  </si>
  <si>
    <t>The Mummy: Tomb of the Dragon Emperor</t>
  </si>
  <si>
    <t>6/22/2007</t>
  </si>
  <si>
    <t>Evan Almighty</t>
  </si>
  <si>
    <t>7/28/1995</t>
  </si>
  <si>
    <t>Waterworld</t>
  </si>
  <si>
    <t>12/25/2013</t>
  </si>
  <si>
    <t>47 Ronin</t>
  </si>
  <si>
    <t>12/31/2020</t>
  </si>
  <si>
    <t>Singularity</t>
  </si>
  <si>
    <t>Guardians of the Galaxy</t>
  </si>
  <si>
    <t>Iron Man 2</t>
  </si>
  <si>
    <t>Captain America: The Winter Soldier</t>
  </si>
  <si>
    <t>Dawn of the Planet of the Apes</t>
  </si>
  <si>
    <t>The Polar Express</t>
  </si>
  <si>
    <t>Snow White and the Huntsman</t>
  </si>
  <si>
    <t>Terminator 3: Rise of the Machines</t>
  </si>
  <si>
    <t>Van Helsing</t>
  </si>
  <si>
    <t>5/22/2015</t>
  </si>
  <si>
    <t>Tomorrowland</t>
  </si>
  <si>
    <t>Alice Through the Looking Glass</t>
  </si>
  <si>
    <t>5/21/2010</t>
  </si>
  <si>
    <t>Shrek Forever After</t>
  </si>
  <si>
    <t>Big Hero 6</t>
  </si>
  <si>
    <t>3/26/2010</t>
  </si>
  <si>
    <t>How to Train Your Dragon</t>
  </si>
  <si>
    <t>Wreck-It Ralph</t>
  </si>
  <si>
    <t>Interstellar</t>
  </si>
  <si>
    <t>6/24/2016</t>
  </si>
  <si>
    <t>Independence Day: Resurgence</t>
  </si>
  <si>
    <t>7/29/2011</t>
  </si>
  <si>
    <t>Cowboys and Aliens</t>
  </si>
  <si>
    <t>5/17/2007</t>
  </si>
  <si>
    <t>Shrek the Third</t>
  </si>
  <si>
    <t>7/16/2010</t>
  </si>
  <si>
    <t>Inception</t>
  </si>
  <si>
    <t>11/20/2015</t>
  </si>
  <si>
    <t>The Hunger Games: Mockingjay - Part 2</t>
  </si>
  <si>
    <t>5/24/2013</t>
  </si>
  <si>
    <t>Fast and Furious 6</t>
  </si>
  <si>
    <t>5/16/2014</t>
  </si>
  <si>
    <t>Godzilla</t>
  </si>
  <si>
    <t>X-Men: First Class</t>
  </si>
  <si>
    <t>12/25/2008</t>
  </si>
  <si>
    <t>The Curious Case of Benjamin Button</t>
  </si>
  <si>
    <t>7/14/2010</t>
  </si>
  <si>
    <t>The Sorcerer's Apprentice</t>
  </si>
  <si>
    <t>Poseidon</t>
  </si>
  <si>
    <t>Warcraft</t>
  </si>
  <si>
    <t>9/30/2016</t>
  </si>
  <si>
    <t>Deepwater Horizon</t>
  </si>
  <si>
    <t>The Chronicles of Narnia: The Voyage of the Dawn Treader</t>
  </si>
  <si>
    <t>Terminator: Genisys</t>
  </si>
  <si>
    <t>11/24/2004</t>
  </si>
  <si>
    <t>Alexander</t>
  </si>
  <si>
    <t>5/25/2001</t>
  </si>
  <si>
    <t>Pearl Harbor</t>
  </si>
  <si>
    <t>5/15/2003</t>
  </si>
  <si>
    <t>The Matrix Reloaded</t>
  </si>
  <si>
    <t>12/14/2007</t>
  </si>
  <si>
    <t>I am Legend</t>
  </si>
  <si>
    <t>Hancock</t>
  </si>
  <si>
    <t>7/15/2005</t>
  </si>
  <si>
    <t>Charlie and the Chocolate Factory</t>
  </si>
  <si>
    <t>6/29/2007</t>
  </si>
  <si>
    <t>Ratatouille</t>
  </si>
  <si>
    <t>Thor: The Dark World</t>
  </si>
  <si>
    <t>6/15/2005</t>
  </si>
  <si>
    <t>Batman Begins</t>
  </si>
  <si>
    <t>7/31/2015</t>
  </si>
  <si>
    <t>Mission: Impossible - Rogue Nation</t>
  </si>
  <si>
    <t>Thor</t>
  </si>
  <si>
    <t>Madagascar: Escape 2 Africa</t>
  </si>
  <si>
    <t>X-Men Origins: Wolverine</t>
  </si>
  <si>
    <t>5/22/2009</t>
  </si>
  <si>
    <t>Night at the Museum: Battle of the Smithsonian</t>
  </si>
  <si>
    <t>5/26/2011</t>
  </si>
  <si>
    <t>Kung Fu Panda 2</t>
  </si>
  <si>
    <t>5/15/2015</t>
  </si>
  <si>
    <t>Mad Max: Fury Road</t>
  </si>
  <si>
    <t>The Matrix Revolutions</t>
  </si>
  <si>
    <t>Mission: Impossible III</t>
  </si>
  <si>
    <t>5/15/2009</t>
  </si>
  <si>
    <t>Angels &amp; Demons</t>
  </si>
  <si>
    <t>5/14/2004</t>
  </si>
  <si>
    <t>Troy</t>
  </si>
  <si>
    <t>The Last Airbender</t>
  </si>
  <si>
    <t>Bee Movie</t>
  </si>
  <si>
    <t>7/24/2009</t>
  </si>
  <si>
    <t>G-Force</t>
  </si>
  <si>
    <t>11/21/2008</t>
  </si>
  <si>
    <t>Bolt</t>
  </si>
  <si>
    <t>3/30/2012</t>
  </si>
  <si>
    <t>Wrath of the Titans</t>
  </si>
  <si>
    <t>11/16/2007</t>
  </si>
  <si>
    <t>Beowulf</t>
  </si>
  <si>
    <t>Dark Shadows</t>
  </si>
  <si>
    <t>6/28/2013</t>
  </si>
  <si>
    <t>White House Down</t>
  </si>
  <si>
    <t>The Wolfman</t>
  </si>
  <si>
    <t>Pan</t>
  </si>
  <si>
    <t>Mars Needs Moms</t>
  </si>
  <si>
    <t>12/21/2016</t>
  </si>
  <si>
    <t>Passengers</t>
  </si>
  <si>
    <t>Flushed Away</t>
  </si>
  <si>
    <t>Madagascar 3: Europe's Most Wanted</t>
  </si>
  <si>
    <t>12/16/2011</t>
  </si>
  <si>
    <t>Mission: Impossible—Ghost Protocol</t>
  </si>
  <si>
    <t>6/13/2014</t>
  </si>
  <si>
    <t>How to Train Your Dragon 2</t>
  </si>
  <si>
    <t>6/16/1999</t>
  </si>
  <si>
    <t>Tarzan</t>
  </si>
  <si>
    <t>Mr. Peabody &amp; Sherman</t>
  </si>
  <si>
    <t>11/21/2012</t>
  </si>
  <si>
    <t>Rise of the Guardians</t>
  </si>
  <si>
    <t>Sahara</t>
  </si>
  <si>
    <t>7/15/2016</t>
  </si>
  <si>
    <t>Ghostbusters</t>
  </si>
  <si>
    <t>11/22/2002</t>
  </si>
  <si>
    <t>Die Another Day</t>
  </si>
  <si>
    <t>Star Trek</t>
  </si>
  <si>
    <t>Armageddon</t>
  </si>
  <si>
    <t>Men in Black 2</t>
  </si>
  <si>
    <t>7/22/2011</t>
  </si>
  <si>
    <t>Captain America: The First Avenger</t>
  </si>
  <si>
    <t>1/29/2016</t>
  </si>
  <si>
    <t>Kung Fu Panda 3</t>
  </si>
  <si>
    <t>Lethal Weapon 4</t>
  </si>
  <si>
    <t>3/27/2013</t>
  </si>
  <si>
    <t>G.I. Joe: Retaliation</t>
  </si>
  <si>
    <t>The Last Samurai</t>
  </si>
  <si>
    <t>12/21/2005</t>
  </si>
  <si>
    <t>Fun With Dick And Jane</t>
  </si>
  <si>
    <t>Exodus: Gods and Kings</t>
  </si>
  <si>
    <t>The BFG</t>
  </si>
  <si>
    <t>2/26/2016</t>
  </si>
  <si>
    <t>Gods of Egypt</t>
  </si>
  <si>
    <t>Spider-Man</t>
  </si>
  <si>
    <t>Watchmen</t>
  </si>
  <si>
    <t>7/29/2005</t>
  </si>
  <si>
    <t>Stealth</t>
  </si>
  <si>
    <t>6/13/2008</t>
  </si>
  <si>
    <t>The Incredible Hulk</t>
  </si>
  <si>
    <t>6/20/2003</t>
  </si>
  <si>
    <t>Hulk</t>
  </si>
  <si>
    <t>Final Fantasy: The Spirits Within</t>
  </si>
  <si>
    <t>11/16/2012</t>
  </si>
  <si>
    <t>The Twilight Saga: Breaking Dawn, Part 2</t>
  </si>
  <si>
    <t>The Croods</t>
  </si>
  <si>
    <t>12/25/2015</t>
  </si>
  <si>
    <t>The Revenant</t>
  </si>
  <si>
    <t>11/19/1999</t>
  </si>
  <si>
    <t>The World is Not Enough</t>
  </si>
  <si>
    <t>Rango</t>
  </si>
  <si>
    <t>11/14/2003</t>
  </si>
  <si>
    <t>Master and Commander: The Far Side of the World</t>
  </si>
  <si>
    <t>7/17/2013</t>
  </si>
  <si>
    <t>Turbo</t>
  </si>
  <si>
    <t>Teenage Mutant Ninja Turtles: Out of the Shadows</t>
  </si>
  <si>
    <t>11/18/2011</t>
  </si>
  <si>
    <t>Happy Feet Two</t>
  </si>
  <si>
    <t>7/28/2006</t>
  </si>
  <si>
    <t>Miami Vice</t>
  </si>
  <si>
    <t>6/29/2005</t>
  </si>
  <si>
    <t>War of the Worlds</t>
  </si>
  <si>
    <t>11/26/2014</t>
  </si>
  <si>
    <t>Penguins of Madagascar</t>
  </si>
  <si>
    <t>The Hunger Games: Catching Fire</t>
  </si>
  <si>
    <t>Harry Potter and the Prisoner of Azkaban</t>
  </si>
  <si>
    <t>The Bourne Ultimatum</t>
  </si>
  <si>
    <t>Kung Fu Panda</t>
  </si>
  <si>
    <t>7/17/2015</t>
  </si>
  <si>
    <t>Ant-Man</t>
  </si>
  <si>
    <t>3/27/2015</t>
  </si>
  <si>
    <t>Home</t>
  </si>
  <si>
    <t>10/28/2011</t>
  </si>
  <si>
    <t>Puss in Boots</t>
  </si>
  <si>
    <t>Megamind</t>
  </si>
  <si>
    <t>7/18/2003</t>
  </si>
  <si>
    <t>Bad Boys II</t>
  </si>
  <si>
    <t>Rio 2</t>
  </si>
  <si>
    <t>7/23/2010</t>
  </si>
  <si>
    <t>Salt</t>
  </si>
  <si>
    <t>3/28/2014</t>
  </si>
  <si>
    <t>Noah</t>
  </si>
  <si>
    <t>12/21/2011</t>
  </si>
  <si>
    <t>The Adventures of Tintin</t>
  </si>
  <si>
    <t>5/31/2013</t>
  </si>
  <si>
    <t>After Earth</t>
  </si>
  <si>
    <t>11/26/2008</t>
  </si>
  <si>
    <t>Australia</t>
  </si>
  <si>
    <t>7/19/2013</t>
  </si>
  <si>
    <t>R.I.P.D.</t>
  </si>
  <si>
    <t>The Twilight Saga: Breaking Dawn, Part 1</t>
  </si>
  <si>
    <t>5/19/2000</t>
  </si>
  <si>
    <t>Dinosaur</t>
  </si>
  <si>
    <t>12/19/2014</t>
  </si>
  <si>
    <t>Night at the Museum: Secret of the Tomb</t>
  </si>
  <si>
    <t>11/21/2014</t>
  </si>
  <si>
    <t>The Hunger Games: Mockingjay - Part 1</t>
  </si>
  <si>
    <t>11/16/2001</t>
  </si>
  <si>
    <t>Harry Potter and the Sorcerer’s Stone</t>
  </si>
  <si>
    <t>Pirates of the Caribbean: The Curse of the Black Pearl</t>
  </si>
  <si>
    <t>5/19/2006</t>
  </si>
  <si>
    <t>The Da Vinci Code</t>
  </si>
  <si>
    <t>X2</t>
  </si>
  <si>
    <t>4/29/2011</t>
  </si>
  <si>
    <t>Fast Five</t>
  </si>
  <si>
    <t>Teenage Mutant Ninja Turtles</t>
  </si>
  <si>
    <t>Sherlock Holmes: A Game of Shadows</t>
  </si>
  <si>
    <t>5/28/2004</t>
  </si>
  <si>
    <t>The Day After Tomorrow</t>
  </si>
  <si>
    <t>Clash of the Titans</t>
  </si>
  <si>
    <t>5/19/1998</t>
  </si>
  <si>
    <t>Prometheus</t>
  </si>
  <si>
    <t>The Bourne Legacy</t>
  </si>
  <si>
    <t>6/20/1997</t>
  </si>
  <si>
    <t>Batman &amp; Robin</t>
  </si>
  <si>
    <t>Total Recall</t>
  </si>
  <si>
    <t>8/27/1999</t>
  </si>
  <si>
    <t>The 13th Warrior</t>
  </si>
  <si>
    <t>11/17/2000</t>
  </si>
  <si>
    <t>How the Grinch Stole Christmas</t>
  </si>
  <si>
    <t>5/24/2000</t>
  </si>
  <si>
    <t>Mission: Impossible 2</t>
  </si>
  <si>
    <t>6/30/2000</t>
  </si>
  <si>
    <t>The Perfect Storm</t>
  </si>
  <si>
    <t>7/29/2016</t>
  </si>
  <si>
    <t>Jason Bourne</t>
  </si>
  <si>
    <t>6/15/2007</t>
  </si>
  <si>
    <t>Fantastic Four: Rise of the Silver Surfer</t>
  </si>
  <si>
    <t>Life of Pi</t>
  </si>
  <si>
    <t>2/16/2007</t>
  </si>
  <si>
    <t>Ghost Rider</t>
  </si>
  <si>
    <t>6/27/2003</t>
  </si>
  <si>
    <t>Charlie's Angels: Full Throttle</t>
  </si>
  <si>
    <t>Elysium</t>
  </si>
  <si>
    <t>4/19/2013</t>
  </si>
  <si>
    <t>Oblivion</t>
  </si>
  <si>
    <t>7/19/2002</t>
  </si>
  <si>
    <t>Stuart Little 2</t>
  </si>
  <si>
    <t>RoboCop</t>
  </si>
  <si>
    <t>The Chronicles of Riddick</t>
  </si>
  <si>
    <t>Fantastic Four</t>
  </si>
  <si>
    <t>Speed Racer</t>
  </si>
  <si>
    <t>7/22/2005</t>
  </si>
  <si>
    <t>The Island</t>
  </si>
  <si>
    <t>How Do You Know?</t>
  </si>
  <si>
    <t>Trolls</t>
  </si>
  <si>
    <t>6/23/2010</t>
  </si>
  <si>
    <t>Knight and Day</t>
  </si>
  <si>
    <t>5/19/1999</t>
  </si>
  <si>
    <t>Star Wars Ep. I: The Phantom Menace</t>
  </si>
  <si>
    <t>5/19/2005</t>
  </si>
  <si>
    <t>Star Wars Ep. III: Revenge of the Sith</t>
  </si>
  <si>
    <t>5/16/2002</t>
  </si>
  <si>
    <t>Star Wars Ep. II: Attack of the Clones</t>
  </si>
  <si>
    <t>Monsters, Inc.</t>
  </si>
  <si>
    <t>7/26/2013</t>
  </si>
  <si>
    <t>The Wolverine</t>
  </si>
  <si>
    <t>Dante's Peak</t>
  </si>
  <si>
    <t>4/22/2016</t>
  </si>
  <si>
    <t>The Huntsman: Winter’s War</t>
  </si>
  <si>
    <t>6/14/2002</t>
  </si>
  <si>
    <t>Windtalkers</t>
  </si>
  <si>
    <t>Astérix aux Jeux Olympiques</t>
  </si>
  <si>
    <t>12/25/2010</t>
  </si>
  <si>
    <t>Gulliver's Travels</t>
  </si>
  <si>
    <t>Gravity</t>
  </si>
  <si>
    <t>12/22/2006</t>
  </si>
  <si>
    <t>Night at the Museum</t>
  </si>
  <si>
    <t>Mr. and Mrs. Smith</t>
  </si>
  <si>
    <t>5/29/2015</t>
  </si>
  <si>
    <t>San Andreas</t>
  </si>
  <si>
    <t>The Smurfs</t>
  </si>
  <si>
    <t>6/27/2007</t>
  </si>
  <si>
    <t>Live Free or Die Hard</t>
  </si>
  <si>
    <t>3/20/2015</t>
  </si>
  <si>
    <t>The Divergent Series: Insurgent</t>
  </si>
  <si>
    <t>Ocean's Twelve</t>
  </si>
  <si>
    <t>Tomorrow Never Dies</t>
  </si>
  <si>
    <t>6/28/2000</t>
  </si>
  <si>
    <t>The Patriot</t>
  </si>
  <si>
    <t>300: Rise of an Empire</t>
  </si>
  <si>
    <t>12/17/2004</t>
  </si>
  <si>
    <t>The Aviator</t>
  </si>
  <si>
    <t>1/14/2011</t>
  </si>
  <si>
    <t>The Green Hornet</t>
  </si>
  <si>
    <t>Real Steel</t>
  </si>
  <si>
    <t>The A-Team</t>
  </si>
  <si>
    <t>7/31/2013</t>
  </si>
  <si>
    <t>The Smurfs 2</t>
  </si>
  <si>
    <t>3/18/2016</t>
  </si>
  <si>
    <t>The Divergent Series: Allegiant</t>
  </si>
  <si>
    <t>The Taking of Pelham 123</t>
  </si>
  <si>
    <t>Ender's Game</t>
  </si>
  <si>
    <t>Home on the Range</t>
  </si>
  <si>
    <t>6/13/1997</t>
  </si>
  <si>
    <t>Speed 2: Cruise Control</t>
  </si>
  <si>
    <t>Kingdom of Heaven</t>
  </si>
  <si>
    <t>6/16/2004</t>
  </si>
  <si>
    <t>Around the World in 80 Days</t>
  </si>
  <si>
    <t>12/19/2001</t>
  </si>
  <si>
    <t>The Lord of the Rings: The Fellowship of the Ring</t>
  </si>
  <si>
    <t>11/21/2003</t>
  </si>
  <si>
    <t>The Cat in the Hat</t>
  </si>
  <si>
    <t>12/25/2001</t>
  </si>
  <si>
    <t>Ali</t>
  </si>
  <si>
    <t>The Martian</t>
  </si>
  <si>
    <t>9/23/2016</t>
  </si>
  <si>
    <t>The Magnificent Seven</t>
  </si>
  <si>
    <t>7/16/2004</t>
  </si>
  <si>
    <t>I, Robot</t>
  </si>
  <si>
    <t>12/17/1999</t>
  </si>
  <si>
    <t>Stuart Little</t>
  </si>
  <si>
    <t>11/25/2009</t>
  </si>
  <si>
    <t>The Princess and the Frog</t>
  </si>
  <si>
    <t>10,000 B.C.</t>
  </si>
  <si>
    <t>4/27/2001</t>
  </si>
  <si>
    <t>Town &amp; Country</t>
  </si>
  <si>
    <t>Gone in 60 Seconds</t>
  </si>
  <si>
    <t>Gladiator</t>
  </si>
  <si>
    <t>5/23/2013</t>
  </si>
  <si>
    <t>The Hangover 3</t>
  </si>
  <si>
    <t>Public Enemies</t>
  </si>
  <si>
    <t>11/17/2006</t>
  </si>
  <si>
    <t>Casino Royale</t>
  </si>
  <si>
    <t>6/21/2002</t>
  </si>
  <si>
    <t>Minority Report</t>
  </si>
  <si>
    <t>10/26/2012</t>
  </si>
  <si>
    <t>Cloud Atlas</t>
  </si>
  <si>
    <t>11/15/2002</t>
  </si>
  <si>
    <t>Harry Potter and the Chamber of Secrets</t>
  </si>
  <si>
    <t>Terminator 2: Judgment Day</t>
  </si>
  <si>
    <t>6/16/1995</t>
  </si>
  <si>
    <t>Batman Forever</t>
  </si>
  <si>
    <t>7/27/2001</t>
  </si>
  <si>
    <t>Planet of the Apes</t>
  </si>
  <si>
    <t>11/19/2004</t>
  </si>
  <si>
    <t>National Treasure</t>
  </si>
  <si>
    <t>12/25/2012</t>
  </si>
  <si>
    <t>Django Unchained</t>
  </si>
  <si>
    <t>12/22/2010</t>
  </si>
  <si>
    <t>Little Fockers</t>
  </si>
  <si>
    <t>7/15/1994</t>
  </si>
  <si>
    <t>True Lies</t>
  </si>
  <si>
    <t>American Gangster</t>
  </si>
  <si>
    <t>9/18/2009</t>
  </si>
  <si>
    <t>Cloudy with a Chance of Meatballs</t>
  </si>
  <si>
    <t>The Other Guys</t>
  </si>
  <si>
    <t>Lemony Snicket's A Series of Unfortunate Events</t>
  </si>
  <si>
    <t>The Wolf of Wall Street</t>
  </si>
  <si>
    <t>Epic</t>
  </si>
  <si>
    <t>6/21/1996</t>
  </si>
  <si>
    <t>Eraser</t>
  </si>
  <si>
    <t>The Hunchback of Notre Dame</t>
  </si>
  <si>
    <t>12/15/2000</t>
  </si>
  <si>
    <t>The Emperor's New Groove</t>
  </si>
  <si>
    <t>8/17/2012</t>
  </si>
  <si>
    <t>The Expendables 2</t>
  </si>
  <si>
    <t>10/16/2009</t>
  </si>
  <si>
    <t>Where the Wild Things Are</t>
  </si>
  <si>
    <t>12/15/2006</t>
  </si>
  <si>
    <t>Eragon</t>
  </si>
  <si>
    <t>7/25/2014</t>
  </si>
  <si>
    <t>Hercules</t>
  </si>
  <si>
    <t>The Tourist</t>
  </si>
  <si>
    <t>11/24/1999</t>
  </si>
  <si>
    <t>End of Days</t>
  </si>
  <si>
    <t>The Stepford Wives</t>
  </si>
  <si>
    <t>Surf's Up</t>
  </si>
  <si>
    <t>Blood Diamond</t>
  </si>
  <si>
    <t>9/24/2010</t>
  </si>
  <si>
    <t>Legend of the Guardians: The Owls of Ga'Hoole</t>
  </si>
  <si>
    <t>Starship Troopers</t>
  </si>
  <si>
    <t>Land of the Lost</t>
  </si>
  <si>
    <t>12/25/2003</t>
  </si>
  <si>
    <t>Peter Pan</t>
  </si>
  <si>
    <t>7/23/2004</t>
  </si>
  <si>
    <t>Catwoman</t>
  </si>
  <si>
    <t>8/15/2014</t>
  </si>
  <si>
    <t>The Expendables 3</t>
  </si>
  <si>
    <t>11/27/2002</t>
  </si>
  <si>
    <t>Treasure Planet</t>
  </si>
  <si>
    <t>Green Zone</t>
  </si>
  <si>
    <t>Point Break</t>
  </si>
  <si>
    <t>In the Heart of the Sea</t>
  </si>
  <si>
    <t>4/18/2014</t>
  </si>
  <si>
    <t>Transcendence</t>
  </si>
  <si>
    <t>2/18/2005</t>
  </si>
  <si>
    <t>Son of the Mask</t>
  </si>
  <si>
    <t>The Spanish Prisoner</t>
  </si>
  <si>
    <t>8/16/2002</t>
  </si>
  <si>
    <t>The Adventures of Pluto Nash</t>
  </si>
  <si>
    <t>Jin líng shí san chai</t>
  </si>
  <si>
    <t>The Peanuts Movie</t>
  </si>
  <si>
    <t>The Mummy Returns</t>
  </si>
  <si>
    <t>12/20/2002</t>
  </si>
  <si>
    <t>Gangs of New York</t>
  </si>
  <si>
    <t>10/21/2016</t>
  </si>
  <si>
    <t>Jack Reacher: Never Go Back</t>
  </si>
  <si>
    <t>3/13/2015</t>
  </si>
  <si>
    <t>Cinderella</t>
  </si>
  <si>
    <t>7/13/2012</t>
  </si>
  <si>
    <t>Ice Age: Continental Drift</t>
  </si>
  <si>
    <t>12/28/2001</t>
  </si>
  <si>
    <t>Black Hawk Down</t>
  </si>
  <si>
    <t>5/27/2010</t>
  </si>
  <si>
    <t>Sex and the City 2</t>
  </si>
  <si>
    <t>Percy Jackson &amp; the Olympians: The Lightning Thief</t>
  </si>
  <si>
    <t>The Campaign</t>
  </si>
  <si>
    <t>Unstoppable</t>
  </si>
  <si>
    <t>The Fifth Element</t>
  </si>
  <si>
    <t>3/31/2000</t>
  </si>
  <si>
    <t>The Road to El Dorado</t>
  </si>
  <si>
    <t>The Lovely Bones</t>
  </si>
  <si>
    <t>8/19/2016</t>
  </si>
  <si>
    <t>Ben-Hur</t>
  </si>
  <si>
    <t>Seventh Son</t>
  </si>
  <si>
    <t>5/30/2003</t>
  </si>
  <si>
    <t>Finding Nemo</t>
  </si>
  <si>
    <t>12/17/2003</t>
  </si>
  <si>
    <t>The Lord of the Rings: The Return of the King</t>
  </si>
  <si>
    <t>12/18/2002</t>
  </si>
  <si>
    <t>The Lord of the Rings: The Two Towers</t>
  </si>
  <si>
    <t>6/15/2001</t>
  </si>
  <si>
    <t>Lara Croft: Tomb Raider</t>
  </si>
  <si>
    <t>7/18/2001</t>
  </si>
  <si>
    <t>Jurassic Park III</t>
  </si>
  <si>
    <t>Rise of the Planet of the Apes</t>
  </si>
  <si>
    <t>2/14/2008</t>
  </si>
  <si>
    <t>The Spiderwick Chronicles</t>
  </si>
  <si>
    <t>The Incredibles</t>
  </si>
  <si>
    <t>2/14/2013</t>
  </si>
  <si>
    <t>A Good Day to Die Hard</t>
  </si>
  <si>
    <t>The Alamo</t>
  </si>
  <si>
    <t>12/22/1995</t>
  </si>
  <si>
    <t>Cutthroat Island</t>
  </si>
  <si>
    <t>The Secret Life of Walter Mitty</t>
  </si>
  <si>
    <t>Men in Black</t>
  </si>
  <si>
    <t>Toy Story 2</t>
  </si>
  <si>
    <t>Rush Hour 2</t>
  </si>
  <si>
    <t>12/25/2009</t>
  </si>
  <si>
    <t>Sherlock Holmes</t>
  </si>
  <si>
    <t>Ice Age: Dawn of the Dinosaurs</t>
  </si>
  <si>
    <t>7/21/2000</t>
  </si>
  <si>
    <t>What Lies Beneath</t>
  </si>
  <si>
    <t>4/15/2011</t>
  </si>
  <si>
    <t>Rio</t>
  </si>
  <si>
    <t>The Departed</t>
  </si>
  <si>
    <t>Charlie's Angels</t>
  </si>
  <si>
    <t>6/19/1998</t>
  </si>
  <si>
    <t>Mulan</t>
  </si>
  <si>
    <t>8/13/2008</t>
  </si>
  <si>
    <t>Tropic Thunder</t>
  </si>
  <si>
    <t>12/20/2011</t>
  </si>
  <si>
    <t>The Girl with the Dragon Tattoo</t>
  </si>
  <si>
    <t>Contact</t>
  </si>
  <si>
    <t>You Don't Mess With the Zohan</t>
  </si>
  <si>
    <t>5/19/1995</t>
  </si>
  <si>
    <t>Die Hard: With a Vengeance</t>
  </si>
  <si>
    <t>Alvin and the Chipmunks: The Road Chip</t>
  </si>
  <si>
    <t>Atlantis: The Lost Empire</t>
  </si>
  <si>
    <t>Valkyrie</t>
  </si>
  <si>
    <t>7/24/2015</t>
  </si>
  <si>
    <t>Pixels</t>
  </si>
  <si>
    <t>6/29/2001</t>
  </si>
  <si>
    <t>Artificial Intelligence: AI</t>
  </si>
  <si>
    <t>11/26/2003</t>
  </si>
  <si>
    <t>The Haunted Mansion</t>
  </si>
  <si>
    <t>Hollow Man</t>
  </si>
  <si>
    <t>4/22/2005</t>
  </si>
  <si>
    <t>The Interpreter</t>
  </si>
  <si>
    <t>Percy Jackson: Sea of Monsters</t>
  </si>
  <si>
    <t>7/25/2003</t>
  </si>
  <si>
    <t>Lara Croft: Tomb Raider: The Cradle of Life</t>
  </si>
  <si>
    <t>11/21/2001</t>
  </si>
  <si>
    <t>Spy Game</t>
  </si>
  <si>
    <t>The Saint</t>
  </si>
  <si>
    <t>Mission to Mars</t>
  </si>
  <si>
    <t>Bicentennial Man</t>
  </si>
  <si>
    <t>King Arthur</t>
  </si>
  <si>
    <t>4/25/1997</t>
  </si>
  <si>
    <t>Volcano</t>
  </si>
  <si>
    <t>3/26/1997</t>
  </si>
  <si>
    <t>The Devil's Own</t>
  </si>
  <si>
    <t>K-19: The Widowmaker</t>
  </si>
  <si>
    <t>8/19/2011</t>
  </si>
  <si>
    <t>Conan the Barbarian</t>
  </si>
  <si>
    <t>10/21/2011</t>
  </si>
  <si>
    <t>The Three Musketeers</t>
  </si>
  <si>
    <t>The Nutcracker in 3D</t>
  </si>
  <si>
    <t>Twister</t>
  </si>
  <si>
    <t>Cinderella Man</t>
  </si>
  <si>
    <t>Hannibal</t>
  </si>
  <si>
    <t>Seabiscuit</t>
  </si>
  <si>
    <t>12/22/2000</t>
  </si>
  <si>
    <t>Cast Away</t>
  </si>
  <si>
    <t>Happy Feet</t>
  </si>
  <si>
    <t>Ocean's Eleven</t>
  </si>
  <si>
    <t>The Bourne Supremacy</t>
  </si>
  <si>
    <t>7/25/1997</t>
  </si>
  <si>
    <t>Air Force One</t>
  </si>
  <si>
    <t>Fast &amp; Furious</t>
  </si>
  <si>
    <t>3/14/2008</t>
  </si>
  <si>
    <t>Horton Hears a Who</t>
  </si>
  <si>
    <t>3/21/2014</t>
  </si>
  <si>
    <t>Divergent</t>
  </si>
  <si>
    <t>9/28/2012</t>
  </si>
  <si>
    <t>Hotel Transylvania</t>
  </si>
  <si>
    <t>11/21/2007</t>
  </si>
  <si>
    <t>Enchanted</t>
  </si>
  <si>
    <t>Safe House</t>
  </si>
  <si>
    <t>7/20/2007</t>
  </si>
  <si>
    <t>I Now Pronounce You Chuck and Larry</t>
  </si>
  <si>
    <t>Ocean's Thirteen</t>
  </si>
  <si>
    <t>It's Complicated</t>
  </si>
  <si>
    <t>11/20/1998</t>
  </si>
  <si>
    <t>Enemy of the State</t>
  </si>
  <si>
    <t>9/29/2006</t>
  </si>
  <si>
    <t>Open Season</t>
  </si>
  <si>
    <t>Tower Heist</t>
  </si>
  <si>
    <t>11/22/2000</t>
  </si>
  <si>
    <t>102 Dalmatians</t>
  </si>
  <si>
    <t>Mirror Mirror</t>
  </si>
  <si>
    <t>The Holiday</t>
  </si>
  <si>
    <t>6/16/2006</t>
  </si>
  <si>
    <t>The Fast and the Furious: Tokyo Drift</t>
  </si>
  <si>
    <t>Memoirs of a Geisha</t>
  </si>
  <si>
    <t>3/16/2001</t>
  </si>
  <si>
    <t>Enemy at the Gates</t>
  </si>
  <si>
    <t>6/18/1993</t>
  </si>
  <si>
    <t>Last Action Hero</t>
  </si>
  <si>
    <t>9/26/2003</t>
  </si>
  <si>
    <t>The Rundown</t>
  </si>
  <si>
    <t>Arthur Christmas</t>
  </si>
  <si>
    <t>7/30/2010</t>
  </si>
  <si>
    <t>Cats &amp; Dogs: The Revenge of Kitty Galore</t>
  </si>
  <si>
    <t>11/13/1998</t>
  </si>
  <si>
    <t>Meet Joe Black</t>
  </si>
  <si>
    <t>Collateral Damage</t>
  </si>
  <si>
    <t>3/15/2002</t>
  </si>
  <si>
    <t>Showtime</t>
  </si>
  <si>
    <t>6/30/1995</t>
  </si>
  <si>
    <t>Judge Dredd</t>
  </si>
  <si>
    <t>Zodiac</t>
  </si>
  <si>
    <t>8/13/2010</t>
  </si>
  <si>
    <t>Scott Pilgrim vs. The World</t>
  </si>
  <si>
    <t>3/28/2003</t>
  </si>
  <si>
    <t>The Core</t>
  </si>
  <si>
    <t>Father's Day</t>
  </si>
  <si>
    <t>Scooby-Doo</t>
  </si>
  <si>
    <t>7/28/2000</t>
  </si>
  <si>
    <t>Nutty Professor II: The Klumps</t>
  </si>
  <si>
    <t>RED 2</t>
  </si>
  <si>
    <t>6/23/2006</t>
  </si>
  <si>
    <t>Click</t>
  </si>
  <si>
    <t>Charlotte's Web</t>
  </si>
  <si>
    <t>Jumper</t>
  </si>
  <si>
    <t>Hellboy II: The Golden Army</t>
  </si>
  <si>
    <t>5/27/2005</t>
  </si>
  <si>
    <t>The Longest Yard</t>
  </si>
  <si>
    <t>The Expendables</t>
  </si>
  <si>
    <t>The 6th Day</t>
  </si>
  <si>
    <t>5/23/2003</t>
  </si>
  <si>
    <t>Bruce Almighty</t>
  </si>
  <si>
    <t>3/23/2012</t>
  </si>
  <si>
    <t>The Hunger Games</t>
  </si>
  <si>
    <t>The Hangover Part II</t>
  </si>
  <si>
    <t>5/21/1996</t>
  </si>
  <si>
    <t>Mission: Impossible</t>
  </si>
  <si>
    <t>9/25/2015</t>
  </si>
  <si>
    <t>Hotel Transylvania 2</t>
  </si>
  <si>
    <t>6/18/1992</t>
  </si>
  <si>
    <t>Batman Returns</t>
  </si>
  <si>
    <t>The Mummy</t>
  </si>
  <si>
    <t>Over the Hedge</t>
  </si>
  <si>
    <t>Lilo &amp; Stitch</t>
  </si>
  <si>
    <t>Deep Impact</t>
  </si>
  <si>
    <t>Grown Ups 2</t>
  </si>
  <si>
    <t>Alvin and the Chipmunks: Chipwrecked</t>
  </si>
  <si>
    <t>6/20/2008</t>
  </si>
  <si>
    <t>Get Smart</t>
  </si>
  <si>
    <t>Robots</t>
  </si>
  <si>
    <t>2/19/2010</t>
  </si>
  <si>
    <t>Shutter Island</t>
  </si>
  <si>
    <t>Something's Gotta Give</t>
  </si>
  <si>
    <t>Four Christmases</t>
  </si>
  <si>
    <t>6/27/1997</t>
  </si>
  <si>
    <t>Face/Off</t>
  </si>
  <si>
    <t>Bedtime Stories</t>
  </si>
  <si>
    <t>Road to Perdition</t>
  </si>
  <si>
    <t>Just Go With It</t>
  </si>
  <si>
    <t>2/14/2003</t>
  </si>
  <si>
    <t>Daredevil</t>
  </si>
  <si>
    <t>9/26/2008</t>
  </si>
  <si>
    <t>Eagle Eye</t>
  </si>
  <si>
    <t>Con Air</t>
  </si>
  <si>
    <t>Yogi Bear</t>
  </si>
  <si>
    <t>Cold Mountain</t>
  </si>
  <si>
    <t>1/15/2010</t>
  </si>
  <si>
    <t>The Book of Eli</t>
  </si>
  <si>
    <t>11/26/1997</t>
  </si>
  <si>
    <t>Flubber</t>
  </si>
  <si>
    <t>7/23/1999</t>
  </si>
  <si>
    <t>The Haunting</t>
  </si>
  <si>
    <t>11/15/1996</t>
  </si>
  <si>
    <t>Space Jam</t>
  </si>
  <si>
    <t>10/17/2014</t>
  </si>
  <si>
    <t>Fury</t>
  </si>
  <si>
    <t>The Pink Panther</t>
  </si>
  <si>
    <t>Zookeeper</t>
  </si>
  <si>
    <t>The Day the Earth Stood Still</t>
  </si>
  <si>
    <t>Conspiracy Theory</t>
  </si>
  <si>
    <t>Six Days, Seven Nights</t>
  </si>
  <si>
    <t>5/24/2002</t>
  </si>
  <si>
    <t>Spirit: Stallion of the Cimarron</t>
  </si>
  <si>
    <t>Swordfish</t>
  </si>
  <si>
    <t>Lost In Space</t>
  </si>
  <si>
    <t>7/30/2004</t>
  </si>
  <si>
    <t>The Manchurian Candidate</t>
  </si>
  <si>
    <t>11/22/2006</t>
  </si>
  <si>
    <t>Déjà Vu</t>
  </si>
  <si>
    <t>6/24/2005</t>
  </si>
  <si>
    <t>Bewitched</t>
  </si>
  <si>
    <t>Fantasia 2000 (IMAX)</t>
  </si>
  <si>
    <t>The Time Machine</t>
  </si>
  <si>
    <t>What Dreams May Come</t>
  </si>
  <si>
    <t>12/25/1998</t>
  </si>
  <si>
    <t>Mighty Joe Young</t>
  </si>
  <si>
    <t>10/28/2005</t>
  </si>
  <si>
    <t>The Legend of Zorro</t>
  </si>
  <si>
    <t>Little Nicky</t>
  </si>
  <si>
    <t>9/25/2009</t>
  </si>
  <si>
    <t>Surrogates</t>
  </si>
  <si>
    <t>Evolution</t>
  </si>
  <si>
    <t>8/26/2005</t>
  </si>
  <si>
    <t>The Brothers Grimm</t>
  </si>
  <si>
    <t>12/13/1996</t>
  </si>
  <si>
    <t>Mars Attacks!</t>
  </si>
  <si>
    <t>4/14/2006</t>
  </si>
  <si>
    <t>The Wild</t>
  </si>
  <si>
    <t>12/20/2013</t>
  </si>
  <si>
    <t>Walking with Dinosaurs</t>
  </si>
  <si>
    <t>Thirteen Days</t>
  </si>
  <si>
    <t>Daylight</t>
  </si>
  <si>
    <t>10/23/2015</t>
  </si>
  <si>
    <t>The Last Witch Hunter</t>
  </si>
  <si>
    <t>2/21/2014</t>
  </si>
  <si>
    <t>Pompeii</t>
  </si>
  <si>
    <t>Battlefield Earth: A Saga of the Year 3000</t>
  </si>
  <si>
    <t>Looney Tunes: Back in Action</t>
  </si>
  <si>
    <t>Nine</t>
  </si>
  <si>
    <t>Timeline</t>
  </si>
  <si>
    <t>4/22/2010</t>
  </si>
  <si>
    <t>Oceans</t>
  </si>
  <si>
    <t>11/25/1998</t>
  </si>
  <si>
    <t>Babe: Pig in the City</t>
  </si>
  <si>
    <t>12/25/1997</t>
  </si>
  <si>
    <t>The Postman</t>
  </si>
  <si>
    <t>Red Planet</t>
  </si>
  <si>
    <t>Arthur et les Minimoys</t>
  </si>
  <si>
    <t>8/17/2007</t>
  </si>
  <si>
    <t>The Invasion</t>
  </si>
  <si>
    <t>6/16/2000</t>
  </si>
  <si>
    <t>Fantasia 2000 (Theatrical Release)</t>
  </si>
  <si>
    <t>A Sound of Thunder</t>
  </si>
  <si>
    <t>12/31/2015</t>
  </si>
  <si>
    <t>Don Gato, el inicio de la pandilla</t>
  </si>
  <si>
    <t>Journey 2: The Mysterious Island</t>
  </si>
  <si>
    <t>Jack and Jill</t>
  </si>
  <si>
    <t>12/21/2001</t>
  </si>
  <si>
    <t>A Beautiful Mind</t>
  </si>
  <si>
    <t>9/27/2013</t>
  </si>
  <si>
    <t>Cloudy with a Chance of Meatballs 2</t>
  </si>
  <si>
    <t>Red Dragon</t>
  </si>
  <si>
    <t>Hidalgo</t>
  </si>
  <si>
    <t>The League of Extraordinary Gentlemen</t>
  </si>
  <si>
    <t>8/20/2004</t>
  </si>
  <si>
    <t>Exorcist: The Beginning</t>
  </si>
  <si>
    <t>12/31/2012</t>
  </si>
  <si>
    <t>Astérix et Obélix: Au service de Sa Majesté</t>
  </si>
  <si>
    <t>The Little Prince</t>
  </si>
  <si>
    <t>2 Fast 2 Furious</t>
  </si>
  <si>
    <t>12/25/2006</t>
  </si>
  <si>
    <t>Children of Men</t>
  </si>
  <si>
    <t>The Adventures of Rocky &amp; Bullwinkle</t>
  </si>
  <si>
    <t>The Secret Life of Pets</t>
  </si>
  <si>
    <t>Independence Day</t>
  </si>
  <si>
    <t>5/22/1997</t>
  </si>
  <si>
    <t>The Lost World: Jurassic Park</t>
  </si>
  <si>
    <t>3/31/2006</t>
  </si>
  <si>
    <t>Ice Age: The Meltdown</t>
  </si>
  <si>
    <t>Madagascar</t>
  </si>
  <si>
    <t>6/25/2010</t>
  </si>
  <si>
    <t>Grown Ups</t>
  </si>
  <si>
    <t>Shark Tale</t>
  </si>
  <si>
    <t>7/14/2000</t>
  </si>
  <si>
    <t>X-Men</t>
  </si>
  <si>
    <t>Wanted</t>
  </si>
  <si>
    <t>The Rock</t>
  </si>
  <si>
    <t>2/13/2004</t>
  </si>
  <si>
    <t>50 First Dates</t>
  </si>
  <si>
    <t>Hairspray</t>
  </si>
  <si>
    <t>Now You See Me</t>
  </si>
  <si>
    <t>Dreamgirls</t>
  </si>
  <si>
    <t>Inspector Gadget</t>
  </si>
  <si>
    <t>Immortals</t>
  </si>
  <si>
    <t>6/18/2004</t>
  </si>
  <si>
    <t>The Terminal</t>
  </si>
  <si>
    <t>Constantine</t>
  </si>
  <si>
    <t>7/21/2006</t>
  </si>
  <si>
    <t>Monster House</t>
  </si>
  <si>
    <t>1/16/2009</t>
  </si>
  <si>
    <t>Hotel for Dogs</t>
  </si>
  <si>
    <t>Vertical Limit</t>
  </si>
  <si>
    <t>12/21/2007</t>
  </si>
  <si>
    <t>Charlie Wilson's War</t>
  </si>
  <si>
    <t>4/16/1999</t>
  </si>
  <si>
    <t>Life</t>
  </si>
  <si>
    <t>Be Cool</t>
  </si>
  <si>
    <t>12/23/2005</t>
  </si>
  <si>
    <t>Munich</t>
  </si>
  <si>
    <t>Killers</t>
  </si>
  <si>
    <t>8/14/2015</t>
  </si>
  <si>
    <t>The Man From U.N.C.L.E.</t>
  </si>
  <si>
    <t>Tears of the Sun</t>
  </si>
  <si>
    <t>Lady in the Water</t>
  </si>
  <si>
    <t>Spanglish</t>
  </si>
  <si>
    <t>Bandits</t>
  </si>
  <si>
    <t>Anna and the King</t>
  </si>
  <si>
    <t>First Knight</t>
  </si>
  <si>
    <t>3/25/2011</t>
  </si>
  <si>
    <t>Sucker Punch</t>
  </si>
  <si>
    <t>Hostage</t>
  </si>
  <si>
    <t>6/13/2003</t>
  </si>
  <si>
    <t>Hollywood Homicide</t>
  </si>
  <si>
    <t>Titan A.E.</t>
  </si>
  <si>
    <t>Flight of the Phoenix</t>
  </si>
  <si>
    <t>10/23/1998</t>
  </si>
  <si>
    <t>Soldier</t>
  </si>
  <si>
    <t>1/15/1999</t>
  </si>
  <si>
    <t>Virus</t>
  </si>
  <si>
    <t>2/23/2001</t>
  </si>
  <si>
    <t>Monkeybone</t>
  </si>
  <si>
    <t>The SpongeBob Movie: Sponge Out of Water</t>
  </si>
  <si>
    <t>Unbreakable</t>
  </si>
  <si>
    <t>Talladega Nights: The Ballad of Ricky Bobby</t>
  </si>
  <si>
    <t>5/20/2016</t>
  </si>
  <si>
    <t>The Angry Birds Movie</t>
  </si>
  <si>
    <t>Snake Eyes</t>
  </si>
  <si>
    <t>2/13/1998</t>
  </si>
  <si>
    <t>Sphere</t>
  </si>
  <si>
    <t>7/27/2007</t>
  </si>
  <si>
    <t>The Simpsons Movie</t>
  </si>
  <si>
    <t>Fool's Gold</t>
  </si>
  <si>
    <t>7/31/2009</t>
  </si>
  <si>
    <t>Funny People</t>
  </si>
  <si>
    <t>9/28/2007</t>
  </si>
  <si>
    <t>The Kingdom</t>
  </si>
  <si>
    <t>6/22/2001</t>
  </si>
  <si>
    <t>Doctor Dolittle 2</t>
  </si>
  <si>
    <t>5/24/1995</t>
  </si>
  <si>
    <t>Braveheart</t>
  </si>
  <si>
    <t>Jarhead</t>
  </si>
  <si>
    <t>Driven</t>
  </si>
  <si>
    <t>The Majestic</t>
  </si>
  <si>
    <t>6/25/2004</t>
  </si>
  <si>
    <t>Two Brothers</t>
  </si>
  <si>
    <t>The Village</t>
  </si>
  <si>
    <t>6/26/1998</t>
  </si>
  <si>
    <t>Doctor Dolittle</t>
  </si>
  <si>
    <t>Signs</t>
  </si>
  <si>
    <t>5/19/2004</t>
  </si>
  <si>
    <t>Shrek 2</t>
  </si>
  <si>
    <t>Cars</t>
  </si>
  <si>
    <t>12/23/2009</t>
  </si>
  <si>
    <t>Alvin and the Chipmunks: The Squeakquel</t>
  </si>
  <si>
    <t>6/22/1988</t>
  </si>
  <si>
    <t>Who Framed Roger Rabbit?</t>
  </si>
  <si>
    <t>7/30/1999</t>
  </si>
  <si>
    <t>Runaway Bride</t>
  </si>
  <si>
    <t>xXx</t>
  </si>
  <si>
    <t>Ransom</t>
  </si>
  <si>
    <t>8/20/2009</t>
  </si>
  <si>
    <t>Inglourious Basterds</t>
  </si>
  <si>
    <t>Hook</t>
  </si>
  <si>
    <t>Die Hard 2</t>
  </si>
  <si>
    <t>S.W.A.T.</t>
  </si>
  <si>
    <t>Sleepy Hollow</t>
  </si>
  <si>
    <t>12/14/2001</t>
  </si>
  <si>
    <t>Vanilla Sky</t>
  </si>
  <si>
    <t>3/22/2013</t>
  </si>
  <si>
    <t>Olympus Has Fallen</t>
  </si>
  <si>
    <t>Battle: Los Angeles</t>
  </si>
  <si>
    <t>8/13/2004</t>
  </si>
  <si>
    <t>AVP: Alien Vs. Predator</t>
  </si>
  <si>
    <t>12/25/2011</t>
  </si>
  <si>
    <t>War Horse</t>
  </si>
  <si>
    <t>We Were Soldiers</t>
  </si>
  <si>
    <t>The Monuments Men</t>
  </si>
  <si>
    <t>Star Trek: Insurrection</t>
  </si>
  <si>
    <t>Big Fish</t>
  </si>
  <si>
    <t>6/17/1994</t>
  </si>
  <si>
    <t>Wolf</t>
  </si>
  <si>
    <t>1/20/2012</t>
  </si>
  <si>
    <t>Underworld: Awakening</t>
  </si>
  <si>
    <t>Dracula Untold</t>
  </si>
  <si>
    <t>The Abyss</t>
  </si>
  <si>
    <t>Wall Street 2: Money Never Sleeps</t>
  </si>
  <si>
    <t>The Dilemma</t>
  </si>
  <si>
    <t>12/25/2005</t>
  </si>
  <si>
    <t>Rumor Has It</t>
  </si>
  <si>
    <t>The Siege</t>
  </si>
  <si>
    <t>Stardust</t>
  </si>
  <si>
    <t>6/15/2012</t>
  </si>
  <si>
    <t>Rock of Ages</t>
  </si>
  <si>
    <t>Seven Years in Tibet</t>
  </si>
  <si>
    <t>9/17/2004</t>
  </si>
  <si>
    <t>Sky Captain and the World of Tomorrow</t>
  </si>
  <si>
    <t>I Spy</t>
  </si>
  <si>
    <t>Bad Company</t>
  </si>
  <si>
    <t>10/21/2005</t>
  </si>
  <si>
    <t>Doom</t>
  </si>
  <si>
    <t>The Finest Hours</t>
  </si>
  <si>
    <t>10/18/2013</t>
  </si>
  <si>
    <t>Escape Plan</t>
  </si>
  <si>
    <t>9/23/2011</t>
  </si>
  <si>
    <t>Killer Elite</t>
  </si>
  <si>
    <t>1/16/1998</t>
  </si>
  <si>
    <t>Hard Rain</t>
  </si>
  <si>
    <t>2/15/2002</t>
  </si>
  <si>
    <t>Hart's War</t>
  </si>
  <si>
    <t>Rollerball</t>
  </si>
  <si>
    <t>The Legend of Hercules</t>
  </si>
  <si>
    <t>9/20/2002</t>
  </si>
  <si>
    <t>Ballistic: Ecks vs. Sever</t>
  </si>
  <si>
    <t>Osmosis Jones</t>
  </si>
  <si>
    <t>Legends of Oz: Dorothy’s Return</t>
  </si>
  <si>
    <t>1/16/2015</t>
  </si>
  <si>
    <t>Blackhat</t>
  </si>
  <si>
    <t>Basic Instinct 2</t>
  </si>
  <si>
    <t>Agora</t>
  </si>
  <si>
    <t>Despicable Me</t>
  </si>
  <si>
    <t>Dinner for Schmucks</t>
  </si>
  <si>
    <t>5/31/2002</t>
  </si>
  <si>
    <t>The Sum of All Fears</t>
  </si>
  <si>
    <t>6/26/2015</t>
  </si>
  <si>
    <t>Ted 2</t>
  </si>
  <si>
    <t>7/13/2001</t>
  </si>
  <si>
    <t>The Score</t>
  </si>
  <si>
    <t>2/25/2011</t>
  </si>
  <si>
    <t>Hall Pass</t>
  </si>
  <si>
    <t>11/22/1995</t>
  </si>
  <si>
    <t>Money Train</t>
  </si>
  <si>
    <t>3/21/2003</t>
  </si>
  <si>
    <t>Dreamcatcher</t>
  </si>
  <si>
    <t>Mystery Men</t>
  </si>
  <si>
    <t>The Insider</t>
  </si>
  <si>
    <t>Doctor Seuss' The Lorax</t>
  </si>
  <si>
    <t>Body of Lies</t>
  </si>
  <si>
    <t>Abraham Lincoln: Vampire Hunter</t>
  </si>
  <si>
    <t>9/20/1996</t>
  </si>
  <si>
    <t>Last Man Standing</t>
  </si>
  <si>
    <t>The Last Legion</t>
  </si>
  <si>
    <t>4/30/1999</t>
  </si>
  <si>
    <t>Entrapment</t>
  </si>
  <si>
    <t>The X Files: Fight the Future</t>
  </si>
  <si>
    <t>3/14/2014</t>
  </si>
  <si>
    <t>Need for Speed</t>
  </si>
  <si>
    <t>7/24/1998</t>
  </si>
  <si>
    <t>Saving Private Ryan</t>
  </si>
  <si>
    <t>What Women Want</t>
  </si>
  <si>
    <t>Lincoln</t>
  </si>
  <si>
    <t>Ice Age</t>
  </si>
  <si>
    <t>Apollo 13</t>
  </si>
  <si>
    <t>3/31/1999</t>
  </si>
  <si>
    <t>The Matrix</t>
  </si>
  <si>
    <t>Les Miserables</t>
  </si>
  <si>
    <t>The Santa Clause 2</t>
  </si>
  <si>
    <t>12/18/1998</t>
  </si>
  <si>
    <t>You've Got Mail</t>
  </si>
  <si>
    <t>12/25/2014</t>
  </si>
  <si>
    <t>Unbroken</t>
  </si>
  <si>
    <t>Spy!</t>
  </si>
  <si>
    <t>Due Date</t>
  </si>
  <si>
    <t>7/25/2008</t>
  </si>
  <si>
    <t>Step Brothers</t>
  </si>
  <si>
    <t>12/15/1995</t>
  </si>
  <si>
    <t>Jumanji</t>
  </si>
  <si>
    <t>7/17/1998</t>
  </si>
  <si>
    <t>The Mask of Zorro</t>
  </si>
  <si>
    <t>Space Cowboys</t>
  </si>
  <si>
    <t>Annie</t>
  </si>
  <si>
    <t>5/28/1993</t>
  </si>
  <si>
    <t>Cliffhanger</t>
  </si>
  <si>
    <t>Broken Arrow</t>
  </si>
  <si>
    <t>World Trade Center</t>
  </si>
  <si>
    <t>The Kid</t>
  </si>
  <si>
    <t>12/19/2003</t>
  </si>
  <si>
    <t>Mona Lisa Smile</t>
  </si>
  <si>
    <t>5/16/2012</t>
  </si>
  <si>
    <t>The Dictator</t>
  </si>
  <si>
    <t>Pete’s Dragon</t>
  </si>
  <si>
    <t>7/16/1999</t>
  </si>
  <si>
    <t>Eyes Wide Shut</t>
  </si>
  <si>
    <t>2/17/2012</t>
  </si>
  <si>
    <t>This Means War</t>
  </si>
  <si>
    <t>2/27/2015</t>
  </si>
  <si>
    <t>Focus</t>
  </si>
  <si>
    <t>Blade: Trinity</t>
  </si>
  <si>
    <t>Red Dawn</t>
  </si>
  <si>
    <t>We Are Marshall</t>
  </si>
  <si>
    <t>9/18/2015</t>
  </si>
  <si>
    <t>Everest</t>
  </si>
  <si>
    <t>9/14/2012</t>
  </si>
  <si>
    <t>Resident Evil: Retribution</t>
  </si>
  <si>
    <t>3/20/1998</t>
  </si>
  <si>
    <t>Primary Colors</t>
  </si>
  <si>
    <t>10/15/1999</t>
  </si>
  <si>
    <t>Fight Club</t>
  </si>
  <si>
    <t>8/22/2008</t>
  </si>
  <si>
    <t>Death Race</t>
  </si>
  <si>
    <t>The Long Kiss Goodnight</t>
  </si>
  <si>
    <t>Proof of Life</t>
  </si>
  <si>
    <t>Zathura</t>
  </si>
  <si>
    <t>The Missing</t>
  </si>
  <si>
    <t>1/14/2005</t>
  </si>
  <si>
    <t>Elektra</t>
  </si>
  <si>
    <t>10/23/2009</t>
  </si>
  <si>
    <t>Astro Boy</t>
  </si>
  <si>
    <t>1/24/2014</t>
  </si>
  <si>
    <t>I, Frankenstein</t>
  </si>
  <si>
    <t>5/24/1991</t>
  </si>
  <si>
    <t>Hudson Hawk</t>
  </si>
  <si>
    <t>8/22/2014</t>
  </si>
  <si>
    <t>Sin City: A Dame to Kill For</t>
  </si>
  <si>
    <t>10/27/2000</t>
  </si>
  <si>
    <t>Lucky Numbers</t>
  </si>
  <si>
    <t>9/23/2005</t>
  </si>
  <si>
    <t>Oliver Twist</t>
  </si>
  <si>
    <t>Tian jiang xiong shi</t>
  </si>
  <si>
    <t>7/14/2006</t>
  </si>
  <si>
    <t>Little Man</t>
  </si>
  <si>
    <t>Random Hearts</t>
  </si>
  <si>
    <t>12/27/2006</t>
  </si>
  <si>
    <t>Perfume: The Story of a Murderer</t>
  </si>
  <si>
    <t>Jurassic Park</t>
  </si>
  <si>
    <t>7/25/2002</t>
  </si>
  <si>
    <t>Austin Powers in Goldmember</t>
  </si>
  <si>
    <t>Hop</t>
  </si>
  <si>
    <t>6/24/1994</t>
  </si>
  <si>
    <t>Wyatt Earp</t>
  </si>
  <si>
    <t>Clear and Present Danger</t>
  </si>
  <si>
    <t>4/21/2000</t>
  </si>
  <si>
    <t>U-571</t>
  </si>
  <si>
    <t>11/17/1995</t>
  </si>
  <si>
    <t>The American President</t>
  </si>
  <si>
    <t>The Hateful Eight</t>
  </si>
  <si>
    <t>The Love Guru</t>
  </si>
  <si>
    <t>3000 Miles to Graceland</t>
  </si>
  <si>
    <t>Gone Girl</t>
  </si>
  <si>
    <t>3/30/2007</t>
  </si>
  <si>
    <t>Blades of Glory</t>
  </si>
  <si>
    <t>Maze Runner: The Scorch Trials</t>
  </si>
  <si>
    <t>2 Guns</t>
  </si>
  <si>
    <t>12/22/2004</t>
  </si>
  <si>
    <t>Meet the Fockers</t>
  </si>
  <si>
    <t>The Lego Movie</t>
  </si>
  <si>
    <t>Wild Hogs</t>
  </si>
  <si>
    <t>Marley &amp; Me</t>
  </si>
  <si>
    <t>The Green Mile</t>
  </si>
  <si>
    <t>Chicken Little</t>
  </si>
  <si>
    <t>The Truman Show</t>
  </si>
  <si>
    <t>The Bourne Identity</t>
  </si>
  <si>
    <t>Couples Retreat</t>
  </si>
  <si>
    <t>Goldeneye</t>
  </si>
  <si>
    <t>The Italian Job</t>
  </si>
  <si>
    <t>Daddy Day Care</t>
  </si>
  <si>
    <t>6/18/1999</t>
  </si>
  <si>
    <t>The General's Daughter</t>
  </si>
  <si>
    <t>The Prince of Egypt</t>
  </si>
  <si>
    <t>Collateral</t>
  </si>
  <si>
    <t>Cats &amp; Dogs</t>
  </si>
  <si>
    <t>Two Weeks Notice</t>
  </si>
  <si>
    <t>Antz</t>
  </si>
  <si>
    <t>4/19/2002</t>
  </si>
  <si>
    <t>The Scorpion King</t>
  </si>
  <si>
    <t>10/15/2010</t>
  </si>
  <si>
    <t>Red</t>
  </si>
  <si>
    <t>Starsky &amp; Hutch</t>
  </si>
  <si>
    <t>6/27/1990</t>
  </si>
  <si>
    <t>Days of Thunder</t>
  </si>
  <si>
    <t>Cheaper by the Dozen 2</t>
  </si>
  <si>
    <t>Eat Pray Love</t>
  </si>
  <si>
    <t>12/21/2012</t>
  </si>
  <si>
    <t>Jack Reacher</t>
  </si>
  <si>
    <t>4/23/2004</t>
  </si>
  <si>
    <t>Man on Fire</t>
  </si>
  <si>
    <t>The Family Man</t>
  </si>
  <si>
    <t>Contagion</t>
  </si>
  <si>
    <t>12/22/1999</t>
  </si>
  <si>
    <t>Any Given Sunday</t>
  </si>
  <si>
    <t>5/15/1998</t>
  </si>
  <si>
    <t>The Horse Whisperer</t>
  </si>
  <si>
    <t>Coraline</t>
  </si>
  <si>
    <t>Ladder 49</t>
  </si>
  <si>
    <t>7/28/1999</t>
  </si>
  <si>
    <t>Deep Blue Sea</t>
  </si>
  <si>
    <t>10/28/2009</t>
  </si>
  <si>
    <t>Michael Jackson's This Is It</t>
  </si>
  <si>
    <t>1/17/2003</t>
  </si>
  <si>
    <t>Kangaroo Jack</t>
  </si>
  <si>
    <t>The Happening</t>
  </si>
  <si>
    <t>London Has Fallen</t>
  </si>
  <si>
    <t>Rules of Engagement</t>
  </si>
  <si>
    <t>The Shaggy Dog</t>
  </si>
  <si>
    <t>11/22/1996</t>
  </si>
  <si>
    <t>Jingle All the Way</t>
  </si>
  <si>
    <t>Hellboy</t>
  </si>
  <si>
    <t>A Civil Action</t>
  </si>
  <si>
    <t>Joy</t>
  </si>
  <si>
    <t>ParaNorman</t>
  </si>
  <si>
    <t>11/14/1997</t>
  </si>
  <si>
    <t>The Jackal</t>
  </si>
  <si>
    <t>Paycheck</t>
  </si>
  <si>
    <t>Up Close &amp; Personal</t>
  </si>
  <si>
    <t>12/19/2008</t>
  </si>
  <si>
    <t>The Tale of Despereaux</t>
  </si>
  <si>
    <t>9/26/2014</t>
  </si>
  <si>
    <t>The Boxtrolls</t>
  </si>
  <si>
    <t>9/27/2002</t>
  </si>
  <si>
    <t>The Tuxedo</t>
  </si>
  <si>
    <t>1/17/2014</t>
  </si>
  <si>
    <t>Jack Ryan: Shadow Recruit</t>
  </si>
  <si>
    <t>7/14/1995</t>
  </si>
  <si>
    <t>Under Siege 2: Dark Territory</t>
  </si>
  <si>
    <t>3/24/2005</t>
  </si>
  <si>
    <t>Miss Congeniality 2: Armed and Fabulous</t>
  </si>
  <si>
    <t>Alien: Resurrection</t>
  </si>
  <si>
    <t>3/23/2007</t>
  </si>
  <si>
    <t>Shooter</t>
  </si>
  <si>
    <t>10/16/1998</t>
  </si>
  <si>
    <t>Practical Magic</t>
  </si>
  <si>
    <t>Gangster Squad</t>
  </si>
  <si>
    <t>6/19/2009</t>
  </si>
  <si>
    <t>Year One</t>
  </si>
  <si>
    <t>1/29/2010</t>
  </si>
  <si>
    <t>Edge of Darkness</t>
  </si>
  <si>
    <t>12/13/2002</t>
  </si>
  <si>
    <t>Star Trek: Nemesis</t>
  </si>
  <si>
    <t>2/19/2002</t>
  </si>
  <si>
    <t>Reign of Fire</t>
  </si>
  <si>
    <t>Planet 51</t>
  </si>
  <si>
    <t>3/20/2009</t>
  </si>
  <si>
    <t>Duplicity</t>
  </si>
  <si>
    <t>Righteous Kill</t>
  </si>
  <si>
    <t>Invictus</t>
  </si>
  <si>
    <t>4/17/2009</t>
  </si>
  <si>
    <t>State of Play</t>
  </si>
  <si>
    <t>My Favorite Martian</t>
  </si>
  <si>
    <t>4/21/2006</t>
  </si>
  <si>
    <t>The Sentinel</t>
  </si>
  <si>
    <t>9/21/2012</t>
  </si>
  <si>
    <t>Trouble with the Curve</t>
  </si>
  <si>
    <t>Intolerable Cruelty</t>
  </si>
  <si>
    <t>The Relic</t>
  </si>
  <si>
    <t>Mercury Rising</t>
  </si>
  <si>
    <t>9/15/2000</t>
  </si>
  <si>
    <t>Almost Famous</t>
  </si>
  <si>
    <t>Analyze That</t>
  </si>
  <si>
    <t>4/24/2009</t>
  </si>
  <si>
    <t>The Soloist</t>
  </si>
  <si>
    <t>8/21/2013</t>
  </si>
  <si>
    <t>The Mortal Instruments: City of Bones</t>
  </si>
  <si>
    <t>The Legend of Bagger Vance</t>
  </si>
  <si>
    <t>2/22/2002</t>
  </si>
  <si>
    <t>Dragonfly</t>
  </si>
  <si>
    <t>5/13/2011</t>
  </si>
  <si>
    <t>Priest</t>
  </si>
  <si>
    <t>Garfield: A Tail of Two Kitties</t>
  </si>
  <si>
    <t>4/29/2005</t>
  </si>
  <si>
    <t>XXX: State of the Union</t>
  </si>
  <si>
    <t>8/15/1997</t>
  </si>
  <si>
    <t>Event Horizon</t>
  </si>
  <si>
    <t>Sinbad: Legend of the Seven Seas</t>
  </si>
  <si>
    <t>Dark Water</t>
  </si>
  <si>
    <t>8/14/1998</t>
  </si>
  <si>
    <t>9/15/2006</t>
  </si>
  <si>
    <t>The Black Dahlia</t>
  </si>
  <si>
    <t>3/26/1999</t>
  </si>
  <si>
    <t>EDtv</t>
  </si>
  <si>
    <t>The Spirit</t>
  </si>
  <si>
    <t>10/19/2001</t>
  </si>
  <si>
    <t>The Last Castle</t>
  </si>
  <si>
    <t>1/23/2009</t>
  </si>
  <si>
    <t>Inkheart</t>
  </si>
  <si>
    <t>1/14/2000</t>
  </si>
  <si>
    <t>Supernova</t>
  </si>
  <si>
    <t>9/22/2006</t>
  </si>
  <si>
    <t>Flyboys</t>
  </si>
  <si>
    <t>2/14/2014</t>
  </si>
  <si>
    <t>Winter's Tale</t>
  </si>
  <si>
    <t>Holy Man</t>
  </si>
  <si>
    <t>Meet Dave</t>
  </si>
  <si>
    <t>The Great Raid</t>
  </si>
  <si>
    <t>1/23/2015</t>
  </si>
  <si>
    <t>Mortdecai</t>
  </si>
  <si>
    <t>In the Name of the King: A Dungeon Siege Tale</t>
  </si>
  <si>
    <t>10/24/2003</t>
  </si>
  <si>
    <t>Beyond Borders</t>
  </si>
  <si>
    <t>Xi You Ji zhi Sun Wu Kong San Da Bai Gu Jing</t>
  </si>
  <si>
    <t>The Ridiculous 6</t>
  </si>
  <si>
    <t>Deadpool</t>
  </si>
  <si>
    <t>American Sniper</t>
  </si>
  <si>
    <t>10/16/2015</t>
  </si>
  <si>
    <t>Goosebumps</t>
  </si>
  <si>
    <t>5/25/1988</t>
  </si>
  <si>
    <t>Rambo III</t>
  </si>
  <si>
    <t>Sabrina</t>
  </si>
  <si>
    <t>Red Tails</t>
  </si>
  <si>
    <t>9/16/2005</t>
  </si>
  <si>
    <t>Just Like Heaven</t>
  </si>
  <si>
    <t>The Internship</t>
  </si>
  <si>
    <t>4/28/2000</t>
  </si>
  <si>
    <t>The Flintstones in Viva Rock Vegas</t>
  </si>
  <si>
    <t>Leatherheads</t>
  </si>
  <si>
    <t>Did You Hear About the Morgans?</t>
  </si>
  <si>
    <t>Che, El Ar the Argentine</t>
  </si>
  <si>
    <t>5/30/2008</t>
  </si>
  <si>
    <t>Sex and the City</t>
  </si>
  <si>
    <t>Resident Evil: Afterlife</t>
  </si>
  <si>
    <t>That's My Boy</t>
  </si>
  <si>
    <t>10/17/1997</t>
  </si>
  <si>
    <t>Devil's Advocate</t>
  </si>
  <si>
    <t>Ghost Rider: Spirit of Vengeance</t>
  </si>
  <si>
    <t>5/31/1996</t>
  </si>
  <si>
    <t>Dragonheart</t>
  </si>
  <si>
    <t>After the Sunset</t>
  </si>
  <si>
    <t>8/17/2001</t>
  </si>
  <si>
    <t>Captain Corelli's Mandolin</t>
  </si>
  <si>
    <t>Anger Management</t>
  </si>
  <si>
    <t>The Pacifier</t>
  </si>
  <si>
    <t>Walking Tall</t>
  </si>
  <si>
    <t>Forrest Gump</t>
  </si>
  <si>
    <t>Alvin and the Chipmunks</t>
  </si>
  <si>
    <t>Hitch</t>
  </si>
  <si>
    <t>Meet the Parents</t>
  </si>
  <si>
    <t>The Pursuit of Happyness</t>
  </si>
  <si>
    <t>Pocahontas</t>
  </si>
  <si>
    <t>12/15/1978</t>
  </si>
  <si>
    <t>Superman</t>
  </si>
  <si>
    <t>6/28/1996</t>
  </si>
  <si>
    <t>The Nutty Professor</t>
  </si>
  <si>
    <t>Captain Phillips</t>
  </si>
  <si>
    <t>7/16/1997</t>
  </si>
  <si>
    <t>George Of The Jungle</t>
  </si>
  <si>
    <t>American Wedding</t>
  </si>
  <si>
    <t>The Equalizer</t>
  </si>
  <si>
    <t>5/26/1995</t>
  </si>
  <si>
    <t>Casper</t>
  </si>
  <si>
    <t>Date Night</t>
  </si>
  <si>
    <t>Maid in Manhattan</t>
  </si>
  <si>
    <t>Crimson Tide</t>
  </si>
  <si>
    <t>Flightplan</t>
  </si>
  <si>
    <t>Disclosure</t>
  </si>
  <si>
    <t>City of Angels</t>
  </si>
  <si>
    <t>Paddington</t>
  </si>
  <si>
    <t>4/28/2006</t>
  </si>
  <si>
    <t>R.V.</t>
  </si>
  <si>
    <t>10/28/1994</t>
  </si>
  <si>
    <t>Stargate</t>
  </si>
  <si>
    <t>Kill Bill: Volume 1</t>
  </si>
  <si>
    <t>Mr. Poppers's Penguins</t>
  </si>
  <si>
    <t>8/13/1999</t>
  </si>
  <si>
    <t>Bowfinger</t>
  </si>
  <si>
    <t>4/16/2004</t>
  </si>
  <si>
    <t>Kill Bill: Volume 2</t>
  </si>
  <si>
    <t>12/22/1989</t>
  </si>
  <si>
    <t>Tango &amp; Cash</t>
  </si>
  <si>
    <t>7/31/1992</t>
  </si>
  <si>
    <t>Death Becomes Her</t>
  </si>
  <si>
    <t>5/26/2000</t>
  </si>
  <si>
    <t>Shanghai Noon</t>
  </si>
  <si>
    <t>3/15/1996</t>
  </si>
  <si>
    <t>Executive Decision</t>
  </si>
  <si>
    <t>Free Birds</t>
  </si>
  <si>
    <t>5/22/1992</t>
  </si>
  <si>
    <t>Alien 3</t>
  </si>
  <si>
    <t>4/18/2008</t>
  </si>
  <si>
    <t>The Forbidden Kingdom</t>
  </si>
  <si>
    <t>The Phantom of the Opera</t>
  </si>
  <si>
    <t>Muppets Most Wanted</t>
  </si>
  <si>
    <t>12/25/1996</t>
  </si>
  <si>
    <t>Evita</t>
  </si>
  <si>
    <t>9/25/1998</t>
  </si>
  <si>
    <t>Ronin</t>
  </si>
  <si>
    <t>Burlesque</t>
  </si>
  <si>
    <t>The Ghost and the Darkness</t>
  </si>
  <si>
    <t>10/24/2008</t>
  </si>
  <si>
    <t>Changeling</t>
  </si>
  <si>
    <t>7/27/2012</t>
  </si>
  <si>
    <t>The Watch</t>
  </si>
  <si>
    <t>3/14/2003</t>
  </si>
  <si>
    <t>The Hunted</t>
  </si>
  <si>
    <t>Instinct</t>
  </si>
  <si>
    <t>Stuck On You</t>
  </si>
  <si>
    <t>2/29/2008</t>
  </si>
  <si>
    <t>Semi-Pro</t>
  </si>
  <si>
    <t>4/27/2012</t>
  </si>
  <si>
    <t>The Pirates! Band of Misfits</t>
  </si>
  <si>
    <t>Kubo and the Two Strings</t>
  </si>
  <si>
    <t>Aeon Flux</t>
  </si>
  <si>
    <t>Chain Reaction</t>
  </si>
  <si>
    <t>8/16/1996</t>
  </si>
  <si>
    <t>The Fan</t>
  </si>
  <si>
    <t>Elizabeth: The Golden Age</t>
  </si>
  <si>
    <t>Imagine That</t>
  </si>
  <si>
    <t>2/21/2003</t>
  </si>
  <si>
    <t>Gods and Generals</t>
  </si>
  <si>
    <t>Turbulence</t>
  </si>
  <si>
    <t>Bullet to the Head</t>
  </si>
  <si>
    <t>All the King's Men</t>
  </si>
  <si>
    <t>Thunderbirds</t>
  </si>
  <si>
    <t>11/26/2004</t>
  </si>
  <si>
    <t>A Very Long Engagement</t>
  </si>
  <si>
    <t>Lucky You</t>
  </si>
  <si>
    <t>7/22/1998</t>
  </si>
  <si>
    <t>Lolita</t>
  </si>
  <si>
    <t>Eye See You</t>
  </si>
  <si>
    <t>6/19/1981</t>
  </si>
  <si>
    <t>Superman II</t>
  </si>
  <si>
    <t>3/22/2002</t>
  </si>
  <si>
    <t>Blade 2</t>
  </si>
  <si>
    <t>You, Me and Dupree</t>
  </si>
  <si>
    <t>Seven Pounds</t>
  </si>
  <si>
    <t>12/25/1990</t>
  </si>
  <si>
    <t>The Godfather: Part III</t>
  </si>
  <si>
    <t>10/14/2005</t>
  </si>
  <si>
    <t>Elizabethtown</t>
  </si>
  <si>
    <t>Gigli</t>
  </si>
  <si>
    <t>Shaft</t>
  </si>
  <si>
    <t>The Dukes of Hazzard</t>
  </si>
  <si>
    <t>Law Abiding Citizen</t>
  </si>
  <si>
    <t>Black Mass</t>
  </si>
  <si>
    <t>Anastasia</t>
  </si>
  <si>
    <t>5/18/2001</t>
  </si>
  <si>
    <t>Moulin Rouge</t>
  </si>
  <si>
    <t>Domestic Disturbance</t>
  </si>
  <si>
    <t>10/20/2006</t>
  </si>
  <si>
    <t>Flags of Our Fathers</t>
  </si>
  <si>
    <t>Grindhouse</t>
  </si>
  <si>
    <t>Beloved</t>
  </si>
  <si>
    <t>12/19/2012</t>
  </si>
  <si>
    <t>Zero Dark Thirty</t>
  </si>
  <si>
    <t>12/25/2002</t>
  </si>
  <si>
    <t>Catch Me if You Can</t>
  </si>
  <si>
    <t>Mamma Mia!</t>
  </si>
  <si>
    <t>The Break-Up</t>
  </si>
  <si>
    <t>Valentine's Day</t>
  </si>
  <si>
    <t>Casino</t>
  </si>
  <si>
    <t>The Change-Up</t>
  </si>
  <si>
    <t>12/23/1998</t>
  </si>
  <si>
    <t>The Thin Red Line</t>
  </si>
  <si>
    <t>Man on the Moon</t>
  </si>
  <si>
    <t>From Paris With Love</t>
  </si>
  <si>
    <t>4/16/2003</t>
  </si>
  <si>
    <t>Bulletproof Monk</t>
  </si>
  <si>
    <t>6/23/2000</t>
  </si>
  <si>
    <t>Me, Myself &amp; Irene</t>
  </si>
  <si>
    <t>Barnyard: The Original Party Animals</t>
  </si>
  <si>
    <t>Deck the Halls</t>
  </si>
  <si>
    <t>The Adjustment Bureau</t>
  </si>
  <si>
    <t>Shrek</t>
  </si>
  <si>
    <t>6/29/2012</t>
  </si>
  <si>
    <t>Ted</t>
  </si>
  <si>
    <t>22 Jump Street</t>
  </si>
  <si>
    <t>6/14/1991</t>
  </si>
  <si>
    <t>Robin Hood: Prince of Thieves</t>
  </si>
  <si>
    <t>Jerry Maguire</t>
  </si>
  <si>
    <t>Daddy’s Home</t>
  </si>
  <si>
    <t>12/24/1997</t>
  </si>
  <si>
    <t>As Good as it Gets</t>
  </si>
  <si>
    <t>Patch Adams</t>
  </si>
  <si>
    <t>Into the Woods</t>
  </si>
  <si>
    <t>6/17/2016</t>
  </si>
  <si>
    <t>Central Intelligence</t>
  </si>
  <si>
    <t>12/18/2013</t>
  </si>
  <si>
    <t>Anchorman 2: The Legend Continues</t>
  </si>
  <si>
    <t>Super 8</t>
  </si>
  <si>
    <t>6/28/2002</t>
  </si>
  <si>
    <t>Mr. Deeds</t>
  </si>
  <si>
    <t>3/17/2000</t>
  </si>
  <si>
    <t>Erin Brockovich</t>
  </si>
  <si>
    <t>How to Lose a Guy in 10 Days</t>
  </si>
  <si>
    <t>Interview with the Vampire: The Vampire Chronicles</t>
  </si>
  <si>
    <t>Yes Man</t>
  </si>
  <si>
    <t>2/28/2014</t>
  </si>
  <si>
    <t>Non-Stop</t>
  </si>
  <si>
    <t>Stepmom</t>
  </si>
  <si>
    <t>Disney Planes</t>
  </si>
  <si>
    <t>Failure to Launch</t>
  </si>
  <si>
    <t>3/24/2006</t>
  </si>
  <si>
    <t>Inside Man</t>
  </si>
  <si>
    <t>Crazy, Stupid, Love</t>
  </si>
  <si>
    <t>Payback</t>
  </si>
  <si>
    <t>Congo</t>
  </si>
  <si>
    <t>Knowing</t>
  </si>
  <si>
    <t>3/18/2005</t>
  </si>
  <si>
    <t>The Ring Two</t>
  </si>
  <si>
    <t>11/26/2011</t>
  </si>
  <si>
    <t>We Bought a Zoo</t>
  </si>
  <si>
    <t>Moneyball</t>
  </si>
  <si>
    <t>Garfield</t>
  </si>
  <si>
    <t>Christmas with the Kranks</t>
  </si>
  <si>
    <t>3/17/2006</t>
  </si>
  <si>
    <t>V for Vendetta</t>
  </si>
  <si>
    <t>Outbreak</t>
  </si>
  <si>
    <t>3/13/2009</t>
  </si>
  <si>
    <t>Race to Witch Mountain</t>
  </si>
  <si>
    <t>9/24/2004</t>
  </si>
  <si>
    <t>The Forgotten</t>
  </si>
  <si>
    <t>6/22/2005</t>
  </si>
  <si>
    <t>Herbie: Fully Loaded</t>
  </si>
  <si>
    <t>Shanghai Knights</t>
  </si>
  <si>
    <t>7/18/2014</t>
  </si>
  <si>
    <t>Planes: Fire and Rescue</t>
  </si>
  <si>
    <t>Curious George</t>
  </si>
  <si>
    <t>American Reunion</t>
  </si>
  <si>
    <t>1/25/2013</t>
  </si>
  <si>
    <t>Hansel &amp; Gretel: Witch Hunters</t>
  </si>
  <si>
    <t>2/18/2011</t>
  </si>
  <si>
    <t>I am Number Four</t>
  </si>
  <si>
    <t>9/28/2001</t>
  </si>
  <si>
    <t>Don’t Say a Word</t>
  </si>
  <si>
    <t>1/15/2016</t>
  </si>
  <si>
    <t>13 Hours: The Secret Soldiers of Benghazi</t>
  </si>
  <si>
    <t>Unfaithful</t>
  </si>
  <si>
    <t>11/23/2005</t>
  </si>
  <si>
    <t>Syriana</t>
  </si>
  <si>
    <t>Resident Evil: Apocalypse</t>
  </si>
  <si>
    <t>The Book of Life</t>
  </si>
  <si>
    <t>2/14/1997</t>
  </si>
  <si>
    <t>Absolute Power</t>
  </si>
  <si>
    <t>Firewall</t>
  </si>
  <si>
    <t>The Game</t>
  </si>
  <si>
    <t>8/22/1997</t>
  </si>
  <si>
    <t>G.I. Jane</t>
  </si>
  <si>
    <t>Into the Storm</t>
  </si>
  <si>
    <t>The Judge</t>
  </si>
  <si>
    <t>Silent Hill</t>
  </si>
  <si>
    <t>The Replacements</t>
  </si>
  <si>
    <t>7/29/1998</t>
  </si>
  <si>
    <t>The Negotiator</t>
  </si>
  <si>
    <t>5/25/1994</t>
  </si>
  <si>
    <t>Beverly Hills Cop III</t>
  </si>
  <si>
    <t>6/15/1990</t>
  </si>
  <si>
    <t>Gremlins 2: The New Batch</t>
  </si>
  <si>
    <t>9/26/1997</t>
  </si>
  <si>
    <t>The Peacemaker</t>
  </si>
  <si>
    <t>Out of Time</t>
  </si>
  <si>
    <t>Bridget Jones: The Edge Of Reason</t>
  </si>
  <si>
    <t>The Beach</t>
  </si>
  <si>
    <t>The Adventures of Sharkboy and Lavagirl in 3-D</t>
  </si>
  <si>
    <t>2/18/1994</t>
  </si>
  <si>
    <t>On Deadly Ground</t>
  </si>
  <si>
    <t>Ninja Assassin</t>
  </si>
  <si>
    <t>Raising Helen</t>
  </si>
  <si>
    <t>9/17/1999</t>
  </si>
  <si>
    <t>For Love of the Game</t>
  </si>
  <si>
    <t>Jack Frost</t>
  </si>
  <si>
    <t>Marmaduke</t>
  </si>
  <si>
    <t>Striptease</t>
  </si>
  <si>
    <t>Hereafter</t>
  </si>
  <si>
    <t>Murder by Numbers</t>
  </si>
  <si>
    <t>Assassins</t>
  </si>
  <si>
    <t>War Dogs</t>
  </si>
  <si>
    <t>Zoolander 2</t>
  </si>
  <si>
    <t>12/31/2008</t>
  </si>
  <si>
    <t>Defiance</t>
  </si>
  <si>
    <t>Hannibal Rising</t>
  </si>
  <si>
    <t>The Story of Us</t>
  </si>
  <si>
    <t>3/29/2013</t>
  </si>
  <si>
    <t>The Host</t>
  </si>
  <si>
    <t>Basic</t>
  </si>
  <si>
    <t>Run All Night</t>
  </si>
  <si>
    <t>Blood Work</t>
  </si>
  <si>
    <t>2/13/2009</t>
  </si>
  <si>
    <t>The International</t>
  </si>
  <si>
    <t>Escape from L.A.</t>
  </si>
  <si>
    <t>2/27/2004</t>
  </si>
  <si>
    <t>Twisted</t>
  </si>
  <si>
    <t>The Life Aquatic with Steve Zissou</t>
  </si>
  <si>
    <t>The Iron Giant</t>
  </si>
  <si>
    <t>Your Highness</t>
  </si>
  <si>
    <t>9/30/2011</t>
  </si>
  <si>
    <t>Dream House</t>
  </si>
  <si>
    <t>Free State of Jones</t>
  </si>
  <si>
    <t>Gamer</t>
  </si>
  <si>
    <t>2/25/2005</t>
  </si>
  <si>
    <t>Man of the House</t>
  </si>
  <si>
    <t>The Life of David Gale</t>
  </si>
  <si>
    <t>Beautiful Creatures</t>
  </si>
  <si>
    <t>9/30/2005</t>
  </si>
  <si>
    <t>Into the Blue</t>
  </si>
  <si>
    <t>9/14/2007</t>
  </si>
  <si>
    <t>Eastern Promises</t>
  </si>
  <si>
    <t>Baby's Day Out</t>
  </si>
  <si>
    <t>The Messenger: The Story of Joan of Arc</t>
  </si>
  <si>
    <t>Fair Game</t>
  </si>
  <si>
    <t>Drive Angry</t>
  </si>
  <si>
    <t>Mad City</t>
  </si>
  <si>
    <t>10/13/1995</t>
  </si>
  <si>
    <t>The Scarlet Letter</t>
  </si>
  <si>
    <t>Domino</t>
  </si>
  <si>
    <t>Jade</t>
  </si>
  <si>
    <t>2/27/2009</t>
  </si>
  <si>
    <t>Street Fighter: The Legend of Chun-Li</t>
  </si>
  <si>
    <t>3/29/2002</t>
  </si>
  <si>
    <t>Death to Smoochy</t>
  </si>
  <si>
    <t>The Boat That Rocked</t>
  </si>
  <si>
    <t>1/30/2004</t>
  </si>
  <si>
    <t>The Big Bounce</t>
  </si>
  <si>
    <t>What Planet Are You From?</t>
  </si>
  <si>
    <t>4/17/2015</t>
  </si>
  <si>
    <t>Child 44</t>
  </si>
  <si>
    <t>Outlander</t>
  </si>
  <si>
    <t>Hannibal the Conqueror</t>
  </si>
  <si>
    <t>Arrival</t>
  </si>
  <si>
    <t>The One</t>
  </si>
  <si>
    <t>Chappie</t>
  </si>
  <si>
    <t>The Adventures of Ford Fairlane</t>
  </si>
  <si>
    <t>Anna Karenina</t>
  </si>
  <si>
    <t>5/24/1989</t>
  </si>
  <si>
    <t>Indiana Jones and the Last Crusade</t>
  </si>
  <si>
    <t>10/18/2002</t>
  </si>
  <si>
    <t>The Ring</t>
  </si>
  <si>
    <t>12/27/2000</t>
  </si>
  <si>
    <t>Traffic</t>
  </si>
  <si>
    <t>Panic Room</t>
  </si>
  <si>
    <t>Taken 3</t>
  </si>
  <si>
    <t>The Thomas Crown Affair</t>
  </si>
  <si>
    <t>The Bone Collector</t>
  </si>
  <si>
    <t>Three Kings</t>
  </si>
  <si>
    <t>1/22/2010</t>
  </si>
  <si>
    <t>The Tooth Fairy</t>
  </si>
  <si>
    <t>Rat Race</t>
  </si>
  <si>
    <t>3:10 to Yuma</t>
  </si>
  <si>
    <t>8/13/2001</t>
  </si>
  <si>
    <t>K-PAX</t>
  </si>
  <si>
    <t>Kate and Leopold</t>
  </si>
  <si>
    <t>10/20/2000</t>
  </si>
  <si>
    <t>Bedazzled</t>
  </si>
  <si>
    <t>Out of Sight</t>
  </si>
  <si>
    <t>12/14/1984</t>
  </si>
  <si>
    <t>The Cotton Club</t>
  </si>
  <si>
    <t>1/25/2008</t>
  </si>
  <si>
    <t>Rambo</t>
  </si>
  <si>
    <t>7/13/2016</t>
  </si>
  <si>
    <t>The Infiltrator</t>
  </si>
  <si>
    <t>Dick Tracy</t>
  </si>
  <si>
    <t>6/14/1996</t>
  </si>
  <si>
    <t>The Cable Guy</t>
  </si>
  <si>
    <t>4/22/2009</t>
  </si>
  <si>
    <t>Earth</t>
  </si>
  <si>
    <t>Riding in Cars with Boys</t>
  </si>
  <si>
    <t>Happily N'Ever After</t>
  </si>
  <si>
    <t>Solaris</t>
  </si>
  <si>
    <t>Jonah Hex</t>
  </si>
  <si>
    <t>2/23/1996</t>
  </si>
  <si>
    <t>Mary Reilly</t>
  </si>
  <si>
    <t>My Best Friend's Wedding</t>
  </si>
  <si>
    <t>7/20/2001</t>
  </si>
  <si>
    <t>America's Sweethearts</t>
  </si>
  <si>
    <t>Star Trek: First Contact</t>
  </si>
  <si>
    <t>Insomnia</t>
  </si>
  <si>
    <t>9/20/2013</t>
  </si>
  <si>
    <t>Prisoners</t>
  </si>
  <si>
    <t>Courage Under Fire</t>
  </si>
  <si>
    <t>9/17/1982</t>
  </si>
  <si>
    <t>Inchon</t>
  </si>
  <si>
    <t>3/21/1997</t>
  </si>
  <si>
    <t>Liar Liar</t>
  </si>
  <si>
    <t>A Bug's Life</t>
  </si>
  <si>
    <t>Taken 2</t>
  </si>
  <si>
    <t>5/27/1994</t>
  </si>
  <si>
    <t>The Flintstones</t>
  </si>
  <si>
    <t>Scary Movie 3</t>
  </si>
  <si>
    <t>Miss Congeniality</t>
  </si>
  <si>
    <t>Journey to the Center of the Earth</t>
  </si>
  <si>
    <t>12/17/1993</t>
  </si>
  <si>
    <t>The Pelican Brief</t>
  </si>
  <si>
    <t>The Princess Diaries 2: Royal Engagement</t>
  </si>
  <si>
    <t>12/25/2007</t>
  </si>
  <si>
    <t>The Bucket List</t>
  </si>
  <si>
    <t>7/20/1994</t>
  </si>
  <si>
    <t>The Client</t>
  </si>
  <si>
    <t>The Muppets</t>
  </si>
  <si>
    <t>Patriot Games</t>
  </si>
  <si>
    <t>5/13/2005</t>
  </si>
  <si>
    <t>Monster-in-Law</t>
  </si>
  <si>
    <t>Training Day</t>
  </si>
  <si>
    <t>12/24/1999</t>
  </si>
  <si>
    <t>Galaxy Quest</t>
  </si>
  <si>
    <t>Scary Movie 2</t>
  </si>
  <si>
    <t>8/21/1998</t>
  </si>
  <si>
    <t>Blade</t>
  </si>
  <si>
    <t>Coach Carter</t>
  </si>
  <si>
    <t>3/19/2010</t>
  </si>
  <si>
    <t>The Bounty Hunter</t>
  </si>
  <si>
    <t>Changing Lanes</t>
  </si>
  <si>
    <t>Anaconda</t>
  </si>
  <si>
    <t>1/20/2006</t>
  </si>
  <si>
    <t>Underworld: Evolution</t>
  </si>
  <si>
    <t>Coyote Ugly</t>
  </si>
  <si>
    <t>Love Actually</t>
  </si>
  <si>
    <t>Jack</t>
  </si>
  <si>
    <t>The Specialist</t>
  </si>
  <si>
    <t>Tin Cup</t>
  </si>
  <si>
    <t>Yours, Mine and Ours</t>
  </si>
  <si>
    <t>Kicking and Screaming</t>
  </si>
  <si>
    <t>The Hitchhiker's Guide to the Galaxy</t>
  </si>
  <si>
    <t>9/21/2007</t>
  </si>
  <si>
    <t>Resident Evil: Extinction</t>
  </si>
  <si>
    <t>12/25/2004</t>
  </si>
  <si>
    <t>Fat Albert</t>
  </si>
  <si>
    <t>Savages</t>
  </si>
  <si>
    <t>9/30/1994</t>
  </si>
  <si>
    <t>The River Wild</t>
  </si>
  <si>
    <t>Blended</t>
  </si>
  <si>
    <t>1/13/2006</t>
  </si>
  <si>
    <t>Last Holiday</t>
  </si>
  <si>
    <t>16 Blocks</t>
  </si>
  <si>
    <t>The Indian in the Cupboard</t>
  </si>
  <si>
    <t>Cellular</t>
  </si>
  <si>
    <t>The Ant Bully</t>
  </si>
  <si>
    <t>Johnny English</t>
  </si>
  <si>
    <t>Dune</t>
  </si>
  <si>
    <t>Aliens in the Attic</t>
  </si>
  <si>
    <t>Across the Universe</t>
  </si>
  <si>
    <t>12/26/2008</t>
  </si>
  <si>
    <t>Revolutionary Road</t>
  </si>
  <si>
    <t>8/29/2008</t>
  </si>
  <si>
    <t>Babylon A.D.</t>
  </si>
  <si>
    <t>Frankenstein</t>
  </si>
  <si>
    <t>The Glimmer Man</t>
  </si>
  <si>
    <t>7/17/1996</t>
  </si>
  <si>
    <t>Multiplicity</t>
  </si>
  <si>
    <t>1/19/2001</t>
  </si>
  <si>
    <t>The Pledge</t>
  </si>
  <si>
    <t>12/16/2005</t>
  </si>
  <si>
    <t>The Producers: The Movie Musical</t>
  </si>
  <si>
    <t>The Phantom</t>
  </si>
  <si>
    <t>Rebound</t>
  </si>
  <si>
    <t>The Ghost Writer</t>
  </si>
  <si>
    <t>All the Pretty Horses</t>
  </si>
  <si>
    <t>Bangkok Dangerous</t>
  </si>
  <si>
    <t>12/20/1995</t>
  </si>
  <si>
    <t>Nixon</t>
  </si>
  <si>
    <t>Dredd</t>
  </si>
  <si>
    <t>1/30/1998</t>
  </si>
  <si>
    <t>Deep Rising</t>
  </si>
  <si>
    <t>Johnny English Reborn</t>
  </si>
  <si>
    <t>Miracle at St. Anna</t>
  </si>
  <si>
    <t>Big Trouble</t>
  </si>
  <si>
    <t>12/21/2006</t>
  </si>
  <si>
    <t>Man cheng jin dai huang jin jia</t>
  </si>
  <si>
    <t>Love in the Time of Cholera</t>
  </si>
  <si>
    <t>Pinocchio</t>
  </si>
  <si>
    <t>1/31/1997</t>
  </si>
  <si>
    <t>Shadow Conspiracy</t>
  </si>
  <si>
    <t>Foodfight!</t>
  </si>
  <si>
    <t>Argo</t>
  </si>
  <si>
    <t>The Fugitive</t>
  </si>
  <si>
    <t>5/22/1985</t>
  </si>
  <si>
    <t>Rambo: First Blood Part II</t>
  </si>
  <si>
    <t>10/18/1996</t>
  </si>
  <si>
    <t>Sleepers</t>
  </si>
  <si>
    <t>Charlie St. Cloud</t>
  </si>
  <si>
    <t>The Juror</t>
  </si>
  <si>
    <t>The Interview</t>
  </si>
  <si>
    <t>11/19/1980</t>
  </si>
  <si>
    <t>Heaven's Gate</t>
  </si>
  <si>
    <t>The Heat</t>
  </si>
  <si>
    <t>12/19/2000</t>
  </si>
  <si>
    <t>Finding Forrester</t>
  </si>
  <si>
    <t>4/14/2000</t>
  </si>
  <si>
    <t>28 Days</t>
  </si>
  <si>
    <t>Danny the Dog</t>
  </si>
  <si>
    <t>The Sweetest Thing</t>
  </si>
  <si>
    <t>1/28/2011</t>
  </si>
  <si>
    <t>The Mechanic</t>
  </si>
  <si>
    <t>6/30/1993</t>
  </si>
  <si>
    <t>The Firm</t>
  </si>
  <si>
    <t>3/16/2012</t>
  </si>
  <si>
    <t>21 Jump Street</t>
  </si>
  <si>
    <t>5/28/1999</t>
  </si>
  <si>
    <t>Notting Hill</t>
  </si>
  <si>
    <t>6/21/2000</t>
  </si>
  <si>
    <t>Chicken Run</t>
  </si>
  <si>
    <t>1/16/2004</t>
  </si>
  <si>
    <t>Along Came Polly</t>
  </si>
  <si>
    <t>Boomerang</t>
  </si>
  <si>
    <t>Brüno</t>
  </si>
  <si>
    <t>Cleopatra</t>
  </si>
  <si>
    <t>Here Comes the Boom</t>
  </si>
  <si>
    <t>High Crimes</t>
  </si>
  <si>
    <t>The Mirror Has Two Faces</t>
  </si>
  <si>
    <t>Red Riding Hood</t>
  </si>
  <si>
    <t>1/25/2002</t>
  </si>
  <si>
    <t>The Mothman Prophecies</t>
  </si>
  <si>
    <t>7/14/1989</t>
  </si>
  <si>
    <t>Licence to Kill</t>
  </si>
  <si>
    <t>1/27/2012</t>
  </si>
  <si>
    <t>One for the Money</t>
  </si>
  <si>
    <t>15 Minutes</t>
  </si>
  <si>
    <t>Lord of War</t>
  </si>
  <si>
    <t>Super Mario Bros.</t>
  </si>
  <si>
    <t>Hero</t>
  </si>
  <si>
    <t>Man on a Ledge</t>
  </si>
  <si>
    <t>The Warrior's Way</t>
  </si>
  <si>
    <t>4/18/1997</t>
  </si>
  <si>
    <t>McHale's Navy</t>
  </si>
  <si>
    <t>Micmacs</t>
  </si>
  <si>
    <t>12/31/2006</t>
  </si>
  <si>
    <t>Les Bronzés 3: amis pour la vie</t>
  </si>
  <si>
    <t>Pourquoi j'ai pas mangé mon père</t>
  </si>
  <si>
    <t>8 Mile</t>
  </si>
  <si>
    <t>A Knight’s Tale</t>
  </si>
  <si>
    <t>8/22/2003</t>
  </si>
  <si>
    <t>The Medallion</t>
  </si>
  <si>
    <t>10/14/2011</t>
  </si>
  <si>
    <t>The Big Year</t>
  </si>
  <si>
    <t>The Sixth Sense</t>
  </si>
  <si>
    <t>The Wedding Crashers</t>
  </si>
  <si>
    <t>The Karate Kid</t>
  </si>
  <si>
    <t>2/13/2015</t>
  </si>
  <si>
    <t>Fifty Shades of Grey</t>
  </si>
  <si>
    <t>The Proposal</t>
  </si>
  <si>
    <t>American Hustle</t>
  </si>
  <si>
    <t>Cheaper by the Dozen</t>
  </si>
  <si>
    <t>Lucy</t>
  </si>
  <si>
    <t>Lone Survivor</t>
  </si>
  <si>
    <t>11/22/1989</t>
  </si>
  <si>
    <t>Back to the Future Part II</t>
  </si>
  <si>
    <t>9/24/1999</t>
  </si>
  <si>
    <t>Double Jeopardy</t>
  </si>
  <si>
    <t>Spy Kids 3-D: Game Over</t>
  </si>
  <si>
    <t>7/24/1996</t>
  </si>
  <si>
    <t>A Time to Kill</t>
  </si>
  <si>
    <t>A League of Their Own</t>
  </si>
  <si>
    <t>The Conjuring 2: The Enfield Poltergeist</t>
  </si>
  <si>
    <t>The Social Network</t>
  </si>
  <si>
    <t>Julie &amp; Julia</t>
  </si>
  <si>
    <t>He's Just Not That Into You</t>
  </si>
  <si>
    <t>Ride Along 2</t>
  </si>
  <si>
    <t>Scary Movie 4</t>
  </si>
  <si>
    <t>Get Hard</t>
  </si>
  <si>
    <t>Scream 3</t>
  </si>
  <si>
    <t>5/24/1990</t>
  </si>
  <si>
    <t>Back to the Future Part III</t>
  </si>
  <si>
    <t>11/14/2014</t>
  </si>
  <si>
    <t>Dumb and Dumber To</t>
  </si>
  <si>
    <t>4/25/2014</t>
  </si>
  <si>
    <t>The Other Woman</t>
  </si>
  <si>
    <t>11/13/1992</t>
  </si>
  <si>
    <t>Bram Stoker's Dracula</t>
  </si>
  <si>
    <t>2/17/2006</t>
  </si>
  <si>
    <t>Eight Below</t>
  </si>
  <si>
    <t>The Talented Mr. Ripley</t>
  </si>
  <si>
    <t>The Intern</t>
  </si>
  <si>
    <t>9/25/1992</t>
  </si>
  <si>
    <t>The Last of the Mohicans</t>
  </si>
  <si>
    <t>10/29/2004</t>
  </si>
  <si>
    <t>Ray</t>
  </si>
  <si>
    <t>Sin City</t>
  </si>
  <si>
    <t>Bridge of Spies</t>
  </si>
  <si>
    <t>2/22/2008</t>
  </si>
  <si>
    <t>Vantage Point</t>
  </si>
  <si>
    <t>I Love You, Man</t>
  </si>
  <si>
    <t>Shallow Hal</t>
  </si>
  <si>
    <t>12/20/1991</t>
  </si>
  <si>
    <t>JFK</t>
  </si>
  <si>
    <t>1/27/2006</t>
  </si>
  <si>
    <t>Big Momma's House 2</t>
  </si>
  <si>
    <t>The Mexican</t>
  </si>
  <si>
    <t>8/28/2009</t>
  </si>
  <si>
    <t>The Final Destination</t>
  </si>
  <si>
    <t>17 Again</t>
  </si>
  <si>
    <t>Unknown</t>
  </si>
  <si>
    <t>Get Him to the Greek</t>
  </si>
  <si>
    <t>Gothika</t>
  </si>
  <si>
    <t>11/30/2001</t>
  </si>
  <si>
    <t>Behind Enemy Lines</t>
  </si>
  <si>
    <t>3/18/2011</t>
  </si>
  <si>
    <t>The Lincoln Lawyer</t>
  </si>
  <si>
    <t>10/15/2004</t>
  </si>
  <si>
    <t>Shall We Dance?</t>
  </si>
  <si>
    <t>8/25/2006</t>
  </si>
  <si>
    <t>Invincible</t>
  </si>
  <si>
    <t>2/15/2013</t>
  </si>
  <si>
    <t>Escape From Planet Earth</t>
  </si>
  <si>
    <t>Small Soldiers</t>
  </si>
  <si>
    <t>7/31/1997</t>
  </si>
  <si>
    <t>Spawn</t>
  </si>
  <si>
    <t>Horrible Bosses 2</t>
  </si>
  <si>
    <t>The Count of Monte Cristo</t>
  </si>
  <si>
    <t>The Prestige</t>
  </si>
  <si>
    <t>The Lake House</t>
  </si>
  <si>
    <t>Predators</t>
  </si>
  <si>
    <t>8/15/2012</t>
  </si>
  <si>
    <t>The Odd Life of Timothy Green</t>
  </si>
  <si>
    <t>7/31/1987</t>
  </si>
  <si>
    <t>The Living Daylights</t>
  </si>
  <si>
    <t>Apocalypto</t>
  </si>
  <si>
    <t>2/14/2007</t>
  </si>
  <si>
    <t>Music and Lyrics</t>
  </si>
  <si>
    <t>6/18/1986</t>
  </si>
  <si>
    <t>Legal Eagles</t>
  </si>
  <si>
    <t>Secret Window</t>
  </si>
  <si>
    <t>The Skeleton Key</t>
  </si>
  <si>
    <t>6/20/2014</t>
  </si>
  <si>
    <t>Jersey Boys</t>
  </si>
  <si>
    <t>Made of Honor</t>
  </si>
  <si>
    <t>11/21/1997</t>
  </si>
  <si>
    <t>The Rainmaker</t>
  </si>
  <si>
    <t>Medicine Man</t>
  </si>
  <si>
    <t>Amistad</t>
  </si>
  <si>
    <t>A Million Ways to Die in The West</t>
  </si>
  <si>
    <t>Final Destination 5</t>
  </si>
  <si>
    <t>Fever Pitch</t>
  </si>
  <si>
    <t>Aliens vs. Predator - Requiem</t>
  </si>
  <si>
    <t>Sex Tape</t>
  </si>
  <si>
    <t>Scream 4</t>
  </si>
  <si>
    <t>12/21/1994</t>
  </si>
  <si>
    <t>Ri¢hie Ri¢h</t>
  </si>
  <si>
    <t>Autumn in New York</t>
  </si>
  <si>
    <t>Paul</t>
  </si>
  <si>
    <t>The Guilt Trip</t>
  </si>
  <si>
    <t>8/26/2011</t>
  </si>
  <si>
    <t>Colombiana</t>
  </si>
  <si>
    <t>2/26/1999</t>
  </si>
  <si>
    <t>8MM</t>
  </si>
  <si>
    <t>2/18/2000</t>
  </si>
  <si>
    <t>Hanging Up</t>
  </si>
  <si>
    <t>The Doors</t>
  </si>
  <si>
    <t>8/20/1999</t>
  </si>
  <si>
    <t>Mickey Blue Eyes</t>
  </si>
  <si>
    <t>Pay it Forward</t>
  </si>
  <si>
    <t>Arthur</t>
  </si>
  <si>
    <t>3/21/2008</t>
  </si>
  <si>
    <t>Drillbit Taylor</t>
  </si>
  <si>
    <t>Extremely Loud and Incredibly Close</t>
  </si>
  <si>
    <t>The Shadow</t>
  </si>
  <si>
    <t>Morning Glory</t>
  </si>
  <si>
    <t>Get Rich or Die Tryin'</t>
  </si>
  <si>
    <t>8/25/2000</t>
  </si>
  <si>
    <t>The Art of War</t>
  </si>
  <si>
    <t>Grudge Match</t>
  </si>
  <si>
    <t>Bless the Child</t>
  </si>
  <si>
    <t>Rent</t>
  </si>
  <si>
    <t>The Out-of-Towners</t>
  </si>
  <si>
    <t>8/23/1996</t>
  </si>
  <si>
    <t>The Island of Dr. Moreau</t>
  </si>
  <si>
    <t>The Musketeer</t>
  </si>
  <si>
    <t>The Other Boleyn Girl</t>
  </si>
  <si>
    <t>2/16/2001</t>
  </si>
  <si>
    <t>Sweet November</t>
  </si>
  <si>
    <t>The Reaping</t>
  </si>
  <si>
    <t>Season of the Witch</t>
  </si>
  <si>
    <t>Renaissance Man</t>
  </si>
  <si>
    <t>Quest for Camelot</t>
  </si>
  <si>
    <t>City by the Sea</t>
  </si>
  <si>
    <t>At First Sight</t>
  </si>
  <si>
    <t>Torque</t>
  </si>
  <si>
    <t>The Fantastic Mr. Fox</t>
  </si>
  <si>
    <t>9/22/1995</t>
  </si>
  <si>
    <t>Showgirls</t>
  </si>
  <si>
    <t>2/16/1996</t>
  </si>
  <si>
    <t>City Hall</t>
  </si>
  <si>
    <t>Big Miracle</t>
  </si>
  <si>
    <t>The Impossible</t>
  </si>
  <si>
    <t>A Thousand Words</t>
  </si>
  <si>
    <t>Marie Antoinette</t>
  </si>
  <si>
    <t>Get Carter</t>
  </si>
  <si>
    <t>4/21/1995</t>
  </si>
  <si>
    <t>Kiss of Death</t>
  </si>
  <si>
    <t>4/26/2002</t>
  </si>
  <si>
    <t>Life, or Something Like It</t>
  </si>
  <si>
    <t>5/15/1987</t>
  </si>
  <si>
    <t>Ishtar</t>
  </si>
  <si>
    <t>2/28/1992</t>
  </si>
  <si>
    <t>Memoirs of an Invisible Man</t>
  </si>
  <si>
    <t>Amelia</t>
  </si>
  <si>
    <t>Cirque du Freak: The Vampire's Assistant</t>
  </si>
  <si>
    <t>New York Minute</t>
  </si>
  <si>
    <t>The Deep End of the Ocean</t>
  </si>
  <si>
    <t>Alfie</t>
  </si>
  <si>
    <t>8/30/2002</t>
  </si>
  <si>
    <t>FearDotCom</t>
  </si>
  <si>
    <t>Soul Men</t>
  </si>
  <si>
    <t>The Gunman</t>
  </si>
  <si>
    <t>Universal Soldier II: The Return</t>
  </si>
  <si>
    <t>Pandorum</t>
  </si>
  <si>
    <t>Duplex</t>
  </si>
  <si>
    <t>8/16/2013</t>
  </si>
  <si>
    <t>Paranoia</t>
  </si>
  <si>
    <t>Raise the Titanic</t>
  </si>
  <si>
    <t>Baahubali: The Beginning</t>
  </si>
  <si>
    <t>Impostor</t>
  </si>
  <si>
    <t>Victor Frankenstein</t>
  </si>
  <si>
    <t>Extreme Ops</t>
  </si>
  <si>
    <t>Just Visiting</t>
  </si>
  <si>
    <t>Snowpiercer</t>
  </si>
  <si>
    <t>Sunshine</t>
  </si>
  <si>
    <t>The Hudsucker Proxy</t>
  </si>
  <si>
    <t>Pirates</t>
  </si>
  <si>
    <t>Delgo</t>
  </si>
  <si>
    <t>The Hunting Party</t>
  </si>
  <si>
    <t>10/13/2006</t>
  </si>
  <si>
    <t>Alex Rider: Operation Stormbreaker</t>
  </si>
  <si>
    <t>Red Cliff</t>
  </si>
  <si>
    <t>The Last Shot</t>
  </si>
  <si>
    <t>The Warlords</t>
  </si>
  <si>
    <t>3/16/2007</t>
  </si>
  <si>
    <t>Nomad</t>
  </si>
  <si>
    <t>4/16/2013</t>
  </si>
  <si>
    <t>Un monstre à Paris</t>
  </si>
  <si>
    <t>12/31/2014</t>
  </si>
  <si>
    <t>Dragon Nest Warriors' Dawn</t>
  </si>
  <si>
    <t>The Crow</t>
  </si>
  <si>
    <t>8/14/2009</t>
  </si>
  <si>
    <t>The Time Traveler's Wife</t>
  </si>
  <si>
    <t>6/17/1983</t>
  </si>
  <si>
    <t>Superman III</t>
  </si>
  <si>
    <t>Because I Said So</t>
  </si>
  <si>
    <t>Frankenweenie</t>
  </si>
  <si>
    <t>3/29/1996</t>
  </si>
  <si>
    <t>Sgt. Bilko</t>
  </si>
  <si>
    <t>Serenity</t>
  </si>
  <si>
    <t>2/20/2004</t>
  </si>
  <si>
    <t>Against the Ropes</t>
  </si>
  <si>
    <t>8/23/2013</t>
  </si>
  <si>
    <t>Yi dai zong shi</t>
  </si>
  <si>
    <t>The Fast and the Furious</t>
  </si>
  <si>
    <t>Sweet Home Alabama</t>
  </si>
  <si>
    <t>The Ugly Truth</t>
  </si>
  <si>
    <t>Spy Kids 2: The Island of Lost Dreams</t>
  </si>
  <si>
    <t>11/18/1994</t>
  </si>
  <si>
    <t>Star Trek: Generations</t>
  </si>
  <si>
    <t>Paul Blart: Mall Cop 2</t>
  </si>
  <si>
    <t>Mouse Hunt</t>
  </si>
  <si>
    <t>4/22/2011</t>
  </si>
  <si>
    <t>Water for Elephants</t>
  </si>
  <si>
    <t>Life as We Know It</t>
  </si>
  <si>
    <t>12/29/1999</t>
  </si>
  <si>
    <t>The Hurricane</t>
  </si>
  <si>
    <t>Riddick</t>
  </si>
  <si>
    <t>3/23/2001</t>
  </si>
  <si>
    <t>Heartbreakers</t>
  </si>
  <si>
    <t>Enough</t>
  </si>
  <si>
    <t>1/22/2016</t>
  </si>
  <si>
    <t>The 5th Wave</t>
  </si>
  <si>
    <t>Push</t>
  </si>
  <si>
    <t>Rush</t>
  </si>
  <si>
    <t>Angel Eyes</t>
  </si>
  <si>
    <t>Joe Somebody</t>
  </si>
  <si>
    <t>The Ninth Gate</t>
  </si>
  <si>
    <t>9/27/1996</t>
  </si>
  <si>
    <t>Extreme Measures</t>
  </si>
  <si>
    <t>Rock Star</t>
  </si>
  <si>
    <t>The Thing</t>
  </si>
  <si>
    <t>White Squall</t>
  </si>
  <si>
    <t>City of Ember</t>
  </si>
  <si>
    <t>10/31/1997</t>
  </si>
  <si>
    <t>Switchback</t>
  </si>
  <si>
    <t>Texas Rangers</t>
  </si>
  <si>
    <t>8/26/2008</t>
  </si>
  <si>
    <t>Virgin Territory</t>
  </si>
  <si>
    <t>What to Expect When You're Expecting</t>
  </si>
  <si>
    <t>The Master</t>
  </si>
  <si>
    <t>The Express</t>
  </si>
  <si>
    <t>Twilight</t>
  </si>
  <si>
    <t>We're the Millers</t>
  </si>
  <si>
    <t>Creed</t>
  </si>
  <si>
    <t>9/17/2010</t>
  </si>
  <si>
    <t>The Town</t>
  </si>
  <si>
    <t>Dolphin Tale</t>
  </si>
  <si>
    <t>Burn After Reading</t>
  </si>
  <si>
    <t>Nim's Island</t>
  </si>
  <si>
    <t>How to be Single</t>
  </si>
  <si>
    <t>2/26/2010</t>
  </si>
  <si>
    <t>Cop Out</t>
  </si>
  <si>
    <t>The Rite</t>
  </si>
  <si>
    <t>Space Chimps</t>
  </si>
  <si>
    <t>Magnolia</t>
  </si>
  <si>
    <t>Aloha</t>
  </si>
  <si>
    <t>12/31/2009</t>
  </si>
  <si>
    <t>Obitaemyy ostrov</t>
  </si>
  <si>
    <t>Gnomeo and Juliet</t>
  </si>
  <si>
    <t>John Q</t>
  </si>
  <si>
    <t>Blue Streak</t>
  </si>
  <si>
    <t>Never Say Never Again</t>
  </si>
  <si>
    <t>Hot Tub Time Machine</t>
  </si>
  <si>
    <t>Breakdown</t>
  </si>
  <si>
    <t>Dolphin Tale 2</t>
  </si>
  <si>
    <t>A Man Apart</t>
  </si>
  <si>
    <t>2/25/2000</t>
  </si>
  <si>
    <t>Reindeer Games</t>
  </si>
  <si>
    <t>Snow Falling on Cedars</t>
  </si>
  <si>
    <t>12/20/1996</t>
  </si>
  <si>
    <t>Ghosts of Mississippi</t>
  </si>
  <si>
    <t>10/24/1997</t>
  </si>
  <si>
    <t>Gattaca</t>
  </si>
  <si>
    <t>1/28/2000</t>
  </si>
  <si>
    <t>Isn't She Great</t>
  </si>
  <si>
    <t>Yip Man 3</t>
  </si>
  <si>
    <t>There Be Dragons</t>
  </si>
  <si>
    <t>Head of State</t>
  </si>
  <si>
    <t>The Hangover</t>
  </si>
  <si>
    <t>The Blind Side</t>
  </si>
  <si>
    <t>6/23/1989</t>
  </si>
  <si>
    <t>Batman</t>
  </si>
  <si>
    <t>Austin Powers: The Spy Who Shagged Me</t>
  </si>
  <si>
    <t>True Grit</t>
  </si>
  <si>
    <t>5/15/1992</t>
  </si>
  <si>
    <t>Lethal Weapon 3</t>
  </si>
  <si>
    <t>9/18/1998</t>
  </si>
  <si>
    <t>Rush Hour</t>
  </si>
  <si>
    <t>Identity Thief</t>
  </si>
  <si>
    <t>6/30/2006</t>
  </si>
  <si>
    <t>The Devil Wears Prada</t>
  </si>
  <si>
    <t>Horrible Bosses</t>
  </si>
  <si>
    <t>3/30/2001</t>
  </si>
  <si>
    <t>Spy Kids</t>
  </si>
  <si>
    <t>Trainwreck</t>
  </si>
  <si>
    <t>Saving Mr. Banks</t>
  </si>
  <si>
    <t>Star Trek: The Motion Picture</t>
  </si>
  <si>
    <t>What Happens in Vegas...</t>
  </si>
  <si>
    <t>11/15/1991</t>
  </si>
  <si>
    <t>Cape Fear</t>
  </si>
  <si>
    <t>The English Patient</t>
  </si>
  <si>
    <t>3/25/2005</t>
  </si>
  <si>
    <t>Guess Who</t>
  </si>
  <si>
    <t>This is 40</t>
  </si>
  <si>
    <t>9/19/1997</t>
  </si>
  <si>
    <t>L.A. Confidential</t>
  </si>
  <si>
    <t>Sky High</t>
  </si>
  <si>
    <t>In &amp; Out</t>
  </si>
  <si>
    <t>4/30/2010</t>
  </si>
  <si>
    <t>A Nightmare on Elm Street</t>
  </si>
  <si>
    <t>8/18/2000</t>
  </si>
  <si>
    <t>The Cell</t>
  </si>
  <si>
    <t>Species</t>
  </si>
  <si>
    <t>The Benchwarmers</t>
  </si>
  <si>
    <t>Secretariat</t>
  </si>
  <si>
    <t>3/13/1998</t>
  </si>
  <si>
    <t>The Man in the Iron Mask</t>
  </si>
  <si>
    <t>Friends with Benefits</t>
  </si>
  <si>
    <t>Neighbors 2: Sorority Rising</t>
  </si>
  <si>
    <t>TMNT</t>
  </si>
  <si>
    <t>Radio</t>
  </si>
  <si>
    <t>Old Dogs</t>
  </si>
  <si>
    <t>11/18/1992</t>
  </si>
  <si>
    <t>Malcolm X</t>
  </si>
  <si>
    <t>Poltergeist</t>
  </si>
  <si>
    <t>Underworld 3: Rise of the Lycans</t>
  </si>
  <si>
    <t>Must Love Dogs</t>
  </si>
  <si>
    <t>License to Wed</t>
  </si>
  <si>
    <t>2/28/1997</t>
  </si>
  <si>
    <t>Donnie Brasco</t>
  </si>
  <si>
    <t>10/17/2008</t>
  </si>
  <si>
    <t>Max Payne</t>
  </si>
  <si>
    <t>Resident Evil</t>
  </si>
  <si>
    <t>3/26/2004</t>
  </si>
  <si>
    <t>The Ladykillers</t>
  </si>
  <si>
    <t>Something Borrowed</t>
  </si>
  <si>
    <t>The Nativity Story</t>
  </si>
  <si>
    <t>In Time</t>
  </si>
  <si>
    <t>4/23/2010</t>
  </si>
  <si>
    <t>The Back-up Plan</t>
  </si>
  <si>
    <t>J. Edgar</t>
  </si>
  <si>
    <t>Bounce</t>
  </si>
  <si>
    <t>Hot Pursuit</t>
  </si>
  <si>
    <t>Concussion</t>
  </si>
  <si>
    <t>Closer</t>
  </si>
  <si>
    <t>12/23/1994</t>
  </si>
  <si>
    <t>Street Fighter</t>
  </si>
  <si>
    <t>Black Knight</t>
  </si>
  <si>
    <t>The Bad News Bears</t>
  </si>
  <si>
    <t>12/27/2002</t>
  </si>
  <si>
    <t>The Pianist</t>
  </si>
  <si>
    <t>House of Wax</t>
  </si>
  <si>
    <t>From Hell</t>
  </si>
  <si>
    <t>8/15/2008</t>
  </si>
  <si>
    <t>Mirrors</t>
  </si>
  <si>
    <t>Queen of the Damned</t>
  </si>
  <si>
    <t>8/20/2010</t>
  </si>
  <si>
    <t>Nanny McPhee and the Big Bang</t>
  </si>
  <si>
    <t>Untraceable</t>
  </si>
  <si>
    <t>11/21/1990</t>
  </si>
  <si>
    <t>Predator 2</t>
  </si>
  <si>
    <t>Abduction</t>
  </si>
  <si>
    <t>Flash Gordon</t>
  </si>
  <si>
    <t>3/28/2008</t>
  </si>
  <si>
    <t>Superhero Movie</t>
  </si>
  <si>
    <t>Blast from the Past</t>
  </si>
  <si>
    <t>10/19/2012</t>
  </si>
  <si>
    <t>Alex Cross</t>
  </si>
  <si>
    <t>Jersey Girl</t>
  </si>
  <si>
    <t>Midnight in the Garden of Good and Evil</t>
  </si>
  <si>
    <t>Heist</t>
  </si>
  <si>
    <t>12/25/1992</t>
  </si>
  <si>
    <t>Hoffa</t>
  </si>
  <si>
    <t>Ella Enchanted</t>
  </si>
  <si>
    <t>The X-Files: I Want to Believe</t>
  </si>
  <si>
    <t>8/24/2012</t>
  </si>
  <si>
    <t>Premium Rush</t>
  </si>
  <si>
    <t>1/18/2013</t>
  </si>
  <si>
    <t>Broken City</t>
  </si>
  <si>
    <t>8/19/2005</t>
  </si>
  <si>
    <t>Valiant</t>
  </si>
  <si>
    <t>2/23/2000</t>
  </si>
  <si>
    <t>Wonder Boys</t>
  </si>
  <si>
    <t>Cursed</t>
  </si>
  <si>
    <t>Walk Hard: The Dewey Cox Story</t>
  </si>
  <si>
    <t>The Four Feathers</t>
  </si>
  <si>
    <t>Furry Vengeance</t>
  </si>
  <si>
    <t>Parker</t>
  </si>
  <si>
    <t>Wimbledon</t>
  </si>
  <si>
    <t>Bait</t>
  </si>
  <si>
    <t>Dungeons and Dragons</t>
  </si>
  <si>
    <t>Lions for Lambs</t>
  </si>
  <si>
    <t>1/18/1991</t>
  </si>
  <si>
    <t>Flight of the Intruder</t>
  </si>
  <si>
    <t>5/27/2011</t>
  </si>
  <si>
    <t>The Tree of Life</t>
  </si>
  <si>
    <t>American Outlaws</t>
  </si>
  <si>
    <t>Zoom</t>
  </si>
  <si>
    <t>The Shipping News</t>
  </si>
  <si>
    <t>The Young Victoria</t>
  </si>
  <si>
    <t>Sabotage</t>
  </si>
  <si>
    <t>Knock Off</t>
  </si>
  <si>
    <t>Whiteout</t>
  </si>
  <si>
    <t>Unfinished Business</t>
  </si>
  <si>
    <t>The Fountain</t>
  </si>
  <si>
    <t>9/30/2015</t>
  </si>
  <si>
    <t>The Walk</t>
  </si>
  <si>
    <t>11/29/2013</t>
  </si>
  <si>
    <t>Mandela: Long Walk to Freedom</t>
  </si>
  <si>
    <t>Punisher: War Zone</t>
  </si>
  <si>
    <t>The Order</t>
  </si>
  <si>
    <t>A Good Year</t>
  </si>
  <si>
    <t>Femme Fatale</t>
  </si>
  <si>
    <t>Warriors of Virtue</t>
  </si>
  <si>
    <t>Luther</t>
  </si>
  <si>
    <t>1/21/2010</t>
  </si>
  <si>
    <t>Biutiful</t>
  </si>
  <si>
    <t>2/21/1992</t>
  </si>
  <si>
    <t>Radio Flyer</t>
  </si>
  <si>
    <t>4/16/1993</t>
  </si>
  <si>
    <t>Bound by Honor</t>
  </si>
  <si>
    <t>Smilla's Sense of Snow</t>
  </si>
  <si>
    <t>Playing for Keeps</t>
  </si>
  <si>
    <t>Lion of the Desert</t>
  </si>
  <si>
    <t>4/19/1996</t>
  </si>
  <si>
    <t>Le hussard sur le toit</t>
  </si>
  <si>
    <t>Ride With the Devil</t>
  </si>
  <si>
    <t>Stolen</t>
  </si>
  <si>
    <t>Bandidas</t>
  </si>
  <si>
    <t>The Lovers</t>
  </si>
  <si>
    <t>Black Water Transit</t>
  </si>
  <si>
    <t>The Darkest Hour</t>
  </si>
  <si>
    <t>9/19/2014</t>
  </si>
  <si>
    <t>The Maze Runner</t>
  </si>
  <si>
    <t>The Longest Ride</t>
  </si>
  <si>
    <t>9/17/1993</t>
  </si>
  <si>
    <t>The Age of Innocence</t>
  </si>
  <si>
    <t>Gake no ue no Ponyo</t>
  </si>
  <si>
    <t>Chill Factor</t>
  </si>
  <si>
    <t>The Astronaut's Wife</t>
  </si>
  <si>
    <t>I Dreamed of Africa</t>
  </si>
  <si>
    <t>Thunder and the House of Magic</t>
  </si>
  <si>
    <t>Reds</t>
  </si>
  <si>
    <t>A Few Good Men</t>
  </si>
  <si>
    <t>Big Momma's House</t>
  </si>
  <si>
    <t>Exit Wounds</t>
  </si>
  <si>
    <t>Step Up Revolution</t>
  </si>
  <si>
    <t>8/18/2006</t>
  </si>
  <si>
    <t>Snakes on a Plane</t>
  </si>
  <si>
    <t>The Punisher</t>
  </si>
  <si>
    <t>The Watcher</t>
  </si>
  <si>
    <t>Safe</t>
  </si>
  <si>
    <t>Doomsday</t>
  </si>
  <si>
    <t>4/23/1999</t>
  </si>
  <si>
    <t>Pushing Tin</t>
  </si>
  <si>
    <t>Goal! The Dream Begins</t>
  </si>
  <si>
    <t>The Young and Prodigious T.S. Spivet</t>
  </si>
  <si>
    <t>10/28/2016</t>
  </si>
  <si>
    <t>Rings</t>
  </si>
  <si>
    <t>5/25/1983</t>
  </si>
  <si>
    <t>Star Wars Ep. VI: Return of the Jedi</t>
  </si>
  <si>
    <t>Bridesmaids</t>
  </si>
  <si>
    <t>The Reader</t>
  </si>
  <si>
    <t>4/26/2013</t>
  </si>
  <si>
    <t>The Big Wedding</t>
  </si>
  <si>
    <t>2/24/2012</t>
  </si>
  <si>
    <t>Wanderlust</t>
  </si>
  <si>
    <t>Elf</t>
  </si>
  <si>
    <t>Phenomenon</t>
  </si>
  <si>
    <t>This is the End</t>
  </si>
  <si>
    <t>1/18/2002</t>
  </si>
  <si>
    <t>Snow Dogs</t>
  </si>
  <si>
    <t>Nacho Libre</t>
  </si>
  <si>
    <t>11/23/1988</t>
  </si>
  <si>
    <t>Scrooged</t>
  </si>
  <si>
    <t>8/27/2010</t>
  </si>
  <si>
    <t>Takers</t>
  </si>
  <si>
    <t>Source Code</t>
  </si>
  <si>
    <t>Stigmata</t>
  </si>
  <si>
    <t>Men of Honor</t>
  </si>
  <si>
    <t>The Transporter 2</t>
  </si>
  <si>
    <t>Big Mommas: Like Father, Like Son</t>
  </si>
  <si>
    <t>1/15/1993</t>
  </si>
  <si>
    <t>Alive</t>
  </si>
  <si>
    <t>2/23/2007</t>
  </si>
  <si>
    <t>The Number 23</t>
  </si>
  <si>
    <t>12/14/1979</t>
  </si>
  <si>
    <t>Dreamer: Inspired by a True Story</t>
  </si>
  <si>
    <t>A History of Violence</t>
  </si>
  <si>
    <t>3/15/2013</t>
  </si>
  <si>
    <t>The Incredible Burt Wonderstone</t>
  </si>
  <si>
    <t>The Quick and the Dead</t>
  </si>
  <si>
    <t>4/30/2004</t>
  </si>
  <si>
    <t>Laws of Attraction</t>
  </si>
  <si>
    <t>Going the Distance</t>
  </si>
  <si>
    <t>10/22/1999</t>
  </si>
  <si>
    <t>Bringing Out The Dead</t>
  </si>
  <si>
    <t>Repo Men</t>
  </si>
  <si>
    <t>D-War</t>
  </si>
  <si>
    <t>Bogus</t>
  </si>
  <si>
    <t>Cats Don't Dance</t>
  </si>
  <si>
    <t>Cradle Will Rock</t>
  </si>
  <si>
    <t>The Good German</t>
  </si>
  <si>
    <t>12/31/2004</t>
  </si>
  <si>
    <t>George and the Dragon</t>
  </si>
  <si>
    <t>8/15/1979</t>
  </si>
  <si>
    <t>Apocalypse Now</t>
  </si>
  <si>
    <t>Criminal</t>
  </si>
  <si>
    <t>Flight</t>
  </si>
  <si>
    <t>12/29/1995</t>
  </si>
  <si>
    <t>Mr. Holland's Opus</t>
  </si>
  <si>
    <t>12/18/1985</t>
  </si>
  <si>
    <t>Out of Africa</t>
  </si>
  <si>
    <t>6/29/1979</t>
  </si>
  <si>
    <t>Moonraker</t>
  </si>
  <si>
    <t>The Grand Budapest Hotel</t>
  </si>
  <si>
    <t>7/29/2015</t>
  </si>
  <si>
    <t>Vacation</t>
  </si>
  <si>
    <t>7/18/1990</t>
  </si>
  <si>
    <t>Arachnophobia</t>
  </si>
  <si>
    <t>Frequency</t>
  </si>
  <si>
    <t>Hearts in Atlantis</t>
  </si>
  <si>
    <t>Extraordinary Measures</t>
  </si>
  <si>
    <t>10/20/1995</t>
  </si>
  <si>
    <t>Get Shorty</t>
  </si>
  <si>
    <t>Toy Story</t>
  </si>
  <si>
    <t>Chicago</t>
  </si>
  <si>
    <t>6/25/1999</t>
  </si>
  <si>
    <t>Big Daddy</t>
  </si>
  <si>
    <t>American Pie 2</t>
  </si>
  <si>
    <t>The Vow</t>
  </si>
  <si>
    <t>Speed</t>
  </si>
  <si>
    <t>The Hunt for Red October</t>
  </si>
  <si>
    <t>Lee Daniels' The Butler</t>
  </si>
  <si>
    <t>9/29/2000</t>
  </si>
  <si>
    <t>Remember the Titans</t>
  </si>
  <si>
    <t>District 9</t>
  </si>
  <si>
    <t>Dodgeball: A True Underdog Story</t>
  </si>
  <si>
    <t>11/22/1991</t>
  </si>
  <si>
    <t>The Addams Family</t>
  </si>
  <si>
    <t>Ace Ventura: When Nature Calls</t>
  </si>
  <si>
    <t>The Princess Diaries</t>
  </si>
  <si>
    <t>Analyze This</t>
  </si>
  <si>
    <t>The First Wives Club</t>
  </si>
  <si>
    <t>12/15/2004</t>
  </si>
  <si>
    <t>Million Dollar Baby</t>
  </si>
  <si>
    <t>Se7en</t>
  </si>
  <si>
    <t>Mystic River</t>
  </si>
  <si>
    <t>Pokemon: The First Movie</t>
  </si>
  <si>
    <t>SpongeBob SquarePants: The Movie</t>
  </si>
  <si>
    <t>Up in the Air</t>
  </si>
  <si>
    <t>The Notebook</t>
  </si>
  <si>
    <t>Hannah Montana the Movie</t>
  </si>
  <si>
    <t>1/13/2008</t>
  </si>
  <si>
    <t>27 Dresses</t>
  </si>
  <si>
    <t>Rugrats in Paris</t>
  </si>
  <si>
    <t>12/25/1991</t>
  </si>
  <si>
    <t>The Prince of Tides</t>
  </si>
  <si>
    <t>Four Brothers</t>
  </si>
  <si>
    <t>Legends of the Fall</t>
  </si>
  <si>
    <t>Looper</t>
  </si>
  <si>
    <t>Warm Bodies</t>
  </si>
  <si>
    <t>About Schmidt</t>
  </si>
  <si>
    <t>The Nut Job</t>
  </si>
  <si>
    <t>Down to Earth</t>
  </si>
  <si>
    <t>Babe</t>
  </si>
  <si>
    <t>Hope Springs</t>
  </si>
  <si>
    <t>Forgetting Sarah Marshall</t>
  </si>
  <si>
    <t>Friday Night Lights</t>
  </si>
  <si>
    <t>4/25/2008</t>
  </si>
  <si>
    <t>Baby Mama</t>
  </si>
  <si>
    <t>5/29/1998</t>
  </si>
  <si>
    <t>Hope Floats</t>
  </si>
  <si>
    <t>Bride Wars</t>
  </si>
  <si>
    <t>Without a Paddle</t>
  </si>
  <si>
    <t>13 Going On 30</t>
  </si>
  <si>
    <t>Midnight in Paris</t>
  </si>
  <si>
    <t>Wallace &amp; Gromit: The Curse of the Were-Rabbit</t>
  </si>
  <si>
    <t>P.S. I Love You</t>
  </si>
  <si>
    <t>The Corpse Bride</t>
  </si>
  <si>
    <t>Letters to Juliet</t>
  </si>
  <si>
    <t>Blow</t>
  </si>
  <si>
    <t>Message in a Bottle</t>
  </si>
  <si>
    <t>Southpaw</t>
  </si>
  <si>
    <t>Star Trek V: The Final Frontier</t>
  </si>
  <si>
    <t>Like Mike</t>
  </si>
  <si>
    <t>3/18/1994</t>
  </si>
  <si>
    <t>Naked Gun 33 1/3: The Final Insult</t>
  </si>
  <si>
    <t>Atonement</t>
  </si>
  <si>
    <t>5/24/1985</t>
  </si>
  <si>
    <t>A View to a Kill</t>
  </si>
  <si>
    <t>Racing Stripes</t>
  </si>
  <si>
    <t>Sicario</t>
  </si>
  <si>
    <t>9/22/1989</t>
  </si>
  <si>
    <t>Black Rain</t>
  </si>
  <si>
    <t>4/13/2012</t>
  </si>
  <si>
    <t>The Three Stooges</t>
  </si>
  <si>
    <t>Pokemon 2000</t>
  </si>
  <si>
    <t>Glory Road</t>
  </si>
  <si>
    <t>4/24/2015</t>
  </si>
  <si>
    <t>The Age of Adaline</t>
  </si>
  <si>
    <t>Step Up 3D</t>
  </si>
  <si>
    <t>Drag Me To Hell</t>
  </si>
  <si>
    <t>The Cabin in the Woods</t>
  </si>
  <si>
    <t>9/19/2003</t>
  </si>
  <si>
    <t>Secondhand Lions</t>
  </si>
  <si>
    <t>Stranger Than Fiction</t>
  </si>
  <si>
    <t>Hanna</t>
  </si>
  <si>
    <t>Blue Crush</t>
  </si>
  <si>
    <t>10/19/2007</t>
  </si>
  <si>
    <t>30 Days of Night</t>
  </si>
  <si>
    <t>12/19/1986</t>
  </si>
  <si>
    <t>Little Shop of Horrors</t>
  </si>
  <si>
    <t>Gridiron Gang</t>
  </si>
  <si>
    <t>7/20/1988</t>
  </si>
  <si>
    <t>Midnight Run</t>
  </si>
  <si>
    <t>Meet the Spartans</t>
  </si>
  <si>
    <t>11/13/1987</t>
  </si>
  <si>
    <t>The Running Man</t>
  </si>
  <si>
    <t>9/13/2013</t>
  </si>
  <si>
    <t>The Family</t>
  </si>
  <si>
    <t>Mortal Kombat: Annihilation</t>
  </si>
  <si>
    <t>Larry Crowne</t>
  </si>
  <si>
    <t>Carrie</t>
  </si>
  <si>
    <t>Take the Lead</t>
  </si>
  <si>
    <t>Love and Other Drugs</t>
  </si>
  <si>
    <t>Entourage</t>
  </si>
  <si>
    <t>What's the Worst That Could Happen?</t>
  </si>
  <si>
    <t>Side Effects</t>
  </si>
  <si>
    <t>Deliver Us from Evil</t>
  </si>
  <si>
    <t>Get on Up</t>
  </si>
  <si>
    <t>The Five-Year Engagement</t>
  </si>
  <si>
    <t>The Prince &amp; Me</t>
  </si>
  <si>
    <t>Winnie the Pooh</t>
  </si>
  <si>
    <t>Bulworth</t>
  </si>
  <si>
    <t>Dumb and Dumberer: When Harry Met Lloyd</t>
  </si>
  <si>
    <t>Virtuosity</t>
  </si>
  <si>
    <t>One True Thing</t>
  </si>
  <si>
    <t>Sanctum</t>
  </si>
  <si>
    <t>My Super Ex-Girlfriend</t>
  </si>
  <si>
    <t>Mr. 3000</t>
  </si>
  <si>
    <t>The Next Three Days</t>
  </si>
  <si>
    <t>Little Black Book</t>
  </si>
  <si>
    <t>1/19/2005</t>
  </si>
  <si>
    <t>Assault On Precinct 13</t>
  </si>
  <si>
    <t>Runner Runner</t>
  </si>
  <si>
    <t>The Replacement Killers</t>
  </si>
  <si>
    <t>Ultraviolet</t>
  </si>
  <si>
    <t>North Country</t>
  </si>
  <si>
    <t>Fright Night</t>
  </si>
  <si>
    <t>7/17/2002</t>
  </si>
  <si>
    <t>Eight Legged Freaks</t>
  </si>
  <si>
    <t>7/19/1996</t>
  </si>
  <si>
    <t>Fled</t>
  </si>
  <si>
    <t>Splice</t>
  </si>
  <si>
    <t>88 Minutes</t>
  </si>
  <si>
    <t>The Whole Ten Yards</t>
  </si>
  <si>
    <t>Howard the Duck</t>
  </si>
  <si>
    <t>Pride and Glory</t>
  </si>
  <si>
    <t>The Cave</t>
  </si>
  <si>
    <t>Godsend</t>
  </si>
  <si>
    <t>Alex &amp; Emma</t>
  </si>
  <si>
    <t>Wicker Park</t>
  </si>
  <si>
    <t>The New World</t>
  </si>
  <si>
    <t>The Last Stand</t>
  </si>
  <si>
    <t>In Dreams</t>
  </si>
  <si>
    <t>Wing Commander</t>
  </si>
  <si>
    <t>Antitrust</t>
  </si>
  <si>
    <t>Dead Man Down</t>
  </si>
  <si>
    <t>Hoodwinked Too: Hood vs. Evil</t>
  </si>
  <si>
    <t>Dragonball Evolution</t>
  </si>
  <si>
    <t>First Daughter</t>
  </si>
  <si>
    <t>An Unfinished Life</t>
  </si>
  <si>
    <t>The Imaginarium of Doctor Parnassus</t>
  </si>
  <si>
    <t>Barney's Version</t>
  </si>
  <si>
    <t>Trapped</t>
  </si>
  <si>
    <t>Once Upon a Time in America</t>
  </si>
  <si>
    <t>1/22/1999</t>
  </si>
  <si>
    <t>Gloria</t>
  </si>
  <si>
    <t>The Assassination of Jesse James by the Coward Robert Ford</t>
  </si>
  <si>
    <t>12/29/2004</t>
  </si>
  <si>
    <t>The Merchant of Venice</t>
  </si>
  <si>
    <t>The Good Thief</t>
  </si>
  <si>
    <t>8/17/2005</t>
  </si>
  <si>
    <t>Supercross</t>
  </si>
  <si>
    <t>12/29/2006</t>
  </si>
  <si>
    <t>Miss Potter</t>
  </si>
  <si>
    <t>Wu ji</t>
  </si>
  <si>
    <t>Machine Gun Preacher</t>
  </si>
  <si>
    <t>DOA: Dead or Alive</t>
  </si>
  <si>
    <t>Le Petit Nicolas</t>
  </si>
  <si>
    <t>Xinhai geming</t>
  </si>
  <si>
    <t>1/30/2015</t>
  </si>
  <si>
    <t>Wild Card</t>
  </si>
  <si>
    <t>United Passions</t>
  </si>
  <si>
    <t>12/31/2010</t>
  </si>
  <si>
    <t>Konferenz der Tiere</t>
  </si>
  <si>
    <t>Grace of Monaco</t>
  </si>
  <si>
    <t>Goodbye Bafana</t>
  </si>
  <si>
    <t>Savva. Serdtse voyna</t>
  </si>
  <si>
    <t>12/31/2013</t>
  </si>
  <si>
    <t>Space Pirate Captain Harlock</t>
  </si>
  <si>
    <t>12/31/2003</t>
  </si>
  <si>
    <t>Ripley's Game</t>
  </si>
  <si>
    <t>Pitch Perfect 2</t>
  </si>
  <si>
    <t>Walk the Line</t>
  </si>
  <si>
    <t>The Boss</t>
  </si>
  <si>
    <t>12/27/1995</t>
  </si>
  <si>
    <t>Twelve Monkeys</t>
  </si>
  <si>
    <t>Once Upon a Time in Mexico</t>
  </si>
  <si>
    <t>Keeping the Faith</t>
  </si>
  <si>
    <t>The Borrowers</t>
  </si>
  <si>
    <t>Florence Foster Jenkins</t>
  </si>
  <si>
    <t>Frost/Nixon</t>
  </si>
  <si>
    <t>Seed of Chucky</t>
  </si>
  <si>
    <t>8/23/2002</t>
  </si>
  <si>
    <t>Serving Sara</t>
  </si>
  <si>
    <t>12/31/2002</t>
  </si>
  <si>
    <t>Confessions of a Dangerous Mind</t>
  </si>
  <si>
    <t>8/26/2009</t>
  </si>
  <si>
    <t>Taking Woodstock</t>
  </si>
  <si>
    <t>Cry Freedom</t>
  </si>
  <si>
    <t>Mumford</t>
  </si>
  <si>
    <t>The Jacket</t>
  </si>
  <si>
    <t>Aladdin</t>
  </si>
  <si>
    <t>5/23/1984</t>
  </si>
  <si>
    <t>Indiana Jones and the Temple of Doom</t>
  </si>
  <si>
    <t>Straight Outta Compton</t>
  </si>
  <si>
    <t>The Rugrats Movie</t>
  </si>
  <si>
    <t>7/15/1988</t>
  </si>
  <si>
    <t>Die Hard</t>
  </si>
  <si>
    <t>Along Came a Spider</t>
  </si>
  <si>
    <t>Safe Haven</t>
  </si>
  <si>
    <t>The Big Short</t>
  </si>
  <si>
    <t>Role Models</t>
  </si>
  <si>
    <t>Alexander and the Terrible, Horrible, No Good, Very Bad Day</t>
  </si>
  <si>
    <t>Miracle</t>
  </si>
  <si>
    <t>1/28/2013</t>
  </si>
  <si>
    <t>Last Vegas</t>
  </si>
  <si>
    <t>1/26/2001</t>
  </si>
  <si>
    <t>The Wedding Planner</t>
  </si>
  <si>
    <t>3/19/2004</t>
  </si>
  <si>
    <t>Dawn of the Dead</t>
  </si>
  <si>
    <t>6/26/1981</t>
  </si>
  <si>
    <t>For Your Eyes Only</t>
  </si>
  <si>
    <t>The Royal Tenenbaums</t>
  </si>
  <si>
    <t>4/25/2003</t>
  </si>
  <si>
    <t>Identity</t>
  </si>
  <si>
    <t>Serendipity</t>
  </si>
  <si>
    <t>4/16/2010</t>
  </si>
  <si>
    <t>Kick-Ass</t>
  </si>
  <si>
    <t>Zoolander</t>
  </si>
  <si>
    <t>9/16/1994</t>
  </si>
  <si>
    <t>Timecop</t>
  </si>
  <si>
    <t>No Reservations</t>
  </si>
  <si>
    <t>7/16/1993</t>
  </si>
  <si>
    <t>Hocus Pocus</t>
  </si>
  <si>
    <t>Pride &amp; Prejudice</t>
  </si>
  <si>
    <t>30 Minutes or Less</t>
  </si>
  <si>
    <t>Dracula 2000</t>
  </si>
  <si>
    <t>6/25/1982</t>
  </si>
  <si>
    <t>Blade Runner</t>
  </si>
  <si>
    <t>Rob Roy</t>
  </si>
  <si>
    <t>3 Days to Kill</t>
  </si>
  <si>
    <t>Kick-Ass 2</t>
  </si>
  <si>
    <t>We Own the Night</t>
  </si>
  <si>
    <t>A Walk Among the Tombstones</t>
  </si>
  <si>
    <t>The Spy Next Door</t>
  </si>
  <si>
    <t>Brick Mansions</t>
  </si>
  <si>
    <t>Just My Luck</t>
  </si>
  <si>
    <t>10/13/2000</t>
  </si>
  <si>
    <t>Lost Souls</t>
  </si>
  <si>
    <t>4/18/2003</t>
  </si>
  <si>
    <t>Winged Migration</t>
  </si>
  <si>
    <t>Pride and Prejudice and Zombies</t>
  </si>
  <si>
    <t>Mystery, Alaska</t>
  </si>
  <si>
    <t>8/24/2001</t>
  </si>
  <si>
    <t>John Carpenter's Ghosts of Mars</t>
  </si>
  <si>
    <t>A Simple Wish</t>
  </si>
  <si>
    <t>10/30/2015</t>
  </si>
  <si>
    <t>Our Brand is Crisis</t>
  </si>
  <si>
    <t>Kundun</t>
  </si>
  <si>
    <t>How to Lose Friends &amp; Alienate People</t>
  </si>
  <si>
    <t>12/31/2007</t>
  </si>
  <si>
    <t>Alatriste</t>
  </si>
  <si>
    <t>Knocked Up</t>
  </si>
  <si>
    <t>Octopussy</t>
  </si>
  <si>
    <t>6/26/2009</t>
  </si>
  <si>
    <t>My Sister's Keeper</t>
  </si>
  <si>
    <t>Welcome Home Roscoe Jenkins</t>
  </si>
  <si>
    <t>1/13/2012</t>
  </si>
  <si>
    <t>Joyful Noise</t>
  </si>
  <si>
    <t>A Passage to India</t>
  </si>
  <si>
    <t>Notes on a Scandal</t>
  </si>
  <si>
    <t>Rendition</t>
  </si>
  <si>
    <t>Anonymous</t>
  </si>
  <si>
    <t>Limitless</t>
  </si>
  <si>
    <t>Star Trek VI: The Undiscovered Country</t>
  </si>
  <si>
    <t>The Divine Secrets of the Ya-Ya Sisterhood</t>
  </si>
  <si>
    <t>Kiss the Girls</t>
  </si>
  <si>
    <t>6/20/1980</t>
  </si>
  <si>
    <t>The Blues Brothers</t>
  </si>
  <si>
    <t>12/25/1994</t>
  </si>
  <si>
    <t>The Sisterhood of the Traveling Pants 2</t>
  </si>
  <si>
    <t>5/13/2016</t>
  </si>
  <si>
    <t>Money Monster</t>
  </si>
  <si>
    <t>5/17/2002</t>
  </si>
  <si>
    <t>About a Boy</t>
  </si>
  <si>
    <t>Spy Kids: All the Time in the World</t>
  </si>
  <si>
    <t>Lake Placid</t>
  </si>
  <si>
    <t>Lucky Number Slevin</t>
  </si>
  <si>
    <t>10/21/1983</t>
  </si>
  <si>
    <t>The Right Stuff</t>
  </si>
  <si>
    <t>7/20/1984</t>
  </si>
  <si>
    <t>Die Unendliche Geschichte</t>
  </si>
  <si>
    <t>2/27/1998</t>
  </si>
  <si>
    <t>Dark City</t>
  </si>
  <si>
    <t>9/19/2008</t>
  </si>
  <si>
    <t>The Duchess</t>
  </si>
  <si>
    <t>Case 39</t>
  </si>
  <si>
    <t>The Honeymooners</t>
  </si>
  <si>
    <t>6/21/1985</t>
  </si>
  <si>
    <t>Return to Oz</t>
  </si>
  <si>
    <t>3/27/1998</t>
  </si>
  <si>
    <t>The Newton Boys</t>
  </si>
  <si>
    <t>8/27/2004</t>
  </si>
  <si>
    <t>Suspect Zero</t>
  </si>
  <si>
    <t>The Martian Child</t>
  </si>
  <si>
    <t>Formula 51</t>
  </si>
  <si>
    <t>Flawless</t>
  </si>
  <si>
    <t>Mindhunters</t>
  </si>
  <si>
    <t>What Just Happened</t>
  </si>
  <si>
    <t>The Statement</t>
  </si>
  <si>
    <t>The Magic Flute</t>
  </si>
  <si>
    <t>Paul Blart: Mall Cop</t>
  </si>
  <si>
    <t>Freaky Friday</t>
  </si>
  <si>
    <t>The 40 Year-old Virgin</t>
  </si>
  <si>
    <t>Shakespeare in Love</t>
  </si>
  <si>
    <t>12/21/1990</t>
  </si>
  <si>
    <t>Kindergarten Cop</t>
  </si>
  <si>
    <t>The Pineapple Express</t>
  </si>
  <si>
    <t>12/22/1993</t>
  </si>
  <si>
    <t>Philadelphia</t>
  </si>
  <si>
    <t>7/31/1998</t>
  </si>
  <si>
    <t>Ever After: A Cinderella Story</t>
  </si>
  <si>
    <t>Flatliners</t>
  </si>
  <si>
    <t>8/15/2003</t>
  </si>
  <si>
    <t>Open Range</t>
  </si>
  <si>
    <t>Red Eye</t>
  </si>
  <si>
    <t>New Year’s Eve</t>
  </si>
  <si>
    <t>6/15/1977</t>
  </si>
  <si>
    <t>A Bridge Too Far</t>
  </si>
  <si>
    <t>Pain &amp; Gain</t>
  </si>
  <si>
    <t>1/31/2003</t>
  </si>
  <si>
    <t>Final Destination 2</t>
  </si>
  <si>
    <t>O Brother, Where Art Thou?</t>
  </si>
  <si>
    <t>In Good Company</t>
  </si>
  <si>
    <t>Legion</t>
  </si>
  <si>
    <t>8/29/2012</t>
  </si>
  <si>
    <t>Lawless</t>
  </si>
  <si>
    <t>Clockstoppers</t>
  </si>
  <si>
    <t>Silverado</t>
  </si>
  <si>
    <t>Brothers</t>
  </si>
  <si>
    <t>The Best of Me</t>
  </si>
  <si>
    <t>Agent Cody Banks 2: Destination London</t>
  </si>
  <si>
    <t>Original Sin</t>
  </si>
  <si>
    <t>The Raven</t>
  </si>
  <si>
    <t>Welcome to Mooseport</t>
  </si>
  <si>
    <t>1/27/1995</t>
  </si>
  <si>
    <t>Highlander III: The Sorcerer</t>
  </si>
  <si>
    <t>Self/Less</t>
  </si>
  <si>
    <t>The Curse of the Jade Scorpion</t>
  </si>
  <si>
    <t>The Fifth Estate</t>
  </si>
  <si>
    <t>2/21/1997</t>
  </si>
  <si>
    <t>Blood and Wine</t>
  </si>
  <si>
    <t>Blood Ties</t>
  </si>
  <si>
    <t>8/24/1997</t>
  </si>
  <si>
    <t>The Grimm Brothers' Snow White</t>
  </si>
  <si>
    <t>6/30/2015</t>
  </si>
  <si>
    <t>Viy</t>
  </si>
  <si>
    <t>3/17/2015</t>
  </si>
  <si>
    <t>Accidental Love</t>
  </si>
  <si>
    <t>The Face of an Angel</t>
  </si>
  <si>
    <t>5/17/1996</t>
  </si>
  <si>
    <t>Flipper</t>
  </si>
  <si>
    <t>8/31/2005</t>
  </si>
  <si>
    <t>The Constant Gardener</t>
  </si>
  <si>
    <t>W.</t>
  </si>
  <si>
    <t>2/25/2004</t>
  </si>
  <si>
    <t>The Passion of the Christ</t>
  </si>
  <si>
    <t>11/24/1993</t>
  </si>
  <si>
    <t>Mrs. Doubtfire</t>
  </si>
  <si>
    <t>12/16/1988</t>
  </si>
  <si>
    <t>Rain Man</t>
  </si>
  <si>
    <t>The Help</t>
  </si>
  <si>
    <t>Gran Torino</t>
  </si>
  <si>
    <t>1/30/2009</t>
  </si>
  <si>
    <t>Taken</t>
  </si>
  <si>
    <t>Ride Along</t>
  </si>
  <si>
    <t>11/25/1992</t>
  </si>
  <si>
    <t>The Bodyguard</t>
  </si>
  <si>
    <t>12/15/1993</t>
  </si>
  <si>
    <t>Schindler's List</t>
  </si>
  <si>
    <t>Legally Blonde 2: Red, White &amp; Blonde</t>
  </si>
  <si>
    <t>Scooby-Doo 2: Monsters Unleashed</t>
  </si>
  <si>
    <t>Anchorman: The Legend of Ron Burgundy</t>
  </si>
  <si>
    <t>Freddy vs. Jason</t>
  </si>
  <si>
    <t>Bridge to Terabithia</t>
  </si>
  <si>
    <t>Jimmy Neutron: Boy Genius</t>
  </si>
  <si>
    <t>1/18/2008</t>
  </si>
  <si>
    <t>Cloverfield</t>
  </si>
  <si>
    <t>Dear John</t>
  </si>
  <si>
    <t>3/22/1991</t>
  </si>
  <si>
    <t>Teenage Mutant Ninja Turtles II: The Secret of the Ooze</t>
  </si>
  <si>
    <t>Parental Guidance</t>
  </si>
  <si>
    <t>The Untouchables</t>
  </si>
  <si>
    <t>No Country for Old Men</t>
  </si>
  <si>
    <t>4/13/2001</t>
  </si>
  <si>
    <t>Bridget Jones's Diary</t>
  </si>
  <si>
    <t>Chocolat</t>
  </si>
  <si>
    <t>1/21/2011</t>
  </si>
  <si>
    <t>No Strings Attached</t>
  </si>
  <si>
    <t>Contraband</t>
  </si>
  <si>
    <t>4/20/2012</t>
  </si>
  <si>
    <t>The Lucky One</t>
  </si>
  <si>
    <t>12/25/1993</t>
  </si>
  <si>
    <t>Tombstone</t>
  </si>
  <si>
    <t>3/22/2000</t>
  </si>
  <si>
    <t>Romeo Must Die</t>
  </si>
  <si>
    <t>The Omen</t>
  </si>
  <si>
    <t>Final Destination 3</t>
  </si>
  <si>
    <t>Tyler Perry's A Madea Christmas</t>
  </si>
  <si>
    <t>Finding Neverland</t>
  </si>
  <si>
    <t>The Grey</t>
  </si>
  <si>
    <t>1/28/2005</t>
  </si>
  <si>
    <t>Hide and Seek</t>
  </si>
  <si>
    <t>The House Bunny</t>
  </si>
  <si>
    <t>Agent Cody Banks</t>
  </si>
  <si>
    <t>Nanny McPhee</t>
  </si>
  <si>
    <t>9/19/1990</t>
  </si>
  <si>
    <t>Goodfellas</t>
  </si>
  <si>
    <t>The Giver</t>
  </si>
  <si>
    <t>Scarface</t>
  </si>
  <si>
    <t>7/18/1997</t>
  </si>
  <si>
    <t>Nothing To Lose</t>
  </si>
  <si>
    <t>11/20/1987</t>
  </si>
  <si>
    <t>The Last Emperor</t>
  </si>
  <si>
    <t>The Hours</t>
  </si>
  <si>
    <t>Money Talks</t>
  </si>
  <si>
    <t>12/26/2007</t>
  </si>
  <si>
    <t>There Will Be Blood</t>
  </si>
  <si>
    <t>The Wild Thornberrys Movie</t>
  </si>
  <si>
    <t>Rugrats Go Wild</t>
  </si>
  <si>
    <t>The Sisterhood of the Traveling Pants</t>
  </si>
  <si>
    <t>Undercover Brother</t>
  </si>
  <si>
    <t>August: Osage County</t>
  </si>
  <si>
    <t>Kiss of the Dragon</t>
  </si>
  <si>
    <t>Million Dollar Arm</t>
  </si>
  <si>
    <t>3/30/2005</t>
  </si>
  <si>
    <t>Beauty Shop</t>
  </si>
  <si>
    <t>What a Girl Wants</t>
  </si>
  <si>
    <t>8/29/2003</t>
  </si>
  <si>
    <t>Jeepers Creepers II</t>
  </si>
  <si>
    <t>Good Luck Chuck</t>
  </si>
  <si>
    <t>2/28/2003</t>
  </si>
  <si>
    <t>Cradle 2 the Grave</t>
  </si>
  <si>
    <t>She's the Man</t>
  </si>
  <si>
    <t>The Gambler</t>
  </si>
  <si>
    <t>8/24/2007</t>
  </si>
  <si>
    <t>Mr. Bean's Holiday</t>
  </si>
  <si>
    <t>Bride of Chucky</t>
  </si>
  <si>
    <t>11/17/2007</t>
  </si>
  <si>
    <t>August Rush</t>
  </si>
  <si>
    <t>Anacondas: The Hunt for the Blood Orchid</t>
  </si>
  <si>
    <t>The Sitter</t>
  </si>
  <si>
    <t>Elizabeth</t>
  </si>
  <si>
    <t>9/23/1970</t>
  </si>
  <si>
    <t>Tora, Tora, Tora</t>
  </si>
  <si>
    <t>1/23/1998</t>
  </si>
  <si>
    <t>Spice World</t>
  </si>
  <si>
    <t>Draft Day</t>
  </si>
  <si>
    <t>9/23/1994</t>
  </si>
  <si>
    <t>The Shawshank Redemption</t>
  </si>
  <si>
    <t>Dance Flick</t>
  </si>
  <si>
    <t>4/20/2001</t>
  </si>
  <si>
    <t>Crocodile Dundee in Los Angeles</t>
  </si>
  <si>
    <t>7/26/1996</t>
  </si>
  <si>
    <t>Kingpin</t>
  </si>
  <si>
    <t>Ice Princess</t>
  </si>
  <si>
    <t>Don't Be Afraid of the Dark</t>
  </si>
  <si>
    <t>The Losers</t>
  </si>
  <si>
    <t>War</t>
  </si>
  <si>
    <t>Don Juan DeMarco</t>
  </si>
  <si>
    <t>A Lot Like Love</t>
  </si>
  <si>
    <t>He Got Game</t>
  </si>
  <si>
    <t>The Eagle</t>
  </si>
  <si>
    <t>Shaun the Sheep</t>
  </si>
  <si>
    <t>Shark Night 3D</t>
  </si>
  <si>
    <t>Punch-Drunk Love</t>
  </si>
  <si>
    <t>Eurotrip</t>
  </si>
  <si>
    <t>The Ruins</t>
  </si>
  <si>
    <t>10/25/2013</t>
  </si>
  <si>
    <t>The Counselor</t>
  </si>
  <si>
    <t>Unaccompanied Minors</t>
  </si>
  <si>
    <t>Bright Lights, Big City</t>
  </si>
  <si>
    <t>Half Past Dead</t>
  </si>
  <si>
    <t>4/18/1986</t>
  </si>
  <si>
    <t>Legend</t>
  </si>
  <si>
    <t>The Adventures of Pinocchio</t>
  </si>
  <si>
    <t>The Greatest Game Ever Played</t>
  </si>
  <si>
    <t>The Box</t>
  </si>
  <si>
    <t>The Next Best Thing</t>
  </si>
  <si>
    <t>My Soul to Take</t>
  </si>
  <si>
    <t>The Girl Next Door</t>
  </si>
  <si>
    <t>Fly Me To the Moon</t>
  </si>
  <si>
    <t>9/13/1996</t>
  </si>
  <si>
    <t>Maximum Risk</t>
  </si>
  <si>
    <t>9/13/2002</t>
  </si>
  <si>
    <t>Stealing Harvard</t>
  </si>
  <si>
    <t>Hot Rod</t>
  </si>
  <si>
    <t>Warrior</t>
  </si>
  <si>
    <t>Angela's Ashes</t>
  </si>
  <si>
    <t>Cirque du Soleil: Worlds Away</t>
  </si>
  <si>
    <t>11/13/2015</t>
  </si>
  <si>
    <t>The 33</t>
  </si>
  <si>
    <t>Lifeforce</t>
  </si>
  <si>
    <t>The Conspirator</t>
  </si>
  <si>
    <t>The Powerpuff Girls</t>
  </si>
  <si>
    <t>The Lords of Dogtown</t>
  </si>
  <si>
    <t>Big Trouble in Little China</t>
  </si>
  <si>
    <t>Michael Collins</t>
  </si>
  <si>
    <t>Stop-Loss</t>
  </si>
  <si>
    <t>Gettysburg</t>
  </si>
  <si>
    <t>Abandon</t>
  </si>
  <si>
    <t>9/16/2011</t>
  </si>
  <si>
    <t>Straw Dogs</t>
  </si>
  <si>
    <t>Brokedown Palace</t>
  </si>
  <si>
    <t>Possession</t>
  </si>
  <si>
    <t>Mrs. Winterbourne</t>
  </si>
  <si>
    <t>5/17/1991</t>
  </si>
  <si>
    <t>Stone Cold</t>
  </si>
  <si>
    <t>The Road</t>
  </si>
  <si>
    <t>The Hoax</t>
  </si>
  <si>
    <t>8/17/1984</t>
  </si>
  <si>
    <t>Sheena</t>
  </si>
  <si>
    <t>Underclassman</t>
  </si>
  <si>
    <t>Say It Isn't So</t>
  </si>
  <si>
    <t>The World's Fastest Indian</t>
  </si>
  <si>
    <t>Deception</t>
  </si>
  <si>
    <t>Tank Girl</t>
  </si>
  <si>
    <t>King's Ransom</t>
  </si>
  <si>
    <t>Blindness</t>
  </si>
  <si>
    <t>Carnage</t>
  </si>
  <si>
    <t>BloodRayne</t>
  </si>
  <si>
    <t>Bad Lieutenant: Port of Call New Orleans</t>
  </si>
  <si>
    <t>Jane Got a Gun</t>
  </si>
  <si>
    <t>Me and Orson Welles</t>
  </si>
  <si>
    <t>Venom</t>
  </si>
  <si>
    <t>Where the Truth Lies</t>
  </si>
  <si>
    <t>Without Limits</t>
  </si>
  <si>
    <t>On the Road</t>
  </si>
  <si>
    <t>Les petits mouchoirs</t>
  </si>
  <si>
    <t>Love Ranch</t>
  </si>
  <si>
    <t>Yi ge ren de wu lin</t>
  </si>
  <si>
    <t>Sammy's avonturen: De geheime doorgang</t>
  </si>
  <si>
    <t>Belka i Strelka. Zvezdnye sobaki</t>
  </si>
  <si>
    <t>La véritable histoire du Chat Botté</t>
  </si>
  <si>
    <t>Ironclad</t>
  </si>
  <si>
    <t>Red Sky</t>
  </si>
  <si>
    <t>Waterloo</t>
  </si>
  <si>
    <t>The Adventurer: The Curse of the Midas Box</t>
  </si>
  <si>
    <t>2/24/2017</t>
  </si>
  <si>
    <t>Tulip Fever</t>
  </si>
  <si>
    <t>12/31/2016</t>
  </si>
  <si>
    <t>Reagan</t>
  </si>
  <si>
    <t>Dangerous Liaisons</t>
  </si>
  <si>
    <t>11/26/1986</t>
  </si>
  <si>
    <t>Star Trek IV: The Voyage Home</t>
  </si>
  <si>
    <t>Scream 2</t>
  </si>
  <si>
    <t>Old School</t>
  </si>
  <si>
    <t>12/20/2006</t>
  </si>
  <si>
    <t>Rocky Balboa</t>
  </si>
  <si>
    <t>Think Like a Man Too</t>
  </si>
  <si>
    <t>The Whole Nine Yards</t>
  </si>
  <si>
    <t>Footloose</t>
  </si>
  <si>
    <t>9/20/1991</t>
  </si>
  <si>
    <t>The Fisher King</t>
  </si>
  <si>
    <t>I Still Know What You Did Last Summer</t>
  </si>
  <si>
    <t>12/16/1969</t>
  </si>
  <si>
    <t>Hello, Dolly</t>
  </si>
  <si>
    <t>Return to Me</t>
  </si>
  <si>
    <t>The Men Who Stare at Goats</t>
  </si>
  <si>
    <t>10/31/2008</t>
  </si>
  <si>
    <t>Zack and Miri Make a Porno</t>
  </si>
  <si>
    <t>Double Take</t>
  </si>
  <si>
    <t>12/21/1999</t>
  </si>
  <si>
    <t>Girl, Interrupted</t>
  </si>
  <si>
    <t>Nurse Betty</t>
  </si>
  <si>
    <t>Piranha 3D</t>
  </si>
  <si>
    <t>Faster</t>
  </si>
  <si>
    <t>1/23/2004</t>
  </si>
  <si>
    <t>Win a Date with Tad Hamilton!</t>
  </si>
  <si>
    <t>7/14/1999</t>
  </si>
  <si>
    <t>Muppets From Space</t>
  </si>
  <si>
    <t>10/24/1978</t>
  </si>
  <si>
    <t>The Wiz</t>
  </si>
  <si>
    <t>Ready to Rumble</t>
  </si>
  <si>
    <t>I Don't Know How She Does It</t>
  </si>
  <si>
    <t>Play it to the Bone</t>
  </si>
  <si>
    <t>Beyond the Sea</t>
  </si>
  <si>
    <t>Hauru no ugoku shiro</t>
  </si>
  <si>
    <t>Meet the Deedles</t>
  </si>
  <si>
    <t>8/25/1995</t>
  </si>
  <si>
    <t>The Princess and the Cobbler</t>
  </si>
  <si>
    <t>The Bridge of San Luis Rey</t>
  </si>
  <si>
    <t>Zombieland</t>
  </si>
  <si>
    <t>5/21/1980</t>
  </si>
  <si>
    <t>Star Wars Ep. V: The Empire Strikes Back</t>
  </si>
  <si>
    <t>The Waterboy</t>
  </si>
  <si>
    <t>6/28/1991</t>
  </si>
  <si>
    <t>The Naked Gun 2½: The Smell of Fear</t>
  </si>
  <si>
    <t>Bad Boys</t>
  </si>
  <si>
    <t>Final Destination</t>
  </si>
  <si>
    <t>12/17/1976</t>
  </si>
  <si>
    <t>The Ides of March</t>
  </si>
  <si>
    <t>Pitch Black</t>
  </si>
  <si>
    <t>Someone Like You</t>
  </si>
  <si>
    <t>Her</t>
  </si>
  <si>
    <t>Joy Ride</t>
  </si>
  <si>
    <t>Haywire</t>
  </si>
  <si>
    <t>Anywhere But Here</t>
  </si>
  <si>
    <t>Vanity Fair</t>
  </si>
  <si>
    <t>Eddie the Eagle</t>
  </si>
  <si>
    <t>7/17/1987</t>
  </si>
  <si>
    <t>Jaws 4: The Revenge</t>
  </si>
  <si>
    <t>The Crew</t>
  </si>
  <si>
    <t>Marvin's Room</t>
  </si>
  <si>
    <t>Chasing Liberty</t>
  </si>
  <si>
    <t>The Longshots</t>
  </si>
  <si>
    <t>The End of the Affair</t>
  </si>
  <si>
    <t>8/23/1991</t>
  </si>
  <si>
    <t>Harley Davidson and the Marlboro Man</t>
  </si>
  <si>
    <t>In the Valley of Elah</t>
  </si>
  <si>
    <t>Coco avant Chanel</t>
  </si>
  <si>
    <t>Cheri</t>
  </si>
  <si>
    <t>Redemption</t>
  </si>
  <si>
    <t>Rogue</t>
  </si>
  <si>
    <t>Shi Yue Wei Cheng</t>
  </si>
  <si>
    <t>6/24/1987</t>
  </si>
  <si>
    <t>Spaceballs</t>
  </si>
  <si>
    <t>The Water Diviner</t>
  </si>
  <si>
    <t>7/13/1990</t>
  </si>
  <si>
    <t>Ghost</t>
  </si>
  <si>
    <t>7/15/1998</t>
  </si>
  <si>
    <t>There's Something About Mary</t>
  </si>
  <si>
    <t>The Santa Clause</t>
  </si>
  <si>
    <t>9/22/2007</t>
  </si>
  <si>
    <t>The Game Plan</t>
  </si>
  <si>
    <t>The Rookie</t>
  </si>
  <si>
    <t>The Bridges of Madison County</t>
  </si>
  <si>
    <t>Son of God</t>
  </si>
  <si>
    <t>The Animal</t>
  </si>
  <si>
    <t>The Hundred-Foot Journey</t>
  </si>
  <si>
    <t>Gandhi</t>
  </si>
  <si>
    <t>Underworld</t>
  </si>
  <si>
    <t>The Net</t>
  </si>
  <si>
    <t>Diary of a Wimpy Kid: Dog Days</t>
  </si>
  <si>
    <t>I Am Sam</t>
  </si>
  <si>
    <t>Derailed</t>
  </si>
  <si>
    <t>The Informant!</t>
  </si>
  <si>
    <t>Delivery Man</t>
  </si>
  <si>
    <t>Hail, Caesar!</t>
  </si>
  <si>
    <t>Jay and Silent Bob Strike Back</t>
  </si>
  <si>
    <t>12/29/1993</t>
  </si>
  <si>
    <t>Shadowlands</t>
  </si>
  <si>
    <t>8/27/2008</t>
  </si>
  <si>
    <t>Traitor</t>
  </si>
  <si>
    <t>Deuce Bigalow: European Gigolo</t>
  </si>
  <si>
    <t>Mad Money</t>
  </si>
  <si>
    <t>11/27/2013</t>
  </si>
  <si>
    <t>Homefront</t>
  </si>
  <si>
    <t>Igor</t>
  </si>
  <si>
    <t>Saving Silverman</t>
  </si>
  <si>
    <t>Summer of Sam</t>
  </si>
  <si>
    <t>9/14/2001</t>
  </si>
  <si>
    <t>The Glass House</t>
  </si>
  <si>
    <t>The Transporter Refueled</t>
  </si>
  <si>
    <t>6/13/1980</t>
  </si>
  <si>
    <t>Josie and the Pussycats</t>
  </si>
  <si>
    <t>8/22/2012</t>
  </si>
  <si>
    <t>Hit &amp; Run</t>
  </si>
  <si>
    <t>The Little Vampire</t>
  </si>
  <si>
    <t>I Heart Huckabees</t>
  </si>
  <si>
    <t>Out of the Furnace</t>
  </si>
  <si>
    <t>RoboCop 3</t>
  </si>
  <si>
    <t>Dudley Do-Right</t>
  </si>
  <si>
    <t>9/21/2001</t>
  </si>
  <si>
    <t>Megiddo: Omega Code 2</t>
  </si>
  <si>
    <t>Darling Lili</t>
  </si>
  <si>
    <t>The Libertine</t>
  </si>
  <si>
    <t>Zwartboek</t>
  </si>
  <si>
    <t>10/31/2014</t>
  </si>
  <si>
    <t>Before I Go to Sleep</t>
  </si>
  <si>
    <t>Stone</t>
  </si>
  <si>
    <t>Joyeux Noël</t>
  </si>
  <si>
    <t>Metegol</t>
  </si>
  <si>
    <t>The Butterfly God</t>
  </si>
  <si>
    <t>6/24/1977</t>
  </si>
  <si>
    <t>Sorcerer</t>
  </si>
  <si>
    <t>Molière</t>
  </si>
  <si>
    <t>Michael Clayton</t>
  </si>
  <si>
    <t>Arlington Road</t>
  </si>
  <si>
    <t>My Fellow Americans</t>
  </si>
  <si>
    <t>To Rome with Love</t>
  </si>
  <si>
    <t>Silver Linings Playbook</t>
  </si>
  <si>
    <t>South Park: Bigger, Longer &amp; Uncut</t>
  </si>
  <si>
    <t>6/18/1982</t>
  </si>
  <si>
    <t>Firefox</t>
  </si>
  <si>
    <t>Death at a Funeral</t>
  </si>
  <si>
    <t>3/19/1993</t>
  </si>
  <si>
    <t>Teenage Mutant Ninja Turtles III</t>
  </si>
  <si>
    <t>Hardball</t>
  </si>
  <si>
    <t>For Colored Girls</t>
  </si>
  <si>
    <t>Freedom Writers</t>
  </si>
  <si>
    <t>The Transporter</t>
  </si>
  <si>
    <t>Never Back Down</t>
  </si>
  <si>
    <t>Tinker Tailor Soldier Spy</t>
  </si>
  <si>
    <t>The Bachelor</t>
  </si>
  <si>
    <t>The Rage: Carrie 2</t>
  </si>
  <si>
    <t>Swing Vote</t>
  </si>
  <si>
    <t>Away We Go</t>
  </si>
  <si>
    <t>Moonlight Mile</t>
  </si>
  <si>
    <t>The Beaver</t>
  </si>
  <si>
    <t>Molly</t>
  </si>
  <si>
    <t>Bitter Harvest</t>
  </si>
  <si>
    <t>eXistenZ</t>
  </si>
  <si>
    <t>7/23/1982</t>
  </si>
  <si>
    <t>The Best Little Whorehouse in Texas</t>
  </si>
  <si>
    <t>Pulse</t>
  </si>
  <si>
    <t>Raiders of the Lost Ark</t>
  </si>
  <si>
    <t>11/13/1991</t>
  </si>
  <si>
    <t>Beauty and the Beast</t>
  </si>
  <si>
    <t>11/20/1992</t>
  </si>
  <si>
    <t>Home Alone 2: Lost in New York</t>
  </si>
  <si>
    <t>11/16/1977</t>
  </si>
  <si>
    <t>Close Encounters of the Third Kind</t>
  </si>
  <si>
    <t>5/20/1987</t>
  </si>
  <si>
    <t>Beverly Hills Cop II</t>
  </si>
  <si>
    <t>The Conjuring</t>
  </si>
  <si>
    <t>Bringing Down the House</t>
  </si>
  <si>
    <t>2/14/1991</t>
  </si>
  <si>
    <t>The Silence of the Lambs</t>
  </si>
  <si>
    <t>2/14/1992</t>
  </si>
  <si>
    <t>Wayne's World</t>
  </si>
  <si>
    <t>Jackass 3D</t>
  </si>
  <si>
    <t>6/16/1978</t>
  </si>
  <si>
    <t>Jaws 2</t>
  </si>
  <si>
    <t>Bad Moms</t>
  </si>
  <si>
    <t>Beverly Hills Chihuahua</t>
  </si>
  <si>
    <t>Tammy</t>
  </si>
  <si>
    <t>1/21/2005</t>
  </si>
  <si>
    <t>Are We There Yet?</t>
  </si>
  <si>
    <t>11/16/2011</t>
  </si>
  <si>
    <t>The Descendants</t>
  </si>
  <si>
    <t>School of Rock</t>
  </si>
  <si>
    <t>4/13/2007</t>
  </si>
  <si>
    <t>Disturbia</t>
  </si>
  <si>
    <t>8/18/1995</t>
  </si>
  <si>
    <t>Mortal Kombat</t>
  </si>
  <si>
    <t>6/23/2004</t>
  </si>
  <si>
    <t>White Chicks</t>
  </si>
  <si>
    <t>Obsessed</t>
  </si>
  <si>
    <t>Holes</t>
  </si>
  <si>
    <t>Tyler Perry's Madea's Witness Protection</t>
  </si>
  <si>
    <t>3/31/2010</t>
  </si>
  <si>
    <t>The Last Song</t>
  </si>
  <si>
    <t>Why Did I Get Married Too?</t>
  </si>
  <si>
    <t>12 Years a Slave</t>
  </si>
  <si>
    <t>Drumline</t>
  </si>
  <si>
    <t>Me Before You</t>
  </si>
  <si>
    <t>Edward Scissorhands</t>
  </si>
  <si>
    <t>Selma</t>
  </si>
  <si>
    <t>Popeye</t>
  </si>
  <si>
    <t>Date Movie</t>
  </si>
  <si>
    <t>Peter Pan: Return to Neverland</t>
  </si>
  <si>
    <t>The Jungle Book 2</t>
  </si>
  <si>
    <t>Premonition</t>
  </si>
  <si>
    <t>Boogeyman</t>
  </si>
  <si>
    <t>The Tigger Movie</t>
  </si>
  <si>
    <t>Spotlight</t>
  </si>
  <si>
    <t>Max</t>
  </si>
  <si>
    <t>Meet the Browns</t>
  </si>
  <si>
    <t>Orphan</t>
  </si>
  <si>
    <t>1/26/2007</t>
  </si>
  <si>
    <t>Epic Movie</t>
  </si>
  <si>
    <t>Lakeview Terrace</t>
  </si>
  <si>
    <t>The Grudge 2</t>
  </si>
  <si>
    <t>5/14/1982</t>
  </si>
  <si>
    <t>How Stella Got Her Groove Back</t>
  </si>
  <si>
    <t>7/19/1991</t>
  </si>
  <si>
    <t>Bill &amp; Ted's Bogus Journey</t>
  </si>
  <si>
    <t>Man of the Year</t>
  </si>
  <si>
    <t>7/27/2016</t>
  </si>
  <si>
    <t>Nerve</t>
  </si>
  <si>
    <t>2/19/2016</t>
  </si>
  <si>
    <t>Risen</t>
  </si>
  <si>
    <t>8/18/2010</t>
  </si>
  <si>
    <t>Vampires Suck</t>
  </si>
  <si>
    <t>12/21/1979</t>
  </si>
  <si>
    <t>The Black Hole</t>
  </si>
  <si>
    <t>The American</t>
  </si>
  <si>
    <t>Selena</t>
  </si>
  <si>
    <t>A Very Harold &amp; Kumar 3D Christmas</t>
  </si>
  <si>
    <t>Eternal Sunshine of the Spotless Mind</t>
  </si>
  <si>
    <t>Texas Chainsaw 3D</t>
  </si>
  <si>
    <t>10/27/2006</t>
  </si>
  <si>
    <t>Babel</t>
  </si>
  <si>
    <t>This is Where I Leave You</t>
  </si>
  <si>
    <t>Doubt</t>
  </si>
  <si>
    <t>Team America: World Police</t>
  </si>
  <si>
    <t>10/27/1995</t>
  </si>
  <si>
    <t>Copycat</t>
  </si>
  <si>
    <t>Scary Movie V</t>
  </si>
  <si>
    <t>She's Out of My League</t>
  </si>
  <si>
    <t>Milk</t>
  </si>
  <si>
    <t>10/15/1969</t>
  </si>
  <si>
    <t>Paint Your Wagon</t>
  </si>
  <si>
    <t>8/31/2011</t>
  </si>
  <si>
    <t>The Debt</t>
  </si>
  <si>
    <t>10/25/2002</t>
  </si>
  <si>
    <t>Ghost Ship</t>
  </si>
  <si>
    <t>Daybreakers</t>
  </si>
  <si>
    <t>The Bank Job</t>
  </si>
  <si>
    <t>Wild Things</t>
  </si>
  <si>
    <t>The Stepfather</t>
  </si>
  <si>
    <t>High Fidelity</t>
  </si>
  <si>
    <t>Stick It</t>
  </si>
  <si>
    <t>One Missed Call</t>
  </si>
  <si>
    <t>Eye for an Eye</t>
  </si>
  <si>
    <t>Street Kings</t>
  </si>
  <si>
    <t>The World's End</t>
  </si>
  <si>
    <t>1/19/1996</t>
  </si>
  <si>
    <t>From Dusk Till Dawn</t>
  </si>
  <si>
    <t>You Again</t>
  </si>
  <si>
    <t>Nancy Drew</t>
  </si>
  <si>
    <t>Alpha and Omega 3D</t>
  </si>
  <si>
    <t>Endless Love</t>
  </si>
  <si>
    <t>The Covenant</t>
  </si>
  <si>
    <t>Monte Carlo</t>
  </si>
  <si>
    <t>Stay Alive</t>
  </si>
  <si>
    <t>2 For the Money</t>
  </si>
  <si>
    <t>Psycho</t>
  </si>
  <si>
    <t>10/19/1990</t>
  </si>
  <si>
    <t>Quigley Down Under</t>
  </si>
  <si>
    <t>9/27/1995</t>
  </si>
  <si>
    <t>To Die For</t>
  </si>
  <si>
    <t>8/21/2009</t>
  </si>
  <si>
    <t>Shorts</t>
  </si>
  <si>
    <t>10/30/1998</t>
  </si>
  <si>
    <t>Vampires</t>
  </si>
  <si>
    <t>Appaloosa</t>
  </si>
  <si>
    <t>Secret in Their Eyes</t>
  </si>
  <si>
    <t>Yu-Gi-Oh</t>
  </si>
  <si>
    <t>Reign Over Me</t>
  </si>
  <si>
    <t>My Best Friend's Girl</t>
  </si>
  <si>
    <t>Georgia Rule</t>
  </si>
  <si>
    <t>7/31/1981</t>
  </si>
  <si>
    <t>Under the Rainbow</t>
  </si>
  <si>
    <t>Ladyhawke</t>
  </si>
  <si>
    <t>Into the Wild</t>
  </si>
  <si>
    <t>Simon Birch</t>
  </si>
  <si>
    <t>Pooh's Heffalump Movie</t>
  </si>
  <si>
    <t>School for Scoundrels</t>
  </si>
  <si>
    <t>Silent Hill: Revelation 3D</t>
  </si>
  <si>
    <t>Home for the Holidays</t>
  </si>
  <si>
    <t>2/20/2009</t>
  </si>
  <si>
    <t>Fired Up</t>
  </si>
  <si>
    <t>Kung Fu Hustle</t>
  </si>
  <si>
    <t>7/26/2002</t>
  </si>
  <si>
    <t>The Country Bears</t>
  </si>
  <si>
    <t>21 Grams</t>
  </si>
  <si>
    <t>Armored</t>
  </si>
  <si>
    <t>The Kite Runner</t>
  </si>
  <si>
    <t>Paparazzi</t>
  </si>
  <si>
    <t>A Guy Thing</t>
  </si>
  <si>
    <t>2/15/1965</t>
  </si>
  <si>
    <t>The Greatest Story Ever Told</t>
  </si>
  <si>
    <t>Loser</t>
  </si>
  <si>
    <t>9/23/2009</t>
  </si>
  <si>
    <t>Capitalism: A Love Story</t>
  </si>
  <si>
    <t>Lockout</t>
  </si>
  <si>
    <t>Disaster Movie</t>
  </si>
  <si>
    <t>What's Your Number?</t>
  </si>
  <si>
    <t>The Man Who Knew Too Little</t>
  </si>
  <si>
    <t>Crank 2: High Voltage</t>
  </si>
  <si>
    <t>Burnt</t>
  </si>
  <si>
    <t>Envy</t>
  </si>
  <si>
    <t>One Night with the King</t>
  </si>
  <si>
    <t>10/21/1994</t>
  </si>
  <si>
    <t>Bullets Over Broadway</t>
  </si>
  <si>
    <t>Ghost Town</t>
  </si>
  <si>
    <t>The Quiet American</t>
  </si>
  <si>
    <t>Triple 9</t>
  </si>
  <si>
    <t>The Weather Man</t>
  </si>
  <si>
    <t>Undisputed</t>
  </si>
  <si>
    <t>12 Rounds</t>
  </si>
  <si>
    <t>Let Me In</t>
  </si>
  <si>
    <t>3 Ninjas Kick Back</t>
  </si>
  <si>
    <t>Be Kind Rewind</t>
  </si>
  <si>
    <t>Mrs. Henderson Presents</t>
  </si>
  <si>
    <t>Deconstructing Harry</t>
  </si>
  <si>
    <t>Three to Tango</t>
  </si>
  <si>
    <t>12/15/1989</t>
  </si>
  <si>
    <t>We're No Angels</t>
  </si>
  <si>
    <t>Everyone Says I Love You</t>
  </si>
  <si>
    <t>8/31/2007</t>
  </si>
  <si>
    <t>Death Sentence</t>
  </si>
  <si>
    <t>Everybody's Fine</t>
  </si>
  <si>
    <t>Super Babies: Baby Geniuses 2</t>
  </si>
  <si>
    <t>Battle of the Year</t>
  </si>
  <si>
    <t>The Man</t>
  </si>
  <si>
    <t>Code Name: The Cleaner</t>
  </si>
  <si>
    <t>Inherent Vice</t>
  </si>
  <si>
    <t>Connie &amp; Carla</t>
  </si>
  <si>
    <t>Machete Kills</t>
  </si>
  <si>
    <t>Sweet Charity</t>
  </si>
  <si>
    <t>2/24/2006</t>
  </si>
  <si>
    <t>Doogal</t>
  </si>
  <si>
    <t>Proof</t>
  </si>
  <si>
    <t>An American Carol</t>
  </si>
  <si>
    <t>Willard</t>
  </si>
  <si>
    <t>Strange Wilderness</t>
  </si>
  <si>
    <t>Little Boy</t>
  </si>
  <si>
    <t>Topsy Turvy</t>
  </si>
  <si>
    <t>Chasing Mavericks</t>
  </si>
  <si>
    <t>A Most Violent Year</t>
  </si>
  <si>
    <t>A Dangerous Method</t>
  </si>
  <si>
    <t>A Scanner Darkly</t>
  </si>
  <si>
    <t>Bandslam</t>
  </si>
  <si>
    <t>Alone in the Dark</t>
  </si>
  <si>
    <t>Birth</t>
  </si>
  <si>
    <t>Passchendaele</t>
  </si>
  <si>
    <t>Flash of Genius</t>
  </si>
  <si>
    <t>I'm Not There</t>
  </si>
  <si>
    <t>The Cold Light of Day</t>
  </si>
  <si>
    <t>The Brothers Bloom</t>
  </si>
  <si>
    <t>Synecdoche, New York</t>
  </si>
  <si>
    <t>10/29/1999</t>
  </si>
  <si>
    <t>Mononoke-hime</t>
  </si>
  <si>
    <t>Bon Voyage</t>
  </si>
  <si>
    <t>My All-American</t>
  </si>
  <si>
    <t>Can't Stop the Music</t>
  </si>
  <si>
    <t>8/26/2016</t>
  </si>
  <si>
    <t>Hands of Stone</t>
  </si>
  <si>
    <t>The Proposition</t>
  </si>
  <si>
    <t>Marci X</t>
  </si>
  <si>
    <t>Equilibrium</t>
  </si>
  <si>
    <t>Dylan Dog: Dead of Night</t>
  </si>
  <si>
    <t>The Oogieloves in the BIG Balloon Adventure</t>
  </si>
  <si>
    <t>5/23/2008</t>
  </si>
  <si>
    <t>The Children of Huang Shi</t>
  </si>
  <si>
    <t>The Yards</t>
  </si>
  <si>
    <t>All Good Things</t>
  </si>
  <si>
    <t>By the Sea</t>
  </si>
  <si>
    <t>Steamboy</t>
  </si>
  <si>
    <t>The Game of Their Lives</t>
  </si>
  <si>
    <t>Rapa Nui</t>
  </si>
  <si>
    <t>The Tempest</t>
  </si>
  <si>
    <t>CJ7</t>
  </si>
  <si>
    <t>Couloirs du temps: Les visiteurs 2, Les</t>
  </si>
  <si>
    <t>People I Know</t>
  </si>
  <si>
    <t>Regression</t>
  </si>
  <si>
    <t>Koltchak</t>
  </si>
  <si>
    <t>Zambezia</t>
  </si>
  <si>
    <t>4/13/2010</t>
  </si>
  <si>
    <t>Three Kingdoms: Resurrection of the Dragon</t>
  </si>
  <si>
    <t>3/31/2004</t>
  </si>
  <si>
    <t>The Touch</t>
  </si>
  <si>
    <t>Survivor</t>
  </si>
  <si>
    <t>Butterfly on a Wheel</t>
  </si>
  <si>
    <t>Ramanujan</t>
  </si>
  <si>
    <t>Story of Bonnie and Clyde, The</t>
  </si>
  <si>
    <t>8/29/2014</t>
  </si>
  <si>
    <t>Dwegons and Leprechauns</t>
  </si>
  <si>
    <t>The History of Love</t>
  </si>
  <si>
    <t>6/30/2016</t>
  </si>
  <si>
    <t>Fight Valley</t>
  </si>
  <si>
    <t>12/31/2017</t>
  </si>
  <si>
    <t>The Thousand Miles</t>
  </si>
  <si>
    <t>Der Baader Meinhof Komplex</t>
  </si>
  <si>
    <t>The Painted Veil</t>
  </si>
  <si>
    <t>The Frozen Ground</t>
  </si>
  <si>
    <t>The Devil's Double</t>
  </si>
  <si>
    <t>Back to the Future</t>
  </si>
  <si>
    <t>Dances with Wolves</t>
  </si>
  <si>
    <t>Scary Movie</t>
  </si>
  <si>
    <t>Bad Teacher</t>
  </si>
  <si>
    <t>Sausage Party</t>
  </si>
  <si>
    <t>9/15/1989</t>
  </si>
  <si>
    <t>Sea of Love</t>
  </si>
  <si>
    <t>Just Married</t>
  </si>
  <si>
    <t>I Can Do Bad All By Myself</t>
  </si>
  <si>
    <t>A Cinderella Story</t>
  </si>
  <si>
    <t>5/23/1980</t>
  </si>
  <si>
    <t>The Shining</t>
  </si>
  <si>
    <t>10/26/2001</t>
  </si>
  <si>
    <t>Thirteen Ghosts</t>
  </si>
  <si>
    <t>House on Haunted Hill</t>
  </si>
  <si>
    <t>The Crazies</t>
  </si>
  <si>
    <t>Notorious</t>
  </si>
  <si>
    <t>The Switch</t>
  </si>
  <si>
    <t>Leap Year</t>
  </si>
  <si>
    <t>The Book Thief</t>
  </si>
  <si>
    <t>Gone, Baby, Gone</t>
  </si>
  <si>
    <t>7/26/2000</t>
  </si>
  <si>
    <t>Thomas and the Magic Railroad</t>
  </si>
  <si>
    <t>Mutiny on The Bounty</t>
  </si>
  <si>
    <t>Sen to Chihiro no Kamikakushi</t>
  </si>
  <si>
    <t>Sex Drive</t>
  </si>
  <si>
    <t>Firestorm</t>
  </si>
  <si>
    <t>Take Me Home Tonight</t>
  </si>
  <si>
    <t>Won't Back Down</t>
  </si>
  <si>
    <t>The Fall of the Roman Empire</t>
  </si>
  <si>
    <t>The Nutcracker</t>
  </si>
  <si>
    <t>Kansas City</t>
  </si>
  <si>
    <t>Out of Inferno</t>
  </si>
  <si>
    <t>George A. Romero's Land of the Dead</t>
  </si>
  <si>
    <t>Indigènes</t>
  </si>
  <si>
    <t>4/15/2005</t>
  </si>
  <si>
    <t>The Amityville Horror</t>
  </si>
  <si>
    <t>Adaptation</t>
  </si>
  <si>
    <t>The Invention of Lying</t>
  </si>
  <si>
    <t>5/22/1998</t>
  </si>
  <si>
    <t>Fear and Loathing in Las Vegas</t>
  </si>
  <si>
    <t>Ne le dis à personne</t>
  </si>
  <si>
    <t>Left Behind</t>
  </si>
  <si>
    <t>Neighbors</t>
  </si>
  <si>
    <t>Borat</t>
  </si>
  <si>
    <t>7/29/1994</t>
  </si>
  <si>
    <t>The Mask</t>
  </si>
  <si>
    <t>Big</t>
  </si>
  <si>
    <t>Legally Blonde</t>
  </si>
  <si>
    <t>Mean Girls</t>
  </si>
  <si>
    <t>Star Trek III: The Search for Spock</t>
  </si>
  <si>
    <t>The Exorcism of Emily Rose</t>
  </si>
  <si>
    <t>Deuce Bigalow: Male Gigolo</t>
  </si>
  <si>
    <t>Barbershop 2: Back in Business</t>
  </si>
  <si>
    <t>The Family Stone</t>
  </si>
  <si>
    <t>Bad Santa</t>
  </si>
  <si>
    <t>Predator</t>
  </si>
  <si>
    <t>My Big Fat Greek Wedding 2</t>
  </si>
  <si>
    <t>Austin Powers: International Man of Mystery</t>
  </si>
  <si>
    <t>Diary of a Wimpy Kid: Rodrick Rules</t>
  </si>
  <si>
    <t>9/19/1984</t>
  </si>
  <si>
    <t>Amadeus</t>
  </si>
  <si>
    <t>Prom Night</t>
  </si>
  <si>
    <t>Soul Surfer</t>
  </si>
  <si>
    <t>Under the Tuscan Sun</t>
  </si>
  <si>
    <t>Birdman or (The Unexpected Virtue of Ignorance)</t>
  </si>
  <si>
    <t>Peggy Sue Got Married</t>
  </si>
  <si>
    <t>12/26/2001</t>
  </si>
  <si>
    <t>Gosford Park</t>
  </si>
  <si>
    <t>Orange County</t>
  </si>
  <si>
    <t>Blue Jasmine</t>
  </si>
  <si>
    <t>United 93</t>
  </si>
  <si>
    <t>Honey</t>
  </si>
  <si>
    <t>The Fog</t>
  </si>
  <si>
    <t>5/24/1996</t>
  </si>
  <si>
    <t>Spy Hard</t>
  </si>
  <si>
    <t>12/13/1989</t>
  </si>
  <si>
    <t>Glory</t>
  </si>
  <si>
    <t>6/29/1984</t>
  </si>
  <si>
    <t>Conan the Destroyer</t>
  </si>
  <si>
    <t>Love the Coopers</t>
  </si>
  <si>
    <t>6/24/1970</t>
  </si>
  <si>
    <t>Catch-22</t>
  </si>
  <si>
    <t>Observe and Report</t>
  </si>
  <si>
    <t>11/14/1980</t>
  </si>
  <si>
    <t>Raging Bull</t>
  </si>
  <si>
    <t>Love Happens</t>
  </si>
  <si>
    <t>Fame</t>
  </si>
  <si>
    <t>Young Sherlock Holmes</t>
  </si>
  <si>
    <t>127 Hours</t>
  </si>
  <si>
    <t>Small Time Crooks</t>
  </si>
  <si>
    <t>Center Stage</t>
  </si>
  <si>
    <t>Norm of the North</t>
  </si>
  <si>
    <t>Catch That Kid</t>
  </si>
  <si>
    <t>Jobs</t>
  </si>
  <si>
    <t>Life as a House</t>
  </si>
  <si>
    <t>Youth in Revolt</t>
  </si>
  <si>
    <t>And So It Goes</t>
  </si>
  <si>
    <t>I Love You, Beth Cooper</t>
  </si>
  <si>
    <t>7/24/1981</t>
  </si>
  <si>
    <t>Blow Out</t>
  </si>
  <si>
    <t>Tailor of Panama</t>
  </si>
  <si>
    <t>5/22/1981</t>
  </si>
  <si>
    <t>The Legend of the Lone Ranger</t>
  </si>
  <si>
    <t>1/31/2014</t>
  </si>
  <si>
    <t>Labor Day</t>
  </si>
  <si>
    <t>8/30/2013</t>
  </si>
  <si>
    <t>Getaway</t>
  </si>
  <si>
    <t>The Ice Storm</t>
  </si>
  <si>
    <t>Being Julia</t>
  </si>
  <si>
    <t>3/22/1989</t>
  </si>
  <si>
    <t>Troop Beverly Hills</t>
  </si>
  <si>
    <t>2/21/1986</t>
  </si>
  <si>
    <t>Nine 1/2 Weeks</t>
  </si>
  <si>
    <t>The Last Station</t>
  </si>
  <si>
    <t>Dragonslayer</t>
  </si>
  <si>
    <t>Ed Wood</t>
  </si>
  <si>
    <t>Mongol</t>
  </si>
  <si>
    <t>RocknRolla</t>
  </si>
  <si>
    <t>Megaforce</t>
  </si>
  <si>
    <t>Mao's Last Dancer</t>
  </si>
  <si>
    <t>Hamlet</t>
  </si>
  <si>
    <t>The Railway Man</t>
  </si>
  <si>
    <t>Restoration</t>
  </si>
  <si>
    <t>Midnight Special</t>
  </si>
  <si>
    <t>Metallica Through the Never</t>
  </si>
  <si>
    <t>Anything Else</t>
  </si>
  <si>
    <t>Unforgettable</t>
  </si>
  <si>
    <t>12/30/2009</t>
  </si>
  <si>
    <t>Das Weisse Band: Eine deutsche Kindergeschichte</t>
  </si>
  <si>
    <t>Phantom</t>
  </si>
  <si>
    <t>The Salton Sea</t>
  </si>
  <si>
    <t>The Informers</t>
  </si>
  <si>
    <t>One Man's Hero</t>
  </si>
  <si>
    <t>Carlos</t>
  </si>
  <si>
    <t>Renaissance</t>
  </si>
  <si>
    <t>I Come with the Rain</t>
  </si>
  <si>
    <t>I Am Wrath</t>
  </si>
  <si>
    <t>Day of the Dead</t>
  </si>
  <si>
    <t>The Prince</t>
  </si>
  <si>
    <t>Wolves</t>
  </si>
  <si>
    <t>Forsaken</t>
  </si>
  <si>
    <t>T2: Trainspotting</t>
  </si>
  <si>
    <t>6/28/1985</t>
  </si>
  <si>
    <t>Red Sonja</t>
  </si>
  <si>
    <t>Red Lights</t>
  </si>
  <si>
    <t>Superbad</t>
  </si>
  <si>
    <t>Madea Goes To Jail</t>
  </si>
  <si>
    <t>Step Up 2 the Streets</t>
  </si>
  <si>
    <t>Hoodwinked</t>
  </si>
  <si>
    <t>Hitman</t>
  </si>
  <si>
    <t>Hotel Rwanda</t>
  </si>
  <si>
    <t>Beerfest</t>
  </si>
  <si>
    <t>Black Nativity</t>
  </si>
  <si>
    <t>City of Ghosts</t>
  </si>
  <si>
    <t>The Others</t>
  </si>
  <si>
    <t>7/18/1986</t>
  </si>
  <si>
    <t>Aliens</t>
  </si>
  <si>
    <t>8/13/2014</t>
  </si>
  <si>
    <t>Let’s Be Cops</t>
  </si>
  <si>
    <t>I Know What You Did Last Summer</t>
  </si>
  <si>
    <t>10/22/1964</t>
  </si>
  <si>
    <t>My Fair Lady</t>
  </si>
  <si>
    <t>10/22/2004</t>
  </si>
  <si>
    <t>Sideways</t>
  </si>
  <si>
    <t>11/15/2013</t>
  </si>
  <si>
    <t>The Best Man Holiday</t>
  </si>
  <si>
    <t>Friday the 13th</t>
  </si>
  <si>
    <t>Pitch Perfect</t>
  </si>
  <si>
    <t>Halloween: H2O</t>
  </si>
  <si>
    <t>Evil Dead</t>
  </si>
  <si>
    <t>Jet Li's Hero</t>
  </si>
  <si>
    <t>10/29/2010</t>
  </si>
  <si>
    <t>Saw 3D</t>
  </si>
  <si>
    <t>2/20/2015</t>
  </si>
  <si>
    <t>McFarland, USA</t>
  </si>
  <si>
    <t>The Hills Have Eyes</t>
  </si>
  <si>
    <t>40 Days and 40 Nights</t>
  </si>
  <si>
    <t>Good Boy!</t>
  </si>
  <si>
    <t>Smokin' Aces</t>
  </si>
  <si>
    <t>A Night at the Roxbury</t>
  </si>
  <si>
    <t>Beastly</t>
  </si>
  <si>
    <t>Brooklyn's Finest</t>
  </si>
  <si>
    <t>Tron</t>
  </si>
  <si>
    <t>Lottery Ticket</t>
  </si>
  <si>
    <t>Dickie Roberts: Former Child Star</t>
  </si>
  <si>
    <t>ATL</t>
  </si>
  <si>
    <t>Summer Catch</t>
  </si>
  <si>
    <t>A Simple Plan</t>
  </si>
  <si>
    <t>Larry the Cable Guy: Health Inspector</t>
  </si>
  <si>
    <t>Wes Craven Presents: They</t>
  </si>
  <si>
    <t>The Adventures of Elmo in Grouchland</t>
  </si>
  <si>
    <t>7/24/1987</t>
  </si>
  <si>
    <t>Superman IV: The Quest for Peace</t>
  </si>
  <si>
    <t>55 Days at Peking</t>
  </si>
  <si>
    <t>My Life in Ruins</t>
  </si>
  <si>
    <t>American Dreamz</t>
  </si>
  <si>
    <t>How She Move</t>
  </si>
  <si>
    <t>Running Scared</t>
  </si>
  <si>
    <t>The Apparition</t>
  </si>
  <si>
    <t>Bobby Jones: Stroke of Genius</t>
  </si>
  <si>
    <t>8/29/1986</t>
  </si>
  <si>
    <t>Shanghai Surprise</t>
  </si>
  <si>
    <t>L'illusionniste</t>
  </si>
  <si>
    <t>Roar</t>
  </si>
  <si>
    <t>10/17/2003</t>
  </si>
  <si>
    <t>Veronica Guerin</t>
  </si>
  <si>
    <t>11/14/2007</t>
  </si>
  <si>
    <t>Southland Tales</t>
  </si>
  <si>
    <t>Escobar: Paradise Lost</t>
  </si>
  <si>
    <t>6/23/2009</t>
  </si>
  <si>
    <t>Chasseurs de dragons</t>
  </si>
  <si>
    <t>10/21/1977</t>
  </si>
  <si>
    <t>Damnation Alley</t>
  </si>
  <si>
    <t>The Young Messiah</t>
  </si>
  <si>
    <t>FUR: An Imaginary Portrait of Diane Arbus</t>
  </si>
  <si>
    <t>11/27/1991</t>
  </si>
  <si>
    <t>My Girl</t>
  </si>
  <si>
    <t>Wall Street</t>
  </si>
  <si>
    <t>Sense and Sensibility</t>
  </si>
  <si>
    <t>The Illusionist</t>
  </si>
  <si>
    <t>Becoming Jane</t>
  </si>
  <si>
    <t>House of Sand and Fog</t>
  </si>
  <si>
    <t>Sydney White</t>
  </si>
  <si>
    <t>Arn - Tempelriddaren</t>
  </si>
  <si>
    <t>Dead Poets Society</t>
  </si>
  <si>
    <t>12/16/1994</t>
  </si>
  <si>
    <t>Dumb &amp; Dumber</t>
  </si>
  <si>
    <t>When Harry Met Sally…</t>
  </si>
  <si>
    <t>Road Trip</t>
  </si>
  <si>
    <t>The Verdict</t>
  </si>
  <si>
    <t>Varsity Blues</t>
  </si>
  <si>
    <t>Moonrise Kingdom</t>
  </si>
  <si>
    <t>11/25/2011</t>
  </si>
  <si>
    <t>The Artist</t>
  </si>
  <si>
    <t>The Unborn</t>
  </si>
  <si>
    <t>The Master of Disguise</t>
  </si>
  <si>
    <t>The Texas Chainsaw Massacre: The Beginning</t>
  </si>
  <si>
    <t>El Laberinto del Fauno</t>
  </si>
  <si>
    <t>The Roommate</t>
  </si>
  <si>
    <t>The Messengers</t>
  </si>
  <si>
    <t>See Spot Run</t>
  </si>
  <si>
    <t>Double Impact</t>
  </si>
  <si>
    <t>6/27/2001</t>
  </si>
  <si>
    <t>Baby Boy</t>
  </si>
  <si>
    <t>Joe Dirt</t>
  </si>
  <si>
    <t>The Women</t>
  </si>
  <si>
    <t>4/20/2007</t>
  </si>
  <si>
    <t>Hot Fuzz</t>
  </si>
  <si>
    <t>Vicky Cristina Barcelona</t>
  </si>
  <si>
    <t>Boys and Girls</t>
  </si>
  <si>
    <t>Léon</t>
  </si>
  <si>
    <t>Remember Me</t>
  </si>
  <si>
    <t>White Oleander</t>
  </si>
  <si>
    <t>Jennifer's Body</t>
  </si>
  <si>
    <t>Drowning Mona</t>
  </si>
  <si>
    <t>1/30/1987</t>
  </si>
  <si>
    <t>Radio Days</t>
  </si>
  <si>
    <t>How to Deal</t>
  </si>
  <si>
    <t>Soul Plane</t>
  </si>
  <si>
    <t>My Stepmother Is an Alien</t>
  </si>
  <si>
    <t>People Like Us</t>
  </si>
  <si>
    <t>The Thirteenth Floor</t>
  </si>
  <si>
    <t>The Cookout</t>
  </si>
  <si>
    <t>10/19/1979</t>
  </si>
  <si>
    <t>Meteor</t>
  </si>
  <si>
    <t>Highlander</t>
  </si>
  <si>
    <t>Hollywood Ending</t>
  </si>
  <si>
    <t>Duets</t>
  </si>
  <si>
    <t>Detroit Rock City</t>
  </si>
  <si>
    <t>Things We Lost in the Fire</t>
  </si>
  <si>
    <t>The Homesman</t>
  </si>
  <si>
    <t>Trance</t>
  </si>
  <si>
    <t>The Immigrant</t>
  </si>
  <si>
    <t>Steel</t>
  </si>
  <si>
    <t>The White Countess</t>
  </si>
  <si>
    <t>Bienvenue chez les Ch'tis</t>
  </si>
  <si>
    <t>Enter the Void</t>
  </si>
  <si>
    <t>Good</t>
  </si>
  <si>
    <t>Vamps</t>
  </si>
  <si>
    <t>Haeundae</t>
  </si>
  <si>
    <t>Hachiko: A Dog's Story</t>
  </si>
  <si>
    <t>Zulu</t>
  </si>
  <si>
    <t>Juwanna Mann</t>
  </si>
  <si>
    <t>La Môme</t>
  </si>
  <si>
    <t>Ararat</t>
  </si>
  <si>
    <t>Slow Burn</t>
  </si>
  <si>
    <t>Madison</t>
  </si>
  <si>
    <t>The Yellow Handkerchief</t>
  </si>
  <si>
    <t>Wasabi</t>
  </si>
  <si>
    <t>Slither</t>
  </si>
  <si>
    <t>11/16/1990</t>
  </si>
  <si>
    <t>Home Alone</t>
  </si>
  <si>
    <t>Beverly Hills Cop</t>
  </si>
  <si>
    <t>5/16/1986</t>
  </si>
  <si>
    <t>Top Gun</t>
  </si>
  <si>
    <t>12/17/1982</t>
  </si>
  <si>
    <t>Tootsie</t>
  </si>
  <si>
    <t>11/25/1987</t>
  </si>
  <si>
    <t>3 Men and a Baby</t>
  </si>
  <si>
    <t>11/26/2010</t>
  </si>
  <si>
    <t>The King’s Speech</t>
  </si>
  <si>
    <t>9/15/1999</t>
  </si>
  <si>
    <t>American Beauty</t>
  </si>
  <si>
    <t>Crouching Tiger, Hidden Dragon</t>
  </si>
  <si>
    <t>Twins</t>
  </si>
  <si>
    <t>Scream</t>
  </si>
  <si>
    <t>Jackass Presents: Bad Grandpa</t>
  </si>
  <si>
    <t>The Color Purple</t>
  </si>
  <si>
    <t>11/28/2014</t>
  </si>
  <si>
    <t>The Imitation Game</t>
  </si>
  <si>
    <t>3/30/1988</t>
  </si>
  <si>
    <t>Beetle Juice</t>
  </si>
  <si>
    <t>11/18/1959</t>
  </si>
  <si>
    <t>Mama</t>
  </si>
  <si>
    <t>Private Benjamin</t>
  </si>
  <si>
    <t>Coal Miner's Daughter</t>
  </si>
  <si>
    <t>Lethal Weapon</t>
  </si>
  <si>
    <t>Diary of a Wimpy Kid</t>
  </si>
  <si>
    <t>7/29/1983</t>
  </si>
  <si>
    <t>National Lampoon’s Vacation</t>
  </si>
  <si>
    <t>Halloween</t>
  </si>
  <si>
    <t>9/30/2006</t>
  </si>
  <si>
    <t>The Queen</t>
  </si>
  <si>
    <t>Why Did I Get Married?</t>
  </si>
  <si>
    <t>The Woman in Black</t>
  </si>
  <si>
    <t>Little Women</t>
  </si>
  <si>
    <t>The Deer Hunter</t>
  </si>
  <si>
    <t>When a Stranger Calls</t>
  </si>
  <si>
    <t>Big Fat Liar</t>
  </si>
  <si>
    <t>Cop Land</t>
  </si>
  <si>
    <t>Wag the Dog</t>
  </si>
  <si>
    <t>2/22/2013</t>
  </si>
  <si>
    <t>Snitch</t>
  </si>
  <si>
    <t>The Lizzie McGuire Movie</t>
  </si>
  <si>
    <t>Krampus</t>
  </si>
  <si>
    <t>End of Watch</t>
  </si>
  <si>
    <t>The Faculty</t>
  </si>
  <si>
    <t>What's Love Got to Do With It</t>
  </si>
  <si>
    <t>Not Another Teen Movie</t>
  </si>
  <si>
    <t>Wild</t>
  </si>
  <si>
    <t>12/16/1962</t>
  </si>
  <si>
    <t>Lawrence of Arabia</t>
  </si>
  <si>
    <t>The Theory of Everything</t>
  </si>
  <si>
    <t>Drive</t>
  </si>
  <si>
    <t>The Skulls</t>
  </si>
  <si>
    <t>Hawaii</t>
  </si>
  <si>
    <t>Malibu's Most Wanted</t>
  </si>
  <si>
    <t>All About Steve</t>
  </si>
  <si>
    <t>Where the Heart Is</t>
  </si>
  <si>
    <t>Halloween 2</t>
  </si>
  <si>
    <t>The Last House on the Left</t>
  </si>
  <si>
    <t>Because of Winn-Dixie</t>
  </si>
  <si>
    <t>The Wedding Date</t>
  </si>
  <si>
    <t>9/25/1987</t>
  </si>
  <si>
    <t>The Princess Bride</t>
  </si>
  <si>
    <t>Halloween: Resurrection</t>
  </si>
  <si>
    <t>The Great Debaters</t>
  </si>
  <si>
    <t>When the Game Stands Tall</t>
  </si>
  <si>
    <t>Confessions of a Teenage Drama Queen</t>
  </si>
  <si>
    <t>4/17/1998</t>
  </si>
  <si>
    <t>The Object of my Affection</t>
  </si>
  <si>
    <t>28 Weeks Later</t>
  </si>
  <si>
    <t>Grosse Pointe Blank</t>
  </si>
  <si>
    <t>Love and Basketball</t>
  </si>
  <si>
    <t>Book of Shadows: Blair Witch 2</t>
  </si>
  <si>
    <t>Boogie Nights</t>
  </si>
  <si>
    <t>Ramona and Beezus</t>
  </si>
  <si>
    <t>8/27/2014</t>
  </si>
  <si>
    <t>The November Man</t>
  </si>
  <si>
    <t>The Craft</t>
  </si>
  <si>
    <t>12/28/2005</t>
  </si>
  <si>
    <t>Match Point</t>
  </si>
  <si>
    <t>The Remains of the Day</t>
  </si>
  <si>
    <t>Nowhere to Run</t>
  </si>
  <si>
    <t>9/22/2000</t>
  </si>
  <si>
    <t>Urban Legends: Final Cut</t>
  </si>
  <si>
    <t>The Place Beyond the Pines</t>
  </si>
  <si>
    <t>Flicka</t>
  </si>
  <si>
    <t>The Hills Have Eyes II</t>
  </si>
  <si>
    <t>4/29/2016</t>
  </si>
  <si>
    <t>Keanu</t>
  </si>
  <si>
    <t>Country Strong</t>
  </si>
  <si>
    <t>Tuck Everlasting</t>
  </si>
  <si>
    <t>The Marine</t>
  </si>
  <si>
    <t>Disturbing Behavior</t>
  </si>
  <si>
    <t>The Big Lebowski</t>
  </si>
  <si>
    <t>A Most Wanted Man</t>
  </si>
  <si>
    <t>The Hurt Locker</t>
  </si>
  <si>
    <t>Eye of the Beholder</t>
  </si>
  <si>
    <t>The Man with the Iron Fists</t>
  </si>
  <si>
    <t>Firestarter</t>
  </si>
  <si>
    <t>11/30/2012</t>
  </si>
  <si>
    <t>Killing Them Softly</t>
  </si>
  <si>
    <t>Freddy Got Fingered</t>
  </si>
  <si>
    <t>One Day</t>
  </si>
  <si>
    <t>De-Lovely</t>
  </si>
  <si>
    <t>Whip It</t>
  </si>
  <si>
    <t>The Pirates Who Don't Do Anything: A VeggieTales Movie</t>
  </si>
  <si>
    <t>1/23/2008</t>
  </si>
  <si>
    <t>U2 3D</t>
  </si>
  <si>
    <t>Highlander: Endgame</t>
  </si>
  <si>
    <t>Idlewild</t>
  </si>
  <si>
    <t>Confidence</t>
  </si>
  <si>
    <t>Knockaround Guys</t>
  </si>
  <si>
    <t>The Muse</t>
  </si>
  <si>
    <t>Barney's Great Adventure</t>
  </si>
  <si>
    <t>New York Stories</t>
  </si>
  <si>
    <t>Home Fries</t>
  </si>
  <si>
    <t>3/24/2000</t>
  </si>
  <si>
    <t>Here on Earth</t>
  </si>
  <si>
    <t>Raise Your Voice</t>
  </si>
  <si>
    <t>Brazil</t>
  </si>
  <si>
    <t>4/23/1993</t>
  </si>
  <si>
    <t>The Dark Half</t>
  </si>
  <si>
    <t>Black Snake Moan</t>
  </si>
  <si>
    <t>Dark Blue</t>
  </si>
  <si>
    <t>Peeples</t>
  </si>
  <si>
    <t>A Mighty Heart</t>
  </si>
  <si>
    <t>9/30/1983</t>
  </si>
  <si>
    <t>Brainstorm</t>
  </si>
  <si>
    <t>Whatever it Takes</t>
  </si>
  <si>
    <t>Boat Trip</t>
  </si>
  <si>
    <t>5/22/2002</t>
  </si>
  <si>
    <t>The Importance of Being Earnest</t>
  </si>
  <si>
    <t>5/21/1999</t>
  </si>
  <si>
    <t>The Love Letter</t>
  </si>
  <si>
    <t>Hoot</t>
  </si>
  <si>
    <t>In Bruges</t>
  </si>
  <si>
    <t>12/28/2012</t>
  </si>
  <si>
    <t>Promised Land</t>
  </si>
  <si>
    <t>Mulholland Drive</t>
  </si>
  <si>
    <t>8/20/2008</t>
  </si>
  <si>
    <t>The Rocker</t>
  </si>
  <si>
    <t>Post Grad</t>
  </si>
  <si>
    <t>Whatever Works</t>
  </si>
  <si>
    <t>7/19/2000</t>
  </si>
  <si>
    <t>The In Crowd</t>
  </si>
  <si>
    <t>Los tres entierros de Melquiades Estrada</t>
  </si>
  <si>
    <t>Jakob the Liar</t>
  </si>
  <si>
    <t>Se jie</t>
  </si>
  <si>
    <t>Kiss Kiss, Bang Bang</t>
  </si>
  <si>
    <t>Idle Hands</t>
  </si>
  <si>
    <t>Scout's Guide to the Zombie Apocalypse</t>
  </si>
  <si>
    <t>Blood and Chocolate</t>
  </si>
  <si>
    <t>9/22/2010</t>
  </si>
  <si>
    <t>You Will Meet a Tall Dark Stranger</t>
  </si>
  <si>
    <t>9/15/2010</t>
  </si>
  <si>
    <t>Never Let Me Go</t>
  </si>
  <si>
    <t>The Company</t>
  </si>
  <si>
    <t>Transsiberian</t>
  </si>
  <si>
    <t>Crazy in Alabama</t>
  </si>
  <si>
    <t>1/17/1986</t>
  </si>
  <si>
    <t>The Clan of the Cave Bear</t>
  </si>
  <si>
    <t>Funny Games</t>
  </si>
  <si>
    <t>Banlieue 13</t>
  </si>
  <si>
    <t>Felicia's Journey</t>
  </si>
  <si>
    <t>Metropolis</t>
  </si>
  <si>
    <t>Nie yin niang</t>
  </si>
  <si>
    <t>Things to Do in Denver when You're Dead</t>
  </si>
  <si>
    <t>The Return</t>
  </si>
  <si>
    <t>Buffalo Soldiers</t>
  </si>
  <si>
    <t>Steal (Canadian Release)</t>
  </si>
  <si>
    <t>Centurion</t>
  </si>
  <si>
    <t>Ong-Bak 2</t>
  </si>
  <si>
    <t>12/31/1996</t>
  </si>
  <si>
    <t>Silent Trigger</t>
  </si>
  <si>
    <t>Midnight Meat Train</t>
  </si>
  <si>
    <t>Winnie Mandela</t>
  </si>
  <si>
    <t>The Son of No One</t>
  </si>
  <si>
    <t>All the Queen's Men</t>
  </si>
  <si>
    <t>The Good Night</t>
  </si>
  <si>
    <t>Khumba</t>
  </si>
  <si>
    <t>Chiamatemi Francesco - Il papa della gente</t>
  </si>
  <si>
    <t>Bathory</t>
  </si>
  <si>
    <t>12/31/2005</t>
  </si>
  <si>
    <t>Dungeons &amp; Dragons: Wrath of the Dragon God</t>
  </si>
  <si>
    <t>Automata</t>
  </si>
  <si>
    <t>Broken Horses</t>
  </si>
  <si>
    <t>Pandaemonium</t>
  </si>
  <si>
    <t>Shinjuku Incident</t>
  </si>
  <si>
    <t>In Dubious Battle</t>
  </si>
  <si>
    <t>Groundhog Day</t>
  </si>
  <si>
    <t>Magic Mike XXL</t>
  </si>
  <si>
    <t>Romeo+Juliet</t>
  </si>
  <si>
    <t>Elle s'appelait Sarah</t>
  </si>
  <si>
    <t>Freedom</t>
  </si>
  <si>
    <t>Unforgiven</t>
  </si>
  <si>
    <t>Manderlay</t>
  </si>
  <si>
    <t>3/23/1990</t>
  </si>
  <si>
    <t>Pretty Woman</t>
  </si>
  <si>
    <t>9/18/1987</t>
  </si>
  <si>
    <t>Fatal Attraction</t>
  </si>
  <si>
    <t>Slumdog Millionaire</t>
  </si>
  <si>
    <t>12/17/1974</t>
  </si>
  <si>
    <t>Towering Inferno</t>
  </si>
  <si>
    <t>Crocodile Dundee 2</t>
  </si>
  <si>
    <t>12/20/1989</t>
  </si>
  <si>
    <t>Born on the Fourth of July</t>
  </si>
  <si>
    <t>Cool Runnings</t>
  </si>
  <si>
    <t>Stomp the Yard</t>
  </si>
  <si>
    <t>My Bloody Valentine</t>
  </si>
  <si>
    <t>8/31/2012</t>
  </si>
  <si>
    <t>The Possession</t>
  </si>
  <si>
    <t>10/22/1982</t>
  </si>
  <si>
    <t>First Blood</t>
  </si>
  <si>
    <t>7/13/1977</t>
  </si>
  <si>
    <t>The Spy Who Loved Me</t>
  </si>
  <si>
    <t>Urban Legend</t>
  </si>
  <si>
    <t>Taps</t>
  </si>
  <si>
    <t>Tyler Perry's Good Deeds</t>
  </si>
  <si>
    <t>White Fang</t>
  </si>
  <si>
    <t>12/21/1988</t>
  </si>
  <si>
    <t>Superstar</t>
  </si>
  <si>
    <t>12/30/2011</t>
  </si>
  <si>
    <t>The Iron Lady</t>
  </si>
  <si>
    <t>7/23/1993</t>
  </si>
  <si>
    <t>Poetic Justice</t>
  </si>
  <si>
    <t>Jonah: A VeggieTales Movie</t>
  </si>
  <si>
    <t>All About the Benjamins</t>
  </si>
  <si>
    <t>6/17/1977</t>
  </si>
  <si>
    <t>Exorcist II: The Heretic</t>
  </si>
  <si>
    <t>Our Family Wedding</t>
  </si>
  <si>
    <t>Vampire in Brooklyn</t>
  </si>
  <si>
    <t>An American Haunting</t>
  </si>
  <si>
    <t>My Boss's Daughter</t>
  </si>
  <si>
    <t>A Perfect Getaway</t>
  </si>
  <si>
    <t>10/25/1996</t>
  </si>
  <si>
    <t>Thinner</t>
  </si>
  <si>
    <t>Dead Man on Campus</t>
  </si>
  <si>
    <t>5/14/1999</t>
  </si>
  <si>
    <t>Tea with Mussolini</t>
  </si>
  <si>
    <t>6/22/1977</t>
  </si>
  <si>
    <t>New York, New York</t>
  </si>
  <si>
    <t>Jason X</t>
  </si>
  <si>
    <t>5/13/1994</t>
  </si>
  <si>
    <t>Crooklyn</t>
  </si>
  <si>
    <t>I Think I Love My Wife</t>
  </si>
  <si>
    <t>Hot Tub Time Machine 2</t>
  </si>
  <si>
    <t>Bobby</t>
  </si>
  <si>
    <t>Head Over Heels</t>
  </si>
  <si>
    <t>Fun Size</t>
  </si>
  <si>
    <t>Lost and Found</t>
  </si>
  <si>
    <t>11/30/2007</t>
  </si>
  <si>
    <t>Le Scaphandre et le Papillon</t>
  </si>
  <si>
    <t>Little Children</t>
  </si>
  <si>
    <t>Gossip</t>
  </si>
  <si>
    <t>A Walk on the Moon</t>
  </si>
  <si>
    <t>Catch a Fire</t>
  </si>
  <si>
    <t>Mr. Turner</t>
  </si>
  <si>
    <t>Soul Survivors</t>
  </si>
  <si>
    <t>Easy Virtue</t>
  </si>
  <si>
    <t>3/31/1995</t>
  </si>
  <si>
    <t>Jefferson in Paris</t>
  </si>
  <si>
    <t>Flipped</t>
  </si>
  <si>
    <t>Caravans</t>
  </si>
  <si>
    <t>Les herbes folles</t>
  </si>
  <si>
    <t>1/24/2003</t>
  </si>
  <si>
    <t>Amen</t>
  </si>
  <si>
    <t>The Lucky Ones</t>
  </si>
  <si>
    <t>Margaret</t>
  </si>
  <si>
    <t>12/31/2011</t>
  </si>
  <si>
    <t>Reign of Assassins</t>
  </si>
  <si>
    <t>10/27/2009</t>
  </si>
  <si>
    <t>Stan Helsing: A Parody</t>
  </si>
  <si>
    <t>Brokeback Mountain</t>
  </si>
  <si>
    <t>Clueless</t>
  </si>
  <si>
    <t>3/30/1990</t>
  </si>
  <si>
    <t>The Ten Commandments</t>
  </si>
  <si>
    <t>Far From Heaven</t>
  </si>
  <si>
    <t>Seven Psychopaths</t>
  </si>
  <si>
    <t>Quills</t>
  </si>
  <si>
    <t>1/29/1982</t>
  </si>
  <si>
    <t>The Border</t>
  </si>
  <si>
    <t>Downfall</t>
  </si>
  <si>
    <t>The Caveman's Valentine</t>
  </si>
  <si>
    <t>The Last Godfather</t>
  </si>
  <si>
    <t>Under the Skin</t>
  </si>
  <si>
    <t>Mar adentro</t>
  </si>
  <si>
    <t>No Good Deed</t>
  </si>
  <si>
    <t>12/23/1987</t>
  </si>
  <si>
    <t>Good Morning Vietnam</t>
  </si>
  <si>
    <t>Black Swan</t>
  </si>
  <si>
    <t>Save the Last Dance</t>
  </si>
  <si>
    <t>Justin Bieber: Never Say Never</t>
  </si>
  <si>
    <t>3/16/2016</t>
  </si>
  <si>
    <t>Miracles from Heaven</t>
  </si>
  <si>
    <t>Snow Day</t>
  </si>
  <si>
    <t>The Butterfly Effect</t>
  </si>
  <si>
    <t>The Godfather: Part II</t>
  </si>
  <si>
    <t>The Shallows</t>
  </si>
  <si>
    <t>8/19/1988</t>
  </si>
  <si>
    <t>A Nightmare on Elm Street 4: The Dream Master</t>
  </si>
  <si>
    <t>This Christmas</t>
  </si>
  <si>
    <t>About Last Night</t>
  </si>
  <si>
    <t>Dude, Where's My Car?</t>
  </si>
  <si>
    <t>Young Guns</t>
  </si>
  <si>
    <t>St. Vincent</t>
  </si>
  <si>
    <t>Earth to Echo</t>
  </si>
  <si>
    <t>Ten Things I Hate About You</t>
  </si>
  <si>
    <t>The New Guy</t>
  </si>
  <si>
    <t>Loaded Weapon 1</t>
  </si>
  <si>
    <t>Baby Geniuses</t>
  </si>
  <si>
    <t>4/24/1998</t>
  </si>
  <si>
    <t>The Big Hit</t>
  </si>
  <si>
    <t>Child's Play 2</t>
  </si>
  <si>
    <t>Harriet the Spy</t>
  </si>
  <si>
    <t>21 and Over</t>
  </si>
  <si>
    <t>The Mist</t>
  </si>
  <si>
    <t>Ex Machina</t>
  </si>
  <si>
    <t>Being John Malkovich</t>
  </si>
  <si>
    <t>Two Can Play That Game</t>
  </si>
  <si>
    <t>Admission</t>
  </si>
  <si>
    <t>The Perks of Being a Wallflower</t>
  </si>
  <si>
    <t>crazy/beautiful</t>
  </si>
  <si>
    <t>8/28/1998</t>
  </si>
  <si>
    <t>Room</t>
  </si>
  <si>
    <t>Letters from Iwo Jima</t>
  </si>
  <si>
    <t>Män som hatar kvinnor</t>
  </si>
  <si>
    <t>The Astronaut Farmer</t>
  </si>
  <si>
    <t>Dirty Work</t>
  </si>
  <si>
    <t>Woo</t>
  </si>
  <si>
    <t>4/13/1994</t>
  </si>
  <si>
    <t>Serial Mom</t>
  </si>
  <si>
    <t>Dick</t>
  </si>
  <si>
    <t>Light It Up</t>
  </si>
  <si>
    <t>Bubble Boy</t>
  </si>
  <si>
    <t>Birthday Girl</t>
  </si>
  <si>
    <t>Paris, je t'aime</t>
  </si>
  <si>
    <t>Resurrecting the Champ</t>
  </si>
  <si>
    <t>Chloe</t>
  </si>
  <si>
    <t>The Widow of St. Pierre</t>
  </si>
  <si>
    <t>Faithful</t>
  </si>
  <si>
    <t>Un Prophète</t>
  </si>
  <si>
    <t>I Love You, Phillip Morris</t>
  </si>
  <si>
    <t>The Vatican Tapes</t>
  </si>
  <si>
    <t>Find Me Guilty</t>
  </si>
  <si>
    <t>5/14/1993</t>
  </si>
  <si>
    <t>Excessive Force</t>
  </si>
  <si>
    <t>Infamous</t>
  </si>
  <si>
    <t>Attack the Block</t>
  </si>
  <si>
    <t>12/29/2000</t>
  </si>
  <si>
    <t>The Claim</t>
  </si>
  <si>
    <t>12/23/2011</t>
  </si>
  <si>
    <t>In The Land of Blood and Honey</t>
  </si>
  <si>
    <t>The Killer Inside Me</t>
  </si>
  <si>
    <t>Womb</t>
  </si>
  <si>
    <t>The Call</t>
  </si>
  <si>
    <t>Operation Chromite</t>
  </si>
  <si>
    <t>Crocodile Hunter: Collision Course</t>
  </si>
  <si>
    <t>Machete</t>
  </si>
  <si>
    <t>12/19/2002</t>
  </si>
  <si>
    <t>Antwone Fisher</t>
  </si>
  <si>
    <t>La Guerre du feu</t>
  </si>
  <si>
    <t>The Emperor's Club</t>
  </si>
  <si>
    <t>True Romance</t>
  </si>
  <si>
    <t>Sorority Row</t>
  </si>
  <si>
    <t>9/30/1992</t>
  </si>
  <si>
    <t>Glengarry Glen Ross</t>
  </si>
  <si>
    <t>The Boy in the Striped Pajamas</t>
  </si>
  <si>
    <t>Cat People</t>
  </si>
  <si>
    <t>5/25/1979</t>
  </si>
  <si>
    <t>The Prisoner of Zenda</t>
  </si>
  <si>
    <t>Conviction</t>
  </si>
  <si>
    <t>Lars and the Real Girl</t>
  </si>
  <si>
    <t>Solitary Man</t>
  </si>
  <si>
    <t>Dancer in the Dark</t>
  </si>
  <si>
    <t>Casino Jack</t>
  </si>
  <si>
    <t>12/31/1997</t>
  </si>
  <si>
    <t>Oscar and Lucinda</t>
  </si>
  <si>
    <t>The Funeral</t>
  </si>
  <si>
    <t>Tae Guik Gi: The Brotherhood of War</t>
  </si>
  <si>
    <t>The Perfect Game</t>
  </si>
  <si>
    <t>Ernest et Celestine</t>
  </si>
  <si>
    <t>11/18/1988</t>
  </si>
  <si>
    <t>The Land Before Time</t>
  </si>
  <si>
    <t>6/20/1975</t>
  </si>
  <si>
    <t>Jaws</t>
  </si>
  <si>
    <t>12/26/1973</t>
  </si>
  <si>
    <t>The Exorcist</t>
  </si>
  <si>
    <t>The Fault in Our Stars</t>
  </si>
  <si>
    <t>American Pie</t>
  </si>
  <si>
    <t>Think Like a Man</t>
  </si>
  <si>
    <t>4/16/2014</t>
  </si>
  <si>
    <t>Heaven is for Real</t>
  </si>
  <si>
    <t>The Golden Child</t>
  </si>
  <si>
    <t>Star Trek II: The Wrath of Khan</t>
  </si>
  <si>
    <t>Barbershop</t>
  </si>
  <si>
    <t>WarGames</t>
  </si>
  <si>
    <t>Ace Ventura: Pet Detective</t>
  </si>
  <si>
    <t>Act of Valor</t>
  </si>
  <si>
    <t>Witness</t>
  </si>
  <si>
    <t>Step Up</t>
  </si>
  <si>
    <t>Chronicle</t>
  </si>
  <si>
    <t>Beavis and Butt-head Do America</t>
  </si>
  <si>
    <t>Patton</t>
  </si>
  <si>
    <t>Project X</t>
  </si>
  <si>
    <t>Jackie Brown</t>
  </si>
  <si>
    <t>11/18/1983</t>
  </si>
  <si>
    <t>Yentl</t>
  </si>
  <si>
    <t>Harold &amp; Kumar Escape from Guantanamo Bay</t>
  </si>
  <si>
    <t>Philomena</t>
  </si>
  <si>
    <t>Time Bandits</t>
  </si>
  <si>
    <t>Crossroads</t>
  </si>
  <si>
    <t>Paper Towns</t>
  </si>
  <si>
    <t>Quarantine</t>
  </si>
  <si>
    <t>8/21/2002</t>
  </si>
  <si>
    <t>One Hour Photo</t>
  </si>
  <si>
    <t>The Eye</t>
  </si>
  <si>
    <t>Johnson Family Vacation</t>
  </si>
  <si>
    <t>How High</t>
  </si>
  <si>
    <t>Spartacus</t>
  </si>
  <si>
    <t>Crank</t>
  </si>
  <si>
    <t>The Muppet Christmas Carol</t>
  </si>
  <si>
    <t>Frida</t>
  </si>
  <si>
    <t>Katy Perry: Part of Me</t>
  </si>
  <si>
    <t>Top Five</t>
  </si>
  <si>
    <t>Rounders</t>
  </si>
  <si>
    <t>4/28/1967</t>
  </si>
  <si>
    <t>6/15/1979</t>
  </si>
  <si>
    <t>Prophecy</t>
  </si>
  <si>
    <t>Project Almanac</t>
  </si>
  <si>
    <t>Just Wright</t>
  </si>
  <si>
    <t>A Stir of Echoes</t>
  </si>
  <si>
    <t>1/13/1995</t>
  </si>
  <si>
    <t>Tales from the Crypt: Demon Knight</t>
  </si>
  <si>
    <t>The Boys from Brazil</t>
  </si>
  <si>
    <t>The Upside of Anger</t>
  </si>
  <si>
    <t>Aquamarine</t>
  </si>
  <si>
    <t>Nebraska</t>
  </si>
  <si>
    <t>My Baby's Daddy</t>
  </si>
  <si>
    <t>Max Keeble's Big Move</t>
  </si>
  <si>
    <t>Young Adult</t>
  </si>
  <si>
    <t>About Time</t>
  </si>
  <si>
    <t>Def Jam's How To Be a Player</t>
  </si>
  <si>
    <t>Living Out Loud</t>
  </si>
  <si>
    <t>Rachel Getting Married</t>
  </si>
  <si>
    <t>3/20/1981</t>
  </si>
  <si>
    <t>The Postman Always Rings Twice</t>
  </si>
  <si>
    <t>Girl with a Pearl Earring</t>
  </si>
  <si>
    <t>Das Boot</t>
  </si>
  <si>
    <t>House of Flying Daggers</t>
  </si>
  <si>
    <t>Sorority Boys</t>
  </si>
  <si>
    <t>Cadillac Records</t>
  </si>
  <si>
    <t>Arbitrage</t>
  </si>
  <si>
    <t>10/24/1960</t>
  </si>
  <si>
    <t>Screwed</t>
  </si>
  <si>
    <t>Running With Scissors</t>
  </si>
  <si>
    <t>Fortress</t>
  </si>
  <si>
    <t>For Greater Glory</t>
  </si>
  <si>
    <t>For Your Consideration</t>
  </si>
  <si>
    <t>Celebrity</t>
  </si>
  <si>
    <t>From Justin to Kelly</t>
  </si>
  <si>
    <t>Invaders from Mars</t>
  </si>
  <si>
    <t>3/22/1996</t>
  </si>
  <si>
    <t>Girl 6</t>
  </si>
  <si>
    <t>10/22/2003</t>
  </si>
  <si>
    <t>In the Cut</t>
  </si>
  <si>
    <t>Charlie Bartlett</t>
  </si>
  <si>
    <t>Two Lovers</t>
  </si>
  <si>
    <t>La grande bellezza</t>
  </si>
  <si>
    <t>Last Orders</t>
  </si>
  <si>
    <t>Gwoemul</t>
  </si>
  <si>
    <t>11/13/1981</t>
  </si>
  <si>
    <t>The Pursuit of D.B. Cooper</t>
  </si>
  <si>
    <t>3/19/1999</t>
  </si>
  <si>
    <t>Ravenous</t>
  </si>
  <si>
    <t>The Dangerous Lives of Altar Boys</t>
  </si>
  <si>
    <t>Stoker</t>
  </si>
  <si>
    <t>Married Life</t>
  </si>
  <si>
    <t>Duma</t>
  </si>
  <si>
    <t>Darling Companion</t>
  </si>
  <si>
    <t>Ondine</t>
  </si>
  <si>
    <t>Brother</t>
  </si>
  <si>
    <t>Welcome to Collinwood</t>
  </si>
  <si>
    <t>Life Before Her Eyes</t>
  </si>
  <si>
    <t>Critical Care</t>
  </si>
  <si>
    <t>Trade</t>
  </si>
  <si>
    <t>Fateless</t>
  </si>
  <si>
    <t>San qiang pai an jing qi</t>
  </si>
  <si>
    <t>Breakfast of Champions</t>
  </si>
  <si>
    <t>Company Man</t>
  </si>
  <si>
    <t>Nanjing! Nanjing!</t>
  </si>
  <si>
    <t>Trash</t>
  </si>
  <si>
    <t>5 Days of War</t>
  </si>
  <si>
    <t>10 Days in a Madhouse</t>
  </si>
  <si>
    <t>Tu Xia Chuan Qi</t>
  </si>
  <si>
    <t>9/15/2009</t>
  </si>
  <si>
    <t>Triangle</t>
  </si>
  <si>
    <t>10/19/2013</t>
  </si>
  <si>
    <t>Supesu Batorushippu Yamato</t>
  </si>
  <si>
    <t>Drive Hard</t>
  </si>
  <si>
    <t>Dancin' It's On</t>
  </si>
  <si>
    <t>San cheng ji</t>
  </si>
  <si>
    <t>Diamonds</t>
  </si>
  <si>
    <t>Madadayo</t>
  </si>
  <si>
    <t>4/21/1989</t>
  </si>
  <si>
    <t>Pet Sematary</t>
  </si>
  <si>
    <t>Dirty Grandpa</t>
  </si>
  <si>
    <t>11/27/2009</t>
  </si>
  <si>
    <t>The Cry of the Owl</t>
  </si>
  <si>
    <t>St. Trinian's</t>
  </si>
  <si>
    <t>5/25/1977</t>
  </si>
  <si>
    <t>Star Wars Ep. IV: A New Hope</t>
  </si>
  <si>
    <t>Gremlins</t>
  </si>
  <si>
    <t>12/22/1965</t>
  </si>
  <si>
    <t>Doctor Zhivago</t>
  </si>
  <si>
    <t>The Fighter</t>
  </si>
  <si>
    <t>High School Musical 3: Senior Year</t>
  </si>
  <si>
    <t>Jackass: Number Two</t>
  </si>
  <si>
    <t>3/13/1992</t>
  </si>
  <si>
    <t>My Cousin Vinny</t>
  </si>
  <si>
    <t>If I Stay</t>
  </si>
  <si>
    <t>Major League</t>
  </si>
  <si>
    <t>Phone Booth</t>
  </si>
  <si>
    <t>A Walk to Remember</t>
  </si>
  <si>
    <t>Dead Man Walking</t>
  </si>
  <si>
    <t>Brooklyn</t>
  </si>
  <si>
    <t>Cruel Intentions</t>
  </si>
  <si>
    <t>The Secret Life of Bees</t>
  </si>
  <si>
    <t>Woman in Gold</t>
  </si>
  <si>
    <t>History of the World: Part I</t>
  </si>
  <si>
    <t>Saw VI</t>
  </si>
  <si>
    <t>Corky Romano</t>
  </si>
  <si>
    <t>Raising Cain</t>
  </si>
  <si>
    <t>4/13/1978</t>
  </si>
  <si>
    <t>F.I.S.T</t>
  </si>
  <si>
    <t>Barry Lyndon</t>
  </si>
  <si>
    <t>Quartet</t>
  </si>
  <si>
    <t>Out Cold</t>
  </si>
  <si>
    <t>The Ladies Man</t>
  </si>
  <si>
    <t>Tomcats</t>
  </si>
  <si>
    <t>Inside Llewyn Davis</t>
  </si>
  <si>
    <t>Frailty</t>
  </si>
  <si>
    <t>2/19/1993</t>
  </si>
  <si>
    <t>Army of Darkness</t>
  </si>
  <si>
    <t>Kinsey</t>
  </si>
  <si>
    <t>What's Eating Gilbert Grape</t>
  </si>
  <si>
    <t>Slackers</t>
  </si>
  <si>
    <t>The Gospel of John</t>
  </si>
  <si>
    <t>Vera Drake</t>
  </si>
  <si>
    <t>The Guru</t>
  </si>
  <si>
    <t>12/14/1995</t>
  </si>
  <si>
    <t>Othello</t>
  </si>
  <si>
    <t>The Perez Family</t>
  </si>
  <si>
    <t>The Molly Maguires</t>
  </si>
  <si>
    <t>Return to the Blue Lagoon</t>
  </si>
  <si>
    <t>Romance and Cigarettes</t>
  </si>
  <si>
    <t>Copying Beethoven</t>
  </si>
  <si>
    <t>Brighton Rock</t>
  </si>
  <si>
    <t>Le prénom</t>
  </si>
  <si>
    <t>La famille Bélier</t>
  </si>
  <si>
    <t>LOL</t>
  </si>
  <si>
    <t>Misconduct</t>
  </si>
  <si>
    <t>Saw V</t>
  </si>
  <si>
    <t>Les Intouchables</t>
  </si>
  <si>
    <t>4/27/2007</t>
  </si>
  <si>
    <t>Jindabyne</t>
  </si>
  <si>
    <t>Kabhi Alvida Naa Kehna</t>
  </si>
  <si>
    <t>An Ideal Husband</t>
  </si>
  <si>
    <t>Darkness</t>
  </si>
  <si>
    <t>The Last Days on Mars</t>
  </si>
  <si>
    <t>ET: The Extra-Terrestrial</t>
  </si>
  <si>
    <t>2001: A Space Odyssey</t>
  </si>
  <si>
    <t>In the Land of Women</t>
  </si>
  <si>
    <t>12/31/1994</t>
  </si>
  <si>
    <t>There Goes My Baby</t>
  </si>
  <si>
    <t>The Blue Butterfly</t>
  </si>
  <si>
    <t>Le Fabuleux destin d'Amélie Poulain</t>
  </si>
  <si>
    <t>2/18/1983</t>
  </si>
  <si>
    <t>Lovesick</t>
  </si>
  <si>
    <t>Housefull</t>
  </si>
  <si>
    <t>September Dawn</t>
  </si>
  <si>
    <t>Good Will Hunting</t>
  </si>
  <si>
    <t>The Grudge</t>
  </si>
  <si>
    <t>Stripes</t>
  </si>
  <si>
    <t>Saw III</t>
  </si>
  <si>
    <t>The Purge: Election Year</t>
  </si>
  <si>
    <t>Bring it On</t>
  </si>
  <si>
    <t>1/29/1999</t>
  </si>
  <si>
    <t>She's All That</t>
  </si>
  <si>
    <t>10/26/2007</t>
  </si>
  <si>
    <t>Saw IV</t>
  </si>
  <si>
    <t>Madea's Family Reunion</t>
  </si>
  <si>
    <t>White Noise</t>
  </si>
  <si>
    <t>10/17/1986</t>
  </si>
  <si>
    <t>The Color of Money</t>
  </si>
  <si>
    <t>Insidious Chapter 3</t>
  </si>
  <si>
    <t>The Mighty Ducks</t>
  </si>
  <si>
    <t>Precious (Based on the Novel Push by Sapphire)</t>
  </si>
  <si>
    <t>The Best Exotic Marigold Hotel</t>
  </si>
  <si>
    <t>2/17/1989</t>
  </si>
  <si>
    <t>Bill &amp; Ted's Excellent Adventure</t>
  </si>
  <si>
    <t>The Longest Day</t>
  </si>
  <si>
    <t>Happy Gilmore</t>
  </si>
  <si>
    <t>8/31/2001</t>
  </si>
  <si>
    <t>Jeepers Creepers</t>
  </si>
  <si>
    <t>Oliver!</t>
  </si>
  <si>
    <t>Recess: School's Out</t>
  </si>
  <si>
    <t>Mad Max Beyond Thunderdome</t>
  </si>
  <si>
    <t>The Boy</t>
  </si>
  <si>
    <t>Commando</t>
  </si>
  <si>
    <t>Devil</t>
  </si>
  <si>
    <t>Friday After Next</t>
  </si>
  <si>
    <t>The Second Best Exotic Marigold Hotel</t>
  </si>
  <si>
    <t>3/22/1985</t>
  </si>
  <si>
    <t>The Last Dragon</t>
  </si>
  <si>
    <t>The Lawnmower Man</t>
  </si>
  <si>
    <t>Don’t Breathe</t>
  </si>
  <si>
    <t>Nick and Norah's Infinite Playlist</t>
  </si>
  <si>
    <t>Dogma</t>
  </si>
  <si>
    <t>The Banger Sisters</t>
  </si>
  <si>
    <t>Snatch</t>
  </si>
  <si>
    <t>5/19/1989</t>
  </si>
  <si>
    <t>Road House</t>
  </si>
  <si>
    <t>6/24/1983</t>
  </si>
  <si>
    <t>Twilight Zone: The Movie</t>
  </si>
  <si>
    <t>11/23/1994</t>
  </si>
  <si>
    <t>A Low Down Dirty Shame</t>
  </si>
  <si>
    <t>One Direction: This is Us</t>
  </si>
  <si>
    <t>Swimfan</t>
  </si>
  <si>
    <t>Employee of the Month</t>
  </si>
  <si>
    <t>8/21/2015</t>
  </si>
  <si>
    <t>Sinister 2</t>
  </si>
  <si>
    <t>The Forest</t>
  </si>
  <si>
    <t>The Fourth Kind</t>
  </si>
  <si>
    <t>3/25/1983</t>
  </si>
  <si>
    <t>The Outsiders</t>
  </si>
  <si>
    <t>Can't Hardly Wait</t>
  </si>
  <si>
    <t>Sparkle</t>
  </si>
  <si>
    <t>Mud</t>
  </si>
  <si>
    <t>Skyline</t>
  </si>
  <si>
    <t>The Dead Zone</t>
  </si>
  <si>
    <t>Valentine</t>
  </si>
  <si>
    <t>A Prairie Home Companion</t>
  </si>
  <si>
    <t>Reno 911!: Miami</t>
  </si>
  <si>
    <t>Jane Austen's Mafia</t>
  </si>
  <si>
    <t>2/25/1994</t>
  </si>
  <si>
    <t>Sugar Hill</t>
  </si>
  <si>
    <t>Kit Kittredge: An American Girl</t>
  </si>
  <si>
    <t>9/27/1985</t>
  </si>
  <si>
    <t>Invasion U.S.A.</t>
  </si>
  <si>
    <t>Roll Bounce</t>
  </si>
  <si>
    <t>Rushmore</t>
  </si>
  <si>
    <t>1/19/1990</t>
  </si>
  <si>
    <t>Tremors</t>
  </si>
  <si>
    <t>6/17/2005</t>
  </si>
  <si>
    <t>The Perfect Man</t>
  </si>
  <si>
    <t>Mo' Better Blues</t>
  </si>
  <si>
    <t>Kung Pow: Enter the Fist</t>
  </si>
  <si>
    <t>Wrong Turn</t>
  </si>
  <si>
    <t>5/16/1980</t>
  </si>
  <si>
    <t>The Long Riders</t>
  </si>
  <si>
    <t>The Corruptor</t>
  </si>
  <si>
    <t>The Goods: Live Hard, Sell Hard</t>
  </si>
  <si>
    <t>My Week with Marilyn</t>
  </si>
  <si>
    <t>Big Eyes</t>
  </si>
  <si>
    <t>Hey Arnold! The Movie</t>
  </si>
  <si>
    <t>12/30/2005</t>
  </si>
  <si>
    <t>The Matador</t>
  </si>
  <si>
    <t>3/14/1997</t>
  </si>
  <si>
    <t>Love Jones</t>
  </si>
  <si>
    <t>The Gift</t>
  </si>
  <si>
    <t>End of the Spear</t>
  </si>
  <si>
    <t>Get Over It</t>
  </si>
  <si>
    <t>2/19/1999</t>
  </si>
  <si>
    <t>Office Space</t>
  </si>
  <si>
    <t>Drop Dead Gorgeous</t>
  </si>
  <si>
    <t>Le Violon rouge</t>
  </si>
  <si>
    <t>Very Bad Things</t>
  </si>
  <si>
    <t>Sleepover</t>
  </si>
  <si>
    <t>Movie 43</t>
  </si>
  <si>
    <t>10/26/1984</t>
  </si>
  <si>
    <t>Body Double</t>
  </si>
  <si>
    <t>MacGruber</t>
  </si>
  <si>
    <t>Dirty Pretty Things</t>
  </si>
  <si>
    <t>Bad Words</t>
  </si>
  <si>
    <t>While We're Young</t>
  </si>
  <si>
    <t>Over Her Dead Body</t>
  </si>
  <si>
    <t>10/24/2001</t>
  </si>
  <si>
    <t>Bones</t>
  </si>
  <si>
    <t>Seeking a Friend for the End of the World</t>
  </si>
  <si>
    <t>Turistas</t>
  </si>
  <si>
    <t>Cedar Rapids</t>
  </si>
  <si>
    <t>The Collection</t>
  </si>
  <si>
    <t>American History X</t>
  </si>
  <si>
    <t>Teacher's Pet: The Movie</t>
  </si>
  <si>
    <t>The Straight Story</t>
  </si>
  <si>
    <t>Deuces Wild</t>
  </si>
  <si>
    <t>3/22/2008</t>
  </si>
  <si>
    <t>Run, Fatboy, Run</t>
  </si>
  <si>
    <t>12/18/1981</t>
  </si>
  <si>
    <t>Heartbeeps</t>
  </si>
  <si>
    <t>Danny Collins</t>
  </si>
  <si>
    <t>Rescue Dawn</t>
  </si>
  <si>
    <t>Black and White</t>
  </si>
  <si>
    <t>Io sono l’amore</t>
  </si>
  <si>
    <t>On the Line</t>
  </si>
  <si>
    <t>Jeff, Who Lives at Home</t>
  </si>
  <si>
    <t>Crash</t>
  </si>
  <si>
    <t>Atlas Shrugged: Part II</t>
  </si>
  <si>
    <t>Romeo Is Bleeding</t>
  </si>
  <si>
    <t>The Limey</t>
  </si>
  <si>
    <t>Rosewater</t>
  </si>
  <si>
    <t>The House of Mirth</t>
  </si>
  <si>
    <t>Malone</t>
  </si>
  <si>
    <t>Peaceful Warrior</t>
  </si>
  <si>
    <t>Bucky Larson: Born to Be a Star</t>
  </si>
  <si>
    <t>Bamboozled</t>
  </si>
  <si>
    <t>Sphinx</t>
  </si>
  <si>
    <t>The Iceman</t>
  </si>
  <si>
    <t>A Better Life</t>
  </si>
  <si>
    <t>Spider</t>
  </si>
  <si>
    <t>Gun Shy</t>
  </si>
  <si>
    <t>Nicholas Nickleby</t>
  </si>
  <si>
    <t>The Joneses</t>
  </si>
  <si>
    <t>Krrish</t>
  </si>
  <si>
    <t>Killer Joe</t>
  </si>
  <si>
    <t>Cecil B. Demented</t>
  </si>
  <si>
    <t>Owning Mahowny</t>
  </si>
  <si>
    <t>The Brothers Solomon</t>
  </si>
  <si>
    <t>My Blueberry Nights</t>
  </si>
  <si>
    <t>Illuminata</t>
  </si>
  <si>
    <t>Coriolanus</t>
  </si>
  <si>
    <t>Swept Away</t>
  </si>
  <si>
    <t>War, Inc.</t>
  </si>
  <si>
    <t>Shaolin Soccer</t>
  </si>
  <si>
    <t>The Brown Bunny</t>
  </si>
  <si>
    <t>The Swindle</t>
  </si>
  <si>
    <t>La femme de chambre du Titanic</t>
  </si>
  <si>
    <t>Imaginary Heroes</t>
  </si>
  <si>
    <t>High Heels and Low Lifes</t>
  </si>
  <si>
    <t>World's Greatest Dad</t>
  </si>
  <si>
    <t>Cinco de Mayo, La Batalla</t>
  </si>
  <si>
    <t>Welcome to the Rileys</t>
  </si>
  <si>
    <t>Free Style</t>
  </si>
  <si>
    <t>5/18/2007</t>
  </si>
  <si>
    <t>Severance</t>
  </si>
  <si>
    <t>Edmond</t>
  </si>
  <si>
    <t>Joheunnom nabbeunnom isanghannom</t>
  </si>
  <si>
    <t>8/26/1994</t>
  </si>
  <si>
    <t>Police Academy 7: Mission to Moscow</t>
  </si>
  <si>
    <t>Blood Done Sign My Name</t>
  </si>
  <si>
    <t>The Good Guy</t>
  </si>
  <si>
    <t>Motherhood</t>
  </si>
  <si>
    <t>Eulogy</t>
  </si>
  <si>
    <t>Elsa &amp; Fred</t>
  </si>
  <si>
    <t>An Alan Smithee Film: Burn Hollywood Burn</t>
  </si>
  <si>
    <t>The Open Road</t>
  </si>
  <si>
    <t>Strangerland</t>
  </si>
  <si>
    <t>Hross i oss</t>
  </si>
  <si>
    <t>Janky Promoters</t>
  </si>
  <si>
    <t>Blonde Ambition</t>
  </si>
  <si>
    <t>The Oxford Murders</t>
  </si>
  <si>
    <t>12/26/2014</t>
  </si>
  <si>
    <t>Barbecue</t>
  </si>
  <si>
    <t>The Reef</t>
  </si>
  <si>
    <t>White Noise 2: The Light</t>
  </si>
  <si>
    <t>It's a Wonderful Afterlife</t>
  </si>
  <si>
    <t>6/21/2011</t>
  </si>
  <si>
    <t>You Got Served: Beat The World</t>
  </si>
  <si>
    <t>Fifty Dead Men Walking</t>
  </si>
  <si>
    <t>Plastic</t>
  </si>
  <si>
    <t>Jungle Shuffle</t>
  </si>
  <si>
    <t>9/22/2009</t>
  </si>
  <si>
    <t>Adam Resurrected</t>
  </si>
  <si>
    <t>5/26/2009</t>
  </si>
  <si>
    <t>The Devil's Tomb</t>
  </si>
  <si>
    <t>Good Intentions</t>
  </si>
  <si>
    <t>Partition</t>
  </si>
  <si>
    <t>Detention</t>
  </si>
  <si>
    <t>Nurse 3D</t>
  </si>
  <si>
    <t>5/19/2015</t>
  </si>
  <si>
    <t>Into the Grizzly Maze</t>
  </si>
  <si>
    <t>7/21/2015</t>
  </si>
  <si>
    <t>American Heist</t>
  </si>
  <si>
    <t>Kicks</t>
  </si>
  <si>
    <t>Gunless</t>
  </si>
  <si>
    <t>Adventureland</t>
  </si>
  <si>
    <t>Amour</t>
  </si>
  <si>
    <t>The Lost City</t>
  </si>
  <si>
    <t>Next Friday</t>
  </si>
  <si>
    <t>6/13/1967</t>
  </si>
  <si>
    <t>You Only Live Twice</t>
  </si>
  <si>
    <t>Poltergeist III</t>
  </si>
  <si>
    <t>The Runaways</t>
  </si>
  <si>
    <t>10/30/2009</t>
  </si>
  <si>
    <t>Gentlemen Broncos</t>
  </si>
  <si>
    <t>Re-Kill</t>
  </si>
  <si>
    <t>It's a Mad Mad Mad Mad World</t>
  </si>
  <si>
    <t>Volver</t>
  </si>
  <si>
    <t>Melancholia</t>
  </si>
  <si>
    <t>Heavy Metal</t>
  </si>
  <si>
    <t>11/13/2012</t>
  </si>
  <si>
    <t>Jab Tak Hai Jaan</t>
  </si>
  <si>
    <t>Richard III</t>
  </si>
  <si>
    <t>Kites</t>
  </si>
  <si>
    <t>Red Dog</t>
  </si>
  <si>
    <t>Mine Vaganti</t>
  </si>
  <si>
    <t>Alien</t>
  </si>
  <si>
    <t>The Texas Chainsaw Massacre</t>
  </si>
  <si>
    <t>Fiddler on the Roof</t>
  </si>
  <si>
    <t>The Purge: Anarchy</t>
  </si>
  <si>
    <t>12/29/1965</t>
  </si>
  <si>
    <t>Thunderball</t>
  </si>
  <si>
    <t>The Strangers</t>
  </si>
  <si>
    <t>Set It Off</t>
  </si>
  <si>
    <t>The Best Man</t>
  </si>
  <si>
    <t>Child's Play</t>
  </si>
  <si>
    <t>Sicko</t>
  </si>
  <si>
    <t>Black or White</t>
  </si>
  <si>
    <t>1/21/2000</t>
  </si>
  <si>
    <t>Down to You</t>
  </si>
  <si>
    <t>Harold &amp; Kumar Go to White Castle</t>
  </si>
  <si>
    <t>The Contender</t>
  </si>
  <si>
    <t>Boiler Room</t>
  </si>
  <si>
    <t>Black Christmas</t>
  </si>
  <si>
    <t>3/16/1984</t>
  </si>
  <si>
    <t>The Ice Pirates</t>
  </si>
  <si>
    <t>Breakin' All the Rules</t>
  </si>
  <si>
    <t>Glee: The 3D Concert Movie</t>
  </si>
  <si>
    <t>Henry V</t>
  </si>
  <si>
    <t>11/28/2007</t>
  </si>
  <si>
    <t>The Savages</t>
  </si>
  <si>
    <t>Chasing Papi</t>
  </si>
  <si>
    <t>The Way of the Gun</t>
  </si>
  <si>
    <t>Hamlet 2</t>
  </si>
  <si>
    <t>Igby Goes Down</t>
  </si>
  <si>
    <t>4/29/1994</t>
  </si>
  <si>
    <t>PCU</t>
  </si>
  <si>
    <t>The Ultimate Gift</t>
  </si>
  <si>
    <t>Beautiful</t>
  </si>
  <si>
    <t>Gracie</t>
  </si>
  <si>
    <t>Trust the Man</t>
  </si>
  <si>
    <t>Undiscovered</t>
  </si>
  <si>
    <t>Velvet Goldmine</t>
  </si>
  <si>
    <t>Princess Kaiulani</t>
  </si>
  <si>
    <t>Greater</t>
  </si>
  <si>
    <t>The Legend of Suriyothai</t>
  </si>
  <si>
    <t>10/25/1991</t>
  </si>
  <si>
    <t>Due occhi diabolici</t>
  </si>
  <si>
    <t>La fille du RER</t>
  </si>
  <si>
    <t>All or Nothing</t>
  </si>
  <si>
    <t>The Red Riding Trilogy: 1974</t>
  </si>
  <si>
    <t>Flammen og Citronen</t>
  </si>
  <si>
    <t>Leaves of Grass</t>
  </si>
  <si>
    <t>Opal Dreams</t>
  </si>
  <si>
    <t>Skin Trade</t>
  </si>
  <si>
    <t>6/17/2014</t>
  </si>
  <si>
    <t>Beneath Hill 60</t>
  </si>
  <si>
    <t>1/20/2015</t>
  </si>
  <si>
    <t>Veronika Decides to Die</t>
  </si>
  <si>
    <t>Barbarella</t>
  </si>
  <si>
    <t>A Haunting in Connecticut 2: The Ghosts of Georgia</t>
  </si>
  <si>
    <t>Polisse</t>
  </si>
  <si>
    <t>2/26/2011</t>
  </si>
  <si>
    <t>Ultramarines</t>
  </si>
  <si>
    <t>9/26/1986</t>
  </si>
  <si>
    <t>Crocodile Dundee</t>
  </si>
  <si>
    <t>The I Inside</t>
  </si>
  <si>
    <t>Awake</t>
  </si>
  <si>
    <t>12/16/2009</t>
  </si>
  <si>
    <t>Crazy Heart</t>
  </si>
  <si>
    <t>Star Wars: The Clone Wars</t>
  </si>
  <si>
    <t>The DUFF</t>
  </si>
  <si>
    <t>Nightcrawler</t>
  </si>
  <si>
    <t>The Lost Boys</t>
  </si>
  <si>
    <t>The Rose</t>
  </si>
  <si>
    <t>Baggage Claim</t>
  </si>
  <si>
    <t>Haakon Haakonsen</t>
  </si>
  <si>
    <t>Election</t>
  </si>
  <si>
    <t>The Namesake</t>
  </si>
  <si>
    <t>All is Lost</t>
  </si>
  <si>
    <t>Club Dread</t>
  </si>
  <si>
    <t>9/17/2009</t>
  </si>
  <si>
    <t>Bright Star</t>
  </si>
  <si>
    <t>Glitter</t>
  </si>
  <si>
    <t>Silmido</t>
  </si>
  <si>
    <t>Repo! The Genetic Opera</t>
  </si>
  <si>
    <t>My Name is Khan</t>
  </si>
  <si>
    <t>Namastey London</t>
  </si>
  <si>
    <t>Yeh Jawaani Hai Deewani</t>
  </si>
  <si>
    <t>Limbo</t>
  </si>
  <si>
    <t>The Wind That Shakes the Barley</t>
  </si>
  <si>
    <t>The City of Your Final Destination</t>
  </si>
  <si>
    <t>11/24/2006</t>
  </si>
  <si>
    <t>Kurtlar vadisi - Irak</t>
  </si>
  <si>
    <t>2/23/1951</t>
  </si>
  <si>
    <t>Quo Vadis?</t>
  </si>
  <si>
    <t>The Sound of Music</t>
  </si>
  <si>
    <t>2/17/1984</t>
  </si>
  <si>
    <t>10/14/1994</t>
  </si>
  <si>
    <t>Pulp Fiction</t>
  </si>
  <si>
    <t>6/22/1984</t>
  </si>
  <si>
    <t>6/22/1979</t>
  </si>
  <si>
    <t>The Muppet Movie</t>
  </si>
  <si>
    <t>Splash</t>
  </si>
  <si>
    <t>7/26/2006</t>
  </si>
  <si>
    <t>Little Miss Sunshine</t>
  </si>
  <si>
    <t>Easy A</t>
  </si>
  <si>
    <t>Stand by Me</t>
  </si>
  <si>
    <t>28 Days Later...</t>
  </si>
  <si>
    <t>Escape from Alcatraz</t>
  </si>
  <si>
    <t>You Got Served</t>
  </si>
  <si>
    <t>50/50</t>
  </si>
  <si>
    <t>A Thin Line Between Love &amp; Hate</t>
  </si>
  <si>
    <t>Brown Sugar</t>
  </si>
  <si>
    <t>That Awkward Moment</t>
  </si>
  <si>
    <t>Shutter</t>
  </si>
  <si>
    <t>Howards End</t>
  </si>
  <si>
    <t>12/25/1981</t>
  </si>
  <si>
    <t>Modern Problems</t>
  </si>
  <si>
    <t>12/18/1969</t>
  </si>
  <si>
    <t>On Her Majesty's Secret Service</t>
  </si>
  <si>
    <t>Much Ado About Nothing</t>
  </si>
  <si>
    <t>The Player</t>
  </si>
  <si>
    <t>Creepshow</t>
  </si>
  <si>
    <t>Akeelah and the Bee</t>
  </si>
  <si>
    <t>Wes Craven's New Nightmare</t>
  </si>
  <si>
    <t>Drive Me Crazy</t>
  </si>
  <si>
    <t>9/18/2013</t>
  </si>
  <si>
    <t>Enough Said</t>
  </si>
  <si>
    <t>Half Baked</t>
  </si>
  <si>
    <t>New in Town</t>
  </si>
  <si>
    <t>Begin Again</t>
  </si>
  <si>
    <t>American Psycho</t>
  </si>
  <si>
    <t>See No Evil</t>
  </si>
  <si>
    <t>The Good Girl</t>
  </si>
  <si>
    <t>Bon Cop, Bad Cop</t>
  </si>
  <si>
    <t>The Boondock Saints 2: All Saints Day</t>
  </si>
  <si>
    <t>Prom</t>
  </si>
  <si>
    <t>4/22/1994</t>
  </si>
  <si>
    <t>The Inkwell</t>
  </si>
  <si>
    <t>Shadow of the Vampire</t>
  </si>
  <si>
    <t>It's Kind of a Funny Story</t>
  </si>
  <si>
    <t>The Pallbearer</t>
  </si>
  <si>
    <t>Woman on Top</t>
  </si>
  <si>
    <t>Held Up</t>
  </si>
  <si>
    <t>12/30/2015</t>
  </si>
  <si>
    <t>Anomalisa</t>
  </si>
  <si>
    <t>Caché</t>
  </si>
  <si>
    <t>12/29/2010</t>
  </si>
  <si>
    <t>Another Year</t>
  </si>
  <si>
    <t>8 femmes</t>
  </si>
  <si>
    <t>Showdown in Little Tokyo</t>
  </si>
  <si>
    <t>Clay Pigeons</t>
  </si>
  <si>
    <t>Made in Dagenham</t>
  </si>
  <si>
    <t>And When Did You Last See Your Father?</t>
  </si>
  <si>
    <t>The Secret of Kells</t>
  </si>
  <si>
    <t>1/24/1997</t>
  </si>
  <si>
    <t>Prefontaine</t>
  </si>
  <si>
    <t>10/28/1983</t>
  </si>
  <si>
    <t>The Wicked Lady</t>
  </si>
  <si>
    <t>Down in the Valley</t>
  </si>
  <si>
    <t>Brooklyn Rules</t>
  </si>
  <si>
    <t>The Singing Detective</t>
  </si>
  <si>
    <t>Fido</t>
  </si>
  <si>
    <t>Restless</t>
  </si>
  <si>
    <t>The Land Girls</t>
  </si>
  <si>
    <t>The Wendell Baker Story</t>
  </si>
  <si>
    <t>Wild Target</t>
  </si>
  <si>
    <t>Pathology</t>
  </si>
  <si>
    <t>Wuthering Heights</t>
  </si>
  <si>
    <t>10th &amp; Wolf</t>
  </si>
  <si>
    <t>Aloft</t>
  </si>
  <si>
    <t>Dear Wendy</t>
  </si>
  <si>
    <t>Akira</t>
  </si>
  <si>
    <t>Feichang Xingyun</t>
  </si>
  <si>
    <t>The Death and Life of Bobby Z</t>
  </si>
  <si>
    <t>Maurice Richard</t>
  </si>
  <si>
    <t>Swelter</t>
  </si>
  <si>
    <t>2/24/2015</t>
  </si>
  <si>
    <t>Green Street Hooligans: Underground</t>
  </si>
  <si>
    <t>Chirstmas in Beverly Hills</t>
  </si>
  <si>
    <t>Henry Joseph Church</t>
  </si>
  <si>
    <t>Code of Honor</t>
  </si>
  <si>
    <t>11/18/2016</t>
  </si>
  <si>
    <t>A Street Cat Named Bob</t>
  </si>
  <si>
    <t>Imagine Me &amp; You</t>
  </si>
  <si>
    <t>Swimming Pool</t>
  </si>
  <si>
    <t>2/23/1990</t>
  </si>
  <si>
    <t>The Blood of Heroes</t>
  </si>
  <si>
    <t>4/14/2015</t>
  </si>
  <si>
    <t>Loin des hommes</t>
  </si>
  <si>
    <t>Driving Miss Daisy</t>
  </si>
  <si>
    <t>Soul Food</t>
  </si>
  <si>
    <t>Rumble in the Bronx</t>
  </si>
  <si>
    <t>Thank You For Smoking</t>
  </si>
  <si>
    <t>Hostel: Part II</t>
  </si>
  <si>
    <t>An Education</t>
  </si>
  <si>
    <t>Extract</t>
  </si>
  <si>
    <t>Narc</t>
  </si>
  <si>
    <t>Shopgirl</t>
  </si>
  <si>
    <t>The Hotel New Hampshire</t>
  </si>
  <si>
    <t>Men with Brooms</t>
  </si>
  <si>
    <t>Witless Protection</t>
  </si>
  <si>
    <t>The Work and the Glory</t>
  </si>
  <si>
    <t>Albert Nobbs</t>
  </si>
  <si>
    <t>The Neon Demon</t>
  </si>
  <si>
    <t>7/24/2003</t>
  </si>
  <si>
    <t>Masked and Anonymous</t>
  </si>
  <si>
    <t>Betty Fisher et autres histoires</t>
  </si>
  <si>
    <t>Code 46</t>
  </si>
  <si>
    <t>12/31/2001</t>
  </si>
  <si>
    <t>The Hole</t>
  </si>
  <si>
    <t>Black November</t>
  </si>
  <si>
    <t>Outside Bet</t>
  </si>
  <si>
    <t>Pound of Flesh</t>
  </si>
  <si>
    <t>Ta Ra Rum Pum</t>
  </si>
  <si>
    <t>Persepolis</t>
  </si>
  <si>
    <t>Harry Brown</t>
  </si>
  <si>
    <t>Die Welle</t>
  </si>
  <si>
    <t>12/17/1971</t>
  </si>
  <si>
    <t>Diamonds Are Forever</t>
  </si>
  <si>
    <t>The Omega Code</t>
  </si>
  <si>
    <t>Juno</t>
  </si>
  <si>
    <t>3/15/1972</t>
  </si>
  <si>
    <t>The Godfather</t>
  </si>
  <si>
    <t>Magic Mike</t>
  </si>
  <si>
    <t>4/15/1983</t>
  </si>
  <si>
    <t>Flashdance</t>
  </si>
  <si>
    <t>The Piano</t>
  </si>
  <si>
    <t>Jumping the Broom</t>
  </si>
  <si>
    <t>6/27/1973</t>
  </si>
  <si>
    <t>Live and Let Die</t>
  </si>
  <si>
    <t>My Dog Skip</t>
  </si>
  <si>
    <t>Darkness Falls</t>
  </si>
  <si>
    <t>Definitely, Maybe</t>
  </si>
  <si>
    <t>Good Night, and Good Luck</t>
  </si>
  <si>
    <t>Capote</t>
  </si>
  <si>
    <t>3/29/1974</t>
  </si>
  <si>
    <t>The Descent</t>
  </si>
  <si>
    <t>Desperado</t>
  </si>
  <si>
    <t>Logan's Run</t>
  </si>
  <si>
    <t>Fargo</t>
  </si>
  <si>
    <t>Kingdom Come</t>
  </si>
  <si>
    <t>12/20/1974</t>
  </si>
  <si>
    <t>The Man with the Golden Gun</t>
  </si>
  <si>
    <t>Action Jackson</t>
  </si>
  <si>
    <t>Michael Jordan to the MAX</t>
  </si>
  <si>
    <t>Dope</t>
  </si>
  <si>
    <t>The Devil's Rejects</t>
  </si>
  <si>
    <t>Devil's Due</t>
  </si>
  <si>
    <t>Flirting with Disaster</t>
  </si>
  <si>
    <t>Beyond the Lights</t>
  </si>
  <si>
    <t>Buffy the Vampire Slayer</t>
  </si>
  <si>
    <t>8/25/1999</t>
  </si>
  <si>
    <t>In Too Deep</t>
  </si>
  <si>
    <t>House of 1,000 Corpses</t>
  </si>
  <si>
    <t>Silver Bullet</t>
  </si>
  <si>
    <t>The House of the Dead</t>
  </si>
  <si>
    <t>A Serious Man</t>
  </si>
  <si>
    <t>Get Low</t>
  </si>
  <si>
    <t>A Single Man</t>
  </si>
  <si>
    <t>Warlock</t>
  </si>
  <si>
    <t>The Last Temptation of Christ</t>
  </si>
  <si>
    <t>Cyrus</t>
  </si>
  <si>
    <t>Outside Providence</t>
  </si>
  <si>
    <t>Bride &amp; Prejudice</t>
  </si>
  <si>
    <t>11/29/2002</t>
  </si>
  <si>
    <t>Rabbit-Proof Fence</t>
  </si>
  <si>
    <t>Who's Your Caddy?</t>
  </si>
  <si>
    <t>Split Second</t>
  </si>
  <si>
    <t>Nikita</t>
  </si>
  <si>
    <t>The Other Side of Heaven</t>
  </si>
  <si>
    <t>9/28/1990</t>
  </si>
  <si>
    <t>Dark Angel</t>
  </si>
  <si>
    <t>Veer-Zaara</t>
  </si>
  <si>
    <t>Redbelt</t>
  </si>
  <si>
    <t>A Dog of Flanders</t>
  </si>
  <si>
    <t>Auto Focus</t>
  </si>
  <si>
    <t>The Mighty Macs</t>
  </si>
  <si>
    <t>Somewhere</t>
  </si>
  <si>
    <t>We Need to Talk About Kevin</t>
  </si>
  <si>
    <t>Factory Girl</t>
  </si>
  <si>
    <t>The Christmas Candle</t>
  </si>
  <si>
    <t>I Hope They Serve Beer in Hell</t>
  </si>
  <si>
    <t>Losin' It</t>
  </si>
  <si>
    <t>Mother and Child</t>
  </si>
  <si>
    <t>March or Die</t>
  </si>
  <si>
    <t>Les Visiteurs</t>
  </si>
  <si>
    <t>Freeheld</t>
  </si>
  <si>
    <t>Dom Hemingway</t>
  </si>
  <si>
    <t>The Extra Man</t>
  </si>
  <si>
    <t>Hesher</t>
  </si>
  <si>
    <t>Chairman of the Board</t>
  </si>
  <si>
    <t>Gerry</t>
  </si>
  <si>
    <t>Wah-Wah</t>
  </si>
  <si>
    <t>The Heart of Me</t>
  </si>
  <si>
    <t>Ca$h</t>
  </si>
  <si>
    <t>Trudno byt bogom</t>
  </si>
  <si>
    <t>The Boondock Saints</t>
  </si>
  <si>
    <t>1/28/2014</t>
  </si>
  <si>
    <t>Snezhnaya koroleva</t>
  </si>
  <si>
    <t>8/18/2015</t>
  </si>
  <si>
    <t>Z Storm</t>
  </si>
  <si>
    <t>ГЕРОЙ</t>
  </si>
  <si>
    <t>7/23/2013</t>
  </si>
  <si>
    <t>Twixt</t>
  </si>
  <si>
    <t>Criminal Activities</t>
  </si>
  <si>
    <t>High School Musical 2</t>
  </si>
  <si>
    <t>The Kings of Appletown</t>
  </si>
  <si>
    <t>Stargate - The Ark of Truth</t>
  </si>
  <si>
    <t>Alpha &amp; Omega: The Legend of the Saw Tooth Cave</t>
  </si>
  <si>
    <t>Pale Rider</t>
  </si>
  <si>
    <t>House at the End of the Street</t>
  </si>
  <si>
    <t>9/24/1993</t>
  </si>
  <si>
    <t>Dazed and Confused</t>
  </si>
  <si>
    <t>Two Lovers and a Bear</t>
  </si>
  <si>
    <t>Incendies</t>
  </si>
  <si>
    <t>Aimée &amp; Jaguar</t>
  </si>
  <si>
    <t>The Chumscrubber</t>
  </si>
  <si>
    <t>Shade</t>
  </si>
  <si>
    <t>Bran Nue Dae</t>
  </si>
  <si>
    <t>Remember Me, My Love</t>
  </si>
  <si>
    <t>Perrier's Bounty</t>
  </si>
  <si>
    <t>Tropa de Elite</t>
  </si>
  <si>
    <t>Annabelle</t>
  </si>
  <si>
    <t>Hannah Montana/Miley Cyrus: Best of Both Worlds Concert Tour</t>
  </si>
  <si>
    <t>Boyz n the Hood</t>
  </si>
  <si>
    <t>La Bamba</t>
  </si>
  <si>
    <t>The Four Seasons</t>
  </si>
  <si>
    <t>Dressed to Kill</t>
  </si>
  <si>
    <t>The Adventures of Huck Finn</t>
  </si>
  <si>
    <t>Go!</t>
  </si>
  <si>
    <t>Friends with Money</t>
  </si>
  <si>
    <t>The Andromeda Strain</t>
  </si>
  <si>
    <t>Bats</t>
  </si>
  <si>
    <t>Nowhere in Africa</t>
  </si>
  <si>
    <t>Shame</t>
  </si>
  <si>
    <t>Layer Cake</t>
  </si>
  <si>
    <t>The East</t>
  </si>
  <si>
    <t>The Work and the Glory: American Zion</t>
  </si>
  <si>
    <t>The Messenger</t>
  </si>
  <si>
    <t>A Home at the End of the World</t>
  </si>
  <si>
    <t>Aberdeen</t>
  </si>
  <si>
    <t>Tracker</t>
  </si>
  <si>
    <t>The Terminator</t>
  </si>
  <si>
    <t>Goodbye, Lenin!</t>
  </si>
  <si>
    <t>Control</t>
  </si>
  <si>
    <t>The Damned United</t>
  </si>
  <si>
    <t>Die Fälscher</t>
  </si>
  <si>
    <t>1/15/1988</t>
  </si>
  <si>
    <t>Return of the Living Dead Part II</t>
  </si>
  <si>
    <t>Gomorra</t>
  </si>
  <si>
    <t>Mallrats</t>
  </si>
  <si>
    <t>Grease</t>
  </si>
  <si>
    <t>Platoon</t>
  </si>
  <si>
    <t>Fahrenheit 9/11</t>
  </si>
  <si>
    <t>10/24/1969</t>
  </si>
  <si>
    <t>Butch Cassidy and the Sundance Kid</t>
  </si>
  <si>
    <t>8/26/1964</t>
  </si>
  <si>
    <t>Mary Poppins</t>
  </si>
  <si>
    <t>9/19/1980</t>
  </si>
  <si>
    <t>Ordinary People</t>
  </si>
  <si>
    <t>10/18/1961</t>
  </si>
  <si>
    <t>West Side Story</t>
  </si>
  <si>
    <t>10/17/1956</t>
  </si>
  <si>
    <t>7/25/1980</t>
  </si>
  <si>
    <t>Caddyshack</t>
  </si>
  <si>
    <t>The Brothers</t>
  </si>
  <si>
    <t>12/17/2008</t>
  </si>
  <si>
    <t>The Wrestler</t>
  </si>
  <si>
    <t>6/30/1989</t>
  </si>
  <si>
    <t>Do the Right Thing</t>
  </si>
  <si>
    <t>Escape from New York</t>
  </si>
  <si>
    <t>The Wood</t>
  </si>
  <si>
    <t>8/16/1995</t>
  </si>
  <si>
    <t>The Usual Suspects</t>
  </si>
  <si>
    <t>A Nightmare On Elm Street: The Dream Child</t>
  </si>
  <si>
    <t>National Lampoon's Van Wilder</t>
  </si>
  <si>
    <t>12/31/1946</t>
  </si>
  <si>
    <t>Duel in the Sun</t>
  </si>
  <si>
    <t>9/27/2000</t>
  </si>
  <si>
    <t>Best in Show</t>
  </si>
  <si>
    <t>9/27/2006</t>
  </si>
  <si>
    <t>The Last King of Scotland</t>
  </si>
  <si>
    <t>A Mighty Wind</t>
  </si>
  <si>
    <t>School Daze</t>
  </si>
  <si>
    <t>Daddy Day Camp</t>
  </si>
  <si>
    <t>10/21/1988</t>
  </si>
  <si>
    <t>Mystic Pizza</t>
  </si>
  <si>
    <t>Mr. Nice Guy</t>
  </si>
  <si>
    <t>War and Peace</t>
  </si>
  <si>
    <t>Sliding Doors</t>
  </si>
  <si>
    <t>Tales from the Hood</t>
  </si>
  <si>
    <t>10/13/1989</t>
  </si>
  <si>
    <t>Halloween 5: The Revenge of Michael Myers</t>
  </si>
  <si>
    <t>The Words</t>
  </si>
  <si>
    <t>Bernie</t>
  </si>
  <si>
    <t>Pollock</t>
  </si>
  <si>
    <t>2/15/2008</t>
  </si>
  <si>
    <t>Dolphins and Whales Tribes of the Ocean 3D</t>
  </si>
  <si>
    <t>200 Cigarettes</t>
  </si>
  <si>
    <t>City Island</t>
  </si>
  <si>
    <t>Casa de mi Padre</t>
  </si>
  <si>
    <t>The Guard</t>
  </si>
  <si>
    <t>The Virgin Suicides</t>
  </si>
  <si>
    <t>College</t>
  </si>
  <si>
    <t>La science des rêves</t>
  </si>
  <si>
    <t>Little Voice</t>
  </si>
  <si>
    <t>Miss March</t>
  </si>
  <si>
    <t>Simply Irresistible</t>
  </si>
  <si>
    <t>Wish I Was Here</t>
  </si>
  <si>
    <t>Venus</t>
  </si>
  <si>
    <t>Veronica Mars</t>
  </si>
  <si>
    <t>8/27/1993</t>
  </si>
  <si>
    <t>Only the Strong</t>
  </si>
  <si>
    <t>Hedwig and the Angry Inch</t>
  </si>
  <si>
    <t>10/31/2003</t>
  </si>
  <si>
    <t>Shattered Glass</t>
  </si>
  <si>
    <t>The Wackness</t>
  </si>
  <si>
    <t>Novocaine</t>
  </si>
  <si>
    <t>Snow Flower and the Secret Fan</t>
  </si>
  <si>
    <t>The Business of Strangers</t>
  </si>
  <si>
    <t>8/30/1991</t>
  </si>
  <si>
    <t>Beastmaster 2: Through the Portal of Time</t>
  </si>
  <si>
    <t>6/18/1969</t>
  </si>
  <si>
    <t>The Wild Bunch</t>
  </si>
  <si>
    <t>The 5th Quarter</t>
  </si>
  <si>
    <t>The First Great Train Robbery</t>
  </si>
  <si>
    <t>Morvern Callar</t>
  </si>
  <si>
    <t>The Flower of Evil</t>
  </si>
  <si>
    <t>Akmareul Boatda</t>
  </si>
  <si>
    <t>Come Early Morning</t>
  </si>
  <si>
    <t>The Greatest</t>
  </si>
  <si>
    <t>Deadfall</t>
  </si>
  <si>
    <t>Julia</t>
  </si>
  <si>
    <t>Lucky Break</t>
  </si>
  <si>
    <t>Surfer, Dude</t>
  </si>
  <si>
    <t>Song One</t>
  </si>
  <si>
    <t>Lake of Fire</t>
  </si>
  <si>
    <t>Don McKay</t>
  </si>
  <si>
    <t>12/31/1995</t>
  </si>
  <si>
    <t>Men of War</t>
  </si>
  <si>
    <t>3/15/2011</t>
  </si>
  <si>
    <t>A Shine of Rainbows</t>
  </si>
  <si>
    <t>Freaky Deaky</t>
  </si>
  <si>
    <t>The Hit List</t>
  </si>
  <si>
    <t>Videodrome</t>
  </si>
  <si>
    <t>Emma</t>
  </si>
  <si>
    <t>L'auberge espagnole</t>
  </si>
  <si>
    <t>The Planet of the Apes</t>
  </si>
  <si>
    <t>The Train</t>
  </si>
  <si>
    <t>Winter in Wartime</t>
  </si>
  <si>
    <t>Foolproof</t>
  </si>
  <si>
    <t>Trade of Innocents</t>
  </si>
  <si>
    <t>Tom yum goong</t>
  </si>
  <si>
    <t>Stiff Upper Lips</t>
  </si>
  <si>
    <t>The Inbetweeners</t>
  </si>
  <si>
    <t>Bend it Like Beckham</t>
  </si>
  <si>
    <t>Crossover</t>
  </si>
  <si>
    <t>Sunshine State</t>
  </si>
  <si>
    <t>Standing Ovation</t>
  </si>
  <si>
    <t>Khiladi 786</t>
  </si>
  <si>
    <t>[Rec] 2</t>
  </si>
  <si>
    <t>12/25/1973</t>
  </si>
  <si>
    <t>The Sting</t>
  </si>
  <si>
    <t>9/25/1981</t>
  </si>
  <si>
    <t>Chariots of Fire</t>
  </si>
  <si>
    <t>Diary of a Mad Black Woman</t>
  </si>
  <si>
    <t>Shine</t>
  </si>
  <si>
    <t>Don Jon</t>
  </si>
  <si>
    <t>8/22/1973</t>
  </si>
  <si>
    <t>High Plains Drifter</t>
  </si>
  <si>
    <t>Ghost World</t>
  </si>
  <si>
    <t>Iris</t>
  </si>
  <si>
    <t>Galaxina</t>
  </si>
  <si>
    <t>Les Choristes</t>
  </si>
  <si>
    <t>Mambo Italiano</t>
  </si>
  <si>
    <t>Wonderland</t>
  </si>
  <si>
    <t>De battre mon coeur s'est arrêté</t>
  </si>
  <si>
    <t>Haevnen</t>
  </si>
  <si>
    <t>Le Havre</t>
  </si>
  <si>
    <t>Harvard Man</t>
  </si>
  <si>
    <t>Salvation Boulevard</t>
  </si>
  <si>
    <t>R100</t>
  </si>
  <si>
    <t>Miss Julie</t>
  </si>
  <si>
    <t>Animals</t>
  </si>
  <si>
    <t>Irreversible</t>
  </si>
  <si>
    <t>2/26/2013</t>
  </si>
  <si>
    <t>Tao Jie</t>
  </si>
  <si>
    <t>Rang De Basanti</t>
  </si>
  <si>
    <t>Grabbers</t>
  </si>
  <si>
    <t>La Vie d'Adèle – Chapitres 1 &amp; 2</t>
  </si>
  <si>
    <t>Hodejegerne</t>
  </si>
  <si>
    <t>The Ten</t>
  </si>
  <si>
    <t>A Room for Romeo Brass</t>
  </si>
  <si>
    <t>Wilson</t>
  </si>
  <si>
    <t>Saint Ralph</t>
  </si>
  <si>
    <t>Dum Maaro Dum</t>
  </si>
  <si>
    <t>Somewhere in Time</t>
  </si>
  <si>
    <t>My Big Fat Greek Wedding</t>
  </si>
  <si>
    <t>Paranormal Activity 3</t>
  </si>
  <si>
    <t>Saw II</t>
  </si>
  <si>
    <t>Insidious Chapter 2</t>
  </si>
  <si>
    <t>10 Cloverfield Lane</t>
  </si>
  <si>
    <t>Lights Out</t>
  </si>
  <si>
    <t>The Visit</t>
  </si>
  <si>
    <t>Jackass: The Movie</t>
  </si>
  <si>
    <t>Paranormal Activity 4</t>
  </si>
  <si>
    <t>10/24/2014</t>
  </si>
  <si>
    <t>Ouija</t>
  </si>
  <si>
    <t>2/27/1987</t>
  </si>
  <si>
    <t>A Nightmare On Elm Street 3: Dream Warriors</t>
  </si>
  <si>
    <t>No se Aceptan Devoluciones</t>
  </si>
  <si>
    <t>5/16/1975</t>
  </si>
  <si>
    <t>The Return of the Pink Panther</t>
  </si>
  <si>
    <t>9/16/1953</t>
  </si>
  <si>
    <t>The Robe</t>
  </si>
  <si>
    <t>9/13/1991</t>
  </si>
  <si>
    <t>Freddy's Dead: The Final Nightmare</t>
  </si>
  <si>
    <t>12/24/2003</t>
  </si>
  <si>
    <t>Monster</t>
  </si>
  <si>
    <t>Paranormal Activity: The Marked Ones</t>
  </si>
  <si>
    <t>12/23/1954</t>
  </si>
  <si>
    <t>20,000 Leagues Under the Sea</t>
  </si>
  <si>
    <t>Oculus</t>
  </si>
  <si>
    <t>Dallas Buyers Club</t>
  </si>
  <si>
    <t>8/26/2015</t>
  </si>
  <si>
    <t>No Escape</t>
  </si>
  <si>
    <t>The Elephant Man</t>
  </si>
  <si>
    <t>The Lazarus Effect</t>
  </si>
  <si>
    <t>Memento</t>
  </si>
  <si>
    <t>Our Idiot Brother</t>
  </si>
  <si>
    <t>Clerks II</t>
  </si>
  <si>
    <t>The Players Club</t>
  </si>
  <si>
    <t>Billy Elliot</t>
  </si>
  <si>
    <t>The Way Way Back</t>
  </si>
  <si>
    <t>As Above, So Below</t>
  </si>
  <si>
    <t>12/17/1997</t>
  </si>
  <si>
    <t>The Apostle</t>
  </si>
  <si>
    <t>The Man From Snowy River</t>
  </si>
  <si>
    <t>10/23/1991</t>
  </si>
  <si>
    <t>House Party 2</t>
  </si>
  <si>
    <t>Doug's 1st Movie</t>
  </si>
  <si>
    <t>Race</t>
  </si>
  <si>
    <t>9/18/1981</t>
  </si>
  <si>
    <t>Mommie Dearest</t>
  </si>
  <si>
    <t>Still Alice</t>
  </si>
  <si>
    <t>Halloween 4: The Return of Michael Myers</t>
  </si>
  <si>
    <t>Apollo 18</t>
  </si>
  <si>
    <t>Addicted</t>
  </si>
  <si>
    <t>O (Othello)</t>
  </si>
  <si>
    <t>9/29/1995</t>
  </si>
  <si>
    <t>Halloween: The Curse of Michael Myers</t>
  </si>
  <si>
    <t>The Egyptian</t>
  </si>
  <si>
    <t>Eve's Bayou</t>
  </si>
  <si>
    <t>Nighthawks</t>
  </si>
  <si>
    <t>7/28/1989</t>
  </si>
  <si>
    <t>Friday the 13th Part VIII: Jason Takes Manhattan</t>
  </si>
  <si>
    <t>Spring Breakers</t>
  </si>
  <si>
    <t>Y Tu Mamá También</t>
  </si>
  <si>
    <t>Shaun of the Dead</t>
  </si>
  <si>
    <t>The Haunting of Molly Hartley</t>
  </si>
  <si>
    <t>Lone Star</t>
  </si>
  <si>
    <t>3/27/1986</t>
  </si>
  <si>
    <t>April Fool's Day</t>
  </si>
  <si>
    <t>Diner</t>
  </si>
  <si>
    <t>Lone Wolf McQuade</t>
  </si>
  <si>
    <t>Sunshine Cleaning</t>
  </si>
  <si>
    <t>Fifty Shades of Black</t>
  </si>
  <si>
    <t>A Farewell To Arms</t>
  </si>
  <si>
    <t>Solomon and Sheba</t>
  </si>
  <si>
    <t>8/20/1982</t>
  </si>
  <si>
    <t>The Beastmaster</t>
  </si>
  <si>
    <t>Not Easily Broken</t>
  </si>
  <si>
    <t>Moms’ Night Out</t>
  </si>
  <si>
    <t>The Perfect Match</t>
  </si>
  <si>
    <t>Digimon: The Movie</t>
  </si>
  <si>
    <t>Saved!</t>
  </si>
  <si>
    <t>Les invasions barbares</t>
  </si>
  <si>
    <t>Robin and Marian</t>
  </si>
  <si>
    <t>12/22/1978</t>
  </si>
  <si>
    <t>Force 10 from Navarone</t>
  </si>
  <si>
    <t>The Forsaken</t>
  </si>
  <si>
    <t>7/21/1989</t>
  </si>
  <si>
    <t>UHF</t>
  </si>
  <si>
    <t>Sea Rex 3D: Journey to a Prehistoric World</t>
  </si>
  <si>
    <t>Grandma's Boy</t>
  </si>
  <si>
    <t>Slums of Beverly Hills</t>
  </si>
  <si>
    <t>5/28/1969</t>
  </si>
  <si>
    <t>C'era una volta il West</t>
  </si>
  <si>
    <t>Made</t>
  </si>
  <si>
    <t>La mala educación</t>
  </si>
  <si>
    <t>Moon</t>
  </si>
  <si>
    <t>90 Minutes in Heaven</t>
  </si>
  <si>
    <t>Keeping Up with the Steins</t>
  </si>
  <si>
    <t>The Sweet Hereafter</t>
  </si>
  <si>
    <t>Bottle Shock</t>
  </si>
  <si>
    <t>Des Hommes et Des Dieux</t>
  </si>
  <si>
    <t>8/27/1982</t>
  </si>
  <si>
    <t>Jekyll and Hyde... Together Again</t>
  </si>
  <si>
    <t>Green Room</t>
  </si>
  <si>
    <t>11/16/1994</t>
  </si>
  <si>
    <t>Heavenly Creatures</t>
  </si>
  <si>
    <t>Everything Must Go</t>
  </si>
  <si>
    <t>Kill the Messenger</t>
  </si>
  <si>
    <t>Rabbit Hole</t>
  </si>
  <si>
    <t>Zero Effect</t>
  </si>
  <si>
    <t>The Machinist</t>
  </si>
  <si>
    <t>9/21/1992</t>
  </si>
  <si>
    <t>Light Sleeper</t>
  </si>
  <si>
    <t>Atlas Shrugged: Who Is John Galt?</t>
  </si>
  <si>
    <t>Party Monster</t>
  </si>
  <si>
    <t>The Oh in Ohio</t>
  </si>
  <si>
    <t>2/21/1996</t>
  </si>
  <si>
    <t>Bottle Rocket</t>
  </si>
  <si>
    <t>1/17/1997</t>
  </si>
  <si>
    <t>Albino Alligator</t>
  </si>
  <si>
    <t>Jimi: All is By My Side</t>
  </si>
  <si>
    <t>Gandhi, My Father</t>
  </si>
  <si>
    <t>Standard Operating Procedure</t>
  </si>
  <si>
    <t>Tucker &amp; Dale vs. Evil</t>
  </si>
  <si>
    <t>No Looking Back</t>
  </si>
  <si>
    <t>Lovely, Still</t>
  </si>
  <si>
    <t>Tycoon</t>
  </si>
  <si>
    <t>Desert Blue</t>
  </si>
  <si>
    <t>Decoys</t>
  </si>
  <si>
    <t>Stuck</t>
  </si>
  <si>
    <t>Redacted</t>
  </si>
  <si>
    <t>Rudderless</t>
  </si>
  <si>
    <t>Fascination</t>
  </si>
  <si>
    <t>Grace</t>
  </si>
  <si>
    <t>Area 51</t>
  </si>
  <si>
    <t>Mientras duermes</t>
  </si>
  <si>
    <t>Flying By</t>
  </si>
  <si>
    <t>The Cottage</t>
  </si>
  <si>
    <t>2/17/2009</t>
  </si>
  <si>
    <t>Dead Like Me: Life After Death</t>
  </si>
  <si>
    <t>1/30/2007</t>
  </si>
  <si>
    <t>Farce of the Penguins</t>
  </si>
  <si>
    <t>Psych 9</t>
  </si>
  <si>
    <t>8/18/2014</t>
  </si>
  <si>
    <t>Henry &amp; Me</t>
  </si>
  <si>
    <t>1/27/2015</t>
  </si>
  <si>
    <t>Born of War</t>
  </si>
  <si>
    <t>Yoga Hosers</t>
  </si>
  <si>
    <t>Dying of the Light</t>
  </si>
  <si>
    <t>Let's Kill Ward's Wife</t>
  </si>
  <si>
    <t>1/13/2015</t>
  </si>
  <si>
    <t>Capricorn One</t>
  </si>
  <si>
    <t>We Have Your Husband</t>
  </si>
  <si>
    <t>Should've Been Romeo</t>
  </si>
  <si>
    <t>Aztec Warrior</t>
  </si>
  <si>
    <t>Navy SEAL vs. Zombies</t>
  </si>
  <si>
    <t>3/15/2016</t>
  </si>
  <si>
    <t>The Hatching</t>
  </si>
  <si>
    <t>10/27/2015</t>
  </si>
  <si>
    <t>Running Forever</t>
  </si>
  <si>
    <t>Obsluhoval jsem anglického krále</t>
  </si>
  <si>
    <t>Soul Kitchen</t>
  </si>
  <si>
    <t>The Awakening</t>
  </si>
  <si>
    <t>All Hat</t>
  </si>
  <si>
    <t>11/20/1996</t>
  </si>
  <si>
    <t>Sling Blade</t>
  </si>
  <si>
    <t>Hostel</t>
  </si>
  <si>
    <t>Only God Forgives</t>
  </si>
  <si>
    <t>Take Shelter</t>
  </si>
  <si>
    <t>Tristram Shandy: A Cock and Bull Story</t>
  </si>
  <si>
    <t>8/22/1986</t>
  </si>
  <si>
    <t>The Texas Chainsaw Massacre 2</t>
  </si>
  <si>
    <t>4/22/1988</t>
  </si>
  <si>
    <t>Lady in White</t>
  </si>
  <si>
    <t>Driving Lessons</t>
  </si>
  <si>
    <t>Without Men</t>
  </si>
  <si>
    <t>Treading Water</t>
  </si>
  <si>
    <t>5/23/1973</t>
  </si>
  <si>
    <t>Pat Garrett and Billy the Kid</t>
  </si>
  <si>
    <t>Camping Sauvage</t>
  </si>
  <si>
    <t>Barfi</t>
  </si>
  <si>
    <t>Dear Frankie</t>
  </si>
  <si>
    <t>Le nom des gens</t>
  </si>
  <si>
    <t>5/28/2008</t>
  </si>
  <si>
    <t>Savage Grace</t>
  </si>
  <si>
    <t>Out of the Blue</t>
  </si>
  <si>
    <t>3/23/1984</t>
  </si>
  <si>
    <t>Police Academy</t>
  </si>
  <si>
    <t>Four Weddings and a Funeral</t>
  </si>
  <si>
    <t>The Blue Lagoon</t>
  </si>
  <si>
    <t>8/13/1982</t>
  </si>
  <si>
    <t>Fast Times at Ridgemont High</t>
  </si>
  <si>
    <t>9/28/1996</t>
  </si>
  <si>
    <t>Secrets &amp; Lies</t>
  </si>
  <si>
    <t>25th Hour</t>
  </si>
  <si>
    <t>Moby Dick</t>
  </si>
  <si>
    <t>Bound</t>
  </si>
  <si>
    <t>Requiem for a Dream</t>
  </si>
  <si>
    <t>State Fair</t>
  </si>
  <si>
    <t>Låt den rätte komma in</t>
  </si>
  <si>
    <t>Tango</t>
  </si>
  <si>
    <t>4/23/1986</t>
  </si>
  <si>
    <t>Salvador</t>
  </si>
  <si>
    <t>Salvando al Soldado Perez</t>
  </si>
  <si>
    <t>Donnie Darko</t>
  </si>
  <si>
    <t>Karakter</t>
  </si>
  <si>
    <t>Nannerl la soeur de Mozart</t>
  </si>
  <si>
    <t>Spun</t>
  </si>
  <si>
    <t>Life During Wartime</t>
  </si>
  <si>
    <t>Chinjeolhan geumjassi</t>
  </si>
  <si>
    <t>Blackthorn</t>
  </si>
  <si>
    <t>Maggie</t>
  </si>
  <si>
    <t>Lilja 4-ever</t>
  </si>
  <si>
    <t>After.Life</t>
  </si>
  <si>
    <t>Mean Machine</t>
  </si>
  <si>
    <t>Fong juk</t>
  </si>
  <si>
    <t>Spoken Word</t>
  </si>
  <si>
    <t>The Sweeney</t>
  </si>
  <si>
    <t>Falcon Rising</t>
  </si>
  <si>
    <t>6/25/2013</t>
  </si>
  <si>
    <t>Hansel &amp; Gretel Get Baked</t>
  </si>
  <si>
    <t>Fugly</t>
  </si>
  <si>
    <t>8/28/2015</t>
  </si>
  <si>
    <t>Zipper</t>
  </si>
  <si>
    <t>11/19/1975</t>
  </si>
  <si>
    <t>One Flew Over the Cuckoo's Nest</t>
  </si>
  <si>
    <t>6/25/1976</t>
  </si>
  <si>
    <t>Silent Movie</t>
  </si>
  <si>
    <t>Airlift (2016)</t>
  </si>
  <si>
    <t>9/29/2015</t>
  </si>
  <si>
    <t>R.L. Stine's Monsterville: The Cabinet of Souls</t>
  </si>
  <si>
    <t>Anna</t>
  </si>
  <si>
    <t>Whale Rider</t>
  </si>
  <si>
    <t>6/13/2001</t>
  </si>
  <si>
    <t>Sexy Beast</t>
  </si>
  <si>
    <t>Paa</t>
  </si>
  <si>
    <t>Snabba Cash</t>
  </si>
  <si>
    <t>Night of the Living Dead</t>
  </si>
  <si>
    <t>Nochnoy dozor</t>
  </si>
  <si>
    <t>Animal Kingdom</t>
  </si>
  <si>
    <t>George A. Romero's Survival of the Dead</t>
  </si>
  <si>
    <t>Cargo</t>
  </si>
  <si>
    <t>5/23/2006</t>
  </si>
  <si>
    <t>High School Musical</t>
  </si>
  <si>
    <t>Love and Death on Long Island</t>
  </si>
  <si>
    <t>3/19/1982</t>
  </si>
  <si>
    <t>Porky's</t>
  </si>
  <si>
    <t>The Crying Game</t>
  </si>
  <si>
    <t>Lost in Translation</t>
  </si>
  <si>
    <t>4/20/1977</t>
  </si>
  <si>
    <t>Annie Hall</t>
  </si>
  <si>
    <t>The Greatest Show on Earth</t>
  </si>
  <si>
    <t>The Boy Next Door</t>
  </si>
  <si>
    <t>Leaving Las Vegas</t>
  </si>
  <si>
    <t>Monster's Ball</t>
  </si>
  <si>
    <t>Boyhood</t>
  </si>
  <si>
    <t>Exodus</t>
  </si>
  <si>
    <t>The Kids Are All Right</t>
  </si>
  <si>
    <t>8/17/1979</t>
  </si>
  <si>
    <t>The Life of Brian</t>
  </si>
  <si>
    <t>A Haunted House 2</t>
  </si>
  <si>
    <t>The Last Exorcism Part II</t>
  </si>
  <si>
    <t>The Front Page</t>
  </si>
  <si>
    <t>Trapeze</t>
  </si>
  <si>
    <t>8/16/1985</t>
  </si>
  <si>
    <t>The Return of the Living Dead</t>
  </si>
  <si>
    <t>They Live</t>
  </si>
  <si>
    <t>Saving Grace</t>
  </si>
  <si>
    <t>The Great Escape</t>
  </si>
  <si>
    <t>What the #$'! Do We Know</t>
  </si>
  <si>
    <t>Scoop</t>
  </si>
  <si>
    <t>11/14/2001</t>
  </si>
  <si>
    <t>The Wash</t>
  </si>
  <si>
    <t>3 Strikes</t>
  </si>
  <si>
    <t>The Visitor</t>
  </si>
  <si>
    <t>The Cooler</t>
  </si>
  <si>
    <t>The Misfits</t>
  </si>
  <si>
    <t>The Night Listener</t>
  </si>
  <si>
    <t>The Jerky Boys</t>
  </si>
  <si>
    <t>12/28/2007</t>
  </si>
  <si>
    <t>El orfanato</t>
  </si>
  <si>
    <t>5/25/2007</t>
  </si>
  <si>
    <t>Bug</t>
  </si>
  <si>
    <t>The Rules of Attraction</t>
  </si>
  <si>
    <t>12/19/1969</t>
  </si>
  <si>
    <t>Topaz</t>
  </si>
  <si>
    <t>Let's Go to Prison</t>
  </si>
  <si>
    <t>12/25/1995</t>
  </si>
  <si>
    <t>Four Rooms</t>
  </si>
  <si>
    <t>Secretary</t>
  </si>
  <si>
    <t>The Real Cancun</t>
  </si>
  <si>
    <t>Talk Radio</t>
  </si>
  <si>
    <t>Waiting for Guffman</t>
  </si>
  <si>
    <t>Love Stinks</t>
  </si>
  <si>
    <t>Samsara</t>
  </si>
  <si>
    <t>You Kill Me</t>
  </si>
  <si>
    <t>The Art of Getting By</t>
  </si>
  <si>
    <t>Thumbsucker</t>
  </si>
  <si>
    <t>Red State</t>
  </si>
  <si>
    <t>MirrorMask</t>
  </si>
  <si>
    <t>3/31/1987</t>
  </si>
  <si>
    <t>The Barbarians</t>
  </si>
  <si>
    <t>10/17/2012</t>
  </si>
  <si>
    <t>Holy Motors</t>
  </si>
  <si>
    <t>Poolhall Junkies</t>
  </si>
  <si>
    <t>The Loss of Sexual Innocence</t>
  </si>
  <si>
    <t>Joe</t>
  </si>
  <si>
    <t>Prison</t>
  </si>
  <si>
    <t>Shooting Fish</t>
  </si>
  <si>
    <t>Adoration</t>
  </si>
  <si>
    <t>Psycho Beach Party</t>
  </si>
  <si>
    <t>The Big Tease</t>
  </si>
  <si>
    <t>Desert Dancer</t>
  </si>
  <si>
    <t>Guten Tag, Ramon</t>
  </si>
  <si>
    <t>Mondays in the Sun</t>
  </si>
  <si>
    <t>Trust</t>
  </si>
  <si>
    <t>An Everlasting Piece</t>
  </si>
  <si>
    <t>Among Giants</t>
  </si>
  <si>
    <t>The Velocity of Gary</t>
  </si>
  <si>
    <t>Stake Land</t>
  </si>
  <si>
    <t>Praia do Futuro</t>
  </si>
  <si>
    <t>Sonny</t>
  </si>
  <si>
    <t>The Last Time I Committed Suicide</t>
  </si>
  <si>
    <t>Another Happy Day</t>
  </si>
  <si>
    <t>Inescapable</t>
  </si>
  <si>
    <t>Geograf globus propil</t>
  </si>
  <si>
    <t>3/20/2012</t>
  </si>
  <si>
    <t>A Lonely Place to Die</t>
  </si>
  <si>
    <t>Nothing</t>
  </si>
  <si>
    <t>The Loved Ones</t>
  </si>
  <si>
    <t>Hell's Angels</t>
  </si>
  <si>
    <t>Purple Violets</t>
  </si>
  <si>
    <t>Replicas</t>
  </si>
  <si>
    <t>The Helpers</t>
  </si>
  <si>
    <t>The Veil</t>
  </si>
  <si>
    <t>The Perfect Wave</t>
  </si>
  <si>
    <t>How to Fall in Love</t>
  </si>
  <si>
    <t>Chain of Command</t>
  </si>
  <si>
    <t>12/15/1939</t>
  </si>
  <si>
    <t>Gone with the Wind</t>
  </si>
  <si>
    <t>A Man for All Seasons</t>
  </si>
  <si>
    <t>12/30/1925</t>
  </si>
  <si>
    <t>Network</t>
  </si>
  <si>
    <t>Down for Life</t>
  </si>
  <si>
    <t>The Good Heart</t>
  </si>
  <si>
    <t>Major Dundee</t>
  </si>
  <si>
    <t>5/17/1950</t>
  </si>
  <si>
    <t>Annie Get Your Gun</t>
  </si>
  <si>
    <t>Casa de Areia</t>
  </si>
  <si>
    <t>Four Lions</t>
  </si>
  <si>
    <t>Defendor</t>
  </si>
  <si>
    <t>5/13/1970</t>
  </si>
  <si>
    <t>The Ballad of Cable Hogue</t>
  </si>
  <si>
    <t>The Pirate</t>
  </si>
  <si>
    <t>11/21/2006</t>
  </si>
  <si>
    <t>The History Boys</t>
  </si>
  <si>
    <t>5/25/1969</t>
  </si>
  <si>
    <t>Midnight Cowboy</t>
  </si>
  <si>
    <t>Airplane!</t>
  </si>
  <si>
    <t>M*A*S*H</t>
  </si>
  <si>
    <t>8/13/1997</t>
  </si>
  <si>
    <t>The Full Monty</t>
  </si>
  <si>
    <t>5/26/1993</t>
  </si>
  <si>
    <t>Menace II Society</t>
  </si>
  <si>
    <t>4/26/1995</t>
  </si>
  <si>
    <t>Friday</t>
  </si>
  <si>
    <t>The Witch</t>
  </si>
  <si>
    <t>Empire</t>
  </si>
  <si>
    <t>Dark Skies</t>
  </si>
  <si>
    <t>Creepshow 2</t>
  </si>
  <si>
    <t>In Cold Blood</t>
  </si>
  <si>
    <t>The Nun's Story</t>
  </si>
  <si>
    <t>6/21/1972</t>
  </si>
  <si>
    <t>Frenzy</t>
  </si>
  <si>
    <t>2/23/1966</t>
  </si>
  <si>
    <t>Harper</t>
  </si>
  <si>
    <t>5/27/1998</t>
  </si>
  <si>
    <t>I Got the Hook-Up!</t>
  </si>
  <si>
    <t>She's the One</t>
  </si>
  <si>
    <t>Terror Train</t>
  </si>
  <si>
    <t>Gods and Monsters</t>
  </si>
  <si>
    <t>El secreto de sus ojos</t>
  </si>
  <si>
    <t>3/13/1987</t>
  </si>
  <si>
    <t>Evil Dead II</t>
  </si>
  <si>
    <t>Pootie Tang</t>
  </si>
  <si>
    <t>4/19/2000</t>
  </si>
  <si>
    <t>La otra conquista</t>
  </si>
  <si>
    <t>Trolljegeren</t>
  </si>
  <si>
    <t>Ira and Abby</t>
  </si>
  <si>
    <t>The Masked Saint</t>
  </si>
  <si>
    <t>Winter Passing</t>
  </si>
  <si>
    <t>D.E.B.S.</t>
  </si>
  <si>
    <t>Time to Choose</t>
  </si>
  <si>
    <t>Surveillance</t>
  </si>
  <si>
    <t>Taxman</t>
  </si>
  <si>
    <t>6/30/2009</t>
  </si>
  <si>
    <t>The Betrayed</t>
  </si>
  <si>
    <t>The Secret</t>
  </si>
  <si>
    <t>6/28/2011</t>
  </si>
  <si>
    <t>1/29/2013</t>
  </si>
  <si>
    <t>Batman: The Dark Knight Returns, Part 2</t>
  </si>
  <si>
    <t>In the Name of the King III</t>
  </si>
  <si>
    <t>Wicked Blood</t>
  </si>
  <si>
    <t>Dawn Patrol</t>
  </si>
  <si>
    <t>5/17/2013</t>
  </si>
  <si>
    <t>Jagten</t>
  </si>
  <si>
    <t>Lords of London</t>
  </si>
  <si>
    <t>La marche de l'empereur</t>
  </si>
  <si>
    <t>12/23/1977</t>
  </si>
  <si>
    <t>High Anxiety</t>
  </si>
  <si>
    <t>Margin Call</t>
  </si>
  <si>
    <t>Choke</t>
  </si>
  <si>
    <t>L'incomparable mademoiselle C.</t>
  </si>
  <si>
    <t>August</t>
  </si>
  <si>
    <t>To Write Love On Her Arms</t>
  </si>
  <si>
    <t>Whiplash</t>
  </si>
  <si>
    <t>Bella</t>
  </si>
  <si>
    <t>Cidade de Deus</t>
  </si>
  <si>
    <t>Human Traffic</t>
  </si>
  <si>
    <t>The Dead Girl</t>
  </si>
  <si>
    <t>The Opposite Sex</t>
  </si>
  <si>
    <t>A Christmas Story</t>
  </si>
  <si>
    <t>Class of 1984</t>
  </si>
  <si>
    <t>Entre les murs</t>
  </si>
  <si>
    <t>Dreaming of Joseph Lees</t>
  </si>
  <si>
    <t>Rosemary's Baby</t>
  </si>
  <si>
    <t>The Man Who Shot Liberty Valance</t>
  </si>
  <si>
    <t>Maria Full of Grace</t>
  </si>
  <si>
    <t>Beginners</t>
  </si>
  <si>
    <t>7/29/2009</t>
  </si>
  <si>
    <t>Adam</t>
  </si>
  <si>
    <t>Feast</t>
  </si>
  <si>
    <t>It's a Wonderful Life</t>
  </si>
  <si>
    <t>Trainspotting</t>
  </si>
  <si>
    <t>Antiviral</t>
  </si>
  <si>
    <t>7/28/1978</t>
  </si>
  <si>
    <t>National Lampoon's Animal House</t>
  </si>
  <si>
    <t>10/20/2010</t>
  </si>
  <si>
    <t>Paranormal Activity 2</t>
  </si>
  <si>
    <t>The Purge</t>
  </si>
  <si>
    <t>12/22/1964</t>
  </si>
  <si>
    <t>Goldfinger</t>
  </si>
  <si>
    <t>Sinister</t>
  </si>
  <si>
    <t>The Original Kings of Comedy</t>
  </si>
  <si>
    <t>12/18/1957</t>
  </si>
  <si>
    <t>The Bridge on the River Kwai</t>
  </si>
  <si>
    <t>Coming Home</t>
  </si>
  <si>
    <t>Waking Ned Devine</t>
  </si>
  <si>
    <t>Air Bud</t>
  </si>
  <si>
    <t>Bowling for Columbine</t>
  </si>
  <si>
    <t>A Nightmare On Elm Street Part 2: Freddy's Revenge</t>
  </si>
  <si>
    <t>A Room with a View</t>
  </si>
  <si>
    <t>Love and Death</t>
  </si>
  <si>
    <t>Friday the 13th Part VI: Jason Lives</t>
  </si>
  <si>
    <t>Martin Lawrence Live: RunTelDat</t>
  </si>
  <si>
    <t>The Apartment</t>
  </si>
  <si>
    <t>9/20/1958</t>
  </si>
  <si>
    <t>Cat on a Hot Tin Roof</t>
  </si>
  <si>
    <t>5/26/1970</t>
  </si>
  <si>
    <t>Beneath the Planet of the Apes</t>
  </si>
  <si>
    <t>Pokemon 3: The Movie</t>
  </si>
  <si>
    <t>8/13/1993</t>
  </si>
  <si>
    <t>Jason Goes to Hell: The Final Friday</t>
  </si>
  <si>
    <t>4/27/1990</t>
  </si>
  <si>
    <t>Spaced Invaders</t>
  </si>
  <si>
    <t>Family Plot</t>
  </si>
  <si>
    <t>7/16/1966</t>
  </si>
  <si>
    <t>Torn Curtain</t>
  </si>
  <si>
    <t>Dave Chappelle's Block Party</t>
  </si>
  <si>
    <t>10/25/1985</t>
  </si>
  <si>
    <t>Krush Groove</t>
  </si>
  <si>
    <t>Elmer Gantry</t>
  </si>
  <si>
    <t>Next Day Air</t>
  </si>
  <si>
    <t>Judgment at Nuremberg</t>
  </si>
  <si>
    <t>Trippin'</t>
  </si>
  <si>
    <t>Red River</t>
  </si>
  <si>
    <t>The Deep End</t>
  </si>
  <si>
    <t>Before Midnight</t>
  </si>
  <si>
    <t>Teen Wolf Too</t>
  </si>
  <si>
    <t>Phat Girlz</t>
  </si>
  <si>
    <t>Phantasm II</t>
  </si>
  <si>
    <t>Woman Thou Art Loosed</t>
  </si>
  <si>
    <t>Real Women Have Curves</t>
  </si>
  <si>
    <t>8/28/1981</t>
  </si>
  <si>
    <t>Gallipoli</t>
  </si>
  <si>
    <t>Water</t>
  </si>
  <si>
    <t>East is East</t>
  </si>
  <si>
    <t>Whipped</t>
  </si>
  <si>
    <t>Kama Sutra</t>
  </si>
  <si>
    <t>Frances Ha</t>
  </si>
  <si>
    <t>Please Give</t>
  </si>
  <si>
    <t>6/30/1971</t>
  </si>
  <si>
    <t>Willy Wonka &amp; the Chocolate Factory</t>
  </si>
  <si>
    <t>Warlock: The Armageddon</t>
  </si>
  <si>
    <t>8 Heads in a Duffel Bag</t>
  </si>
  <si>
    <t>9/13/1978</t>
  </si>
  <si>
    <t>Days of Heaven</t>
  </si>
  <si>
    <t>Thirteen Conversations About One Thing</t>
  </si>
  <si>
    <t>Compadres</t>
  </si>
  <si>
    <t>Jawbreaker</t>
  </si>
  <si>
    <t>Basquiat</t>
  </si>
  <si>
    <t>Tsotsi</t>
  </si>
  <si>
    <t>Letters to God</t>
  </si>
  <si>
    <t>Happiness</t>
  </si>
  <si>
    <t>DysFunkTional Family</t>
  </si>
  <si>
    <t>Tusk</t>
  </si>
  <si>
    <t>Damsels in Distress</t>
  </si>
  <si>
    <t>Oldboy</t>
  </si>
  <si>
    <t>Hobo with a Shotgun</t>
  </si>
  <si>
    <t>Bachelorette</t>
  </si>
  <si>
    <t>Fish Tank</t>
  </si>
  <si>
    <t>Creature</t>
  </si>
  <si>
    <t>Freeway</t>
  </si>
  <si>
    <t>Love's Abiding Joy</t>
  </si>
  <si>
    <t>Braindead</t>
  </si>
  <si>
    <t>Chain Letter</t>
  </si>
  <si>
    <t>Tim and Eric's Billion Dollar Movie</t>
  </si>
  <si>
    <t>Holly</t>
  </si>
  <si>
    <t>The Eclipse</t>
  </si>
  <si>
    <t>The Grand</t>
  </si>
  <si>
    <t>Sommersturm</t>
  </si>
  <si>
    <t>Fort McCoy</t>
  </si>
  <si>
    <t>Just Looking</t>
  </si>
  <si>
    <t>The Divide</t>
  </si>
  <si>
    <t>Tanner Hall</t>
  </si>
  <si>
    <t>My Big Fat Independent Movie</t>
  </si>
  <si>
    <t>Demonic</t>
  </si>
  <si>
    <t>4/15/2008</t>
  </si>
  <si>
    <t>à L'Intérieur</t>
  </si>
  <si>
    <t>They Came Together</t>
  </si>
  <si>
    <t>5/21/2013</t>
  </si>
  <si>
    <t>Open Road</t>
  </si>
  <si>
    <t>7/28/1951</t>
  </si>
  <si>
    <t>Barry Munday</t>
  </si>
  <si>
    <t>The Deported</t>
  </si>
  <si>
    <t>Chicago Overcoat</t>
  </si>
  <si>
    <t>9/13/2011</t>
  </si>
  <si>
    <t>Never Back Down 2: The Beatdown</t>
  </si>
  <si>
    <t>AWOL-72</t>
  </si>
  <si>
    <t>1/15/2013</t>
  </si>
  <si>
    <t>30 Nights Of Paranormal Activity With The Devil Inside The Girl With The Dragon Tattoo</t>
  </si>
  <si>
    <t>Enter the Dangerous Mind</t>
  </si>
  <si>
    <t>Something Wicked</t>
  </si>
  <si>
    <t>Point Blank</t>
  </si>
  <si>
    <t>10/27/2014</t>
  </si>
  <si>
    <t>Iguana</t>
  </si>
  <si>
    <t>Four Single Fathers</t>
  </si>
  <si>
    <t>Amnesiac</t>
  </si>
  <si>
    <t>Unnatural</t>
  </si>
  <si>
    <t>Close Range</t>
  </si>
  <si>
    <t>2/15/1950</t>
  </si>
  <si>
    <t>Central do Brasil</t>
  </si>
  <si>
    <t>Pocketful of Miracles</t>
  </si>
  <si>
    <t>Boynton Beach Club</t>
  </si>
  <si>
    <t>Freakonomics</t>
  </si>
  <si>
    <t>Griff the Invisible</t>
  </si>
  <si>
    <t>3/29/1959</t>
  </si>
  <si>
    <t>Some Like it Hot</t>
  </si>
  <si>
    <t>High Tension</t>
  </si>
  <si>
    <t>12/15/1974</t>
  </si>
  <si>
    <t>Young Frankenstein</t>
  </si>
  <si>
    <t>Hustle &amp; Flow</t>
  </si>
  <si>
    <t>5/13/1988</t>
  </si>
  <si>
    <t>Friday the 13th Part VII: The New Blood</t>
  </si>
  <si>
    <t>Artie Lange's Beer League</t>
  </si>
  <si>
    <t>8/25/1939</t>
  </si>
  <si>
    <t>The Wizard of Oz</t>
  </si>
  <si>
    <t>Diary of the Dead</t>
  </si>
  <si>
    <t>10/17/1979</t>
  </si>
  <si>
    <t>The Black Stallion</t>
  </si>
  <si>
    <t>Ulee's Gold</t>
  </si>
  <si>
    <t>Lage Raho Munna Bhai</t>
  </si>
  <si>
    <t>Sardaar Ji</t>
  </si>
  <si>
    <t>Rejsen til Saturn</t>
  </si>
  <si>
    <t>Donovan's Reef</t>
  </si>
  <si>
    <t>The Dress</t>
  </si>
  <si>
    <t>12/24/1943</t>
  </si>
  <si>
    <t>A Guy Named Joe</t>
  </si>
  <si>
    <t>Blazing Saddles</t>
  </si>
  <si>
    <t>4/13/1984</t>
  </si>
  <si>
    <t>Friday the 13th Part IV: The Final Chapter</t>
  </si>
  <si>
    <t>Ida</t>
  </si>
  <si>
    <t>Maurice</t>
  </si>
  <si>
    <t>Riding Giants</t>
  </si>
  <si>
    <t>Los Cronocrímenes</t>
  </si>
  <si>
    <t>La Cara Oculta</t>
  </si>
  <si>
    <t>Timber Falls</t>
  </si>
  <si>
    <t>Silver Medalist</t>
  </si>
  <si>
    <t>Fat, Sick &amp; Nearly Dead</t>
  </si>
  <si>
    <t>Singin' in the Rain</t>
  </si>
  <si>
    <t>A Haunted House</t>
  </si>
  <si>
    <t>2016: Obama’s America</t>
  </si>
  <si>
    <t>Kevin Hart: Let Me Explain</t>
  </si>
  <si>
    <t>7/28/2004</t>
  </si>
  <si>
    <t>Garden State</t>
  </si>
  <si>
    <t>That Thing You Do!</t>
  </si>
  <si>
    <t>10/30/1981</t>
  </si>
  <si>
    <t>Halloween II</t>
  </si>
  <si>
    <t>Halloween 3: Season of the Witch</t>
  </si>
  <si>
    <t>Religulous</t>
  </si>
  <si>
    <t>Escape from the Planet of the Apes</t>
  </si>
  <si>
    <t>5/29/1963</t>
  </si>
  <si>
    <t>Hud</t>
  </si>
  <si>
    <t>The Spectacular Now</t>
  </si>
  <si>
    <t>9/29/1991</t>
  </si>
  <si>
    <t>My Own Private Idaho</t>
  </si>
  <si>
    <t>Before Sunrise</t>
  </si>
  <si>
    <t>Robot &amp; Frank</t>
  </si>
  <si>
    <t>Sur Le Seuil</t>
  </si>
  <si>
    <t>Jesus' Son</t>
  </si>
  <si>
    <t>Saving Face</t>
  </si>
  <si>
    <t>Brick Lane</t>
  </si>
  <si>
    <t>The Lost Medallion: The Adventures of Billy Stone</t>
  </si>
  <si>
    <t>My Life Without Me</t>
  </si>
  <si>
    <t>Marilyn Hotchkiss' Ballroom Dancing and Charm School</t>
  </si>
  <si>
    <t>Super</t>
  </si>
  <si>
    <t>Fuel</t>
  </si>
  <si>
    <t>Valley of the Hearts Delight</t>
  </si>
  <si>
    <t>The Other End of the Line</t>
  </si>
  <si>
    <t>8: The Mormon Proposition</t>
  </si>
  <si>
    <t>Sleep Dealer</t>
  </si>
  <si>
    <t>Eye of the Dolphin</t>
  </si>
  <si>
    <t>Underdogs</t>
  </si>
  <si>
    <t>Anatomie</t>
  </si>
  <si>
    <t>The Calling</t>
  </si>
  <si>
    <t>Alien Uprising</t>
  </si>
  <si>
    <t>Christmas Mail</t>
  </si>
  <si>
    <t>Stung</t>
  </si>
  <si>
    <t>Sky Sharks</t>
  </si>
  <si>
    <t>10/13/2015</t>
  </si>
  <si>
    <t>8 Days</t>
  </si>
  <si>
    <t>Antibirth</t>
  </si>
  <si>
    <t>The Rise of the Krays</t>
  </si>
  <si>
    <t>Go For It!</t>
  </si>
  <si>
    <t>10/16/1996</t>
  </si>
  <si>
    <t>Get on the Bus</t>
  </si>
  <si>
    <t>Thr3e</t>
  </si>
  <si>
    <t>Idiocracy</t>
  </si>
  <si>
    <t>Always Woodstock</t>
  </si>
  <si>
    <t>7/25/2007</t>
  </si>
  <si>
    <t>This is England</t>
  </si>
  <si>
    <t>Bathing Beauty</t>
  </si>
  <si>
    <t>Do You Believe?</t>
  </si>
  <si>
    <t>9/24/1951</t>
  </si>
  <si>
    <t>Show Boat</t>
  </si>
  <si>
    <t>Dancer, Texas Pop. 81</t>
  </si>
  <si>
    <t>Redemption Road</t>
  </si>
  <si>
    <t>4/15/2015</t>
  </si>
  <si>
    <t>The Toxic Avenger Part II</t>
  </si>
  <si>
    <t>1/19/2016</t>
  </si>
  <si>
    <t>Eden</t>
  </si>
  <si>
    <t>6/19/1987</t>
  </si>
  <si>
    <t>The Brave Little Toaster</t>
  </si>
  <si>
    <t>11/13/1940</t>
  </si>
  <si>
    <t>Fantasia</t>
  </si>
  <si>
    <t>Friday the 13th Part 3</t>
  </si>
  <si>
    <t>The French Connection</t>
  </si>
  <si>
    <t>Friday the 13th Part V: A New Beginning</t>
  </si>
  <si>
    <t>The Last Sin Eater</t>
  </si>
  <si>
    <t>Impact Point</t>
  </si>
  <si>
    <t>The Valley of Decision</t>
  </si>
  <si>
    <t>Chicken Tikka Masala</t>
  </si>
  <si>
    <t>Jack Brooks: Monster Slayer</t>
  </si>
  <si>
    <t>11/21/1946</t>
  </si>
  <si>
    <t>The Best Years of Our Lives</t>
  </si>
  <si>
    <t>Bully</t>
  </si>
  <si>
    <t>5/29/2002</t>
  </si>
  <si>
    <t>Elling</t>
  </si>
  <si>
    <t>10/16/2016</t>
  </si>
  <si>
    <t>Mi America</t>
  </si>
  <si>
    <t>7/14/2009</t>
  </si>
  <si>
    <t>[Rec]</t>
  </si>
  <si>
    <t>Infected</t>
  </si>
  <si>
    <t>Lies in Plain Sight</t>
  </si>
  <si>
    <t>The Timber</t>
  </si>
  <si>
    <t>Sharkskin</t>
  </si>
  <si>
    <t>Courageous</t>
  </si>
  <si>
    <t>From Russia With Love</t>
  </si>
  <si>
    <t>5/21/1982</t>
  </si>
  <si>
    <t>Mad Max 2: The Road Warrior</t>
  </si>
  <si>
    <t>In the Heat of the Night</t>
  </si>
  <si>
    <t>12/17/1973</t>
  </si>
  <si>
    <t>Sleeper</t>
  </si>
  <si>
    <t>Everything You Always Wanted to Know</t>
  </si>
  <si>
    <t>It Follows</t>
  </si>
  <si>
    <t>12/25/1962</t>
  </si>
  <si>
    <t>To Kill A Mockingbird</t>
  </si>
  <si>
    <t>Silent House</t>
  </si>
  <si>
    <t>The Legend of Drunken Master</t>
  </si>
  <si>
    <t>Boys Don't Cry</t>
  </si>
  <si>
    <t>Das Leben der Anderen</t>
  </si>
  <si>
    <t>Boom Town</t>
  </si>
  <si>
    <t>Gentleman's Agreement</t>
  </si>
  <si>
    <t>9/25/1961</t>
  </si>
  <si>
    <t>The Hustler</t>
  </si>
  <si>
    <t>12/31/1986</t>
  </si>
  <si>
    <t>Witchboard</t>
  </si>
  <si>
    <t>Les Triplettes de Belleville</t>
  </si>
  <si>
    <t>Smoke Signals</t>
  </si>
  <si>
    <t>Winter's Bone</t>
  </si>
  <si>
    <t>American Splendor</t>
  </si>
  <si>
    <t>Before Sunset</t>
  </si>
  <si>
    <t>Amores Perros</t>
  </si>
  <si>
    <t>8/20/2003</t>
  </si>
  <si>
    <t>Thirteen</t>
  </si>
  <si>
    <t>Touching the Void</t>
  </si>
  <si>
    <t>Inside Job</t>
  </si>
  <si>
    <t>Alexander's Ragtime Band</t>
  </si>
  <si>
    <t>Me and You and Everyone We Know</t>
  </si>
  <si>
    <t>We Are Your Friends</t>
  </si>
  <si>
    <t>Harsh Times</t>
  </si>
  <si>
    <t>Ghost Dog: Way of the Samurai</t>
  </si>
  <si>
    <t>Captive</t>
  </si>
  <si>
    <t>Full Frontal</t>
  </si>
  <si>
    <t>Waltz with Bashir</t>
  </si>
  <si>
    <t>Strangers with Candy</t>
  </si>
  <si>
    <t>Shortbus</t>
  </si>
  <si>
    <t>Son of Rambow: A Home Movie</t>
  </si>
  <si>
    <t>The Book of Mormon Movie, Volume 1: The Journey</t>
  </si>
  <si>
    <t>The Diary of a Teenage Girl</t>
  </si>
  <si>
    <t>No End In Sight</t>
  </si>
  <si>
    <t>Get Real</t>
  </si>
  <si>
    <t>In the Shadow of the Moon</t>
  </si>
  <si>
    <t>Meek's Cutoff</t>
  </si>
  <si>
    <t>Inside Deep Throat</t>
  </si>
  <si>
    <t>Dinner Rush</t>
  </si>
  <si>
    <t>The Virginity Hit</t>
  </si>
  <si>
    <t>Clockwatchers</t>
  </si>
  <si>
    <t>Subway</t>
  </si>
  <si>
    <t>House of D</t>
  </si>
  <si>
    <t>Teeth</t>
  </si>
  <si>
    <t>Stonewall</t>
  </si>
  <si>
    <t>Sherrybaby</t>
  </si>
  <si>
    <t>The Last Five Years</t>
  </si>
  <si>
    <t>Six-String Samurai</t>
  </si>
  <si>
    <t>Hum to Mohabbt Karega</t>
  </si>
  <si>
    <t>It's All Gone Pete Tong</t>
  </si>
  <si>
    <t>Saint John of Las Vegas</t>
  </si>
  <si>
    <t>4/15/1998</t>
  </si>
  <si>
    <t>24 7: Twenty Four Seven</t>
  </si>
  <si>
    <t>Pump</t>
  </si>
  <si>
    <t>Roadside Romeo</t>
  </si>
  <si>
    <t>Eureka</t>
  </si>
  <si>
    <t>This Thing of Ours</t>
  </si>
  <si>
    <t>Super Capers</t>
  </si>
  <si>
    <t>Return of the Living Dead 3</t>
  </si>
  <si>
    <t>The Missing Person</t>
  </si>
  <si>
    <t>London</t>
  </si>
  <si>
    <t>Circle</t>
  </si>
  <si>
    <t>Eden Lake</t>
  </si>
  <si>
    <t>Jerusalema</t>
  </si>
  <si>
    <t>Say Uncle</t>
  </si>
  <si>
    <t>Plush</t>
  </si>
  <si>
    <t>The Ghastly Love of Johnny X</t>
  </si>
  <si>
    <t>12/29/2009</t>
  </si>
  <si>
    <t>Lesbian Vampire Killers</t>
  </si>
  <si>
    <t>Grave Encounters</t>
  </si>
  <si>
    <t>Freeze Frame</t>
  </si>
  <si>
    <t>Stitches</t>
  </si>
  <si>
    <t>To Be Frank, Sinatra at 100</t>
  </si>
  <si>
    <t>4/28/1971</t>
  </si>
  <si>
    <t>Bananas</t>
  </si>
  <si>
    <t>Nine Dead</t>
  </si>
  <si>
    <t>10/14/2008</t>
  </si>
  <si>
    <t>No Man's Land: The Rise of Reeker</t>
  </si>
  <si>
    <t>Rockaway</t>
  </si>
  <si>
    <t>Wings</t>
  </si>
  <si>
    <t>The Lady from Shanghai</t>
  </si>
  <si>
    <t>3/19/2013</t>
  </si>
  <si>
    <t>Straight A's</t>
  </si>
  <si>
    <t>The Legend of Hell's Gate: An American Conspiracy</t>
  </si>
  <si>
    <t>Highway</t>
  </si>
  <si>
    <t>Small Apartments</t>
  </si>
  <si>
    <t>Coffee Town</t>
  </si>
  <si>
    <t>Lucky Dog</t>
  </si>
  <si>
    <t>Pendulum</t>
  </si>
  <si>
    <t>A Funny Thing Happened on the Way to the Forum</t>
  </si>
  <si>
    <t>Slacker Uprising</t>
  </si>
  <si>
    <t>The Walking Deceased</t>
  </si>
  <si>
    <t>True Bromance</t>
  </si>
  <si>
    <t>Good Ol' Boy</t>
  </si>
  <si>
    <t>The Curse of Downers Grove</t>
  </si>
  <si>
    <t>Wind Walkers</t>
  </si>
  <si>
    <t>The Wrong Side of Right</t>
  </si>
  <si>
    <t>Shark Lake</t>
  </si>
  <si>
    <t>Buried</t>
  </si>
  <si>
    <t>4/21/2015</t>
  </si>
  <si>
    <t>The Marine 4</t>
  </si>
  <si>
    <t>River's Edge</t>
  </si>
  <si>
    <t>Man on Wire</t>
  </si>
  <si>
    <t>Nowhere Boy</t>
  </si>
  <si>
    <t>Northfork</t>
  </si>
  <si>
    <t>Brotherly Love</t>
  </si>
  <si>
    <t>Submarine</t>
  </si>
  <si>
    <t>The Square</t>
  </si>
  <si>
    <t>ABCD (Any Body Can Dance)</t>
  </si>
  <si>
    <t>Chacun sa nuit</t>
  </si>
  <si>
    <t>Stranded</t>
  </si>
  <si>
    <t>Vaalu</t>
  </si>
  <si>
    <t>The Last Exorcism</t>
  </si>
  <si>
    <t>11/16/1976</t>
  </si>
  <si>
    <t>6/27/2012</t>
  </si>
  <si>
    <t>Beasts of the Southern Wild</t>
  </si>
  <si>
    <t>1/29/1964</t>
  </si>
  <si>
    <t>Dr. Strangelove</t>
  </si>
  <si>
    <t>Battle for the Planet of the Apes</t>
  </si>
  <si>
    <t>9/18/1951</t>
  </si>
  <si>
    <t>A Streetcar Named Desire</t>
  </si>
  <si>
    <t>Hang 'em High</t>
  </si>
  <si>
    <t>El crimen de padre Amaro</t>
  </si>
  <si>
    <t>Songcatcher</t>
  </si>
  <si>
    <t>8/23/2011</t>
  </si>
  <si>
    <t>Higher Ground</t>
  </si>
  <si>
    <t>POM Wonderful Presents: The Greatest Movie Ever Sold</t>
  </si>
  <si>
    <t>Travellers and Magicians</t>
  </si>
  <si>
    <t>Ed and his Dead Mother</t>
  </si>
  <si>
    <t>Deadline</t>
  </si>
  <si>
    <t>3/13/2007</t>
  </si>
  <si>
    <t>Sublime</t>
  </si>
  <si>
    <t>Dysfunctional Friends</t>
  </si>
  <si>
    <t>Independence Daysaster</t>
  </si>
  <si>
    <t>Against the Wild</t>
  </si>
  <si>
    <t>10/20/2015</t>
  </si>
  <si>
    <t>Beginners Guide to Sex</t>
  </si>
  <si>
    <t>Lola rennt</t>
  </si>
  <si>
    <t>May</t>
  </si>
  <si>
    <t>I Spit on Your Grave</t>
  </si>
  <si>
    <t>Living Dark: The Story of Ted the Caver</t>
  </si>
  <si>
    <t>11/23/2001</t>
  </si>
  <si>
    <t>In the Bedroom</t>
  </si>
  <si>
    <t>3/19/2008</t>
  </si>
  <si>
    <t>La misma luna</t>
  </si>
  <si>
    <t>Conquest of the Planet of the Apes</t>
  </si>
  <si>
    <t>The Lunchbox</t>
  </si>
  <si>
    <t>Grace Unplugged</t>
  </si>
  <si>
    <t>Happy, Texas</t>
  </si>
  <si>
    <t>My Summer of Love</t>
  </si>
  <si>
    <t>Yes</t>
  </si>
  <si>
    <t>From Here to Eternity</t>
  </si>
  <si>
    <t>You Can't Take It With You</t>
  </si>
  <si>
    <t>Foolish</t>
  </si>
  <si>
    <t>She Wore a Yellow Ribbon</t>
  </si>
  <si>
    <t>The Conversation</t>
  </si>
  <si>
    <t>N-Secure</t>
  </si>
  <si>
    <t>Sukkar banat</t>
  </si>
  <si>
    <t>12/31/1989</t>
  </si>
  <si>
    <t>Out of the Dark</t>
  </si>
  <si>
    <t>Bubble</t>
  </si>
  <si>
    <t>Dil Jo Bhi Kahey...</t>
  </si>
  <si>
    <t>Mississippi Mermaid</t>
  </si>
  <si>
    <t>I Love Your Work</t>
  </si>
  <si>
    <t>Insidious</t>
  </si>
  <si>
    <t>Cabin Fever</t>
  </si>
  <si>
    <t>Waitress</t>
  </si>
  <si>
    <t>Kickboxer</t>
  </si>
  <si>
    <t>2/26/1988</t>
  </si>
  <si>
    <t>Bloodsport</t>
  </si>
  <si>
    <t>Mr. Smith Goes To Washington</t>
  </si>
  <si>
    <t>7/21/1995</t>
  </si>
  <si>
    <t>Kids</t>
  </si>
  <si>
    <t>The Squid and the Whale</t>
  </si>
  <si>
    <t>3/13/2002</t>
  </si>
  <si>
    <t>Kissing Jessica Stein</t>
  </si>
  <si>
    <t>10/31/1945</t>
  </si>
  <si>
    <t>Spellbound</t>
  </si>
  <si>
    <t>4/20/1979</t>
  </si>
  <si>
    <t>Exotica</t>
  </si>
  <si>
    <t>The To Do List</t>
  </si>
  <si>
    <t>The Gatekeepers</t>
  </si>
  <si>
    <t>Buffalo '66</t>
  </si>
  <si>
    <t>Repo Man</t>
  </si>
  <si>
    <t>1/18/1985</t>
  </si>
  <si>
    <t>Blood Simple</t>
  </si>
  <si>
    <t>Nueve Reinas</t>
  </si>
  <si>
    <t>The Lords of Salem</t>
  </si>
  <si>
    <t>The Ballad of Jack and Rose</t>
  </si>
  <si>
    <t>Unsullied</t>
  </si>
  <si>
    <t>8/31/1994</t>
  </si>
  <si>
    <t>Killing Zoe</t>
  </si>
  <si>
    <t>The Believer</t>
  </si>
  <si>
    <t>Snow Angels</t>
  </si>
  <si>
    <t>Session 9</t>
  </si>
  <si>
    <t>MOOZ-lum</t>
  </si>
  <si>
    <t>I Want Someone To Eat Cheese With</t>
  </si>
  <si>
    <t>Amigo</t>
  </si>
  <si>
    <t>Hatchet</t>
  </si>
  <si>
    <t>My Name is Bruce</t>
  </si>
  <si>
    <t>Modern Times</t>
  </si>
  <si>
    <t>The Salon</t>
  </si>
  <si>
    <t>Stolen Summer</t>
  </si>
  <si>
    <t>Road Hard</t>
  </si>
  <si>
    <t>9/28/2005</t>
  </si>
  <si>
    <t>Forty Shades of Blue</t>
  </si>
  <si>
    <t>Trucker</t>
  </si>
  <si>
    <t>Pontypool</t>
  </si>
  <si>
    <t>9/28/2015</t>
  </si>
  <si>
    <t>Me, You and Five Bucks</t>
  </si>
  <si>
    <t>Housebound</t>
  </si>
  <si>
    <t>Wal-Mart: The High Cost of Low Price</t>
  </si>
  <si>
    <t>Fetching Cody</t>
  </si>
  <si>
    <t>The Lion of Judah</t>
  </si>
  <si>
    <t>Once Upon a Time in Queens</t>
  </si>
  <si>
    <t>Girlhouse</t>
  </si>
  <si>
    <t>Closer to the Moon</t>
  </si>
  <si>
    <t>5/26/2015</t>
  </si>
  <si>
    <t>Mutant World</t>
  </si>
  <si>
    <t>#Horror</t>
  </si>
  <si>
    <t>Checkmate</t>
  </si>
  <si>
    <t>12/21/1937</t>
  </si>
  <si>
    <t>Snow White and the Seven Dwarfs</t>
  </si>
  <si>
    <t>Shalako</t>
  </si>
  <si>
    <t>Holy Girl</t>
  </si>
  <si>
    <t>La chambre bleue</t>
  </si>
  <si>
    <t>Incident at Loch Ness</t>
  </si>
  <si>
    <t>Eddie: The Sleepwalking Cannibal</t>
  </si>
  <si>
    <t>Kurmanjan datka</t>
  </si>
  <si>
    <t>One Shot</t>
  </si>
  <si>
    <t>House at the End of the Drive</t>
  </si>
  <si>
    <t>8/21/2001</t>
  </si>
  <si>
    <t>Batman - The Movie</t>
  </si>
  <si>
    <t>Lock, Stock and Two Smoking Barrels</t>
  </si>
  <si>
    <t>8/19/1983</t>
  </si>
  <si>
    <t>The Ballad of Gregorio Cortez</t>
  </si>
  <si>
    <t>6/26/1936</t>
  </si>
  <si>
    <t>San Francisco</t>
  </si>
  <si>
    <t>Festen</t>
  </si>
  <si>
    <t>Trees Lounge</t>
  </si>
  <si>
    <t>The Girlfriend Experience</t>
  </si>
  <si>
    <t>Journey from the Fall</t>
  </si>
  <si>
    <t>The Basket</t>
  </si>
  <si>
    <t>Above and Beyond</t>
  </si>
  <si>
    <t>3/15/1985</t>
  </si>
  <si>
    <t>Def-Con 4</t>
  </si>
  <si>
    <t>Neal n' Nikki</t>
  </si>
  <si>
    <t>The Hebrew Hammer</t>
  </si>
  <si>
    <t>Los insolitos peces gato</t>
  </si>
  <si>
    <t>Simon</t>
  </si>
  <si>
    <t>5/24/2011</t>
  </si>
  <si>
    <t>Forget Me Not</t>
  </si>
  <si>
    <t>The 41 Year Old Virgin Who Knocked Up Sarah Marshall and Felt Superbad About It</t>
  </si>
  <si>
    <t>The Algerian</t>
  </si>
  <si>
    <t>Rebecca</t>
  </si>
  <si>
    <t>4/30/1981</t>
  </si>
  <si>
    <t>Friday the 13th Part 2</t>
  </si>
  <si>
    <t>The Lost Weekend</t>
  </si>
  <si>
    <t>8/31/1984</t>
  </si>
  <si>
    <t>C.H.U.D.</t>
  </si>
  <si>
    <t>Filly Brown</t>
  </si>
  <si>
    <t>1/21/1953</t>
  </si>
  <si>
    <t>Niagara</t>
  </si>
  <si>
    <t>10/28/1941</t>
  </si>
  <si>
    <t>How Green Was My Valley</t>
  </si>
  <si>
    <t>Da Sweet Blood of Jesus</t>
  </si>
  <si>
    <t>9/26/1975</t>
  </si>
  <si>
    <t>The Rocky Horror Picture Show</t>
  </si>
  <si>
    <t>Saw</t>
  </si>
  <si>
    <t>Sex, Lies, and Videotape</t>
  </si>
  <si>
    <t>Super Troopers</t>
  </si>
  <si>
    <t>Monsoon Wedding</t>
  </si>
  <si>
    <t>You Can Count on Me</t>
  </si>
  <si>
    <t>Strangers on a Train</t>
  </si>
  <si>
    <t>The Trouble With Harry</t>
  </si>
  <si>
    <t>12/29/1967</t>
  </si>
  <si>
    <t>Il buono, il brutto, il cattivo</t>
  </si>
  <si>
    <t>Home Run</t>
  </si>
  <si>
    <t>10/23/1992</t>
  </si>
  <si>
    <t>Reservoir Dogs</t>
  </si>
  <si>
    <t>But I'm a Cheerleader</t>
  </si>
  <si>
    <t>12/23/1956</t>
  </si>
  <si>
    <t>The Wrong Man</t>
  </si>
  <si>
    <t>The Blue Bird</t>
  </si>
  <si>
    <t>Blue Like Jazz</t>
  </si>
  <si>
    <t>Que Horas Ela Volta?</t>
  </si>
  <si>
    <t>11/19/1982</t>
  </si>
  <si>
    <t>Q</t>
  </si>
  <si>
    <t>Down &amp; Out with the Dolls</t>
  </si>
  <si>
    <t>Pink Ribbons, Inc.</t>
  </si>
  <si>
    <t>Certifiably Jonathan</t>
  </si>
  <si>
    <t>La navaja de Don Juan</t>
  </si>
  <si>
    <t>Extreme Movie</t>
  </si>
  <si>
    <t>10/20/1936</t>
  </si>
  <si>
    <t>Charge of the Light Brigade, The</t>
  </si>
  <si>
    <t>Grand Theft Parsons</t>
  </si>
  <si>
    <t>8/28/2012</t>
  </si>
  <si>
    <t>Below Zero</t>
  </si>
  <si>
    <t>Crowsnest</t>
  </si>
  <si>
    <t>Airborne</t>
  </si>
  <si>
    <t>Cotton Comes to Harlem</t>
  </si>
  <si>
    <t>Bleeding Hearts</t>
  </si>
  <si>
    <t>The Wicked Within</t>
  </si>
  <si>
    <t>God’s Not Dead</t>
  </si>
  <si>
    <t>Waiting...</t>
  </si>
  <si>
    <t>Dead Man's Shoes</t>
  </si>
  <si>
    <t>Wolf Creek</t>
  </si>
  <si>
    <t>Serbuan maut</t>
  </si>
  <si>
    <t>The Offspring</t>
  </si>
  <si>
    <t>Sex with Strangers</t>
  </si>
  <si>
    <t>Beyond the Black Rainbow</t>
  </si>
  <si>
    <t>5/14/2003</t>
  </si>
  <si>
    <t>Dracula: Pages from a Virgin's Diary</t>
  </si>
  <si>
    <t>The Sleepwalker</t>
  </si>
  <si>
    <t>Departure</t>
  </si>
  <si>
    <t>Faith Like Potatoes</t>
  </si>
  <si>
    <t>3/23/2010</t>
  </si>
  <si>
    <t>Lake Mungo</t>
  </si>
  <si>
    <t>Silent Running</t>
  </si>
  <si>
    <t>Dead Undead The</t>
  </si>
  <si>
    <t>The Vatican Exorcisms</t>
  </si>
  <si>
    <t>Rocket Singh: Salesman of the Year</t>
  </si>
  <si>
    <t>1/23/1943</t>
  </si>
  <si>
    <t>Casablanca</t>
  </si>
  <si>
    <t>11/21/1976</t>
  </si>
  <si>
    <t>Rocky</t>
  </si>
  <si>
    <t>The Devil Inside</t>
  </si>
  <si>
    <t>Tom Jones</t>
  </si>
  <si>
    <t>Unfriended</t>
  </si>
  <si>
    <t>Taxi Driver</t>
  </si>
  <si>
    <t>5/24/2006</t>
  </si>
  <si>
    <t>An Inconvenient Truth</t>
  </si>
  <si>
    <t>Chernobyl Diaries</t>
  </si>
  <si>
    <t>The Howling</t>
  </si>
  <si>
    <t>Dr. No</t>
  </si>
  <si>
    <t>Hellraiser</t>
  </si>
  <si>
    <t>Cry Wolf</t>
  </si>
  <si>
    <t>Godzilla 2000</t>
  </si>
  <si>
    <t>Blue Valentine</t>
  </si>
  <si>
    <t>Transamerica</t>
  </si>
  <si>
    <t>Beyond the Valley of the Dolls</t>
  </si>
  <si>
    <t>Love Me Tender</t>
  </si>
  <si>
    <t>Sands of Iwo Jima</t>
  </si>
  <si>
    <t>The Green Inferno</t>
  </si>
  <si>
    <t>The Sessions</t>
  </si>
  <si>
    <t>Shine a Light</t>
  </si>
  <si>
    <t>October Baby</t>
  </si>
  <si>
    <t>The Skeleton Twins</t>
  </si>
  <si>
    <t>20 Feet From Stardom</t>
  </si>
  <si>
    <t>Food, Inc.</t>
  </si>
  <si>
    <t>Next Stop, Wonderland</t>
  </si>
  <si>
    <t>Obvious Child</t>
  </si>
  <si>
    <t>Martha Marcy May Marlene</t>
  </si>
  <si>
    <t>Junebug</t>
  </si>
  <si>
    <t>Frozen River</t>
  </si>
  <si>
    <t>The Sidewalks of New York</t>
  </si>
  <si>
    <t>Two Girls and a Guy</t>
  </si>
  <si>
    <t>The Broken Hearts Club: A Romantic Comedy</t>
  </si>
  <si>
    <t>Who Killed the Electric Car?</t>
  </si>
  <si>
    <t>Walking and Talking</t>
  </si>
  <si>
    <t>Bubba Ho-Tep</t>
  </si>
  <si>
    <t>No Man's Land</t>
  </si>
  <si>
    <t>Slam</t>
  </si>
  <si>
    <t>Brigham City</t>
  </si>
  <si>
    <t>Panic</t>
  </si>
  <si>
    <t>Palo Alto</t>
  </si>
  <si>
    <t>Fiza</t>
  </si>
  <si>
    <t>Ajami</t>
  </si>
  <si>
    <t>Orgazmo</t>
  </si>
  <si>
    <t>The Future</t>
  </si>
  <si>
    <t>All the Real Girls</t>
  </si>
  <si>
    <t>Dream With The Fishes</t>
  </si>
  <si>
    <t>The Act of Killing</t>
  </si>
  <si>
    <t>Blue Car</t>
  </si>
  <si>
    <t>Wristcutters: A Love Story</t>
  </si>
  <si>
    <t>Luminarias</t>
  </si>
  <si>
    <t>I Origins</t>
  </si>
  <si>
    <t>Antarctica: A Year on Ice</t>
  </si>
  <si>
    <t>The Battle of Shaker Heights</t>
  </si>
  <si>
    <t>Taxi to the Dark Side</t>
  </si>
  <si>
    <t>Guiana 1838</t>
  </si>
  <si>
    <t>12/30/2002</t>
  </si>
  <si>
    <t>Love Lisa</t>
  </si>
  <si>
    <t>Once in a Lifetime: the Extraordinary Story of the New York Cosmos</t>
  </si>
  <si>
    <t>8/22/2001</t>
  </si>
  <si>
    <t>Lisa Picard is Famous</t>
  </si>
  <si>
    <t>Beyond the Brick: A LEGO Brickumentary</t>
  </si>
  <si>
    <t>The House of the Devil</t>
  </si>
  <si>
    <t>Hardflip</t>
  </si>
  <si>
    <t>Creative Control</t>
  </si>
  <si>
    <t>Chocolate: Deep Dark Secrets</t>
  </si>
  <si>
    <t>The Perfect Host</t>
  </si>
  <si>
    <t>The Last Big Thing</t>
  </si>
  <si>
    <t>Safe Men</t>
  </si>
  <si>
    <t>Speedway Junky</t>
  </si>
  <si>
    <t>Hits</t>
  </si>
  <si>
    <t>The Specials</t>
  </si>
  <si>
    <t>16 to Life</t>
  </si>
  <si>
    <t>1/17/2007</t>
  </si>
  <si>
    <t>Alone with Her</t>
  </si>
  <si>
    <t>Special</t>
  </si>
  <si>
    <t>The Sisterhood of Night</t>
  </si>
  <si>
    <t>Sparkler</t>
  </si>
  <si>
    <t>The Helix... Loaded</t>
  </si>
  <si>
    <t>Childless</t>
  </si>
  <si>
    <t>In Her Line of Fire</t>
  </si>
  <si>
    <t>The Jimmy Show</t>
  </si>
  <si>
    <t>Heli</t>
  </si>
  <si>
    <t>Karachi se Lahore</t>
  </si>
  <si>
    <t>Loving Annabelle</t>
  </si>
  <si>
    <t>Frat Party</t>
  </si>
  <si>
    <t>Jimmy and Judy</t>
  </si>
  <si>
    <t>The Party's Over</t>
  </si>
  <si>
    <t>7/17/2009</t>
  </si>
  <si>
    <t>The Poker House</t>
  </si>
  <si>
    <t>Proud</t>
  </si>
  <si>
    <t>Steppin: The Movie</t>
  </si>
  <si>
    <t>Zombies of Mass Destruction</t>
  </si>
  <si>
    <t>Snow White: A Deadly Summer</t>
  </si>
  <si>
    <t>Truth or Die</t>
  </si>
  <si>
    <t>5/14/2013</t>
  </si>
  <si>
    <t>Black Rock</t>
  </si>
  <si>
    <t>Hidden Away</t>
  </si>
  <si>
    <t>My Last Day Without You</t>
  </si>
  <si>
    <t>Zombie Hunter</t>
  </si>
  <si>
    <t>Doc Holliday's Revenge</t>
  </si>
  <si>
    <t>6/24/2014</t>
  </si>
  <si>
    <t>A Fine Step</t>
  </si>
  <si>
    <t>Fear Clinic</t>
  </si>
  <si>
    <t>The Pet</t>
  </si>
  <si>
    <t>Bang Bang Baby</t>
  </si>
  <si>
    <t>The Horror Network</t>
  </si>
  <si>
    <t>Chemical Cut</t>
  </si>
  <si>
    <t>American Hero</t>
  </si>
  <si>
    <t>12/22/2015</t>
  </si>
  <si>
    <t>Por amor en el caserio</t>
  </si>
  <si>
    <t>And Then Came Love</t>
  </si>
  <si>
    <t>Hard Candy</t>
  </si>
  <si>
    <t>Charly</t>
  </si>
  <si>
    <t>Banshee Chapter</t>
  </si>
  <si>
    <t>Jesse</t>
  </si>
  <si>
    <t>Ask Me Anything</t>
  </si>
  <si>
    <t>L!fe Happens</t>
  </si>
  <si>
    <t>Food Chains</t>
  </si>
  <si>
    <t>7/28/1954</t>
  </si>
  <si>
    <t>On the Waterfront</t>
  </si>
  <si>
    <t>Fruitvale Station</t>
  </si>
  <si>
    <t>4 luni, 3 saptamani si 2 zile</t>
  </si>
  <si>
    <t>Circumstance</t>
  </si>
  <si>
    <t>The Quiet</t>
  </si>
  <si>
    <t>The Brass Teapot</t>
  </si>
  <si>
    <t>40 Weeks</t>
  </si>
  <si>
    <t>Le bonheur d'Elza</t>
  </si>
  <si>
    <t>8/13/1942</t>
  </si>
  <si>
    <t>Bambi</t>
  </si>
  <si>
    <t>For a Good Time, Call</t>
  </si>
  <si>
    <t>Latter Days</t>
  </si>
  <si>
    <t>The Hammer</t>
  </si>
  <si>
    <t>Windsor Drive</t>
  </si>
  <si>
    <t>Harrison Montgomery</t>
  </si>
  <si>
    <t>Celeste and Jesse Forever</t>
  </si>
  <si>
    <t>Time Changer</t>
  </si>
  <si>
    <t>London to Brighton</t>
  </si>
  <si>
    <t>Crying With Laughter</t>
  </si>
  <si>
    <t>Jodaeiye Nader az Simin</t>
  </si>
  <si>
    <t>Welcome to the Dollhouse</t>
  </si>
  <si>
    <t>Raising Victor Vargas</t>
  </si>
  <si>
    <t>Ruby in Paradise</t>
  </si>
  <si>
    <t>Pandora's Box</t>
  </si>
  <si>
    <t>7/18/2007</t>
  </si>
  <si>
    <t>Cama adentro</t>
  </si>
  <si>
    <t>Deterrence</t>
  </si>
  <si>
    <t>The Mudge Boy</t>
  </si>
  <si>
    <t>The Young Unknowns</t>
  </si>
  <si>
    <t>Dod sno</t>
  </si>
  <si>
    <t>Not Cool</t>
  </si>
  <si>
    <t>Kill List</t>
  </si>
  <si>
    <t>Vessel</t>
  </si>
  <si>
    <t>Saints and Soldiers</t>
  </si>
  <si>
    <t>American Graffiti</t>
  </si>
  <si>
    <t>Iraq for Sale: The War Profiteers</t>
  </si>
  <si>
    <t>Kevin Hart: Laugh at My Pain</t>
  </si>
  <si>
    <t>Aqua Teen Hunger Force Colon Movie Film for Theaters</t>
  </si>
  <si>
    <t>Safety Not Guaranteed</t>
  </si>
  <si>
    <t>The Innkeepers</t>
  </si>
  <si>
    <t>Il conformista</t>
  </si>
  <si>
    <t>Interview with the Assassin</t>
  </si>
  <si>
    <t>Undead</t>
  </si>
  <si>
    <t>Donkey Punch</t>
  </si>
  <si>
    <t>All the Boys Love Mandy Lane</t>
  </si>
  <si>
    <t>Destiny</t>
  </si>
  <si>
    <t>Bled</t>
  </si>
  <si>
    <t>Adulterers</t>
  </si>
  <si>
    <t>6/25/1968</t>
  </si>
  <si>
    <t>La mariée était en noir</t>
  </si>
  <si>
    <t>High Noon</t>
  </si>
  <si>
    <t>Hoop Dreams</t>
  </si>
  <si>
    <t>Rize</t>
  </si>
  <si>
    <t>Half Nelson</t>
  </si>
  <si>
    <t>L.I.E.</t>
  </si>
  <si>
    <t>Naturally Native</t>
  </si>
  <si>
    <t>1/26/2010</t>
  </si>
  <si>
    <t>B-Girl</t>
  </si>
  <si>
    <t>Walter</t>
  </si>
  <si>
    <t>Hav Plenty</t>
  </si>
  <si>
    <t>Escape from Tomorrow</t>
  </si>
  <si>
    <t>After</t>
  </si>
  <si>
    <t>The Hadza: Last of the First</t>
  </si>
  <si>
    <t>Starsuckers</t>
  </si>
  <si>
    <t>Treachery</t>
  </si>
  <si>
    <t>Top Hat</t>
  </si>
  <si>
    <t>The Blair Witch Project</t>
  </si>
  <si>
    <t>3/26/1970</t>
  </si>
  <si>
    <t>Woodstock</t>
  </si>
  <si>
    <t>The Kentucky Fried Movie</t>
  </si>
  <si>
    <t>Per qualche dollaro in più</t>
  </si>
  <si>
    <t>10/31/2000</t>
  </si>
  <si>
    <t>Mercy Streets</t>
  </si>
  <si>
    <t>Water &amp; Power</t>
  </si>
  <si>
    <t>Arnolds Park</t>
  </si>
  <si>
    <t>Broken Vessels</t>
  </si>
  <si>
    <t>They Will Have to Kill Us First</t>
  </si>
  <si>
    <t>Crop Circles: Quest for Truth</t>
  </si>
  <si>
    <t>The Maid's Room</t>
  </si>
  <si>
    <t>Light from the Darkroom</t>
  </si>
  <si>
    <t>Irreplaceable</t>
  </si>
  <si>
    <t>A Hard Day's Night</t>
  </si>
  <si>
    <t>The Harvest/La Cosecha</t>
  </si>
  <si>
    <t>Julija in alfa Romeo</t>
  </si>
  <si>
    <t>12/31/1931</t>
  </si>
  <si>
    <t>Mata Hari</t>
  </si>
  <si>
    <t>4/27/1984</t>
  </si>
  <si>
    <t>Love Letters</t>
  </si>
  <si>
    <t>Faith Connections</t>
  </si>
  <si>
    <t>High Road</t>
  </si>
  <si>
    <t>Fireproof</t>
  </si>
  <si>
    <t>11/15/1974</t>
  </si>
  <si>
    <t>Benji</t>
  </si>
  <si>
    <t>Open Water</t>
  </si>
  <si>
    <t>Kingdom of the Spiders</t>
  </si>
  <si>
    <t>Mad Hot Ballroom</t>
  </si>
  <si>
    <t>The Station Agent</t>
  </si>
  <si>
    <t>To Save a Life</t>
  </si>
  <si>
    <t>Wordplay</t>
  </si>
  <si>
    <t>Beyond the Mat</t>
  </si>
  <si>
    <t>The Singles Ward</t>
  </si>
  <si>
    <t>Sholem Aleichem: Laughing in the Darkness</t>
  </si>
  <si>
    <t>Osama</t>
  </si>
  <si>
    <t>Groove</t>
  </si>
  <si>
    <t>The R.M.</t>
  </si>
  <si>
    <t>Twin Falls Idaho</t>
  </si>
  <si>
    <t>Mean Creek</t>
  </si>
  <si>
    <t>Drinking Buddies</t>
  </si>
  <si>
    <t>Hurricane Streets</t>
  </si>
  <si>
    <t>Never Again</t>
  </si>
  <si>
    <t>11/19/1956</t>
  </si>
  <si>
    <t>Shichinin no samurai</t>
  </si>
  <si>
    <t>Civil Brand</t>
  </si>
  <si>
    <t>Monsters</t>
  </si>
  <si>
    <t>Lonesome Jim</t>
  </si>
  <si>
    <t>4/17/2013</t>
  </si>
  <si>
    <t>Deceptive Practice: The Mysteries and Mentors of Ricky Jay</t>
  </si>
  <si>
    <t>The Other Dream Team</t>
  </si>
  <si>
    <t>Rubber</t>
  </si>
  <si>
    <t>Johnny Suede</t>
  </si>
  <si>
    <t>Finishing the Game</t>
  </si>
  <si>
    <t>Kiss the Bride</t>
  </si>
  <si>
    <t>The Journey</t>
  </si>
  <si>
    <t>4/23/2009</t>
  </si>
  <si>
    <t>The Slaughter Rule</t>
  </si>
  <si>
    <t>The Living Wake</t>
  </si>
  <si>
    <t>Scott Walker: 30 Century Man</t>
  </si>
  <si>
    <t>The Californians</t>
  </si>
  <si>
    <t>Born to Fly: Elizabeth Streb vs. Gravity</t>
  </si>
  <si>
    <t>Detention of the Dead</t>
  </si>
  <si>
    <t>Fengkuang de Shitou</t>
  </si>
  <si>
    <t>Now is Good</t>
  </si>
  <si>
    <t>Everything Put Together</t>
  </si>
  <si>
    <t>Drones</t>
  </si>
  <si>
    <t>Enter Nowhere</t>
  </si>
  <si>
    <t>7/17/2012</t>
  </si>
  <si>
    <t>Girls Gone Dead</t>
  </si>
  <si>
    <t>Insomnia Manica</t>
  </si>
  <si>
    <t>America Is Still The Place</t>
  </si>
  <si>
    <t>The Outrageous Sophie Tucker</t>
  </si>
  <si>
    <t>Subconscious</t>
  </si>
  <si>
    <t>Roadside</t>
  </si>
  <si>
    <t>Diamond Rufff</t>
  </si>
  <si>
    <t>Love in the Time of Monsters</t>
  </si>
  <si>
    <t>El rey de Najayo</t>
  </si>
  <si>
    <t>Fight to the Finish</t>
  </si>
  <si>
    <t>Bucky and the Squirrels</t>
  </si>
  <si>
    <t>12/31/1990</t>
  </si>
  <si>
    <t>Going Under</t>
  </si>
  <si>
    <t>6/23/2015</t>
  </si>
  <si>
    <t>Alleluia! The Devil's Carnival</t>
  </si>
  <si>
    <t>Brooklyn Bizarre</t>
  </si>
  <si>
    <t>Crabs!</t>
  </si>
  <si>
    <t>The Sound and the Shadow</t>
  </si>
  <si>
    <t>Rodeo Girl</t>
  </si>
  <si>
    <t>The Little Ponderosa Zoo</t>
  </si>
  <si>
    <t>12/31/1984</t>
  </si>
  <si>
    <t>The Toxic Avenger</t>
  </si>
  <si>
    <t>Paranormal Activity</t>
  </si>
  <si>
    <t>Straight out of Brooklyn</t>
  </si>
  <si>
    <t>Brick</t>
  </si>
  <si>
    <t>Sunday</t>
  </si>
  <si>
    <t>Conversations with Other Women</t>
  </si>
  <si>
    <t>Siakh lokhamim: ha'slilim ha'gnouzim</t>
  </si>
  <si>
    <t>Poultrygeist: Night of the Chicken Dead</t>
  </si>
  <si>
    <t>As It Is in Heaven</t>
  </si>
  <si>
    <t>Mutual Friends</t>
  </si>
  <si>
    <t>Rise Of the Entrepreneur - The Search For A Better Way</t>
  </si>
  <si>
    <t>42nd Street</t>
  </si>
  <si>
    <t>Metropolitan</t>
  </si>
  <si>
    <t>Gory Gory Hallelujah</t>
  </si>
  <si>
    <t>Blue Ruin</t>
  </si>
  <si>
    <t>Napoleon Dynamite</t>
  </si>
  <si>
    <t>Monty Python and the Holy Grail</t>
  </si>
  <si>
    <t>Quinceanera</t>
  </si>
  <si>
    <t>Dogtown and Z-Boys</t>
  </si>
  <si>
    <t>Heroes</t>
  </si>
  <si>
    <t>Tarnation</t>
  </si>
  <si>
    <t>I Want Your Money</t>
  </si>
  <si>
    <t>E tu vivrai nel terrore - L'aldilà</t>
  </si>
  <si>
    <t>Home Movies</t>
  </si>
  <si>
    <t>Jackpot</t>
  </si>
  <si>
    <t>Fabled</t>
  </si>
  <si>
    <t>10/13/2005</t>
  </si>
  <si>
    <t>The Dark Hours</t>
  </si>
  <si>
    <t>My Beautiful Laundrette</t>
  </si>
  <si>
    <t>Show Me</t>
  </si>
  <si>
    <t>Pancakes</t>
  </si>
  <si>
    <t>3/31/2015</t>
  </si>
  <si>
    <t>Viskningar och rop</t>
  </si>
  <si>
    <t>Intolerance</t>
  </si>
  <si>
    <t>The Broadway Melody</t>
  </si>
  <si>
    <t>The Evil Dead</t>
  </si>
  <si>
    <t>Trekkies</t>
  </si>
  <si>
    <t>Maniac</t>
  </si>
  <si>
    <t>American Ninja 2: The Confrontation</t>
  </si>
  <si>
    <t>Murderball</t>
  </si>
  <si>
    <t>My Dog Tulip</t>
  </si>
  <si>
    <t>10/18/2006</t>
  </si>
  <si>
    <t>51 Birch Street</t>
  </si>
  <si>
    <t>Revolution#9</t>
  </si>
  <si>
    <t>Royal Kill</t>
  </si>
  <si>
    <t>Rotor DR1</t>
  </si>
  <si>
    <t>4/13/1957</t>
  </si>
  <si>
    <t>12 Angry Men</t>
  </si>
  <si>
    <t>10/17/1978</t>
  </si>
  <si>
    <t>It Happened One Night</t>
  </si>
  <si>
    <t>Dogtooth</t>
  </si>
  <si>
    <t>Tumbleweeds</t>
  </si>
  <si>
    <t>Tupac Resurrection</t>
  </si>
  <si>
    <t>God's Army</t>
  </si>
  <si>
    <t>Pieces of April</t>
  </si>
  <si>
    <t>When The Cat's Away</t>
  </si>
  <si>
    <t>Wendy and Lucy</t>
  </si>
  <si>
    <t>Let's Talk About Sex</t>
  </si>
  <si>
    <t>Old Joy</t>
  </si>
  <si>
    <t>First Morning</t>
  </si>
  <si>
    <t>Pierrot le fou</t>
  </si>
  <si>
    <t>3 Backyards</t>
  </si>
  <si>
    <t>Sisters in Law</t>
  </si>
  <si>
    <t>Nothing But a Man</t>
  </si>
  <si>
    <t>Ayurveda: Art of Being</t>
  </si>
  <si>
    <t>First Love, Last Rites</t>
  </si>
  <si>
    <t>Fighting Tommy Riley</t>
  </si>
  <si>
    <t>Locker 13</t>
  </si>
  <si>
    <t>The Looking Glass</t>
  </si>
  <si>
    <t>All You Need Is Love</t>
  </si>
  <si>
    <t>Death Race 2000</t>
  </si>
  <si>
    <t>Some Guy Who Kills People</t>
  </si>
  <si>
    <t>Midnight Cabaret</t>
  </si>
  <si>
    <t>Teeth and Blood</t>
  </si>
  <si>
    <t>Walking to Paris</t>
  </si>
  <si>
    <t>Anderson's Cross</t>
  </si>
  <si>
    <t>Amidst the Devil's Wings</t>
  </si>
  <si>
    <t>Death Calls</t>
  </si>
  <si>
    <t>Compliance</t>
  </si>
  <si>
    <t>Graduation Day</t>
  </si>
  <si>
    <t>Chasing Amy</t>
  </si>
  <si>
    <t>Lovely and Amazing</t>
  </si>
  <si>
    <t>Better Luck Tomorrow</t>
  </si>
  <si>
    <t>Like Crazy</t>
  </si>
  <si>
    <t>The Incredibly True Adventure of Two Girls in Love</t>
  </si>
  <si>
    <t>Chuck&amp;Buck</t>
  </si>
  <si>
    <t>American Desi</t>
  </si>
  <si>
    <t>Cube</t>
  </si>
  <si>
    <t>3/28/1997</t>
  </si>
  <si>
    <t>Love and Other Catastrophes</t>
  </si>
  <si>
    <t>I Married a Strange Person</t>
  </si>
  <si>
    <t>November</t>
  </si>
  <si>
    <t>Sugar Town</t>
  </si>
  <si>
    <t>Happy Valley</t>
  </si>
  <si>
    <t>The Canyons</t>
  </si>
  <si>
    <t>The Motel</t>
  </si>
  <si>
    <t>On the Outs</t>
  </si>
  <si>
    <t>Shotgun Stories</t>
  </si>
  <si>
    <t>Test</t>
  </si>
  <si>
    <t>Sticky Fingers of Time</t>
  </si>
  <si>
    <t>Night Lights</t>
  </si>
  <si>
    <t>3/24/2015</t>
  </si>
  <si>
    <t>Along the Roadside</t>
  </si>
  <si>
    <t>10/21/2008</t>
  </si>
  <si>
    <t>Sunday School Musical</t>
  </si>
  <si>
    <t>Rust</t>
  </si>
  <si>
    <t>The Christmas Bunny</t>
  </si>
  <si>
    <t>Ink</t>
  </si>
  <si>
    <t>12/18/2012</t>
  </si>
  <si>
    <t>The Frozen</t>
  </si>
  <si>
    <t>Jesus People</t>
  </si>
  <si>
    <t>Butterfly</t>
  </si>
  <si>
    <t>UnDivided</t>
  </si>
  <si>
    <t>Horse Camp</t>
  </si>
  <si>
    <t>Give Me Shelter</t>
  </si>
  <si>
    <t>Rock the House</t>
  </si>
  <si>
    <t>Shooting the Warwicks</t>
  </si>
  <si>
    <t>Western Religion</t>
  </si>
  <si>
    <t>The Big Parade</t>
  </si>
  <si>
    <t>Little Big Top</t>
  </si>
  <si>
    <t>Bronson</t>
  </si>
  <si>
    <t>Burn</t>
  </si>
  <si>
    <t>Urbania</t>
  </si>
  <si>
    <t>6/13/1953</t>
  </si>
  <si>
    <t>The Beast from 20,000 Fathoms</t>
  </si>
  <si>
    <t>7/25/1969</t>
  </si>
  <si>
    <t>The Stewardesses</t>
  </si>
  <si>
    <t>3/21/1980</t>
  </si>
  <si>
    <t>Mad Max</t>
  </si>
  <si>
    <t>12/24/1916</t>
  </si>
  <si>
    <t>Swingers</t>
  </si>
  <si>
    <t>1/18/1967</t>
  </si>
  <si>
    <t>Per un pugno di dollari</t>
  </si>
  <si>
    <t>The Grace Card</t>
  </si>
  <si>
    <t>She Done Him Wrong</t>
  </si>
  <si>
    <t>Trois</t>
  </si>
  <si>
    <t>Short Cut to Nirvana: Kumbh Mela</t>
  </si>
  <si>
    <t>Middle of Nowhere</t>
  </si>
  <si>
    <t>Call+Response</t>
  </si>
  <si>
    <t>The Business of Fancy Dancing</t>
  </si>
  <si>
    <t>Hybrid</t>
  </si>
  <si>
    <t>Baghead</t>
  </si>
  <si>
    <t>Malevolence</t>
  </si>
  <si>
    <t>Good Dick</t>
  </si>
  <si>
    <t>The Case of the Grinning Cat</t>
  </si>
  <si>
    <t>Solitude</t>
  </si>
  <si>
    <t>The Word</t>
  </si>
  <si>
    <t>The Trials of Darryl Hunt</t>
  </si>
  <si>
    <t>The Man From Earth</t>
  </si>
  <si>
    <t>Samantha: An American Girl Holiday</t>
  </si>
  <si>
    <t>1/17/2008</t>
  </si>
  <si>
    <t>Yesterday Was a Lie</t>
  </si>
  <si>
    <t>Archaeology of a Woman</t>
  </si>
  <si>
    <t>8/26/2014</t>
  </si>
  <si>
    <t>Sanctuary; Quite a Conundrum</t>
  </si>
  <si>
    <t>Theresa Is a Mother</t>
  </si>
  <si>
    <t>Perfect Cowboy</t>
  </si>
  <si>
    <t>H.</t>
  </si>
  <si>
    <t>Weekend</t>
  </si>
  <si>
    <t>Bacheha-Ye aseman</t>
  </si>
  <si>
    <t>Butterfly Girl</t>
  </si>
  <si>
    <t>She's Gotta Have It</t>
  </si>
  <si>
    <t>Another Earth</t>
  </si>
  <si>
    <t>Heroes of Dirt</t>
  </si>
  <si>
    <t>6/30/1979</t>
  </si>
  <si>
    <t>Dolphin</t>
  </si>
  <si>
    <t>Lumea e a mea</t>
  </si>
  <si>
    <t>The Horse Boy</t>
  </si>
  <si>
    <t>Sweet Sweetback's Baad Asssss Song</t>
  </si>
  <si>
    <t>5/16/2007</t>
  </si>
  <si>
    <t>Once</t>
  </si>
  <si>
    <t>Tadpole</t>
  </si>
  <si>
    <t>Woman Chaser</t>
  </si>
  <si>
    <t>Antarctic Edge: 70º South</t>
  </si>
  <si>
    <t>Top Spin</t>
  </si>
  <si>
    <t>Speak No Evil</t>
  </si>
  <si>
    <t>A Charlie Brown Christmas</t>
  </si>
  <si>
    <t>Aroused</t>
  </si>
  <si>
    <t>Escaping the Holocost</t>
  </si>
  <si>
    <t>10/18/1974</t>
  </si>
  <si>
    <t>Roger &amp; Me</t>
  </si>
  <si>
    <t>Sound of My Voice</t>
  </si>
  <si>
    <t>11/16/1942</t>
  </si>
  <si>
    <t>An American in Hollywood</t>
  </si>
  <si>
    <t>The Brain That Sings</t>
  </si>
  <si>
    <t>Romantic Schemer</t>
  </si>
  <si>
    <t>Your Sister's Sister</t>
  </si>
  <si>
    <t>The Blood of My Brother: A Story of Death in Iraq</t>
  </si>
  <si>
    <t>A Dog's Breakfast</t>
  </si>
  <si>
    <t>5/24/2016</t>
  </si>
  <si>
    <t>Une Femme Mariée</t>
  </si>
  <si>
    <t>The Birth of a Nation</t>
  </si>
  <si>
    <t>The Work and the Story</t>
  </si>
  <si>
    <t>The Gallows</t>
  </si>
  <si>
    <t>Facing the Giants</t>
  </si>
  <si>
    <t>Eraserhead</t>
  </si>
  <si>
    <t>Hollywood Shuffle</t>
  </si>
  <si>
    <t>9/17/1920</t>
  </si>
  <si>
    <t>Over the Hill to the Poorhouse</t>
  </si>
  <si>
    <t>The Mighty</t>
  </si>
  <si>
    <t>Penitentiary</t>
  </si>
  <si>
    <t>The Lost Skeleton of Cadavra</t>
  </si>
  <si>
    <t>Cheap Thrills</t>
  </si>
  <si>
    <t>6/19/2014</t>
  </si>
  <si>
    <t>The Past is a Grotesque Animal</t>
  </si>
  <si>
    <t>Keeping it Real: The Adventures of Greg Walloch</t>
  </si>
  <si>
    <t>Indie Game: The Movie</t>
  </si>
  <si>
    <t>Dude, Where's My Dog</t>
  </si>
  <si>
    <t>Echo Dr.</t>
  </si>
  <si>
    <t>Closure</t>
  </si>
  <si>
    <t>Lunchtime Heroes</t>
  </si>
  <si>
    <t>3/25/2015</t>
  </si>
  <si>
    <t>Open Secret</t>
  </si>
  <si>
    <t>The Night Visitor</t>
  </si>
  <si>
    <t>Tiger Orange</t>
  </si>
  <si>
    <t>8/30/1972</t>
  </si>
  <si>
    <t>Dawn of the Crescent Moon</t>
  </si>
  <si>
    <t>Queen Crab</t>
  </si>
  <si>
    <t>Happy Christmas</t>
  </si>
  <si>
    <t>Peace, Propaganda and the Promised Land</t>
  </si>
  <si>
    <t>Absentia</t>
  </si>
  <si>
    <t>Pi</t>
  </si>
  <si>
    <t>2/20/1998</t>
  </si>
  <si>
    <t>I Love You … Don't Touch Me!</t>
  </si>
  <si>
    <t>20 Dates</t>
  </si>
  <si>
    <t>Super Size Me</t>
  </si>
  <si>
    <t>Supporting Characters</t>
  </si>
  <si>
    <t>The FP</t>
  </si>
  <si>
    <t>Hayride</t>
  </si>
  <si>
    <t>The Brain That Wouldn't Die</t>
  </si>
  <si>
    <t>The Dirties</t>
  </si>
  <si>
    <t>The Brothers McMullen</t>
  </si>
  <si>
    <t>Gabriela</t>
  </si>
  <si>
    <t>Tiny Furniture</t>
  </si>
  <si>
    <t>The Signal</t>
  </si>
  <si>
    <t>Counting</t>
  </si>
  <si>
    <t>Big Things</t>
  </si>
  <si>
    <t>The Call of Cthulhu</t>
  </si>
  <si>
    <t>Bending Steel</t>
  </si>
  <si>
    <t>Run, Hide, Die</t>
  </si>
  <si>
    <t>The Image Revolution</t>
  </si>
  <si>
    <t>A True Story</t>
  </si>
  <si>
    <t>George Washington</t>
  </si>
  <si>
    <t>This Is Martin Bonner</t>
  </si>
  <si>
    <t>Smiling Fish and Goat on Fire</t>
  </si>
  <si>
    <t>The Exploding Girl</t>
  </si>
  <si>
    <t>Raymond Did It</t>
  </si>
  <si>
    <t>The Last Waltz</t>
  </si>
  <si>
    <t>Her Cry: La Llorona Investigation</t>
  </si>
  <si>
    <t>Happy 40th</t>
  </si>
  <si>
    <t>The Legend of God's Gun</t>
  </si>
  <si>
    <t>Mutual Appreciation</t>
  </si>
  <si>
    <t>Funny Ha Ha</t>
  </si>
  <si>
    <t>Down Terrace</t>
  </si>
  <si>
    <t>Paraphobia</t>
  </si>
  <si>
    <t>10/19/1994</t>
  </si>
  <si>
    <t>Clerks</t>
  </si>
  <si>
    <t>Pink Narcissus</t>
  </si>
  <si>
    <t>6/30/1972</t>
  </si>
  <si>
    <t>Deep Throat</t>
  </si>
  <si>
    <t>In the Company of Men</t>
  </si>
  <si>
    <t>The Terrorist</t>
  </si>
  <si>
    <t>Backmask</t>
  </si>
  <si>
    <t>Manito</t>
  </si>
  <si>
    <t>Ten</t>
  </si>
  <si>
    <t>Dutch Kills</t>
  </si>
  <si>
    <t>Slacker</t>
  </si>
  <si>
    <t>Dry Spell</t>
  </si>
  <si>
    <t>Flywheel</t>
  </si>
  <si>
    <t>All Superheroes Must Die</t>
  </si>
  <si>
    <t>The Front Man</t>
  </si>
  <si>
    <t>The Ridges</t>
  </si>
  <si>
    <t>The Puffy Chair</t>
  </si>
  <si>
    <t>Breaking Upwards</t>
  </si>
  <si>
    <t>Stories of Our Lives</t>
  </si>
  <si>
    <t>Pink Flamingos</t>
  </si>
  <si>
    <t>Grip: A Criminal's Story</t>
  </si>
  <si>
    <t>Tin Can Man</t>
  </si>
  <si>
    <t>Dayereh</t>
  </si>
  <si>
    <t>Clean</t>
  </si>
  <si>
    <t>Cure</t>
  </si>
  <si>
    <t>On the Down Low</t>
  </si>
  <si>
    <t>Bang</t>
  </si>
  <si>
    <t>8/14/2008</t>
  </si>
  <si>
    <t>The Rise and Fall of Miss Thang</t>
  </si>
  <si>
    <t>Family Motocross</t>
  </si>
  <si>
    <t>Newlyweds</t>
  </si>
  <si>
    <t>2/26/1993</t>
  </si>
  <si>
    <t>El Mariachi</t>
  </si>
  <si>
    <t>Primer</t>
  </si>
  <si>
    <t>Cavite</t>
  </si>
  <si>
    <t>The Mongol King</t>
  </si>
  <si>
    <t>Following</t>
  </si>
  <si>
    <t>7/13/2005</t>
  </si>
  <si>
    <t>Return to the Land of Wonders</t>
  </si>
  <si>
    <t>Signed Sealed Delivered</t>
  </si>
  <si>
    <t>Shanghai Calling</t>
  </si>
  <si>
    <t>A Plague So Pleasant</t>
  </si>
  <si>
    <t>My Date With Drew</t>
  </si>
  <si>
    <t>Biggest Budgets</t>
  </si>
  <si>
    <t>Biggest Money Losers, Based on Absolute Loss on Worldwide Earnings</t>
  </si>
  <si>
    <t>Movies With Lowest Budgets to Earn $1 Million at US Box Office</t>
  </si>
  <si>
    <t>All movies 'The Numbers' has budget and gross figures for</t>
  </si>
  <si>
    <t>most profitable</t>
  </si>
  <si>
    <t>biggest budgets</t>
  </si>
  <si>
    <t>money losers</t>
  </si>
  <si>
    <t>low budget winners</t>
  </si>
  <si>
    <t>Film</t>
  </si>
  <si>
    <t>Category</t>
  </si>
  <si>
    <t>http://www.the-numbers.com/movie/budgets/all</t>
  </si>
  <si>
    <t>http://www.the-numbers.com/movie/budgets/</t>
  </si>
  <si>
    <t>IMDb</t>
  </si>
  <si>
    <t>na</t>
  </si>
  <si>
    <t>Rotten Tomatoes - Tomatometer</t>
  </si>
  <si>
    <t>Rotten Tomatoes - Avg Rating</t>
  </si>
  <si>
    <t>Avg calcs for RT Avg Rating</t>
  </si>
  <si>
    <t>Avg</t>
  </si>
  <si>
    <t>Median</t>
  </si>
  <si>
    <t>Variance</t>
  </si>
  <si>
    <t>Correlation</t>
  </si>
  <si>
    <t>Note: Budget numbers for movies can be both difficult to find and unreliable. Studios and film-makers often try to keep the information secret and will use accounting tricks to inflate or reduce announced budgets.</t>
  </si>
  <si>
    <t>Note: The profit and loss figures are very rough estimates based on domestic and international box office earnings and domestic video sales, extrapolated to estimate worldwide income to the studio, after deducting retail costs. Estimated expenses are based on the domestic theatrical distribution pattern of the film. More detailed financial analysis of films is available through our research services.</t>
  </si>
  <si>
    <t>rank</t>
  </si>
  <si>
    <t>release_date</t>
  </si>
  <si>
    <t>movie</t>
  </si>
  <si>
    <t>production_budget</t>
  </si>
  <si>
    <t>domestic_gross</t>
  </si>
  <si>
    <t>ranking_imdb</t>
  </si>
  <si>
    <t>ranking_rt</t>
  </si>
  <si>
    <t>release_data</t>
  </si>
  <si>
    <t>worldwide_gross</t>
  </si>
  <si>
    <t>approx_income</t>
  </si>
  <si>
    <t>approx_expense</t>
  </si>
  <si>
    <t>profit</t>
  </si>
  <si>
    <t>category</t>
  </si>
  <si>
    <t>Biggest budgets</t>
  </si>
  <si>
    <t>Biggest money losers</t>
  </si>
  <si>
    <t>Low budget winners</t>
  </si>
  <si>
    <t>start_value</t>
  </si>
  <si>
    <t>most_profitable</t>
  </si>
  <si>
    <t>biggest_budgets</t>
  </si>
  <si>
    <t>biggest_money_losers</t>
  </si>
  <si>
    <t>low_budget_winners</t>
  </si>
  <si>
    <t>02/26/1993</t>
  </si>
  <si>
    <t>06/30/1972</t>
  </si>
  <si>
    <t>03/16/2001</t>
  </si>
  <si>
    <t>08/30/1972</t>
  </si>
  <si>
    <t>09/29/2006</t>
  </si>
  <si>
    <t>09/17/1920</t>
  </si>
  <si>
    <t>06/15/2012</t>
  </si>
  <si>
    <t>Action, Adventure, Fantasy</t>
  </si>
  <si>
    <t>Action, Adventure, Thriller</t>
  </si>
  <si>
    <t>Action, Adventure, Western</t>
  </si>
  <si>
    <t>Action, Adventure, Sci-Fi</t>
  </si>
  <si>
    <t>Action, Thriller</t>
  </si>
  <si>
    <t>Animation, Adventure, Comedy</t>
  </si>
  <si>
    <t>Action, Adventure, Romance</t>
  </si>
  <si>
    <t>Adventure, Family, Fantasy</t>
  </si>
  <si>
    <t>Adventure, Fantasy</t>
  </si>
  <si>
    <t>Action, Adventure</t>
  </si>
  <si>
    <t>Action, Adventure, Family</t>
  </si>
  <si>
    <t>Adventure, Drama, Fantasy</t>
  </si>
  <si>
    <t>Action, Crime, Thriller</t>
  </si>
  <si>
    <t>Action, Crime, Drama</t>
  </si>
  <si>
    <t>Animation, Action, Comedy</t>
  </si>
  <si>
    <t>Animation, Adventure, Drama</t>
  </si>
  <si>
    <t>Animation, Action, Adventure</t>
  </si>
  <si>
    <t>Comedy, Drama, Romance</t>
  </si>
  <si>
    <t>Action, Adventure, Drama</t>
  </si>
  <si>
    <t>Action, Comedy, Fantasy</t>
  </si>
  <si>
    <t>http://www.imdb.com/title/tt0970179/?ref_=nv_sr_2</t>
  </si>
  <si>
    <t>http://www.imdb.com/video/imdb/vi2781978137/imdb/embed?autoplay=false&amp;width=480</t>
  </si>
  <si>
    <t>Adventure, Drama, Family</t>
  </si>
  <si>
    <t>http://www.imdb.com/video/imdb/vi3493246233/imdb/embed?autoplay=false&amp;width=480</t>
  </si>
  <si>
    <t>http://www.imdb.com/title/tt2404233/?ref_=nv_sr_1</t>
  </si>
  <si>
    <t>http://www.imdb.com/title/tt0811080/?ref_=nv_sr_4</t>
  </si>
  <si>
    <t>http://www.imdb.com/video/imdb/vi1541472537/imdb/embed?autoplay=false&amp;width=480</t>
  </si>
  <si>
    <t>http://www.imdb.com/video/imdb/vi824312857/imdb/embed?autoplay=false&amp;width=480</t>
  </si>
  <si>
    <t>Action, Family, Sci-Fi</t>
  </si>
  <si>
    <t>http://www.imdb.com/title/tt0780653/?ref_=nv_sr_1</t>
  </si>
  <si>
    <t>http://www.imdb.com/title/tt0413099/?ref_=nv_sr_1</t>
  </si>
  <si>
    <t>http://www.imdb.com/title/tt0409182/?ref_=nv_sr_1</t>
  </si>
  <si>
    <t>Sci-Fi, Thriller</t>
  </si>
  <si>
    <t>http://www.imdb.com/title/tt0427392/?ref_=nv_sr_1</t>
  </si>
  <si>
    <t>Animation, Adventure, Family</t>
  </si>
  <si>
    <t>http://www.imdb.com/title/tt0884726/?ref_=nv_sr_1</t>
  </si>
  <si>
    <t>http://www.imdb.com/video/imdb/vi1691724313/imdb/embed?autoplay=false&amp;width=480</t>
  </si>
  <si>
    <t>http://www.imdb.com/title/tt1133985/?ref_=nv_sr_1</t>
  </si>
  <si>
    <t>http://www.imdb.com/video/imdb/vi3445005593/imdb/embed?autoplay=false&amp;width=480</t>
  </si>
  <si>
    <t>http://www.imdb.com/title/tt1731141/?ref_=nv_sr_1</t>
  </si>
  <si>
    <t>Action, Sci-Fi</t>
  </si>
  <si>
    <t>http://www.imdb.com/video/imdb/vi3482626073/imdb/embed?autoplay=false&amp;width=480</t>
  </si>
  <si>
    <t>http://www.imdb.com/title/tt0104815/?ref_=nv_sr_1</t>
  </si>
  <si>
    <t>Comedy, Drama</t>
  </si>
  <si>
    <t>http://www.imdb.com/title/tt0102943/?ref_=nv_sr_2</t>
  </si>
  <si>
    <t>Porn</t>
  </si>
  <si>
    <t>https://en.wikipedia.org/wiki/Deep_Throat_(film)</t>
  </si>
  <si>
    <t>http://www.imdb.com/title/tt0119361/?ref_=nv_sr_1</t>
  </si>
  <si>
    <t>Comedy</t>
  </si>
  <si>
    <t>http://www.imdb.com/title/tt0109445/?ref_=nv_sr_1</t>
  </si>
  <si>
    <t>http://www.imdb.com/title/tt0112585/?ref_=nv_sr_1</t>
  </si>
  <si>
    <t>Drama, Romance</t>
  </si>
  <si>
    <t>http://www.imdb.com/title/tt0189541/?ref_=fn_al_tt_3</t>
  </si>
  <si>
    <t>Documentary, Comedy, Drama</t>
  </si>
  <si>
    <t>http://www.imdb.com/title/tt0390521/?ref_=nv_sr_1</t>
  </si>
  <si>
    <t>Drama, Mystery, Thriller</t>
  </si>
  <si>
    <t>http://www.imdb.com/title/tt0138704/?ref_=fn_al_tt_1</t>
  </si>
  <si>
    <t>Crime, Drama, Horror</t>
  </si>
  <si>
    <t>http://www.imdb.com/title/tt0068833/?ref_=nv_sr_2</t>
  </si>
  <si>
    <t>http://www.imdb.com/title/tt0074486/?ref_=nv_sr_1</t>
  </si>
  <si>
    <t>Fantasy, Horror, Sci-Fi</t>
  </si>
  <si>
    <t>http://www.imdb.com/title/tt0805526/?ref_=fn_al_tt_1</t>
  </si>
  <si>
    <t>Drama, Sport</t>
  </si>
  <si>
    <t>http://www.imdb.com/title/tt0093200/?ref_=nv_sr_1</t>
  </si>
  <si>
    <t>http://www.imdb.com/title/tt0119670/?ref_=nv_sr_4</t>
  </si>
  <si>
    <t>Drama, Crime</t>
  </si>
  <si>
    <t>http://www.imdb.com/title/tt0011549/?ref_=fn_al_tt_1</t>
  </si>
  <si>
    <t>http://www.imdb.com/video/imdb/vi47362073/imdb/embed?autoplay=false&amp;width=480</t>
  </si>
  <si>
    <t>http://www.imdb.com/title/tt2309260/?ref_=nv_sr_1</t>
  </si>
  <si>
    <t>Horror, Thriller</t>
  </si>
  <si>
    <t>Drama, History, War</t>
  </si>
  <si>
    <t>http://www.imdb.com/title/tt0004972/?ref_=nv_sr_2</t>
  </si>
  <si>
    <t>Drama, Horror, Mystery</t>
  </si>
  <si>
    <t>http://www.imdb.com/title/tt0063350/?ref_=nv_sr_2</t>
  </si>
  <si>
    <t>http://www.imdb.com/title/tt1742336/?ref_=nv_sr_1</t>
  </si>
  <si>
    <t>http://www.imdb.com/video/imdb/vi3810304793/imdb/embed?autoplay=false&amp;width=480</t>
  </si>
  <si>
    <t>Fantasy, Horror, Thriller</t>
  </si>
  <si>
    <t>http://www.imdb.com/title/tt0083722/?ref_=nv_sr_1</t>
  </si>
  <si>
    <t>http://www.imdb.com/title/tt0373889/?ref_=nv_sr_6</t>
  </si>
  <si>
    <t>http://www.imdb.com/title/tt0435761/?ref_=nv_sr_3</t>
  </si>
  <si>
    <t>http://www.imdb.com/title/tt0110357/?ref_=nv_sr_1</t>
  </si>
  <si>
    <t>http://www.imdb.com/title/tt1259571/?ref_=nv_sr_1</t>
  </si>
  <si>
    <t>http://www.imdb.com/video/imdb/vi3868591385/imdb/embed?autoplay=false&amp;width=480</t>
  </si>
  <si>
    <t>http://www.imdb.com/title/tt0418279/?ref_=nv_sr_2</t>
  </si>
  <si>
    <t>http://www.imdb.com/title/tt0926084/?ref_=fn_al_tt_2</t>
  </si>
  <si>
    <t>http://www.imdb.com/video/imdb/vi1023514905/imdb/embed?autoplay=false&amp;width=480</t>
  </si>
  <si>
    <t>http://www.imdb.com/title/tt1325004/?ref_=nv_sr_5</t>
  </si>
  <si>
    <t>http://www.imdb.com/video/imdb/vi2562262553/imdb/embed?autoplay=false&amp;width=480</t>
  </si>
  <si>
    <t>http://www.imdb.com/title/tt1305591/?ref_=nv_sr_1</t>
  </si>
  <si>
    <t>http://www.imdb.com/video/imdb/vi1901959705/imdb/embed?autoplay=false&amp;width=480</t>
  </si>
  <si>
    <t>http://www.imdb.com/title/tt1351685/?ref_=nv_sr_1</t>
  </si>
  <si>
    <t>http://www.imdb.com/video/imdb/vi830449433/imdb/embed?autoplay=false&amp;width=480</t>
  </si>
  <si>
    <t>http://www.imdb.com/title/tt1341188/?ref_=nv_sr_1</t>
  </si>
  <si>
    <t>http://www.imdb.com/video/imdb/vi3436250649/imdb/embed?autoplay=false&amp;width=480</t>
  </si>
  <si>
    <t>http://www.imdb.com/title/tt3332064/?ref_=nv_sr_5</t>
  </si>
  <si>
    <t>http://www.imdb.com/video/imdb/vi2812654361/imdb/embed?autoplay=false&amp;width=480</t>
  </si>
  <si>
    <t>http://www.imdb.com/video/imdb/vi1339271193/imdb/embed?autoplay=false&amp;width=480</t>
  </si>
  <si>
    <t>http://www.imdb.com/title/tt1335975/?ref_=nv_sr_1</t>
  </si>
  <si>
    <t>http://www.imdb.com/video/imdb/vi3634147097/imdb/embed?autoplay=false&amp;width=480</t>
  </si>
  <si>
    <t>http://www.imdb.com/title/tt1617661/?ref_=nv_sr_1</t>
  </si>
  <si>
    <t>http://www.imdb.com/video/imdb/vi1741202969/imdb/embed?autoplay=false&amp;width=480</t>
  </si>
  <si>
    <t>http://www.imdb.com/title/tt0790736/?ref_=nv_sr_1</t>
  </si>
  <si>
    <t>http://www.imdb.com/title/tt1964418/?ref_=nv_sr_1</t>
  </si>
  <si>
    <t>http://www.imdb.com/video/imdb/vi4284068121/imdb/embed?autoplay=false&amp;width=480</t>
  </si>
  <si>
    <t>http://www.imdb.com/video/imdb/vi531039513/imdb/embed?autoplay=false&amp;width=480</t>
  </si>
  <si>
    <t>http://www.imdb.com/title/tt0499549/?ref_=nv_sr_1</t>
  </si>
  <si>
    <t>http://www.imdb.com/video/imdb/vi2762323481/imdb/embed?autoplay=false&amp;width=480</t>
  </si>
  <si>
    <t>http://www.imdb.com/title/tt2488496/?ref_=nv_sr_1</t>
  </si>
  <si>
    <t>http://www.imdb.com/title/tt0449088/?ref_=nv_sr_4</t>
  </si>
  <si>
    <t>http://www.imdb.com/title/tt2379713/?ref_=nv_sr_1</t>
  </si>
  <si>
    <t>http://www.imdb.com/video/imdb/vi3362042649/imdb/embed?autoplay=false&amp;width=480</t>
  </si>
  <si>
    <t>http://www.imdb.com/video/imdb/vi460432921/imdb/embed?autoplay=false&amp;width=480</t>
  </si>
  <si>
    <t>http://www.imdb.com/title/tt1210819/?ref_=nv_sr_1</t>
  </si>
  <si>
    <t>http://www.imdb.com/title/tt0401729/?ref_=nv_sr_1</t>
  </si>
  <si>
    <t>http://www.imdb.com/video/imdb/vi2340397337/imdb/embed?autoplay=false&amp;width=480</t>
  </si>
  <si>
    <t>http://www.imdb.com/title/tt1345836/?ref_=nv_sr_1</t>
  </si>
  <si>
    <t>http://www.imdb.com/video/imdb/vi2376312089/imdb/embed?autoplay=false&amp;width=480</t>
  </si>
  <si>
    <t>http://www.imdb.com/video/imdb/vi385091865/imdb/embed?autoplay=false&amp;width=480</t>
  </si>
  <si>
    <t>http://www.imdb.com/title/tt0398286/?ref_=nv_sr_1</t>
  </si>
  <si>
    <t>http://www.imdb.com/title/tt0413300/?ref_=nv_sr_3</t>
  </si>
  <si>
    <t>http://www.imdb.com/title/tt0417741/?ref_=nv_sr_1</t>
  </si>
  <si>
    <t>http://www.imdb.com/video/imdb/vi1061421849/imdb/embed?autoplay=false&amp;width=480</t>
  </si>
  <si>
    <t>http://www.imdb.com/title/tt0903624/?ref_=nv_sr_1</t>
  </si>
  <si>
    <t>http://www.imdb.com/video/imdb/vi650683417/imdb/embed?autoplay=false&amp;width=480</t>
  </si>
  <si>
    <t>http://www.imdb.com/video/imdb/vi3747192089/imdb/embed?autoplay=false&amp;width=480</t>
  </si>
  <si>
    <t>http://www.imdb.com/title/tt1298650/?ref_=nv_sr_3</t>
  </si>
  <si>
    <t>http://www.imdb.com/title/tt1170358/?ref_=nv_sr_1</t>
  </si>
  <si>
    <t>http://www.imdb.com/video/imdb/vi2165155865/imdb/embed?autoplay=false&amp;width=480</t>
  </si>
  <si>
    <t>http://www.imdb.com/video/imdb/vi1092005657/imdb/embed?autoplay=false&amp;width=480</t>
  </si>
  <si>
    <t>http://www.imdb.com/title/tt2310332/?ref_=nv_sr_1</t>
  </si>
  <si>
    <t>http://www.imdb.com/video/imdb/vi2821566745/imdb/embed?autoplay=false&amp;width=480</t>
  </si>
  <si>
    <t>http://www.imdb.com/title/tt2395427/?ref_=nv_sr_1</t>
  </si>
  <si>
    <t>http://www.imdb.com/title/tt2975590/?ref_=nv_sr_1</t>
  </si>
  <si>
    <t>http://www.imdb.com/video/imdb/vi1946858521/imdb/embed?autoplay=false&amp;width=480</t>
  </si>
  <si>
    <t>http://www.imdb.com/video/imdb/vi174044441/imdb/embed?autoplay=false&amp;width=480</t>
  </si>
  <si>
    <t>http://www.imdb.com/title/tt3498820/?ref_=nv_sr_1</t>
  </si>
  <si>
    <t>http://www.imdb.com/video/imdb/vi641508889/imdb/embed?autoplay=false&amp;width=480</t>
  </si>
  <si>
    <t>http://www.imdb.com/title/tt0348150/?ref_=nv_sr_1</t>
  </si>
  <si>
    <t>http://www.imdb.com/video/imdb/vi1024524313/imdb/embed?autoplay=false&amp;width=480</t>
  </si>
  <si>
    <t>http://www.imdb.com/title/tt0830515/?ref_=nv_sr_1</t>
  </si>
  <si>
    <t>http://www.imdb.com/video/imdb/vi1891149081/imdb/embed?autoplay=false&amp;width=480</t>
  </si>
  <si>
    <t>http://www.imdb.com/title/tt0848228/?ref_=nv_sr_1</t>
  </si>
  <si>
    <t>http://www.imdb.com/title/tt0330373/?ref_=nv_sr_1</t>
  </si>
  <si>
    <t>http://www.imdb.com/video/imdb/vi2482677785/imdb/embed?autoplay=false&amp;width=480</t>
  </si>
  <si>
    <t>http://www.imdb.com/title/tt2294629/?ref_=nv_sr_1</t>
  </si>
  <si>
    <t>http://www.imdb.com/video/imdb/vi1176612889/imdb/embed?autoplay=false&amp;width=480</t>
  </si>
  <si>
    <t>http://www.imdb.com/title/tt0369610/?ref_=nv_sr_1</t>
  </si>
  <si>
    <t>http://www.imdb.com/title/tt0926084/?ref_=nv_sr_2</t>
  </si>
  <si>
    <t>http://www.imdb.com/video/imdb/vi245343769/imdb/embed?autoplay=false&amp;width=480</t>
  </si>
  <si>
    <t>http://www.imdb.com/title/tt1690953/?ref_=fn_al_tt_3</t>
  </si>
  <si>
    <t>http://www.imdb.com/video/imdb/vi1346743833/imdb/embed?autoplay=false&amp;width=480</t>
  </si>
  <si>
    <t>http://www.imdb.com/title/tt2820852/?ref_=nv_sr_1</t>
  </si>
  <si>
    <t>http://www.imdb.com/title/tt0383574/?ref_=nv_sr_5</t>
  </si>
  <si>
    <t>http://www.imdb.com/title/tt0468569/?ref_=nv_sr_1</t>
  </si>
  <si>
    <t>http://www.imdb.com/video/imdb/vi996454425/imdb/embed?autoplay=false&amp;width=480</t>
  </si>
  <si>
    <t>http://www.imdb.com/title/tt2293640/?ref_=nv_sr_1</t>
  </si>
  <si>
    <t>avatar.jpg</t>
  </si>
  <si>
    <t>starwarsepviitheforceawakens.jpg</t>
  </si>
  <si>
    <t>piratesofthecaribbeanatworldsend.jpg</t>
  </si>
  <si>
    <t>spectre.jpg</t>
  </si>
  <si>
    <t>theloneranger.jpg</t>
  </si>
  <si>
    <t>johncarter.jpg</t>
  </si>
  <si>
    <t>thedarkknightrises.jpg</t>
  </si>
  <si>
    <t>tangled.jpg</t>
  </si>
  <si>
    <t>spiderman3.jpg</t>
  </si>
  <si>
    <t>harrypotterandthehalfbloodprince.jpg</t>
  </si>
  <si>
    <t>thehobbitanunexpectedjourney.jpg</t>
  </si>
  <si>
    <t>piratesofthecaribbeanonstrangertides.jpg</t>
  </si>
  <si>
    <t>thehobbitthedesolationofsmaug.jpg</t>
  </si>
  <si>
    <t>thehobbitthebattleofthefivearmies.jpg</t>
  </si>
  <si>
    <t>avengersageofultron.jpg</t>
  </si>
  <si>
    <t>batmanvsupermandawnofjustice.jpg</t>
  </si>
  <si>
    <t>captainamericacivilwar.jpg</t>
  </si>
  <si>
    <t>supermanreturns.jpg</t>
  </si>
  <si>
    <t>quantumofsolace.jpg</t>
  </si>
  <si>
    <t>theavengers.jpg</t>
  </si>
  <si>
    <t>harrypotterandthegobletoffire.jpg</t>
  </si>
  <si>
    <t>frozen.jpg</t>
  </si>
  <si>
    <t>jurassicworld.jpg</t>
  </si>
  <si>
    <t>harrypotterandthedeathlyhallowspartii.jpg</t>
  </si>
  <si>
    <t>despicableme2.jpg</t>
  </si>
  <si>
    <t>furious7.jpg</t>
  </si>
  <si>
    <t>piratesofthecaribbeandeadmanschest.jpg</t>
  </si>
  <si>
    <t>thedarkknight.jpg</t>
  </si>
  <si>
    <t>minions.jpg</t>
  </si>
  <si>
    <t>harrypotterandtheorderofthephoenix.jpg</t>
  </si>
  <si>
    <t>toystory3.jpg</t>
  </si>
  <si>
    <t>thelionking.jpg</t>
  </si>
  <si>
    <t>thetwilightsaganewmoon.jpg</t>
  </si>
  <si>
    <t>transformers.jpg</t>
  </si>
  <si>
    <t>harrypotterandthedeathlyhallowsparti.jpg</t>
  </si>
  <si>
    <t>thetwilightsagaeclipse.jpg</t>
  </si>
  <si>
    <t>marsneedsmoms.jpg</t>
  </si>
  <si>
    <t>jackthegiantslayer.jpg</t>
  </si>
  <si>
    <t>howdoyouknow.jpg</t>
  </si>
  <si>
    <t>pan.jpg</t>
  </si>
  <si>
    <t>47ronin.jpg</t>
  </si>
  <si>
    <t>jupiterascending.jpg</t>
  </si>
  <si>
    <t>ripd.jpg</t>
  </si>
  <si>
    <t>tomorrowland.jpg</t>
  </si>
  <si>
    <t>hugo.jpg</t>
  </si>
  <si>
    <t>evanalmighty.jpg</t>
  </si>
  <si>
    <t>godsofegypt.jpg</t>
  </si>
  <si>
    <t>speedracer.jpg</t>
  </si>
  <si>
    <t>thewolfman.jpg</t>
  </si>
  <si>
    <t>poseidon.jpg</t>
  </si>
  <si>
    <t>theinvasion.jpg</t>
  </si>
  <si>
    <t>legendsofozdorothysreturn.jpg</t>
  </si>
  <si>
    <t>greenlantern.jpg</t>
  </si>
  <si>
    <t>endersgame.jpg</t>
  </si>
  <si>
    <t>elmariachi.jpg</t>
  </si>
  <si>
    <t>slacker.jpg</t>
  </si>
  <si>
    <t>deepthroat.jpg</t>
  </si>
  <si>
    <t>inthecompanyofmen.jpg</t>
  </si>
  <si>
    <t>clerks.jpg</t>
  </si>
  <si>
    <t>thebrothersmcmullen.jpg</t>
  </si>
  <si>
    <t>gabriela.jpg</t>
  </si>
  <si>
    <t>supersizeme.jpg</t>
  </si>
  <si>
    <t>pi.jpg</t>
  </si>
  <si>
    <t>thelasthouseontheleft.jpg</t>
  </si>
  <si>
    <t>eraserhead.jpg</t>
  </si>
  <si>
    <t>facingthegiants.jpg</t>
  </si>
  <si>
    <t>hollywoodshuffle.jpg</t>
  </si>
  <si>
    <t>themighty.jpg</t>
  </si>
  <si>
    <t>overthehilltothepoorhouse.jpg</t>
  </si>
  <si>
    <t>thegallows.jpg</t>
  </si>
  <si>
    <t>thebirthofanation.jpg</t>
  </si>
  <si>
    <t>nightofthelivingdead.jpg</t>
  </si>
  <si>
    <t>yoursisterssister.jpg</t>
  </si>
  <si>
    <t>catpeople.jpg</t>
  </si>
  <si>
    <t>Action, Sci-Fi, Thriller</t>
  </si>
  <si>
    <t>Drama, Fantasy, Horror</t>
  </si>
  <si>
    <t/>
  </si>
  <si>
    <t>http://www.imdb.com/video/imdb/vi513779993/imdb/embed?autoplay=false&amp;width=480</t>
  </si>
  <si>
    <t>https://www.youtube.com/embed/HKSZtp_OGHY?autoplay=true</t>
  </si>
  <si>
    <t>https://www.youtube.com/embed/h87zZ_0AneU?autoplay=true</t>
  </si>
  <si>
    <t>http://syndication.videodetective.com/widget/inview/player.htm?accountid=iva&amp;siteid=vdapi&amp;randomize=false&amp;publishedid=738354&amp;listname=none&amp;autostart=true&amp;mute=false&amp;width=400&amp;height=300&amp;videokbrate=450&amp;pageurl=</t>
  </si>
  <si>
    <t>categoryNice</t>
  </si>
  <si>
    <t>rating_imdb</t>
  </si>
  <si>
    <t>rating_rt</t>
  </si>
  <si>
    <t>Legends of Oz: Dorothy's Return</t>
  </si>
  <si>
    <t>film</t>
  </si>
  <si>
    <t>genre</t>
  </si>
  <si>
    <t>image</t>
  </si>
  <si>
    <t>link</t>
  </si>
  <si>
    <t>video</t>
  </si>
  <si>
    <t>https://www.youtube.com/embed/WiGrXeicDZE?autoplay=true</t>
  </si>
  <si>
    <t>https://www.youtube.com/embed/elqO-GNfStM?autoplay=true</t>
  </si>
  <si>
    <t>https://www.youtube.com/embed/yrJL5JxEYIw?autoplay=true</t>
  </si>
  <si>
    <t>https://www.youtube.com/embed/WM9Xu55cdoc?autoplay=true</t>
  </si>
  <si>
    <t>https://www.youtube.com/embed/ZZv1vki4ou4?autoplay=true</t>
  </si>
  <si>
    <t>https://www.youtube.com/embed/f0fReuRs890?autoplay=true</t>
  </si>
  <si>
    <t>https://www.youtube.com/embed/vtJbcMJLhJs?autoplay=true</t>
  </si>
  <si>
    <t>https://www.youtube.com/embed/wXvubYRnVWE?autoplay=true</t>
  </si>
  <si>
    <t>https://www.youtube.com/embed/-ZjiGfdzQmM?autoplay=true</t>
  </si>
  <si>
    <t>https://www.youtube.com/embed/difiivmH-LU?autoplay=true</t>
  </si>
  <si>
    <t>https://www.youtube.com/embed/KlmfRuXxuXo?autoplay=true</t>
  </si>
  <si>
    <t>https://www.youtube.com/embed/NlaVKuC_Zgc?autoplay=true</t>
  </si>
  <si>
    <t>https://www.youtube.com/embed/FtpmAdgl8UI?autoplay=true</t>
  </si>
  <si>
    <t>https://www.youtube.com/embed/Mlfn5n-E2WE?autoplay=true</t>
  </si>
  <si>
    <t>https://www.youtube.com/embed/XJwLBdjEerE?autoplay=true</t>
  </si>
  <si>
    <t>https://www.youtube.com/embed/izB6WohWJPY?autoplay=true</t>
  </si>
  <si>
    <t>https://www.youtube.com/embed/jo18VIoR2xU?autoplay=true</t>
  </si>
  <si>
    <t>https://www.youtube.com/embed/5gjIQ8UWfws?autoplay=true</t>
  </si>
  <si>
    <t>https://www.youtube.com/embed/dU7OqGCIcak?autoplay=true</t>
  </si>
  <si>
    <t>https://www.youtube.com/embed/4xneiV7Ru6Q?autoplay=true</t>
  </si>
  <si>
    <t>https://www.youtube.com/embed/FSiQ0PeMHJM?autoplay=true</t>
  </si>
  <si>
    <t>https://www.youtube.com/embed/NUm_Xg8ZuPo?autoplay=true</t>
  </si>
  <si>
    <t>https://www.youtube.com/embed/sts-11p8Ry4?autoplay=true</t>
  </si>
  <si>
    <t>https://www.youtube.com/embed/pElSu_ECJGM?autoplay=true</t>
  </si>
  <si>
    <t>https://www.youtube.com/embed/0ADPSaybusM?autoplay=true</t>
  </si>
  <si>
    <t>avg imdb</t>
  </si>
  <si>
    <t>avg rt</t>
  </si>
  <si>
    <t>avg all</t>
  </si>
  <si>
    <t>2*sd imdb</t>
  </si>
  <si>
    <t>2*sd rt</t>
  </si>
  <si>
    <t>2*sd all</t>
  </si>
  <si>
    <t>upper</t>
  </si>
  <si>
    <t>lower</t>
  </si>
  <si>
    <t>avg diff</t>
  </si>
  <si>
    <t>diff</t>
  </si>
  <si>
    <t>rating_outliers_internal_imdb</t>
  </si>
  <si>
    <t>rating_outliers_internal_rt</t>
  </si>
  <si>
    <t>2*sd diff</t>
  </si>
  <si>
    <t>rating_higher_imdb</t>
  </si>
  <si>
    <t>rating_higher</t>
  </si>
  <si>
    <t>rating_lower</t>
  </si>
  <si>
    <t>rating_higher_rt</t>
  </si>
  <si>
    <t>rating_lower_imdb</t>
  </si>
  <si>
    <t>rating_lower_rt</t>
  </si>
  <si>
    <t>rating_outlier_between</t>
  </si>
  <si>
    <t>id</t>
  </si>
  <si>
    <t>Movie</t>
  </si>
  <si>
    <t>No Worldwide</t>
  </si>
  <si>
    <t>Finding Dory</t>
  </si>
  <si>
    <t>Zootopia</t>
  </si>
  <si>
    <t>Miss Peregrine’s Home for Peculiar Children</t>
  </si>
  <si>
    <t>Ice Age: Collision Course</t>
  </si>
  <si>
    <t>Kingsman: The Secret Service</t>
  </si>
  <si>
    <t>Now You See Me 2</t>
  </si>
  <si>
    <t>Storks</t>
  </si>
  <si>
    <t>Mei Ren Yu</t>
  </si>
  <si>
    <t>Sully</t>
  </si>
  <si>
    <t>Monster Hunt</t>
  </si>
  <si>
    <t>Crimson Peak</t>
  </si>
  <si>
    <t>The Nice Guys</t>
  </si>
  <si>
    <t>9/16/2016</t>
  </si>
  <si>
    <t>Snowden</t>
  </si>
  <si>
    <t>Upside Down</t>
  </si>
  <si>
    <t>Shanghai</t>
  </si>
  <si>
    <t>The Girl on the Train</t>
  </si>
  <si>
    <t>The Rum Diary</t>
  </si>
  <si>
    <t>USS Indianapolis: Men of Courage</t>
  </si>
  <si>
    <t>Whiskey Tango Foxtrot</t>
  </si>
  <si>
    <t>Bridget Jones’s Baby</t>
  </si>
  <si>
    <t>Hitman: Agent 47</t>
  </si>
  <si>
    <t>The Brothers Grimsby</t>
  </si>
  <si>
    <t>Mike and Dave Need Wedding Dates</t>
  </si>
  <si>
    <t>Freaks of Nature</t>
  </si>
  <si>
    <t>Sisters</t>
  </si>
  <si>
    <t>Steve Jobs</t>
  </si>
  <si>
    <t>Madea's Big Happy Family</t>
  </si>
  <si>
    <t>The Night Before</t>
  </si>
  <si>
    <t>The Wedding Ringer</t>
  </si>
  <si>
    <t>3/31/2017</t>
  </si>
  <si>
    <t>Barbershop: The Next Cut</t>
  </si>
  <si>
    <t>The Light Between Oceans</t>
  </si>
  <si>
    <t>Popstar: Never Stop Never Stopping</t>
  </si>
  <si>
    <t>The Perfect Guy</t>
  </si>
  <si>
    <t>Ricki and the Flash</t>
  </si>
  <si>
    <t>Taxi 4</t>
  </si>
  <si>
    <t>Men, Women and Children</t>
  </si>
  <si>
    <t>The Reluctant Fundamentalist</t>
  </si>
  <si>
    <t>Eye in the Sky</t>
  </si>
  <si>
    <t>A Little Bit of Heaven</t>
  </si>
  <si>
    <t>Kill the Irishman</t>
  </si>
  <si>
    <t>When the Bough Breaks</t>
  </si>
  <si>
    <t>Blair Witch</t>
  </si>
  <si>
    <t>Paranormal Activity: The Ghost Dimension</t>
  </si>
  <si>
    <t>3/30/2016</t>
  </si>
  <si>
    <t>Everybody Wants Some</t>
  </si>
  <si>
    <t>Morgan</t>
  </si>
  <si>
    <t>Fireflies in the Garden</t>
  </si>
  <si>
    <t>Hillary’s America: The Secret History of the Democratic Party</t>
  </si>
  <si>
    <t>Jem and the Holograms</t>
  </si>
  <si>
    <t>Ain't Them Bodies Saints</t>
  </si>
  <si>
    <t>The Face of Love</t>
  </si>
  <si>
    <t>Manglehorn</t>
  </si>
  <si>
    <t>War Room</t>
  </si>
  <si>
    <t>Before We Go</t>
  </si>
  <si>
    <t>Lost River</t>
  </si>
  <si>
    <t>The First Time</t>
  </si>
  <si>
    <t>Two Night Stand</t>
  </si>
  <si>
    <t>Camp X-Ray</t>
  </si>
  <si>
    <t>Meet the Blacks</t>
  </si>
  <si>
    <t>The Giant Mechanical Man</t>
  </si>
  <si>
    <t>Drunk Wedding</t>
  </si>
  <si>
    <t>Sparrows Dance</t>
  </si>
  <si>
    <t>Year</t>
  </si>
  <si>
    <t>Month</t>
  </si>
  <si>
    <t>&gt; 2016</t>
  </si>
  <si>
    <t>Day</t>
  </si>
  <si>
    <t>Release Date old</t>
  </si>
  <si>
    <t>Relase date</t>
  </si>
  <si>
    <t>Duplicates</t>
  </si>
  <si>
    <t>Original</t>
  </si>
  <si>
    <t>Film names</t>
  </si>
  <si>
    <t>YEAR</t>
  </si>
  <si>
    <t>JAN</t>
  </si>
  <si>
    <t>FEB</t>
  </si>
  <si>
    <t>MAR</t>
  </si>
  <si>
    <t>APR</t>
  </si>
  <si>
    <t>MAY</t>
  </si>
  <si>
    <t>JUN</t>
  </si>
  <si>
    <t>JUL</t>
  </si>
  <si>
    <t>AUG</t>
  </si>
  <si>
    <t>SEP</t>
  </si>
  <si>
    <t>OCT</t>
  </si>
  <si>
    <t>NOV</t>
  </si>
  <si>
    <t>DEC</t>
  </si>
  <si>
    <t>AVE.</t>
  </si>
  <si>
    <t>Annual inflation up to specific month</t>
  </si>
  <si>
    <t>Source: http://inflationdata.com/Inflation/Inflation_Rate/HistoricalInflation.aspx</t>
  </si>
  <si>
    <t>Inflation: the overall general upward price movement of goods and services in an economy.</t>
  </si>
  <si>
    <t>Explanation: http://www.usinflationcalculator.com/inflation/inflation-vs-consumer-price-index-cpi-how-they-are-different/</t>
  </si>
  <si>
    <t>CPI: a measure of the average change over time in the prices paid by urban consumers for a market basket of consumer goods and services.</t>
  </si>
  <si>
    <t>CPI is base to calculate Inlfation:</t>
  </si>
  <si>
    <t xml:space="preserve">The CPI of January 2000 was 168.800 with the index for January 2010 listed as 216.687.
To make the calculations, we take the more recent CPI, subtract the oldest CPI, and then divide by the oldest CPI. Using our numbers shown above, it would be 216.687, minus 168.800, divided by 168.800. This equals .2837.
Inflation is always considered as a percentage, so we take that number and multiply it by 100 to get 28.37%. Thus, the inflation rate from January 2000 to January 2010 was 28.37%.
</t>
  </si>
  <si>
    <t>Source: http://inflationdata.com/Inflation/Consumer_Price_Index/HistoricalCPI.aspx?reloaded=true</t>
  </si>
  <si>
    <t>CPI in month</t>
  </si>
  <si>
    <t>CPI weight (ratio to latest)</t>
  </si>
  <si>
    <t>CPI latest</t>
  </si>
  <si>
    <t>Production Budget old</t>
  </si>
  <si>
    <t>Domestic Gross old</t>
  </si>
  <si>
    <t>Worldwide Gross old</t>
  </si>
  <si>
    <t>No Ratio flag</t>
  </si>
  <si>
    <t>Production Budget new</t>
  </si>
  <si>
    <t>Domestic Gross new</t>
  </si>
  <si>
    <t>Worldwide Gross new</t>
  </si>
  <si>
    <t>The Avengers (2012)</t>
  </si>
  <si>
    <t>King Kong (2005)</t>
  </si>
  <si>
    <t>Alice in Wonderland (2010)</t>
  </si>
  <si>
    <t>The Great Gatsby (2013)</t>
  </si>
  <si>
    <t>The Jungle Book (2016)</t>
  </si>
  <si>
    <t>Godzilla (2014)</t>
  </si>
  <si>
    <t>Ghostbusters (2016)</t>
  </si>
  <si>
    <t>Home (2015)</t>
  </si>
  <si>
    <t>Teenage Mutant Ninja Turtles (2014)</t>
  </si>
  <si>
    <t>Clash of the Titans (2010)</t>
  </si>
  <si>
    <t>Godzilla (1998)</t>
  </si>
  <si>
    <t>Total Recall (2012)</t>
  </si>
  <si>
    <t>RoboCop (2014)</t>
  </si>
  <si>
    <t>Fantastic Four (2015)</t>
  </si>
  <si>
    <t>The Island (2005)</t>
  </si>
  <si>
    <t>Around the World in 80 Days (2004)</t>
  </si>
  <si>
    <t>Casino Royale (2006)</t>
  </si>
  <si>
    <t>Hercules (2014)</t>
  </si>
  <si>
    <t>Peter Pan (2003)</t>
  </si>
  <si>
    <t>Point Break (2015)</t>
  </si>
  <si>
    <t>Cinderella (2015)</t>
  </si>
  <si>
    <t>Ben-Hur (2016)</t>
  </si>
  <si>
    <t>The Alamo (2004)</t>
  </si>
  <si>
    <t>Conan the Barbarian (2011)</t>
  </si>
  <si>
    <t>Fantastic Four (2005)</t>
  </si>
  <si>
    <t>The Day the Earth Stood Still (2008)</t>
  </si>
  <si>
    <t>Hercules (1997)</t>
  </si>
  <si>
    <t>Total Recall (1990)</t>
  </si>
  <si>
    <t>Pete’s Dragon (2016)</t>
  </si>
  <si>
    <t>The Avengers (1998)</t>
  </si>
  <si>
    <t>Lolita (1998)</t>
  </si>
  <si>
    <t>The Karate Kid (2010)</t>
  </si>
  <si>
    <t>Unknown (2011)</t>
  </si>
  <si>
    <t>Twilight (2008)</t>
  </si>
  <si>
    <t>A Nightmare on Elm Street (2010)</t>
  </si>
  <si>
    <t>Poltergeist (2015)</t>
  </si>
  <si>
    <t>House of Wax (2005)</t>
  </si>
  <si>
    <t>Heist (2001)</t>
  </si>
  <si>
    <t>Ghostbusters (1984)</t>
  </si>
  <si>
    <t>Carrie (2013)</t>
  </si>
  <si>
    <t>Side Effects (2013)</t>
  </si>
  <si>
    <t>Dawn of the Dead (2004)</t>
  </si>
  <si>
    <t>The Jungle Book (1994)</t>
  </si>
  <si>
    <t>Brothers (2009)</t>
  </si>
  <si>
    <t>The Omen (2006)</t>
  </si>
  <si>
    <t>The Gambler (2014)</t>
  </si>
  <si>
    <t>Legend (1986)</t>
  </si>
  <si>
    <t>Legend (2015)</t>
  </si>
  <si>
    <t>Dangerous Liaisons (2012)</t>
  </si>
  <si>
    <t>Footloose (2011)</t>
  </si>
  <si>
    <t>Point Break (1991)</t>
  </si>
  <si>
    <t>King Kong (1976)</t>
  </si>
  <si>
    <t>The Island (1980)</t>
  </si>
  <si>
    <t>Death at a Funeral (2010)</t>
  </si>
  <si>
    <t>Conan the Barbarian (1982)</t>
  </si>
  <si>
    <t>Twilight (1998)</t>
  </si>
  <si>
    <t>Death at a Funeral (2007)</t>
  </si>
  <si>
    <t>Notorious (2009)</t>
  </si>
  <si>
    <t>Left Behind (2001)</t>
  </si>
  <si>
    <t>The Fog (2005)</t>
  </si>
  <si>
    <t>Hamlet (1996)</t>
  </si>
  <si>
    <t>Friday the 13th (2009)</t>
  </si>
  <si>
    <t>Left Behind (2014)</t>
  </si>
  <si>
    <t>Trance (2013)</t>
  </si>
  <si>
    <t>Ben-Hur (1959)</t>
  </si>
  <si>
    <t>Halloween (2007)</t>
  </si>
  <si>
    <t>Snitch (2013)</t>
  </si>
  <si>
    <t>The Last House on the Left (2009)</t>
  </si>
  <si>
    <t>Clash of the Titans (1981)</t>
  </si>
  <si>
    <t>The Love Letter (1999)</t>
  </si>
  <si>
    <t>Dangerous Liaisons (1988)</t>
  </si>
  <si>
    <t>Teenage Mutant Ninja Turtles (1990)</t>
  </si>
  <si>
    <t>The Ten Commandments (1956)</t>
  </si>
  <si>
    <t>RoboCop (1987)</t>
  </si>
  <si>
    <t>Brothers (2015)</t>
  </si>
  <si>
    <t>Cat People (1982)</t>
  </si>
  <si>
    <t>Crossroads (2002)</t>
  </si>
  <si>
    <t>Casino Royale (1967)</t>
  </si>
  <si>
    <t>The Alamo (1960)</t>
  </si>
  <si>
    <t>Home (2009)</t>
  </si>
  <si>
    <t>Poltergeist (1982)</t>
  </si>
  <si>
    <t>Pete’s Dragon (1977)</t>
  </si>
  <si>
    <t>The Gift (2000)</t>
  </si>
  <si>
    <t>Crash (1996)</t>
  </si>
  <si>
    <t>The Ten Commandments (2007)</t>
  </si>
  <si>
    <t>The Texas Chainsaw Massacre (2003)</t>
  </si>
  <si>
    <t>Heist (2015)</t>
  </si>
  <si>
    <t>Footloose (1984)</t>
  </si>
  <si>
    <t>The Karate Kid (1984)</t>
  </si>
  <si>
    <t>Crash (2005)</t>
  </si>
  <si>
    <t>The Great Gatsby (1974)</t>
  </si>
  <si>
    <t>Around the World in 80 Days (1956)</t>
  </si>
  <si>
    <t>The Gift (2015)</t>
  </si>
  <si>
    <t>20,000 Leagues Under the Sea (1954)</t>
  </si>
  <si>
    <t>Night of the Living Dead (1990)</t>
  </si>
  <si>
    <t>Peter Pan (1953)</t>
  </si>
  <si>
    <t>Ben-Hur (1925)</t>
  </si>
  <si>
    <t>Unknown (2006)</t>
  </si>
  <si>
    <t>M*A*S*H (1970)</t>
  </si>
  <si>
    <t>Day of the Dead (1985)</t>
  </si>
  <si>
    <t>The Gambler (1999)</t>
  </si>
  <si>
    <t>Cinderella (1950)</t>
  </si>
  <si>
    <t>The Omen (1976)</t>
  </si>
  <si>
    <t>Notorious (1946)</t>
  </si>
  <si>
    <t>Lolita (1962)</t>
  </si>
  <si>
    <t>Hamlet (2000)</t>
  </si>
  <si>
    <t>Carrie (1976)</t>
  </si>
  <si>
    <t>A Nightmare on Elm Street (1984)</t>
  </si>
  <si>
    <t>Dawn of the Dead (1979)</t>
  </si>
  <si>
    <t>The Day the Earth Stood Still (2003)</t>
  </si>
  <si>
    <t>The Fog (1980)</t>
  </si>
  <si>
    <t>Trance (2010)</t>
  </si>
  <si>
    <t>King Kong (1933)</t>
  </si>
  <si>
    <t>House of Wax (1953)</t>
  </si>
  <si>
    <t>Friday the 13th (1980)</t>
  </si>
  <si>
    <t>Halloween (1978)</t>
  </si>
  <si>
    <t>20,000 Leagues Under the Sea (1916)</t>
  </si>
  <si>
    <t>Side Effects (2005)</t>
  </si>
  <si>
    <t>The Calling (2002)</t>
  </si>
  <si>
    <t>The Texas Chainsaw Massacre (1974)</t>
  </si>
  <si>
    <t>Cat People (1942)</t>
  </si>
  <si>
    <t>Night of the Living Dead (1968)</t>
  </si>
  <si>
    <t>The Birth of a Nation (1915)</t>
  </si>
  <si>
    <t>The Last House on the Left (1972)</t>
  </si>
  <si>
    <t>Remove 380 items without a worldwide gross, made after August 2016</t>
  </si>
  <si>
    <t>Most Profitable</t>
  </si>
  <si>
    <t>genres</t>
  </si>
  <si>
    <t>genre_main</t>
  </si>
  <si>
    <t>Action,Adventure,Fantasy</t>
  </si>
  <si>
    <t>Action</t>
  </si>
  <si>
    <t>Action,Adventure,Thriller</t>
  </si>
  <si>
    <t>Action,Adventure,Western</t>
  </si>
  <si>
    <t>Action,Adventure,Sci-Fi</t>
  </si>
  <si>
    <t>Action,Thriller</t>
  </si>
  <si>
    <t>Animation,Adventure,Comedy</t>
  </si>
  <si>
    <t>Animation</t>
  </si>
  <si>
    <t>Action,Adventure,Romance</t>
  </si>
  <si>
    <t>Adventure,Family,Fantasy</t>
  </si>
  <si>
    <t>Adventure</t>
  </si>
  <si>
    <t>Adventure,Fantasy</t>
  </si>
  <si>
    <t>Action,Adventure</t>
  </si>
  <si>
    <t>Action,Crime,Drama</t>
  </si>
  <si>
    <t>Animation,Adventure,Drama</t>
  </si>
  <si>
    <t>Animation,Action,Adventure</t>
  </si>
  <si>
    <t>Comedy,Drama,Romance</t>
  </si>
  <si>
    <t>Drama</t>
  </si>
  <si>
    <t>Comedy,Drama</t>
  </si>
  <si>
    <t>Drama,Romance</t>
  </si>
  <si>
    <t>Documentary,Comedy,Drama</t>
  </si>
  <si>
    <t>Documentary</t>
  </si>
  <si>
    <t>Drama,Mystery,Thriller</t>
  </si>
  <si>
    <t>Crime</t>
  </si>
  <si>
    <t>Drama,Sport</t>
  </si>
  <si>
    <t>Horror,Thriller</t>
  </si>
  <si>
    <t>Horror</t>
  </si>
  <si>
    <t>Biography, Drama, History</t>
  </si>
  <si>
    <t>http://www.rottentomatoes.com/m/1004330-cleopatra/</t>
  </si>
  <si>
    <t>http://www.rottentomatoes.com/m/waterworld/</t>
  </si>
  <si>
    <t>Drama, History, Romance</t>
  </si>
  <si>
    <t>http://www.rottentomatoes.com/m/gone_with_the_wind/</t>
  </si>
  <si>
    <t>Animation, Family, Fantasy</t>
  </si>
  <si>
    <t>http://www.rottentomatoes.com/m/the_house_of_magical_sounds_1937/</t>
  </si>
  <si>
    <t>http://www.rottentomatoes.com/m/titanic/</t>
  </si>
  <si>
    <t>Animation, Drama, Family</t>
  </si>
  <si>
    <t>http://www.rottentomatoes.com/m/bambi/</t>
  </si>
  <si>
    <t>Biography, Drama, Family</t>
  </si>
  <si>
    <t>http://www.rottentomatoes.com/m/sound_of_music/</t>
  </si>
  <si>
    <t>http://www.rottentomatoes.com/m/1004186-cinderella/</t>
  </si>
  <si>
    <t>http://www.rottentomatoes.com/m/exorcist/</t>
  </si>
  <si>
    <t>Adventure, Sci-Fi, Thriller</t>
  </si>
  <si>
    <t>http://www.rottentomatoes.com/m/jurassic_park/</t>
  </si>
  <si>
    <t>http://www.rottentomatoes.com/m/fantasia/</t>
  </si>
  <si>
    <t>Family, Sci-Fi</t>
  </si>
  <si>
    <t>Comedy, Romance</t>
  </si>
  <si>
    <t>http://www.rottentomatoes.com/m/town_and_country/</t>
  </si>
  <si>
    <t>Crime, Drama</t>
  </si>
  <si>
    <t>http://www.rottentomatoes.com/m/godfather/</t>
  </si>
  <si>
    <t>Adventure, Drama, Thriller</t>
  </si>
  <si>
    <t>http://www.rottentomatoes.com/m/jaws/</t>
  </si>
  <si>
    <t>http://www.rottentomatoes.com/m/the_lord_of_the_rings_the_return_of_the_king/</t>
  </si>
  <si>
    <t>Comedy, Drama, Musical</t>
  </si>
  <si>
    <t>http://www.rottentomatoes.com/m/darling_lili/</t>
  </si>
  <si>
    <t>Action, Adventure, Comedy</t>
  </si>
  <si>
    <t>http://www.rottentomatoes.com/m/cutthroat_island/</t>
  </si>
  <si>
    <t>Musical, Romance</t>
  </si>
  <si>
    <t>http://www.rottentomatoes.com/m/grease/</t>
  </si>
  <si>
    <t>http://www.rottentomatoes.com/m/fall_of_the_roman_empire/</t>
  </si>
  <si>
    <t>Comedy, Action, Sci-Fi</t>
  </si>
  <si>
    <t>http://www.rottentomatoes.com/m/adventures_of_pluto_nash/</t>
  </si>
  <si>
    <t>http://www.rottentomatoes.com/m/fantasia_2000/</t>
  </si>
  <si>
    <t>http://www.rottentomatoes.com/m/lion_of_the_desert/</t>
  </si>
  <si>
    <t>Action, Drama, Thriller</t>
  </si>
  <si>
    <t>http://www.rottentomatoes.com/m/raise_the_titanic/</t>
  </si>
  <si>
    <t>Adventure, Drama, Romance</t>
  </si>
  <si>
    <t>http://www.rottentomatoes.com/m/heavens_gate/</t>
  </si>
  <si>
    <t>Action, Adventure, Horror</t>
  </si>
  <si>
    <t>http://www.rottentomatoes.com/m/sound_of_thunder/</t>
  </si>
  <si>
    <t>http://www.rottentomatoes.com/m/postman/</t>
  </si>
  <si>
    <t>Action, Drama, Sci-Fi</t>
  </si>
  <si>
    <t>http://www.rottentomatoes.com/m/1083934-soldier/</t>
  </si>
  <si>
    <t>Action, Adventure, History</t>
  </si>
  <si>
    <t>http://www.rottentomatoes.com/m/13th_warrior/</t>
  </si>
  <si>
    <t>Comedy, Drama, Music</t>
  </si>
  <si>
    <t>http://www.rottentomatoes.com/m/sweet_charity/</t>
  </si>
  <si>
    <t>Drama, Sci-Fi, Thriller</t>
  </si>
  <si>
    <t>http://www.rottentomatoes.com/m/primer/</t>
  </si>
  <si>
    <t>Drama, Romance, Sci-Fi</t>
  </si>
  <si>
    <t>http://www.rottentomatoes.com/m/another_earth/</t>
  </si>
  <si>
    <t>Animation, Comedy, Fantasy</t>
  </si>
  <si>
    <t>http://www.rottentomatoes.com/m/monkeybone/</t>
  </si>
  <si>
    <t>http://www.rottentomatoes.com/m/weekend_2011/</t>
  </si>
  <si>
    <t>http://www.rottentomatoes.com/m/general-santa-ana/</t>
  </si>
  <si>
    <t>Drama, Music, Romance</t>
  </si>
  <si>
    <t>http://www.rottentomatoes.com/m/once/</t>
  </si>
  <si>
    <t>http://www.rottentomatoes.com/m/hudson_hawk/</t>
  </si>
  <si>
    <t>Action, Adventure, Fantasy</t>
  </si>
  <si>
    <t>http://www.imdb.com/title/tt0076759/?ref_=nv_sr_3</t>
  </si>
  <si>
    <t>cleopatra.jpg</t>
  </si>
  <si>
    <t>titanic.jpg</t>
  </si>
  <si>
    <t>waterworld.jpg</t>
  </si>
  <si>
    <t>gonewiththewind.jpg</t>
  </si>
  <si>
    <t>bambi.jpg</t>
  </si>
  <si>
    <t>starwarsepivanewhope.jpg</t>
  </si>
  <si>
    <t>snowwhiteandthesevendwarfs.jpg</t>
  </si>
  <si>
    <t>cinderella.jpg</t>
  </si>
  <si>
    <t>thesoundofmusic.jpg</t>
  </si>
  <si>
    <t>jaws.jpg</t>
  </si>
  <si>
    <t>theexorcist.jpg</t>
  </si>
  <si>
    <t>ettheextraterrestrial.jpg</t>
  </si>
  <si>
    <t>jurassicpark.jpg</t>
  </si>
  <si>
    <t>thegodfather.jpg</t>
  </si>
  <si>
    <t>starwarsepvtheempirestrikesback.jpg</t>
  </si>
  <si>
    <t>grease.jpg</t>
  </si>
  <si>
    <t>fantasia.jpg</t>
  </si>
  <si>
    <t>thelordoftheringsthereturnoftheking.jpg</t>
  </si>
  <si>
    <t>towncountry.jpg</t>
  </si>
  <si>
    <t>thespanishprisoner.jpg</t>
  </si>
  <si>
    <t>theadventuresofplutonash.jpg</t>
  </si>
  <si>
    <t>cutthroatisland.jpg</t>
  </si>
  <si>
    <t>heavensgate.jpg</t>
  </si>
  <si>
    <t>thefalloftheromanempire.jpg</t>
  </si>
  <si>
    <t>darlinglili.jpg</t>
  </si>
  <si>
    <t>lionofthedesert.jpg</t>
  </si>
  <si>
    <t>inchon.jpg</t>
  </si>
  <si>
    <t>fantasia2000.jpg</t>
  </si>
  <si>
    <t>raisethetitanic.jpg</t>
  </si>
  <si>
    <t>monkeybone.jpg</t>
  </si>
  <si>
    <t>the13thwarrior.jpg</t>
  </si>
  <si>
    <t>asoundofthunder.jpg</t>
  </si>
  <si>
    <t>soldier.jpg</t>
  </si>
  <si>
    <t>thepostman.jpg</t>
  </si>
  <si>
    <t>thealamo.jpg</t>
  </si>
  <si>
    <t>hudsonhawk.jpg</t>
  </si>
  <si>
    <t>sweetcharity.jpg</t>
  </si>
  <si>
    <t>primer.jpg</t>
  </si>
  <si>
    <t>once.jpg</t>
  </si>
  <si>
    <t>anotherearth.jpg</t>
  </si>
  <si>
    <t>tadpole.jpg</t>
  </si>
  <si>
    <t>weekend.jpg</t>
  </si>
  <si>
    <t>thegracecard.jpg</t>
  </si>
  <si>
    <t>http://www.imdb.com/title/tt0083866/?ref_=nv_sr_4</t>
  </si>
  <si>
    <t>http://www.imdb.com/title/tt0080684/?ref_=fn_al_tt_1</t>
  </si>
  <si>
    <t>http://www.imdb.com/title/tt0120176/?ref_=nv_sr_1</t>
  </si>
  <si>
    <t>http://www.imdb.com/title/tt0084132/?ref_=fn_al_tt_1</t>
  </si>
  <si>
    <t>http://www.imdb.com/title/tt0271219/?ref_=fn_al_tt_1</t>
  </si>
  <si>
    <t>http://www.imdb.com/title/tt1544600/?ref_=nv_sr_1</t>
  </si>
  <si>
    <t>Biography</t>
  </si>
  <si>
    <t>Family</t>
  </si>
  <si>
    <t>Musical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</si>
</sst>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mm/yyyy;@"/>
    <numFmt numFmtId="165" formatCode="0.0"/>
    <numFmt numFmtId="166" formatCode="#,##0.0"/>
    <numFmt numFmtId="167" formatCode="0.00000"/>
    <numFmt numFmtId="168" formatCode="0.000"/>
  </numFmts>
  <fonts count="6" x14ac:knownFonts="1">
    <font>
      <sz val="12"/>
      <color theme="1"/>
      <name val="Calibri"/>
      <family val="2"/>
      <charset val="134"/>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theme="1"/>
      <name val="Calibri"/>
      <family val="2"/>
      <scheme val="minor"/>
    </font>
    <font>
      <sz val="12"/>
      <color rgb="FFFF0000"/>
      <name val="Calibri"/>
      <family val="2"/>
      <charset val="134"/>
      <scheme val="minor"/>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auto="1"/>
      </left>
      <right/>
      <top/>
      <bottom/>
      <diagonal/>
    </border>
  </borders>
  <cellStyleXfs count="74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40">
    <xf numFmtId="0" fontId="0" fillId="0" borderId="0" xfId="0"/>
    <xf numFmtId="0" fontId="1" fillId="0" borderId="0" xfId="1"/>
    <xf numFmtId="3" fontId="0" fillId="0" borderId="0" xfId="0" applyNumberFormat="1"/>
    <xf numFmtId="164" fontId="0" fillId="0" borderId="0" xfId="0" applyNumberFormat="1" applyAlignment="1">
      <alignment horizontal="right"/>
    </xf>
    <xf numFmtId="0" fontId="0" fillId="0" borderId="0" xfId="0" applyBorder="1"/>
    <xf numFmtId="3" fontId="0" fillId="0" borderId="0" xfId="0" applyNumberFormat="1" applyBorder="1"/>
    <xf numFmtId="164" fontId="0" fillId="0" borderId="0" xfId="0" applyNumberFormat="1" applyBorder="1" applyAlignment="1">
      <alignment horizontal="right"/>
    </xf>
    <xf numFmtId="0" fontId="0" fillId="0" borderId="0" xfId="0" applyFill="1" applyBorder="1"/>
    <xf numFmtId="165" fontId="0" fillId="0" borderId="0" xfId="0" applyNumberFormat="1"/>
    <xf numFmtId="166" fontId="0" fillId="0" borderId="0" xfId="0" applyNumberFormat="1"/>
    <xf numFmtId="166" fontId="0" fillId="0" borderId="0" xfId="0" applyNumberFormat="1" applyBorder="1"/>
    <xf numFmtId="14" fontId="0" fillId="0" borderId="0" xfId="0" applyNumberFormat="1" applyBorder="1"/>
    <xf numFmtId="0" fontId="0" fillId="0" borderId="0" xfId="0" applyBorder="1" applyAlignment="1">
      <alignment horizontal="left"/>
    </xf>
    <xf numFmtId="0" fontId="1" fillId="0" borderId="0" xfId="1" applyBorder="1"/>
    <xf numFmtId="20" fontId="0" fillId="0" borderId="0" xfId="0" applyNumberFormat="1" applyBorder="1" applyAlignment="1">
      <alignment horizontal="left"/>
    </xf>
    <xf numFmtId="16" fontId="0" fillId="0" borderId="0" xfId="0" applyNumberFormat="1" applyBorder="1" applyAlignment="1">
      <alignment horizontal="left"/>
    </xf>
    <xf numFmtId="167" fontId="0" fillId="0" borderId="0" xfId="0" applyNumberFormat="1"/>
    <xf numFmtId="168" fontId="0" fillId="0" borderId="0" xfId="0" applyNumberFormat="1"/>
    <xf numFmtId="3" fontId="3" fillId="0" borderId="0" xfId="0" applyNumberFormat="1" applyFont="1"/>
    <xf numFmtId="2" fontId="0" fillId="0" borderId="0" xfId="0" applyNumberFormat="1"/>
    <xf numFmtId="0" fontId="4" fillId="0" borderId="0" xfId="0" applyFont="1"/>
    <xf numFmtId="0" fontId="0" fillId="0" borderId="0" xfId="0" applyFont="1"/>
    <xf numFmtId="1" fontId="4" fillId="0" borderId="0" xfId="0" applyNumberFormat="1" applyFont="1"/>
    <xf numFmtId="1" fontId="0" fillId="0" borderId="0" xfId="0" applyNumberFormat="1"/>
    <xf numFmtId="0" fontId="0" fillId="0" borderId="0" xfId="0" applyAlignment="1">
      <alignment horizontal="left"/>
    </xf>
    <xf numFmtId="14" fontId="0" fillId="0" borderId="0" xfId="0" applyNumberFormat="1" applyAlignment="1">
      <alignment horizontal="right"/>
    </xf>
    <xf numFmtId="20" fontId="0" fillId="0" borderId="0" xfId="0" applyNumberFormat="1" applyAlignment="1">
      <alignment horizontal="left"/>
    </xf>
    <xf numFmtId="16" fontId="0" fillId="0" borderId="0" xfId="0" applyNumberFormat="1" applyAlignment="1">
      <alignment horizontal="left"/>
    </xf>
    <xf numFmtId="0" fontId="0" fillId="2" borderId="0" xfId="0" applyFill="1"/>
    <xf numFmtId="1" fontId="0" fillId="2" borderId="0" xfId="0" applyNumberFormat="1" applyFill="1" applyAlignment="1">
      <alignment horizontal="right"/>
    </xf>
    <xf numFmtId="1" fontId="0" fillId="2" borderId="0" xfId="0" applyNumberFormat="1" applyFill="1"/>
    <xf numFmtId="14" fontId="0" fillId="2" borderId="0" xfId="0" applyNumberFormat="1" applyFill="1"/>
    <xf numFmtId="10" fontId="0" fillId="0" borderId="0" xfId="0" applyNumberFormat="1"/>
    <xf numFmtId="0" fontId="0" fillId="0" borderId="0" xfId="0" applyAlignment="1">
      <alignment horizontal="right"/>
    </xf>
    <xf numFmtId="0" fontId="0" fillId="0" borderId="0" xfId="0" applyAlignment="1">
      <alignment wrapText="1"/>
    </xf>
    <xf numFmtId="0" fontId="0" fillId="0" borderId="1" xfId="0" applyBorder="1"/>
    <xf numFmtId="2" fontId="0" fillId="2" borderId="0" xfId="0" applyNumberFormat="1" applyFill="1"/>
    <xf numFmtId="3" fontId="0" fillId="2" borderId="0" xfId="0" applyNumberFormat="1" applyFill="1"/>
    <xf numFmtId="164" fontId="0" fillId="0" borderId="0" xfId="0" applyNumberFormat="1"/>
    <xf numFmtId="0" fontId="5" fillId="2" borderId="0" xfId="0" applyFont="1" applyFill="1"/>
  </cellXfs>
  <cellStyles count="744">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Hyperlink" xfId="1" builtinId="8"/>
    <cellStyle name="Normal" xfId="0" builtinId="0"/>
  </cellStyles>
  <dxfs count="1">
    <dxf>
      <font>
        <color rgb="FF9C0006"/>
      </font>
      <fill>
        <patternFill>
          <bgColor rgb="FFFFC7CE"/>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marker>
            <c:symbol val="none"/>
          </c:marker>
          <c:val>
            <c:numRef>
              <c:f>Ratings!$D$2:$D$81</c:f>
              <c:numCache>
                <c:formatCode>General</c:formatCode>
                <c:ptCount val="80"/>
                <c:pt idx="0">
                  <c:v>7.9</c:v>
                </c:pt>
                <c:pt idx="1">
                  <c:v>8.2</c:v>
                </c:pt>
                <c:pt idx="2">
                  <c:v>7.1</c:v>
                </c:pt>
                <c:pt idx="3">
                  <c:v>6.8</c:v>
                </c:pt>
                <c:pt idx="4">
                  <c:v>6.5</c:v>
                </c:pt>
                <c:pt idx="5">
                  <c:v>6.6</c:v>
                </c:pt>
                <c:pt idx="6">
                  <c:v>8.4</c:v>
                </c:pt>
                <c:pt idx="7">
                  <c:v>7.8</c:v>
                </c:pt>
                <c:pt idx="8">
                  <c:v>6.2</c:v>
                </c:pt>
                <c:pt idx="9">
                  <c:v>7.5</c:v>
                </c:pt>
                <c:pt idx="10">
                  <c:v>7.9</c:v>
                </c:pt>
                <c:pt idx="11">
                  <c:v>6.7</c:v>
                </c:pt>
                <c:pt idx="12">
                  <c:v>7.9</c:v>
                </c:pt>
                <c:pt idx="13">
                  <c:v>7.5</c:v>
                </c:pt>
                <c:pt idx="14">
                  <c:v>7.5</c:v>
                </c:pt>
                <c:pt idx="15">
                  <c:v>6.9</c:v>
                </c:pt>
                <c:pt idx="16">
                  <c:v>8.1</c:v>
                </c:pt>
                <c:pt idx="17">
                  <c:v>6.1</c:v>
                </c:pt>
                <c:pt idx="18">
                  <c:v>6.7</c:v>
                </c:pt>
                <c:pt idx="19">
                  <c:v>8.1</c:v>
                </c:pt>
                <c:pt idx="20">
                  <c:v>7.9</c:v>
                </c:pt>
                <c:pt idx="21">
                  <c:v>8.2</c:v>
                </c:pt>
                <c:pt idx="22">
                  <c:v>7.7</c:v>
                </c:pt>
                <c:pt idx="23">
                  <c:v>7.6</c:v>
                </c:pt>
                <c:pt idx="24">
                  <c:v>8.1</c:v>
                </c:pt>
                <c:pt idx="25">
                  <c:v>7.0</c:v>
                </c:pt>
                <c:pt idx="26">
                  <c:v>8.1</c:v>
                </c:pt>
                <c:pt idx="27">
                  <c:v>7.2</c:v>
                </c:pt>
                <c:pt idx="28">
                  <c:v>7.2</c:v>
                </c:pt>
                <c:pt idx="29">
                  <c:v>7.3</c:v>
                </c:pt>
                <c:pt idx="30">
                  <c:v>8.9</c:v>
                </c:pt>
                <c:pt idx="31">
                  <c:v>6.4</c:v>
                </c:pt>
                <c:pt idx="32">
                  <c:v>7.5</c:v>
                </c:pt>
                <c:pt idx="33">
                  <c:v>8.3</c:v>
                </c:pt>
                <c:pt idx="34">
                  <c:v>8.4</c:v>
                </c:pt>
                <c:pt idx="35">
                  <c:v>7.5</c:v>
                </c:pt>
                <c:pt idx="36">
                  <c:v>4.6</c:v>
                </c:pt>
                <c:pt idx="37">
                  <c:v>7.1</c:v>
                </c:pt>
                <c:pt idx="38">
                  <c:v>7.7</c:v>
                </c:pt>
                <c:pt idx="39">
                  <c:v>4.9</c:v>
                </c:pt>
                <c:pt idx="40">
                  <c:v>5.4</c:v>
                </c:pt>
                <c:pt idx="41">
                  <c:v>6.6</c:v>
                </c:pt>
                <c:pt idx="42">
                  <c:v>6.5</c:v>
                </c:pt>
                <c:pt idx="43">
                  <c:v>6.3</c:v>
                </c:pt>
                <c:pt idx="44">
                  <c:v>5.4</c:v>
                </c:pt>
                <c:pt idx="45">
                  <c:v>5.8</c:v>
                </c:pt>
                <c:pt idx="46">
                  <c:v>6.3</c:v>
                </c:pt>
                <c:pt idx="47">
                  <c:v>5.4</c:v>
                </c:pt>
                <c:pt idx="48">
                  <c:v>5.6</c:v>
                </c:pt>
                <c:pt idx="49">
                  <c:v>6.5</c:v>
                </c:pt>
                <c:pt idx="50">
                  <c:v>7.5</c:v>
                </c:pt>
                <c:pt idx="51">
                  <c:v>5.4</c:v>
                </c:pt>
                <c:pt idx="52">
                  <c:v>5.5</c:v>
                </c:pt>
                <c:pt idx="53">
                  <c:v>6.1</c:v>
                </c:pt>
                <c:pt idx="54">
                  <c:v>5.8</c:v>
                </c:pt>
                <c:pt idx="55">
                  <c:v>5.6</c:v>
                </c:pt>
                <c:pt idx="56">
                  <c:v>5.9</c:v>
                </c:pt>
                <c:pt idx="57">
                  <c:v>5.6</c:v>
                </c:pt>
                <c:pt idx="58">
                  <c:v>5.6</c:v>
                </c:pt>
                <c:pt idx="59">
                  <c:v>6.7</c:v>
                </c:pt>
                <c:pt idx="60">
                  <c:v>6.9</c:v>
                </c:pt>
                <c:pt idx="61">
                  <c:v>7.1</c:v>
                </c:pt>
                <c:pt idx="62">
                  <c:v>5.2</c:v>
                </c:pt>
                <c:pt idx="63">
                  <c:v>7.3</c:v>
                </c:pt>
                <c:pt idx="64">
                  <c:v>7.8</c:v>
                </c:pt>
                <c:pt idx="65">
                  <c:v>6.6</c:v>
                </c:pt>
                <c:pt idx="66">
                  <c:v>6.9</c:v>
                </c:pt>
                <c:pt idx="67">
                  <c:v>7.3</c:v>
                </c:pt>
                <c:pt idx="68">
                  <c:v>7.5</c:v>
                </c:pt>
                <c:pt idx="69">
                  <c:v>6.0</c:v>
                </c:pt>
                <c:pt idx="70">
                  <c:v>7.4</c:v>
                </c:pt>
                <c:pt idx="71">
                  <c:v>6.7</c:v>
                </c:pt>
                <c:pt idx="72">
                  <c:v>7.0</c:v>
                </c:pt>
                <c:pt idx="73">
                  <c:v>7.3</c:v>
                </c:pt>
                <c:pt idx="74">
                  <c:v>4.8</c:v>
                </c:pt>
                <c:pt idx="75">
                  <c:v>4.2</c:v>
                </c:pt>
                <c:pt idx="76">
                  <c:v>6.8</c:v>
                </c:pt>
                <c:pt idx="77">
                  <c:v>8.0</c:v>
                </c:pt>
                <c:pt idx="78">
                  <c:v>6.7</c:v>
                </c:pt>
                <c:pt idx="79">
                  <c:v>7.4</c:v>
                </c:pt>
              </c:numCache>
            </c:numRef>
          </c:val>
          <c:smooth val="0"/>
        </c:ser>
        <c:ser>
          <c:idx val="1"/>
          <c:order val="1"/>
          <c:marker>
            <c:symbol val="none"/>
          </c:marker>
          <c:val>
            <c:numRef>
              <c:f>Ratings!$G$2:$G$81</c:f>
              <c:numCache>
                <c:formatCode>General</c:formatCode>
                <c:ptCount val="80"/>
                <c:pt idx="0">
                  <c:v>7.5</c:v>
                </c:pt>
                <c:pt idx="1">
                  <c:v>8.2</c:v>
                </c:pt>
                <c:pt idx="2">
                  <c:v>5.5</c:v>
                </c:pt>
                <c:pt idx="3">
                  <c:v>6.4</c:v>
                </c:pt>
                <c:pt idx="4">
                  <c:v>4.8</c:v>
                </c:pt>
                <c:pt idx="5">
                  <c:v>5.7</c:v>
                </c:pt>
                <c:pt idx="6">
                  <c:v>8.0</c:v>
                </c:pt>
                <c:pt idx="7">
                  <c:v>7.5</c:v>
                </c:pt>
                <c:pt idx="8">
                  <c:v>6.2</c:v>
                </c:pt>
                <c:pt idx="9">
                  <c:v>7.2</c:v>
                </c:pt>
                <c:pt idx="10">
                  <c:v>6.5</c:v>
                </c:pt>
                <c:pt idx="11">
                  <c:v>5.0</c:v>
                </c:pt>
                <c:pt idx="12">
                  <c:v>6.8</c:v>
                </c:pt>
                <c:pt idx="13">
                  <c:v>6.2</c:v>
                </c:pt>
                <c:pt idx="14">
                  <c:v>6.7</c:v>
                </c:pt>
                <c:pt idx="15">
                  <c:v>4.9</c:v>
                </c:pt>
                <c:pt idx="16">
                  <c:v>7.6</c:v>
                </c:pt>
                <c:pt idx="17">
                  <c:v>7.0</c:v>
                </c:pt>
                <c:pt idx="18">
                  <c:v>6.1</c:v>
                </c:pt>
                <c:pt idx="19">
                  <c:v>8.0</c:v>
                </c:pt>
                <c:pt idx="20">
                  <c:v>7.5</c:v>
                </c:pt>
                <c:pt idx="21">
                  <c:v>8.2</c:v>
                </c:pt>
                <c:pt idx="22">
                  <c:v>7.5</c:v>
                </c:pt>
                <c:pt idx="23">
                  <c:v>7.7</c:v>
                </c:pt>
                <c:pt idx="24">
                  <c:v>8.0</c:v>
                </c:pt>
                <c:pt idx="25">
                  <c:v>6.7</c:v>
                </c:pt>
                <c:pt idx="26">
                  <c:v>8.3</c:v>
                </c:pt>
                <c:pt idx="27">
                  <c:v>6.6</c:v>
                </c:pt>
                <c:pt idx="28">
                  <c:v>6.6</c:v>
                </c:pt>
                <c:pt idx="29">
                  <c:v>6.0</c:v>
                </c:pt>
                <c:pt idx="30">
                  <c:v>8.6</c:v>
                </c:pt>
                <c:pt idx="31">
                  <c:v>5.8</c:v>
                </c:pt>
                <c:pt idx="32">
                  <c:v>6.9</c:v>
                </c:pt>
                <c:pt idx="33">
                  <c:v>8.9</c:v>
                </c:pt>
                <c:pt idx="34">
                  <c:v>8.3</c:v>
                </c:pt>
                <c:pt idx="35">
                  <c:v>6.7</c:v>
                </c:pt>
                <c:pt idx="36">
                  <c:v>4.7</c:v>
                </c:pt>
                <c:pt idx="37">
                  <c:v>5.8</c:v>
                </c:pt>
                <c:pt idx="38">
                  <c:v>7.1</c:v>
                </c:pt>
                <c:pt idx="39">
                  <c:v>5.5</c:v>
                </c:pt>
                <c:pt idx="40">
                  <c:v>5.0</c:v>
                </c:pt>
                <c:pt idx="41">
                  <c:v>5.7</c:v>
                </c:pt>
                <c:pt idx="42">
                  <c:v>4.8</c:v>
                </c:pt>
                <c:pt idx="43">
                  <c:v>5.7</c:v>
                </c:pt>
                <c:pt idx="44">
                  <c:v>4.9</c:v>
                </c:pt>
                <c:pt idx="45">
                  <c:v>4.6</c:v>
                </c:pt>
                <c:pt idx="46">
                  <c:v>4.1</c:v>
                </c:pt>
                <c:pt idx="47">
                  <c:v>4.3</c:v>
                </c:pt>
                <c:pt idx="48">
                  <c:v>3.6</c:v>
                </c:pt>
                <c:pt idx="49">
                  <c:v>5.9</c:v>
                </c:pt>
                <c:pt idx="50">
                  <c:v>8.3</c:v>
                </c:pt>
                <c:pt idx="51">
                  <c:v>4.4</c:v>
                </c:pt>
                <c:pt idx="52">
                  <c:v>3.5</c:v>
                </c:pt>
                <c:pt idx="53">
                  <c:v>5.1</c:v>
                </c:pt>
                <c:pt idx="54">
                  <c:v>4.8</c:v>
                </c:pt>
                <c:pt idx="55">
                  <c:v>4.9</c:v>
                </c:pt>
                <c:pt idx="56">
                  <c:v>4.3</c:v>
                </c:pt>
                <c:pt idx="57">
                  <c:v>3.5</c:v>
                </c:pt>
                <c:pt idx="58">
                  <c:v>4.6</c:v>
                </c:pt>
                <c:pt idx="59">
                  <c:v>6.0</c:v>
                </c:pt>
                <c:pt idx="60">
                  <c:v>7.0</c:v>
                </c:pt>
                <c:pt idx="61">
                  <c:v>7.3</c:v>
                </c:pt>
                <c:pt idx="62">
                  <c:v>6.6</c:v>
                </c:pt>
                <c:pt idx="63">
                  <c:v>7.9</c:v>
                </c:pt>
                <c:pt idx="64">
                  <c:v>7.4</c:v>
                </c:pt>
                <c:pt idx="65">
                  <c:v>7.1</c:v>
                </c:pt>
                <c:pt idx="66">
                  <c:v>6.6</c:v>
                </c:pt>
                <c:pt idx="67">
                  <c:v>7.7</c:v>
                </c:pt>
                <c:pt idx="68">
                  <c:v>7.3</c:v>
                </c:pt>
                <c:pt idx="69">
                  <c:v>5.4</c:v>
                </c:pt>
                <c:pt idx="70">
                  <c:v>8.3</c:v>
                </c:pt>
                <c:pt idx="71">
                  <c:v>4.1</c:v>
                </c:pt>
                <c:pt idx="72">
                  <c:v>6.6</c:v>
                </c:pt>
                <c:pt idx="73">
                  <c:v>6.8</c:v>
                </c:pt>
                <c:pt idx="74">
                  <c:v>6.6</c:v>
                </c:pt>
                <c:pt idx="75">
                  <c:v>3.2</c:v>
                </c:pt>
                <c:pt idx="76">
                  <c:v>8.0</c:v>
                </c:pt>
                <c:pt idx="77">
                  <c:v>8.8</c:v>
                </c:pt>
                <c:pt idx="78">
                  <c:v>7.0</c:v>
                </c:pt>
                <c:pt idx="79">
                  <c:v>8.3</c:v>
                </c:pt>
              </c:numCache>
            </c:numRef>
          </c:val>
          <c:smooth val="0"/>
        </c:ser>
        <c:dLbls>
          <c:showLegendKey val="0"/>
          <c:showVal val="0"/>
          <c:showCatName val="0"/>
          <c:showSerName val="0"/>
          <c:showPercent val="0"/>
          <c:showBubbleSize val="0"/>
        </c:dLbls>
        <c:marker val="1"/>
        <c:smooth val="0"/>
        <c:axId val="-2124169592"/>
        <c:axId val="-2124167768"/>
      </c:lineChart>
      <c:catAx>
        <c:axId val="-2124169592"/>
        <c:scaling>
          <c:orientation val="minMax"/>
        </c:scaling>
        <c:delete val="0"/>
        <c:axPos val="b"/>
        <c:majorTickMark val="out"/>
        <c:minorTickMark val="none"/>
        <c:tickLblPos val="nextTo"/>
        <c:crossAx val="-2124167768"/>
        <c:crosses val="autoZero"/>
        <c:auto val="1"/>
        <c:lblAlgn val="ctr"/>
        <c:lblOffset val="100"/>
        <c:noMultiLvlLbl val="0"/>
      </c:catAx>
      <c:valAx>
        <c:axId val="-2124167768"/>
        <c:scaling>
          <c:orientation val="minMax"/>
        </c:scaling>
        <c:delete val="0"/>
        <c:axPos val="l"/>
        <c:majorGridlines/>
        <c:numFmt formatCode="General" sourceLinked="1"/>
        <c:majorTickMark val="out"/>
        <c:minorTickMark val="none"/>
        <c:tickLblPos val="nextTo"/>
        <c:crossAx val="-212416959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508000</xdr:colOff>
      <xdr:row>54</xdr:row>
      <xdr:rowOff>146050</xdr:rowOff>
    </xdr:from>
    <xdr:to>
      <xdr:col>10</xdr:col>
      <xdr:colOff>127000</xdr:colOff>
      <xdr:row>69</xdr:row>
      <xdr:rowOff>31750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he-numbers.com/movie/budget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the-numbers.com/movie/budgets/al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workbookViewId="0">
      <selection sqref="A1:J1"/>
    </sheetView>
  </sheetViews>
  <sheetFormatPr baseColWidth="10" defaultRowHeight="15" x14ac:dyDescent="0"/>
  <cols>
    <col min="1" max="1" width="10.83203125" customWidth="1"/>
    <col min="2" max="2" width="12.83203125" customWidth="1"/>
    <col min="3" max="3" width="45.83203125" customWidth="1"/>
    <col min="4" max="10" width="16.83203125" customWidth="1"/>
  </cols>
  <sheetData>
    <row r="1" spans="1:13">
      <c r="A1" t="s">
        <v>6483</v>
      </c>
      <c r="B1" t="s">
        <v>6484</v>
      </c>
      <c r="C1" t="s">
        <v>6485</v>
      </c>
      <c r="D1" t="s">
        <v>6495</v>
      </c>
      <c r="E1" t="s">
        <v>6499</v>
      </c>
      <c r="F1" t="s">
        <v>6486</v>
      </c>
      <c r="G1" t="s">
        <v>6487</v>
      </c>
      <c r="H1" t="s">
        <v>6491</v>
      </c>
      <c r="I1" t="s">
        <v>6488</v>
      </c>
      <c r="J1" t="s">
        <v>6489</v>
      </c>
      <c r="L1" s="1" t="s">
        <v>6471</v>
      </c>
      <c r="M1" t="s">
        <v>6460</v>
      </c>
    </row>
    <row r="2" spans="1:13">
      <c r="A2">
        <v>1</v>
      </c>
      <c r="B2" s="3" t="s">
        <v>0</v>
      </c>
      <c r="C2" t="s">
        <v>1</v>
      </c>
      <c r="D2" t="s">
        <v>6501</v>
      </c>
      <c r="E2">
        <v>0</v>
      </c>
      <c r="F2" s="2">
        <v>425000000</v>
      </c>
      <c r="G2" s="2">
        <v>760507625</v>
      </c>
      <c r="H2" s="2">
        <v>2783918982</v>
      </c>
      <c r="I2" s="9">
        <f>VLOOKUP(C2,Ratings!$B$2:$F$81,3,FALSE)</f>
        <v>7.9</v>
      </c>
      <c r="J2" s="9">
        <f>VLOOKUP(C2,Ratings!$B$2:$F$81,4,FALSE)</f>
        <v>7.5</v>
      </c>
    </row>
    <row r="3" spans="1:13">
      <c r="A3">
        <v>2</v>
      </c>
      <c r="B3" s="3" t="s">
        <v>2</v>
      </c>
      <c r="C3" t="s">
        <v>3</v>
      </c>
      <c r="D3" t="s">
        <v>6501</v>
      </c>
      <c r="E3">
        <v>0</v>
      </c>
      <c r="F3" s="2">
        <v>306000000</v>
      </c>
      <c r="G3" s="2">
        <v>936662225</v>
      </c>
      <c r="H3" s="2">
        <v>2058662225</v>
      </c>
      <c r="I3" s="9">
        <f>VLOOKUP(C3,Ratings!$B$2:$F$81,3,FALSE)</f>
        <v>8.1999999999999993</v>
      </c>
      <c r="J3" s="9">
        <f>VLOOKUP(C3,Ratings!$B$2:$F$81,4,FALSE)</f>
        <v>8.1999999999999993</v>
      </c>
    </row>
    <row r="4" spans="1:13">
      <c r="A4">
        <v>3</v>
      </c>
      <c r="B4" s="3" t="s">
        <v>4</v>
      </c>
      <c r="C4" t="s">
        <v>5</v>
      </c>
      <c r="D4" t="s">
        <v>6501</v>
      </c>
      <c r="E4">
        <v>0</v>
      </c>
      <c r="F4" s="2">
        <v>300000000</v>
      </c>
      <c r="G4" s="2">
        <v>309420425</v>
      </c>
      <c r="H4" s="2">
        <v>963420425</v>
      </c>
      <c r="I4" s="9">
        <f>VLOOKUP(C4,Ratings!$B$2:$F$81,3,FALSE)</f>
        <v>7.1</v>
      </c>
      <c r="J4" s="9">
        <f>VLOOKUP(C4,Ratings!$B$2:$F$81,4,FALSE)</f>
        <v>5.5</v>
      </c>
    </row>
    <row r="5" spans="1:13">
      <c r="A5">
        <v>4</v>
      </c>
      <c r="B5" s="3">
        <v>42166</v>
      </c>
      <c r="C5" t="s">
        <v>6</v>
      </c>
      <c r="D5" t="s">
        <v>6501</v>
      </c>
      <c r="E5">
        <v>0</v>
      </c>
      <c r="F5" s="2">
        <v>300000000</v>
      </c>
      <c r="G5" s="2">
        <v>200074175</v>
      </c>
      <c r="H5" s="2">
        <v>879620923</v>
      </c>
      <c r="I5" s="9">
        <f>VLOOKUP(C5,Ratings!$B$2:$F$81,3,FALSE)</f>
        <v>6.8</v>
      </c>
      <c r="J5" s="9">
        <f>VLOOKUP(C5,Ratings!$B$2:$F$81,4,FALSE)</f>
        <v>6.4</v>
      </c>
    </row>
    <row r="6" spans="1:13">
      <c r="A6">
        <v>5</v>
      </c>
      <c r="B6" s="3">
        <v>41312</v>
      </c>
      <c r="C6" t="s">
        <v>7</v>
      </c>
      <c r="D6" t="s">
        <v>6501</v>
      </c>
      <c r="E6">
        <v>0</v>
      </c>
      <c r="F6" s="2">
        <v>275000000</v>
      </c>
      <c r="G6" s="2">
        <v>89302115</v>
      </c>
      <c r="H6" s="2">
        <v>260002115</v>
      </c>
      <c r="I6" s="9">
        <f>VLOOKUP(C6,Ratings!$B$2:$F$81,3,FALSE)</f>
        <v>6.5</v>
      </c>
      <c r="J6" s="9">
        <f>VLOOKUP(C6,Ratings!$B$2:$F$81,4,FALSE)</f>
        <v>4.8</v>
      </c>
    </row>
    <row r="7" spans="1:13">
      <c r="A7">
        <v>6</v>
      </c>
      <c r="B7" s="3">
        <v>41155</v>
      </c>
      <c r="C7" t="s">
        <v>8</v>
      </c>
      <c r="D7" t="s">
        <v>6501</v>
      </c>
      <c r="E7">
        <v>0</v>
      </c>
      <c r="F7" s="2">
        <v>275000000</v>
      </c>
      <c r="G7" s="2">
        <v>73058679</v>
      </c>
      <c r="H7" s="2">
        <v>282778100</v>
      </c>
      <c r="I7" s="9">
        <f>VLOOKUP(C7,Ratings!$B$2:$F$81,3,FALSE)</f>
        <v>6.6</v>
      </c>
      <c r="J7" s="9">
        <f>VLOOKUP(C7,Ratings!$B$2:$F$81,4,FALSE)</f>
        <v>5.7</v>
      </c>
    </row>
    <row r="8" spans="1:13">
      <c r="A8">
        <v>7</v>
      </c>
      <c r="B8" s="3" t="s">
        <v>9</v>
      </c>
      <c r="C8" t="s">
        <v>10</v>
      </c>
      <c r="D8" t="s">
        <v>6501</v>
      </c>
      <c r="E8">
        <v>0</v>
      </c>
      <c r="F8" s="2">
        <v>275000000</v>
      </c>
      <c r="G8" s="2">
        <v>448139099</v>
      </c>
      <c r="H8" s="2">
        <v>1084439099</v>
      </c>
      <c r="I8" s="9">
        <f>VLOOKUP(C8,Ratings!$B$2:$F$81,3,FALSE)</f>
        <v>8.4</v>
      </c>
      <c r="J8" s="9">
        <f>VLOOKUP(C8,Ratings!$B$2:$F$81,4,FALSE)</f>
        <v>8</v>
      </c>
    </row>
    <row r="9" spans="1:13">
      <c r="A9">
        <v>8</v>
      </c>
      <c r="B9" s="3" t="s">
        <v>11</v>
      </c>
      <c r="C9" t="s">
        <v>12</v>
      </c>
      <c r="D9" t="s">
        <v>6501</v>
      </c>
      <c r="E9">
        <v>0</v>
      </c>
      <c r="F9" s="2">
        <v>260000000</v>
      </c>
      <c r="G9" s="2">
        <v>200821936</v>
      </c>
      <c r="H9" s="2">
        <v>586581936</v>
      </c>
      <c r="I9" s="9">
        <f>VLOOKUP(C9,Ratings!$B$2:$F$81,3,FALSE)</f>
        <v>7.8</v>
      </c>
      <c r="J9" s="9">
        <f>VLOOKUP(C9,Ratings!$B$2:$F$81,4,FALSE)</f>
        <v>7.5</v>
      </c>
    </row>
    <row r="10" spans="1:13">
      <c r="A10">
        <v>9</v>
      </c>
      <c r="B10" s="3">
        <v>39177</v>
      </c>
      <c r="C10" t="s">
        <v>13</v>
      </c>
      <c r="D10" t="s">
        <v>6501</v>
      </c>
      <c r="E10">
        <v>0</v>
      </c>
      <c r="F10" s="2">
        <v>258000000</v>
      </c>
      <c r="G10" s="2">
        <v>336530303</v>
      </c>
      <c r="H10" s="2">
        <v>890875303</v>
      </c>
      <c r="I10" s="9">
        <f>VLOOKUP(C10,Ratings!$B$2:$F$81,3,FALSE)</f>
        <v>6.2</v>
      </c>
      <c r="J10" s="9">
        <f>VLOOKUP(C10,Ratings!$B$2:$F$81,4,FALSE)</f>
        <v>6.2</v>
      </c>
    </row>
    <row r="11" spans="1:13">
      <c r="A11">
        <v>10</v>
      </c>
      <c r="B11" s="3" t="s">
        <v>14</v>
      </c>
      <c r="C11" t="s">
        <v>15</v>
      </c>
      <c r="D11" t="s">
        <v>6501</v>
      </c>
      <c r="E11">
        <v>0</v>
      </c>
      <c r="F11" s="2">
        <v>250000000</v>
      </c>
      <c r="G11" s="2">
        <v>301959197</v>
      </c>
      <c r="H11" s="2">
        <v>935083686</v>
      </c>
      <c r="I11" s="9">
        <f>VLOOKUP(C11,Ratings!$B$2:$F$81,3,FALSE)</f>
        <v>7.5</v>
      </c>
      <c r="J11" s="9">
        <f>VLOOKUP(C11,Ratings!$B$2:$F$81,4,FALSE)</f>
        <v>7.2</v>
      </c>
    </row>
    <row r="12" spans="1:13">
      <c r="A12">
        <v>11</v>
      </c>
      <c r="B12" s="3" t="s">
        <v>16</v>
      </c>
      <c r="C12" t="s">
        <v>17</v>
      </c>
      <c r="D12" t="s">
        <v>6501</v>
      </c>
      <c r="E12">
        <v>0</v>
      </c>
      <c r="F12" s="2">
        <v>250000000</v>
      </c>
      <c r="G12" s="2">
        <v>303003568</v>
      </c>
      <c r="H12" s="2">
        <v>1017003568</v>
      </c>
      <c r="I12" s="9">
        <f>VLOOKUP(C12,Ratings!$B$2:$F$81,3,FALSE)</f>
        <v>7.9</v>
      </c>
      <c r="J12" s="9">
        <f>VLOOKUP(C12,Ratings!$B$2:$F$81,4,FALSE)</f>
        <v>6.5</v>
      </c>
    </row>
    <row r="13" spans="1:13">
      <c r="A13">
        <v>12</v>
      </c>
      <c r="B13" s="3" t="s">
        <v>18</v>
      </c>
      <c r="C13" t="s">
        <v>19</v>
      </c>
      <c r="D13" t="s">
        <v>6501</v>
      </c>
      <c r="E13">
        <v>0</v>
      </c>
      <c r="F13" s="2">
        <v>250000000</v>
      </c>
      <c r="G13" s="2">
        <v>241063875</v>
      </c>
      <c r="H13" s="2">
        <v>1045663875</v>
      </c>
      <c r="I13" s="9">
        <f>VLOOKUP(C13,Ratings!$B$2:$F$81,3,FALSE)</f>
        <v>6.7</v>
      </c>
      <c r="J13" s="9">
        <f>VLOOKUP(C13,Ratings!$B$2:$F$81,4,FALSE)</f>
        <v>5</v>
      </c>
    </row>
    <row r="14" spans="1:13">
      <c r="A14">
        <v>13</v>
      </c>
      <c r="B14" s="3" t="s">
        <v>20</v>
      </c>
      <c r="C14" t="s">
        <v>21</v>
      </c>
      <c r="D14" t="s">
        <v>6501</v>
      </c>
      <c r="E14">
        <v>0</v>
      </c>
      <c r="F14" s="2">
        <v>250000000</v>
      </c>
      <c r="G14" s="2">
        <v>258366855</v>
      </c>
      <c r="H14" s="2">
        <v>960366855</v>
      </c>
      <c r="I14" s="9">
        <f>VLOOKUP(C14,Ratings!$B$2:$F$81,3,FALSE)</f>
        <v>7.9</v>
      </c>
      <c r="J14" s="9">
        <f>VLOOKUP(C14,Ratings!$B$2:$F$81,4,FALSE)</f>
        <v>6.8</v>
      </c>
    </row>
    <row r="15" spans="1:13">
      <c r="A15">
        <v>14</v>
      </c>
      <c r="B15" s="3" t="s">
        <v>22</v>
      </c>
      <c r="C15" t="s">
        <v>23</v>
      </c>
      <c r="D15" t="s">
        <v>6501</v>
      </c>
      <c r="E15">
        <v>0</v>
      </c>
      <c r="F15" s="2">
        <v>250000000</v>
      </c>
      <c r="G15" s="2">
        <v>255119788</v>
      </c>
      <c r="H15" s="2">
        <v>955119788</v>
      </c>
      <c r="I15" s="9">
        <f>VLOOKUP(C15,Ratings!$B$2:$F$81,3,FALSE)</f>
        <v>7.5</v>
      </c>
      <c r="J15" s="9">
        <f>VLOOKUP(C15,Ratings!$B$2:$F$81,4,FALSE)</f>
        <v>6.2</v>
      </c>
    </row>
    <row r="16" spans="1:13">
      <c r="A16">
        <v>15</v>
      </c>
      <c r="B16" s="3">
        <v>42009</v>
      </c>
      <c r="C16" t="s">
        <v>24</v>
      </c>
      <c r="D16" t="s">
        <v>6501</v>
      </c>
      <c r="E16">
        <v>0</v>
      </c>
      <c r="F16" s="2">
        <v>250000000</v>
      </c>
      <c r="G16" s="2">
        <v>459005868</v>
      </c>
      <c r="H16" s="2">
        <v>1404705868</v>
      </c>
      <c r="I16" s="9">
        <f>VLOOKUP(C16,Ratings!$B$2:$F$81,3,FALSE)</f>
        <v>7.5</v>
      </c>
      <c r="J16" s="9">
        <f>VLOOKUP(C16,Ratings!$B$2:$F$81,4,FALSE)</f>
        <v>6.7</v>
      </c>
    </row>
    <row r="17" spans="1:10">
      <c r="A17">
        <v>16</v>
      </c>
      <c r="B17" s="3" t="s">
        <v>25</v>
      </c>
      <c r="C17" t="s">
        <v>26</v>
      </c>
      <c r="D17" t="s">
        <v>6501</v>
      </c>
      <c r="E17">
        <v>0</v>
      </c>
      <c r="F17" s="2">
        <v>250000000</v>
      </c>
      <c r="G17" s="2">
        <v>330360194</v>
      </c>
      <c r="H17" s="2">
        <v>868160194</v>
      </c>
      <c r="I17" s="9">
        <f>VLOOKUP(C17,Ratings!$B$2:$F$81,3,FALSE)</f>
        <v>6.9</v>
      </c>
      <c r="J17" s="9">
        <f>VLOOKUP(C17,Ratings!$B$2:$F$81,4,FALSE)</f>
        <v>4.9000000000000004</v>
      </c>
    </row>
    <row r="18" spans="1:10">
      <c r="A18">
        <v>17</v>
      </c>
      <c r="B18" s="3">
        <v>42526</v>
      </c>
      <c r="C18" t="s">
        <v>27</v>
      </c>
      <c r="D18" t="s">
        <v>6501</v>
      </c>
      <c r="E18">
        <v>0</v>
      </c>
      <c r="F18" s="2">
        <v>250000000</v>
      </c>
      <c r="G18" s="2">
        <v>407849958</v>
      </c>
      <c r="H18" s="2">
        <v>1151449958</v>
      </c>
      <c r="I18" s="9">
        <f>VLOOKUP(C18,Ratings!$B$2:$F$81,3,FALSE)</f>
        <v>8.1</v>
      </c>
      <c r="J18" s="9">
        <f>VLOOKUP(C18,Ratings!$B$2:$F$81,4,FALSE)</f>
        <v>7.6</v>
      </c>
    </row>
    <row r="19" spans="1:10">
      <c r="A19">
        <v>18</v>
      </c>
      <c r="B19" s="3" t="s">
        <v>28</v>
      </c>
      <c r="C19" t="s">
        <v>29</v>
      </c>
      <c r="D19" t="s">
        <v>6501</v>
      </c>
      <c r="E19">
        <v>0</v>
      </c>
      <c r="F19" s="2">
        <v>232000000</v>
      </c>
      <c r="G19" s="2">
        <v>200120000</v>
      </c>
      <c r="H19" s="2">
        <v>374085065</v>
      </c>
      <c r="I19" s="9">
        <f>VLOOKUP(C19,Ratings!$B$2:$F$81,3,FALSE)</f>
        <v>6.1</v>
      </c>
      <c r="J19" s="9">
        <f>VLOOKUP(C19,Ratings!$B$2:$F$81,4,FALSE)</f>
        <v>7</v>
      </c>
    </row>
    <row r="20" spans="1:10">
      <c r="A20">
        <v>19</v>
      </c>
      <c r="B20" s="3" t="s">
        <v>30</v>
      </c>
      <c r="C20" t="s">
        <v>31</v>
      </c>
      <c r="D20" t="s">
        <v>6501</v>
      </c>
      <c r="E20">
        <v>0</v>
      </c>
      <c r="F20" s="2">
        <v>230000000</v>
      </c>
      <c r="G20" s="2">
        <v>169368427</v>
      </c>
      <c r="H20" s="2">
        <v>591692078</v>
      </c>
      <c r="I20" s="9">
        <f>VLOOKUP(C20,Ratings!$B$2:$F$81,3,FALSE)</f>
        <v>6.7</v>
      </c>
      <c r="J20" s="9">
        <f>VLOOKUP(C20,Ratings!$B$2:$F$81,4,FALSE)</f>
        <v>6.1</v>
      </c>
    </row>
    <row r="21" spans="1:10">
      <c r="A21">
        <v>20</v>
      </c>
      <c r="B21" s="3">
        <v>41004</v>
      </c>
      <c r="C21" t="s">
        <v>32</v>
      </c>
      <c r="D21" t="s">
        <v>6501</v>
      </c>
      <c r="E21">
        <v>0</v>
      </c>
      <c r="F21" s="2">
        <v>225000000</v>
      </c>
      <c r="G21" s="2">
        <v>623279547</v>
      </c>
      <c r="H21" s="2">
        <v>1519479547</v>
      </c>
      <c r="I21" s="9">
        <f>VLOOKUP(C21,Ratings!$B$2:$F$81,3,FALSE)</f>
        <v>8.1</v>
      </c>
      <c r="J21" s="9">
        <f>VLOOKUP(C21,Ratings!$B$2:$F$81,4,FALSE)</f>
        <v>8</v>
      </c>
    </row>
    <row r="24" spans="1:10">
      <c r="F24" s="17">
        <f>CORREL($I$2:$I$21,F2:F21)</f>
        <v>0.19225116421791083</v>
      </c>
      <c r="G24" s="17">
        <f t="shared" ref="G24:H24" si="0">CORREL($I$2:$I$21,G2:G21)</f>
        <v>0.62784211149446933</v>
      </c>
      <c r="H24" s="17">
        <f t="shared" si="0"/>
        <v>0.59816928626781052</v>
      </c>
    </row>
    <row r="25" spans="1:10">
      <c r="F25" s="17">
        <f>CORREL($J$2:$J$21,F2:F21)</f>
        <v>0.14660157888246625</v>
      </c>
      <c r="G25" s="17">
        <f t="shared" ref="G25:H25" si="1">CORREL($J$2:$J$21,G2:G21)</f>
        <v>0.64542676514158792</v>
      </c>
      <c r="H25" s="17">
        <f t="shared" si="1"/>
        <v>0.52096726204084598</v>
      </c>
    </row>
    <row r="30" spans="1:10">
      <c r="C30">
        <v>1000000000</v>
      </c>
      <c r="D30">
        <v>358510</v>
      </c>
      <c r="E30">
        <f>D30/C30</f>
        <v>3.5850999999999998E-4</v>
      </c>
    </row>
    <row r="31" spans="1:10">
      <c r="C31">
        <v>2780000000</v>
      </c>
      <c r="D31">
        <f>C31*E30</f>
        <v>996657.79999999993</v>
      </c>
    </row>
    <row r="32" spans="1:10">
      <c r="C32">
        <v>2058662225</v>
      </c>
      <c r="D32">
        <f>C32*E30</f>
        <v>738050.99428474996</v>
      </c>
    </row>
    <row r="36" spans="6:7">
      <c r="F36" s="2">
        <f>F2</f>
        <v>425000000</v>
      </c>
    </row>
    <row r="37" spans="6:7">
      <c r="F37" s="18">
        <v>7000</v>
      </c>
      <c r="G37" s="16">
        <f>F37/F36</f>
        <v>1.6470588235294116E-5</v>
      </c>
    </row>
    <row r="38" spans="6:7">
      <c r="F38">
        <f>161*G37*60</f>
        <v>0.15910588235294115</v>
      </c>
    </row>
  </sheetData>
  <sortState ref="A2:F40">
    <sortCondition ref="A1"/>
  </sortState>
  <hyperlinks>
    <hyperlink ref="L1"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workbookViewId="0">
      <selection activeCell="D2" sqref="D2:D21"/>
    </sheetView>
  </sheetViews>
  <sheetFormatPr baseColWidth="10" defaultRowHeight="15" x14ac:dyDescent="0"/>
  <cols>
    <col min="1" max="1" width="10.83203125" customWidth="1"/>
    <col min="2" max="2" width="12.83203125" customWidth="1"/>
    <col min="3" max="3" width="45.83203125" customWidth="1"/>
    <col min="4" max="13" width="16.83203125" customWidth="1"/>
  </cols>
  <sheetData>
    <row r="1" spans="1:15">
      <c r="A1" t="s">
        <v>6483</v>
      </c>
      <c r="B1" t="s">
        <v>6484</v>
      </c>
      <c r="C1" t="s">
        <v>6485</v>
      </c>
      <c r="D1" t="s">
        <v>6495</v>
      </c>
      <c r="E1" t="s">
        <v>6499</v>
      </c>
      <c r="F1" t="s">
        <v>6486</v>
      </c>
      <c r="G1" t="s">
        <v>6487</v>
      </c>
      <c r="H1" t="s">
        <v>6491</v>
      </c>
      <c r="I1" t="s">
        <v>6488</v>
      </c>
      <c r="J1" t="s">
        <v>6489</v>
      </c>
      <c r="K1" t="s">
        <v>6492</v>
      </c>
      <c r="L1" t="s">
        <v>6493</v>
      </c>
      <c r="M1" t="s">
        <v>6494</v>
      </c>
      <c r="O1" t="s">
        <v>34</v>
      </c>
    </row>
    <row r="2" spans="1:15">
      <c r="A2" s="4">
        <v>1</v>
      </c>
      <c r="B2" s="6" t="s">
        <v>0</v>
      </c>
      <c r="C2" s="4" t="s">
        <v>1</v>
      </c>
      <c r="D2" s="4" t="s">
        <v>6500</v>
      </c>
      <c r="E2" s="4">
        <v>0</v>
      </c>
      <c r="F2" s="5">
        <f>VLOOKUP($C2,'all movies with budgets &amp; gross'!$C$2:$F$5171,2,FALSE)</f>
        <v>425000000</v>
      </c>
      <c r="G2" s="5">
        <f>VLOOKUP($C2,'all movies with budgets &amp; gross'!$C$2:$F$5171,3,FALSE)</f>
        <v>760507625</v>
      </c>
      <c r="H2" s="5">
        <f>VLOOKUP($C2,'all movies with budgets &amp; gross'!$C$2:$F$5171,4,FALSE)</f>
        <v>2783918982</v>
      </c>
      <c r="I2" s="10">
        <f>VLOOKUP(C2,Ratings!$B$2:$F$81,3,FALSE)</f>
        <v>7.9</v>
      </c>
      <c r="J2" s="10">
        <f>VLOOKUP(C2,Ratings!$B$2:$F$81,4,FALSE)</f>
        <v>7.5</v>
      </c>
      <c r="K2" s="5">
        <v>1785677213</v>
      </c>
      <c r="L2" s="5">
        <v>516262000</v>
      </c>
      <c r="M2" s="5">
        <v>1269415213</v>
      </c>
    </row>
    <row r="3" spans="1:15">
      <c r="A3" s="4">
        <v>2</v>
      </c>
      <c r="B3" s="6" t="s">
        <v>2</v>
      </c>
      <c r="C3" s="4" t="s">
        <v>3</v>
      </c>
      <c r="D3" s="4" t="s">
        <v>6500</v>
      </c>
      <c r="E3" s="4">
        <v>0</v>
      </c>
      <c r="F3" s="5">
        <f>VLOOKUP($C3,'all movies with budgets &amp; gross'!$C$2:$F$5171,2,FALSE)</f>
        <v>306000000</v>
      </c>
      <c r="G3" s="5">
        <f>VLOOKUP($C3,'all movies with budgets &amp; gross'!$C$2:$F$5171,3,FALSE)</f>
        <v>936662225</v>
      </c>
      <c r="H3" s="5">
        <f>VLOOKUP($C3,'all movies with budgets &amp; gross'!$C$2:$F$5171,4,FALSE)</f>
        <v>2058662225</v>
      </c>
      <c r="I3" s="10">
        <f>VLOOKUP(C3,Ratings!$B$2:$F$81,3,FALSE)</f>
        <v>8.1999999999999993</v>
      </c>
      <c r="J3" s="10">
        <f>VLOOKUP(C3,Ratings!$B$2:$F$81,4,FALSE)</f>
        <v>8.1999999999999993</v>
      </c>
      <c r="K3" s="5">
        <v>1181536387</v>
      </c>
      <c r="L3" s="5">
        <v>381704000</v>
      </c>
      <c r="M3" s="5">
        <v>799832387</v>
      </c>
    </row>
    <row r="4" spans="1:15">
      <c r="A4" s="4">
        <v>3</v>
      </c>
      <c r="B4" s="6" t="s">
        <v>35</v>
      </c>
      <c r="C4" s="4" t="s">
        <v>36</v>
      </c>
      <c r="D4" s="4" t="s">
        <v>6500</v>
      </c>
      <c r="E4" s="4">
        <v>0</v>
      </c>
      <c r="F4" s="5">
        <f>VLOOKUP($C4,'all movies with budgets &amp; gross'!$C$2:$F$5171,2,FALSE)</f>
        <v>150000000</v>
      </c>
      <c r="G4" s="5">
        <f>VLOOKUP($C4,'all movies with budgets &amp; gross'!$C$2:$F$5171,3,FALSE)</f>
        <v>290013036</v>
      </c>
      <c r="H4" s="5">
        <f>VLOOKUP($C4,'all movies with budgets &amp; gross'!$C$2:$F$5171,4,FALSE)</f>
        <v>896911078</v>
      </c>
      <c r="I4" s="10">
        <f>VLOOKUP(C4,Ratings!$B$2:$F$81,3,FALSE)</f>
        <v>7.7</v>
      </c>
      <c r="J4" s="10">
        <f>VLOOKUP(C4,Ratings!$B$2:$F$81,4,FALSE)</f>
        <v>7.5</v>
      </c>
      <c r="K4" s="5">
        <v>995712743</v>
      </c>
      <c r="L4" s="5">
        <v>208064000</v>
      </c>
      <c r="M4" s="5">
        <v>787648743</v>
      </c>
    </row>
    <row r="5" spans="1:15">
      <c r="A5" s="4">
        <v>4</v>
      </c>
      <c r="B5" s="6" t="s">
        <v>37</v>
      </c>
      <c r="C5" s="4" t="s">
        <v>38</v>
      </c>
      <c r="D5" s="4" t="s">
        <v>6500</v>
      </c>
      <c r="E5" s="4">
        <v>0</v>
      </c>
      <c r="F5" s="5">
        <f>VLOOKUP($C5,'all movies with budgets &amp; gross'!$C$2:$F$5171,2,FALSE)</f>
        <v>150000000</v>
      </c>
      <c r="G5" s="5">
        <f>VLOOKUP($C5,'all movies with budgets &amp; gross'!$C$2:$F$5171,3,FALSE)</f>
        <v>400738009</v>
      </c>
      <c r="H5" s="5">
        <f>VLOOKUP($C5,'all movies with budgets &amp; gross'!$C$2:$F$5171,4,FALSE)</f>
        <v>1274234980</v>
      </c>
      <c r="I5" s="10">
        <f>VLOOKUP(C5,Ratings!$B$2:$F$81,3,FALSE)</f>
        <v>7.6</v>
      </c>
      <c r="J5" s="10">
        <f>VLOOKUP(C5,Ratings!$B$2:$F$81,4,FALSE)</f>
        <v>7.7</v>
      </c>
      <c r="K5" s="5">
        <v>1009426596</v>
      </c>
      <c r="L5" s="5">
        <v>245904000</v>
      </c>
      <c r="M5" s="5">
        <v>763522596</v>
      </c>
    </row>
    <row r="6" spans="1:15">
      <c r="A6" s="4">
        <v>5</v>
      </c>
      <c r="B6" s="6">
        <v>41004</v>
      </c>
      <c r="C6" s="4" t="s">
        <v>32</v>
      </c>
      <c r="D6" s="4" t="s">
        <v>6500</v>
      </c>
      <c r="E6" s="4">
        <v>0</v>
      </c>
      <c r="F6" s="5">
        <f>VLOOKUP($C6,'all movies with budgets &amp; gross'!$C$2:$F$5171,2,FALSE)</f>
        <v>225000000</v>
      </c>
      <c r="G6" s="5">
        <f>VLOOKUP($C6,'all movies with budgets &amp; gross'!$C$2:$F$5171,3,FALSE)</f>
        <v>623279547</v>
      </c>
      <c r="H6" s="5">
        <f>VLOOKUP($C6,'all movies with budgets &amp; gross'!$C$2:$F$5171,4,FALSE)</f>
        <v>1519479547</v>
      </c>
      <c r="I6" s="10">
        <f>VLOOKUP(C6,Ratings!$B$2:$F$81,3,FALSE)</f>
        <v>8.1</v>
      </c>
      <c r="J6" s="10">
        <f>VLOOKUP(C6,Ratings!$B$2:$F$81,4,FALSE)</f>
        <v>8</v>
      </c>
      <c r="K6" s="5">
        <v>992388397</v>
      </c>
      <c r="L6" s="5">
        <v>300290000</v>
      </c>
      <c r="M6" s="5">
        <v>692098397</v>
      </c>
    </row>
    <row r="7" spans="1:15">
      <c r="A7" s="4">
        <v>6</v>
      </c>
      <c r="B7" s="6">
        <v>42344</v>
      </c>
      <c r="C7" s="4" t="s">
        <v>39</v>
      </c>
      <c r="D7" s="4" t="s">
        <v>6500</v>
      </c>
      <c r="E7" s="4">
        <v>0</v>
      </c>
      <c r="F7" s="5">
        <f>VLOOKUP($C7,'all movies with budgets &amp; gross'!$C$2:$F$5171,2,FALSE)</f>
        <v>215000000</v>
      </c>
      <c r="G7" s="5">
        <f>VLOOKUP($C7,'all movies with budgets &amp; gross'!$C$2:$F$5171,3,FALSE)</f>
        <v>652198010</v>
      </c>
      <c r="H7" s="5">
        <f>VLOOKUP($C7,'all movies with budgets &amp; gross'!$C$2:$F$5171,4,FALSE)</f>
        <v>1670328025</v>
      </c>
      <c r="I7" s="10">
        <f>VLOOKUP(C7,Ratings!$B$2:$F$81,3,FALSE)</f>
        <v>7</v>
      </c>
      <c r="J7" s="10">
        <f>VLOOKUP(C7,Ratings!$B$2:$F$81,4,FALSE)</f>
        <v>6.7</v>
      </c>
      <c r="K7" s="5">
        <v>961102415</v>
      </c>
      <c r="L7" s="5">
        <v>287756000</v>
      </c>
      <c r="M7" s="5">
        <v>673346415</v>
      </c>
    </row>
    <row r="8" spans="1:15">
      <c r="A8" s="4">
        <v>7</v>
      </c>
      <c r="B8" s="6" t="s">
        <v>40</v>
      </c>
      <c r="C8" s="4" t="s">
        <v>41</v>
      </c>
      <c r="D8" s="4" t="s">
        <v>6500</v>
      </c>
      <c r="E8" s="4">
        <v>0</v>
      </c>
      <c r="F8" s="5">
        <f>VLOOKUP($C8,'all movies with budgets &amp; gross'!$C$2:$F$5171,2,FALSE)</f>
        <v>125000000</v>
      </c>
      <c r="G8" s="5">
        <f>VLOOKUP($C8,'all movies with budgets &amp; gross'!$C$2:$F$5171,3,FALSE)</f>
        <v>381011219</v>
      </c>
      <c r="H8" s="5">
        <f>VLOOKUP($C8,'all movies with budgets &amp; gross'!$C$2:$F$5171,4,FALSE)</f>
        <v>1341511219</v>
      </c>
      <c r="I8" s="10">
        <f>VLOOKUP(C8,Ratings!$B$2:$F$81,3,FALSE)</f>
        <v>8.1</v>
      </c>
      <c r="J8" s="10">
        <f>VLOOKUP(C8,Ratings!$B$2:$F$81,4,FALSE)</f>
        <v>8.3000000000000007</v>
      </c>
      <c r="K8" s="5">
        <v>831864468</v>
      </c>
      <c r="L8" s="5">
        <v>177306000</v>
      </c>
      <c r="M8" s="5">
        <v>654558468</v>
      </c>
    </row>
    <row r="9" spans="1:15">
      <c r="A9" s="4">
        <v>8</v>
      </c>
      <c r="B9" s="6">
        <v>41340</v>
      </c>
      <c r="C9" s="4" t="s">
        <v>42</v>
      </c>
      <c r="D9" s="4" t="s">
        <v>6500</v>
      </c>
      <c r="E9" s="4">
        <v>0</v>
      </c>
      <c r="F9" s="5">
        <f>VLOOKUP($C9,'all movies with budgets &amp; gross'!$C$2:$F$5171,2,FALSE)</f>
        <v>76000000</v>
      </c>
      <c r="G9" s="5">
        <f>VLOOKUP($C9,'all movies with budgets &amp; gross'!$C$2:$F$5171,3,FALSE)</f>
        <v>368065385</v>
      </c>
      <c r="H9" s="5">
        <f>VLOOKUP($C9,'all movies with budgets &amp; gross'!$C$2:$F$5171,4,FALSE)</f>
        <v>974873764</v>
      </c>
      <c r="I9" s="10">
        <f>VLOOKUP(C9,Ratings!$B$2:$F$81,3,FALSE)</f>
        <v>7.2</v>
      </c>
      <c r="J9" s="10">
        <f>VLOOKUP(C9,Ratings!$B$2:$F$81,4,FALSE)</f>
        <v>6.6</v>
      </c>
      <c r="K9" s="5">
        <v>731685062</v>
      </c>
      <c r="L9" s="5">
        <v>143056000</v>
      </c>
      <c r="M9" s="5">
        <v>588629062</v>
      </c>
    </row>
    <row r="10" spans="1:15">
      <c r="A10" s="4">
        <v>9</v>
      </c>
      <c r="B10" s="6">
        <v>42067</v>
      </c>
      <c r="C10" s="4" t="s">
        <v>43</v>
      </c>
      <c r="D10" s="4" t="s">
        <v>6500</v>
      </c>
      <c r="E10" s="4">
        <v>0</v>
      </c>
      <c r="F10" s="5">
        <f>VLOOKUP($C10,'all movies with budgets &amp; gross'!$C$2:$F$5171,2,FALSE)</f>
        <v>190000000</v>
      </c>
      <c r="G10" s="5">
        <f>VLOOKUP($C10,'all movies with budgets &amp; gross'!$C$2:$F$5171,3,FALSE)</f>
        <v>351032910</v>
      </c>
      <c r="H10" s="5">
        <f>VLOOKUP($C10,'all movies with budgets &amp; gross'!$C$2:$F$5171,4,FALSE)</f>
        <v>1514019071</v>
      </c>
      <c r="I10" s="10">
        <f>VLOOKUP(C10,Ratings!$B$2:$F$81,3,FALSE)</f>
        <v>7.2</v>
      </c>
      <c r="J10" s="10">
        <f>VLOOKUP(C10,Ratings!$B$2:$F$81,4,FALSE)</f>
        <v>6.6</v>
      </c>
      <c r="K10" s="5">
        <v>827054283</v>
      </c>
      <c r="L10" s="5">
        <v>245576000</v>
      </c>
      <c r="M10" s="5">
        <v>581478283</v>
      </c>
    </row>
    <row r="11" spans="1:15">
      <c r="A11" s="4">
        <v>10</v>
      </c>
      <c r="B11" s="6">
        <v>38905</v>
      </c>
      <c r="C11" s="4" t="s">
        <v>44</v>
      </c>
      <c r="D11" s="4" t="s">
        <v>6500</v>
      </c>
      <c r="E11" s="4">
        <v>0</v>
      </c>
      <c r="F11" s="5">
        <f>VLOOKUP($C11,'all movies with budgets &amp; gross'!$C$2:$F$5171,2,FALSE)</f>
        <v>225000000</v>
      </c>
      <c r="G11" s="5">
        <f>VLOOKUP($C11,'all movies with budgets &amp; gross'!$C$2:$F$5171,3,FALSE)</f>
        <v>423315812</v>
      </c>
      <c r="H11" s="5">
        <f>VLOOKUP($C11,'all movies with budgets &amp; gross'!$C$2:$F$5171,4,FALSE)</f>
        <v>1066215812</v>
      </c>
      <c r="I11" s="10">
        <f>VLOOKUP(C11,Ratings!$B$2:$F$81,3,FALSE)</f>
        <v>7.3</v>
      </c>
      <c r="J11" s="10">
        <f>VLOOKUP(C11,Ratings!$B$2:$F$81,4,FALSE)</f>
        <v>6</v>
      </c>
      <c r="K11" s="5">
        <v>856572077</v>
      </c>
      <c r="L11" s="5">
        <v>293790000</v>
      </c>
      <c r="M11" s="5">
        <v>562782077</v>
      </c>
    </row>
    <row r="12" spans="1:15">
      <c r="A12" s="4">
        <v>11</v>
      </c>
      <c r="B12" s="6" t="s">
        <v>45</v>
      </c>
      <c r="C12" s="4" t="s">
        <v>46</v>
      </c>
      <c r="D12" s="4" t="s">
        <v>6500</v>
      </c>
      <c r="E12" s="4">
        <v>0</v>
      </c>
      <c r="F12" s="5">
        <f>VLOOKUP($C12,'all movies with budgets &amp; gross'!$C$2:$F$5171,2,FALSE)</f>
        <v>185000000</v>
      </c>
      <c r="G12" s="5">
        <f>VLOOKUP($C12,'all movies with budgets &amp; gross'!$C$2:$F$5171,3,FALSE)</f>
        <v>533345358</v>
      </c>
      <c r="H12" s="5">
        <f>VLOOKUP($C12,'all movies with budgets &amp; gross'!$C$2:$F$5171,4,FALSE)</f>
        <v>1002891358</v>
      </c>
      <c r="I12" s="10">
        <f>VLOOKUP(C12,Ratings!$B$2:$F$81,3,FALSE)</f>
        <v>8.9</v>
      </c>
      <c r="J12" s="10">
        <f>VLOOKUP(C12,Ratings!$B$2:$F$81,4,FALSE)</f>
        <v>8.6</v>
      </c>
      <c r="K12" s="5">
        <v>817307655</v>
      </c>
      <c r="L12" s="5">
        <v>263340000</v>
      </c>
      <c r="M12" s="5">
        <v>553967655</v>
      </c>
    </row>
    <row r="13" spans="1:15">
      <c r="A13" s="4">
        <v>12</v>
      </c>
      <c r="B13" s="6">
        <v>42284</v>
      </c>
      <c r="C13" s="4" t="s">
        <v>47</v>
      </c>
      <c r="D13" s="4" t="s">
        <v>6500</v>
      </c>
      <c r="E13" s="4">
        <v>0</v>
      </c>
      <c r="F13" s="5">
        <f>VLOOKUP($C13,'all movies with budgets &amp; gross'!$C$2:$F$5171,2,FALSE)</f>
        <v>74000000</v>
      </c>
      <c r="G13" s="5">
        <f>VLOOKUP($C13,'all movies with budgets &amp; gross'!$C$2:$F$5171,3,FALSE)</f>
        <v>336045770</v>
      </c>
      <c r="H13" s="5">
        <f>VLOOKUP($C13,'all movies with budgets &amp; gross'!$C$2:$F$5171,4,FALSE)</f>
        <v>1163624481</v>
      </c>
      <c r="I13" s="10">
        <f>VLOOKUP(C13,Ratings!$B$2:$F$81,3,FALSE)</f>
        <v>6.4</v>
      </c>
      <c r="J13" s="10">
        <f>VLOOKUP(C13,Ratings!$B$2:$F$81,4,FALSE)</f>
        <v>5.8</v>
      </c>
      <c r="K13" s="5">
        <v>690199602</v>
      </c>
      <c r="L13" s="5">
        <v>141424000</v>
      </c>
      <c r="M13" s="5">
        <v>548775602</v>
      </c>
    </row>
    <row r="14" spans="1:15">
      <c r="A14" s="4">
        <v>13</v>
      </c>
      <c r="B14" s="6">
        <v>39393</v>
      </c>
      <c r="C14" s="4" t="s">
        <v>48</v>
      </c>
      <c r="D14" s="4" t="s">
        <v>6500</v>
      </c>
      <c r="E14" s="4">
        <v>0</v>
      </c>
      <c r="F14" s="5">
        <f>VLOOKUP($C14,'all movies with budgets &amp; gross'!$C$2:$F$5171,2,FALSE)</f>
        <v>150000000</v>
      </c>
      <c r="G14" s="5">
        <f>VLOOKUP($C14,'all movies with budgets &amp; gross'!$C$2:$F$5171,3,FALSE)</f>
        <v>292004738</v>
      </c>
      <c r="H14" s="5">
        <f>VLOOKUP($C14,'all movies with budgets &amp; gross'!$C$2:$F$5171,4,FALSE)</f>
        <v>942943935</v>
      </c>
      <c r="I14" s="10">
        <f>VLOOKUP(C14,Ratings!$B$2:$F$81,3,FALSE)</f>
        <v>7.5</v>
      </c>
      <c r="J14" s="10">
        <f>VLOOKUP(C14,Ratings!$B$2:$F$81,4,FALSE)</f>
        <v>6.9</v>
      </c>
      <c r="K14" s="5">
        <v>727734669</v>
      </c>
      <c r="L14" s="5">
        <v>202594000</v>
      </c>
      <c r="M14" s="5">
        <v>525140669</v>
      </c>
    </row>
    <row r="15" spans="1:15">
      <c r="A15" s="4">
        <v>14</v>
      </c>
      <c r="B15" s="6" t="s">
        <v>49</v>
      </c>
      <c r="C15" s="4" t="s">
        <v>50</v>
      </c>
      <c r="D15" s="4" t="s">
        <v>6500</v>
      </c>
      <c r="E15" s="4">
        <v>0</v>
      </c>
      <c r="F15" s="5">
        <f>VLOOKUP($C15,'all movies with budgets &amp; gross'!$C$2:$F$5171,2,FALSE)</f>
        <v>200000000</v>
      </c>
      <c r="G15" s="5">
        <f>VLOOKUP($C15,'all movies with budgets &amp; gross'!$C$2:$F$5171,3,FALSE)</f>
        <v>415004880</v>
      </c>
      <c r="H15" s="5">
        <f>VLOOKUP($C15,'all movies with budgets &amp; gross'!$C$2:$F$5171,4,FALSE)</f>
        <v>1069818229</v>
      </c>
      <c r="I15" s="10">
        <f>VLOOKUP(C15,Ratings!$B$2:$F$81,3,FALSE)</f>
        <v>8.3000000000000007</v>
      </c>
      <c r="J15" s="10">
        <f>VLOOKUP(C15,Ratings!$B$2:$F$81,4,FALSE)</f>
        <v>8.9</v>
      </c>
      <c r="K15" s="5">
        <v>782330849</v>
      </c>
      <c r="L15" s="5">
        <v>267398000</v>
      </c>
      <c r="M15" s="5">
        <v>514932849</v>
      </c>
    </row>
    <row r="16" spans="1:15">
      <c r="A16" s="4">
        <v>15</v>
      </c>
      <c r="B16" s="6" t="s">
        <v>51</v>
      </c>
      <c r="C16" s="4" t="s">
        <v>52</v>
      </c>
      <c r="D16" s="4" t="s">
        <v>6500</v>
      </c>
      <c r="E16" s="4">
        <v>0</v>
      </c>
      <c r="F16" s="5">
        <f>VLOOKUP($C16,'all movies with budgets &amp; gross'!$C$2:$F$5171,2,FALSE)</f>
        <v>79300000</v>
      </c>
      <c r="G16" s="5">
        <f>VLOOKUP($C16,'all movies with budgets &amp; gross'!$C$2:$F$5171,3,FALSE)</f>
        <v>422780140</v>
      </c>
      <c r="H16" s="5">
        <f>VLOOKUP($C16,'all movies with budgets &amp; gross'!$C$2:$F$5171,4,FALSE)</f>
        <v>987480140</v>
      </c>
      <c r="I16" s="10">
        <f>VLOOKUP(C16,Ratings!$B$2:$F$81,3,FALSE)</f>
        <v>8.4</v>
      </c>
      <c r="J16" s="10">
        <f>VLOOKUP(C16,Ratings!$B$2:$F$81,4,FALSE)</f>
        <v>8.3000000000000007</v>
      </c>
      <c r="K16" s="5">
        <v>673179795</v>
      </c>
      <c r="L16" s="5">
        <v>197724000</v>
      </c>
      <c r="M16" s="5">
        <v>475455795</v>
      </c>
    </row>
    <row r="17" spans="1:13">
      <c r="A17" s="4">
        <v>16</v>
      </c>
      <c r="B17" s="6">
        <v>42009</v>
      </c>
      <c r="C17" s="4" t="s">
        <v>24</v>
      </c>
      <c r="D17" s="4" t="s">
        <v>6500</v>
      </c>
      <c r="E17" s="4">
        <v>0</v>
      </c>
      <c r="F17" s="5">
        <f>VLOOKUP($C17,'all movies with budgets &amp; gross'!$C$2:$F$5171,2,FALSE)</f>
        <v>250000000</v>
      </c>
      <c r="G17" s="5">
        <f>VLOOKUP($C17,'all movies with budgets &amp; gross'!$C$2:$F$5171,3,FALSE)</f>
        <v>459005868</v>
      </c>
      <c r="H17" s="5">
        <f>VLOOKUP($C17,'all movies with budgets &amp; gross'!$C$2:$F$5171,4,FALSE)</f>
        <v>1404705868</v>
      </c>
      <c r="I17" s="10">
        <f>VLOOKUP(C17,Ratings!$B$2:$F$81,3,FALSE)</f>
        <v>7.5</v>
      </c>
      <c r="J17" s="10">
        <f>VLOOKUP(C17,Ratings!$B$2:$F$81,4,FALSE)</f>
        <v>6.7</v>
      </c>
      <c r="K17" s="5">
        <v>778745620</v>
      </c>
      <c r="L17" s="5">
        <v>310218000</v>
      </c>
      <c r="M17" s="5">
        <v>468527620</v>
      </c>
    </row>
    <row r="18" spans="1:13">
      <c r="A18" s="4">
        <v>17</v>
      </c>
      <c r="B18" s="6" t="s">
        <v>53</v>
      </c>
      <c r="C18" s="4" t="s">
        <v>54</v>
      </c>
      <c r="D18" s="4" t="s">
        <v>6500</v>
      </c>
      <c r="E18" s="4">
        <v>0</v>
      </c>
      <c r="F18" s="5">
        <f>VLOOKUP($C18,'all movies with budgets &amp; gross'!$C$2:$F$5171,2,FALSE)</f>
        <v>50000000</v>
      </c>
      <c r="G18" s="5">
        <f>VLOOKUP($C18,'all movies with budgets &amp; gross'!$C$2:$F$5171,3,FALSE)</f>
        <v>296623634</v>
      </c>
      <c r="H18" s="5">
        <f>VLOOKUP($C18,'all movies with budgets &amp; gross'!$C$2:$F$5171,4,FALSE)</f>
        <v>687557727</v>
      </c>
      <c r="I18" s="10">
        <f>VLOOKUP(C18,Ratings!$B$2:$F$81,3,FALSE)</f>
        <v>4.5999999999999996</v>
      </c>
      <c r="J18" s="10">
        <f>VLOOKUP(C18,Ratings!$B$2:$F$81,4,FALSE)</f>
        <v>4.7</v>
      </c>
      <c r="K18" s="5">
        <v>565839210</v>
      </c>
      <c r="L18" s="5">
        <v>103444000</v>
      </c>
      <c r="M18" s="5">
        <v>462395210</v>
      </c>
    </row>
    <row r="19" spans="1:13">
      <c r="A19" s="4">
        <v>18</v>
      </c>
      <c r="B19" s="6">
        <v>39120</v>
      </c>
      <c r="C19" s="4" t="s">
        <v>55</v>
      </c>
      <c r="D19" s="4" t="s">
        <v>6500</v>
      </c>
      <c r="E19" s="4">
        <v>0</v>
      </c>
      <c r="F19" s="5">
        <f>VLOOKUP($C19,'all movies with budgets &amp; gross'!$C$2:$F$5171,2,FALSE)</f>
        <v>151000000</v>
      </c>
      <c r="G19" s="5">
        <f>VLOOKUP($C19,'all movies with budgets &amp; gross'!$C$2:$F$5171,3,FALSE)</f>
        <v>319246193</v>
      </c>
      <c r="H19" s="5">
        <f>VLOOKUP($C19,'all movies with budgets &amp; gross'!$C$2:$F$5171,4,FALSE)</f>
        <v>708272592</v>
      </c>
      <c r="I19" s="10">
        <f>VLOOKUP(C19,Ratings!$B$2:$F$81,3,FALSE)</f>
        <v>7.1</v>
      </c>
      <c r="J19" s="10">
        <f>VLOOKUP(C19,Ratings!$B$2:$F$81,4,FALSE)</f>
        <v>5.8</v>
      </c>
      <c r="K19" s="5">
        <v>657043135</v>
      </c>
      <c r="L19" s="5">
        <v>202632000</v>
      </c>
      <c r="M19" s="5">
        <v>454411135</v>
      </c>
    </row>
    <row r="20" spans="1:13">
      <c r="A20" s="4">
        <v>19</v>
      </c>
      <c r="B20" s="6" t="s">
        <v>56</v>
      </c>
      <c r="C20" s="4" t="s">
        <v>57</v>
      </c>
      <c r="D20" s="4" t="s">
        <v>6500</v>
      </c>
      <c r="E20" s="4">
        <v>0</v>
      </c>
      <c r="F20" s="5">
        <f>VLOOKUP($C20,'all movies with budgets &amp; gross'!$C$2:$F$5171,2,FALSE)</f>
        <v>125000000</v>
      </c>
      <c r="G20" s="5">
        <f>VLOOKUP($C20,'all movies with budgets &amp; gross'!$C$2:$F$5171,3,FALSE)</f>
        <v>295983305</v>
      </c>
      <c r="H20" s="5">
        <f>VLOOKUP($C20,'all movies with budgets &amp; gross'!$C$2:$F$5171,4,FALSE)</f>
        <v>960283305</v>
      </c>
      <c r="I20" s="10">
        <f>VLOOKUP(C20,Ratings!$B$2:$F$81,3,FALSE)</f>
        <v>7.7</v>
      </c>
      <c r="J20" s="10">
        <f>VLOOKUP(C20,Ratings!$B$2:$F$81,4,FALSE)</f>
        <v>7.1</v>
      </c>
      <c r="K20" s="5">
        <v>634210586</v>
      </c>
      <c r="L20" s="5">
        <v>180774000</v>
      </c>
      <c r="M20" s="5">
        <v>453436586</v>
      </c>
    </row>
    <row r="21" spans="1:13">
      <c r="A21" s="4">
        <v>20</v>
      </c>
      <c r="B21" s="6" t="s">
        <v>58</v>
      </c>
      <c r="C21" s="4" t="s">
        <v>59</v>
      </c>
      <c r="D21" s="4" t="s">
        <v>6500</v>
      </c>
      <c r="E21" s="4">
        <v>0</v>
      </c>
      <c r="F21" s="5">
        <f>VLOOKUP($C21,'all movies with budgets &amp; gross'!$C$2:$F$5171,2,FALSE)</f>
        <v>68000000</v>
      </c>
      <c r="G21" s="5">
        <f>VLOOKUP($C21,'all movies with budgets &amp; gross'!$C$2:$F$5171,3,FALSE)</f>
        <v>300531751</v>
      </c>
      <c r="H21" s="5">
        <f>VLOOKUP($C21,'all movies with budgets &amp; gross'!$C$2:$F$5171,4,FALSE)</f>
        <v>706102828</v>
      </c>
      <c r="I21" s="10">
        <f>VLOOKUP(C21,Ratings!$B$2:$F$81,3,FALSE)</f>
        <v>4.9000000000000004</v>
      </c>
      <c r="J21" s="10">
        <f>VLOOKUP(C21,Ratings!$B$2:$F$81,4,FALSE)</f>
        <v>5.5</v>
      </c>
      <c r="K21" s="5">
        <v>566735232</v>
      </c>
      <c r="L21" s="5">
        <v>117520000</v>
      </c>
      <c r="M21" s="5">
        <v>449215232</v>
      </c>
    </row>
    <row r="24" spans="1:13">
      <c r="F24" s="17">
        <f>CORREL($I$2:$I$21,F2:F21)</f>
        <v>0.47318566239928928</v>
      </c>
      <c r="G24" s="17">
        <f t="shared" ref="G24:H24" si="0">CORREL($I$2:$I$21,G2:G21)</f>
        <v>0.41477282016490635</v>
      </c>
      <c r="H24" s="17">
        <f t="shared" si="0"/>
        <v>0.36168665053650606</v>
      </c>
    </row>
    <row r="25" spans="1:13">
      <c r="F25" s="17">
        <f>CORREL($J$2:$J$21,F2:F21)</f>
        <v>0.36898250863783483</v>
      </c>
      <c r="G25" s="17">
        <f t="shared" ref="G25:H25" si="1">CORREL($J$2:$J$21,G2:G21)</f>
        <v>0.43405399174404224</v>
      </c>
      <c r="H25" s="17">
        <f t="shared" si="1"/>
        <v>0.34534808300744835</v>
      </c>
    </row>
  </sheetData>
  <sortState ref="A1:F40">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workbookViewId="0">
      <selection activeCell="A2" sqref="A2:M21"/>
    </sheetView>
  </sheetViews>
  <sheetFormatPr baseColWidth="10" defaultRowHeight="15" x14ac:dyDescent="0"/>
  <cols>
    <col min="1" max="1" width="10.83203125" customWidth="1"/>
    <col min="2" max="2" width="12.83203125" customWidth="1"/>
    <col min="3" max="3" width="45.83203125" customWidth="1"/>
    <col min="4" max="13" width="16.83203125" customWidth="1"/>
  </cols>
  <sheetData>
    <row r="1" spans="1:15">
      <c r="A1" t="s">
        <v>6483</v>
      </c>
      <c r="B1" t="s">
        <v>6484</v>
      </c>
      <c r="C1" t="s">
        <v>6485</v>
      </c>
      <c r="D1" t="s">
        <v>6495</v>
      </c>
      <c r="E1" t="s">
        <v>6499</v>
      </c>
      <c r="F1" t="s">
        <v>6486</v>
      </c>
      <c r="G1" t="s">
        <v>6487</v>
      </c>
      <c r="H1" t="s">
        <v>6491</v>
      </c>
      <c r="I1" t="s">
        <v>6488</v>
      </c>
      <c r="J1" t="s">
        <v>6489</v>
      </c>
      <c r="K1" t="s">
        <v>6492</v>
      </c>
      <c r="L1" t="s">
        <v>6493</v>
      </c>
      <c r="M1" t="s">
        <v>6494</v>
      </c>
      <c r="O1" t="s">
        <v>6461</v>
      </c>
    </row>
    <row r="2" spans="1:15">
      <c r="A2">
        <v>1</v>
      </c>
      <c r="B2" s="3">
        <v>40850</v>
      </c>
      <c r="C2" t="s">
        <v>249</v>
      </c>
      <c r="D2" t="s">
        <v>6502</v>
      </c>
      <c r="E2">
        <v>0</v>
      </c>
      <c r="F2" s="5">
        <f>VLOOKUP($C2,'all movies with budgets &amp; gross'!$C$2:$F$5171,2,FALSE)</f>
        <v>150000000</v>
      </c>
      <c r="G2" s="5">
        <f>VLOOKUP($C2,'all movies with budgets &amp; gross'!$C$2:$F$5171,3,FALSE)</f>
        <v>21392758</v>
      </c>
      <c r="H2" s="5">
        <f>VLOOKUP($C2,'all movies with budgets &amp; gross'!$C$2:$F$5171,4,FALSE)</f>
        <v>39549758</v>
      </c>
      <c r="I2" s="10">
        <f>VLOOKUP(C2,Ratings!$B$2:$F$81,3,FALSE)</f>
        <v>5.4</v>
      </c>
      <c r="J2" s="10">
        <f>VLOOKUP(C2,Ratings!$B$2:$F$81,4,FALSE)</f>
        <v>5</v>
      </c>
      <c r="K2" s="2">
        <v>26339114</v>
      </c>
      <c r="L2" s="2">
        <v>170166000</v>
      </c>
      <c r="M2" s="2">
        <v>-143826886</v>
      </c>
    </row>
    <row r="3" spans="1:15">
      <c r="A3">
        <v>2</v>
      </c>
      <c r="B3" s="3">
        <v>41155</v>
      </c>
      <c r="C3" t="s">
        <v>8</v>
      </c>
      <c r="D3" t="s">
        <v>6502</v>
      </c>
      <c r="E3">
        <v>0</v>
      </c>
      <c r="F3" s="5">
        <f>VLOOKUP($C3,'all movies with budgets &amp; gross'!$C$2:$F$5171,2,FALSE)</f>
        <v>275000000</v>
      </c>
      <c r="G3" s="5">
        <f>VLOOKUP($C3,'all movies with budgets &amp; gross'!$C$2:$F$5171,3,FALSE)</f>
        <v>73058679</v>
      </c>
      <c r="H3" s="5">
        <f>VLOOKUP($C3,'all movies with budgets &amp; gross'!$C$2:$F$5171,4,FALSE)</f>
        <v>282778100</v>
      </c>
      <c r="I3" s="10">
        <f>VLOOKUP(C3,Ratings!$B$2:$F$81,3,FALSE)</f>
        <v>6.6</v>
      </c>
      <c r="J3" s="10">
        <f>VLOOKUP(C3,Ratings!$B$2:$F$81,4,FALSE)</f>
        <v>5.7</v>
      </c>
      <c r="K3" s="2">
        <v>179330743</v>
      </c>
      <c r="L3" s="2">
        <v>307124000</v>
      </c>
      <c r="M3" s="2">
        <v>-127793257</v>
      </c>
    </row>
    <row r="4" spans="1:15">
      <c r="A4">
        <v>3</v>
      </c>
      <c r="B4" s="3">
        <v>41312</v>
      </c>
      <c r="C4" t="s">
        <v>7</v>
      </c>
      <c r="D4" t="s">
        <v>6502</v>
      </c>
      <c r="E4">
        <v>0</v>
      </c>
      <c r="F4" s="5">
        <f>VLOOKUP($C4,'all movies with budgets &amp; gross'!$C$2:$F$5171,2,FALSE)</f>
        <v>275000000</v>
      </c>
      <c r="G4" s="5">
        <f>VLOOKUP($C4,'all movies with budgets &amp; gross'!$C$2:$F$5171,3,FALSE)</f>
        <v>89302115</v>
      </c>
      <c r="H4" s="5">
        <f>VLOOKUP($C4,'all movies with budgets &amp; gross'!$C$2:$F$5171,4,FALSE)</f>
        <v>260002115</v>
      </c>
      <c r="I4" s="10">
        <f>VLOOKUP(C4,Ratings!$B$2:$F$81,3,FALSE)</f>
        <v>6.5</v>
      </c>
      <c r="J4" s="10">
        <f>VLOOKUP(C4,Ratings!$B$2:$F$81,4,FALSE)</f>
        <v>4.8</v>
      </c>
      <c r="K4" s="2">
        <v>176224549</v>
      </c>
      <c r="L4" s="2">
        <v>301886000</v>
      </c>
      <c r="M4" s="2">
        <v>-125661451</v>
      </c>
    </row>
    <row r="5" spans="1:15">
      <c r="A5">
        <v>4</v>
      </c>
      <c r="B5" s="3">
        <v>41277</v>
      </c>
      <c r="C5" t="s">
        <v>106</v>
      </c>
      <c r="D5" t="s">
        <v>6502</v>
      </c>
      <c r="E5">
        <v>0</v>
      </c>
      <c r="F5" s="5">
        <f>VLOOKUP($C5,'all movies with budgets &amp; gross'!$C$2:$F$5171,2,FALSE)</f>
        <v>195000000</v>
      </c>
      <c r="G5" s="5">
        <f>VLOOKUP($C5,'all movies with budgets &amp; gross'!$C$2:$F$5171,3,FALSE)</f>
        <v>65187603</v>
      </c>
      <c r="H5" s="5">
        <f>VLOOKUP($C5,'all movies with budgets &amp; gross'!$C$2:$F$5171,4,FALSE)</f>
        <v>197687603</v>
      </c>
      <c r="I5" s="10">
        <f>VLOOKUP(C5,Ratings!$B$2:$F$81,3,FALSE)</f>
        <v>6.3</v>
      </c>
      <c r="J5" s="10">
        <f>VLOOKUP(C5,Ratings!$B$2:$F$81,4,FALSE)</f>
        <v>5.7</v>
      </c>
      <c r="K5" s="2">
        <v>123055057</v>
      </c>
      <c r="L5" s="2">
        <v>228504000</v>
      </c>
      <c r="M5" s="2">
        <v>-105448943</v>
      </c>
    </row>
    <row r="6" spans="1:15">
      <c r="A6">
        <v>5</v>
      </c>
      <c r="B6" s="3" t="s">
        <v>95</v>
      </c>
      <c r="C6" t="s">
        <v>395</v>
      </c>
      <c r="D6" t="s">
        <v>6502</v>
      </c>
      <c r="E6">
        <v>0</v>
      </c>
      <c r="F6" s="5">
        <f>VLOOKUP($C6,'all movies with budgets &amp; gross'!$C$2:$F$5171,2,FALSE)</f>
        <v>120000000</v>
      </c>
      <c r="G6" s="5">
        <f>VLOOKUP($C6,'all movies with budgets &amp; gross'!$C$2:$F$5171,3,FALSE)</f>
        <v>30212620</v>
      </c>
      <c r="H6" s="5">
        <f>VLOOKUP($C6,'all movies with budgets &amp; gross'!$C$2:$F$5171,4,FALSE)</f>
        <v>49628177</v>
      </c>
      <c r="I6" s="10">
        <f>VLOOKUP(C6,Ratings!$B$2:$F$81,3,FALSE)</f>
        <v>5.4</v>
      </c>
      <c r="J6" s="10">
        <f>VLOOKUP(C6,Ratings!$B$2:$F$81,4,FALSE)</f>
        <v>4.9000000000000004</v>
      </c>
      <c r="K6" s="2">
        <v>35507802</v>
      </c>
      <c r="L6" s="2">
        <v>140454000</v>
      </c>
      <c r="M6" s="2">
        <v>-104946198</v>
      </c>
    </row>
    <row r="7" spans="1:15">
      <c r="A7">
        <v>6</v>
      </c>
      <c r="B7" s="3">
        <v>42257</v>
      </c>
      <c r="C7" t="s">
        <v>248</v>
      </c>
      <c r="D7" t="s">
        <v>6502</v>
      </c>
      <c r="E7">
        <v>0</v>
      </c>
      <c r="F7" s="5">
        <f>VLOOKUP($C7,'all movies with budgets &amp; gross'!$C$2:$F$5171,2,FALSE)</f>
        <v>150000000</v>
      </c>
      <c r="G7" s="5">
        <f>VLOOKUP($C7,'all movies with budgets &amp; gross'!$C$2:$F$5171,3,FALSE)</f>
        <v>35088320</v>
      </c>
      <c r="H7" s="5">
        <f>VLOOKUP($C7,'all movies with budgets &amp; gross'!$C$2:$F$5171,4,FALSE)</f>
        <v>123888320</v>
      </c>
      <c r="I7" s="10">
        <f>VLOOKUP(C7,Ratings!$B$2:$F$81,3,FALSE)</f>
        <v>5.8</v>
      </c>
      <c r="J7" s="10">
        <f>VLOOKUP(C7,Ratings!$B$2:$F$81,4,FALSE)</f>
        <v>4.5999999999999996</v>
      </c>
      <c r="K7" s="2">
        <v>74095312</v>
      </c>
      <c r="L7" s="2">
        <v>174726000</v>
      </c>
      <c r="M7" s="2">
        <v>-100630688</v>
      </c>
    </row>
    <row r="8" spans="1:15">
      <c r="A8">
        <v>7</v>
      </c>
      <c r="B8" s="3" t="s">
        <v>154</v>
      </c>
      <c r="C8" t="s">
        <v>155</v>
      </c>
      <c r="D8" t="s">
        <v>6502</v>
      </c>
      <c r="E8">
        <v>0</v>
      </c>
      <c r="F8" s="5">
        <f>VLOOKUP($C8,'all movies with budgets &amp; gross'!$C$2:$F$5171,2,FALSE)</f>
        <v>175000000</v>
      </c>
      <c r="G8" s="5">
        <f>VLOOKUP($C8,'all movies with budgets &amp; gross'!$C$2:$F$5171,3,FALSE)</f>
        <v>38362475</v>
      </c>
      <c r="H8" s="5">
        <f>VLOOKUP($C8,'all movies with budgets &amp; gross'!$C$2:$F$5171,4,FALSE)</f>
        <v>151659062</v>
      </c>
      <c r="I8" s="10">
        <f>VLOOKUP(C8,Ratings!$B$2:$F$81,3,FALSE)</f>
        <v>6.3</v>
      </c>
      <c r="J8" s="10">
        <f>VLOOKUP(C8,Ratings!$B$2:$F$81,4,FALSE)</f>
        <v>4.0999999999999996</v>
      </c>
      <c r="K8" s="2">
        <v>92247545</v>
      </c>
      <c r="L8" s="2">
        <v>189988000</v>
      </c>
      <c r="M8" s="2">
        <v>-97740455</v>
      </c>
    </row>
    <row r="9" spans="1:15">
      <c r="A9">
        <v>8</v>
      </c>
      <c r="B9" s="3">
        <v>42157</v>
      </c>
      <c r="C9" t="s">
        <v>133</v>
      </c>
      <c r="D9" t="s">
        <v>6502</v>
      </c>
      <c r="E9">
        <v>0</v>
      </c>
      <c r="F9" s="5">
        <f>VLOOKUP($C9,'all movies with budgets &amp; gross'!$C$2:$F$5171,2,FALSE)</f>
        <v>179000000</v>
      </c>
      <c r="G9" s="5">
        <f>VLOOKUP($C9,'all movies with budgets &amp; gross'!$C$2:$F$5171,3,FALSE)</f>
        <v>47482519</v>
      </c>
      <c r="H9" s="5">
        <f>VLOOKUP($C9,'all movies with budgets &amp; gross'!$C$2:$F$5171,4,FALSE)</f>
        <v>181982519</v>
      </c>
      <c r="I9" s="10">
        <f>VLOOKUP(C9,Ratings!$B$2:$F$81,3,FALSE)</f>
        <v>5.4</v>
      </c>
      <c r="J9" s="10">
        <f>VLOOKUP(C9,Ratings!$B$2:$F$81,4,FALSE)</f>
        <v>4.3</v>
      </c>
      <c r="K9" s="2">
        <v>109133054</v>
      </c>
      <c r="L9" s="2">
        <v>206582000</v>
      </c>
      <c r="M9" s="2">
        <v>-97448946</v>
      </c>
    </row>
    <row r="10" spans="1:15">
      <c r="A10">
        <v>9</v>
      </c>
      <c r="B10" s="3" t="s">
        <v>339</v>
      </c>
      <c r="C10" t="s">
        <v>340</v>
      </c>
      <c r="D10" t="s">
        <v>6502</v>
      </c>
      <c r="E10">
        <v>0</v>
      </c>
      <c r="F10" s="5">
        <f>VLOOKUP($C10,'all movies with budgets &amp; gross'!$C$2:$F$5171,2,FALSE)</f>
        <v>130000000</v>
      </c>
      <c r="G10" s="5">
        <f>VLOOKUP($C10,'all movies with budgets &amp; gross'!$C$2:$F$5171,3,FALSE)</f>
        <v>33618855</v>
      </c>
      <c r="H10" s="5">
        <f>VLOOKUP($C10,'all movies with budgets &amp; gross'!$C$2:$F$5171,4,FALSE)</f>
        <v>79072464</v>
      </c>
      <c r="I10" s="10">
        <f>VLOOKUP(C10,Ratings!$B$2:$F$81,3,FALSE)</f>
        <v>5.6</v>
      </c>
      <c r="J10" s="10">
        <f>VLOOKUP(C10,Ratings!$B$2:$F$81,4,FALSE)</f>
        <v>3.6</v>
      </c>
      <c r="K10" s="2">
        <v>54608023</v>
      </c>
      <c r="L10" s="2">
        <v>147884000</v>
      </c>
      <c r="M10" s="2">
        <v>-93275977</v>
      </c>
    </row>
    <row r="11" spans="1:15">
      <c r="A11">
        <v>10</v>
      </c>
      <c r="B11" s="3" t="s">
        <v>166</v>
      </c>
      <c r="C11" t="s">
        <v>167</v>
      </c>
      <c r="D11" t="s">
        <v>6502</v>
      </c>
      <c r="E11">
        <v>0</v>
      </c>
      <c r="F11" s="5">
        <f>VLOOKUP($C11,'all movies with budgets &amp; gross'!$C$2:$F$5171,2,FALSE)</f>
        <v>170000000</v>
      </c>
      <c r="G11" s="5">
        <f>VLOOKUP($C11,'all movies with budgets &amp; gross'!$C$2:$F$5171,3,FALSE)</f>
        <v>93436322</v>
      </c>
      <c r="H11" s="5">
        <f>VLOOKUP($C11,'all movies with budgets &amp; gross'!$C$2:$F$5171,4,FALSE)</f>
        <v>205336322</v>
      </c>
      <c r="I11" s="10">
        <f>VLOOKUP(C11,Ratings!$B$2:$F$81,3,FALSE)</f>
        <v>6.5</v>
      </c>
      <c r="J11" s="10">
        <f>VLOOKUP(C11,Ratings!$B$2:$F$81,4,FALSE)</f>
        <v>5.9</v>
      </c>
      <c r="K11" s="2">
        <v>113536578</v>
      </c>
      <c r="L11" s="2">
        <v>205644000</v>
      </c>
      <c r="M11" s="2">
        <v>-92107422</v>
      </c>
    </row>
    <row r="12" spans="1:15">
      <c r="A12">
        <v>11</v>
      </c>
      <c r="B12" s="3" t="s">
        <v>129</v>
      </c>
      <c r="C12" t="s">
        <v>130</v>
      </c>
      <c r="D12" t="s">
        <v>6502</v>
      </c>
      <c r="E12">
        <v>0</v>
      </c>
      <c r="F12" s="5">
        <f>VLOOKUP($C12,'all movies with budgets &amp; gross'!$C$2:$F$5171,2,FALSE)</f>
        <v>180000000</v>
      </c>
      <c r="G12" s="5">
        <f>VLOOKUP($C12,'all movies with budgets &amp; gross'!$C$2:$F$5171,3,FALSE)</f>
        <v>73864507</v>
      </c>
      <c r="H12" s="5">
        <f>VLOOKUP($C12,'all movies with budgets &amp; gross'!$C$2:$F$5171,4,FALSE)</f>
        <v>180047784</v>
      </c>
      <c r="I12" s="10">
        <f>VLOOKUP(C12,Ratings!$B$2:$F$81,3,FALSE)</f>
        <v>7.5</v>
      </c>
      <c r="J12" s="10">
        <f>VLOOKUP(C12,Ratings!$B$2:$F$81,4,FALSE)</f>
        <v>8.3000000000000007</v>
      </c>
      <c r="K12" s="2">
        <v>124148718</v>
      </c>
      <c r="L12" s="2">
        <v>215796000</v>
      </c>
      <c r="M12" s="2">
        <v>-91647282</v>
      </c>
    </row>
    <row r="13" spans="1:15">
      <c r="A13">
        <v>12</v>
      </c>
      <c r="B13" s="3" t="s">
        <v>150</v>
      </c>
      <c r="C13" t="s">
        <v>151</v>
      </c>
      <c r="D13" t="s">
        <v>6502</v>
      </c>
      <c r="E13">
        <v>0</v>
      </c>
      <c r="F13" s="5">
        <f>VLOOKUP($C13,'all movies with budgets &amp; gross'!$C$2:$F$5171,2,FALSE)</f>
        <v>175000000</v>
      </c>
      <c r="G13" s="5">
        <f>VLOOKUP($C13,'all movies with budgets &amp; gross'!$C$2:$F$5171,3,FALSE)</f>
        <v>100289690</v>
      </c>
      <c r="H13" s="5">
        <f>VLOOKUP($C13,'all movies with budgets &amp; gross'!$C$2:$F$5171,4,FALSE)</f>
        <v>174131329</v>
      </c>
      <c r="I13" s="10">
        <f>VLOOKUP(C13,Ratings!$B$2:$F$81,3,FALSE)</f>
        <v>5.4</v>
      </c>
      <c r="J13" s="10">
        <f>VLOOKUP(C13,Ratings!$B$2:$F$81,4,FALSE)</f>
        <v>4.4000000000000004</v>
      </c>
      <c r="K13" s="2">
        <v>125391753</v>
      </c>
      <c r="L13" s="2">
        <v>212964000</v>
      </c>
      <c r="M13" s="2">
        <v>-87572247</v>
      </c>
    </row>
    <row r="14" spans="1:15">
      <c r="A14">
        <v>13</v>
      </c>
      <c r="B14" s="3" t="s">
        <v>283</v>
      </c>
      <c r="C14" t="s">
        <v>284</v>
      </c>
      <c r="D14" t="s">
        <v>6502</v>
      </c>
      <c r="E14">
        <v>0</v>
      </c>
      <c r="F14" s="5">
        <f>VLOOKUP($C14,'all movies with budgets &amp; gross'!$C$2:$F$5171,2,FALSE)</f>
        <v>140000000</v>
      </c>
      <c r="G14" s="5">
        <f>VLOOKUP($C14,'all movies with budgets &amp; gross'!$C$2:$F$5171,3,FALSE)</f>
        <v>31153464</v>
      </c>
      <c r="H14" s="5">
        <f>VLOOKUP($C14,'all movies with budgets &amp; gross'!$C$2:$F$5171,4,FALSE)</f>
        <v>133553464</v>
      </c>
      <c r="I14" s="10">
        <f>VLOOKUP(C14,Ratings!$B$2:$F$81,3,FALSE)</f>
        <v>5.5</v>
      </c>
      <c r="J14" s="10">
        <f>VLOOKUP(C14,Ratings!$B$2:$F$81,4,FALSE)</f>
        <v>3.5</v>
      </c>
      <c r="K14" s="2">
        <v>77448924</v>
      </c>
      <c r="L14" s="2">
        <v>161930000</v>
      </c>
      <c r="M14" s="2">
        <v>-84481076</v>
      </c>
    </row>
    <row r="15" spans="1:15">
      <c r="A15">
        <v>14</v>
      </c>
      <c r="B15" s="3">
        <v>39696</v>
      </c>
      <c r="C15" t="s">
        <v>392</v>
      </c>
      <c r="D15" t="s">
        <v>6502</v>
      </c>
      <c r="E15">
        <v>0</v>
      </c>
      <c r="F15" s="5">
        <f>VLOOKUP($C15,'all movies with budgets &amp; gross'!$C$2:$F$5171,2,FALSE)</f>
        <v>120000000</v>
      </c>
      <c r="G15" s="5">
        <f>VLOOKUP($C15,'all movies with budgets &amp; gross'!$C$2:$F$5171,3,FALSE)</f>
        <v>43945766</v>
      </c>
      <c r="H15" s="5">
        <f>VLOOKUP($C15,'all movies with budgets &amp; gross'!$C$2:$F$5171,4,FALSE)</f>
        <v>93394462</v>
      </c>
      <c r="I15" s="10">
        <f>VLOOKUP(C15,Ratings!$B$2:$F$81,3,FALSE)</f>
        <v>6.1</v>
      </c>
      <c r="J15" s="10">
        <f>VLOOKUP(C15,Ratings!$B$2:$F$81,4,FALSE)</f>
        <v>5.0999999999999996</v>
      </c>
      <c r="K15" s="2">
        <v>69202009</v>
      </c>
      <c r="L15" s="2">
        <v>149420000</v>
      </c>
      <c r="M15" s="2">
        <v>-80217991</v>
      </c>
    </row>
    <row r="16" spans="1:15">
      <c r="A16">
        <v>15</v>
      </c>
      <c r="B16" s="3">
        <v>40514</v>
      </c>
      <c r="C16" t="s">
        <v>247</v>
      </c>
      <c r="D16" t="s">
        <v>6502</v>
      </c>
      <c r="E16">
        <v>0</v>
      </c>
      <c r="F16" s="5">
        <f>VLOOKUP($C16,'all movies with budgets &amp; gross'!$C$2:$F$5171,2,FALSE)</f>
        <v>150000000</v>
      </c>
      <c r="G16" s="5">
        <f>VLOOKUP($C16,'all movies with budgets &amp; gross'!$C$2:$F$5171,3,FALSE)</f>
        <v>62189884</v>
      </c>
      <c r="H16" s="5">
        <f>VLOOKUP($C16,'all movies with budgets &amp; gross'!$C$2:$F$5171,4,FALSE)</f>
        <v>142634358</v>
      </c>
      <c r="I16" s="10">
        <f>VLOOKUP(C16,Ratings!$B$2:$F$81,3,FALSE)</f>
        <v>5.8</v>
      </c>
      <c r="J16" s="10">
        <f>VLOOKUP(C16,Ratings!$B$2:$F$81,4,FALSE)</f>
        <v>4.8</v>
      </c>
      <c r="K16" s="2">
        <v>98247637</v>
      </c>
      <c r="L16" s="2">
        <v>174496000</v>
      </c>
      <c r="M16" s="2">
        <v>-76248363</v>
      </c>
    </row>
    <row r="17" spans="1:13">
      <c r="A17">
        <v>16</v>
      </c>
      <c r="B17" s="3">
        <v>39056</v>
      </c>
      <c r="C17" t="s">
        <v>195</v>
      </c>
      <c r="D17" t="s">
        <v>6502</v>
      </c>
      <c r="E17">
        <v>0</v>
      </c>
      <c r="F17" s="5">
        <f>VLOOKUP($C17,'all movies with budgets &amp; gross'!$C$2:$F$5171,2,FALSE)</f>
        <v>160000000</v>
      </c>
      <c r="G17" s="5">
        <f>VLOOKUP($C17,'all movies with budgets &amp; gross'!$C$2:$F$5171,3,FALSE)</f>
        <v>60674817</v>
      </c>
      <c r="H17" s="5">
        <f>VLOOKUP($C17,'all movies with budgets &amp; gross'!$C$2:$F$5171,4,FALSE)</f>
        <v>181674817</v>
      </c>
      <c r="I17" s="10">
        <f>VLOOKUP(C17,Ratings!$B$2:$F$81,3,FALSE)</f>
        <v>5.6</v>
      </c>
      <c r="J17" s="10">
        <f>VLOOKUP(C17,Ratings!$B$2:$F$81,4,FALSE)</f>
        <v>4.9000000000000004</v>
      </c>
      <c r="K17" s="2">
        <v>118112541</v>
      </c>
      <c r="L17" s="2">
        <v>194338000</v>
      </c>
      <c r="M17" s="2">
        <v>-76225459</v>
      </c>
    </row>
    <row r="18" spans="1:13">
      <c r="A18">
        <v>17</v>
      </c>
      <c r="B18" s="3" t="s">
        <v>810</v>
      </c>
      <c r="C18" t="s">
        <v>811</v>
      </c>
      <c r="D18" t="s">
        <v>6502</v>
      </c>
      <c r="E18">
        <v>0</v>
      </c>
      <c r="F18" s="5">
        <f>VLOOKUP($C18,'all movies with budgets &amp; gross'!$C$2:$F$5171,2,FALSE)</f>
        <v>80000000</v>
      </c>
      <c r="G18" s="5">
        <f>VLOOKUP($C18,'all movies with budgets &amp; gross'!$C$2:$F$5171,3,FALSE)</f>
        <v>15074191</v>
      </c>
      <c r="H18" s="5">
        <f>VLOOKUP($C18,'all movies with budgets &amp; gross'!$C$2:$F$5171,4,FALSE)</f>
        <v>40147042</v>
      </c>
      <c r="I18" s="10">
        <f>VLOOKUP(C18,Ratings!$B$2:$F$81,3,FALSE)</f>
        <v>5.9</v>
      </c>
      <c r="J18" s="10">
        <f>VLOOKUP(C18,Ratings!$B$2:$F$81,4,FALSE)</f>
        <v>4.3</v>
      </c>
      <c r="K18" s="2">
        <v>24954249</v>
      </c>
      <c r="L18" s="2">
        <v>96162000</v>
      </c>
      <c r="M18" s="2">
        <v>-71207751</v>
      </c>
    </row>
    <row r="19" spans="1:13">
      <c r="A19">
        <v>18</v>
      </c>
      <c r="B19" s="3">
        <v>41887</v>
      </c>
      <c r="C19" t="s">
        <v>986</v>
      </c>
      <c r="D19" t="s">
        <v>6502</v>
      </c>
      <c r="E19">
        <v>0</v>
      </c>
      <c r="F19" s="5">
        <f>VLOOKUP($C19,'all movies with budgets &amp; gross'!$C$2:$F$5171,2,FALSE)</f>
        <v>70000000</v>
      </c>
      <c r="G19" s="5">
        <f>VLOOKUP($C19,'all movies with budgets &amp; gross'!$C$2:$F$5171,3,FALSE)</f>
        <v>8462347</v>
      </c>
      <c r="H19" s="5">
        <f>VLOOKUP($C19,'all movies with budgets &amp; gross'!$C$2:$F$5171,4,FALSE)</f>
        <v>20107933</v>
      </c>
      <c r="I19" s="10">
        <f>VLOOKUP(C19,Ratings!$B$2:$F$81,3,FALSE)</f>
        <v>5.6</v>
      </c>
      <c r="J19" s="10">
        <f>VLOOKUP(C19,Ratings!$B$2:$F$81,4,FALSE)</f>
        <v>3.5</v>
      </c>
      <c r="K19" s="2">
        <v>11902257</v>
      </c>
      <c r="L19" s="2">
        <v>82674000</v>
      </c>
      <c r="M19" s="2">
        <v>-70771743</v>
      </c>
    </row>
    <row r="20" spans="1:13">
      <c r="A20">
        <v>19</v>
      </c>
      <c r="B20" s="3" t="s">
        <v>100</v>
      </c>
      <c r="C20" t="s">
        <v>101</v>
      </c>
      <c r="D20" t="s">
        <v>6502</v>
      </c>
      <c r="E20">
        <v>0</v>
      </c>
      <c r="F20" s="5">
        <f>VLOOKUP($C20,'all movies with budgets &amp; gross'!$C$2:$F$5171,2,FALSE)</f>
        <v>200000000</v>
      </c>
      <c r="G20" s="5">
        <f>VLOOKUP($C20,'all movies with budgets &amp; gross'!$C$2:$F$5171,3,FALSE)</f>
        <v>116601172</v>
      </c>
      <c r="H20" s="5">
        <f>VLOOKUP($C20,'all movies with budgets &amp; gross'!$C$2:$F$5171,4,FALSE)</f>
        <v>231201172</v>
      </c>
      <c r="I20" s="10">
        <f>VLOOKUP(C20,Ratings!$B$2:$F$81,3,FALSE)</f>
        <v>5.6</v>
      </c>
      <c r="J20" s="10">
        <f>VLOOKUP(C20,Ratings!$B$2:$F$81,4,FALSE)</f>
        <v>4.5999999999999996</v>
      </c>
      <c r="K20" s="2">
        <v>161915961</v>
      </c>
      <c r="L20" s="2">
        <v>231524000</v>
      </c>
      <c r="M20" s="2">
        <v>-69608039</v>
      </c>
    </row>
    <row r="21" spans="1:13">
      <c r="A21">
        <v>20</v>
      </c>
      <c r="B21" s="3">
        <v>41285</v>
      </c>
      <c r="C21" t="s">
        <v>443</v>
      </c>
      <c r="D21" t="s">
        <v>6502</v>
      </c>
      <c r="E21">
        <v>0</v>
      </c>
      <c r="F21" s="5">
        <f>VLOOKUP($C21,'all movies with budgets &amp; gross'!$C$2:$F$5171,2,FALSE)</f>
        <v>110000000</v>
      </c>
      <c r="G21" s="5">
        <f>VLOOKUP($C21,'all movies with budgets &amp; gross'!$C$2:$F$5171,3,FALSE)</f>
        <v>61737191</v>
      </c>
      <c r="H21" s="5">
        <f>VLOOKUP($C21,'all movies with budgets &amp; gross'!$C$2:$F$5171,4,FALSE)</f>
        <v>89737191</v>
      </c>
      <c r="I21" s="10">
        <f>VLOOKUP(C21,Ratings!$B$2:$F$81,3,FALSE)</f>
        <v>6.7</v>
      </c>
      <c r="J21" s="10">
        <f>VLOOKUP(C21,Ratings!$B$2:$F$81,4,FALSE)</f>
        <v>6</v>
      </c>
      <c r="K21" s="2">
        <v>70907285</v>
      </c>
      <c r="L21" s="2">
        <v>139462000</v>
      </c>
      <c r="M21" s="2">
        <v>-68554715</v>
      </c>
    </row>
    <row r="24" spans="1:13">
      <c r="F24" s="17">
        <f>CORREL($I$2:$I$21,F2:F21)</f>
        <v>0.35311438134135725</v>
      </c>
      <c r="G24" s="17">
        <f t="shared" ref="G24:H24" si="0">CORREL($I$2:$I$21,G2:G21)</f>
        <v>0.33565792081301726</v>
      </c>
      <c r="H24" s="17">
        <f t="shared" si="0"/>
        <v>0.39644899780115012</v>
      </c>
    </row>
    <row r="25" spans="1:13">
      <c r="F25" s="17">
        <f>CORREL($J$2:$J$21,F2:F21)</f>
        <v>0.29885465113537107</v>
      </c>
      <c r="G25" s="17">
        <f t="shared" ref="G25:H25" si="1">CORREL($J$2:$J$21,G2:G21)</f>
        <v>0.41595266892576338</v>
      </c>
      <c r="H25" s="17">
        <f t="shared" si="1"/>
        <v>0.33101075777314964</v>
      </c>
    </row>
  </sheetData>
  <sortState ref="A2:F40">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H2" sqref="H2"/>
    </sheetView>
  </sheetViews>
  <sheetFormatPr baseColWidth="10" defaultRowHeight="15" x14ac:dyDescent="0"/>
  <cols>
    <col min="1" max="1" width="10.83203125" customWidth="1"/>
    <col min="2" max="2" width="12.83203125" style="3" customWidth="1"/>
    <col min="3" max="3" width="45.83203125" customWidth="1"/>
    <col min="4" max="10" width="16.83203125" customWidth="1"/>
  </cols>
  <sheetData>
    <row r="1" spans="1:12">
      <c r="A1" t="s">
        <v>6483</v>
      </c>
      <c r="B1" t="s">
        <v>6484</v>
      </c>
      <c r="C1" t="s">
        <v>6485</v>
      </c>
      <c r="D1" t="s">
        <v>6495</v>
      </c>
      <c r="E1" t="s">
        <v>6499</v>
      </c>
      <c r="F1" t="s">
        <v>6486</v>
      </c>
      <c r="G1" t="s">
        <v>6487</v>
      </c>
      <c r="H1" t="s">
        <v>6491</v>
      </c>
      <c r="I1" t="s">
        <v>6488</v>
      </c>
      <c r="J1" t="s">
        <v>6489</v>
      </c>
      <c r="L1" t="s">
        <v>6462</v>
      </c>
    </row>
    <row r="2" spans="1:12">
      <c r="A2">
        <v>1</v>
      </c>
      <c r="B2" s="3" t="s">
        <v>6504</v>
      </c>
      <c r="C2" s="4" t="s">
        <v>6449</v>
      </c>
      <c r="D2" s="4" t="s">
        <v>6503</v>
      </c>
      <c r="E2" s="4">
        <v>0</v>
      </c>
      <c r="F2" s="5">
        <v>7000</v>
      </c>
      <c r="G2" s="2">
        <v>2040920</v>
      </c>
      <c r="H2" s="2">
        <v>2041928</v>
      </c>
      <c r="I2" s="9">
        <f>VLOOKUP(C2,Ratings!$B$2:$F$81,3,FALSE)</f>
        <v>6.9</v>
      </c>
      <c r="J2" s="9">
        <f>VLOOKUP(C2,Ratings!$B$2:$F$81,4,FALSE)</f>
        <v>7</v>
      </c>
    </row>
    <row r="3" spans="1:12">
      <c r="A3">
        <v>2</v>
      </c>
      <c r="B3" s="3">
        <v>33246</v>
      </c>
      <c r="C3" s="4" t="s">
        <v>6427</v>
      </c>
      <c r="D3" s="4" t="s">
        <v>6503</v>
      </c>
      <c r="E3" s="4">
        <v>0</v>
      </c>
      <c r="F3" s="5">
        <v>23000</v>
      </c>
      <c r="G3" s="2">
        <v>1227508</v>
      </c>
      <c r="H3" s="2">
        <v>1227508</v>
      </c>
      <c r="I3" s="9">
        <f>VLOOKUP(C3,Ratings!$B$2:$F$81,3,FALSE)</f>
        <v>7.1</v>
      </c>
      <c r="J3" s="9">
        <f>VLOOKUP(C3,Ratings!$B$2:$F$81,4,FALSE)</f>
        <v>7.3</v>
      </c>
    </row>
    <row r="4" spans="1:12">
      <c r="A4">
        <v>3</v>
      </c>
      <c r="B4" s="3" t="s">
        <v>6505</v>
      </c>
      <c r="C4" s="4" t="s">
        <v>6420</v>
      </c>
      <c r="D4" s="4" t="s">
        <v>6503</v>
      </c>
      <c r="E4" s="4">
        <v>0</v>
      </c>
      <c r="F4" s="5">
        <v>25000</v>
      </c>
      <c r="G4" s="2">
        <v>45000000</v>
      </c>
      <c r="H4" s="2">
        <v>45000000</v>
      </c>
      <c r="I4" s="9">
        <f>VLOOKUP(C4,Ratings!$B$2:$F$81,3,FALSE)</f>
        <v>5.2</v>
      </c>
      <c r="J4" s="9"/>
    </row>
    <row r="5" spans="1:12">
      <c r="A5">
        <v>4</v>
      </c>
      <c r="B5" s="3">
        <v>35438</v>
      </c>
      <c r="C5" s="4" t="s">
        <v>6421</v>
      </c>
      <c r="D5" s="4" t="s">
        <v>6503</v>
      </c>
      <c r="E5" s="4">
        <v>0</v>
      </c>
      <c r="F5" s="5">
        <v>25000</v>
      </c>
      <c r="G5" s="2">
        <v>2883661</v>
      </c>
      <c r="H5" s="2">
        <v>2883661</v>
      </c>
      <c r="I5" s="9">
        <f>VLOOKUP(C5,Ratings!$B$2:$F$81,3,FALSE)</f>
        <v>7.3</v>
      </c>
      <c r="J5" s="9">
        <f>VLOOKUP(C5,Ratings!$B$2:$F$81,4,FALSE)</f>
        <v>7.9</v>
      </c>
    </row>
    <row r="6" spans="1:12">
      <c r="A6">
        <v>5</v>
      </c>
      <c r="B6" s="3" t="s">
        <v>6416</v>
      </c>
      <c r="C6" s="4" t="s">
        <v>6417</v>
      </c>
      <c r="D6" s="4" t="s">
        <v>6503</v>
      </c>
      <c r="E6" s="4">
        <v>0</v>
      </c>
      <c r="F6" s="5">
        <v>27000</v>
      </c>
      <c r="G6" s="2">
        <v>3073428</v>
      </c>
      <c r="H6" s="2">
        <v>3894240</v>
      </c>
      <c r="I6" s="9">
        <f>VLOOKUP(C6,Ratings!$B$2:$F$81,3,FALSE)</f>
        <v>7.8</v>
      </c>
      <c r="J6" s="9">
        <f>VLOOKUP(C6,Ratings!$B$2:$F$81,4,FALSE)</f>
        <v>7.4</v>
      </c>
    </row>
    <row r="7" spans="1:12">
      <c r="A7">
        <v>6</v>
      </c>
      <c r="B7" s="3">
        <v>34950</v>
      </c>
      <c r="C7" s="4" t="s">
        <v>6392</v>
      </c>
      <c r="D7" s="4" t="s">
        <v>6503</v>
      </c>
      <c r="E7" s="4">
        <v>0</v>
      </c>
      <c r="F7" s="5">
        <v>50000</v>
      </c>
      <c r="G7" s="2">
        <v>10426506</v>
      </c>
      <c r="H7" s="2">
        <v>10426506</v>
      </c>
      <c r="I7" s="9">
        <f>VLOOKUP(C7,Ratings!$B$2:$F$81,3,FALSE)</f>
        <v>6.6</v>
      </c>
      <c r="J7" s="9">
        <f>VLOOKUP(C7,Ratings!$B$2:$F$81,4,FALSE)</f>
        <v>7.1</v>
      </c>
    </row>
    <row r="8" spans="1:12">
      <c r="A8">
        <v>7</v>
      </c>
      <c r="B8" s="3" t="s">
        <v>6506</v>
      </c>
      <c r="C8" s="4" t="s">
        <v>6393</v>
      </c>
      <c r="D8" s="4" t="s">
        <v>6503</v>
      </c>
      <c r="E8" s="4">
        <v>0</v>
      </c>
      <c r="F8" s="5">
        <v>50000</v>
      </c>
      <c r="G8" s="2">
        <v>2335352</v>
      </c>
      <c r="H8" s="2">
        <v>2335352</v>
      </c>
      <c r="I8" s="9">
        <f>VLOOKUP(C8,Ratings!$B$2:$F$81,3,FALSE)</f>
        <v>6.9</v>
      </c>
      <c r="J8" s="9"/>
    </row>
    <row r="9" spans="1:12">
      <c r="A9">
        <v>8</v>
      </c>
      <c r="B9" s="3">
        <v>38173</v>
      </c>
      <c r="C9" s="4" t="s">
        <v>6386</v>
      </c>
      <c r="D9" s="4" t="s">
        <v>6503</v>
      </c>
      <c r="E9" s="4">
        <v>0</v>
      </c>
      <c r="F9" s="5">
        <v>65000</v>
      </c>
      <c r="G9" s="2">
        <v>11529368</v>
      </c>
      <c r="H9" s="2">
        <v>22233808</v>
      </c>
      <c r="I9" s="9">
        <f>VLOOKUP(C9,Ratings!$B$2:$F$81,3,FALSE)</f>
        <v>7.3</v>
      </c>
      <c r="J9" s="9">
        <f>VLOOKUP(C9,Ratings!$B$2:$F$81,4,FALSE)</f>
        <v>7.7</v>
      </c>
    </row>
    <row r="10" spans="1:12">
      <c r="A10">
        <v>9</v>
      </c>
      <c r="B10" s="3">
        <v>36075</v>
      </c>
      <c r="C10" s="4" t="s">
        <v>6382</v>
      </c>
      <c r="D10" s="4" t="s">
        <v>6503</v>
      </c>
      <c r="E10" s="4">
        <v>0</v>
      </c>
      <c r="F10" s="5">
        <v>68000</v>
      </c>
      <c r="G10" s="2">
        <v>3221152</v>
      </c>
      <c r="H10" s="2">
        <v>4678513</v>
      </c>
      <c r="I10" s="9">
        <f>VLOOKUP(C10,Ratings!$B$2:$F$81,3,FALSE)</f>
        <v>7.5</v>
      </c>
      <c r="J10" s="9">
        <f>VLOOKUP(C10,Ratings!$B$2:$F$81,4,FALSE)</f>
        <v>7.3</v>
      </c>
    </row>
    <row r="11" spans="1:12">
      <c r="A11">
        <v>10</v>
      </c>
      <c r="B11" s="3" t="s">
        <v>6507</v>
      </c>
      <c r="C11" s="4" t="s">
        <v>3633</v>
      </c>
      <c r="D11" s="4" t="s">
        <v>6503</v>
      </c>
      <c r="E11" s="4">
        <v>0</v>
      </c>
      <c r="F11" s="5">
        <v>87000</v>
      </c>
      <c r="G11" s="2">
        <v>3100000</v>
      </c>
      <c r="H11" s="2">
        <v>3100000</v>
      </c>
      <c r="I11" s="9">
        <f>VLOOKUP(C11,Ratings!$B$2:$F$81,3,FALSE)</f>
        <v>6</v>
      </c>
      <c r="J11" s="9">
        <f>VLOOKUP(C11,Ratings!$B$2:$F$81,4,FALSE)</f>
        <v>5.4</v>
      </c>
    </row>
    <row r="12" spans="1:12">
      <c r="A12">
        <v>11</v>
      </c>
      <c r="B12" s="3">
        <v>28126</v>
      </c>
      <c r="C12" s="4" t="s">
        <v>6356</v>
      </c>
      <c r="D12" s="4" t="s">
        <v>6503</v>
      </c>
      <c r="E12" s="4">
        <v>0</v>
      </c>
      <c r="F12" s="5">
        <v>100000</v>
      </c>
      <c r="G12" s="2">
        <v>7000000</v>
      </c>
      <c r="H12" s="2">
        <v>7000000</v>
      </c>
      <c r="I12" s="9">
        <f>VLOOKUP(C12,Ratings!$B$2:$F$81,3,FALSE)</f>
        <v>7.4</v>
      </c>
      <c r="J12" s="9">
        <f>VLOOKUP(C12,Ratings!$B$2:$F$81,4,FALSE)</f>
        <v>8.3000000000000007</v>
      </c>
    </row>
    <row r="13" spans="1:12">
      <c r="A13">
        <v>12</v>
      </c>
      <c r="B13" s="3" t="s">
        <v>6508</v>
      </c>
      <c r="C13" s="4" t="s">
        <v>6355</v>
      </c>
      <c r="D13" s="4" t="s">
        <v>6503</v>
      </c>
      <c r="E13" s="4">
        <v>0</v>
      </c>
      <c r="F13" s="5">
        <v>100000</v>
      </c>
      <c r="G13" s="2">
        <v>10178331</v>
      </c>
      <c r="H13" s="2">
        <v>10243159</v>
      </c>
      <c r="I13" s="9">
        <f>VLOOKUP(C13,Ratings!$B$2:$F$81,3,FALSE)</f>
        <v>6.7</v>
      </c>
      <c r="J13" s="9">
        <f>VLOOKUP(C13,Ratings!$B$2:$F$81,4,FALSE)</f>
        <v>4.0999999999999996</v>
      </c>
    </row>
    <row r="14" spans="1:12">
      <c r="A14">
        <v>13</v>
      </c>
      <c r="B14" s="3">
        <v>31780</v>
      </c>
      <c r="C14" s="4" t="s">
        <v>6357</v>
      </c>
      <c r="D14" s="4" t="s">
        <v>6503</v>
      </c>
      <c r="E14" s="4">
        <v>0</v>
      </c>
      <c r="F14" s="5">
        <v>100000</v>
      </c>
      <c r="G14" s="2">
        <v>5228617</v>
      </c>
      <c r="H14" s="2">
        <v>5228617</v>
      </c>
      <c r="I14" s="9">
        <f>VLOOKUP(C14,Ratings!$B$2:$F$81,3,FALSE)</f>
        <v>7</v>
      </c>
      <c r="J14" s="9">
        <f>VLOOKUP(C14,Ratings!$B$2:$F$81,4,FALSE)</f>
        <v>6.6</v>
      </c>
    </row>
    <row r="15" spans="1:12">
      <c r="A15">
        <v>14</v>
      </c>
      <c r="B15" s="3">
        <v>36048</v>
      </c>
      <c r="C15" s="4" t="s">
        <v>6360</v>
      </c>
      <c r="D15" s="4" t="s">
        <v>6503</v>
      </c>
      <c r="E15" s="4">
        <v>0</v>
      </c>
      <c r="F15" s="5">
        <v>100000</v>
      </c>
      <c r="G15" s="2">
        <v>2652246</v>
      </c>
      <c r="H15" s="2">
        <v>6121582</v>
      </c>
      <c r="I15" s="9">
        <f>VLOOKUP(C15,Ratings!$B$2:$F$81,3,FALSE)</f>
        <v>7.3</v>
      </c>
      <c r="J15" s="9">
        <f>VLOOKUP(C15,Ratings!$B$2:$F$81,4,FALSE)</f>
        <v>6.8</v>
      </c>
    </row>
    <row r="16" spans="1:12">
      <c r="A16">
        <v>15</v>
      </c>
      <c r="B16" s="3" t="s">
        <v>6509</v>
      </c>
      <c r="C16" s="4" t="s">
        <v>6359</v>
      </c>
      <c r="D16" s="4" t="s">
        <v>6503</v>
      </c>
      <c r="E16" s="4">
        <v>0</v>
      </c>
      <c r="F16" s="5">
        <v>100000</v>
      </c>
      <c r="G16" s="2">
        <v>3000000</v>
      </c>
      <c r="H16" s="2">
        <v>3000000</v>
      </c>
      <c r="I16" s="9">
        <f>VLOOKUP(C16,Ratings!$B$2:$F$81,3,FALSE)</f>
        <v>4.8</v>
      </c>
      <c r="J16" s="9"/>
    </row>
    <row r="17" spans="1:10">
      <c r="A17">
        <v>16</v>
      </c>
      <c r="B17" s="3">
        <v>42284</v>
      </c>
      <c r="C17" s="4" t="s">
        <v>6354</v>
      </c>
      <c r="D17" s="4" t="s">
        <v>6503</v>
      </c>
      <c r="E17" s="4">
        <v>0</v>
      </c>
      <c r="F17" s="5">
        <v>100000</v>
      </c>
      <c r="G17" s="2">
        <v>22764410</v>
      </c>
      <c r="H17" s="2">
        <v>41753881</v>
      </c>
      <c r="I17" s="9">
        <f>VLOOKUP(C17,Ratings!$B$2:$F$81,3,FALSE)</f>
        <v>4.2</v>
      </c>
      <c r="J17" s="9">
        <f>VLOOKUP(C17,Ratings!$B$2:$F$81,4,FALSE)</f>
        <v>3.2</v>
      </c>
    </row>
    <row r="18" spans="1:10">
      <c r="A18">
        <v>17</v>
      </c>
      <c r="B18" s="3">
        <v>5693</v>
      </c>
      <c r="C18" s="4" t="s">
        <v>6352</v>
      </c>
      <c r="D18" s="4" t="s">
        <v>6503</v>
      </c>
      <c r="E18" s="4">
        <v>0</v>
      </c>
      <c r="F18" s="5">
        <v>110000</v>
      </c>
      <c r="G18" s="2">
        <v>10000000</v>
      </c>
      <c r="H18" s="2">
        <v>11000000</v>
      </c>
      <c r="I18" s="9">
        <f>VLOOKUP(C18,Ratings!$B$2:$F$81,3,FALSE)</f>
        <v>6.8</v>
      </c>
      <c r="J18" s="9">
        <f>VLOOKUP(C18,Ratings!$B$2:$F$81,4,FALSE)</f>
        <v>8</v>
      </c>
    </row>
    <row r="19" spans="1:10">
      <c r="A19">
        <v>18</v>
      </c>
      <c r="B19" s="3">
        <v>24847</v>
      </c>
      <c r="C19" s="4" t="s">
        <v>5109</v>
      </c>
      <c r="D19" s="4" t="s">
        <v>6503</v>
      </c>
      <c r="E19" s="4">
        <v>0</v>
      </c>
      <c r="F19" s="5">
        <v>114000</v>
      </c>
      <c r="G19" s="2">
        <v>12000000</v>
      </c>
      <c r="H19" s="2">
        <v>30000000</v>
      </c>
      <c r="I19" s="9">
        <f>VLOOKUP(C19,Ratings!$B$2:$F$81,3,FALSE)</f>
        <v>8</v>
      </c>
      <c r="J19" s="9">
        <f>VLOOKUP(C19,Ratings!$B$2:$F$81,4,FALSE)</f>
        <v>8.8000000000000007</v>
      </c>
    </row>
    <row r="20" spans="1:10">
      <c r="A20">
        <v>19</v>
      </c>
      <c r="B20" s="3" t="s">
        <v>6510</v>
      </c>
      <c r="C20" s="4" t="s">
        <v>6347</v>
      </c>
      <c r="D20" s="4" t="s">
        <v>6503</v>
      </c>
      <c r="E20" s="4">
        <v>0</v>
      </c>
      <c r="F20" s="5">
        <v>120000</v>
      </c>
      <c r="G20" s="2">
        <v>1597486</v>
      </c>
      <c r="H20" s="2">
        <v>3090593</v>
      </c>
      <c r="I20" s="9">
        <f>VLOOKUP(C20,Ratings!$B$2:$F$81,3,FALSE)</f>
        <v>6.7</v>
      </c>
      <c r="J20" s="9">
        <f>VLOOKUP(C20,Ratings!$B$2:$F$81,4,FALSE)</f>
        <v>7</v>
      </c>
    </row>
    <row r="21" spans="1:10">
      <c r="A21">
        <v>20</v>
      </c>
      <c r="B21" s="3" t="s">
        <v>6343</v>
      </c>
      <c r="C21" s="4" t="s">
        <v>3942</v>
      </c>
      <c r="D21" s="4" t="s">
        <v>6503</v>
      </c>
      <c r="E21" s="4">
        <v>0</v>
      </c>
      <c r="F21" s="5">
        <v>134000</v>
      </c>
      <c r="G21" s="2">
        <v>4000000</v>
      </c>
      <c r="H21" s="2">
        <v>8000000</v>
      </c>
      <c r="I21" s="9">
        <f>VLOOKUP(C21,Ratings!$B$2:$F$81,3,FALSE)</f>
        <v>7.4</v>
      </c>
      <c r="J21" s="9">
        <f>VLOOKUP(C21,Ratings!$B$2:$F$81,4,FALSE)</f>
        <v>8.3000000000000007</v>
      </c>
    </row>
    <row r="24" spans="1:10">
      <c r="F24" s="17">
        <f>CORREL($I$2:$I$21,F2:F21)</f>
        <v>-5.4592956684926537E-2</v>
      </c>
      <c r="G24" s="17">
        <f t="shared" ref="G24:H24" si="0">CORREL($I$2:$I$21,G2:G21)</f>
        <v>-0.51057572590873979</v>
      </c>
      <c r="H24" s="17">
        <f t="shared" si="0"/>
        <v>-0.44947347879784899</v>
      </c>
    </row>
    <row r="25" spans="1:10">
      <c r="F25" s="17">
        <f>CORREL($J$2:$J$21,F2:F21)</f>
        <v>-8.2803865284167388E-2</v>
      </c>
      <c r="G25" s="17">
        <f t="shared" ref="G25:H25" si="1">CORREL($J$2:$J$21,G2:G21)</f>
        <v>-0.43913558533471536</v>
      </c>
      <c r="H25" s="17">
        <f t="shared" si="1"/>
        <v>-0.31167217601044439</v>
      </c>
    </row>
  </sheetData>
  <sortState ref="A1:F40">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71"/>
  <sheetViews>
    <sheetView workbookViewId="0">
      <pane ySplit="1" topLeftCell="A453" activePane="bottomLeft" state="frozen"/>
      <selection activeCell="G2" sqref="G2"/>
      <selection pane="bottomLeft" activeCell="C480" sqref="C480"/>
    </sheetView>
  </sheetViews>
  <sheetFormatPr baseColWidth="10" defaultRowHeight="15" x14ac:dyDescent="0"/>
  <cols>
    <col min="1" max="1" width="10.83203125" style="4" customWidth="1"/>
    <col min="2" max="2" width="12.83203125" style="11" customWidth="1"/>
    <col min="3" max="3" width="45.83203125" style="12" customWidth="1"/>
    <col min="4" max="7" width="16.83203125" style="4" customWidth="1"/>
    <col min="8" max="16384" width="10.83203125" style="4"/>
  </cols>
  <sheetData>
    <row r="1" spans="1:10">
      <c r="A1" s="4" t="s">
        <v>6483</v>
      </c>
      <c r="B1" s="11" t="s">
        <v>6490</v>
      </c>
      <c r="C1" s="12" t="s">
        <v>6485</v>
      </c>
      <c r="D1" t="s">
        <v>6486</v>
      </c>
      <c r="E1" t="s">
        <v>6487</v>
      </c>
      <c r="F1" t="s">
        <v>6491</v>
      </c>
      <c r="I1" s="13" t="s">
        <v>6470</v>
      </c>
      <c r="J1" s="4" t="s">
        <v>6463</v>
      </c>
    </row>
    <row r="2" spans="1:10">
      <c r="A2" s="4">
        <v>1</v>
      </c>
      <c r="B2" s="6" t="s">
        <v>0</v>
      </c>
      <c r="C2" s="12" t="s">
        <v>1</v>
      </c>
      <c r="D2" s="5">
        <v>425000000</v>
      </c>
      <c r="E2" s="5">
        <v>760507625</v>
      </c>
      <c r="F2" s="5">
        <v>2783918982</v>
      </c>
      <c r="G2" s="5"/>
    </row>
    <row r="3" spans="1:10">
      <c r="A3" s="4">
        <v>2</v>
      </c>
      <c r="B3" s="6" t="s">
        <v>2</v>
      </c>
      <c r="C3" s="12" t="s">
        <v>3</v>
      </c>
      <c r="D3" s="5">
        <v>306000000</v>
      </c>
      <c r="E3" s="5">
        <v>936662225</v>
      </c>
      <c r="F3" s="5">
        <v>2058662225</v>
      </c>
      <c r="G3" s="5"/>
      <c r="I3" s="4" t="s">
        <v>6481</v>
      </c>
    </row>
    <row r="4" spans="1:10">
      <c r="A4" s="4">
        <v>3</v>
      </c>
      <c r="B4" s="6" t="s">
        <v>4</v>
      </c>
      <c r="C4" s="12" t="s">
        <v>5</v>
      </c>
      <c r="D4" s="5">
        <v>300000000</v>
      </c>
      <c r="E4" s="5">
        <v>309420425</v>
      </c>
      <c r="F4" s="5">
        <v>963420425</v>
      </c>
      <c r="G4" s="5"/>
      <c r="I4" s="4" t="s">
        <v>6482</v>
      </c>
    </row>
    <row r="5" spans="1:10">
      <c r="A5" s="4">
        <v>4</v>
      </c>
      <c r="B5" s="6">
        <v>42166</v>
      </c>
      <c r="C5" s="12" t="s">
        <v>6</v>
      </c>
      <c r="D5" s="5">
        <v>300000000</v>
      </c>
      <c r="E5" s="5">
        <v>200074175</v>
      </c>
      <c r="F5" s="5">
        <v>879620923</v>
      </c>
      <c r="G5" s="5"/>
    </row>
    <row r="6" spans="1:10">
      <c r="A6" s="4">
        <v>5</v>
      </c>
      <c r="B6" s="6" t="s">
        <v>9</v>
      </c>
      <c r="C6" s="12" t="s">
        <v>10</v>
      </c>
      <c r="D6" s="5">
        <v>275000000</v>
      </c>
      <c r="E6" s="5">
        <v>448139099</v>
      </c>
      <c r="F6" s="5">
        <v>1084439099</v>
      </c>
      <c r="G6" s="5"/>
    </row>
    <row r="7" spans="1:10">
      <c r="A7" s="4">
        <v>6</v>
      </c>
      <c r="B7" s="6">
        <v>41312</v>
      </c>
      <c r="C7" s="12" t="s">
        <v>7</v>
      </c>
      <c r="D7" s="5">
        <v>275000000</v>
      </c>
      <c r="E7" s="5">
        <v>89302115</v>
      </c>
      <c r="F7" s="5">
        <v>260002115</v>
      </c>
      <c r="G7" s="5"/>
    </row>
    <row r="8" spans="1:10">
      <c r="A8" s="4">
        <v>7</v>
      </c>
      <c r="B8" s="6">
        <v>41155</v>
      </c>
      <c r="C8" s="12" t="s">
        <v>8</v>
      </c>
      <c r="D8" s="5">
        <v>275000000</v>
      </c>
      <c r="E8" s="5">
        <v>73058679</v>
      </c>
      <c r="F8" s="5">
        <v>282778100</v>
      </c>
      <c r="G8" s="5"/>
    </row>
    <row r="9" spans="1:10">
      <c r="A9" s="4">
        <v>8</v>
      </c>
      <c r="B9" s="6" t="s">
        <v>11</v>
      </c>
      <c r="C9" s="12" t="s">
        <v>12</v>
      </c>
      <c r="D9" s="5">
        <v>260000000</v>
      </c>
      <c r="E9" s="5">
        <v>200821936</v>
      </c>
      <c r="F9" s="5">
        <v>586581936</v>
      </c>
      <c r="G9" s="5"/>
    </row>
    <row r="10" spans="1:10">
      <c r="A10" s="4">
        <v>9</v>
      </c>
      <c r="B10" s="6">
        <v>39177</v>
      </c>
      <c r="C10" s="12" t="s">
        <v>13</v>
      </c>
      <c r="D10" s="5">
        <v>258000000</v>
      </c>
      <c r="E10" s="5">
        <v>336530303</v>
      </c>
      <c r="F10" s="5">
        <v>890875303</v>
      </c>
      <c r="G10" s="5"/>
    </row>
    <row r="11" spans="1:10">
      <c r="A11" s="4">
        <v>10</v>
      </c>
      <c r="B11" s="6">
        <v>42009</v>
      </c>
      <c r="C11" s="12" t="s">
        <v>24</v>
      </c>
      <c r="D11" s="5">
        <v>250000000</v>
      </c>
      <c r="E11" s="5">
        <v>459005868</v>
      </c>
      <c r="F11" s="5">
        <v>1404705868</v>
      </c>
      <c r="G11" s="5"/>
    </row>
    <row r="12" spans="1:10">
      <c r="A12" s="4">
        <v>11</v>
      </c>
      <c r="B12" s="6">
        <v>42526</v>
      </c>
      <c r="C12" s="12" t="s">
        <v>27</v>
      </c>
      <c r="D12" s="5">
        <v>250000000</v>
      </c>
      <c r="E12" s="5">
        <v>407849958</v>
      </c>
      <c r="F12" s="5">
        <v>1151449958</v>
      </c>
      <c r="G12" s="5"/>
    </row>
    <row r="13" spans="1:10">
      <c r="A13" s="4">
        <v>12</v>
      </c>
      <c r="B13" s="6" t="s">
        <v>25</v>
      </c>
      <c r="C13" s="12" t="s">
        <v>26</v>
      </c>
      <c r="D13" s="5">
        <v>250000000</v>
      </c>
      <c r="E13" s="5">
        <v>330360194</v>
      </c>
      <c r="F13" s="5">
        <v>868160194</v>
      </c>
      <c r="G13" s="5"/>
    </row>
    <row r="14" spans="1:10">
      <c r="A14" s="4">
        <v>13</v>
      </c>
      <c r="B14" s="6" t="s">
        <v>16</v>
      </c>
      <c r="C14" s="12" t="s">
        <v>17</v>
      </c>
      <c r="D14" s="5">
        <v>250000000</v>
      </c>
      <c r="E14" s="5">
        <v>303003568</v>
      </c>
      <c r="F14" s="5">
        <v>1017003568</v>
      </c>
      <c r="G14" s="5"/>
    </row>
    <row r="15" spans="1:10">
      <c r="A15" s="4">
        <v>14</v>
      </c>
      <c r="B15" s="6" t="s">
        <v>14</v>
      </c>
      <c r="C15" s="12" t="s">
        <v>15</v>
      </c>
      <c r="D15" s="5">
        <v>250000000</v>
      </c>
      <c r="E15" s="5">
        <v>301959197</v>
      </c>
      <c r="F15" s="5">
        <v>935083686</v>
      </c>
      <c r="G15" s="5"/>
    </row>
    <row r="16" spans="1:10">
      <c r="A16" s="4">
        <v>15</v>
      </c>
      <c r="B16" s="6" t="s">
        <v>20</v>
      </c>
      <c r="C16" s="12" t="s">
        <v>21</v>
      </c>
      <c r="D16" s="5">
        <v>250000000</v>
      </c>
      <c r="E16" s="5">
        <v>258366855</v>
      </c>
      <c r="F16" s="5">
        <v>960366855</v>
      </c>
      <c r="G16" s="5"/>
    </row>
    <row r="17" spans="1:7">
      <c r="A17" s="4">
        <v>16</v>
      </c>
      <c r="B17" s="6" t="s">
        <v>22</v>
      </c>
      <c r="C17" s="12" t="s">
        <v>23</v>
      </c>
      <c r="D17" s="5">
        <v>250000000</v>
      </c>
      <c r="E17" s="5">
        <v>255119788</v>
      </c>
      <c r="F17" s="5">
        <v>955119788</v>
      </c>
      <c r="G17" s="5"/>
    </row>
    <row r="18" spans="1:7">
      <c r="A18" s="4">
        <v>17</v>
      </c>
      <c r="B18" s="6" t="s">
        <v>18</v>
      </c>
      <c r="C18" s="12" t="s">
        <v>19</v>
      </c>
      <c r="D18" s="5">
        <v>250000000</v>
      </c>
      <c r="E18" s="5">
        <v>241063875</v>
      </c>
      <c r="F18" s="5">
        <v>1045663875</v>
      </c>
      <c r="G18" s="5"/>
    </row>
    <row r="19" spans="1:7">
      <c r="A19" s="4">
        <v>18</v>
      </c>
      <c r="B19" s="6" t="s">
        <v>28</v>
      </c>
      <c r="C19" s="12" t="s">
        <v>29</v>
      </c>
      <c r="D19" s="5">
        <v>232000000</v>
      </c>
      <c r="E19" s="5">
        <v>200120000</v>
      </c>
      <c r="F19" s="5">
        <v>374085065</v>
      </c>
      <c r="G19" s="5"/>
    </row>
    <row r="20" spans="1:7">
      <c r="A20" s="4">
        <v>19</v>
      </c>
      <c r="B20" s="6" t="s">
        <v>30</v>
      </c>
      <c r="C20" s="12" t="s">
        <v>31</v>
      </c>
      <c r="D20" s="5">
        <v>230000000</v>
      </c>
      <c r="E20" s="5">
        <v>169368427</v>
      </c>
      <c r="F20" s="5">
        <v>591692078</v>
      </c>
      <c r="G20" s="5"/>
    </row>
    <row r="21" spans="1:7">
      <c r="A21" s="4">
        <v>20</v>
      </c>
      <c r="B21" s="6">
        <v>41004</v>
      </c>
      <c r="C21" s="12" t="s">
        <v>32</v>
      </c>
      <c r="D21" s="5">
        <v>225000000</v>
      </c>
      <c r="E21" s="5">
        <v>623279547</v>
      </c>
      <c r="F21" s="5">
        <v>1519479547</v>
      </c>
      <c r="G21" s="5"/>
    </row>
    <row r="22" spans="1:7">
      <c r="A22" s="4">
        <v>21</v>
      </c>
      <c r="B22" s="6">
        <v>38905</v>
      </c>
      <c r="C22" s="12" t="s">
        <v>44</v>
      </c>
      <c r="D22" s="5">
        <v>225000000</v>
      </c>
      <c r="E22" s="5">
        <v>423315812</v>
      </c>
      <c r="F22" s="5">
        <v>1066215812</v>
      </c>
      <c r="G22" s="5"/>
    </row>
    <row r="23" spans="1:7">
      <c r="A23" s="4">
        <v>22</v>
      </c>
      <c r="B23" s="6" t="s">
        <v>60</v>
      </c>
      <c r="C23" s="12" t="s">
        <v>61</v>
      </c>
      <c r="D23" s="5">
        <v>225000000</v>
      </c>
      <c r="E23" s="5">
        <v>291045518</v>
      </c>
      <c r="F23" s="5">
        <v>667999518</v>
      </c>
      <c r="G23" s="5"/>
    </row>
    <row r="24" spans="1:7">
      <c r="A24" s="4">
        <v>23</v>
      </c>
      <c r="B24" s="6" t="s">
        <v>62</v>
      </c>
      <c r="C24" s="12" t="s">
        <v>63</v>
      </c>
      <c r="D24" s="5">
        <v>225000000</v>
      </c>
      <c r="E24" s="5">
        <v>141621490</v>
      </c>
      <c r="F24" s="5">
        <v>417341288</v>
      </c>
      <c r="G24" s="5"/>
    </row>
    <row r="25" spans="1:7">
      <c r="A25" s="4">
        <v>24</v>
      </c>
      <c r="B25" s="6">
        <v>40975</v>
      </c>
      <c r="C25" s="12" t="s">
        <v>64</v>
      </c>
      <c r="D25" s="5">
        <v>220000000</v>
      </c>
      <c r="E25" s="5">
        <v>262030663</v>
      </c>
      <c r="F25" s="5">
        <v>757890267</v>
      </c>
      <c r="G25" s="5"/>
    </row>
    <row r="26" spans="1:7">
      <c r="A26" s="4">
        <v>25</v>
      </c>
      <c r="B26" s="6">
        <v>42344</v>
      </c>
      <c r="C26" s="12" t="s">
        <v>39</v>
      </c>
      <c r="D26" s="5">
        <v>215000000</v>
      </c>
      <c r="E26" s="5">
        <v>652198010</v>
      </c>
      <c r="F26" s="5">
        <v>1670328025</v>
      </c>
      <c r="G26" s="5"/>
    </row>
    <row r="27" spans="1:7">
      <c r="A27" s="4">
        <v>26</v>
      </c>
      <c r="B27" s="6" t="s">
        <v>65</v>
      </c>
      <c r="C27" s="12" t="s">
        <v>66</v>
      </c>
      <c r="D27" s="5">
        <v>215000000</v>
      </c>
      <c r="E27" s="5">
        <v>179020854</v>
      </c>
      <c r="F27" s="5">
        <v>654213485</v>
      </c>
      <c r="G27" s="5"/>
    </row>
    <row r="28" spans="1:7">
      <c r="A28" s="4">
        <v>27</v>
      </c>
      <c r="B28" s="6" t="s">
        <v>67</v>
      </c>
      <c r="C28" s="12" t="s">
        <v>68</v>
      </c>
      <c r="D28" s="5">
        <v>210000000</v>
      </c>
      <c r="E28" s="5">
        <v>402111870</v>
      </c>
      <c r="F28" s="5">
        <v>836519699</v>
      </c>
      <c r="G28" s="5"/>
    </row>
    <row r="29" spans="1:7">
      <c r="A29" s="4">
        <v>28</v>
      </c>
      <c r="B29" s="6" t="s">
        <v>69</v>
      </c>
      <c r="C29" s="12" t="s">
        <v>70</v>
      </c>
      <c r="D29" s="5">
        <v>210000000</v>
      </c>
      <c r="E29" s="5">
        <v>245439076</v>
      </c>
      <c r="F29" s="5">
        <v>1104039076</v>
      </c>
      <c r="G29" s="5"/>
    </row>
    <row r="30" spans="1:7">
      <c r="A30" s="4">
        <v>29</v>
      </c>
      <c r="B30" s="6" t="s">
        <v>71</v>
      </c>
      <c r="C30" s="12" t="s">
        <v>72</v>
      </c>
      <c r="D30" s="5">
        <v>210000000</v>
      </c>
      <c r="E30" s="5">
        <v>234362462</v>
      </c>
      <c r="F30" s="5">
        <v>459359555</v>
      </c>
      <c r="G30" s="5"/>
    </row>
    <row r="31" spans="1:7">
      <c r="A31" s="4">
        <v>30</v>
      </c>
      <c r="B31" s="6" t="s">
        <v>73</v>
      </c>
      <c r="C31" s="12" t="s">
        <v>74</v>
      </c>
      <c r="D31" s="5">
        <v>210000000</v>
      </c>
      <c r="E31" s="5">
        <v>105269730</v>
      </c>
      <c r="F31" s="5">
        <v>322241588</v>
      </c>
      <c r="G31" s="5"/>
    </row>
    <row r="32" spans="1:7">
      <c r="A32" s="4">
        <v>31</v>
      </c>
      <c r="B32" s="6" t="s">
        <v>75</v>
      </c>
      <c r="C32" s="12" t="s">
        <v>76</v>
      </c>
      <c r="D32" s="5">
        <v>209000000</v>
      </c>
      <c r="E32" s="5">
        <v>65233400</v>
      </c>
      <c r="F32" s="5">
        <v>305218228</v>
      </c>
      <c r="G32" s="5"/>
    </row>
    <row r="33" spans="1:7">
      <c r="A33" s="4">
        <v>32</v>
      </c>
      <c r="B33" s="6" t="s">
        <v>77</v>
      </c>
      <c r="C33" s="12" t="s">
        <v>78</v>
      </c>
      <c r="D33" s="5">
        <v>207000000</v>
      </c>
      <c r="E33" s="5">
        <v>218080025</v>
      </c>
      <c r="F33" s="5">
        <v>550517357</v>
      </c>
      <c r="G33" s="5"/>
    </row>
    <row r="34" spans="1:7">
      <c r="A34" s="4">
        <v>33</v>
      </c>
      <c r="B34" s="6">
        <v>39094</v>
      </c>
      <c r="C34" s="12" t="s">
        <v>79</v>
      </c>
      <c r="D34" s="5">
        <v>205000000</v>
      </c>
      <c r="E34" s="5">
        <v>70107728</v>
      </c>
      <c r="F34" s="5">
        <v>367262558</v>
      </c>
      <c r="G34" s="5"/>
    </row>
    <row r="35" spans="1:7">
      <c r="A35" s="4">
        <v>34</v>
      </c>
      <c r="B35" s="6" t="s">
        <v>80</v>
      </c>
      <c r="C35" s="12" t="s">
        <v>81</v>
      </c>
      <c r="D35" s="5">
        <v>200000000</v>
      </c>
      <c r="E35" s="5">
        <v>658672302</v>
      </c>
      <c r="F35" s="5">
        <v>2207615668</v>
      </c>
      <c r="G35" s="5"/>
    </row>
    <row r="36" spans="1:7">
      <c r="A36" s="4">
        <v>35</v>
      </c>
      <c r="B36" s="6" t="s">
        <v>49</v>
      </c>
      <c r="C36" s="12" t="s">
        <v>50</v>
      </c>
      <c r="D36" s="5">
        <v>200000000</v>
      </c>
      <c r="E36" s="5">
        <v>415004880</v>
      </c>
      <c r="F36" s="5">
        <v>1069818229</v>
      </c>
      <c r="G36" s="5"/>
    </row>
    <row r="37" spans="1:7">
      <c r="A37" s="4">
        <v>36</v>
      </c>
      <c r="B37" s="6">
        <v>41338</v>
      </c>
      <c r="C37" s="12" t="s">
        <v>82</v>
      </c>
      <c r="D37" s="5">
        <v>200000000</v>
      </c>
      <c r="E37" s="5">
        <v>408992272</v>
      </c>
      <c r="F37" s="5">
        <v>1215392272</v>
      </c>
      <c r="G37" s="5"/>
    </row>
    <row r="38" spans="1:7">
      <c r="A38" s="4">
        <v>37</v>
      </c>
      <c r="B38" s="6" t="s">
        <v>83</v>
      </c>
      <c r="C38" s="12" t="s">
        <v>84</v>
      </c>
      <c r="D38" s="5">
        <v>200000000</v>
      </c>
      <c r="E38" s="5">
        <v>373524485</v>
      </c>
      <c r="F38" s="5">
        <v>783705001</v>
      </c>
      <c r="G38" s="5"/>
    </row>
    <row r="39" spans="1:7">
      <c r="A39" s="4">
        <v>38</v>
      </c>
      <c r="B39" s="6">
        <v>40301</v>
      </c>
      <c r="C39" s="12" t="s">
        <v>85</v>
      </c>
      <c r="D39" s="5">
        <v>200000000</v>
      </c>
      <c r="E39" s="5">
        <v>334191110</v>
      </c>
      <c r="F39" s="5">
        <v>1025491110</v>
      </c>
      <c r="G39" s="5"/>
    </row>
    <row r="40" spans="1:7">
      <c r="A40" s="4">
        <v>39</v>
      </c>
      <c r="B40" s="6">
        <v>41132</v>
      </c>
      <c r="C40" s="12" t="s">
        <v>86</v>
      </c>
      <c r="D40" s="5">
        <v>200000000</v>
      </c>
      <c r="E40" s="5">
        <v>304360277</v>
      </c>
      <c r="F40" s="5">
        <v>1110526981</v>
      </c>
      <c r="G40" s="5"/>
    </row>
    <row r="41" spans="1:7">
      <c r="A41" s="4">
        <v>40</v>
      </c>
      <c r="B41" s="6" t="s">
        <v>87</v>
      </c>
      <c r="C41" s="12" t="s">
        <v>88</v>
      </c>
      <c r="D41" s="5">
        <v>200000000</v>
      </c>
      <c r="E41" s="5">
        <v>268488329</v>
      </c>
      <c r="F41" s="5">
        <v>743588329</v>
      </c>
      <c r="G41" s="5"/>
    </row>
    <row r="42" spans="1:7">
      <c r="A42" s="4">
        <v>41</v>
      </c>
      <c r="B42" s="6">
        <v>41489</v>
      </c>
      <c r="C42" s="12" t="s">
        <v>89</v>
      </c>
      <c r="D42" s="5">
        <v>200000000</v>
      </c>
      <c r="E42" s="5">
        <v>234770996</v>
      </c>
      <c r="F42" s="5">
        <v>490359051</v>
      </c>
      <c r="G42" s="5"/>
    </row>
    <row r="43" spans="1:7">
      <c r="A43" s="4">
        <v>42</v>
      </c>
      <c r="B43" s="6" t="s">
        <v>90</v>
      </c>
      <c r="C43" s="12" t="s">
        <v>91</v>
      </c>
      <c r="D43" s="5">
        <v>200000000</v>
      </c>
      <c r="E43" s="5">
        <v>233921534</v>
      </c>
      <c r="F43" s="5">
        <v>747862775</v>
      </c>
      <c r="G43" s="5"/>
    </row>
    <row r="44" spans="1:7">
      <c r="A44" s="4">
        <v>43</v>
      </c>
      <c r="B44" s="6">
        <v>41675</v>
      </c>
      <c r="C44" s="12" t="s">
        <v>92</v>
      </c>
      <c r="D44" s="5">
        <v>200000000</v>
      </c>
      <c r="E44" s="5">
        <v>202853933</v>
      </c>
      <c r="F44" s="5">
        <v>708996336</v>
      </c>
      <c r="G44" s="5"/>
    </row>
    <row r="45" spans="1:7">
      <c r="A45" s="4">
        <v>44</v>
      </c>
      <c r="B45" s="6" t="s">
        <v>93</v>
      </c>
      <c r="C45" s="12" t="s">
        <v>94</v>
      </c>
      <c r="D45" s="5">
        <v>200000000</v>
      </c>
      <c r="E45" s="5">
        <v>191450875</v>
      </c>
      <c r="F45" s="5">
        <v>560155383</v>
      </c>
      <c r="G45" s="5"/>
    </row>
    <row r="46" spans="1:7">
      <c r="A46" s="4">
        <v>45</v>
      </c>
      <c r="B46" s="6" t="s">
        <v>95</v>
      </c>
      <c r="C46" s="12" t="s">
        <v>96</v>
      </c>
      <c r="D46" s="5">
        <v>200000000</v>
      </c>
      <c r="E46" s="5">
        <v>172062763</v>
      </c>
      <c r="F46" s="5">
        <v>397562763</v>
      </c>
      <c r="G46" s="5"/>
    </row>
    <row r="47" spans="1:7">
      <c r="A47" s="4">
        <v>46</v>
      </c>
      <c r="B47" s="6" t="s">
        <v>97</v>
      </c>
      <c r="C47" s="12">
        <v>2012</v>
      </c>
      <c r="D47" s="5">
        <v>200000000</v>
      </c>
      <c r="E47" s="5">
        <v>166112167</v>
      </c>
      <c r="F47" s="5">
        <v>788408539</v>
      </c>
      <c r="G47" s="5"/>
    </row>
    <row r="48" spans="1:7">
      <c r="A48" s="4">
        <v>47</v>
      </c>
      <c r="B48" s="6" t="s">
        <v>98</v>
      </c>
      <c r="C48" s="12" t="s">
        <v>99</v>
      </c>
      <c r="D48" s="5">
        <v>200000000</v>
      </c>
      <c r="E48" s="5">
        <v>125322469</v>
      </c>
      <c r="F48" s="5">
        <v>365491792</v>
      </c>
      <c r="G48" s="5"/>
    </row>
    <row r="49" spans="1:7">
      <c r="A49" s="4">
        <v>48</v>
      </c>
      <c r="B49" s="6" t="s">
        <v>100</v>
      </c>
      <c r="C49" s="12" t="s">
        <v>101</v>
      </c>
      <c r="D49" s="5">
        <v>200000000</v>
      </c>
      <c r="E49" s="5">
        <v>116601172</v>
      </c>
      <c r="F49" s="5">
        <v>231201172</v>
      </c>
      <c r="G49" s="5"/>
    </row>
    <row r="50" spans="1:7">
      <c r="A50" s="4">
        <v>49</v>
      </c>
      <c r="B50" s="6" t="s">
        <v>102</v>
      </c>
      <c r="C50" s="12" t="s">
        <v>103</v>
      </c>
      <c r="D50" s="5">
        <v>200000000</v>
      </c>
      <c r="E50" s="5">
        <v>90759676</v>
      </c>
      <c r="F50" s="5">
        <v>314594597</v>
      </c>
      <c r="G50" s="5"/>
    </row>
    <row r="51" spans="1:7">
      <c r="A51" s="4">
        <v>50</v>
      </c>
      <c r="B51" s="6" t="s">
        <v>104</v>
      </c>
      <c r="C51" s="12" t="s">
        <v>105</v>
      </c>
      <c r="D51" s="5">
        <v>195000000</v>
      </c>
      <c r="E51" s="5">
        <v>352390543</v>
      </c>
      <c r="F51" s="5">
        <v>1123790543</v>
      </c>
      <c r="G51" s="5"/>
    </row>
    <row r="52" spans="1:7">
      <c r="A52" s="4">
        <v>51</v>
      </c>
      <c r="B52" s="6">
        <v>41277</v>
      </c>
      <c r="C52" s="12" t="s">
        <v>106</v>
      </c>
      <c r="D52" s="5">
        <v>195000000</v>
      </c>
      <c r="E52" s="5">
        <v>65187603</v>
      </c>
      <c r="F52" s="5">
        <v>197687603</v>
      </c>
      <c r="G52" s="5"/>
    </row>
    <row r="53" spans="1:7">
      <c r="A53" s="4">
        <v>52</v>
      </c>
      <c r="B53" s="6">
        <v>42067</v>
      </c>
      <c r="C53" s="12" t="s">
        <v>43</v>
      </c>
      <c r="D53" s="5">
        <v>190000000</v>
      </c>
      <c r="E53" s="5">
        <v>351032910</v>
      </c>
      <c r="F53" s="5">
        <v>1514019071</v>
      </c>
      <c r="G53" s="5"/>
    </row>
    <row r="54" spans="1:7">
      <c r="A54" s="4">
        <v>53</v>
      </c>
      <c r="B54" s="6" t="s">
        <v>107</v>
      </c>
      <c r="C54" s="12" t="s">
        <v>108</v>
      </c>
      <c r="D54" s="5">
        <v>190000000</v>
      </c>
      <c r="E54" s="5">
        <v>228778661</v>
      </c>
      <c r="F54" s="5">
        <v>467381584</v>
      </c>
      <c r="G54" s="5"/>
    </row>
    <row r="55" spans="1:7">
      <c r="A55" s="4">
        <v>54</v>
      </c>
      <c r="B55" s="6" t="s">
        <v>87</v>
      </c>
      <c r="C55" s="12" t="s">
        <v>109</v>
      </c>
      <c r="D55" s="5">
        <v>190000000</v>
      </c>
      <c r="E55" s="5">
        <v>202359711</v>
      </c>
      <c r="F55" s="5">
        <v>531514650</v>
      </c>
      <c r="G55" s="5"/>
    </row>
    <row r="56" spans="1:7">
      <c r="A56" s="4">
        <v>55</v>
      </c>
      <c r="B56" s="6">
        <v>41552</v>
      </c>
      <c r="C56" s="12" t="s">
        <v>110</v>
      </c>
      <c r="D56" s="5">
        <v>190000000</v>
      </c>
      <c r="E56" s="5">
        <v>144840419</v>
      </c>
      <c r="F56" s="5">
        <v>351040419</v>
      </c>
      <c r="G56" s="5"/>
    </row>
    <row r="57" spans="1:7">
      <c r="A57" s="4">
        <v>56</v>
      </c>
      <c r="B57" s="6">
        <v>39975</v>
      </c>
      <c r="C57" s="12" t="s">
        <v>111</v>
      </c>
      <c r="D57" s="5">
        <v>190000000</v>
      </c>
      <c r="E57" s="5">
        <v>137855863</v>
      </c>
      <c r="F57" s="5">
        <v>315709697</v>
      </c>
      <c r="G57" s="5"/>
    </row>
    <row r="58" spans="1:7">
      <c r="A58" s="4">
        <v>57</v>
      </c>
      <c r="B58" s="6">
        <v>41615</v>
      </c>
      <c r="C58" s="12" t="s">
        <v>112</v>
      </c>
      <c r="D58" s="5">
        <v>190000000</v>
      </c>
      <c r="E58" s="5">
        <v>101802906</v>
      </c>
      <c r="F58" s="5">
        <v>411002906</v>
      </c>
      <c r="G58" s="5"/>
    </row>
    <row r="59" spans="1:7">
      <c r="A59" s="4">
        <v>58</v>
      </c>
      <c r="B59" s="6" t="s">
        <v>113</v>
      </c>
      <c r="C59" s="12" t="s">
        <v>114</v>
      </c>
      <c r="D59" s="5">
        <v>187500000</v>
      </c>
      <c r="E59" s="5">
        <v>123087120</v>
      </c>
      <c r="F59" s="5">
        <v>334354269</v>
      </c>
      <c r="G59" s="5"/>
    </row>
    <row r="60" spans="1:7">
      <c r="A60" s="4">
        <v>59</v>
      </c>
      <c r="B60" s="6">
        <v>39483</v>
      </c>
      <c r="C60" s="12" t="s">
        <v>115</v>
      </c>
      <c r="D60" s="5">
        <v>186000000</v>
      </c>
      <c r="E60" s="5">
        <v>318604126</v>
      </c>
      <c r="F60" s="5">
        <v>582443126</v>
      </c>
      <c r="G60" s="5"/>
    </row>
    <row r="61" spans="1:7">
      <c r="A61" s="4">
        <v>60</v>
      </c>
      <c r="B61" s="6" t="s">
        <v>45</v>
      </c>
      <c r="C61" s="12" t="s">
        <v>46</v>
      </c>
      <c r="D61" s="5">
        <v>185000000</v>
      </c>
      <c r="E61" s="5">
        <v>533345358</v>
      </c>
      <c r="F61" s="5">
        <v>1002891358</v>
      </c>
      <c r="G61" s="5"/>
    </row>
    <row r="62" spans="1:7">
      <c r="A62" s="4">
        <v>61</v>
      </c>
      <c r="B62" s="6" t="s">
        <v>116</v>
      </c>
      <c r="C62" s="12" t="s">
        <v>117</v>
      </c>
      <c r="D62" s="5">
        <v>185000000</v>
      </c>
      <c r="E62" s="5">
        <v>317023851</v>
      </c>
      <c r="F62" s="5">
        <v>786558145</v>
      </c>
      <c r="G62" s="5"/>
    </row>
    <row r="63" spans="1:7">
      <c r="A63" s="4">
        <v>62</v>
      </c>
      <c r="B63" s="6" t="s">
        <v>118</v>
      </c>
      <c r="C63" s="12" t="s">
        <v>119</v>
      </c>
      <c r="D63" s="5">
        <v>185000000</v>
      </c>
      <c r="E63" s="5">
        <v>237282182</v>
      </c>
      <c r="F63" s="5">
        <v>554606532</v>
      </c>
      <c r="G63" s="5"/>
    </row>
    <row r="64" spans="1:7">
      <c r="A64" s="4">
        <v>63</v>
      </c>
      <c r="B64" s="6" t="s">
        <v>120</v>
      </c>
      <c r="C64" s="12" t="s">
        <v>121</v>
      </c>
      <c r="D64" s="5">
        <v>185000000</v>
      </c>
      <c r="E64" s="5">
        <v>151391338</v>
      </c>
      <c r="F64" s="5">
        <v>243491338</v>
      </c>
      <c r="G64" s="5"/>
    </row>
    <row r="65" spans="1:7">
      <c r="A65" s="4">
        <v>64</v>
      </c>
      <c r="B65" s="6">
        <v>38607</v>
      </c>
      <c r="C65" s="12" t="s">
        <v>122</v>
      </c>
      <c r="D65" s="5">
        <v>180000000</v>
      </c>
      <c r="E65" s="5">
        <v>291710957</v>
      </c>
      <c r="F65" s="5">
        <v>720539572</v>
      </c>
      <c r="G65" s="5"/>
    </row>
    <row r="66" spans="1:7">
      <c r="A66" s="4">
        <v>65</v>
      </c>
      <c r="B66" s="6" t="s">
        <v>123</v>
      </c>
      <c r="C66" s="12" t="s">
        <v>124</v>
      </c>
      <c r="D66" s="5">
        <v>180000000</v>
      </c>
      <c r="E66" s="5">
        <v>241407328</v>
      </c>
      <c r="F66" s="5">
        <v>758536735</v>
      </c>
      <c r="G66" s="5"/>
    </row>
    <row r="67" spans="1:7">
      <c r="A67" s="4">
        <v>66</v>
      </c>
      <c r="B67" s="6" t="s">
        <v>125</v>
      </c>
      <c r="C67" s="12" t="s">
        <v>126</v>
      </c>
      <c r="D67" s="5">
        <v>180000000</v>
      </c>
      <c r="E67" s="5">
        <v>223808164</v>
      </c>
      <c r="F67" s="5">
        <v>532590994</v>
      </c>
      <c r="G67" s="5"/>
    </row>
    <row r="68" spans="1:7">
      <c r="A68" s="4">
        <v>67</v>
      </c>
      <c r="B68" s="6">
        <v>39363</v>
      </c>
      <c r="C68" s="12" t="s">
        <v>127</v>
      </c>
      <c r="D68" s="5">
        <v>180000000</v>
      </c>
      <c r="E68" s="5">
        <v>140125968</v>
      </c>
      <c r="F68" s="5">
        <v>256585882</v>
      </c>
      <c r="G68" s="5"/>
    </row>
    <row r="69" spans="1:7">
      <c r="A69" s="4">
        <v>68</v>
      </c>
      <c r="B69" s="6">
        <v>42376</v>
      </c>
      <c r="C69" s="12" t="s">
        <v>128</v>
      </c>
      <c r="D69" s="5">
        <v>180000000</v>
      </c>
      <c r="E69" s="5">
        <v>125960421</v>
      </c>
      <c r="F69" s="5">
        <v>348460421</v>
      </c>
      <c r="G69" s="5"/>
    </row>
    <row r="70" spans="1:7">
      <c r="A70" s="4">
        <v>69</v>
      </c>
      <c r="B70" s="6" t="s">
        <v>129</v>
      </c>
      <c r="C70" s="12" t="s">
        <v>130</v>
      </c>
      <c r="D70" s="5">
        <v>180000000</v>
      </c>
      <c r="E70" s="5">
        <v>73864507</v>
      </c>
      <c r="F70" s="5">
        <v>180047784</v>
      </c>
      <c r="G70" s="5"/>
    </row>
    <row r="71" spans="1:7">
      <c r="A71" s="4">
        <v>70</v>
      </c>
      <c r="B71" s="6" t="s">
        <v>131</v>
      </c>
      <c r="C71" s="12" t="s">
        <v>132</v>
      </c>
      <c r="D71" s="5">
        <v>180000000</v>
      </c>
      <c r="E71" s="4">
        <v>0</v>
      </c>
      <c r="F71" s="4">
        <v>0</v>
      </c>
    </row>
    <row r="72" spans="1:7">
      <c r="A72" s="4">
        <v>71</v>
      </c>
      <c r="B72" s="6">
        <v>42157</v>
      </c>
      <c r="C72" s="12" t="s">
        <v>133</v>
      </c>
      <c r="D72" s="5">
        <v>179000000</v>
      </c>
      <c r="E72" s="5">
        <v>47482519</v>
      </c>
      <c r="F72" s="5">
        <v>181982519</v>
      </c>
      <c r="G72" s="5"/>
    </row>
    <row r="73" spans="1:7">
      <c r="A73" s="4">
        <v>72</v>
      </c>
      <c r="B73" s="6" t="s">
        <v>134</v>
      </c>
      <c r="C73" s="12" t="s">
        <v>135</v>
      </c>
      <c r="D73" s="5">
        <v>178000000</v>
      </c>
      <c r="E73" s="5">
        <v>155442489</v>
      </c>
      <c r="F73" s="5">
        <v>542742489</v>
      </c>
      <c r="G73" s="5"/>
    </row>
    <row r="74" spans="1:7">
      <c r="A74" s="4">
        <v>73</v>
      </c>
      <c r="B74" s="6">
        <v>41796</v>
      </c>
      <c r="C74" s="12" t="s">
        <v>136</v>
      </c>
      <c r="D74" s="5">
        <v>178000000</v>
      </c>
      <c r="E74" s="5">
        <v>100206256</v>
      </c>
      <c r="F74" s="5">
        <v>364406256</v>
      </c>
      <c r="G74" s="5"/>
    </row>
    <row r="75" spans="1:7">
      <c r="A75" s="4">
        <v>74</v>
      </c>
      <c r="B75" s="6" t="s">
        <v>137</v>
      </c>
      <c r="C75" s="12" t="s">
        <v>138</v>
      </c>
      <c r="D75" s="5">
        <v>175000000</v>
      </c>
      <c r="E75" s="5">
        <v>363624854</v>
      </c>
      <c r="F75" s="5">
        <v>959924854</v>
      </c>
      <c r="G75" s="5"/>
    </row>
    <row r="76" spans="1:7">
      <c r="A76" s="4">
        <v>75</v>
      </c>
      <c r="B76" s="6" t="s">
        <v>139</v>
      </c>
      <c r="C76" s="12" t="s">
        <v>140</v>
      </c>
      <c r="D76" s="5">
        <v>175000000</v>
      </c>
      <c r="E76" s="5">
        <v>356461711</v>
      </c>
      <c r="F76" s="5">
        <v>853923085</v>
      </c>
      <c r="G76" s="5"/>
    </row>
    <row r="77" spans="1:7">
      <c r="A77" s="4">
        <v>76</v>
      </c>
      <c r="B77" s="6" t="s">
        <v>141</v>
      </c>
      <c r="C77" s="12" t="s">
        <v>142</v>
      </c>
      <c r="D77" s="5">
        <v>175000000</v>
      </c>
      <c r="E77" s="5">
        <v>293004164</v>
      </c>
      <c r="F77" s="5">
        <v>731542621</v>
      </c>
      <c r="G77" s="5"/>
    </row>
    <row r="78" spans="1:7">
      <c r="A78" s="4">
        <v>77</v>
      </c>
      <c r="B78" s="6">
        <v>42498</v>
      </c>
      <c r="C78" s="12" t="s">
        <v>143</v>
      </c>
      <c r="D78" s="5">
        <v>175000000</v>
      </c>
      <c r="E78" s="5">
        <v>285462545</v>
      </c>
      <c r="F78" s="5">
        <v>638562545</v>
      </c>
      <c r="G78" s="5"/>
    </row>
    <row r="79" spans="1:7">
      <c r="A79" s="4">
        <v>78</v>
      </c>
      <c r="B79" s="6" t="s">
        <v>144</v>
      </c>
      <c r="C79" s="12" t="s">
        <v>145</v>
      </c>
      <c r="D79" s="5">
        <v>175000000</v>
      </c>
      <c r="E79" s="5">
        <v>198351526</v>
      </c>
      <c r="F79" s="5">
        <v>381687380</v>
      </c>
      <c r="G79" s="5"/>
    </row>
    <row r="80" spans="1:7">
      <c r="A80" s="4">
        <v>79</v>
      </c>
      <c r="B80" s="6">
        <v>40002</v>
      </c>
      <c r="C80" s="12" t="s">
        <v>146</v>
      </c>
      <c r="D80" s="5">
        <v>175000000</v>
      </c>
      <c r="E80" s="5">
        <v>150201498</v>
      </c>
      <c r="F80" s="5">
        <v>302469017</v>
      </c>
      <c r="G80" s="5"/>
    </row>
    <row r="81" spans="1:7">
      <c r="A81" s="4">
        <v>80</v>
      </c>
      <c r="B81" s="6" t="s">
        <v>147</v>
      </c>
      <c r="C81" s="12" t="s">
        <v>148</v>
      </c>
      <c r="D81" s="5">
        <v>175000000</v>
      </c>
      <c r="E81" s="5">
        <v>113805681</v>
      </c>
      <c r="F81" s="5">
        <v>221229335</v>
      </c>
      <c r="G81" s="5"/>
    </row>
    <row r="82" spans="1:7">
      <c r="A82" s="4">
        <v>81</v>
      </c>
      <c r="B82" s="6">
        <v>39455</v>
      </c>
      <c r="C82" s="12" t="s">
        <v>149</v>
      </c>
      <c r="D82" s="5">
        <v>175000000</v>
      </c>
      <c r="E82" s="5">
        <v>102491776</v>
      </c>
      <c r="F82" s="5">
        <v>405760225</v>
      </c>
      <c r="G82" s="5"/>
    </row>
    <row r="83" spans="1:7">
      <c r="A83" s="4">
        <v>82</v>
      </c>
      <c r="B83" s="6" t="s">
        <v>150</v>
      </c>
      <c r="C83" s="12" t="s">
        <v>151</v>
      </c>
      <c r="D83" s="5">
        <v>175000000</v>
      </c>
      <c r="E83" s="5">
        <v>100289690</v>
      </c>
      <c r="F83" s="5">
        <v>174131329</v>
      </c>
      <c r="G83" s="5"/>
    </row>
    <row r="84" spans="1:7">
      <c r="A84" s="4">
        <v>83</v>
      </c>
      <c r="B84" s="6" t="s">
        <v>152</v>
      </c>
      <c r="C84" s="12" t="s">
        <v>153</v>
      </c>
      <c r="D84" s="5">
        <v>175000000</v>
      </c>
      <c r="E84" s="5">
        <v>88246220</v>
      </c>
      <c r="F84" s="5">
        <v>264246220</v>
      </c>
      <c r="G84" s="5"/>
    </row>
    <row r="85" spans="1:7">
      <c r="A85" s="4">
        <v>84</v>
      </c>
      <c r="B85" s="6" t="s">
        <v>154</v>
      </c>
      <c r="C85" s="12" t="s">
        <v>155</v>
      </c>
      <c r="D85" s="5">
        <v>175000000</v>
      </c>
      <c r="E85" s="5">
        <v>38362475</v>
      </c>
      <c r="F85" s="5">
        <v>151659062</v>
      </c>
      <c r="G85" s="5"/>
    </row>
    <row r="86" spans="1:7">
      <c r="A86" s="4">
        <v>85</v>
      </c>
      <c r="B86" s="6" t="s">
        <v>156</v>
      </c>
      <c r="C86" s="12" t="s">
        <v>157</v>
      </c>
      <c r="D86" s="5">
        <v>175000000</v>
      </c>
      <c r="E86" s="4">
        <v>0</v>
      </c>
      <c r="F86" s="4">
        <v>0</v>
      </c>
    </row>
    <row r="87" spans="1:7">
      <c r="A87" s="4">
        <v>86</v>
      </c>
      <c r="B87" s="6">
        <v>41647</v>
      </c>
      <c r="C87" s="12" t="s">
        <v>158</v>
      </c>
      <c r="D87" s="5">
        <v>170000000</v>
      </c>
      <c r="E87" s="5">
        <v>333172112</v>
      </c>
      <c r="F87" s="5">
        <v>771172112</v>
      </c>
      <c r="G87" s="5"/>
    </row>
    <row r="88" spans="1:7">
      <c r="A88" s="4">
        <v>87</v>
      </c>
      <c r="B88" s="6">
        <v>40364</v>
      </c>
      <c r="C88" s="12" t="s">
        <v>159</v>
      </c>
      <c r="D88" s="5">
        <v>170000000</v>
      </c>
      <c r="E88" s="5">
        <v>312433331</v>
      </c>
      <c r="F88" s="5">
        <v>623561331</v>
      </c>
      <c r="G88" s="5"/>
    </row>
    <row r="89" spans="1:7">
      <c r="A89" s="4">
        <v>88</v>
      </c>
      <c r="B89" s="6">
        <v>41733</v>
      </c>
      <c r="C89" s="12" t="s">
        <v>160</v>
      </c>
      <c r="D89" s="5">
        <v>170000000</v>
      </c>
      <c r="E89" s="5">
        <v>259746958</v>
      </c>
      <c r="F89" s="5">
        <v>714401889</v>
      </c>
      <c r="G89" s="5"/>
    </row>
    <row r="90" spans="1:7">
      <c r="A90" s="4">
        <v>89</v>
      </c>
      <c r="B90" s="6">
        <v>41950</v>
      </c>
      <c r="C90" s="12" t="s">
        <v>161</v>
      </c>
      <c r="D90" s="5">
        <v>170000000</v>
      </c>
      <c r="E90" s="5">
        <v>208545589</v>
      </c>
      <c r="F90" s="5">
        <v>703545589</v>
      </c>
      <c r="G90" s="5"/>
    </row>
    <row r="91" spans="1:7">
      <c r="A91" s="4">
        <v>90</v>
      </c>
      <c r="B91" s="6">
        <v>38271</v>
      </c>
      <c r="C91" s="12" t="s">
        <v>162</v>
      </c>
      <c r="D91" s="5">
        <v>170000000</v>
      </c>
      <c r="E91" s="5">
        <v>194949659</v>
      </c>
      <c r="F91" s="5">
        <v>319090241</v>
      </c>
      <c r="G91" s="5"/>
    </row>
    <row r="92" spans="1:7">
      <c r="A92" s="4">
        <v>91</v>
      </c>
      <c r="B92" s="6">
        <v>40914</v>
      </c>
      <c r="C92" s="12" t="s">
        <v>163</v>
      </c>
      <c r="D92" s="5">
        <v>170000000</v>
      </c>
      <c r="E92" s="5">
        <v>155136755</v>
      </c>
      <c r="F92" s="5">
        <v>401016924</v>
      </c>
      <c r="G92" s="5"/>
    </row>
    <row r="93" spans="1:7">
      <c r="A93" s="4">
        <v>92</v>
      </c>
      <c r="B93" s="6">
        <v>37628</v>
      </c>
      <c r="C93" s="12" t="s">
        <v>164</v>
      </c>
      <c r="D93" s="5">
        <v>170000000</v>
      </c>
      <c r="E93" s="5">
        <v>150358296</v>
      </c>
      <c r="F93" s="5">
        <v>433058296</v>
      </c>
      <c r="G93" s="5"/>
    </row>
    <row r="94" spans="1:7">
      <c r="A94" s="4">
        <v>93</v>
      </c>
      <c r="B94" s="6">
        <v>38173</v>
      </c>
      <c r="C94" s="12" t="s">
        <v>165</v>
      </c>
      <c r="D94" s="5">
        <v>170000000</v>
      </c>
      <c r="E94" s="5">
        <v>120150546</v>
      </c>
      <c r="F94" s="5">
        <v>300150546</v>
      </c>
      <c r="G94" s="5"/>
    </row>
    <row r="95" spans="1:7">
      <c r="A95" s="4">
        <v>94</v>
      </c>
      <c r="B95" s="6" t="s">
        <v>166</v>
      </c>
      <c r="C95" s="12" t="s">
        <v>167</v>
      </c>
      <c r="D95" s="5">
        <v>170000000</v>
      </c>
      <c r="E95" s="5">
        <v>93436322</v>
      </c>
      <c r="F95" s="5">
        <v>205336322</v>
      </c>
      <c r="G95" s="5"/>
    </row>
    <row r="96" spans="1:7">
      <c r="A96" s="4">
        <v>95</v>
      </c>
      <c r="B96" s="6" t="s">
        <v>134</v>
      </c>
      <c r="C96" s="12" t="s">
        <v>168</v>
      </c>
      <c r="D96" s="5">
        <v>170000000</v>
      </c>
      <c r="E96" s="5">
        <v>77039494</v>
      </c>
      <c r="F96" s="5">
        <v>277439494</v>
      </c>
      <c r="G96" s="5"/>
    </row>
    <row r="97" spans="1:7">
      <c r="A97" s="4">
        <v>96</v>
      </c>
      <c r="B97" s="6" t="s">
        <v>169</v>
      </c>
      <c r="C97" s="12" t="s">
        <v>170</v>
      </c>
      <c r="D97" s="5">
        <v>165000000</v>
      </c>
      <c r="E97" s="5">
        <v>238736787</v>
      </c>
      <c r="F97" s="5">
        <v>756244673</v>
      </c>
      <c r="G97" s="5"/>
    </row>
    <row r="98" spans="1:7">
      <c r="A98" s="4">
        <v>97</v>
      </c>
      <c r="B98" s="6">
        <v>41831</v>
      </c>
      <c r="C98" s="12" t="s">
        <v>171</v>
      </c>
      <c r="D98" s="5">
        <v>165000000</v>
      </c>
      <c r="E98" s="5">
        <v>222527828</v>
      </c>
      <c r="F98" s="5">
        <v>652127828</v>
      </c>
      <c r="G98" s="5"/>
    </row>
    <row r="99" spans="1:7">
      <c r="A99" s="4">
        <v>98</v>
      </c>
      <c r="B99" s="6" t="s">
        <v>172</v>
      </c>
      <c r="C99" s="12" t="s">
        <v>173</v>
      </c>
      <c r="D99" s="5">
        <v>165000000</v>
      </c>
      <c r="E99" s="5">
        <v>217581231</v>
      </c>
      <c r="F99" s="5">
        <v>494870991</v>
      </c>
      <c r="G99" s="5"/>
    </row>
    <row r="100" spans="1:7">
      <c r="A100" s="4">
        <v>99</v>
      </c>
      <c r="B100" s="6">
        <v>40950</v>
      </c>
      <c r="C100" s="12" t="s">
        <v>174</v>
      </c>
      <c r="D100" s="5">
        <v>165000000</v>
      </c>
      <c r="E100" s="5">
        <v>189412677</v>
      </c>
      <c r="F100" s="5">
        <v>496511521</v>
      </c>
      <c r="G100" s="5"/>
    </row>
    <row r="101" spans="1:7">
      <c r="A101" s="4">
        <v>100</v>
      </c>
      <c r="B101" s="6">
        <v>41770</v>
      </c>
      <c r="C101" s="12" t="s">
        <v>175</v>
      </c>
      <c r="D101" s="5">
        <v>165000000</v>
      </c>
      <c r="E101" s="5">
        <v>188017894</v>
      </c>
      <c r="F101" s="5">
        <v>665417894</v>
      </c>
      <c r="G101" s="5"/>
    </row>
    <row r="102" spans="1:7">
      <c r="A102" s="4">
        <v>101</v>
      </c>
      <c r="B102" s="6" t="s">
        <v>176</v>
      </c>
      <c r="C102" s="12" t="s">
        <v>177</v>
      </c>
      <c r="D102" s="5">
        <v>165000000</v>
      </c>
      <c r="E102" s="5">
        <v>102886912</v>
      </c>
      <c r="F102" s="5">
        <v>383686912</v>
      </c>
      <c r="G102" s="5"/>
    </row>
    <row r="103" spans="1:7">
      <c r="A103" s="4">
        <v>102</v>
      </c>
      <c r="B103" s="6" t="s">
        <v>178</v>
      </c>
      <c r="C103" s="12" t="s">
        <v>179</v>
      </c>
      <c r="D103" s="5">
        <v>163000000</v>
      </c>
      <c r="E103" s="5">
        <v>100240551</v>
      </c>
      <c r="F103" s="5">
        <v>175910315</v>
      </c>
      <c r="G103" s="5"/>
    </row>
    <row r="104" spans="1:7">
      <c r="A104" s="4">
        <v>103</v>
      </c>
      <c r="B104" s="6" t="s">
        <v>180</v>
      </c>
      <c r="C104" s="12" t="s">
        <v>181</v>
      </c>
      <c r="D104" s="5">
        <v>160000000</v>
      </c>
      <c r="E104" s="5">
        <v>322719944</v>
      </c>
      <c r="F104" s="5">
        <v>807330936</v>
      </c>
      <c r="G104" s="5"/>
    </row>
    <row r="105" spans="1:7">
      <c r="A105" s="4">
        <v>104</v>
      </c>
      <c r="B105" s="6" t="s">
        <v>182</v>
      </c>
      <c r="C105" s="12" t="s">
        <v>183</v>
      </c>
      <c r="D105" s="5">
        <v>160000000</v>
      </c>
      <c r="E105" s="5">
        <v>292576195</v>
      </c>
      <c r="F105" s="5">
        <v>832584416</v>
      </c>
      <c r="G105" s="5"/>
    </row>
    <row r="106" spans="1:7">
      <c r="A106" s="4">
        <v>105</v>
      </c>
      <c r="B106" s="6" t="s">
        <v>184</v>
      </c>
      <c r="C106" s="12" t="s">
        <v>185</v>
      </c>
      <c r="D106" s="5">
        <v>160000000</v>
      </c>
      <c r="E106" s="5">
        <v>281723902</v>
      </c>
      <c r="F106" s="5">
        <v>650523427</v>
      </c>
      <c r="G106" s="5"/>
    </row>
    <row r="107" spans="1:7">
      <c r="A107" s="4">
        <v>106</v>
      </c>
      <c r="B107" s="6" t="s">
        <v>186</v>
      </c>
      <c r="C107" s="12" t="s">
        <v>187</v>
      </c>
      <c r="D107" s="5">
        <v>160000000</v>
      </c>
      <c r="E107" s="5">
        <v>238679850</v>
      </c>
      <c r="F107" s="5">
        <v>789952811</v>
      </c>
      <c r="G107" s="5"/>
    </row>
    <row r="108" spans="1:7">
      <c r="A108" s="4">
        <v>107</v>
      </c>
      <c r="B108" s="6" t="s">
        <v>188</v>
      </c>
      <c r="C108" s="12" t="s">
        <v>189</v>
      </c>
      <c r="D108" s="5">
        <v>160000000</v>
      </c>
      <c r="E108" s="5">
        <v>200676069</v>
      </c>
      <c r="F108" s="5">
        <v>529076069</v>
      </c>
      <c r="G108" s="5"/>
    </row>
    <row r="109" spans="1:7">
      <c r="A109" s="4">
        <v>108</v>
      </c>
      <c r="B109" s="6">
        <v>40608</v>
      </c>
      <c r="C109" s="12" t="s">
        <v>190</v>
      </c>
      <c r="D109" s="5">
        <v>160000000</v>
      </c>
      <c r="E109" s="5">
        <v>146408305</v>
      </c>
      <c r="F109" s="5">
        <v>355408305</v>
      </c>
      <c r="G109" s="5"/>
    </row>
    <row r="110" spans="1:7">
      <c r="A110" s="4">
        <v>109</v>
      </c>
      <c r="B110" s="6" t="s">
        <v>191</v>
      </c>
      <c r="C110" s="12" t="s">
        <v>192</v>
      </c>
      <c r="D110" s="5">
        <v>160000000</v>
      </c>
      <c r="E110" s="5">
        <v>127509326</v>
      </c>
      <c r="F110" s="5">
        <v>329809326</v>
      </c>
      <c r="G110" s="5"/>
    </row>
    <row r="111" spans="1:7">
      <c r="A111" s="4">
        <v>110</v>
      </c>
      <c r="B111" s="6" t="s">
        <v>193</v>
      </c>
      <c r="C111" s="12" t="s">
        <v>194</v>
      </c>
      <c r="D111" s="5">
        <v>160000000</v>
      </c>
      <c r="E111" s="5">
        <v>63150991</v>
      </c>
      <c r="F111" s="5">
        <v>217986320</v>
      </c>
      <c r="G111" s="5"/>
    </row>
    <row r="112" spans="1:7">
      <c r="A112" s="4">
        <v>111</v>
      </c>
      <c r="B112" s="6">
        <v>39056</v>
      </c>
      <c r="C112" s="12" t="s">
        <v>195</v>
      </c>
      <c r="D112" s="5">
        <v>160000000</v>
      </c>
      <c r="E112" s="5">
        <v>60674817</v>
      </c>
      <c r="F112" s="5">
        <v>181674817</v>
      </c>
      <c r="G112" s="5"/>
    </row>
    <row r="113" spans="1:7">
      <c r="A113" s="4">
        <v>112</v>
      </c>
      <c r="B113" s="6">
        <v>42649</v>
      </c>
      <c r="C113" s="12" t="s">
        <v>196</v>
      </c>
      <c r="D113" s="5">
        <v>160000000</v>
      </c>
      <c r="E113" s="5">
        <v>47225655</v>
      </c>
      <c r="F113" s="5">
        <v>433125655</v>
      </c>
      <c r="G113" s="5"/>
    </row>
    <row r="114" spans="1:7">
      <c r="A114" s="4">
        <v>113</v>
      </c>
      <c r="B114" s="6" t="s">
        <v>197</v>
      </c>
      <c r="C114" s="12" t="s">
        <v>198</v>
      </c>
      <c r="D114" s="5">
        <v>156000000</v>
      </c>
      <c r="E114" s="4">
        <v>0</v>
      </c>
      <c r="F114" s="4">
        <v>0</v>
      </c>
    </row>
    <row r="115" spans="1:7">
      <c r="A115" s="4">
        <v>114</v>
      </c>
      <c r="B115" s="6">
        <v>40463</v>
      </c>
      <c r="C115" s="12" t="s">
        <v>199</v>
      </c>
      <c r="D115" s="5">
        <v>155000000</v>
      </c>
      <c r="E115" s="5">
        <v>104386950</v>
      </c>
      <c r="F115" s="5">
        <v>418186950</v>
      </c>
      <c r="G115" s="5"/>
    </row>
    <row r="116" spans="1:7">
      <c r="A116" s="4">
        <v>115</v>
      </c>
      <c r="B116" s="6">
        <v>42011</v>
      </c>
      <c r="C116" s="12" t="s">
        <v>200</v>
      </c>
      <c r="D116" s="5">
        <v>155000000</v>
      </c>
      <c r="E116" s="5">
        <v>89760956</v>
      </c>
      <c r="F116" s="5">
        <v>440160956</v>
      </c>
      <c r="G116" s="5"/>
    </row>
    <row r="117" spans="1:7">
      <c r="A117" s="4">
        <v>116</v>
      </c>
      <c r="B117" s="6" t="s">
        <v>201</v>
      </c>
      <c r="C117" s="12" t="s">
        <v>202</v>
      </c>
      <c r="D117" s="5">
        <v>155000000</v>
      </c>
      <c r="E117" s="5">
        <v>34297191</v>
      </c>
      <c r="F117" s="5">
        <v>167297191</v>
      </c>
      <c r="G117" s="5"/>
    </row>
    <row r="118" spans="1:7">
      <c r="A118" s="4">
        <v>117</v>
      </c>
      <c r="B118" s="6" t="s">
        <v>203</v>
      </c>
      <c r="C118" s="12" t="s">
        <v>204</v>
      </c>
      <c r="D118" s="5">
        <v>151500000</v>
      </c>
      <c r="E118" s="5">
        <v>198539855</v>
      </c>
      <c r="F118" s="5">
        <v>449239855</v>
      </c>
      <c r="G118" s="5"/>
    </row>
    <row r="119" spans="1:7">
      <c r="A119" s="4">
        <v>118</v>
      </c>
      <c r="B119" s="6">
        <v>39120</v>
      </c>
      <c r="C119" s="12" t="s">
        <v>55</v>
      </c>
      <c r="D119" s="5">
        <v>151000000</v>
      </c>
      <c r="E119" s="5">
        <v>319246193</v>
      </c>
      <c r="F119" s="5">
        <v>708272592</v>
      </c>
      <c r="G119" s="5"/>
    </row>
    <row r="120" spans="1:7">
      <c r="A120" s="4">
        <v>119</v>
      </c>
      <c r="B120" s="6" t="s">
        <v>37</v>
      </c>
      <c r="C120" s="12" t="s">
        <v>38</v>
      </c>
      <c r="D120" s="5">
        <v>150000000</v>
      </c>
      <c r="E120" s="5">
        <v>400738009</v>
      </c>
      <c r="F120" s="5">
        <v>1274234980</v>
      </c>
      <c r="G120" s="5"/>
    </row>
    <row r="121" spans="1:7">
      <c r="A121" s="4">
        <v>120</v>
      </c>
      <c r="B121" s="6">
        <v>39393</v>
      </c>
      <c r="C121" s="12" t="s">
        <v>48</v>
      </c>
      <c r="D121" s="5">
        <v>150000000</v>
      </c>
      <c r="E121" s="5">
        <v>292004738</v>
      </c>
      <c r="F121" s="5">
        <v>942943935</v>
      </c>
      <c r="G121" s="5"/>
    </row>
    <row r="122" spans="1:7">
      <c r="A122" s="4">
        <v>121</v>
      </c>
      <c r="B122" s="6" t="s">
        <v>35</v>
      </c>
      <c r="C122" s="12" t="s">
        <v>36</v>
      </c>
      <c r="D122" s="5">
        <v>150000000</v>
      </c>
      <c r="E122" s="5">
        <v>290013036</v>
      </c>
      <c r="F122" s="5">
        <v>896911078</v>
      </c>
      <c r="G122" s="5"/>
    </row>
    <row r="123" spans="1:7">
      <c r="A123" s="4">
        <v>122</v>
      </c>
      <c r="B123" s="6" t="s">
        <v>205</v>
      </c>
      <c r="C123" s="12" t="s">
        <v>206</v>
      </c>
      <c r="D123" s="5">
        <v>150000000</v>
      </c>
      <c r="E123" s="5">
        <v>281553689</v>
      </c>
      <c r="F123" s="5">
        <v>738576929</v>
      </c>
      <c r="G123" s="5"/>
    </row>
    <row r="124" spans="1:7">
      <c r="A124" s="4">
        <v>123</v>
      </c>
      <c r="B124" s="6" t="s">
        <v>207</v>
      </c>
      <c r="C124" s="12" t="s">
        <v>208</v>
      </c>
      <c r="D124" s="5">
        <v>150000000</v>
      </c>
      <c r="E124" s="5">
        <v>256393010</v>
      </c>
      <c r="F124" s="5">
        <v>585532684</v>
      </c>
      <c r="G124" s="5"/>
    </row>
    <row r="125" spans="1:7">
      <c r="A125" s="4">
        <v>124</v>
      </c>
      <c r="B125" s="6">
        <v>39454</v>
      </c>
      <c r="C125" s="12" t="s">
        <v>209</v>
      </c>
      <c r="D125" s="5">
        <v>150000000</v>
      </c>
      <c r="E125" s="5">
        <v>227946274</v>
      </c>
      <c r="F125" s="5">
        <v>624234272</v>
      </c>
      <c r="G125" s="5"/>
    </row>
    <row r="126" spans="1:7">
      <c r="A126" s="4">
        <v>125</v>
      </c>
      <c r="B126" s="6" t="s">
        <v>210</v>
      </c>
      <c r="C126" s="12" t="s">
        <v>211</v>
      </c>
      <c r="D126" s="5">
        <v>150000000</v>
      </c>
      <c r="E126" s="5">
        <v>206459076</v>
      </c>
      <c r="F126" s="5">
        <v>475825484</v>
      </c>
      <c r="G126" s="5"/>
    </row>
    <row r="127" spans="1:7">
      <c r="A127" s="4">
        <v>126</v>
      </c>
      <c r="B127" s="6" t="s">
        <v>212</v>
      </c>
      <c r="C127" s="12" t="s">
        <v>213</v>
      </c>
      <c r="D127" s="5">
        <v>150000000</v>
      </c>
      <c r="E127" s="5">
        <v>206445654</v>
      </c>
      <c r="F127" s="5">
        <v>626549695</v>
      </c>
      <c r="G127" s="5"/>
    </row>
    <row r="128" spans="1:7">
      <c r="A128" s="4">
        <v>127</v>
      </c>
      <c r="B128" s="6">
        <v>41497</v>
      </c>
      <c r="C128" s="12" t="s">
        <v>214</v>
      </c>
      <c r="D128" s="5">
        <v>150000000</v>
      </c>
      <c r="E128" s="5">
        <v>206362140</v>
      </c>
      <c r="F128" s="5">
        <v>644602516</v>
      </c>
      <c r="G128" s="5"/>
    </row>
    <row r="129" spans="1:7">
      <c r="A129" s="4">
        <v>128</v>
      </c>
      <c r="B129" s="6" t="s">
        <v>215</v>
      </c>
      <c r="C129" s="12" t="s">
        <v>216</v>
      </c>
      <c r="D129" s="5">
        <v>150000000</v>
      </c>
      <c r="E129" s="5">
        <v>205343774</v>
      </c>
      <c r="F129" s="5">
        <v>359142722</v>
      </c>
      <c r="G129" s="5"/>
    </row>
    <row r="130" spans="1:7">
      <c r="A130" s="4">
        <v>129</v>
      </c>
      <c r="B130" s="6" t="s">
        <v>217</v>
      </c>
      <c r="C130" s="12" t="s">
        <v>218</v>
      </c>
      <c r="D130" s="5">
        <v>150000000</v>
      </c>
      <c r="E130" s="5">
        <v>195042377</v>
      </c>
      <c r="F130" s="5">
        <v>700868363</v>
      </c>
      <c r="G130" s="5"/>
    </row>
    <row r="131" spans="1:7">
      <c r="A131" s="4">
        <v>130</v>
      </c>
      <c r="B131" s="6">
        <v>40699</v>
      </c>
      <c r="C131" s="12" t="s">
        <v>219</v>
      </c>
      <c r="D131" s="5">
        <v>150000000</v>
      </c>
      <c r="E131" s="5">
        <v>181030624</v>
      </c>
      <c r="F131" s="5">
        <v>449326618</v>
      </c>
      <c r="G131" s="5"/>
    </row>
    <row r="132" spans="1:7">
      <c r="A132" s="4">
        <v>131</v>
      </c>
      <c r="B132" s="6">
        <v>39640</v>
      </c>
      <c r="C132" s="12" t="s">
        <v>220</v>
      </c>
      <c r="D132" s="5">
        <v>150000000</v>
      </c>
      <c r="E132" s="5">
        <v>180010950</v>
      </c>
      <c r="F132" s="5">
        <v>599516844</v>
      </c>
      <c r="G132" s="5"/>
    </row>
    <row r="133" spans="1:7">
      <c r="A133" s="4">
        <v>132</v>
      </c>
      <c r="B133" s="6">
        <v>39818</v>
      </c>
      <c r="C133" s="12" t="s">
        <v>221</v>
      </c>
      <c r="D133" s="5">
        <v>150000000</v>
      </c>
      <c r="E133" s="5">
        <v>179883157</v>
      </c>
      <c r="F133" s="5">
        <v>374825760</v>
      </c>
      <c r="G133" s="5"/>
    </row>
    <row r="134" spans="1:7">
      <c r="A134" s="4">
        <v>133</v>
      </c>
      <c r="B134" s="6" t="s">
        <v>222</v>
      </c>
      <c r="C134" s="12" t="s">
        <v>223</v>
      </c>
      <c r="D134" s="5">
        <v>150000000</v>
      </c>
      <c r="E134" s="5">
        <v>177243721</v>
      </c>
      <c r="F134" s="5">
        <v>402231063</v>
      </c>
      <c r="G134" s="5"/>
    </row>
    <row r="135" spans="1:7">
      <c r="A135" s="4">
        <v>134</v>
      </c>
      <c r="B135" s="6" t="s">
        <v>224</v>
      </c>
      <c r="C135" s="12" t="s">
        <v>225</v>
      </c>
      <c r="D135" s="5">
        <v>150000000</v>
      </c>
      <c r="E135" s="5">
        <v>165249063</v>
      </c>
      <c r="F135" s="5">
        <v>664837547</v>
      </c>
      <c r="G135" s="5"/>
    </row>
    <row r="136" spans="1:7">
      <c r="A136" s="4">
        <v>135</v>
      </c>
      <c r="B136" s="6" t="s">
        <v>226</v>
      </c>
      <c r="C136" s="12" t="s">
        <v>227</v>
      </c>
      <c r="D136" s="5">
        <v>150000000</v>
      </c>
      <c r="E136" s="5">
        <v>153636354</v>
      </c>
      <c r="F136" s="5">
        <v>373136354</v>
      </c>
      <c r="G136" s="5"/>
    </row>
    <row r="137" spans="1:7">
      <c r="A137" s="4">
        <v>136</v>
      </c>
      <c r="B137" s="6">
        <v>37752</v>
      </c>
      <c r="C137" s="12" t="s">
        <v>228</v>
      </c>
      <c r="D137" s="5">
        <v>150000000</v>
      </c>
      <c r="E137" s="5">
        <v>139270910</v>
      </c>
      <c r="F137" s="5">
        <v>427300260</v>
      </c>
      <c r="G137" s="5"/>
    </row>
    <row r="138" spans="1:7">
      <c r="A138" s="4">
        <v>137</v>
      </c>
      <c r="B138" s="6">
        <v>38842</v>
      </c>
      <c r="C138" s="12" t="s">
        <v>229</v>
      </c>
      <c r="D138" s="5">
        <v>150000000</v>
      </c>
      <c r="E138" s="5">
        <v>133501348</v>
      </c>
      <c r="F138" s="5">
        <v>397501348</v>
      </c>
      <c r="G138" s="5"/>
    </row>
    <row r="139" spans="1:7">
      <c r="A139" s="4">
        <v>138</v>
      </c>
      <c r="B139" s="6" t="s">
        <v>230</v>
      </c>
      <c r="C139" s="12" t="s">
        <v>231</v>
      </c>
      <c r="D139" s="5">
        <v>150000000</v>
      </c>
      <c r="E139" s="5">
        <v>133375846</v>
      </c>
      <c r="F139" s="5">
        <v>490875846</v>
      </c>
      <c r="G139" s="5"/>
    </row>
    <row r="140" spans="1:7">
      <c r="A140" s="4">
        <v>139</v>
      </c>
      <c r="B140" s="6" t="s">
        <v>232</v>
      </c>
      <c r="C140" s="12" t="s">
        <v>233</v>
      </c>
      <c r="D140" s="5">
        <v>150000000</v>
      </c>
      <c r="E140" s="5">
        <v>133298577</v>
      </c>
      <c r="F140" s="5">
        <v>484161265</v>
      </c>
      <c r="G140" s="5"/>
    </row>
    <row r="141" spans="1:7">
      <c r="A141" s="4">
        <v>140</v>
      </c>
      <c r="B141" s="6">
        <v>40185</v>
      </c>
      <c r="C141" s="12" t="s">
        <v>234</v>
      </c>
      <c r="D141" s="5">
        <v>150000000</v>
      </c>
      <c r="E141" s="5">
        <v>131772187</v>
      </c>
      <c r="F141" s="5">
        <v>319713881</v>
      </c>
      <c r="G141" s="5"/>
    </row>
    <row r="142" spans="1:7">
      <c r="A142" s="4">
        <v>141</v>
      </c>
      <c r="B142" s="6">
        <v>39124</v>
      </c>
      <c r="C142" s="12" t="s">
        <v>235</v>
      </c>
      <c r="D142" s="5">
        <v>150000000</v>
      </c>
      <c r="E142" s="5">
        <v>126631277</v>
      </c>
      <c r="F142" s="5">
        <v>287594577</v>
      </c>
      <c r="G142" s="5"/>
    </row>
    <row r="143" spans="1:7">
      <c r="A143" s="4">
        <v>142</v>
      </c>
      <c r="B143" s="6" t="s">
        <v>236</v>
      </c>
      <c r="C143" s="12" t="s">
        <v>237</v>
      </c>
      <c r="D143" s="5">
        <v>150000000</v>
      </c>
      <c r="E143" s="5">
        <v>119436770</v>
      </c>
      <c r="F143" s="5">
        <v>292817841</v>
      </c>
      <c r="G143" s="5"/>
    </row>
    <row r="144" spans="1:7">
      <c r="A144" s="4">
        <v>143</v>
      </c>
      <c r="B144" s="6" t="s">
        <v>238</v>
      </c>
      <c r="C144" s="12" t="s">
        <v>239</v>
      </c>
      <c r="D144" s="5">
        <v>150000000</v>
      </c>
      <c r="E144" s="5">
        <v>114053759</v>
      </c>
      <c r="F144" s="5">
        <v>328015209</v>
      </c>
      <c r="G144" s="5"/>
    </row>
    <row r="145" spans="1:7">
      <c r="A145" s="4">
        <v>144</v>
      </c>
      <c r="B145" s="6" t="s">
        <v>240</v>
      </c>
      <c r="C145" s="12" t="s">
        <v>241</v>
      </c>
      <c r="D145" s="5">
        <v>150000000</v>
      </c>
      <c r="E145" s="5">
        <v>83670083</v>
      </c>
      <c r="F145" s="5">
        <v>305270083</v>
      </c>
      <c r="G145" s="5"/>
    </row>
    <row r="146" spans="1:7">
      <c r="A146" s="4">
        <v>145</v>
      </c>
      <c r="B146" s="6" t="s">
        <v>242</v>
      </c>
      <c r="C146" s="12" t="s">
        <v>243</v>
      </c>
      <c r="D146" s="5">
        <v>150000000</v>
      </c>
      <c r="E146" s="5">
        <v>82195215</v>
      </c>
      <c r="F146" s="5">
        <v>194995215</v>
      </c>
      <c r="G146" s="5"/>
    </row>
    <row r="147" spans="1:7">
      <c r="A147" s="4">
        <v>146</v>
      </c>
      <c r="B147" s="6">
        <v>41218</v>
      </c>
      <c r="C147" s="12" t="s">
        <v>244</v>
      </c>
      <c r="D147" s="5">
        <v>150000000</v>
      </c>
      <c r="E147" s="5">
        <v>79727149</v>
      </c>
      <c r="F147" s="5">
        <v>238202668</v>
      </c>
      <c r="G147" s="5"/>
    </row>
    <row r="148" spans="1:7">
      <c r="A148" s="4">
        <v>147</v>
      </c>
      <c r="B148" s="6" t="s">
        <v>245</v>
      </c>
      <c r="C148" s="12" t="s">
        <v>246</v>
      </c>
      <c r="D148" s="5">
        <v>150000000</v>
      </c>
      <c r="E148" s="5">
        <v>73103784</v>
      </c>
      <c r="F148" s="5">
        <v>205440387</v>
      </c>
      <c r="G148" s="5"/>
    </row>
    <row r="149" spans="1:7">
      <c r="A149" s="4">
        <v>148</v>
      </c>
      <c r="B149" s="6">
        <v>40514</v>
      </c>
      <c r="C149" s="12" t="s">
        <v>247</v>
      </c>
      <c r="D149" s="5">
        <v>150000000</v>
      </c>
      <c r="E149" s="5">
        <v>62189884</v>
      </c>
      <c r="F149" s="5">
        <v>142634358</v>
      </c>
      <c r="G149" s="5"/>
    </row>
    <row r="150" spans="1:7">
      <c r="A150" s="4">
        <v>149</v>
      </c>
      <c r="B150" s="6">
        <v>42257</v>
      </c>
      <c r="C150" s="12" t="s">
        <v>248</v>
      </c>
      <c r="D150" s="5">
        <v>150000000</v>
      </c>
      <c r="E150" s="5">
        <v>35088320</v>
      </c>
      <c r="F150" s="5">
        <v>123888320</v>
      </c>
      <c r="G150" s="5"/>
    </row>
    <row r="151" spans="1:7">
      <c r="A151" s="4">
        <v>150</v>
      </c>
      <c r="B151" s="6">
        <v>40850</v>
      </c>
      <c r="C151" s="12" t="s">
        <v>249</v>
      </c>
      <c r="D151" s="5">
        <v>150000000</v>
      </c>
      <c r="E151" s="5">
        <v>21392758</v>
      </c>
      <c r="F151" s="5">
        <v>39549758</v>
      </c>
      <c r="G151" s="5"/>
    </row>
    <row r="152" spans="1:7">
      <c r="A152" s="4">
        <v>151</v>
      </c>
      <c r="B152" s="6" t="s">
        <v>250</v>
      </c>
      <c r="C152" s="12" t="s">
        <v>251</v>
      </c>
      <c r="D152" s="5">
        <v>150000000</v>
      </c>
      <c r="E152" s="4">
        <v>0</v>
      </c>
      <c r="F152" s="4">
        <v>0</v>
      </c>
    </row>
    <row r="153" spans="1:7">
      <c r="A153" s="4">
        <v>152</v>
      </c>
      <c r="B153" s="6">
        <v>38787</v>
      </c>
      <c r="C153" s="12" t="s">
        <v>252</v>
      </c>
      <c r="D153" s="5">
        <v>149000000</v>
      </c>
      <c r="E153" s="5">
        <v>64665672</v>
      </c>
      <c r="F153" s="5">
        <v>179357126</v>
      </c>
      <c r="G153" s="5"/>
    </row>
    <row r="154" spans="1:7">
      <c r="A154" s="4">
        <v>153</v>
      </c>
      <c r="B154" s="6">
        <v>41127</v>
      </c>
      <c r="C154" s="12" t="s">
        <v>253</v>
      </c>
      <c r="D154" s="5">
        <v>145000000</v>
      </c>
      <c r="E154" s="5">
        <v>216391482</v>
      </c>
      <c r="F154" s="5">
        <v>746921271</v>
      </c>
      <c r="G154" s="5"/>
    </row>
    <row r="155" spans="1:7">
      <c r="A155" s="4">
        <v>154</v>
      </c>
      <c r="B155" s="6" t="s">
        <v>254</v>
      </c>
      <c r="C155" s="12" t="s">
        <v>255</v>
      </c>
      <c r="D155" s="5">
        <v>145000000</v>
      </c>
      <c r="E155" s="5">
        <v>209397903</v>
      </c>
      <c r="F155" s="5">
        <v>694713230</v>
      </c>
      <c r="G155" s="5"/>
    </row>
    <row r="156" spans="1:7">
      <c r="A156" s="4">
        <v>155</v>
      </c>
      <c r="B156" s="6" t="s">
        <v>256</v>
      </c>
      <c r="C156" s="12" t="s">
        <v>257</v>
      </c>
      <c r="D156" s="5">
        <v>145000000</v>
      </c>
      <c r="E156" s="5">
        <v>177002924</v>
      </c>
      <c r="F156" s="5">
        <v>616102924</v>
      </c>
      <c r="G156" s="5"/>
    </row>
    <row r="157" spans="1:7">
      <c r="A157" s="4">
        <v>156</v>
      </c>
      <c r="B157" s="6" t="s">
        <v>258</v>
      </c>
      <c r="C157" s="12" t="s">
        <v>259</v>
      </c>
      <c r="D157" s="5">
        <v>145000000</v>
      </c>
      <c r="E157" s="5">
        <v>171091819</v>
      </c>
      <c r="F157" s="5">
        <v>448191819</v>
      </c>
      <c r="G157" s="5"/>
    </row>
    <row r="158" spans="1:7">
      <c r="A158" s="4">
        <v>157</v>
      </c>
      <c r="B158" s="6">
        <v>41823</v>
      </c>
      <c r="C158" s="12" t="s">
        <v>260</v>
      </c>
      <c r="D158" s="5">
        <v>145000000</v>
      </c>
      <c r="E158" s="5">
        <v>111506430</v>
      </c>
      <c r="F158" s="5">
        <v>269806430</v>
      </c>
      <c r="G158" s="5"/>
    </row>
    <row r="159" spans="1:7">
      <c r="A159" s="4">
        <v>158</v>
      </c>
      <c r="B159" s="6" t="s">
        <v>261</v>
      </c>
      <c r="C159" s="12" t="s">
        <v>262</v>
      </c>
      <c r="D159" s="5">
        <v>145000000</v>
      </c>
      <c r="E159" s="5">
        <v>103412758</v>
      </c>
      <c r="F159" s="5">
        <v>306900902</v>
      </c>
      <c r="G159" s="5"/>
    </row>
    <row r="160" spans="1:7">
      <c r="A160" s="4">
        <v>159</v>
      </c>
      <c r="B160" s="6">
        <v>38568</v>
      </c>
      <c r="C160" s="12" t="s">
        <v>263</v>
      </c>
      <c r="D160" s="5">
        <v>145000000</v>
      </c>
      <c r="E160" s="5">
        <v>68671925</v>
      </c>
      <c r="F160" s="5">
        <v>121671925</v>
      </c>
      <c r="G160" s="5"/>
    </row>
    <row r="161" spans="1:7">
      <c r="A161" s="4">
        <v>160</v>
      </c>
      <c r="B161" s="6" t="s">
        <v>264</v>
      </c>
      <c r="C161" s="12" t="s">
        <v>265</v>
      </c>
      <c r="D161" s="5">
        <v>144000000</v>
      </c>
      <c r="E161" s="5">
        <v>125071564</v>
      </c>
      <c r="F161" s="5">
        <v>217748707</v>
      </c>
      <c r="G161" s="5"/>
    </row>
    <row r="162" spans="1:7">
      <c r="A162" s="4">
        <v>161</v>
      </c>
      <c r="B162" s="6" t="s">
        <v>266</v>
      </c>
      <c r="C162" s="12" t="s">
        <v>267</v>
      </c>
      <c r="D162" s="5">
        <v>142000000</v>
      </c>
      <c r="E162" s="5">
        <v>160942139</v>
      </c>
      <c r="F162" s="5">
        <v>431942139</v>
      </c>
      <c r="G162" s="5"/>
    </row>
    <row r="163" spans="1:7">
      <c r="A163" s="4">
        <v>162</v>
      </c>
      <c r="B163" s="6">
        <v>40030</v>
      </c>
      <c r="C163" s="12" t="s">
        <v>268</v>
      </c>
      <c r="D163" s="5">
        <v>140000000</v>
      </c>
      <c r="E163" s="5">
        <v>257730019</v>
      </c>
      <c r="F163" s="5">
        <v>385680446</v>
      </c>
      <c r="G163" s="5"/>
    </row>
    <row r="164" spans="1:7">
      <c r="A164" s="4">
        <v>163</v>
      </c>
      <c r="B164" s="6">
        <v>35802</v>
      </c>
      <c r="C164" s="12" t="s">
        <v>269</v>
      </c>
      <c r="D164" s="5">
        <v>140000000</v>
      </c>
      <c r="E164" s="5">
        <v>201578182</v>
      </c>
      <c r="F164" s="5">
        <v>554600000</v>
      </c>
      <c r="G164" s="5"/>
    </row>
    <row r="165" spans="1:7">
      <c r="A165" s="4">
        <v>164</v>
      </c>
      <c r="B165" s="6">
        <v>37322</v>
      </c>
      <c r="C165" s="12" t="s">
        <v>270</v>
      </c>
      <c r="D165" s="5">
        <v>140000000</v>
      </c>
      <c r="E165" s="5">
        <v>190418803</v>
      </c>
      <c r="F165" s="5">
        <v>441767803</v>
      </c>
      <c r="G165" s="5"/>
    </row>
    <row r="166" spans="1:7">
      <c r="A166" s="4">
        <v>165</v>
      </c>
      <c r="B166" s="6" t="s">
        <v>271</v>
      </c>
      <c r="C166" s="12" t="s">
        <v>272</v>
      </c>
      <c r="D166" s="5">
        <v>140000000</v>
      </c>
      <c r="E166" s="5">
        <v>176654505</v>
      </c>
      <c r="F166" s="5">
        <v>370569776</v>
      </c>
      <c r="G166" s="5"/>
    </row>
    <row r="167" spans="1:7">
      <c r="A167" s="4">
        <v>166</v>
      </c>
      <c r="B167" s="6" t="s">
        <v>273</v>
      </c>
      <c r="C167" s="12" t="s">
        <v>274</v>
      </c>
      <c r="D167" s="5">
        <v>140000000</v>
      </c>
      <c r="E167" s="5">
        <v>143528619</v>
      </c>
      <c r="F167" s="5">
        <v>518628619</v>
      </c>
      <c r="G167" s="5"/>
    </row>
    <row r="168" spans="1:7">
      <c r="A168" s="4">
        <v>167</v>
      </c>
      <c r="B168" s="6">
        <v>36075</v>
      </c>
      <c r="C168" s="12" t="s">
        <v>275</v>
      </c>
      <c r="D168" s="5">
        <v>140000000</v>
      </c>
      <c r="E168" s="5">
        <v>130444603</v>
      </c>
      <c r="F168" s="5">
        <v>285400000</v>
      </c>
      <c r="G168" s="5"/>
    </row>
    <row r="169" spans="1:7">
      <c r="A169" s="4">
        <v>168</v>
      </c>
      <c r="B169" s="6" t="s">
        <v>276</v>
      </c>
      <c r="C169" s="12" t="s">
        <v>277</v>
      </c>
      <c r="D169" s="5">
        <v>140000000</v>
      </c>
      <c r="E169" s="5">
        <v>122523060</v>
      </c>
      <c r="F169" s="5">
        <v>375740705</v>
      </c>
      <c r="G169" s="5"/>
    </row>
    <row r="170" spans="1:7">
      <c r="A170" s="4">
        <v>169</v>
      </c>
      <c r="B170" s="6">
        <v>37753</v>
      </c>
      <c r="C170" s="12" t="s">
        <v>278</v>
      </c>
      <c r="D170" s="5">
        <v>140000000</v>
      </c>
      <c r="E170" s="5">
        <v>111110575</v>
      </c>
      <c r="F170" s="5">
        <v>456810575</v>
      </c>
      <c r="G170" s="5"/>
    </row>
    <row r="171" spans="1:7">
      <c r="A171" s="4">
        <v>170</v>
      </c>
      <c r="B171" s="6" t="s">
        <v>279</v>
      </c>
      <c r="C171" s="12" t="s">
        <v>280</v>
      </c>
      <c r="D171" s="5">
        <v>140000000</v>
      </c>
      <c r="E171" s="5">
        <v>110550000</v>
      </c>
      <c r="F171" s="5">
        <v>203018919</v>
      </c>
      <c r="G171" s="5"/>
    </row>
    <row r="172" spans="1:7">
      <c r="A172" s="4">
        <v>171</v>
      </c>
      <c r="B172" s="6">
        <v>41985</v>
      </c>
      <c r="C172" s="12" t="s">
        <v>281</v>
      </c>
      <c r="D172" s="5">
        <v>140000000</v>
      </c>
      <c r="E172" s="5">
        <v>65014513</v>
      </c>
      <c r="F172" s="5">
        <v>268314513</v>
      </c>
      <c r="G172" s="5"/>
    </row>
    <row r="173" spans="1:7">
      <c r="A173" s="4">
        <v>172</v>
      </c>
      <c r="B173" s="6">
        <v>42376</v>
      </c>
      <c r="C173" s="12" t="s">
        <v>282</v>
      </c>
      <c r="D173" s="5">
        <v>140000000</v>
      </c>
      <c r="E173" s="5">
        <v>54376686</v>
      </c>
      <c r="F173" s="5">
        <v>146526686</v>
      </c>
      <c r="G173" s="5"/>
    </row>
    <row r="174" spans="1:7">
      <c r="A174" s="4">
        <v>173</v>
      </c>
      <c r="B174" s="6" t="s">
        <v>283</v>
      </c>
      <c r="C174" s="12" t="s">
        <v>284</v>
      </c>
      <c r="D174" s="5">
        <v>140000000</v>
      </c>
      <c r="E174" s="5">
        <v>31153464</v>
      </c>
      <c r="F174" s="5">
        <v>133553464</v>
      </c>
      <c r="G174" s="5"/>
    </row>
    <row r="175" spans="1:7">
      <c r="A175" s="4">
        <v>174</v>
      </c>
      <c r="B175" s="6">
        <v>37320</v>
      </c>
      <c r="C175" s="12" t="s">
        <v>285</v>
      </c>
      <c r="D175" s="5">
        <v>139000000</v>
      </c>
      <c r="E175" s="5">
        <v>403706375</v>
      </c>
      <c r="F175" s="5">
        <v>821706375</v>
      </c>
      <c r="G175" s="5"/>
    </row>
    <row r="176" spans="1:7">
      <c r="A176" s="4">
        <v>175</v>
      </c>
      <c r="B176" s="6">
        <v>39967</v>
      </c>
      <c r="C176" s="12" t="s">
        <v>286</v>
      </c>
      <c r="D176" s="5">
        <v>138000000</v>
      </c>
      <c r="E176" s="5">
        <v>107509799</v>
      </c>
      <c r="F176" s="5">
        <v>184068357</v>
      </c>
      <c r="G176" s="5"/>
    </row>
    <row r="177" spans="1:7">
      <c r="A177" s="4">
        <v>176</v>
      </c>
      <c r="B177" s="6" t="s">
        <v>287</v>
      </c>
      <c r="C177" s="12" t="s">
        <v>288</v>
      </c>
      <c r="D177" s="5">
        <v>138000000</v>
      </c>
      <c r="E177" s="5">
        <v>32116746</v>
      </c>
      <c r="F177" s="5">
        <v>76416746</v>
      </c>
      <c r="G177" s="5"/>
    </row>
    <row r="178" spans="1:7">
      <c r="A178" s="4">
        <v>177</v>
      </c>
      <c r="B178" s="6" t="s">
        <v>289</v>
      </c>
      <c r="C178" s="12" t="s">
        <v>290</v>
      </c>
      <c r="D178" s="5">
        <v>137500000</v>
      </c>
      <c r="E178" s="5">
        <v>134806913</v>
      </c>
      <c r="F178" s="5">
        <v>263417913</v>
      </c>
      <c r="G178" s="5"/>
    </row>
    <row r="179" spans="1:7">
      <c r="A179" s="4">
        <v>178</v>
      </c>
      <c r="B179" s="6" t="s">
        <v>291</v>
      </c>
      <c r="C179" s="12" t="s">
        <v>292</v>
      </c>
      <c r="D179" s="5">
        <v>137000000</v>
      </c>
      <c r="E179" s="5">
        <v>132177234</v>
      </c>
      <c r="F179" s="5">
        <v>245229234</v>
      </c>
      <c r="G179" s="5"/>
    </row>
    <row r="180" spans="1:7">
      <c r="A180" s="4">
        <v>179</v>
      </c>
      <c r="B180" s="6">
        <v>37202</v>
      </c>
      <c r="C180" s="12" t="s">
        <v>293</v>
      </c>
      <c r="D180" s="5">
        <v>137000000</v>
      </c>
      <c r="E180" s="5">
        <v>32131830</v>
      </c>
      <c r="F180" s="5">
        <v>85131830</v>
      </c>
      <c r="G180" s="5"/>
    </row>
    <row r="181" spans="1:7">
      <c r="A181" s="4">
        <v>180</v>
      </c>
      <c r="B181" s="6" t="s">
        <v>294</v>
      </c>
      <c r="C181" s="12" t="s">
        <v>295</v>
      </c>
      <c r="D181" s="5">
        <v>136200000</v>
      </c>
      <c r="E181" s="5">
        <v>292324737</v>
      </c>
      <c r="F181" s="5">
        <v>829724737</v>
      </c>
      <c r="G181" s="5"/>
    </row>
    <row r="182" spans="1:7">
      <c r="A182" s="4">
        <v>181</v>
      </c>
      <c r="B182" s="6">
        <v>40918</v>
      </c>
      <c r="C182" s="12" t="s">
        <v>296</v>
      </c>
      <c r="D182" s="5">
        <v>135000000</v>
      </c>
      <c r="E182" s="5">
        <v>187168425</v>
      </c>
      <c r="F182" s="5">
        <v>573068425</v>
      </c>
      <c r="G182" s="5"/>
    </row>
    <row r="183" spans="1:7">
      <c r="A183" s="4">
        <v>182</v>
      </c>
      <c r="B183" s="6" t="s">
        <v>297</v>
      </c>
      <c r="C183" s="12" t="s">
        <v>298</v>
      </c>
      <c r="D183" s="5">
        <v>135000000</v>
      </c>
      <c r="E183" s="5">
        <v>183637894</v>
      </c>
      <c r="F183" s="5">
        <v>532037894</v>
      </c>
      <c r="G183" s="5"/>
    </row>
    <row r="184" spans="1:7">
      <c r="A184" s="4">
        <v>183</v>
      </c>
      <c r="B184" s="6" t="s">
        <v>299</v>
      </c>
      <c r="C184" s="12" t="s">
        <v>300</v>
      </c>
      <c r="D184" s="5">
        <v>135000000</v>
      </c>
      <c r="E184" s="5">
        <v>126930660</v>
      </c>
      <c r="F184" s="5">
        <v>361730660</v>
      </c>
      <c r="G184" s="5"/>
    </row>
    <row r="185" spans="1:7">
      <c r="A185" s="4">
        <v>184</v>
      </c>
      <c r="B185" s="6">
        <v>40636</v>
      </c>
      <c r="C185" s="12" t="s">
        <v>301</v>
      </c>
      <c r="D185" s="5">
        <v>135000000</v>
      </c>
      <c r="E185" s="5">
        <v>123257581</v>
      </c>
      <c r="F185" s="5">
        <v>245504574</v>
      </c>
      <c r="G185" s="5"/>
    </row>
    <row r="186" spans="1:7">
      <c r="A186" s="4">
        <v>185</v>
      </c>
      <c r="B186" s="6" t="s">
        <v>302</v>
      </c>
      <c r="C186" s="12" t="s">
        <v>303</v>
      </c>
      <c r="D186" s="5">
        <v>135000000</v>
      </c>
      <c r="E186" s="5">
        <v>93926386</v>
      </c>
      <c r="F186" s="5">
        <v>212912137</v>
      </c>
      <c r="G186" s="5"/>
    </row>
    <row r="187" spans="1:7">
      <c r="A187" s="4">
        <v>186</v>
      </c>
      <c r="B187" s="6" t="s">
        <v>304</v>
      </c>
      <c r="C187" s="12" t="s">
        <v>305</v>
      </c>
      <c r="D187" s="5">
        <v>135000000</v>
      </c>
      <c r="E187" s="5">
        <v>83028130</v>
      </c>
      <c r="F187" s="5">
        <v>286896578</v>
      </c>
      <c r="G187" s="5"/>
    </row>
    <row r="188" spans="1:7">
      <c r="A188" s="4">
        <v>187</v>
      </c>
      <c r="B188" s="6">
        <v>42435</v>
      </c>
      <c r="C188" s="12" t="s">
        <v>306</v>
      </c>
      <c r="D188" s="5">
        <v>135000000</v>
      </c>
      <c r="E188" s="5">
        <v>81993545</v>
      </c>
      <c r="F188" s="5">
        <v>242493545</v>
      </c>
      <c r="G188" s="5"/>
    </row>
    <row r="189" spans="1:7">
      <c r="A189" s="4">
        <v>188</v>
      </c>
      <c r="B189" s="6" t="s">
        <v>307</v>
      </c>
      <c r="C189" s="12" t="s">
        <v>308</v>
      </c>
      <c r="D189" s="5">
        <v>135000000</v>
      </c>
      <c r="E189" s="5">
        <v>64006466</v>
      </c>
      <c r="F189" s="5">
        <v>157956466</v>
      </c>
      <c r="G189" s="5"/>
    </row>
    <row r="190" spans="1:7">
      <c r="A190" s="4">
        <v>189</v>
      </c>
      <c r="B190" s="6" t="s">
        <v>309</v>
      </c>
      <c r="C190" s="12" t="s">
        <v>310</v>
      </c>
      <c r="D190" s="5">
        <v>135000000</v>
      </c>
      <c r="E190" s="5">
        <v>63478838</v>
      </c>
      <c r="F190" s="5">
        <v>163818556</v>
      </c>
      <c r="G190" s="5"/>
    </row>
    <row r="191" spans="1:7">
      <c r="A191" s="4">
        <v>190</v>
      </c>
      <c r="B191" s="6" t="s">
        <v>311</v>
      </c>
      <c r="C191" s="12" t="s">
        <v>312</v>
      </c>
      <c r="D191" s="5">
        <v>132000000</v>
      </c>
      <c r="E191" s="5">
        <v>234280354</v>
      </c>
      <c r="F191" s="5">
        <v>606836535</v>
      </c>
      <c r="G191" s="5"/>
    </row>
    <row r="192" spans="1:7">
      <c r="A192" s="4">
        <v>191</v>
      </c>
      <c r="B192" s="6" t="s">
        <v>313</v>
      </c>
      <c r="C192" s="12" t="s">
        <v>314</v>
      </c>
      <c r="D192" s="5">
        <v>132000000</v>
      </c>
      <c r="E192" s="5">
        <v>83350911</v>
      </c>
      <c r="F192" s="5">
        <v>367650911</v>
      </c>
      <c r="G192" s="5"/>
    </row>
    <row r="193" spans="1:7">
      <c r="A193" s="4">
        <v>192</v>
      </c>
      <c r="B193" s="6" t="s">
        <v>37</v>
      </c>
      <c r="C193" s="12" t="s">
        <v>315</v>
      </c>
      <c r="D193" s="5">
        <v>130000000</v>
      </c>
      <c r="E193" s="5">
        <v>424668047</v>
      </c>
      <c r="F193" s="5">
        <v>864868047</v>
      </c>
      <c r="G193" s="5"/>
    </row>
    <row r="194" spans="1:7">
      <c r="A194" s="4">
        <v>193</v>
      </c>
      <c r="B194" s="6">
        <v>38083</v>
      </c>
      <c r="C194" s="12" t="s">
        <v>316</v>
      </c>
      <c r="D194" s="5">
        <v>130000000</v>
      </c>
      <c r="E194" s="5">
        <v>249538952</v>
      </c>
      <c r="F194" s="5">
        <v>796688549</v>
      </c>
      <c r="G194" s="5"/>
    </row>
    <row r="195" spans="1:7">
      <c r="A195" s="4">
        <v>194</v>
      </c>
      <c r="B195" s="6">
        <v>39149</v>
      </c>
      <c r="C195" s="12" t="s">
        <v>317</v>
      </c>
      <c r="D195" s="5">
        <v>130000000</v>
      </c>
      <c r="E195" s="5">
        <v>227471070</v>
      </c>
      <c r="F195" s="5">
        <v>442161562</v>
      </c>
      <c r="G195" s="5"/>
    </row>
    <row r="196" spans="1:7">
      <c r="A196" s="4">
        <v>195</v>
      </c>
      <c r="B196" s="6">
        <v>39605</v>
      </c>
      <c r="C196" s="12" t="s">
        <v>318</v>
      </c>
      <c r="D196" s="5">
        <v>130000000</v>
      </c>
      <c r="E196" s="5">
        <v>215434591</v>
      </c>
      <c r="F196" s="5">
        <v>631910531</v>
      </c>
      <c r="G196" s="5"/>
    </row>
    <row r="197" spans="1:7">
      <c r="A197" s="4">
        <v>196</v>
      </c>
      <c r="B197" s="6" t="s">
        <v>319</v>
      </c>
      <c r="C197" s="12" t="s">
        <v>320</v>
      </c>
      <c r="D197" s="5">
        <v>130000000</v>
      </c>
      <c r="E197" s="5">
        <v>180202163</v>
      </c>
      <c r="F197" s="5">
        <v>518602163</v>
      </c>
      <c r="G197" s="5"/>
    </row>
    <row r="198" spans="1:7">
      <c r="A198" s="4">
        <v>197</v>
      </c>
      <c r="B198" s="6" t="s">
        <v>321</v>
      </c>
      <c r="C198" s="12" t="s">
        <v>322</v>
      </c>
      <c r="D198" s="5">
        <v>130000000</v>
      </c>
      <c r="E198" s="5">
        <v>177397510</v>
      </c>
      <c r="F198" s="5">
        <v>386085953</v>
      </c>
      <c r="G198" s="5"/>
    </row>
    <row r="199" spans="1:7">
      <c r="A199" s="4">
        <v>198</v>
      </c>
      <c r="B199" s="6" t="s">
        <v>323</v>
      </c>
      <c r="C199" s="12" t="s">
        <v>324</v>
      </c>
      <c r="D199" s="5">
        <v>130000000</v>
      </c>
      <c r="E199" s="5">
        <v>149260504</v>
      </c>
      <c r="F199" s="5">
        <v>554987477</v>
      </c>
      <c r="G199" s="5"/>
    </row>
    <row r="200" spans="1:7">
      <c r="A200" s="4">
        <v>199</v>
      </c>
      <c r="B200" s="6">
        <v>40309</v>
      </c>
      <c r="C200" s="12" t="s">
        <v>325</v>
      </c>
      <c r="D200" s="5">
        <v>130000000</v>
      </c>
      <c r="E200" s="5">
        <v>148415853</v>
      </c>
      <c r="F200" s="5">
        <v>321887208</v>
      </c>
      <c r="G200" s="5"/>
    </row>
    <row r="201" spans="1:7">
      <c r="A201" s="4">
        <v>200</v>
      </c>
      <c r="B201" s="6" t="s">
        <v>326</v>
      </c>
      <c r="C201" s="12" t="s">
        <v>327</v>
      </c>
      <c r="D201" s="5">
        <v>130000000</v>
      </c>
      <c r="E201" s="5">
        <v>138540870</v>
      </c>
      <c r="F201" s="5">
        <v>273271982</v>
      </c>
      <c r="G201" s="5"/>
    </row>
    <row r="202" spans="1:7">
      <c r="A202" s="4">
        <v>201</v>
      </c>
      <c r="B202" s="6">
        <v>41947</v>
      </c>
      <c r="C202" s="12" t="s">
        <v>328</v>
      </c>
      <c r="D202" s="5">
        <v>130000000</v>
      </c>
      <c r="E202" s="5">
        <v>131538435</v>
      </c>
      <c r="F202" s="5">
        <v>493738435</v>
      </c>
      <c r="G202" s="5"/>
    </row>
    <row r="203" spans="1:7">
      <c r="A203" s="4">
        <v>202</v>
      </c>
      <c r="B203" s="6" t="s">
        <v>329</v>
      </c>
      <c r="C203" s="12" t="s">
        <v>330</v>
      </c>
      <c r="D203" s="5">
        <v>130000000</v>
      </c>
      <c r="E203" s="5">
        <v>118311368</v>
      </c>
      <c r="F203" s="5">
        <v>290650494</v>
      </c>
      <c r="G203" s="5"/>
    </row>
    <row r="204" spans="1:7">
      <c r="A204" s="4">
        <v>203</v>
      </c>
      <c r="B204" s="6" t="s">
        <v>331</v>
      </c>
      <c r="C204" s="12" t="s">
        <v>332</v>
      </c>
      <c r="D204" s="5">
        <v>130000000</v>
      </c>
      <c r="E204" s="5">
        <v>101200044</v>
      </c>
      <c r="F204" s="5">
        <v>352831065</v>
      </c>
      <c r="G204" s="5"/>
    </row>
    <row r="205" spans="1:7">
      <c r="A205" s="4">
        <v>204</v>
      </c>
      <c r="B205" s="6" t="s">
        <v>333</v>
      </c>
      <c r="C205" s="12" t="s">
        <v>334</v>
      </c>
      <c r="D205" s="5">
        <v>130000000</v>
      </c>
      <c r="E205" s="5">
        <v>77591831</v>
      </c>
      <c r="F205" s="5">
        <v>373993951</v>
      </c>
      <c r="G205" s="5"/>
    </row>
    <row r="206" spans="1:7">
      <c r="A206" s="4">
        <v>205</v>
      </c>
      <c r="B206" s="6" t="s">
        <v>335</v>
      </c>
      <c r="C206" s="12" t="s">
        <v>336</v>
      </c>
      <c r="D206" s="5">
        <v>130000000</v>
      </c>
      <c r="E206" s="5">
        <v>60522097</v>
      </c>
      <c r="F206" s="5">
        <v>251499665</v>
      </c>
      <c r="G206" s="5"/>
    </row>
    <row r="207" spans="1:7">
      <c r="A207" s="4">
        <v>206</v>
      </c>
      <c r="B207" s="6" t="s">
        <v>337</v>
      </c>
      <c r="C207" s="12" t="s">
        <v>338</v>
      </c>
      <c r="D207" s="5">
        <v>130000000</v>
      </c>
      <c r="E207" s="5">
        <v>49554002</v>
      </c>
      <c r="F207" s="5">
        <v>215080810</v>
      </c>
      <c r="G207" s="5"/>
    </row>
    <row r="208" spans="1:7">
      <c r="A208" s="4">
        <v>207</v>
      </c>
      <c r="B208" s="6" t="s">
        <v>339</v>
      </c>
      <c r="C208" s="12" t="s">
        <v>340</v>
      </c>
      <c r="D208" s="5">
        <v>130000000</v>
      </c>
      <c r="E208" s="5">
        <v>33618855</v>
      </c>
      <c r="F208" s="5">
        <v>79072464</v>
      </c>
      <c r="G208" s="5"/>
    </row>
    <row r="209" spans="1:7">
      <c r="A209" s="4">
        <v>208</v>
      </c>
      <c r="B209" s="6" t="s">
        <v>307</v>
      </c>
      <c r="C209" s="12" t="s">
        <v>341</v>
      </c>
      <c r="D209" s="5">
        <v>127500000</v>
      </c>
      <c r="E209" s="5">
        <v>281287133</v>
      </c>
      <c r="F209" s="5">
        <v>689420051</v>
      </c>
      <c r="G209" s="5"/>
    </row>
    <row r="210" spans="1:7">
      <c r="A210" s="4">
        <v>209</v>
      </c>
      <c r="B210" s="6" t="s">
        <v>342</v>
      </c>
      <c r="C210" s="12" t="s">
        <v>343</v>
      </c>
      <c r="D210" s="5">
        <v>127500000</v>
      </c>
      <c r="E210" s="5">
        <v>137748063</v>
      </c>
      <c r="F210" s="5">
        <v>356148063</v>
      </c>
      <c r="G210" s="5"/>
    </row>
    <row r="211" spans="1:7">
      <c r="A211" s="4">
        <v>210</v>
      </c>
      <c r="B211" s="6" t="s">
        <v>344</v>
      </c>
      <c r="C211" s="12" t="s">
        <v>345</v>
      </c>
      <c r="D211" s="5">
        <v>127000000</v>
      </c>
      <c r="E211" s="5">
        <v>113746621</v>
      </c>
      <c r="F211" s="5">
        <v>356546621</v>
      </c>
      <c r="G211" s="5"/>
    </row>
    <row r="212" spans="1:7">
      <c r="A212" s="4">
        <v>211</v>
      </c>
      <c r="B212" s="6" t="s">
        <v>40</v>
      </c>
      <c r="C212" s="12" t="s">
        <v>41</v>
      </c>
      <c r="D212" s="5">
        <v>125000000</v>
      </c>
      <c r="E212" s="5">
        <v>381011219</v>
      </c>
      <c r="F212" s="5">
        <v>1341511219</v>
      </c>
      <c r="G212" s="5"/>
    </row>
    <row r="213" spans="1:7">
      <c r="A213" s="4">
        <v>212</v>
      </c>
      <c r="B213" s="6" t="s">
        <v>346</v>
      </c>
      <c r="C213" s="12" t="s">
        <v>347</v>
      </c>
      <c r="D213" s="5">
        <v>125000000</v>
      </c>
      <c r="E213" s="5">
        <v>337135885</v>
      </c>
      <c r="F213" s="5">
        <v>766652288</v>
      </c>
      <c r="G213" s="5"/>
    </row>
    <row r="214" spans="1:7">
      <c r="A214" s="4">
        <v>213</v>
      </c>
      <c r="B214" s="6" t="s">
        <v>348</v>
      </c>
      <c r="C214" s="12" t="s">
        <v>349</v>
      </c>
      <c r="D214" s="5">
        <v>125000000</v>
      </c>
      <c r="E214" s="5">
        <v>317575550</v>
      </c>
      <c r="F214" s="5">
        <v>974755371</v>
      </c>
      <c r="G214" s="5"/>
    </row>
    <row r="215" spans="1:7">
      <c r="A215" s="4">
        <v>214</v>
      </c>
      <c r="B215" s="6">
        <v>37871</v>
      </c>
      <c r="C215" s="12" t="s">
        <v>350</v>
      </c>
      <c r="D215" s="5">
        <v>125000000</v>
      </c>
      <c r="E215" s="5">
        <v>305411224</v>
      </c>
      <c r="F215" s="5">
        <v>634954103</v>
      </c>
      <c r="G215" s="5"/>
    </row>
    <row r="216" spans="1:7">
      <c r="A216" s="4">
        <v>215</v>
      </c>
      <c r="B216" s="6" t="s">
        <v>56</v>
      </c>
      <c r="C216" s="12" t="s">
        <v>57</v>
      </c>
      <c r="D216" s="5">
        <v>125000000</v>
      </c>
      <c r="E216" s="5">
        <v>295983305</v>
      </c>
      <c r="F216" s="5">
        <v>960283305</v>
      </c>
      <c r="G216" s="5"/>
    </row>
    <row r="217" spans="1:7">
      <c r="A217" s="4">
        <v>216</v>
      </c>
      <c r="B217" s="6" t="s">
        <v>351</v>
      </c>
      <c r="C217" s="12" t="s">
        <v>352</v>
      </c>
      <c r="D217" s="5">
        <v>125000000</v>
      </c>
      <c r="E217" s="5">
        <v>217536138</v>
      </c>
      <c r="F217" s="5">
        <v>767820459</v>
      </c>
      <c r="G217" s="5"/>
    </row>
    <row r="218" spans="1:7">
      <c r="A218" s="4">
        <v>217</v>
      </c>
      <c r="B218" s="6">
        <v>37657</v>
      </c>
      <c r="C218" s="12" t="s">
        <v>353</v>
      </c>
      <c r="D218" s="5">
        <v>125000000</v>
      </c>
      <c r="E218" s="5">
        <v>214949694</v>
      </c>
      <c r="F218" s="5">
        <v>407711549</v>
      </c>
      <c r="G218" s="5"/>
    </row>
    <row r="219" spans="1:7">
      <c r="A219" s="4">
        <v>218</v>
      </c>
      <c r="B219" s="6" t="s">
        <v>354</v>
      </c>
      <c r="C219" s="12" t="s">
        <v>355</v>
      </c>
      <c r="D219" s="5">
        <v>125000000</v>
      </c>
      <c r="E219" s="5">
        <v>209837675</v>
      </c>
      <c r="F219" s="5">
        <v>629969804</v>
      </c>
      <c r="G219" s="5"/>
    </row>
    <row r="220" spans="1:7">
      <c r="A220" s="4">
        <v>219</v>
      </c>
      <c r="B220" s="6">
        <v>41859</v>
      </c>
      <c r="C220" s="12" t="s">
        <v>356</v>
      </c>
      <c r="D220" s="5">
        <v>125000000</v>
      </c>
      <c r="E220" s="5">
        <v>191204754</v>
      </c>
      <c r="F220" s="5">
        <v>485004754</v>
      </c>
      <c r="G220" s="5"/>
    </row>
    <row r="221" spans="1:7">
      <c r="A221" s="4">
        <v>220</v>
      </c>
      <c r="B221" s="6" t="s">
        <v>254</v>
      </c>
      <c r="C221" s="12" t="s">
        <v>357</v>
      </c>
      <c r="D221" s="5">
        <v>125000000</v>
      </c>
      <c r="E221" s="5">
        <v>186848418</v>
      </c>
      <c r="F221" s="5">
        <v>535663443</v>
      </c>
      <c r="G221" s="5"/>
    </row>
    <row r="222" spans="1:7">
      <c r="A222" s="4">
        <v>221</v>
      </c>
      <c r="B222" s="6" t="s">
        <v>358</v>
      </c>
      <c r="C222" s="12" t="s">
        <v>359</v>
      </c>
      <c r="D222" s="5">
        <v>125000000</v>
      </c>
      <c r="E222" s="5">
        <v>186740799</v>
      </c>
      <c r="F222" s="5">
        <v>556319450</v>
      </c>
      <c r="G222" s="5"/>
    </row>
    <row r="223" spans="1:7">
      <c r="A223" s="4">
        <v>222</v>
      </c>
      <c r="B223" s="6">
        <v>40182</v>
      </c>
      <c r="C223" s="12" t="s">
        <v>360</v>
      </c>
      <c r="D223" s="5">
        <v>125000000</v>
      </c>
      <c r="E223" s="5">
        <v>163214888</v>
      </c>
      <c r="F223" s="5">
        <v>493214888</v>
      </c>
      <c r="G223" s="5"/>
    </row>
    <row r="224" spans="1:7">
      <c r="A224" s="4">
        <v>223</v>
      </c>
      <c r="B224" s="6" t="s">
        <v>361</v>
      </c>
      <c r="C224" s="12" t="s">
        <v>189</v>
      </c>
      <c r="D224" s="5">
        <v>125000000</v>
      </c>
      <c r="E224" s="5">
        <v>136314294</v>
      </c>
      <c r="F224" s="5">
        <v>376000000</v>
      </c>
      <c r="G224" s="5"/>
    </row>
    <row r="225" spans="1:7">
      <c r="A225" s="4">
        <v>224</v>
      </c>
      <c r="B225" s="6">
        <v>41127</v>
      </c>
      <c r="C225" s="12" t="s">
        <v>362</v>
      </c>
      <c r="D225" s="5">
        <v>125000000</v>
      </c>
      <c r="E225" s="5">
        <v>126477084</v>
      </c>
      <c r="F225" s="5">
        <v>399005706</v>
      </c>
      <c r="G225" s="5"/>
    </row>
    <row r="226" spans="1:7">
      <c r="A226" s="4">
        <v>225</v>
      </c>
      <c r="B226" s="6">
        <v>41190</v>
      </c>
      <c r="C226" s="12" t="s">
        <v>363</v>
      </c>
      <c r="D226" s="5">
        <v>125000000</v>
      </c>
      <c r="E226" s="5">
        <v>113203870</v>
      </c>
      <c r="F226" s="5">
        <v>280355920</v>
      </c>
      <c r="G226" s="5"/>
    </row>
    <row r="227" spans="1:7">
      <c r="A227" s="4">
        <v>226</v>
      </c>
      <c r="B227" s="6" t="s">
        <v>364</v>
      </c>
      <c r="C227" s="12" t="s">
        <v>365</v>
      </c>
      <c r="D227" s="5">
        <v>125000000</v>
      </c>
      <c r="E227" s="5">
        <v>107325195</v>
      </c>
      <c r="F227" s="5">
        <v>238317814</v>
      </c>
      <c r="G227" s="5"/>
    </row>
    <row r="228" spans="1:7">
      <c r="A228" s="4">
        <v>227</v>
      </c>
      <c r="B228" s="6">
        <v>40976</v>
      </c>
      <c r="C228" s="12" t="s">
        <v>366</v>
      </c>
      <c r="D228" s="5">
        <v>125000000</v>
      </c>
      <c r="E228" s="5">
        <v>58877969</v>
      </c>
      <c r="F228" s="5">
        <v>211856088</v>
      </c>
      <c r="G228" s="5"/>
    </row>
    <row r="229" spans="1:7">
      <c r="A229" s="4">
        <v>228</v>
      </c>
      <c r="B229" s="6" t="s">
        <v>367</v>
      </c>
      <c r="C229" s="12" t="s">
        <v>368</v>
      </c>
      <c r="D229" s="5">
        <v>125000000</v>
      </c>
      <c r="E229" s="5">
        <v>32698899</v>
      </c>
      <c r="F229" s="5">
        <v>61698899</v>
      </c>
      <c r="G229" s="5"/>
    </row>
    <row r="230" spans="1:7">
      <c r="A230" s="4">
        <v>229</v>
      </c>
      <c r="B230" s="6" t="s">
        <v>369</v>
      </c>
      <c r="C230" s="12" t="s">
        <v>370</v>
      </c>
      <c r="D230" s="5">
        <v>123000000</v>
      </c>
      <c r="E230" s="5">
        <v>260044825</v>
      </c>
      <c r="F230" s="5">
        <v>345141403</v>
      </c>
      <c r="G230" s="5"/>
    </row>
    <row r="231" spans="1:7">
      <c r="A231" s="4">
        <v>230</v>
      </c>
      <c r="B231" s="6" t="s">
        <v>371</v>
      </c>
      <c r="C231" s="12" t="s">
        <v>372</v>
      </c>
      <c r="D231" s="5">
        <v>120000000</v>
      </c>
      <c r="E231" s="5">
        <v>215409889</v>
      </c>
      <c r="F231" s="5">
        <v>549588516</v>
      </c>
      <c r="G231" s="5"/>
    </row>
    <row r="232" spans="1:7">
      <c r="A232" s="4">
        <v>231</v>
      </c>
      <c r="B232" s="6" t="s">
        <v>373</v>
      </c>
      <c r="C232" s="12" t="s">
        <v>374</v>
      </c>
      <c r="D232" s="5">
        <v>120000000</v>
      </c>
      <c r="E232" s="5">
        <v>182618434</v>
      </c>
      <c r="F232" s="5">
        <v>328711434</v>
      </c>
      <c r="G232" s="5"/>
    </row>
    <row r="233" spans="1:7">
      <c r="A233" s="4">
        <v>232</v>
      </c>
      <c r="B233" s="6" t="s">
        <v>375</v>
      </c>
      <c r="C233" s="12" t="s">
        <v>376</v>
      </c>
      <c r="D233" s="5">
        <v>120000000</v>
      </c>
      <c r="E233" s="5">
        <v>150275820</v>
      </c>
      <c r="F233" s="5">
        <v>348775820</v>
      </c>
      <c r="G233" s="5"/>
    </row>
    <row r="234" spans="1:7">
      <c r="A234" s="4">
        <v>233</v>
      </c>
      <c r="B234" s="6" t="s">
        <v>377</v>
      </c>
      <c r="C234" s="12" t="s">
        <v>378</v>
      </c>
      <c r="D234" s="5">
        <v>120000000</v>
      </c>
      <c r="E234" s="5">
        <v>131921738</v>
      </c>
      <c r="F234" s="5">
        <v>288215319</v>
      </c>
      <c r="G234" s="5"/>
    </row>
    <row r="235" spans="1:7">
      <c r="A235" s="4">
        <v>234</v>
      </c>
      <c r="B235" s="6" t="s">
        <v>261</v>
      </c>
      <c r="C235" s="12" t="s">
        <v>379</v>
      </c>
      <c r="D235" s="5">
        <v>120000000</v>
      </c>
      <c r="E235" s="5">
        <v>124987022</v>
      </c>
      <c r="F235" s="5">
        <v>607987022</v>
      </c>
      <c r="G235" s="5"/>
    </row>
    <row r="236" spans="1:7">
      <c r="A236" s="4">
        <v>235</v>
      </c>
      <c r="B236" s="6" t="s">
        <v>380</v>
      </c>
      <c r="C236" s="12" t="s">
        <v>381</v>
      </c>
      <c r="D236" s="5">
        <v>120000000</v>
      </c>
      <c r="E236" s="5">
        <v>115802596</v>
      </c>
      <c r="F236" s="5">
        <v>229545589</v>
      </c>
      <c r="G236" s="5"/>
    </row>
    <row r="237" spans="1:7">
      <c r="A237" s="4">
        <v>236</v>
      </c>
      <c r="B237" s="6" t="s">
        <v>382</v>
      </c>
      <c r="C237" s="12" t="s">
        <v>383</v>
      </c>
      <c r="D237" s="5">
        <v>120000000</v>
      </c>
      <c r="E237" s="5">
        <v>100814328</v>
      </c>
      <c r="F237" s="5">
        <v>227200000</v>
      </c>
      <c r="G237" s="5"/>
    </row>
    <row r="238" spans="1:7">
      <c r="A238" s="4">
        <v>237</v>
      </c>
      <c r="B238" s="6">
        <v>41525</v>
      </c>
      <c r="C238" s="12" t="s">
        <v>384</v>
      </c>
      <c r="D238" s="5">
        <v>120000000</v>
      </c>
      <c r="E238" s="5">
        <v>93050117</v>
      </c>
      <c r="F238" s="5">
        <v>286192091</v>
      </c>
      <c r="G238" s="5"/>
    </row>
    <row r="239" spans="1:7">
      <c r="A239" s="4">
        <v>238</v>
      </c>
      <c r="B239" s="6" t="s">
        <v>385</v>
      </c>
      <c r="C239" s="12" t="s">
        <v>386</v>
      </c>
      <c r="D239" s="5">
        <v>120000000</v>
      </c>
      <c r="E239" s="5">
        <v>89107235</v>
      </c>
      <c r="F239" s="5">
        <v>287916633</v>
      </c>
      <c r="G239" s="5"/>
    </row>
    <row r="240" spans="1:7">
      <c r="A240" s="4">
        <v>239</v>
      </c>
      <c r="B240" s="6" t="s">
        <v>387</v>
      </c>
      <c r="C240" s="12" t="s">
        <v>388</v>
      </c>
      <c r="D240" s="5">
        <v>120000000</v>
      </c>
      <c r="E240" s="5">
        <v>64956806</v>
      </c>
      <c r="F240" s="5">
        <v>166000000</v>
      </c>
      <c r="G240" s="5"/>
    </row>
    <row r="241" spans="1:7">
      <c r="A241" s="4">
        <v>240</v>
      </c>
      <c r="B241" s="6">
        <v>41975</v>
      </c>
      <c r="C241" s="12" t="s">
        <v>389</v>
      </c>
      <c r="D241" s="5">
        <v>120000000</v>
      </c>
      <c r="E241" s="5">
        <v>58607007</v>
      </c>
      <c r="F241" s="5">
        <v>242981799</v>
      </c>
      <c r="G241" s="5"/>
    </row>
    <row r="242" spans="1:7">
      <c r="A242" s="4">
        <v>241</v>
      </c>
      <c r="B242" s="6">
        <v>38297</v>
      </c>
      <c r="C242" s="12" t="s">
        <v>390</v>
      </c>
      <c r="D242" s="5">
        <v>120000000</v>
      </c>
      <c r="E242" s="5">
        <v>57712751</v>
      </c>
      <c r="F242" s="5">
        <v>107212751</v>
      </c>
      <c r="G242" s="5"/>
    </row>
    <row r="243" spans="1:7">
      <c r="A243" s="4">
        <v>242</v>
      </c>
      <c r="B243" s="6">
        <v>42193</v>
      </c>
      <c r="C243" s="12" t="s">
        <v>391</v>
      </c>
      <c r="D243" s="5">
        <v>120000000</v>
      </c>
      <c r="E243" s="5">
        <v>56117548</v>
      </c>
      <c r="F243" s="5">
        <v>167117548</v>
      </c>
      <c r="G243" s="5"/>
    </row>
    <row r="244" spans="1:7">
      <c r="A244" s="4">
        <v>243</v>
      </c>
      <c r="B244" s="6">
        <v>39696</v>
      </c>
      <c r="C244" s="12" t="s">
        <v>392</v>
      </c>
      <c r="D244" s="5">
        <v>120000000</v>
      </c>
      <c r="E244" s="5">
        <v>43945766</v>
      </c>
      <c r="F244" s="5">
        <v>93394462</v>
      </c>
      <c r="G244" s="5"/>
    </row>
    <row r="245" spans="1:7">
      <c r="A245" s="4">
        <v>244</v>
      </c>
      <c r="B245" s="6" t="s">
        <v>393</v>
      </c>
      <c r="C245" s="12" t="s">
        <v>394</v>
      </c>
      <c r="D245" s="5">
        <v>120000000</v>
      </c>
      <c r="E245" s="5">
        <v>35818913</v>
      </c>
      <c r="F245" s="5">
        <v>163018913</v>
      </c>
      <c r="G245" s="5"/>
    </row>
    <row r="246" spans="1:7">
      <c r="A246" s="4">
        <v>245</v>
      </c>
      <c r="B246" s="6" t="s">
        <v>95</v>
      </c>
      <c r="C246" s="12" t="s">
        <v>395</v>
      </c>
      <c r="D246" s="5">
        <v>120000000</v>
      </c>
      <c r="E246" s="5">
        <v>30212620</v>
      </c>
      <c r="F246" s="5">
        <v>49628177</v>
      </c>
      <c r="G246" s="5"/>
    </row>
    <row r="247" spans="1:7">
      <c r="A247" s="4">
        <v>246</v>
      </c>
      <c r="B247" s="6">
        <v>42471</v>
      </c>
      <c r="C247" s="12" t="s">
        <v>396</v>
      </c>
      <c r="D247" s="5">
        <v>120000000</v>
      </c>
      <c r="E247" s="4">
        <v>0</v>
      </c>
      <c r="F247" s="4">
        <v>0</v>
      </c>
    </row>
    <row r="248" spans="1:7">
      <c r="A248" s="4">
        <v>247</v>
      </c>
      <c r="B248" s="6" t="s">
        <v>397</v>
      </c>
      <c r="C248" s="12" t="s">
        <v>398</v>
      </c>
      <c r="D248" s="5">
        <v>117000000</v>
      </c>
      <c r="E248" s="5">
        <v>76423035</v>
      </c>
      <c r="F248" s="5">
        <v>258751370</v>
      </c>
      <c r="G248" s="5"/>
    </row>
    <row r="249" spans="1:7">
      <c r="A249" s="4">
        <v>248</v>
      </c>
      <c r="B249" s="6" t="s">
        <v>399</v>
      </c>
      <c r="C249" s="12" t="s">
        <v>400</v>
      </c>
      <c r="D249" s="5">
        <v>115000000</v>
      </c>
      <c r="E249" s="5">
        <v>474544677</v>
      </c>
      <c r="F249" s="5">
        <v>1027044677</v>
      </c>
      <c r="G249" s="5"/>
    </row>
    <row r="250" spans="1:7">
      <c r="A250" s="4">
        <v>249</v>
      </c>
      <c r="B250" s="6" t="s">
        <v>401</v>
      </c>
      <c r="C250" s="12" t="s">
        <v>402</v>
      </c>
      <c r="D250" s="5">
        <v>115000000</v>
      </c>
      <c r="E250" s="5">
        <v>380270577</v>
      </c>
      <c r="F250" s="5">
        <v>848998877</v>
      </c>
      <c r="G250" s="5"/>
    </row>
    <row r="251" spans="1:7">
      <c r="A251" s="4">
        <v>250</v>
      </c>
      <c r="B251" s="6" t="s">
        <v>403</v>
      </c>
      <c r="C251" s="12" t="s">
        <v>404</v>
      </c>
      <c r="D251" s="5">
        <v>115000000</v>
      </c>
      <c r="E251" s="5">
        <v>310676740</v>
      </c>
      <c r="F251" s="5">
        <v>656695615</v>
      </c>
      <c r="G251" s="5"/>
    </row>
    <row r="252" spans="1:7">
      <c r="A252" s="4">
        <v>251</v>
      </c>
      <c r="B252" s="6">
        <v>36933</v>
      </c>
      <c r="C252" s="12" t="s">
        <v>405</v>
      </c>
      <c r="D252" s="5">
        <v>115000000</v>
      </c>
      <c r="E252" s="5">
        <v>289423425</v>
      </c>
      <c r="F252" s="5">
        <v>559757719</v>
      </c>
      <c r="G252" s="5"/>
    </row>
    <row r="253" spans="1:7">
      <c r="A253" s="4">
        <v>252</v>
      </c>
      <c r="B253" s="6" t="s">
        <v>406</v>
      </c>
      <c r="C253" s="12" t="s">
        <v>407</v>
      </c>
      <c r="D253" s="5">
        <v>115000000</v>
      </c>
      <c r="E253" s="5">
        <v>132556852</v>
      </c>
      <c r="F253" s="5">
        <v>416456852</v>
      </c>
      <c r="G253" s="5"/>
    </row>
    <row r="254" spans="1:7">
      <c r="A254" s="4">
        <v>253</v>
      </c>
      <c r="B254" s="6">
        <v>35613</v>
      </c>
      <c r="C254" s="12" t="s">
        <v>408</v>
      </c>
      <c r="D254" s="5">
        <v>115000000</v>
      </c>
      <c r="E254" s="5">
        <v>67163857</v>
      </c>
      <c r="F254" s="5">
        <v>178200000</v>
      </c>
      <c r="G254" s="5"/>
    </row>
    <row r="255" spans="1:7">
      <c r="A255" s="4">
        <v>254</v>
      </c>
      <c r="B255" s="6" t="s">
        <v>409</v>
      </c>
      <c r="C255" s="12" t="s">
        <v>410</v>
      </c>
      <c r="D255" s="5">
        <v>115000000</v>
      </c>
      <c r="E255" s="5">
        <v>48003015</v>
      </c>
      <c r="F255" s="5">
        <v>164602163</v>
      </c>
      <c r="G255" s="5"/>
    </row>
    <row r="256" spans="1:7">
      <c r="A256" s="4">
        <v>255</v>
      </c>
      <c r="B256" s="6" t="s">
        <v>411</v>
      </c>
      <c r="C256" s="12" t="s">
        <v>412</v>
      </c>
      <c r="D256" s="5">
        <v>115000000</v>
      </c>
      <c r="E256" s="5">
        <v>40914068</v>
      </c>
      <c r="F256" s="5">
        <v>77628265</v>
      </c>
      <c r="G256" s="5"/>
    </row>
    <row r="257" spans="1:7">
      <c r="A257" s="4">
        <v>256</v>
      </c>
      <c r="B257" s="6">
        <v>39545</v>
      </c>
      <c r="C257" s="12" t="s">
        <v>413</v>
      </c>
      <c r="D257" s="5">
        <v>113500000</v>
      </c>
      <c r="E257" s="5">
        <v>999811</v>
      </c>
      <c r="F257" s="5">
        <v>132999811</v>
      </c>
      <c r="G257" s="5"/>
    </row>
    <row r="258" spans="1:7">
      <c r="A258" s="4">
        <v>257</v>
      </c>
      <c r="B258" s="6" t="s">
        <v>414</v>
      </c>
      <c r="C258" s="12" t="s">
        <v>415</v>
      </c>
      <c r="D258" s="5">
        <v>112000000</v>
      </c>
      <c r="E258" s="5">
        <v>42779261</v>
      </c>
      <c r="F258" s="5">
        <v>232017848</v>
      </c>
      <c r="G258" s="5"/>
    </row>
    <row r="259" spans="1:7">
      <c r="A259" s="4">
        <v>258</v>
      </c>
      <c r="B259" s="6">
        <v>41374</v>
      </c>
      <c r="C259" s="12" t="s">
        <v>416</v>
      </c>
      <c r="D259" s="5">
        <v>110000000</v>
      </c>
      <c r="E259" s="5">
        <v>274092705</v>
      </c>
      <c r="F259" s="5">
        <v>716392705</v>
      </c>
      <c r="G259" s="5"/>
    </row>
    <row r="260" spans="1:7">
      <c r="A260" s="4">
        <v>259</v>
      </c>
      <c r="B260" s="6" t="s">
        <v>417</v>
      </c>
      <c r="C260" s="12" t="s">
        <v>418</v>
      </c>
      <c r="D260" s="5">
        <v>110000000</v>
      </c>
      <c r="E260" s="5">
        <v>250863268</v>
      </c>
      <c r="F260" s="5">
        <v>579446407</v>
      </c>
      <c r="G260" s="5"/>
    </row>
    <row r="261" spans="1:7">
      <c r="A261" s="4">
        <v>260</v>
      </c>
      <c r="B261" s="6">
        <v>38631</v>
      </c>
      <c r="C261" s="12" t="s">
        <v>419</v>
      </c>
      <c r="D261" s="5">
        <v>110000000</v>
      </c>
      <c r="E261" s="5">
        <v>186336279</v>
      </c>
      <c r="F261" s="5">
        <v>486124090</v>
      </c>
      <c r="G261" s="5"/>
    </row>
    <row r="262" spans="1:7">
      <c r="A262" s="4">
        <v>261</v>
      </c>
      <c r="B262" s="6" t="s">
        <v>420</v>
      </c>
      <c r="C262" s="12" t="s">
        <v>421</v>
      </c>
      <c r="D262" s="5">
        <v>110000000</v>
      </c>
      <c r="E262" s="5">
        <v>155190832</v>
      </c>
      <c r="F262" s="5">
        <v>469590832</v>
      </c>
      <c r="G262" s="5"/>
    </row>
    <row r="263" spans="1:7">
      <c r="A263" s="4">
        <v>262</v>
      </c>
      <c r="B263" s="6" t="s">
        <v>178</v>
      </c>
      <c r="C263" s="12" t="s">
        <v>422</v>
      </c>
      <c r="D263" s="5">
        <v>110000000</v>
      </c>
      <c r="E263" s="5">
        <v>142614158</v>
      </c>
      <c r="F263" s="5">
        <v>563749323</v>
      </c>
      <c r="G263" s="5"/>
    </row>
    <row r="264" spans="1:7">
      <c r="A264" s="4">
        <v>263</v>
      </c>
      <c r="B264" s="6" t="s">
        <v>423</v>
      </c>
      <c r="C264" s="12" t="s">
        <v>424</v>
      </c>
      <c r="D264" s="5">
        <v>110000000</v>
      </c>
      <c r="E264" s="5">
        <v>134529403</v>
      </c>
      <c r="F264" s="5">
        <v>382288147</v>
      </c>
      <c r="G264" s="5"/>
    </row>
    <row r="265" spans="1:7">
      <c r="A265" s="4">
        <v>264</v>
      </c>
      <c r="B265" s="6" t="s">
        <v>425</v>
      </c>
      <c r="C265" s="12" t="s">
        <v>426</v>
      </c>
      <c r="D265" s="5">
        <v>110000000</v>
      </c>
      <c r="E265" s="5">
        <v>130179072</v>
      </c>
      <c r="F265" s="5">
        <v>295279072</v>
      </c>
      <c r="G265" s="5"/>
    </row>
    <row r="266" spans="1:7">
      <c r="A266" s="4">
        <v>265</v>
      </c>
      <c r="B266" s="6">
        <v>38272</v>
      </c>
      <c r="C266" s="12" t="s">
        <v>427</v>
      </c>
      <c r="D266" s="5">
        <v>110000000</v>
      </c>
      <c r="E266" s="5">
        <v>125531634</v>
      </c>
      <c r="F266" s="5">
        <v>362989076</v>
      </c>
      <c r="G266" s="5"/>
    </row>
    <row r="267" spans="1:7">
      <c r="A267" s="4">
        <v>266</v>
      </c>
      <c r="B267" s="6" t="s">
        <v>80</v>
      </c>
      <c r="C267" s="12" t="s">
        <v>428</v>
      </c>
      <c r="D267" s="5">
        <v>110000000</v>
      </c>
      <c r="E267" s="5">
        <v>125304276</v>
      </c>
      <c r="F267" s="5">
        <v>339504276</v>
      </c>
      <c r="G267" s="5"/>
    </row>
    <row r="268" spans="1:7">
      <c r="A268" s="4">
        <v>267</v>
      </c>
      <c r="B268" s="6" t="s">
        <v>429</v>
      </c>
      <c r="C268" s="12" t="s">
        <v>430</v>
      </c>
      <c r="D268" s="5">
        <v>110000000</v>
      </c>
      <c r="E268" s="5">
        <v>113330342</v>
      </c>
      <c r="F268" s="5">
        <v>215300000</v>
      </c>
      <c r="G268" s="5"/>
    </row>
    <row r="269" spans="1:7">
      <c r="A269" s="4">
        <v>268</v>
      </c>
      <c r="B269" s="6">
        <v>41823</v>
      </c>
      <c r="C269" s="12" t="s">
        <v>431</v>
      </c>
      <c r="D269" s="5">
        <v>110000000</v>
      </c>
      <c r="E269" s="5">
        <v>106580051</v>
      </c>
      <c r="F269" s="5">
        <v>330780051</v>
      </c>
      <c r="G269" s="5"/>
    </row>
    <row r="270" spans="1:7">
      <c r="A270" s="4">
        <v>269</v>
      </c>
      <c r="B270" s="6" t="s">
        <v>432</v>
      </c>
      <c r="C270" s="12" t="s">
        <v>433</v>
      </c>
      <c r="D270" s="5">
        <v>110000000</v>
      </c>
      <c r="E270" s="5">
        <v>102608827</v>
      </c>
      <c r="F270" s="5">
        <v>208370892</v>
      </c>
      <c r="G270" s="5"/>
    </row>
    <row r="271" spans="1:7">
      <c r="A271" s="4">
        <v>270</v>
      </c>
      <c r="B271" s="6" t="s">
        <v>434</v>
      </c>
      <c r="C271" s="12" t="s">
        <v>435</v>
      </c>
      <c r="D271" s="5">
        <v>110000000</v>
      </c>
      <c r="E271" s="5">
        <v>98780042</v>
      </c>
      <c r="F271" s="5">
        <v>229155503</v>
      </c>
      <c r="G271" s="5"/>
    </row>
    <row r="272" spans="1:7">
      <c r="A272" s="4">
        <v>271</v>
      </c>
      <c r="B272" s="6">
        <v>40734</v>
      </c>
      <c r="C272" s="12" t="s">
        <v>436</v>
      </c>
      <c r="D272" s="5">
        <v>110000000</v>
      </c>
      <c r="E272" s="5">
        <v>85463309</v>
      </c>
      <c r="F272" s="5">
        <v>263880341</v>
      </c>
      <c r="G272" s="5"/>
    </row>
    <row r="273" spans="1:7">
      <c r="A273" s="4">
        <v>272</v>
      </c>
      <c r="B273" s="6">
        <v>40488</v>
      </c>
      <c r="C273" s="12" t="s">
        <v>437</v>
      </c>
      <c r="D273" s="5">
        <v>110000000</v>
      </c>
      <c r="E273" s="5">
        <v>77222099</v>
      </c>
      <c r="F273" s="5">
        <v>177241171</v>
      </c>
      <c r="G273" s="5"/>
    </row>
    <row r="274" spans="1:7">
      <c r="A274" s="4">
        <v>273</v>
      </c>
      <c r="B274" s="6" t="s">
        <v>438</v>
      </c>
      <c r="C274" s="12" t="s">
        <v>439</v>
      </c>
      <c r="D274" s="5">
        <v>110000000</v>
      </c>
      <c r="E274" s="5">
        <v>71017784</v>
      </c>
      <c r="F274" s="5">
        <v>348547523</v>
      </c>
      <c r="G274" s="5"/>
    </row>
    <row r="275" spans="1:7">
      <c r="A275" s="4">
        <v>274</v>
      </c>
      <c r="B275" s="6" t="s">
        <v>440</v>
      </c>
      <c r="C275" s="12" t="s">
        <v>441</v>
      </c>
      <c r="D275" s="5">
        <v>110000000</v>
      </c>
      <c r="E275" s="5">
        <v>66184051</v>
      </c>
      <c r="F275" s="5">
        <v>171484051</v>
      </c>
      <c r="G275" s="5"/>
    </row>
    <row r="276" spans="1:7">
      <c r="A276" s="4">
        <v>275</v>
      </c>
      <c r="B276" s="6">
        <v>40153</v>
      </c>
      <c r="C276" s="12" t="s">
        <v>442</v>
      </c>
      <c r="D276" s="5">
        <v>110000000</v>
      </c>
      <c r="E276" s="5">
        <v>65452312</v>
      </c>
      <c r="F276" s="5">
        <v>152364370</v>
      </c>
      <c r="G276" s="5"/>
    </row>
    <row r="277" spans="1:7">
      <c r="A277" s="4">
        <v>276</v>
      </c>
      <c r="B277" s="6">
        <v>41285</v>
      </c>
      <c r="C277" s="12" t="s">
        <v>443</v>
      </c>
      <c r="D277" s="5">
        <v>110000000</v>
      </c>
      <c r="E277" s="5">
        <v>61737191</v>
      </c>
      <c r="F277" s="5">
        <v>89737191</v>
      </c>
      <c r="G277" s="5"/>
    </row>
    <row r="278" spans="1:7">
      <c r="A278" s="4">
        <v>277</v>
      </c>
      <c r="B278" s="6">
        <v>38021</v>
      </c>
      <c r="C278" s="12" t="s">
        <v>444</v>
      </c>
      <c r="D278" s="5">
        <v>110000000</v>
      </c>
      <c r="E278" s="5">
        <v>50026353</v>
      </c>
      <c r="F278" s="5">
        <v>76482461</v>
      </c>
      <c r="G278" s="5"/>
    </row>
    <row r="279" spans="1:7">
      <c r="A279" s="4">
        <v>278</v>
      </c>
      <c r="B279" s="6" t="s">
        <v>445</v>
      </c>
      <c r="C279" s="12" t="s">
        <v>446</v>
      </c>
      <c r="D279" s="5">
        <v>110000000</v>
      </c>
      <c r="E279" s="5">
        <v>48097081</v>
      </c>
      <c r="F279" s="5">
        <v>150468000</v>
      </c>
      <c r="G279" s="5"/>
    </row>
    <row r="280" spans="1:7">
      <c r="A280" s="4">
        <v>279</v>
      </c>
      <c r="B280" s="6">
        <v>38508</v>
      </c>
      <c r="C280" s="12" t="s">
        <v>447</v>
      </c>
      <c r="D280" s="5">
        <v>110000000</v>
      </c>
      <c r="E280" s="5">
        <v>47398413</v>
      </c>
      <c r="F280" s="5">
        <v>218853353</v>
      </c>
      <c r="G280" s="5"/>
    </row>
    <row r="281" spans="1:7">
      <c r="A281" s="4">
        <v>280</v>
      </c>
      <c r="B281" s="6" t="s">
        <v>448</v>
      </c>
      <c r="C281" s="12" t="s">
        <v>449</v>
      </c>
      <c r="D281" s="5">
        <v>110000000</v>
      </c>
      <c r="E281" s="5">
        <v>24004159</v>
      </c>
      <c r="F281" s="5">
        <v>72004159</v>
      </c>
      <c r="G281" s="5"/>
    </row>
    <row r="282" spans="1:7">
      <c r="A282" s="4">
        <v>281</v>
      </c>
      <c r="B282" s="6" t="s">
        <v>450</v>
      </c>
      <c r="C282" s="12" t="s">
        <v>451</v>
      </c>
      <c r="D282" s="5">
        <v>109000000</v>
      </c>
      <c r="E282" s="5">
        <v>315544750</v>
      </c>
      <c r="F282" s="5">
        <v>887217688</v>
      </c>
      <c r="G282" s="5"/>
    </row>
    <row r="283" spans="1:7">
      <c r="A283" s="4">
        <v>282</v>
      </c>
      <c r="B283" s="6" t="s">
        <v>452</v>
      </c>
      <c r="C283" s="12" t="s">
        <v>453</v>
      </c>
      <c r="D283" s="5">
        <v>109000000</v>
      </c>
      <c r="E283" s="5">
        <v>101018283</v>
      </c>
      <c r="F283" s="5">
        <v>133818283</v>
      </c>
      <c r="G283" s="5"/>
    </row>
    <row r="284" spans="1:7">
      <c r="A284" s="4">
        <v>283</v>
      </c>
      <c r="B284" s="6" t="s">
        <v>454</v>
      </c>
      <c r="C284" s="12" t="s">
        <v>455</v>
      </c>
      <c r="D284" s="5">
        <v>109000000</v>
      </c>
      <c r="E284" s="5">
        <v>58183966</v>
      </c>
      <c r="F284" s="5">
        <v>87683966</v>
      </c>
      <c r="G284" s="5"/>
    </row>
    <row r="285" spans="1:7">
      <c r="A285" s="4">
        <v>284</v>
      </c>
      <c r="B285" s="6">
        <v>42045</v>
      </c>
      <c r="C285" s="12" t="s">
        <v>456</v>
      </c>
      <c r="D285" s="5">
        <v>108000000</v>
      </c>
      <c r="E285" s="5">
        <v>228433663</v>
      </c>
      <c r="F285" s="5">
        <v>640055863</v>
      </c>
      <c r="G285" s="5"/>
    </row>
    <row r="286" spans="1:7">
      <c r="A286" s="4">
        <v>285</v>
      </c>
      <c r="B286" s="6" t="s">
        <v>457</v>
      </c>
      <c r="C286" s="12" t="s">
        <v>458</v>
      </c>
      <c r="D286" s="5">
        <v>108000000</v>
      </c>
      <c r="E286" s="4">
        <v>0</v>
      </c>
      <c r="F286" s="4">
        <v>0</v>
      </c>
    </row>
    <row r="287" spans="1:7">
      <c r="A287" s="4">
        <v>286</v>
      </c>
      <c r="B287" s="6" t="s">
        <v>459</v>
      </c>
      <c r="C287" s="12" t="s">
        <v>460</v>
      </c>
      <c r="D287" s="5">
        <v>105000000</v>
      </c>
      <c r="E287" s="5">
        <v>144801023</v>
      </c>
      <c r="F287" s="5">
        <v>348629585</v>
      </c>
      <c r="G287" s="5"/>
    </row>
    <row r="288" spans="1:7">
      <c r="A288" s="4">
        <v>287</v>
      </c>
      <c r="B288" s="6" t="s">
        <v>461</v>
      </c>
      <c r="C288" s="12" t="s">
        <v>462</v>
      </c>
      <c r="D288" s="5">
        <v>105000000</v>
      </c>
      <c r="E288" s="5">
        <v>140015224</v>
      </c>
      <c r="F288" s="5">
        <v>298815224</v>
      </c>
      <c r="G288" s="5"/>
    </row>
    <row r="289" spans="1:7">
      <c r="A289" s="4">
        <v>288</v>
      </c>
      <c r="B289" s="6" t="s">
        <v>463</v>
      </c>
      <c r="C289" s="12" t="s">
        <v>464</v>
      </c>
      <c r="D289" s="5">
        <v>105000000</v>
      </c>
      <c r="E289" s="5">
        <v>104400899</v>
      </c>
      <c r="F289" s="5">
        <v>270997378</v>
      </c>
      <c r="G289" s="5"/>
    </row>
    <row r="290" spans="1:7">
      <c r="A290" s="4">
        <v>289</v>
      </c>
      <c r="B290" s="6">
        <v>39632</v>
      </c>
      <c r="C290" s="12" t="s">
        <v>465</v>
      </c>
      <c r="D290" s="5">
        <v>105000000</v>
      </c>
      <c r="E290" s="5">
        <v>94784201</v>
      </c>
      <c r="F290" s="5">
        <v>269065678</v>
      </c>
      <c r="G290" s="5"/>
    </row>
    <row r="291" spans="1:7">
      <c r="A291" s="4">
        <v>290</v>
      </c>
      <c r="B291" s="6" t="s">
        <v>466</v>
      </c>
      <c r="C291" s="12" t="s">
        <v>467</v>
      </c>
      <c r="D291" s="5">
        <v>105000000</v>
      </c>
      <c r="E291" s="5">
        <v>6712451</v>
      </c>
      <c r="F291" s="5">
        <v>10364769</v>
      </c>
      <c r="G291" s="5"/>
    </row>
    <row r="292" spans="1:7">
      <c r="A292" s="4">
        <v>291</v>
      </c>
      <c r="B292" s="6">
        <v>36775</v>
      </c>
      <c r="C292" s="12" t="s">
        <v>468</v>
      </c>
      <c r="D292" s="5">
        <v>103300000</v>
      </c>
      <c r="E292" s="5">
        <v>101643008</v>
      </c>
      <c r="F292" s="5">
        <v>232643008</v>
      </c>
      <c r="G292" s="5"/>
    </row>
    <row r="293" spans="1:7">
      <c r="A293" s="4">
        <v>292</v>
      </c>
      <c r="B293" s="6">
        <v>36651</v>
      </c>
      <c r="C293" s="12" t="s">
        <v>469</v>
      </c>
      <c r="D293" s="5">
        <v>103000000</v>
      </c>
      <c r="E293" s="5">
        <v>187683805</v>
      </c>
      <c r="F293" s="5">
        <v>457683805</v>
      </c>
      <c r="G293" s="5"/>
    </row>
    <row r="294" spans="1:7">
      <c r="A294" s="4">
        <v>293</v>
      </c>
      <c r="B294" s="6" t="s">
        <v>470</v>
      </c>
      <c r="C294" s="12" t="s">
        <v>471</v>
      </c>
      <c r="D294" s="5">
        <v>103000000</v>
      </c>
      <c r="E294" s="5">
        <v>112200072</v>
      </c>
      <c r="F294" s="5">
        <v>362000072</v>
      </c>
      <c r="G294" s="5"/>
    </row>
    <row r="295" spans="1:7">
      <c r="A295" s="4">
        <v>294</v>
      </c>
      <c r="B295" s="6">
        <v>39820</v>
      </c>
      <c r="C295" s="12" t="s">
        <v>472</v>
      </c>
      <c r="D295" s="5">
        <v>102500000</v>
      </c>
      <c r="E295" s="5">
        <v>97104620</v>
      </c>
      <c r="F295" s="5">
        <v>212282709</v>
      </c>
      <c r="G295" s="5"/>
    </row>
    <row r="296" spans="1:7">
      <c r="A296" s="4">
        <v>295</v>
      </c>
      <c r="B296" s="6" t="s">
        <v>473</v>
      </c>
      <c r="C296" s="12" t="s">
        <v>474</v>
      </c>
      <c r="D296" s="5">
        <v>102000000</v>
      </c>
      <c r="E296" s="5">
        <v>167365000</v>
      </c>
      <c r="F296" s="5">
        <v>594420283</v>
      </c>
      <c r="G296" s="5"/>
    </row>
    <row r="297" spans="1:7">
      <c r="A297" s="4">
        <v>296</v>
      </c>
      <c r="B297" s="6" t="s">
        <v>475</v>
      </c>
      <c r="C297" s="12" t="s">
        <v>476</v>
      </c>
      <c r="D297" s="5">
        <v>102000000</v>
      </c>
      <c r="E297" s="5">
        <v>132024714</v>
      </c>
      <c r="F297" s="5">
        <v>358824714</v>
      </c>
      <c r="G297" s="5"/>
    </row>
    <row r="298" spans="1:7">
      <c r="A298" s="4">
        <v>297</v>
      </c>
      <c r="B298" s="6" t="s">
        <v>477</v>
      </c>
      <c r="C298" s="12" t="s">
        <v>478</v>
      </c>
      <c r="D298" s="5">
        <v>102000000</v>
      </c>
      <c r="E298" s="5">
        <v>27108272</v>
      </c>
      <c r="F298" s="5">
        <v>130673154</v>
      </c>
      <c r="G298" s="5"/>
    </row>
    <row r="299" spans="1:7">
      <c r="A299" s="4">
        <v>298</v>
      </c>
      <c r="B299" s="6" t="s">
        <v>479</v>
      </c>
      <c r="C299" s="12" t="s">
        <v>480</v>
      </c>
      <c r="D299" s="5">
        <v>100000000</v>
      </c>
      <c r="E299" s="5">
        <v>261987880</v>
      </c>
      <c r="F299" s="5">
        <v>878979634</v>
      </c>
      <c r="G299" s="5"/>
    </row>
    <row r="300" spans="1:7">
      <c r="A300" s="4">
        <v>299</v>
      </c>
      <c r="B300" s="6">
        <v>33276</v>
      </c>
      <c r="C300" s="12" t="s">
        <v>481</v>
      </c>
      <c r="D300" s="5">
        <v>100000000</v>
      </c>
      <c r="E300" s="5">
        <v>201858746</v>
      </c>
      <c r="F300" s="5">
        <v>513815401</v>
      </c>
      <c r="G300" s="5"/>
    </row>
    <row r="301" spans="1:7">
      <c r="A301" s="4">
        <v>300</v>
      </c>
      <c r="B301" s="6" t="s">
        <v>482</v>
      </c>
      <c r="C301" s="12" t="s">
        <v>483</v>
      </c>
      <c r="D301" s="5">
        <v>100000000</v>
      </c>
      <c r="E301" s="5">
        <v>184031112</v>
      </c>
      <c r="F301" s="5">
        <v>336529144</v>
      </c>
      <c r="G301" s="5"/>
    </row>
    <row r="302" spans="1:7">
      <c r="A302" s="4">
        <v>301</v>
      </c>
      <c r="B302" s="6" t="s">
        <v>484</v>
      </c>
      <c r="C302" s="12" t="s">
        <v>485</v>
      </c>
      <c r="D302" s="5">
        <v>100000000</v>
      </c>
      <c r="E302" s="5">
        <v>180011740</v>
      </c>
      <c r="F302" s="5">
        <v>362211740</v>
      </c>
      <c r="G302" s="5"/>
    </row>
    <row r="303" spans="1:7">
      <c r="A303" s="4">
        <v>302</v>
      </c>
      <c r="B303" s="6" t="s">
        <v>486</v>
      </c>
      <c r="C303" s="12" t="s">
        <v>487</v>
      </c>
      <c r="D303" s="5">
        <v>100000000</v>
      </c>
      <c r="E303" s="5">
        <v>173005002</v>
      </c>
      <c r="F303" s="5">
        <v>331323410</v>
      </c>
      <c r="G303" s="5"/>
    </row>
    <row r="304" spans="1:7">
      <c r="A304" s="4">
        <v>303</v>
      </c>
      <c r="B304" s="6" t="s">
        <v>488</v>
      </c>
      <c r="C304" s="12" t="s">
        <v>489</v>
      </c>
      <c r="D304" s="5">
        <v>100000000</v>
      </c>
      <c r="E304" s="5">
        <v>162805434</v>
      </c>
      <c r="F304" s="5">
        <v>449948323</v>
      </c>
      <c r="G304" s="5"/>
    </row>
    <row r="305" spans="1:7">
      <c r="A305" s="4">
        <v>304</v>
      </c>
      <c r="B305" s="6" t="s">
        <v>490</v>
      </c>
      <c r="C305" s="12" t="s">
        <v>491</v>
      </c>
      <c r="D305" s="5">
        <v>100000000</v>
      </c>
      <c r="E305" s="5">
        <v>148438600</v>
      </c>
      <c r="F305" s="5">
        <v>310650574</v>
      </c>
      <c r="G305" s="5"/>
    </row>
    <row r="306" spans="1:7">
      <c r="A306" s="4">
        <v>305</v>
      </c>
      <c r="B306" s="6" t="s">
        <v>492</v>
      </c>
      <c r="C306" s="12" t="s">
        <v>493</v>
      </c>
      <c r="D306" s="5">
        <v>100000000</v>
      </c>
      <c r="E306" s="5">
        <v>146282411</v>
      </c>
      <c r="F306" s="5">
        <v>365300000</v>
      </c>
      <c r="G306" s="5"/>
    </row>
    <row r="307" spans="1:7">
      <c r="A307" s="4">
        <v>306</v>
      </c>
      <c r="B307" s="6">
        <v>39124</v>
      </c>
      <c r="C307" s="12" t="s">
        <v>494</v>
      </c>
      <c r="D307" s="5">
        <v>100000000</v>
      </c>
      <c r="E307" s="5">
        <v>130164645</v>
      </c>
      <c r="F307" s="5">
        <v>267985456</v>
      </c>
      <c r="G307" s="5"/>
    </row>
    <row r="308" spans="1:7">
      <c r="A308" s="4">
        <v>307</v>
      </c>
      <c r="B308" s="6" t="s">
        <v>495</v>
      </c>
      <c r="C308" s="12" t="s">
        <v>496</v>
      </c>
      <c r="D308" s="5">
        <v>100000000</v>
      </c>
      <c r="E308" s="5">
        <v>124870275</v>
      </c>
      <c r="F308" s="5">
        <v>236827677</v>
      </c>
      <c r="G308" s="5"/>
    </row>
    <row r="309" spans="1:7">
      <c r="A309" s="4">
        <v>308</v>
      </c>
      <c r="B309" s="6">
        <v>40337</v>
      </c>
      <c r="C309" s="12" t="s">
        <v>497</v>
      </c>
      <c r="D309" s="5">
        <v>100000000</v>
      </c>
      <c r="E309" s="5">
        <v>119219978</v>
      </c>
      <c r="F309" s="5">
        <v>170936470</v>
      </c>
      <c r="G309" s="5"/>
    </row>
    <row r="310" spans="1:7">
      <c r="A310" s="4">
        <v>309</v>
      </c>
      <c r="B310" s="6" t="s">
        <v>432</v>
      </c>
      <c r="C310" s="12" t="s">
        <v>498</v>
      </c>
      <c r="D310" s="5">
        <v>100000000</v>
      </c>
      <c r="E310" s="5">
        <v>118627117</v>
      </c>
      <c r="F310" s="5">
        <v>212956024</v>
      </c>
      <c r="G310" s="5"/>
    </row>
    <row r="311" spans="1:7">
      <c r="A311" s="4">
        <v>310</v>
      </c>
      <c r="B311" s="6" t="s">
        <v>154</v>
      </c>
      <c r="C311" s="12" t="s">
        <v>499</v>
      </c>
      <c r="D311" s="5">
        <v>100000000</v>
      </c>
      <c r="E311" s="5">
        <v>116900694</v>
      </c>
      <c r="F311" s="5">
        <v>391976723</v>
      </c>
      <c r="G311" s="5"/>
    </row>
    <row r="312" spans="1:7">
      <c r="A312" s="4">
        <v>311</v>
      </c>
      <c r="B312" s="6" t="s">
        <v>186</v>
      </c>
      <c r="C312" s="12" t="s">
        <v>500</v>
      </c>
      <c r="D312" s="5">
        <v>100000000</v>
      </c>
      <c r="E312" s="5">
        <v>107518682</v>
      </c>
      <c r="F312" s="5">
        <v>262794441</v>
      </c>
      <c r="G312" s="5"/>
    </row>
    <row r="313" spans="1:7">
      <c r="A313" s="4">
        <v>312</v>
      </c>
      <c r="B313" s="6" t="s">
        <v>501</v>
      </c>
      <c r="C313" s="12" t="s">
        <v>502</v>
      </c>
      <c r="D313" s="5">
        <v>100000000</v>
      </c>
      <c r="E313" s="5">
        <v>101295562</v>
      </c>
      <c r="F313" s="5">
        <v>234400000</v>
      </c>
      <c r="G313" s="5"/>
    </row>
    <row r="314" spans="1:7">
      <c r="A314" s="4">
        <v>313</v>
      </c>
      <c r="B314" s="6" t="s">
        <v>501</v>
      </c>
      <c r="C314" s="12" t="s">
        <v>503</v>
      </c>
      <c r="D314" s="5">
        <v>100000000</v>
      </c>
      <c r="E314" s="5">
        <v>100138851</v>
      </c>
      <c r="F314" s="5">
        <v>325500000</v>
      </c>
      <c r="G314" s="5"/>
    </row>
    <row r="315" spans="1:7">
      <c r="A315" s="4">
        <v>314</v>
      </c>
      <c r="B315" s="6" t="s">
        <v>504</v>
      </c>
      <c r="C315" s="12" t="s">
        <v>505</v>
      </c>
      <c r="D315" s="5">
        <v>100000000</v>
      </c>
      <c r="E315" s="5">
        <v>89296573</v>
      </c>
      <c r="F315" s="5">
        <v>169296573</v>
      </c>
      <c r="G315" s="5"/>
    </row>
    <row r="316" spans="1:7">
      <c r="A316" s="4">
        <v>315</v>
      </c>
      <c r="B316" s="6" t="s">
        <v>506</v>
      </c>
      <c r="C316" s="12" t="s">
        <v>507</v>
      </c>
      <c r="D316" s="5">
        <v>100000000</v>
      </c>
      <c r="E316" s="5">
        <v>85028192</v>
      </c>
      <c r="F316" s="5">
        <v>311979256</v>
      </c>
      <c r="G316" s="5"/>
    </row>
    <row r="317" spans="1:7">
      <c r="A317" s="4">
        <v>316</v>
      </c>
      <c r="B317" s="6" t="s">
        <v>508</v>
      </c>
      <c r="C317" s="12" t="s">
        <v>509</v>
      </c>
      <c r="D317" s="5">
        <v>100000000</v>
      </c>
      <c r="E317" s="5">
        <v>77233467</v>
      </c>
      <c r="F317" s="5">
        <v>99123656</v>
      </c>
      <c r="G317" s="5"/>
    </row>
    <row r="318" spans="1:7">
      <c r="A318" s="4">
        <v>317</v>
      </c>
      <c r="B318" s="6" t="s">
        <v>510</v>
      </c>
      <c r="C318" s="12" t="s">
        <v>511</v>
      </c>
      <c r="D318" s="5">
        <v>100000000</v>
      </c>
      <c r="E318" s="5">
        <v>75030163</v>
      </c>
      <c r="F318" s="5">
        <v>249488115</v>
      </c>
      <c r="G318" s="5"/>
    </row>
    <row r="319" spans="1:7">
      <c r="A319" s="4">
        <v>318</v>
      </c>
      <c r="B319" s="6" t="s">
        <v>512</v>
      </c>
      <c r="C319" s="12" t="s">
        <v>513</v>
      </c>
      <c r="D319" s="5">
        <v>100000000</v>
      </c>
      <c r="E319" s="5">
        <v>72688614</v>
      </c>
      <c r="F319" s="5">
        <v>243388614</v>
      </c>
      <c r="G319" s="5"/>
    </row>
    <row r="320" spans="1:7">
      <c r="A320" s="4">
        <v>319</v>
      </c>
      <c r="B320" s="6">
        <v>40463</v>
      </c>
      <c r="C320" s="12" t="s">
        <v>514</v>
      </c>
      <c r="D320" s="5">
        <v>100000000</v>
      </c>
      <c r="E320" s="5">
        <v>67631157</v>
      </c>
      <c r="F320" s="5">
        <v>278731369</v>
      </c>
      <c r="G320" s="5"/>
    </row>
    <row r="321" spans="1:7">
      <c r="A321" s="4">
        <v>320</v>
      </c>
      <c r="B321" s="6" t="s">
        <v>515</v>
      </c>
      <c r="C321" s="12" t="s">
        <v>516</v>
      </c>
      <c r="D321" s="5">
        <v>100000000</v>
      </c>
      <c r="E321" s="5">
        <v>66889043</v>
      </c>
      <c r="F321" s="5">
        <v>212026975</v>
      </c>
      <c r="G321" s="5"/>
    </row>
    <row r="322" spans="1:7">
      <c r="A322" s="4">
        <v>321</v>
      </c>
      <c r="B322" s="6">
        <v>38297</v>
      </c>
      <c r="C322" s="12" t="s">
        <v>517</v>
      </c>
      <c r="D322" s="5">
        <v>100000000</v>
      </c>
      <c r="E322" s="5">
        <v>59475623</v>
      </c>
      <c r="F322" s="5">
        <v>96221971</v>
      </c>
      <c r="G322" s="5"/>
    </row>
    <row r="323" spans="1:7">
      <c r="A323" s="4">
        <v>322</v>
      </c>
      <c r="B323" s="6">
        <v>39300</v>
      </c>
      <c r="C323" s="12" t="s">
        <v>518</v>
      </c>
      <c r="D323" s="5">
        <v>100000000</v>
      </c>
      <c r="E323" s="5">
        <v>58867694</v>
      </c>
      <c r="F323" s="5">
        <v>145395745</v>
      </c>
      <c r="G323" s="5"/>
    </row>
    <row r="324" spans="1:7">
      <c r="A324" s="4">
        <v>323</v>
      </c>
      <c r="B324" s="6">
        <v>38941</v>
      </c>
      <c r="C324" s="12" t="s">
        <v>519</v>
      </c>
      <c r="D324" s="5">
        <v>100000000</v>
      </c>
      <c r="E324" s="5">
        <v>57377916</v>
      </c>
      <c r="F324" s="5">
        <v>171377916</v>
      </c>
      <c r="G324" s="5"/>
    </row>
    <row r="325" spans="1:7">
      <c r="A325" s="4">
        <v>324</v>
      </c>
      <c r="B325" s="6" t="s">
        <v>520</v>
      </c>
      <c r="C325" s="12" t="s">
        <v>521</v>
      </c>
      <c r="D325" s="5">
        <v>100000000</v>
      </c>
      <c r="E325" s="5">
        <v>55675313</v>
      </c>
      <c r="F325" s="5">
        <v>139716717</v>
      </c>
      <c r="G325" s="5"/>
    </row>
    <row r="326" spans="1:7">
      <c r="A326" s="4">
        <v>325</v>
      </c>
      <c r="B326" s="6">
        <v>35622</v>
      </c>
      <c r="C326" s="12" t="s">
        <v>522</v>
      </c>
      <c r="D326" s="5">
        <v>100000000</v>
      </c>
      <c r="E326" s="5">
        <v>54768952</v>
      </c>
      <c r="F326" s="5">
        <v>121100000</v>
      </c>
      <c r="G326" s="5"/>
    </row>
    <row r="327" spans="1:7">
      <c r="A327" s="4">
        <v>326</v>
      </c>
      <c r="B327" s="6">
        <v>39939</v>
      </c>
      <c r="C327" s="12" t="s">
        <v>523</v>
      </c>
      <c r="D327" s="5">
        <v>100000000</v>
      </c>
      <c r="E327" s="5">
        <v>49438370</v>
      </c>
      <c r="F327" s="5">
        <v>69548641</v>
      </c>
      <c r="G327" s="5"/>
    </row>
    <row r="328" spans="1:7">
      <c r="A328" s="4">
        <v>327</v>
      </c>
      <c r="B328" s="6" t="s">
        <v>524</v>
      </c>
      <c r="C328" s="12" t="s">
        <v>525</v>
      </c>
      <c r="D328" s="5">
        <v>100000000</v>
      </c>
      <c r="E328" s="5">
        <v>48417850</v>
      </c>
      <c r="F328" s="5">
        <v>95255485</v>
      </c>
      <c r="G328" s="5"/>
    </row>
    <row r="329" spans="1:7">
      <c r="A329" s="4">
        <v>328</v>
      </c>
      <c r="B329" s="6" t="s">
        <v>526</v>
      </c>
      <c r="C329" s="12" t="s">
        <v>527</v>
      </c>
      <c r="D329" s="5">
        <v>100000000</v>
      </c>
      <c r="E329" s="5">
        <v>40202379</v>
      </c>
      <c r="F329" s="5">
        <v>82145379</v>
      </c>
      <c r="G329" s="5"/>
    </row>
    <row r="330" spans="1:7">
      <c r="A330" s="4">
        <v>329</v>
      </c>
      <c r="B330" s="6" t="s">
        <v>528</v>
      </c>
      <c r="C330" s="12" t="s">
        <v>529</v>
      </c>
      <c r="D330" s="5">
        <v>100000000</v>
      </c>
      <c r="E330" s="5">
        <v>39322544</v>
      </c>
      <c r="F330" s="5">
        <v>209461378</v>
      </c>
      <c r="G330" s="5"/>
    </row>
    <row r="331" spans="1:7">
      <c r="A331" s="4">
        <v>330</v>
      </c>
      <c r="B331" s="6" t="s">
        <v>530</v>
      </c>
      <c r="C331" s="12" t="s">
        <v>531</v>
      </c>
      <c r="D331" s="5">
        <v>100000000</v>
      </c>
      <c r="E331" s="5">
        <v>38120554</v>
      </c>
      <c r="F331" s="5">
        <v>91800000</v>
      </c>
      <c r="G331" s="5"/>
    </row>
    <row r="332" spans="1:7">
      <c r="A332" s="4">
        <v>331</v>
      </c>
      <c r="B332" s="6">
        <v>40515</v>
      </c>
      <c r="C332" s="12" t="s">
        <v>532</v>
      </c>
      <c r="D332" s="5">
        <v>100000000</v>
      </c>
      <c r="E332" s="5">
        <v>35497337</v>
      </c>
      <c r="F332" s="5">
        <v>97523020</v>
      </c>
      <c r="G332" s="5"/>
    </row>
    <row r="333" spans="1:7">
      <c r="A333" s="4">
        <v>332</v>
      </c>
      <c r="B333" s="6" t="s">
        <v>297</v>
      </c>
      <c r="C333" s="12" t="s">
        <v>533</v>
      </c>
      <c r="D333" s="5">
        <v>100000000</v>
      </c>
      <c r="E333" s="5">
        <v>28782481</v>
      </c>
      <c r="F333" s="5">
        <v>128131571</v>
      </c>
      <c r="G333" s="5"/>
    </row>
    <row r="334" spans="1:7">
      <c r="A334" s="4">
        <v>333</v>
      </c>
      <c r="B334" s="6">
        <v>42320</v>
      </c>
      <c r="C334" s="12" t="s">
        <v>534</v>
      </c>
      <c r="D334" s="5">
        <v>100000000</v>
      </c>
      <c r="E334" s="5">
        <v>25020758</v>
      </c>
      <c r="F334" s="5">
        <v>90420758</v>
      </c>
      <c r="G334" s="5"/>
    </row>
    <row r="335" spans="1:7">
      <c r="A335" s="4">
        <v>334</v>
      </c>
      <c r="B335" s="6" t="s">
        <v>535</v>
      </c>
      <c r="C335" s="12" t="s">
        <v>536</v>
      </c>
      <c r="D335" s="5">
        <v>100000000</v>
      </c>
      <c r="E335" s="5">
        <v>23022309</v>
      </c>
      <c r="F335" s="5">
        <v>103039258</v>
      </c>
      <c r="G335" s="5"/>
    </row>
    <row r="336" spans="1:7">
      <c r="A336" s="4">
        <v>335</v>
      </c>
      <c r="B336" s="6" t="s">
        <v>537</v>
      </c>
      <c r="C336" s="12" t="s">
        <v>538</v>
      </c>
      <c r="D336" s="5">
        <v>100000000</v>
      </c>
      <c r="E336" s="5">
        <v>17018422</v>
      </c>
      <c r="F336" s="5">
        <v>59918422</v>
      </c>
      <c r="G336" s="5"/>
    </row>
    <row r="337" spans="1:7">
      <c r="A337" s="4">
        <v>336</v>
      </c>
      <c r="B337" s="6">
        <v>35858</v>
      </c>
      <c r="C337" s="12" t="s">
        <v>539</v>
      </c>
      <c r="D337" s="5">
        <v>100000000</v>
      </c>
      <c r="E337" s="5">
        <v>10162034</v>
      </c>
      <c r="F337" s="5">
        <v>13835130</v>
      </c>
      <c r="G337" s="5"/>
    </row>
    <row r="338" spans="1:7">
      <c r="A338" s="4">
        <v>337</v>
      </c>
      <c r="B338" s="6" t="s">
        <v>540</v>
      </c>
      <c r="C338" s="12" t="s">
        <v>541</v>
      </c>
      <c r="D338" s="5">
        <v>100000000</v>
      </c>
      <c r="E338" s="5">
        <v>4411102</v>
      </c>
      <c r="F338" s="5">
        <v>7094995</v>
      </c>
      <c r="G338" s="5"/>
    </row>
    <row r="339" spans="1:7">
      <c r="A339" s="4">
        <v>338</v>
      </c>
      <c r="B339" s="6" t="s">
        <v>333</v>
      </c>
      <c r="C339" s="12" t="s">
        <v>542</v>
      </c>
      <c r="D339" s="5">
        <v>100000000</v>
      </c>
      <c r="E339" s="5">
        <v>311434</v>
      </c>
      <c r="F339" s="5">
        <v>93721434</v>
      </c>
      <c r="G339" s="5"/>
    </row>
    <row r="340" spans="1:7">
      <c r="A340" s="4">
        <v>339</v>
      </c>
      <c r="B340" s="6">
        <v>42166</v>
      </c>
      <c r="C340" s="12" t="s">
        <v>543</v>
      </c>
      <c r="D340" s="5">
        <v>99000000</v>
      </c>
      <c r="E340" s="5">
        <v>130178411</v>
      </c>
      <c r="F340" s="5">
        <v>244778411</v>
      </c>
      <c r="G340" s="5"/>
    </row>
    <row r="341" spans="1:7">
      <c r="A341" s="4">
        <v>340</v>
      </c>
      <c r="B341" s="6">
        <v>36986</v>
      </c>
      <c r="C341" s="12" t="s">
        <v>544</v>
      </c>
      <c r="D341" s="5">
        <v>98000000</v>
      </c>
      <c r="E341" s="5">
        <v>202007640</v>
      </c>
      <c r="F341" s="5">
        <v>435040395</v>
      </c>
      <c r="G341" s="5"/>
    </row>
    <row r="342" spans="1:7">
      <c r="A342" s="4">
        <v>341</v>
      </c>
      <c r="B342" s="6" t="s">
        <v>545</v>
      </c>
      <c r="C342" s="12" t="s">
        <v>546</v>
      </c>
      <c r="D342" s="5">
        <v>97000000</v>
      </c>
      <c r="E342" s="5">
        <v>77730500</v>
      </c>
      <c r="F342" s="5">
        <v>183124621</v>
      </c>
      <c r="G342" s="5"/>
    </row>
    <row r="343" spans="1:7">
      <c r="A343" s="4">
        <v>342</v>
      </c>
      <c r="B343" s="6" t="s">
        <v>547</v>
      </c>
      <c r="C343" s="12" t="s">
        <v>548</v>
      </c>
      <c r="D343" s="5">
        <v>96000000</v>
      </c>
      <c r="E343" s="4">
        <v>0</v>
      </c>
      <c r="F343" s="4">
        <v>0</v>
      </c>
    </row>
    <row r="344" spans="1:7">
      <c r="A344" s="4">
        <v>343</v>
      </c>
      <c r="B344" s="6" t="s">
        <v>549</v>
      </c>
      <c r="C344" s="12" t="s">
        <v>550</v>
      </c>
      <c r="D344" s="5">
        <v>95000000</v>
      </c>
      <c r="E344" s="5">
        <v>201151353</v>
      </c>
      <c r="F344" s="5">
        <v>534551353</v>
      </c>
      <c r="G344" s="5"/>
    </row>
    <row r="345" spans="1:7">
      <c r="A345" s="4">
        <v>344</v>
      </c>
      <c r="B345" s="6" t="s">
        <v>551</v>
      </c>
      <c r="C345" s="12" t="s">
        <v>552</v>
      </c>
      <c r="D345" s="5">
        <v>95000000</v>
      </c>
      <c r="E345" s="5">
        <v>161321843</v>
      </c>
      <c r="F345" s="5">
        <v>879765137</v>
      </c>
      <c r="G345" s="5"/>
    </row>
    <row r="346" spans="1:7">
      <c r="A346" s="4">
        <v>345</v>
      </c>
      <c r="B346" s="6" t="s">
        <v>553</v>
      </c>
      <c r="C346" s="12" t="s">
        <v>554</v>
      </c>
      <c r="D346" s="5">
        <v>95000000</v>
      </c>
      <c r="E346" s="5">
        <v>108638745</v>
      </c>
      <c r="F346" s="5">
        <v>159691085</v>
      </c>
      <c r="G346" s="5"/>
    </row>
    <row r="347" spans="1:7">
      <c r="A347" s="4">
        <v>346</v>
      </c>
      <c r="B347" s="6" t="s">
        <v>555</v>
      </c>
      <c r="C347" s="12" t="s">
        <v>556</v>
      </c>
      <c r="D347" s="5">
        <v>95000000</v>
      </c>
      <c r="E347" s="5">
        <v>95347692</v>
      </c>
      <c r="F347" s="5">
        <v>294680778</v>
      </c>
      <c r="G347" s="5"/>
    </row>
    <row r="348" spans="1:7">
      <c r="A348" s="4">
        <v>347</v>
      </c>
      <c r="B348" s="6">
        <v>40514</v>
      </c>
      <c r="C348" s="12" t="s">
        <v>557</v>
      </c>
      <c r="D348" s="5">
        <v>95000000</v>
      </c>
      <c r="E348" s="5">
        <v>88768303</v>
      </c>
      <c r="F348" s="5">
        <v>223050874</v>
      </c>
      <c r="G348" s="5"/>
    </row>
    <row r="349" spans="1:7">
      <c r="A349" s="4">
        <v>348</v>
      </c>
      <c r="B349" s="6">
        <v>41190</v>
      </c>
      <c r="C349" s="12" t="s">
        <v>558</v>
      </c>
      <c r="D349" s="5">
        <v>95000000</v>
      </c>
      <c r="E349" s="5">
        <v>86907746</v>
      </c>
      <c r="F349" s="5">
        <v>104907746</v>
      </c>
      <c r="G349" s="5"/>
    </row>
    <row r="350" spans="1:7">
      <c r="A350" s="4">
        <v>349</v>
      </c>
      <c r="B350" s="6">
        <v>40523</v>
      </c>
      <c r="C350" s="12" t="s">
        <v>559</v>
      </c>
      <c r="D350" s="5">
        <v>95000000</v>
      </c>
      <c r="E350" s="5">
        <v>81562942</v>
      </c>
      <c r="F350" s="5">
        <v>169511609</v>
      </c>
      <c r="G350" s="5"/>
    </row>
    <row r="351" spans="1:7">
      <c r="A351" s="4">
        <v>350</v>
      </c>
      <c r="B351" s="6">
        <v>35678</v>
      </c>
      <c r="C351" s="12" t="s">
        <v>560</v>
      </c>
      <c r="D351" s="5">
        <v>95000000</v>
      </c>
      <c r="E351" s="5">
        <v>63570862</v>
      </c>
      <c r="F351" s="5">
        <v>263900000</v>
      </c>
      <c r="G351" s="5"/>
    </row>
    <row r="352" spans="1:7">
      <c r="A352" s="4">
        <v>351</v>
      </c>
      <c r="B352" s="6" t="s">
        <v>561</v>
      </c>
      <c r="C352" s="12" t="s">
        <v>562</v>
      </c>
      <c r="D352" s="5">
        <v>95000000</v>
      </c>
      <c r="E352" s="5">
        <v>50802661</v>
      </c>
      <c r="F352" s="5">
        <v>65700000</v>
      </c>
      <c r="G352" s="5"/>
    </row>
    <row r="353" spans="1:7">
      <c r="A353" s="4">
        <v>352</v>
      </c>
      <c r="B353" s="6">
        <v>40129</v>
      </c>
      <c r="C353" s="12" t="s">
        <v>563</v>
      </c>
      <c r="D353" s="5">
        <v>95000000</v>
      </c>
      <c r="E353" s="5">
        <v>44114232</v>
      </c>
      <c r="F353" s="5">
        <v>94894448</v>
      </c>
      <c r="G353" s="5"/>
    </row>
    <row r="354" spans="1:7">
      <c r="A354" s="4">
        <v>353</v>
      </c>
      <c r="B354" s="6" t="s">
        <v>564</v>
      </c>
      <c r="C354" s="12" t="s">
        <v>565</v>
      </c>
      <c r="D354" s="5">
        <v>95000000</v>
      </c>
      <c r="E354" s="5">
        <v>20686581</v>
      </c>
      <c r="F354" s="5">
        <v>42486581</v>
      </c>
      <c r="G354" s="5"/>
    </row>
    <row r="355" spans="1:7">
      <c r="A355" s="4">
        <v>354</v>
      </c>
      <c r="B355" s="6">
        <v>42157</v>
      </c>
      <c r="C355" s="12" t="s">
        <v>566</v>
      </c>
      <c r="D355" s="5">
        <v>95000000</v>
      </c>
      <c r="E355" s="5">
        <v>17223265</v>
      </c>
      <c r="F355" s="5">
        <v>110623265</v>
      </c>
      <c r="G355" s="5"/>
    </row>
    <row r="356" spans="1:7">
      <c r="A356" s="4">
        <v>355</v>
      </c>
      <c r="B356" s="6" t="s">
        <v>567</v>
      </c>
      <c r="C356" s="12" t="s">
        <v>568</v>
      </c>
      <c r="D356" s="5">
        <v>94000000</v>
      </c>
      <c r="E356" s="5">
        <v>380529370</v>
      </c>
      <c r="F356" s="5">
        <v>936429370</v>
      </c>
      <c r="G356" s="5"/>
    </row>
    <row r="357" spans="1:7">
      <c r="A357" s="4">
        <v>356</v>
      </c>
      <c r="B357" s="6" t="s">
        <v>569</v>
      </c>
      <c r="C357" s="12" t="s">
        <v>570</v>
      </c>
      <c r="D357" s="5">
        <v>94000000</v>
      </c>
      <c r="E357" s="5">
        <v>377845905</v>
      </c>
      <c r="F357" s="5">
        <v>1141408667</v>
      </c>
      <c r="G357" s="5"/>
    </row>
    <row r="358" spans="1:7">
      <c r="A358" s="4">
        <v>357</v>
      </c>
      <c r="B358" s="6" t="s">
        <v>571</v>
      </c>
      <c r="C358" s="12" t="s">
        <v>572</v>
      </c>
      <c r="D358" s="5">
        <v>94000000</v>
      </c>
      <c r="E358" s="5">
        <v>342548984</v>
      </c>
      <c r="F358" s="5">
        <v>934703179</v>
      </c>
      <c r="G358" s="5"/>
    </row>
    <row r="359" spans="1:7">
      <c r="A359" s="4">
        <v>358</v>
      </c>
      <c r="B359" s="6" t="s">
        <v>573</v>
      </c>
      <c r="C359" s="12" t="s">
        <v>574</v>
      </c>
      <c r="D359" s="5">
        <v>94000000</v>
      </c>
      <c r="E359" s="5">
        <v>131144183</v>
      </c>
      <c r="F359" s="5">
        <v>273330185</v>
      </c>
      <c r="G359" s="5"/>
    </row>
    <row r="360" spans="1:7">
      <c r="A360" s="4">
        <v>359</v>
      </c>
      <c r="B360" s="6" t="s">
        <v>575</v>
      </c>
      <c r="C360" s="12" t="s">
        <v>576</v>
      </c>
      <c r="D360" s="5">
        <v>93000000</v>
      </c>
      <c r="E360" s="5">
        <v>181166115</v>
      </c>
      <c r="F360" s="5">
        <v>365900000</v>
      </c>
      <c r="G360" s="5"/>
    </row>
    <row r="361" spans="1:7">
      <c r="A361" s="4">
        <v>360</v>
      </c>
      <c r="B361" s="6">
        <v>40671</v>
      </c>
      <c r="C361" s="12" t="s">
        <v>577</v>
      </c>
      <c r="D361" s="5">
        <v>93000000</v>
      </c>
      <c r="E361" s="5">
        <v>176760185</v>
      </c>
      <c r="F361" s="5">
        <v>482860185</v>
      </c>
      <c r="G361" s="5"/>
    </row>
    <row r="362" spans="1:7">
      <c r="A362" s="4">
        <v>361</v>
      </c>
      <c r="B362" s="6" t="s">
        <v>578</v>
      </c>
      <c r="C362" s="12" t="s">
        <v>579</v>
      </c>
      <c r="D362" s="5">
        <v>92500000</v>
      </c>
      <c r="E362" s="5">
        <v>71195053</v>
      </c>
      <c r="F362" s="5">
        <v>162839667</v>
      </c>
      <c r="G362" s="5"/>
    </row>
    <row r="363" spans="1:7">
      <c r="A363" s="4">
        <v>362</v>
      </c>
      <c r="B363" s="6">
        <v>38118</v>
      </c>
      <c r="C363" s="12" t="s">
        <v>580</v>
      </c>
      <c r="D363" s="5">
        <v>92000000</v>
      </c>
      <c r="E363" s="5">
        <v>261441092</v>
      </c>
      <c r="F363" s="5">
        <v>614726752</v>
      </c>
      <c r="G363" s="5"/>
    </row>
    <row r="364" spans="1:7">
      <c r="A364" s="4">
        <v>363</v>
      </c>
      <c r="B364" s="6" t="s">
        <v>581</v>
      </c>
      <c r="C364" s="12" t="s">
        <v>582</v>
      </c>
      <c r="D364" s="5">
        <v>92000000</v>
      </c>
      <c r="E364" s="5">
        <v>67349198</v>
      </c>
      <c r="F364" s="5">
        <v>304249198</v>
      </c>
      <c r="G364" s="5"/>
    </row>
    <row r="365" spans="1:7">
      <c r="A365" s="4">
        <v>364</v>
      </c>
      <c r="B365" s="6">
        <v>38234</v>
      </c>
      <c r="C365" s="12" t="s">
        <v>583</v>
      </c>
      <c r="D365" s="5">
        <v>92000000</v>
      </c>
      <c r="E365" s="5">
        <v>22406362</v>
      </c>
      <c r="F365" s="5">
        <v>23911362</v>
      </c>
      <c r="G365" s="5"/>
    </row>
    <row r="366" spans="1:7">
      <c r="A366" s="4">
        <v>365</v>
      </c>
      <c r="B366" s="6" t="s">
        <v>584</v>
      </c>
      <c r="C366" s="12" t="s">
        <v>585</v>
      </c>
      <c r="D366" s="5">
        <v>92000000</v>
      </c>
      <c r="E366" s="5">
        <v>10017322</v>
      </c>
      <c r="F366" s="5">
        <v>18517322</v>
      </c>
      <c r="G366" s="5"/>
    </row>
    <row r="367" spans="1:7">
      <c r="A367" s="4">
        <v>366</v>
      </c>
      <c r="B367" s="6" t="s">
        <v>154</v>
      </c>
      <c r="C367" s="12" t="s">
        <v>586</v>
      </c>
      <c r="D367" s="5">
        <v>91000000</v>
      </c>
      <c r="E367" s="5">
        <v>58236838</v>
      </c>
      <c r="F367" s="5">
        <v>188536838</v>
      </c>
      <c r="G367" s="5"/>
    </row>
    <row r="368" spans="1:7">
      <c r="A368" s="4">
        <v>367</v>
      </c>
      <c r="B368" s="6">
        <v>35437</v>
      </c>
      <c r="C368" s="12" t="s">
        <v>587</v>
      </c>
      <c r="D368" s="5">
        <v>90000000</v>
      </c>
      <c r="E368" s="5">
        <v>250690539</v>
      </c>
      <c r="F368" s="5">
        <v>587790539</v>
      </c>
      <c r="G368" s="5"/>
    </row>
    <row r="369" spans="1:7">
      <c r="A369" s="4">
        <v>368</v>
      </c>
      <c r="B369" s="6" t="s">
        <v>299</v>
      </c>
      <c r="C369" s="12" t="s">
        <v>588</v>
      </c>
      <c r="D369" s="5">
        <v>90000000</v>
      </c>
      <c r="E369" s="5">
        <v>245852179</v>
      </c>
      <c r="F369" s="5">
        <v>511358276</v>
      </c>
      <c r="G369" s="5"/>
    </row>
    <row r="370" spans="1:7">
      <c r="A370" s="4">
        <v>369</v>
      </c>
      <c r="B370" s="6">
        <v>36958</v>
      </c>
      <c r="C370" s="12" t="s">
        <v>589</v>
      </c>
      <c r="D370" s="5">
        <v>90000000</v>
      </c>
      <c r="E370" s="5">
        <v>226164286</v>
      </c>
      <c r="F370" s="5">
        <v>347425832</v>
      </c>
      <c r="G370" s="5"/>
    </row>
    <row r="371" spans="1:7">
      <c r="A371" s="4">
        <v>370</v>
      </c>
      <c r="B371" s="6" t="s">
        <v>590</v>
      </c>
      <c r="C371" s="12" t="s">
        <v>591</v>
      </c>
      <c r="D371" s="5">
        <v>90000000</v>
      </c>
      <c r="E371" s="5">
        <v>209028679</v>
      </c>
      <c r="F371" s="5">
        <v>498438212</v>
      </c>
      <c r="G371" s="5"/>
    </row>
    <row r="372" spans="1:7">
      <c r="A372" s="4">
        <v>371</v>
      </c>
      <c r="B372" s="6">
        <v>39820</v>
      </c>
      <c r="C372" s="12" t="s">
        <v>592</v>
      </c>
      <c r="D372" s="5">
        <v>90000000</v>
      </c>
      <c r="E372" s="5">
        <v>196573705</v>
      </c>
      <c r="F372" s="5">
        <v>859701857</v>
      </c>
      <c r="G372" s="5"/>
    </row>
    <row r="373" spans="1:7">
      <c r="A373" s="4">
        <v>372</v>
      </c>
      <c r="B373" s="6" t="s">
        <v>593</v>
      </c>
      <c r="C373" s="12" t="s">
        <v>594</v>
      </c>
      <c r="D373" s="5">
        <v>90000000</v>
      </c>
      <c r="E373" s="5">
        <v>155464351</v>
      </c>
      <c r="F373" s="5">
        <v>288693989</v>
      </c>
      <c r="G373" s="5"/>
    </row>
    <row r="374" spans="1:7">
      <c r="A374" s="4">
        <v>373</v>
      </c>
      <c r="B374" s="6" t="s">
        <v>595</v>
      </c>
      <c r="C374" s="12" t="s">
        <v>596</v>
      </c>
      <c r="D374" s="5">
        <v>90000000</v>
      </c>
      <c r="E374" s="5">
        <v>143619809</v>
      </c>
      <c r="F374" s="5">
        <v>487519809</v>
      </c>
      <c r="G374" s="5"/>
    </row>
    <row r="375" spans="1:7">
      <c r="A375" s="4">
        <v>374</v>
      </c>
      <c r="B375" s="6">
        <v>38878</v>
      </c>
      <c r="C375" s="12" t="s">
        <v>597</v>
      </c>
      <c r="D375" s="5">
        <v>90000000</v>
      </c>
      <c r="E375" s="5">
        <v>132384315</v>
      </c>
      <c r="F375" s="5">
        <v>289660619</v>
      </c>
      <c r="G375" s="5"/>
    </row>
    <row r="376" spans="1:7">
      <c r="A376" s="4">
        <v>375</v>
      </c>
      <c r="B376" s="6">
        <v>36596</v>
      </c>
      <c r="C376" s="12" t="s">
        <v>598</v>
      </c>
      <c r="D376" s="5">
        <v>90000000</v>
      </c>
      <c r="E376" s="5">
        <v>125305545</v>
      </c>
      <c r="F376" s="5">
        <v>259736090</v>
      </c>
      <c r="G376" s="5"/>
    </row>
    <row r="377" spans="1:7">
      <c r="A377" s="4">
        <v>376</v>
      </c>
      <c r="B377" s="6" t="s">
        <v>599</v>
      </c>
      <c r="C377" s="12" t="s">
        <v>600</v>
      </c>
      <c r="D377" s="5">
        <v>90000000</v>
      </c>
      <c r="E377" s="5">
        <v>120620254</v>
      </c>
      <c r="F377" s="5">
        <v>303500000</v>
      </c>
      <c r="G377" s="5"/>
    </row>
    <row r="378" spans="1:7">
      <c r="A378" s="4">
        <v>377</v>
      </c>
      <c r="B378" s="6" t="s">
        <v>601</v>
      </c>
      <c r="C378" s="12" t="s">
        <v>602</v>
      </c>
      <c r="D378" s="5">
        <v>90000000</v>
      </c>
      <c r="E378" s="5">
        <v>110461307</v>
      </c>
      <c r="F378" s="5">
        <v>191091250</v>
      </c>
      <c r="G378" s="5"/>
    </row>
    <row r="379" spans="1:7">
      <c r="A379" s="4">
        <v>378</v>
      </c>
      <c r="B379" s="6" t="s">
        <v>603</v>
      </c>
      <c r="C379" s="12" t="s">
        <v>604</v>
      </c>
      <c r="D379" s="5">
        <v>90000000</v>
      </c>
      <c r="E379" s="5">
        <v>102515793</v>
      </c>
      <c r="F379" s="5">
        <v>239373970</v>
      </c>
      <c r="G379" s="5"/>
    </row>
    <row r="380" spans="1:7">
      <c r="A380" s="4">
        <v>379</v>
      </c>
      <c r="B380" s="6">
        <v>35741</v>
      </c>
      <c r="C380" s="12" t="s">
        <v>605</v>
      </c>
      <c r="D380" s="5">
        <v>90000000</v>
      </c>
      <c r="E380" s="5">
        <v>100920329</v>
      </c>
      <c r="F380" s="5">
        <v>165900000</v>
      </c>
      <c r="G380" s="5"/>
    </row>
    <row r="381" spans="1:7">
      <c r="A381" s="4">
        <v>380</v>
      </c>
      <c r="B381" s="6">
        <v>39605</v>
      </c>
      <c r="C381" s="12" t="s">
        <v>606</v>
      </c>
      <c r="D381" s="5">
        <v>90000000</v>
      </c>
      <c r="E381" s="5">
        <v>100018837</v>
      </c>
      <c r="F381" s="5">
        <v>202910991</v>
      </c>
      <c r="G381" s="5"/>
    </row>
    <row r="382" spans="1:7">
      <c r="A382" s="4">
        <v>381</v>
      </c>
      <c r="B382" s="6" t="s">
        <v>607</v>
      </c>
      <c r="C382" s="12" t="s">
        <v>608</v>
      </c>
      <c r="D382" s="5">
        <v>90000000</v>
      </c>
      <c r="E382" s="5">
        <v>100012499</v>
      </c>
      <c r="F382" s="5">
        <v>366101666</v>
      </c>
      <c r="G382" s="5"/>
    </row>
    <row r="383" spans="1:7">
      <c r="A383" s="4">
        <v>382</v>
      </c>
      <c r="B383" s="6" t="s">
        <v>2</v>
      </c>
      <c r="C383" s="12" t="s">
        <v>609</v>
      </c>
      <c r="D383" s="5">
        <v>90000000</v>
      </c>
      <c r="E383" s="5">
        <v>85886987</v>
      </c>
      <c r="F383" s="5">
        <v>235296080</v>
      </c>
      <c r="G383" s="5"/>
    </row>
    <row r="384" spans="1:7">
      <c r="A384" s="4">
        <v>383</v>
      </c>
      <c r="B384" s="6">
        <v>37109</v>
      </c>
      <c r="C384" s="12" t="s">
        <v>610</v>
      </c>
      <c r="D384" s="5">
        <v>90000000</v>
      </c>
      <c r="E384" s="5">
        <v>84052762</v>
      </c>
      <c r="F384" s="5">
        <v>186049020</v>
      </c>
      <c r="G384" s="5"/>
    </row>
    <row r="385" spans="1:7">
      <c r="A385" s="4">
        <v>384</v>
      </c>
      <c r="B385" s="6" t="s">
        <v>191</v>
      </c>
      <c r="C385" s="12" t="s">
        <v>611</v>
      </c>
      <c r="D385" s="5">
        <v>90000000</v>
      </c>
      <c r="E385" s="5">
        <v>83077762</v>
      </c>
      <c r="F385" s="5">
        <v>203902107</v>
      </c>
      <c r="G385" s="5"/>
    </row>
    <row r="386" spans="1:7">
      <c r="A386" s="4">
        <v>385</v>
      </c>
      <c r="B386" s="6" t="s">
        <v>612</v>
      </c>
      <c r="C386" s="12" t="s">
        <v>613</v>
      </c>
      <c r="D386" s="5">
        <v>90000000</v>
      </c>
      <c r="E386" s="5">
        <v>78747585</v>
      </c>
      <c r="F386" s="5">
        <v>244126300</v>
      </c>
      <c r="G386" s="5"/>
    </row>
    <row r="387" spans="1:7">
      <c r="A387" s="4">
        <v>386</v>
      </c>
      <c r="B387" s="6" t="s">
        <v>614</v>
      </c>
      <c r="C387" s="12" t="s">
        <v>615</v>
      </c>
      <c r="D387" s="5">
        <v>90000000</v>
      </c>
      <c r="E387" s="5">
        <v>78616689</v>
      </c>
      <c r="F387" s="5">
        <v>235900000</v>
      </c>
      <c r="G387" s="5"/>
    </row>
    <row r="388" spans="1:7">
      <c r="A388" s="4">
        <v>387</v>
      </c>
      <c r="B388" s="6" t="s">
        <v>616</v>
      </c>
      <c r="C388" s="12" t="s">
        <v>617</v>
      </c>
      <c r="D388" s="5">
        <v>90000000</v>
      </c>
      <c r="E388" s="5">
        <v>75817994</v>
      </c>
      <c r="F388" s="5">
        <v>155750628</v>
      </c>
      <c r="G388" s="5"/>
    </row>
    <row r="389" spans="1:7">
      <c r="A389" s="4">
        <v>388</v>
      </c>
      <c r="B389" s="6">
        <v>36624</v>
      </c>
      <c r="C389" s="12" t="s">
        <v>618</v>
      </c>
      <c r="D389" s="5">
        <v>90000000</v>
      </c>
      <c r="E389" s="5">
        <v>73209340</v>
      </c>
      <c r="F389" s="5">
        <v>191200000</v>
      </c>
      <c r="G389" s="5"/>
    </row>
    <row r="390" spans="1:7">
      <c r="A390" s="4">
        <v>389</v>
      </c>
      <c r="B390" s="6" t="s">
        <v>619</v>
      </c>
      <c r="C390" s="12" t="s">
        <v>620</v>
      </c>
      <c r="D390" s="5">
        <v>90000000</v>
      </c>
      <c r="E390" s="5">
        <v>72708161</v>
      </c>
      <c r="F390" s="5">
        <v>162753837</v>
      </c>
      <c r="G390" s="5"/>
    </row>
    <row r="391" spans="1:7">
      <c r="A391" s="4">
        <v>390</v>
      </c>
      <c r="B391" s="6">
        <v>41463</v>
      </c>
      <c r="C391" s="12" t="s">
        <v>621</v>
      </c>
      <c r="D391" s="5">
        <v>90000000</v>
      </c>
      <c r="E391" s="5">
        <v>68559554</v>
      </c>
      <c r="F391" s="5">
        <v>200859554</v>
      </c>
      <c r="G391" s="5"/>
    </row>
    <row r="392" spans="1:7">
      <c r="A392" s="4">
        <v>391</v>
      </c>
      <c r="B392" s="6" t="s">
        <v>622</v>
      </c>
      <c r="C392" s="12" t="s">
        <v>623</v>
      </c>
      <c r="D392" s="5">
        <v>90000000</v>
      </c>
      <c r="E392" s="5">
        <v>65653758</v>
      </c>
      <c r="F392" s="5">
        <v>157092943</v>
      </c>
      <c r="G392" s="5"/>
    </row>
    <row r="393" spans="1:7">
      <c r="A393" s="4">
        <v>392</v>
      </c>
      <c r="B393" s="6" t="s">
        <v>624</v>
      </c>
      <c r="C393" s="12" t="s">
        <v>625</v>
      </c>
      <c r="D393" s="5">
        <v>90000000</v>
      </c>
      <c r="E393" s="5">
        <v>62362560</v>
      </c>
      <c r="F393" s="5">
        <v>143049560</v>
      </c>
      <c r="G393" s="5"/>
    </row>
    <row r="394" spans="1:7">
      <c r="A394" s="4">
        <v>393</v>
      </c>
      <c r="B394" s="6">
        <v>35524</v>
      </c>
      <c r="C394" s="12" t="s">
        <v>626</v>
      </c>
      <c r="D394" s="5">
        <v>90000000</v>
      </c>
      <c r="E394" s="5">
        <v>61363304</v>
      </c>
      <c r="F394" s="5">
        <v>169400000</v>
      </c>
      <c r="G394" s="5"/>
    </row>
    <row r="395" spans="1:7">
      <c r="A395" s="4">
        <v>394</v>
      </c>
      <c r="B395" s="6">
        <v>36802</v>
      </c>
      <c r="C395" s="12" t="s">
        <v>627</v>
      </c>
      <c r="D395" s="5">
        <v>90000000</v>
      </c>
      <c r="E395" s="5">
        <v>60874615</v>
      </c>
      <c r="F395" s="5">
        <v>106000000</v>
      </c>
      <c r="G395" s="5"/>
    </row>
    <row r="396" spans="1:7">
      <c r="A396" s="4">
        <v>395</v>
      </c>
      <c r="B396" s="6" t="s">
        <v>461</v>
      </c>
      <c r="C396" s="12" t="s">
        <v>628</v>
      </c>
      <c r="D396" s="5">
        <v>90000000</v>
      </c>
      <c r="E396" s="5">
        <v>58220776</v>
      </c>
      <c r="F396" s="5">
        <v>87420776</v>
      </c>
      <c r="G396" s="5"/>
    </row>
    <row r="397" spans="1:7">
      <c r="A397" s="4">
        <v>396</v>
      </c>
      <c r="B397" s="6">
        <v>38175</v>
      </c>
      <c r="C397" s="12" t="s">
        <v>629</v>
      </c>
      <c r="D397" s="5">
        <v>90000000</v>
      </c>
      <c r="E397" s="5">
        <v>51877963</v>
      </c>
      <c r="F397" s="5">
        <v>203877963</v>
      </c>
      <c r="G397" s="5"/>
    </row>
    <row r="398" spans="1:7">
      <c r="A398" s="4">
        <v>397</v>
      </c>
      <c r="B398" s="6" t="s">
        <v>630</v>
      </c>
      <c r="C398" s="12" t="s">
        <v>631</v>
      </c>
      <c r="D398" s="5">
        <v>90000000</v>
      </c>
      <c r="E398" s="5">
        <v>47546796</v>
      </c>
      <c r="F398" s="5">
        <v>120100000</v>
      </c>
      <c r="G398" s="5"/>
    </row>
    <row r="399" spans="1:7">
      <c r="A399" s="4">
        <v>398</v>
      </c>
      <c r="B399" s="6" t="s">
        <v>632</v>
      </c>
      <c r="C399" s="12" t="s">
        <v>633</v>
      </c>
      <c r="D399" s="5">
        <v>90000000</v>
      </c>
      <c r="E399" s="5">
        <v>42885593</v>
      </c>
      <c r="F399" s="5">
        <v>140900000</v>
      </c>
      <c r="G399" s="5"/>
    </row>
    <row r="400" spans="1:7">
      <c r="A400" s="4">
        <v>399</v>
      </c>
      <c r="B400" s="6" t="s">
        <v>387</v>
      </c>
      <c r="C400" s="12" t="s">
        <v>634</v>
      </c>
      <c r="D400" s="5">
        <v>90000000</v>
      </c>
      <c r="E400" s="5">
        <v>35168966</v>
      </c>
      <c r="F400" s="5">
        <v>65716126</v>
      </c>
      <c r="G400" s="5"/>
    </row>
    <row r="401" spans="1:7">
      <c r="A401" s="4">
        <v>400</v>
      </c>
      <c r="B401" s="6" t="s">
        <v>635</v>
      </c>
      <c r="C401" s="12" t="s">
        <v>636</v>
      </c>
      <c r="D401" s="5">
        <v>90000000</v>
      </c>
      <c r="E401" s="5">
        <v>21295021</v>
      </c>
      <c r="F401" s="5">
        <v>63356133</v>
      </c>
      <c r="G401" s="5"/>
    </row>
    <row r="402" spans="1:7">
      <c r="A402" s="4">
        <v>401</v>
      </c>
      <c r="B402" s="6" t="s">
        <v>637</v>
      </c>
      <c r="C402" s="12" t="s">
        <v>638</v>
      </c>
      <c r="D402" s="5">
        <v>90000000</v>
      </c>
      <c r="E402" s="5">
        <v>20377913</v>
      </c>
      <c r="F402" s="5">
        <v>139877913</v>
      </c>
      <c r="G402" s="5"/>
    </row>
    <row r="403" spans="1:7">
      <c r="A403" s="4">
        <v>402</v>
      </c>
      <c r="B403" s="6" t="s">
        <v>11</v>
      </c>
      <c r="C403" s="12" t="s">
        <v>639</v>
      </c>
      <c r="D403" s="5">
        <v>90000000</v>
      </c>
      <c r="E403" s="5">
        <v>195459</v>
      </c>
      <c r="F403" s="5">
        <v>20466016</v>
      </c>
      <c r="G403" s="5"/>
    </row>
    <row r="404" spans="1:7">
      <c r="A404" s="4">
        <v>403</v>
      </c>
      <c r="B404" s="6">
        <v>35343</v>
      </c>
      <c r="C404" s="12" t="s">
        <v>640</v>
      </c>
      <c r="D404" s="5">
        <v>88000000</v>
      </c>
      <c r="E404" s="5">
        <v>241688385</v>
      </c>
      <c r="F404" s="5">
        <v>495700000</v>
      </c>
      <c r="G404" s="5"/>
    </row>
    <row r="405" spans="1:7">
      <c r="A405" s="4">
        <v>404</v>
      </c>
      <c r="B405" s="6">
        <v>38417</v>
      </c>
      <c r="C405" s="12" t="s">
        <v>641</v>
      </c>
      <c r="D405" s="5">
        <v>88000000</v>
      </c>
      <c r="E405" s="5">
        <v>61649911</v>
      </c>
      <c r="F405" s="5">
        <v>105021488</v>
      </c>
      <c r="G405" s="5"/>
    </row>
    <row r="406" spans="1:7">
      <c r="A406" s="4">
        <v>405</v>
      </c>
      <c r="B406" s="6">
        <v>38571</v>
      </c>
      <c r="C406" s="12" t="s">
        <v>391</v>
      </c>
      <c r="D406" s="5">
        <v>87500000</v>
      </c>
      <c r="E406" s="5">
        <v>154696080</v>
      </c>
      <c r="F406" s="5">
        <v>330717080</v>
      </c>
      <c r="G406" s="5"/>
    </row>
    <row r="407" spans="1:7">
      <c r="A407" s="4">
        <v>406</v>
      </c>
      <c r="B407" s="6">
        <v>37136</v>
      </c>
      <c r="C407" s="12" t="s">
        <v>642</v>
      </c>
      <c r="D407" s="5">
        <v>87000000</v>
      </c>
      <c r="E407" s="5">
        <v>165092266</v>
      </c>
      <c r="F407" s="5">
        <v>350100280</v>
      </c>
      <c r="G407" s="5"/>
    </row>
    <row r="408" spans="1:7">
      <c r="A408" s="4">
        <v>407</v>
      </c>
      <c r="B408" s="6" t="s">
        <v>622</v>
      </c>
      <c r="C408" s="12" t="s">
        <v>643</v>
      </c>
      <c r="D408" s="5">
        <v>86000000</v>
      </c>
      <c r="E408" s="5">
        <v>120277854</v>
      </c>
      <c r="F408" s="5">
        <v>148715342</v>
      </c>
      <c r="G408" s="5"/>
    </row>
    <row r="409" spans="1:7">
      <c r="A409" s="4">
        <v>408</v>
      </c>
      <c r="B409" s="6" t="s">
        <v>644</v>
      </c>
      <c r="C409" s="12" t="s">
        <v>645</v>
      </c>
      <c r="D409" s="5">
        <v>85000000</v>
      </c>
      <c r="E409" s="5">
        <v>233632142</v>
      </c>
      <c r="F409" s="5">
        <v>427230516</v>
      </c>
      <c r="G409" s="5"/>
    </row>
    <row r="410" spans="1:7">
      <c r="A410" s="4">
        <v>409</v>
      </c>
      <c r="B410" s="6" t="s">
        <v>473</v>
      </c>
      <c r="C410" s="12" t="s">
        <v>646</v>
      </c>
      <c r="D410" s="5">
        <v>85000000</v>
      </c>
      <c r="E410" s="5">
        <v>198000317</v>
      </c>
      <c r="F410" s="5">
        <v>385000317</v>
      </c>
      <c r="G410" s="5"/>
    </row>
    <row r="411" spans="1:7">
      <c r="A411" s="4">
        <v>410</v>
      </c>
      <c r="B411" s="6">
        <v>37084</v>
      </c>
      <c r="C411" s="12" t="s">
        <v>647</v>
      </c>
      <c r="D411" s="5">
        <v>85000000</v>
      </c>
      <c r="E411" s="5">
        <v>183417150</v>
      </c>
      <c r="F411" s="5">
        <v>450728529</v>
      </c>
      <c r="G411" s="5"/>
    </row>
    <row r="412" spans="1:7">
      <c r="A412" s="4">
        <v>411</v>
      </c>
      <c r="B412" s="6" t="s">
        <v>526</v>
      </c>
      <c r="C412" s="12" t="s">
        <v>648</v>
      </c>
      <c r="D412" s="5">
        <v>85000000</v>
      </c>
      <c r="E412" s="5">
        <v>176087450</v>
      </c>
      <c r="F412" s="5">
        <v>288587450</v>
      </c>
      <c r="G412" s="5"/>
    </row>
    <row r="413" spans="1:7">
      <c r="A413" s="4">
        <v>412</v>
      </c>
      <c r="B413" s="6" t="s">
        <v>649</v>
      </c>
      <c r="C413" s="12" t="s">
        <v>650</v>
      </c>
      <c r="D413" s="5">
        <v>85000000</v>
      </c>
      <c r="E413" s="5">
        <v>172956409</v>
      </c>
      <c r="F413" s="5">
        <v>315268353</v>
      </c>
      <c r="G413" s="5"/>
    </row>
    <row r="414" spans="1:7">
      <c r="A414" s="4">
        <v>413</v>
      </c>
      <c r="B414" s="6">
        <v>39876</v>
      </c>
      <c r="C414" s="12" t="s">
        <v>651</v>
      </c>
      <c r="D414" s="5">
        <v>85000000</v>
      </c>
      <c r="E414" s="5">
        <v>155064265</v>
      </c>
      <c r="F414" s="5">
        <v>363064265</v>
      </c>
      <c r="G414" s="5"/>
    </row>
    <row r="415" spans="1:7">
      <c r="A415" s="4">
        <v>414</v>
      </c>
      <c r="B415" s="6" t="s">
        <v>652</v>
      </c>
      <c r="C415" s="12" t="s">
        <v>653</v>
      </c>
      <c r="D415" s="5">
        <v>85000000</v>
      </c>
      <c r="E415" s="5">
        <v>154529439</v>
      </c>
      <c r="F415" s="5">
        <v>299477886</v>
      </c>
      <c r="G415" s="5"/>
    </row>
    <row r="416" spans="1:7">
      <c r="A416" s="4">
        <v>415</v>
      </c>
      <c r="B416" s="6" t="s">
        <v>654</v>
      </c>
      <c r="C416" s="12" t="s">
        <v>655</v>
      </c>
      <c r="D416" s="5">
        <v>85000000</v>
      </c>
      <c r="E416" s="5">
        <v>150947895</v>
      </c>
      <c r="F416" s="5">
        <v>276014965</v>
      </c>
      <c r="G416" s="5"/>
    </row>
    <row r="417" spans="1:7">
      <c r="A417" s="4">
        <v>416</v>
      </c>
      <c r="B417" s="6" t="s">
        <v>656</v>
      </c>
      <c r="C417" s="12" t="s">
        <v>657</v>
      </c>
      <c r="D417" s="5">
        <v>85000000</v>
      </c>
      <c r="E417" s="5">
        <v>148313048</v>
      </c>
      <c r="F417" s="5">
        <v>378505812</v>
      </c>
      <c r="G417" s="5"/>
    </row>
    <row r="418" spans="1:7">
      <c r="A418" s="4">
        <v>417</v>
      </c>
      <c r="B418" s="6" t="s">
        <v>658</v>
      </c>
      <c r="C418" s="12" t="s">
        <v>659</v>
      </c>
      <c r="D418" s="5">
        <v>85000000</v>
      </c>
      <c r="E418" s="5">
        <v>127706877</v>
      </c>
      <c r="F418" s="5">
        <v>340384141</v>
      </c>
      <c r="G418" s="5"/>
    </row>
    <row r="419" spans="1:7">
      <c r="A419" s="4">
        <v>418</v>
      </c>
      <c r="B419" s="6">
        <v>41184</v>
      </c>
      <c r="C419" s="12" t="s">
        <v>660</v>
      </c>
      <c r="D419" s="5">
        <v>85000000</v>
      </c>
      <c r="E419" s="5">
        <v>126181630</v>
      </c>
      <c r="F419" s="5">
        <v>208542162</v>
      </c>
      <c r="G419" s="5"/>
    </row>
    <row r="420" spans="1:7">
      <c r="A420" s="4">
        <v>419</v>
      </c>
      <c r="B420" s="6" t="s">
        <v>661</v>
      </c>
      <c r="C420" s="12" t="s">
        <v>662</v>
      </c>
      <c r="D420" s="5">
        <v>85000000</v>
      </c>
      <c r="E420" s="5">
        <v>119725280</v>
      </c>
      <c r="F420" s="5">
        <v>185708462</v>
      </c>
      <c r="G420" s="5"/>
    </row>
    <row r="421" spans="1:7">
      <c r="A421" s="4">
        <v>420</v>
      </c>
      <c r="B421" s="6">
        <v>39300</v>
      </c>
      <c r="C421" s="12" t="s">
        <v>663</v>
      </c>
      <c r="D421" s="5">
        <v>85000000</v>
      </c>
      <c r="E421" s="5">
        <v>117144465</v>
      </c>
      <c r="F421" s="5">
        <v>311744465</v>
      </c>
      <c r="G421" s="5"/>
    </row>
    <row r="422" spans="1:7">
      <c r="A422" s="4">
        <v>421</v>
      </c>
      <c r="B422" s="6" t="s">
        <v>590</v>
      </c>
      <c r="C422" s="12" t="s">
        <v>664</v>
      </c>
      <c r="D422" s="5">
        <v>85000000</v>
      </c>
      <c r="E422" s="5">
        <v>112735375</v>
      </c>
      <c r="F422" s="5">
        <v>224614744</v>
      </c>
      <c r="G422" s="5"/>
    </row>
    <row r="423" spans="1:7">
      <c r="A423" s="4">
        <v>422</v>
      </c>
      <c r="B423" s="6" t="s">
        <v>665</v>
      </c>
      <c r="C423" s="12" t="s">
        <v>666</v>
      </c>
      <c r="D423" s="5">
        <v>85000000</v>
      </c>
      <c r="E423" s="5">
        <v>111549836</v>
      </c>
      <c r="F423" s="5">
        <v>250649836</v>
      </c>
      <c r="G423" s="5"/>
    </row>
    <row r="424" spans="1:7">
      <c r="A424" s="4">
        <v>423</v>
      </c>
      <c r="B424" s="6" t="s">
        <v>667</v>
      </c>
      <c r="C424" s="12" t="s">
        <v>668</v>
      </c>
      <c r="D424" s="5">
        <v>85000000</v>
      </c>
      <c r="E424" s="5">
        <v>85105259</v>
      </c>
      <c r="F424" s="5">
        <v>191932158</v>
      </c>
      <c r="G424" s="5"/>
    </row>
    <row r="425" spans="1:7">
      <c r="A425" s="4">
        <v>424</v>
      </c>
      <c r="B425" s="6">
        <v>40644</v>
      </c>
      <c r="C425" s="12" t="s">
        <v>669</v>
      </c>
      <c r="D425" s="5">
        <v>85000000</v>
      </c>
      <c r="E425" s="5">
        <v>78046570</v>
      </c>
      <c r="F425" s="5">
        <v>153487972</v>
      </c>
      <c r="G425" s="5"/>
    </row>
    <row r="426" spans="1:7">
      <c r="A426" s="4">
        <v>425</v>
      </c>
      <c r="B426" s="6" t="s">
        <v>670</v>
      </c>
      <c r="C426" s="12" t="s">
        <v>671</v>
      </c>
      <c r="D426" s="5">
        <v>85000000</v>
      </c>
      <c r="E426" s="5">
        <v>66941559</v>
      </c>
      <c r="F426" s="5">
        <v>66941559</v>
      </c>
      <c r="G426" s="5"/>
    </row>
    <row r="427" spans="1:7">
      <c r="A427" s="4">
        <v>426</v>
      </c>
      <c r="B427" s="6" t="s">
        <v>240</v>
      </c>
      <c r="C427" s="12" t="s">
        <v>672</v>
      </c>
      <c r="D427" s="5">
        <v>85000000</v>
      </c>
      <c r="E427" s="5">
        <v>64935167</v>
      </c>
      <c r="F427" s="5">
        <v>173613482</v>
      </c>
      <c r="G427" s="5"/>
    </row>
    <row r="428" spans="1:7">
      <c r="A428" s="4">
        <v>427</v>
      </c>
      <c r="B428" s="6">
        <v>38941</v>
      </c>
      <c r="C428" s="12" t="s">
        <v>673</v>
      </c>
      <c r="D428" s="5">
        <v>85000000</v>
      </c>
      <c r="E428" s="5">
        <v>63280000</v>
      </c>
      <c r="F428" s="5">
        <v>205190324</v>
      </c>
      <c r="G428" s="5"/>
    </row>
    <row r="429" spans="1:7">
      <c r="A429" s="4">
        <v>428</v>
      </c>
      <c r="B429" s="6" t="s">
        <v>674</v>
      </c>
      <c r="C429" s="12" t="s">
        <v>675</v>
      </c>
      <c r="D429" s="5">
        <v>85000000</v>
      </c>
      <c r="E429" s="5">
        <v>62615510</v>
      </c>
      <c r="F429" s="5">
        <v>157794205</v>
      </c>
      <c r="G429" s="5"/>
    </row>
    <row r="430" spans="1:7">
      <c r="A430" s="4">
        <v>429</v>
      </c>
      <c r="B430" s="6">
        <v>38607</v>
      </c>
      <c r="C430" s="12" t="s">
        <v>676</v>
      </c>
      <c r="D430" s="5">
        <v>85000000</v>
      </c>
      <c r="E430" s="5">
        <v>57010853</v>
      </c>
      <c r="F430" s="5">
        <v>161510853</v>
      </c>
      <c r="G430" s="5"/>
    </row>
    <row r="431" spans="1:7">
      <c r="A431" s="4">
        <v>430</v>
      </c>
      <c r="B431" s="6" t="s">
        <v>677</v>
      </c>
      <c r="C431" s="12" t="s">
        <v>678</v>
      </c>
      <c r="D431" s="5">
        <v>85000000</v>
      </c>
      <c r="E431" s="5">
        <v>51396781</v>
      </c>
      <c r="F431" s="5">
        <v>96971293</v>
      </c>
      <c r="G431" s="5"/>
    </row>
    <row r="432" spans="1:7">
      <c r="A432" s="4">
        <v>431</v>
      </c>
      <c r="B432" s="6" t="s">
        <v>679</v>
      </c>
      <c r="C432" s="12" t="s">
        <v>680</v>
      </c>
      <c r="D432" s="5">
        <v>85000000</v>
      </c>
      <c r="E432" s="5">
        <v>50016394</v>
      </c>
      <c r="F432" s="5">
        <v>137298489</v>
      </c>
      <c r="G432" s="5"/>
    </row>
    <row r="433" spans="1:7">
      <c r="A433" s="4">
        <v>432</v>
      </c>
      <c r="B433" s="6" t="s">
        <v>681</v>
      </c>
      <c r="C433" s="12" t="s">
        <v>682</v>
      </c>
      <c r="D433" s="5">
        <v>85000000</v>
      </c>
      <c r="E433" s="5">
        <v>47641743</v>
      </c>
      <c r="F433" s="5">
        <v>80831893</v>
      </c>
      <c r="G433" s="5"/>
    </row>
    <row r="434" spans="1:7">
      <c r="A434" s="4">
        <v>433</v>
      </c>
      <c r="B434" s="6" t="s">
        <v>129</v>
      </c>
      <c r="C434" s="12" t="s">
        <v>683</v>
      </c>
      <c r="D434" s="5">
        <v>85000000</v>
      </c>
      <c r="E434" s="5">
        <v>46462469</v>
      </c>
      <c r="F434" s="5">
        <v>149717124</v>
      </c>
      <c r="G434" s="5"/>
    </row>
    <row r="435" spans="1:7">
      <c r="A435" s="4">
        <v>434</v>
      </c>
      <c r="B435" s="6" t="s">
        <v>684</v>
      </c>
      <c r="C435" s="12" t="s">
        <v>685</v>
      </c>
      <c r="D435" s="5">
        <v>85000000</v>
      </c>
      <c r="E435" s="5">
        <v>45539292</v>
      </c>
      <c r="F435" s="5">
        <v>114979922</v>
      </c>
      <c r="G435" s="5"/>
    </row>
    <row r="436" spans="1:7">
      <c r="A436" s="4">
        <v>435</v>
      </c>
      <c r="B436" s="6" t="s">
        <v>686</v>
      </c>
      <c r="C436" s="12" t="s">
        <v>687</v>
      </c>
      <c r="D436" s="5">
        <v>85000000</v>
      </c>
      <c r="E436" s="5">
        <v>44650003</v>
      </c>
      <c r="F436" s="5">
        <v>44650003</v>
      </c>
      <c r="G436" s="5"/>
    </row>
    <row r="437" spans="1:7">
      <c r="A437" s="4">
        <v>436</v>
      </c>
      <c r="B437" s="6">
        <v>37470</v>
      </c>
      <c r="C437" s="12" t="s">
        <v>688</v>
      </c>
      <c r="D437" s="5">
        <v>85000000</v>
      </c>
      <c r="E437" s="5">
        <v>40048332</v>
      </c>
      <c r="F437" s="5">
        <v>78353508</v>
      </c>
      <c r="G437" s="5"/>
    </row>
    <row r="438" spans="1:7">
      <c r="A438" s="4">
        <v>437</v>
      </c>
      <c r="B438" s="6" t="s">
        <v>689</v>
      </c>
      <c r="C438" s="12" t="s">
        <v>690</v>
      </c>
      <c r="D438" s="5">
        <v>85000000</v>
      </c>
      <c r="E438" s="5">
        <v>37948765</v>
      </c>
      <c r="F438" s="5">
        <v>78948765</v>
      </c>
      <c r="G438" s="5"/>
    </row>
    <row r="439" spans="1:7">
      <c r="A439" s="4">
        <v>438</v>
      </c>
      <c r="B439" s="6" t="s">
        <v>691</v>
      </c>
      <c r="C439" s="12" t="s">
        <v>692</v>
      </c>
      <c r="D439" s="5">
        <v>85000000</v>
      </c>
      <c r="E439" s="5">
        <v>34687912</v>
      </c>
      <c r="F439" s="5">
        <v>113487912</v>
      </c>
      <c r="G439" s="5"/>
    </row>
    <row r="440" spans="1:7">
      <c r="A440" s="4">
        <v>439</v>
      </c>
      <c r="B440" s="6">
        <v>39116</v>
      </c>
      <c r="C440" s="12" t="s">
        <v>693</v>
      </c>
      <c r="D440" s="5">
        <v>85000000</v>
      </c>
      <c r="E440" s="5">
        <v>33080084</v>
      </c>
      <c r="F440" s="5">
        <v>83080084</v>
      </c>
      <c r="G440" s="5"/>
    </row>
    <row r="441" spans="1:7">
      <c r="A441" s="4">
        <v>440</v>
      </c>
      <c r="B441" s="6" t="s">
        <v>694</v>
      </c>
      <c r="C441" s="12" t="s">
        <v>695</v>
      </c>
      <c r="D441" s="5">
        <v>85000000</v>
      </c>
      <c r="E441" s="5">
        <v>31611316</v>
      </c>
      <c r="F441" s="5">
        <v>48056764</v>
      </c>
      <c r="G441" s="5"/>
    </row>
    <row r="442" spans="1:7">
      <c r="A442" s="4">
        <v>441</v>
      </c>
      <c r="B442" s="6" t="s">
        <v>696</v>
      </c>
      <c r="C442" s="12" t="s">
        <v>697</v>
      </c>
      <c r="D442" s="5">
        <v>85000000</v>
      </c>
      <c r="E442" s="5">
        <v>31111260</v>
      </c>
      <c r="F442" s="5">
        <v>74132631</v>
      </c>
      <c r="G442" s="5"/>
    </row>
    <row r="443" spans="1:7">
      <c r="A443" s="4">
        <v>442</v>
      </c>
      <c r="B443" s="6">
        <v>35678</v>
      </c>
      <c r="C443" s="12" t="s">
        <v>698</v>
      </c>
      <c r="D443" s="5">
        <v>85000000</v>
      </c>
      <c r="E443" s="5">
        <v>28681080</v>
      </c>
      <c r="F443" s="5">
        <v>35681080</v>
      </c>
      <c r="G443" s="5"/>
    </row>
    <row r="444" spans="1:7">
      <c r="A444" s="4">
        <v>443</v>
      </c>
      <c r="B444" s="6" t="s">
        <v>411</v>
      </c>
      <c r="C444" s="12" t="s">
        <v>699</v>
      </c>
      <c r="D444" s="5">
        <v>84000000</v>
      </c>
      <c r="E444" s="5">
        <v>153294164</v>
      </c>
      <c r="F444" s="5">
        <v>276294164</v>
      </c>
      <c r="G444" s="5"/>
    </row>
    <row r="445" spans="1:7">
      <c r="A445" s="4">
        <v>444</v>
      </c>
      <c r="B445" s="6" t="s">
        <v>700</v>
      </c>
      <c r="C445" s="12" t="s">
        <v>701</v>
      </c>
      <c r="D445" s="5">
        <v>84000000</v>
      </c>
      <c r="E445" s="5">
        <v>123307945</v>
      </c>
      <c r="F445" s="5">
        <v>166307945</v>
      </c>
      <c r="G445" s="5"/>
    </row>
    <row r="446" spans="1:7">
      <c r="A446" s="4">
        <v>445</v>
      </c>
      <c r="B446" s="6" t="s">
        <v>339</v>
      </c>
      <c r="C446" s="12" t="s">
        <v>702</v>
      </c>
      <c r="D446" s="5">
        <v>84000000</v>
      </c>
      <c r="E446" s="5">
        <v>53262560</v>
      </c>
      <c r="F446" s="5">
        <v>137162560</v>
      </c>
      <c r="G446" s="5"/>
    </row>
    <row r="447" spans="1:7">
      <c r="A447" s="4">
        <v>446</v>
      </c>
      <c r="B447" s="6" t="s">
        <v>703</v>
      </c>
      <c r="C447" s="12" t="s">
        <v>704</v>
      </c>
      <c r="D447" s="5">
        <v>82500000</v>
      </c>
      <c r="E447" s="5">
        <v>137355633</v>
      </c>
      <c r="F447" s="5">
        <v>237685089</v>
      </c>
      <c r="G447" s="5"/>
    </row>
    <row r="448" spans="1:7">
      <c r="A448" s="4">
        <v>447</v>
      </c>
      <c r="B448" s="6" t="s">
        <v>510</v>
      </c>
      <c r="C448" s="12" t="s">
        <v>705</v>
      </c>
      <c r="D448" s="5">
        <v>82500000</v>
      </c>
      <c r="E448" s="5">
        <v>82985708</v>
      </c>
      <c r="F448" s="5">
        <v>143985708</v>
      </c>
      <c r="G448" s="5"/>
    </row>
    <row r="449" spans="1:7">
      <c r="A449" s="4">
        <v>448</v>
      </c>
      <c r="B449" s="6" t="s">
        <v>578</v>
      </c>
      <c r="C449" s="12" t="s">
        <v>706</v>
      </c>
      <c r="D449" s="5">
        <v>82500000</v>
      </c>
      <c r="E449" s="5">
        <v>81168265</v>
      </c>
      <c r="F449" s="5">
        <v>223636949</v>
      </c>
      <c r="G449" s="5"/>
    </row>
    <row r="450" spans="1:7">
      <c r="A450" s="4">
        <v>449</v>
      </c>
      <c r="B450" s="6">
        <v>39759</v>
      </c>
      <c r="C450" s="12" t="s">
        <v>707</v>
      </c>
      <c r="D450" s="5">
        <v>82500000</v>
      </c>
      <c r="E450" s="5">
        <v>75986503</v>
      </c>
      <c r="F450" s="5">
        <v>160388063</v>
      </c>
      <c r="G450" s="5"/>
    </row>
    <row r="451" spans="1:7">
      <c r="A451" s="4">
        <v>450</v>
      </c>
      <c r="B451" s="6" t="s">
        <v>708</v>
      </c>
      <c r="C451" s="12" t="s">
        <v>709</v>
      </c>
      <c r="D451" s="5">
        <v>82000000</v>
      </c>
      <c r="E451" s="5">
        <v>158119460</v>
      </c>
      <c r="F451" s="5">
        <v>190320568</v>
      </c>
      <c r="G451" s="5"/>
    </row>
    <row r="452" spans="1:7">
      <c r="A452" s="4">
        <v>451</v>
      </c>
      <c r="B452" s="6" t="s">
        <v>694</v>
      </c>
      <c r="C452" s="12" t="s">
        <v>710</v>
      </c>
      <c r="D452" s="5">
        <v>82000000</v>
      </c>
      <c r="E452" s="5">
        <v>103068524</v>
      </c>
      <c r="F452" s="5">
        <v>268268174</v>
      </c>
      <c r="G452" s="5"/>
    </row>
    <row r="453" spans="1:7">
      <c r="A453" s="4">
        <v>452</v>
      </c>
      <c r="B453" s="6" t="s">
        <v>369</v>
      </c>
      <c r="C453" s="12" t="s">
        <v>711</v>
      </c>
      <c r="D453" s="5">
        <v>82000000</v>
      </c>
      <c r="E453" s="5">
        <v>34543701</v>
      </c>
      <c r="F453" s="5">
        <v>96024898</v>
      </c>
      <c r="G453" s="5"/>
    </row>
    <row r="454" spans="1:7">
      <c r="A454" s="4">
        <v>453</v>
      </c>
      <c r="B454" s="6" t="s">
        <v>712</v>
      </c>
      <c r="C454" s="12" t="s">
        <v>713</v>
      </c>
      <c r="D454" s="5">
        <v>81000000</v>
      </c>
      <c r="E454" s="5">
        <v>242704995</v>
      </c>
      <c r="F454" s="5">
        <v>483473962</v>
      </c>
      <c r="G454" s="5"/>
    </row>
    <row r="455" spans="1:7">
      <c r="A455" s="4">
        <v>454</v>
      </c>
      <c r="B455" s="6" t="s">
        <v>714</v>
      </c>
      <c r="C455" s="12" t="s">
        <v>715</v>
      </c>
      <c r="D455" s="5">
        <v>80000000</v>
      </c>
      <c r="E455" s="5">
        <v>408010692</v>
      </c>
      <c r="F455" s="5">
        <v>677923379</v>
      </c>
      <c r="G455" s="5"/>
    </row>
    <row r="456" spans="1:7">
      <c r="A456" s="4">
        <v>455</v>
      </c>
      <c r="B456" s="6" t="s">
        <v>224</v>
      </c>
      <c r="C456" s="12" t="s">
        <v>716</v>
      </c>
      <c r="D456" s="5">
        <v>80000000</v>
      </c>
      <c r="E456" s="5">
        <v>254464305</v>
      </c>
      <c r="F456" s="5">
        <v>586464305</v>
      </c>
      <c r="G456" s="5"/>
    </row>
    <row r="457" spans="1:7">
      <c r="A457" s="4">
        <v>456</v>
      </c>
      <c r="B457" s="6" t="s">
        <v>717</v>
      </c>
      <c r="C457" s="12" t="s">
        <v>718</v>
      </c>
      <c r="D457" s="5">
        <v>80000000</v>
      </c>
      <c r="E457" s="5">
        <v>180981886</v>
      </c>
      <c r="F457" s="5">
        <v>457697994</v>
      </c>
      <c r="G457" s="5"/>
    </row>
    <row r="458" spans="1:7">
      <c r="A458" s="4">
        <v>457</v>
      </c>
      <c r="B458" s="6" t="s">
        <v>719</v>
      </c>
      <c r="C458" s="12" t="s">
        <v>720</v>
      </c>
      <c r="D458" s="5">
        <v>80000000</v>
      </c>
      <c r="E458" s="5">
        <v>169700110</v>
      </c>
      <c r="F458" s="5">
        <v>470909901</v>
      </c>
      <c r="G458" s="5"/>
    </row>
    <row r="459" spans="1:7">
      <c r="A459" s="4">
        <v>458</v>
      </c>
      <c r="B459" s="6" t="s">
        <v>721</v>
      </c>
      <c r="C459" s="12" t="s">
        <v>722</v>
      </c>
      <c r="D459" s="5">
        <v>80000000</v>
      </c>
      <c r="E459" s="5">
        <v>162833635</v>
      </c>
      <c r="F459" s="5">
        <v>266824291</v>
      </c>
      <c r="G459" s="5"/>
    </row>
    <row r="460" spans="1:7">
      <c r="A460" s="4">
        <v>459</v>
      </c>
      <c r="B460" s="6">
        <v>36346</v>
      </c>
      <c r="C460" s="12" t="s">
        <v>723</v>
      </c>
      <c r="D460" s="5">
        <v>80000000</v>
      </c>
      <c r="E460" s="5">
        <v>155385488</v>
      </c>
      <c r="F460" s="5">
        <v>416385488</v>
      </c>
      <c r="G460" s="5"/>
    </row>
    <row r="461" spans="1:7">
      <c r="A461" s="4">
        <v>460</v>
      </c>
      <c r="B461" s="6" t="s">
        <v>351</v>
      </c>
      <c r="C461" s="12" t="s">
        <v>724</v>
      </c>
      <c r="D461" s="5">
        <v>80000000</v>
      </c>
      <c r="E461" s="5">
        <v>155019340</v>
      </c>
      <c r="F461" s="5">
        <v>343397247</v>
      </c>
      <c r="G461" s="5"/>
    </row>
    <row r="462" spans="1:7">
      <c r="A462" s="4">
        <v>461</v>
      </c>
      <c r="B462" s="6" t="s">
        <v>475</v>
      </c>
      <c r="C462" s="12" t="s">
        <v>725</v>
      </c>
      <c r="D462" s="5">
        <v>80000000</v>
      </c>
      <c r="E462" s="5">
        <v>145771527</v>
      </c>
      <c r="F462" s="5">
        <v>245800000</v>
      </c>
      <c r="G462" s="5"/>
    </row>
    <row r="463" spans="1:7">
      <c r="A463" s="4">
        <v>462</v>
      </c>
      <c r="B463" s="6">
        <v>36012</v>
      </c>
      <c r="C463" s="12" t="s">
        <v>726</v>
      </c>
      <c r="D463" s="5">
        <v>80000000</v>
      </c>
      <c r="E463" s="5">
        <v>140464664</v>
      </c>
      <c r="F463" s="5">
        <v>349464664</v>
      </c>
      <c r="G463" s="5"/>
    </row>
    <row r="464" spans="1:7">
      <c r="A464" s="4">
        <v>463</v>
      </c>
      <c r="B464" s="6">
        <v>41615</v>
      </c>
      <c r="C464" s="12" t="s">
        <v>727</v>
      </c>
      <c r="D464" s="5">
        <v>80000000</v>
      </c>
      <c r="E464" s="5">
        <v>133668525</v>
      </c>
      <c r="F464" s="5">
        <v>247023808</v>
      </c>
      <c r="G464" s="5"/>
    </row>
    <row r="465" spans="1:7">
      <c r="A465" s="4">
        <v>464</v>
      </c>
      <c r="B465" s="6" t="s">
        <v>254</v>
      </c>
      <c r="C465" s="12" t="s">
        <v>728</v>
      </c>
      <c r="D465" s="5">
        <v>80000000</v>
      </c>
      <c r="E465" s="5">
        <v>133107389</v>
      </c>
      <c r="F465" s="5">
        <v>349088523</v>
      </c>
      <c r="G465" s="5"/>
    </row>
    <row r="466" spans="1:7">
      <c r="A466" s="4">
        <v>465</v>
      </c>
      <c r="B466" s="6" t="s">
        <v>729</v>
      </c>
      <c r="C466" s="12" t="s">
        <v>730</v>
      </c>
      <c r="D466" s="5">
        <v>80000000</v>
      </c>
      <c r="E466" s="5">
        <v>130319208</v>
      </c>
      <c r="F466" s="5">
        <v>226739416</v>
      </c>
      <c r="G466" s="5"/>
    </row>
    <row r="467" spans="1:7">
      <c r="A467" s="4">
        <v>466</v>
      </c>
      <c r="B467" s="6">
        <v>38659</v>
      </c>
      <c r="C467" s="12" t="s">
        <v>731</v>
      </c>
      <c r="D467" s="5">
        <v>80000000</v>
      </c>
      <c r="E467" s="5">
        <v>128200012</v>
      </c>
      <c r="F467" s="5">
        <v>260700012</v>
      </c>
      <c r="G467" s="5"/>
    </row>
    <row r="468" spans="1:7">
      <c r="A468" s="4">
        <v>467</v>
      </c>
      <c r="B468" s="6" t="s">
        <v>732</v>
      </c>
      <c r="C468" s="12" t="s">
        <v>733</v>
      </c>
      <c r="D468" s="5">
        <v>80000000</v>
      </c>
      <c r="E468" s="5">
        <v>128012934</v>
      </c>
      <c r="F468" s="5">
        <v>299461782</v>
      </c>
      <c r="G468" s="5"/>
    </row>
    <row r="469" spans="1:7">
      <c r="A469" s="4">
        <v>468</v>
      </c>
      <c r="B469" s="6">
        <v>37967</v>
      </c>
      <c r="C469" s="12" t="s">
        <v>734</v>
      </c>
      <c r="D469" s="5">
        <v>80000000</v>
      </c>
      <c r="E469" s="5">
        <v>124685242</v>
      </c>
      <c r="F469" s="5">
        <v>266685242</v>
      </c>
      <c r="G469" s="5"/>
    </row>
    <row r="470" spans="1:7">
      <c r="A470" s="4">
        <v>469</v>
      </c>
      <c r="B470" s="6" t="s">
        <v>337</v>
      </c>
      <c r="C470" s="12" t="s">
        <v>735</v>
      </c>
      <c r="D470" s="5">
        <v>80000000</v>
      </c>
      <c r="E470" s="5">
        <v>120146040</v>
      </c>
      <c r="F470" s="5">
        <v>168311558</v>
      </c>
      <c r="G470" s="5"/>
    </row>
    <row r="471" spans="1:7">
      <c r="A471" s="4">
        <v>470</v>
      </c>
      <c r="B471" s="6" t="s">
        <v>736</v>
      </c>
      <c r="C471" s="12" t="s">
        <v>737</v>
      </c>
      <c r="D471" s="5">
        <v>80000000</v>
      </c>
      <c r="E471" s="5">
        <v>112276146</v>
      </c>
      <c r="F471" s="5">
        <v>241200000</v>
      </c>
      <c r="G471" s="5"/>
    </row>
    <row r="472" spans="1:7">
      <c r="A472" s="4">
        <v>471</v>
      </c>
      <c r="B472" s="6" t="s">
        <v>191</v>
      </c>
      <c r="C472" s="12" t="s">
        <v>738</v>
      </c>
      <c r="D472" s="5">
        <v>80000000</v>
      </c>
      <c r="E472" s="5">
        <v>110101975</v>
      </c>
      <c r="F472" s="5">
        <v>221468935</v>
      </c>
      <c r="G472" s="5"/>
    </row>
    <row r="473" spans="1:7">
      <c r="A473" s="4">
        <v>472</v>
      </c>
      <c r="B473" s="6">
        <v>37597</v>
      </c>
      <c r="C473" s="12" t="s">
        <v>739</v>
      </c>
      <c r="D473" s="5">
        <v>80000000</v>
      </c>
      <c r="E473" s="5">
        <v>104054514</v>
      </c>
      <c r="F473" s="5">
        <v>183354514</v>
      </c>
      <c r="G473" s="5"/>
    </row>
    <row r="474" spans="1:7">
      <c r="A474" s="4">
        <v>473</v>
      </c>
      <c r="B474" s="6">
        <v>40849</v>
      </c>
      <c r="C474" s="12" t="s">
        <v>740</v>
      </c>
      <c r="D474" s="5">
        <v>80000000</v>
      </c>
      <c r="E474" s="5">
        <v>103028109</v>
      </c>
      <c r="F474" s="5">
        <v>214974953</v>
      </c>
      <c r="G474" s="5"/>
    </row>
    <row r="475" spans="1:7">
      <c r="A475" s="4">
        <v>474</v>
      </c>
      <c r="B475" s="6" t="s">
        <v>741</v>
      </c>
      <c r="C475" s="12" t="s">
        <v>742</v>
      </c>
      <c r="D475" s="5">
        <v>80000000</v>
      </c>
      <c r="E475" s="5">
        <v>102543518</v>
      </c>
      <c r="F475" s="5">
        <v>182782518</v>
      </c>
      <c r="G475" s="5"/>
    </row>
    <row r="476" spans="1:7">
      <c r="A476" s="4">
        <v>475</v>
      </c>
      <c r="B476" s="6" t="s">
        <v>743</v>
      </c>
      <c r="C476" s="12" t="s">
        <v>744</v>
      </c>
      <c r="D476" s="5">
        <v>80000000</v>
      </c>
      <c r="E476" s="5">
        <v>101440743</v>
      </c>
      <c r="F476" s="5">
        <v>178066569</v>
      </c>
      <c r="G476" s="5"/>
    </row>
    <row r="477" spans="1:7">
      <c r="A477" s="4">
        <v>476</v>
      </c>
      <c r="B477" s="6">
        <v>35587</v>
      </c>
      <c r="C477" s="12" t="s">
        <v>745</v>
      </c>
      <c r="D477" s="5">
        <v>80000000</v>
      </c>
      <c r="E477" s="5">
        <v>101117573</v>
      </c>
      <c r="F477" s="5">
        <v>224117573</v>
      </c>
      <c r="G477" s="5"/>
    </row>
    <row r="478" spans="1:7">
      <c r="A478" s="4">
        <v>477</v>
      </c>
      <c r="B478" s="6" t="s">
        <v>95</v>
      </c>
      <c r="C478" s="12" t="s">
        <v>746</v>
      </c>
      <c r="D478" s="5">
        <v>80000000</v>
      </c>
      <c r="E478" s="5">
        <v>100246011</v>
      </c>
      <c r="F478" s="5">
        <v>204774690</v>
      </c>
      <c r="G478" s="5"/>
    </row>
    <row r="479" spans="1:7">
      <c r="A479" s="4">
        <v>478</v>
      </c>
      <c r="B479" s="6" t="s">
        <v>524</v>
      </c>
      <c r="C479" s="12" t="s">
        <v>747</v>
      </c>
      <c r="D479" s="5">
        <v>80000000</v>
      </c>
      <c r="E479" s="5">
        <v>95632614</v>
      </c>
      <c r="F479" s="5">
        <v>165173909</v>
      </c>
      <c r="G479" s="5"/>
    </row>
    <row r="480" spans="1:7">
      <c r="A480" s="4">
        <v>479</v>
      </c>
      <c r="B480" s="6" t="s">
        <v>748</v>
      </c>
      <c r="C480" s="12" t="s">
        <v>749</v>
      </c>
      <c r="D480" s="5">
        <v>80000000</v>
      </c>
      <c r="E480" s="5">
        <v>94835059</v>
      </c>
      <c r="F480" s="5">
        <v>158750817</v>
      </c>
      <c r="G480" s="5"/>
    </row>
    <row r="481" spans="1:7">
      <c r="A481" s="4">
        <v>480</v>
      </c>
      <c r="B481" s="6" t="s">
        <v>750</v>
      </c>
      <c r="C481" s="12" t="s">
        <v>751</v>
      </c>
      <c r="D481" s="5">
        <v>80000000</v>
      </c>
      <c r="E481" s="5">
        <v>92993801</v>
      </c>
      <c r="F481" s="5">
        <v>177993801</v>
      </c>
      <c r="G481" s="5"/>
    </row>
    <row r="482" spans="1:7">
      <c r="A482" s="4">
        <v>481</v>
      </c>
      <c r="B482" s="6" t="s">
        <v>752</v>
      </c>
      <c r="C482" s="12" t="s">
        <v>753</v>
      </c>
      <c r="D482" s="5">
        <v>80000000</v>
      </c>
      <c r="E482" s="5">
        <v>91188905</v>
      </c>
      <c r="F482" s="5">
        <v>180188905</v>
      </c>
      <c r="G482" s="5"/>
    </row>
    <row r="483" spans="1:7">
      <c r="A483" s="4">
        <v>482</v>
      </c>
      <c r="B483" s="6" t="s">
        <v>754</v>
      </c>
      <c r="C483" s="12" t="s">
        <v>755</v>
      </c>
      <c r="D483" s="5">
        <v>80000000</v>
      </c>
      <c r="E483" s="5">
        <v>90463534</v>
      </c>
      <c r="F483" s="5">
        <v>250200000</v>
      </c>
      <c r="G483" s="5"/>
    </row>
    <row r="484" spans="1:7">
      <c r="A484" s="4">
        <v>483</v>
      </c>
      <c r="B484" s="6" t="s">
        <v>756</v>
      </c>
      <c r="C484" s="12" t="s">
        <v>757</v>
      </c>
      <c r="D484" s="5">
        <v>80000000</v>
      </c>
      <c r="E484" s="5">
        <v>85755593</v>
      </c>
      <c r="F484" s="5">
        <v>211755593</v>
      </c>
      <c r="G484" s="5"/>
    </row>
    <row r="485" spans="1:7">
      <c r="A485" s="4">
        <v>484</v>
      </c>
      <c r="B485" s="6">
        <v>38992</v>
      </c>
      <c r="C485" s="12" t="s">
        <v>758</v>
      </c>
      <c r="D485" s="5">
        <v>80000000</v>
      </c>
      <c r="E485" s="5">
        <v>82226474</v>
      </c>
      <c r="F485" s="5">
        <v>158926474</v>
      </c>
      <c r="G485" s="5"/>
    </row>
    <row r="486" spans="1:7">
      <c r="A486" s="4">
        <v>485</v>
      </c>
      <c r="B486" s="6">
        <v>40762</v>
      </c>
      <c r="C486" s="12" t="s">
        <v>759</v>
      </c>
      <c r="D486" s="5">
        <v>80000000</v>
      </c>
      <c r="E486" s="5">
        <v>80360866</v>
      </c>
      <c r="F486" s="5">
        <v>170805525</v>
      </c>
      <c r="G486" s="5"/>
    </row>
    <row r="487" spans="1:7">
      <c r="A487" s="4">
        <v>486</v>
      </c>
      <c r="B487" s="6">
        <v>39794</v>
      </c>
      <c r="C487" s="12" t="s">
        <v>760</v>
      </c>
      <c r="D487" s="5">
        <v>80000000</v>
      </c>
      <c r="E487" s="5">
        <v>79366978</v>
      </c>
      <c r="F487" s="5">
        <v>233066978</v>
      </c>
      <c r="G487" s="5"/>
    </row>
    <row r="488" spans="1:7">
      <c r="A488" s="4">
        <v>487</v>
      </c>
      <c r="B488" s="6">
        <v>35650</v>
      </c>
      <c r="C488" s="12" t="s">
        <v>761</v>
      </c>
      <c r="D488" s="5">
        <v>80000000</v>
      </c>
      <c r="E488" s="5">
        <v>76118990</v>
      </c>
      <c r="F488" s="5">
        <v>142783718</v>
      </c>
      <c r="G488" s="5"/>
    </row>
    <row r="489" spans="1:7">
      <c r="A489" s="4">
        <v>488</v>
      </c>
      <c r="B489" s="6">
        <v>36135</v>
      </c>
      <c r="C489" s="12" t="s">
        <v>762</v>
      </c>
      <c r="D489" s="5">
        <v>80000000</v>
      </c>
      <c r="E489" s="5">
        <v>74339294</v>
      </c>
      <c r="F489" s="5">
        <v>164800000</v>
      </c>
      <c r="G489" s="5"/>
    </row>
    <row r="490" spans="1:7">
      <c r="A490" s="4">
        <v>489</v>
      </c>
      <c r="B490" s="6" t="s">
        <v>763</v>
      </c>
      <c r="C490" s="12" t="s">
        <v>764</v>
      </c>
      <c r="D490" s="5">
        <v>80000000</v>
      </c>
      <c r="E490" s="5">
        <v>73215310</v>
      </c>
      <c r="F490" s="5">
        <v>106515310</v>
      </c>
      <c r="G490" s="5"/>
    </row>
    <row r="491" spans="1:7">
      <c r="A491" s="4">
        <v>490</v>
      </c>
      <c r="B491" s="6">
        <v>37109</v>
      </c>
      <c r="C491" s="12" t="s">
        <v>765</v>
      </c>
      <c r="D491" s="5">
        <v>80000000</v>
      </c>
      <c r="E491" s="5">
        <v>69772969</v>
      </c>
      <c r="F491" s="5">
        <v>147080413</v>
      </c>
      <c r="G491" s="5"/>
    </row>
    <row r="492" spans="1:7">
      <c r="A492" s="4">
        <v>491</v>
      </c>
      <c r="B492" s="6">
        <v>35858</v>
      </c>
      <c r="C492" s="12" t="s">
        <v>766</v>
      </c>
      <c r="D492" s="5">
        <v>80000000</v>
      </c>
      <c r="E492" s="5">
        <v>69117629</v>
      </c>
      <c r="F492" s="5">
        <v>136047317</v>
      </c>
      <c r="G492" s="5"/>
    </row>
    <row r="493" spans="1:7">
      <c r="A493" s="4">
        <v>492</v>
      </c>
      <c r="B493" s="6" t="s">
        <v>767</v>
      </c>
      <c r="C493" s="12" t="s">
        <v>768</v>
      </c>
      <c r="D493" s="5">
        <v>80000000</v>
      </c>
      <c r="E493" s="5">
        <v>65948711</v>
      </c>
      <c r="F493" s="5">
        <v>96148711</v>
      </c>
      <c r="G493" s="5"/>
    </row>
    <row r="494" spans="1:7">
      <c r="A494" s="4">
        <v>493</v>
      </c>
      <c r="B494" s="6" t="s">
        <v>769</v>
      </c>
      <c r="C494" s="12" t="s">
        <v>770</v>
      </c>
      <c r="D494" s="5">
        <v>80000000</v>
      </c>
      <c r="E494" s="5">
        <v>64038616</v>
      </c>
      <c r="F494" s="5">
        <v>181038616</v>
      </c>
      <c r="G494" s="5"/>
    </row>
    <row r="495" spans="1:7">
      <c r="A495" s="4">
        <v>494</v>
      </c>
      <c r="B495" s="6" t="s">
        <v>771</v>
      </c>
      <c r="C495" s="12" t="s">
        <v>772</v>
      </c>
      <c r="D495" s="5">
        <v>80000000</v>
      </c>
      <c r="E495" s="5">
        <v>63313159</v>
      </c>
      <c r="F495" s="5">
        <v>131159306</v>
      </c>
      <c r="G495" s="5"/>
    </row>
    <row r="496" spans="1:7">
      <c r="A496" s="4">
        <v>495</v>
      </c>
      <c r="B496" s="6">
        <v>36526</v>
      </c>
      <c r="C496" s="12" t="s">
        <v>773</v>
      </c>
      <c r="D496" s="5">
        <v>80000000</v>
      </c>
      <c r="E496" s="5">
        <v>60507228</v>
      </c>
      <c r="F496" s="5">
        <v>60507228</v>
      </c>
      <c r="G496" s="5"/>
    </row>
    <row r="497" spans="1:7">
      <c r="A497" s="4">
        <v>496</v>
      </c>
      <c r="B497" s="6">
        <v>37471</v>
      </c>
      <c r="C497" s="12" t="s">
        <v>774</v>
      </c>
      <c r="D497" s="5">
        <v>80000000</v>
      </c>
      <c r="E497" s="5">
        <v>56684819</v>
      </c>
      <c r="F497" s="5">
        <v>98983590</v>
      </c>
      <c r="G497" s="5"/>
    </row>
    <row r="498" spans="1:7">
      <c r="A498" s="4">
        <v>497</v>
      </c>
      <c r="B498" s="6">
        <v>35836</v>
      </c>
      <c r="C498" s="12" t="s">
        <v>775</v>
      </c>
      <c r="D498" s="5">
        <v>80000000</v>
      </c>
      <c r="E498" s="5">
        <v>55485043</v>
      </c>
      <c r="F498" s="5">
        <v>71485043</v>
      </c>
      <c r="G498" s="5"/>
    </row>
    <row r="499" spans="1:7">
      <c r="A499" s="4">
        <v>498</v>
      </c>
      <c r="B499" s="6" t="s">
        <v>776</v>
      </c>
      <c r="C499" s="12" t="s">
        <v>777</v>
      </c>
      <c r="D499" s="5">
        <v>80000000</v>
      </c>
      <c r="E499" s="5">
        <v>50632037</v>
      </c>
      <c r="F499" s="5">
        <v>50632037</v>
      </c>
      <c r="G499" s="5"/>
    </row>
    <row r="500" spans="1:7">
      <c r="A500" s="4">
        <v>499</v>
      </c>
      <c r="B500" s="6" t="s">
        <v>778</v>
      </c>
      <c r="C500" s="12" t="s">
        <v>779</v>
      </c>
      <c r="D500" s="5">
        <v>80000000</v>
      </c>
      <c r="E500" s="5">
        <v>45575336</v>
      </c>
      <c r="F500" s="5">
        <v>141475336</v>
      </c>
      <c r="G500" s="5"/>
    </row>
    <row r="501" spans="1:7">
      <c r="A501" s="4">
        <v>500</v>
      </c>
      <c r="B501" s="6">
        <v>36810</v>
      </c>
      <c r="C501" s="12" t="s">
        <v>780</v>
      </c>
      <c r="D501" s="5">
        <v>80000000</v>
      </c>
      <c r="E501" s="5">
        <v>39442871</v>
      </c>
      <c r="F501" s="5">
        <v>58270391</v>
      </c>
      <c r="G501" s="5"/>
    </row>
    <row r="502" spans="1:7">
      <c r="A502" s="4">
        <v>501</v>
      </c>
      <c r="B502" s="6" t="s">
        <v>781</v>
      </c>
      <c r="C502" s="12" t="s">
        <v>782</v>
      </c>
      <c r="D502" s="5">
        <v>80000000</v>
      </c>
      <c r="E502" s="5">
        <v>38577772</v>
      </c>
      <c r="F502" s="5">
        <v>119668350</v>
      </c>
      <c r="G502" s="5"/>
    </row>
    <row r="503" spans="1:7">
      <c r="A503" s="4">
        <v>502</v>
      </c>
      <c r="B503" s="6">
        <v>37109</v>
      </c>
      <c r="C503" s="12" t="s">
        <v>783</v>
      </c>
      <c r="D503" s="5">
        <v>80000000</v>
      </c>
      <c r="E503" s="5">
        <v>38311134</v>
      </c>
      <c r="F503" s="5">
        <v>98341932</v>
      </c>
      <c r="G503" s="5"/>
    </row>
    <row r="504" spans="1:7">
      <c r="A504" s="4">
        <v>503</v>
      </c>
      <c r="B504" s="6" t="s">
        <v>784</v>
      </c>
      <c r="C504" s="12" t="s">
        <v>785</v>
      </c>
      <c r="D504" s="5">
        <v>80000000</v>
      </c>
      <c r="E504" s="5">
        <v>37899638</v>
      </c>
      <c r="F504" s="5">
        <v>105299638</v>
      </c>
      <c r="G504" s="5"/>
    </row>
    <row r="505" spans="1:7">
      <c r="A505" s="4">
        <v>504</v>
      </c>
      <c r="B505" s="6" t="s">
        <v>786</v>
      </c>
      <c r="C505" s="12" t="s">
        <v>787</v>
      </c>
      <c r="D505" s="5">
        <v>80000000</v>
      </c>
      <c r="E505" s="5">
        <v>37771017</v>
      </c>
      <c r="F505" s="5">
        <v>101371017</v>
      </c>
      <c r="G505" s="5"/>
    </row>
    <row r="506" spans="1:7">
      <c r="A506" s="4">
        <v>505</v>
      </c>
      <c r="B506" s="6" t="s">
        <v>788</v>
      </c>
      <c r="C506" s="12" t="s">
        <v>789</v>
      </c>
      <c r="D506" s="5">
        <v>80000000</v>
      </c>
      <c r="E506" s="5">
        <v>37384046</v>
      </c>
      <c r="F506" s="5">
        <v>99010667</v>
      </c>
      <c r="G506" s="5"/>
    </row>
    <row r="507" spans="1:7">
      <c r="A507" s="4">
        <v>506</v>
      </c>
      <c r="B507" s="6" t="s">
        <v>790</v>
      </c>
      <c r="C507" s="12" t="s">
        <v>791</v>
      </c>
      <c r="D507" s="5">
        <v>80000000</v>
      </c>
      <c r="E507" s="5">
        <v>36076121</v>
      </c>
      <c r="F507" s="5">
        <v>130580730</v>
      </c>
      <c r="G507" s="5"/>
    </row>
    <row r="508" spans="1:7">
      <c r="A508" s="4">
        <v>507</v>
      </c>
      <c r="B508" s="6" t="s">
        <v>644</v>
      </c>
      <c r="C508" s="12" t="s">
        <v>792</v>
      </c>
      <c r="D508" s="5">
        <v>80000000</v>
      </c>
      <c r="E508" s="5">
        <v>34566746</v>
      </c>
      <c r="F508" s="5">
        <v>66554547</v>
      </c>
      <c r="G508" s="5"/>
    </row>
    <row r="509" spans="1:7">
      <c r="A509" s="4">
        <v>508</v>
      </c>
      <c r="B509" s="6">
        <v>35228</v>
      </c>
      <c r="C509" s="12" t="s">
        <v>793</v>
      </c>
      <c r="D509" s="5">
        <v>80000000</v>
      </c>
      <c r="E509" s="5">
        <v>32908290</v>
      </c>
      <c r="F509" s="5">
        <v>158908290</v>
      </c>
      <c r="G509" s="5"/>
    </row>
    <row r="510" spans="1:7">
      <c r="A510" s="4">
        <v>509</v>
      </c>
      <c r="B510" s="6" t="s">
        <v>794</v>
      </c>
      <c r="C510" s="12" t="s">
        <v>795</v>
      </c>
      <c r="D510" s="5">
        <v>80000000</v>
      </c>
      <c r="E510" s="5">
        <v>27367660</v>
      </c>
      <c r="F510" s="5">
        <v>131234406</v>
      </c>
      <c r="G510" s="5"/>
    </row>
    <row r="511" spans="1:7">
      <c r="A511" s="4">
        <v>510</v>
      </c>
      <c r="B511" s="6" t="s">
        <v>796</v>
      </c>
      <c r="C511" s="12" t="s">
        <v>797</v>
      </c>
      <c r="D511" s="5">
        <v>80000000</v>
      </c>
      <c r="E511" s="5">
        <v>23169033</v>
      </c>
      <c r="F511" s="5">
        <v>108469033</v>
      </c>
      <c r="G511" s="5"/>
    </row>
    <row r="512" spans="1:7">
      <c r="A512" s="4">
        <v>511</v>
      </c>
      <c r="B512" s="6">
        <v>36865</v>
      </c>
      <c r="C512" s="12" t="s">
        <v>798</v>
      </c>
      <c r="D512" s="5">
        <v>80000000</v>
      </c>
      <c r="E512" s="5">
        <v>21471685</v>
      </c>
      <c r="F512" s="5">
        <v>29725663</v>
      </c>
      <c r="G512" s="5"/>
    </row>
    <row r="513" spans="1:7">
      <c r="A513" s="4">
        <v>512</v>
      </c>
      <c r="B513" s="6" t="s">
        <v>302</v>
      </c>
      <c r="C513" s="12" t="s">
        <v>799</v>
      </c>
      <c r="D513" s="5">
        <v>80000000</v>
      </c>
      <c r="E513" s="5">
        <v>20950820</v>
      </c>
      <c r="F513" s="5">
        <v>54540662</v>
      </c>
      <c r="G513" s="5"/>
    </row>
    <row r="514" spans="1:7">
      <c r="A514" s="4">
        <v>513</v>
      </c>
      <c r="B514" s="6" t="s">
        <v>0</v>
      </c>
      <c r="C514" s="12" t="s">
        <v>800</v>
      </c>
      <c r="D514" s="5">
        <v>80000000</v>
      </c>
      <c r="E514" s="5">
        <v>19676965</v>
      </c>
      <c r="F514" s="5">
        <v>53508858</v>
      </c>
      <c r="G514" s="5"/>
    </row>
    <row r="515" spans="1:7">
      <c r="A515" s="4">
        <v>514</v>
      </c>
      <c r="B515" s="6" t="s">
        <v>616</v>
      </c>
      <c r="C515" s="12" t="s">
        <v>801</v>
      </c>
      <c r="D515" s="5">
        <v>80000000</v>
      </c>
      <c r="E515" s="5">
        <v>19480739</v>
      </c>
      <c r="F515" s="5">
        <v>26703184</v>
      </c>
      <c r="G515" s="5"/>
    </row>
    <row r="516" spans="1:7">
      <c r="A516" s="4">
        <v>515</v>
      </c>
      <c r="B516" s="6" t="s">
        <v>802</v>
      </c>
      <c r="C516" s="12" t="s">
        <v>803</v>
      </c>
      <c r="D516" s="5">
        <v>80000000</v>
      </c>
      <c r="E516" s="5">
        <v>19422319</v>
      </c>
      <c r="F516" s="5">
        <v>86787530</v>
      </c>
      <c r="G516" s="5"/>
    </row>
    <row r="517" spans="1:7">
      <c r="A517" s="4">
        <v>516</v>
      </c>
      <c r="B517" s="6" t="s">
        <v>804</v>
      </c>
      <c r="C517" s="12" t="s">
        <v>805</v>
      </c>
      <c r="D517" s="5">
        <v>80000000</v>
      </c>
      <c r="E517" s="5">
        <v>18319860</v>
      </c>
      <c r="F517" s="5">
        <v>69131860</v>
      </c>
      <c r="G517" s="5"/>
    </row>
    <row r="518" spans="1:7">
      <c r="A518" s="4">
        <v>517</v>
      </c>
      <c r="B518" s="6" t="s">
        <v>806</v>
      </c>
      <c r="C518" s="12" t="s">
        <v>807</v>
      </c>
      <c r="D518" s="5">
        <v>80000000</v>
      </c>
      <c r="E518" s="5">
        <v>17650704</v>
      </c>
      <c r="F518" s="5">
        <v>20841123</v>
      </c>
      <c r="G518" s="5"/>
    </row>
    <row r="519" spans="1:7">
      <c r="A519" s="4">
        <v>518</v>
      </c>
      <c r="B519" s="6">
        <v>36810</v>
      </c>
      <c r="C519" s="12" t="s">
        <v>808</v>
      </c>
      <c r="D519" s="5">
        <v>80000000</v>
      </c>
      <c r="E519" s="5">
        <v>17480890</v>
      </c>
      <c r="F519" s="5">
        <v>33463969</v>
      </c>
      <c r="G519" s="5"/>
    </row>
    <row r="520" spans="1:7">
      <c r="A520" s="4">
        <v>519</v>
      </c>
      <c r="B520" s="6" t="s">
        <v>510</v>
      </c>
      <c r="C520" s="12" t="s">
        <v>809</v>
      </c>
      <c r="D520" s="5">
        <v>80000000</v>
      </c>
      <c r="E520" s="5">
        <v>15132763</v>
      </c>
      <c r="F520" s="5">
        <v>113325743</v>
      </c>
      <c r="G520" s="5"/>
    </row>
    <row r="521" spans="1:7">
      <c r="A521" s="4">
        <v>520</v>
      </c>
      <c r="B521" s="6" t="s">
        <v>810</v>
      </c>
      <c r="C521" s="12" t="s">
        <v>811</v>
      </c>
      <c r="D521" s="5">
        <v>80000000</v>
      </c>
      <c r="E521" s="5">
        <v>15074191</v>
      </c>
      <c r="F521" s="5">
        <v>40147042</v>
      </c>
      <c r="G521" s="5"/>
    </row>
    <row r="522" spans="1:7">
      <c r="A522" s="4">
        <v>521</v>
      </c>
      <c r="B522" s="6" t="s">
        <v>812</v>
      </c>
      <c r="C522" s="12" t="s">
        <v>813</v>
      </c>
      <c r="D522" s="5">
        <v>80000000</v>
      </c>
      <c r="E522" s="5">
        <v>9103630</v>
      </c>
      <c r="F522" s="5">
        <v>9103630</v>
      </c>
      <c r="G522" s="5"/>
    </row>
    <row r="523" spans="1:7">
      <c r="A523" s="4">
        <v>522</v>
      </c>
      <c r="B523" s="6">
        <v>38392</v>
      </c>
      <c r="C523" s="12" t="s">
        <v>814</v>
      </c>
      <c r="D523" s="5">
        <v>80000000</v>
      </c>
      <c r="E523" s="5">
        <v>1900451</v>
      </c>
      <c r="F523" s="5">
        <v>6300451</v>
      </c>
      <c r="G523" s="5"/>
    </row>
    <row r="524" spans="1:7">
      <c r="A524" s="4">
        <v>523</v>
      </c>
      <c r="B524" s="6" t="s">
        <v>815</v>
      </c>
      <c r="C524" s="12" t="s">
        <v>816</v>
      </c>
      <c r="D524" s="5">
        <v>80000000</v>
      </c>
      <c r="E524" s="4">
        <v>0</v>
      </c>
      <c r="F524" s="5">
        <v>4383117</v>
      </c>
      <c r="G524" s="5"/>
    </row>
    <row r="525" spans="1:7">
      <c r="A525" s="4">
        <v>524</v>
      </c>
      <c r="B525" s="6" t="s">
        <v>51</v>
      </c>
      <c r="C525" s="12" t="s">
        <v>52</v>
      </c>
      <c r="D525" s="5">
        <v>79300000</v>
      </c>
      <c r="E525" s="5">
        <v>422780140</v>
      </c>
      <c r="F525" s="5">
        <v>987480140</v>
      </c>
      <c r="G525" s="5"/>
    </row>
    <row r="526" spans="1:7">
      <c r="A526" s="4">
        <v>525</v>
      </c>
      <c r="B526" s="6">
        <v>41184</v>
      </c>
      <c r="C526" s="12" t="s">
        <v>817</v>
      </c>
      <c r="D526" s="5">
        <v>79000000</v>
      </c>
      <c r="E526" s="5">
        <v>103860290</v>
      </c>
      <c r="F526" s="5">
        <v>318146162</v>
      </c>
      <c r="G526" s="5"/>
    </row>
    <row r="527" spans="1:7">
      <c r="A527" s="4">
        <v>526</v>
      </c>
      <c r="B527" s="6">
        <v>40858</v>
      </c>
      <c r="C527" s="12" t="s">
        <v>818</v>
      </c>
      <c r="D527" s="5">
        <v>79000000</v>
      </c>
      <c r="E527" s="5">
        <v>74158157</v>
      </c>
      <c r="F527" s="5">
        <v>150519217</v>
      </c>
      <c r="G527" s="5"/>
    </row>
    <row r="528" spans="1:7">
      <c r="A528" s="4">
        <v>527</v>
      </c>
      <c r="B528" s="6" t="s">
        <v>819</v>
      </c>
      <c r="C528" s="12" t="s">
        <v>820</v>
      </c>
      <c r="D528" s="5">
        <v>78000000</v>
      </c>
      <c r="E528" s="5">
        <v>170708996</v>
      </c>
      <c r="F528" s="5">
        <v>317668058</v>
      </c>
      <c r="G528" s="5"/>
    </row>
    <row r="529" spans="1:7">
      <c r="A529" s="4">
        <v>528</v>
      </c>
      <c r="B529" s="6" t="s">
        <v>821</v>
      </c>
      <c r="C529" s="12" t="s">
        <v>822</v>
      </c>
      <c r="D529" s="5">
        <v>78000000</v>
      </c>
      <c r="E529" s="5">
        <v>119793567</v>
      </c>
      <c r="F529" s="5">
        <v>274392649</v>
      </c>
      <c r="G529" s="5"/>
    </row>
    <row r="530" spans="1:7">
      <c r="A530" s="4">
        <v>529</v>
      </c>
      <c r="B530" s="6">
        <v>37356</v>
      </c>
      <c r="C530" s="12" t="s">
        <v>823</v>
      </c>
      <c r="D530" s="5">
        <v>78000000</v>
      </c>
      <c r="E530" s="5">
        <v>92955420</v>
      </c>
      <c r="F530" s="5">
        <v>206455420</v>
      </c>
      <c r="G530" s="5"/>
    </row>
    <row r="531" spans="1:7">
      <c r="A531" s="4">
        <v>530</v>
      </c>
      <c r="B531" s="6">
        <v>38110</v>
      </c>
      <c r="C531" s="12" t="s">
        <v>824</v>
      </c>
      <c r="D531" s="5">
        <v>78000000</v>
      </c>
      <c r="E531" s="5">
        <v>67286731</v>
      </c>
      <c r="F531" s="5">
        <v>107336658</v>
      </c>
      <c r="G531" s="5"/>
    </row>
    <row r="532" spans="1:7">
      <c r="A532" s="4">
        <v>531</v>
      </c>
      <c r="B532" s="6">
        <v>37932</v>
      </c>
      <c r="C532" s="12" t="s">
        <v>825</v>
      </c>
      <c r="D532" s="5">
        <v>78000000</v>
      </c>
      <c r="E532" s="5">
        <v>66465204</v>
      </c>
      <c r="F532" s="5">
        <v>179265204</v>
      </c>
      <c r="G532" s="5"/>
    </row>
    <row r="533" spans="1:7">
      <c r="A533" s="4">
        <v>532</v>
      </c>
      <c r="B533" s="6" t="s">
        <v>826</v>
      </c>
      <c r="C533" s="12" t="s">
        <v>827</v>
      </c>
      <c r="D533" s="5">
        <v>78000000</v>
      </c>
      <c r="E533" s="5">
        <v>41814863</v>
      </c>
      <c r="F533" s="5">
        <v>43957541</v>
      </c>
      <c r="G533" s="5"/>
    </row>
    <row r="534" spans="1:7">
      <c r="A534" s="4">
        <v>533</v>
      </c>
      <c r="B534" s="6" t="s">
        <v>828</v>
      </c>
      <c r="C534" s="12" t="s">
        <v>829</v>
      </c>
      <c r="D534" s="5">
        <v>77600000</v>
      </c>
      <c r="E534" s="4">
        <v>0</v>
      </c>
      <c r="F534" s="5">
        <v>60680125</v>
      </c>
      <c r="G534" s="5"/>
    </row>
    <row r="535" spans="1:7">
      <c r="A535" s="4">
        <v>534</v>
      </c>
      <c r="B535" s="6">
        <v>42706</v>
      </c>
      <c r="C535" s="12" t="s">
        <v>830</v>
      </c>
      <c r="D535" s="5">
        <v>77500000</v>
      </c>
      <c r="E535" s="5">
        <v>1311213</v>
      </c>
      <c r="F535" s="5">
        <v>90226482</v>
      </c>
      <c r="G535" s="5"/>
    </row>
    <row r="536" spans="1:7">
      <c r="A536" s="4">
        <v>535</v>
      </c>
      <c r="B536" s="6">
        <v>41340</v>
      </c>
      <c r="C536" s="12" t="s">
        <v>42</v>
      </c>
      <c r="D536" s="5">
        <v>76000000</v>
      </c>
      <c r="E536" s="5">
        <v>368065385</v>
      </c>
      <c r="F536" s="5">
        <v>974873764</v>
      </c>
      <c r="G536" s="5"/>
    </row>
    <row r="537" spans="1:7">
      <c r="A537" s="4">
        <v>536</v>
      </c>
      <c r="B537" s="6">
        <v>37778</v>
      </c>
      <c r="C537" s="12" t="s">
        <v>831</v>
      </c>
      <c r="D537" s="5">
        <v>76000000</v>
      </c>
      <c r="E537" s="5">
        <v>127120058</v>
      </c>
      <c r="F537" s="5">
        <v>236410607</v>
      </c>
      <c r="G537" s="5"/>
    </row>
    <row r="538" spans="1:7">
      <c r="A538" s="4">
        <v>537</v>
      </c>
      <c r="B538" s="6" t="s">
        <v>832</v>
      </c>
      <c r="C538" s="12" t="s">
        <v>833</v>
      </c>
      <c r="D538" s="5">
        <v>76000000</v>
      </c>
      <c r="E538" s="5">
        <v>35552383</v>
      </c>
      <c r="F538" s="5">
        <v>69853395</v>
      </c>
      <c r="G538" s="5"/>
    </row>
    <row r="539" spans="1:7">
      <c r="A539" s="4">
        <v>538</v>
      </c>
      <c r="B539" s="6" t="s">
        <v>373</v>
      </c>
      <c r="C539" s="12" t="s">
        <v>834</v>
      </c>
      <c r="D539" s="5">
        <v>76000000</v>
      </c>
      <c r="E539" s="5">
        <v>26000610</v>
      </c>
      <c r="F539" s="5">
        <v>35129610</v>
      </c>
      <c r="G539" s="5"/>
    </row>
    <row r="540" spans="1:7">
      <c r="A540" s="4">
        <v>539</v>
      </c>
      <c r="B540" s="6">
        <v>42589</v>
      </c>
      <c r="C540" s="12" t="s">
        <v>835</v>
      </c>
      <c r="D540" s="5">
        <v>75000000</v>
      </c>
      <c r="E540" s="5">
        <v>354217915</v>
      </c>
      <c r="F540" s="5">
        <v>725417915</v>
      </c>
      <c r="G540" s="5"/>
    </row>
    <row r="541" spans="1:7">
      <c r="A541" s="4">
        <v>540</v>
      </c>
      <c r="B541" s="6">
        <v>35102</v>
      </c>
      <c r="C541" s="12" t="s">
        <v>836</v>
      </c>
      <c r="D541" s="5">
        <v>75000000</v>
      </c>
      <c r="E541" s="5">
        <v>306169255</v>
      </c>
      <c r="F541" s="5">
        <v>817400878</v>
      </c>
      <c r="G541" s="5"/>
    </row>
    <row r="542" spans="1:7">
      <c r="A542" s="4">
        <v>541</v>
      </c>
      <c r="B542" s="6" t="s">
        <v>837</v>
      </c>
      <c r="C542" s="12" t="s">
        <v>838</v>
      </c>
      <c r="D542" s="5">
        <v>75000000</v>
      </c>
      <c r="E542" s="5">
        <v>229086679</v>
      </c>
      <c r="F542" s="5">
        <v>618638999</v>
      </c>
      <c r="G542" s="5"/>
    </row>
    <row r="543" spans="1:7">
      <c r="A543" s="4">
        <v>542</v>
      </c>
      <c r="B543" s="6" t="s">
        <v>839</v>
      </c>
      <c r="C543" s="12" t="s">
        <v>840</v>
      </c>
      <c r="D543" s="5">
        <v>75000000</v>
      </c>
      <c r="E543" s="5">
        <v>195330621</v>
      </c>
      <c r="F543" s="5">
        <v>651899282</v>
      </c>
      <c r="G543" s="5"/>
    </row>
    <row r="544" spans="1:7">
      <c r="A544" s="4">
        <v>543</v>
      </c>
      <c r="B544" s="6" t="s">
        <v>708</v>
      </c>
      <c r="C544" s="12" t="s">
        <v>841</v>
      </c>
      <c r="D544" s="5">
        <v>75000000</v>
      </c>
      <c r="E544" s="5">
        <v>193595521</v>
      </c>
      <c r="F544" s="5">
        <v>556559566</v>
      </c>
      <c r="G544" s="5"/>
    </row>
    <row r="545" spans="1:7">
      <c r="A545" s="4">
        <v>544</v>
      </c>
      <c r="B545" s="6" t="s">
        <v>842</v>
      </c>
      <c r="C545" s="12" t="s">
        <v>843</v>
      </c>
      <c r="D545" s="5">
        <v>75000000</v>
      </c>
      <c r="E545" s="5">
        <v>162001186</v>
      </c>
      <c r="F545" s="5">
        <v>272223430</v>
      </c>
      <c r="G545" s="5"/>
    </row>
    <row r="546" spans="1:7">
      <c r="A546" s="4">
        <v>545</v>
      </c>
      <c r="B546" s="6">
        <v>37996</v>
      </c>
      <c r="C546" s="12" t="s">
        <v>844</v>
      </c>
      <c r="D546" s="5">
        <v>75000000</v>
      </c>
      <c r="E546" s="5">
        <v>161412000</v>
      </c>
      <c r="F546" s="5">
        <v>371917043</v>
      </c>
      <c r="G546" s="5"/>
    </row>
    <row r="547" spans="1:7">
      <c r="A547" s="4">
        <v>546</v>
      </c>
      <c r="B547" s="6" t="s">
        <v>845</v>
      </c>
      <c r="C547" s="12" t="s">
        <v>846</v>
      </c>
      <c r="D547" s="5">
        <v>75000000</v>
      </c>
      <c r="E547" s="5">
        <v>157299717</v>
      </c>
      <c r="F547" s="5">
        <v>296339717</v>
      </c>
      <c r="G547" s="5"/>
    </row>
    <row r="548" spans="1:7">
      <c r="A548" s="4">
        <v>547</v>
      </c>
      <c r="B548" s="6" t="s">
        <v>125</v>
      </c>
      <c r="C548" s="12" t="s">
        <v>847</v>
      </c>
      <c r="D548" s="5">
        <v>75000000</v>
      </c>
      <c r="E548" s="5">
        <v>134508551</v>
      </c>
      <c r="F548" s="5">
        <v>342416460</v>
      </c>
      <c r="G548" s="5"/>
    </row>
    <row r="549" spans="1:7">
      <c r="A549" s="4">
        <v>548</v>
      </c>
      <c r="B549" s="6">
        <v>35252</v>
      </c>
      <c r="C549" s="12" t="s">
        <v>848</v>
      </c>
      <c r="D549" s="5">
        <v>75000000</v>
      </c>
      <c r="E549" s="5">
        <v>134069511</v>
      </c>
      <c r="F549" s="5">
        <v>336069511</v>
      </c>
      <c r="G549" s="5"/>
    </row>
    <row r="550" spans="1:7">
      <c r="A550" s="4">
        <v>549</v>
      </c>
      <c r="B550" s="6" t="s">
        <v>849</v>
      </c>
      <c r="C550" s="12" t="s">
        <v>850</v>
      </c>
      <c r="D550" s="5">
        <v>75000000</v>
      </c>
      <c r="E550" s="5">
        <v>120776832</v>
      </c>
      <c r="F550" s="5">
        <v>196324496</v>
      </c>
      <c r="G550" s="5"/>
    </row>
    <row r="551" spans="1:7">
      <c r="A551" s="4">
        <v>550</v>
      </c>
      <c r="B551" s="6" t="s">
        <v>661</v>
      </c>
      <c r="C551" s="12" t="s">
        <v>851</v>
      </c>
      <c r="D551" s="5">
        <v>75000000</v>
      </c>
      <c r="E551" s="5">
        <v>118871849</v>
      </c>
      <c r="F551" s="5">
        <v>202871849</v>
      </c>
      <c r="G551" s="5"/>
    </row>
    <row r="552" spans="1:7">
      <c r="A552" s="4">
        <v>551</v>
      </c>
      <c r="B552" s="6" t="s">
        <v>335</v>
      </c>
      <c r="C552" s="12" t="s">
        <v>852</v>
      </c>
      <c r="D552" s="5">
        <v>75000000</v>
      </c>
      <c r="E552" s="5">
        <v>117723989</v>
      </c>
      <c r="F552" s="5">
        <v>351723989</v>
      </c>
      <c r="G552" s="5"/>
    </row>
    <row r="553" spans="1:7">
      <c r="A553" s="4">
        <v>552</v>
      </c>
      <c r="B553" s="6" t="s">
        <v>510</v>
      </c>
      <c r="C553" s="12" t="s">
        <v>853</v>
      </c>
      <c r="D553" s="5">
        <v>75000000</v>
      </c>
      <c r="E553" s="5">
        <v>103365956</v>
      </c>
      <c r="F553" s="5">
        <v>155708695</v>
      </c>
      <c r="G553" s="5"/>
    </row>
    <row r="554" spans="1:7">
      <c r="A554" s="4">
        <v>553</v>
      </c>
      <c r="B554" s="6" t="s">
        <v>752</v>
      </c>
      <c r="C554" s="12" t="s">
        <v>854</v>
      </c>
      <c r="D554" s="5">
        <v>75000000</v>
      </c>
      <c r="E554" s="5">
        <v>97387965</v>
      </c>
      <c r="F554" s="5">
        <v>97387965</v>
      </c>
      <c r="G554" s="5"/>
    </row>
    <row r="555" spans="1:7">
      <c r="A555" s="4">
        <v>554</v>
      </c>
      <c r="B555" s="6">
        <v>40858</v>
      </c>
      <c r="C555" s="12" t="s">
        <v>855</v>
      </c>
      <c r="D555" s="5">
        <v>75000000</v>
      </c>
      <c r="E555" s="5">
        <v>83504017</v>
      </c>
      <c r="F555" s="5">
        <v>211562435</v>
      </c>
      <c r="G555" s="5"/>
    </row>
    <row r="556" spans="1:7">
      <c r="A556" s="4">
        <v>555</v>
      </c>
      <c r="B556" s="6" t="s">
        <v>856</v>
      </c>
      <c r="C556" s="12" t="s">
        <v>857</v>
      </c>
      <c r="D556" s="5">
        <v>75000000</v>
      </c>
      <c r="E556" s="5">
        <v>77073959</v>
      </c>
      <c r="F556" s="5">
        <v>218673959</v>
      </c>
      <c r="G556" s="5"/>
    </row>
    <row r="557" spans="1:7">
      <c r="A557" s="4">
        <v>556</v>
      </c>
      <c r="B557" s="6" t="s">
        <v>537</v>
      </c>
      <c r="C557" s="12" t="s">
        <v>858</v>
      </c>
      <c r="D557" s="5">
        <v>75000000</v>
      </c>
      <c r="E557" s="5">
        <v>75976178</v>
      </c>
      <c r="F557" s="5">
        <v>221594911</v>
      </c>
      <c r="G557" s="5"/>
    </row>
    <row r="558" spans="1:7">
      <c r="A558" s="4">
        <v>557</v>
      </c>
      <c r="B558" s="6" t="s">
        <v>859</v>
      </c>
      <c r="C558" s="12" t="s">
        <v>860</v>
      </c>
      <c r="D558" s="5">
        <v>75000000</v>
      </c>
      <c r="E558" s="5">
        <v>73661010</v>
      </c>
      <c r="F558" s="5">
        <v>141267370</v>
      </c>
      <c r="G558" s="5"/>
    </row>
    <row r="559" spans="1:7">
      <c r="A559" s="4">
        <v>558</v>
      </c>
      <c r="B559" s="6" t="s">
        <v>861</v>
      </c>
      <c r="C559" s="12" t="s">
        <v>862</v>
      </c>
      <c r="D559" s="5">
        <v>75000000</v>
      </c>
      <c r="E559" s="5">
        <v>73034460</v>
      </c>
      <c r="F559" s="5">
        <v>118230763</v>
      </c>
      <c r="G559" s="5"/>
    </row>
    <row r="560" spans="1:7">
      <c r="A560" s="4">
        <v>559</v>
      </c>
      <c r="B560" s="6">
        <v>36750</v>
      </c>
      <c r="C560" s="12" t="s">
        <v>863</v>
      </c>
      <c r="D560" s="5">
        <v>75000000</v>
      </c>
      <c r="E560" s="5">
        <v>68473360</v>
      </c>
      <c r="F560" s="5">
        <v>213500000</v>
      </c>
      <c r="G560" s="5"/>
    </row>
    <row r="561" spans="1:7">
      <c r="A561" s="4">
        <v>560</v>
      </c>
      <c r="B561" s="6" t="s">
        <v>864</v>
      </c>
      <c r="C561" s="12" t="s">
        <v>865</v>
      </c>
      <c r="D561" s="5">
        <v>75000000</v>
      </c>
      <c r="E561" s="5">
        <v>66661095</v>
      </c>
      <c r="F561" s="5">
        <v>119512771</v>
      </c>
      <c r="G561" s="5"/>
    </row>
    <row r="562" spans="1:7">
      <c r="A562" s="4">
        <v>561</v>
      </c>
      <c r="B562" s="6" t="s">
        <v>866</v>
      </c>
      <c r="C562" s="12" t="s">
        <v>867</v>
      </c>
      <c r="D562" s="5">
        <v>75000000</v>
      </c>
      <c r="E562" s="5">
        <v>64062587</v>
      </c>
      <c r="F562" s="5">
        <v>73521587</v>
      </c>
      <c r="G562" s="5"/>
    </row>
    <row r="563" spans="1:7">
      <c r="A563" s="4">
        <v>562</v>
      </c>
      <c r="B563" s="6">
        <v>38445</v>
      </c>
      <c r="C563" s="12" t="s">
        <v>868</v>
      </c>
      <c r="D563" s="5">
        <v>75000000</v>
      </c>
      <c r="E563" s="5">
        <v>55849401</v>
      </c>
      <c r="F563" s="5">
        <v>94944017</v>
      </c>
      <c r="G563" s="5"/>
    </row>
    <row r="564" spans="1:7">
      <c r="A564" s="4">
        <v>563</v>
      </c>
      <c r="B564" s="6" t="s">
        <v>869</v>
      </c>
      <c r="C564" s="12" t="s">
        <v>870</v>
      </c>
      <c r="D564" s="5">
        <v>75000000</v>
      </c>
      <c r="E564" s="5">
        <v>47379090</v>
      </c>
      <c r="F564" s="5">
        <v>131492772</v>
      </c>
      <c r="G564" s="5"/>
    </row>
    <row r="565" spans="1:7">
      <c r="A565" s="4">
        <v>564</v>
      </c>
      <c r="B565" s="6">
        <v>40274</v>
      </c>
      <c r="C565" s="12" t="s">
        <v>871</v>
      </c>
      <c r="D565" s="5">
        <v>75000000</v>
      </c>
      <c r="E565" s="5">
        <v>47059963</v>
      </c>
      <c r="F565" s="5">
        <v>95572749</v>
      </c>
      <c r="G565" s="5"/>
    </row>
    <row r="566" spans="1:7">
      <c r="A566" s="4">
        <v>565</v>
      </c>
      <c r="B566" s="6" t="s">
        <v>872</v>
      </c>
      <c r="C566" s="12" t="s">
        <v>873</v>
      </c>
      <c r="D566" s="5">
        <v>75000000</v>
      </c>
      <c r="E566" s="5">
        <v>45445109</v>
      </c>
      <c r="F566" s="5">
        <v>105445109</v>
      </c>
      <c r="G566" s="5"/>
    </row>
    <row r="567" spans="1:7">
      <c r="A567" s="4">
        <v>566</v>
      </c>
      <c r="B567" s="6">
        <v>37805</v>
      </c>
      <c r="C567" s="12" t="s">
        <v>874</v>
      </c>
      <c r="D567" s="5">
        <v>75000000</v>
      </c>
      <c r="E567" s="5">
        <v>43632458</v>
      </c>
      <c r="F567" s="5">
        <v>85632458</v>
      </c>
      <c r="G567" s="5"/>
    </row>
    <row r="568" spans="1:7">
      <c r="A568" s="4">
        <v>567</v>
      </c>
      <c r="B568" s="6" t="s">
        <v>859</v>
      </c>
      <c r="C568" s="12" t="s">
        <v>875</v>
      </c>
      <c r="D568" s="5">
        <v>75000000</v>
      </c>
      <c r="E568" s="5">
        <v>42285169</v>
      </c>
      <c r="F568" s="5">
        <v>72785169</v>
      </c>
      <c r="G568" s="5"/>
    </row>
    <row r="569" spans="1:7">
      <c r="A569" s="4">
        <v>568</v>
      </c>
      <c r="B569" s="6" t="s">
        <v>432</v>
      </c>
      <c r="C569" s="12" t="s">
        <v>876</v>
      </c>
      <c r="D569" s="5">
        <v>75000000</v>
      </c>
      <c r="E569" s="5">
        <v>42044321</v>
      </c>
      <c r="F569" s="5">
        <v>54344321</v>
      </c>
      <c r="G569" s="5"/>
    </row>
    <row r="570" spans="1:7">
      <c r="A570" s="4">
        <v>569</v>
      </c>
      <c r="B570" s="6">
        <v>37235</v>
      </c>
      <c r="C570" s="12" t="s">
        <v>877</v>
      </c>
      <c r="D570" s="5">
        <v>75000000</v>
      </c>
      <c r="E570" s="5">
        <v>41523271</v>
      </c>
      <c r="F570" s="5">
        <v>71523271</v>
      </c>
      <c r="G570" s="5"/>
    </row>
    <row r="571" spans="1:7">
      <c r="A571" s="4">
        <v>570</v>
      </c>
      <c r="B571" s="6" t="s">
        <v>461</v>
      </c>
      <c r="C571" s="12" t="s">
        <v>878</v>
      </c>
      <c r="D571" s="5">
        <v>75000000</v>
      </c>
      <c r="E571" s="5">
        <v>39251128</v>
      </c>
      <c r="F571" s="5">
        <v>39251128</v>
      </c>
      <c r="G571" s="5"/>
    </row>
    <row r="572" spans="1:7">
      <c r="A572" s="4">
        <v>571</v>
      </c>
      <c r="B572" s="6">
        <v>34887</v>
      </c>
      <c r="C572" s="12" t="s">
        <v>879</v>
      </c>
      <c r="D572" s="5">
        <v>75000000</v>
      </c>
      <c r="E572" s="5">
        <v>37361412</v>
      </c>
      <c r="F572" s="5">
        <v>127361412</v>
      </c>
      <c r="G572" s="5"/>
    </row>
    <row r="573" spans="1:7">
      <c r="A573" s="4">
        <v>572</v>
      </c>
      <c r="B573" s="6" t="s">
        <v>880</v>
      </c>
      <c r="C573" s="12" t="s">
        <v>881</v>
      </c>
      <c r="D573" s="5">
        <v>75000000</v>
      </c>
      <c r="E573" s="5">
        <v>36392502</v>
      </c>
      <c r="F573" s="5">
        <v>89758389</v>
      </c>
      <c r="G573" s="5"/>
    </row>
    <row r="574" spans="1:7">
      <c r="A574" s="4">
        <v>573</v>
      </c>
      <c r="B574" s="6">
        <v>38659</v>
      </c>
      <c r="C574" s="12" t="s">
        <v>882</v>
      </c>
      <c r="D574" s="5">
        <v>75000000</v>
      </c>
      <c r="E574" s="5">
        <v>34636443</v>
      </c>
      <c r="F574" s="5">
        <v>77636443</v>
      </c>
      <c r="G574" s="5"/>
    </row>
    <row r="575" spans="1:7">
      <c r="A575" s="4">
        <v>574</v>
      </c>
      <c r="B575" s="6" t="s">
        <v>883</v>
      </c>
      <c r="C575" s="12" t="s">
        <v>884</v>
      </c>
      <c r="D575" s="5">
        <v>75000000</v>
      </c>
      <c r="E575" s="5">
        <v>30207785</v>
      </c>
      <c r="F575" s="5">
        <v>50409753</v>
      </c>
      <c r="G575" s="5"/>
    </row>
    <row r="576" spans="1:7">
      <c r="A576" s="4">
        <v>575</v>
      </c>
      <c r="B576" s="6" t="s">
        <v>812</v>
      </c>
      <c r="C576" s="12" t="s">
        <v>885</v>
      </c>
      <c r="D576" s="5">
        <v>75000000</v>
      </c>
      <c r="E576" s="5">
        <v>22751979</v>
      </c>
      <c r="F576" s="5">
        <v>36751979</v>
      </c>
      <c r="G576" s="5"/>
    </row>
    <row r="577" spans="1:7">
      <c r="A577" s="4">
        <v>576</v>
      </c>
      <c r="B577" s="6" t="s">
        <v>432</v>
      </c>
      <c r="C577" s="12" t="s">
        <v>886</v>
      </c>
      <c r="D577" s="5">
        <v>75000000</v>
      </c>
      <c r="E577" s="5">
        <v>21009180</v>
      </c>
      <c r="F577" s="5">
        <v>34009180</v>
      </c>
      <c r="G577" s="5"/>
    </row>
    <row r="578" spans="1:7">
      <c r="A578" s="4">
        <v>577</v>
      </c>
      <c r="B578" s="6" t="s">
        <v>887</v>
      </c>
      <c r="C578" s="12" t="s">
        <v>888</v>
      </c>
      <c r="D578" s="5">
        <v>75000000</v>
      </c>
      <c r="E578" s="5">
        <v>14623082</v>
      </c>
      <c r="F578" s="5">
        <v>14623082</v>
      </c>
      <c r="G578" s="5"/>
    </row>
    <row r="579" spans="1:7">
      <c r="A579" s="4">
        <v>578</v>
      </c>
      <c r="B579" s="6" t="s">
        <v>889</v>
      </c>
      <c r="C579" s="12" t="s">
        <v>890</v>
      </c>
      <c r="D579" s="5">
        <v>75000000</v>
      </c>
      <c r="E579" s="5">
        <v>14010690</v>
      </c>
      <c r="F579" s="5">
        <v>30626690</v>
      </c>
      <c r="G579" s="5"/>
    </row>
    <row r="580" spans="1:7">
      <c r="A580" s="4">
        <v>579</v>
      </c>
      <c r="B580" s="6" t="s">
        <v>891</v>
      </c>
      <c r="C580" s="12" t="s">
        <v>892</v>
      </c>
      <c r="D580" s="5">
        <v>75000000</v>
      </c>
      <c r="E580" s="5">
        <v>5409517</v>
      </c>
      <c r="F580" s="5">
        <v>5409517</v>
      </c>
      <c r="G580" s="5"/>
    </row>
    <row r="581" spans="1:7">
      <c r="A581" s="4">
        <v>580</v>
      </c>
      <c r="B581" s="6">
        <v>42284</v>
      </c>
      <c r="C581" s="12" t="s">
        <v>47</v>
      </c>
      <c r="D581" s="5">
        <v>74000000</v>
      </c>
      <c r="E581" s="5">
        <v>336045770</v>
      </c>
      <c r="F581" s="5">
        <v>1163624481</v>
      </c>
      <c r="G581" s="5"/>
    </row>
    <row r="582" spans="1:7">
      <c r="A582" s="4">
        <v>581</v>
      </c>
      <c r="B582" s="6">
        <v>42157</v>
      </c>
      <c r="C582" s="12" t="s">
        <v>893</v>
      </c>
      <c r="D582" s="5">
        <v>74000000</v>
      </c>
      <c r="E582" s="5">
        <v>162994032</v>
      </c>
      <c r="F582" s="5">
        <v>311594032</v>
      </c>
      <c r="G582" s="5"/>
    </row>
    <row r="583" spans="1:7">
      <c r="A583" s="4">
        <v>582</v>
      </c>
      <c r="B583" s="6" t="s">
        <v>670</v>
      </c>
      <c r="C583" s="12" t="s">
        <v>894</v>
      </c>
      <c r="D583" s="5">
        <v>73243106</v>
      </c>
      <c r="E583" s="5">
        <v>94999143</v>
      </c>
      <c r="F583" s="5">
        <v>248099143</v>
      </c>
      <c r="G583" s="5"/>
    </row>
    <row r="584" spans="1:7">
      <c r="A584" s="4">
        <v>583</v>
      </c>
      <c r="B584" s="6">
        <v>38815</v>
      </c>
      <c r="C584" s="12" t="s">
        <v>895</v>
      </c>
      <c r="D584" s="5">
        <v>73000000</v>
      </c>
      <c r="E584" s="5">
        <v>148213377</v>
      </c>
      <c r="F584" s="5">
        <v>162870525</v>
      </c>
      <c r="G584" s="5"/>
    </row>
    <row r="585" spans="1:7">
      <c r="A585" s="4">
        <v>584</v>
      </c>
      <c r="B585" s="6" t="s">
        <v>896</v>
      </c>
      <c r="C585" s="12" t="s">
        <v>897</v>
      </c>
      <c r="D585" s="5">
        <v>73000000</v>
      </c>
      <c r="E585" s="5">
        <v>107483144</v>
      </c>
      <c r="F585" s="5">
        <v>347083652</v>
      </c>
      <c r="G585" s="5"/>
    </row>
    <row r="586" spans="1:7">
      <c r="A586" s="4">
        <v>585</v>
      </c>
      <c r="B586" s="6">
        <v>35984</v>
      </c>
      <c r="C586" s="12" t="s">
        <v>898</v>
      </c>
      <c r="D586" s="5">
        <v>73000000</v>
      </c>
      <c r="E586" s="5">
        <v>55591409</v>
      </c>
      <c r="F586" s="5">
        <v>103891409</v>
      </c>
      <c r="G586" s="5"/>
    </row>
    <row r="587" spans="1:7">
      <c r="A587" s="4">
        <v>586</v>
      </c>
      <c r="B587" s="6" t="s">
        <v>899</v>
      </c>
      <c r="C587" s="12" t="s">
        <v>900</v>
      </c>
      <c r="D587" s="5">
        <v>73000000</v>
      </c>
      <c r="E587" s="5">
        <v>37068294</v>
      </c>
      <c r="F587" s="5">
        <v>50168294</v>
      </c>
      <c r="G587" s="5"/>
    </row>
    <row r="588" spans="1:7">
      <c r="A588" s="4">
        <v>587</v>
      </c>
      <c r="B588" s="6" t="s">
        <v>901</v>
      </c>
      <c r="C588" s="12" t="s">
        <v>902</v>
      </c>
      <c r="D588" s="5">
        <v>72500000</v>
      </c>
      <c r="E588" s="5">
        <v>183135014</v>
      </c>
      <c r="F588" s="5">
        <v>527071022</v>
      </c>
      <c r="G588" s="5"/>
    </row>
    <row r="589" spans="1:7">
      <c r="A589" s="4">
        <v>588</v>
      </c>
      <c r="B589" s="6">
        <v>39662</v>
      </c>
      <c r="C589" s="12" t="s">
        <v>903</v>
      </c>
      <c r="D589" s="5">
        <v>72500000</v>
      </c>
      <c r="E589" s="5">
        <v>70231041</v>
      </c>
      <c r="F589" s="5">
        <v>109362966</v>
      </c>
      <c r="G589" s="5"/>
    </row>
    <row r="590" spans="1:7">
      <c r="A590" s="4">
        <v>589</v>
      </c>
      <c r="B590" s="6" t="s">
        <v>904</v>
      </c>
      <c r="C590" s="12" t="s">
        <v>905</v>
      </c>
      <c r="D590" s="5">
        <v>72500000</v>
      </c>
      <c r="E590" s="5">
        <v>51855045</v>
      </c>
      <c r="F590" s="5">
        <v>71880305</v>
      </c>
      <c r="G590" s="5"/>
    </row>
    <row r="591" spans="1:7">
      <c r="A591" s="4">
        <v>590</v>
      </c>
      <c r="B591" s="6" t="s">
        <v>906</v>
      </c>
      <c r="C591" s="12" t="s">
        <v>907</v>
      </c>
      <c r="D591" s="5">
        <v>72500000</v>
      </c>
      <c r="E591" s="5">
        <v>47467250</v>
      </c>
      <c r="F591" s="5">
        <v>86509602</v>
      </c>
      <c r="G591" s="5"/>
    </row>
    <row r="592" spans="1:7">
      <c r="A592" s="4">
        <v>591</v>
      </c>
      <c r="B592" s="6" t="s">
        <v>908</v>
      </c>
      <c r="C592" s="12" t="s">
        <v>909</v>
      </c>
      <c r="D592" s="5">
        <v>72000000</v>
      </c>
      <c r="E592" s="5">
        <v>112950721</v>
      </c>
      <c r="F592" s="5">
        <v>176101721</v>
      </c>
      <c r="G592" s="5"/>
    </row>
    <row r="593" spans="1:7">
      <c r="A593" s="4">
        <v>592</v>
      </c>
      <c r="B593" s="6" t="s">
        <v>910</v>
      </c>
      <c r="C593" s="12" t="s">
        <v>911</v>
      </c>
      <c r="D593" s="5">
        <v>72000000</v>
      </c>
      <c r="E593" s="5">
        <v>75545647</v>
      </c>
      <c r="F593" s="5">
        <v>209045647</v>
      </c>
      <c r="G593" s="5"/>
    </row>
    <row r="594" spans="1:7">
      <c r="A594" s="4">
        <v>593</v>
      </c>
      <c r="B594" s="6">
        <v>38453</v>
      </c>
      <c r="C594" s="12" t="s">
        <v>912</v>
      </c>
      <c r="D594" s="5">
        <v>72000000</v>
      </c>
      <c r="E594" s="5">
        <v>62647540</v>
      </c>
      <c r="F594" s="5">
        <v>96947540</v>
      </c>
      <c r="G594" s="5"/>
    </row>
    <row r="595" spans="1:7">
      <c r="A595" s="4">
        <v>594</v>
      </c>
      <c r="B595" s="6" t="s">
        <v>466</v>
      </c>
      <c r="C595" s="12" t="s">
        <v>913</v>
      </c>
      <c r="D595" s="5">
        <v>72000000</v>
      </c>
      <c r="E595" s="5">
        <v>32616869</v>
      </c>
      <c r="F595" s="5">
        <v>54616869</v>
      </c>
      <c r="G595" s="5"/>
    </row>
    <row r="596" spans="1:7">
      <c r="A596" s="4">
        <v>595</v>
      </c>
      <c r="B596" s="6" t="s">
        <v>819</v>
      </c>
      <c r="C596" s="12" t="s">
        <v>914</v>
      </c>
      <c r="D596" s="5">
        <v>72000000</v>
      </c>
      <c r="E596" s="5">
        <v>27796042</v>
      </c>
      <c r="F596" s="5">
        <v>37306334</v>
      </c>
      <c r="G596" s="5"/>
    </row>
    <row r="597" spans="1:7">
      <c r="A597" s="4">
        <v>596</v>
      </c>
      <c r="B597" s="6" t="s">
        <v>915</v>
      </c>
      <c r="C597" s="12" t="s">
        <v>916</v>
      </c>
      <c r="D597" s="5">
        <v>72000000</v>
      </c>
      <c r="E597" s="5">
        <v>19176754</v>
      </c>
      <c r="F597" s="5">
        <v>62176754</v>
      </c>
      <c r="G597" s="5"/>
    </row>
    <row r="598" spans="1:7">
      <c r="A598" s="4">
        <v>597</v>
      </c>
      <c r="B598" s="6" t="s">
        <v>767</v>
      </c>
      <c r="C598" s="12" t="s">
        <v>917</v>
      </c>
      <c r="D598" s="5">
        <v>71682975</v>
      </c>
      <c r="E598" s="5">
        <v>114197520</v>
      </c>
      <c r="F598" s="5">
        <v>257641634</v>
      </c>
      <c r="G598" s="5"/>
    </row>
    <row r="599" spans="1:7">
      <c r="A599" s="4">
        <v>598</v>
      </c>
      <c r="B599" s="6" t="s">
        <v>918</v>
      </c>
      <c r="C599" s="12" t="s">
        <v>919</v>
      </c>
      <c r="D599" s="5">
        <v>71500000</v>
      </c>
      <c r="E599" s="5">
        <v>144156605</v>
      </c>
      <c r="F599" s="5">
        <v>294156605</v>
      </c>
      <c r="G599" s="5"/>
    </row>
    <row r="600" spans="1:7">
      <c r="A600" s="4">
        <v>599</v>
      </c>
      <c r="B600" s="6">
        <v>37295</v>
      </c>
      <c r="C600" s="12" t="s">
        <v>920</v>
      </c>
      <c r="D600" s="5">
        <v>70702619</v>
      </c>
      <c r="E600" s="5">
        <v>227965690</v>
      </c>
      <c r="F600" s="5">
        <v>408265690</v>
      </c>
      <c r="G600" s="5"/>
    </row>
    <row r="601" spans="1:7">
      <c r="A601" s="4">
        <v>600</v>
      </c>
      <c r="B601" s="6" t="s">
        <v>921</v>
      </c>
      <c r="C601" s="12" t="s">
        <v>922</v>
      </c>
      <c r="D601" s="5">
        <v>70000000</v>
      </c>
      <c r="E601" s="5">
        <v>441226247</v>
      </c>
      <c r="F601" s="5">
        <v>937008132</v>
      </c>
      <c r="G601" s="5"/>
    </row>
    <row r="602" spans="1:7">
      <c r="A602" s="4">
        <v>601</v>
      </c>
      <c r="B602" s="6">
        <v>38966</v>
      </c>
      <c r="C602" s="12" t="s">
        <v>923</v>
      </c>
      <c r="D602" s="5">
        <v>70000000</v>
      </c>
      <c r="E602" s="5">
        <v>244082982</v>
      </c>
      <c r="F602" s="5">
        <v>461651246</v>
      </c>
      <c r="G602" s="5"/>
    </row>
    <row r="603" spans="1:7">
      <c r="A603" s="4">
        <v>602</v>
      </c>
      <c r="B603" s="6" t="s">
        <v>924</v>
      </c>
      <c r="C603" s="12" t="s">
        <v>925</v>
      </c>
      <c r="D603" s="5">
        <v>70000000</v>
      </c>
      <c r="E603" s="5">
        <v>219614612</v>
      </c>
      <c r="F603" s="5">
        <v>443483213</v>
      </c>
      <c r="G603" s="5"/>
    </row>
    <row r="604" spans="1:7">
      <c r="A604" s="4">
        <v>603</v>
      </c>
      <c r="B604" s="6" t="s">
        <v>926</v>
      </c>
      <c r="C604" s="12" t="s">
        <v>927</v>
      </c>
      <c r="D604" s="5">
        <v>70000000</v>
      </c>
      <c r="E604" s="5">
        <v>154112492</v>
      </c>
      <c r="F604" s="5">
        <v>351500000</v>
      </c>
      <c r="G604" s="5"/>
    </row>
    <row r="605" spans="1:7">
      <c r="A605" s="4">
        <v>604</v>
      </c>
      <c r="B605" s="6" t="s">
        <v>928</v>
      </c>
      <c r="C605" s="12" t="s">
        <v>929</v>
      </c>
      <c r="D605" s="5">
        <v>70000000</v>
      </c>
      <c r="E605" s="5">
        <v>152257509</v>
      </c>
      <c r="F605" s="5">
        <v>310138178</v>
      </c>
      <c r="G605" s="5"/>
    </row>
    <row r="606" spans="1:7">
      <c r="A606" s="4">
        <v>605</v>
      </c>
      <c r="B606" s="6">
        <v>37507</v>
      </c>
      <c r="C606" s="12" t="s">
        <v>930</v>
      </c>
      <c r="D606" s="5">
        <v>70000000</v>
      </c>
      <c r="E606" s="5">
        <v>141930000</v>
      </c>
      <c r="F606" s="5">
        <v>267200000</v>
      </c>
      <c r="G606" s="5"/>
    </row>
    <row r="607" spans="1:7">
      <c r="A607" s="4">
        <v>606</v>
      </c>
      <c r="B607" s="6">
        <v>35288</v>
      </c>
      <c r="C607" s="12" t="s">
        <v>931</v>
      </c>
      <c r="D607" s="5">
        <v>70000000</v>
      </c>
      <c r="E607" s="5">
        <v>136492681</v>
      </c>
      <c r="F607" s="5">
        <v>308700000</v>
      </c>
      <c r="G607" s="5"/>
    </row>
    <row r="608" spans="1:7">
      <c r="A608" s="4">
        <v>607</v>
      </c>
      <c r="B608" s="6" t="s">
        <v>932</v>
      </c>
      <c r="C608" s="12" t="s">
        <v>933</v>
      </c>
      <c r="D608" s="5">
        <v>70000000</v>
      </c>
      <c r="E608" s="5">
        <v>120774594</v>
      </c>
      <c r="F608" s="5">
        <v>316915264</v>
      </c>
      <c r="G608" s="5"/>
    </row>
    <row r="609" spans="1:7">
      <c r="A609" s="4">
        <v>608</v>
      </c>
      <c r="B609" s="6">
        <v>33554</v>
      </c>
      <c r="C609" s="12" t="s">
        <v>934</v>
      </c>
      <c r="D609" s="5">
        <v>70000000</v>
      </c>
      <c r="E609" s="5">
        <v>119654823</v>
      </c>
      <c r="F609" s="5">
        <v>300854823</v>
      </c>
      <c r="G609" s="5"/>
    </row>
    <row r="610" spans="1:7">
      <c r="A610" s="4">
        <v>609</v>
      </c>
      <c r="B610" s="6">
        <v>32939</v>
      </c>
      <c r="C610" s="12" t="s">
        <v>935</v>
      </c>
      <c r="D610" s="5">
        <v>70000000</v>
      </c>
      <c r="E610" s="5">
        <v>117323878</v>
      </c>
      <c r="F610" s="5">
        <v>239814025</v>
      </c>
      <c r="G610" s="5"/>
    </row>
    <row r="611" spans="1:7">
      <c r="A611" s="4">
        <v>610</v>
      </c>
      <c r="B611" s="6">
        <v>37841</v>
      </c>
      <c r="C611" s="12" t="s">
        <v>936</v>
      </c>
      <c r="D611" s="5">
        <v>70000000</v>
      </c>
      <c r="E611" s="5">
        <v>116877597</v>
      </c>
      <c r="F611" s="5">
        <v>207154748</v>
      </c>
      <c r="G611" s="5"/>
    </row>
    <row r="612" spans="1:7">
      <c r="A612" s="4">
        <v>611</v>
      </c>
      <c r="B612" s="6" t="s">
        <v>299</v>
      </c>
      <c r="C612" s="12" t="s">
        <v>937</v>
      </c>
      <c r="D612" s="5">
        <v>70000000</v>
      </c>
      <c r="E612" s="5">
        <v>101068340</v>
      </c>
      <c r="F612" s="5">
        <v>207068340</v>
      </c>
      <c r="G612" s="5"/>
    </row>
    <row r="613" spans="1:7">
      <c r="A613" s="4">
        <v>612</v>
      </c>
      <c r="B613" s="6" t="s">
        <v>938</v>
      </c>
      <c r="C613" s="12" t="s">
        <v>939</v>
      </c>
      <c r="D613" s="5">
        <v>70000000</v>
      </c>
      <c r="E613" s="5">
        <v>100614858</v>
      </c>
      <c r="F613" s="5">
        <v>202726605</v>
      </c>
      <c r="G613" s="5"/>
    </row>
    <row r="614" spans="1:7">
      <c r="A614" s="4">
        <v>613</v>
      </c>
      <c r="B614" s="6" t="s">
        <v>445</v>
      </c>
      <c r="C614" s="12" t="s">
        <v>513</v>
      </c>
      <c r="D614" s="5">
        <v>70000000</v>
      </c>
      <c r="E614" s="5">
        <v>99112101</v>
      </c>
      <c r="F614" s="5">
        <v>250700000</v>
      </c>
      <c r="G614" s="5"/>
    </row>
    <row r="615" spans="1:7">
      <c r="A615" s="4">
        <v>614</v>
      </c>
      <c r="B615" s="6" t="s">
        <v>940</v>
      </c>
      <c r="C615" s="12" t="s">
        <v>941</v>
      </c>
      <c r="D615" s="5">
        <v>70000000</v>
      </c>
      <c r="E615" s="5">
        <v>98927592</v>
      </c>
      <c r="F615" s="5">
        <v>150562164</v>
      </c>
      <c r="G615" s="5"/>
    </row>
    <row r="616" spans="1:7">
      <c r="A616" s="4">
        <v>615</v>
      </c>
      <c r="B616" s="6">
        <v>40850</v>
      </c>
      <c r="C616" s="12" t="s">
        <v>942</v>
      </c>
      <c r="D616" s="5">
        <v>70000000</v>
      </c>
      <c r="E616" s="5">
        <v>83552429</v>
      </c>
      <c r="F616" s="5">
        <v>213463976</v>
      </c>
      <c r="G616" s="5"/>
    </row>
    <row r="617" spans="1:7">
      <c r="A617" s="4">
        <v>616</v>
      </c>
      <c r="B617" s="6" t="s">
        <v>943</v>
      </c>
      <c r="C617" s="12" t="s">
        <v>944</v>
      </c>
      <c r="D617" s="5">
        <v>70000000</v>
      </c>
      <c r="E617" s="5">
        <v>80281096</v>
      </c>
      <c r="F617" s="5">
        <v>172543519</v>
      </c>
      <c r="G617" s="5"/>
    </row>
    <row r="618" spans="1:7">
      <c r="A618" s="4">
        <v>617</v>
      </c>
      <c r="B618" s="6" t="s">
        <v>945</v>
      </c>
      <c r="C618" s="12" t="s">
        <v>946</v>
      </c>
      <c r="D618" s="5">
        <v>70000000</v>
      </c>
      <c r="E618" s="5">
        <v>79883359</v>
      </c>
      <c r="F618" s="5">
        <v>156815529</v>
      </c>
      <c r="G618" s="5"/>
    </row>
    <row r="619" spans="1:7">
      <c r="A619" s="4">
        <v>618</v>
      </c>
      <c r="B619" s="6">
        <v>37259</v>
      </c>
      <c r="C619" s="12" t="s">
        <v>947</v>
      </c>
      <c r="D619" s="5">
        <v>70000000</v>
      </c>
      <c r="E619" s="5">
        <v>78120196</v>
      </c>
      <c r="F619" s="5">
        <v>114658262</v>
      </c>
      <c r="G619" s="5"/>
    </row>
    <row r="620" spans="1:7">
      <c r="A620" s="4">
        <v>619</v>
      </c>
      <c r="B620" s="6">
        <v>41822</v>
      </c>
      <c r="C620" s="12" t="s">
        <v>948</v>
      </c>
      <c r="D620" s="5">
        <v>70000000</v>
      </c>
      <c r="E620" s="5">
        <v>78031620</v>
      </c>
      <c r="F620" s="5">
        <v>158702748</v>
      </c>
      <c r="G620" s="5"/>
    </row>
    <row r="621" spans="1:7">
      <c r="A621" s="4">
        <v>620</v>
      </c>
      <c r="B621" s="6">
        <v>36111</v>
      </c>
      <c r="C621" s="12" t="s">
        <v>949</v>
      </c>
      <c r="D621" s="5">
        <v>70000000</v>
      </c>
      <c r="E621" s="5">
        <v>70187658</v>
      </c>
      <c r="F621" s="5">
        <v>117800000</v>
      </c>
      <c r="G621" s="5"/>
    </row>
    <row r="622" spans="1:7">
      <c r="A622" s="4">
        <v>621</v>
      </c>
      <c r="B622" s="6">
        <v>37906</v>
      </c>
      <c r="C622" s="12" t="s">
        <v>950</v>
      </c>
      <c r="D622" s="5">
        <v>70000000</v>
      </c>
      <c r="E622" s="5">
        <v>66432867</v>
      </c>
      <c r="F622" s="5">
        <v>123954323</v>
      </c>
      <c r="G622" s="5"/>
    </row>
    <row r="623" spans="1:7">
      <c r="A623" s="4">
        <v>622</v>
      </c>
      <c r="B623" s="6" t="s">
        <v>951</v>
      </c>
      <c r="C623" s="12" t="s">
        <v>952</v>
      </c>
      <c r="D623" s="5">
        <v>70000000</v>
      </c>
      <c r="E623" s="5">
        <v>65011757</v>
      </c>
      <c r="F623" s="5">
        <v>131011757</v>
      </c>
      <c r="G623" s="5"/>
    </row>
    <row r="624" spans="1:7">
      <c r="A624" s="4">
        <v>623</v>
      </c>
      <c r="B624" s="6" t="s">
        <v>953</v>
      </c>
      <c r="C624" s="12" t="s">
        <v>954</v>
      </c>
      <c r="D624" s="5">
        <v>70000000</v>
      </c>
      <c r="E624" s="5">
        <v>62321039</v>
      </c>
      <c r="F624" s="5">
        <v>160379930</v>
      </c>
      <c r="G624" s="5"/>
    </row>
    <row r="625" spans="1:7">
      <c r="A625" s="4">
        <v>624</v>
      </c>
      <c r="B625" s="6">
        <v>41922</v>
      </c>
      <c r="C625" s="12" t="s">
        <v>955</v>
      </c>
      <c r="D625" s="5">
        <v>70000000</v>
      </c>
      <c r="E625" s="5">
        <v>55991880</v>
      </c>
      <c r="F625" s="5">
        <v>216821942</v>
      </c>
      <c r="G625" s="5"/>
    </row>
    <row r="626" spans="1:7">
      <c r="A626" s="4">
        <v>625</v>
      </c>
      <c r="B626" s="6">
        <v>32759</v>
      </c>
      <c r="C626" s="12" t="s">
        <v>956</v>
      </c>
      <c r="D626" s="5">
        <v>70000000</v>
      </c>
      <c r="E626" s="5">
        <v>54243125</v>
      </c>
      <c r="F626" s="5">
        <v>54243125</v>
      </c>
      <c r="G626" s="5"/>
    </row>
    <row r="627" spans="1:7">
      <c r="A627" s="4">
        <v>626</v>
      </c>
      <c r="B627" s="6" t="s">
        <v>520</v>
      </c>
      <c r="C627" s="12" t="s">
        <v>957</v>
      </c>
      <c r="D627" s="5">
        <v>70000000</v>
      </c>
      <c r="E627" s="5">
        <v>52474616</v>
      </c>
      <c r="F627" s="5">
        <v>137431619</v>
      </c>
      <c r="G627" s="5"/>
    </row>
    <row r="628" spans="1:7">
      <c r="A628" s="4">
        <v>627</v>
      </c>
      <c r="B628" s="6" t="s">
        <v>434</v>
      </c>
      <c r="C628" s="12" t="s">
        <v>958</v>
      </c>
      <c r="D628" s="5">
        <v>70000000</v>
      </c>
      <c r="E628" s="5">
        <v>48475290</v>
      </c>
      <c r="F628" s="5">
        <v>70546865</v>
      </c>
      <c r="G628" s="5"/>
    </row>
    <row r="629" spans="1:7">
      <c r="A629" s="4">
        <v>628</v>
      </c>
      <c r="B629" s="6" t="s">
        <v>959</v>
      </c>
      <c r="C629" s="12" t="s">
        <v>960</v>
      </c>
      <c r="D629" s="5">
        <v>70000000</v>
      </c>
      <c r="E629" s="5">
        <v>42996140</v>
      </c>
      <c r="F629" s="5">
        <v>88933562</v>
      </c>
      <c r="G629" s="5"/>
    </row>
    <row r="630" spans="1:7">
      <c r="A630" s="4">
        <v>629</v>
      </c>
      <c r="B630" s="6">
        <v>35957</v>
      </c>
      <c r="C630" s="12" t="s">
        <v>961</v>
      </c>
      <c r="D630" s="5">
        <v>70000000</v>
      </c>
      <c r="E630" s="5">
        <v>40934175</v>
      </c>
      <c r="F630" s="5">
        <v>116625798</v>
      </c>
      <c r="G630" s="5"/>
    </row>
    <row r="631" spans="1:7">
      <c r="A631" s="4">
        <v>630</v>
      </c>
      <c r="B631" s="6">
        <v>39363</v>
      </c>
      <c r="C631" s="12" t="s">
        <v>962</v>
      </c>
      <c r="D631" s="5">
        <v>70000000</v>
      </c>
      <c r="E631" s="5">
        <v>38634938</v>
      </c>
      <c r="F631" s="5">
        <v>137022245</v>
      </c>
      <c r="G631" s="5"/>
    </row>
    <row r="632" spans="1:7">
      <c r="A632" s="4">
        <v>631</v>
      </c>
      <c r="B632" s="6" t="s">
        <v>963</v>
      </c>
      <c r="C632" s="12" t="s">
        <v>964</v>
      </c>
      <c r="D632" s="5">
        <v>70000000</v>
      </c>
      <c r="E632" s="5">
        <v>38518613</v>
      </c>
      <c r="F632" s="5">
        <v>61031932</v>
      </c>
      <c r="G632" s="5"/>
    </row>
    <row r="633" spans="1:7">
      <c r="A633" s="4">
        <v>632</v>
      </c>
      <c r="B633" s="6">
        <v>35652</v>
      </c>
      <c r="C633" s="12" t="s">
        <v>965</v>
      </c>
      <c r="D633" s="5">
        <v>70000000</v>
      </c>
      <c r="E633" s="5">
        <v>37945884</v>
      </c>
      <c r="F633" s="5">
        <v>131445884</v>
      </c>
      <c r="G633" s="5"/>
    </row>
    <row r="634" spans="1:7">
      <c r="A634" s="4">
        <v>633</v>
      </c>
      <c r="B634" s="6" t="s">
        <v>966</v>
      </c>
      <c r="C634" s="12" t="s">
        <v>967</v>
      </c>
      <c r="D634" s="5">
        <v>70000000</v>
      </c>
      <c r="E634" s="5">
        <v>37760080</v>
      </c>
      <c r="F634" s="5">
        <v>49730854</v>
      </c>
      <c r="G634" s="5"/>
    </row>
    <row r="635" spans="1:7">
      <c r="A635" s="4">
        <v>634</v>
      </c>
      <c r="B635" s="6">
        <v>37267</v>
      </c>
      <c r="C635" s="12" t="s">
        <v>968</v>
      </c>
      <c r="D635" s="5">
        <v>70000000</v>
      </c>
      <c r="E635" s="5">
        <v>33561137</v>
      </c>
      <c r="F635" s="5">
        <v>60279822</v>
      </c>
      <c r="G635" s="5"/>
    </row>
    <row r="636" spans="1:7">
      <c r="A636" s="4">
        <v>635</v>
      </c>
      <c r="B636" s="6">
        <v>37443</v>
      </c>
      <c r="C636" s="12" t="s">
        <v>969</v>
      </c>
      <c r="D636" s="5">
        <v>70000000</v>
      </c>
      <c r="E636" s="5">
        <v>30157016</v>
      </c>
      <c r="F636" s="5">
        <v>69157016</v>
      </c>
      <c r="G636" s="5"/>
    </row>
    <row r="637" spans="1:7">
      <c r="A637" s="4">
        <v>636</v>
      </c>
      <c r="B637" s="6" t="s">
        <v>970</v>
      </c>
      <c r="C637" s="12" t="s">
        <v>971</v>
      </c>
      <c r="D637" s="5">
        <v>70000000</v>
      </c>
      <c r="E637" s="5">
        <v>28212337</v>
      </c>
      <c r="F637" s="5">
        <v>54612337</v>
      </c>
      <c r="G637" s="5"/>
    </row>
    <row r="638" spans="1:7">
      <c r="A638" s="4">
        <v>637</v>
      </c>
      <c r="B638" s="6" t="s">
        <v>273</v>
      </c>
      <c r="C638" s="12" t="s">
        <v>972</v>
      </c>
      <c r="D638" s="5">
        <v>70000000</v>
      </c>
      <c r="E638" s="5">
        <v>27569558</v>
      </c>
      <c r="F638" s="5">
        <v>48197252</v>
      </c>
      <c r="G638" s="5"/>
    </row>
    <row r="639" spans="1:7">
      <c r="A639" s="4">
        <v>638</v>
      </c>
      <c r="B639" s="6" t="s">
        <v>973</v>
      </c>
      <c r="C639" s="12" t="s">
        <v>974</v>
      </c>
      <c r="D639" s="5">
        <v>70000000</v>
      </c>
      <c r="E639" s="5">
        <v>25135965</v>
      </c>
      <c r="F639" s="5">
        <v>103735965</v>
      </c>
      <c r="G639" s="5"/>
    </row>
    <row r="640" spans="1:7">
      <c r="A640" s="4">
        <v>639</v>
      </c>
      <c r="B640" s="6" t="s">
        <v>975</v>
      </c>
      <c r="C640" s="12" t="s">
        <v>976</v>
      </c>
      <c r="D640" s="5">
        <v>70000000</v>
      </c>
      <c r="E640" s="5">
        <v>25124986</v>
      </c>
      <c r="F640" s="5">
        <v>65409046</v>
      </c>
      <c r="G640" s="5"/>
    </row>
    <row r="641" spans="1:7">
      <c r="A641" s="4">
        <v>640</v>
      </c>
      <c r="B641" s="6" t="s">
        <v>977</v>
      </c>
      <c r="C641" s="12" t="s">
        <v>978</v>
      </c>
      <c r="D641" s="5">
        <v>70000000</v>
      </c>
      <c r="E641" s="5">
        <v>19870567</v>
      </c>
      <c r="F641" s="5">
        <v>19870567</v>
      </c>
      <c r="G641" s="5"/>
    </row>
    <row r="642" spans="1:7">
      <c r="A642" s="4">
        <v>641</v>
      </c>
      <c r="B642" s="6" t="s">
        <v>979</v>
      </c>
      <c r="C642" s="12" t="s">
        <v>980</v>
      </c>
      <c r="D642" s="5">
        <v>70000000</v>
      </c>
      <c r="E642" s="5">
        <v>19076815</v>
      </c>
      <c r="F642" s="5">
        <v>33076815</v>
      </c>
      <c r="G642" s="5"/>
    </row>
    <row r="643" spans="1:7">
      <c r="A643" s="4">
        <v>642</v>
      </c>
      <c r="B643" s="6">
        <v>37470</v>
      </c>
      <c r="C643" s="12" t="s">
        <v>981</v>
      </c>
      <c r="D643" s="5">
        <v>70000000</v>
      </c>
      <c r="E643" s="5">
        <v>18990542</v>
      </c>
      <c r="F643" s="5">
        <v>25852508</v>
      </c>
      <c r="G643" s="5"/>
    </row>
    <row r="644" spans="1:7">
      <c r="A644" s="4">
        <v>643</v>
      </c>
      <c r="B644" s="6">
        <v>41913</v>
      </c>
      <c r="C644" s="12" t="s">
        <v>982</v>
      </c>
      <c r="D644" s="5">
        <v>70000000</v>
      </c>
      <c r="E644" s="5">
        <v>18848538</v>
      </c>
      <c r="F644" s="5">
        <v>61402445</v>
      </c>
      <c r="G644" s="5"/>
    </row>
    <row r="645" spans="1:7">
      <c r="A645" s="4">
        <v>644</v>
      </c>
      <c r="B645" s="6" t="s">
        <v>983</v>
      </c>
      <c r="C645" s="12" t="s">
        <v>984</v>
      </c>
      <c r="D645" s="5">
        <v>70000000</v>
      </c>
      <c r="E645" s="5">
        <v>14294842</v>
      </c>
      <c r="F645" s="5">
        <v>14294842</v>
      </c>
      <c r="G645" s="5"/>
    </row>
    <row r="646" spans="1:7">
      <c r="A646" s="4">
        <v>645</v>
      </c>
      <c r="B646" s="6">
        <v>37172</v>
      </c>
      <c r="C646" s="12" t="s">
        <v>985</v>
      </c>
      <c r="D646" s="5">
        <v>70000000</v>
      </c>
      <c r="E646" s="5">
        <v>13596911</v>
      </c>
      <c r="F646" s="5">
        <v>13596911</v>
      </c>
      <c r="G646" s="5"/>
    </row>
    <row r="647" spans="1:7">
      <c r="A647" s="4">
        <v>646</v>
      </c>
      <c r="B647" s="6">
        <v>41887</v>
      </c>
      <c r="C647" s="12" t="s">
        <v>986</v>
      </c>
      <c r="D647" s="5">
        <v>70000000</v>
      </c>
      <c r="E647" s="5">
        <v>8462347</v>
      </c>
      <c r="F647" s="5">
        <v>20107933</v>
      </c>
      <c r="G647" s="5"/>
    </row>
    <row r="648" spans="1:7">
      <c r="A648" s="4">
        <v>647</v>
      </c>
      <c r="B648" s="6" t="s">
        <v>987</v>
      </c>
      <c r="C648" s="12" t="s">
        <v>988</v>
      </c>
      <c r="D648" s="5">
        <v>70000000</v>
      </c>
      <c r="E648" s="5">
        <v>7889395</v>
      </c>
      <c r="F648" s="5">
        <v>19535476</v>
      </c>
      <c r="G648" s="5"/>
    </row>
    <row r="649" spans="1:7">
      <c r="A649" s="4">
        <v>648</v>
      </c>
      <c r="B649" s="6" t="s">
        <v>839</v>
      </c>
      <c r="C649" s="12" t="s">
        <v>989</v>
      </c>
      <c r="D649" s="5">
        <v>70000000</v>
      </c>
      <c r="E649" s="5">
        <v>5946136</v>
      </c>
      <c r="F649" s="5">
        <v>35417162</v>
      </c>
      <c r="G649" s="5"/>
    </row>
    <row r="650" spans="1:7">
      <c r="A650" s="4">
        <v>649</v>
      </c>
      <c r="B650" s="6" t="s">
        <v>102</v>
      </c>
      <c r="C650" s="12" t="s">
        <v>990</v>
      </c>
      <c r="D650" s="5">
        <v>70000000</v>
      </c>
      <c r="E650" s="5">
        <v>619423</v>
      </c>
      <c r="F650" s="5">
        <v>38992292</v>
      </c>
      <c r="G650" s="5"/>
    </row>
    <row r="651" spans="1:7">
      <c r="A651" s="4">
        <v>650</v>
      </c>
      <c r="B651" s="6">
        <v>40428</v>
      </c>
      <c r="C651" s="12" t="s">
        <v>991</v>
      </c>
      <c r="D651" s="5">
        <v>69000000</v>
      </c>
      <c r="E651" s="5">
        <v>251513985</v>
      </c>
      <c r="F651" s="5">
        <v>543495033</v>
      </c>
      <c r="G651" s="5"/>
    </row>
    <row r="652" spans="1:7">
      <c r="A652" s="4">
        <v>651</v>
      </c>
      <c r="B652" s="6" t="s">
        <v>684</v>
      </c>
      <c r="C652" s="12" t="s">
        <v>992</v>
      </c>
      <c r="D652" s="5">
        <v>69000000</v>
      </c>
      <c r="E652" s="5">
        <v>73026337</v>
      </c>
      <c r="F652" s="5">
        <v>86796502</v>
      </c>
      <c r="G652" s="5"/>
    </row>
    <row r="653" spans="1:7">
      <c r="A653" s="4">
        <v>652</v>
      </c>
      <c r="B653" s="6" t="s">
        <v>58</v>
      </c>
      <c r="C653" s="12" t="s">
        <v>59</v>
      </c>
      <c r="D653" s="5">
        <v>68000000</v>
      </c>
      <c r="E653" s="5">
        <v>300531751</v>
      </c>
      <c r="F653" s="5">
        <v>706102828</v>
      </c>
      <c r="G653" s="5"/>
    </row>
    <row r="654" spans="1:7">
      <c r="A654" s="4">
        <v>653</v>
      </c>
      <c r="B654" s="6" t="s">
        <v>993</v>
      </c>
      <c r="C654" s="12" t="s">
        <v>994</v>
      </c>
      <c r="D654" s="5">
        <v>68000000</v>
      </c>
      <c r="E654" s="5">
        <v>118471320</v>
      </c>
      <c r="F654" s="5">
        <v>193500000</v>
      </c>
      <c r="G654" s="5"/>
    </row>
    <row r="655" spans="1:7">
      <c r="A655" s="4">
        <v>654</v>
      </c>
      <c r="B655" s="6" t="s">
        <v>995</v>
      </c>
      <c r="C655" s="12" t="s">
        <v>996</v>
      </c>
      <c r="D655" s="5">
        <v>68000000</v>
      </c>
      <c r="E655" s="5">
        <v>81284830</v>
      </c>
      <c r="F655" s="5">
        <v>216500183</v>
      </c>
      <c r="G655" s="5"/>
    </row>
    <row r="656" spans="1:7">
      <c r="A656" s="4">
        <v>655</v>
      </c>
      <c r="B656" s="6" t="s">
        <v>997</v>
      </c>
      <c r="C656" s="12" t="s">
        <v>998</v>
      </c>
      <c r="D656" s="5">
        <v>68000000</v>
      </c>
      <c r="E656" s="5">
        <v>71069884</v>
      </c>
      <c r="F656" s="5">
        <v>113542091</v>
      </c>
      <c r="G656" s="5"/>
    </row>
    <row r="657" spans="1:7">
      <c r="A657" s="4">
        <v>656</v>
      </c>
      <c r="B657" s="6" t="s">
        <v>999</v>
      </c>
      <c r="C657" s="12" t="s">
        <v>1000</v>
      </c>
      <c r="D657" s="5">
        <v>68000000</v>
      </c>
      <c r="E657" s="5">
        <v>45060734</v>
      </c>
      <c r="F657" s="5">
        <v>87173475</v>
      </c>
      <c r="G657" s="5"/>
    </row>
    <row r="658" spans="1:7">
      <c r="A658" s="4">
        <v>657</v>
      </c>
      <c r="B658" s="6" t="s">
        <v>1001</v>
      </c>
      <c r="C658" s="12" t="s">
        <v>1002</v>
      </c>
      <c r="D658" s="5">
        <v>68000000</v>
      </c>
      <c r="E658" s="5">
        <v>35324232</v>
      </c>
      <c r="F658" s="5">
        <v>77224232</v>
      </c>
      <c r="G658" s="5"/>
    </row>
    <row r="659" spans="1:7">
      <c r="A659" s="4">
        <v>658</v>
      </c>
      <c r="B659" s="6" t="s">
        <v>1003</v>
      </c>
      <c r="C659" s="12" t="s">
        <v>1004</v>
      </c>
      <c r="D659" s="5">
        <v>68000000</v>
      </c>
      <c r="E659" s="5">
        <v>33685268</v>
      </c>
      <c r="F659" s="5">
        <v>75685268</v>
      </c>
      <c r="G659" s="5"/>
    </row>
    <row r="660" spans="1:7">
      <c r="A660" s="4">
        <v>659</v>
      </c>
      <c r="B660" s="6">
        <v>36319</v>
      </c>
      <c r="C660" s="12" t="s">
        <v>1005</v>
      </c>
      <c r="D660" s="5">
        <v>68000000</v>
      </c>
      <c r="E660" s="5">
        <v>29762011</v>
      </c>
      <c r="F660" s="5">
        <v>33462011</v>
      </c>
      <c r="G660" s="5"/>
    </row>
    <row r="661" spans="1:7">
      <c r="A661" s="4">
        <v>660</v>
      </c>
      <c r="B661" s="6">
        <v>36291</v>
      </c>
      <c r="C661" s="12" t="s">
        <v>1006</v>
      </c>
      <c r="D661" s="5">
        <v>68000000</v>
      </c>
      <c r="E661" s="5">
        <v>28965197</v>
      </c>
      <c r="F661" s="5">
        <v>60265197</v>
      </c>
      <c r="G661" s="5"/>
    </row>
    <row r="662" spans="1:7">
      <c r="A662" s="4">
        <v>661</v>
      </c>
      <c r="B662" s="6">
        <v>40942</v>
      </c>
      <c r="C662" s="12" t="s">
        <v>1007</v>
      </c>
      <c r="D662" s="5">
        <v>67500000</v>
      </c>
      <c r="E662" s="5">
        <v>214030500</v>
      </c>
      <c r="F662" s="5">
        <v>350976753</v>
      </c>
      <c r="G662" s="5"/>
    </row>
    <row r="663" spans="1:7">
      <c r="A663" s="4">
        <v>662</v>
      </c>
      <c r="B663" s="6">
        <v>39731</v>
      </c>
      <c r="C663" s="12" t="s">
        <v>1008</v>
      </c>
      <c r="D663" s="5">
        <v>67500000</v>
      </c>
      <c r="E663" s="5">
        <v>39394666</v>
      </c>
      <c r="F663" s="5">
        <v>118556530</v>
      </c>
      <c r="G663" s="5"/>
    </row>
    <row r="664" spans="1:7">
      <c r="A664" s="4">
        <v>663</v>
      </c>
      <c r="B664" s="6" t="s">
        <v>118</v>
      </c>
      <c r="C664" s="12" t="s">
        <v>1009</v>
      </c>
      <c r="D664" s="5">
        <v>67500000</v>
      </c>
      <c r="E664" s="5">
        <v>37519139</v>
      </c>
      <c r="F664" s="5">
        <v>137489730</v>
      </c>
      <c r="G664" s="5"/>
    </row>
    <row r="665" spans="1:7">
      <c r="A665" s="4">
        <v>664</v>
      </c>
      <c r="B665" s="6" t="s">
        <v>1010</v>
      </c>
      <c r="C665" s="12" t="s">
        <v>1011</v>
      </c>
      <c r="D665" s="5">
        <v>67000000</v>
      </c>
      <c r="E665" s="5">
        <v>18115927</v>
      </c>
      <c r="F665" s="5">
        <v>18115927</v>
      </c>
      <c r="G665" s="5"/>
    </row>
    <row r="666" spans="1:7">
      <c r="A666" s="4">
        <v>665</v>
      </c>
      <c r="B666" s="6" t="s">
        <v>810</v>
      </c>
      <c r="C666" s="12" t="s">
        <v>1012</v>
      </c>
      <c r="D666" s="5">
        <v>67000000</v>
      </c>
      <c r="E666" s="5">
        <v>5932060</v>
      </c>
      <c r="F666" s="5">
        <v>25357771</v>
      </c>
      <c r="G666" s="5"/>
    </row>
    <row r="667" spans="1:7">
      <c r="A667" s="4">
        <v>666</v>
      </c>
      <c r="B667" s="6" t="s">
        <v>1013</v>
      </c>
      <c r="C667" s="12" t="s">
        <v>1014</v>
      </c>
      <c r="D667" s="5">
        <v>66000000</v>
      </c>
      <c r="E667" s="5">
        <v>87707396</v>
      </c>
      <c r="F667" s="5">
        <v>211700000</v>
      </c>
      <c r="G667" s="5"/>
    </row>
    <row r="668" spans="1:7">
      <c r="A668" s="4">
        <v>667</v>
      </c>
      <c r="B668" s="6" t="s">
        <v>599</v>
      </c>
      <c r="C668" s="12" t="s">
        <v>1015</v>
      </c>
      <c r="D668" s="5">
        <v>66000000</v>
      </c>
      <c r="E668" s="5">
        <v>83898313</v>
      </c>
      <c r="F668" s="5">
        <v>189176423</v>
      </c>
      <c r="G668" s="5"/>
    </row>
    <row r="669" spans="1:7">
      <c r="A669" s="4">
        <v>668</v>
      </c>
      <c r="B669" s="6" t="s">
        <v>1016</v>
      </c>
      <c r="C669" s="12" t="s">
        <v>1017</v>
      </c>
      <c r="D669" s="5">
        <v>66000000</v>
      </c>
      <c r="E669" s="5">
        <v>43568507</v>
      </c>
      <c r="F669" s="5">
        <v>194169619</v>
      </c>
      <c r="G669" s="5"/>
    </row>
    <row r="670" spans="1:7">
      <c r="A670" s="4">
        <v>669</v>
      </c>
      <c r="B670" s="6" t="s">
        <v>1018</v>
      </c>
      <c r="C670" s="12" t="s">
        <v>1019</v>
      </c>
      <c r="D670" s="5">
        <v>65000000</v>
      </c>
      <c r="E670" s="5">
        <v>216335085</v>
      </c>
      <c r="F670" s="5">
        <v>485035085</v>
      </c>
      <c r="G670" s="5"/>
    </row>
    <row r="671" spans="1:7">
      <c r="A671" s="4">
        <v>670</v>
      </c>
      <c r="B671" s="6" t="s">
        <v>504</v>
      </c>
      <c r="C671" s="12" t="s">
        <v>1020</v>
      </c>
      <c r="D671" s="5">
        <v>65000000</v>
      </c>
      <c r="E671" s="5">
        <v>182805123</v>
      </c>
      <c r="F671" s="5">
        <v>374105123</v>
      </c>
      <c r="G671" s="5"/>
    </row>
    <row r="672" spans="1:7">
      <c r="A672" s="4">
        <v>671</v>
      </c>
      <c r="B672" s="6">
        <v>41163</v>
      </c>
      <c r="C672" s="12" t="s">
        <v>1021</v>
      </c>
      <c r="D672" s="5">
        <v>65000000</v>
      </c>
      <c r="E672" s="5">
        <v>182207973</v>
      </c>
      <c r="F672" s="5">
        <v>273346281</v>
      </c>
      <c r="G672" s="5"/>
    </row>
    <row r="673" spans="1:7">
      <c r="A673" s="4">
        <v>672</v>
      </c>
      <c r="B673" s="6" t="s">
        <v>689</v>
      </c>
      <c r="C673" s="12" t="s">
        <v>1022</v>
      </c>
      <c r="D673" s="5">
        <v>65000000</v>
      </c>
      <c r="E673" s="5">
        <v>176387405</v>
      </c>
      <c r="F673" s="5">
        <v>386116343</v>
      </c>
      <c r="G673" s="5"/>
    </row>
    <row r="674" spans="1:7">
      <c r="A674" s="4">
        <v>673</v>
      </c>
      <c r="B674" s="6" t="s">
        <v>691</v>
      </c>
      <c r="C674" s="12" t="s">
        <v>1023</v>
      </c>
      <c r="D674" s="5">
        <v>65000000</v>
      </c>
      <c r="E674" s="5">
        <v>172070496</v>
      </c>
      <c r="F674" s="5">
        <v>334100000</v>
      </c>
      <c r="G674" s="5"/>
    </row>
    <row r="675" spans="1:7">
      <c r="A675" s="4">
        <v>674</v>
      </c>
      <c r="B675" s="6" t="s">
        <v>1024</v>
      </c>
      <c r="C675" s="12" t="s">
        <v>1025</v>
      </c>
      <c r="D675" s="5">
        <v>65000000</v>
      </c>
      <c r="E675" s="5">
        <v>171479930</v>
      </c>
      <c r="F675" s="5">
        <v>463517383</v>
      </c>
      <c r="G675" s="5"/>
    </row>
    <row r="676" spans="1:7">
      <c r="A676" s="4">
        <v>675</v>
      </c>
      <c r="B676" s="6" t="s">
        <v>488</v>
      </c>
      <c r="C676" s="12" t="s">
        <v>1026</v>
      </c>
      <c r="D676" s="5">
        <v>65000000</v>
      </c>
      <c r="E676" s="5">
        <v>148809770</v>
      </c>
      <c r="F676" s="5">
        <v>442169052</v>
      </c>
      <c r="G676" s="5"/>
    </row>
    <row r="677" spans="1:7">
      <c r="A677" s="4">
        <v>676</v>
      </c>
      <c r="B677" s="6">
        <v>37267</v>
      </c>
      <c r="C677" s="12" t="s">
        <v>1027</v>
      </c>
      <c r="D677" s="5">
        <v>65000000</v>
      </c>
      <c r="E677" s="5">
        <v>139225854</v>
      </c>
      <c r="F677" s="5">
        <v>172825854</v>
      </c>
      <c r="G677" s="5"/>
    </row>
    <row r="678" spans="1:7">
      <c r="A678" s="4">
        <v>677</v>
      </c>
      <c r="B678" s="6">
        <v>32879</v>
      </c>
      <c r="C678" s="12" t="s">
        <v>366</v>
      </c>
      <c r="D678" s="5">
        <v>65000000</v>
      </c>
      <c r="E678" s="5">
        <v>119394839</v>
      </c>
      <c r="F678" s="5">
        <v>261400000</v>
      </c>
      <c r="G678" s="5"/>
    </row>
    <row r="679" spans="1:7">
      <c r="A679" s="4">
        <v>678</v>
      </c>
      <c r="B679" s="6" t="s">
        <v>1028</v>
      </c>
      <c r="C679" s="12" t="s">
        <v>1029</v>
      </c>
      <c r="D679" s="5">
        <v>65000000</v>
      </c>
      <c r="E679" s="5">
        <v>115821495</v>
      </c>
      <c r="F679" s="5">
        <v>250800000</v>
      </c>
      <c r="G679" s="5"/>
    </row>
    <row r="680" spans="1:7">
      <c r="A680" s="4">
        <v>679</v>
      </c>
      <c r="B680" s="6" t="s">
        <v>1030</v>
      </c>
      <c r="C680" s="12" t="s">
        <v>1031</v>
      </c>
      <c r="D680" s="5">
        <v>65000000</v>
      </c>
      <c r="E680" s="5">
        <v>115637895</v>
      </c>
      <c r="F680" s="5">
        <v>163442936</v>
      </c>
      <c r="G680" s="5"/>
    </row>
    <row r="681" spans="1:7">
      <c r="A681" s="4">
        <v>680</v>
      </c>
      <c r="B681" s="6">
        <v>42130</v>
      </c>
      <c r="C681" s="12" t="s">
        <v>1032</v>
      </c>
      <c r="D681" s="5">
        <v>65000000</v>
      </c>
      <c r="E681" s="5">
        <v>110825712</v>
      </c>
      <c r="F681" s="5">
        <v>233125712</v>
      </c>
      <c r="G681" s="5"/>
    </row>
    <row r="682" spans="1:7">
      <c r="A682" s="4">
        <v>681</v>
      </c>
      <c r="B682" s="6">
        <v>40309</v>
      </c>
      <c r="C682" s="12" t="s">
        <v>1033</v>
      </c>
      <c r="D682" s="5">
        <v>65000000</v>
      </c>
      <c r="E682" s="5">
        <v>100539043</v>
      </c>
      <c r="F682" s="5">
        <v>211739043</v>
      </c>
      <c r="G682" s="5"/>
    </row>
    <row r="683" spans="1:7">
      <c r="A683" s="4">
        <v>682</v>
      </c>
      <c r="B683" s="6" t="s">
        <v>1034</v>
      </c>
      <c r="C683" s="12" t="s">
        <v>1035</v>
      </c>
      <c r="D683" s="5">
        <v>65000000</v>
      </c>
      <c r="E683" s="5">
        <v>100468793</v>
      </c>
      <c r="F683" s="5">
        <v>128468793</v>
      </c>
      <c r="G683" s="5"/>
    </row>
    <row r="684" spans="1:7">
      <c r="A684" s="4">
        <v>683</v>
      </c>
      <c r="B684" s="6" t="s">
        <v>1036</v>
      </c>
      <c r="C684" s="12" t="s">
        <v>1037</v>
      </c>
      <c r="D684" s="5">
        <v>65000000</v>
      </c>
      <c r="E684" s="5">
        <v>100458310</v>
      </c>
      <c r="F684" s="5">
        <v>262758310</v>
      </c>
      <c r="G684" s="5"/>
    </row>
    <row r="685" spans="1:7">
      <c r="A685" s="4">
        <v>684</v>
      </c>
      <c r="B685" s="6" t="s">
        <v>1038</v>
      </c>
      <c r="C685" s="12" t="s">
        <v>1039</v>
      </c>
      <c r="D685" s="5">
        <v>65000000</v>
      </c>
      <c r="E685" s="5">
        <v>93828745</v>
      </c>
      <c r="F685" s="5">
        <v>233700000</v>
      </c>
      <c r="G685" s="5"/>
    </row>
    <row r="686" spans="1:7">
      <c r="A686" s="4">
        <v>685</v>
      </c>
      <c r="B686" s="6">
        <v>36624</v>
      </c>
      <c r="C686" s="12" t="s">
        <v>1040</v>
      </c>
      <c r="D686" s="5">
        <v>65000000</v>
      </c>
      <c r="E686" s="5">
        <v>90454043</v>
      </c>
      <c r="F686" s="5">
        <v>128874043</v>
      </c>
      <c r="G686" s="5"/>
    </row>
    <row r="687" spans="1:7">
      <c r="A687" s="4">
        <v>686</v>
      </c>
      <c r="B687" s="6" t="s">
        <v>344</v>
      </c>
      <c r="C687" s="12" t="s">
        <v>1041</v>
      </c>
      <c r="D687" s="5">
        <v>65000000</v>
      </c>
      <c r="E687" s="5">
        <v>85911262</v>
      </c>
      <c r="F687" s="5">
        <v>139840525</v>
      </c>
      <c r="G687" s="5"/>
    </row>
    <row r="688" spans="1:7">
      <c r="A688" s="4">
        <v>687</v>
      </c>
      <c r="B688" s="6" t="s">
        <v>1042</v>
      </c>
      <c r="C688" s="12" t="s">
        <v>1043</v>
      </c>
      <c r="D688" s="5">
        <v>65000000</v>
      </c>
      <c r="E688" s="5">
        <v>84049211</v>
      </c>
      <c r="F688" s="5">
        <v>255000000</v>
      </c>
      <c r="G688" s="5"/>
    </row>
    <row r="689" spans="1:7">
      <c r="A689" s="4">
        <v>688</v>
      </c>
      <c r="B689" s="6">
        <v>35310</v>
      </c>
      <c r="C689" s="12" t="s">
        <v>1044</v>
      </c>
      <c r="D689" s="5">
        <v>65000000</v>
      </c>
      <c r="E689" s="5">
        <v>70645997</v>
      </c>
      <c r="F689" s="5">
        <v>148345997</v>
      </c>
      <c r="G689" s="5"/>
    </row>
    <row r="690" spans="1:7">
      <c r="A690" s="4">
        <v>689</v>
      </c>
      <c r="B690" s="6">
        <v>38968</v>
      </c>
      <c r="C690" s="12" t="s">
        <v>1045</v>
      </c>
      <c r="D690" s="5">
        <v>65000000</v>
      </c>
      <c r="E690" s="5">
        <v>70278893</v>
      </c>
      <c r="F690" s="5">
        <v>163295654</v>
      </c>
      <c r="G690" s="5"/>
    </row>
    <row r="691" spans="1:7">
      <c r="A691" s="4">
        <v>690</v>
      </c>
      <c r="B691" s="6">
        <v>36714</v>
      </c>
      <c r="C691" s="12" t="s">
        <v>1046</v>
      </c>
      <c r="D691" s="5">
        <v>65000000</v>
      </c>
      <c r="E691" s="5">
        <v>69688384</v>
      </c>
      <c r="F691" s="5">
        <v>69688384</v>
      </c>
      <c r="G691" s="5"/>
    </row>
    <row r="692" spans="1:7">
      <c r="A692" s="4">
        <v>691</v>
      </c>
      <c r="B692" s="6" t="s">
        <v>1047</v>
      </c>
      <c r="C692" s="12" t="s">
        <v>1048</v>
      </c>
      <c r="D692" s="5">
        <v>65000000</v>
      </c>
      <c r="E692" s="5">
        <v>63803100</v>
      </c>
      <c r="F692" s="5">
        <v>141205169</v>
      </c>
      <c r="G692" s="5"/>
    </row>
    <row r="693" spans="1:7">
      <c r="A693" s="4">
        <v>692</v>
      </c>
      <c r="B693" s="6" t="s">
        <v>1049</v>
      </c>
      <c r="C693" s="12" t="s">
        <v>1050</v>
      </c>
      <c r="D693" s="5">
        <v>65000000</v>
      </c>
      <c r="E693" s="5">
        <v>59650222</v>
      </c>
      <c r="F693" s="5">
        <v>180148897</v>
      </c>
      <c r="G693" s="5"/>
    </row>
    <row r="694" spans="1:7">
      <c r="A694" s="4">
        <v>693</v>
      </c>
      <c r="B694" s="6">
        <v>42712</v>
      </c>
      <c r="C694" s="12" t="s">
        <v>1051</v>
      </c>
      <c r="D694" s="5">
        <v>65000000</v>
      </c>
      <c r="E694" s="5">
        <v>56378334</v>
      </c>
      <c r="F694" s="5">
        <v>77878334</v>
      </c>
      <c r="G694" s="5"/>
    </row>
    <row r="695" spans="1:7">
      <c r="A695" s="4">
        <v>694</v>
      </c>
      <c r="B695" s="6" t="s">
        <v>1052</v>
      </c>
      <c r="C695" s="12" t="s">
        <v>1053</v>
      </c>
      <c r="D695" s="5">
        <v>65000000</v>
      </c>
      <c r="E695" s="5">
        <v>55691208</v>
      </c>
      <c r="F695" s="5">
        <v>104267443</v>
      </c>
      <c r="G695" s="5"/>
    </row>
    <row r="696" spans="1:7">
      <c r="A696" s="4">
        <v>695</v>
      </c>
      <c r="B696" s="6" t="s">
        <v>1054</v>
      </c>
      <c r="C696" s="12" t="s">
        <v>1055</v>
      </c>
      <c r="D696" s="5">
        <v>65000000</v>
      </c>
      <c r="E696" s="5">
        <v>54760791</v>
      </c>
      <c r="F696" s="5">
        <v>156974557</v>
      </c>
      <c r="G696" s="5"/>
    </row>
    <row r="697" spans="1:7">
      <c r="A697" s="4">
        <v>696</v>
      </c>
      <c r="B697" s="6" t="s">
        <v>1056</v>
      </c>
      <c r="C697" s="12" t="s">
        <v>1057</v>
      </c>
      <c r="D697" s="5">
        <v>65000000</v>
      </c>
      <c r="E697" s="5">
        <v>53862963</v>
      </c>
      <c r="F697" s="5">
        <v>154362963</v>
      </c>
      <c r="G697" s="5"/>
    </row>
    <row r="698" spans="1:7">
      <c r="A698" s="4">
        <v>697</v>
      </c>
      <c r="B698" s="6">
        <v>38211</v>
      </c>
      <c r="C698" s="12" t="s">
        <v>1058</v>
      </c>
      <c r="D698" s="5">
        <v>65000000</v>
      </c>
      <c r="E698" s="5">
        <v>52397389</v>
      </c>
      <c r="F698" s="5">
        <v>132397389</v>
      </c>
      <c r="G698" s="5"/>
    </row>
    <row r="699" spans="1:7">
      <c r="A699" s="4">
        <v>698</v>
      </c>
      <c r="B699" s="6" t="s">
        <v>261</v>
      </c>
      <c r="C699" s="12" t="s">
        <v>1059</v>
      </c>
      <c r="D699" s="5">
        <v>65000000</v>
      </c>
      <c r="E699" s="5">
        <v>44806783</v>
      </c>
      <c r="F699" s="5">
        <v>48164150</v>
      </c>
      <c r="G699" s="5"/>
    </row>
    <row r="700" spans="1:7">
      <c r="A700" s="4">
        <v>699</v>
      </c>
      <c r="B700" s="6" t="s">
        <v>417</v>
      </c>
      <c r="C700" s="12" t="s">
        <v>1060</v>
      </c>
      <c r="D700" s="5">
        <v>65000000</v>
      </c>
      <c r="E700" s="5">
        <v>43545364</v>
      </c>
      <c r="F700" s="5">
        <v>43545364</v>
      </c>
      <c r="G700" s="5"/>
    </row>
    <row r="701" spans="1:7">
      <c r="A701" s="4">
        <v>700</v>
      </c>
      <c r="B701" s="6" t="s">
        <v>1061</v>
      </c>
      <c r="C701" s="12" t="s">
        <v>1062</v>
      </c>
      <c r="D701" s="5">
        <v>65000000</v>
      </c>
      <c r="E701" s="5">
        <v>43309450</v>
      </c>
      <c r="F701" s="5">
        <v>221662676</v>
      </c>
      <c r="G701" s="5"/>
    </row>
    <row r="702" spans="1:7">
      <c r="A702" s="4">
        <v>701</v>
      </c>
      <c r="B702" s="6" t="s">
        <v>1063</v>
      </c>
      <c r="C702" s="12" t="s">
        <v>1064</v>
      </c>
      <c r="D702" s="5">
        <v>65000000</v>
      </c>
      <c r="E702" s="5">
        <v>42345531</v>
      </c>
      <c r="F702" s="5">
        <v>238940997</v>
      </c>
      <c r="G702" s="5"/>
    </row>
    <row r="703" spans="1:7">
      <c r="A703" s="4">
        <v>702</v>
      </c>
      <c r="B703" s="6" t="s">
        <v>1065</v>
      </c>
      <c r="C703" s="12" t="s">
        <v>1066</v>
      </c>
      <c r="D703" s="5">
        <v>65000000</v>
      </c>
      <c r="E703" s="5">
        <v>39017984</v>
      </c>
      <c r="F703" s="5">
        <v>39017984</v>
      </c>
      <c r="G703" s="5"/>
    </row>
    <row r="704" spans="1:7">
      <c r="A704" s="4">
        <v>703</v>
      </c>
      <c r="B704" s="6" t="s">
        <v>1067</v>
      </c>
      <c r="C704" s="12" t="s">
        <v>1068</v>
      </c>
      <c r="D704" s="5">
        <v>65000000</v>
      </c>
      <c r="E704" s="5">
        <v>37030102</v>
      </c>
      <c r="F704" s="5">
        <v>100853753</v>
      </c>
      <c r="G704" s="5"/>
    </row>
    <row r="705" spans="1:7">
      <c r="A705" s="4">
        <v>704</v>
      </c>
      <c r="B705" s="6" t="s">
        <v>1069</v>
      </c>
      <c r="C705" s="12" t="s">
        <v>1070</v>
      </c>
      <c r="D705" s="5">
        <v>65000000</v>
      </c>
      <c r="E705" s="5">
        <v>36316032</v>
      </c>
      <c r="F705" s="5">
        <v>72516819</v>
      </c>
      <c r="G705" s="5"/>
    </row>
    <row r="706" spans="1:7">
      <c r="A706" s="4">
        <v>705</v>
      </c>
      <c r="B706" s="6">
        <v>35379</v>
      </c>
      <c r="C706" s="12" t="s">
        <v>1071</v>
      </c>
      <c r="D706" s="5">
        <v>65000000</v>
      </c>
      <c r="E706" s="5">
        <v>33447612</v>
      </c>
      <c r="F706" s="5">
        <v>33447612</v>
      </c>
      <c r="G706" s="5"/>
    </row>
    <row r="707" spans="1:7">
      <c r="A707" s="4">
        <v>706</v>
      </c>
      <c r="B707" s="6">
        <v>36750</v>
      </c>
      <c r="C707" s="12" t="s">
        <v>1072</v>
      </c>
      <c r="D707" s="5">
        <v>65000000</v>
      </c>
      <c r="E707" s="5">
        <v>32598931</v>
      </c>
      <c r="F707" s="5">
        <v>62761005</v>
      </c>
      <c r="G707" s="5"/>
    </row>
    <row r="708" spans="1:7">
      <c r="A708" s="4">
        <v>707</v>
      </c>
      <c r="B708" s="6">
        <v>38667</v>
      </c>
      <c r="C708" s="12" t="s">
        <v>1073</v>
      </c>
      <c r="D708" s="5">
        <v>65000000</v>
      </c>
      <c r="E708" s="5">
        <v>28045540</v>
      </c>
      <c r="F708" s="5">
        <v>58545540</v>
      </c>
      <c r="G708" s="5"/>
    </row>
    <row r="709" spans="1:7">
      <c r="A709" s="4">
        <v>708</v>
      </c>
      <c r="B709" s="6" t="s">
        <v>616</v>
      </c>
      <c r="C709" s="12" t="s">
        <v>1074</v>
      </c>
      <c r="D709" s="5">
        <v>65000000</v>
      </c>
      <c r="E709" s="5">
        <v>26900336</v>
      </c>
      <c r="F709" s="5">
        <v>38253433</v>
      </c>
      <c r="G709" s="5"/>
    </row>
    <row r="710" spans="1:7">
      <c r="A710" s="4">
        <v>709</v>
      </c>
      <c r="B710" s="6" t="s">
        <v>1075</v>
      </c>
      <c r="C710" s="12" t="s">
        <v>1076</v>
      </c>
      <c r="D710" s="5">
        <v>65000000</v>
      </c>
      <c r="E710" s="5">
        <v>24409722</v>
      </c>
      <c r="F710" s="5">
        <v>56409722</v>
      </c>
      <c r="G710" s="5"/>
    </row>
    <row r="711" spans="1:7">
      <c r="A711" s="4">
        <v>710</v>
      </c>
      <c r="B711" s="6" t="s">
        <v>1077</v>
      </c>
      <c r="C711" s="12" t="s">
        <v>1078</v>
      </c>
      <c r="D711" s="5">
        <v>65000000</v>
      </c>
      <c r="E711" s="5">
        <v>19551067</v>
      </c>
      <c r="F711" s="5">
        <v>41636243</v>
      </c>
      <c r="G711" s="5"/>
    </row>
    <row r="712" spans="1:7">
      <c r="A712" s="4">
        <v>711</v>
      </c>
      <c r="B712" s="6" t="s">
        <v>1079</v>
      </c>
      <c r="C712" s="12" t="s">
        <v>1080</v>
      </c>
      <c r="D712" s="5">
        <v>65000000</v>
      </c>
      <c r="E712" s="5">
        <v>19075290</v>
      </c>
      <c r="F712" s="5">
        <v>74575290</v>
      </c>
      <c r="G712" s="5"/>
    </row>
    <row r="713" spans="1:7">
      <c r="A713" s="4">
        <v>712</v>
      </c>
      <c r="B713" s="6" t="s">
        <v>1081</v>
      </c>
      <c r="C713" s="12" t="s">
        <v>1082</v>
      </c>
      <c r="D713" s="5">
        <v>65000000</v>
      </c>
      <c r="E713" s="5">
        <v>17218916</v>
      </c>
      <c r="F713" s="5">
        <v>17218916</v>
      </c>
      <c r="G713" s="5"/>
    </row>
    <row r="714" spans="1:7">
      <c r="A714" s="4">
        <v>713</v>
      </c>
      <c r="B714" s="6" t="s">
        <v>1083</v>
      </c>
      <c r="C714" s="12" t="s">
        <v>1084</v>
      </c>
      <c r="D714" s="5">
        <v>65000000</v>
      </c>
      <c r="E714" s="5">
        <v>13757804</v>
      </c>
      <c r="F714" s="5">
        <v>39499349</v>
      </c>
      <c r="G714" s="5"/>
    </row>
    <row r="715" spans="1:7">
      <c r="A715" s="4">
        <v>714</v>
      </c>
      <c r="B715" s="6" t="s">
        <v>1085</v>
      </c>
      <c r="C715" s="12" t="s">
        <v>1086</v>
      </c>
      <c r="D715" s="5">
        <v>65000000</v>
      </c>
      <c r="E715" s="5">
        <v>10014234</v>
      </c>
      <c r="F715" s="5">
        <v>10014234</v>
      </c>
      <c r="G715" s="5"/>
    </row>
    <row r="716" spans="1:7">
      <c r="A716" s="4">
        <v>715</v>
      </c>
      <c r="B716" s="6" t="s">
        <v>1087</v>
      </c>
      <c r="C716" s="12" t="s">
        <v>1088</v>
      </c>
      <c r="D716" s="5">
        <v>65000000</v>
      </c>
      <c r="E716" s="5">
        <v>2070920</v>
      </c>
      <c r="F716" s="5">
        <v>26670920</v>
      </c>
      <c r="G716" s="5"/>
    </row>
    <row r="717" spans="1:7">
      <c r="A717" s="4">
        <v>716</v>
      </c>
      <c r="B717" s="6">
        <v>42103</v>
      </c>
      <c r="C717" s="12" t="s">
        <v>1089</v>
      </c>
      <c r="D717" s="5">
        <v>65000000</v>
      </c>
      <c r="E717" s="5">
        <v>74070</v>
      </c>
      <c r="F717" s="5">
        <v>116864070</v>
      </c>
      <c r="G717" s="5"/>
    </row>
    <row r="718" spans="1:7">
      <c r="A718" s="4">
        <v>717</v>
      </c>
      <c r="B718" s="6" t="s">
        <v>1090</v>
      </c>
      <c r="C718" s="12" t="s">
        <v>1091</v>
      </c>
      <c r="D718" s="5">
        <v>64000000</v>
      </c>
      <c r="E718" s="5">
        <v>58636047</v>
      </c>
      <c r="F718" s="5">
        <v>101636047</v>
      </c>
      <c r="G718" s="5"/>
    </row>
    <row r="719" spans="1:7">
      <c r="A719" s="4">
        <v>718</v>
      </c>
      <c r="B719" s="6">
        <v>36382</v>
      </c>
      <c r="C719" s="12" t="s">
        <v>1092</v>
      </c>
      <c r="D719" s="5">
        <v>64000000</v>
      </c>
      <c r="E719" s="5">
        <v>31054924</v>
      </c>
      <c r="F719" s="5">
        <v>63200000</v>
      </c>
      <c r="G719" s="5"/>
    </row>
    <row r="720" spans="1:7">
      <c r="A720" s="4">
        <v>719</v>
      </c>
      <c r="B720" s="6" t="s">
        <v>1093</v>
      </c>
      <c r="C720" s="12" t="s">
        <v>1094</v>
      </c>
      <c r="D720" s="5">
        <v>63700000</v>
      </c>
      <c r="E720" s="5">
        <v>2223293</v>
      </c>
      <c r="F720" s="5">
        <v>133603463</v>
      </c>
      <c r="G720" s="5"/>
    </row>
    <row r="721" spans="1:7">
      <c r="A721" s="4">
        <v>720</v>
      </c>
      <c r="B721" s="6">
        <v>34279</v>
      </c>
      <c r="C721" s="12" t="s">
        <v>1095</v>
      </c>
      <c r="D721" s="5">
        <v>63000000</v>
      </c>
      <c r="E721" s="5">
        <v>395708305</v>
      </c>
      <c r="F721" s="5">
        <v>1038812584</v>
      </c>
      <c r="G721" s="5"/>
    </row>
    <row r="722" spans="1:7">
      <c r="A722" s="4">
        <v>721</v>
      </c>
      <c r="B722" s="6" t="s">
        <v>1096</v>
      </c>
      <c r="C722" s="12" t="s">
        <v>1097</v>
      </c>
      <c r="D722" s="5">
        <v>63000000</v>
      </c>
      <c r="E722" s="5">
        <v>213117789</v>
      </c>
      <c r="F722" s="5">
        <v>292738626</v>
      </c>
      <c r="G722" s="5"/>
    </row>
    <row r="723" spans="1:7">
      <c r="A723" s="4">
        <v>722</v>
      </c>
      <c r="B723" s="6">
        <v>40547</v>
      </c>
      <c r="C723" s="12" t="s">
        <v>1098</v>
      </c>
      <c r="D723" s="5">
        <v>63000000</v>
      </c>
      <c r="E723" s="5">
        <v>108085305</v>
      </c>
      <c r="F723" s="5">
        <v>188657593</v>
      </c>
      <c r="G723" s="5"/>
    </row>
    <row r="724" spans="1:7">
      <c r="A724" s="4">
        <v>723</v>
      </c>
      <c r="B724" s="6" t="s">
        <v>1099</v>
      </c>
      <c r="C724" s="12" t="s">
        <v>1100</v>
      </c>
      <c r="D724" s="5">
        <v>63000000</v>
      </c>
      <c r="E724" s="5">
        <v>25052000</v>
      </c>
      <c r="F724" s="5">
        <v>25052000</v>
      </c>
      <c r="G724" s="5"/>
    </row>
    <row r="725" spans="1:7">
      <c r="A725" s="4">
        <v>724</v>
      </c>
      <c r="B725" s="6">
        <v>34401</v>
      </c>
      <c r="C725" s="12" t="s">
        <v>1101</v>
      </c>
      <c r="D725" s="5">
        <v>62000000</v>
      </c>
      <c r="E725" s="5">
        <v>122012656</v>
      </c>
      <c r="F725" s="5">
        <v>207500000</v>
      </c>
      <c r="G725" s="5"/>
    </row>
    <row r="726" spans="1:7">
      <c r="A726" s="4">
        <v>725</v>
      </c>
      <c r="B726" s="6" t="s">
        <v>1102</v>
      </c>
      <c r="C726" s="12" t="s">
        <v>1103</v>
      </c>
      <c r="D726" s="5">
        <v>62000000</v>
      </c>
      <c r="E726" s="5">
        <v>77086030</v>
      </c>
      <c r="F726" s="5">
        <v>127630030</v>
      </c>
      <c r="G726" s="5"/>
    </row>
    <row r="727" spans="1:7">
      <c r="A727" s="4">
        <v>726</v>
      </c>
      <c r="B727" s="6" t="s">
        <v>1104</v>
      </c>
      <c r="C727" s="12" t="s">
        <v>1105</v>
      </c>
      <c r="D727" s="5">
        <v>62000000</v>
      </c>
      <c r="E727" s="5">
        <v>60022813</v>
      </c>
      <c r="F727" s="5">
        <v>107822813</v>
      </c>
      <c r="G727" s="5"/>
    </row>
    <row r="728" spans="1:7">
      <c r="A728" s="4">
        <v>727</v>
      </c>
      <c r="B728" s="6" t="s">
        <v>297</v>
      </c>
      <c r="C728" s="12" t="s">
        <v>1106</v>
      </c>
      <c r="D728" s="5">
        <v>62000000</v>
      </c>
      <c r="E728" s="5">
        <v>54117416</v>
      </c>
      <c r="F728" s="5">
        <v>145478036</v>
      </c>
      <c r="G728" s="5"/>
    </row>
    <row r="729" spans="1:7">
      <c r="A729" s="4">
        <v>728</v>
      </c>
      <c r="B729" s="6" t="s">
        <v>729</v>
      </c>
      <c r="C729" s="12" t="s">
        <v>1107</v>
      </c>
      <c r="D729" s="5">
        <v>62000000</v>
      </c>
      <c r="E729" s="5">
        <v>32200122</v>
      </c>
      <c r="F729" s="5">
        <v>40123346</v>
      </c>
      <c r="G729" s="5"/>
    </row>
    <row r="730" spans="1:7">
      <c r="A730" s="4">
        <v>729</v>
      </c>
      <c r="B730" s="6" t="s">
        <v>891</v>
      </c>
      <c r="C730" s="12" t="s">
        <v>1108</v>
      </c>
      <c r="D730" s="5">
        <v>62000000</v>
      </c>
      <c r="E730" s="5">
        <v>15738632</v>
      </c>
      <c r="F730" s="5">
        <v>18708848</v>
      </c>
      <c r="G730" s="5"/>
    </row>
    <row r="731" spans="1:7">
      <c r="A731" s="4">
        <v>730</v>
      </c>
      <c r="B731" s="6">
        <v>41708</v>
      </c>
      <c r="C731" s="12" t="s">
        <v>1109</v>
      </c>
      <c r="D731" s="5">
        <v>61000000</v>
      </c>
      <c r="E731" s="5">
        <v>167767189</v>
      </c>
      <c r="F731" s="5">
        <v>368567189</v>
      </c>
      <c r="G731" s="5"/>
    </row>
    <row r="732" spans="1:7">
      <c r="A732" s="4">
        <v>731</v>
      </c>
      <c r="B732" s="6" t="s">
        <v>1110</v>
      </c>
      <c r="C732" s="12" t="s">
        <v>1111</v>
      </c>
      <c r="D732" s="5">
        <v>61000000</v>
      </c>
      <c r="E732" s="5">
        <v>118594548</v>
      </c>
      <c r="F732" s="5">
        <v>145594548</v>
      </c>
      <c r="G732" s="5"/>
    </row>
    <row r="733" spans="1:7">
      <c r="A733" s="4">
        <v>732</v>
      </c>
      <c r="B733" s="6" t="s">
        <v>1061</v>
      </c>
      <c r="C733" s="12" t="s">
        <v>1112</v>
      </c>
      <c r="D733" s="5">
        <v>61000000</v>
      </c>
      <c r="E733" s="5">
        <v>81697192</v>
      </c>
      <c r="F733" s="5">
        <v>310697192</v>
      </c>
      <c r="G733" s="5"/>
    </row>
    <row r="734" spans="1:7">
      <c r="A734" s="4">
        <v>733</v>
      </c>
      <c r="B734" s="6">
        <v>41313</v>
      </c>
      <c r="C734" s="12" t="s">
        <v>1113</v>
      </c>
      <c r="D734" s="5">
        <v>61000000</v>
      </c>
      <c r="E734" s="5">
        <v>75612460</v>
      </c>
      <c r="F734" s="5">
        <v>132493015</v>
      </c>
      <c r="G734" s="5"/>
    </row>
    <row r="735" spans="1:7">
      <c r="A735" s="4">
        <v>734</v>
      </c>
      <c r="B735" s="6" t="s">
        <v>1114</v>
      </c>
      <c r="C735" s="12" t="s">
        <v>1115</v>
      </c>
      <c r="D735" s="5">
        <v>60000000</v>
      </c>
      <c r="E735" s="5">
        <v>279167575</v>
      </c>
      <c r="F735" s="5">
        <v>516567575</v>
      </c>
      <c r="G735" s="5"/>
    </row>
    <row r="736" spans="1:7">
      <c r="A736" s="4">
        <v>735</v>
      </c>
      <c r="B736" s="6">
        <v>41822</v>
      </c>
      <c r="C736" s="12" t="s">
        <v>1116</v>
      </c>
      <c r="D736" s="5">
        <v>60000000</v>
      </c>
      <c r="E736" s="5">
        <v>257784718</v>
      </c>
      <c r="F736" s="5">
        <v>457729388</v>
      </c>
      <c r="G736" s="5"/>
    </row>
    <row r="737" spans="1:7">
      <c r="A737" s="4">
        <v>736</v>
      </c>
      <c r="B737" s="6">
        <v>39328</v>
      </c>
      <c r="C737" s="12">
        <v>300</v>
      </c>
      <c r="D737" s="5">
        <v>60000000</v>
      </c>
      <c r="E737" s="5">
        <v>210614939</v>
      </c>
      <c r="F737" s="5">
        <v>454161935</v>
      </c>
      <c r="G737" s="5"/>
    </row>
    <row r="738" spans="1:7">
      <c r="A738" s="4">
        <v>737</v>
      </c>
      <c r="B738" s="6">
        <v>39116</v>
      </c>
      <c r="C738" s="12" t="s">
        <v>1117</v>
      </c>
      <c r="D738" s="5">
        <v>60000000</v>
      </c>
      <c r="E738" s="5">
        <v>168213584</v>
      </c>
      <c r="F738" s="5">
        <v>253555383</v>
      </c>
      <c r="G738" s="5"/>
    </row>
    <row r="739" spans="1:7">
      <c r="A739" s="4">
        <v>738</v>
      </c>
      <c r="B739" s="6" t="s">
        <v>191</v>
      </c>
      <c r="C739" s="12" t="s">
        <v>1118</v>
      </c>
      <c r="D739" s="5">
        <v>60000000</v>
      </c>
      <c r="E739" s="5">
        <v>143153751</v>
      </c>
      <c r="F739" s="5">
        <v>247812011</v>
      </c>
      <c r="G739" s="5"/>
    </row>
    <row r="740" spans="1:7">
      <c r="A740" s="4">
        <v>739</v>
      </c>
      <c r="B740" s="6">
        <v>36445</v>
      </c>
      <c r="C740" s="12" t="s">
        <v>1119</v>
      </c>
      <c r="D740" s="5">
        <v>60000000</v>
      </c>
      <c r="E740" s="5">
        <v>136801374</v>
      </c>
      <c r="F740" s="5">
        <v>290701374</v>
      </c>
      <c r="G740" s="5"/>
    </row>
    <row r="741" spans="1:7">
      <c r="A741" s="4">
        <v>740</v>
      </c>
      <c r="B741" s="6">
        <v>38453</v>
      </c>
      <c r="C741" s="12" t="s">
        <v>1120</v>
      </c>
      <c r="D741" s="5">
        <v>60000000</v>
      </c>
      <c r="E741" s="5">
        <v>135386665</v>
      </c>
      <c r="F741" s="5">
        <v>310043823</v>
      </c>
      <c r="G741" s="5"/>
    </row>
    <row r="742" spans="1:7">
      <c r="A742" s="4">
        <v>741</v>
      </c>
      <c r="B742" s="6">
        <v>35921</v>
      </c>
      <c r="C742" s="12" t="s">
        <v>1121</v>
      </c>
      <c r="D742" s="5">
        <v>60000000</v>
      </c>
      <c r="E742" s="5">
        <v>125618201</v>
      </c>
      <c r="F742" s="5">
        <v>264118201</v>
      </c>
      <c r="G742" s="5"/>
    </row>
    <row r="743" spans="1:7">
      <c r="A743" s="4">
        <v>742</v>
      </c>
      <c r="B743" s="6" t="s">
        <v>411</v>
      </c>
      <c r="C743" s="12" t="s">
        <v>1122</v>
      </c>
      <c r="D743" s="5">
        <v>60000000</v>
      </c>
      <c r="E743" s="5">
        <v>121468960</v>
      </c>
      <c r="F743" s="5">
        <v>214357371</v>
      </c>
      <c r="G743" s="5"/>
    </row>
    <row r="744" spans="1:7">
      <c r="A744" s="4">
        <v>743</v>
      </c>
      <c r="B744" s="6">
        <v>40066</v>
      </c>
      <c r="C744" s="12" t="s">
        <v>1123</v>
      </c>
      <c r="D744" s="5">
        <v>60000000</v>
      </c>
      <c r="E744" s="5">
        <v>109205660</v>
      </c>
      <c r="F744" s="5">
        <v>172450423</v>
      </c>
      <c r="G744" s="5"/>
    </row>
    <row r="745" spans="1:7">
      <c r="A745" s="4">
        <v>744</v>
      </c>
      <c r="B745" s="6" t="s">
        <v>1104</v>
      </c>
      <c r="C745" s="12" t="s">
        <v>1124</v>
      </c>
      <c r="D745" s="5">
        <v>60000000</v>
      </c>
      <c r="E745" s="5">
        <v>106429941</v>
      </c>
      <c r="F745" s="5">
        <v>356429941</v>
      </c>
      <c r="G745" s="5"/>
    </row>
    <row r="746" spans="1:7">
      <c r="A746" s="4">
        <v>745</v>
      </c>
      <c r="B746" s="6" t="s">
        <v>567</v>
      </c>
      <c r="C746" s="12" t="s">
        <v>1125</v>
      </c>
      <c r="D746" s="5">
        <v>60000000</v>
      </c>
      <c r="E746" s="5">
        <v>106126012</v>
      </c>
      <c r="F746" s="5">
        <v>176262839</v>
      </c>
      <c r="G746" s="5"/>
    </row>
    <row r="747" spans="1:7">
      <c r="A747" s="4">
        <v>746</v>
      </c>
      <c r="B747" s="6">
        <v>37869</v>
      </c>
      <c r="C747" s="12" t="s">
        <v>1126</v>
      </c>
      <c r="D747" s="5">
        <v>60000000</v>
      </c>
      <c r="E747" s="5">
        <v>104148781</v>
      </c>
      <c r="F747" s="5">
        <v>164285587</v>
      </c>
      <c r="G747" s="5"/>
    </row>
    <row r="748" spans="1:7">
      <c r="A748" s="4">
        <v>747</v>
      </c>
      <c r="B748" s="6" t="s">
        <v>1127</v>
      </c>
      <c r="C748" s="12" t="s">
        <v>1128</v>
      </c>
      <c r="D748" s="5">
        <v>60000000</v>
      </c>
      <c r="E748" s="5">
        <v>102705852</v>
      </c>
      <c r="F748" s="5">
        <v>149705852</v>
      </c>
      <c r="G748" s="5"/>
    </row>
    <row r="749" spans="1:7">
      <c r="A749" s="4">
        <v>748</v>
      </c>
      <c r="B749" s="6" t="s">
        <v>1028</v>
      </c>
      <c r="C749" s="12" t="s">
        <v>1129</v>
      </c>
      <c r="D749" s="5">
        <v>60000000</v>
      </c>
      <c r="E749" s="5">
        <v>101413188</v>
      </c>
      <c r="F749" s="5">
        <v>218613188</v>
      </c>
      <c r="G749" s="5"/>
    </row>
    <row r="750" spans="1:7">
      <c r="A750" s="4">
        <v>749</v>
      </c>
      <c r="B750" s="6">
        <v>38146</v>
      </c>
      <c r="C750" s="12" t="s">
        <v>1130</v>
      </c>
      <c r="D750" s="5">
        <v>60000000</v>
      </c>
      <c r="E750" s="5">
        <v>100170152</v>
      </c>
      <c r="F750" s="5">
        <v>217670152</v>
      </c>
      <c r="G750" s="5"/>
    </row>
    <row r="751" spans="1:7">
      <c r="A751" s="4">
        <v>750</v>
      </c>
      <c r="B751" s="6">
        <v>36988</v>
      </c>
      <c r="C751" s="12" t="s">
        <v>1131</v>
      </c>
      <c r="D751" s="5">
        <v>60000000</v>
      </c>
      <c r="E751" s="5">
        <v>93375151</v>
      </c>
      <c r="F751" s="5">
        <v>200700000</v>
      </c>
      <c r="G751" s="5"/>
    </row>
    <row r="752" spans="1:7">
      <c r="A752" s="4">
        <v>751</v>
      </c>
      <c r="B752" s="6" t="s">
        <v>545</v>
      </c>
      <c r="C752" s="12" t="s">
        <v>1132</v>
      </c>
      <c r="D752" s="5">
        <v>60000000</v>
      </c>
      <c r="E752" s="5">
        <v>93354918</v>
      </c>
      <c r="F752" s="5">
        <v>199043309</v>
      </c>
      <c r="G752" s="5"/>
    </row>
    <row r="753" spans="1:7">
      <c r="A753" s="4">
        <v>752</v>
      </c>
      <c r="B753" s="6">
        <v>35836</v>
      </c>
      <c r="C753" s="12" t="s">
        <v>1133</v>
      </c>
      <c r="D753" s="5">
        <v>60000000</v>
      </c>
      <c r="E753" s="5">
        <v>90757863</v>
      </c>
      <c r="F753" s="5">
        <v>152457863</v>
      </c>
      <c r="G753" s="5"/>
    </row>
    <row r="754" spans="1:7">
      <c r="A754" s="4">
        <v>753</v>
      </c>
      <c r="B754" s="6" t="s">
        <v>1134</v>
      </c>
      <c r="C754" s="12" t="s">
        <v>1135</v>
      </c>
      <c r="D754" s="5">
        <v>60000000</v>
      </c>
      <c r="E754" s="5">
        <v>90580000</v>
      </c>
      <c r="F754" s="5">
        <v>165890634</v>
      </c>
      <c r="G754" s="5"/>
    </row>
    <row r="755" spans="1:7">
      <c r="A755" s="4">
        <v>754</v>
      </c>
      <c r="B755" s="6" t="s">
        <v>1136</v>
      </c>
      <c r="C755" s="12" t="s">
        <v>1137</v>
      </c>
      <c r="D755" s="5">
        <v>60000000</v>
      </c>
      <c r="E755" s="5">
        <v>90380162</v>
      </c>
      <c r="F755" s="5">
        <v>196439693</v>
      </c>
      <c r="G755" s="5"/>
    </row>
    <row r="756" spans="1:7">
      <c r="A756" s="4">
        <v>755</v>
      </c>
      <c r="B756" s="6">
        <v>38110</v>
      </c>
      <c r="C756" s="12" t="s">
        <v>1138</v>
      </c>
      <c r="D756" s="5">
        <v>60000000</v>
      </c>
      <c r="E756" s="5">
        <v>88200225</v>
      </c>
      <c r="F756" s="5">
        <v>170200225</v>
      </c>
      <c r="G756" s="5"/>
    </row>
    <row r="757" spans="1:7">
      <c r="A757" s="4">
        <v>756</v>
      </c>
      <c r="B757" s="6" t="s">
        <v>1139</v>
      </c>
      <c r="C757" s="12" t="s">
        <v>1140</v>
      </c>
      <c r="D757" s="5">
        <v>60000000</v>
      </c>
      <c r="E757" s="5">
        <v>82670733</v>
      </c>
      <c r="F757" s="5">
        <v>157670733</v>
      </c>
      <c r="G757" s="5"/>
    </row>
    <row r="758" spans="1:7">
      <c r="A758" s="4">
        <v>757</v>
      </c>
      <c r="B758" s="6" t="s">
        <v>279</v>
      </c>
      <c r="C758" s="12" t="s">
        <v>1141</v>
      </c>
      <c r="D758" s="5">
        <v>60000000</v>
      </c>
      <c r="E758" s="5">
        <v>82571173</v>
      </c>
      <c r="F758" s="5">
        <v>135015330</v>
      </c>
      <c r="G758" s="5"/>
    </row>
    <row r="759" spans="1:7">
      <c r="A759" s="4">
        <v>758</v>
      </c>
      <c r="B759" s="6" t="s">
        <v>694</v>
      </c>
      <c r="C759" s="12" t="s">
        <v>1142</v>
      </c>
      <c r="D759" s="5">
        <v>60000000</v>
      </c>
      <c r="E759" s="5">
        <v>80574010</v>
      </c>
      <c r="F759" s="5">
        <v>206598789</v>
      </c>
      <c r="G759" s="5"/>
    </row>
    <row r="760" spans="1:7">
      <c r="A760" s="4">
        <v>759</v>
      </c>
      <c r="B760" s="6" t="s">
        <v>1143</v>
      </c>
      <c r="C760" s="12" t="s">
        <v>1144</v>
      </c>
      <c r="D760" s="5">
        <v>60000000</v>
      </c>
      <c r="E760" s="5">
        <v>80070736</v>
      </c>
      <c r="F760" s="5">
        <v>217370736</v>
      </c>
      <c r="G760" s="5"/>
    </row>
    <row r="761" spans="1:7">
      <c r="A761" s="4">
        <v>760</v>
      </c>
      <c r="B761" s="6" t="s">
        <v>1145</v>
      </c>
      <c r="C761" s="12" t="s">
        <v>1146</v>
      </c>
      <c r="D761" s="5">
        <v>60000000</v>
      </c>
      <c r="E761" s="5">
        <v>77906816</v>
      </c>
      <c r="F761" s="5">
        <v>130968579</v>
      </c>
      <c r="G761" s="5"/>
    </row>
    <row r="762" spans="1:7">
      <c r="A762" s="4">
        <v>761</v>
      </c>
      <c r="B762" s="6" t="s">
        <v>644</v>
      </c>
      <c r="C762" s="12" t="s">
        <v>1147</v>
      </c>
      <c r="D762" s="5">
        <v>60000000</v>
      </c>
      <c r="E762" s="5">
        <v>75764085</v>
      </c>
      <c r="F762" s="5">
        <v>124715863</v>
      </c>
      <c r="G762" s="5"/>
    </row>
    <row r="763" spans="1:7">
      <c r="A763" s="4">
        <v>762</v>
      </c>
      <c r="B763" s="6">
        <v>40795</v>
      </c>
      <c r="C763" s="12" t="s">
        <v>1148</v>
      </c>
      <c r="D763" s="5">
        <v>60000000</v>
      </c>
      <c r="E763" s="5">
        <v>75658097</v>
      </c>
      <c r="F763" s="5">
        <v>137551594</v>
      </c>
      <c r="G763" s="5"/>
    </row>
    <row r="764" spans="1:7">
      <c r="A764" s="4">
        <v>763</v>
      </c>
      <c r="B764" s="6" t="s">
        <v>1149</v>
      </c>
      <c r="C764" s="12" t="s">
        <v>1150</v>
      </c>
      <c r="D764" s="5">
        <v>60000000</v>
      </c>
      <c r="E764" s="5">
        <v>75530832</v>
      </c>
      <c r="F764" s="5">
        <v>100230832</v>
      </c>
      <c r="G764" s="5"/>
    </row>
    <row r="765" spans="1:7">
      <c r="A765" s="4">
        <v>764</v>
      </c>
      <c r="B765" s="6" t="s">
        <v>1151</v>
      </c>
      <c r="C765" s="12" t="s">
        <v>1152</v>
      </c>
      <c r="D765" s="5">
        <v>60000000</v>
      </c>
      <c r="E765" s="5">
        <v>75383563</v>
      </c>
      <c r="F765" s="5">
        <v>186883563</v>
      </c>
      <c r="G765" s="5"/>
    </row>
    <row r="766" spans="1:7">
      <c r="A766" s="4">
        <v>765</v>
      </c>
      <c r="B766" s="6">
        <v>39966</v>
      </c>
      <c r="C766" s="12" t="s">
        <v>1153</v>
      </c>
      <c r="D766" s="5">
        <v>60000000</v>
      </c>
      <c r="E766" s="5">
        <v>75286229</v>
      </c>
      <c r="F766" s="5">
        <v>126037057</v>
      </c>
      <c r="G766" s="5"/>
    </row>
    <row r="767" spans="1:7">
      <c r="A767" s="4">
        <v>766</v>
      </c>
      <c r="B767" s="6">
        <v>37996</v>
      </c>
      <c r="C767" s="12" t="s">
        <v>1154</v>
      </c>
      <c r="D767" s="5">
        <v>60000000</v>
      </c>
      <c r="E767" s="5">
        <v>74541707</v>
      </c>
      <c r="F767" s="5">
        <v>102332848</v>
      </c>
      <c r="G767" s="5"/>
    </row>
    <row r="768" spans="1:7">
      <c r="A768" s="4">
        <v>767</v>
      </c>
      <c r="B768" s="6" t="s">
        <v>1155</v>
      </c>
      <c r="C768" s="12" t="s">
        <v>1156</v>
      </c>
      <c r="D768" s="5">
        <v>60000000</v>
      </c>
      <c r="E768" s="5">
        <v>73648228</v>
      </c>
      <c r="F768" s="5">
        <v>165048228</v>
      </c>
      <c r="G768" s="5"/>
    </row>
    <row r="769" spans="1:7">
      <c r="A769" s="4">
        <v>768</v>
      </c>
      <c r="B769" s="6" t="s">
        <v>1157</v>
      </c>
      <c r="C769" s="12" t="s">
        <v>1158</v>
      </c>
      <c r="D769" s="5">
        <v>60000000</v>
      </c>
      <c r="E769" s="5">
        <v>72091016</v>
      </c>
      <c r="F769" s="5">
        <v>252091016</v>
      </c>
      <c r="G769" s="5"/>
    </row>
    <row r="770" spans="1:7">
      <c r="A770" s="4">
        <v>769</v>
      </c>
      <c r="B770" s="6" t="s">
        <v>1159</v>
      </c>
      <c r="C770" s="12" t="s">
        <v>1160</v>
      </c>
      <c r="D770" s="5">
        <v>60000000</v>
      </c>
      <c r="E770" s="5">
        <v>66723216</v>
      </c>
      <c r="F770" s="5">
        <v>90723216</v>
      </c>
      <c r="G770" s="5"/>
    </row>
    <row r="771" spans="1:7">
      <c r="A771" s="4">
        <v>770</v>
      </c>
      <c r="B771" s="6" t="s">
        <v>289</v>
      </c>
      <c r="C771" s="12" t="s">
        <v>1161</v>
      </c>
      <c r="D771" s="5">
        <v>60000000</v>
      </c>
      <c r="E771" s="5">
        <v>64506874</v>
      </c>
      <c r="F771" s="5">
        <v>162778384</v>
      </c>
      <c r="G771" s="5"/>
    </row>
    <row r="772" spans="1:7">
      <c r="A772" s="4">
        <v>771</v>
      </c>
      <c r="B772" s="6">
        <v>42463</v>
      </c>
      <c r="C772" s="12" t="s">
        <v>1162</v>
      </c>
      <c r="D772" s="5">
        <v>60000000</v>
      </c>
      <c r="E772" s="5">
        <v>62524260</v>
      </c>
      <c r="F772" s="5">
        <v>193857962</v>
      </c>
      <c r="G772" s="5"/>
    </row>
    <row r="773" spans="1:7">
      <c r="A773" s="4">
        <v>772</v>
      </c>
      <c r="B773" s="6">
        <v>36711</v>
      </c>
      <c r="C773" s="12" t="s">
        <v>1163</v>
      </c>
      <c r="D773" s="5">
        <v>60000000</v>
      </c>
      <c r="E773" s="5">
        <v>61322858</v>
      </c>
      <c r="F773" s="5">
        <v>71719931</v>
      </c>
      <c r="G773" s="5"/>
    </row>
    <row r="774" spans="1:7">
      <c r="A774" s="4">
        <v>773</v>
      </c>
      <c r="B774" s="6">
        <v>38993</v>
      </c>
      <c r="C774" s="12" t="s">
        <v>1164</v>
      </c>
      <c r="D774" s="5">
        <v>60000000</v>
      </c>
      <c r="E774" s="5">
        <v>61123569</v>
      </c>
      <c r="F774" s="5">
        <v>87123569</v>
      </c>
      <c r="G774" s="5"/>
    </row>
    <row r="775" spans="1:7">
      <c r="A775" s="4">
        <v>774</v>
      </c>
      <c r="B775" s="6" t="s">
        <v>1165</v>
      </c>
      <c r="C775" s="12" t="s">
        <v>1166</v>
      </c>
      <c r="D775" s="5">
        <v>60000000</v>
      </c>
      <c r="E775" s="5">
        <v>60592389</v>
      </c>
      <c r="F775" s="5">
        <v>129832389</v>
      </c>
      <c r="G775" s="5"/>
    </row>
    <row r="776" spans="1:7">
      <c r="A776" s="4">
        <v>775</v>
      </c>
      <c r="B776" s="6">
        <v>38021</v>
      </c>
      <c r="C776" s="12" t="s">
        <v>1167</v>
      </c>
      <c r="D776" s="5">
        <v>60000000</v>
      </c>
      <c r="E776" s="5">
        <v>59623958</v>
      </c>
      <c r="F776" s="5">
        <v>99823958</v>
      </c>
      <c r="G776" s="5"/>
    </row>
    <row r="777" spans="1:7">
      <c r="A777" s="4">
        <v>776</v>
      </c>
      <c r="B777" s="6" t="s">
        <v>776</v>
      </c>
      <c r="C777" s="12" t="s">
        <v>1168</v>
      </c>
      <c r="D777" s="5">
        <v>60000000</v>
      </c>
      <c r="E777" s="5">
        <v>56709981</v>
      </c>
      <c r="F777" s="5">
        <v>56709981</v>
      </c>
      <c r="G777" s="5"/>
    </row>
    <row r="778" spans="1:7">
      <c r="A778" s="4">
        <v>777</v>
      </c>
      <c r="B778" s="6" t="s">
        <v>297</v>
      </c>
      <c r="C778" s="12" t="s">
        <v>1169</v>
      </c>
      <c r="D778" s="5">
        <v>60000000</v>
      </c>
      <c r="E778" s="5">
        <v>56451232</v>
      </c>
      <c r="F778" s="5">
        <v>100751232</v>
      </c>
      <c r="G778" s="5"/>
    </row>
    <row r="779" spans="1:7">
      <c r="A779" s="4">
        <v>778</v>
      </c>
      <c r="B779" s="6" t="s">
        <v>506</v>
      </c>
      <c r="C779" s="12" t="s">
        <v>1170</v>
      </c>
      <c r="D779" s="5">
        <v>60000000</v>
      </c>
      <c r="E779" s="5">
        <v>56003051</v>
      </c>
      <c r="F779" s="5">
        <v>107593122</v>
      </c>
      <c r="G779" s="5"/>
    </row>
    <row r="780" spans="1:7">
      <c r="A780" s="4">
        <v>779</v>
      </c>
      <c r="B780" s="6" t="s">
        <v>1171</v>
      </c>
      <c r="C780" s="12" t="s">
        <v>1172</v>
      </c>
      <c r="D780" s="5">
        <v>60000000</v>
      </c>
      <c r="E780" s="5">
        <v>54956941</v>
      </c>
      <c r="F780" s="5">
        <v>159356941</v>
      </c>
      <c r="G780" s="5"/>
    </row>
    <row r="781" spans="1:7">
      <c r="A781" s="4">
        <v>780</v>
      </c>
      <c r="B781" s="6" t="s">
        <v>524</v>
      </c>
      <c r="C781" s="12" t="s">
        <v>1173</v>
      </c>
      <c r="D781" s="5">
        <v>60000000</v>
      </c>
      <c r="E781" s="5">
        <v>53789313</v>
      </c>
      <c r="F781" s="5">
        <v>98819789</v>
      </c>
      <c r="G781" s="5"/>
    </row>
    <row r="782" spans="1:7">
      <c r="A782" s="4">
        <v>781</v>
      </c>
      <c r="B782" s="6">
        <v>35067</v>
      </c>
      <c r="C782" s="12" t="s">
        <v>1174</v>
      </c>
      <c r="D782" s="5">
        <v>60000000</v>
      </c>
      <c r="E782" s="5">
        <v>51045801</v>
      </c>
      <c r="F782" s="5">
        <v>100645801</v>
      </c>
      <c r="G782" s="5"/>
    </row>
    <row r="783" spans="1:7">
      <c r="A783" s="4">
        <v>782</v>
      </c>
      <c r="B783" s="6" t="s">
        <v>1175</v>
      </c>
      <c r="C783" s="12" t="s">
        <v>1176</v>
      </c>
      <c r="D783" s="5">
        <v>60000000</v>
      </c>
      <c r="E783" s="5">
        <v>50877145</v>
      </c>
      <c r="F783" s="5">
        <v>90482317</v>
      </c>
      <c r="G783" s="5"/>
    </row>
    <row r="784" spans="1:7">
      <c r="A784" s="4">
        <v>783</v>
      </c>
      <c r="B784" s="6" t="s">
        <v>1177</v>
      </c>
      <c r="C784" s="12" t="s">
        <v>1178</v>
      </c>
      <c r="D784" s="5">
        <v>60000000</v>
      </c>
      <c r="E784" s="5">
        <v>50837305</v>
      </c>
      <c r="F784" s="5">
        <v>111946251</v>
      </c>
      <c r="G784" s="5"/>
    </row>
    <row r="785" spans="1:7">
      <c r="A785" s="4">
        <v>784</v>
      </c>
      <c r="B785" s="6" t="s">
        <v>1179</v>
      </c>
      <c r="C785" s="12" t="s">
        <v>1180</v>
      </c>
      <c r="D785" s="5">
        <v>60000000</v>
      </c>
      <c r="E785" s="5">
        <v>50586000</v>
      </c>
      <c r="F785" s="5">
        <v>104429625</v>
      </c>
      <c r="G785" s="5"/>
    </row>
    <row r="786" spans="1:7">
      <c r="A786" s="4">
        <v>785</v>
      </c>
      <c r="B786" s="6" t="s">
        <v>1181</v>
      </c>
      <c r="C786" s="12" t="s">
        <v>1182</v>
      </c>
      <c r="D786" s="5">
        <v>60000000</v>
      </c>
      <c r="E786" s="5">
        <v>50577412</v>
      </c>
      <c r="F786" s="5">
        <v>131377412</v>
      </c>
      <c r="G786" s="5"/>
    </row>
    <row r="787" spans="1:7">
      <c r="A787" s="4">
        <v>786</v>
      </c>
      <c r="B787" s="6" t="s">
        <v>1183</v>
      </c>
      <c r="C787" s="12" t="s">
        <v>1184</v>
      </c>
      <c r="D787" s="5">
        <v>60000000</v>
      </c>
      <c r="E787" s="5">
        <v>50024083</v>
      </c>
      <c r="F787" s="5">
        <v>104324083</v>
      </c>
      <c r="G787" s="5"/>
    </row>
    <row r="788" spans="1:7">
      <c r="A788" s="4">
        <v>787</v>
      </c>
      <c r="B788" s="6" t="s">
        <v>1185</v>
      </c>
      <c r="C788" s="12" t="s">
        <v>1186</v>
      </c>
      <c r="D788" s="5">
        <v>60000000</v>
      </c>
      <c r="E788" s="5">
        <v>48478006</v>
      </c>
      <c r="F788" s="5">
        <v>101382396</v>
      </c>
      <c r="G788" s="5"/>
    </row>
    <row r="789" spans="1:7">
      <c r="A789" s="4">
        <v>788</v>
      </c>
      <c r="B789" s="6" t="s">
        <v>750</v>
      </c>
      <c r="C789" s="12" t="s">
        <v>1187</v>
      </c>
      <c r="D789" s="5">
        <v>60000000</v>
      </c>
      <c r="E789" s="5">
        <v>47795018</v>
      </c>
      <c r="F789" s="5">
        <v>160700000</v>
      </c>
      <c r="G789" s="5"/>
    </row>
    <row r="790" spans="1:7">
      <c r="A790" s="4">
        <v>789</v>
      </c>
      <c r="B790" s="6" t="s">
        <v>1188</v>
      </c>
      <c r="C790" s="12" t="s">
        <v>1189</v>
      </c>
      <c r="D790" s="5">
        <v>60000000</v>
      </c>
      <c r="E790" s="5">
        <v>47003582</v>
      </c>
      <c r="F790" s="5">
        <v>95538560</v>
      </c>
      <c r="G790" s="5"/>
    </row>
    <row r="791" spans="1:7">
      <c r="A791" s="4">
        <v>790</v>
      </c>
      <c r="B791" s="6" t="s">
        <v>1190</v>
      </c>
      <c r="C791" s="12" t="s">
        <v>1191</v>
      </c>
      <c r="D791" s="5">
        <v>60000000</v>
      </c>
      <c r="E791" s="5">
        <v>46850558</v>
      </c>
      <c r="F791" s="5">
        <v>68336997</v>
      </c>
      <c r="G791" s="5"/>
    </row>
    <row r="792" spans="1:7">
      <c r="A792" s="4">
        <v>791</v>
      </c>
      <c r="B792" s="6">
        <v>41579</v>
      </c>
      <c r="C792" s="12" t="s">
        <v>1192</v>
      </c>
      <c r="D792" s="5">
        <v>60000000</v>
      </c>
      <c r="E792" s="5">
        <v>46000903</v>
      </c>
      <c r="F792" s="5">
        <v>104100903</v>
      </c>
      <c r="G792" s="5"/>
    </row>
    <row r="793" spans="1:7">
      <c r="A793" s="4">
        <v>792</v>
      </c>
      <c r="B793" s="6" t="s">
        <v>1193</v>
      </c>
      <c r="C793" s="12" t="s">
        <v>1194</v>
      </c>
      <c r="D793" s="5">
        <v>60000000</v>
      </c>
      <c r="E793" s="5">
        <v>43337279</v>
      </c>
      <c r="F793" s="5">
        <v>57604723</v>
      </c>
      <c r="G793" s="5"/>
    </row>
    <row r="794" spans="1:7">
      <c r="A794" s="4">
        <v>793</v>
      </c>
      <c r="B794" s="6" t="s">
        <v>1195</v>
      </c>
      <c r="C794" s="12" t="s">
        <v>1196</v>
      </c>
      <c r="D794" s="5">
        <v>60000000</v>
      </c>
      <c r="E794" s="5">
        <v>43313890</v>
      </c>
      <c r="F794" s="5">
        <v>82812456</v>
      </c>
      <c r="G794" s="5"/>
    </row>
    <row r="795" spans="1:7">
      <c r="A795" s="4">
        <v>794</v>
      </c>
      <c r="B795" s="6" t="s">
        <v>1197</v>
      </c>
      <c r="C795" s="12" t="s">
        <v>1198</v>
      </c>
      <c r="D795" s="5">
        <v>60000000</v>
      </c>
      <c r="E795" s="5">
        <v>43254409</v>
      </c>
      <c r="F795" s="5">
        <v>67312826</v>
      </c>
      <c r="G795" s="5"/>
    </row>
    <row r="796" spans="1:7">
      <c r="A796" s="4">
        <v>795</v>
      </c>
      <c r="B796" s="6" t="s">
        <v>1199</v>
      </c>
      <c r="C796" s="12" t="s">
        <v>1200</v>
      </c>
      <c r="D796" s="5">
        <v>60000000</v>
      </c>
      <c r="E796" s="5">
        <v>43061982</v>
      </c>
      <c r="F796" s="5">
        <v>82150183</v>
      </c>
      <c r="G796" s="5"/>
    </row>
    <row r="797" spans="1:7">
      <c r="A797" s="4">
        <v>796</v>
      </c>
      <c r="B797" s="6" t="s">
        <v>53</v>
      </c>
      <c r="C797" s="12" t="s">
        <v>1201</v>
      </c>
      <c r="D797" s="5">
        <v>60000000</v>
      </c>
      <c r="E797" s="5">
        <v>42194060</v>
      </c>
      <c r="F797" s="5">
        <v>108996113</v>
      </c>
      <c r="G797" s="5"/>
    </row>
    <row r="798" spans="1:7">
      <c r="A798" s="4">
        <v>797</v>
      </c>
      <c r="B798" s="6" t="s">
        <v>1202</v>
      </c>
      <c r="C798" s="12" t="s">
        <v>1203</v>
      </c>
      <c r="D798" s="5">
        <v>60000000</v>
      </c>
      <c r="E798" s="5">
        <v>40572825</v>
      </c>
      <c r="F798" s="5">
        <v>81079566</v>
      </c>
      <c r="G798" s="5"/>
    </row>
    <row r="799" spans="1:7">
      <c r="A799" s="4">
        <v>798</v>
      </c>
      <c r="B799" s="6">
        <v>39791</v>
      </c>
      <c r="C799" s="12" t="s">
        <v>1204</v>
      </c>
      <c r="D799" s="5">
        <v>60000000</v>
      </c>
      <c r="E799" s="5">
        <v>40081410</v>
      </c>
      <c r="F799" s="5">
        <v>78481410</v>
      </c>
      <c r="G799" s="5"/>
    </row>
    <row r="800" spans="1:7">
      <c r="A800" s="4">
        <v>799</v>
      </c>
      <c r="B800" s="6">
        <v>40129</v>
      </c>
      <c r="C800" s="12" t="s">
        <v>1205</v>
      </c>
      <c r="D800" s="5">
        <v>60000000</v>
      </c>
      <c r="E800" s="5">
        <v>37491364</v>
      </c>
      <c r="F800" s="5">
        <v>124514011</v>
      </c>
      <c r="G800" s="5"/>
    </row>
    <row r="801" spans="1:7">
      <c r="A801" s="4">
        <v>800</v>
      </c>
      <c r="B801" s="6" t="s">
        <v>1206</v>
      </c>
      <c r="C801" s="12" t="s">
        <v>1207</v>
      </c>
      <c r="D801" s="5">
        <v>60000000</v>
      </c>
      <c r="E801" s="5">
        <v>37017955</v>
      </c>
      <c r="F801" s="5">
        <v>88832210</v>
      </c>
      <c r="G801" s="5"/>
    </row>
    <row r="802" spans="1:7">
      <c r="A802" s="4">
        <v>801</v>
      </c>
      <c r="B802" s="6">
        <v>36496</v>
      </c>
      <c r="C802" s="12" t="s">
        <v>1208</v>
      </c>
      <c r="D802" s="5">
        <v>60000000</v>
      </c>
      <c r="E802" s="5">
        <v>36850101</v>
      </c>
      <c r="F802" s="5">
        <v>36850101</v>
      </c>
      <c r="G802" s="5"/>
    </row>
    <row r="803" spans="1:7">
      <c r="A803" s="4">
        <v>802</v>
      </c>
      <c r="B803" s="6" t="s">
        <v>1209</v>
      </c>
      <c r="C803" s="12" t="s">
        <v>1210</v>
      </c>
      <c r="D803" s="5">
        <v>60000000</v>
      </c>
      <c r="E803" s="5">
        <v>36280697</v>
      </c>
      <c r="F803" s="5">
        <v>78080697</v>
      </c>
      <c r="G803" s="5"/>
    </row>
    <row r="804" spans="1:7">
      <c r="A804" s="4">
        <v>803</v>
      </c>
      <c r="B804" s="6" t="s">
        <v>1211</v>
      </c>
      <c r="C804" s="12" t="s">
        <v>1212</v>
      </c>
      <c r="D804" s="5">
        <v>60000000</v>
      </c>
      <c r="E804" s="5">
        <v>35763137</v>
      </c>
      <c r="F804" s="5">
        <v>47818913</v>
      </c>
      <c r="G804" s="5"/>
    </row>
    <row r="805" spans="1:7">
      <c r="A805" s="4">
        <v>804</v>
      </c>
      <c r="B805" s="6">
        <v>37904</v>
      </c>
      <c r="C805" s="12" t="s">
        <v>1213</v>
      </c>
      <c r="D805" s="5">
        <v>60000000</v>
      </c>
      <c r="E805" s="5">
        <v>35327628</v>
      </c>
      <c r="F805" s="5">
        <v>121327628</v>
      </c>
      <c r="G805" s="5"/>
    </row>
    <row r="806" spans="1:7">
      <c r="A806" s="4">
        <v>805</v>
      </c>
      <c r="B806" s="6">
        <v>35704</v>
      </c>
      <c r="C806" s="12" t="s">
        <v>1214</v>
      </c>
      <c r="D806" s="5">
        <v>60000000</v>
      </c>
      <c r="E806" s="5">
        <v>33956608</v>
      </c>
      <c r="F806" s="5">
        <v>33956608</v>
      </c>
      <c r="G806" s="5"/>
    </row>
    <row r="807" spans="1:7">
      <c r="A807" s="4">
        <v>806</v>
      </c>
      <c r="B807" s="6">
        <v>35858</v>
      </c>
      <c r="C807" s="12" t="s">
        <v>1215</v>
      </c>
      <c r="D807" s="5">
        <v>60000000</v>
      </c>
      <c r="E807" s="5">
        <v>32983332</v>
      </c>
      <c r="F807" s="5">
        <v>32983332</v>
      </c>
      <c r="G807" s="5"/>
    </row>
    <row r="808" spans="1:7">
      <c r="A808" s="4">
        <v>807</v>
      </c>
      <c r="B808" s="6" t="s">
        <v>1216</v>
      </c>
      <c r="C808" s="12" t="s">
        <v>1217</v>
      </c>
      <c r="D808" s="5">
        <v>60000000</v>
      </c>
      <c r="E808" s="5">
        <v>32522352</v>
      </c>
      <c r="F808" s="5">
        <v>47371191</v>
      </c>
      <c r="G808" s="5"/>
    </row>
    <row r="809" spans="1:7">
      <c r="A809" s="4">
        <v>808</v>
      </c>
      <c r="B809" s="6">
        <v>37419</v>
      </c>
      <c r="C809" s="12" t="s">
        <v>1218</v>
      </c>
      <c r="D809" s="5">
        <v>60000000</v>
      </c>
      <c r="E809" s="5">
        <v>32122249</v>
      </c>
      <c r="F809" s="5">
        <v>54994757</v>
      </c>
      <c r="G809" s="5"/>
    </row>
    <row r="810" spans="1:7">
      <c r="A810" s="4">
        <v>809</v>
      </c>
      <c r="B810" s="6" t="s">
        <v>1219</v>
      </c>
      <c r="C810" s="12" t="s">
        <v>1220</v>
      </c>
      <c r="D810" s="5">
        <v>60000000</v>
      </c>
      <c r="E810" s="5">
        <v>31720158</v>
      </c>
      <c r="F810" s="5">
        <v>38389024</v>
      </c>
      <c r="G810" s="5"/>
    </row>
    <row r="811" spans="1:7">
      <c r="A811" s="4">
        <v>810</v>
      </c>
      <c r="B811" s="6" t="s">
        <v>1221</v>
      </c>
      <c r="C811" s="12" t="s">
        <v>1222</v>
      </c>
      <c r="D811" s="5">
        <v>60000000</v>
      </c>
      <c r="E811" s="5">
        <v>31165421</v>
      </c>
      <c r="F811" s="5">
        <v>75965567</v>
      </c>
      <c r="G811" s="5"/>
    </row>
    <row r="812" spans="1:7">
      <c r="A812" s="4">
        <v>811</v>
      </c>
      <c r="B812" s="6">
        <v>36596</v>
      </c>
      <c r="C812" s="12" t="s">
        <v>1223</v>
      </c>
      <c r="D812" s="5">
        <v>60000000</v>
      </c>
      <c r="E812" s="5">
        <v>30695227</v>
      </c>
      <c r="F812" s="5">
        <v>39235486</v>
      </c>
      <c r="G812" s="5"/>
    </row>
    <row r="813" spans="1:7">
      <c r="A813" s="4">
        <v>812</v>
      </c>
      <c r="B813" s="6" t="s">
        <v>1224</v>
      </c>
      <c r="C813" s="12" t="s">
        <v>1225</v>
      </c>
      <c r="D813" s="5">
        <v>60000000</v>
      </c>
      <c r="E813" s="5">
        <v>30063805</v>
      </c>
      <c r="F813" s="5">
        <v>30063805</v>
      </c>
      <c r="G813" s="5"/>
    </row>
    <row r="814" spans="1:7">
      <c r="A814" s="4">
        <v>813</v>
      </c>
      <c r="B814" s="6" t="s">
        <v>1226</v>
      </c>
      <c r="C814" s="12" t="s">
        <v>1227</v>
      </c>
      <c r="D814" s="5">
        <v>60000000</v>
      </c>
      <c r="E814" s="5">
        <v>29136626</v>
      </c>
      <c r="F814" s="5">
        <v>84154026</v>
      </c>
      <c r="G814" s="5"/>
    </row>
    <row r="815" spans="1:7">
      <c r="A815" s="4">
        <v>814</v>
      </c>
      <c r="B815" s="6" t="s">
        <v>674</v>
      </c>
      <c r="C815" s="12" t="s">
        <v>1228</v>
      </c>
      <c r="D815" s="5">
        <v>60000000</v>
      </c>
      <c r="E815" s="5">
        <v>28426747</v>
      </c>
      <c r="F815" s="5">
        <v>147985373</v>
      </c>
      <c r="G815" s="5"/>
    </row>
    <row r="816" spans="1:7">
      <c r="A816" s="4">
        <v>815</v>
      </c>
      <c r="B816" s="6" t="s">
        <v>1229</v>
      </c>
      <c r="C816" s="12" t="s">
        <v>1230</v>
      </c>
      <c r="D816" s="5">
        <v>60000000</v>
      </c>
      <c r="E816" s="5">
        <v>26873932</v>
      </c>
      <c r="F816" s="5">
        <v>71073932</v>
      </c>
      <c r="G816" s="5"/>
    </row>
    <row r="817" spans="1:7">
      <c r="A817" s="4">
        <v>816</v>
      </c>
      <c r="B817" s="6" t="s">
        <v>1231</v>
      </c>
      <c r="C817" s="12" t="s">
        <v>1232</v>
      </c>
      <c r="D817" s="5">
        <v>60000000</v>
      </c>
      <c r="E817" s="5">
        <v>26673242</v>
      </c>
      <c r="F817" s="5">
        <v>26673242</v>
      </c>
      <c r="G817" s="5"/>
    </row>
    <row r="818" spans="1:7">
      <c r="A818" s="4">
        <v>817</v>
      </c>
      <c r="B818" s="6">
        <v>37659</v>
      </c>
      <c r="C818" s="12" t="s">
        <v>1233</v>
      </c>
      <c r="D818" s="5">
        <v>60000000</v>
      </c>
      <c r="E818" s="5">
        <v>26483452</v>
      </c>
      <c r="F818" s="5">
        <v>80767884</v>
      </c>
      <c r="G818" s="5"/>
    </row>
    <row r="819" spans="1:7">
      <c r="A819" s="4">
        <v>818</v>
      </c>
      <c r="B819" s="6">
        <v>38571</v>
      </c>
      <c r="C819" s="12" t="s">
        <v>1234</v>
      </c>
      <c r="D819" s="5">
        <v>60000000</v>
      </c>
      <c r="E819" s="5">
        <v>25473093</v>
      </c>
      <c r="F819" s="5">
        <v>49473093</v>
      </c>
      <c r="G819" s="5"/>
    </row>
    <row r="820" spans="1:7">
      <c r="A820" s="4">
        <v>819</v>
      </c>
      <c r="B820" s="6" t="s">
        <v>1235</v>
      </c>
      <c r="C820" s="12" t="s">
        <v>32</v>
      </c>
      <c r="D820" s="5">
        <v>60000000</v>
      </c>
      <c r="E820" s="5">
        <v>23385416</v>
      </c>
      <c r="F820" s="5">
        <v>48585416</v>
      </c>
      <c r="G820" s="5"/>
    </row>
    <row r="821" spans="1:7">
      <c r="A821" s="4">
        <v>820</v>
      </c>
      <c r="B821" s="6" t="s">
        <v>1236</v>
      </c>
      <c r="C821" s="12" t="s">
        <v>1237</v>
      </c>
      <c r="D821" s="5">
        <v>60000000</v>
      </c>
      <c r="E821" s="5">
        <v>22672813</v>
      </c>
      <c r="F821" s="5">
        <v>49238525</v>
      </c>
      <c r="G821" s="5"/>
    </row>
    <row r="822" spans="1:7">
      <c r="A822" s="4">
        <v>821</v>
      </c>
      <c r="B822" s="6" t="s">
        <v>1238</v>
      </c>
      <c r="C822" s="12" t="s">
        <v>1239</v>
      </c>
      <c r="D822" s="5">
        <v>60000000</v>
      </c>
      <c r="E822" s="5">
        <v>22508689</v>
      </c>
      <c r="F822" s="5">
        <v>35319689</v>
      </c>
      <c r="G822" s="5"/>
    </row>
    <row r="823" spans="1:7">
      <c r="A823" s="4">
        <v>822</v>
      </c>
      <c r="B823" s="6" t="s">
        <v>191</v>
      </c>
      <c r="C823" s="12" t="s">
        <v>1240</v>
      </c>
      <c r="D823" s="5">
        <v>60000000</v>
      </c>
      <c r="E823" s="5">
        <v>19806188</v>
      </c>
      <c r="F823" s="5">
        <v>39006188</v>
      </c>
      <c r="G823" s="5"/>
    </row>
    <row r="824" spans="1:7">
      <c r="A824" s="4">
        <v>823</v>
      </c>
      <c r="B824" s="6" t="s">
        <v>1241</v>
      </c>
      <c r="C824" s="12" t="s">
        <v>1242</v>
      </c>
      <c r="D824" s="5">
        <v>60000000</v>
      </c>
      <c r="E824" s="5">
        <v>18208078</v>
      </c>
      <c r="F824" s="5">
        <v>20541668</v>
      </c>
      <c r="G824" s="5"/>
    </row>
    <row r="825" spans="1:7">
      <c r="A825" s="4">
        <v>824</v>
      </c>
      <c r="B825" s="6" t="s">
        <v>1243</v>
      </c>
      <c r="C825" s="12" t="s">
        <v>1244</v>
      </c>
      <c r="D825" s="5">
        <v>60000000</v>
      </c>
      <c r="E825" s="5">
        <v>17303424</v>
      </c>
      <c r="F825" s="5">
        <v>66655938</v>
      </c>
      <c r="G825" s="5"/>
    </row>
    <row r="826" spans="1:7">
      <c r="A826" s="4">
        <v>825</v>
      </c>
      <c r="B826" s="6" t="s">
        <v>1245</v>
      </c>
      <c r="C826" s="12" t="s">
        <v>1246</v>
      </c>
      <c r="D826" s="5">
        <v>60000000</v>
      </c>
      <c r="E826" s="5">
        <v>14218868</v>
      </c>
      <c r="F826" s="5">
        <v>14218868</v>
      </c>
      <c r="G826" s="5"/>
    </row>
    <row r="827" spans="1:7">
      <c r="A827" s="4">
        <v>826</v>
      </c>
      <c r="B827" s="6" t="s">
        <v>1247</v>
      </c>
      <c r="C827" s="12" t="s">
        <v>1248</v>
      </c>
      <c r="D827" s="5">
        <v>60000000</v>
      </c>
      <c r="E827" s="5">
        <v>13090630</v>
      </c>
      <c r="F827" s="5">
        <v>14816379</v>
      </c>
      <c r="G827" s="5"/>
    </row>
    <row r="828" spans="1:7">
      <c r="A828" s="4">
        <v>827</v>
      </c>
      <c r="B828" s="6" t="s">
        <v>1249</v>
      </c>
      <c r="C828" s="12" t="s">
        <v>1250</v>
      </c>
      <c r="D828" s="5">
        <v>60000000</v>
      </c>
      <c r="E828" s="5">
        <v>12600231</v>
      </c>
      <c r="F828" s="5">
        <v>22468620</v>
      </c>
      <c r="G828" s="5"/>
    </row>
    <row r="829" spans="1:7">
      <c r="A829" s="4">
        <v>828</v>
      </c>
      <c r="B829" s="6">
        <v>36048</v>
      </c>
      <c r="C829" s="12" t="s">
        <v>1251</v>
      </c>
      <c r="D829" s="5">
        <v>60000000</v>
      </c>
      <c r="E829" s="5">
        <v>12069719</v>
      </c>
      <c r="F829" s="5">
        <v>12069719</v>
      </c>
      <c r="G829" s="5"/>
    </row>
    <row r="830" spans="1:7">
      <c r="A830" s="4">
        <v>829</v>
      </c>
      <c r="B830" s="6">
        <v>39759</v>
      </c>
      <c r="C830" s="12" t="s">
        <v>1252</v>
      </c>
      <c r="D830" s="5">
        <v>60000000</v>
      </c>
      <c r="E830" s="5">
        <v>11803254</v>
      </c>
      <c r="F830" s="5">
        <v>50648806</v>
      </c>
      <c r="G830" s="5"/>
    </row>
    <row r="831" spans="1:7">
      <c r="A831" s="4">
        <v>830</v>
      </c>
      <c r="B831" s="6">
        <v>38694</v>
      </c>
      <c r="C831" s="12" t="s">
        <v>1253</v>
      </c>
      <c r="D831" s="5">
        <v>60000000</v>
      </c>
      <c r="E831" s="5">
        <v>10166502</v>
      </c>
      <c r="F831" s="5">
        <v>10597070</v>
      </c>
      <c r="G831" s="5"/>
    </row>
    <row r="832" spans="1:7">
      <c r="A832" s="4">
        <v>831</v>
      </c>
      <c r="B832" s="6" t="s">
        <v>1254</v>
      </c>
      <c r="C832" s="12" t="s">
        <v>1255</v>
      </c>
      <c r="D832" s="5">
        <v>60000000</v>
      </c>
      <c r="E832" s="5">
        <v>7696134</v>
      </c>
      <c r="F832" s="5">
        <v>30396134</v>
      </c>
      <c r="G832" s="5"/>
    </row>
    <row r="833" spans="1:7">
      <c r="A833" s="4">
        <v>832</v>
      </c>
      <c r="B833" s="6">
        <v>39753</v>
      </c>
      <c r="C833" s="12" t="s">
        <v>1256</v>
      </c>
      <c r="D833" s="5">
        <v>60000000</v>
      </c>
      <c r="E833" s="5">
        <v>4775656</v>
      </c>
      <c r="F833" s="5">
        <v>13075656</v>
      </c>
      <c r="G833" s="5"/>
    </row>
    <row r="834" spans="1:7">
      <c r="A834" s="4">
        <v>833</v>
      </c>
      <c r="B834" s="6" t="s">
        <v>1257</v>
      </c>
      <c r="C834" s="12" t="s">
        <v>1258</v>
      </c>
      <c r="D834" s="5">
        <v>60000000</v>
      </c>
      <c r="E834" s="5">
        <v>4426297</v>
      </c>
      <c r="F834" s="5">
        <v>11427090</v>
      </c>
      <c r="G834" s="5"/>
    </row>
    <row r="835" spans="1:7">
      <c r="A835" s="4">
        <v>834</v>
      </c>
      <c r="B835" s="6">
        <v>42492</v>
      </c>
      <c r="C835" s="12" t="s">
        <v>1259</v>
      </c>
      <c r="D835" s="5">
        <v>60000000</v>
      </c>
      <c r="E835" s="5">
        <v>709982</v>
      </c>
      <c r="F835" s="5">
        <v>194058503</v>
      </c>
      <c r="G835" s="5"/>
    </row>
    <row r="836" spans="1:7">
      <c r="A836" s="4">
        <v>835</v>
      </c>
      <c r="B836" s="6">
        <v>42320</v>
      </c>
      <c r="C836" s="12" t="s">
        <v>1260</v>
      </c>
      <c r="D836" s="5">
        <v>60000000</v>
      </c>
      <c r="E836" s="4">
        <v>0</v>
      </c>
      <c r="F836" s="4">
        <v>0</v>
      </c>
    </row>
    <row r="837" spans="1:7">
      <c r="A837" s="4">
        <v>836</v>
      </c>
      <c r="B837" s="6">
        <v>42706</v>
      </c>
      <c r="C837" s="12" t="s">
        <v>1261</v>
      </c>
      <c r="D837" s="5">
        <v>58000000</v>
      </c>
      <c r="E837" s="5">
        <v>363070709</v>
      </c>
      <c r="F837" s="5">
        <v>783770709</v>
      </c>
      <c r="G837" s="5"/>
    </row>
    <row r="838" spans="1:7">
      <c r="A838" s="4">
        <v>837</v>
      </c>
      <c r="B838" s="6" t="s">
        <v>1030</v>
      </c>
      <c r="C838" s="12" t="s">
        <v>1262</v>
      </c>
      <c r="D838" s="5">
        <v>58000000</v>
      </c>
      <c r="E838" s="5">
        <v>350126372</v>
      </c>
      <c r="F838" s="5">
        <v>547326372</v>
      </c>
      <c r="G838" s="5"/>
    </row>
    <row r="839" spans="1:7">
      <c r="A839" s="4">
        <v>838</v>
      </c>
      <c r="B839" s="6" t="s">
        <v>1263</v>
      </c>
      <c r="C839" s="12" t="s">
        <v>1264</v>
      </c>
      <c r="D839" s="5">
        <v>58000000</v>
      </c>
      <c r="E839" s="5">
        <v>80069458</v>
      </c>
      <c r="F839" s="5">
        <v>158162788</v>
      </c>
      <c r="G839" s="5"/>
    </row>
    <row r="840" spans="1:7">
      <c r="A840" s="4">
        <v>839</v>
      </c>
      <c r="B840" s="6" t="s">
        <v>1265</v>
      </c>
      <c r="C840" s="12" t="s">
        <v>1266</v>
      </c>
      <c r="D840" s="5">
        <v>58000000</v>
      </c>
      <c r="E840" s="5">
        <v>53715611</v>
      </c>
      <c r="F840" s="5">
        <v>188715611</v>
      </c>
      <c r="G840" s="5"/>
    </row>
    <row r="841" spans="1:7">
      <c r="A841" s="4">
        <v>840</v>
      </c>
      <c r="B841" s="6" t="s">
        <v>1036</v>
      </c>
      <c r="C841" s="12" t="s">
        <v>1267</v>
      </c>
      <c r="D841" s="5">
        <v>58000000</v>
      </c>
      <c r="E841" s="5">
        <v>53458319</v>
      </c>
      <c r="F841" s="5">
        <v>87100000</v>
      </c>
      <c r="G841" s="5"/>
    </row>
    <row r="842" spans="1:7">
      <c r="A842" s="4">
        <v>841</v>
      </c>
      <c r="B842" s="6" t="s">
        <v>953</v>
      </c>
      <c r="C842" s="12" t="s">
        <v>1268</v>
      </c>
      <c r="D842" s="5">
        <v>58000000</v>
      </c>
      <c r="E842" s="5">
        <v>49876377</v>
      </c>
      <c r="F842" s="5">
        <v>50365498</v>
      </c>
      <c r="G842" s="5"/>
    </row>
    <row r="843" spans="1:7">
      <c r="A843" s="4">
        <v>842</v>
      </c>
      <c r="B843" s="6" t="s">
        <v>1269</v>
      </c>
      <c r="C843" s="12" t="s">
        <v>1270</v>
      </c>
      <c r="D843" s="5">
        <v>58000000</v>
      </c>
      <c r="E843" s="5">
        <v>48318130</v>
      </c>
      <c r="F843" s="5">
        <v>100687083</v>
      </c>
      <c r="G843" s="5"/>
    </row>
    <row r="844" spans="1:7">
      <c r="A844" s="4">
        <v>843</v>
      </c>
      <c r="B844" s="6">
        <v>41461</v>
      </c>
      <c r="C844" s="12" t="s">
        <v>1271</v>
      </c>
      <c r="D844" s="5">
        <v>58000000</v>
      </c>
      <c r="E844" s="5">
        <v>44672764</v>
      </c>
      <c r="F844" s="5">
        <v>93672764</v>
      </c>
      <c r="G844" s="5"/>
    </row>
    <row r="845" spans="1:7">
      <c r="A845" s="4">
        <v>844</v>
      </c>
      <c r="B845" s="6" t="s">
        <v>1272</v>
      </c>
      <c r="C845" s="12" t="s">
        <v>1273</v>
      </c>
      <c r="D845" s="5">
        <v>58000000</v>
      </c>
      <c r="E845" s="5">
        <v>35231365</v>
      </c>
      <c r="F845" s="5">
        <v>59431365</v>
      </c>
      <c r="G845" s="5"/>
    </row>
    <row r="846" spans="1:7">
      <c r="A846" s="4">
        <v>845</v>
      </c>
      <c r="B846" s="6">
        <v>39542</v>
      </c>
      <c r="C846" s="12" t="s">
        <v>1274</v>
      </c>
      <c r="D846" s="5">
        <v>58000000</v>
      </c>
      <c r="E846" s="5">
        <v>31373938</v>
      </c>
      <c r="F846" s="5">
        <v>41348628</v>
      </c>
      <c r="G846" s="5"/>
    </row>
    <row r="847" spans="1:7">
      <c r="A847" s="4">
        <v>846</v>
      </c>
      <c r="B847" s="6" t="s">
        <v>0</v>
      </c>
      <c r="C847" s="12" t="s">
        <v>1275</v>
      </c>
      <c r="D847" s="5">
        <v>58000000</v>
      </c>
      <c r="E847" s="5">
        <v>29580087</v>
      </c>
      <c r="F847" s="5">
        <v>80480566</v>
      </c>
      <c r="G847" s="5"/>
    </row>
    <row r="848" spans="1:7">
      <c r="A848" s="4">
        <v>847</v>
      </c>
      <c r="B848" s="6">
        <v>39794</v>
      </c>
      <c r="C848" s="12" t="s">
        <v>1276</v>
      </c>
      <c r="D848" s="5">
        <v>58000000</v>
      </c>
      <c r="E848" s="5">
        <v>293708</v>
      </c>
      <c r="F848" s="5">
        <v>30118557</v>
      </c>
      <c r="G848" s="5"/>
    </row>
    <row r="849" spans="1:7">
      <c r="A849" s="4">
        <v>848</v>
      </c>
      <c r="B849" s="6" t="s">
        <v>1277</v>
      </c>
      <c r="C849" s="12" t="s">
        <v>1278</v>
      </c>
      <c r="D849" s="5">
        <v>57500000</v>
      </c>
      <c r="E849" s="5">
        <v>152647258</v>
      </c>
      <c r="F849" s="5">
        <v>415247258</v>
      </c>
      <c r="G849" s="5"/>
    </row>
    <row r="850" spans="1:7">
      <c r="A850" s="4">
        <v>849</v>
      </c>
      <c r="B850" s="6">
        <v>40460</v>
      </c>
      <c r="C850" s="12" t="s">
        <v>1279</v>
      </c>
      <c r="D850" s="5">
        <v>57500000</v>
      </c>
      <c r="E850" s="5">
        <v>60128566</v>
      </c>
      <c r="F850" s="5">
        <v>295874190</v>
      </c>
      <c r="G850" s="5"/>
    </row>
    <row r="851" spans="1:7">
      <c r="A851" s="4">
        <v>850</v>
      </c>
      <c r="B851" s="6" t="s">
        <v>963</v>
      </c>
      <c r="C851" s="12" t="s">
        <v>1280</v>
      </c>
      <c r="D851" s="5">
        <v>57500000</v>
      </c>
      <c r="E851" s="5">
        <v>36931089</v>
      </c>
      <c r="F851" s="5">
        <v>58085235</v>
      </c>
      <c r="G851" s="5"/>
    </row>
    <row r="852" spans="1:7">
      <c r="A852" s="4">
        <v>851</v>
      </c>
      <c r="B852" s="6" t="s">
        <v>1281</v>
      </c>
      <c r="C852" s="12" t="s">
        <v>1282</v>
      </c>
      <c r="D852" s="5">
        <v>57000000</v>
      </c>
      <c r="E852" s="5">
        <v>61007424</v>
      </c>
      <c r="F852" s="5">
        <v>153007424</v>
      </c>
      <c r="G852" s="5"/>
    </row>
    <row r="853" spans="1:7">
      <c r="A853" s="4">
        <v>852</v>
      </c>
      <c r="B853" s="6" t="s">
        <v>1054</v>
      </c>
      <c r="C853" s="12" t="s">
        <v>1283</v>
      </c>
      <c r="D853" s="5">
        <v>57000000</v>
      </c>
      <c r="E853" s="5">
        <v>51774002</v>
      </c>
      <c r="F853" s="5">
        <v>149217355</v>
      </c>
      <c r="G853" s="5"/>
    </row>
    <row r="854" spans="1:7">
      <c r="A854" s="4">
        <v>853</v>
      </c>
      <c r="B854" s="6" t="s">
        <v>1284</v>
      </c>
      <c r="C854" s="12" t="s">
        <v>1285</v>
      </c>
      <c r="D854" s="5">
        <v>57000000</v>
      </c>
      <c r="E854" s="5">
        <v>51364680</v>
      </c>
      <c r="F854" s="5">
        <v>104364680</v>
      </c>
      <c r="G854" s="5"/>
    </row>
    <row r="855" spans="1:7">
      <c r="A855" s="4">
        <v>854</v>
      </c>
      <c r="B855" s="6">
        <v>38332</v>
      </c>
      <c r="C855" s="12" t="s">
        <v>1286</v>
      </c>
      <c r="D855" s="5">
        <v>57000000</v>
      </c>
      <c r="E855" s="5">
        <v>28328132</v>
      </c>
      <c r="F855" s="5">
        <v>38329114</v>
      </c>
      <c r="G855" s="5"/>
    </row>
    <row r="856" spans="1:7">
      <c r="A856" s="4">
        <v>855</v>
      </c>
      <c r="B856" s="6" t="s">
        <v>1287</v>
      </c>
      <c r="C856" s="12" t="s">
        <v>1288</v>
      </c>
      <c r="D856" s="5">
        <v>57000000</v>
      </c>
      <c r="E856" s="5">
        <v>25528495</v>
      </c>
      <c r="F856" s="5">
        <v>62097495</v>
      </c>
      <c r="G856" s="5"/>
    </row>
    <row r="857" spans="1:7">
      <c r="A857" s="4">
        <v>856</v>
      </c>
      <c r="B857" s="6">
        <v>37929</v>
      </c>
      <c r="C857" s="12" t="s">
        <v>1289</v>
      </c>
      <c r="D857" s="5">
        <v>56000000</v>
      </c>
      <c r="E857" s="5">
        <v>135560942</v>
      </c>
      <c r="F857" s="5">
        <v>195660942</v>
      </c>
      <c r="G857" s="5"/>
    </row>
    <row r="858" spans="1:7">
      <c r="A858" s="4">
        <v>857</v>
      </c>
      <c r="B858" s="6">
        <v>38445</v>
      </c>
      <c r="C858" s="12" t="s">
        <v>1290</v>
      </c>
      <c r="D858" s="5">
        <v>56000000</v>
      </c>
      <c r="E858" s="5">
        <v>113006880</v>
      </c>
      <c r="F858" s="5">
        <v>198006880</v>
      </c>
      <c r="G858" s="5"/>
    </row>
    <row r="859" spans="1:7">
      <c r="A859" s="4">
        <v>858</v>
      </c>
      <c r="B859" s="6">
        <v>38021</v>
      </c>
      <c r="C859" s="12" t="s">
        <v>1291</v>
      </c>
      <c r="D859" s="5">
        <v>56000000</v>
      </c>
      <c r="E859" s="5">
        <v>46213824</v>
      </c>
      <c r="F859" s="5">
        <v>47313824</v>
      </c>
      <c r="G859" s="5"/>
    </row>
    <row r="860" spans="1:7">
      <c r="A860" s="4">
        <v>859</v>
      </c>
      <c r="B860" s="6">
        <v>34492</v>
      </c>
      <c r="C860" s="12" t="s">
        <v>1292</v>
      </c>
      <c r="D860" s="5">
        <v>55000000</v>
      </c>
      <c r="E860" s="5">
        <v>330151138</v>
      </c>
      <c r="F860" s="5">
        <v>679857164</v>
      </c>
      <c r="G860" s="5"/>
    </row>
    <row r="861" spans="1:7">
      <c r="A861" s="4">
        <v>860</v>
      </c>
      <c r="B861" s="6" t="s">
        <v>207</v>
      </c>
      <c r="C861" s="12" t="s">
        <v>1293</v>
      </c>
      <c r="D861" s="5">
        <v>55000000</v>
      </c>
      <c r="E861" s="5">
        <v>217326974</v>
      </c>
      <c r="F861" s="5">
        <v>362605033</v>
      </c>
      <c r="G861" s="5"/>
    </row>
    <row r="862" spans="1:7">
      <c r="A862" s="4">
        <v>861</v>
      </c>
      <c r="B862" s="6">
        <v>38658</v>
      </c>
      <c r="C862" s="12" t="s">
        <v>1294</v>
      </c>
      <c r="D862" s="5">
        <v>55000000</v>
      </c>
      <c r="E862" s="5">
        <v>177784257</v>
      </c>
      <c r="F862" s="5">
        <v>366784257</v>
      </c>
      <c r="G862" s="5"/>
    </row>
    <row r="863" spans="1:7">
      <c r="A863" s="4">
        <v>862</v>
      </c>
      <c r="B863" s="6">
        <v>36687</v>
      </c>
      <c r="C863" s="12" t="s">
        <v>1295</v>
      </c>
      <c r="D863" s="5">
        <v>55000000</v>
      </c>
      <c r="E863" s="5">
        <v>166225040</v>
      </c>
      <c r="F863" s="5">
        <v>304599899</v>
      </c>
      <c r="G863" s="5"/>
    </row>
    <row r="864" spans="1:7">
      <c r="A864" s="4">
        <v>863</v>
      </c>
      <c r="B864" s="6" t="s">
        <v>510</v>
      </c>
      <c r="C864" s="12" t="s">
        <v>1296</v>
      </c>
      <c r="D864" s="5">
        <v>55000000</v>
      </c>
      <c r="E864" s="5">
        <v>162586036</v>
      </c>
      <c r="F864" s="5">
        <v>307325633</v>
      </c>
      <c r="G864" s="5"/>
    </row>
    <row r="865" spans="1:7">
      <c r="A865" s="4">
        <v>864</v>
      </c>
      <c r="B865" s="6">
        <v>34978</v>
      </c>
      <c r="C865" s="12" t="s">
        <v>1297</v>
      </c>
      <c r="D865" s="5">
        <v>55000000</v>
      </c>
      <c r="E865" s="5">
        <v>141579773</v>
      </c>
      <c r="F865" s="5">
        <v>347100000</v>
      </c>
      <c r="G865" s="5"/>
    </row>
    <row r="866" spans="1:7">
      <c r="A866" s="4">
        <v>865</v>
      </c>
      <c r="B866" s="6" t="s">
        <v>1298</v>
      </c>
      <c r="C866" s="12" t="s">
        <v>1299</v>
      </c>
      <c r="D866" s="5">
        <v>55000000</v>
      </c>
      <c r="E866" s="5">
        <v>134218018</v>
      </c>
      <c r="F866" s="5">
        <v>300200000</v>
      </c>
      <c r="G866" s="5"/>
    </row>
    <row r="867" spans="1:7">
      <c r="A867" s="4">
        <v>866</v>
      </c>
      <c r="B867" s="6" t="s">
        <v>1300</v>
      </c>
      <c r="C867" s="12" t="s">
        <v>1301</v>
      </c>
      <c r="D867" s="5">
        <v>55000000</v>
      </c>
      <c r="E867" s="5">
        <v>128814019</v>
      </c>
      <c r="F867" s="5">
        <v>273814019</v>
      </c>
      <c r="G867" s="5"/>
    </row>
    <row r="868" spans="1:7">
      <c r="A868" s="4">
        <v>867</v>
      </c>
      <c r="B868" s="6">
        <v>41588</v>
      </c>
      <c r="C868" s="12" t="s">
        <v>1302</v>
      </c>
      <c r="D868" s="5">
        <v>55000000</v>
      </c>
      <c r="E868" s="5">
        <v>107136417</v>
      </c>
      <c r="F868" s="5">
        <v>220648184</v>
      </c>
      <c r="G868" s="5"/>
    </row>
    <row r="869" spans="1:7">
      <c r="A869" s="4">
        <v>868</v>
      </c>
      <c r="B869" s="6" t="s">
        <v>1303</v>
      </c>
      <c r="C869" s="12" t="s">
        <v>1304</v>
      </c>
      <c r="D869" s="5">
        <v>55000000</v>
      </c>
      <c r="E869" s="5">
        <v>105263257</v>
      </c>
      <c r="F869" s="5">
        <v>174463257</v>
      </c>
      <c r="G869" s="5"/>
    </row>
    <row r="870" spans="1:7">
      <c r="A870" s="4">
        <v>869</v>
      </c>
      <c r="B870" s="6">
        <v>37629</v>
      </c>
      <c r="C870" s="12" t="s">
        <v>1305</v>
      </c>
      <c r="D870" s="5">
        <v>55000000</v>
      </c>
      <c r="E870" s="5">
        <v>104354205</v>
      </c>
      <c r="F870" s="5">
        <v>126425115</v>
      </c>
      <c r="G870" s="5"/>
    </row>
    <row r="871" spans="1:7">
      <c r="A871" s="4">
        <v>870</v>
      </c>
      <c r="B871" s="6" t="s">
        <v>1177</v>
      </c>
      <c r="C871" s="12" t="s">
        <v>1306</v>
      </c>
      <c r="D871" s="5">
        <v>55000000</v>
      </c>
      <c r="E871" s="5">
        <v>101530738</v>
      </c>
      <c r="F871" s="5">
        <v>192165283</v>
      </c>
      <c r="G871" s="5"/>
    </row>
    <row r="872" spans="1:7">
      <c r="A872" s="4">
        <v>871</v>
      </c>
      <c r="B872" s="6" t="s">
        <v>1307</v>
      </c>
      <c r="C872" s="12" t="s">
        <v>1308</v>
      </c>
      <c r="D872" s="5">
        <v>55000000</v>
      </c>
      <c r="E872" s="5">
        <v>100328194</v>
      </c>
      <c r="F872" s="5">
        <v>282300000</v>
      </c>
      <c r="G872" s="5"/>
    </row>
    <row r="873" spans="1:7">
      <c r="A873" s="4">
        <v>872</v>
      </c>
      <c r="B873" s="6">
        <v>40425</v>
      </c>
      <c r="C873" s="12" t="s">
        <v>1309</v>
      </c>
      <c r="D873" s="5">
        <v>55000000</v>
      </c>
      <c r="E873" s="5">
        <v>98711404</v>
      </c>
      <c r="F873" s="5">
        <v>152269033</v>
      </c>
      <c r="G873" s="5"/>
    </row>
    <row r="874" spans="1:7">
      <c r="A874" s="4">
        <v>873</v>
      </c>
      <c r="B874" s="6" t="s">
        <v>1197</v>
      </c>
      <c r="C874" s="12" t="s">
        <v>1310</v>
      </c>
      <c r="D874" s="5">
        <v>55000000</v>
      </c>
      <c r="E874" s="5">
        <v>93932896</v>
      </c>
      <c r="F874" s="5">
        <v>163838217</v>
      </c>
      <c r="G874" s="5"/>
    </row>
    <row r="875" spans="1:7">
      <c r="A875" s="4">
        <v>874</v>
      </c>
      <c r="B875" s="6">
        <v>35038</v>
      </c>
      <c r="C875" s="12" t="s">
        <v>1311</v>
      </c>
      <c r="D875" s="5">
        <v>55000000</v>
      </c>
      <c r="E875" s="5">
        <v>91387195</v>
      </c>
      <c r="F875" s="5">
        <v>159387195</v>
      </c>
      <c r="G875" s="5"/>
    </row>
    <row r="876" spans="1:7">
      <c r="A876" s="4">
        <v>875</v>
      </c>
      <c r="B876" s="6" t="s">
        <v>1087</v>
      </c>
      <c r="C876" s="12" t="s">
        <v>1312</v>
      </c>
      <c r="D876" s="5">
        <v>55000000</v>
      </c>
      <c r="E876" s="5">
        <v>89706988</v>
      </c>
      <c r="F876" s="5">
        <v>214392904</v>
      </c>
      <c r="G876" s="5"/>
    </row>
    <row r="877" spans="1:7">
      <c r="A877" s="4">
        <v>876</v>
      </c>
      <c r="B877" s="6">
        <v>34589</v>
      </c>
      <c r="C877" s="12" t="s">
        <v>1313</v>
      </c>
      <c r="D877" s="5">
        <v>55000000</v>
      </c>
      <c r="E877" s="5">
        <v>83015089</v>
      </c>
      <c r="F877" s="5">
        <v>212200000</v>
      </c>
      <c r="G877" s="5"/>
    </row>
    <row r="878" spans="1:7">
      <c r="A878" s="4">
        <v>877</v>
      </c>
      <c r="B878" s="6">
        <v>36072</v>
      </c>
      <c r="C878" s="12" t="s">
        <v>1314</v>
      </c>
      <c r="D878" s="5">
        <v>55000000</v>
      </c>
      <c r="E878" s="5">
        <v>78750909</v>
      </c>
      <c r="F878" s="5">
        <v>198750909</v>
      </c>
      <c r="G878" s="5"/>
    </row>
    <row r="879" spans="1:7">
      <c r="A879" s="4">
        <v>878</v>
      </c>
      <c r="B879" s="6" t="s">
        <v>987</v>
      </c>
      <c r="C879" s="12" t="s">
        <v>1315</v>
      </c>
      <c r="D879" s="5">
        <v>55000000</v>
      </c>
      <c r="E879" s="5">
        <v>76223578</v>
      </c>
      <c r="F879" s="5">
        <v>259541430</v>
      </c>
      <c r="G879" s="5"/>
    </row>
    <row r="880" spans="1:7">
      <c r="A880" s="4">
        <v>879</v>
      </c>
      <c r="B880" s="6" t="s">
        <v>1316</v>
      </c>
      <c r="C880" s="12" t="s">
        <v>1317</v>
      </c>
      <c r="D880" s="5">
        <v>55000000</v>
      </c>
      <c r="E880" s="5">
        <v>71724497</v>
      </c>
      <c r="F880" s="5">
        <v>87524497</v>
      </c>
      <c r="G880" s="5"/>
    </row>
    <row r="881" spans="1:7">
      <c r="A881" s="4">
        <v>880</v>
      </c>
      <c r="B881" s="6" t="s">
        <v>1318</v>
      </c>
      <c r="C881" s="12" t="s">
        <v>1319</v>
      </c>
      <c r="D881" s="5">
        <v>55000000</v>
      </c>
      <c r="E881" s="5">
        <v>71565669</v>
      </c>
      <c r="F881" s="5">
        <v>196565669</v>
      </c>
      <c r="G881" s="5"/>
    </row>
    <row r="882" spans="1:7">
      <c r="A882" s="4">
        <v>881</v>
      </c>
      <c r="B882" s="6">
        <v>37904</v>
      </c>
      <c r="C882" s="12" t="s">
        <v>1320</v>
      </c>
      <c r="D882" s="5">
        <v>55000000</v>
      </c>
      <c r="E882" s="5">
        <v>70098138</v>
      </c>
      <c r="F882" s="5">
        <v>176469428</v>
      </c>
      <c r="G882" s="5"/>
    </row>
    <row r="883" spans="1:7">
      <c r="A883" s="4">
        <v>882</v>
      </c>
      <c r="B883" s="6" t="s">
        <v>100</v>
      </c>
      <c r="C883" s="12" t="s">
        <v>1321</v>
      </c>
      <c r="D883" s="5">
        <v>55000000</v>
      </c>
      <c r="E883" s="5">
        <v>68224452</v>
      </c>
      <c r="F883" s="5">
        <v>189624452</v>
      </c>
      <c r="G883" s="5"/>
    </row>
    <row r="884" spans="1:7">
      <c r="A884" s="4">
        <v>883</v>
      </c>
      <c r="B884" s="6" t="s">
        <v>1322</v>
      </c>
      <c r="C884" s="12" t="s">
        <v>1323</v>
      </c>
      <c r="D884" s="5">
        <v>55000000</v>
      </c>
      <c r="E884" s="5">
        <v>66458769</v>
      </c>
      <c r="F884" s="5">
        <v>98699769</v>
      </c>
      <c r="G884" s="5"/>
    </row>
    <row r="885" spans="1:7">
      <c r="A885" s="4">
        <v>884</v>
      </c>
      <c r="B885" s="6" t="s">
        <v>1324</v>
      </c>
      <c r="C885" s="12" t="s">
        <v>1325</v>
      </c>
      <c r="D885" s="5">
        <v>55000000</v>
      </c>
      <c r="E885" s="5">
        <v>66207920</v>
      </c>
      <c r="F885" s="5">
        <v>153535982</v>
      </c>
      <c r="G885" s="5"/>
    </row>
    <row r="886" spans="1:7">
      <c r="A886" s="4">
        <v>885</v>
      </c>
      <c r="B886" s="6" t="s">
        <v>1326</v>
      </c>
      <c r="C886" s="12" t="s">
        <v>1327</v>
      </c>
      <c r="D886" s="5">
        <v>55000000</v>
      </c>
      <c r="E886" s="5">
        <v>63408614</v>
      </c>
      <c r="F886" s="5">
        <v>63408614</v>
      </c>
      <c r="G886" s="5"/>
    </row>
    <row r="887" spans="1:7">
      <c r="A887" s="4">
        <v>886</v>
      </c>
      <c r="B887" s="6" t="s">
        <v>1328</v>
      </c>
      <c r="C887" s="12" t="s">
        <v>1329</v>
      </c>
      <c r="D887" s="5">
        <v>55000000</v>
      </c>
      <c r="E887" s="5">
        <v>58422650</v>
      </c>
      <c r="F887" s="5">
        <v>149022650</v>
      </c>
      <c r="G887" s="5"/>
    </row>
    <row r="888" spans="1:7">
      <c r="A888" s="4">
        <v>887</v>
      </c>
      <c r="B888" s="6" t="s">
        <v>1330</v>
      </c>
      <c r="C888" s="12" t="s">
        <v>1331</v>
      </c>
      <c r="D888" s="5">
        <v>55000000</v>
      </c>
      <c r="E888" s="5">
        <v>56932305</v>
      </c>
      <c r="F888" s="5">
        <v>71189835</v>
      </c>
      <c r="G888" s="5"/>
    </row>
    <row r="889" spans="1:7">
      <c r="A889" s="4">
        <v>888</v>
      </c>
      <c r="B889" s="6" t="s">
        <v>1332</v>
      </c>
      <c r="C889" s="12" t="s">
        <v>1333</v>
      </c>
      <c r="D889" s="5">
        <v>55000000</v>
      </c>
      <c r="E889" s="5">
        <v>56679192</v>
      </c>
      <c r="F889" s="5">
        <v>122079192</v>
      </c>
      <c r="G889" s="5"/>
    </row>
    <row r="890" spans="1:7">
      <c r="A890" s="4">
        <v>889</v>
      </c>
      <c r="B890" s="6">
        <v>41285</v>
      </c>
      <c r="C890" s="12" t="s">
        <v>1334</v>
      </c>
      <c r="D890" s="5">
        <v>55000000</v>
      </c>
      <c r="E890" s="5">
        <v>55750480</v>
      </c>
      <c r="F890" s="5">
        <v>110387072</v>
      </c>
      <c r="G890" s="5"/>
    </row>
    <row r="891" spans="1:7">
      <c r="A891" s="4">
        <v>890</v>
      </c>
      <c r="B891" s="6" t="s">
        <v>1335</v>
      </c>
      <c r="C891" s="12" t="s">
        <v>1336</v>
      </c>
      <c r="D891" s="5">
        <v>55000000</v>
      </c>
      <c r="E891" s="5">
        <v>54927174</v>
      </c>
      <c r="F891" s="5">
        <v>158500000</v>
      </c>
      <c r="G891" s="5"/>
    </row>
    <row r="892" spans="1:7">
      <c r="A892" s="4">
        <v>891</v>
      </c>
      <c r="B892" s="6" t="s">
        <v>1337</v>
      </c>
      <c r="C892" s="12" t="s">
        <v>1338</v>
      </c>
      <c r="D892" s="5">
        <v>55000000</v>
      </c>
      <c r="E892" s="5">
        <v>52075270</v>
      </c>
      <c r="F892" s="5">
        <v>129075270</v>
      </c>
      <c r="G892" s="5"/>
    </row>
    <row r="893" spans="1:7">
      <c r="A893" s="4">
        <v>892</v>
      </c>
      <c r="B893" s="6" t="s">
        <v>1114</v>
      </c>
      <c r="C893" s="12" t="s">
        <v>1339</v>
      </c>
      <c r="D893" s="5">
        <v>55000000</v>
      </c>
      <c r="E893" s="5">
        <v>51225796</v>
      </c>
      <c r="F893" s="5">
        <v>154605868</v>
      </c>
      <c r="G893" s="5"/>
    </row>
    <row r="894" spans="1:7">
      <c r="A894" s="4">
        <v>893</v>
      </c>
      <c r="B894" s="6" t="s">
        <v>654</v>
      </c>
      <c r="C894" s="12" t="s">
        <v>1340</v>
      </c>
      <c r="D894" s="5">
        <v>55000000</v>
      </c>
      <c r="E894" s="5">
        <v>51178893</v>
      </c>
      <c r="F894" s="5">
        <v>79312301</v>
      </c>
      <c r="G894" s="5"/>
    </row>
    <row r="895" spans="1:7">
      <c r="A895" s="4">
        <v>894</v>
      </c>
      <c r="B895" s="6" t="s">
        <v>1341</v>
      </c>
      <c r="C895" s="12" t="s">
        <v>1342</v>
      </c>
      <c r="D895" s="5">
        <v>55000000</v>
      </c>
      <c r="E895" s="5">
        <v>50047179</v>
      </c>
      <c r="F895" s="5">
        <v>151947179</v>
      </c>
      <c r="G895" s="5"/>
    </row>
    <row r="896" spans="1:7">
      <c r="A896" s="4">
        <v>895</v>
      </c>
      <c r="B896" s="6" t="s">
        <v>1343</v>
      </c>
      <c r="C896" s="12" t="s">
        <v>1344</v>
      </c>
      <c r="D896" s="5">
        <v>55000000</v>
      </c>
      <c r="E896" s="5">
        <v>41610884</v>
      </c>
      <c r="F896" s="5">
        <v>70692101</v>
      </c>
      <c r="G896" s="5"/>
    </row>
    <row r="897" spans="1:7">
      <c r="A897" s="4">
        <v>896</v>
      </c>
      <c r="B897" s="6" t="s">
        <v>11</v>
      </c>
      <c r="C897" s="12" t="s">
        <v>1345</v>
      </c>
      <c r="D897" s="5">
        <v>55000000</v>
      </c>
      <c r="E897" s="5">
        <v>39440655</v>
      </c>
      <c r="F897" s="5">
        <v>90552675</v>
      </c>
      <c r="G897" s="5"/>
    </row>
    <row r="898" spans="1:7">
      <c r="A898" s="4">
        <v>897</v>
      </c>
      <c r="B898" s="6">
        <v>35379</v>
      </c>
      <c r="C898" s="12" t="s">
        <v>1346</v>
      </c>
      <c r="D898" s="5">
        <v>55000000</v>
      </c>
      <c r="E898" s="5">
        <v>38564422</v>
      </c>
      <c r="F898" s="5">
        <v>38564422</v>
      </c>
      <c r="G898" s="5"/>
    </row>
    <row r="899" spans="1:7">
      <c r="A899" s="4">
        <v>898</v>
      </c>
      <c r="B899" s="6" t="s">
        <v>1347</v>
      </c>
      <c r="C899" s="12" t="s">
        <v>1348</v>
      </c>
      <c r="D899" s="5">
        <v>55000000</v>
      </c>
      <c r="E899" s="5">
        <v>35739802</v>
      </c>
      <c r="F899" s="5">
        <v>113805580</v>
      </c>
      <c r="G899" s="5"/>
    </row>
    <row r="900" spans="1:7">
      <c r="A900" s="4">
        <v>899</v>
      </c>
      <c r="B900" s="6" t="s">
        <v>1349</v>
      </c>
      <c r="C900" s="12" t="s">
        <v>1350</v>
      </c>
      <c r="D900" s="5">
        <v>55000000</v>
      </c>
      <c r="E900" s="5">
        <v>34353000</v>
      </c>
      <c r="F900" s="5">
        <v>67353000</v>
      </c>
      <c r="G900" s="5"/>
    </row>
    <row r="901" spans="1:7">
      <c r="A901" s="4">
        <v>900</v>
      </c>
      <c r="B901" s="6" t="s">
        <v>1351</v>
      </c>
      <c r="C901" s="12" t="s">
        <v>1352</v>
      </c>
      <c r="D901" s="5">
        <v>55000000</v>
      </c>
      <c r="E901" s="5">
        <v>34234008</v>
      </c>
      <c r="F901" s="5">
        <v>45016494</v>
      </c>
      <c r="G901" s="5"/>
    </row>
    <row r="902" spans="1:7">
      <c r="A902" s="4">
        <v>901</v>
      </c>
      <c r="B902" s="6">
        <v>36256</v>
      </c>
      <c r="C902" s="12" t="s">
        <v>1353</v>
      </c>
      <c r="D902" s="5">
        <v>55000000</v>
      </c>
      <c r="E902" s="5">
        <v>34105207</v>
      </c>
      <c r="F902" s="5">
        <v>34105207</v>
      </c>
      <c r="G902" s="5"/>
    </row>
    <row r="903" spans="1:7">
      <c r="A903" s="4">
        <v>902</v>
      </c>
      <c r="B903" s="6">
        <v>37967</v>
      </c>
      <c r="C903" s="12" t="s">
        <v>1354</v>
      </c>
      <c r="D903" s="5">
        <v>55000000</v>
      </c>
      <c r="E903" s="5">
        <v>33832741</v>
      </c>
      <c r="F903" s="5">
        <v>63537164</v>
      </c>
      <c r="G903" s="5"/>
    </row>
    <row r="904" spans="1:7">
      <c r="A904" s="4">
        <v>903</v>
      </c>
      <c r="B904" s="6" t="s">
        <v>1355</v>
      </c>
      <c r="C904" s="12" t="s">
        <v>1356</v>
      </c>
      <c r="D904" s="5">
        <v>55000000</v>
      </c>
      <c r="E904" s="5">
        <v>33479698</v>
      </c>
      <c r="F904" s="5">
        <v>43980363</v>
      </c>
      <c r="G904" s="5"/>
    </row>
    <row r="905" spans="1:7">
      <c r="A905" s="4">
        <v>904</v>
      </c>
      <c r="B905" s="6" t="s">
        <v>1357</v>
      </c>
      <c r="C905" s="12" t="s">
        <v>1358</v>
      </c>
      <c r="D905" s="5">
        <v>55000000</v>
      </c>
      <c r="E905" s="5">
        <v>31051126</v>
      </c>
      <c r="F905" s="5">
        <v>136143605</v>
      </c>
      <c r="G905" s="5"/>
    </row>
    <row r="906" spans="1:7">
      <c r="A906" s="4">
        <v>905</v>
      </c>
      <c r="B906" s="6" t="s">
        <v>564</v>
      </c>
      <c r="C906" s="12" t="s">
        <v>1359</v>
      </c>
      <c r="D906" s="5">
        <v>55000000</v>
      </c>
      <c r="E906" s="5">
        <v>26520140</v>
      </c>
      <c r="F906" s="5">
        <v>29220140</v>
      </c>
      <c r="G906" s="5"/>
    </row>
    <row r="907" spans="1:7">
      <c r="A907" s="4">
        <v>906</v>
      </c>
      <c r="B907" s="6">
        <v>38395</v>
      </c>
      <c r="C907" s="12" t="s">
        <v>1360</v>
      </c>
      <c r="D907" s="5">
        <v>55000000</v>
      </c>
      <c r="E907" s="5">
        <v>25857987</v>
      </c>
      <c r="F907" s="5">
        <v>47953341</v>
      </c>
      <c r="G907" s="5"/>
    </row>
    <row r="908" spans="1:7">
      <c r="A908" s="4">
        <v>907</v>
      </c>
      <c r="B908" s="6">
        <v>35103</v>
      </c>
      <c r="C908" s="12" t="s">
        <v>1361</v>
      </c>
      <c r="D908" s="5">
        <v>55000000</v>
      </c>
      <c r="E908" s="5">
        <v>21226204</v>
      </c>
      <c r="F908" s="5">
        <v>60209334</v>
      </c>
      <c r="G908" s="5"/>
    </row>
    <row r="909" spans="1:7">
      <c r="A909" s="4">
        <v>908</v>
      </c>
      <c r="B909" s="6" t="s">
        <v>1362</v>
      </c>
      <c r="C909" s="12" t="s">
        <v>1363</v>
      </c>
      <c r="D909" s="5">
        <v>55000000</v>
      </c>
      <c r="E909" s="5">
        <v>18582965</v>
      </c>
      <c r="F909" s="5">
        <v>18582965</v>
      </c>
      <c r="G909" s="5"/>
    </row>
    <row r="910" spans="1:7">
      <c r="A910" s="4">
        <v>909</v>
      </c>
      <c r="B910" s="6">
        <v>39426</v>
      </c>
      <c r="C910" s="12" t="s">
        <v>1364</v>
      </c>
      <c r="D910" s="5">
        <v>55000000</v>
      </c>
      <c r="E910" s="5">
        <v>16285240</v>
      </c>
      <c r="F910" s="5">
        <v>74870866</v>
      </c>
      <c r="G910" s="5"/>
    </row>
    <row r="911" spans="1:7">
      <c r="A911" s="4">
        <v>910</v>
      </c>
      <c r="B911" s="6">
        <v>40153</v>
      </c>
      <c r="C911" s="12" t="s">
        <v>1365</v>
      </c>
      <c r="D911" s="5">
        <v>55000000</v>
      </c>
      <c r="E911" s="5">
        <v>16123323</v>
      </c>
      <c r="F911" s="5">
        <v>16123323</v>
      </c>
      <c r="G911" s="5"/>
    </row>
    <row r="912" spans="1:7">
      <c r="A912" s="4">
        <v>911</v>
      </c>
      <c r="B912" s="6" t="s">
        <v>1366</v>
      </c>
      <c r="C912" s="12" t="s">
        <v>1367</v>
      </c>
      <c r="D912" s="5">
        <v>55000000</v>
      </c>
      <c r="E912" s="5">
        <v>12882934</v>
      </c>
      <c r="F912" s="5">
        <v>12923936</v>
      </c>
      <c r="G912" s="5"/>
    </row>
    <row r="913" spans="1:7">
      <c r="A913" s="4">
        <v>912</v>
      </c>
      <c r="B913" s="6">
        <v>35704</v>
      </c>
      <c r="C913" s="12" t="s">
        <v>1368</v>
      </c>
      <c r="D913" s="5">
        <v>55000000</v>
      </c>
      <c r="E913" s="5">
        <v>11532774</v>
      </c>
      <c r="F913" s="5">
        <v>11532774</v>
      </c>
      <c r="G913" s="5"/>
    </row>
    <row r="914" spans="1:7">
      <c r="A914" s="4">
        <v>913</v>
      </c>
      <c r="B914" s="6">
        <v>41276</v>
      </c>
      <c r="C914" s="12" t="s">
        <v>1369</v>
      </c>
      <c r="D914" s="5">
        <v>55000000</v>
      </c>
      <c r="E914" s="5">
        <v>9489829</v>
      </c>
      <c r="F914" s="5">
        <v>22597969</v>
      </c>
      <c r="G914" s="5"/>
    </row>
    <row r="915" spans="1:7">
      <c r="A915" s="4">
        <v>914</v>
      </c>
      <c r="B915" s="6" t="s">
        <v>1247</v>
      </c>
      <c r="C915" s="12" t="s">
        <v>1370</v>
      </c>
      <c r="D915" s="5">
        <v>55000000</v>
      </c>
      <c r="E915" s="5">
        <v>7221458</v>
      </c>
      <c r="F915" s="5">
        <v>9521458</v>
      </c>
      <c r="G915" s="5"/>
    </row>
    <row r="916" spans="1:7">
      <c r="A916" s="4">
        <v>915</v>
      </c>
      <c r="B916" s="6" t="s">
        <v>767</v>
      </c>
      <c r="C916" s="12" t="s">
        <v>1371</v>
      </c>
      <c r="D916" s="5">
        <v>55000000</v>
      </c>
      <c r="E916" s="5">
        <v>6768055</v>
      </c>
      <c r="F916" s="5">
        <v>28231444</v>
      </c>
      <c r="G916" s="5"/>
    </row>
    <row r="917" spans="1:7">
      <c r="A917" s="4">
        <v>916</v>
      </c>
      <c r="B917" s="6" t="s">
        <v>1372</v>
      </c>
      <c r="C917" s="12" t="s">
        <v>1373</v>
      </c>
      <c r="D917" s="5">
        <v>55000000</v>
      </c>
      <c r="E917" s="5">
        <v>6167817</v>
      </c>
      <c r="F917" s="5">
        <v>69759296</v>
      </c>
      <c r="G917" s="5"/>
    </row>
    <row r="918" spans="1:7">
      <c r="A918" s="4">
        <v>917</v>
      </c>
      <c r="B918" s="6">
        <v>39177</v>
      </c>
      <c r="C918" s="12" t="s">
        <v>1374</v>
      </c>
      <c r="D918" s="5">
        <v>55000000</v>
      </c>
      <c r="E918" s="5">
        <v>5755286</v>
      </c>
      <c r="F918" s="5">
        <v>6521829</v>
      </c>
      <c r="G918" s="5"/>
    </row>
    <row r="919" spans="1:7">
      <c r="A919" s="4">
        <v>918</v>
      </c>
      <c r="B919" s="6" t="s">
        <v>1375</v>
      </c>
      <c r="C919" s="12" t="s">
        <v>1376</v>
      </c>
      <c r="D919" s="5">
        <v>55000000</v>
      </c>
      <c r="E919" s="5">
        <v>1147784</v>
      </c>
      <c r="F919" s="5">
        <v>1147784</v>
      </c>
      <c r="G919" s="5"/>
    </row>
    <row r="920" spans="1:7">
      <c r="A920" s="4">
        <v>919</v>
      </c>
      <c r="B920" s="6" t="s">
        <v>983</v>
      </c>
      <c r="C920" s="12" t="s">
        <v>1377</v>
      </c>
      <c r="D920" s="5">
        <v>55000000</v>
      </c>
      <c r="E920" s="5">
        <v>79161</v>
      </c>
      <c r="F920" s="5">
        <v>1807990</v>
      </c>
      <c r="G920" s="5"/>
    </row>
    <row r="921" spans="1:7">
      <c r="A921" s="4">
        <v>920</v>
      </c>
      <c r="B921" s="6" t="s">
        <v>1378</v>
      </c>
      <c r="C921" s="12" t="s">
        <v>1379</v>
      </c>
      <c r="D921" s="5">
        <v>54000000</v>
      </c>
      <c r="E921" s="5">
        <v>108185706</v>
      </c>
      <c r="F921" s="5">
        <v>108185706</v>
      </c>
      <c r="G921" s="5"/>
    </row>
    <row r="922" spans="1:7">
      <c r="A922" s="4">
        <v>921</v>
      </c>
      <c r="B922" s="6" t="s">
        <v>1380</v>
      </c>
      <c r="C922" s="12" t="s">
        <v>1381</v>
      </c>
      <c r="D922" s="5">
        <v>54000000</v>
      </c>
      <c r="E922" s="5">
        <v>81676888</v>
      </c>
      <c r="F922" s="5">
        <v>154338601</v>
      </c>
      <c r="G922" s="5"/>
    </row>
    <row r="923" spans="1:7">
      <c r="A923" s="4">
        <v>922</v>
      </c>
      <c r="B923" s="6" t="s">
        <v>1090</v>
      </c>
      <c r="C923" s="12" t="s">
        <v>1382</v>
      </c>
      <c r="D923" s="5">
        <v>54000000</v>
      </c>
      <c r="E923" s="5">
        <v>75802010</v>
      </c>
      <c r="F923" s="5">
        <v>130402010</v>
      </c>
      <c r="G923" s="5"/>
    </row>
    <row r="924" spans="1:7">
      <c r="A924" s="4">
        <v>923</v>
      </c>
      <c r="B924" s="6" t="s">
        <v>1175</v>
      </c>
      <c r="C924" s="12" t="s">
        <v>1383</v>
      </c>
      <c r="D924" s="5">
        <v>54000000</v>
      </c>
      <c r="E924" s="5">
        <v>69951824</v>
      </c>
      <c r="F924" s="5">
        <v>166617328</v>
      </c>
      <c r="G924" s="5"/>
    </row>
    <row r="925" spans="1:7">
      <c r="A925" s="4">
        <v>924</v>
      </c>
      <c r="B925" s="6" t="s">
        <v>1384</v>
      </c>
      <c r="C925" s="12" t="s">
        <v>1385</v>
      </c>
      <c r="D925" s="5">
        <v>54000000</v>
      </c>
      <c r="E925" s="5">
        <v>66520529</v>
      </c>
      <c r="F925" s="5">
        <v>66520529</v>
      </c>
      <c r="G925" s="5"/>
    </row>
    <row r="926" spans="1:7">
      <c r="A926" s="4">
        <v>925</v>
      </c>
      <c r="B926" s="6" t="s">
        <v>1386</v>
      </c>
      <c r="C926" s="12" t="s">
        <v>1387</v>
      </c>
      <c r="D926" s="5">
        <v>54000000</v>
      </c>
      <c r="E926" s="5">
        <v>26850426</v>
      </c>
      <c r="F926" s="5">
        <v>50719373</v>
      </c>
      <c r="G926" s="5"/>
    </row>
    <row r="927" spans="1:7">
      <c r="A927" s="4">
        <v>926</v>
      </c>
      <c r="B927" s="6">
        <v>37629</v>
      </c>
      <c r="C927" s="12" t="s">
        <v>1388</v>
      </c>
      <c r="D927" s="5">
        <v>54000000</v>
      </c>
      <c r="E927" s="5">
        <v>6087542</v>
      </c>
      <c r="F927" s="5">
        <v>7126002</v>
      </c>
      <c r="G927" s="5"/>
    </row>
    <row r="928" spans="1:7">
      <c r="A928" s="4">
        <v>927</v>
      </c>
      <c r="B928" s="6" t="s">
        <v>812</v>
      </c>
      <c r="C928" s="12" t="s">
        <v>1389</v>
      </c>
      <c r="D928" s="5">
        <v>53012938</v>
      </c>
      <c r="E928" s="5">
        <v>70327868</v>
      </c>
      <c r="F928" s="5">
        <v>107190108</v>
      </c>
      <c r="G928" s="5"/>
    </row>
    <row r="929" spans="1:7">
      <c r="A929" s="4">
        <v>928</v>
      </c>
      <c r="B929" s="6">
        <v>38480</v>
      </c>
      <c r="C929" s="12" t="s">
        <v>1390</v>
      </c>
      <c r="D929" s="5">
        <v>53000000</v>
      </c>
      <c r="E929" s="5">
        <v>80270227</v>
      </c>
      <c r="F929" s="5">
        <v>109848461</v>
      </c>
      <c r="G929" s="5"/>
    </row>
    <row r="930" spans="1:7">
      <c r="A930" s="4">
        <v>929</v>
      </c>
      <c r="B930" s="6" t="s">
        <v>508</v>
      </c>
      <c r="C930" s="12" t="s">
        <v>1391</v>
      </c>
      <c r="D930" s="5">
        <v>53000000</v>
      </c>
      <c r="E930" s="5">
        <v>73357727</v>
      </c>
      <c r="F930" s="5">
        <v>131159781</v>
      </c>
      <c r="G930" s="5"/>
    </row>
    <row r="931" spans="1:7">
      <c r="A931" s="4">
        <v>930</v>
      </c>
      <c r="B931" s="6" t="s">
        <v>1061</v>
      </c>
      <c r="C931" s="12" t="s">
        <v>1392</v>
      </c>
      <c r="D931" s="5">
        <v>53000000</v>
      </c>
      <c r="E931" s="5">
        <v>62575678</v>
      </c>
      <c r="F931" s="5">
        <v>98837872</v>
      </c>
      <c r="G931" s="5"/>
    </row>
    <row r="932" spans="1:7">
      <c r="A932" s="4">
        <v>931</v>
      </c>
      <c r="B932" s="6" t="s">
        <v>1171</v>
      </c>
      <c r="C932" s="12" t="s">
        <v>1393</v>
      </c>
      <c r="D932" s="5">
        <v>53000000</v>
      </c>
      <c r="E932" s="5">
        <v>58403409</v>
      </c>
      <c r="F932" s="5">
        <v>139801410</v>
      </c>
      <c r="G932" s="5"/>
    </row>
    <row r="933" spans="1:7">
      <c r="A933" s="4">
        <v>932</v>
      </c>
      <c r="B933" s="6" t="s">
        <v>1394</v>
      </c>
      <c r="C933" s="12" t="s">
        <v>1395</v>
      </c>
      <c r="D933" s="5">
        <v>53000000</v>
      </c>
      <c r="E933" s="5">
        <v>57386369</v>
      </c>
      <c r="F933" s="5">
        <v>179213196</v>
      </c>
      <c r="G933" s="5"/>
    </row>
    <row r="934" spans="1:7">
      <c r="A934" s="4">
        <v>933</v>
      </c>
      <c r="B934" s="6">
        <v>36933</v>
      </c>
      <c r="C934" s="12" t="s">
        <v>1396</v>
      </c>
      <c r="D934" s="5">
        <v>53000000</v>
      </c>
      <c r="E934" s="5">
        <v>45207112</v>
      </c>
      <c r="F934" s="5">
        <v>54207112</v>
      </c>
      <c r="G934" s="5"/>
    </row>
    <row r="935" spans="1:7">
      <c r="A935" s="4">
        <v>934</v>
      </c>
      <c r="B935" s="6" t="s">
        <v>1397</v>
      </c>
      <c r="C935" s="12" t="s">
        <v>1398</v>
      </c>
      <c r="D935" s="5">
        <v>53000000</v>
      </c>
      <c r="E935" s="5">
        <v>33602376</v>
      </c>
      <c r="F935" s="5">
        <v>63657941</v>
      </c>
      <c r="G935" s="5"/>
    </row>
    <row r="936" spans="1:7">
      <c r="A936" s="4">
        <v>935</v>
      </c>
      <c r="B936" s="6">
        <v>39237</v>
      </c>
      <c r="C936" s="12" t="s">
        <v>1399</v>
      </c>
      <c r="D936" s="5">
        <v>53000000</v>
      </c>
      <c r="E936" s="5">
        <v>25031037</v>
      </c>
      <c r="F936" s="5">
        <v>50187789</v>
      </c>
      <c r="G936" s="5"/>
    </row>
    <row r="937" spans="1:7">
      <c r="A937" s="4">
        <v>936</v>
      </c>
      <c r="B937" s="6" t="s">
        <v>1190</v>
      </c>
      <c r="C937" s="12" t="s">
        <v>1400</v>
      </c>
      <c r="D937" s="5">
        <v>53000000</v>
      </c>
      <c r="E937" s="5">
        <v>22852487</v>
      </c>
      <c r="F937" s="5">
        <v>22852487</v>
      </c>
      <c r="G937" s="5"/>
    </row>
    <row r="938" spans="1:7">
      <c r="A938" s="4">
        <v>937</v>
      </c>
      <c r="B938" s="6" t="s">
        <v>1401</v>
      </c>
      <c r="C938" s="12" t="s">
        <v>1402</v>
      </c>
      <c r="D938" s="5">
        <v>52500000</v>
      </c>
      <c r="E938" s="5">
        <v>95720716</v>
      </c>
      <c r="F938" s="5">
        <v>134612435</v>
      </c>
      <c r="G938" s="5"/>
    </row>
    <row r="939" spans="1:7">
      <c r="A939" s="4">
        <v>938</v>
      </c>
      <c r="B939" s="6" t="s">
        <v>1403</v>
      </c>
      <c r="C939" s="12" t="s">
        <v>1404</v>
      </c>
      <c r="D939" s="5">
        <v>52000000</v>
      </c>
      <c r="E939" s="5">
        <v>164606800</v>
      </c>
      <c r="F939" s="5">
        <v>355612291</v>
      </c>
      <c r="G939" s="5"/>
    </row>
    <row r="940" spans="1:7">
      <c r="A940" s="4">
        <v>939</v>
      </c>
      <c r="B940" s="6" t="s">
        <v>45</v>
      </c>
      <c r="C940" s="12" t="s">
        <v>1405</v>
      </c>
      <c r="D940" s="5">
        <v>52000000</v>
      </c>
      <c r="E940" s="5">
        <v>144130063</v>
      </c>
      <c r="F940" s="5">
        <v>602500560</v>
      </c>
      <c r="G940" s="5"/>
    </row>
    <row r="941" spans="1:7">
      <c r="A941" s="4">
        <v>940</v>
      </c>
      <c r="B941" s="6">
        <v>38754</v>
      </c>
      <c r="C941" s="12" t="s">
        <v>1406</v>
      </c>
      <c r="D941" s="5">
        <v>52000000</v>
      </c>
      <c r="E941" s="5">
        <v>118703275</v>
      </c>
      <c r="F941" s="5">
        <v>205727307</v>
      </c>
      <c r="G941" s="5"/>
    </row>
    <row r="942" spans="1:7">
      <c r="A942" s="4">
        <v>941</v>
      </c>
      <c r="B942" s="6">
        <v>40514</v>
      </c>
      <c r="C942" s="12" t="s">
        <v>1407</v>
      </c>
      <c r="D942" s="5">
        <v>52000000</v>
      </c>
      <c r="E942" s="5">
        <v>110485654</v>
      </c>
      <c r="F942" s="5">
        <v>217569328</v>
      </c>
      <c r="G942" s="5"/>
    </row>
    <row r="943" spans="1:7">
      <c r="A943" s="4">
        <v>942</v>
      </c>
      <c r="B943" s="6" t="s">
        <v>1001</v>
      </c>
      <c r="C943" s="12" t="s">
        <v>1408</v>
      </c>
      <c r="D943" s="5">
        <v>52000000</v>
      </c>
      <c r="E943" s="5">
        <v>42438300</v>
      </c>
      <c r="F943" s="5">
        <v>110400000</v>
      </c>
      <c r="G943" s="5"/>
    </row>
    <row r="944" spans="1:7">
      <c r="A944" s="4">
        <v>943</v>
      </c>
      <c r="B944" s="6">
        <v>40671</v>
      </c>
      <c r="C944" s="12" t="s">
        <v>1409</v>
      </c>
      <c r="D944" s="5">
        <v>52000000</v>
      </c>
      <c r="E944" s="5">
        <v>37081475</v>
      </c>
      <c r="F944" s="5">
        <v>75835124</v>
      </c>
      <c r="G944" s="5"/>
    </row>
    <row r="945" spans="1:7">
      <c r="A945" s="4">
        <v>944</v>
      </c>
      <c r="B945" s="6" t="s">
        <v>1410</v>
      </c>
      <c r="C945" s="12" t="s">
        <v>1411</v>
      </c>
      <c r="D945" s="5">
        <v>52000000</v>
      </c>
      <c r="E945" s="5">
        <v>36400491</v>
      </c>
      <c r="F945" s="5">
        <v>97709034</v>
      </c>
      <c r="G945" s="5"/>
    </row>
    <row r="946" spans="1:7">
      <c r="A946" s="4">
        <v>945</v>
      </c>
      <c r="B946" s="6" t="s">
        <v>1149</v>
      </c>
      <c r="C946" s="12" t="s">
        <v>1412</v>
      </c>
      <c r="D946" s="5">
        <v>52000000</v>
      </c>
      <c r="E946" s="5">
        <v>34580635</v>
      </c>
      <c r="F946" s="5">
        <v>47407635</v>
      </c>
      <c r="G946" s="5"/>
    </row>
    <row r="947" spans="1:7">
      <c r="A947" s="4">
        <v>946</v>
      </c>
      <c r="B947" s="6">
        <v>40300</v>
      </c>
      <c r="C947" s="12" t="s">
        <v>1413</v>
      </c>
      <c r="D947" s="5">
        <v>52000000</v>
      </c>
      <c r="E947" s="5">
        <v>24077427</v>
      </c>
      <c r="F947" s="5">
        <v>53139168</v>
      </c>
      <c r="G947" s="5"/>
    </row>
    <row r="948" spans="1:7">
      <c r="A948" s="4">
        <v>947</v>
      </c>
      <c r="B948" s="6" t="s">
        <v>1414</v>
      </c>
      <c r="C948" s="12" t="s">
        <v>1415</v>
      </c>
      <c r="D948" s="5">
        <v>52000000</v>
      </c>
      <c r="E948" s="5">
        <v>23010607</v>
      </c>
      <c r="F948" s="5">
        <v>23010607</v>
      </c>
      <c r="G948" s="5"/>
    </row>
    <row r="949" spans="1:7">
      <c r="A949" s="4">
        <v>948</v>
      </c>
      <c r="B949" s="6" t="s">
        <v>1416</v>
      </c>
      <c r="C949" s="12" t="s">
        <v>1417</v>
      </c>
      <c r="D949" s="5">
        <v>51000000</v>
      </c>
      <c r="E949" s="5">
        <v>90570999</v>
      </c>
      <c r="F949" s="5">
        <v>149270999</v>
      </c>
      <c r="G949" s="5"/>
    </row>
    <row r="950" spans="1:7">
      <c r="A950" s="4">
        <v>949</v>
      </c>
      <c r="B950" s="6">
        <v>38815</v>
      </c>
      <c r="C950" s="12" t="s">
        <v>1418</v>
      </c>
      <c r="D950" s="5">
        <v>51000000</v>
      </c>
      <c r="E950" s="5">
        <v>72779000</v>
      </c>
      <c r="F950" s="5">
        <v>118583844</v>
      </c>
      <c r="G950" s="5"/>
    </row>
    <row r="951" spans="1:7">
      <c r="A951" s="4">
        <v>950</v>
      </c>
      <c r="B951" s="6" t="s">
        <v>769</v>
      </c>
      <c r="C951" s="12" t="s">
        <v>1419</v>
      </c>
      <c r="D951" s="5">
        <v>51000000</v>
      </c>
      <c r="E951" s="5">
        <v>35093569</v>
      </c>
      <c r="F951" s="5">
        <v>46815807</v>
      </c>
      <c r="G951" s="5"/>
    </row>
    <row r="952" spans="1:7">
      <c r="A952" s="4">
        <v>951</v>
      </c>
      <c r="B952" s="6">
        <v>40636</v>
      </c>
      <c r="C952" s="12" t="s">
        <v>1420</v>
      </c>
      <c r="D952" s="5">
        <v>50200000</v>
      </c>
      <c r="E952" s="5">
        <v>62495645</v>
      </c>
      <c r="F952" s="5">
        <v>126931325</v>
      </c>
      <c r="G952" s="5"/>
    </row>
    <row r="953" spans="1:7">
      <c r="A953" s="4">
        <v>952</v>
      </c>
      <c r="B953" s="6" t="s">
        <v>53</v>
      </c>
      <c r="C953" s="12" t="s">
        <v>54</v>
      </c>
      <c r="D953" s="5">
        <v>50000000</v>
      </c>
      <c r="E953" s="5">
        <v>296623634</v>
      </c>
      <c r="F953" s="5">
        <v>687557727</v>
      </c>
      <c r="G953" s="5"/>
    </row>
    <row r="954" spans="1:7">
      <c r="A954" s="4">
        <v>953</v>
      </c>
      <c r="B954" s="6" t="s">
        <v>1394</v>
      </c>
      <c r="C954" s="12" t="s">
        <v>1421</v>
      </c>
      <c r="D954" s="5">
        <v>50000000</v>
      </c>
      <c r="E954" s="5">
        <v>267655011</v>
      </c>
      <c r="F954" s="5">
        <v>491812794</v>
      </c>
      <c r="G954" s="5"/>
    </row>
    <row r="955" spans="1:7">
      <c r="A955" s="4">
        <v>954</v>
      </c>
      <c r="B955" s="6" t="s">
        <v>1422</v>
      </c>
      <c r="C955" s="12" t="s">
        <v>1423</v>
      </c>
      <c r="D955" s="5">
        <v>50000000</v>
      </c>
      <c r="E955" s="5">
        <v>218665740</v>
      </c>
      <c r="F955" s="5">
        <v>556016627</v>
      </c>
      <c r="G955" s="5"/>
    </row>
    <row r="956" spans="1:7">
      <c r="A956" s="4">
        <v>955</v>
      </c>
      <c r="B956" s="6" t="s">
        <v>256</v>
      </c>
      <c r="C956" s="12" t="s">
        <v>1424</v>
      </c>
      <c r="D956" s="5">
        <v>50000000</v>
      </c>
      <c r="E956" s="5">
        <v>191719337</v>
      </c>
      <c r="F956" s="5">
        <v>331333876</v>
      </c>
      <c r="G956" s="5"/>
    </row>
    <row r="957" spans="1:7">
      <c r="A957" s="4">
        <v>956</v>
      </c>
      <c r="B957" s="6" t="s">
        <v>1425</v>
      </c>
      <c r="C957" s="12" t="s">
        <v>1426</v>
      </c>
      <c r="D957" s="5">
        <v>50000000</v>
      </c>
      <c r="E957" s="5">
        <v>165493908</v>
      </c>
      <c r="F957" s="5">
        <v>390500000</v>
      </c>
      <c r="G957" s="5"/>
    </row>
    <row r="958" spans="1:7">
      <c r="A958" s="4">
        <v>957</v>
      </c>
      <c r="B958" s="6" t="s">
        <v>786</v>
      </c>
      <c r="C958" s="12" t="s">
        <v>1427</v>
      </c>
      <c r="D958" s="5">
        <v>50000000</v>
      </c>
      <c r="E958" s="5">
        <v>153952592</v>
      </c>
      <c r="F958" s="5">
        <v>274000000</v>
      </c>
      <c r="G958" s="5"/>
    </row>
    <row r="959" spans="1:7">
      <c r="A959" s="4">
        <v>958</v>
      </c>
      <c r="B959" s="6" t="s">
        <v>297</v>
      </c>
      <c r="C959" s="12" t="s">
        <v>1428</v>
      </c>
      <c r="D959" s="5">
        <v>50000000</v>
      </c>
      <c r="E959" s="5">
        <v>150357137</v>
      </c>
      <c r="F959" s="5">
        <v>238757137</v>
      </c>
      <c r="G959" s="5"/>
    </row>
    <row r="960" spans="1:7">
      <c r="A960" s="4">
        <v>959</v>
      </c>
      <c r="B960" s="6" t="s">
        <v>1429</v>
      </c>
      <c r="C960" s="12" t="s">
        <v>1430</v>
      </c>
      <c r="D960" s="5">
        <v>50000000</v>
      </c>
      <c r="E960" s="5">
        <v>148478011</v>
      </c>
      <c r="F960" s="5">
        <v>314111923</v>
      </c>
      <c r="G960" s="5"/>
    </row>
    <row r="961" spans="1:7">
      <c r="A961" s="4">
        <v>960</v>
      </c>
      <c r="B961" s="6" t="s">
        <v>776</v>
      </c>
      <c r="C961" s="12" t="s">
        <v>1431</v>
      </c>
      <c r="D961" s="5">
        <v>50000000</v>
      </c>
      <c r="E961" s="5">
        <v>135014968</v>
      </c>
      <c r="F961" s="5">
        <v>202173000</v>
      </c>
      <c r="G961" s="5"/>
    </row>
    <row r="962" spans="1:7">
      <c r="A962" s="4">
        <v>961</v>
      </c>
      <c r="B962" s="6" t="s">
        <v>1030</v>
      </c>
      <c r="C962" s="12" t="s">
        <v>1432</v>
      </c>
      <c r="D962" s="5">
        <v>50000000</v>
      </c>
      <c r="E962" s="5">
        <v>128002372</v>
      </c>
      <c r="F962" s="5">
        <v>203502372</v>
      </c>
      <c r="G962" s="5"/>
    </row>
    <row r="963" spans="1:7">
      <c r="A963" s="4">
        <v>962</v>
      </c>
      <c r="B963" s="6" t="s">
        <v>1433</v>
      </c>
      <c r="C963" s="12" t="s">
        <v>1434</v>
      </c>
      <c r="D963" s="5">
        <v>50000000</v>
      </c>
      <c r="E963" s="5">
        <v>127411564</v>
      </c>
      <c r="F963" s="5">
        <v>212411564</v>
      </c>
      <c r="G963" s="5"/>
    </row>
    <row r="964" spans="1:7">
      <c r="A964" s="4">
        <v>963</v>
      </c>
      <c r="B964" s="6" t="s">
        <v>1435</v>
      </c>
      <c r="C964" s="12" t="s">
        <v>1436</v>
      </c>
      <c r="D964" s="5">
        <v>50000000</v>
      </c>
      <c r="E964" s="5">
        <v>127352707</v>
      </c>
      <c r="F964" s="5">
        <v>172185754</v>
      </c>
      <c r="G964" s="5"/>
    </row>
    <row r="965" spans="1:7">
      <c r="A965" s="4">
        <v>964</v>
      </c>
      <c r="B965" s="6">
        <v>40792</v>
      </c>
      <c r="C965" s="12" t="s">
        <v>1437</v>
      </c>
      <c r="D965" s="5">
        <v>50000000</v>
      </c>
      <c r="E965" s="5">
        <v>127004179</v>
      </c>
      <c r="F965" s="5">
        <v>257972745</v>
      </c>
      <c r="G965" s="5"/>
    </row>
    <row r="966" spans="1:7">
      <c r="A966" s="4">
        <v>965</v>
      </c>
      <c r="B966" s="6" t="s">
        <v>1438</v>
      </c>
      <c r="C966" s="12" t="s">
        <v>1439</v>
      </c>
      <c r="D966" s="5">
        <v>50000000</v>
      </c>
      <c r="E966" s="5">
        <v>126293452</v>
      </c>
      <c r="F966" s="5">
        <v>171269535</v>
      </c>
      <c r="G966" s="5"/>
    </row>
    <row r="967" spans="1:7">
      <c r="A967" s="4">
        <v>966</v>
      </c>
      <c r="B967" s="6" t="s">
        <v>1440</v>
      </c>
      <c r="C967" s="12" t="s">
        <v>1441</v>
      </c>
      <c r="D967" s="5">
        <v>50000000</v>
      </c>
      <c r="E967" s="5">
        <v>125548685</v>
      </c>
      <c r="F967" s="5">
        <v>257805243</v>
      </c>
      <c r="G967" s="5"/>
    </row>
    <row r="968" spans="1:7">
      <c r="A968" s="4">
        <v>967</v>
      </c>
      <c r="B968" s="6">
        <v>37804</v>
      </c>
      <c r="C968" s="12" t="s">
        <v>1442</v>
      </c>
      <c r="D968" s="5">
        <v>50000000</v>
      </c>
      <c r="E968" s="5">
        <v>105807520</v>
      </c>
      <c r="F968" s="5">
        <v>178890782</v>
      </c>
      <c r="G968" s="5"/>
    </row>
    <row r="969" spans="1:7">
      <c r="A969" s="4">
        <v>968</v>
      </c>
      <c r="B969" s="6">
        <v>34649</v>
      </c>
      <c r="C969" s="12" t="s">
        <v>1443</v>
      </c>
      <c r="D969" s="5">
        <v>50000000</v>
      </c>
      <c r="E969" s="5">
        <v>105264608</v>
      </c>
      <c r="F969" s="5">
        <v>223564608</v>
      </c>
      <c r="G969" s="5"/>
    </row>
    <row r="970" spans="1:7">
      <c r="A970" s="4">
        <v>969</v>
      </c>
      <c r="B970" s="6" t="s">
        <v>1175</v>
      </c>
      <c r="C970" s="12" t="s">
        <v>1444</v>
      </c>
      <c r="D970" s="5">
        <v>50000000</v>
      </c>
      <c r="E970" s="5">
        <v>97690976</v>
      </c>
      <c r="F970" s="5">
        <v>225990976</v>
      </c>
      <c r="G970" s="5"/>
    </row>
    <row r="971" spans="1:7">
      <c r="A971" s="4">
        <v>970</v>
      </c>
      <c r="B971" s="6" t="s">
        <v>1445</v>
      </c>
      <c r="C971" s="12" t="s">
        <v>1446</v>
      </c>
      <c r="D971" s="5">
        <v>50000000</v>
      </c>
      <c r="E971" s="5">
        <v>91742160</v>
      </c>
      <c r="F971" s="5">
        <v>212742160</v>
      </c>
      <c r="G971" s="5"/>
    </row>
    <row r="972" spans="1:7">
      <c r="A972" s="4">
        <v>971</v>
      </c>
      <c r="B972" s="6" t="s">
        <v>776</v>
      </c>
      <c r="C972" s="12" t="s">
        <v>1447</v>
      </c>
      <c r="D972" s="5">
        <v>50000000</v>
      </c>
      <c r="E972" s="5">
        <v>91137662</v>
      </c>
      <c r="F972" s="5">
        <v>159745279</v>
      </c>
      <c r="G972" s="5"/>
    </row>
    <row r="973" spans="1:7">
      <c r="A973" s="4">
        <v>972</v>
      </c>
      <c r="B973" s="6">
        <v>41525</v>
      </c>
      <c r="C973" s="12" t="s">
        <v>1448</v>
      </c>
      <c r="D973" s="5">
        <v>50000000</v>
      </c>
      <c r="E973" s="5">
        <v>90282580</v>
      </c>
      <c r="F973" s="5">
        <v>238059569</v>
      </c>
      <c r="G973" s="5"/>
    </row>
    <row r="974" spans="1:7">
      <c r="A974" s="4">
        <v>973</v>
      </c>
      <c r="B974" s="6">
        <v>38993</v>
      </c>
      <c r="C974" s="12" t="s">
        <v>1449</v>
      </c>
      <c r="D974" s="5">
        <v>50000000</v>
      </c>
      <c r="E974" s="5">
        <v>88715192</v>
      </c>
      <c r="F974" s="5">
        <v>128402901</v>
      </c>
      <c r="G974" s="5"/>
    </row>
    <row r="975" spans="1:7">
      <c r="A975" s="4">
        <v>974</v>
      </c>
      <c r="B975" s="6" t="s">
        <v>1450</v>
      </c>
      <c r="C975" s="12" t="s">
        <v>1451</v>
      </c>
      <c r="D975" s="5">
        <v>50000000</v>
      </c>
      <c r="E975" s="5">
        <v>88634237</v>
      </c>
      <c r="F975" s="5">
        <v>185798265</v>
      </c>
      <c r="G975" s="5"/>
    </row>
    <row r="976" spans="1:7">
      <c r="A976" s="4">
        <v>975</v>
      </c>
      <c r="B976" s="6" t="s">
        <v>178</v>
      </c>
      <c r="C976" s="12" t="s">
        <v>1452</v>
      </c>
      <c r="D976" s="5">
        <v>50000000</v>
      </c>
      <c r="E976" s="5">
        <v>84351197</v>
      </c>
      <c r="F976" s="5">
        <v>147142328</v>
      </c>
      <c r="G976" s="5"/>
    </row>
    <row r="977" spans="1:7">
      <c r="A977" s="4">
        <v>976</v>
      </c>
      <c r="B977" s="6">
        <v>36282</v>
      </c>
      <c r="C977" s="12" t="s">
        <v>1453</v>
      </c>
      <c r="D977" s="5">
        <v>50000000</v>
      </c>
      <c r="E977" s="5">
        <v>81526121</v>
      </c>
      <c r="F977" s="5">
        <v>161626121</v>
      </c>
      <c r="G977" s="5"/>
    </row>
    <row r="978" spans="1:7">
      <c r="A978" s="4">
        <v>977</v>
      </c>
      <c r="B978" s="6">
        <v>34948</v>
      </c>
      <c r="C978" s="12" t="s">
        <v>1454</v>
      </c>
      <c r="D978" s="5">
        <v>50000000</v>
      </c>
      <c r="E978" s="5">
        <v>81022333</v>
      </c>
      <c r="F978" s="5">
        <v>152022333</v>
      </c>
      <c r="G978" s="5"/>
    </row>
    <row r="979" spans="1:7">
      <c r="A979" s="4">
        <v>978</v>
      </c>
      <c r="B979" s="6" t="s">
        <v>1202</v>
      </c>
      <c r="C979" s="12" t="s">
        <v>1455</v>
      </c>
      <c r="D979" s="5">
        <v>50000000</v>
      </c>
      <c r="E979" s="5">
        <v>79957634</v>
      </c>
      <c r="F979" s="5">
        <v>186450317</v>
      </c>
      <c r="G979" s="5"/>
    </row>
    <row r="980" spans="1:7">
      <c r="A980" s="4">
        <v>979</v>
      </c>
      <c r="B980" s="6" t="s">
        <v>1456</v>
      </c>
      <c r="C980" s="12" t="s">
        <v>1457</v>
      </c>
      <c r="D980" s="5">
        <v>50000000</v>
      </c>
      <c r="E980" s="5">
        <v>75941727</v>
      </c>
      <c r="F980" s="5">
        <v>161941727</v>
      </c>
      <c r="G980" s="5"/>
    </row>
    <row r="981" spans="1:7">
      <c r="A981" s="4">
        <v>980</v>
      </c>
      <c r="B981" s="6" t="s">
        <v>1458</v>
      </c>
      <c r="C981" s="12" t="s">
        <v>1459</v>
      </c>
      <c r="D981" s="5">
        <v>50000000</v>
      </c>
      <c r="E981" s="5">
        <v>75624550</v>
      </c>
      <c r="F981" s="5">
        <v>118729073</v>
      </c>
      <c r="G981" s="5"/>
    </row>
    <row r="982" spans="1:7">
      <c r="A982" s="4">
        <v>981</v>
      </c>
      <c r="B982" s="6" t="s">
        <v>975</v>
      </c>
      <c r="C982" s="12" t="s">
        <v>1460</v>
      </c>
      <c r="D982" s="5">
        <v>50000000</v>
      </c>
      <c r="E982" s="5">
        <v>75605492</v>
      </c>
      <c r="F982" s="5">
        <v>111300835</v>
      </c>
      <c r="G982" s="5"/>
    </row>
    <row r="983" spans="1:7">
      <c r="A983" s="4">
        <v>982</v>
      </c>
      <c r="B983" s="6">
        <v>38297</v>
      </c>
      <c r="C983" s="12" t="s">
        <v>1461</v>
      </c>
      <c r="D983" s="5">
        <v>50000000</v>
      </c>
      <c r="E983" s="5">
        <v>75367693</v>
      </c>
      <c r="F983" s="5">
        <v>208094550</v>
      </c>
      <c r="G983" s="5"/>
    </row>
    <row r="984" spans="1:7">
      <c r="A984" s="4">
        <v>983</v>
      </c>
      <c r="B984" s="6" t="s">
        <v>201</v>
      </c>
      <c r="C984" s="12" t="s">
        <v>1462</v>
      </c>
      <c r="D984" s="5">
        <v>50000000</v>
      </c>
      <c r="E984" s="5">
        <v>73701902</v>
      </c>
      <c r="F984" s="5">
        <v>96469187</v>
      </c>
      <c r="G984" s="5"/>
    </row>
    <row r="985" spans="1:7">
      <c r="A985" s="4">
        <v>984</v>
      </c>
      <c r="B985" s="6" t="s">
        <v>1463</v>
      </c>
      <c r="C985" s="12" t="s">
        <v>1464</v>
      </c>
      <c r="D985" s="5">
        <v>50000000</v>
      </c>
      <c r="E985" s="5">
        <v>70511035</v>
      </c>
      <c r="F985" s="5">
        <v>130214162</v>
      </c>
      <c r="G985" s="5"/>
    </row>
    <row r="986" spans="1:7">
      <c r="A986" s="4">
        <v>985</v>
      </c>
      <c r="B986" s="6">
        <v>34975</v>
      </c>
      <c r="C986" s="12" t="s">
        <v>1465</v>
      </c>
      <c r="D986" s="5">
        <v>50000000</v>
      </c>
      <c r="E986" s="5">
        <v>67823573</v>
      </c>
      <c r="F986" s="5">
        <v>67823573</v>
      </c>
      <c r="G986" s="5"/>
    </row>
    <row r="987" spans="1:7">
      <c r="A987" s="4">
        <v>986</v>
      </c>
      <c r="B987" s="6" t="s">
        <v>1466</v>
      </c>
      <c r="C987" s="12" t="s">
        <v>1467</v>
      </c>
      <c r="D987" s="5">
        <v>50000000</v>
      </c>
      <c r="E987" s="5">
        <v>67172594</v>
      </c>
      <c r="F987" s="5">
        <v>105103783</v>
      </c>
      <c r="G987" s="5"/>
    </row>
    <row r="988" spans="1:7">
      <c r="A988" s="4">
        <v>987</v>
      </c>
      <c r="B988" s="6" t="s">
        <v>1468</v>
      </c>
      <c r="C988" s="12" t="s">
        <v>1469</v>
      </c>
      <c r="D988" s="5">
        <v>50000000</v>
      </c>
      <c r="E988" s="5">
        <v>66711892</v>
      </c>
      <c r="F988" s="5">
        <v>117211892</v>
      </c>
      <c r="G988" s="5"/>
    </row>
    <row r="989" spans="1:7">
      <c r="A989" s="4">
        <v>988</v>
      </c>
      <c r="B989" s="6" t="s">
        <v>1470</v>
      </c>
      <c r="C989" s="12" t="s">
        <v>1471</v>
      </c>
      <c r="D989" s="5">
        <v>50000000</v>
      </c>
      <c r="E989" s="5">
        <v>66010682</v>
      </c>
      <c r="F989" s="5">
        <v>144110682</v>
      </c>
      <c r="G989" s="5"/>
    </row>
    <row r="990" spans="1:7">
      <c r="A990" s="4">
        <v>989</v>
      </c>
      <c r="B990" s="6">
        <v>37804</v>
      </c>
      <c r="C990" s="12" t="s">
        <v>1472</v>
      </c>
      <c r="D990" s="5">
        <v>50000000</v>
      </c>
      <c r="E990" s="5">
        <v>60470220</v>
      </c>
      <c r="F990" s="5">
        <v>88316835</v>
      </c>
      <c r="G990" s="5"/>
    </row>
    <row r="991" spans="1:7">
      <c r="A991" s="4">
        <v>990</v>
      </c>
      <c r="B991" s="6" t="s">
        <v>1473</v>
      </c>
      <c r="C991" s="12" t="s">
        <v>1474</v>
      </c>
      <c r="D991" s="5">
        <v>50000000</v>
      </c>
      <c r="E991" s="5">
        <v>59157732</v>
      </c>
      <c r="F991" s="5">
        <v>156399644</v>
      </c>
      <c r="G991" s="5"/>
    </row>
    <row r="992" spans="1:7">
      <c r="A992" s="4">
        <v>991</v>
      </c>
      <c r="B992" s="6">
        <v>38992</v>
      </c>
      <c r="C992" s="12" t="s">
        <v>1475</v>
      </c>
      <c r="D992" s="5">
        <v>50000000</v>
      </c>
      <c r="E992" s="5">
        <v>58640119</v>
      </c>
      <c r="F992" s="5">
        <v>71052604</v>
      </c>
      <c r="G992" s="5"/>
    </row>
    <row r="993" spans="1:7">
      <c r="A993" s="4">
        <v>992</v>
      </c>
      <c r="B993" s="6">
        <v>41064</v>
      </c>
      <c r="C993" s="12" t="s">
        <v>1476</v>
      </c>
      <c r="D993" s="5">
        <v>50000000</v>
      </c>
      <c r="E993" s="5">
        <v>56758835</v>
      </c>
      <c r="F993" s="5">
        <v>236799211</v>
      </c>
      <c r="G993" s="5"/>
    </row>
    <row r="994" spans="1:7">
      <c r="A994" s="4">
        <v>993</v>
      </c>
      <c r="B994" s="6" t="s">
        <v>1477</v>
      </c>
      <c r="C994" s="12" t="s">
        <v>1478</v>
      </c>
      <c r="D994" s="5">
        <v>50000000</v>
      </c>
      <c r="E994" s="5">
        <v>55703475</v>
      </c>
      <c r="F994" s="5">
        <v>214949716</v>
      </c>
      <c r="G994" s="5"/>
    </row>
    <row r="995" spans="1:7">
      <c r="A995" s="4">
        <v>994</v>
      </c>
      <c r="B995" s="6" t="s">
        <v>1479</v>
      </c>
      <c r="C995" s="12" t="s">
        <v>1480</v>
      </c>
      <c r="D995" s="5">
        <v>50000000</v>
      </c>
      <c r="E995" s="5">
        <v>55100437</v>
      </c>
      <c r="F995" s="5">
        <v>146195159</v>
      </c>
      <c r="G995" s="5"/>
    </row>
    <row r="996" spans="1:7">
      <c r="A996" s="4">
        <v>995</v>
      </c>
      <c r="B996" s="6" t="s">
        <v>1481</v>
      </c>
      <c r="C996" s="12" t="s">
        <v>1482</v>
      </c>
      <c r="D996" s="5">
        <v>50000000</v>
      </c>
      <c r="E996" s="5">
        <v>54997476</v>
      </c>
      <c r="F996" s="5">
        <v>104488383</v>
      </c>
      <c r="G996" s="5"/>
    </row>
    <row r="997" spans="1:7">
      <c r="A997" s="4">
        <v>996</v>
      </c>
      <c r="B997" s="6" t="s">
        <v>1483</v>
      </c>
      <c r="C997" s="12" t="s">
        <v>1484</v>
      </c>
      <c r="D997" s="5">
        <v>50000000</v>
      </c>
      <c r="E997" s="5">
        <v>52853219</v>
      </c>
      <c r="F997" s="5">
        <v>68053219</v>
      </c>
      <c r="G997" s="5"/>
    </row>
    <row r="998" spans="1:7">
      <c r="A998" s="4">
        <v>997</v>
      </c>
      <c r="B998" s="6">
        <v>37473</v>
      </c>
      <c r="C998" s="12" t="s">
        <v>1485</v>
      </c>
      <c r="D998" s="5">
        <v>50000000</v>
      </c>
      <c r="E998" s="5">
        <v>52752475</v>
      </c>
      <c r="F998" s="5">
        <v>119114494</v>
      </c>
      <c r="G998" s="5"/>
    </row>
    <row r="999" spans="1:7">
      <c r="A999" s="4">
        <v>998</v>
      </c>
      <c r="B999" s="6" t="s">
        <v>1486</v>
      </c>
      <c r="C999" s="12" t="s">
        <v>1487</v>
      </c>
      <c r="D999" s="5">
        <v>50000000</v>
      </c>
      <c r="E999" s="5">
        <v>50824620</v>
      </c>
      <c r="F999" s="5">
        <v>92690959</v>
      </c>
      <c r="G999" s="5"/>
    </row>
    <row r="1000" spans="1:7">
      <c r="A1000" s="4">
        <v>999</v>
      </c>
      <c r="B1000" s="6">
        <v>38269</v>
      </c>
      <c r="C1000" s="12" t="s">
        <v>1488</v>
      </c>
      <c r="D1000" s="5">
        <v>50000000</v>
      </c>
      <c r="E1000" s="5">
        <v>50740078</v>
      </c>
      <c r="F1000" s="5">
        <v>125168734</v>
      </c>
      <c r="G1000" s="5"/>
    </row>
    <row r="1001" spans="1:7">
      <c r="A1001" s="4">
        <v>1000</v>
      </c>
      <c r="B1001" s="6" t="s">
        <v>756</v>
      </c>
      <c r="C1001" s="12" t="s">
        <v>1489</v>
      </c>
      <c r="D1001" s="5">
        <v>50000000</v>
      </c>
      <c r="E1001" s="5">
        <v>50151543</v>
      </c>
      <c r="F1001" s="5">
        <v>97651543</v>
      </c>
      <c r="G1001" s="5"/>
    </row>
    <row r="1002" spans="1:7">
      <c r="A1002" s="4">
        <v>1001</v>
      </c>
      <c r="B1002" s="6" t="s">
        <v>1490</v>
      </c>
      <c r="C1002" s="12" t="s">
        <v>1491</v>
      </c>
      <c r="D1002" s="5">
        <v>50000000</v>
      </c>
      <c r="E1002" s="5">
        <v>50068310</v>
      </c>
      <c r="F1002" s="5">
        <v>50068310</v>
      </c>
      <c r="G1002" s="5"/>
    </row>
    <row r="1003" spans="1:7">
      <c r="A1003" s="4">
        <v>1002</v>
      </c>
      <c r="B1003" s="6">
        <v>38992</v>
      </c>
      <c r="C1003" s="12" t="s">
        <v>1492</v>
      </c>
      <c r="D1003" s="5">
        <v>50000000</v>
      </c>
      <c r="E1003" s="5">
        <v>48751189</v>
      </c>
      <c r="F1003" s="5">
        <v>82751189</v>
      </c>
      <c r="G1003" s="5"/>
    </row>
    <row r="1004" spans="1:7">
      <c r="A1004" s="4">
        <v>1003</v>
      </c>
      <c r="B1004" s="6">
        <v>35773</v>
      </c>
      <c r="C1004" s="12" t="s">
        <v>1493</v>
      </c>
      <c r="D1004" s="5">
        <v>50000000</v>
      </c>
      <c r="E1004" s="5">
        <v>48265581</v>
      </c>
      <c r="F1004" s="5">
        <v>80369970</v>
      </c>
      <c r="G1004" s="5"/>
    </row>
    <row r="1005" spans="1:7">
      <c r="A1005" s="4">
        <v>1004</v>
      </c>
      <c r="B1005" s="6" t="s">
        <v>1494</v>
      </c>
      <c r="C1005" s="12" t="s">
        <v>1495</v>
      </c>
      <c r="D1005" s="5">
        <v>50000000</v>
      </c>
      <c r="E1005" s="5">
        <v>48169156</v>
      </c>
      <c r="F1005" s="5">
        <v>48169156</v>
      </c>
      <c r="G1005" s="5"/>
    </row>
    <row r="1006" spans="1:7">
      <c r="A1006" s="4">
        <v>1005</v>
      </c>
      <c r="B1006" s="6">
        <v>41859</v>
      </c>
      <c r="C1006" s="12" t="s">
        <v>1496</v>
      </c>
      <c r="D1006" s="5">
        <v>50000000</v>
      </c>
      <c r="E1006" s="5">
        <v>47602194</v>
      </c>
      <c r="F1006" s="5">
        <v>156602194</v>
      </c>
      <c r="G1006" s="5"/>
    </row>
    <row r="1007" spans="1:7">
      <c r="A1007" s="4">
        <v>1006</v>
      </c>
      <c r="B1007" s="6">
        <v>41922</v>
      </c>
      <c r="C1007" s="12" t="s">
        <v>1497</v>
      </c>
      <c r="D1007" s="5">
        <v>50000000</v>
      </c>
      <c r="E1007" s="5">
        <v>47119388</v>
      </c>
      <c r="F1007" s="5">
        <v>76119388</v>
      </c>
      <c r="G1007" s="5"/>
    </row>
    <row r="1008" spans="1:7">
      <c r="A1008" s="4">
        <v>1007</v>
      </c>
      <c r="B1008" s="6" t="s">
        <v>1209</v>
      </c>
      <c r="C1008" s="12" t="s">
        <v>1498</v>
      </c>
      <c r="D1008" s="5">
        <v>50000000</v>
      </c>
      <c r="E1008" s="5">
        <v>46982632</v>
      </c>
      <c r="F1008" s="5">
        <v>94704227</v>
      </c>
      <c r="G1008" s="5"/>
    </row>
    <row r="1009" spans="1:7">
      <c r="A1009" s="4">
        <v>1008</v>
      </c>
      <c r="B1009" s="6">
        <v>36838</v>
      </c>
      <c r="C1009" s="12" t="s">
        <v>1499</v>
      </c>
      <c r="D1009" s="5">
        <v>50000000</v>
      </c>
      <c r="E1009" s="5">
        <v>44737059</v>
      </c>
      <c r="F1009" s="5">
        <v>50054511</v>
      </c>
      <c r="G1009" s="5"/>
    </row>
    <row r="1010" spans="1:7">
      <c r="A1010" s="4">
        <v>1009</v>
      </c>
      <c r="B1010" s="6" t="s">
        <v>1500</v>
      </c>
      <c r="C1010" s="12" t="s">
        <v>1501</v>
      </c>
      <c r="D1010" s="5">
        <v>50000000</v>
      </c>
      <c r="E1010" s="5">
        <v>44705766</v>
      </c>
      <c r="F1010" s="5">
        <v>49105766</v>
      </c>
      <c r="G1010" s="5"/>
    </row>
    <row r="1011" spans="1:7">
      <c r="A1011" s="4">
        <v>1010</v>
      </c>
      <c r="B1011" s="6" t="s">
        <v>1502</v>
      </c>
      <c r="C1011" s="12" t="s">
        <v>1503</v>
      </c>
      <c r="D1011" s="5">
        <v>50000000</v>
      </c>
      <c r="E1011" s="5">
        <v>42586861</v>
      </c>
      <c r="F1011" s="5">
        <v>119180938</v>
      </c>
      <c r="G1011" s="5"/>
    </row>
    <row r="1012" spans="1:7">
      <c r="A1012" s="4">
        <v>1011</v>
      </c>
      <c r="B1012" s="6" t="s">
        <v>1504</v>
      </c>
      <c r="C1012" s="12" t="s">
        <v>1505</v>
      </c>
      <c r="D1012" s="5">
        <v>50000000</v>
      </c>
      <c r="E1012" s="5">
        <v>41476097</v>
      </c>
      <c r="F1012" s="5">
        <v>41476097</v>
      </c>
      <c r="G1012" s="5"/>
    </row>
    <row r="1013" spans="1:7">
      <c r="A1013" s="4">
        <v>1012</v>
      </c>
      <c r="B1013" s="6" t="s">
        <v>1506</v>
      </c>
      <c r="C1013" s="12" t="s">
        <v>1507</v>
      </c>
      <c r="D1013" s="5">
        <v>50000000</v>
      </c>
      <c r="E1013" s="5">
        <v>41263140</v>
      </c>
      <c r="F1013" s="5">
        <v>62967368</v>
      </c>
      <c r="G1013" s="5"/>
    </row>
    <row r="1014" spans="1:7">
      <c r="A1014" s="4">
        <v>1013</v>
      </c>
      <c r="B1014" s="6">
        <v>37690</v>
      </c>
      <c r="C1014" s="12" t="s">
        <v>1508</v>
      </c>
      <c r="D1014" s="5">
        <v>50000000</v>
      </c>
      <c r="E1014" s="5">
        <v>41083108</v>
      </c>
      <c r="F1014" s="5">
        <v>55489826</v>
      </c>
      <c r="G1014" s="5"/>
    </row>
    <row r="1015" spans="1:7">
      <c r="A1015" s="4">
        <v>1014</v>
      </c>
      <c r="B1015" s="6">
        <v>38332</v>
      </c>
      <c r="C1015" s="12" t="s">
        <v>1509</v>
      </c>
      <c r="D1015" s="5">
        <v>50000000</v>
      </c>
      <c r="E1015" s="5">
        <v>40203020</v>
      </c>
      <c r="F1015" s="5">
        <v>263894551</v>
      </c>
      <c r="G1015" s="5"/>
    </row>
    <row r="1016" spans="1:7">
      <c r="A1016" s="4">
        <v>1015</v>
      </c>
      <c r="B1016" s="6">
        <v>36832</v>
      </c>
      <c r="C1016" s="12" t="s">
        <v>1510</v>
      </c>
      <c r="D1016" s="5">
        <v>50000000</v>
      </c>
      <c r="E1016" s="5">
        <v>39778599</v>
      </c>
      <c r="F1016" s="5">
        <v>39778599</v>
      </c>
      <c r="G1016" s="5"/>
    </row>
    <row r="1017" spans="1:7">
      <c r="A1017" s="4">
        <v>1016</v>
      </c>
      <c r="B1017" s="6">
        <v>38631</v>
      </c>
      <c r="C1017" s="12" t="s">
        <v>1511</v>
      </c>
      <c r="D1017" s="5">
        <v>50000000</v>
      </c>
      <c r="E1017" s="5">
        <v>39177684</v>
      </c>
      <c r="F1017" s="5">
        <v>69425966</v>
      </c>
      <c r="G1017" s="5"/>
    </row>
    <row r="1018" spans="1:7">
      <c r="A1018" s="4">
        <v>1017</v>
      </c>
      <c r="B1018" s="6" t="s">
        <v>1512</v>
      </c>
      <c r="C1018" s="12" t="s">
        <v>1513</v>
      </c>
      <c r="D1018" s="5">
        <v>50000000</v>
      </c>
      <c r="E1018" s="5">
        <v>38590458</v>
      </c>
      <c r="F1018" s="5">
        <v>38590458</v>
      </c>
      <c r="G1018" s="5"/>
    </row>
    <row r="1019" spans="1:7">
      <c r="A1019" s="4">
        <v>1018</v>
      </c>
      <c r="B1019" s="6" t="s">
        <v>463</v>
      </c>
      <c r="C1019" s="12" t="s">
        <v>1514</v>
      </c>
      <c r="D1019" s="5">
        <v>50000000</v>
      </c>
      <c r="E1019" s="5">
        <v>38122883</v>
      </c>
      <c r="F1019" s="5">
        <v>62209892</v>
      </c>
      <c r="G1019" s="5"/>
    </row>
    <row r="1020" spans="1:7">
      <c r="A1020" s="4">
        <v>1019</v>
      </c>
      <c r="B1020" s="6" t="s">
        <v>358</v>
      </c>
      <c r="C1020" s="12" t="s">
        <v>1515</v>
      </c>
      <c r="D1020" s="5">
        <v>50000000</v>
      </c>
      <c r="E1020" s="5">
        <v>37485528</v>
      </c>
      <c r="F1020" s="5">
        <v>43340302</v>
      </c>
      <c r="G1020" s="5"/>
    </row>
    <row r="1021" spans="1:7">
      <c r="A1021" s="4">
        <v>1020</v>
      </c>
      <c r="B1021" s="6" t="s">
        <v>1516</v>
      </c>
      <c r="C1021" s="12" t="s">
        <v>1517</v>
      </c>
      <c r="D1021" s="5">
        <v>50000000</v>
      </c>
      <c r="E1021" s="5">
        <v>35188640</v>
      </c>
      <c r="F1021" s="5">
        <v>46112640</v>
      </c>
      <c r="G1021" s="5"/>
    </row>
    <row r="1022" spans="1:7">
      <c r="A1022" s="4">
        <v>1021</v>
      </c>
      <c r="B1022" s="6">
        <v>36111</v>
      </c>
      <c r="C1022" s="12" t="s">
        <v>1518</v>
      </c>
      <c r="D1022" s="5">
        <v>50000000</v>
      </c>
      <c r="E1022" s="5">
        <v>34645374</v>
      </c>
      <c r="F1022" s="5">
        <v>34645374</v>
      </c>
      <c r="G1022" s="5"/>
    </row>
    <row r="1023" spans="1:7">
      <c r="A1023" s="4">
        <v>1022</v>
      </c>
      <c r="B1023" s="6">
        <v>40274</v>
      </c>
      <c r="C1023" s="12" t="s">
        <v>1519</v>
      </c>
      <c r="D1023" s="5">
        <v>50000000</v>
      </c>
      <c r="E1023" s="5">
        <v>33644788</v>
      </c>
      <c r="F1023" s="5">
        <v>84023611</v>
      </c>
      <c r="G1023" s="5"/>
    </row>
    <row r="1024" spans="1:7">
      <c r="A1024" s="4">
        <v>1023</v>
      </c>
      <c r="B1024" s="6" t="s">
        <v>1300</v>
      </c>
      <c r="C1024" s="12" t="s">
        <v>1520</v>
      </c>
      <c r="D1024" s="5">
        <v>50000000</v>
      </c>
      <c r="E1024" s="5">
        <v>33109743</v>
      </c>
      <c r="F1024" s="5">
        <v>113309743</v>
      </c>
      <c r="G1024" s="5"/>
    </row>
    <row r="1025" spans="1:7">
      <c r="A1025" s="4">
        <v>1024</v>
      </c>
      <c r="B1025" s="6" t="s">
        <v>1136</v>
      </c>
      <c r="C1025" s="12" t="s">
        <v>1521</v>
      </c>
      <c r="D1025" s="5">
        <v>50000000</v>
      </c>
      <c r="E1025" s="5">
        <v>32746941</v>
      </c>
      <c r="F1025" s="5">
        <v>105246941</v>
      </c>
      <c r="G1025" s="5"/>
    </row>
    <row r="1026" spans="1:7">
      <c r="A1026" s="4">
        <v>1025</v>
      </c>
      <c r="B1026" s="6" t="s">
        <v>1134</v>
      </c>
      <c r="C1026" s="12" t="s">
        <v>1522</v>
      </c>
      <c r="D1026" s="5">
        <v>50000000</v>
      </c>
      <c r="E1026" s="5">
        <v>31874869</v>
      </c>
      <c r="F1026" s="5">
        <v>56643267</v>
      </c>
      <c r="G1026" s="5"/>
    </row>
    <row r="1027" spans="1:7">
      <c r="A1027" s="4">
        <v>1026</v>
      </c>
      <c r="B1027" s="6">
        <v>34860</v>
      </c>
      <c r="C1027" s="12" t="s">
        <v>1523</v>
      </c>
      <c r="D1027" s="5">
        <v>50000000</v>
      </c>
      <c r="E1027" s="5">
        <v>30306268</v>
      </c>
      <c r="F1027" s="5">
        <v>83306268</v>
      </c>
      <c r="G1027" s="5"/>
    </row>
    <row r="1028" spans="1:7">
      <c r="A1028" s="4">
        <v>1027</v>
      </c>
      <c r="B1028" s="6" t="s">
        <v>564</v>
      </c>
      <c r="C1028" s="12" t="s">
        <v>1524</v>
      </c>
      <c r="D1028" s="5">
        <v>50000000</v>
      </c>
      <c r="E1028" s="5">
        <v>29179233</v>
      </c>
      <c r="F1028" s="5">
        <v>44079233</v>
      </c>
      <c r="G1028" s="5"/>
    </row>
    <row r="1029" spans="1:7">
      <c r="A1029" s="4">
        <v>1028</v>
      </c>
      <c r="B1029" s="6">
        <v>42706</v>
      </c>
      <c r="C1029" s="12" t="s">
        <v>1525</v>
      </c>
      <c r="D1029" s="5">
        <v>50000000</v>
      </c>
      <c r="E1029" s="5">
        <v>28848693</v>
      </c>
      <c r="F1029" s="5">
        <v>55348693</v>
      </c>
      <c r="G1029" s="5"/>
    </row>
    <row r="1030" spans="1:7">
      <c r="A1030" s="4">
        <v>1029</v>
      </c>
      <c r="B1030" s="6" t="s">
        <v>1526</v>
      </c>
      <c r="C1030" s="12" t="s">
        <v>1527</v>
      </c>
      <c r="D1030" s="5">
        <v>50000000</v>
      </c>
      <c r="E1030" s="5">
        <v>28644813</v>
      </c>
      <c r="F1030" s="5">
        <v>52987754</v>
      </c>
      <c r="G1030" s="5"/>
    </row>
    <row r="1031" spans="1:7">
      <c r="A1031" s="4">
        <v>1030</v>
      </c>
      <c r="B1031" s="6">
        <v>39327</v>
      </c>
      <c r="C1031" s="12" t="s">
        <v>1528</v>
      </c>
      <c r="D1031" s="5">
        <v>50000000</v>
      </c>
      <c r="E1031" s="5">
        <v>27669725</v>
      </c>
      <c r="F1031" s="5">
        <v>80583311</v>
      </c>
      <c r="G1031" s="5"/>
    </row>
    <row r="1032" spans="1:7">
      <c r="A1032" s="4">
        <v>1031</v>
      </c>
      <c r="B1032" s="6" t="s">
        <v>1067</v>
      </c>
      <c r="C1032" s="12" t="s">
        <v>1529</v>
      </c>
      <c r="D1032" s="5">
        <v>50000000</v>
      </c>
      <c r="E1032" s="5">
        <v>27100030</v>
      </c>
      <c r="F1032" s="5">
        <v>27100030</v>
      </c>
      <c r="G1032" s="5"/>
    </row>
    <row r="1033" spans="1:7">
      <c r="A1033" s="4">
        <v>1032</v>
      </c>
      <c r="B1033" s="6" t="s">
        <v>1530</v>
      </c>
      <c r="C1033" s="12" t="s">
        <v>1531</v>
      </c>
      <c r="D1033" s="5">
        <v>50000000</v>
      </c>
      <c r="E1033" s="5">
        <v>26623701</v>
      </c>
      <c r="F1033" s="5">
        <v>64477051</v>
      </c>
      <c r="G1033" s="5"/>
    </row>
    <row r="1034" spans="1:7">
      <c r="A1034" s="4">
        <v>1033</v>
      </c>
      <c r="B1034" s="6" t="s">
        <v>696</v>
      </c>
      <c r="C1034" s="12" t="s">
        <v>1532</v>
      </c>
      <c r="D1034" s="5">
        <v>50000000</v>
      </c>
      <c r="E1034" s="5">
        <v>26599248</v>
      </c>
      <c r="F1034" s="5">
        <v>42598498</v>
      </c>
      <c r="G1034" s="5"/>
    </row>
    <row r="1035" spans="1:7">
      <c r="A1035" s="4">
        <v>1034</v>
      </c>
      <c r="B1035" s="6" t="s">
        <v>549</v>
      </c>
      <c r="C1035" s="12" t="s">
        <v>1533</v>
      </c>
      <c r="D1035" s="5">
        <v>50000000</v>
      </c>
      <c r="E1035" s="5">
        <v>26461644</v>
      </c>
      <c r="F1035" s="5">
        <v>66961644</v>
      </c>
      <c r="G1035" s="5"/>
    </row>
    <row r="1036" spans="1:7">
      <c r="A1036" s="4">
        <v>1035</v>
      </c>
      <c r="B1036" s="6">
        <v>37507</v>
      </c>
      <c r="C1036" s="12" t="s">
        <v>1534</v>
      </c>
      <c r="D1036" s="5">
        <v>50000000</v>
      </c>
      <c r="E1036" s="5">
        <v>26199517</v>
      </c>
      <c r="F1036" s="5">
        <v>26199517</v>
      </c>
      <c r="G1036" s="5"/>
    </row>
    <row r="1037" spans="1:7">
      <c r="A1037" s="4">
        <v>1036</v>
      </c>
      <c r="B1037" s="6" t="s">
        <v>1535</v>
      </c>
      <c r="C1037" s="12" t="s">
        <v>1536</v>
      </c>
      <c r="D1037" s="5">
        <v>50000000</v>
      </c>
      <c r="E1037" s="5">
        <v>25450527</v>
      </c>
      <c r="F1037" s="5">
        <v>53850527</v>
      </c>
      <c r="G1037" s="5"/>
    </row>
    <row r="1038" spans="1:7">
      <c r="A1038" s="4">
        <v>1037</v>
      </c>
      <c r="B1038" s="6">
        <v>35316</v>
      </c>
      <c r="C1038" s="12" t="s">
        <v>1537</v>
      </c>
      <c r="D1038" s="5">
        <v>50000000</v>
      </c>
      <c r="E1038" s="5">
        <v>25426861</v>
      </c>
      <c r="F1038" s="5">
        <v>25426861</v>
      </c>
      <c r="G1038" s="5"/>
    </row>
    <row r="1039" spans="1:7">
      <c r="A1039" s="4">
        <v>1038</v>
      </c>
      <c r="B1039" s="6" t="s">
        <v>1538</v>
      </c>
      <c r="C1039" s="12" t="s">
        <v>1539</v>
      </c>
      <c r="D1039" s="5">
        <v>50000000</v>
      </c>
      <c r="E1039" s="5">
        <v>25195050</v>
      </c>
      <c r="F1039" s="5">
        <v>40119848</v>
      </c>
      <c r="G1039" s="5"/>
    </row>
    <row r="1040" spans="1:7">
      <c r="A1040" s="4">
        <v>1039</v>
      </c>
      <c r="B1040" s="6">
        <v>38272</v>
      </c>
      <c r="C1040" s="12" t="s">
        <v>1540</v>
      </c>
      <c r="D1040" s="5">
        <v>50000000</v>
      </c>
      <c r="E1040" s="5">
        <v>24006726</v>
      </c>
      <c r="F1040" s="5">
        <v>34806726</v>
      </c>
      <c r="G1040" s="5"/>
    </row>
    <row r="1041" spans="1:7">
      <c r="A1041" s="4">
        <v>1040</v>
      </c>
      <c r="B1041" s="6">
        <v>36258</v>
      </c>
      <c r="C1041" s="12" t="s">
        <v>1541</v>
      </c>
      <c r="D1041" s="5">
        <v>50000000</v>
      </c>
      <c r="E1041" s="5">
        <v>23159305</v>
      </c>
      <c r="F1041" s="5">
        <v>31333917</v>
      </c>
      <c r="G1041" s="5"/>
    </row>
    <row r="1042" spans="1:7">
      <c r="A1042" s="4">
        <v>1041</v>
      </c>
      <c r="B1042" s="6">
        <v>40759</v>
      </c>
      <c r="C1042" s="12" t="s">
        <v>1542</v>
      </c>
      <c r="D1042" s="5">
        <v>50000000</v>
      </c>
      <c r="E1042" s="5">
        <v>21596445</v>
      </c>
      <c r="F1042" s="5">
        <v>26121638</v>
      </c>
      <c r="G1042" s="5"/>
    </row>
    <row r="1043" spans="1:7">
      <c r="A1043" s="4">
        <v>1042</v>
      </c>
      <c r="B1043" s="6" t="s">
        <v>1543</v>
      </c>
      <c r="C1043" s="12" t="s">
        <v>1544</v>
      </c>
      <c r="D1043" s="5">
        <v>50000000</v>
      </c>
      <c r="E1043" s="5">
        <v>21302340</v>
      </c>
      <c r="F1043" s="5">
        <v>41642166</v>
      </c>
      <c r="G1043" s="5"/>
    </row>
    <row r="1044" spans="1:7">
      <c r="A1044" s="4">
        <v>1043</v>
      </c>
      <c r="B1044" s="6" t="s">
        <v>176</v>
      </c>
      <c r="C1044" s="12" t="s">
        <v>1545</v>
      </c>
      <c r="D1044" s="5">
        <v>50000000</v>
      </c>
      <c r="E1044" s="5">
        <v>20810036</v>
      </c>
      <c r="F1044" s="5">
        <v>21156379</v>
      </c>
      <c r="G1044" s="5"/>
    </row>
    <row r="1045" spans="1:7">
      <c r="A1045" s="4">
        <v>1044</v>
      </c>
      <c r="B1045" s="6">
        <v>39912</v>
      </c>
      <c r="C1045" s="12" t="s">
        <v>1546</v>
      </c>
      <c r="D1045" s="5">
        <v>50000000</v>
      </c>
      <c r="E1045" s="5">
        <v>20534907</v>
      </c>
      <c r="F1045" s="5">
        <v>42002029</v>
      </c>
      <c r="G1045" s="5"/>
    </row>
    <row r="1046" spans="1:7">
      <c r="A1046" s="4">
        <v>1045</v>
      </c>
      <c r="B1046" s="6" t="s">
        <v>1547</v>
      </c>
      <c r="C1046" s="12" t="s">
        <v>1548</v>
      </c>
      <c r="D1046" s="5">
        <v>50000000</v>
      </c>
      <c r="E1046" s="5">
        <v>19699706</v>
      </c>
      <c r="F1046" s="5">
        <v>22099706</v>
      </c>
      <c r="G1046" s="5"/>
    </row>
    <row r="1047" spans="1:7">
      <c r="A1047" s="4">
        <v>1046</v>
      </c>
      <c r="B1047" s="6" t="s">
        <v>1366</v>
      </c>
      <c r="C1047" s="12" t="s">
        <v>1549</v>
      </c>
      <c r="D1047" s="5">
        <v>50000000</v>
      </c>
      <c r="E1047" s="5">
        <v>19694635</v>
      </c>
      <c r="F1047" s="5">
        <v>28920188</v>
      </c>
      <c r="G1047" s="5"/>
    </row>
    <row r="1048" spans="1:7">
      <c r="A1048" s="4">
        <v>1047</v>
      </c>
      <c r="B1048" s="6" t="s">
        <v>581</v>
      </c>
      <c r="C1048" s="12" t="s">
        <v>1550</v>
      </c>
      <c r="D1048" s="5">
        <v>50000000</v>
      </c>
      <c r="E1048" s="5">
        <v>19452138</v>
      </c>
      <c r="F1048" s="5">
        <v>60282876</v>
      </c>
      <c r="G1048" s="5"/>
    </row>
    <row r="1049" spans="1:7">
      <c r="A1049" s="4">
        <v>1048</v>
      </c>
      <c r="B1049" s="6" t="s">
        <v>1551</v>
      </c>
      <c r="C1049" s="12" t="s">
        <v>1552</v>
      </c>
      <c r="D1049" s="5">
        <v>50000000</v>
      </c>
      <c r="E1049" s="5">
        <v>18782227</v>
      </c>
      <c r="F1049" s="5">
        <v>41982227</v>
      </c>
      <c r="G1049" s="5"/>
    </row>
    <row r="1050" spans="1:7">
      <c r="A1050" s="4">
        <v>1049</v>
      </c>
      <c r="B1050" s="6" t="s">
        <v>1553</v>
      </c>
      <c r="C1050" s="12" t="s">
        <v>1554</v>
      </c>
      <c r="D1050" s="5">
        <v>50000000</v>
      </c>
      <c r="E1050" s="5">
        <v>17181265</v>
      </c>
      <c r="F1050" s="5">
        <v>56077088</v>
      </c>
      <c r="G1050" s="5"/>
    </row>
    <row r="1051" spans="1:7">
      <c r="A1051" s="4">
        <v>1050</v>
      </c>
      <c r="B1051" s="6">
        <v>34341</v>
      </c>
      <c r="C1051" s="12" t="s">
        <v>1555</v>
      </c>
      <c r="D1051" s="5">
        <v>50000000</v>
      </c>
      <c r="E1051" s="5">
        <v>16581575</v>
      </c>
      <c r="F1051" s="5">
        <v>16581575</v>
      </c>
      <c r="G1051" s="5"/>
    </row>
    <row r="1052" spans="1:7">
      <c r="A1052" s="4">
        <v>1051</v>
      </c>
      <c r="B1052" s="6">
        <v>36505</v>
      </c>
      <c r="C1052" s="12" t="s">
        <v>1556</v>
      </c>
      <c r="D1052" s="5">
        <v>50000000</v>
      </c>
      <c r="E1052" s="5">
        <v>14271297</v>
      </c>
      <c r="F1052" s="5">
        <v>14271297</v>
      </c>
      <c r="G1052" s="5"/>
    </row>
    <row r="1053" spans="1:7">
      <c r="A1053" s="4">
        <v>1052</v>
      </c>
      <c r="B1053" s="6">
        <v>34769</v>
      </c>
      <c r="C1053" s="12" t="s">
        <v>1557</v>
      </c>
      <c r="D1053" s="5">
        <v>50000000</v>
      </c>
      <c r="E1053" s="5">
        <v>11497497</v>
      </c>
      <c r="F1053" s="5">
        <v>26097497</v>
      </c>
      <c r="G1053" s="5"/>
    </row>
    <row r="1054" spans="1:7">
      <c r="A1054" s="4">
        <v>1053</v>
      </c>
      <c r="B1054" s="6" t="s">
        <v>999</v>
      </c>
      <c r="C1054" s="12" t="s">
        <v>1558</v>
      </c>
      <c r="D1054" s="5">
        <v>50000000</v>
      </c>
      <c r="E1054" s="5">
        <v>10721033</v>
      </c>
      <c r="F1054" s="5">
        <v>41042583</v>
      </c>
      <c r="G1054" s="5"/>
    </row>
    <row r="1055" spans="1:7">
      <c r="A1055" s="4">
        <v>1054</v>
      </c>
      <c r="B1055" s="6">
        <v>35622</v>
      </c>
      <c r="C1055" s="12" t="s">
        <v>1559</v>
      </c>
      <c r="D1055" s="5">
        <v>50000000</v>
      </c>
      <c r="E1055" s="5">
        <v>10561038</v>
      </c>
      <c r="F1055" s="5">
        <v>10561038</v>
      </c>
      <c r="G1055" s="5"/>
    </row>
    <row r="1056" spans="1:7">
      <c r="A1056" s="4">
        <v>1055</v>
      </c>
      <c r="B1056" s="6" t="s">
        <v>1560</v>
      </c>
      <c r="C1056" s="12" t="s">
        <v>1561</v>
      </c>
      <c r="D1056" s="5">
        <v>50000000</v>
      </c>
      <c r="E1056" s="5">
        <v>10359006</v>
      </c>
      <c r="F1056" s="5">
        <v>10359006</v>
      </c>
      <c r="G1056" s="5"/>
    </row>
    <row r="1057" spans="1:7">
      <c r="A1057" s="4">
        <v>1056</v>
      </c>
      <c r="B1057" s="6" t="s">
        <v>1386</v>
      </c>
      <c r="C1057" s="12" t="s">
        <v>1562</v>
      </c>
      <c r="D1057" s="5">
        <v>50000000</v>
      </c>
      <c r="E1057" s="5">
        <v>10169202</v>
      </c>
      <c r="F1057" s="5">
        <v>22969202</v>
      </c>
      <c r="G1057" s="5"/>
    </row>
    <row r="1058" spans="1:7">
      <c r="A1058" s="4">
        <v>1057</v>
      </c>
      <c r="B1058" s="6" t="s">
        <v>1560</v>
      </c>
      <c r="C1058" s="12" t="s">
        <v>1563</v>
      </c>
      <c r="D1058" s="5">
        <v>50000000</v>
      </c>
      <c r="E1058" s="5">
        <v>9812870</v>
      </c>
      <c r="F1058" s="5">
        <v>9812870</v>
      </c>
      <c r="G1058" s="5"/>
    </row>
    <row r="1059" spans="1:7">
      <c r="A1059" s="4">
        <v>1058</v>
      </c>
      <c r="B1059" s="6" t="s">
        <v>1564</v>
      </c>
      <c r="C1059" s="12" t="s">
        <v>1565</v>
      </c>
      <c r="D1059" s="5">
        <v>50000000</v>
      </c>
      <c r="E1059" s="5">
        <v>9135036</v>
      </c>
      <c r="F1059" s="5">
        <v>12335036</v>
      </c>
      <c r="G1059" s="5"/>
    </row>
    <row r="1060" spans="1:7">
      <c r="A1060" s="4">
        <v>1059</v>
      </c>
      <c r="B1060" s="6" t="s">
        <v>1566</v>
      </c>
      <c r="C1060" s="12" t="s">
        <v>1567</v>
      </c>
      <c r="D1060" s="5">
        <v>50000000</v>
      </c>
      <c r="E1060" s="5">
        <v>8355815</v>
      </c>
      <c r="F1060" s="5">
        <v>8374062</v>
      </c>
      <c r="G1060" s="5"/>
    </row>
    <row r="1061" spans="1:7">
      <c r="A1061" s="4">
        <v>1060</v>
      </c>
      <c r="B1061" s="6" t="s">
        <v>97</v>
      </c>
      <c r="C1061" s="12" t="s">
        <v>1568</v>
      </c>
      <c r="D1061" s="5">
        <v>50000000</v>
      </c>
      <c r="E1061" s="5">
        <v>8017467</v>
      </c>
      <c r="F1061" s="5">
        <v>37472651</v>
      </c>
      <c r="G1061" s="5"/>
    </row>
    <row r="1062" spans="1:7">
      <c r="A1062" s="4">
        <v>1061</v>
      </c>
      <c r="B1062" s="6" t="s">
        <v>1569</v>
      </c>
      <c r="C1062" s="12" t="s">
        <v>1570</v>
      </c>
      <c r="D1062" s="5">
        <v>50000000</v>
      </c>
      <c r="E1062" s="5">
        <v>6471394</v>
      </c>
      <c r="F1062" s="5">
        <v>6626115</v>
      </c>
      <c r="G1062" s="5"/>
    </row>
    <row r="1063" spans="1:7">
      <c r="A1063" s="4">
        <v>1062</v>
      </c>
      <c r="B1063" s="6">
        <v>36588</v>
      </c>
      <c r="C1063" s="12" t="s">
        <v>1571</v>
      </c>
      <c r="D1063" s="5">
        <v>50000000</v>
      </c>
      <c r="E1063" s="5">
        <v>6291602</v>
      </c>
      <c r="F1063" s="5">
        <v>6291602</v>
      </c>
      <c r="G1063" s="5"/>
    </row>
    <row r="1064" spans="1:7">
      <c r="A1064" s="4">
        <v>1063</v>
      </c>
      <c r="B1064" s="6" t="s">
        <v>1572</v>
      </c>
      <c r="C1064" s="12" t="s">
        <v>1573</v>
      </c>
      <c r="D1064" s="5">
        <v>50000000</v>
      </c>
      <c r="E1064" s="5">
        <v>1224330</v>
      </c>
      <c r="F1064" s="5">
        <v>3434330</v>
      </c>
      <c r="G1064" s="5"/>
    </row>
    <row r="1065" spans="1:7">
      <c r="A1065" s="4">
        <v>1064</v>
      </c>
      <c r="B1065" s="6" t="s">
        <v>1243</v>
      </c>
      <c r="C1065" s="12" t="s">
        <v>1574</v>
      </c>
      <c r="D1065" s="5">
        <v>50000000</v>
      </c>
      <c r="E1065" s="5">
        <v>166003</v>
      </c>
      <c r="F1065" s="5">
        <v>1250617</v>
      </c>
      <c r="G1065" s="5"/>
    </row>
    <row r="1066" spans="1:7">
      <c r="A1066" s="4">
        <v>1065</v>
      </c>
      <c r="B1066" s="6" t="s">
        <v>156</v>
      </c>
      <c r="C1066" s="12" t="s">
        <v>1575</v>
      </c>
      <c r="D1066" s="5">
        <v>50000000</v>
      </c>
      <c r="E1066" s="4">
        <v>0</v>
      </c>
      <c r="F1066" s="4">
        <v>0</v>
      </c>
    </row>
    <row r="1067" spans="1:7">
      <c r="A1067" s="4">
        <v>1066</v>
      </c>
      <c r="B1067" s="6">
        <v>42685</v>
      </c>
      <c r="C1067" s="12" t="s">
        <v>1576</v>
      </c>
      <c r="D1067" s="5">
        <v>50000000</v>
      </c>
      <c r="E1067" s="4">
        <v>0</v>
      </c>
      <c r="F1067" s="4">
        <v>0</v>
      </c>
    </row>
    <row r="1068" spans="1:7">
      <c r="A1068" s="4">
        <v>1067</v>
      </c>
      <c r="B1068" s="6">
        <v>36933</v>
      </c>
      <c r="C1068" s="12" t="s">
        <v>1577</v>
      </c>
      <c r="D1068" s="5">
        <v>49000000</v>
      </c>
      <c r="E1068" s="5">
        <v>43905746</v>
      </c>
      <c r="F1068" s="5">
        <v>43905746</v>
      </c>
      <c r="G1068" s="5"/>
    </row>
    <row r="1069" spans="1:7">
      <c r="A1069" s="4">
        <v>1068</v>
      </c>
      <c r="B1069" s="6">
        <v>42158</v>
      </c>
      <c r="C1069" s="12" t="s">
        <v>1578</v>
      </c>
      <c r="D1069" s="5">
        <v>49000000</v>
      </c>
      <c r="E1069" s="5">
        <v>31569268</v>
      </c>
      <c r="F1069" s="5">
        <v>105002056</v>
      </c>
      <c r="G1069" s="5"/>
    </row>
    <row r="1070" spans="1:7">
      <c r="A1070" s="4">
        <v>1069</v>
      </c>
      <c r="B1070" s="6">
        <v>33184</v>
      </c>
      <c r="C1070" s="12" t="s">
        <v>1579</v>
      </c>
      <c r="D1070" s="5">
        <v>49000000</v>
      </c>
      <c r="E1070" s="5">
        <v>20423389</v>
      </c>
      <c r="F1070" s="5">
        <v>20423389</v>
      </c>
      <c r="G1070" s="5"/>
    </row>
    <row r="1071" spans="1:7">
      <c r="A1071" s="4">
        <v>1070</v>
      </c>
      <c r="B1071" s="6" t="s">
        <v>294</v>
      </c>
      <c r="C1071" s="12" t="s">
        <v>1580</v>
      </c>
      <c r="D1071" s="5">
        <v>49000000</v>
      </c>
      <c r="E1071" s="5">
        <v>12816367</v>
      </c>
      <c r="F1071" s="5">
        <v>71004627</v>
      </c>
      <c r="G1071" s="5"/>
    </row>
    <row r="1072" spans="1:7">
      <c r="A1072" s="4">
        <v>1071</v>
      </c>
      <c r="B1072" s="6" t="s">
        <v>1581</v>
      </c>
      <c r="C1072" s="12" t="s">
        <v>1582</v>
      </c>
      <c r="D1072" s="5">
        <v>48000000</v>
      </c>
      <c r="E1072" s="5">
        <v>197171806</v>
      </c>
      <c r="F1072" s="5">
        <v>474171806</v>
      </c>
      <c r="G1072" s="5"/>
    </row>
    <row r="1073" spans="1:7">
      <c r="A1073" s="4">
        <v>1072</v>
      </c>
      <c r="B1073" s="6" t="s">
        <v>1583</v>
      </c>
      <c r="C1073" s="12" t="s">
        <v>1584</v>
      </c>
      <c r="D1073" s="5">
        <v>48000000</v>
      </c>
      <c r="E1073" s="5">
        <v>129094024</v>
      </c>
      <c r="F1073" s="5">
        <v>248218486</v>
      </c>
      <c r="G1073" s="5"/>
    </row>
    <row r="1074" spans="1:7">
      <c r="A1074" s="4">
        <v>1073</v>
      </c>
      <c r="B1074" s="6" t="s">
        <v>1585</v>
      </c>
      <c r="C1074" s="12" t="s">
        <v>1586</v>
      </c>
      <c r="D1074" s="5">
        <v>48000000</v>
      </c>
      <c r="E1074" s="5">
        <v>124107476</v>
      </c>
      <c r="F1074" s="5">
        <v>208300000</v>
      </c>
      <c r="G1074" s="5"/>
    </row>
    <row r="1075" spans="1:7">
      <c r="A1075" s="4">
        <v>1074</v>
      </c>
      <c r="B1075" s="6" t="s">
        <v>1566</v>
      </c>
      <c r="C1075" s="12" t="s">
        <v>1587</v>
      </c>
      <c r="D1075" s="5">
        <v>48000000</v>
      </c>
      <c r="E1075" s="5">
        <v>95308367</v>
      </c>
      <c r="F1075" s="5">
        <v>196308367</v>
      </c>
      <c r="G1075" s="5"/>
    </row>
    <row r="1076" spans="1:7">
      <c r="A1076" s="4">
        <v>1075</v>
      </c>
      <c r="B1076" s="6">
        <v>42248</v>
      </c>
      <c r="C1076" s="12" t="s">
        <v>1588</v>
      </c>
      <c r="D1076" s="5">
        <v>48000000</v>
      </c>
      <c r="E1076" s="5">
        <v>89256424</v>
      </c>
      <c r="F1076" s="5">
        <v>327656424</v>
      </c>
      <c r="G1076" s="5"/>
    </row>
    <row r="1077" spans="1:7">
      <c r="A1077" s="4">
        <v>1076</v>
      </c>
      <c r="B1077" s="6">
        <v>36319</v>
      </c>
      <c r="C1077" s="12" t="s">
        <v>1589</v>
      </c>
      <c r="D1077" s="5">
        <v>48000000</v>
      </c>
      <c r="E1077" s="5">
        <v>69304264</v>
      </c>
      <c r="F1077" s="5">
        <v>124304264</v>
      </c>
      <c r="G1077" s="5"/>
    </row>
    <row r="1078" spans="1:7">
      <c r="A1078" s="4">
        <v>1077</v>
      </c>
      <c r="B1078" s="6">
        <v>36291</v>
      </c>
      <c r="C1078" s="12" t="s">
        <v>1590</v>
      </c>
      <c r="D1078" s="5">
        <v>48000000</v>
      </c>
      <c r="E1078" s="5">
        <v>66488090</v>
      </c>
      <c r="F1078" s="5">
        <v>151463090</v>
      </c>
      <c r="G1078" s="5"/>
    </row>
    <row r="1079" spans="1:7">
      <c r="A1079" s="4">
        <v>1078</v>
      </c>
      <c r="B1079" s="6">
        <v>36170</v>
      </c>
      <c r="C1079" s="12" t="s">
        <v>1591</v>
      </c>
      <c r="D1079" s="5">
        <v>48000000</v>
      </c>
      <c r="E1079" s="5">
        <v>60652036</v>
      </c>
      <c r="F1079" s="5">
        <v>107752036</v>
      </c>
      <c r="G1079" s="5"/>
    </row>
    <row r="1080" spans="1:7">
      <c r="A1080" s="4">
        <v>1079</v>
      </c>
      <c r="B1080" s="6" t="s">
        <v>1592</v>
      </c>
      <c r="C1080" s="12" t="s">
        <v>1593</v>
      </c>
      <c r="D1080" s="5">
        <v>48000000</v>
      </c>
      <c r="E1080" s="5">
        <v>60022256</v>
      </c>
      <c r="F1080" s="5">
        <v>112610386</v>
      </c>
      <c r="G1080" s="5"/>
    </row>
    <row r="1081" spans="1:7">
      <c r="A1081" s="4">
        <v>1080</v>
      </c>
      <c r="B1081" s="6" t="s">
        <v>1287</v>
      </c>
      <c r="C1081" s="12" t="s">
        <v>1594</v>
      </c>
      <c r="D1081" s="5">
        <v>48000000</v>
      </c>
      <c r="E1081" s="5">
        <v>56607223</v>
      </c>
      <c r="F1081" s="5">
        <v>86607223</v>
      </c>
      <c r="G1081" s="5"/>
    </row>
    <row r="1082" spans="1:7">
      <c r="A1082" s="4">
        <v>1081</v>
      </c>
      <c r="B1082" s="6">
        <v>39122</v>
      </c>
      <c r="C1082" s="12" t="s">
        <v>1595</v>
      </c>
      <c r="D1082" s="5">
        <v>48000000</v>
      </c>
      <c r="E1082" s="5">
        <v>53606916</v>
      </c>
      <c r="F1082" s="5">
        <v>71171825</v>
      </c>
      <c r="G1082" s="5"/>
    </row>
    <row r="1083" spans="1:7">
      <c r="A1083" s="4">
        <v>1082</v>
      </c>
      <c r="B1083" s="6" t="s">
        <v>1596</v>
      </c>
      <c r="C1083" s="12" t="s">
        <v>1597</v>
      </c>
      <c r="D1083" s="5">
        <v>48000000</v>
      </c>
      <c r="E1083" s="5">
        <v>50315140</v>
      </c>
      <c r="F1083" s="5">
        <v>50315140</v>
      </c>
      <c r="G1083" s="5"/>
    </row>
    <row r="1084" spans="1:7">
      <c r="A1084" s="4">
        <v>1083</v>
      </c>
      <c r="B1084" s="6" t="s">
        <v>454</v>
      </c>
      <c r="C1084" s="12" t="s">
        <v>1598</v>
      </c>
      <c r="D1084" s="5">
        <v>48000000</v>
      </c>
      <c r="E1084" s="5">
        <v>47095453</v>
      </c>
      <c r="F1084" s="5">
        <v>70937778</v>
      </c>
      <c r="G1084" s="5"/>
    </row>
    <row r="1085" spans="1:7">
      <c r="A1085" s="4">
        <v>1084</v>
      </c>
      <c r="B1085" s="6" t="s">
        <v>1599</v>
      </c>
      <c r="C1085" s="12" t="s">
        <v>1600</v>
      </c>
      <c r="D1085" s="5">
        <v>48000000</v>
      </c>
      <c r="E1085" s="5">
        <v>37879996</v>
      </c>
      <c r="F1085" s="5">
        <v>90376224</v>
      </c>
      <c r="G1085" s="5"/>
    </row>
    <row r="1086" spans="1:7">
      <c r="A1086" s="4">
        <v>1085</v>
      </c>
      <c r="B1086" s="6" t="s">
        <v>918</v>
      </c>
      <c r="C1086" s="12" t="s">
        <v>1601</v>
      </c>
      <c r="D1086" s="5">
        <v>48000000</v>
      </c>
      <c r="E1086" s="5">
        <v>37562568</v>
      </c>
      <c r="F1086" s="5">
        <v>77562568</v>
      </c>
      <c r="G1086" s="5"/>
    </row>
    <row r="1087" spans="1:7">
      <c r="A1087" s="4">
        <v>1086</v>
      </c>
      <c r="B1087" s="6" t="s">
        <v>1602</v>
      </c>
      <c r="C1087" s="12" t="s">
        <v>1603</v>
      </c>
      <c r="D1087" s="5">
        <v>48000000</v>
      </c>
      <c r="E1087" s="5">
        <v>25928721</v>
      </c>
      <c r="F1087" s="5">
        <v>25928721</v>
      </c>
      <c r="G1087" s="5"/>
    </row>
    <row r="1088" spans="1:7">
      <c r="A1088" s="4">
        <v>1087</v>
      </c>
      <c r="B1088" s="6" t="s">
        <v>1604</v>
      </c>
      <c r="C1088" s="12" t="s">
        <v>1605</v>
      </c>
      <c r="D1088" s="5">
        <v>47500000</v>
      </c>
      <c r="E1088" s="5">
        <v>42754105</v>
      </c>
      <c r="F1088" s="5">
        <v>112214531</v>
      </c>
      <c r="G1088" s="5"/>
    </row>
    <row r="1089" spans="1:7">
      <c r="A1089" s="4">
        <v>1088</v>
      </c>
      <c r="B1089" s="6" t="s">
        <v>1606</v>
      </c>
      <c r="C1089" s="12" t="s">
        <v>1607</v>
      </c>
      <c r="D1089" s="5">
        <v>47500000</v>
      </c>
      <c r="E1089" s="5">
        <v>15253165</v>
      </c>
      <c r="F1089" s="5">
        <v>15919209</v>
      </c>
      <c r="G1089" s="5"/>
    </row>
    <row r="1090" spans="1:7">
      <c r="A1090" s="4">
        <v>1089</v>
      </c>
      <c r="B1090" s="6" t="s">
        <v>1504</v>
      </c>
      <c r="C1090" s="12" t="s">
        <v>1608</v>
      </c>
      <c r="D1090" s="5">
        <v>47000000</v>
      </c>
      <c r="E1090" s="5">
        <v>103738726</v>
      </c>
      <c r="F1090" s="5">
        <v>162738726</v>
      </c>
      <c r="G1090" s="5"/>
    </row>
    <row r="1091" spans="1:7">
      <c r="A1091" s="4">
        <v>1090</v>
      </c>
      <c r="B1091" s="6" t="s">
        <v>1609</v>
      </c>
      <c r="C1091" s="12" t="s">
        <v>1610</v>
      </c>
      <c r="D1091" s="5">
        <v>47000000</v>
      </c>
      <c r="E1091" s="5">
        <v>60240295</v>
      </c>
      <c r="F1091" s="5">
        <v>102825796</v>
      </c>
      <c r="G1091" s="5"/>
    </row>
    <row r="1092" spans="1:7">
      <c r="A1092" s="4">
        <v>1091</v>
      </c>
      <c r="B1092" s="6" t="s">
        <v>1611</v>
      </c>
      <c r="C1092" s="12" t="s">
        <v>1612</v>
      </c>
      <c r="D1092" s="5">
        <v>47000000</v>
      </c>
      <c r="E1092" s="5">
        <v>32011576</v>
      </c>
      <c r="F1092" s="5">
        <v>116773317</v>
      </c>
      <c r="G1092" s="5"/>
    </row>
    <row r="1093" spans="1:7">
      <c r="A1093" s="4">
        <v>1092</v>
      </c>
      <c r="B1093" s="6" t="s">
        <v>1241</v>
      </c>
      <c r="C1093" s="12" t="s">
        <v>1613</v>
      </c>
      <c r="D1093" s="5">
        <v>47000000</v>
      </c>
      <c r="E1093" s="5">
        <v>29781453</v>
      </c>
      <c r="F1093" s="5">
        <v>29781453</v>
      </c>
      <c r="G1093" s="5"/>
    </row>
    <row r="1094" spans="1:7">
      <c r="A1094" s="4">
        <v>1093</v>
      </c>
      <c r="B1094" s="6">
        <v>39203</v>
      </c>
      <c r="C1094" s="12" t="s">
        <v>1614</v>
      </c>
      <c r="D1094" s="5">
        <v>47000000</v>
      </c>
      <c r="E1094" s="5">
        <v>15849032</v>
      </c>
      <c r="F1094" s="5">
        <v>37923818</v>
      </c>
      <c r="G1094" s="5"/>
    </row>
    <row r="1095" spans="1:7">
      <c r="A1095" s="4">
        <v>1094</v>
      </c>
      <c r="B1095" s="6" t="s">
        <v>530</v>
      </c>
      <c r="C1095" s="12" t="s">
        <v>1615</v>
      </c>
      <c r="D1095" s="5">
        <v>47000000</v>
      </c>
      <c r="E1095" s="5">
        <v>14970038</v>
      </c>
      <c r="F1095" s="5">
        <v>14970038</v>
      </c>
      <c r="G1095" s="5"/>
    </row>
    <row r="1096" spans="1:7">
      <c r="A1096" s="4">
        <v>1095</v>
      </c>
      <c r="B1096" s="6" t="s">
        <v>49</v>
      </c>
      <c r="C1096" s="12" t="s">
        <v>1616</v>
      </c>
      <c r="D1096" s="5">
        <v>47000000</v>
      </c>
      <c r="E1096" s="5">
        <v>10547117</v>
      </c>
      <c r="F1096" s="5">
        <v>11022696</v>
      </c>
      <c r="G1096" s="5"/>
    </row>
    <row r="1097" spans="1:7">
      <c r="A1097" s="4">
        <v>1096</v>
      </c>
      <c r="B1097" s="6" t="s">
        <v>1617</v>
      </c>
      <c r="C1097" s="12" t="s">
        <v>1618</v>
      </c>
      <c r="D1097" s="5">
        <v>47000000</v>
      </c>
      <c r="E1097" s="5">
        <v>5707094</v>
      </c>
      <c r="F1097" s="5">
        <v>12900000</v>
      </c>
      <c r="G1097" s="5"/>
    </row>
    <row r="1098" spans="1:7">
      <c r="A1098" s="4">
        <v>1097</v>
      </c>
      <c r="B1098" s="6" t="s">
        <v>364</v>
      </c>
      <c r="C1098" s="12" t="s">
        <v>1619</v>
      </c>
      <c r="D1098" s="5">
        <v>46000000</v>
      </c>
      <c r="E1098" s="5">
        <v>126813153</v>
      </c>
      <c r="F1098" s="5">
        <v>298923419</v>
      </c>
      <c r="G1098" s="5"/>
    </row>
    <row r="1099" spans="1:7">
      <c r="A1099" s="4">
        <v>1098</v>
      </c>
      <c r="B1099" s="6" t="s">
        <v>1620</v>
      </c>
      <c r="C1099" s="12" t="s">
        <v>1621</v>
      </c>
      <c r="D1099" s="5">
        <v>46000000</v>
      </c>
      <c r="E1099" s="5">
        <v>93607673</v>
      </c>
      <c r="F1099" s="5">
        <v>160648493</v>
      </c>
      <c r="G1099" s="5"/>
    </row>
    <row r="1100" spans="1:7">
      <c r="A1100" s="4">
        <v>1099</v>
      </c>
      <c r="B1100" s="6" t="s">
        <v>1165</v>
      </c>
      <c r="C1100" s="12" t="s">
        <v>1622</v>
      </c>
      <c r="D1100" s="5">
        <v>46000000</v>
      </c>
      <c r="E1100" s="5">
        <v>92027888</v>
      </c>
      <c r="F1100" s="5">
        <v>150000000</v>
      </c>
      <c r="G1100" s="5"/>
    </row>
    <row r="1101" spans="1:7">
      <c r="A1101" s="4">
        <v>1100</v>
      </c>
      <c r="B1101" s="6" t="s">
        <v>763</v>
      </c>
      <c r="C1101" s="12" t="s">
        <v>1623</v>
      </c>
      <c r="D1101" s="5">
        <v>46000000</v>
      </c>
      <c r="E1101" s="5">
        <v>67263182</v>
      </c>
      <c r="F1101" s="5">
        <v>113622499</v>
      </c>
      <c r="G1101" s="5"/>
    </row>
    <row r="1102" spans="1:7">
      <c r="A1102" s="4">
        <v>1101</v>
      </c>
      <c r="B1102" s="6" t="s">
        <v>1624</v>
      </c>
      <c r="C1102" s="12" t="s">
        <v>1625</v>
      </c>
      <c r="D1102" s="5">
        <v>46000000</v>
      </c>
      <c r="E1102" s="5">
        <v>61002302</v>
      </c>
      <c r="F1102" s="5">
        <v>113402302</v>
      </c>
      <c r="G1102" s="5"/>
    </row>
    <row r="1103" spans="1:7">
      <c r="A1103" s="4">
        <v>1102</v>
      </c>
      <c r="B1103" s="6">
        <v>35406</v>
      </c>
      <c r="C1103" s="12" t="s">
        <v>1626</v>
      </c>
      <c r="D1103" s="5">
        <v>46000000</v>
      </c>
      <c r="E1103" s="5">
        <v>59003384</v>
      </c>
      <c r="F1103" s="5">
        <v>100833145</v>
      </c>
      <c r="G1103" s="5"/>
    </row>
    <row r="1104" spans="1:7">
      <c r="A1104" s="4">
        <v>1103</v>
      </c>
      <c r="B1104" s="6" t="s">
        <v>1627</v>
      </c>
      <c r="C1104" s="12" t="s">
        <v>1628</v>
      </c>
      <c r="D1104" s="5">
        <v>46000000</v>
      </c>
      <c r="E1104" s="5">
        <v>4408636</v>
      </c>
      <c r="F1104" s="5">
        <v>4408636</v>
      </c>
      <c r="G1104" s="5"/>
    </row>
    <row r="1105" spans="1:7">
      <c r="A1105" s="4">
        <v>1104</v>
      </c>
      <c r="B1105" s="6" t="s">
        <v>1629</v>
      </c>
      <c r="C1105" s="12" t="s">
        <v>1630</v>
      </c>
      <c r="D1105" s="5">
        <v>45000000</v>
      </c>
      <c r="E1105" s="5">
        <v>181410615</v>
      </c>
      <c r="F1105" s="5">
        <v>302710615</v>
      </c>
      <c r="G1105" s="5"/>
    </row>
    <row r="1106" spans="1:7">
      <c r="A1106" s="4">
        <v>1105</v>
      </c>
      <c r="B1106" s="6" t="s">
        <v>665</v>
      </c>
      <c r="C1106" s="12" t="s">
        <v>1631</v>
      </c>
      <c r="D1106" s="5">
        <v>45000000</v>
      </c>
      <c r="E1106" s="5">
        <v>162798565</v>
      </c>
      <c r="F1106" s="5">
        <v>363095319</v>
      </c>
      <c r="G1106" s="5"/>
    </row>
    <row r="1107" spans="1:7">
      <c r="A1107" s="4">
        <v>1106</v>
      </c>
      <c r="B1107" s="6">
        <v>41039</v>
      </c>
      <c r="C1107" s="12" t="s">
        <v>1632</v>
      </c>
      <c r="D1107" s="5">
        <v>45000000</v>
      </c>
      <c r="E1107" s="5">
        <v>139854287</v>
      </c>
      <c r="F1107" s="5">
        <v>377807404</v>
      </c>
      <c r="G1107" s="5"/>
    </row>
    <row r="1108" spans="1:7">
      <c r="A1108" s="4">
        <v>1107</v>
      </c>
      <c r="B1108" s="6" t="s">
        <v>1633</v>
      </c>
      <c r="C1108" s="12" t="s">
        <v>1634</v>
      </c>
      <c r="D1108" s="5">
        <v>45000000</v>
      </c>
      <c r="E1108" s="5">
        <v>130531208</v>
      </c>
      <c r="F1108" s="5">
        <v>358500000</v>
      </c>
      <c r="G1108" s="5"/>
    </row>
    <row r="1109" spans="1:7">
      <c r="A1109" s="4">
        <v>1108</v>
      </c>
      <c r="B1109" s="6" t="s">
        <v>1257</v>
      </c>
      <c r="C1109" s="12" t="s">
        <v>1635</v>
      </c>
      <c r="D1109" s="5">
        <v>45000000</v>
      </c>
      <c r="E1109" s="5">
        <v>110000082</v>
      </c>
      <c r="F1109" s="5">
        <v>155200000</v>
      </c>
      <c r="G1109" s="5"/>
    </row>
    <row r="1110" spans="1:7">
      <c r="A1110" s="4">
        <v>1109</v>
      </c>
      <c r="B1110" s="6" t="s">
        <v>644</v>
      </c>
      <c r="C1110" s="12" t="s">
        <v>1636</v>
      </c>
      <c r="D1110" s="5">
        <v>45000000</v>
      </c>
      <c r="E1110" s="5">
        <v>106807667</v>
      </c>
      <c r="F1110" s="5">
        <v>213420951</v>
      </c>
      <c r="G1110" s="5"/>
    </row>
    <row r="1111" spans="1:7">
      <c r="A1111" s="4">
        <v>1110</v>
      </c>
      <c r="B1111" s="6">
        <v>39759</v>
      </c>
      <c r="C1111" s="12" t="s">
        <v>1637</v>
      </c>
      <c r="D1111" s="5">
        <v>45000000</v>
      </c>
      <c r="E1111" s="5">
        <v>101704370</v>
      </c>
      <c r="F1111" s="5">
        <v>243180937</v>
      </c>
      <c r="G1111" s="5"/>
    </row>
    <row r="1112" spans="1:7">
      <c r="A1112" s="4">
        <v>1111</v>
      </c>
      <c r="B1112" s="6" t="s">
        <v>1638</v>
      </c>
      <c r="C1112" s="12" t="s">
        <v>1639</v>
      </c>
      <c r="D1112" s="5">
        <v>45000000</v>
      </c>
      <c r="E1112" s="5">
        <v>100768056</v>
      </c>
      <c r="F1112" s="5">
        <v>187995859</v>
      </c>
      <c r="G1112" s="5"/>
    </row>
    <row r="1113" spans="1:7">
      <c r="A1113" s="4">
        <v>1112</v>
      </c>
      <c r="B1113" s="6">
        <v>38299</v>
      </c>
      <c r="C1113" s="12" t="s">
        <v>1640</v>
      </c>
      <c r="D1113" s="5">
        <v>45000000</v>
      </c>
      <c r="E1113" s="5">
        <v>95149435</v>
      </c>
      <c r="F1113" s="5">
        <v>122071435</v>
      </c>
      <c r="G1113" s="5"/>
    </row>
    <row r="1114" spans="1:7">
      <c r="A1114" s="4">
        <v>1113</v>
      </c>
      <c r="B1114" s="6" t="s">
        <v>1641</v>
      </c>
      <c r="C1114" s="12" t="s">
        <v>1642</v>
      </c>
      <c r="D1114" s="5">
        <v>45000000</v>
      </c>
      <c r="E1114" s="5">
        <v>93466502</v>
      </c>
      <c r="F1114" s="5">
        <v>174810815</v>
      </c>
      <c r="G1114" s="5"/>
    </row>
    <row r="1115" spans="1:7">
      <c r="A1115" s="4">
        <v>1114</v>
      </c>
      <c r="B1115" s="6" t="s">
        <v>1643</v>
      </c>
      <c r="C1115" s="12" t="s">
        <v>1644</v>
      </c>
      <c r="D1115" s="5">
        <v>45000000</v>
      </c>
      <c r="E1115" s="5">
        <v>92115211</v>
      </c>
      <c r="F1115" s="5">
        <v>117615211</v>
      </c>
      <c r="G1115" s="5"/>
    </row>
    <row r="1116" spans="1:7">
      <c r="A1116" s="4">
        <v>1115</v>
      </c>
      <c r="B1116" s="6" t="s">
        <v>129</v>
      </c>
      <c r="C1116" s="12" t="s">
        <v>1645</v>
      </c>
      <c r="D1116" s="5">
        <v>45000000</v>
      </c>
      <c r="E1116" s="5">
        <v>88625922</v>
      </c>
      <c r="F1116" s="5">
        <v>160971922</v>
      </c>
      <c r="G1116" s="5"/>
    </row>
    <row r="1117" spans="1:7">
      <c r="A1117" s="4">
        <v>1116</v>
      </c>
      <c r="B1117" s="6">
        <v>33730</v>
      </c>
      <c r="C1117" s="12" t="s">
        <v>1646</v>
      </c>
      <c r="D1117" s="5">
        <v>45000000</v>
      </c>
      <c r="E1117" s="5">
        <v>83287363</v>
      </c>
      <c r="F1117" s="5">
        <v>178100000</v>
      </c>
      <c r="G1117" s="5"/>
    </row>
    <row r="1118" spans="1:7">
      <c r="A1118" s="4">
        <v>1117</v>
      </c>
      <c r="B1118" s="6" t="s">
        <v>1647</v>
      </c>
      <c r="C1118" s="12" t="s">
        <v>1648</v>
      </c>
      <c r="D1118" s="5">
        <v>45000000</v>
      </c>
      <c r="E1118" s="5">
        <v>82931301</v>
      </c>
      <c r="F1118" s="5">
        <v>155931301</v>
      </c>
      <c r="G1118" s="5"/>
    </row>
    <row r="1119" spans="1:7">
      <c r="A1119" s="4">
        <v>1118</v>
      </c>
      <c r="B1119" s="6">
        <v>37021</v>
      </c>
      <c r="C1119" s="12" t="s">
        <v>1649</v>
      </c>
      <c r="D1119" s="5">
        <v>45000000</v>
      </c>
      <c r="E1119" s="5">
        <v>76261036</v>
      </c>
      <c r="F1119" s="5">
        <v>104505362</v>
      </c>
      <c r="G1119" s="5"/>
    </row>
    <row r="1120" spans="1:7">
      <c r="A1120" s="4">
        <v>1119</v>
      </c>
      <c r="B1120" s="6" t="s">
        <v>1650</v>
      </c>
      <c r="C1120" s="12" t="s">
        <v>1651</v>
      </c>
      <c r="D1120" s="5">
        <v>45000000</v>
      </c>
      <c r="E1120" s="5">
        <v>71423726</v>
      </c>
      <c r="F1120" s="5">
        <v>90523726</v>
      </c>
      <c r="G1120" s="5"/>
    </row>
    <row r="1121" spans="1:7">
      <c r="A1121" s="4">
        <v>1120</v>
      </c>
      <c r="B1121" s="6">
        <v>36988</v>
      </c>
      <c r="C1121" s="12" t="s">
        <v>1652</v>
      </c>
      <c r="D1121" s="5">
        <v>45000000</v>
      </c>
      <c r="E1121" s="5">
        <v>71277420</v>
      </c>
      <c r="F1121" s="5">
        <v>141189101</v>
      </c>
      <c r="G1121" s="5"/>
    </row>
    <row r="1122" spans="1:7">
      <c r="A1122" s="4">
        <v>1121</v>
      </c>
      <c r="B1122" s="6" t="s">
        <v>1653</v>
      </c>
      <c r="C1122" s="12" t="s">
        <v>1654</v>
      </c>
      <c r="D1122" s="5">
        <v>45000000</v>
      </c>
      <c r="E1122" s="5">
        <v>70141876</v>
      </c>
      <c r="F1122" s="5">
        <v>131237688</v>
      </c>
      <c r="G1122" s="5"/>
    </row>
    <row r="1123" spans="1:7">
      <c r="A1123" s="4">
        <v>1122</v>
      </c>
      <c r="B1123" s="6" t="s">
        <v>1075</v>
      </c>
      <c r="C1123" s="12" t="s">
        <v>1655</v>
      </c>
      <c r="D1123" s="5">
        <v>45000000</v>
      </c>
      <c r="E1123" s="5">
        <v>67264877</v>
      </c>
      <c r="F1123" s="5">
        <v>76665507</v>
      </c>
      <c r="G1123" s="5"/>
    </row>
    <row r="1124" spans="1:7">
      <c r="A1124" s="4">
        <v>1123</v>
      </c>
      <c r="B1124" s="6" t="s">
        <v>1656</v>
      </c>
      <c r="C1124" s="12" t="s">
        <v>1657</v>
      </c>
      <c r="D1124" s="5">
        <v>45000000</v>
      </c>
      <c r="E1124" s="5">
        <v>67061228</v>
      </c>
      <c r="F1124" s="5">
        <v>135808837</v>
      </c>
      <c r="G1124" s="5"/>
    </row>
    <row r="1125" spans="1:7">
      <c r="A1125" s="4">
        <v>1124</v>
      </c>
      <c r="B1125" s="6">
        <v>37594</v>
      </c>
      <c r="C1125" s="12" t="s">
        <v>1658</v>
      </c>
      <c r="D1125" s="5">
        <v>45000000</v>
      </c>
      <c r="E1125" s="5">
        <v>66790248</v>
      </c>
      <c r="F1125" s="5">
        <v>66790248</v>
      </c>
      <c r="G1125" s="5"/>
    </row>
    <row r="1126" spans="1:7">
      <c r="A1126" s="4">
        <v>1125</v>
      </c>
      <c r="B1126" s="6">
        <v>35738</v>
      </c>
      <c r="C1126" s="12" t="s">
        <v>1659</v>
      </c>
      <c r="D1126" s="5">
        <v>45000000</v>
      </c>
      <c r="E1126" s="5">
        <v>65598907</v>
      </c>
      <c r="F1126" s="5">
        <v>136998907</v>
      </c>
      <c r="G1126" s="5"/>
    </row>
    <row r="1127" spans="1:7">
      <c r="A1127" s="4">
        <v>1126</v>
      </c>
      <c r="B1127" s="6" t="s">
        <v>1660</v>
      </c>
      <c r="C1127" s="12" t="s">
        <v>1661</v>
      </c>
      <c r="D1127" s="5">
        <v>45000000</v>
      </c>
      <c r="E1127" s="5">
        <v>62318875</v>
      </c>
      <c r="F1127" s="5">
        <v>113417762</v>
      </c>
      <c r="G1127" s="5"/>
    </row>
    <row r="1128" spans="1:7">
      <c r="A1128" s="4">
        <v>1127</v>
      </c>
      <c r="B1128" s="6">
        <v>36624</v>
      </c>
      <c r="C1128" s="12" t="s">
        <v>1662</v>
      </c>
      <c r="D1128" s="5">
        <v>45000000</v>
      </c>
      <c r="E1128" s="5">
        <v>60786269</v>
      </c>
      <c r="F1128" s="5">
        <v>113916474</v>
      </c>
      <c r="G1128" s="5"/>
    </row>
    <row r="1129" spans="1:7">
      <c r="A1129" s="4">
        <v>1128</v>
      </c>
      <c r="B1129" s="6">
        <v>37813</v>
      </c>
      <c r="C1129" s="12" t="s">
        <v>1663</v>
      </c>
      <c r="D1129" s="5">
        <v>45000000</v>
      </c>
      <c r="E1129" s="5">
        <v>59472278</v>
      </c>
      <c r="F1129" s="5">
        <v>247967903</v>
      </c>
      <c r="G1129" s="5"/>
    </row>
    <row r="1130" spans="1:7">
      <c r="A1130" s="4">
        <v>1129</v>
      </c>
      <c r="B1130" s="6">
        <v>35316</v>
      </c>
      <c r="C1130" s="12" t="s">
        <v>1664</v>
      </c>
      <c r="D1130" s="5">
        <v>45000000</v>
      </c>
      <c r="E1130" s="5">
        <v>58617334</v>
      </c>
      <c r="F1130" s="5">
        <v>58617334</v>
      </c>
      <c r="G1130" s="5"/>
    </row>
    <row r="1131" spans="1:7">
      <c r="A1131" s="4">
        <v>1130</v>
      </c>
      <c r="B1131" s="6">
        <v>34525</v>
      </c>
      <c r="C1131" s="12" t="s">
        <v>1665</v>
      </c>
      <c r="D1131" s="5">
        <v>45000000</v>
      </c>
      <c r="E1131" s="5">
        <v>57362581</v>
      </c>
      <c r="F1131" s="5">
        <v>57362581</v>
      </c>
      <c r="G1131" s="5"/>
    </row>
    <row r="1132" spans="1:7">
      <c r="A1132" s="4">
        <v>1131</v>
      </c>
      <c r="B1132" s="6" t="s">
        <v>1362</v>
      </c>
      <c r="C1132" s="12" t="s">
        <v>1666</v>
      </c>
      <c r="D1132" s="5">
        <v>45000000</v>
      </c>
      <c r="E1132" s="5">
        <v>53854588</v>
      </c>
      <c r="F1132" s="5">
        <v>75854588</v>
      </c>
      <c r="G1132" s="5"/>
    </row>
    <row r="1133" spans="1:7">
      <c r="A1133" s="4">
        <v>1132</v>
      </c>
      <c r="B1133" s="6" t="s">
        <v>1486</v>
      </c>
      <c r="C1133" s="12" t="s">
        <v>1667</v>
      </c>
      <c r="D1133" s="5">
        <v>45000000</v>
      </c>
      <c r="E1133" s="5">
        <v>53359917</v>
      </c>
      <c r="F1133" s="5">
        <v>72359917</v>
      </c>
      <c r="G1133" s="5"/>
    </row>
    <row r="1134" spans="1:7">
      <c r="A1134" s="4">
        <v>1133</v>
      </c>
      <c r="B1134" s="6" t="s">
        <v>1647</v>
      </c>
      <c r="C1134" s="12" t="s">
        <v>1668</v>
      </c>
      <c r="D1134" s="5">
        <v>45000000</v>
      </c>
      <c r="E1134" s="5">
        <v>52842724</v>
      </c>
      <c r="F1134" s="5">
        <v>55842724</v>
      </c>
      <c r="G1134" s="5"/>
    </row>
    <row r="1135" spans="1:7">
      <c r="A1135" s="4">
        <v>1134</v>
      </c>
      <c r="B1135" s="6" t="s">
        <v>1229</v>
      </c>
      <c r="C1135" s="12" t="s">
        <v>1669</v>
      </c>
      <c r="D1135" s="5">
        <v>45000000</v>
      </c>
      <c r="E1135" s="5">
        <v>51019112</v>
      </c>
      <c r="F1135" s="5">
        <v>102746214</v>
      </c>
      <c r="G1135" s="5"/>
    </row>
    <row r="1136" spans="1:7">
      <c r="A1136" s="4">
        <v>1135</v>
      </c>
      <c r="B1136" s="6" t="s">
        <v>1670</v>
      </c>
      <c r="C1136" s="12" t="s">
        <v>1671</v>
      </c>
      <c r="D1136" s="5">
        <v>45000000</v>
      </c>
      <c r="E1136" s="5">
        <v>50648679</v>
      </c>
      <c r="F1136" s="5">
        <v>146162920</v>
      </c>
      <c r="G1136" s="5"/>
    </row>
    <row r="1137" spans="1:7">
      <c r="A1137" s="4">
        <v>1136</v>
      </c>
      <c r="B1137" s="6" t="s">
        <v>1672</v>
      </c>
      <c r="C1137" s="12" t="s">
        <v>1673</v>
      </c>
      <c r="D1137" s="5">
        <v>45000000</v>
      </c>
      <c r="E1137" s="5">
        <v>48114556</v>
      </c>
      <c r="F1137" s="5">
        <v>48563556</v>
      </c>
      <c r="G1137" s="5"/>
    </row>
    <row r="1138" spans="1:7">
      <c r="A1138" s="4">
        <v>1137</v>
      </c>
      <c r="B1138" s="6">
        <v>41067</v>
      </c>
      <c r="C1138" s="12" t="s">
        <v>1674</v>
      </c>
      <c r="D1138" s="5">
        <v>45000000</v>
      </c>
      <c r="E1138" s="5">
        <v>47323100</v>
      </c>
      <c r="F1138" s="5">
        <v>80594860</v>
      </c>
      <c r="G1138" s="5"/>
    </row>
    <row r="1139" spans="1:7">
      <c r="A1139" s="4">
        <v>1138</v>
      </c>
      <c r="B1139" s="6" t="s">
        <v>1675</v>
      </c>
      <c r="C1139" s="12" t="s">
        <v>1676</v>
      </c>
      <c r="D1139" s="5">
        <v>45000000</v>
      </c>
      <c r="E1139" s="5">
        <v>46815000</v>
      </c>
      <c r="F1139" s="5">
        <v>94215000</v>
      </c>
      <c r="G1139" s="5"/>
    </row>
    <row r="1140" spans="1:7">
      <c r="A1140" s="4">
        <v>1139</v>
      </c>
      <c r="B1140" s="6" t="s">
        <v>90</v>
      </c>
      <c r="C1140" s="12" t="s">
        <v>1677</v>
      </c>
      <c r="D1140" s="5">
        <v>45000000</v>
      </c>
      <c r="E1140" s="5">
        <v>46290741</v>
      </c>
      <c r="F1140" s="5">
        <v>127990741</v>
      </c>
      <c r="G1140" s="5"/>
    </row>
    <row r="1141" spans="1:7">
      <c r="A1141" s="4">
        <v>1140</v>
      </c>
      <c r="B1141" s="6" t="s">
        <v>1678</v>
      </c>
      <c r="C1141" s="12" t="s">
        <v>1679</v>
      </c>
      <c r="D1141" s="5">
        <v>45000000</v>
      </c>
      <c r="E1141" s="5">
        <v>38399961</v>
      </c>
      <c r="F1141" s="5">
        <v>43343247</v>
      </c>
      <c r="G1141" s="5"/>
    </row>
    <row r="1142" spans="1:7">
      <c r="A1142" s="4">
        <v>1141</v>
      </c>
      <c r="B1142" s="6">
        <v>38779</v>
      </c>
      <c r="C1142" s="12" t="s">
        <v>1680</v>
      </c>
      <c r="D1142" s="5">
        <v>45000000</v>
      </c>
      <c r="E1142" s="5">
        <v>36895141</v>
      </c>
      <c r="F1142" s="5">
        <v>65595141</v>
      </c>
      <c r="G1142" s="5"/>
    </row>
    <row r="1143" spans="1:7">
      <c r="A1143" s="4">
        <v>1142</v>
      </c>
      <c r="B1143" s="6" t="s">
        <v>1183</v>
      </c>
      <c r="C1143" s="12" t="s">
        <v>1681</v>
      </c>
      <c r="D1143" s="5">
        <v>45000000</v>
      </c>
      <c r="E1143" s="5">
        <v>35627222</v>
      </c>
      <c r="F1143" s="5">
        <v>35627222</v>
      </c>
      <c r="G1143" s="5"/>
    </row>
    <row r="1144" spans="1:7">
      <c r="A1144" s="4">
        <v>1143</v>
      </c>
      <c r="B1144" s="6">
        <v>38269</v>
      </c>
      <c r="C1144" s="12" t="s">
        <v>1682</v>
      </c>
      <c r="D1144" s="5">
        <v>45000000</v>
      </c>
      <c r="E1144" s="5">
        <v>32003620</v>
      </c>
      <c r="F1144" s="5">
        <v>61475984</v>
      </c>
      <c r="G1144" s="5"/>
    </row>
    <row r="1145" spans="1:7">
      <c r="A1145" s="4">
        <v>1144</v>
      </c>
      <c r="B1145" s="6" t="s">
        <v>309</v>
      </c>
      <c r="C1145" s="12" t="s">
        <v>1683</v>
      </c>
      <c r="D1145" s="5">
        <v>45000000</v>
      </c>
      <c r="E1145" s="5">
        <v>28142535</v>
      </c>
      <c r="F1145" s="5">
        <v>49610898</v>
      </c>
      <c r="G1145" s="5"/>
    </row>
    <row r="1146" spans="1:7">
      <c r="A1146" s="4">
        <v>1145</v>
      </c>
      <c r="B1146" s="6" t="s">
        <v>326</v>
      </c>
      <c r="C1146" s="12" t="s">
        <v>1684</v>
      </c>
      <c r="D1146" s="5">
        <v>45000000</v>
      </c>
      <c r="E1146" s="5">
        <v>28013509</v>
      </c>
      <c r="F1146" s="5">
        <v>163126676</v>
      </c>
      <c r="G1146" s="5"/>
    </row>
    <row r="1147" spans="1:7">
      <c r="A1147" s="4">
        <v>1146</v>
      </c>
      <c r="B1147" s="6" t="s">
        <v>1602</v>
      </c>
      <c r="C1147" s="12" t="s">
        <v>1685</v>
      </c>
      <c r="D1147" s="5">
        <v>45000000</v>
      </c>
      <c r="E1147" s="5">
        <v>27447471</v>
      </c>
      <c r="F1147" s="5">
        <v>27447471</v>
      </c>
      <c r="G1147" s="5"/>
    </row>
    <row r="1148" spans="1:7">
      <c r="A1148" s="4">
        <v>1147</v>
      </c>
      <c r="B1148" s="6" t="s">
        <v>904</v>
      </c>
      <c r="C1148" s="12" t="s">
        <v>1686</v>
      </c>
      <c r="D1148" s="5">
        <v>45000000</v>
      </c>
      <c r="E1148" s="5">
        <v>25200412</v>
      </c>
      <c r="F1148" s="5">
        <v>59551283</v>
      </c>
      <c r="G1148" s="5"/>
    </row>
    <row r="1149" spans="1:7">
      <c r="A1149" s="4">
        <v>1148</v>
      </c>
      <c r="B1149" s="6" t="s">
        <v>1553</v>
      </c>
      <c r="C1149" s="12" t="s">
        <v>1687</v>
      </c>
      <c r="D1149" s="5">
        <v>45000000</v>
      </c>
      <c r="E1149" s="5">
        <v>24343673</v>
      </c>
      <c r="F1149" s="5">
        <v>29367143</v>
      </c>
      <c r="G1149" s="5"/>
    </row>
    <row r="1150" spans="1:7">
      <c r="A1150" s="4">
        <v>1149</v>
      </c>
      <c r="B1150" s="6" t="s">
        <v>1688</v>
      </c>
      <c r="C1150" s="12" t="s">
        <v>1689</v>
      </c>
      <c r="D1150" s="5">
        <v>45000000</v>
      </c>
      <c r="E1150" s="5">
        <v>22911480</v>
      </c>
      <c r="F1150" s="5">
        <v>79564960</v>
      </c>
      <c r="G1150" s="5"/>
    </row>
    <row r="1151" spans="1:7">
      <c r="A1151" s="4">
        <v>1150</v>
      </c>
      <c r="B1151" s="6" t="s">
        <v>1690</v>
      </c>
      <c r="C1151" s="12" t="s">
        <v>1691</v>
      </c>
      <c r="D1151" s="5">
        <v>45000000</v>
      </c>
      <c r="E1151" s="5">
        <v>22532572</v>
      </c>
      <c r="F1151" s="5">
        <v>70216497</v>
      </c>
      <c r="G1151" s="5"/>
    </row>
    <row r="1152" spans="1:7">
      <c r="A1152" s="4">
        <v>1151</v>
      </c>
      <c r="B1152" s="6">
        <v>34435</v>
      </c>
      <c r="C1152" s="12" t="s">
        <v>1692</v>
      </c>
      <c r="D1152" s="5">
        <v>45000000</v>
      </c>
      <c r="E1152" s="5">
        <v>22006296</v>
      </c>
      <c r="F1152" s="5">
        <v>112006296</v>
      </c>
      <c r="G1152" s="5"/>
    </row>
    <row r="1153" spans="1:7">
      <c r="A1153" s="4">
        <v>1152</v>
      </c>
      <c r="B1153" s="6">
        <v>35165</v>
      </c>
      <c r="C1153" s="12" t="s">
        <v>1693</v>
      </c>
      <c r="D1153" s="5">
        <v>45000000</v>
      </c>
      <c r="E1153" s="5">
        <v>20404841</v>
      </c>
      <c r="F1153" s="5">
        <v>36404841</v>
      </c>
      <c r="G1153" s="5"/>
    </row>
    <row r="1154" spans="1:7">
      <c r="A1154" s="4">
        <v>1153</v>
      </c>
      <c r="B1154" s="6" t="s">
        <v>1694</v>
      </c>
      <c r="C1154" s="12" t="s">
        <v>1695</v>
      </c>
      <c r="D1154" s="5">
        <v>45000000</v>
      </c>
      <c r="E1154" s="5">
        <v>20133326</v>
      </c>
      <c r="F1154" s="5">
        <v>20133326</v>
      </c>
      <c r="G1154" s="5"/>
    </row>
    <row r="1155" spans="1:7">
      <c r="A1155" s="4">
        <v>1154</v>
      </c>
      <c r="B1155" s="6" t="s">
        <v>1696</v>
      </c>
      <c r="C1155" s="12" t="s">
        <v>1697</v>
      </c>
      <c r="D1155" s="5">
        <v>45000000</v>
      </c>
      <c r="E1155" s="5">
        <v>19719930</v>
      </c>
      <c r="F1155" s="5">
        <v>29406132</v>
      </c>
      <c r="G1155" s="5"/>
    </row>
    <row r="1156" spans="1:7">
      <c r="A1156" s="4">
        <v>1155</v>
      </c>
      <c r="B1156" s="6" t="s">
        <v>1698</v>
      </c>
      <c r="C1156" s="12" t="s">
        <v>1699</v>
      </c>
      <c r="D1156" s="5">
        <v>45000000</v>
      </c>
      <c r="E1156" s="5">
        <v>19398532</v>
      </c>
      <c r="F1156" s="5">
        <v>32952995</v>
      </c>
      <c r="G1156" s="5"/>
    </row>
    <row r="1157" spans="1:7">
      <c r="A1157" s="4">
        <v>1156</v>
      </c>
      <c r="B1157" s="6">
        <v>35252</v>
      </c>
      <c r="C1157" s="12" t="s">
        <v>1700</v>
      </c>
      <c r="D1157" s="5">
        <v>45000000</v>
      </c>
      <c r="E1157" s="5">
        <v>17220599</v>
      </c>
      <c r="F1157" s="5">
        <v>17220599</v>
      </c>
      <c r="G1157" s="5"/>
    </row>
    <row r="1158" spans="1:7">
      <c r="A1158" s="4">
        <v>1157</v>
      </c>
      <c r="B1158" s="6">
        <v>38359</v>
      </c>
      <c r="C1158" s="12" t="s">
        <v>1701</v>
      </c>
      <c r="D1158" s="5">
        <v>45000000</v>
      </c>
      <c r="E1158" s="5">
        <v>16809014</v>
      </c>
      <c r="F1158" s="5">
        <v>17492014</v>
      </c>
      <c r="G1158" s="5"/>
    </row>
    <row r="1159" spans="1:7">
      <c r="A1159" s="4">
        <v>1158</v>
      </c>
      <c r="B1159" s="6" t="s">
        <v>732</v>
      </c>
      <c r="C1159" s="12" t="s">
        <v>1702</v>
      </c>
      <c r="D1159" s="5">
        <v>45000000</v>
      </c>
      <c r="E1159" s="5">
        <v>15541549</v>
      </c>
      <c r="F1159" s="5">
        <v>65532491</v>
      </c>
      <c r="G1159" s="5"/>
    </row>
    <row r="1160" spans="1:7">
      <c r="A1160" s="4">
        <v>1159</v>
      </c>
      <c r="B1160" s="6" t="s">
        <v>644</v>
      </c>
      <c r="C1160" s="12" t="s">
        <v>1703</v>
      </c>
      <c r="D1160" s="5">
        <v>45000000</v>
      </c>
      <c r="E1160" s="5">
        <v>15527125</v>
      </c>
      <c r="F1160" s="5">
        <v>18120267</v>
      </c>
      <c r="G1160" s="5"/>
    </row>
    <row r="1161" spans="1:7">
      <c r="A1161" s="4">
        <v>1160</v>
      </c>
      <c r="B1161" s="6">
        <v>39577</v>
      </c>
      <c r="C1161" s="12" t="s">
        <v>1704</v>
      </c>
      <c r="D1161" s="5">
        <v>45000000</v>
      </c>
      <c r="E1161" s="5">
        <v>15298133</v>
      </c>
      <c r="F1161" s="5">
        <v>46598133</v>
      </c>
      <c r="G1161" s="5"/>
    </row>
    <row r="1162" spans="1:7">
      <c r="A1162" s="4">
        <v>1161</v>
      </c>
      <c r="B1162" s="6" t="s">
        <v>1705</v>
      </c>
      <c r="C1162" s="12" t="s">
        <v>1706</v>
      </c>
      <c r="D1162" s="5">
        <v>45000000</v>
      </c>
      <c r="E1162" s="5">
        <v>13668249</v>
      </c>
      <c r="F1162" s="5">
        <v>34668249</v>
      </c>
      <c r="G1162" s="5"/>
    </row>
    <row r="1163" spans="1:7">
      <c r="A1163" s="4">
        <v>1162</v>
      </c>
      <c r="B1163" s="6" t="s">
        <v>1211</v>
      </c>
      <c r="C1163" s="12" t="s">
        <v>1707</v>
      </c>
      <c r="D1163" s="5">
        <v>45000000</v>
      </c>
      <c r="E1163" s="5">
        <v>13414714</v>
      </c>
      <c r="F1163" s="5">
        <v>41467606</v>
      </c>
      <c r="G1163" s="5"/>
    </row>
    <row r="1164" spans="1:7">
      <c r="A1164" s="4">
        <v>1163</v>
      </c>
      <c r="B1164" s="6" t="s">
        <v>1708</v>
      </c>
      <c r="C1164" s="12" t="s">
        <v>1709</v>
      </c>
      <c r="D1164" s="5">
        <v>45000000</v>
      </c>
      <c r="E1164" s="5">
        <v>11203026</v>
      </c>
      <c r="F1164" s="5">
        <v>11203026</v>
      </c>
      <c r="G1164" s="5"/>
    </row>
    <row r="1165" spans="1:7">
      <c r="A1165" s="4">
        <v>1164</v>
      </c>
      <c r="B1165" s="6" t="s">
        <v>637</v>
      </c>
      <c r="C1165" s="12" t="s">
        <v>1710</v>
      </c>
      <c r="D1165" s="5">
        <v>45000000</v>
      </c>
      <c r="E1165" s="5">
        <v>8305970</v>
      </c>
      <c r="F1165" s="5">
        <v>164539660</v>
      </c>
      <c r="G1165" s="5"/>
    </row>
    <row r="1166" spans="1:7">
      <c r="A1166" s="4">
        <v>1165</v>
      </c>
      <c r="B1166" s="6" t="s">
        <v>743</v>
      </c>
      <c r="C1166" s="12" t="s">
        <v>1711</v>
      </c>
      <c r="D1166" s="5">
        <v>45000000</v>
      </c>
      <c r="E1166" s="5">
        <v>7916887</v>
      </c>
      <c r="F1166" s="5">
        <v>9110458</v>
      </c>
      <c r="G1166" s="5"/>
    </row>
    <row r="1167" spans="1:7">
      <c r="A1167" s="4">
        <v>1166</v>
      </c>
      <c r="B1167" s="6">
        <v>37380</v>
      </c>
      <c r="C1167" s="12" t="s">
        <v>1712</v>
      </c>
      <c r="D1167" s="5">
        <v>45000000</v>
      </c>
      <c r="E1167" s="5">
        <v>7262288</v>
      </c>
      <c r="F1167" s="5">
        <v>8488871</v>
      </c>
      <c r="G1167" s="5"/>
    </row>
    <row r="1168" spans="1:7">
      <c r="A1168" s="4">
        <v>1167</v>
      </c>
      <c r="B1168" s="6" t="s">
        <v>1713</v>
      </c>
      <c r="C1168" s="12" t="s">
        <v>1714</v>
      </c>
      <c r="D1168" s="5">
        <v>45000000</v>
      </c>
      <c r="E1168" s="5">
        <v>6566773</v>
      </c>
      <c r="F1168" s="5">
        <v>75566773</v>
      </c>
      <c r="G1168" s="5"/>
    </row>
    <row r="1169" spans="1:7">
      <c r="A1169" s="4">
        <v>1168</v>
      </c>
      <c r="B1169" s="6" t="s">
        <v>242</v>
      </c>
      <c r="C1169" s="12" t="s">
        <v>1715</v>
      </c>
      <c r="D1169" s="5">
        <v>45000000</v>
      </c>
      <c r="E1169" s="5">
        <v>4617608</v>
      </c>
      <c r="F1169" s="5">
        <v>31077418</v>
      </c>
      <c r="G1169" s="5"/>
    </row>
    <row r="1170" spans="1:7">
      <c r="A1170" s="4">
        <v>1169</v>
      </c>
      <c r="B1170" s="6" t="s">
        <v>1403</v>
      </c>
      <c r="C1170" s="12" t="s">
        <v>1716</v>
      </c>
      <c r="D1170" s="5">
        <v>45000000</v>
      </c>
      <c r="E1170" s="5">
        <v>3681811</v>
      </c>
      <c r="F1170" s="5">
        <v>31681811</v>
      </c>
      <c r="G1170" s="5"/>
    </row>
    <row r="1171" spans="1:7">
      <c r="A1171" s="4">
        <v>1170</v>
      </c>
      <c r="B1171" s="6" t="s">
        <v>1717</v>
      </c>
      <c r="C1171" s="12" t="s">
        <v>1718</v>
      </c>
      <c r="D1171" s="5">
        <v>45000000</v>
      </c>
      <c r="E1171" s="5">
        <v>2154540</v>
      </c>
      <c r="F1171" s="5">
        <v>2154540</v>
      </c>
      <c r="G1171" s="5"/>
    </row>
    <row r="1172" spans="1:7">
      <c r="A1172" s="4">
        <v>1171</v>
      </c>
      <c r="B1172" s="6" t="s">
        <v>828</v>
      </c>
      <c r="C1172" s="12" t="s">
        <v>1719</v>
      </c>
      <c r="D1172" s="5">
        <v>45000000</v>
      </c>
      <c r="E1172" s="4">
        <v>0</v>
      </c>
      <c r="F1172" s="5">
        <v>73706</v>
      </c>
      <c r="G1172" s="5"/>
    </row>
    <row r="1173" spans="1:7">
      <c r="A1173" s="4">
        <v>1172</v>
      </c>
      <c r="B1173" s="6">
        <v>41253</v>
      </c>
      <c r="C1173" s="12" t="s">
        <v>1720</v>
      </c>
      <c r="D1173" s="5">
        <v>44500000</v>
      </c>
      <c r="E1173" s="5">
        <v>136025503</v>
      </c>
      <c r="F1173" s="5">
        <v>227140757</v>
      </c>
      <c r="G1173" s="5"/>
    </row>
    <row r="1174" spans="1:7">
      <c r="A1174" s="4">
        <v>1173</v>
      </c>
      <c r="B1174" s="6">
        <v>34128</v>
      </c>
      <c r="C1174" s="12" t="s">
        <v>1721</v>
      </c>
      <c r="D1174" s="5">
        <v>44000000</v>
      </c>
      <c r="E1174" s="5">
        <v>183875760</v>
      </c>
      <c r="F1174" s="5">
        <v>353715317</v>
      </c>
      <c r="G1174" s="5"/>
    </row>
    <row r="1175" spans="1:7">
      <c r="A1175" s="4">
        <v>1174</v>
      </c>
      <c r="B1175" s="6" t="s">
        <v>1722</v>
      </c>
      <c r="C1175" s="12" t="s">
        <v>1723</v>
      </c>
      <c r="D1175" s="5">
        <v>44000000</v>
      </c>
      <c r="E1175" s="5">
        <v>150415432</v>
      </c>
      <c r="F1175" s="5">
        <v>300400000</v>
      </c>
      <c r="G1175" s="5"/>
    </row>
    <row r="1176" spans="1:7">
      <c r="A1176" s="4">
        <v>1175</v>
      </c>
      <c r="B1176" s="6" t="s">
        <v>1724</v>
      </c>
      <c r="C1176" s="12" t="s">
        <v>1725</v>
      </c>
      <c r="D1176" s="5">
        <v>44000000</v>
      </c>
      <c r="E1176" s="5">
        <v>53300852</v>
      </c>
      <c r="F1176" s="5">
        <v>165600852</v>
      </c>
      <c r="G1176" s="5"/>
    </row>
    <row r="1177" spans="1:7">
      <c r="A1177" s="4">
        <v>1176</v>
      </c>
      <c r="B1177" s="6" t="s">
        <v>684</v>
      </c>
      <c r="C1177" s="12" t="s">
        <v>1726</v>
      </c>
      <c r="D1177" s="5">
        <v>44000000</v>
      </c>
      <c r="E1177" s="5">
        <v>31206263</v>
      </c>
      <c r="F1177" s="5">
        <v>48478084</v>
      </c>
      <c r="G1177" s="5"/>
    </row>
    <row r="1178" spans="1:7">
      <c r="A1178" s="4">
        <v>1177</v>
      </c>
      <c r="B1178" s="6">
        <v>35097</v>
      </c>
      <c r="C1178" s="12" t="s">
        <v>1727</v>
      </c>
      <c r="D1178" s="5">
        <v>44000000</v>
      </c>
      <c r="E1178" s="5">
        <v>22730924</v>
      </c>
      <c r="F1178" s="5">
        <v>22730924</v>
      </c>
      <c r="G1178" s="5"/>
    </row>
    <row r="1179" spans="1:7">
      <c r="A1179" s="4">
        <v>1178</v>
      </c>
      <c r="B1179" s="6">
        <v>41792</v>
      </c>
      <c r="C1179" s="12" t="s">
        <v>1728</v>
      </c>
      <c r="D1179" s="5">
        <v>44000000</v>
      </c>
      <c r="E1179" s="5">
        <v>6105175</v>
      </c>
      <c r="F1179" s="5">
        <v>12342632</v>
      </c>
      <c r="G1179" s="5"/>
    </row>
    <row r="1180" spans="1:7">
      <c r="A1180" s="4">
        <v>1179</v>
      </c>
      <c r="B1180" s="6" t="s">
        <v>1729</v>
      </c>
      <c r="C1180" s="12" t="s">
        <v>1730</v>
      </c>
      <c r="D1180" s="5">
        <v>44000000</v>
      </c>
      <c r="E1180" s="5">
        <v>3484331</v>
      </c>
      <c r="F1180" s="5">
        <v>3484523</v>
      </c>
      <c r="G1180" s="5"/>
    </row>
    <row r="1181" spans="1:7">
      <c r="A1181" s="4">
        <v>1180</v>
      </c>
      <c r="B1181" s="6" t="s">
        <v>245</v>
      </c>
      <c r="C1181" s="12" t="s">
        <v>1731</v>
      </c>
      <c r="D1181" s="5">
        <v>43000000</v>
      </c>
      <c r="E1181" s="5">
        <v>159581587</v>
      </c>
      <c r="F1181" s="5">
        <v>229727774</v>
      </c>
      <c r="G1181" s="5"/>
    </row>
    <row r="1182" spans="1:7">
      <c r="A1182" s="4">
        <v>1181</v>
      </c>
      <c r="B1182" s="6" t="s">
        <v>1732</v>
      </c>
      <c r="C1182" s="12" t="s">
        <v>1733</v>
      </c>
      <c r="D1182" s="5">
        <v>43000000</v>
      </c>
      <c r="E1182" s="5">
        <v>51768623</v>
      </c>
      <c r="F1182" s="5">
        <v>80013623</v>
      </c>
      <c r="G1182" s="5"/>
    </row>
    <row r="1183" spans="1:7">
      <c r="A1183" s="4">
        <v>1182</v>
      </c>
      <c r="B1183" s="6" t="s">
        <v>1734</v>
      </c>
      <c r="C1183" s="12" t="s">
        <v>1735</v>
      </c>
      <c r="D1183" s="5">
        <v>43000000</v>
      </c>
      <c r="E1183" s="5">
        <v>37035515</v>
      </c>
      <c r="F1183" s="5">
        <v>62063972</v>
      </c>
      <c r="G1183" s="5"/>
    </row>
    <row r="1184" spans="1:7">
      <c r="A1184" s="4">
        <v>1183</v>
      </c>
      <c r="B1184" s="6" t="s">
        <v>1647</v>
      </c>
      <c r="C1184" s="12" t="s">
        <v>1736</v>
      </c>
      <c r="D1184" s="5">
        <v>43000000</v>
      </c>
      <c r="E1184" s="5">
        <v>24537621</v>
      </c>
      <c r="F1184" s="5">
        <v>49037621</v>
      </c>
      <c r="G1184" s="5"/>
    </row>
    <row r="1185" spans="1:7">
      <c r="A1185" s="4">
        <v>1184</v>
      </c>
      <c r="B1185" s="6">
        <v>37594</v>
      </c>
      <c r="C1185" s="12" t="s">
        <v>1737</v>
      </c>
      <c r="D1185" s="5">
        <v>43000000</v>
      </c>
      <c r="E1185" s="5">
        <v>24430272</v>
      </c>
      <c r="F1185" s="5">
        <v>63078756</v>
      </c>
      <c r="G1185" s="5"/>
    </row>
    <row r="1186" spans="1:7">
      <c r="A1186" s="4">
        <v>1185</v>
      </c>
      <c r="B1186" s="6" t="s">
        <v>1738</v>
      </c>
      <c r="C1186" s="12" t="s">
        <v>1739</v>
      </c>
      <c r="D1186" s="5">
        <v>42500000</v>
      </c>
      <c r="E1186" s="5">
        <v>29121498</v>
      </c>
      <c r="F1186" s="5">
        <v>76347393</v>
      </c>
      <c r="G1186" s="5"/>
    </row>
    <row r="1187" spans="1:7">
      <c r="A1187" s="4">
        <v>1186</v>
      </c>
      <c r="B1187" s="6" t="s">
        <v>1740</v>
      </c>
      <c r="C1187" s="12" t="s">
        <v>1741</v>
      </c>
      <c r="D1187" s="5">
        <v>42000000</v>
      </c>
      <c r="E1187" s="5">
        <v>158340892</v>
      </c>
      <c r="F1187" s="5">
        <v>270340892</v>
      </c>
      <c r="G1187" s="5"/>
    </row>
    <row r="1188" spans="1:7">
      <c r="A1188" s="4">
        <v>1187</v>
      </c>
      <c r="B1188" s="6" t="s">
        <v>1742</v>
      </c>
      <c r="C1188" s="12" t="s">
        <v>1743</v>
      </c>
      <c r="D1188" s="5">
        <v>42000000</v>
      </c>
      <c r="E1188" s="5">
        <v>138447667</v>
      </c>
      <c r="F1188" s="5">
        <v>202812429</v>
      </c>
      <c r="G1188" s="5"/>
    </row>
    <row r="1189" spans="1:7">
      <c r="A1189" s="4">
        <v>1188</v>
      </c>
      <c r="B1189" s="6" t="s">
        <v>1744</v>
      </c>
      <c r="C1189" s="12" t="s">
        <v>1745</v>
      </c>
      <c r="D1189" s="5">
        <v>42000000</v>
      </c>
      <c r="E1189" s="5">
        <v>116089678</v>
      </c>
      <c r="F1189" s="5">
        <v>363728226</v>
      </c>
      <c r="G1189" s="5"/>
    </row>
    <row r="1190" spans="1:7">
      <c r="A1190" s="4">
        <v>1189</v>
      </c>
      <c r="B1190" s="6" t="s">
        <v>1746</v>
      </c>
      <c r="C1190" s="12" t="s">
        <v>1747</v>
      </c>
      <c r="D1190" s="5">
        <v>42000000</v>
      </c>
      <c r="E1190" s="5">
        <v>106793915</v>
      </c>
      <c r="F1190" s="5">
        <v>227793915</v>
      </c>
      <c r="G1190" s="5"/>
    </row>
    <row r="1191" spans="1:7">
      <c r="A1191" s="4">
        <v>1190</v>
      </c>
      <c r="B1191" s="6" t="s">
        <v>1748</v>
      </c>
      <c r="C1191" s="12" t="s">
        <v>1749</v>
      </c>
      <c r="D1191" s="5">
        <v>42000000</v>
      </c>
      <c r="E1191" s="5">
        <v>88073507</v>
      </c>
      <c r="F1191" s="5">
        <v>173044410</v>
      </c>
      <c r="G1191" s="5"/>
    </row>
    <row r="1192" spans="1:7">
      <c r="A1192" s="4">
        <v>1191</v>
      </c>
      <c r="B1192" s="6">
        <v>33610</v>
      </c>
      <c r="C1192" s="12" t="s">
        <v>1750</v>
      </c>
      <c r="D1192" s="5">
        <v>42000000</v>
      </c>
      <c r="E1192" s="5">
        <v>70052444</v>
      </c>
      <c r="F1192" s="5">
        <v>131052444</v>
      </c>
      <c r="G1192" s="5"/>
    </row>
    <row r="1193" spans="1:7">
      <c r="A1193" s="4">
        <v>1192</v>
      </c>
      <c r="B1193" s="6">
        <v>40093</v>
      </c>
      <c r="C1193" s="12" t="s">
        <v>1751</v>
      </c>
      <c r="D1193" s="5">
        <v>42000000</v>
      </c>
      <c r="E1193" s="5">
        <v>60054530</v>
      </c>
      <c r="F1193" s="5">
        <v>130788243</v>
      </c>
      <c r="G1193" s="5"/>
    </row>
    <row r="1194" spans="1:7">
      <c r="A1194" s="4">
        <v>1193</v>
      </c>
      <c r="B1194" s="6">
        <v>23351</v>
      </c>
      <c r="C1194" s="12" t="s">
        <v>1752</v>
      </c>
      <c r="D1194" s="5">
        <v>42000000</v>
      </c>
      <c r="E1194" s="5">
        <v>57000000</v>
      </c>
      <c r="F1194" s="5">
        <v>71000000</v>
      </c>
      <c r="G1194" s="5"/>
    </row>
    <row r="1195" spans="1:7">
      <c r="A1195" s="4">
        <v>1194</v>
      </c>
      <c r="B1195" s="6">
        <v>41253</v>
      </c>
      <c r="C1195" s="12" t="s">
        <v>1753</v>
      </c>
      <c r="D1195" s="5">
        <v>42000000</v>
      </c>
      <c r="E1195" s="5">
        <v>45290318</v>
      </c>
      <c r="F1195" s="5">
        <v>73239258</v>
      </c>
      <c r="G1195" s="5"/>
    </row>
    <row r="1196" spans="1:7">
      <c r="A1196" s="4">
        <v>1195</v>
      </c>
      <c r="B1196" s="6">
        <v>37380</v>
      </c>
      <c r="C1196" s="12" t="s">
        <v>1754</v>
      </c>
      <c r="D1196" s="5">
        <v>42000000</v>
      </c>
      <c r="E1196" s="5">
        <v>41543207</v>
      </c>
      <c r="F1196" s="5">
        <v>63781100</v>
      </c>
      <c r="G1196" s="5"/>
    </row>
    <row r="1197" spans="1:7">
      <c r="A1197" s="4">
        <v>1196</v>
      </c>
      <c r="B1197" s="6" t="s">
        <v>754</v>
      </c>
      <c r="C1197" s="12" t="s">
        <v>1755</v>
      </c>
      <c r="D1197" s="5">
        <v>42000000</v>
      </c>
      <c r="E1197" s="5">
        <v>41267469</v>
      </c>
      <c r="F1197" s="5">
        <v>41267469</v>
      </c>
      <c r="G1197" s="5"/>
    </row>
    <row r="1198" spans="1:7">
      <c r="A1198" s="4">
        <v>1197</v>
      </c>
      <c r="B1198" s="6">
        <v>40850</v>
      </c>
      <c r="C1198" s="12" t="s">
        <v>1756</v>
      </c>
      <c r="D1198" s="5">
        <v>42000000</v>
      </c>
      <c r="E1198" s="5">
        <v>37662162</v>
      </c>
      <c r="F1198" s="5">
        <v>91678442</v>
      </c>
      <c r="G1198" s="5"/>
    </row>
    <row r="1199" spans="1:7">
      <c r="A1199" s="4">
        <v>1198</v>
      </c>
      <c r="B1199" s="6" t="s">
        <v>1757</v>
      </c>
      <c r="C1199" s="12" t="s">
        <v>1758</v>
      </c>
      <c r="D1199" s="5">
        <v>42000000</v>
      </c>
      <c r="E1199" s="5">
        <v>35228696</v>
      </c>
      <c r="F1199" s="5">
        <v>56438555</v>
      </c>
      <c r="G1199" s="5"/>
    </row>
    <row r="1200" spans="1:7">
      <c r="A1200" s="4">
        <v>1199</v>
      </c>
      <c r="B1200" s="6" t="s">
        <v>1759</v>
      </c>
      <c r="C1200" s="12" t="s">
        <v>1760</v>
      </c>
      <c r="D1200" s="5">
        <v>42000000</v>
      </c>
      <c r="E1200" s="5">
        <v>34667015</v>
      </c>
      <c r="F1200" s="5">
        <v>156167015</v>
      </c>
      <c r="G1200" s="5"/>
    </row>
    <row r="1201" spans="1:7">
      <c r="A1201" s="4">
        <v>1200</v>
      </c>
      <c r="B1201" s="6" t="s">
        <v>1761</v>
      </c>
      <c r="C1201" s="12" t="s">
        <v>1762</v>
      </c>
      <c r="D1201" s="5">
        <v>42000000</v>
      </c>
      <c r="E1201" s="5">
        <v>26414527</v>
      </c>
      <c r="F1201" s="5">
        <v>36197221</v>
      </c>
      <c r="G1201" s="5"/>
    </row>
    <row r="1202" spans="1:7">
      <c r="A1202" s="4">
        <v>1201</v>
      </c>
      <c r="B1202" s="6">
        <v>37137</v>
      </c>
      <c r="C1202" s="12" t="s">
        <v>1763</v>
      </c>
      <c r="D1202" s="5">
        <v>42000000</v>
      </c>
      <c r="E1202" s="5">
        <v>24375436</v>
      </c>
      <c r="F1202" s="5">
        <v>56331864</v>
      </c>
      <c r="G1202" s="5"/>
    </row>
    <row r="1203" spans="1:7">
      <c r="A1203" s="4">
        <v>1202</v>
      </c>
      <c r="B1203" s="6" t="s">
        <v>1269</v>
      </c>
      <c r="C1203" s="12" t="s">
        <v>1764</v>
      </c>
      <c r="D1203" s="5">
        <v>42000000</v>
      </c>
      <c r="E1203" s="5">
        <v>24149632</v>
      </c>
      <c r="F1203" s="5">
        <v>60437727</v>
      </c>
      <c r="G1203" s="5"/>
    </row>
    <row r="1204" spans="1:7">
      <c r="A1204" s="4">
        <v>1203</v>
      </c>
      <c r="B1204" s="6" t="s">
        <v>1042</v>
      </c>
      <c r="C1204" s="12" t="s">
        <v>1765</v>
      </c>
      <c r="D1204" s="5">
        <v>42000000</v>
      </c>
      <c r="E1204" s="5">
        <v>20844907</v>
      </c>
      <c r="F1204" s="5">
        <v>20844907</v>
      </c>
      <c r="G1204" s="5"/>
    </row>
    <row r="1205" spans="1:7">
      <c r="A1205" s="4">
        <v>1204</v>
      </c>
      <c r="B1205" s="6">
        <v>33644</v>
      </c>
      <c r="C1205" s="12" t="s">
        <v>1766</v>
      </c>
      <c r="D1205" s="5">
        <v>42000000</v>
      </c>
      <c r="E1205" s="5">
        <v>19487173</v>
      </c>
      <c r="F1205" s="5">
        <v>66787173</v>
      </c>
      <c r="G1205" s="5"/>
    </row>
    <row r="1206" spans="1:7">
      <c r="A1206" s="4">
        <v>1205</v>
      </c>
      <c r="B1206" s="6" t="s">
        <v>1761</v>
      </c>
      <c r="C1206" s="12" t="s">
        <v>1767</v>
      </c>
      <c r="D1206" s="5">
        <v>42000000</v>
      </c>
      <c r="E1206" s="5">
        <v>18620000</v>
      </c>
      <c r="F1206" s="5">
        <v>45688337</v>
      </c>
      <c r="G1206" s="5"/>
    </row>
    <row r="1207" spans="1:7">
      <c r="A1207" s="4">
        <v>1206</v>
      </c>
      <c r="B1207" s="6">
        <v>40249</v>
      </c>
      <c r="C1207" s="12" t="s">
        <v>1768</v>
      </c>
      <c r="D1207" s="5">
        <v>42000000</v>
      </c>
      <c r="E1207" s="5">
        <v>5666340</v>
      </c>
      <c r="F1207" s="5">
        <v>8514325</v>
      </c>
      <c r="G1207" s="5"/>
    </row>
    <row r="1208" spans="1:7">
      <c r="A1208" s="4">
        <v>1207</v>
      </c>
      <c r="B1208" s="6" t="s">
        <v>1769</v>
      </c>
      <c r="C1208" s="12" t="s">
        <v>1770</v>
      </c>
      <c r="D1208" s="5">
        <v>42000000</v>
      </c>
      <c r="E1208" s="5">
        <v>4408420</v>
      </c>
      <c r="F1208" s="5">
        <v>4408420</v>
      </c>
      <c r="G1208" s="5"/>
    </row>
    <row r="1209" spans="1:7">
      <c r="A1209" s="4">
        <v>1208</v>
      </c>
      <c r="B1209" s="6" t="s">
        <v>102</v>
      </c>
      <c r="C1209" s="12" t="s">
        <v>1771</v>
      </c>
      <c r="D1209" s="5">
        <v>42000000</v>
      </c>
      <c r="E1209" s="5">
        <v>1259693</v>
      </c>
      <c r="F1209" s="5">
        <v>11756922</v>
      </c>
      <c r="G1209" s="5"/>
    </row>
    <row r="1210" spans="1:7">
      <c r="A1210" s="4">
        <v>1209</v>
      </c>
      <c r="B1210" s="6" t="s">
        <v>1772</v>
      </c>
      <c r="C1210" s="12" t="s">
        <v>1773</v>
      </c>
      <c r="D1210" s="5">
        <v>42000000</v>
      </c>
      <c r="E1210" s="4">
        <v>0</v>
      </c>
      <c r="F1210" s="5">
        <v>83833602</v>
      </c>
      <c r="G1210" s="5"/>
    </row>
    <row r="1211" spans="1:7">
      <c r="A1211" s="4">
        <v>1210</v>
      </c>
      <c r="B1211" s="6" t="s">
        <v>815</v>
      </c>
      <c r="C1211" s="12" t="s">
        <v>1774</v>
      </c>
      <c r="D1211" s="5">
        <v>42000000</v>
      </c>
      <c r="E1211" s="4">
        <v>0</v>
      </c>
      <c r="F1211" s="5">
        <v>182156</v>
      </c>
      <c r="G1211" s="5"/>
    </row>
    <row r="1212" spans="1:7">
      <c r="A1212" s="4">
        <v>1211</v>
      </c>
      <c r="B1212" s="6">
        <v>37479</v>
      </c>
      <c r="C1212" s="12" t="s">
        <v>1775</v>
      </c>
      <c r="D1212" s="5">
        <v>41000000</v>
      </c>
      <c r="E1212" s="5">
        <v>116724075</v>
      </c>
      <c r="F1212" s="5">
        <v>245769202</v>
      </c>
      <c r="G1212" s="5"/>
    </row>
    <row r="1213" spans="1:7">
      <c r="A1213" s="4">
        <v>1212</v>
      </c>
      <c r="B1213" s="6">
        <v>37200</v>
      </c>
      <c r="C1213" s="12" t="s">
        <v>1776</v>
      </c>
      <c r="D1213" s="5">
        <v>41000000</v>
      </c>
      <c r="E1213" s="5">
        <v>56083966</v>
      </c>
      <c r="F1213" s="5">
        <v>100622586</v>
      </c>
      <c r="G1213" s="5"/>
    </row>
    <row r="1214" spans="1:7">
      <c r="A1214" s="4">
        <v>1213</v>
      </c>
      <c r="B1214" s="6" t="s">
        <v>1777</v>
      </c>
      <c r="C1214" s="12" t="s">
        <v>1778</v>
      </c>
      <c r="D1214" s="5">
        <v>41000000</v>
      </c>
      <c r="E1214" s="5">
        <v>22108977</v>
      </c>
      <c r="F1214" s="5">
        <v>22108977</v>
      </c>
      <c r="G1214" s="5"/>
    </row>
    <row r="1215" spans="1:7">
      <c r="A1215" s="4">
        <v>1214</v>
      </c>
      <c r="B1215" s="6" t="s">
        <v>1779</v>
      </c>
      <c r="C1215" s="12" t="s">
        <v>1780</v>
      </c>
      <c r="D1215" s="5">
        <v>41000000</v>
      </c>
      <c r="E1215" s="5">
        <v>7204138</v>
      </c>
      <c r="F1215" s="5">
        <v>7684524</v>
      </c>
      <c r="G1215" s="5"/>
    </row>
    <row r="1216" spans="1:7">
      <c r="A1216" s="4">
        <v>1215</v>
      </c>
      <c r="B1216" s="6">
        <v>36319</v>
      </c>
      <c r="C1216" s="12" t="s">
        <v>1781</v>
      </c>
      <c r="D1216" s="5">
        <v>40000000</v>
      </c>
      <c r="E1216" s="5">
        <v>293506292</v>
      </c>
      <c r="F1216" s="5">
        <v>672806292</v>
      </c>
      <c r="G1216" s="5"/>
    </row>
    <row r="1217" spans="1:7">
      <c r="A1217" s="4">
        <v>1216</v>
      </c>
      <c r="B1217" s="6" t="s">
        <v>210</v>
      </c>
      <c r="C1217" s="12" t="s">
        <v>1782</v>
      </c>
      <c r="D1217" s="5">
        <v>40000000</v>
      </c>
      <c r="E1217" s="5">
        <v>209218368</v>
      </c>
      <c r="F1217" s="5">
        <v>283218368</v>
      </c>
      <c r="G1217" s="5"/>
    </row>
    <row r="1218" spans="1:7">
      <c r="A1218" s="4">
        <v>1217</v>
      </c>
      <c r="B1218" s="6">
        <v>40488</v>
      </c>
      <c r="C1218" s="12" t="s">
        <v>1783</v>
      </c>
      <c r="D1218" s="5">
        <v>40000000</v>
      </c>
      <c r="E1218" s="5">
        <v>176591618</v>
      </c>
      <c r="F1218" s="5">
        <v>351774938</v>
      </c>
      <c r="G1218" s="5"/>
    </row>
    <row r="1219" spans="1:7">
      <c r="A1219" s="4">
        <v>1218</v>
      </c>
      <c r="B1219" s="6" t="s">
        <v>1784</v>
      </c>
      <c r="C1219" s="12" t="s">
        <v>1785</v>
      </c>
      <c r="D1219" s="5">
        <v>40000000</v>
      </c>
      <c r="E1219" s="5">
        <v>166167230</v>
      </c>
      <c r="F1219" s="5">
        <v>570978470</v>
      </c>
      <c r="G1219" s="5"/>
    </row>
    <row r="1220" spans="1:7">
      <c r="A1220" s="4">
        <v>1219</v>
      </c>
      <c r="B1220" s="6" t="s">
        <v>1193</v>
      </c>
      <c r="C1220" s="12" t="s">
        <v>1786</v>
      </c>
      <c r="D1220" s="5">
        <v>40000000</v>
      </c>
      <c r="E1220" s="5">
        <v>163958031</v>
      </c>
      <c r="F1220" s="5">
        <v>314709717</v>
      </c>
      <c r="G1220" s="5"/>
    </row>
    <row r="1221" spans="1:7">
      <c r="A1221" s="4">
        <v>1220</v>
      </c>
      <c r="B1221" s="6" t="s">
        <v>20</v>
      </c>
      <c r="C1221" s="12" t="s">
        <v>1787</v>
      </c>
      <c r="D1221" s="5">
        <v>40000000</v>
      </c>
      <c r="E1221" s="5">
        <v>150117807</v>
      </c>
      <c r="F1221" s="5">
        <v>257878294</v>
      </c>
      <c r="G1221" s="5"/>
    </row>
    <row r="1222" spans="1:7">
      <c r="A1222" s="4">
        <v>1221</v>
      </c>
      <c r="B1222" s="6" t="s">
        <v>524</v>
      </c>
      <c r="C1222" s="12" t="s">
        <v>1788</v>
      </c>
      <c r="D1222" s="5">
        <v>40000000</v>
      </c>
      <c r="E1222" s="5">
        <v>138614544</v>
      </c>
      <c r="F1222" s="5">
        <v>189714544</v>
      </c>
      <c r="G1222" s="5"/>
    </row>
    <row r="1223" spans="1:7">
      <c r="A1223" s="4">
        <v>1222</v>
      </c>
      <c r="B1223" s="6" t="s">
        <v>512</v>
      </c>
      <c r="C1223" s="12" t="s">
        <v>1789</v>
      </c>
      <c r="D1223" s="5">
        <v>40000000</v>
      </c>
      <c r="E1223" s="5">
        <v>126573960</v>
      </c>
      <c r="F1223" s="5">
        <v>457507776</v>
      </c>
      <c r="G1223" s="5"/>
    </row>
    <row r="1224" spans="1:7">
      <c r="A1224" s="4">
        <v>1223</v>
      </c>
      <c r="B1224" s="6" t="s">
        <v>154</v>
      </c>
      <c r="C1224" s="12" t="s">
        <v>1790</v>
      </c>
      <c r="D1224" s="5">
        <v>40000000</v>
      </c>
      <c r="E1224" s="5">
        <v>125095601</v>
      </c>
      <c r="F1224" s="5">
        <v>149804632</v>
      </c>
      <c r="G1224" s="5"/>
    </row>
    <row r="1225" spans="1:7">
      <c r="A1225" s="4">
        <v>1224</v>
      </c>
      <c r="B1225" s="6" t="s">
        <v>1791</v>
      </c>
      <c r="C1225" s="12" t="s">
        <v>1792</v>
      </c>
      <c r="D1225" s="5">
        <v>40000000</v>
      </c>
      <c r="E1225" s="5">
        <v>118450002</v>
      </c>
      <c r="F1225" s="5">
        <v>332000000</v>
      </c>
      <c r="G1225" s="5"/>
    </row>
    <row r="1226" spans="1:7">
      <c r="A1226" s="4">
        <v>1225</v>
      </c>
      <c r="B1226" s="6" t="s">
        <v>1793</v>
      </c>
      <c r="C1226" s="12" t="s">
        <v>1794</v>
      </c>
      <c r="D1226" s="5">
        <v>40000000</v>
      </c>
      <c r="E1226" s="5">
        <v>116735231</v>
      </c>
      <c r="F1226" s="5">
        <v>177835231</v>
      </c>
      <c r="G1226" s="5"/>
    </row>
    <row r="1227" spans="1:7">
      <c r="A1227" s="4">
        <v>1226</v>
      </c>
      <c r="B1227" s="6" t="s">
        <v>622</v>
      </c>
      <c r="C1227" s="12" t="s">
        <v>1795</v>
      </c>
      <c r="D1227" s="5">
        <v>40000000</v>
      </c>
      <c r="E1227" s="5">
        <v>111760631</v>
      </c>
      <c r="F1227" s="5">
        <v>167851995</v>
      </c>
      <c r="G1227" s="5"/>
    </row>
    <row r="1228" spans="1:7">
      <c r="A1228" s="4">
        <v>1227</v>
      </c>
      <c r="B1228" s="6" t="s">
        <v>1796</v>
      </c>
      <c r="C1228" s="12" t="s">
        <v>1797</v>
      </c>
      <c r="D1228" s="5">
        <v>40000000</v>
      </c>
      <c r="E1228" s="5">
        <v>108766007</v>
      </c>
      <c r="F1228" s="5">
        <v>152266007</v>
      </c>
      <c r="G1228" s="5"/>
    </row>
    <row r="1229" spans="1:7">
      <c r="A1229" s="4">
        <v>1228</v>
      </c>
      <c r="B1229" s="6">
        <v>33610</v>
      </c>
      <c r="C1229" s="12" t="s">
        <v>1798</v>
      </c>
      <c r="D1229" s="5">
        <v>40000000</v>
      </c>
      <c r="E1229" s="5">
        <v>107533925</v>
      </c>
      <c r="F1229" s="5">
        <v>132440066</v>
      </c>
      <c r="G1229" s="5"/>
    </row>
    <row r="1230" spans="1:7">
      <c r="A1230" s="4">
        <v>1229</v>
      </c>
      <c r="B1230" s="6">
        <v>42649</v>
      </c>
      <c r="C1230" s="12" t="s">
        <v>1799</v>
      </c>
      <c r="D1230" s="5">
        <v>40000000</v>
      </c>
      <c r="E1230" s="5">
        <v>102470008</v>
      </c>
      <c r="F1230" s="5">
        <v>311270008</v>
      </c>
      <c r="G1230" s="5"/>
    </row>
    <row r="1231" spans="1:7">
      <c r="A1231" s="4">
        <v>1230</v>
      </c>
      <c r="B1231" s="6">
        <v>40188</v>
      </c>
      <c r="C1231" s="12" t="s">
        <v>1800</v>
      </c>
      <c r="D1231" s="5">
        <v>40000000</v>
      </c>
      <c r="E1231" s="5">
        <v>96962694</v>
      </c>
      <c r="F1231" s="5">
        <v>224922135</v>
      </c>
      <c r="G1231" s="5"/>
    </row>
    <row r="1232" spans="1:7">
      <c r="A1232" s="4">
        <v>1231</v>
      </c>
      <c r="B1232" s="6">
        <v>41612</v>
      </c>
      <c r="C1232" s="12">
        <v>42</v>
      </c>
      <c r="D1232" s="5">
        <v>40000000</v>
      </c>
      <c r="E1232" s="5">
        <v>95020213</v>
      </c>
      <c r="F1232" s="5">
        <v>97470701</v>
      </c>
      <c r="G1232" s="5"/>
    </row>
    <row r="1233" spans="1:7">
      <c r="A1233" s="4">
        <v>1232</v>
      </c>
      <c r="B1233" s="6">
        <v>40002</v>
      </c>
      <c r="C1233" s="12" t="s">
        <v>1801</v>
      </c>
      <c r="D1233" s="5">
        <v>40000000</v>
      </c>
      <c r="E1233" s="5">
        <v>94125426</v>
      </c>
      <c r="F1233" s="5">
        <v>126646119</v>
      </c>
      <c r="G1233" s="5"/>
    </row>
    <row r="1234" spans="1:7">
      <c r="A1234" s="4">
        <v>1233</v>
      </c>
      <c r="B1234" s="6">
        <v>39966</v>
      </c>
      <c r="C1234" s="12" t="s">
        <v>1802</v>
      </c>
      <c r="D1234" s="5">
        <v>40000000</v>
      </c>
      <c r="E1234" s="5">
        <v>93953653</v>
      </c>
      <c r="F1234" s="5">
        <v>181053657</v>
      </c>
      <c r="G1234" s="5"/>
    </row>
    <row r="1235" spans="1:7">
      <c r="A1235" s="4">
        <v>1234</v>
      </c>
      <c r="B1235" s="6" t="s">
        <v>1483</v>
      </c>
      <c r="C1235" s="12" t="s">
        <v>1803</v>
      </c>
      <c r="D1235" s="5">
        <v>40000000</v>
      </c>
      <c r="E1235" s="5">
        <v>90862685</v>
      </c>
      <c r="F1235" s="5">
        <v>124246152</v>
      </c>
      <c r="G1235" s="5"/>
    </row>
    <row r="1236" spans="1:7">
      <c r="A1236" s="4">
        <v>1235</v>
      </c>
      <c r="B1236" s="6" t="s">
        <v>788</v>
      </c>
      <c r="C1236" s="12" t="s">
        <v>1804</v>
      </c>
      <c r="D1236" s="5">
        <v>40000000</v>
      </c>
      <c r="E1236" s="5">
        <v>90710620</v>
      </c>
      <c r="F1236" s="5">
        <v>178710620</v>
      </c>
      <c r="G1236" s="5"/>
    </row>
    <row r="1237" spans="1:7">
      <c r="A1237" s="4">
        <v>1236</v>
      </c>
      <c r="B1237" s="6" t="s">
        <v>321</v>
      </c>
      <c r="C1237" s="12" t="s">
        <v>1805</v>
      </c>
      <c r="D1237" s="5">
        <v>40000000</v>
      </c>
      <c r="E1237" s="5">
        <v>90411453</v>
      </c>
      <c r="F1237" s="5">
        <v>106511453</v>
      </c>
      <c r="G1237" s="5"/>
    </row>
    <row r="1238" spans="1:7">
      <c r="A1238" s="4">
        <v>1237</v>
      </c>
      <c r="B1238" s="6">
        <v>36618</v>
      </c>
      <c r="C1238" s="12" t="s">
        <v>1806</v>
      </c>
      <c r="D1238" s="5">
        <v>40000000</v>
      </c>
      <c r="E1238" s="5">
        <v>89138076</v>
      </c>
      <c r="F1238" s="5">
        <v>161838076</v>
      </c>
      <c r="G1238" s="5"/>
    </row>
    <row r="1239" spans="1:7">
      <c r="A1239" s="4">
        <v>1238</v>
      </c>
      <c r="B1239" s="6" t="s">
        <v>1807</v>
      </c>
      <c r="C1239" s="12" t="s">
        <v>1808</v>
      </c>
      <c r="D1239" s="5">
        <v>40000000</v>
      </c>
      <c r="E1239" s="5">
        <v>88055283</v>
      </c>
      <c r="F1239" s="5">
        <v>244088654</v>
      </c>
      <c r="G1239" s="5"/>
    </row>
    <row r="1240" spans="1:7">
      <c r="A1240" s="4">
        <v>1239</v>
      </c>
      <c r="B1240" s="6" t="s">
        <v>1809</v>
      </c>
      <c r="C1240" s="12" t="s">
        <v>1810</v>
      </c>
      <c r="D1240" s="5">
        <v>40000000</v>
      </c>
      <c r="E1240" s="5">
        <v>86208010</v>
      </c>
      <c r="F1240" s="5">
        <v>141208010</v>
      </c>
      <c r="G1240" s="5"/>
    </row>
    <row r="1241" spans="1:7">
      <c r="A1241" s="4">
        <v>1240</v>
      </c>
      <c r="B1241" s="6" t="s">
        <v>1811</v>
      </c>
      <c r="C1241" s="12" t="s">
        <v>1812</v>
      </c>
      <c r="D1241" s="5">
        <v>40000000</v>
      </c>
      <c r="E1241" s="5">
        <v>83911193</v>
      </c>
      <c r="F1241" s="5">
        <v>195111193</v>
      </c>
      <c r="G1241" s="5"/>
    </row>
    <row r="1242" spans="1:7">
      <c r="A1242" s="4">
        <v>1241</v>
      </c>
      <c r="B1242" s="6" t="s">
        <v>1813</v>
      </c>
      <c r="C1242" s="12" t="s">
        <v>1814</v>
      </c>
      <c r="D1242" s="5">
        <v>40000000</v>
      </c>
      <c r="E1242" s="5">
        <v>82522790</v>
      </c>
      <c r="F1242" s="5">
        <v>215862692</v>
      </c>
      <c r="G1242" s="5"/>
    </row>
    <row r="1243" spans="1:7">
      <c r="A1243" s="4">
        <v>1242</v>
      </c>
      <c r="B1243" s="6" t="s">
        <v>1815</v>
      </c>
      <c r="C1243" s="12" t="s">
        <v>1816</v>
      </c>
      <c r="D1243" s="5">
        <v>40000000</v>
      </c>
      <c r="E1243" s="5">
        <v>81612565</v>
      </c>
      <c r="F1243" s="5">
        <v>120612565</v>
      </c>
      <c r="G1243" s="5"/>
    </row>
    <row r="1244" spans="1:7">
      <c r="A1244" s="4">
        <v>1243</v>
      </c>
      <c r="B1244" s="6" t="s">
        <v>1650</v>
      </c>
      <c r="C1244" s="12" t="s">
        <v>1817</v>
      </c>
      <c r="D1244" s="5">
        <v>40000000</v>
      </c>
      <c r="E1244" s="5">
        <v>81292135</v>
      </c>
      <c r="F1244" s="5">
        <v>128792135</v>
      </c>
      <c r="G1244" s="5"/>
    </row>
    <row r="1245" spans="1:7">
      <c r="A1245" s="4">
        <v>1244</v>
      </c>
      <c r="B1245" s="6" t="s">
        <v>719</v>
      </c>
      <c r="C1245" s="12" t="s">
        <v>1818</v>
      </c>
      <c r="D1245" s="5">
        <v>40000000</v>
      </c>
      <c r="E1245" s="5">
        <v>75764672</v>
      </c>
      <c r="F1245" s="5">
        <v>197232734</v>
      </c>
      <c r="G1245" s="5"/>
    </row>
    <row r="1246" spans="1:7">
      <c r="A1246" s="4">
        <v>1245</v>
      </c>
      <c r="B1246" s="6" t="s">
        <v>1819</v>
      </c>
      <c r="C1246" s="12" t="s">
        <v>1820</v>
      </c>
      <c r="D1246" s="5">
        <v>40000000</v>
      </c>
      <c r="E1246" s="5">
        <v>75505856</v>
      </c>
      <c r="F1246" s="5">
        <v>75505856</v>
      </c>
      <c r="G1246" s="5"/>
    </row>
    <row r="1247" spans="1:7">
      <c r="A1247" s="4">
        <v>1246</v>
      </c>
      <c r="B1247" s="6" t="s">
        <v>1821</v>
      </c>
      <c r="C1247" s="12" t="s">
        <v>1822</v>
      </c>
      <c r="D1247" s="5">
        <v>40000000</v>
      </c>
      <c r="E1247" s="5">
        <v>75305995</v>
      </c>
      <c r="F1247" s="5">
        <v>124823094</v>
      </c>
      <c r="G1247" s="5"/>
    </row>
    <row r="1248" spans="1:7">
      <c r="A1248" s="4">
        <v>1247</v>
      </c>
      <c r="B1248" s="6">
        <v>38356</v>
      </c>
      <c r="C1248" s="12" t="s">
        <v>1823</v>
      </c>
      <c r="D1248" s="5">
        <v>40000000</v>
      </c>
      <c r="E1248" s="5">
        <v>74103820</v>
      </c>
      <c r="F1248" s="5">
        <v>158753820</v>
      </c>
      <c r="G1248" s="5"/>
    </row>
    <row r="1249" spans="1:7">
      <c r="A1249" s="4">
        <v>1248</v>
      </c>
      <c r="B1249" s="6" t="s">
        <v>1263</v>
      </c>
      <c r="C1249" s="12" t="s">
        <v>1824</v>
      </c>
      <c r="D1249" s="5">
        <v>40000000</v>
      </c>
      <c r="E1249" s="5">
        <v>72313754</v>
      </c>
      <c r="F1249" s="5">
        <v>161513754</v>
      </c>
      <c r="G1249" s="5"/>
    </row>
    <row r="1250" spans="1:7">
      <c r="A1250" s="4">
        <v>1249</v>
      </c>
      <c r="B1250" s="6" t="s">
        <v>1825</v>
      </c>
      <c r="C1250" s="12" t="s">
        <v>1826</v>
      </c>
      <c r="D1250" s="5">
        <v>40000000</v>
      </c>
      <c r="E1250" s="5">
        <v>72266306</v>
      </c>
      <c r="F1250" s="5">
        <v>150886329</v>
      </c>
      <c r="G1250" s="5"/>
    </row>
    <row r="1251" spans="1:7">
      <c r="A1251" s="4">
        <v>1250</v>
      </c>
      <c r="B1251" s="6" t="s">
        <v>1202</v>
      </c>
      <c r="C1251" s="12" t="s">
        <v>1827</v>
      </c>
      <c r="D1251" s="5">
        <v>40000000</v>
      </c>
      <c r="E1251" s="5">
        <v>71440011</v>
      </c>
      <c r="F1251" s="5">
        <v>91729503</v>
      </c>
      <c r="G1251" s="5"/>
    </row>
    <row r="1252" spans="1:7">
      <c r="A1252" s="4">
        <v>1251</v>
      </c>
      <c r="B1252" s="6">
        <v>37145</v>
      </c>
      <c r="C1252" s="12" t="s">
        <v>1828</v>
      </c>
      <c r="D1252" s="5">
        <v>40000000</v>
      </c>
      <c r="E1252" s="5">
        <v>70836296</v>
      </c>
      <c r="F1252" s="5">
        <v>70836296</v>
      </c>
      <c r="G1252" s="5"/>
    </row>
    <row r="1253" spans="1:7">
      <c r="A1253" s="4">
        <v>1252</v>
      </c>
      <c r="B1253" s="6" t="s">
        <v>1829</v>
      </c>
      <c r="C1253" s="12" t="s">
        <v>1830</v>
      </c>
      <c r="D1253" s="5">
        <v>40000000</v>
      </c>
      <c r="E1253" s="5">
        <v>70405498</v>
      </c>
      <c r="F1253" s="5">
        <v>205400000</v>
      </c>
      <c r="G1253" s="5"/>
    </row>
    <row r="1254" spans="1:7">
      <c r="A1254" s="4">
        <v>1253</v>
      </c>
      <c r="B1254" s="6" t="s">
        <v>1831</v>
      </c>
      <c r="C1254" s="12" t="s">
        <v>1832</v>
      </c>
      <c r="D1254" s="5">
        <v>40000000</v>
      </c>
      <c r="E1254" s="5">
        <v>70165972</v>
      </c>
      <c r="F1254" s="5">
        <v>137047376</v>
      </c>
      <c r="G1254" s="5"/>
    </row>
    <row r="1255" spans="1:7">
      <c r="A1255" s="4">
        <v>1254</v>
      </c>
      <c r="B1255" s="6">
        <v>36925</v>
      </c>
      <c r="C1255" s="12" t="s">
        <v>1833</v>
      </c>
      <c r="D1255" s="5">
        <v>40000000</v>
      </c>
      <c r="E1255" s="5">
        <v>66808615</v>
      </c>
      <c r="F1255" s="5">
        <v>145238250</v>
      </c>
      <c r="G1255" s="5"/>
    </row>
    <row r="1256" spans="1:7">
      <c r="A1256" s="4">
        <v>1255</v>
      </c>
      <c r="B1256" s="6" t="s">
        <v>1834</v>
      </c>
      <c r="C1256" s="12" t="s">
        <v>1835</v>
      </c>
      <c r="D1256" s="5">
        <v>40000000</v>
      </c>
      <c r="E1256" s="5">
        <v>66477700</v>
      </c>
      <c r="F1256" s="5">
        <v>187384627</v>
      </c>
      <c r="G1256" s="5"/>
    </row>
    <row r="1257" spans="1:7">
      <c r="A1257" s="4">
        <v>1256</v>
      </c>
      <c r="B1257" s="6" t="s">
        <v>1206</v>
      </c>
      <c r="C1257" s="12" t="s">
        <v>1836</v>
      </c>
      <c r="D1257" s="5">
        <v>40000000</v>
      </c>
      <c r="E1257" s="5">
        <v>64167069</v>
      </c>
      <c r="F1257" s="5">
        <v>139474906</v>
      </c>
      <c r="G1257" s="5"/>
    </row>
    <row r="1258" spans="1:7">
      <c r="A1258" s="4">
        <v>1257</v>
      </c>
      <c r="B1258" s="6" t="s">
        <v>1479</v>
      </c>
      <c r="C1258" s="12" t="s">
        <v>1837</v>
      </c>
      <c r="D1258" s="5">
        <v>40000000</v>
      </c>
      <c r="E1258" s="5">
        <v>63686397</v>
      </c>
      <c r="F1258" s="5">
        <v>136123083</v>
      </c>
      <c r="G1258" s="5"/>
    </row>
    <row r="1259" spans="1:7">
      <c r="A1259" s="4">
        <v>1258</v>
      </c>
      <c r="B1259" s="6">
        <v>40274</v>
      </c>
      <c r="C1259" s="12" t="s">
        <v>1838</v>
      </c>
      <c r="D1259" s="5">
        <v>40000000</v>
      </c>
      <c r="E1259" s="5">
        <v>61153526</v>
      </c>
      <c r="F1259" s="5">
        <v>91455875</v>
      </c>
      <c r="G1259" s="5"/>
    </row>
    <row r="1260" spans="1:7">
      <c r="A1260" s="4">
        <v>1259</v>
      </c>
      <c r="B1260" s="6" t="s">
        <v>452</v>
      </c>
      <c r="C1260" s="12" t="s">
        <v>1839</v>
      </c>
      <c r="D1260" s="5">
        <v>40000000</v>
      </c>
      <c r="E1260" s="5">
        <v>59588068</v>
      </c>
      <c r="F1260" s="5">
        <v>141484812</v>
      </c>
      <c r="G1260" s="5"/>
    </row>
    <row r="1261" spans="1:7">
      <c r="A1261" s="4">
        <v>1260</v>
      </c>
      <c r="B1261" s="6" t="s">
        <v>1840</v>
      </c>
      <c r="C1261" s="12" t="s">
        <v>1841</v>
      </c>
      <c r="D1261" s="5">
        <v>40000000</v>
      </c>
      <c r="E1261" s="5">
        <v>58855732</v>
      </c>
      <c r="F1261" s="5">
        <v>58855732</v>
      </c>
      <c r="G1261" s="5"/>
    </row>
    <row r="1262" spans="1:7">
      <c r="A1262" s="4">
        <v>1261</v>
      </c>
      <c r="B1262" s="6" t="s">
        <v>1842</v>
      </c>
      <c r="C1262" s="12" t="s">
        <v>1843</v>
      </c>
      <c r="D1262" s="5">
        <v>40000000</v>
      </c>
      <c r="E1262" s="5">
        <v>58009200</v>
      </c>
      <c r="F1262" s="5">
        <v>87145086</v>
      </c>
      <c r="G1262" s="5"/>
    </row>
    <row r="1263" spans="1:7">
      <c r="A1263" s="4">
        <v>1262</v>
      </c>
      <c r="B1263" s="6" t="s">
        <v>1844</v>
      </c>
      <c r="C1263" s="12" t="s">
        <v>1845</v>
      </c>
      <c r="D1263" s="5">
        <v>40000000</v>
      </c>
      <c r="E1263" s="5">
        <v>57887882</v>
      </c>
      <c r="F1263" s="5">
        <v>118097882</v>
      </c>
      <c r="G1263" s="5"/>
    </row>
    <row r="1264" spans="1:7">
      <c r="A1264" s="4">
        <v>1263</v>
      </c>
      <c r="B1264" s="6" t="s">
        <v>1846</v>
      </c>
      <c r="C1264" s="12" t="s">
        <v>1847</v>
      </c>
      <c r="D1264" s="5">
        <v>40000000</v>
      </c>
      <c r="E1264" s="5">
        <v>57806952</v>
      </c>
      <c r="F1264" s="5">
        <v>58501127</v>
      </c>
      <c r="G1264" s="5"/>
    </row>
    <row r="1265" spans="1:7">
      <c r="A1265" s="4">
        <v>1264</v>
      </c>
      <c r="B1265" s="6" t="s">
        <v>1848</v>
      </c>
      <c r="C1265" s="12" t="s">
        <v>1849</v>
      </c>
      <c r="D1265" s="5">
        <v>40000000</v>
      </c>
      <c r="E1265" s="5">
        <v>57012977</v>
      </c>
      <c r="F1265" s="5">
        <v>74156610</v>
      </c>
      <c r="G1265" s="5"/>
    </row>
    <row r="1266" spans="1:7">
      <c r="A1266" s="4">
        <v>1265</v>
      </c>
      <c r="B1266" s="6">
        <v>36075</v>
      </c>
      <c r="C1266" s="12" t="s">
        <v>1850</v>
      </c>
      <c r="D1266" s="5">
        <v>40000000</v>
      </c>
      <c r="E1266" s="5">
        <v>55143823</v>
      </c>
      <c r="F1266" s="5">
        <v>71743823</v>
      </c>
      <c r="G1266" s="5"/>
    </row>
    <row r="1267" spans="1:7">
      <c r="A1267" s="4">
        <v>1266</v>
      </c>
      <c r="B1267" s="6" t="s">
        <v>1851</v>
      </c>
      <c r="C1267" s="12" t="s">
        <v>1852</v>
      </c>
      <c r="D1267" s="5">
        <v>40000000</v>
      </c>
      <c r="E1267" s="5">
        <v>54979992</v>
      </c>
      <c r="F1267" s="5">
        <v>87949859</v>
      </c>
      <c r="G1267" s="5"/>
    </row>
    <row r="1268" spans="1:7">
      <c r="A1268" s="4">
        <v>1267</v>
      </c>
      <c r="B1268" s="6" t="s">
        <v>313</v>
      </c>
      <c r="C1268" s="12" t="s">
        <v>1853</v>
      </c>
      <c r="D1268" s="5">
        <v>40000000</v>
      </c>
      <c r="E1268" s="5">
        <v>54445357</v>
      </c>
      <c r="F1268" s="5">
        <v>105945357</v>
      </c>
      <c r="G1268" s="5"/>
    </row>
    <row r="1269" spans="1:7">
      <c r="A1269" s="4">
        <v>1268</v>
      </c>
      <c r="B1269" s="6" t="s">
        <v>1757</v>
      </c>
      <c r="C1269" s="12" t="s">
        <v>1854</v>
      </c>
      <c r="D1269" s="5">
        <v>40000000</v>
      </c>
      <c r="E1269" s="5">
        <v>54228104</v>
      </c>
      <c r="F1269" s="5">
        <v>75389090</v>
      </c>
      <c r="G1269" s="5"/>
    </row>
    <row r="1270" spans="1:7">
      <c r="A1270" s="4">
        <v>1269</v>
      </c>
      <c r="B1270" s="6" t="s">
        <v>1397</v>
      </c>
      <c r="C1270" s="12" t="s">
        <v>1855</v>
      </c>
      <c r="D1270" s="5">
        <v>40000000</v>
      </c>
      <c r="E1270" s="5">
        <v>53089891</v>
      </c>
      <c r="F1270" s="5">
        <v>104407366</v>
      </c>
      <c r="G1270" s="5"/>
    </row>
    <row r="1271" spans="1:7">
      <c r="A1271" s="4">
        <v>1270</v>
      </c>
      <c r="B1271" s="6" t="s">
        <v>674</v>
      </c>
      <c r="C1271" s="12" t="s">
        <v>1856</v>
      </c>
      <c r="D1271" s="5">
        <v>40000000</v>
      </c>
      <c r="E1271" s="5">
        <v>52330111</v>
      </c>
      <c r="F1271" s="5">
        <v>114830111</v>
      </c>
      <c r="G1271" s="5"/>
    </row>
    <row r="1272" spans="1:7">
      <c r="A1272" s="4">
        <v>1271</v>
      </c>
      <c r="B1272" s="6">
        <v>40428</v>
      </c>
      <c r="C1272" s="12" t="s">
        <v>1857</v>
      </c>
      <c r="D1272" s="5">
        <v>40000000</v>
      </c>
      <c r="E1272" s="5">
        <v>52000688</v>
      </c>
      <c r="F1272" s="5">
        <v>127234389</v>
      </c>
      <c r="G1272" s="5"/>
    </row>
    <row r="1273" spans="1:7">
      <c r="A1273" s="4">
        <v>1272</v>
      </c>
      <c r="B1273" s="6" t="s">
        <v>1858</v>
      </c>
      <c r="C1273" s="12" t="s">
        <v>1859</v>
      </c>
      <c r="D1273" s="5">
        <v>40000000</v>
      </c>
      <c r="E1273" s="5">
        <v>51853450</v>
      </c>
      <c r="F1273" s="5">
        <v>55249159</v>
      </c>
      <c r="G1273" s="5"/>
    </row>
    <row r="1274" spans="1:7">
      <c r="A1274" s="4">
        <v>1273</v>
      </c>
      <c r="B1274" s="6" t="s">
        <v>1860</v>
      </c>
      <c r="C1274" s="12" t="s">
        <v>1861</v>
      </c>
      <c r="D1274" s="5">
        <v>40000000</v>
      </c>
      <c r="E1274" s="5">
        <v>51185000</v>
      </c>
      <c r="F1274" s="5">
        <v>191200000</v>
      </c>
      <c r="G1274" s="5"/>
    </row>
    <row r="1275" spans="1:7">
      <c r="A1275" s="4">
        <v>1274</v>
      </c>
      <c r="B1275" s="6">
        <v>38941</v>
      </c>
      <c r="C1275" s="12" t="s">
        <v>1862</v>
      </c>
      <c r="D1275" s="5">
        <v>40000000</v>
      </c>
      <c r="E1275" s="5">
        <v>50866635</v>
      </c>
      <c r="F1275" s="5">
        <v>121032272</v>
      </c>
      <c r="G1275" s="5"/>
    </row>
    <row r="1276" spans="1:7">
      <c r="A1276" s="4">
        <v>1275</v>
      </c>
      <c r="B1276" s="6" t="s">
        <v>1863</v>
      </c>
      <c r="C1276" s="12" t="s">
        <v>1864</v>
      </c>
      <c r="D1276" s="5">
        <v>40000000</v>
      </c>
      <c r="E1276" s="5">
        <v>50572589</v>
      </c>
      <c r="F1276" s="5">
        <v>146300356</v>
      </c>
      <c r="G1276" s="5"/>
    </row>
    <row r="1277" spans="1:7">
      <c r="A1277" s="4">
        <v>1276</v>
      </c>
      <c r="B1277" s="6" t="s">
        <v>1865</v>
      </c>
      <c r="C1277" s="12" t="s">
        <v>1866</v>
      </c>
      <c r="D1277" s="5">
        <v>40000000</v>
      </c>
      <c r="E1277" s="5">
        <v>49851591</v>
      </c>
      <c r="F1277" s="5">
        <v>49851591</v>
      </c>
      <c r="G1277" s="5"/>
    </row>
    <row r="1278" spans="1:7">
      <c r="A1278" s="4">
        <v>1277</v>
      </c>
      <c r="B1278" s="6">
        <v>38324</v>
      </c>
      <c r="C1278" s="12" t="s">
        <v>1867</v>
      </c>
      <c r="D1278" s="5">
        <v>40000000</v>
      </c>
      <c r="E1278" s="5">
        <v>47958031</v>
      </c>
      <c r="F1278" s="5">
        <v>92111551</v>
      </c>
      <c r="G1278" s="5"/>
    </row>
    <row r="1279" spans="1:7">
      <c r="A1279" s="4">
        <v>1278</v>
      </c>
      <c r="B1279" s="6">
        <v>38694</v>
      </c>
      <c r="C1279" s="12" t="s">
        <v>1868</v>
      </c>
      <c r="D1279" s="5">
        <v>40000000</v>
      </c>
      <c r="E1279" s="5">
        <v>47907715</v>
      </c>
      <c r="F1279" s="5">
        <v>92256918</v>
      </c>
      <c r="G1279" s="5"/>
    </row>
    <row r="1280" spans="1:7">
      <c r="A1280" s="4">
        <v>1279</v>
      </c>
      <c r="B1280" s="6" t="s">
        <v>1869</v>
      </c>
      <c r="C1280" s="12" t="s">
        <v>1870</v>
      </c>
      <c r="D1280" s="5">
        <v>40000000</v>
      </c>
      <c r="E1280" s="5">
        <v>47047013</v>
      </c>
      <c r="F1280" s="5">
        <v>65282732</v>
      </c>
      <c r="G1280" s="5"/>
    </row>
    <row r="1281" spans="1:7">
      <c r="A1281" s="4">
        <v>1280</v>
      </c>
      <c r="B1281" s="6">
        <v>39483</v>
      </c>
      <c r="C1281" s="12" t="s">
        <v>1871</v>
      </c>
      <c r="D1281" s="5">
        <v>40000000</v>
      </c>
      <c r="E1281" s="5">
        <v>46012734</v>
      </c>
      <c r="F1281" s="5">
        <v>106548738</v>
      </c>
      <c r="G1281" s="5"/>
    </row>
    <row r="1282" spans="1:7">
      <c r="A1282" s="4">
        <v>1281</v>
      </c>
      <c r="B1282" s="6" t="s">
        <v>1872</v>
      </c>
      <c r="C1282" s="12" t="s">
        <v>1873</v>
      </c>
      <c r="D1282" s="5">
        <v>40000000</v>
      </c>
      <c r="E1282" s="5">
        <v>45916769</v>
      </c>
      <c r="F1282" s="5">
        <v>45916769</v>
      </c>
      <c r="G1282" s="5"/>
    </row>
    <row r="1283" spans="1:7">
      <c r="A1283" s="4">
        <v>1282</v>
      </c>
      <c r="B1283" s="6">
        <v>33787</v>
      </c>
      <c r="C1283" s="12" t="s">
        <v>1874</v>
      </c>
      <c r="D1283" s="5">
        <v>40000000</v>
      </c>
      <c r="E1283" s="5">
        <v>44948240</v>
      </c>
      <c r="F1283" s="5">
        <v>44948240</v>
      </c>
      <c r="G1283" s="5"/>
    </row>
    <row r="1284" spans="1:7">
      <c r="A1284" s="4">
        <v>1283</v>
      </c>
      <c r="B1284" s="6">
        <v>35776</v>
      </c>
      <c r="C1284" s="12" t="s">
        <v>1875</v>
      </c>
      <c r="D1284" s="5">
        <v>40000000</v>
      </c>
      <c r="E1284" s="5">
        <v>44212592</v>
      </c>
      <c r="F1284" s="5">
        <v>58250151</v>
      </c>
      <c r="G1284" s="5"/>
    </row>
    <row r="1285" spans="1:7">
      <c r="A1285" s="4">
        <v>1284</v>
      </c>
      <c r="B1285" s="6" t="s">
        <v>123</v>
      </c>
      <c r="C1285" s="12" t="s">
        <v>1876</v>
      </c>
      <c r="D1285" s="5">
        <v>40000000</v>
      </c>
      <c r="E1285" s="5">
        <v>42720965</v>
      </c>
      <c r="F1285" s="5">
        <v>86760995</v>
      </c>
      <c r="G1285" s="5"/>
    </row>
    <row r="1286" spans="1:7">
      <c r="A1286" s="4">
        <v>1285</v>
      </c>
      <c r="B1286" s="6">
        <v>40885</v>
      </c>
      <c r="C1286" s="12" t="s">
        <v>1877</v>
      </c>
      <c r="D1286" s="5">
        <v>40000000</v>
      </c>
      <c r="E1286" s="5">
        <v>42587643</v>
      </c>
      <c r="F1286" s="5">
        <v>155011165</v>
      </c>
      <c r="G1286" s="5"/>
    </row>
    <row r="1287" spans="1:7">
      <c r="A1287" s="4">
        <v>1286</v>
      </c>
      <c r="B1287" s="6">
        <v>38568</v>
      </c>
      <c r="C1287" s="12" t="s">
        <v>1878</v>
      </c>
      <c r="D1287" s="5">
        <v>40000000</v>
      </c>
      <c r="E1287" s="5">
        <v>42071069</v>
      </c>
      <c r="F1287" s="5">
        <v>50071069</v>
      </c>
      <c r="G1287" s="5"/>
    </row>
    <row r="1288" spans="1:7">
      <c r="A1288" s="4">
        <v>1287</v>
      </c>
      <c r="B1288" s="6" t="s">
        <v>1641</v>
      </c>
      <c r="C1288" s="12" t="s">
        <v>1879</v>
      </c>
      <c r="D1288" s="5">
        <v>40000000</v>
      </c>
      <c r="E1288" s="5">
        <v>41797066</v>
      </c>
      <c r="F1288" s="5">
        <v>128884494</v>
      </c>
      <c r="G1288" s="5"/>
    </row>
    <row r="1289" spans="1:7">
      <c r="A1289" s="4">
        <v>1288</v>
      </c>
      <c r="B1289" s="6" t="s">
        <v>1473</v>
      </c>
      <c r="C1289" s="12" t="s">
        <v>1880</v>
      </c>
      <c r="D1289" s="5">
        <v>40000000</v>
      </c>
      <c r="E1289" s="5">
        <v>38543473</v>
      </c>
      <c r="F1289" s="5">
        <v>126069509</v>
      </c>
      <c r="G1289" s="5"/>
    </row>
    <row r="1290" spans="1:7">
      <c r="A1290" s="4">
        <v>1289</v>
      </c>
      <c r="B1290" s="6" t="s">
        <v>595</v>
      </c>
      <c r="C1290" s="12" t="s">
        <v>1881</v>
      </c>
      <c r="D1290" s="5">
        <v>40000000</v>
      </c>
      <c r="E1290" s="5">
        <v>38180928</v>
      </c>
      <c r="F1290" s="5">
        <v>95989590</v>
      </c>
      <c r="G1290" s="5"/>
    </row>
    <row r="1291" spans="1:7">
      <c r="A1291" s="4">
        <v>1290</v>
      </c>
      <c r="B1291" s="6" t="s">
        <v>1882</v>
      </c>
      <c r="C1291" s="12" t="s">
        <v>1883</v>
      </c>
      <c r="D1291" s="5">
        <v>40000000</v>
      </c>
      <c r="E1291" s="5">
        <v>38087756</v>
      </c>
      <c r="F1291" s="5">
        <v>38087756</v>
      </c>
      <c r="G1291" s="5"/>
    </row>
    <row r="1292" spans="1:7">
      <c r="A1292" s="4">
        <v>1291</v>
      </c>
      <c r="B1292" s="6">
        <v>36838</v>
      </c>
      <c r="C1292" s="12" t="s">
        <v>1884</v>
      </c>
      <c r="D1292" s="5">
        <v>40000000</v>
      </c>
      <c r="E1292" s="5">
        <v>37752931</v>
      </c>
      <c r="F1292" s="5">
        <v>90717684</v>
      </c>
      <c r="G1292" s="5"/>
    </row>
    <row r="1293" spans="1:7">
      <c r="A1293" s="4">
        <v>1292</v>
      </c>
      <c r="B1293" s="6" t="s">
        <v>1842</v>
      </c>
      <c r="C1293" s="12" t="s">
        <v>1885</v>
      </c>
      <c r="D1293" s="5">
        <v>40000000</v>
      </c>
      <c r="E1293" s="5">
        <v>37412945</v>
      </c>
      <c r="F1293" s="5">
        <v>101162106</v>
      </c>
      <c r="G1293" s="5"/>
    </row>
    <row r="1294" spans="1:7">
      <c r="A1294" s="4">
        <v>1293</v>
      </c>
      <c r="B1294" s="6" t="s">
        <v>1401</v>
      </c>
      <c r="C1294" s="12" t="s">
        <v>1886</v>
      </c>
      <c r="D1294" s="5">
        <v>40000000</v>
      </c>
      <c r="E1294" s="5">
        <v>37134215</v>
      </c>
      <c r="F1294" s="5">
        <v>41294674</v>
      </c>
      <c r="G1294" s="5"/>
    </row>
    <row r="1295" spans="1:7">
      <c r="A1295" s="4">
        <v>1294</v>
      </c>
      <c r="B1295" s="6" t="s">
        <v>1887</v>
      </c>
      <c r="C1295" s="12" t="s">
        <v>1888</v>
      </c>
      <c r="D1295" s="5">
        <v>40000000</v>
      </c>
      <c r="E1295" s="5">
        <v>36665854</v>
      </c>
      <c r="F1295" s="5">
        <v>72295262</v>
      </c>
      <c r="G1295" s="5"/>
    </row>
    <row r="1296" spans="1:7">
      <c r="A1296" s="4">
        <v>1295</v>
      </c>
      <c r="B1296" s="6" t="s">
        <v>1889</v>
      </c>
      <c r="C1296" s="12" t="s">
        <v>1890</v>
      </c>
      <c r="D1296" s="5">
        <v>40000000</v>
      </c>
      <c r="E1296" s="5">
        <v>36443442</v>
      </c>
      <c r="F1296" s="5">
        <v>96398826</v>
      </c>
      <c r="G1296" s="5"/>
    </row>
    <row r="1297" spans="1:7">
      <c r="A1297" s="4">
        <v>1296</v>
      </c>
      <c r="B1297" s="6" t="s">
        <v>1891</v>
      </c>
      <c r="C1297" s="12" t="s">
        <v>1892</v>
      </c>
      <c r="D1297" s="5">
        <v>40000000</v>
      </c>
      <c r="E1297" s="5">
        <v>36037909</v>
      </c>
      <c r="F1297" s="5">
        <v>51867723</v>
      </c>
      <c r="G1297" s="5"/>
    </row>
    <row r="1298" spans="1:7">
      <c r="A1298" s="4">
        <v>1297</v>
      </c>
      <c r="B1298" s="6">
        <v>33241</v>
      </c>
      <c r="C1298" s="12" t="s">
        <v>1893</v>
      </c>
      <c r="D1298" s="5">
        <v>40000000</v>
      </c>
      <c r="E1298" s="5">
        <v>34416893</v>
      </c>
      <c r="F1298" s="5">
        <v>34416893</v>
      </c>
      <c r="G1298" s="5"/>
    </row>
    <row r="1299" spans="1:7">
      <c r="A1299" s="4">
        <v>1298</v>
      </c>
      <c r="B1299" s="6" t="s">
        <v>1894</v>
      </c>
      <c r="C1299" s="12" t="s">
        <v>1895</v>
      </c>
      <c r="D1299" s="5">
        <v>40000000</v>
      </c>
      <c r="E1299" s="5">
        <v>33864342</v>
      </c>
      <c r="F1299" s="5">
        <v>53864342</v>
      </c>
      <c r="G1299" s="5"/>
    </row>
    <row r="1300" spans="1:7">
      <c r="A1300" s="4">
        <v>1299</v>
      </c>
      <c r="B1300" s="6" t="s">
        <v>1599</v>
      </c>
      <c r="C1300" s="12" t="s">
        <v>1896</v>
      </c>
      <c r="D1300" s="5">
        <v>40000000</v>
      </c>
      <c r="E1300" s="5">
        <v>33508922</v>
      </c>
      <c r="F1300" s="5">
        <v>55696705</v>
      </c>
      <c r="G1300" s="5"/>
    </row>
    <row r="1301" spans="1:7">
      <c r="A1301" s="4">
        <v>1300</v>
      </c>
      <c r="B1301" s="6">
        <v>40759</v>
      </c>
      <c r="C1301" s="12" t="s">
        <v>1897</v>
      </c>
      <c r="D1301" s="5">
        <v>40000000</v>
      </c>
      <c r="E1301" s="5">
        <v>33035397</v>
      </c>
      <c r="F1301" s="5">
        <v>47787943</v>
      </c>
      <c r="G1301" s="5"/>
    </row>
    <row r="1302" spans="1:7">
      <c r="A1302" s="4">
        <v>1301</v>
      </c>
      <c r="B1302" s="6" t="s">
        <v>1898</v>
      </c>
      <c r="C1302" s="12" t="s">
        <v>1899</v>
      </c>
      <c r="D1302" s="5">
        <v>40000000</v>
      </c>
      <c r="E1302" s="5">
        <v>32862104</v>
      </c>
      <c r="F1302" s="5">
        <v>49686263</v>
      </c>
      <c r="G1302" s="5"/>
    </row>
    <row r="1303" spans="1:7">
      <c r="A1303" s="4">
        <v>1302</v>
      </c>
      <c r="B1303" s="6" t="s">
        <v>945</v>
      </c>
      <c r="C1303" s="12" t="s">
        <v>1900</v>
      </c>
      <c r="D1303" s="5">
        <v>40000000</v>
      </c>
      <c r="E1303" s="5">
        <v>31847881</v>
      </c>
      <c r="F1303" s="5">
        <v>55247881</v>
      </c>
      <c r="G1303" s="5"/>
    </row>
    <row r="1304" spans="1:7">
      <c r="A1304" s="4">
        <v>1303</v>
      </c>
      <c r="B1304" s="6">
        <v>34341</v>
      </c>
      <c r="C1304" s="12" t="s">
        <v>1901</v>
      </c>
      <c r="D1304" s="5">
        <v>40000000</v>
      </c>
      <c r="E1304" s="5">
        <v>31835600</v>
      </c>
      <c r="F1304" s="5">
        <v>31835600</v>
      </c>
      <c r="G1304" s="5"/>
    </row>
    <row r="1305" spans="1:7">
      <c r="A1305" s="4">
        <v>1304</v>
      </c>
      <c r="B1305" s="6">
        <v>40462</v>
      </c>
      <c r="C1305" s="12" t="s">
        <v>1902</v>
      </c>
      <c r="D1305" s="5">
        <v>40000000</v>
      </c>
      <c r="E1305" s="5">
        <v>31011732</v>
      </c>
      <c r="F1305" s="5">
        <v>59795070</v>
      </c>
      <c r="G1305" s="5"/>
    </row>
    <row r="1306" spans="1:7">
      <c r="A1306" s="4">
        <v>1305</v>
      </c>
      <c r="B1306" s="6">
        <v>38606</v>
      </c>
      <c r="C1306" s="12" t="s">
        <v>1903</v>
      </c>
      <c r="D1306" s="5">
        <v>40000000</v>
      </c>
      <c r="E1306" s="5">
        <v>30981850</v>
      </c>
      <c r="F1306" s="5">
        <v>46666955</v>
      </c>
      <c r="G1306" s="5"/>
    </row>
    <row r="1307" spans="1:7">
      <c r="A1307" s="4">
        <v>1306</v>
      </c>
      <c r="B1307" s="6" t="s">
        <v>1904</v>
      </c>
      <c r="C1307" s="12" t="s">
        <v>1905</v>
      </c>
      <c r="D1307" s="5">
        <v>40000000</v>
      </c>
      <c r="E1307" s="5">
        <v>30199105</v>
      </c>
      <c r="F1307" s="5">
        <v>30199105</v>
      </c>
      <c r="G1307" s="5"/>
    </row>
    <row r="1308" spans="1:7">
      <c r="A1308" s="4">
        <v>1307</v>
      </c>
      <c r="B1308" s="6" t="s">
        <v>154</v>
      </c>
      <c r="C1308" s="12" t="s">
        <v>1906</v>
      </c>
      <c r="D1308" s="5">
        <v>40000000</v>
      </c>
      <c r="E1308" s="5">
        <v>29807260</v>
      </c>
      <c r="F1308" s="5">
        <v>69807260</v>
      </c>
      <c r="G1308" s="5"/>
    </row>
    <row r="1309" spans="1:7">
      <c r="A1309" s="4">
        <v>1308</v>
      </c>
      <c r="B1309" s="6">
        <v>36838</v>
      </c>
      <c r="C1309" s="12" t="s">
        <v>1907</v>
      </c>
      <c r="D1309" s="5">
        <v>40000000</v>
      </c>
      <c r="E1309" s="5">
        <v>29374178</v>
      </c>
      <c r="F1309" s="5">
        <v>40435694</v>
      </c>
      <c r="G1309" s="5"/>
    </row>
    <row r="1310" spans="1:7">
      <c r="A1310" s="4">
        <v>1309</v>
      </c>
      <c r="B1310" s="6" t="s">
        <v>1486</v>
      </c>
      <c r="C1310" s="12" t="s">
        <v>1908</v>
      </c>
      <c r="D1310" s="5">
        <v>40000000</v>
      </c>
      <c r="E1310" s="5">
        <v>29077547</v>
      </c>
      <c r="F1310" s="5">
        <v>31670620</v>
      </c>
      <c r="G1310" s="5"/>
    </row>
    <row r="1311" spans="1:7">
      <c r="A1311" s="4">
        <v>1310</v>
      </c>
      <c r="B1311" s="6">
        <v>36195</v>
      </c>
      <c r="C1311" s="12" t="s">
        <v>1909</v>
      </c>
      <c r="D1311" s="5">
        <v>40000000</v>
      </c>
      <c r="E1311" s="5">
        <v>28544120</v>
      </c>
      <c r="F1311" s="5">
        <v>28544120</v>
      </c>
      <c r="G1311" s="5"/>
    </row>
    <row r="1312" spans="1:7">
      <c r="A1312" s="4">
        <v>1311</v>
      </c>
      <c r="B1312" s="6" t="s">
        <v>1910</v>
      </c>
      <c r="C1312" s="12" t="s">
        <v>1911</v>
      </c>
      <c r="D1312" s="5">
        <v>40000000</v>
      </c>
      <c r="E1312" s="5">
        <v>27682712</v>
      </c>
      <c r="F1312" s="5">
        <v>27682712</v>
      </c>
      <c r="G1312" s="5"/>
    </row>
    <row r="1313" spans="1:7">
      <c r="A1313" s="4">
        <v>1312</v>
      </c>
      <c r="B1313" s="6">
        <v>37081</v>
      </c>
      <c r="C1313" s="12" t="s">
        <v>1912</v>
      </c>
      <c r="D1313" s="5">
        <v>40000000</v>
      </c>
      <c r="E1313" s="5">
        <v>27053815</v>
      </c>
      <c r="F1313" s="5">
        <v>27053815</v>
      </c>
      <c r="G1313" s="5"/>
    </row>
    <row r="1314" spans="1:7">
      <c r="A1314" s="4">
        <v>1313</v>
      </c>
      <c r="B1314" s="6" t="s">
        <v>1355</v>
      </c>
      <c r="C1314" s="12" t="s">
        <v>1913</v>
      </c>
      <c r="D1314" s="5">
        <v>40000000</v>
      </c>
      <c r="E1314" s="5">
        <v>26814957</v>
      </c>
      <c r="F1314" s="5">
        <v>78269970</v>
      </c>
      <c r="G1314" s="5"/>
    </row>
    <row r="1315" spans="1:7">
      <c r="A1315" s="4">
        <v>1314</v>
      </c>
      <c r="B1315" s="6" t="s">
        <v>1914</v>
      </c>
      <c r="C1315" s="12" t="s">
        <v>1915</v>
      </c>
      <c r="D1315" s="5">
        <v>40000000</v>
      </c>
      <c r="E1315" s="5">
        <v>25288103</v>
      </c>
      <c r="F1315" s="5">
        <v>65754228</v>
      </c>
      <c r="G1315" s="5"/>
    </row>
    <row r="1316" spans="1:7">
      <c r="A1316" s="4">
        <v>1315</v>
      </c>
      <c r="B1316" s="6">
        <v>39206</v>
      </c>
      <c r="C1316" s="12" t="s">
        <v>1916</v>
      </c>
      <c r="D1316" s="5">
        <v>40000000</v>
      </c>
      <c r="E1316" s="5">
        <v>25126214</v>
      </c>
      <c r="F1316" s="5">
        <v>62226214</v>
      </c>
      <c r="G1316" s="5"/>
    </row>
    <row r="1317" spans="1:7">
      <c r="A1317" s="4">
        <v>1316</v>
      </c>
      <c r="B1317" s="6">
        <v>40725</v>
      </c>
      <c r="C1317" s="12" t="s">
        <v>1917</v>
      </c>
      <c r="D1317" s="5">
        <v>40000000</v>
      </c>
      <c r="E1317" s="5">
        <v>24827228</v>
      </c>
      <c r="F1317" s="5">
        <v>91126600</v>
      </c>
      <c r="G1317" s="5"/>
    </row>
    <row r="1318" spans="1:7">
      <c r="A1318" s="4">
        <v>1317</v>
      </c>
      <c r="B1318" s="6">
        <v>34399</v>
      </c>
      <c r="C1318" s="12" t="s">
        <v>1918</v>
      </c>
      <c r="D1318" s="5">
        <v>40000000</v>
      </c>
      <c r="E1318" s="5">
        <v>24172899</v>
      </c>
      <c r="F1318" s="5">
        <v>24172899</v>
      </c>
      <c r="G1318" s="5"/>
    </row>
    <row r="1319" spans="1:7">
      <c r="A1319" s="4">
        <v>1318</v>
      </c>
      <c r="B1319" s="6" t="s">
        <v>1151</v>
      </c>
      <c r="C1319" s="12" t="s">
        <v>1919</v>
      </c>
      <c r="D1319" s="5">
        <v>40000000</v>
      </c>
      <c r="E1319" s="5">
        <v>22772500</v>
      </c>
      <c r="F1319" s="5">
        <v>38172500</v>
      </c>
      <c r="G1319" s="5"/>
    </row>
    <row r="1320" spans="1:7">
      <c r="A1320" s="4">
        <v>1319</v>
      </c>
      <c r="B1320" s="6">
        <v>37416</v>
      </c>
      <c r="C1320" s="12" t="s">
        <v>1920</v>
      </c>
      <c r="D1320" s="5">
        <v>40000000</v>
      </c>
      <c r="E1320" s="5">
        <v>22433915</v>
      </c>
      <c r="F1320" s="5">
        <v>22433915</v>
      </c>
      <c r="G1320" s="5"/>
    </row>
    <row r="1321" spans="1:7">
      <c r="A1321" s="4">
        <v>1320</v>
      </c>
      <c r="B1321" s="6" t="s">
        <v>889</v>
      </c>
      <c r="C1321" s="12" t="s">
        <v>1921</v>
      </c>
      <c r="D1321" s="5">
        <v>40000000</v>
      </c>
      <c r="E1321" s="5">
        <v>22365133</v>
      </c>
      <c r="F1321" s="5">
        <v>22365133</v>
      </c>
      <c r="G1321" s="5"/>
    </row>
    <row r="1322" spans="1:7">
      <c r="A1322" s="4">
        <v>1321</v>
      </c>
      <c r="B1322" s="6" t="s">
        <v>1748</v>
      </c>
      <c r="C1322" s="12" t="s">
        <v>1922</v>
      </c>
      <c r="D1322" s="5">
        <v>40000000</v>
      </c>
      <c r="E1322" s="5">
        <v>21176322</v>
      </c>
      <c r="F1322" s="5">
        <v>46176322</v>
      </c>
      <c r="G1322" s="5"/>
    </row>
    <row r="1323" spans="1:7">
      <c r="A1323" s="4">
        <v>1322</v>
      </c>
      <c r="B1323" s="6" t="s">
        <v>97</v>
      </c>
      <c r="C1323" s="12" t="s">
        <v>1923</v>
      </c>
      <c r="D1323" s="5">
        <v>40000000</v>
      </c>
      <c r="E1323" s="5">
        <v>21002919</v>
      </c>
      <c r="F1323" s="5">
        <v>47085064</v>
      </c>
      <c r="G1323" s="5"/>
    </row>
    <row r="1324" spans="1:7">
      <c r="A1324" s="4">
        <v>1323</v>
      </c>
      <c r="B1324" s="6" t="s">
        <v>1924</v>
      </c>
      <c r="C1324" s="12" t="s">
        <v>1925</v>
      </c>
      <c r="D1324" s="5">
        <v>40000000</v>
      </c>
      <c r="E1324" s="5">
        <v>20350754</v>
      </c>
      <c r="F1324" s="5">
        <v>37750754</v>
      </c>
      <c r="G1324" s="5"/>
    </row>
    <row r="1325" spans="1:7">
      <c r="A1325" s="4">
        <v>1324</v>
      </c>
      <c r="B1325" s="6" t="s">
        <v>1926</v>
      </c>
      <c r="C1325" s="12" t="s">
        <v>1927</v>
      </c>
      <c r="D1325" s="5">
        <v>40000000</v>
      </c>
      <c r="E1325" s="5">
        <v>20278055</v>
      </c>
      <c r="F1325" s="5">
        <v>20278055</v>
      </c>
      <c r="G1325" s="5"/>
    </row>
    <row r="1326" spans="1:7">
      <c r="A1326" s="4">
        <v>1325</v>
      </c>
      <c r="B1326" s="6">
        <v>40970</v>
      </c>
      <c r="C1326" s="12" t="s">
        <v>1928</v>
      </c>
      <c r="D1326" s="5">
        <v>40000000</v>
      </c>
      <c r="E1326" s="5">
        <v>20157300</v>
      </c>
      <c r="F1326" s="5">
        <v>25693998</v>
      </c>
      <c r="G1326" s="5"/>
    </row>
    <row r="1327" spans="1:7">
      <c r="A1327" s="4">
        <v>1326</v>
      </c>
      <c r="B1327" s="6" t="s">
        <v>1143</v>
      </c>
      <c r="C1327" s="12" t="s">
        <v>1929</v>
      </c>
      <c r="D1327" s="5">
        <v>40000000</v>
      </c>
      <c r="E1327" s="5">
        <v>19019882</v>
      </c>
      <c r="F1327" s="5">
        <v>169590606</v>
      </c>
      <c r="G1327" s="5"/>
    </row>
    <row r="1328" spans="1:7">
      <c r="A1328" s="4">
        <v>1327</v>
      </c>
      <c r="B1328" s="6">
        <v>41155</v>
      </c>
      <c r="C1328" s="12" t="s">
        <v>1930</v>
      </c>
      <c r="D1328" s="5">
        <v>40000000</v>
      </c>
      <c r="E1328" s="5">
        <v>18450127</v>
      </c>
      <c r="F1328" s="5">
        <v>20790486</v>
      </c>
      <c r="G1328" s="5"/>
    </row>
    <row r="1329" spans="1:7">
      <c r="A1329" s="4">
        <v>1328</v>
      </c>
      <c r="B1329" s="6" t="s">
        <v>1397</v>
      </c>
      <c r="C1329" s="12" t="s">
        <v>1931</v>
      </c>
      <c r="D1329" s="5">
        <v>40000000</v>
      </c>
      <c r="E1329" s="5">
        <v>15962471</v>
      </c>
      <c r="F1329" s="5">
        <v>60862471</v>
      </c>
      <c r="G1329" s="5"/>
    </row>
    <row r="1330" spans="1:7">
      <c r="A1330" s="4">
        <v>1329</v>
      </c>
      <c r="B1330" s="6">
        <v>36687</v>
      </c>
      <c r="C1330" s="12" t="s">
        <v>1932</v>
      </c>
      <c r="D1330" s="5">
        <v>40000000</v>
      </c>
      <c r="E1330" s="5">
        <v>14967182</v>
      </c>
      <c r="F1330" s="5">
        <v>19417182</v>
      </c>
      <c r="G1330" s="5"/>
    </row>
    <row r="1331" spans="1:7">
      <c r="A1331" s="4">
        <v>1330</v>
      </c>
      <c r="B1331" s="6" t="s">
        <v>1933</v>
      </c>
      <c r="C1331" s="12" t="s">
        <v>1934</v>
      </c>
      <c r="D1331" s="5">
        <v>40000000</v>
      </c>
      <c r="E1331" s="5">
        <v>14942422</v>
      </c>
      <c r="F1331" s="5">
        <v>14942422</v>
      </c>
      <c r="G1331" s="5"/>
    </row>
    <row r="1332" spans="1:7">
      <c r="A1332" s="4">
        <v>1331</v>
      </c>
      <c r="B1332" s="6" t="s">
        <v>1935</v>
      </c>
      <c r="C1332" s="12" t="s">
        <v>1936</v>
      </c>
      <c r="D1332" s="5">
        <v>40000000</v>
      </c>
      <c r="E1332" s="5">
        <v>14448589</v>
      </c>
      <c r="F1332" s="5">
        <v>14448589</v>
      </c>
      <c r="G1332" s="5"/>
    </row>
    <row r="1333" spans="1:7">
      <c r="A1333" s="4">
        <v>1332</v>
      </c>
      <c r="B1333" s="6" t="s">
        <v>1937</v>
      </c>
      <c r="C1333" s="12" t="s">
        <v>1938</v>
      </c>
      <c r="D1333" s="5">
        <v>40000000</v>
      </c>
      <c r="E1333" s="5">
        <v>14375181</v>
      </c>
      <c r="F1333" s="5">
        <v>14375181</v>
      </c>
      <c r="G1333" s="5"/>
    </row>
    <row r="1334" spans="1:7">
      <c r="A1334" s="4">
        <v>1333</v>
      </c>
      <c r="B1334" s="6" t="s">
        <v>1939</v>
      </c>
      <c r="C1334" s="12" t="s">
        <v>1940</v>
      </c>
      <c r="D1334" s="5">
        <v>40000000</v>
      </c>
      <c r="E1334" s="5">
        <v>14358033</v>
      </c>
      <c r="F1334" s="5">
        <v>14358033</v>
      </c>
      <c r="G1334" s="5"/>
    </row>
    <row r="1335" spans="1:7">
      <c r="A1335" s="4">
        <v>1334</v>
      </c>
      <c r="B1335" s="6" t="s">
        <v>1077</v>
      </c>
      <c r="C1335" s="12" t="s">
        <v>1941</v>
      </c>
      <c r="D1335" s="5">
        <v>40000000</v>
      </c>
      <c r="E1335" s="5">
        <v>14279575</v>
      </c>
      <c r="F1335" s="5">
        <v>19756077</v>
      </c>
      <c r="G1335" s="5"/>
    </row>
    <row r="1336" spans="1:7">
      <c r="A1336" s="4">
        <v>1335</v>
      </c>
      <c r="B1336" s="6" t="s">
        <v>1077</v>
      </c>
      <c r="C1336" s="12" t="s">
        <v>1942</v>
      </c>
      <c r="D1336" s="5">
        <v>40000000</v>
      </c>
      <c r="E1336" s="5">
        <v>14046595</v>
      </c>
      <c r="F1336" s="5">
        <v>39753957</v>
      </c>
      <c r="G1336" s="5"/>
    </row>
    <row r="1337" spans="1:7">
      <c r="A1337" s="4">
        <v>1336</v>
      </c>
      <c r="B1337" s="6">
        <v>38173</v>
      </c>
      <c r="C1337" s="12" t="s">
        <v>1943</v>
      </c>
      <c r="D1337" s="5">
        <v>40000000</v>
      </c>
      <c r="E1337" s="5">
        <v>14018364</v>
      </c>
      <c r="F1337" s="5">
        <v>21215882</v>
      </c>
      <c r="G1337" s="5"/>
    </row>
    <row r="1338" spans="1:7">
      <c r="A1338" s="4">
        <v>1337</v>
      </c>
      <c r="B1338" s="6">
        <v>36497</v>
      </c>
      <c r="C1338" s="12" t="s">
        <v>1944</v>
      </c>
      <c r="D1338" s="5">
        <v>40000000</v>
      </c>
      <c r="E1338" s="5">
        <v>13508635</v>
      </c>
      <c r="F1338" s="5">
        <v>13508635</v>
      </c>
      <c r="G1338" s="5"/>
    </row>
    <row r="1339" spans="1:7">
      <c r="A1339" s="4">
        <v>1338</v>
      </c>
      <c r="B1339" s="6">
        <v>38118</v>
      </c>
      <c r="C1339" s="12" t="s">
        <v>1945</v>
      </c>
      <c r="D1339" s="5">
        <v>40000000</v>
      </c>
      <c r="E1339" s="5">
        <v>13395939</v>
      </c>
      <c r="F1339" s="5">
        <v>35195939</v>
      </c>
      <c r="G1339" s="5"/>
    </row>
    <row r="1340" spans="1:7">
      <c r="A1340" s="4">
        <v>1339</v>
      </c>
      <c r="B1340" s="6" t="s">
        <v>1946</v>
      </c>
      <c r="C1340" s="12" t="s">
        <v>1947</v>
      </c>
      <c r="D1340" s="5">
        <v>40000000</v>
      </c>
      <c r="E1340" s="5">
        <v>13208023</v>
      </c>
      <c r="F1340" s="5">
        <v>13208023</v>
      </c>
      <c r="G1340" s="5"/>
    </row>
    <row r="1341" spans="1:7">
      <c r="A1341" s="4">
        <v>1340</v>
      </c>
      <c r="B1341" s="6">
        <v>39640</v>
      </c>
      <c r="C1341" s="12" t="s">
        <v>1948</v>
      </c>
      <c r="D1341" s="5">
        <v>40000000</v>
      </c>
      <c r="E1341" s="5">
        <v>12082391</v>
      </c>
      <c r="F1341" s="5">
        <v>12345883</v>
      </c>
      <c r="G1341" s="5"/>
    </row>
    <row r="1342" spans="1:7">
      <c r="A1342" s="4">
        <v>1341</v>
      </c>
      <c r="B1342" s="6" t="s">
        <v>425</v>
      </c>
      <c r="C1342" s="12" t="s">
        <v>1949</v>
      </c>
      <c r="D1342" s="5">
        <v>40000000</v>
      </c>
      <c r="E1342" s="5">
        <v>10664749</v>
      </c>
      <c r="F1342" s="5">
        <v>13644292</v>
      </c>
      <c r="G1342" s="5"/>
    </row>
    <row r="1343" spans="1:7">
      <c r="A1343" s="4">
        <v>1342</v>
      </c>
      <c r="B1343" s="6" t="s">
        <v>1894</v>
      </c>
      <c r="C1343" s="12" t="s">
        <v>1950</v>
      </c>
      <c r="D1343" s="5">
        <v>40000000</v>
      </c>
      <c r="E1343" s="5">
        <v>10447421</v>
      </c>
      <c r="F1343" s="5">
        <v>10717421</v>
      </c>
      <c r="G1343" s="5"/>
    </row>
    <row r="1344" spans="1:7">
      <c r="A1344" s="4">
        <v>1343</v>
      </c>
      <c r="B1344" s="6" t="s">
        <v>781</v>
      </c>
      <c r="C1344" s="12" t="s">
        <v>1951</v>
      </c>
      <c r="D1344" s="5">
        <v>40000000</v>
      </c>
      <c r="E1344" s="5">
        <v>10330853</v>
      </c>
      <c r="F1344" s="5">
        <v>17033431</v>
      </c>
      <c r="G1344" s="5"/>
    </row>
    <row r="1345" spans="1:7">
      <c r="A1345" s="4">
        <v>1344</v>
      </c>
      <c r="B1345" s="6" t="s">
        <v>681</v>
      </c>
      <c r="C1345" s="12" t="s">
        <v>1952</v>
      </c>
      <c r="D1345" s="5">
        <v>40000000</v>
      </c>
      <c r="E1345" s="5">
        <v>9652000</v>
      </c>
      <c r="F1345" s="5">
        <v>10070651</v>
      </c>
      <c r="G1345" s="5"/>
    </row>
    <row r="1346" spans="1:7">
      <c r="A1346" s="4">
        <v>1345</v>
      </c>
      <c r="B1346" s="6" t="s">
        <v>1953</v>
      </c>
      <c r="C1346" s="12" t="s">
        <v>1954</v>
      </c>
      <c r="D1346" s="5">
        <v>40000000</v>
      </c>
      <c r="E1346" s="5">
        <v>7388654</v>
      </c>
      <c r="F1346" s="5">
        <v>16173593</v>
      </c>
      <c r="G1346" s="5"/>
    </row>
    <row r="1347" spans="1:7">
      <c r="A1347" s="4">
        <v>1346</v>
      </c>
      <c r="B1347" s="6">
        <v>29228</v>
      </c>
      <c r="C1347" s="12" t="s">
        <v>1955</v>
      </c>
      <c r="D1347" s="5">
        <v>40000000</v>
      </c>
      <c r="E1347" s="5">
        <v>7000000</v>
      </c>
      <c r="F1347" s="5">
        <v>7000000</v>
      </c>
      <c r="G1347" s="5"/>
    </row>
    <row r="1348" spans="1:7">
      <c r="A1348" s="4">
        <v>1347</v>
      </c>
      <c r="B1348" s="6">
        <v>42284</v>
      </c>
      <c r="C1348" s="12" t="s">
        <v>1956</v>
      </c>
      <c r="D1348" s="5">
        <v>40000000</v>
      </c>
      <c r="E1348" s="5">
        <v>6738000</v>
      </c>
      <c r="F1348" s="5">
        <v>26738000</v>
      </c>
      <c r="G1348" s="5"/>
    </row>
    <row r="1349" spans="1:7">
      <c r="A1349" s="4">
        <v>1348</v>
      </c>
      <c r="B1349" s="6">
        <v>37347</v>
      </c>
      <c r="C1349" s="12" t="s">
        <v>1957</v>
      </c>
      <c r="D1349" s="5">
        <v>40000000</v>
      </c>
      <c r="E1349" s="5">
        <v>6114237</v>
      </c>
      <c r="F1349" s="5">
        <v>7974607</v>
      </c>
      <c r="G1349" s="5"/>
    </row>
    <row r="1350" spans="1:7">
      <c r="A1350" s="4">
        <v>1349</v>
      </c>
      <c r="B1350" s="6" t="s">
        <v>113</v>
      </c>
      <c r="C1350" s="12" t="s">
        <v>1958</v>
      </c>
      <c r="D1350" s="5">
        <v>40000000</v>
      </c>
      <c r="E1350" s="5">
        <v>5775076</v>
      </c>
      <c r="F1350" s="5">
        <v>33175076</v>
      </c>
      <c r="G1350" s="5"/>
    </row>
    <row r="1351" spans="1:7">
      <c r="A1351" s="4">
        <v>1350</v>
      </c>
      <c r="B1351" s="6" t="s">
        <v>530</v>
      </c>
      <c r="C1351" s="12" t="s">
        <v>1959</v>
      </c>
      <c r="D1351" s="5">
        <v>40000000</v>
      </c>
      <c r="E1351" s="5">
        <v>4835968</v>
      </c>
      <c r="F1351" s="5">
        <v>12624471</v>
      </c>
      <c r="G1351" s="5"/>
    </row>
    <row r="1352" spans="1:7">
      <c r="A1352" s="4">
        <v>1351</v>
      </c>
      <c r="B1352" s="6">
        <v>37046</v>
      </c>
      <c r="C1352" s="12" t="s">
        <v>1960</v>
      </c>
      <c r="D1352" s="5">
        <v>40000000</v>
      </c>
      <c r="E1352" s="5">
        <v>4777007</v>
      </c>
      <c r="F1352" s="5">
        <v>16172200</v>
      </c>
      <c r="G1352" s="5"/>
    </row>
    <row r="1353" spans="1:7">
      <c r="A1353" s="4">
        <v>1352</v>
      </c>
      <c r="B1353" s="6" t="s">
        <v>69</v>
      </c>
      <c r="C1353" s="12" t="s">
        <v>1961</v>
      </c>
      <c r="D1353" s="5">
        <v>40000000</v>
      </c>
      <c r="E1353" s="5">
        <v>4563029</v>
      </c>
      <c r="F1353" s="5">
        <v>88069880</v>
      </c>
      <c r="G1353" s="5"/>
    </row>
    <row r="1354" spans="1:7">
      <c r="A1354" s="4">
        <v>1353</v>
      </c>
      <c r="B1354" s="6" t="s">
        <v>661</v>
      </c>
      <c r="C1354" s="12" t="s">
        <v>1962</v>
      </c>
      <c r="D1354" s="5">
        <v>40000000</v>
      </c>
      <c r="E1354" s="5">
        <v>3688560</v>
      </c>
      <c r="F1354" s="5">
        <v>32030610</v>
      </c>
      <c r="G1354" s="5"/>
    </row>
    <row r="1355" spans="1:7">
      <c r="A1355" s="4">
        <v>1354</v>
      </c>
      <c r="B1355" s="6">
        <v>34641</v>
      </c>
      <c r="C1355" s="12" t="s">
        <v>1963</v>
      </c>
      <c r="D1355" s="5">
        <v>40000000</v>
      </c>
      <c r="E1355" s="5">
        <v>2816518</v>
      </c>
      <c r="F1355" s="5">
        <v>14938149</v>
      </c>
      <c r="G1355" s="5"/>
    </row>
    <row r="1356" spans="1:7">
      <c r="A1356" s="4">
        <v>1355</v>
      </c>
      <c r="B1356" s="6">
        <v>31419</v>
      </c>
      <c r="C1356" s="12" t="s">
        <v>1964</v>
      </c>
      <c r="D1356" s="5">
        <v>40000000</v>
      </c>
      <c r="E1356" s="5">
        <v>1641825</v>
      </c>
      <c r="F1356" s="5">
        <v>6341825</v>
      </c>
      <c r="G1356" s="5"/>
    </row>
    <row r="1357" spans="1:7">
      <c r="A1357" s="4">
        <v>1356</v>
      </c>
      <c r="B1357" s="6">
        <v>39794</v>
      </c>
      <c r="C1357" s="12" t="s">
        <v>1965</v>
      </c>
      <c r="D1357" s="5">
        <v>40000000</v>
      </c>
      <c r="E1357" s="5">
        <v>915840</v>
      </c>
      <c r="F1357" s="5">
        <v>915840</v>
      </c>
      <c r="G1357" s="5"/>
    </row>
    <row r="1358" spans="1:7">
      <c r="A1358" s="4">
        <v>1357</v>
      </c>
      <c r="B1358" s="6">
        <v>39272</v>
      </c>
      <c r="C1358" s="12" t="s">
        <v>1966</v>
      </c>
      <c r="D1358" s="5">
        <v>40000000</v>
      </c>
      <c r="E1358" s="5">
        <v>876671</v>
      </c>
      <c r="F1358" s="5">
        <v>7729552</v>
      </c>
      <c r="G1358" s="5"/>
    </row>
    <row r="1359" spans="1:7">
      <c r="A1359" s="4">
        <v>1358</v>
      </c>
      <c r="B1359" s="6" t="s">
        <v>1967</v>
      </c>
      <c r="C1359" s="12" t="s">
        <v>1968</v>
      </c>
      <c r="D1359" s="5">
        <v>40000000</v>
      </c>
      <c r="E1359" s="5">
        <v>659210</v>
      </c>
      <c r="F1359" s="5">
        <v>20722450</v>
      </c>
      <c r="G1359" s="5"/>
    </row>
    <row r="1360" spans="1:7">
      <c r="A1360" s="4">
        <v>1359</v>
      </c>
      <c r="B1360" s="6" t="s">
        <v>53</v>
      </c>
      <c r="C1360" s="12" t="s">
        <v>1969</v>
      </c>
      <c r="D1360" s="5">
        <v>40000000</v>
      </c>
      <c r="E1360" s="5">
        <v>627047</v>
      </c>
      <c r="F1360" s="5">
        <v>119627047</v>
      </c>
      <c r="G1360" s="5"/>
    </row>
    <row r="1361" spans="1:7">
      <c r="A1361" s="4">
        <v>1360</v>
      </c>
      <c r="B1361" s="6" t="s">
        <v>1468</v>
      </c>
      <c r="C1361" s="12" t="s">
        <v>1970</v>
      </c>
      <c r="D1361" s="5">
        <v>40000000</v>
      </c>
      <c r="E1361" s="5">
        <v>463730</v>
      </c>
      <c r="F1361" s="5">
        <v>463730</v>
      </c>
      <c r="G1361" s="5"/>
    </row>
    <row r="1362" spans="1:7">
      <c r="A1362" s="4">
        <v>1361</v>
      </c>
      <c r="B1362" s="6">
        <v>40213</v>
      </c>
      <c r="C1362" s="12" t="s">
        <v>1971</v>
      </c>
      <c r="D1362" s="5">
        <v>40000000</v>
      </c>
      <c r="E1362" s="5">
        <v>129078</v>
      </c>
      <c r="F1362" s="5">
        <v>38899792</v>
      </c>
      <c r="G1362" s="5"/>
    </row>
    <row r="1363" spans="1:7">
      <c r="A1363" s="4">
        <v>1362</v>
      </c>
      <c r="B1363" s="6" t="s">
        <v>1972</v>
      </c>
      <c r="C1363" s="12" t="s">
        <v>1973</v>
      </c>
      <c r="D1363" s="5">
        <v>40000000</v>
      </c>
      <c r="E1363" s="5">
        <v>79123</v>
      </c>
      <c r="F1363" s="5">
        <v>79123</v>
      </c>
      <c r="G1363" s="5"/>
    </row>
    <row r="1364" spans="1:7">
      <c r="A1364" s="4">
        <v>1363</v>
      </c>
      <c r="B1364" s="6" t="s">
        <v>1974</v>
      </c>
      <c r="C1364" s="12" t="s">
        <v>1975</v>
      </c>
      <c r="D1364" s="5">
        <v>40000000</v>
      </c>
      <c r="E1364" s="4">
        <v>0</v>
      </c>
      <c r="F1364" s="5">
        <v>27000381</v>
      </c>
      <c r="G1364" s="5"/>
    </row>
    <row r="1365" spans="1:7">
      <c r="A1365" s="4">
        <v>1364</v>
      </c>
      <c r="B1365" s="6" t="s">
        <v>1976</v>
      </c>
      <c r="C1365" s="12" t="s">
        <v>1977</v>
      </c>
      <c r="D1365" s="5">
        <v>40000000</v>
      </c>
      <c r="E1365" s="4">
        <v>0</v>
      </c>
      <c r="F1365" s="5">
        <v>155403</v>
      </c>
      <c r="G1365" s="5"/>
    </row>
    <row r="1366" spans="1:7">
      <c r="A1366" s="4">
        <v>1365</v>
      </c>
      <c r="B1366" s="6" t="s">
        <v>815</v>
      </c>
      <c r="C1366" s="12" t="s">
        <v>1978</v>
      </c>
      <c r="D1366" s="5">
        <v>40000000</v>
      </c>
      <c r="E1366" s="4">
        <v>0</v>
      </c>
      <c r="F1366" s="4">
        <v>0</v>
      </c>
    </row>
    <row r="1367" spans="1:7">
      <c r="A1367" s="4">
        <v>1366</v>
      </c>
      <c r="B1367" s="6" t="s">
        <v>1979</v>
      </c>
      <c r="C1367" s="12" t="s">
        <v>1980</v>
      </c>
      <c r="D1367" s="5">
        <v>39000000</v>
      </c>
      <c r="E1367" s="5">
        <v>63414846</v>
      </c>
      <c r="F1367" s="5">
        <v>102332135</v>
      </c>
      <c r="G1367" s="5"/>
    </row>
    <row r="1368" spans="1:7">
      <c r="A1368" s="4">
        <v>1367</v>
      </c>
      <c r="B1368" s="6" t="s">
        <v>1981</v>
      </c>
      <c r="C1368" s="12" t="s">
        <v>1982</v>
      </c>
      <c r="D1368" s="5">
        <v>39000000</v>
      </c>
      <c r="E1368" s="5">
        <v>59950623</v>
      </c>
      <c r="F1368" s="5">
        <v>59950623</v>
      </c>
      <c r="G1368" s="5"/>
    </row>
    <row r="1369" spans="1:7">
      <c r="A1369" s="4">
        <v>1368</v>
      </c>
      <c r="B1369" s="6">
        <v>39115</v>
      </c>
      <c r="C1369" s="12" t="s">
        <v>1983</v>
      </c>
      <c r="D1369" s="5">
        <v>39000000</v>
      </c>
      <c r="E1369" s="5">
        <v>42674040</v>
      </c>
      <c r="F1369" s="5">
        <v>69538833</v>
      </c>
      <c r="G1369" s="5"/>
    </row>
    <row r="1370" spans="1:7">
      <c r="A1370" s="4">
        <v>1369</v>
      </c>
      <c r="B1370" s="6">
        <v>41039</v>
      </c>
      <c r="C1370" s="12" t="s">
        <v>1984</v>
      </c>
      <c r="D1370" s="5">
        <v>39000000</v>
      </c>
      <c r="E1370" s="5">
        <v>35287788</v>
      </c>
      <c r="F1370" s="5">
        <v>81150788</v>
      </c>
      <c r="G1370" s="5"/>
    </row>
    <row r="1371" spans="1:7">
      <c r="A1371" s="4">
        <v>1370</v>
      </c>
      <c r="B1371" s="6" t="s">
        <v>1985</v>
      </c>
      <c r="C1371" s="12" t="s">
        <v>1986</v>
      </c>
      <c r="D1371" s="5">
        <v>39000000</v>
      </c>
      <c r="E1371" s="5">
        <v>30356589</v>
      </c>
      <c r="F1371" s="5">
        <v>37956589</v>
      </c>
      <c r="G1371" s="5"/>
    </row>
    <row r="1372" spans="1:7">
      <c r="A1372" s="4">
        <v>1371</v>
      </c>
      <c r="B1372" s="6" t="s">
        <v>1551</v>
      </c>
      <c r="C1372" s="12" t="s">
        <v>1987</v>
      </c>
      <c r="D1372" s="5">
        <v>39000000</v>
      </c>
      <c r="E1372" s="5">
        <v>25514517</v>
      </c>
      <c r="F1372" s="5">
        <v>40319440</v>
      </c>
      <c r="G1372" s="5"/>
    </row>
    <row r="1373" spans="1:7">
      <c r="A1373" s="4">
        <v>1372</v>
      </c>
      <c r="B1373" s="6" t="s">
        <v>1988</v>
      </c>
      <c r="C1373" s="12" t="s">
        <v>1989</v>
      </c>
      <c r="D1373" s="5">
        <v>39000000</v>
      </c>
      <c r="E1373" s="5">
        <v>5881504</v>
      </c>
      <c r="F1373" s="5">
        <v>6429865</v>
      </c>
      <c r="G1373" s="5"/>
    </row>
    <row r="1374" spans="1:7">
      <c r="A1374" s="4">
        <v>1373</v>
      </c>
      <c r="B1374" s="6" t="s">
        <v>1990</v>
      </c>
      <c r="C1374" s="12" t="s">
        <v>1991</v>
      </c>
      <c r="D1374" s="5">
        <v>38600000</v>
      </c>
      <c r="E1374" s="5">
        <v>6594959</v>
      </c>
      <c r="F1374" s="5">
        <v>57987299</v>
      </c>
      <c r="G1374" s="5"/>
    </row>
    <row r="1375" spans="1:7">
      <c r="A1375" s="4">
        <v>1374</v>
      </c>
      <c r="B1375" s="6" t="s">
        <v>908</v>
      </c>
      <c r="C1375" s="12" t="s">
        <v>1992</v>
      </c>
      <c r="D1375" s="5">
        <v>38000000</v>
      </c>
      <c r="E1375" s="5">
        <v>144512310</v>
      </c>
      <c r="F1375" s="5">
        <v>206512310</v>
      </c>
      <c r="G1375" s="5"/>
    </row>
    <row r="1376" spans="1:7">
      <c r="A1376" s="4">
        <v>1375</v>
      </c>
      <c r="B1376" s="6" t="s">
        <v>1179</v>
      </c>
      <c r="C1376" s="12" t="s">
        <v>1993</v>
      </c>
      <c r="D1376" s="5">
        <v>38000000</v>
      </c>
      <c r="E1376" s="5">
        <v>127214072</v>
      </c>
      <c r="F1376" s="5">
        <v>182365114</v>
      </c>
      <c r="G1376" s="5"/>
    </row>
    <row r="1377" spans="1:7">
      <c r="A1377" s="4">
        <v>1376</v>
      </c>
      <c r="B1377" s="6" t="s">
        <v>236</v>
      </c>
      <c r="C1377" s="12" t="s">
        <v>1994</v>
      </c>
      <c r="D1377" s="5">
        <v>38000000</v>
      </c>
      <c r="E1377" s="5">
        <v>88915214</v>
      </c>
      <c r="F1377" s="5">
        <v>205298907</v>
      </c>
      <c r="G1377" s="5"/>
    </row>
    <row r="1378" spans="1:7">
      <c r="A1378" s="4">
        <v>1377</v>
      </c>
      <c r="B1378" s="6">
        <v>37445</v>
      </c>
      <c r="C1378" s="12" t="s">
        <v>1995</v>
      </c>
      <c r="D1378" s="5">
        <v>38000000</v>
      </c>
      <c r="E1378" s="5">
        <v>85846296</v>
      </c>
      <c r="F1378" s="5">
        <v>119721296</v>
      </c>
      <c r="G1378" s="5"/>
    </row>
    <row r="1379" spans="1:7">
      <c r="A1379" s="4">
        <v>1378</v>
      </c>
      <c r="B1379" s="6" t="s">
        <v>1996</v>
      </c>
      <c r="C1379" s="12" t="s">
        <v>1997</v>
      </c>
      <c r="D1379" s="5">
        <v>38000000</v>
      </c>
      <c r="E1379" s="5">
        <v>75671262</v>
      </c>
      <c r="F1379" s="5">
        <v>120000000</v>
      </c>
      <c r="G1379" s="5"/>
    </row>
    <row r="1380" spans="1:7">
      <c r="A1380" s="4">
        <v>1379</v>
      </c>
      <c r="B1380" s="6" t="s">
        <v>1572</v>
      </c>
      <c r="C1380" s="12" t="s">
        <v>1998</v>
      </c>
      <c r="D1380" s="5">
        <v>38000000</v>
      </c>
      <c r="E1380" s="5">
        <v>71038190</v>
      </c>
      <c r="F1380" s="5">
        <v>107597242</v>
      </c>
      <c r="G1380" s="5"/>
    </row>
    <row r="1381" spans="1:7">
      <c r="A1381" s="4">
        <v>1380</v>
      </c>
      <c r="B1381" s="6" t="s">
        <v>80</v>
      </c>
      <c r="C1381" s="12" t="s">
        <v>1999</v>
      </c>
      <c r="D1381" s="5">
        <v>38000000</v>
      </c>
      <c r="E1381" s="5">
        <v>61894591</v>
      </c>
      <c r="F1381" s="5">
        <v>61894591</v>
      </c>
      <c r="G1381" s="5"/>
    </row>
    <row r="1382" spans="1:7">
      <c r="A1382" s="4">
        <v>1381</v>
      </c>
      <c r="B1382" s="6" t="s">
        <v>2000</v>
      </c>
      <c r="C1382" s="12" t="s">
        <v>2001</v>
      </c>
      <c r="D1382" s="5">
        <v>38000000</v>
      </c>
      <c r="E1382" s="5">
        <v>58709717</v>
      </c>
      <c r="F1382" s="5">
        <v>116809717</v>
      </c>
      <c r="G1382" s="5"/>
    </row>
    <row r="1383" spans="1:7">
      <c r="A1383" s="4">
        <v>1382</v>
      </c>
      <c r="B1383" s="6">
        <v>40400</v>
      </c>
      <c r="C1383" s="12" t="s">
        <v>2002</v>
      </c>
      <c r="D1383" s="5">
        <v>38000000</v>
      </c>
      <c r="E1383" s="5">
        <v>53374681</v>
      </c>
      <c r="F1383" s="5">
        <v>105887837</v>
      </c>
      <c r="G1383" s="5"/>
    </row>
    <row r="1384" spans="1:7">
      <c r="A1384" s="4">
        <v>1383</v>
      </c>
      <c r="B1384" s="6" t="s">
        <v>2003</v>
      </c>
      <c r="C1384" s="12" t="s">
        <v>2004</v>
      </c>
      <c r="D1384" s="5">
        <v>38000000</v>
      </c>
      <c r="E1384" s="5">
        <v>50699241</v>
      </c>
      <c r="F1384" s="5">
        <v>73956241</v>
      </c>
      <c r="G1384" s="5"/>
    </row>
    <row r="1385" spans="1:7">
      <c r="A1385" s="4">
        <v>1384</v>
      </c>
      <c r="B1385" s="6">
        <v>41434</v>
      </c>
      <c r="C1385" s="12" t="s">
        <v>2005</v>
      </c>
      <c r="D1385" s="5">
        <v>38000000</v>
      </c>
      <c r="E1385" s="5">
        <v>42025135</v>
      </c>
      <c r="F1385" s="5">
        <v>94763758</v>
      </c>
      <c r="G1385" s="5"/>
    </row>
    <row r="1386" spans="1:7">
      <c r="A1386" s="4">
        <v>1385</v>
      </c>
      <c r="B1386" s="6" t="s">
        <v>2006</v>
      </c>
      <c r="C1386" s="12" t="s">
        <v>2007</v>
      </c>
      <c r="D1386" s="5">
        <v>38000000</v>
      </c>
      <c r="E1386" s="5">
        <v>40334024</v>
      </c>
      <c r="F1386" s="5">
        <v>57753825</v>
      </c>
      <c r="G1386" s="5"/>
    </row>
    <row r="1387" spans="1:7">
      <c r="A1387" s="4">
        <v>1386</v>
      </c>
      <c r="B1387" s="6" t="s">
        <v>763</v>
      </c>
      <c r="C1387" s="12" t="s">
        <v>2008</v>
      </c>
      <c r="D1387" s="5">
        <v>38000000</v>
      </c>
      <c r="E1387" s="5">
        <v>39177215</v>
      </c>
      <c r="F1387" s="5">
        <v>50970660</v>
      </c>
      <c r="G1387" s="5"/>
    </row>
    <row r="1388" spans="1:7">
      <c r="A1388" s="4">
        <v>1387</v>
      </c>
      <c r="B1388" s="6" t="s">
        <v>2009</v>
      </c>
      <c r="C1388" s="12" t="s">
        <v>2010</v>
      </c>
      <c r="D1388" s="5">
        <v>38000000</v>
      </c>
      <c r="E1388" s="5">
        <v>34912982</v>
      </c>
      <c r="F1388" s="5">
        <v>110678636</v>
      </c>
      <c r="G1388" s="5"/>
    </row>
    <row r="1389" spans="1:7">
      <c r="A1389" s="4">
        <v>1388</v>
      </c>
      <c r="B1389" s="6">
        <v>39966</v>
      </c>
      <c r="C1389" s="12" t="s">
        <v>2011</v>
      </c>
      <c r="D1389" s="5">
        <v>38000000</v>
      </c>
      <c r="E1389" s="5">
        <v>31811527</v>
      </c>
      <c r="F1389" s="5">
        <v>44411527</v>
      </c>
      <c r="G1389" s="5"/>
    </row>
    <row r="1390" spans="1:7">
      <c r="A1390" s="4">
        <v>1389</v>
      </c>
      <c r="B1390" s="6" t="s">
        <v>1624</v>
      </c>
      <c r="C1390" s="12" t="s">
        <v>2012</v>
      </c>
      <c r="D1390" s="5">
        <v>38000000</v>
      </c>
      <c r="E1390" s="5">
        <v>26947624</v>
      </c>
      <c r="F1390" s="5">
        <v>98230839</v>
      </c>
      <c r="G1390" s="5"/>
    </row>
    <row r="1391" spans="1:7">
      <c r="A1391" s="4">
        <v>1390</v>
      </c>
      <c r="B1391" s="6" t="s">
        <v>1394</v>
      </c>
      <c r="C1391" s="12" t="s">
        <v>2013</v>
      </c>
      <c r="D1391" s="5">
        <v>38000000</v>
      </c>
      <c r="E1391" s="5">
        <v>24044532</v>
      </c>
      <c r="F1391" s="5">
        <v>29544532</v>
      </c>
      <c r="G1391" s="5"/>
    </row>
    <row r="1392" spans="1:7">
      <c r="A1392" s="4">
        <v>1391</v>
      </c>
      <c r="B1392" s="6" t="s">
        <v>819</v>
      </c>
      <c r="C1392" s="12" t="s">
        <v>2014</v>
      </c>
      <c r="D1392" s="5">
        <v>38000000</v>
      </c>
      <c r="E1392" s="5">
        <v>22770864</v>
      </c>
      <c r="F1392" s="5">
        <v>24515990</v>
      </c>
      <c r="G1392" s="5"/>
    </row>
    <row r="1393" spans="1:7">
      <c r="A1393" s="4">
        <v>1392</v>
      </c>
      <c r="B1393" s="6">
        <v>36802</v>
      </c>
      <c r="C1393" s="12" t="s">
        <v>2015</v>
      </c>
      <c r="D1393" s="5">
        <v>38000000</v>
      </c>
      <c r="E1393" s="5">
        <v>18653746</v>
      </c>
      <c r="F1393" s="5">
        <v>58394308</v>
      </c>
      <c r="G1393" s="5"/>
    </row>
    <row r="1394" spans="1:7">
      <c r="A1394" s="4">
        <v>1393</v>
      </c>
      <c r="B1394" s="6" t="s">
        <v>2016</v>
      </c>
      <c r="C1394" s="12" t="s">
        <v>2017</v>
      </c>
      <c r="D1394" s="5">
        <v>38000000</v>
      </c>
      <c r="E1394" s="5">
        <v>17378193</v>
      </c>
      <c r="F1394" s="5">
        <v>17378193</v>
      </c>
      <c r="G1394" s="5"/>
    </row>
    <row r="1395" spans="1:7">
      <c r="A1395" s="4">
        <v>1394</v>
      </c>
      <c r="B1395" s="6">
        <v>37081</v>
      </c>
      <c r="C1395" s="12" t="s">
        <v>2018</v>
      </c>
      <c r="D1395" s="5">
        <v>38000000</v>
      </c>
      <c r="E1395" s="5">
        <v>16991902</v>
      </c>
      <c r="F1395" s="5">
        <v>19317765</v>
      </c>
      <c r="G1395" s="5"/>
    </row>
    <row r="1396" spans="1:7">
      <c r="A1396" s="4">
        <v>1395</v>
      </c>
      <c r="B1396" s="6" t="s">
        <v>1779</v>
      </c>
      <c r="C1396" s="12" t="s">
        <v>2019</v>
      </c>
      <c r="D1396" s="5">
        <v>38000000</v>
      </c>
      <c r="E1396" s="5">
        <v>16928670</v>
      </c>
      <c r="F1396" s="5">
        <v>27501814</v>
      </c>
      <c r="G1396" s="5"/>
    </row>
    <row r="1397" spans="1:7">
      <c r="A1397" s="4">
        <v>1396</v>
      </c>
      <c r="B1397" s="6">
        <v>35097</v>
      </c>
      <c r="C1397" s="12" t="s">
        <v>2020</v>
      </c>
      <c r="D1397" s="5">
        <v>38000000</v>
      </c>
      <c r="E1397" s="5">
        <v>10229300</v>
      </c>
      <c r="F1397" s="5">
        <v>10229300</v>
      </c>
      <c r="G1397" s="5"/>
    </row>
    <row r="1398" spans="1:7">
      <c r="A1398" s="4">
        <v>1397</v>
      </c>
      <c r="B1398" s="6">
        <v>39731</v>
      </c>
      <c r="C1398" s="12" t="s">
        <v>2021</v>
      </c>
      <c r="D1398" s="5">
        <v>38000000</v>
      </c>
      <c r="E1398" s="5">
        <v>7871693</v>
      </c>
      <c r="F1398" s="5">
        <v>17830244</v>
      </c>
      <c r="G1398" s="5"/>
    </row>
    <row r="1399" spans="1:7">
      <c r="A1399" s="4">
        <v>1398</v>
      </c>
      <c r="B1399" s="6" t="s">
        <v>2022</v>
      </c>
      <c r="C1399" s="12" t="s">
        <v>2023</v>
      </c>
      <c r="D1399" s="5">
        <v>38000000</v>
      </c>
      <c r="E1399" s="5">
        <v>6504442</v>
      </c>
      <c r="F1399" s="5">
        <v>6504442</v>
      </c>
      <c r="G1399" s="5"/>
    </row>
    <row r="1400" spans="1:7">
      <c r="A1400" s="4">
        <v>1399</v>
      </c>
      <c r="B1400" s="6" t="s">
        <v>1840</v>
      </c>
      <c r="C1400" s="12" t="s">
        <v>2024</v>
      </c>
      <c r="D1400" s="5">
        <v>38000000</v>
      </c>
      <c r="E1400" s="5">
        <v>623374</v>
      </c>
      <c r="F1400" s="5">
        <v>623374</v>
      </c>
      <c r="G1400" s="5"/>
    </row>
    <row r="1401" spans="1:7">
      <c r="A1401" s="4">
        <v>1400</v>
      </c>
      <c r="B1401" s="6" t="s">
        <v>2025</v>
      </c>
      <c r="C1401" s="12" t="s">
        <v>2026</v>
      </c>
      <c r="D1401" s="5">
        <v>38000000</v>
      </c>
      <c r="E1401" s="4">
        <v>0</v>
      </c>
      <c r="F1401" s="5">
        <v>5473041</v>
      </c>
      <c r="G1401" s="5"/>
    </row>
    <row r="1402" spans="1:7">
      <c r="A1402" s="4">
        <v>1401</v>
      </c>
      <c r="B1402" s="6" t="s">
        <v>75</v>
      </c>
      <c r="C1402" s="12" t="s">
        <v>2027</v>
      </c>
      <c r="D1402" s="5">
        <v>37500000</v>
      </c>
      <c r="E1402" s="5">
        <v>41152203</v>
      </c>
      <c r="F1402" s="5">
        <v>120925697</v>
      </c>
      <c r="G1402" s="5"/>
    </row>
    <row r="1403" spans="1:7">
      <c r="A1403" s="4">
        <v>1402</v>
      </c>
      <c r="B1403" s="6" t="s">
        <v>1063</v>
      </c>
      <c r="C1403" s="12" t="s">
        <v>2028</v>
      </c>
      <c r="D1403" s="5">
        <v>37500000</v>
      </c>
      <c r="E1403" s="5">
        <v>16247159</v>
      </c>
      <c r="F1403" s="5">
        <v>58792011</v>
      </c>
      <c r="G1403" s="5"/>
    </row>
    <row r="1404" spans="1:7">
      <c r="A1404" s="4">
        <v>1403</v>
      </c>
      <c r="B1404" s="6">
        <v>39548</v>
      </c>
      <c r="C1404" s="12" t="s">
        <v>2029</v>
      </c>
      <c r="D1404" s="5">
        <v>37500000</v>
      </c>
      <c r="E1404" s="5">
        <v>9793406</v>
      </c>
      <c r="F1404" s="5">
        <v>9813309</v>
      </c>
      <c r="G1404" s="5"/>
    </row>
    <row r="1405" spans="1:7">
      <c r="A1405" s="4">
        <v>1404</v>
      </c>
      <c r="B1405" s="6" t="s">
        <v>238</v>
      </c>
      <c r="C1405" s="12" t="s">
        <v>2030</v>
      </c>
      <c r="D1405" s="5">
        <v>37000000</v>
      </c>
      <c r="E1405" s="5">
        <v>192769854</v>
      </c>
      <c r="F1405" s="5">
        <v>402280159</v>
      </c>
      <c r="G1405" s="5"/>
    </row>
    <row r="1406" spans="1:7">
      <c r="A1406" s="4">
        <v>1405</v>
      </c>
      <c r="B1406" s="6">
        <v>41463</v>
      </c>
      <c r="C1406" s="12" t="s">
        <v>2031</v>
      </c>
      <c r="D1406" s="5">
        <v>37000000</v>
      </c>
      <c r="E1406" s="5">
        <v>150394119</v>
      </c>
      <c r="F1406" s="5">
        <v>267816276</v>
      </c>
      <c r="G1406" s="5"/>
    </row>
    <row r="1407" spans="1:7">
      <c r="A1407" s="4">
        <v>1406</v>
      </c>
      <c r="B1407" s="6" t="s">
        <v>113</v>
      </c>
      <c r="C1407" s="12" t="s">
        <v>2032</v>
      </c>
      <c r="D1407" s="5">
        <v>37000000</v>
      </c>
      <c r="E1407" s="5">
        <v>109767581</v>
      </c>
      <c r="F1407" s="5">
        <v>173567581</v>
      </c>
      <c r="G1407" s="5"/>
    </row>
    <row r="1408" spans="1:7">
      <c r="A1408" s="4">
        <v>1407</v>
      </c>
      <c r="B1408" s="6" t="s">
        <v>2033</v>
      </c>
      <c r="C1408" s="12" t="s">
        <v>2034</v>
      </c>
      <c r="D1408" s="5">
        <v>37000000</v>
      </c>
      <c r="E1408" s="5">
        <v>92186262</v>
      </c>
      <c r="F1408" s="5">
        <v>152566881</v>
      </c>
      <c r="G1408" s="5"/>
    </row>
    <row r="1409" spans="1:7">
      <c r="A1409" s="4">
        <v>1408</v>
      </c>
      <c r="B1409" s="6" t="s">
        <v>975</v>
      </c>
      <c r="C1409" s="12" t="s">
        <v>2035</v>
      </c>
      <c r="D1409" s="5">
        <v>37000000</v>
      </c>
      <c r="E1409" s="5">
        <v>72286779</v>
      </c>
      <c r="F1409" s="5">
        <v>96068724</v>
      </c>
      <c r="G1409" s="5"/>
    </row>
    <row r="1410" spans="1:7">
      <c r="A1410" s="4">
        <v>1409</v>
      </c>
      <c r="B1410" s="6">
        <v>39791</v>
      </c>
      <c r="C1410" s="12" t="s">
        <v>2036</v>
      </c>
      <c r="D1410" s="5">
        <v>37000000</v>
      </c>
      <c r="E1410" s="5">
        <v>60355347</v>
      </c>
      <c r="F1410" s="5">
        <v>168167798</v>
      </c>
      <c r="G1410" s="5"/>
    </row>
    <row r="1411" spans="1:7">
      <c r="A1411" s="4">
        <v>1410</v>
      </c>
      <c r="B1411" s="6">
        <v>39542</v>
      </c>
      <c r="C1411" s="12" t="s">
        <v>2037</v>
      </c>
      <c r="D1411" s="5">
        <v>37000000</v>
      </c>
      <c r="E1411" s="5">
        <v>48006762</v>
      </c>
      <c r="F1411" s="5">
        <v>101857425</v>
      </c>
      <c r="G1411" s="5"/>
    </row>
    <row r="1412" spans="1:7">
      <c r="A1412" s="4">
        <v>1411</v>
      </c>
      <c r="B1412" s="6">
        <v>42706</v>
      </c>
      <c r="C1412" s="12" t="s">
        <v>2038</v>
      </c>
      <c r="D1412" s="5">
        <v>37000000</v>
      </c>
      <c r="E1412" s="5">
        <v>46843513</v>
      </c>
      <c r="F1412" s="5">
        <v>99595932</v>
      </c>
      <c r="G1412" s="5"/>
    </row>
    <row r="1413" spans="1:7">
      <c r="A1413" s="4">
        <v>1412</v>
      </c>
      <c r="B1413" s="6" t="s">
        <v>2039</v>
      </c>
      <c r="C1413" s="12" t="s">
        <v>2040</v>
      </c>
      <c r="D1413" s="5">
        <v>37000000</v>
      </c>
      <c r="E1413" s="5">
        <v>44875481</v>
      </c>
      <c r="F1413" s="5">
        <v>55909910</v>
      </c>
      <c r="G1413" s="5"/>
    </row>
    <row r="1414" spans="1:7">
      <c r="A1414" s="4">
        <v>1413</v>
      </c>
      <c r="B1414" s="6" t="s">
        <v>1738</v>
      </c>
      <c r="C1414" s="12" t="s">
        <v>2041</v>
      </c>
      <c r="D1414" s="5">
        <v>37000000</v>
      </c>
      <c r="E1414" s="5">
        <v>33047633</v>
      </c>
      <c r="F1414" s="5">
        <v>97143987</v>
      </c>
      <c r="G1414" s="5"/>
    </row>
    <row r="1415" spans="1:7">
      <c r="A1415" s="4">
        <v>1414</v>
      </c>
      <c r="B1415" s="6" t="s">
        <v>45</v>
      </c>
      <c r="C1415" s="12" t="s">
        <v>2042</v>
      </c>
      <c r="D1415" s="5">
        <v>37000000</v>
      </c>
      <c r="E1415" s="5">
        <v>30105968</v>
      </c>
      <c r="F1415" s="5">
        <v>67029956</v>
      </c>
      <c r="G1415" s="5"/>
    </row>
    <row r="1416" spans="1:7">
      <c r="A1416" s="4">
        <v>1415</v>
      </c>
      <c r="B1416" s="6" t="s">
        <v>461</v>
      </c>
      <c r="C1416" s="12" t="s">
        <v>2043</v>
      </c>
      <c r="D1416" s="5">
        <v>37000000</v>
      </c>
      <c r="E1416" s="5">
        <v>22450975</v>
      </c>
      <c r="F1416" s="5">
        <v>48446802</v>
      </c>
      <c r="G1416" s="5"/>
    </row>
    <row r="1417" spans="1:7">
      <c r="A1417" s="4">
        <v>1416</v>
      </c>
      <c r="B1417" s="6" t="s">
        <v>420</v>
      </c>
      <c r="C1417" s="12" t="s">
        <v>2044</v>
      </c>
      <c r="D1417" s="5">
        <v>37000000</v>
      </c>
      <c r="E1417" s="5">
        <v>21052030</v>
      </c>
      <c r="F1417" s="5">
        <v>24935799</v>
      </c>
      <c r="G1417" s="5"/>
    </row>
    <row r="1418" spans="1:7">
      <c r="A1418" s="4">
        <v>1417</v>
      </c>
      <c r="B1418" s="6" t="s">
        <v>2045</v>
      </c>
      <c r="C1418" s="12" t="s">
        <v>2046</v>
      </c>
      <c r="D1418" s="5">
        <v>36500000</v>
      </c>
      <c r="E1418" s="4">
        <v>0</v>
      </c>
      <c r="F1418" s="5">
        <v>15000000</v>
      </c>
      <c r="G1418" s="5"/>
    </row>
    <row r="1419" spans="1:7">
      <c r="A1419" s="4">
        <v>1418</v>
      </c>
      <c r="B1419" s="6">
        <v>40849</v>
      </c>
      <c r="C1419" s="12" t="s">
        <v>2047</v>
      </c>
      <c r="D1419" s="5">
        <v>36000000</v>
      </c>
      <c r="E1419" s="5">
        <v>99967670</v>
      </c>
      <c r="F1419" s="5">
        <v>193737977</v>
      </c>
      <c r="G1419" s="5"/>
    </row>
    <row r="1420" spans="1:7">
      <c r="A1420" s="4">
        <v>1419</v>
      </c>
      <c r="B1420" s="6" t="s">
        <v>979</v>
      </c>
      <c r="C1420" s="12" t="s">
        <v>2048</v>
      </c>
      <c r="D1420" s="5">
        <v>36000000</v>
      </c>
      <c r="E1420" s="5">
        <v>71026631</v>
      </c>
      <c r="F1420" s="5">
        <v>102226631</v>
      </c>
      <c r="G1420" s="5"/>
    </row>
    <row r="1421" spans="1:7">
      <c r="A1421" s="4">
        <v>1420</v>
      </c>
      <c r="B1421" s="6" t="s">
        <v>1516</v>
      </c>
      <c r="C1421" s="12" t="s">
        <v>2049</v>
      </c>
      <c r="D1421" s="5">
        <v>36000000</v>
      </c>
      <c r="E1421" s="5">
        <v>68208190</v>
      </c>
      <c r="F1421" s="5">
        <v>117448157</v>
      </c>
      <c r="G1421" s="5"/>
    </row>
    <row r="1422" spans="1:7">
      <c r="A1422" s="4">
        <v>1421</v>
      </c>
      <c r="B1422" s="6">
        <v>30507</v>
      </c>
      <c r="C1422" s="12" t="s">
        <v>2050</v>
      </c>
      <c r="D1422" s="5">
        <v>36000000</v>
      </c>
      <c r="E1422" s="5">
        <v>55500000</v>
      </c>
      <c r="F1422" s="5">
        <v>160000000</v>
      </c>
      <c r="G1422" s="5"/>
    </row>
    <row r="1423" spans="1:7">
      <c r="A1423" s="4">
        <v>1422</v>
      </c>
      <c r="B1423" s="6" t="s">
        <v>172</v>
      </c>
      <c r="C1423" s="12" t="s">
        <v>2051</v>
      </c>
      <c r="D1423" s="5">
        <v>36000000</v>
      </c>
      <c r="E1423" s="5">
        <v>50269859</v>
      </c>
      <c r="F1423" s="5">
        <v>65967750</v>
      </c>
      <c r="G1423" s="5"/>
    </row>
    <row r="1424" spans="1:7">
      <c r="A1424" s="4">
        <v>1423</v>
      </c>
      <c r="B1424" s="6">
        <v>35466</v>
      </c>
      <c r="C1424" s="12" t="s">
        <v>2052</v>
      </c>
      <c r="D1424" s="5">
        <v>36000000</v>
      </c>
      <c r="E1424" s="5">
        <v>50159144</v>
      </c>
      <c r="F1424" s="5">
        <v>50159144</v>
      </c>
      <c r="G1424" s="5"/>
    </row>
    <row r="1425" spans="1:7">
      <c r="A1425" s="4">
        <v>1424</v>
      </c>
      <c r="B1425" s="6">
        <v>41982</v>
      </c>
      <c r="C1425" s="12" t="s">
        <v>2053</v>
      </c>
      <c r="D1425" s="5">
        <v>36000000</v>
      </c>
      <c r="E1425" s="5">
        <v>42024533</v>
      </c>
      <c r="F1425" s="5">
        <v>57824533</v>
      </c>
      <c r="G1425" s="5"/>
    </row>
    <row r="1426" spans="1:7">
      <c r="A1426" s="4">
        <v>1425</v>
      </c>
      <c r="B1426" s="6">
        <v>37715</v>
      </c>
      <c r="C1426" s="12" t="s">
        <v>2054</v>
      </c>
      <c r="D1426" s="5">
        <v>36000000</v>
      </c>
      <c r="E1426" s="5">
        <v>26500000</v>
      </c>
      <c r="F1426" s="5">
        <v>43797731</v>
      </c>
      <c r="G1426" s="5"/>
    </row>
    <row r="1427" spans="1:7">
      <c r="A1427" s="4">
        <v>1426</v>
      </c>
      <c r="B1427" s="6" t="s">
        <v>2055</v>
      </c>
      <c r="C1427" s="12" t="s">
        <v>2056</v>
      </c>
      <c r="D1427" s="5">
        <v>36000000</v>
      </c>
      <c r="E1427" s="5">
        <v>23360779</v>
      </c>
      <c r="F1427" s="5">
        <v>23360779</v>
      </c>
      <c r="G1427" s="5"/>
    </row>
    <row r="1428" spans="1:7">
      <c r="A1428" s="4">
        <v>1427</v>
      </c>
      <c r="B1428" s="6" t="s">
        <v>1650</v>
      </c>
      <c r="C1428" s="12" t="s">
        <v>2057</v>
      </c>
      <c r="D1428" s="5">
        <v>36000000</v>
      </c>
      <c r="E1428" s="5">
        <v>14378353</v>
      </c>
      <c r="F1428" s="5">
        <v>14378353</v>
      </c>
      <c r="G1428" s="5"/>
    </row>
    <row r="1429" spans="1:7">
      <c r="A1429" s="4">
        <v>1428</v>
      </c>
      <c r="B1429" s="6" t="s">
        <v>2058</v>
      </c>
      <c r="C1429" s="12" t="s">
        <v>2059</v>
      </c>
      <c r="D1429" s="5">
        <v>36000000</v>
      </c>
      <c r="E1429" s="5">
        <v>13052741</v>
      </c>
      <c r="F1429" s="5">
        <v>13052741</v>
      </c>
      <c r="G1429" s="5"/>
    </row>
    <row r="1430" spans="1:7">
      <c r="A1430" s="4">
        <v>1429</v>
      </c>
      <c r="B1430" s="6" t="s">
        <v>2060</v>
      </c>
      <c r="C1430" s="12" t="s">
        <v>2061</v>
      </c>
      <c r="D1430" s="5">
        <v>36000000</v>
      </c>
      <c r="E1430" s="5">
        <v>12532777</v>
      </c>
      <c r="F1430" s="5">
        <v>12532777</v>
      </c>
      <c r="G1430" s="5"/>
    </row>
    <row r="1431" spans="1:7">
      <c r="A1431" s="4">
        <v>1430</v>
      </c>
      <c r="B1431" s="6" t="s">
        <v>2062</v>
      </c>
      <c r="C1431" s="12" t="s">
        <v>2063</v>
      </c>
      <c r="D1431" s="5">
        <v>36000000</v>
      </c>
      <c r="E1431" s="5">
        <v>2954405</v>
      </c>
      <c r="F1431" s="5">
        <v>2954405</v>
      </c>
      <c r="G1431" s="5"/>
    </row>
    <row r="1432" spans="1:7">
      <c r="A1432" s="4">
        <v>1431</v>
      </c>
      <c r="B1432" s="6" t="s">
        <v>2009</v>
      </c>
      <c r="C1432" s="12" t="s">
        <v>2064</v>
      </c>
      <c r="D1432" s="5">
        <v>36000000</v>
      </c>
      <c r="E1432" s="5">
        <v>2679437</v>
      </c>
      <c r="F1432" s="5">
        <v>156835197</v>
      </c>
      <c r="G1432" s="5"/>
    </row>
    <row r="1433" spans="1:7">
      <c r="A1433" s="4">
        <v>1432</v>
      </c>
      <c r="B1433" s="6">
        <v>40699</v>
      </c>
      <c r="C1433" s="12" t="s">
        <v>2065</v>
      </c>
      <c r="D1433" s="5">
        <v>36000000</v>
      </c>
      <c r="E1433" s="5">
        <v>1069334</v>
      </c>
      <c r="F1433" s="5">
        <v>4020990</v>
      </c>
      <c r="G1433" s="5"/>
    </row>
    <row r="1434" spans="1:7">
      <c r="A1434" s="4">
        <v>1433</v>
      </c>
      <c r="B1434" s="6" t="s">
        <v>696</v>
      </c>
      <c r="C1434" s="12" t="s">
        <v>2066</v>
      </c>
      <c r="D1434" s="5">
        <v>35200000</v>
      </c>
      <c r="E1434" s="5">
        <v>37788228</v>
      </c>
      <c r="F1434" s="5">
        <v>38283765</v>
      </c>
      <c r="G1434" s="5"/>
    </row>
    <row r="1435" spans="1:7">
      <c r="A1435" s="4">
        <v>1434</v>
      </c>
      <c r="B1435" s="6">
        <v>39939</v>
      </c>
      <c r="C1435" s="12" t="s">
        <v>2067</v>
      </c>
      <c r="D1435" s="5">
        <v>35000000</v>
      </c>
      <c r="E1435" s="5">
        <v>277322503</v>
      </c>
      <c r="F1435" s="5">
        <v>465764086</v>
      </c>
      <c r="G1435" s="5"/>
    </row>
    <row r="1436" spans="1:7">
      <c r="A1436" s="4">
        <v>1435</v>
      </c>
      <c r="B1436" s="6" t="s">
        <v>53</v>
      </c>
      <c r="C1436" s="12" t="s">
        <v>2068</v>
      </c>
      <c r="D1436" s="5">
        <v>35000000</v>
      </c>
      <c r="E1436" s="5">
        <v>255959475</v>
      </c>
      <c r="F1436" s="5">
        <v>305705794</v>
      </c>
      <c r="G1436" s="5"/>
    </row>
    <row r="1437" spans="1:7">
      <c r="A1437" s="4">
        <v>1436</v>
      </c>
      <c r="B1437" s="6" t="s">
        <v>2069</v>
      </c>
      <c r="C1437" s="12" t="s">
        <v>2070</v>
      </c>
      <c r="D1437" s="5">
        <v>35000000</v>
      </c>
      <c r="E1437" s="5">
        <v>251188924</v>
      </c>
      <c r="F1437" s="5">
        <v>411348924</v>
      </c>
      <c r="G1437" s="5"/>
    </row>
    <row r="1438" spans="1:7">
      <c r="A1438" s="4">
        <v>1437</v>
      </c>
      <c r="B1438" s="6">
        <v>36439</v>
      </c>
      <c r="C1438" s="12" t="s">
        <v>2071</v>
      </c>
      <c r="D1438" s="5">
        <v>35000000</v>
      </c>
      <c r="E1438" s="5">
        <v>206040085</v>
      </c>
      <c r="F1438" s="5">
        <v>310332636</v>
      </c>
      <c r="G1438" s="5"/>
    </row>
    <row r="1439" spans="1:7">
      <c r="A1439" s="4">
        <v>1438</v>
      </c>
      <c r="B1439" s="6" t="s">
        <v>490</v>
      </c>
      <c r="C1439" s="12" t="s">
        <v>2072</v>
      </c>
      <c r="D1439" s="5">
        <v>35000000</v>
      </c>
      <c r="E1439" s="5">
        <v>171243005</v>
      </c>
      <c r="F1439" s="5">
        <v>252276928</v>
      </c>
      <c r="G1439" s="5"/>
    </row>
    <row r="1440" spans="1:7">
      <c r="A1440" s="4">
        <v>1439</v>
      </c>
      <c r="B1440" s="6" t="s">
        <v>2073</v>
      </c>
      <c r="C1440" s="12" t="s">
        <v>2074</v>
      </c>
      <c r="D1440" s="5">
        <v>35000000</v>
      </c>
      <c r="E1440" s="5">
        <v>144731527</v>
      </c>
      <c r="F1440" s="5">
        <v>319700000</v>
      </c>
      <c r="G1440" s="5"/>
    </row>
    <row r="1441" spans="1:7">
      <c r="A1441" s="4">
        <v>1440</v>
      </c>
      <c r="B1441" s="6" t="s">
        <v>2075</v>
      </c>
      <c r="C1441" s="12" t="s">
        <v>2076</v>
      </c>
      <c r="D1441" s="5">
        <v>35000000</v>
      </c>
      <c r="E1441" s="5">
        <v>141186864</v>
      </c>
      <c r="F1441" s="5">
        <v>245300000</v>
      </c>
      <c r="G1441" s="5"/>
    </row>
    <row r="1442" spans="1:7">
      <c r="A1442" s="4">
        <v>1441</v>
      </c>
      <c r="B1442" s="6">
        <v>41488</v>
      </c>
      <c r="C1442" s="12" t="s">
        <v>2077</v>
      </c>
      <c r="D1442" s="5">
        <v>35000000</v>
      </c>
      <c r="E1442" s="5">
        <v>134506920</v>
      </c>
      <c r="F1442" s="5">
        <v>175361578</v>
      </c>
      <c r="G1442" s="5"/>
    </row>
    <row r="1443" spans="1:7">
      <c r="A1443" s="4">
        <v>1442</v>
      </c>
      <c r="B1443" s="6" t="s">
        <v>2078</v>
      </c>
      <c r="C1443" s="12" t="s">
        <v>2079</v>
      </c>
      <c r="D1443" s="5">
        <v>35000000</v>
      </c>
      <c r="E1443" s="5">
        <v>124740460</v>
      </c>
      <c r="F1443" s="5">
        <v>326073155</v>
      </c>
      <c r="G1443" s="5"/>
    </row>
    <row r="1444" spans="1:7">
      <c r="A1444" s="4">
        <v>1443</v>
      </c>
      <c r="B1444" s="6">
        <v>40762</v>
      </c>
      <c r="C1444" s="12" t="s">
        <v>2080</v>
      </c>
      <c r="D1444" s="5">
        <v>35000000</v>
      </c>
      <c r="E1444" s="5">
        <v>117538559</v>
      </c>
      <c r="F1444" s="5">
        <v>212417601</v>
      </c>
      <c r="G1444" s="5"/>
    </row>
    <row r="1445" spans="1:7">
      <c r="A1445" s="4">
        <v>1444</v>
      </c>
      <c r="B1445" s="6" t="s">
        <v>2081</v>
      </c>
      <c r="C1445" s="12" t="s">
        <v>2082</v>
      </c>
      <c r="D1445" s="5">
        <v>35000000</v>
      </c>
      <c r="E1445" s="5">
        <v>112692062</v>
      </c>
      <c r="F1445" s="5">
        <v>197692062</v>
      </c>
      <c r="G1445" s="5"/>
    </row>
    <row r="1446" spans="1:7">
      <c r="A1446" s="4">
        <v>1445</v>
      </c>
      <c r="B1446" s="6" t="s">
        <v>319</v>
      </c>
      <c r="C1446" s="12" t="s">
        <v>2083</v>
      </c>
      <c r="D1446" s="5">
        <v>35000000</v>
      </c>
      <c r="E1446" s="5">
        <v>110038130</v>
      </c>
      <c r="F1446" s="5">
        <v>140561831</v>
      </c>
      <c r="G1446" s="5"/>
    </row>
    <row r="1447" spans="1:7">
      <c r="A1447" s="4">
        <v>1446</v>
      </c>
      <c r="B1447" s="6" t="s">
        <v>20</v>
      </c>
      <c r="C1447" s="12" t="s">
        <v>2084</v>
      </c>
      <c r="D1447" s="5">
        <v>35000000</v>
      </c>
      <c r="E1447" s="5">
        <v>83299761</v>
      </c>
      <c r="F1447" s="5">
        <v>114962525</v>
      </c>
      <c r="G1447" s="5"/>
    </row>
    <row r="1448" spans="1:7">
      <c r="A1448" s="4">
        <v>1447</v>
      </c>
      <c r="B1448" s="6">
        <v>29048</v>
      </c>
      <c r="C1448" s="12" t="s">
        <v>2085</v>
      </c>
      <c r="D1448" s="5">
        <v>35000000</v>
      </c>
      <c r="E1448" s="5">
        <v>82258456</v>
      </c>
      <c r="F1448" s="5">
        <v>139000000</v>
      </c>
      <c r="G1448" s="5"/>
    </row>
    <row r="1449" spans="1:7">
      <c r="A1449" s="4">
        <v>1448</v>
      </c>
      <c r="B1449" s="6" t="s">
        <v>1898</v>
      </c>
      <c r="C1449" s="12">
        <v>21</v>
      </c>
      <c r="D1449" s="5">
        <v>35000000</v>
      </c>
      <c r="E1449" s="5">
        <v>81159365</v>
      </c>
      <c r="F1449" s="5">
        <v>157852532</v>
      </c>
      <c r="G1449" s="5"/>
    </row>
    <row r="1450" spans="1:7">
      <c r="A1450" s="4">
        <v>1449</v>
      </c>
      <c r="B1450" s="6">
        <v>39512</v>
      </c>
      <c r="C1450" s="12" t="s">
        <v>2086</v>
      </c>
      <c r="D1450" s="5">
        <v>35000000</v>
      </c>
      <c r="E1450" s="5">
        <v>80277646</v>
      </c>
      <c r="F1450" s="5">
        <v>218535708</v>
      </c>
      <c r="G1450" s="5"/>
    </row>
    <row r="1451" spans="1:7">
      <c r="A1451" s="4">
        <v>1450</v>
      </c>
      <c r="B1451" s="6" t="s">
        <v>2087</v>
      </c>
      <c r="C1451" s="12" t="s">
        <v>2088</v>
      </c>
      <c r="D1451" s="5">
        <v>35000000</v>
      </c>
      <c r="E1451" s="5">
        <v>79091969</v>
      </c>
      <c r="F1451" s="5">
        <v>182291969</v>
      </c>
      <c r="G1451" s="5"/>
    </row>
    <row r="1452" spans="1:7">
      <c r="A1452" s="4">
        <v>1451</v>
      </c>
      <c r="B1452" s="6" t="s">
        <v>754</v>
      </c>
      <c r="C1452" s="12" t="s">
        <v>2089</v>
      </c>
      <c r="D1452" s="5">
        <v>35000000</v>
      </c>
      <c r="E1452" s="5">
        <v>78716374</v>
      </c>
      <c r="F1452" s="5">
        <v>231716374</v>
      </c>
      <c r="G1452" s="5"/>
    </row>
    <row r="1453" spans="1:7">
      <c r="A1453" s="4">
        <v>1452</v>
      </c>
      <c r="B1453" s="6" t="s">
        <v>2090</v>
      </c>
      <c r="C1453" s="12" t="s">
        <v>2091</v>
      </c>
      <c r="D1453" s="5">
        <v>35000000</v>
      </c>
      <c r="E1453" s="5">
        <v>68915888</v>
      </c>
      <c r="F1453" s="5">
        <v>102115888</v>
      </c>
      <c r="G1453" s="5"/>
    </row>
    <row r="1454" spans="1:7">
      <c r="A1454" s="4">
        <v>1453</v>
      </c>
      <c r="B1454" s="6" t="s">
        <v>1143</v>
      </c>
      <c r="C1454" s="12" t="s">
        <v>2092</v>
      </c>
      <c r="D1454" s="5">
        <v>35000000</v>
      </c>
      <c r="E1454" s="5">
        <v>67544505</v>
      </c>
      <c r="F1454" s="5">
        <v>90221182</v>
      </c>
      <c r="G1454" s="5"/>
    </row>
    <row r="1455" spans="1:7">
      <c r="A1455" s="4">
        <v>1454</v>
      </c>
      <c r="B1455" s="6" t="s">
        <v>2093</v>
      </c>
      <c r="C1455" s="12" t="s">
        <v>2094</v>
      </c>
      <c r="D1455" s="5">
        <v>35000000</v>
      </c>
      <c r="E1455" s="5">
        <v>64604977</v>
      </c>
      <c r="F1455" s="5">
        <v>126204977</v>
      </c>
      <c r="G1455" s="5"/>
    </row>
    <row r="1456" spans="1:7">
      <c r="A1456" s="4">
        <v>1455</v>
      </c>
      <c r="B1456" s="6" t="s">
        <v>287</v>
      </c>
      <c r="C1456" s="12" t="s">
        <v>2095</v>
      </c>
      <c r="D1456" s="5">
        <v>35000000</v>
      </c>
      <c r="E1456" s="5">
        <v>63939454</v>
      </c>
      <c r="F1456" s="5">
        <v>83109359</v>
      </c>
      <c r="G1456" s="5"/>
    </row>
    <row r="1457" spans="1:7">
      <c r="A1457" s="4">
        <v>1456</v>
      </c>
      <c r="B1457" s="6" t="s">
        <v>2093</v>
      </c>
      <c r="C1457" s="12" t="s">
        <v>2096</v>
      </c>
      <c r="D1457" s="5">
        <v>35000000</v>
      </c>
      <c r="E1457" s="5">
        <v>63826569</v>
      </c>
      <c r="F1457" s="5">
        <v>83226569</v>
      </c>
      <c r="G1457" s="5"/>
    </row>
    <row r="1458" spans="1:7">
      <c r="A1458" s="4">
        <v>1457</v>
      </c>
      <c r="B1458" s="6" t="s">
        <v>2097</v>
      </c>
      <c r="C1458" s="12" t="s">
        <v>2098</v>
      </c>
      <c r="D1458" s="5">
        <v>35000000</v>
      </c>
      <c r="E1458" s="5">
        <v>63075011</v>
      </c>
      <c r="F1458" s="5">
        <v>117729621</v>
      </c>
      <c r="G1458" s="5"/>
    </row>
    <row r="1459" spans="1:7">
      <c r="A1459" s="4">
        <v>1458</v>
      </c>
      <c r="B1459" s="6" t="s">
        <v>2099</v>
      </c>
      <c r="C1459" s="12" t="s">
        <v>2100</v>
      </c>
      <c r="D1459" s="5">
        <v>35000000</v>
      </c>
      <c r="E1459" s="5">
        <v>61280963</v>
      </c>
      <c r="F1459" s="5">
        <v>85911226</v>
      </c>
      <c r="G1459" s="5"/>
    </row>
    <row r="1460" spans="1:7">
      <c r="A1460" s="4">
        <v>1459</v>
      </c>
      <c r="B1460" s="6">
        <v>34887</v>
      </c>
      <c r="C1460" s="12" t="s">
        <v>2101</v>
      </c>
      <c r="D1460" s="5">
        <v>35000000</v>
      </c>
      <c r="E1460" s="5">
        <v>60054449</v>
      </c>
      <c r="F1460" s="5">
        <v>113354449</v>
      </c>
      <c r="G1460" s="5"/>
    </row>
    <row r="1461" spans="1:7">
      <c r="A1461" s="4">
        <v>1460</v>
      </c>
      <c r="B1461" s="6">
        <v>38902</v>
      </c>
      <c r="C1461" s="12" t="s">
        <v>2102</v>
      </c>
      <c r="D1461" s="5">
        <v>35000000</v>
      </c>
      <c r="E1461" s="5">
        <v>59843754</v>
      </c>
      <c r="F1461" s="5">
        <v>65063726</v>
      </c>
      <c r="G1461" s="5"/>
    </row>
    <row r="1462" spans="1:7">
      <c r="A1462" s="4">
        <v>1461</v>
      </c>
      <c r="B1462" s="6">
        <v>40400</v>
      </c>
      <c r="C1462" s="12" t="s">
        <v>2103</v>
      </c>
      <c r="D1462" s="5">
        <v>35000000</v>
      </c>
      <c r="E1462" s="5">
        <v>59699513</v>
      </c>
      <c r="F1462" s="5">
        <v>60376247</v>
      </c>
      <c r="G1462" s="5"/>
    </row>
    <row r="1463" spans="1:7">
      <c r="A1463" s="4">
        <v>1462</v>
      </c>
      <c r="B1463" s="6" t="s">
        <v>2104</v>
      </c>
      <c r="C1463" s="12" t="s">
        <v>2105</v>
      </c>
      <c r="D1463" s="5">
        <v>35000000</v>
      </c>
      <c r="E1463" s="5">
        <v>56968169</v>
      </c>
      <c r="F1463" s="5">
        <v>56968169</v>
      </c>
      <c r="G1463" s="5"/>
    </row>
    <row r="1464" spans="1:7">
      <c r="A1464" s="4">
        <v>1463</v>
      </c>
      <c r="B1464" s="6" t="s">
        <v>271</v>
      </c>
      <c r="C1464" s="12" t="s">
        <v>2106</v>
      </c>
      <c r="D1464" s="5">
        <v>35000000</v>
      </c>
      <c r="E1464" s="5">
        <v>55802754</v>
      </c>
      <c r="F1464" s="5">
        <v>146595891</v>
      </c>
      <c r="G1464" s="5"/>
    </row>
    <row r="1465" spans="1:7">
      <c r="A1465" s="4">
        <v>1464</v>
      </c>
      <c r="B1465" s="6" t="s">
        <v>896</v>
      </c>
      <c r="C1465" s="12" t="s">
        <v>2107</v>
      </c>
      <c r="D1465" s="5">
        <v>35000000</v>
      </c>
      <c r="E1465" s="5">
        <v>55340730</v>
      </c>
      <c r="F1465" s="5">
        <v>104444374</v>
      </c>
      <c r="G1465" s="5"/>
    </row>
    <row r="1466" spans="1:7">
      <c r="A1466" s="4">
        <v>1465</v>
      </c>
      <c r="B1466" s="6" t="s">
        <v>1188</v>
      </c>
      <c r="C1466" s="12" t="s">
        <v>2108</v>
      </c>
      <c r="D1466" s="5">
        <v>35000000</v>
      </c>
      <c r="E1466" s="5">
        <v>54149098</v>
      </c>
      <c r="F1466" s="5">
        <v>96096018</v>
      </c>
      <c r="G1466" s="5"/>
    </row>
    <row r="1467" spans="1:7">
      <c r="A1467" s="4">
        <v>1466</v>
      </c>
      <c r="B1467" s="6" t="s">
        <v>1257</v>
      </c>
      <c r="C1467" s="12" t="s">
        <v>2109</v>
      </c>
      <c r="D1467" s="5">
        <v>35000000</v>
      </c>
      <c r="E1467" s="5">
        <v>52333738</v>
      </c>
      <c r="F1467" s="5">
        <v>53293628</v>
      </c>
      <c r="G1467" s="5"/>
    </row>
    <row r="1468" spans="1:7">
      <c r="A1468" s="4">
        <v>1467</v>
      </c>
      <c r="B1468" s="6" t="s">
        <v>463</v>
      </c>
      <c r="C1468" s="12" t="s">
        <v>2110</v>
      </c>
      <c r="D1468" s="5">
        <v>35000000</v>
      </c>
      <c r="E1468" s="5">
        <v>49492060</v>
      </c>
      <c r="F1468" s="5">
        <v>95104304</v>
      </c>
      <c r="G1468" s="5"/>
    </row>
    <row r="1469" spans="1:7">
      <c r="A1469" s="4">
        <v>1468</v>
      </c>
      <c r="B1469" s="6" t="s">
        <v>2111</v>
      </c>
      <c r="C1469" s="12" t="s">
        <v>2112</v>
      </c>
      <c r="D1469" s="5">
        <v>35000000</v>
      </c>
      <c r="E1469" s="5">
        <v>48169910</v>
      </c>
      <c r="F1469" s="5">
        <v>48169910</v>
      </c>
      <c r="G1469" s="5"/>
    </row>
    <row r="1470" spans="1:7">
      <c r="A1470" s="4">
        <v>1469</v>
      </c>
      <c r="B1470" s="6" t="s">
        <v>166</v>
      </c>
      <c r="C1470" s="12" t="s">
        <v>2113</v>
      </c>
      <c r="D1470" s="5">
        <v>35000000</v>
      </c>
      <c r="E1470" s="5">
        <v>47425125</v>
      </c>
      <c r="F1470" s="5">
        <v>95825125</v>
      </c>
      <c r="G1470" s="5"/>
    </row>
    <row r="1471" spans="1:7">
      <c r="A1471" s="4">
        <v>1470</v>
      </c>
      <c r="B1471" s="6" t="s">
        <v>1243</v>
      </c>
      <c r="C1471" s="12" t="s">
        <v>2114</v>
      </c>
      <c r="D1471" s="5">
        <v>35000000</v>
      </c>
      <c r="E1471" s="5">
        <v>45802315</v>
      </c>
      <c r="F1471" s="5">
        <v>89102315</v>
      </c>
      <c r="G1471" s="5"/>
    </row>
    <row r="1472" spans="1:7">
      <c r="A1472" s="4">
        <v>1471</v>
      </c>
      <c r="B1472" s="6" t="s">
        <v>287</v>
      </c>
      <c r="C1472" s="12" t="s">
        <v>2115</v>
      </c>
      <c r="D1472" s="5">
        <v>35000000</v>
      </c>
      <c r="E1472" s="5">
        <v>43894863</v>
      </c>
      <c r="F1472" s="5">
        <v>58894863</v>
      </c>
      <c r="G1472" s="5"/>
    </row>
    <row r="1473" spans="1:7">
      <c r="A1473" s="4">
        <v>1472</v>
      </c>
      <c r="B1473" s="6">
        <v>39148</v>
      </c>
      <c r="C1473" s="12" t="s">
        <v>2116</v>
      </c>
      <c r="D1473" s="5">
        <v>35000000</v>
      </c>
      <c r="E1473" s="5">
        <v>43799818</v>
      </c>
      <c r="F1473" s="5">
        <v>70187088</v>
      </c>
      <c r="G1473" s="5"/>
    </row>
    <row r="1474" spans="1:7">
      <c r="A1474" s="4">
        <v>1473</v>
      </c>
      <c r="B1474" s="6" t="s">
        <v>2117</v>
      </c>
      <c r="C1474" s="12" t="s">
        <v>2118</v>
      </c>
      <c r="D1474" s="5">
        <v>35000000</v>
      </c>
      <c r="E1474" s="5">
        <v>41954997</v>
      </c>
      <c r="F1474" s="5">
        <v>65303052</v>
      </c>
      <c r="G1474" s="5"/>
    </row>
    <row r="1475" spans="1:7">
      <c r="A1475" s="4">
        <v>1474</v>
      </c>
      <c r="B1475" s="6" t="s">
        <v>2119</v>
      </c>
      <c r="C1475" s="12" t="s">
        <v>2120</v>
      </c>
      <c r="D1475" s="5">
        <v>35000000</v>
      </c>
      <c r="E1475" s="5">
        <v>40687294</v>
      </c>
      <c r="F1475" s="5">
        <v>85761789</v>
      </c>
      <c r="G1475" s="5"/>
    </row>
    <row r="1476" spans="1:7">
      <c r="A1476" s="4">
        <v>1475</v>
      </c>
      <c r="B1476" s="6" t="s">
        <v>689</v>
      </c>
      <c r="C1476" s="12" t="s">
        <v>2121</v>
      </c>
      <c r="D1476" s="5">
        <v>35000000</v>
      </c>
      <c r="E1476" s="5">
        <v>40119709</v>
      </c>
      <c r="F1476" s="5">
        <v>103787401</v>
      </c>
      <c r="G1476" s="5"/>
    </row>
    <row r="1477" spans="1:7">
      <c r="A1477" s="4">
        <v>1476</v>
      </c>
      <c r="B1477" s="6" t="s">
        <v>2122</v>
      </c>
      <c r="C1477" s="12" t="s">
        <v>2123</v>
      </c>
      <c r="D1477" s="5">
        <v>35000000</v>
      </c>
      <c r="E1477" s="5">
        <v>39692139</v>
      </c>
      <c r="F1477" s="5">
        <v>77392139</v>
      </c>
      <c r="G1477" s="5"/>
    </row>
    <row r="1478" spans="1:7">
      <c r="A1478" s="4">
        <v>1477</v>
      </c>
      <c r="B1478" s="6">
        <v>40699</v>
      </c>
      <c r="C1478" s="12" t="s">
        <v>2124</v>
      </c>
      <c r="D1478" s="5">
        <v>35000000</v>
      </c>
      <c r="E1478" s="5">
        <v>39046489</v>
      </c>
      <c r="F1478" s="5">
        <v>65084116</v>
      </c>
      <c r="G1478" s="5"/>
    </row>
    <row r="1479" spans="1:7">
      <c r="A1479" s="4">
        <v>1478</v>
      </c>
      <c r="B1479" s="6">
        <v>38729</v>
      </c>
      <c r="C1479" s="12" t="s">
        <v>2125</v>
      </c>
      <c r="D1479" s="5">
        <v>35000000</v>
      </c>
      <c r="E1479" s="5">
        <v>37629831</v>
      </c>
      <c r="F1479" s="5">
        <v>46309644</v>
      </c>
      <c r="G1479" s="5"/>
    </row>
    <row r="1480" spans="1:7">
      <c r="A1480" s="4">
        <v>1479</v>
      </c>
      <c r="B1480" s="6" t="s">
        <v>323</v>
      </c>
      <c r="C1480" s="12" t="s">
        <v>2126</v>
      </c>
      <c r="D1480" s="5">
        <v>35000000</v>
      </c>
      <c r="E1480" s="5">
        <v>37553932</v>
      </c>
      <c r="F1480" s="5">
        <v>165103952</v>
      </c>
      <c r="G1480" s="5"/>
    </row>
    <row r="1481" spans="1:7">
      <c r="A1481" s="4">
        <v>1480</v>
      </c>
      <c r="B1481" s="6" t="s">
        <v>2127</v>
      </c>
      <c r="C1481" s="12" t="s">
        <v>2128</v>
      </c>
      <c r="D1481" s="5">
        <v>35000000</v>
      </c>
      <c r="E1481" s="5">
        <v>37490007</v>
      </c>
      <c r="F1481" s="5">
        <v>75281179</v>
      </c>
      <c r="G1481" s="5"/>
    </row>
    <row r="1482" spans="1:7">
      <c r="A1482" s="4">
        <v>1481</v>
      </c>
      <c r="B1482" s="6">
        <v>40797</v>
      </c>
      <c r="C1482" s="12" t="s">
        <v>2129</v>
      </c>
      <c r="D1482" s="5">
        <v>35000000</v>
      </c>
      <c r="E1482" s="5">
        <v>37306030</v>
      </c>
      <c r="F1482" s="5">
        <v>84606030</v>
      </c>
      <c r="G1482" s="5"/>
    </row>
    <row r="1483" spans="1:7">
      <c r="A1483" s="4">
        <v>1482</v>
      </c>
      <c r="B1483" s="6" t="s">
        <v>369</v>
      </c>
      <c r="C1483" s="12" t="s">
        <v>2130</v>
      </c>
      <c r="D1483" s="5">
        <v>35000000</v>
      </c>
      <c r="E1483" s="5">
        <v>36805288</v>
      </c>
      <c r="F1483" s="5">
        <v>53425292</v>
      </c>
      <c r="G1483" s="5"/>
    </row>
    <row r="1484" spans="1:7">
      <c r="A1484" s="4">
        <v>1483</v>
      </c>
      <c r="B1484" s="6">
        <v>42221</v>
      </c>
      <c r="C1484" s="12" t="s">
        <v>2131</v>
      </c>
      <c r="D1484" s="5">
        <v>35000000</v>
      </c>
      <c r="E1484" s="5">
        <v>34580201</v>
      </c>
      <c r="F1484" s="5">
        <v>45680201</v>
      </c>
      <c r="G1484" s="5"/>
    </row>
    <row r="1485" spans="1:7">
      <c r="A1485" s="4">
        <v>1484</v>
      </c>
      <c r="B1485" s="6" t="s">
        <v>297</v>
      </c>
      <c r="C1485" s="12" t="s">
        <v>2132</v>
      </c>
      <c r="D1485" s="5">
        <v>35000000</v>
      </c>
      <c r="E1485" s="5">
        <v>34531832</v>
      </c>
      <c r="F1485" s="5">
        <v>50359876</v>
      </c>
      <c r="G1485" s="5"/>
    </row>
    <row r="1486" spans="1:7">
      <c r="A1486" s="4">
        <v>1485</v>
      </c>
      <c r="B1486" s="6">
        <v>38058</v>
      </c>
      <c r="C1486" s="12" t="s">
        <v>2133</v>
      </c>
      <c r="D1486" s="5">
        <v>35000000</v>
      </c>
      <c r="E1486" s="5">
        <v>33987757</v>
      </c>
      <c r="F1486" s="5">
        <v>115476509</v>
      </c>
      <c r="G1486" s="5"/>
    </row>
    <row r="1487" spans="1:7">
      <c r="A1487" s="4">
        <v>1486</v>
      </c>
      <c r="B1487" s="6" t="s">
        <v>2134</v>
      </c>
      <c r="C1487" s="12" t="s">
        <v>2135</v>
      </c>
      <c r="D1487" s="5">
        <v>35000000</v>
      </c>
      <c r="E1487" s="5">
        <v>33423000</v>
      </c>
      <c r="F1487" s="5">
        <v>99423000</v>
      </c>
      <c r="G1487" s="5"/>
    </row>
    <row r="1488" spans="1:7">
      <c r="A1488" s="4">
        <v>1487</v>
      </c>
      <c r="B1488" s="6" t="s">
        <v>624</v>
      </c>
      <c r="C1488" s="12" t="s">
        <v>2136</v>
      </c>
      <c r="D1488" s="5">
        <v>35000000</v>
      </c>
      <c r="E1488" s="5">
        <v>33422806</v>
      </c>
      <c r="F1488" s="5">
        <v>33422806</v>
      </c>
      <c r="G1488" s="5"/>
    </row>
    <row r="1489" spans="1:7">
      <c r="A1489" s="4">
        <v>1488</v>
      </c>
      <c r="B1489" s="6" t="s">
        <v>393</v>
      </c>
      <c r="C1489" s="12" t="s">
        <v>2137</v>
      </c>
      <c r="D1489" s="5">
        <v>35000000</v>
      </c>
      <c r="E1489" s="5">
        <v>32868349</v>
      </c>
      <c r="F1489" s="5">
        <v>33500620</v>
      </c>
      <c r="G1489" s="5"/>
    </row>
    <row r="1490" spans="1:7">
      <c r="A1490" s="4">
        <v>1489</v>
      </c>
      <c r="B1490" s="6" t="s">
        <v>2138</v>
      </c>
      <c r="C1490" s="12" t="s">
        <v>2139</v>
      </c>
      <c r="D1490" s="5">
        <v>35000000</v>
      </c>
      <c r="E1490" s="5">
        <v>32519322</v>
      </c>
      <c r="F1490" s="5">
        <v>111854182</v>
      </c>
      <c r="G1490" s="5"/>
    </row>
    <row r="1491" spans="1:7">
      <c r="A1491" s="4">
        <v>1490</v>
      </c>
      <c r="B1491" s="6">
        <v>38508</v>
      </c>
      <c r="C1491" s="12" t="s">
        <v>2140</v>
      </c>
      <c r="D1491" s="5">
        <v>35000000</v>
      </c>
      <c r="E1491" s="5">
        <v>32064800</v>
      </c>
      <c r="F1491" s="5">
        <v>70064800</v>
      </c>
      <c r="G1491" s="5"/>
    </row>
    <row r="1492" spans="1:7">
      <c r="A1492" s="4">
        <v>1491</v>
      </c>
      <c r="B1492" s="6" t="s">
        <v>1241</v>
      </c>
      <c r="C1492" s="12" t="s">
        <v>2141</v>
      </c>
      <c r="D1492" s="5">
        <v>35000000</v>
      </c>
      <c r="E1492" s="5">
        <v>31598308</v>
      </c>
      <c r="F1492" s="5">
        <v>68712365</v>
      </c>
      <c r="G1492" s="5"/>
    </row>
    <row r="1493" spans="1:7">
      <c r="A1493" s="4">
        <v>1492</v>
      </c>
      <c r="B1493" s="6" t="s">
        <v>2142</v>
      </c>
      <c r="C1493" s="12" t="s">
        <v>2143</v>
      </c>
      <c r="D1493" s="5">
        <v>35000000</v>
      </c>
      <c r="E1493" s="5">
        <v>30691439</v>
      </c>
      <c r="F1493" s="5">
        <v>77220596</v>
      </c>
      <c r="G1493" s="5"/>
    </row>
    <row r="1494" spans="1:7">
      <c r="A1494" s="4">
        <v>1493</v>
      </c>
      <c r="B1494" s="6" t="s">
        <v>1224</v>
      </c>
      <c r="C1494" s="12" t="s">
        <v>2144</v>
      </c>
      <c r="D1494" s="5">
        <v>35000000</v>
      </c>
      <c r="E1494" s="5">
        <v>30307804</v>
      </c>
      <c r="F1494" s="5">
        <v>30307804</v>
      </c>
      <c r="G1494" s="5"/>
    </row>
    <row r="1495" spans="1:7">
      <c r="A1495" s="4">
        <v>1494</v>
      </c>
      <c r="B1495" s="6" t="s">
        <v>2145</v>
      </c>
      <c r="C1495" s="12" t="s">
        <v>2146</v>
      </c>
      <c r="D1495" s="5">
        <v>35000000</v>
      </c>
      <c r="E1495" s="5">
        <v>29197642</v>
      </c>
      <c r="F1495" s="5">
        <v>97799865</v>
      </c>
      <c r="G1495" s="5"/>
    </row>
    <row r="1496" spans="1:7">
      <c r="A1496" s="4">
        <v>1495</v>
      </c>
      <c r="B1496" s="6" t="s">
        <v>1604</v>
      </c>
      <c r="C1496" s="12" t="s">
        <v>2147</v>
      </c>
      <c r="D1496" s="5">
        <v>35000000</v>
      </c>
      <c r="E1496" s="5">
        <v>28687835</v>
      </c>
      <c r="F1496" s="5">
        <v>52649951</v>
      </c>
      <c r="G1496" s="5"/>
    </row>
    <row r="1497" spans="1:7">
      <c r="A1497" s="4">
        <v>1496</v>
      </c>
      <c r="B1497" s="6" t="s">
        <v>2148</v>
      </c>
      <c r="C1497" s="12" t="s">
        <v>2149</v>
      </c>
      <c r="D1497" s="5">
        <v>35000000</v>
      </c>
      <c r="E1497" s="5">
        <v>28317513</v>
      </c>
      <c r="F1497" s="5">
        <v>54768418</v>
      </c>
      <c r="G1497" s="5"/>
    </row>
    <row r="1498" spans="1:7">
      <c r="A1498" s="4">
        <v>1497</v>
      </c>
      <c r="B1498" s="6" t="s">
        <v>975</v>
      </c>
      <c r="C1498" s="12" t="s">
        <v>2150</v>
      </c>
      <c r="D1498" s="5">
        <v>35000000</v>
      </c>
      <c r="E1498" s="5">
        <v>28087155</v>
      </c>
      <c r="F1498" s="5">
        <v>86648359</v>
      </c>
      <c r="G1498" s="5"/>
    </row>
    <row r="1499" spans="1:7">
      <c r="A1499" s="4">
        <v>1498</v>
      </c>
      <c r="B1499" s="6">
        <v>29353</v>
      </c>
      <c r="C1499" s="12" t="s">
        <v>2151</v>
      </c>
      <c r="D1499" s="5">
        <v>35000000</v>
      </c>
      <c r="E1499" s="5">
        <v>27107960</v>
      </c>
      <c r="F1499" s="5">
        <v>27107960</v>
      </c>
      <c r="G1499" s="5"/>
    </row>
    <row r="1500" spans="1:7">
      <c r="A1500" s="4">
        <v>1499</v>
      </c>
      <c r="B1500" s="6" t="s">
        <v>2152</v>
      </c>
      <c r="C1500" s="12" t="s">
        <v>2153</v>
      </c>
      <c r="D1500" s="5">
        <v>35000000</v>
      </c>
      <c r="E1500" s="5">
        <v>26638520</v>
      </c>
      <c r="F1500" s="5">
        <v>73026302</v>
      </c>
      <c r="G1500" s="5"/>
    </row>
    <row r="1501" spans="1:7">
      <c r="A1501" s="4">
        <v>1500</v>
      </c>
      <c r="B1501" s="6">
        <v>36496</v>
      </c>
      <c r="C1501" s="12" t="s">
        <v>2154</v>
      </c>
      <c r="D1501" s="5">
        <v>35000000</v>
      </c>
      <c r="E1501" s="5">
        <v>26613620</v>
      </c>
      <c r="F1501" s="5">
        <v>26613620</v>
      </c>
      <c r="G1501" s="5"/>
    </row>
    <row r="1502" spans="1:7">
      <c r="A1502" s="4">
        <v>1501</v>
      </c>
      <c r="B1502" s="6" t="s">
        <v>2155</v>
      </c>
      <c r="C1502" s="12" t="s">
        <v>2156</v>
      </c>
      <c r="D1502" s="5">
        <v>35000000</v>
      </c>
      <c r="E1502" s="5">
        <v>25888412</v>
      </c>
      <c r="F1502" s="5">
        <v>35426759</v>
      </c>
      <c r="G1502" s="5"/>
    </row>
    <row r="1503" spans="1:7">
      <c r="A1503" s="4">
        <v>1502</v>
      </c>
      <c r="B1503" s="6" t="s">
        <v>2122</v>
      </c>
      <c r="C1503" s="12" t="s">
        <v>2157</v>
      </c>
      <c r="D1503" s="5">
        <v>35000000</v>
      </c>
      <c r="E1503" s="5">
        <v>25266129</v>
      </c>
      <c r="F1503" s="5">
        <v>37066129</v>
      </c>
      <c r="G1503" s="5"/>
    </row>
    <row r="1504" spans="1:7">
      <c r="A1504" s="4">
        <v>1503</v>
      </c>
      <c r="B1504" s="6" t="s">
        <v>1872</v>
      </c>
      <c r="C1504" s="12" t="s">
        <v>2158</v>
      </c>
      <c r="D1504" s="5">
        <v>35000000</v>
      </c>
      <c r="E1504" s="5">
        <v>25078937</v>
      </c>
      <c r="F1504" s="5">
        <v>25078937</v>
      </c>
      <c r="G1504" s="5"/>
    </row>
    <row r="1505" spans="1:7">
      <c r="A1505" s="4">
        <v>1504</v>
      </c>
      <c r="B1505" s="6">
        <v>37145</v>
      </c>
      <c r="C1505" s="12" t="s">
        <v>2159</v>
      </c>
      <c r="D1505" s="5">
        <v>35000000</v>
      </c>
      <c r="E1505" s="5">
        <v>23483357</v>
      </c>
      <c r="F1505" s="5">
        <v>28906817</v>
      </c>
      <c r="G1505" s="5"/>
    </row>
    <row r="1506" spans="1:7">
      <c r="A1506" s="4">
        <v>1505</v>
      </c>
      <c r="B1506" s="6" t="s">
        <v>2160</v>
      </c>
      <c r="C1506" s="12" t="s">
        <v>2161</v>
      </c>
      <c r="D1506" s="5">
        <v>35000000</v>
      </c>
      <c r="E1506" s="5">
        <v>23365858</v>
      </c>
      <c r="F1506" s="5">
        <v>28391473</v>
      </c>
      <c r="G1506" s="5"/>
    </row>
    <row r="1507" spans="1:7">
      <c r="A1507" s="4">
        <v>1506</v>
      </c>
      <c r="B1507" s="6">
        <v>38234</v>
      </c>
      <c r="C1507" s="12" t="s">
        <v>2162</v>
      </c>
      <c r="D1507" s="5">
        <v>35000000</v>
      </c>
      <c r="E1507" s="5">
        <v>22913677</v>
      </c>
      <c r="F1507" s="5">
        <v>22913677</v>
      </c>
      <c r="G1507" s="5"/>
    </row>
    <row r="1508" spans="1:7">
      <c r="A1508" s="4">
        <v>1507</v>
      </c>
      <c r="B1508" s="6" t="s">
        <v>1034</v>
      </c>
      <c r="C1508" s="12" t="s">
        <v>2163</v>
      </c>
      <c r="D1508" s="5">
        <v>35000000</v>
      </c>
      <c r="E1508" s="5">
        <v>20982478</v>
      </c>
      <c r="F1508" s="5">
        <v>68170792</v>
      </c>
      <c r="G1508" s="5"/>
    </row>
    <row r="1509" spans="1:7">
      <c r="A1509" s="4">
        <v>1508</v>
      </c>
      <c r="B1509" s="6" t="s">
        <v>2164</v>
      </c>
      <c r="C1509" s="12" t="s">
        <v>2165</v>
      </c>
      <c r="D1509" s="5">
        <v>35000000</v>
      </c>
      <c r="E1509" s="5">
        <v>20275446</v>
      </c>
      <c r="F1509" s="5">
        <v>31393201</v>
      </c>
      <c r="G1509" s="5"/>
    </row>
    <row r="1510" spans="1:7">
      <c r="A1510" s="4">
        <v>1509</v>
      </c>
      <c r="B1510" s="6" t="s">
        <v>2166</v>
      </c>
      <c r="C1510" s="12" t="s">
        <v>2167</v>
      </c>
      <c r="D1510" s="5">
        <v>35000000</v>
      </c>
      <c r="E1510" s="5">
        <v>19701164</v>
      </c>
      <c r="F1510" s="5">
        <v>34480045</v>
      </c>
      <c r="G1510" s="5"/>
    </row>
    <row r="1511" spans="1:7">
      <c r="A1511" s="4">
        <v>1510</v>
      </c>
      <c r="B1511" s="6" t="s">
        <v>2168</v>
      </c>
      <c r="C1511" s="12" t="s">
        <v>2169</v>
      </c>
      <c r="D1511" s="5">
        <v>35000000</v>
      </c>
      <c r="E1511" s="5">
        <v>19478106</v>
      </c>
      <c r="F1511" s="5">
        <v>64188387</v>
      </c>
      <c r="G1511" s="5"/>
    </row>
    <row r="1512" spans="1:7">
      <c r="A1512" s="4">
        <v>1511</v>
      </c>
      <c r="B1512" s="6" t="s">
        <v>2170</v>
      </c>
      <c r="C1512" s="12" t="s">
        <v>2171</v>
      </c>
      <c r="D1512" s="5">
        <v>35000000</v>
      </c>
      <c r="E1512" s="5">
        <v>19389454</v>
      </c>
      <c r="F1512" s="5">
        <v>33422485</v>
      </c>
      <c r="G1512" s="5"/>
    </row>
    <row r="1513" spans="1:7">
      <c r="A1513" s="4">
        <v>1512</v>
      </c>
      <c r="B1513" s="6" t="s">
        <v>1547</v>
      </c>
      <c r="C1513" s="12" t="s">
        <v>2172</v>
      </c>
      <c r="D1513" s="5">
        <v>35000000</v>
      </c>
      <c r="E1513" s="5">
        <v>19294901</v>
      </c>
      <c r="F1513" s="5">
        <v>25114901</v>
      </c>
      <c r="G1513" s="5"/>
    </row>
    <row r="1514" spans="1:7">
      <c r="A1514" s="4">
        <v>1513</v>
      </c>
      <c r="B1514" s="6" t="s">
        <v>864</v>
      </c>
      <c r="C1514" s="12" t="s">
        <v>2173</v>
      </c>
      <c r="D1514" s="5">
        <v>35000000</v>
      </c>
      <c r="E1514" s="5">
        <v>18317151</v>
      </c>
      <c r="F1514" s="5">
        <v>20606053</v>
      </c>
      <c r="G1514" s="5"/>
    </row>
    <row r="1515" spans="1:7">
      <c r="A1515" s="4">
        <v>1514</v>
      </c>
      <c r="B1515" s="6" t="s">
        <v>983</v>
      </c>
      <c r="C1515" s="12" t="s">
        <v>2174</v>
      </c>
      <c r="D1515" s="5">
        <v>35000000</v>
      </c>
      <c r="E1515" s="5">
        <v>18306166</v>
      </c>
      <c r="F1515" s="5">
        <v>29882645</v>
      </c>
      <c r="G1515" s="5"/>
    </row>
    <row r="1516" spans="1:7">
      <c r="A1516" s="4">
        <v>1515</v>
      </c>
      <c r="B1516" s="6" t="s">
        <v>2097</v>
      </c>
      <c r="C1516" s="12" t="s">
        <v>2175</v>
      </c>
      <c r="D1516" s="5">
        <v>35000000</v>
      </c>
      <c r="E1516" s="5">
        <v>17630465</v>
      </c>
      <c r="F1516" s="5">
        <v>39340177</v>
      </c>
      <c r="G1516" s="5"/>
    </row>
    <row r="1517" spans="1:7">
      <c r="A1517" s="4">
        <v>1516</v>
      </c>
      <c r="B1517" s="6" t="s">
        <v>1477</v>
      </c>
      <c r="C1517" s="12" t="s">
        <v>2176</v>
      </c>
      <c r="D1517" s="5">
        <v>35000000</v>
      </c>
      <c r="E1517" s="5">
        <v>17616641</v>
      </c>
      <c r="F1517" s="5">
        <v>48543388</v>
      </c>
      <c r="G1517" s="5"/>
    </row>
    <row r="1518" spans="1:7">
      <c r="A1518" s="4">
        <v>1517</v>
      </c>
      <c r="B1518" s="6" t="s">
        <v>966</v>
      </c>
      <c r="C1518" s="12" t="s">
        <v>2177</v>
      </c>
      <c r="D1518" s="5">
        <v>35000000</v>
      </c>
      <c r="E1518" s="5">
        <v>16862585</v>
      </c>
      <c r="F1518" s="5">
        <v>41666476</v>
      </c>
      <c r="G1518" s="5"/>
    </row>
    <row r="1519" spans="1:7">
      <c r="A1519" s="4">
        <v>1518</v>
      </c>
      <c r="B1519" s="6" t="s">
        <v>1216</v>
      </c>
      <c r="C1519" s="12" t="s">
        <v>2178</v>
      </c>
      <c r="D1519" s="5">
        <v>35000000</v>
      </c>
      <c r="E1519" s="5">
        <v>15325127</v>
      </c>
      <c r="F1519" s="5">
        <v>15471969</v>
      </c>
      <c r="G1519" s="5"/>
    </row>
    <row r="1520" spans="1:7">
      <c r="A1520" s="4">
        <v>1519</v>
      </c>
      <c r="B1520" s="6">
        <v>36750</v>
      </c>
      <c r="C1520" s="12" t="s">
        <v>2179</v>
      </c>
      <c r="D1520" s="5">
        <v>35000000</v>
      </c>
      <c r="E1520" s="5">
        <v>15185241</v>
      </c>
      <c r="F1520" s="5">
        <v>33771965</v>
      </c>
      <c r="G1520" s="5"/>
    </row>
    <row r="1521" spans="1:7">
      <c r="A1521" s="4">
        <v>1520</v>
      </c>
      <c r="B1521" s="6">
        <v>39336</v>
      </c>
      <c r="C1521" s="12" t="s">
        <v>2180</v>
      </c>
      <c r="D1521" s="5">
        <v>35000000</v>
      </c>
      <c r="E1521" s="5">
        <v>14998070</v>
      </c>
      <c r="F1521" s="5">
        <v>63211088</v>
      </c>
      <c r="G1521" s="5"/>
    </row>
    <row r="1522" spans="1:7">
      <c r="A1522" s="4">
        <v>1521</v>
      </c>
      <c r="B1522" s="6" t="s">
        <v>2181</v>
      </c>
      <c r="C1522" s="12" t="s">
        <v>2182</v>
      </c>
      <c r="D1522" s="5">
        <v>35000000</v>
      </c>
      <c r="E1522" s="5">
        <v>14471440</v>
      </c>
      <c r="F1522" s="5">
        <v>14471440</v>
      </c>
      <c r="G1522" s="5"/>
    </row>
    <row r="1523" spans="1:7">
      <c r="A1523" s="4">
        <v>1522</v>
      </c>
      <c r="B1523" s="6" t="s">
        <v>2183</v>
      </c>
      <c r="C1523" s="12" t="s">
        <v>2184</v>
      </c>
      <c r="D1523" s="5">
        <v>35000000</v>
      </c>
      <c r="E1523" s="5">
        <v>13305665</v>
      </c>
      <c r="F1523" s="5">
        <v>61721826</v>
      </c>
      <c r="G1523" s="5"/>
    </row>
    <row r="1524" spans="1:7">
      <c r="A1524" s="4">
        <v>1523</v>
      </c>
      <c r="B1524" s="6" t="s">
        <v>1287</v>
      </c>
      <c r="C1524" s="12" t="s">
        <v>2185</v>
      </c>
      <c r="D1524" s="5">
        <v>35000000</v>
      </c>
      <c r="E1524" s="5">
        <v>13264986</v>
      </c>
      <c r="F1524" s="5">
        <v>13264986</v>
      </c>
      <c r="G1524" s="5"/>
    </row>
    <row r="1525" spans="1:7">
      <c r="A1525" s="4">
        <v>1524</v>
      </c>
      <c r="B1525" s="6">
        <v>39029</v>
      </c>
      <c r="C1525" s="12" t="s">
        <v>2186</v>
      </c>
      <c r="D1525" s="5">
        <v>35000000</v>
      </c>
      <c r="E1525" s="5">
        <v>11989328</v>
      </c>
      <c r="F1525" s="5">
        <v>12506188</v>
      </c>
      <c r="G1525" s="5"/>
    </row>
    <row r="1526" spans="1:7">
      <c r="A1526" s="4">
        <v>1525</v>
      </c>
      <c r="B1526" s="6" t="s">
        <v>454</v>
      </c>
      <c r="C1526" s="12" t="s">
        <v>2187</v>
      </c>
      <c r="D1526" s="5">
        <v>35000000</v>
      </c>
      <c r="E1526" s="5">
        <v>11405825</v>
      </c>
      <c r="F1526" s="5">
        <v>24405825</v>
      </c>
      <c r="G1526" s="5"/>
    </row>
    <row r="1527" spans="1:7">
      <c r="A1527" s="4">
        <v>1526</v>
      </c>
      <c r="B1527" s="6" t="s">
        <v>0</v>
      </c>
      <c r="C1527" s="12" t="s">
        <v>2188</v>
      </c>
      <c r="D1527" s="5">
        <v>35000000</v>
      </c>
      <c r="E1527" s="5">
        <v>11001272</v>
      </c>
      <c r="F1527" s="5">
        <v>31878891</v>
      </c>
      <c r="G1527" s="5"/>
    </row>
    <row r="1528" spans="1:7">
      <c r="A1528" s="4">
        <v>1527</v>
      </c>
      <c r="B1528" s="6" t="s">
        <v>331</v>
      </c>
      <c r="C1528" s="12" t="s">
        <v>2189</v>
      </c>
      <c r="D1528" s="5">
        <v>35000000</v>
      </c>
      <c r="E1528" s="5">
        <v>10508518</v>
      </c>
      <c r="F1528" s="5">
        <v>18376443</v>
      </c>
      <c r="G1528" s="5"/>
    </row>
    <row r="1529" spans="1:7">
      <c r="A1529" s="4">
        <v>1528</v>
      </c>
      <c r="B1529" s="6">
        <v>35894</v>
      </c>
      <c r="C1529" s="12" t="s">
        <v>2190</v>
      </c>
      <c r="D1529" s="5">
        <v>35000000</v>
      </c>
      <c r="E1529" s="5">
        <v>10319915</v>
      </c>
      <c r="F1529" s="5">
        <v>10319915</v>
      </c>
      <c r="G1529" s="5"/>
    </row>
    <row r="1530" spans="1:7">
      <c r="A1530" s="4">
        <v>1529</v>
      </c>
      <c r="B1530" s="6">
        <v>40126</v>
      </c>
      <c r="C1530" s="12" t="s">
        <v>2191</v>
      </c>
      <c r="D1530" s="5">
        <v>35000000</v>
      </c>
      <c r="E1530" s="5">
        <v>10275638</v>
      </c>
      <c r="F1530" s="5">
        <v>12254746</v>
      </c>
      <c r="G1530" s="5"/>
    </row>
    <row r="1531" spans="1:7">
      <c r="A1531" s="4">
        <v>1530</v>
      </c>
      <c r="B1531" s="6">
        <v>42158</v>
      </c>
      <c r="C1531" s="12" t="s">
        <v>2192</v>
      </c>
      <c r="D1531" s="5">
        <v>35000000</v>
      </c>
      <c r="E1531" s="5">
        <v>10219501</v>
      </c>
      <c r="F1531" s="5">
        <v>12819501</v>
      </c>
      <c r="G1531" s="5"/>
    </row>
    <row r="1532" spans="1:7">
      <c r="A1532" s="4">
        <v>1531</v>
      </c>
      <c r="B1532" s="6" t="s">
        <v>769</v>
      </c>
      <c r="C1532" s="12" t="s">
        <v>2193</v>
      </c>
      <c r="D1532" s="5">
        <v>35000000</v>
      </c>
      <c r="E1532" s="5">
        <v>10144010</v>
      </c>
      <c r="F1532" s="5">
        <v>15461638</v>
      </c>
      <c r="G1532" s="5"/>
    </row>
    <row r="1533" spans="1:7">
      <c r="A1533" s="4">
        <v>1532</v>
      </c>
      <c r="B1533" s="6" t="s">
        <v>2194</v>
      </c>
      <c r="C1533" s="12" t="s">
        <v>2195</v>
      </c>
      <c r="D1533" s="5">
        <v>35000000</v>
      </c>
      <c r="E1533" s="5">
        <v>10137502</v>
      </c>
      <c r="F1533" s="5">
        <v>61173364</v>
      </c>
      <c r="G1533" s="5"/>
    </row>
    <row r="1534" spans="1:7">
      <c r="A1534" s="4">
        <v>1533</v>
      </c>
      <c r="B1534" s="6" t="s">
        <v>2196</v>
      </c>
      <c r="C1534" s="12" t="s">
        <v>2197</v>
      </c>
      <c r="D1534" s="5">
        <v>35000000</v>
      </c>
      <c r="E1534" s="5">
        <v>8323085</v>
      </c>
      <c r="F1534" s="5">
        <v>27480015</v>
      </c>
      <c r="G1534" s="5"/>
    </row>
    <row r="1535" spans="1:7">
      <c r="A1535" s="4">
        <v>1534</v>
      </c>
      <c r="B1535" s="6">
        <v>39580</v>
      </c>
      <c r="C1535" s="12" t="s">
        <v>2198</v>
      </c>
      <c r="D1535" s="5">
        <v>35000000</v>
      </c>
      <c r="E1535" s="5">
        <v>8050977</v>
      </c>
      <c r="F1535" s="5">
        <v>10157534</v>
      </c>
      <c r="G1535" s="5"/>
    </row>
    <row r="1536" spans="1:7">
      <c r="A1536" s="4">
        <v>1535</v>
      </c>
      <c r="B1536" s="6">
        <v>37750</v>
      </c>
      <c r="C1536" s="12" t="s">
        <v>2199</v>
      </c>
      <c r="D1536" s="5">
        <v>35000000</v>
      </c>
      <c r="E1536" s="5">
        <v>7659747</v>
      </c>
      <c r="F1536" s="5">
        <v>11559747</v>
      </c>
      <c r="G1536" s="5"/>
    </row>
    <row r="1537" spans="1:7">
      <c r="A1537" s="4">
        <v>1536</v>
      </c>
      <c r="B1537" s="6">
        <v>39001</v>
      </c>
      <c r="C1537" s="12" t="s">
        <v>2200</v>
      </c>
      <c r="D1537" s="5">
        <v>35000000</v>
      </c>
      <c r="E1537" s="5">
        <v>7459300</v>
      </c>
      <c r="F1537" s="5">
        <v>42064105</v>
      </c>
      <c r="G1537" s="5"/>
    </row>
    <row r="1538" spans="1:7">
      <c r="A1538" s="4">
        <v>1537</v>
      </c>
      <c r="B1538" s="6">
        <v>37418</v>
      </c>
      <c r="C1538" s="12" t="s">
        <v>2201</v>
      </c>
      <c r="D1538" s="5">
        <v>35000000</v>
      </c>
      <c r="E1538" s="5">
        <v>6630252</v>
      </c>
      <c r="F1538" s="5">
        <v>16830252</v>
      </c>
      <c r="G1538" s="5"/>
    </row>
    <row r="1539" spans="1:7">
      <c r="A1539" s="4">
        <v>1538</v>
      </c>
      <c r="B1539" s="6">
        <v>35466</v>
      </c>
      <c r="C1539" s="12" t="s">
        <v>2202</v>
      </c>
      <c r="D1539" s="5">
        <v>35000000</v>
      </c>
      <c r="E1539" s="5">
        <v>6448817</v>
      </c>
      <c r="F1539" s="5">
        <v>6448817</v>
      </c>
      <c r="G1539" s="5"/>
    </row>
    <row r="1540" spans="1:7">
      <c r="A1540" s="4">
        <v>1539</v>
      </c>
      <c r="B1540" s="6" t="s">
        <v>681</v>
      </c>
      <c r="C1540" s="12" t="s">
        <v>2203</v>
      </c>
      <c r="D1540" s="5">
        <v>35000000</v>
      </c>
      <c r="E1540" s="5">
        <v>5781086</v>
      </c>
      <c r="F1540" s="5">
        <v>32738814</v>
      </c>
      <c r="G1540" s="5"/>
    </row>
    <row r="1541" spans="1:7">
      <c r="A1541" s="4">
        <v>1540</v>
      </c>
      <c r="B1541" s="6" t="s">
        <v>2204</v>
      </c>
      <c r="C1541" s="12" t="s">
        <v>2205</v>
      </c>
      <c r="D1541" s="5">
        <v>35000000</v>
      </c>
      <c r="E1541" s="5">
        <v>5101237</v>
      </c>
      <c r="F1541" s="5">
        <v>24687524</v>
      </c>
      <c r="G1541" s="5"/>
    </row>
    <row r="1542" spans="1:7">
      <c r="A1542" s="4">
        <v>1541</v>
      </c>
      <c r="B1542" s="6" t="s">
        <v>2206</v>
      </c>
      <c r="C1542" s="12" t="s">
        <v>2207</v>
      </c>
      <c r="D1542" s="5">
        <v>35000000</v>
      </c>
      <c r="E1542" s="5">
        <v>4651977</v>
      </c>
      <c r="F1542" s="5">
        <v>4651977</v>
      </c>
      <c r="G1542" s="5"/>
    </row>
    <row r="1543" spans="1:7">
      <c r="A1543" s="4">
        <v>1542</v>
      </c>
      <c r="B1543" s="6" t="s">
        <v>2208</v>
      </c>
      <c r="C1543" s="12" t="s">
        <v>2209</v>
      </c>
      <c r="D1543" s="5">
        <v>35000000</v>
      </c>
      <c r="E1543" s="5">
        <v>4496583</v>
      </c>
      <c r="F1543" s="5">
        <v>4496583</v>
      </c>
      <c r="G1543" s="5"/>
    </row>
    <row r="1544" spans="1:7">
      <c r="A1544" s="4">
        <v>1543</v>
      </c>
      <c r="B1544" s="6" t="s">
        <v>2117</v>
      </c>
      <c r="C1544" s="12" t="s">
        <v>2210</v>
      </c>
      <c r="D1544" s="5">
        <v>35000000</v>
      </c>
      <c r="E1544" s="5">
        <v>2221994</v>
      </c>
      <c r="F1544" s="5">
        <v>2221994</v>
      </c>
      <c r="G1544" s="5"/>
    </row>
    <row r="1545" spans="1:7">
      <c r="A1545" s="4">
        <v>1544</v>
      </c>
      <c r="B1545" s="6">
        <v>31481</v>
      </c>
      <c r="C1545" s="12" t="s">
        <v>2211</v>
      </c>
      <c r="D1545" s="5">
        <v>35000000</v>
      </c>
      <c r="E1545" s="5">
        <v>2000000</v>
      </c>
      <c r="F1545" s="5">
        <v>2000000</v>
      </c>
      <c r="G1545" s="5"/>
    </row>
    <row r="1546" spans="1:7">
      <c r="A1546" s="4">
        <v>1545</v>
      </c>
      <c r="B1546" s="6">
        <v>29221</v>
      </c>
      <c r="C1546" s="12" t="s">
        <v>2212</v>
      </c>
      <c r="D1546" s="5">
        <v>35000000</v>
      </c>
      <c r="E1546" s="5">
        <v>1500000</v>
      </c>
      <c r="F1546" s="5">
        <v>1500000</v>
      </c>
      <c r="G1546" s="5"/>
    </row>
    <row r="1547" spans="1:7">
      <c r="A1547" s="4">
        <v>1546</v>
      </c>
      <c r="B1547" s="6" t="s">
        <v>2213</v>
      </c>
      <c r="C1547" s="12" t="s">
        <v>2214</v>
      </c>
      <c r="D1547" s="5">
        <v>35000000</v>
      </c>
      <c r="E1547" s="5">
        <v>1320043</v>
      </c>
      <c r="F1547" s="5">
        <v>1320043</v>
      </c>
      <c r="G1547" s="5"/>
    </row>
    <row r="1548" spans="1:7">
      <c r="A1548" s="4">
        <v>1547</v>
      </c>
      <c r="B1548" s="6" t="s">
        <v>515</v>
      </c>
      <c r="C1548" s="12" t="s">
        <v>2215</v>
      </c>
      <c r="D1548" s="5">
        <v>35000000</v>
      </c>
      <c r="E1548" s="5">
        <v>630779</v>
      </c>
      <c r="F1548" s="5">
        <v>630779</v>
      </c>
      <c r="G1548" s="5"/>
    </row>
    <row r="1549" spans="1:7">
      <c r="A1549" s="4">
        <v>1548</v>
      </c>
      <c r="B1549" s="6" t="s">
        <v>1063</v>
      </c>
      <c r="C1549" s="12" t="s">
        <v>2216</v>
      </c>
      <c r="D1549" s="5">
        <v>35000000</v>
      </c>
      <c r="E1549" s="5">
        <v>289773</v>
      </c>
      <c r="F1549" s="5">
        <v>17967746</v>
      </c>
      <c r="G1549" s="5"/>
    </row>
    <row r="1550" spans="1:7">
      <c r="A1550" s="4">
        <v>1549</v>
      </c>
      <c r="B1550" s="6" t="s">
        <v>1247</v>
      </c>
      <c r="C1550" s="12" t="s">
        <v>2217</v>
      </c>
      <c r="D1550" s="5">
        <v>35000000</v>
      </c>
      <c r="E1550" s="4">
        <v>0</v>
      </c>
      <c r="F1550" s="5">
        <v>19282590</v>
      </c>
      <c r="G1550" s="5"/>
    </row>
    <row r="1551" spans="1:7">
      <c r="A1551" s="4">
        <v>1550</v>
      </c>
      <c r="B1551" s="6" t="s">
        <v>549</v>
      </c>
      <c r="C1551" s="12" t="s">
        <v>2218</v>
      </c>
      <c r="D1551" s="5">
        <v>35000000</v>
      </c>
      <c r="E1551" s="4">
        <v>0</v>
      </c>
      <c r="F1551" s="5">
        <v>11106</v>
      </c>
      <c r="G1551" s="5"/>
    </row>
    <row r="1552" spans="1:7">
      <c r="A1552" s="4">
        <v>1551</v>
      </c>
      <c r="B1552" s="6" t="s">
        <v>1526</v>
      </c>
      <c r="C1552" s="12" t="s">
        <v>2219</v>
      </c>
      <c r="D1552" s="5">
        <v>35000000</v>
      </c>
      <c r="E1552" s="4">
        <v>0</v>
      </c>
      <c r="F1552" s="4">
        <v>0</v>
      </c>
    </row>
    <row r="1553" spans="1:7">
      <c r="A1553" s="4">
        <v>1552</v>
      </c>
      <c r="B1553" s="6" t="s">
        <v>945</v>
      </c>
      <c r="C1553" s="12" t="s">
        <v>2220</v>
      </c>
      <c r="D1553" s="5">
        <v>34800000</v>
      </c>
      <c r="E1553" s="5">
        <v>21443494</v>
      </c>
      <c r="F1553" s="5">
        <v>62831715</v>
      </c>
      <c r="G1553" s="5"/>
    </row>
    <row r="1554" spans="1:7">
      <c r="A1554" s="4">
        <v>1553</v>
      </c>
      <c r="B1554" s="6" t="s">
        <v>2221</v>
      </c>
      <c r="C1554" s="12" t="s">
        <v>2222</v>
      </c>
      <c r="D1554" s="5">
        <v>34000000</v>
      </c>
      <c r="E1554" s="5">
        <v>102427862</v>
      </c>
      <c r="F1554" s="5">
        <v>348319861</v>
      </c>
      <c r="G1554" s="5"/>
    </row>
    <row r="1555" spans="1:7">
      <c r="A1555" s="4">
        <v>1554</v>
      </c>
      <c r="B1555" s="6">
        <v>42281</v>
      </c>
      <c r="C1555" s="12" t="s">
        <v>2223</v>
      </c>
      <c r="D1555" s="5">
        <v>34000000</v>
      </c>
      <c r="E1555" s="5">
        <v>37446117</v>
      </c>
      <c r="F1555" s="5">
        <v>63802928</v>
      </c>
      <c r="G1555" s="5"/>
    </row>
    <row r="1556" spans="1:7">
      <c r="A1556" s="4">
        <v>1555</v>
      </c>
      <c r="B1556" s="6" t="s">
        <v>2224</v>
      </c>
      <c r="C1556" s="12" t="s">
        <v>2225</v>
      </c>
      <c r="D1556" s="5">
        <v>34000000</v>
      </c>
      <c r="E1556" s="5">
        <v>32014993</v>
      </c>
      <c r="F1556" s="5">
        <v>32014993</v>
      </c>
      <c r="G1556" s="5"/>
    </row>
    <row r="1557" spans="1:7">
      <c r="A1557" s="4">
        <v>1556</v>
      </c>
      <c r="B1557" s="6" t="s">
        <v>1979</v>
      </c>
      <c r="C1557" s="12" t="s">
        <v>2226</v>
      </c>
      <c r="D1557" s="5">
        <v>34000000</v>
      </c>
      <c r="E1557" s="5">
        <v>15090399</v>
      </c>
      <c r="F1557" s="5">
        <v>205312666</v>
      </c>
      <c r="G1557" s="5"/>
    </row>
    <row r="1558" spans="1:7">
      <c r="A1558" s="4">
        <v>1557</v>
      </c>
      <c r="B1558" s="6">
        <v>36169</v>
      </c>
      <c r="C1558" s="12" t="s">
        <v>2227</v>
      </c>
      <c r="D1558" s="5">
        <v>34000000</v>
      </c>
      <c r="E1558" s="5">
        <v>11263966</v>
      </c>
      <c r="F1558" s="5">
        <v>11263966</v>
      </c>
      <c r="G1558" s="5"/>
    </row>
    <row r="1559" spans="1:7">
      <c r="A1559" s="4">
        <v>1558</v>
      </c>
      <c r="B1559" s="6" t="s">
        <v>367</v>
      </c>
      <c r="C1559" s="12" t="s">
        <v>2228</v>
      </c>
      <c r="D1559" s="5">
        <v>34000000</v>
      </c>
      <c r="E1559" s="5">
        <v>10672566</v>
      </c>
      <c r="F1559" s="5">
        <v>10672566</v>
      </c>
      <c r="G1559" s="5"/>
    </row>
    <row r="1560" spans="1:7">
      <c r="A1560" s="4">
        <v>1559</v>
      </c>
      <c r="B1560" s="6">
        <v>36651</v>
      </c>
      <c r="C1560" s="12" t="s">
        <v>2229</v>
      </c>
      <c r="D1560" s="5">
        <v>34000000</v>
      </c>
      <c r="E1560" s="5">
        <v>6543194</v>
      </c>
      <c r="F1560" s="5">
        <v>6543194</v>
      </c>
      <c r="G1560" s="5"/>
    </row>
    <row r="1561" spans="1:7">
      <c r="A1561" s="4">
        <v>1560</v>
      </c>
      <c r="B1561" s="6">
        <v>41768</v>
      </c>
      <c r="C1561" s="12" t="s">
        <v>2230</v>
      </c>
      <c r="D1561" s="5">
        <v>34000000</v>
      </c>
      <c r="E1561" s="5">
        <v>4091</v>
      </c>
      <c r="F1561" s="5">
        <v>10392666</v>
      </c>
      <c r="G1561" s="5"/>
    </row>
    <row r="1562" spans="1:7">
      <c r="A1562" s="4">
        <v>1561</v>
      </c>
      <c r="B1562" s="6">
        <v>29688</v>
      </c>
      <c r="C1562" s="12" t="s">
        <v>2231</v>
      </c>
      <c r="D1562" s="5">
        <v>33500000</v>
      </c>
      <c r="E1562" s="5">
        <v>50000000</v>
      </c>
      <c r="F1562" s="5">
        <v>50000000</v>
      </c>
      <c r="G1562" s="5"/>
    </row>
    <row r="1563" spans="1:7">
      <c r="A1563" s="4">
        <v>1562</v>
      </c>
      <c r="B1563" s="6">
        <v>33920</v>
      </c>
      <c r="C1563" s="12" t="s">
        <v>2232</v>
      </c>
      <c r="D1563" s="5">
        <v>33000000</v>
      </c>
      <c r="E1563" s="5">
        <v>141340178</v>
      </c>
      <c r="F1563" s="5">
        <v>236500000</v>
      </c>
      <c r="G1563" s="5"/>
    </row>
    <row r="1564" spans="1:7">
      <c r="A1564" s="4">
        <v>1563</v>
      </c>
      <c r="B1564" s="6">
        <v>36562</v>
      </c>
      <c r="C1564" s="12" t="s">
        <v>2233</v>
      </c>
      <c r="D1564" s="5">
        <v>33000000</v>
      </c>
      <c r="E1564" s="5">
        <v>117559438</v>
      </c>
      <c r="F1564" s="5">
        <v>173559438</v>
      </c>
      <c r="G1564" s="5"/>
    </row>
    <row r="1565" spans="1:7">
      <c r="A1565" s="4">
        <v>1564</v>
      </c>
      <c r="B1565" s="6" t="s">
        <v>677</v>
      </c>
      <c r="C1565" s="12" t="s">
        <v>2234</v>
      </c>
      <c r="D1565" s="5">
        <v>33000000</v>
      </c>
      <c r="E1565" s="5">
        <v>51758599</v>
      </c>
      <c r="F1565" s="5">
        <v>79958599</v>
      </c>
      <c r="G1565" s="5"/>
    </row>
    <row r="1566" spans="1:7">
      <c r="A1566" s="4">
        <v>1565</v>
      </c>
      <c r="B1566" s="6" t="s">
        <v>1349</v>
      </c>
      <c r="C1566" s="12" t="s">
        <v>2235</v>
      </c>
      <c r="D1566" s="5">
        <v>33000000</v>
      </c>
      <c r="E1566" s="5">
        <v>35074677</v>
      </c>
      <c r="F1566" s="5">
        <v>165552290</v>
      </c>
      <c r="G1566" s="5"/>
    </row>
    <row r="1567" spans="1:7">
      <c r="A1567" s="4">
        <v>1566</v>
      </c>
      <c r="B1567" s="6" t="s">
        <v>2236</v>
      </c>
      <c r="C1567" s="12" t="s">
        <v>2237</v>
      </c>
      <c r="D1567" s="5">
        <v>33000000</v>
      </c>
      <c r="E1567" s="5">
        <v>34020814</v>
      </c>
      <c r="F1567" s="5">
        <v>62020814</v>
      </c>
      <c r="G1567" s="5"/>
    </row>
    <row r="1568" spans="1:7">
      <c r="A1568" s="4">
        <v>1567</v>
      </c>
      <c r="B1568" s="6" t="s">
        <v>1324</v>
      </c>
      <c r="C1568" s="12" t="s">
        <v>2238</v>
      </c>
      <c r="D1568" s="5">
        <v>33000000</v>
      </c>
      <c r="E1568" s="5">
        <v>33664370</v>
      </c>
      <c r="F1568" s="5">
        <v>54533774</v>
      </c>
      <c r="G1568" s="5"/>
    </row>
    <row r="1569" spans="1:7">
      <c r="A1569" s="4">
        <v>1568</v>
      </c>
      <c r="B1569" s="6">
        <v>36747</v>
      </c>
      <c r="C1569" s="12" t="s">
        <v>2239</v>
      </c>
      <c r="D1569" s="5">
        <v>33000000</v>
      </c>
      <c r="E1569" s="5">
        <v>28946615</v>
      </c>
      <c r="F1569" s="5">
        <v>47267829</v>
      </c>
      <c r="G1569" s="5"/>
    </row>
    <row r="1570" spans="1:7">
      <c r="A1570" s="4">
        <v>1569</v>
      </c>
      <c r="B1570" s="6" t="s">
        <v>1357</v>
      </c>
      <c r="C1570" s="12" t="s">
        <v>2240</v>
      </c>
      <c r="D1570" s="5">
        <v>33000000</v>
      </c>
      <c r="E1570" s="5">
        <v>17142080</v>
      </c>
      <c r="F1570" s="5">
        <v>41495213</v>
      </c>
      <c r="G1570" s="5"/>
    </row>
    <row r="1571" spans="1:7">
      <c r="A1571" s="4">
        <v>1570</v>
      </c>
      <c r="B1571" s="6" t="s">
        <v>652</v>
      </c>
      <c r="C1571" s="12" t="s">
        <v>2241</v>
      </c>
      <c r="D1571" s="5">
        <v>33000000</v>
      </c>
      <c r="E1571" s="5">
        <v>11008770</v>
      </c>
      <c r="F1571" s="5">
        <v>21621188</v>
      </c>
      <c r="G1571" s="5"/>
    </row>
    <row r="1572" spans="1:7">
      <c r="A1572" s="4">
        <v>1571</v>
      </c>
      <c r="B1572" s="6" t="s">
        <v>2242</v>
      </c>
      <c r="C1572" s="12" t="s">
        <v>2243</v>
      </c>
      <c r="D1572" s="5">
        <v>33000000</v>
      </c>
      <c r="E1572" s="5">
        <v>8408835</v>
      </c>
      <c r="F1572" s="5">
        <v>8408835</v>
      </c>
      <c r="G1572" s="5"/>
    </row>
    <row r="1573" spans="1:7">
      <c r="A1573" s="4">
        <v>1572</v>
      </c>
      <c r="B1573" s="6">
        <v>39056</v>
      </c>
      <c r="C1573" s="12" t="s">
        <v>2244</v>
      </c>
      <c r="D1573" s="5">
        <v>33000000</v>
      </c>
      <c r="E1573" s="5">
        <v>4283255</v>
      </c>
      <c r="F1573" s="5">
        <v>27610873</v>
      </c>
      <c r="G1573" s="5"/>
    </row>
    <row r="1574" spans="1:7">
      <c r="A1574" s="4">
        <v>1573</v>
      </c>
      <c r="B1574" s="6" t="s">
        <v>217</v>
      </c>
      <c r="C1574" s="12" t="s">
        <v>2245</v>
      </c>
      <c r="D1574" s="5">
        <v>33000000</v>
      </c>
      <c r="E1574" s="5">
        <v>176847</v>
      </c>
      <c r="F1574" s="5">
        <v>357687</v>
      </c>
      <c r="G1574" s="5"/>
    </row>
    <row r="1575" spans="1:7">
      <c r="A1575" s="4">
        <v>1574</v>
      </c>
      <c r="B1575" s="6" t="s">
        <v>2246</v>
      </c>
      <c r="C1575" s="12" t="s">
        <v>2247</v>
      </c>
      <c r="D1575" s="5">
        <v>33000000</v>
      </c>
      <c r="E1575" s="4">
        <v>0</v>
      </c>
      <c r="F1575" s="4">
        <v>0</v>
      </c>
    </row>
    <row r="1576" spans="1:7">
      <c r="A1576" s="4">
        <v>1575</v>
      </c>
      <c r="B1576" s="6" t="s">
        <v>2248</v>
      </c>
      <c r="C1576" s="12" t="s">
        <v>2249</v>
      </c>
      <c r="D1576" s="5">
        <v>32500000</v>
      </c>
      <c r="E1576" s="5">
        <v>309205079</v>
      </c>
      <c r="F1576" s="5">
        <v>572705079</v>
      </c>
      <c r="G1576" s="5"/>
    </row>
    <row r="1577" spans="1:7">
      <c r="A1577" s="4">
        <v>1576</v>
      </c>
      <c r="B1577" s="6" t="s">
        <v>1226</v>
      </c>
      <c r="C1577" s="12" t="s">
        <v>2250</v>
      </c>
      <c r="D1577" s="5">
        <v>32500000</v>
      </c>
      <c r="E1577" s="5">
        <v>169106725</v>
      </c>
      <c r="F1577" s="5">
        <v>289527030</v>
      </c>
      <c r="G1577" s="5"/>
    </row>
    <row r="1578" spans="1:7">
      <c r="A1578" s="4">
        <v>1577</v>
      </c>
      <c r="B1578" s="6">
        <v>39733</v>
      </c>
      <c r="C1578" s="12" t="s">
        <v>2251</v>
      </c>
      <c r="D1578" s="5">
        <v>32500000</v>
      </c>
      <c r="E1578" s="5">
        <v>34194407</v>
      </c>
      <c r="F1578" s="5">
        <v>113019290</v>
      </c>
      <c r="G1578" s="5"/>
    </row>
    <row r="1579" spans="1:7">
      <c r="A1579" s="4">
        <v>1578</v>
      </c>
      <c r="B1579" s="6" t="s">
        <v>2252</v>
      </c>
      <c r="C1579" s="12" t="s">
        <v>2253</v>
      </c>
      <c r="D1579" s="5">
        <v>32500000</v>
      </c>
      <c r="E1579" s="5">
        <v>21819348</v>
      </c>
      <c r="F1579" s="5">
        <v>48425971</v>
      </c>
      <c r="G1579" s="5"/>
    </row>
    <row r="1580" spans="1:7">
      <c r="A1580" s="4">
        <v>1579</v>
      </c>
      <c r="B1580" s="6" t="s">
        <v>2254</v>
      </c>
      <c r="C1580" s="12" t="s">
        <v>2255</v>
      </c>
      <c r="D1580" s="5">
        <v>32500000</v>
      </c>
      <c r="E1580" s="5">
        <v>17288155</v>
      </c>
      <c r="F1580" s="5">
        <v>24159934</v>
      </c>
      <c r="G1580" s="5"/>
    </row>
    <row r="1581" spans="1:7">
      <c r="A1581" s="4">
        <v>1580</v>
      </c>
      <c r="B1581" s="6">
        <v>37813</v>
      </c>
      <c r="C1581" s="12" t="s">
        <v>2256</v>
      </c>
      <c r="D1581" s="5">
        <v>32000000</v>
      </c>
      <c r="E1581" s="5">
        <v>173398518</v>
      </c>
      <c r="F1581" s="5">
        <v>220236410</v>
      </c>
      <c r="G1581" s="5"/>
    </row>
    <row r="1582" spans="1:7">
      <c r="A1582" s="4">
        <v>1581</v>
      </c>
      <c r="B1582" s="6">
        <v>35192</v>
      </c>
      <c r="C1582" s="12" t="s">
        <v>2257</v>
      </c>
      <c r="D1582" s="5">
        <v>32000000</v>
      </c>
      <c r="E1582" s="5">
        <v>104636382</v>
      </c>
      <c r="F1582" s="5">
        <v>152036382</v>
      </c>
      <c r="G1582" s="5"/>
    </row>
    <row r="1583" spans="1:7">
      <c r="A1583" s="4">
        <v>1582</v>
      </c>
      <c r="B1583" s="6">
        <v>41614</v>
      </c>
      <c r="C1583" s="12" t="s">
        <v>2258</v>
      </c>
      <c r="D1583" s="5">
        <v>32000000</v>
      </c>
      <c r="E1583" s="5">
        <v>101470202</v>
      </c>
      <c r="F1583" s="5">
        <v>126539117</v>
      </c>
      <c r="G1583" s="5"/>
    </row>
    <row r="1584" spans="1:7">
      <c r="A1584" s="4">
        <v>1583</v>
      </c>
      <c r="B1584" s="6" t="s">
        <v>2259</v>
      </c>
      <c r="C1584" s="12" t="s">
        <v>2260</v>
      </c>
      <c r="D1584" s="5">
        <v>32000000</v>
      </c>
      <c r="E1584" s="5">
        <v>81150692</v>
      </c>
      <c r="F1584" s="5">
        <v>116898028</v>
      </c>
      <c r="G1584" s="5"/>
    </row>
    <row r="1585" spans="1:7">
      <c r="A1585" s="4">
        <v>1584</v>
      </c>
      <c r="B1585" s="6" t="s">
        <v>674</v>
      </c>
      <c r="C1585" s="12" t="s">
        <v>2261</v>
      </c>
      <c r="D1585" s="5">
        <v>32000000</v>
      </c>
      <c r="E1585" s="5">
        <v>80197993</v>
      </c>
      <c r="F1585" s="5">
        <v>99296462</v>
      </c>
      <c r="G1585" s="5"/>
    </row>
    <row r="1586" spans="1:7">
      <c r="A1586" s="4">
        <v>1585</v>
      </c>
      <c r="B1586" s="6" t="s">
        <v>2262</v>
      </c>
      <c r="C1586" s="12" t="s">
        <v>2263</v>
      </c>
      <c r="D1586" s="5">
        <v>32000000</v>
      </c>
      <c r="E1586" s="5">
        <v>59450353</v>
      </c>
      <c r="F1586" s="5">
        <v>59450353</v>
      </c>
      <c r="G1586" s="5"/>
    </row>
    <row r="1587" spans="1:7">
      <c r="A1587" s="4">
        <v>1586</v>
      </c>
      <c r="B1587" s="6" t="s">
        <v>2264</v>
      </c>
      <c r="C1587" s="12" t="s">
        <v>2265</v>
      </c>
      <c r="D1587" s="5">
        <v>32000000</v>
      </c>
      <c r="E1587" s="5">
        <v>57744720</v>
      </c>
      <c r="F1587" s="5">
        <v>70587268</v>
      </c>
      <c r="G1587" s="5"/>
    </row>
    <row r="1588" spans="1:7">
      <c r="A1588" s="4">
        <v>1587</v>
      </c>
      <c r="B1588" s="6">
        <v>40547</v>
      </c>
      <c r="C1588" s="12" t="s">
        <v>2266</v>
      </c>
      <c r="D1588" s="5">
        <v>32000000</v>
      </c>
      <c r="E1588" s="5">
        <v>54712227</v>
      </c>
      <c r="F1588" s="5">
        <v>140428499</v>
      </c>
      <c r="G1588" s="5"/>
    </row>
    <row r="1589" spans="1:7">
      <c r="A1589" s="4">
        <v>1588</v>
      </c>
      <c r="B1589" s="6">
        <v>36442</v>
      </c>
      <c r="C1589" s="12" t="s">
        <v>2267</v>
      </c>
      <c r="D1589" s="5">
        <v>32000000</v>
      </c>
      <c r="E1589" s="5">
        <v>50041732</v>
      </c>
      <c r="F1589" s="5">
        <v>89441732</v>
      </c>
      <c r="G1589" s="5"/>
    </row>
    <row r="1590" spans="1:7">
      <c r="A1590" s="4">
        <v>1589</v>
      </c>
      <c r="B1590" s="6">
        <v>36810</v>
      </c>
      <c r="C1590" s="12" t="s">
        <v>2268</v>
      </c>
      <c r="D1590" s="5">
        <v>32000000</v>
      </c>
      <c r="E1590" s="5">
        <v>48814909</v>
      </c>
      <c r="F1590" s="5">
        <v>82339483</v>
      </c>
      <c r="G1590" s="5"/>
    </row>
    <row r="1591" spans="1:7">
      <c r="A1591" s="4">
        <v>1590</v>
      </c>
      <c r="B1591" s="6">
        <v>38392</v>
      </c>
      <c r="C1591" s="12" t="s">
        <v>2269</v>
      </c>
      <c r="D1591" s="5">
        <v>32000000</v>
      </c>
      <c r="E1591" s="5">
        <v>43095856</v>
      </c>
      <c r="F1591" s="5">
        <v>88978458</v>
      </c>
      <c r="G1591" s="5"/>
    </row>
    <row r="1592" spans="1:7">
      <c r="A1592" s="4">
        <v>1591</v>
      </c>
      <c r="B1592" s="6" t="s">
        <v>1479</v>
      </c>
      <c r="C1592" s="12" t="s">
        <v>2270</v>
      </c>
      <c r="D1592" s="5">
        <v>32000000</v>
      </c>
      <c r="E1592" s="5">
        <v>37915414</v>
      </c>
      <c r="F1592" s="5">
        <v>82332450</v>
      </c>
      <c r="G1592" s="5"/>
    </row>
    <row r="1593" spans="1:7">
      <c r="A1593" s="4">
        <v>1592</v>
      </c>
      <c r="B1593" s="6" t="s">
        <v>2271</v>
      </c>
      <c r="C1593" s="12" t="s">
        <v>2272</v>
      </c>
      <c r="D1593" s="5">
        <v>32000000</v>
      </c>
      <c r="E1593" s="5">
        <v>36299670</v>
      </c>
      <c r="F1593" s="5">
        <v>36299670</v>
      </c>
      <c r="G1593" s="5"/>
    </row>
    <row r="1594" spans="1:7">
      <c r="A1594" s="4">
        <v>1593</v>
      </c>
      <c r="B1594" s="6" t="s">
        <v>2273</v>
      </c>
      <c r="C1594" s="12" t="s">
        <v>2274</v>
      </c>
      <c r="D1594" s="5">
        <v>32000000</v>
      </c>
      <c r="E1594" s="5">
        <v>35193167</v>
      </c>
      <c r="F1594" s="5">
        <v>77593167</v>
      </c>
      <c r="G1594" s="5"/>
    </row>
    <row r="1595" spans="1:7">
      <c r="A1595" s="4">
        <v>1594</v>
      </c>
      <c r="B1595" s="6" t="s">
        <v>2275</v>
      </c>
      <c r="C1595" s="12">
        <v>1941</v>
      </c>
      <c r="D1595" s="5">
        <v>32000000</v>
      </c>
      <c r="E1595" s="5">
        <v>34175000</v>
      </c>
      <c r="F1595" s="5">
        <v>94875000</v>
      </c>
      <c r="G1595" s="5"/>
    </row>
    <row r="1596" spans="1:7">
      <c r="A1596" s="4">
        <v>1595</v>
      </c>
      <c r="B1596" s="6" t="s">
        <v>970</v>
      </c>
      <c r="C1596" s="12" t="s">
        <v>2276</v>
      </c>
      <c r="D1596" s="5">
        <v>32000000</v>
      </c>
      <c r="E1596" s="5">
        <v>33022286</v>
      </c>
      <c r="F1596" s="5">
        <v>39498360</v>
      </c>
      <c r="G1596" s="5"/>
    </row>
    <row r="1597" spans="1:7">
      <c r="A1597" s="4">
        <v>1596</v>
      </c>
      <c r="B1597" s="6" t="s">
        <v>1087</v>
      </c>
      <c r="C1597" s="12" t="s">
        <v>2277</v>
      </c>
      <c r="D1597" s="5">
        <v>32000000</v>
      </c>
      <c r="E1597" s="5">
        <v>31493782</v>
      </c>
      <c r="F1597" s="5">
        <v>61477797</v>
      </c>
      <c r="G1597" s="5"/>
    </row>
    <row r="1598" spans="1:7">
      <c r="A1598" s="4">
        <v>1597</v>
      </c>
      <c r="B1598" s="6" t="s">
        <v>2278</v>
      </c>
      <c r="C1598" s="12" t="s">
        <v>2279</v>
      </c>
      <c r="D1598" s="5">
        <v>32000000</v>
      </c>
      <c r="E1598" s="5">
        <v>22537881</v>
      </c>
      <c r="F1598" s="5">
        <v>27392609</v>
      </c>
      <c r="G1598" s="5"/>
    </row>
    <row r="1599" spans="1:7">
      <c r="A1599" s="4">
        <v>1598</v>
      </c>
      <c r="B1599" s="6">
        <v>34974</v>
      </c>
      <c r="C1599" s="12" t="s">
        <v>2280</v>
      </c>
      <c r="D1599" s="5">
        <v>32000000</v>
      </c>
      <c r="E1599" s="5">
        <v>18552460</v>
      </c>
      <c r="F1599" s="5">
        <v>18552460</v>
      </c>
      <c r="G1599" s="5"/>
    </row>
    <row r="1600" spans="1:7">
      <c r="A1600" s="4">
        <v>1599</v>
      </c>
      <c r="B1600" s="6" t="s">
        <v>2281</v>
      </c>
      <c r="C1600" s="12" t="s">
        <v>2282</v>
      </c>
      <c r="D1600" s="5">
        <v>32000000</v>
      </c>
      <c r="E1600" s="5">
        <v>17848322</v>
      </c>
      <c r="F1600" s="5">
        <v>29948322</v>
      </c>
      <c r="G1600" s="5"/>
    </row>
    <row r="1601" spans="1:7">
      <c r="A1601" s="4">
        <v>1600</v>
      </c>
      <c r="B1601" s="6">
        <v>40246</v>
      </c>
      <c r="C1601" s="12" t="s">
        <v>2283</v>
      </c>
      <c r="D1601" s="5">
        <v>32000000</v>
      </c>
      <c r="E1601" s="5">
        <v>17804299</v>
      </c>
      <c r="F1601" s="5">
        <v>43603990</v>
      </c>
      <c r="G1601" s="5"/>
    </row>
    <row r="1602" spans="1:7">
      <c r="A1602" s="4">
        <v>1601</v>
      </c>
      <c r="B1602" s="6" t="s">
        <v>2284</v>
      </c>
      <c r="C1602" s="12" t="s">
        <v>2285</v>
      </c>
      <c r="D1602" s="5">
        <v>32000000</v>
      </c>
      <c r="E1602" s="5">
        <v>16640210</v>
      </c>
      <c r="F1602" s="5">
        <v>16640210</v>
      </c>
      <c r="G1602" s="5"/>
    </row>
    <row r="1603" spans="1:7">
      <c r="A1603" s="4">
        <v>1602</v>
      </c>
      <c r="B1603" s="6" t="s">
        <v>1656</v>
      </c>
      <c r="C1603" s="12" t="s">
        <v>2286</v>
      </c>
      <c r="D1603" s="5">
        <v>32000000</v>
      </c>
      <c r="E1603" s="5">
        <v>13942007</v>
      </c>
      <c r="F1603" s="5">
        <v>18195238</v>
      </c>
      <c r="G1603" s="5"/>
    </row>
    <row r="1604" spans="1:7">
      <c r="A1604" s="4">
        <v>1603</v>
      </c>
      <c r="B1604" s="6" t="s">
        <v>1553</v>
      </c>
      <c r="C1604" s="12" t="s">
        <v>2287</v>
      </c>
      <c r="D1604" s="5">
        <v>32000000</v>
      </c>
      <c r="E1604" s="5">
        <v>10977721</v>
      </c>
      <c r="F1604" s="5">
        <v>79915361</v>
      </c>
      <c r="G1604" s="5"/>
    </row>
    <row r="1605" spans="1:7">
      <c r="A1605" s="4">
        <v>1604</v>
      </c>
      <c r="B1605" s="6">
        <v>35225</v>
      </c>
      <c r="C1605" s="12" t="s">
        <v>2288</v>
      </c>
      <c r="D1605" s="5">
        <v>32000000</v>
      </c>
      <c r="E1605" s="5">
        <v>4357406</v>
      </c>
      <c r="F1605" s="5">
        <v>4357406</v>
      </c>
      <c r="G1605" s="5"/>
    </row>
    <row r="1606" spans="1:7">
      <c r="A1606" s="4">
        <v>1605</v>
      </c>
      <c r="B1606" s="6" t="s">
        <v>632</v>
      </c>
      <c r="C1606" s="12" t="s">
        <v>2289</v>
      </c>
      <c r="D1606" s="5">
        <v>32000000</v>
      </c>
      <c r="E1606" s="5">
        <v>3588602</v>
      </c>
      <c r="F1606" s="5">
        <v>3588602</v>
      </c>
      <c r="G1606" s="5"/>
    </row>
    <row r="1607" spans="1:7">
      <c r="A1607" s="4">
        <v>1606</v>
      </c>
      <c r="B1607" s="6">
        <v>36384</v>
      </c>
      <c r="C1607" s="12" t="s">
        <v>2290</v>
      </c>
      <c r="D1607" s="5">
        <v>32000000</v>
      </c>
      <c r="E1607" s="5">
        <v>2899970</v>
      </c>
      <c r="F1607" s="5">
        <v>2899970</v>
      </c>
      <c r="G1607" s="5"/>
    </row>
    <row r="1608" spans="1:7">
      <c r="A1608" s="4">
        <v>1607</v>
      </c>
      <c r="B1608" s="6" t="s">
        <v>510</v>
      </c>
      <c r="C1608" s="12" t="s">
        <v>2291</v>
      </c>
      <c r="D1608" s="5">
        <v>32000000</v>
      </c>
      <c r="E1608" s="5">
        <v>1308696</v>
      </c>
      <c r="F1608" s="5">
        <v>1308696</v>
      </c>
      <c r="G1608" s="5"/>
    </row>
    <row r="1609" spans="1:7">
      <c r="A1609" s="4">
        <v>1608</v>
      </c>
      <c r="B1609" s="6" t="s">
        <v>2292</v>
      </c>
      <c r="C1609" s="12" t="s">
        <v>2293</v>
      </c>
      <c r="D1609" s="5">
        <v>32000000</v>
      </c>
      <c r="E1609" s="4">
        <v>0</v>
      </c>
      <c r="F1609" s="4">
        <v>0</v>
      </c>
    </row>
    <row r="1610" spans="1:7">
      <c r="A1610" s="4">
        <v>1609</v>
      </c>
      <c r="B1610" s="6" t="s">
        <v>2294</v>
      </c>
      <c r="C1610" s="12" t="s">
        <v>2295</v>
      </c>
      <c r="D1610" s="5">
        <v>31500000</v>
      </c>
      <c r="E1610" s="5">
        <v>78800000</v>
      </c>
      <c r="F1610" s="5">
        <v>81250488</v>
      </c>
      <c r="G1610" s="5"/>
    </row>
    <row r="1611" spans="1:7">
      <c r="A1611" s="4">
        <v>1610</v>
      </c>
      <c r="B1611" s="6" t="s">
        <v>137</v>
      </c>
      <c r="C1611" s="12" t="s">
        <v>2296</v>
      </c>
      <c r="D1611" s="5">
        <v>31500000</v>
      </c>
      <c r="E1611" s="5">
        <v>14708696</v>
      </c>
      <c r="F1611" s="5">
        <v>35643433</v>
      </c>
      <c r="G1611" s="5"/>
    </row>
    <row r="1612" spans="1:7">
      <c r="A1612" s="4">
        <v>1611</v>
      </c>
      <c r="B1612" s="6">
        <v>40950</v>
      </c>
      <c r="C1612" s="12" t="s">
        <v>2297</v>
      </c>
      <c r="D1612" s="5">
        <v>31000000</v>
      </c>
      <c r="E1612" s="5">
        <v>93772375</v>
      </c>
      <c r="F1612" s="5">
        <v>160558438</v>
      </c>
      <c r="G1612" s="5"/>
    </row>
    <row r="1613" spans="1:7">
      <c r="A1613" s="4">
        <v>1612</v>
      </c>
      <c r="B1613" s="6" t="s">
        <v>2298</v>
      </c>
      <c r="C1613" s="12" t="s">
        <v>2299</v>
      </c>
      <c r="D1613" s="5">
        <v>31000000</v>
      </c>
      <c r="E1613" s="5">
        <v>82582604</v>
      </c>
      <c r="F1613" s="5">
        <v>106282604</v>
      </c>
      <c r="G1613" s="5"/>
    </row>
    <row r="1614" spans="1:7">
      <c r="A1614" s="4">
        <v>1613</v>
      </c>
      <c r="B1614" s="6" t="s">
        <v>2300</v>
      </c>
      <c r="C1614" s="12" t="s">
        <v>2301</v>
      </c>
      <c r="D1614" s="5">
        <v>31000000</v>
      </c>
      <c r="E1614" s="5">
        <v>79096868</v>
      </c>
      <c r="F1614" s="5">
        <v>258210860</v>
      </c>
      <c r="G1614" s="5"/>
    </row>
    <row r="1615" spans="1:7">
      <c r="A1615" s="4">
        <v>1614</v>
      </c>
      <c r="B1615" s="6" t="s">
        <v>2302</v>
      </c>
      <c r="C1615" s="12" t="s">
        <v>2303</v>
      </c>
      <c r="D1615" s="5">
        <v>31000000</v>
      </c>
      <c r="E1615" s="5">
        <v>70300000</v>
      </c>
      <c r="F1615" s="5">
        <v>210300000</v>
      </c>
      <c r="G1615" s="5"/>
    </row>
    <row r="1616" spans="1:7">
      <c r="A1616" s="4">
        <v>1615</v>
      </c>
      <c r="B1616" s="6">
        <v>41823</v>
      </c>
      <c r="C1616" s="12" t="s">
        <v>2304</v>
      </c>
      <c r="D1616" s="5">
        <v>31000000</v>
      </c>
      <c r="E1616" s="5">
        <v>59076019</v>
      </c>
      <c r="F1616" s="5">
        <v>164350409</v>
      </c>
      <c r="G1616" s="5"/>
    </row>
    <row r="1617" spans="1:7">
      <c r="A1617" s="4">
        <v>1616</v>
      </c>
      <c r="B1617" s="6" t="s">
        <v>2305</v>
      </c>
      <c r="C1617" s="12" t="s">
        <v>2306</v>
      </c>
      <c r="D1617" s="5">
        <v>31000000</v>
      </c>
      <c r="E1617" s="5">
        <v>58884188</v>
      </c>
      <c r="F1617" s="5">
        <v>100655892</v>
      </c>
      <c r="G1617" s="5"/>
    </row>
    <row r="1618" spans="1:7">
      <c r="A1618" s="4">
        <v>1617</v>
      </c>
      <c r="B1618" s="6" t="s">
        <v>2307</v>
      </c>
      <c r="C1618" s="12" t="s">
        <v>2308</v>
      </c>
      <c r="D1618" s="5">
        <v>31000000</v>
      </c>
      <c r="E1618" s="5">
        <v>53208180</v>
      </c>
      <c r="F1618" s="5">
        <v>53208180</v>
      </c>
      <c r="G1618" s="5"/>
    </row>
    <row r="1619" spans="1:7">
      <c r="A1619" s="4">
        <v>1618</v>
      </c>
      <c r="B1619" s="6" t="s">
        <v>1272</v>
      </c>
      <c r="C1619" s="12" t="s">
        <v>2309</v>
      </c>
      <c r="D1619" s="5">
        <v>31000000</v>
      </c>
      <c r="E1619" s="5">
        <v>44983704</v>
      </c>
      <c r="F1619" s="5">
        <v>68079671</v>
      </c>
      <c r="G1619" s="5"/>
    </row>
    <row r="1620" spans="1:7">
      <c r="A1620" s="4">
        <v>1619</v>
      </c>
      <c r="B1620" s="6" t="s">
        <v>1481</v>
      </c>
      <c r="C1620" s="12" t="s">
        <v>2310</v>
      </c>
      <c r="D1620" s="5">
        <v>31000000</v>
      </c>
      <c r="E1620" s="5">
        <v>24185781</v>
      </c>
      <c r="F1620" s="5">
        <v>30885781</v>
      </c>
      <c r="G1620" s="5"/>
    </row>
    <row r="1621" spans="1:7">
      <c r="A1621" s="4">
        <v>1620</v>
      </c>
      <c r="B1621" s="6" t="s">
        <v>1592</v>
      </c>
      <c r="C1621" s="12" t="s">
        <v>2311</v>
      </c>
      <c r="D1621" s="5">
        <v>31000000</v>
      </c>
      <c r="E1621" s="5">
        <v>12482741</v>
      </c>
      <c r="F1621" s="5">
        <v>15826984</v>
      </c>
      <c r="G1621" s="5"/>
    </row>
    <row r="1622" spans="1:7">
      <c r="A1622" s="4">
        <v>1621</v>
      </c>
      <c r="B1622" s="6" t="s">
        <v>2312</v>
      </c>
      <c r="C1622" s="12" t="s">
        <v>2313</v>
      </c>
      <c r="D1622" s="5">
        <v>30250000</v>
      </c>
      <c r="E1622" s="5">
        <v>72021008</v>
      </c>
      <c r="F1622" s="5">
        <v>115021008</v>
      </c>
      <c r="G1622" s="5"/>
    </row>
    <row r="1623" spans="1:7">
      <c r="A1623" s="4">
        <v>1622</v>
      </c>
      <c r="B1623" s="6">
        <v>30900</v>
      </c>
      <c r="C1623" s="12" t="s">
        <v>265</v>
      </c>
      <c r="D1623" s="5">
        <v>30000000</v>
      </c>
      <c r="E1623" s="5">
        <v>242212467</v>
      </c>
      <c r="F1623" s="5">
        <v>295212467</v>
      </c>
      <c r="G1623" s="5"/>
    </row>
    <row r="1624" spans="1:7">
      <c r="A1624" s="4">
        <v>1623</v>
      </c>
      <c r="B1624" s="6" t="s">
        <v>1001</v>
      </c>
      <c r="C1624" s="12" t="s">
        <v>2314</v>
      </c>
      <c r="D1624" s="5">
        <v>30000000</v>
      </c>
      <c r="E1624" s="5">
        <v>191796233</v>
      </c>
      <c r="F1624" s="5">
        <v>364545516</v>
      </c>
      <c r="G1624" s="5"/>
    </row>
    <row r="1625" spans="1:7">
      <c r="A1625" s="4">
        <v>1624</v>
      </c>
      <c r="B1625" s="6" t="s">
        <v>2138</v>
      </c>
      <c r="C1625" s="12" t="s">
        <v>2315</v>
      </c>
      <c r="D1625" s="5">
        <v>30000000</v>
      </c>
      <c r="E1625" s="5">
        <v>170687518</v>
      </c>
      <c r="F1625" s="5">
        <v>306776732</v>
      </c>
      <c r="G1625" s="5"/>
    </row>
    <row r="1626" spans="1:7">
      <c r="A1626" s="4">
        <v>1625</v>
      </c>
      <c r="B1626" s="6" t="s">
        <v>2316</v>
      </c>
      <c r="C1626" s="12" t="s">
        <v>2317</v>
      </c>
      <c r="D1626" s="5">
        <v>30000000</v>
      </c>
      <c r="E1626" s="5">
        <v>163479795</v>
      </c>
      <c r="F1626" s="5">
        <v>228641283</v>
      </c>
      <c r="G1626" s="5"/>
    </row>
    <row r="1627" spans="1:7">
      <c r="A1627" s="4">
        <v>1626</v>
      </c>
      <c r="B1627" s="6">
        <v>37172</v>
      </c>
      <c r="C1627" s="12" t="s">
        <v>2318</v>
      </c>
      <c r="D1627" s="5">
        <v>30000000</v>
      </c>
      <c r="E1627" s="5">
        <v>145096820</v>
      </c>
      <c r="F1627" s="5">
        <v>286500000</v>
      </c>
      <c r="G1627" s="5"/>
    </row>
    <row r="1628" spans="1:7">
      <c r="A1628" s="4">
        <v>1627</v>
      </c>
      <c r="B1628" s="6">
        <v>41184</v>
      </c>
      <c r="C1628" s="12" t="s">
        <v>2319</v>
      </c>
      <c r="D1628" s="5">
        <v>30000000</v>
      </c>
      <c r="E1628" s="5">
        <v>125014030</v>
      </c>
      <c r="F1628" s="5">
        <v>197618160</v>
      </c>
      <c r="G1628" s="5"/>
    </row>
    <row r="1629" spans="1:7">
      <c r="A1629" s="4">
        <v>1628</v>
      </c>
      <c r="B1629" s="6">
        <v>34613</v>
      </c>
      <c r="C1629" s="12" t="s">
        <v>2320</v>
      </c>
      <c r="D1629" s="5">
        <v>30000000</v>
      </c>
      <c r="E1629" s="5">
        <v>121248145</v>
      </c>
      <c r="F1629" s="5">
        <v>283200000</v>
      </c>
      <c r="G1629" s="5"/>
    </row>
    <row r="1630" spans="1:7">
      <c r="A1630" s="4">
        <v>1629</v>
      </c>
      <c r="B1630" s="6">
        <v>32907</v>
      </c>
      <c r="C1630" s="12" t="s">
        <v>2321</v>
      </c>
      <c r="D1630" s="5">
        <v>30000000</v>
      </c>
      <c r="E1630" s="5">
        <v>120709866</v>
      </c>
      <c r="F1630" s="5">
        <v>200500000</v>
      </c>
      <c r="G1630" s="5"/>
    </row>
    <row r="1631" spans="1:7">
      <c r="A1631" s="4">
        <v>1630</v>
      </c>
      <c r="B1631" s="6" t="s">
        <v>1953</v>
      </c>
      <c r="C1631" s="12" t="s">
        <v>2322</v>
      </c>
      <c r="D1631" s="5">
        <v>30000000</v>
      </c>
      <c r="E1631" s="5">
        <v>116632095</v>
      </c>
      <c r="F1631" s="5">
        <v>177025498</v>
      </c>
      <c r="G1631" s="5"/>
    </row>
    <row r="1632" spans="1:7">
      <c r="A1632" s="4">
        <v>1631</v>
      </c>
      <c r="B1632" s="6" t="s">
        <v>2323</v>
      </c>
      <c r="C1632" s="12" t="s">
        <v>2324</v>
      </c>
      <c r="D1632" s="5">
        <v>30000000</v>
      </c>
      <c r="E1632" s="5">
        <v>115654751</v>
      </c>
      <c r="F1632" s="5">
        <v>136706683</v>
      </c>
      <c r="G1632" s="5"/>
    </row>
    <row r="1633" spans="1:7">
      <c r="A1633" s="4">
        <v>1632</v>
      </c>
      <c r="B1633" s="6" t="s">
        <v>1979</v>
      </c>
      <c r="C1633" s="12" t="s">
        <v>2325</v>
      </c>
      <c r="D1633" s="5">
        <v>30000000</v>
      </c>
      <c r="E1633" s="5">
        <v>115646235</v>
      </c>
      <c r="F1633" s="5">
        <v>212453431</v>
      </c>
      <c r="G1633" s="5"/>
    </row>
    <row r="1634" spans="1:7">
      <c r="A1634" s="4">
        <v>1633</v>
      </c>
      <c r="B1634" s="6" t="s">
        <v>856</v>
      </c>
      <c r="C1634" s="12" t="s">
        <v>2326</v>
      </c>
      <c r="D1634" s="5">
        <v>30000000</v>
      </c>
      <c r="E1634" s="5">
        <v>114326736</v>
      </c>
      <c r="F1634" s="5">
        <v>167791704</v>
      </c>
      <c r="G1634" s="5"/>
    </row>
    <row r="1635" spans="1:7">
      <c r="A1635" s="4">
        <v>1634</v>
      </c>
      <c r="B1635" s="6" t="s">
        <v>2327</v>
      </c>
      <c r="C1635" s="12" t="s">
        <v>2328</v>
      </c>
      <c r="D1635" s="5">
        <v>30000000</v>
      </c>
      <c r="E1635" s="5">
        <v>113502246</v>
      </c>
      <c r="F1635" s="5">
        <v>191502246</v>
      </c>
      <c r="G1635" s="5"/>
    </row>
    <row r="1636" spans="1:7">
      <c r="A1636" s="4">
        <v>1635</v>
      </c>
      <c r="B1636" s="6">
        <v>34983</v>
      </c>
      <c r="C1636" s="12" t="s">
        <v>2329</v>
      </c>
      <c r="D1636" s="5">
        <v>30000000</v>
      </c>
      <c r="E1636" s="5">
        <v>108360063</v>
      </c>
      <c r="F1636" s="5">
        <v>212400000</v>
      </c>
      <c r="G1636" s="5"/>
    </row>
    <row r="1637" spans="1:7">
      <c r="A1637" s="4">
        <v>1636</v>
      </c>
      <c r="B1637" s="6">
        <v>36958</v>
      </c>
      <c r="C1637" s="12" t="s">
        <v>2330</v>
      </c>
      <c r="D1637" s="5">
        <v>30000000</v>
      </c>
      <c r="E1637" s="5">
        <v>108244774</v>
      </c>
      <c r="F1637" s="5">
        <v>165334774</v>
      </c>
      <c r="G1637" s="5"/>
    </row>
    <row r="1638" spans="1:7">
      <c r="A1638" s="4">
        <v>1637</v>
      </c>
      <c r="B1638" s="6">
        <v>36283</v>
      </c>
      <c r="C1638" s="12" t="s">
        <v>2331</v>
      </c>
      <c r="D1638" s="5">
        <v>30000000</v>
      </c>
      <c r="E1638" s="5">
        <v>106885658</v>
      </c>
      <c r="F1638" s="5">
        <v>176885658</v>
      </c>
      <c r="G1638" s="5"/>
    </row>
    <row r="1639" spans="1:7">
      <c r="A1639" s="4">
        <v>1638</v>
      </c>
      <c r="B1639" s="6" t="s">
        <v>1010</v>
      </c>
      <c r="C1639" s="12" t="s">
        <v>2332</v>
      </c>
      <c r="D1639" s="5">
        <v>30000000</v>
      </c>
      <c r="E1639" s="5">
        <v>105489203</v>
      </c>
      <c r="F1639" s="5">
        <v>181489203</v>
      </c>
      <c r="G1639" s="5"/>
    </row>
    <row r="1640" spans="1:7">
      <c r="A1640" s="4">
        <v>1639</v>
      </c>
      <c r="B1640" s="6" t="s">
        <v>2333</v>
      </c>
      <c r="C1640" s="12" t="s">
        <v>2334</v>
      </c>
      <c r="D1640" s="5">
        <v>30000000</v>
      </c>
      <c r="E1640" s="5">
        <v>100492203</v>
      </c>
      <c r="F1640" s="5">
        <v>232016402</v>
      </c>
      <c r="G1640" s="5"/>
    </row>
    <row r="1641" spans="1:7">
      <c r="A1641" s="4">
        <v>1640</v>
      </c>
      <c r="B1641" s="6" t="s">
        <v>1924</v>
      </c>
      <c r="C1641" s="12" t="s">
        <v>2335</v>
      </c>
      <c r="D1641" s="5">
        <v>30000000</v>
      </c>
      <c r="E1641" s="5">
        <v>100125643</v>
      </c>
      <c r="F1641" s="5">
        <v>328125643</v>
      </c>
      <c r="G1641" s="5"/>
    </row>
    <row r="1642" spans="1:7">
      <c r="A1642" s="4">
        <v>1641</v>
      </c>
      <c r="B1642" s="6">
        <v>37843</v>
      </c>
      <c r="C1642" s="12" t="s">
        <v>2336</v>
      </c>
      <c r="D1642" s="5">
        <v>30000000</v>
      </c>
      <c r="E1642" s="5">
        <v>90135191</v>
      </c>
      <c r="F1642" s="5">
        <v>156822020</v>
      </c>
      <c r="G1642" s="5"/>
    </row>
    <row r="1643" spans="1:7">
      <c r="A1643" s="4">
        <v>1642</v>
      </c>
      <c r="B1643" s="6">
        <v>36444</v>
      </c>
      <c r="C1643" s="12" t="s">
        <v>2337</v>
      </c>
      <c r="D1643" s="5">
        <v>30000000</v>
      </c>
      <c r="E1643" s="5">
        <v>85744662</v>
      </c>
      <c r="F1643" s="5">
        <v>163644662</v>
      </c>
      <c r="G1643" s="5"/>
    </row>
    <row r="1644" spans="1:7">
      <c r="A1644" s="4">
        <v>1643</v>
      </c>
      <c r="B1644" s="6" t="s">
        <v>486</v>
      </c>
      <c r="C1644" s="12" t="s">
        <v>2338</v>
      </c>
      <c r="D1644" s="5">
        <v>30000000</v>
      </c>
      <c r="E1644" s="5">
        <v>85416609</v>
      </c>
      <c r="F1644" s="5">
        <v>142051255</v>
      </c>
      <c r="G1644" s="5"/>
    </row>
    <row r="1645" spans="1:7">
      <c r="A1645" s="4">
        <v>1644</v>
      </c>
      <c r="B1645" s="6">
        <v>39915</v>
      </c>
      <c r="C1645" s="12" t="s">
        <v>2339</v>
      </c>
      <c r="D1645" s="5">
        <v>30000000</v>
      </c>
      <c r="E1645" s="5">
        <v>83823381</v>
      </c>
      <c r="F1645" s="5">
        <v>166842739</v>
      </c>
      <c r="G1645" s="5"/>
    </row>
    <row r="1646" spans="1:7">
      <c r="A1646" s="4">
        <v>1645</v>
      </c>
      <c r="B1646" s="6" t="s">
        <v>915</v>
      </c>
      <c r="C1646" s="12" t="s">
        <v>2340</v>
      </c>
      <c r="D1646" s="5">
        <v>30000000</v>
      </c>
      <c r="E1646" s="5">
        <v>81001787</v>
      </c>
      <c r="F1646" s="5">
        <v>116117340</v>
      </c>
      <c r="G1646" s="5"/>
    </row>
    <row r="1647" spans="1:7">
      <c r="A1647" s="4">
        <v>1646</v>
      </c>
      <c r="B1647" s="6">
        <v>40090</v>
      </c>
      <c r="C1647" s="12" t="s">
        <v>2341</v>
      </c>
      <c r="D1647" s="5">
        <v>30000000</v>
      </c>
      <c r="E1647" s="5">
        <v>79576189</v>
      </c>
      <c r="F1647" s="5">
        <v>169173206</v>
      </c>
      <c r="G1647" s="5"/>
    </row>
    <row r="1648" spans="1:7">
      <c r="A1648" s="4">
        <v>1647</v>
      </c>
      <c r="B1648" s="6" t="s">
        <v>2342</v>
      </c>
      <c r="C1648" s="12" t="s">
        <v>2343</v>
      </c>
      <c r="D1648" s="5">
        <v>30000000</v>
      </c>
      <c r="E1648" s="5">
        <v>76808654</v>
      </c>
      <c r="F1648" s="5">
        <v>160247805</v>
      </c>
      <c r="G1648" s="5"/>
    </row>
    <row r="1649" spans="1:7">
      <c r="A1649" s="4">
        <v>1648</v>
      </c>
      <c r="B1649" s="6" t="s">
        <v>369</v>
      </c>
      <c r="C1649" s="12" t="s">
        <v>2344</v>
      </c>
      <c r="D1649" s="5">
        <v>30000000</v>
      </c>
      <c r="E1649" s="5">
        <v>76501438</v>
      </c>
      <c r="F1649" s="5">
        <v>103284813</v>
      </c>
      <c r="G1649" s="5"/>
    </row>
    <row r="1650" spans="1:7">
      <c r="A1650" s="4">
        <v>1649</v>
      </c>
      <c r="B1650" s="6" t="s">
        <v>2345</v>
      </c>
      <c r="C1650" s="12" t="s">
        <v>2346</v>
      </c>
      <c r="D1650" s="5">
        <v>30000000</v>
      </c>
      <c r="E1650" s="5">
        <v>74787599</v>
      </c>
      <c r="F1650" s="5">
        <v>74787599</v>
      </c>
      <c r="G1650" s="5"/>
    </row>
    <row r="1651" spans="1:7">
      <c r="A1651" s="4">
        <v>1650</v>
      </c>
      <c r="B1651" s="6">
        <v>38694</v>
      </c>
      <c r="C1651" s="12" t="s">
        <v>2347</v>
      </c>
      <c r="D1651" s="5">
        <v>30000000</v>
      </c>
      <c r="E1651" s="5">
        <v>74494381</v>
      </c>
      <c r="F1651" s="5">
        <v>92494381</v>
      </c>
      <c r="G1651" s="5"/>
    </row>
    <row r="1652" spans="1:7">
      <c r="A1652" s="4">
        <v>1651</v>
      </c>
      <c r="B1652" s="6" t="s">
        <v>2134</v>
      </c>
      <c r="C1652" s="12" t="s">
        <v>2348</v>
      </c>
      <c r="D1652" s="5">
        <v>30000000</v>
      </c>
      <c r="E1652" s="5">
        <v>66502573</v>
      </c>
      <c r="F1652" s="5">
        <v>160502573</v>
      </c>
      <c r="G1652" s="5"/>
    </row>
    <row r="1653" spans="1:7">
      <c r="A1653" s="4">
        <v>1652</v>
      </c>
      <c r="B1653" s="6" t="s">
        <v>656</v>
      </c>
      <c r="C1653" s="12" t="s">
        <v>2349</v>
      </c>
      <c r="D1653" s="5">
        <v>30000000</v>
      </c>
      <c r="E1653" s="5">
        <v>66486205</v>
      </c>
      <c r="F1653" s="5">
        <v>170466405</v>
      </c>
      <c r="G1653" s="5"/>
    </row>
    <row r="1654" spans="1:7">
      <c r="A1654" s="4">
        <v>1653</v>
      </c>
      <c r="B1654" s="6">
        <v>41276</v>
      </c>
      <c r="C1654" s="12" t="s">
        <v>2350</v>
      </c>
      <c r="D1654" s="5">
        <v>30000000</v>
      </c>
      <c r="E1654" s="5">
        <v>66380662</v>
      </c>
      <c r="F1654" s="5">
        <v>115121608</v>
      </c>
      <c r="G1654" s="5"/>
    </row>
    <row r="1655" spans="1:7">
      <c r="A1655" s="4">
        <v>1654</v>
      </c>
      <c r="B1655" s="6" t="s">
        <v>1197</v>
      </c>
      <c r="C1655" s="12" t="s">
        <v>2351</v>
      </c>
      <c r="D1655" s="5">
        <v>30000000</v>
      </c>
      <c r="E1655" s="5">
        <v>65005217</v>
      </c>
      <c r="F1655" s="5">
        <v>107054484</v>
      </c>
      <c r="G1655" s="5"/>
    </row>
    <row r="1656" spans="1:7">
      <c r="A1656" s="4">
        <v>1655</v>
      </c>
      <c r="B1656" s="6" t="s">
        <v>1181</v>
      </c>
      <c r="C1656" s="12" t="s">
        <v>2352</v>
      </c>
      <c r="D1656" s="5">
        <v>30000000</v>
      </c>
      <c r="E1656" s="5">
        <v>64251538</v>
      </c>
      <c r="F1656" s="5">
        <v>122529966</v>
      </c>
      <c r="G1656" s="5"/>
    </row>
    <row r="1657" spans="1:7">
      <c r="A1657" s="4">
        <v>1656</v>
      </c>
      <c r="B1657" s="6" t="s">
        <v>1914</v>
      </c>
      <c r="C1657" s="12" t="s">
        <v>2353</v>
      </c>
      <c r="D1657" s="5">
        <v>30000000</v>
      </c>
      <c r="E1657" s="5">
        <v>64172251</v>
      </c>
      <c r="F1657" s="5">
        <v>71172251</v>
      </c>
      <c r="G1657" s="5"/>
    </row>
    <row r="1658" spans="1:7">
      <c r="A1658" s="4">
        <v>1657</v>
      </c>
      <c r="B1658" s="6">
        <v>34797</v>
      </c>
      <c r="C1658" s="12" t="s">
        <v>2354</v>
      </c>
      <c r="D1658" s="5">
        <v>30000000</v>
      </c>
      <c r="E1658" s="5">
        <v>63658910</v>
      </c>
      <c r="F1658" s="5">
        <v>246100000</v>
      </c>
      <c r="G1658" s="5"/>
    </row>
    <row r="1659" spans="1:7">
      <c r="A1659" s="4">
        <v>1658</v>
      </c>
      <c r="B1659" s="6">
        <v>41129</v>
      </c>
      <c r="C1659" s="12" t="s">
        <v>2355</v>
      </c>
      <c r="D1659" s="5">
        <v>30000000</v>
      </c>
      <c r="E1659" s="5">
        <v>63536011</v>
      </c>
      <c r="F1659" s="5">
        <v>133085295</v>
      </c>
      <c r="G1659" s="5"/>
    </row>
    <row r="1660" spans="1:7">
      <c r="A1660" s="4">
        <v>1659</v>
      </c>
      <c r="B1660" s="6" t="s">
        <v>1337</v>
      </c>
      <c r="C1660" s="12" t="s">
        <v>2356</v>
      </c>
      <c r="D1660" s="5">
        <v>30000000</v>
      </c>
      <c r="E1660" s="5">
        <v>63172463</v>
      </c>
      <c r="F1660" s="5">
        <v>105173042</v>
      </c>
      <c r="G1660" s="5"/>
    </row>
    <row r="1661" spans="1:7">
      <c r="A1661" s="4">
        <v>1660</v>
      </c>
      <c r="B1661" s="6">
        <v>38209</v>
      </c>
      <c r="C1661" s="12" t="s">
        <v>2357</v>
      </c>
      <c r="D1661" s="5">
        <v>30000000</v>
      </c>
      <c r="E1661" s="5">
        <v>61255921</v>
      </c>
      <c r="F1661" s="5">
        <v>61950770</v>
      </c>
      <c r="G1661" s="5"/>
    </row>
    <row r="1662" spans="1:7">
      <c r="A1662" s="4">
        <v>1661</v>
      </c>
      <c r="B1662" s="6" t="s">
        <v>2358</v>
      </c>
      <c r="C1662" s="12" t="s">
        <v>2359</v>
      </c>
      <c r="D1662" s="5">
        <v>30000000</v>
      </c>
      <c r="E1662" s="5">
        <v>60494212</v>
      </c>
      <c r="F1662" s="5">
        <v>64170447</v>
      </c>
      <c r="G1662" s="5"/>
    </row>
    <row r="1663" spans="1:7">
      <c r="A1663" s="4">
        <v>1662</v>
      </c>
      <c r="B1663" s="6" t="s">
        <v>2360</v>
      </c>
      <c r="C1663" s="12" t="s">
        <v>2361</v>
      </c>
      <c r="D1663" s="5">
        <v>30000000</v>
      </c>
      <c r="E1663" s="5">
        <v>60110313</v>
      </c>
      <c r="F1663" s="5">
        <v>81529000</v>
      </c>
      <c r="G1663" s="5"/>
    </row>
    <row r="1664" spans="1:7">
      <c r="A1664" s="4">
        <v>1663</v>
      </c>
      <c r="B1664" s="6">
        <v>40057</v>
      </c>
      <c r="C1664" s="12" t="s">
        <v>2362</v>
      </c>
      <c r="D1664" s="5">
        <v>30000000</v>
      </c>
      <c r="E1664" s="5">
        <v>58715510</v>
      </c>
      <c r="F1664" s="5">
        <v>115150424</v>
      </c>
      <c r="G1664" s="5"/>
    </row>
    <row r="1665" spans="1:7">
      <c r="A1665" s="4">
        <v>1664</v>
      </c>
      <c r="B1665" s="6" t="s">
        <v>826</v>
      </c>
      <c r="C1665" s="12" t="s">
        <v>2363</v>
      </c>
      <c r="D1665" s="5">
        <v>30000000</v>
      </c>
      <c r="E1665" s="5">
        <v>58156435</v>
      </c>
      <c r="F1665" s="5">
        <v>65121280</v>
      </c>
      <c r="G1665" s="5"/>
    </row>
    <row r="1666" spans="1:7">
      <c r="A1666" s="4">
        <v>1665</v>
      </c>
      <c r="B1666" s="6" t="s">
        <v>1145</v>
      </c>
      <c r="C1666" s="12" t="s">
        <v>2364</v>
      </c>
      <c r="D1666" s="5">
        <v>30000000</v>
      </c>
      <c r="E1666" s="5">
        <v>57139723</v>
      </c>
      <c r="F1666" s="5">
        <v>96439723</v>
      </c>
      <c r="G1666" s="5"/>
    </row>
    <row r="1667" spans="1:7">
      <c r="A1667" s="4">
        <v>1666</v>
      </c>
      <c r="B1667" s="6" t="s">
        <v>18</v>
      </c>
      <c r="C1667" s="12" t="s">
        <v>2365</v>
      </c>
      <c r="D1667" s="5">
        <v>30000000</v>
      </c>
      <c r="E1667" s="5">
        <v>56816662</v>
      </c>
      <c r="F1667" s="5">
        <v>162942835</v>
      </c>
      <c r="G1667" s="5"/>
    </row>
    <row r="1668" spans="1:7">
      <c r="A1668" s="4">
        <v>1667</v>
      </c>
      <c r="B1668" s="6">
        <v>38482</v>
      </c>
      <c r="C1668" s="12" t="s">
        <v>2366</v>
      </c>
      <c r="D1668" s="5">
        <v>30000000</v>
      </c>
      <c r="E1668" s="5">
        <v>56068547</v>
      </c>
      <c r="F1668" s="5">
        <v>197593152</v>
      </c>
      <c r="G1668" s="5"/>
    </row>
    <row r="1669" spans="1:7">
      <c r="A1669" s="4">
        <v>1668</v>
      </c>
      <c r="B1669" s="6" t="s">
        <v>864</v>
      </c>
      <c r="C1669" s="12" t="s">
        <v>2367</v>
      </c>
      <c r="D1669" s="5">
        <v>30000000</v>
      </c>
      <c r="E1669" s="5">
        <v>53695808</v>
      </c>
      <c r="F1669" s="5">
        <v>155769678</v>
      </c>
      <c r="G1669" s="5"/>
    </row>
    <row r="1670" spans="1:7">
      <c r="A1670" s="4">
        <v>1669</v>
      </c>
      <c r="B1670" s="6" t="s">
        <v>1269</v>
      </c>
      <c r="C1670" s="12" t="s">
        <v>2368</v>
      </c>
      <c r="D1670" s="5">
        <v>30000000</v>
      </c>
      <c r="E1670" s="5">
        <v>53359111</v>
      </c>
      <c r="F1670" s="5">
        <v>114770654</v>
      </c>
      <c r="G1670" s="5"/>
    </row>
    <row r="1671" spans="1:7">
      <c r="A1671" s="4">
        <v>1670</v>
      </c>
      <c r="B1671" s="6" t="s">
        <v>73</v>
      </c>
      <c r="C1671" s="12" t="s">
        <v>2369</v>
      </c>
      <c r="D1671" s="5">
        <v>30000000</v>
      </c>
      <c r="E1671" s="5">
        <v>53032453</v>
      </c>
      <c r="F1671" s="5">
        <v>82148538</v>
      </c>
      <c r="G1671" s="5"/>
    </row>
    <row r="1672" spans="1:7">
      <c r="A1672" s="4">
        <v>1671</v>
      </c>
      <c r="B1672" s="6">
        <v>37046</v>
      </c>
      <c r="C1672" s="12" t="s">
        <v>2370</v>
      </c>
      <c r="D1672" s="5">
        <v>30000000</v>
      </c>
      <c r="E1672" s="5">
        <v>52990775</v>
      </c>
      <c r="F1672" s="5">
        <v>83282296</v>
      </c>
      <c r="G1672" s="5"/>
    </row>
    <row r="1673" spans="1:7">
      <c r="A1673" s="4">
        <v>1672</v>
      </c>
      <c r="B1673" s="6">
        <v>36496</v>
      </c>
      <c r="C1673" s="12" t="s">
        <v>2371</v>
      </c>
      <c r="D1673" s="5">
        <v>30000000</v>
      </c>
      <c r="E1673" s="5">
        <v>52880016</v>
      </c>
      <c r="F1673" s="5">
        <v>52880016</v>
      </c>
      <c r="G1673" s="5"/>
    </row>
    <row r="1674" spans="1:7">
      <c r="A1674" s="4">
        <v>1673</v>
      </c>
      <c r="B1674" s="6" t="s">
        <v>612</v>
      </c>
      <c r="C1674" s="12" t="s">
        <v>2372</v>
      </c>
      <c r="D1674" s="5">
        <v>30000000</v>
      </c>
      <c r="E1674" s="5">
        <v>52421953</v>
      </c>
      <c r="F1674" s="5">
        <v>88725208</v>
      </c>
      <c r="G1674" s="5"/>
    </row>
    <row r="1675" spans="1:7">
      <c r="A1675" s="4">
        <v>1674</v>
      </c>
      <c r="B1675" s="6">
        <v>32757</v>
      </c>
      <c r="C1675" s="12" t="s">
        <v>2373</v>
      </c>
      <c r="D1675" s="5">
        <v>30000000</v>
      </c>
      <c r="E1675" s="5">
        <v>52210049</v>
      </c>
      <c r="F1675" s="5">
        <v>70200000</v>
      </c>
      <c r="G1675" s="5"/>
    </row>
    <row r="1676" spans="1:7">
      <c r="A1676" s="4">
        <v>1675</v>
      </c>
      <c r="B1676" s="6">
        <v>37322</v>
      </c>
      <c r="C1676" s="12" t="s">
        <v>2374</v>
      </c>
      <c r="D1676" s="5">
        <v>30000000</v>
      </c>
      <c r="E1676" s="5">
        <v>51432423</v>
      </c>
      <c r="F1676" s="5">
        <v>62432423</v>
      </c>
      <c r="G1676" s="5"/>
    </row>
    <row r="1677" spans="1:7">
      <c r="A1677" s="4">
        <v>1676</v>
      </c>
      <c r="B1677" s="6" t="s">
        <v>2375</v>
      </c>
      <c r="C1677" s="12" t="s">
        <v>2376</v>
      </c>
      <c r="D1677" s="5">
        <v>30000000</v>
      </c>
      <c r="E1677" s="5">
        <v>51041856</v>
      </c>
      <c r="F1677" s="5">
        <v>51041856</v>
      </c>
      <c r="G1677" s="5"/>
    </row>
    <row r="1678" spans="1:7">
      <c r="A1678" s="4">
        <v>1677</v>
      </c>
      <c r="B1678" s="6">
        <v>39275</v>
      </c>
      <c r="C1678" s="12" t="s">
        <v>2377</v>
      </c>
      <c r="D1678" s="5">
        <v>30000000</v>
      </c>
      <c r="E1678" s="5">
        <v>50980159</v>
      </c>
      <c r="F1678" s="5">
        <v>129779728</v>
      </c>
      <c r="G1678" s="5"/>
    </row>
    <row r="1679" spans="1:7">
      <c r="A1679" s="4">
        <v>1678</v>
      </c>
      <c r="B1679" s="6" t="s">
        <v>2378</v>
      </c>
      <c r="C1679" s="12" t="s">
        <v>2379</v>
      </c>
      <c r="D1679" s="5">
        <v>30000000</v>
      </c>
      <c r="E1679" s="5">
        <v>50327960</v>
      </c>
      <c r="F1679" s="5">
        <v>152627960</v>
      </c>
      <c r="G1679" s="5"/>
    </row>
    <row r="1680" spans="1:7">
      <c r="A1680" s="4">
        <v>1679</v>
      </c>
      <c r="B1680" s="6" t="s">
        <v>1075</v>
      </c>
      <c r="C1680" s="12" t="s">
        <v>2380</v>
      </c>
      <c r="D1680" s="5">
        <v>30000000</v>
      </c>
      <c r="E1680" s="5">
        <v>49772522</v>
      </c>
      <c r="F1680" s="5">
        <v>89955540</v>
      </c>
      <c r="G1680" s="5"/>
    </row>
    <row r="1681" spans="1:7">
      <c r="A1681" s="4">
        <v>1680</v>
      </c>
      <c r="B1681" s="6" t="s">
        <v>1061</v>
      </c>
      <c r="C1681" s="12" t="s">
        <v>2381</v>
      </c>
      <c r="D1681" s="5">
        <v>30000000</v>
      </c>
      <c r="E1681" s="5">
        <v>46889293</v>
      </c>
      <c r="F1681" s="5">
        <v>78571737</v>
      </c>
      <c r="G1681" s="5"/>
    </row>
    <row r="1682" spans="1:7">
      <c r="A1682" s="4">
        <v>1681</v>
      </c>
      <c r="B1682" s="6" t="s">
        <v>2382</v>
      </c>
      <c r="C1682" s="12" t="s">
        <v>2383</v>
      </c>
      <c r="D1682" s="5">
        <v>30000000</v>
      </c>
      <c r="E1682" s="5">
        <v>45892212</v>
      </c>
      <c r="F1682" s="5">
        <v>45892212</v>
      </c>
      <c r="G1682" s="5"/>
    </row>
    <row r="1683" spans="1:7">
      <c r="A1683" s="4">
        <v>1682</v>
      </c>
      <c r="B1683" s="6" t="s">
        <v>2384</v>
      </c>
      <c r="C1683" s="12" t="s">
        <v>2385</v>
      </c>
      <c r="D1683" s="5">
        <v>30000000</v>
      </c>
      <c r="E1683" s="5">
        <v>44338224</v>
      </c>
      <c r="F1683" s="5">
        <v>54052249</v>
      </c>
      <c r="G1683" s="5"/>
    </row>
    <row r="1684" spans="1:7">
      <c r="A1684" s="4">
        <v>1683</v>
      </c>
      <c r="B1684" s="6" t="s">
        <v>593</v>
      </c>
      <c r="C1684" s="12" t="s">
        <v>2386</v>
      </c>
      <c r="D1684" s="5">
        <v>30000000</v>
      </c>
      <c r="E1684" s="5">
        <v>43746923</v>
      </c>
      <c r="F1684" s="5">
        <v>133946923</v>
      </c>
      <c r="G1684" s="5"/>
    </row>
    <row r="1685" spans="1:7">
      <c r="A1685" s="4">
        <v>1684</v>
      </c>
      <c r="B1685" s="6" t="s">
        <v>1678</v>
      </c>
      <c r="C1685" s="12" t="s">
        <v>2387</v>
      </c>
      <c r="D1685" s="5">
        <v>30000000</v>
      </c>
      <c r="E1685" s="5">
        <v>42647449</v>
      </c>
      <c r="F1685" s="5">
        <v>42799060</v>
      </c>
      <c r="G1685" s="5"/>
    </row>
    <row r="1686" spans="1:7">
      <c r="A1686" s="4">
        <v>1685</v>
      </c>
      <c r="B1686" s="6" t="s">
        <v>2388</v>
      </c>
      <c r="C1686" s="12" t="s">
        <v>2389</v>
      </c>
      <c r="D1686" s="5">
        <v>30000000</v>
      </c>
      <c r="E1686" s="5">
        <v>42629776</v>
      </c>
      <c r="F1686" s="5">
        <v>69057415</v>
      </c>
      <c r="G1686" s="5"/>
    </row>
    <row r="1687" spans="1:7">
      <c r="A1687" s="4">
        <v>1686</v>
      </c>
      <c r="B1687" s="6">
        <v>40337</v>
      </c>
      <c r="C1687" s="12" t="s">
        <v>2390</v>
      </c>
      <c r="D1687" s="5">
        <v>30000000</v>
      </c>
      <c r="E1687" s="5">
        <v>42400223</v>
      </c>
      <c r="F1687" s="5">
        <v>165889117</v>
      </c>
      <c r="G1687" s="5"/>
    </row>
    <row r="1688" spans="1:7">
      <c r="A1688" s="4">
        <v>1687</v>
      </c>
      <c r="B1688" s="6" t="s">
        <v>141</v>
      </c>
      <c r="C1688" s="12" t="s">
        <v>2391</v>
      </c>
      <c r="D1688" s="5">
        <v>30000000</v>
      </c>
      <c r="E1688" s="5">
        <v>42100625</v>
      </c>
      <c r="F1688" s="5">
        <v>91388487</v>
      </c>
      <c r="G1688" s="5"/>
    </row>
    <row r="1689" spans="1:7">
      <c r="A1689" s="4">
        <v>1688</v>
      </c>
      <c r="B1689" s="6" t="s">
        <v>2384</v>
      </c>
      <c r="C1689" s="12" t="s">
        <v>2392</v>
      </c>
      <c r="D1689" s="5">
        <v>30000000</v>
      </c>
      <c r="E1689" s="5">
        <v>42073277</v>
      </c>
      <c r="F1689" s="5">
        <v>70768144</v>
      </c>
      <c r="G1689" s="5"/>
    </row>
    <row r="1690" spans="1:7">
      <c r="A1690" s="4">
        <v>1689</v>
      </c>
      <c r="B1690" s="6" t="s">
        <v>2393</v>
      </c>
      <c r="C1690" s="12" t="s">
        <v>2394</v>
      </c>
      <c r="D1690" s="5">
        <v>30000000</v>
      </c>
      <c r="E1690" s="5">
        <v>42070939</v>
      </c>
      <c r="F1690" s="5">
        <v>47902566</v>
      </c>
      <c r="G1690" s="5"/>
    </row>
    <row r="1691" spans="1:7">
      <c r="A1691" s="4">
        <v>1690</v>
      </c>
      <c r="B1691" s="6">
        <v>39001</v>
      </c>
      <c r="C1691" s="12" t="s">
        <v>2395</v>
      </c>
      <c r="D1691" s="5">
        <v>30000000</v>
      </c>
      <c r="E1691" s="5">
        <v>40435190</v>
      </c>
      <c r="F1691" s="5">
        <v>53572822</v>
      </c>
      <c r="G1691" s="5"/>
    </row>
    <row r="1692" spans="1:7">
      <c r="A1692" s="4">
        <v>1691</v>
      </c>
      <c r="B1692" s="6">
        <v>40759</v>
      </c>
      <c r="C1692" s="12" t="s">
        <v>2396</v>
      </c>
      <c r="D1692" s="5">
        <v>30000000</v>
      </c>
      <c r="E1692" s="5">
        <v>40259119</v>
      </c>
      <c r="F1692" s="5">
        <v>65343694</v>
      </c>
      <c r="G1692" s="5"/>
    </row>
    <row r="1693" spans="1:7">
      <c r="A1693" s="4">
        <v>1692</v>
      </c>
      <c r="B1693" s="6" t="s">
        <v>540</v>
      </c>
      <c r="C1693" s="12" t="s">
        <v>2397</v>
      </c>
      <c r="D1693" s="5">
        <v>30000000</v>
      </c>
      <c r="E1693" s="5">
        <v>40118420</v>
      </c>
      <c r="F1693" s="5">
        <v>51618420</v>
      </c>
      <c r="G1693" s="5"/>
    </row>
    <row r="1694" spans="1:7">
      <c r="A1694" s="4">
        <v>1693</v>
      </c>
      <c r="B1694" s="6" t="s">
        <v>2398</v>
      </c>
      <c r="C1694" s="12" t="s">
        <v>2399</v>
      </c>
      <c r="D1694" s="5">
        <v>30000000</v>
      </c>
      <c r="E1694" s="5">
        <v>39568996</v>
      </c>
      <c r="F1694" s="5">
        <v>80276156</v>
      </c>
      <c r="G1694" s="5"/>
    </row>
    <row r="1695" spans="1:7">
      <c r="A1695" s="4">
        <v>1694</v>
      </c>
      <c r="B1695" s="6" t="s">
        <v>2400</v>
      </c>
      <c r="C1695" s="12" t="s">
        <v>2401</v>
      </c>
      <c r="D1695" s="5">
        <v>30000000</v>
      </c>
      <c r="E1695" s="5">
        <v>38747385</v>
      </c>
      <c r="F1695" s="5">
        <v>38747385</v>
      </c>
      <c r="G1695" s="5"/>
    </row>
    <row r="1696" spans="1:7">
      <c r="A1696" s="4">
        <v>1695</v>
      </c>
      <c r="B1696" s="6" t="s">
        <v>1236</v>
      </c>
      <c r="C1696" s="12" t="s">
        <v>2402</v>
      </c>
      <c r="D1696" s="5">
        <v>30000000</v>
      </c>
      <c r="E1696" s="5">
        <v>38432823</v>
      </c>
      <c r="F1696" s="5">
        <v>41457834</v>
      </c>
      <c r="G1696" s="5"/>
    </row>
    <row r="1697" spans="1:7">
      <c r="A1697" s="4">
        <v>1696</v>
      </c>
      <c r="B1697" s="6" t="s">
        <v>2403</v>
      </c>
      <c r="C1697" s="12" t="s">
        <v>2404</v>
      </c>
      <c r="D1697" s="5">
        <v>30000000</v>
      </c>
      <c r="E1697" s="5">
        <v>38413606</v>
      </c>
      <c r="F1697" s="5">
        <v>81613606</v>
      </c>
      <c r="G1697" s="5"/>
    </row>
    <row r="1698" spans="1:7">
      <c r="A1698" s="4">
        <v>1697</v>
      </c>
      <c r="B1698" s="6" t="s">
        <v>1604</v>
      </c>
      <c r="C1698" s="12" t="s">
        <v>2405</v>
      </c>
      <c r="D1698" s="5">
        <v>30000000</v>
      </c>
      <c r="E1698" s="5">
        <v>38233676</v>
      </c>
      <c r="F1698" s="5">
        <v>84646831</v>
      </c>
      <c r="G1698" s="5"/>
    </row>
    <row r="1699" spans="1:7">
      <c r="A1699" s="4">
        <v>1698</v>
      </c>
      <c r="B1699" s="6" t="s">
        <v>2406</v>
      </c>
      <c r="C1699" s="12" t="s">
        <v>2407</v>
      </c>
      <c r="D1699" s="5">
        <v>30000000</v>
      </c>
      <c r="E1699" s="5">
        <v>38122000</v>
      </c>
      <c r="F1699" s="5">
        <v>38122000</v>
      </c>
      <c r="G1699" s="5"/>
    </row>
    <row r="1700" spans="1:7">
      <c r="A1700" s="4">
        <v>1699</v>
      </c>
      <c r="B1700" s="6" t="s">
        <v>2408</v>
      </c>
      <c r="C1700" s="12" t="s">
        <v>2409</v>
      </c>
      <c r="D1700" s="5">
        <v>30000000</v>
      </c>
      <c r="E1700" s="5">
        <v>36918811</v>
      </c>
      <c r="F1700" s="5">
        <v>51078541</v>
      </c>
      <c r="G1700" s="5"/>
    </row>
    <row r="1701" spans="1:7">
      <c r="A1701" s="4">
        <v>1700</v>
      </c>
      <c r="B1701" s="6" t="s">
        <v>1872</v>
      </c>
      <c r="C1701" s="12" t="s">
        <v>2410</v>
      </c>
      <c r="D1701" s="5">
        <v>30000000</v>
      </c>
      <c r="E1701" s="5">
        <v>35927406</v>
      </c>
      <c r="F1701" s="5">
        <v>51327406</v>
      </c>
      <c r="G1701" s="5"/>
    </row>
    <row r="1702" spans="1:7">
      <c r="A1702" s="4">
        <v>1701</v>
      </c>
      <c r="B1702" s="6">
        <v>40550</v>
      </c>
      <c r="C1702" s="12" t="s">
        <v>2411</v>
      </c>
      <c r="D1702" s="5">
        <v>30000000</v>
      </c>
      <c r="E1702" s="5">
        <v>35608245</v>
      </c>
      <c r="F1702" s="5">
        <v>61449135</v>
      </c>
      <c r="G1702" s="5"/>
    </row>
    <row r="1703" spans="1:7">
      <c r="A1703" s="4">
        <v>1702</v>
      </c>
      <c r="B1703" s="6" t="s">
        <v>973</v>
      </c>
      <c r="C1703" s="12" t="s">
        <v>2412</v>
      </c>
      <c r="D1703" s="5">
        <v>30000000</v>
      </c>
      <c r="E1703" s="5">
        <v>35266619</v>
      </c>
      <c r="F1703" s="5">
        <v>82409520</v>
      </c>
      <c r="G1703" s="5"/>
    </row>
    <row r="1704" spans="1:7">
      <c r="A1704" s="4">
        <v>1703</v>
      </c>
      <c r="B1704" s="6">
        <v>38721</v>
      </c>
      <c r="C1704" s="12" t="s">
        <v>2413</v>
      </c>
      <c r="D1704" s="5">
        <v>30000000</v>
      </c>
      <c r="E1704" s="5">
        <v>34742066</v>
      </c>
      <c r="F1704" s="5">
        <v>65390493</v>
      </c>
      <c r="G1704" s="5"/>
    </row>
    <row r="1705" spans="1:7">
      <c r="A1705" s="4">
        <v>1704</v>
      </c>
      <c r="B1705" s="6" t="s">
        <v>11</v>
      </c>
      <c r="C1705" s="12" t="s">
        <v>2414</v>
      </c>
      <c r="D1705" s="5">
        <v>30000000</v>
      </c>
      <c r="E1705" s="5">
        <v>32367005</v>
      </c>
      <c r="F1705" s="5">
        <v>102716321</v>
      </c>
      <c r="G1705" s="5"/>
    </row>
    <row r="1706" spans="1:7">
      <c r="A1706" s="4">
        <v>1705</v>
      </c>
      <c r="B1706" s="6">
        <v>42069</v>
      </c>
      <c r="C1706" s="12" t="s">
        <v>2415</v>
      </c>
      <c r="D1706" s="5">
        <v>30000000</v>
      </c>
      <c r="E1706" s="5">
        <v>32363404</v>
      </c>
      <c r="F1706" s="5">
        <v>46225326</v>
      </c>
      <c r="G1706" s="5"/>
    </row>
    <row r="1707" spans="1:7">
      <c r="A1707" s="4">
        <v>1706</v>
      </c>
      <c r="B1707" s="6">
        <v>36897</v>
      </c>
      <c r="C1707" s="12" t="s">
        <v>2416</v>
      </c>
      <c r="D1707" s="5">
        <v>30000000</v>
      </c>
      <c r="E1707" s="5">
        <v>32267774</v>
      </c>
      <c r="F1707" s="5">
        <v>38462071</v>
      </c>
      <c r="G1707" s="5"/>
    </row>
    <row r="1708" spans="1:7">
      <c r="A1708" s="4">
        <v>1707</v>
      </c>
      <c r="B1708" s="6">
        <v>41488</v>
      </c>
      <c r="C1708" s="12" t="s">
        <v>2417</v>
      </c>
      <c r="D1708" s="5">
        <v>30000000</v>
      </c>
      <c r="E1708" s="5">
        <v>32172757</v>
      </c>
      <c r="F1708" s="5">
        <v>66742138</v>
      </c>
      <c r="G1708" s="5"/>
    </row>
    <row r="1709" spans="1:7">
      <c r="A1709" s="4">
        <v>1708</v>
      </c>
      <c r="B1709" s="6">
        <v>40065</v>
      </c>
      <c r="C1709" s="12">
        <v>9</v>
      </c>
      <c r="D1709" s="5">
        <v>30000000</v>
      </c>
      <c r="E1709" s="5">
        <v>31749894</v>
      </c>
      <c r="F1709" s="5">
        <v>48559999</v>
      </c>
      <c r="G1709" s="5"/>
    </row>
    <row r="1710" spans="1:7">
      <c r="A1710" s="4">
        <v>1709</v>
      </c>
      <c r="B1710" s="6">
        <v>41677</v>
      </c>
      <c r="C1710" s="12" t="s">
        <v>2418</v>
      </c>
      <c r="D1710" s="5">
        <v>30000000</v>
      </c>
      <c r="E1710" s="5">
        <v>30577122</v>
      </c>
      <c r="F1710" s="5">
        <v>87956618</v>
      </c>
      <c r="G1710" s="5"/>
    </row>
    <row r="1711" spans="1:7">
      <c r="A1711" s="4">
        <v>1710</v>
      </c>
      <c r="B1711" s="6">
        <v>41647</v>
      </c>
      <c r="C1711" s="12" t="s">
        <v>2419</v>
      </c>
      <c r="D1711" s="5">
        <v>30000000</v>
      </c>
      <c r="E1711" s="5">
        <v>30569935</v>
      </c>
      <c r="F1711" s="5">
        <v>33315804</v>
      </c>
      <c r="G1711" s="5"/>
    </row>
    <row r="1712" spans="1:7">
      <c r="A1712" s="4">
        <v>1711</v>
      </c>
      <c r="B1712" s="6" t="s">
        <v>1357</v>
      </c>
      <c r="C1712" s="12" t="s">
        <v>2420</v>
      </c>
      <c r="D1712" s="5">
        <v>30000000</v>
      </c>
      <c r="E1712" s="5">
        <v>28700285</v>
      </c>
      <c r="F1712" s="5">
        <v>61623819</v>
      </c>
      <c r="G1712" s="5"/>
    </row>
    <row r="1713" spans="1:7">
      <c r="A1713" s="4">
        <v>1712</v>
      </c>
      <c r="B1713" s="6">
        <v>38021</v>
      </c>
      <c r="C1713" s="12" t="s">
        <v>2421</v>
      </c>
      <c r="D1713" s="5">
        <v>30000000</v>
      </c>
      <c r="E1713" s="5">
        <v>28165882</v>
      </c>
      <c r="F1713" s="5">
        <v>29356757</v>
      </c>
      <c r="G1713" s="5"/>
    </row>
    <row r="1714" spans="1:7">
      <c r="A1714" s="4">
        <v>1713</v>
      </c>
      <c r="B1714" s="6" t="s">
        <v>40</v>
      </c>
      <c r="C1714" s="12" t="s">
        <v>2422</v>
      </c>
      <c r="D1714" s="5">
        <v>30000000</v>
      </c>
      <c r="E1714" s="5">
        <v>26692846</v>
      </c>
      <c r="F1714" s="5">
        <v>50145607</v>
      </c>
      <c r="G1714" s="5"/>
    </row>
    <row r="1715" spans="1:7">
      <c r="A1715" s="4">
        <v>1714</v>
      </c>
      <c r="B1715" s="6" t="s">
        <v>1151</v>
      </c>
      <c r="C1715" s="12" t="s">
        <v>2423</v>
      </c>
      <c r="D1715" s="5">
        <v>30000000</v>
      </c>
      <c r="E1715" s="5">
        <v>26528684</v>
      </c>
      <c r="F1715" s="5">
        <v>29203383</v>
      </c>
      <c r="G1715" s="5"/>
    </row>
    <row r="1716" spans="1:7">
      <c r="A1716" s="4">
        <v>1715</v>
      </c>
      <c r="B1716" s="6" t="s">
        <v>883</v>
      </c>
      <c r="C1716" s="12" t="s">
        <v>2424</v>
      </c>
      <c r="D1716" s="5">
        <v>30000000</v>
      </c>
      <c r="E1716" s="5">
        <v>26214846</v>
      </c>
      <c r="F1716" s="5">
        <v>26214846</v>
      </c>
      <c r="G1716" s="5"/>
    </row>
    <row r="1717" spans="1:7">
      <c r="A1717" s="4">
        <v>1716</v>
      </c>
      <c r="B1717" s="6">
        <v>34797</v>
      </c>
      <c r="C1717" s="12" t="s">
        <v>2425</v>
      </c>
      <c r="D1717" s="5">
        <v>30000000</v>
      </c>
      <c r="E1717" s="5">
        <v>23998226</v>
      </c>
      <c r="F1717" s="5">
        <v>23998226</v>
      </c>
      <c r="G1717" s="5"/>
    </row>
    <row r="1718" spans="1:7">
      <c r="A1718" s="4">
        <v>1717</v>
      </c>
      <c r="B1718" s="6" t="s">
        <v>2075</v>
      </c>
      <c r="C1718" s="12" t="s">
        <v>2426</v>
      </c>
      <c r="D1718" s="5">
        <v>30000000</v>
      </c>
      <c r="E1718" s="5">
        <v>23337196</v>
      </c>
      <c r="F1718" s="5">
        <v>26708196</v>
      </c>
      <c r="G1718" s="5"/>
    </row>
    <row r="1719" spans="1:7">
      <c r="A1719" s="4">
        <v>1718</v>
      </c>
      <c r="B1719" s="6">
        <v>40635</v>
      </c>
      <c r="C1719" s="12" t="s">
        <v>2427</v>
      </c>
      <c r="D1719" s="5">
        <v>30000000</v>
      </c>
      <c r="E1719" s="5">
        <v>23209310</v>
      </c>
      <c r="F1719" s="5">
        <v>104283753</v>
      </c>
      <c r="G1719" s="5"/>
    </row>
    <row r="1720" spans="1:7">
      <c r="A1720" s="4">
        <v>1719</v>
      </c>
      <c r="B1720" s="6" t="s">
        <v>859</v>
      </c>
      <c r="C1720" s="12" t="s">
        <v>2428</v>
      </c>
      <c r="D1720" s="5">
        <v>30000000</v>
      </c>
      <c r="E1720" s="5">
        <v>22530295</v>
      </c>
      <c r="F1720" s="5">
        <v>60772856</v>
      </c>
      <c r="G1720" s="5"/>
    </row>
    <row r="1721" spans="1:7">
      <c r="A1721" s="4">
        <v>1720</v>
      </c>
      <c r="B1721" s="6" t="s">
        <v>966</v>
      </c>
      <c r="C1721" s="12" t="s">
        <v>2429</v>
      </c>
      <c r="D1721" s="5">
        <v>30000000</v>
      </c>
      <c r="E1721" s="5">
        <v>21800302</v>
      </c>
      <c r="F1721" s="5">
        <v>21827296</v>
      </c>
      <c r="G1721" s="5"/>
    </row>
    <row r="1722" spans="1:7">
      <c r="A1722" s="4">
        <v>1721</v>
      </c>
      <c r="B1722" s="6" t="s">
        <v>56</v>
      </c>
      <c r="C1722" s="12" t="s">
        <v>2430</v>
      </c>
      <c r="D1722" s="5">
        <v>30000000</v>
      </c>
      <c r="E1722" s="5">
        <v>21148651</v>
      </c>
      <c r="F1722" s="5">
        <v>67255916</v>
      </c>
      <c r="G1722" s="5"/>
    </row>
    <row r="1723" spans="1:7">
      <c r="A1723" s="4">
        <v>1722</v>
      </c>
      <c r="B1723" s="6">
        <v>38146</v>
      </c>
      <c r="C1723" s="12" t="s">
        <v>2431</v>
      </c>
      <c r="D1723" s="5">
        <v>30000000</v>
      </c>
      <c r="E1723" s="5">
        <v>20422207</v>
      </c>
      <c r="F1723" s="5">
        <v>21758371</v>
      </c>
      <c r="G1723" s="5"/>
    </row>
    <row r="1724" spans="1:7">
      <c r="A1724" s="4">
        <v>1723</v>
      </c>
      <c r="B1724" s="6" t="s">
        <v>2432</v>
      </c>
      <c r="C1724" s="12" t="s">
        <v>2433</v>
      </c>
      <c r="D1724" s="5">
        <v>30000000</v>
      </c>
      <c r="E1724" s="5">
        <v>20040895</v>
      </c>
      <c r="F1724" s="5">
        <v>36040895</v>
      </c>
      <c r="G1724" s="5"/>
    </row>
    <row r="1725" spans="1:7">
      <c r="A1725" s="4">
        <v>1724</v>
      </c>
      <c r="B1725" s="6">
        <v>41374</v>
      </c>
      <c r="C1725" s="12" t="s">
        <v>2434</v>
      </c>
      <c r="D1725" s="5">
        <v>30000000</v>
      </c>
      <c r="E1725" s="5">
        <v>19316646</v>
      </c>
      <c r="F1725" s="5">
        <v>60512680</v>
      </c>
      <c r="G1725" s="5"/>
    </row>
    <row r="1726" spans="1:7">
      <c r="A1726" s="4">
        <v>1725</v>
      </c>
      <c r="B1726" s="6">
        <v>35948</v>
      </c>
      <c r="C1726" s="12" t="s">
        <v>2435</v>
      </c>
      <c r="D1726" s="5">
        <v>30000000</v>
      </c>
      <c r="E1726" s="5">
        <v>19035741</v>
      </c>
      <c r="F1726" s="5">
        <v>19035741</v>
      </c>
      <c r="G1726" s="5"/>
    </row>
    <row r="1727" spans="1:7">
      <c r="A1727" s="4">
        <v>1726</v>
      </c>
      <c r="B1727" s="6">
        <v>38779</v>
      </c>
      <c r="C1727" s="12" t="s">
        <v>2436</v>
      </c>
      <c r="D1727" s="5">
        <v>30000000</v>
      </c>
      <c r="E1727" s="5">
        <v>18522064</v>
      </c>
      <c r="F1727" s="5">
        <v>30962112</v>
      </c>
      <c r="G1727" s="5"/>
    </row>
    <row r="1728" spans="1:7">
      <c r="A1728" s="4">
        <v>1727</v>
      </c>
      <c r="B1728" s="6" t="s">
        <v>970</v>
      </c>
      <c r="C1728" s="12" t="s">
        <v>2437</v>
      </c>
      <c r="D1728" s="5">
        <v>30000000</v>
      </c>
      <c r="E1728" s="5">
        <v>18324242</v>
      </c>
      <c r="F1728" s="5">
        <v>23676771</v>
      </c>
      <c r="G1728" s="5"/>
    </row>
    <row r="1729" spans="1:7">
      <c r="A1729" s="4">
        <v>1728</v>
      </c>
      <c r="B1729" s="6" t="s">
        <v>635</v>
      </c>
      <c r="C1729" s="12" t="s">
        <v>2438</v>
      </c>
      <c r="D1729" s="5">
        <v>30000000</v>
      </c>
      <c r="E1729" s="5">
        <v>18298649</v>
      </c>
      <c r="F1729" s="5">
        <v>40520649</v>
      </c>
      <c r="G1729" s="5"/>
    </row>
    <row r="1730" spans="1:7">
      <c r="A1730" s="4">
        <v>1729</v>
      </c>
      <c r="B1730" s="6" t="s">
        <v>2439</v>
      </c>
      <c r="C1730" s="12" t="s">
        <v>2440</v>
      </c>
      <c r="D1730" s="5">
        <v>30000000</v>
      </c>
      <c r="E1730" s="5">
        <v>17266505</v>
      </c>
      <c r="F1730" s="5">
        <v>36722311</v>
      </c>
      <c r="G1730" s="5"/>
    </row>
    <row r="1731" spans="1:7">
      <c r="A1731" s="4">
        <v>1730</v>
      </c>
      <c r="B1731" s="6" t="s">
        <v>2441</v>
      </c>
      <c r="C1731" s="12" t="s">
        <v>2442</v>
      </c>
      <c r="D1731" s="5">
        <v>30000000</v>
      </c>
      <c r="E1731" s="5">
        <v>17192205</v>
      </c>
      <c r="F1731" s="5">
        <v>19892205</v>
      </c>
      <c r="G1731" s="5"/>
    </row>
    <row r="1732" spans="1:7">
      <c r="A1732" s="4">
        <v>1731</v>
      </c>
      <c r="B1732" s="6">
        <v>40274</v>
      </c>
      <c r="C1732" s="12" t="s">
        <v>2443</v>
      </c>
      <c r="D1732" s="5">
        <v>30000000</v>
      </c>
      <c r="E1732" s="5">
        <v>17010170</v>
      </c>
      <c r="F1732" s="5">
        <v>26857459</v>
      </c>
      <c r="G1732" s="5"/>
    </row>
    <row r="1733" spans="1:7">
      <c r="A1733" s="4">
        <v>1732</v>
      </c>
      <c r="B1733" s="6" t="s">
        <v>1337</v>
      </c>
      <c r="C1733" s="12" t="s">
        <v>2444</v>
      </c>
      <c r="D1733" s="5">
        <v>30000000</v>
      </c>
      <c r="E1733" s="5">
        <v>16930884</v>
      </c>
      <c r="F1733" s="5">
        <v>32955399</v>
      </c>
      <c r="G1733" s="5"/>
    </row>
    <row r="1734" spans="1:7">
      <c r="A1734" s="4">
        <v>1733</v>
      </c>
      <c r="B1734" s="6">
        <v>38234</v>
      </c>
      <c r="C1734" s="12" t="s">
        <v>2445</v>
      </c>
      <c r="D1734" s="5">
        <v>30000000</v>
      </c>
      <c r="E1734" s="5">
        <v>16323969</v>
      </c>
      <c r="F1734" s="5">
        <v>26323969</v>
      </c>
      <c r="G1734" s="5"/>
    </row>
    <row r="1735" spans="1:7">
      <c r="A1735" s="4">
        <v>1734</v>
      </c>
      <c r="B1735" s="6">
        <v>31420</v>
      </c>
      <c r="C1735" s="12" t="s">
        <v>2446</v>
      </c>
      <c r="D1735" s="5">
        <v>30000000</v>
      </c>
      <c r="E1735" s="5">
        <v>16295774</v>
      </c>
      <c r="F1735" s="5">
        <v>16295774</v>
      </c>
      <c r="G1735" s="5"/>
    </row>
    <row r="1736" spans="1:7">
      <c r="A1736" s="4">
        <v>1735</v>
      </c>
      <c r="B1736" s="6" t="s">
        <v>1347</v>
      </c>
      <c r="C1736" s="12" t="s">
        <v>2447</v>
      </c>
      <c r="D1736" s="5">
        <v>30000000</v>
      </c>
      <c r="E1736" s="5">
        <v>15740721</v>
      </c>
      <c r="F1736" s="5">
        <v>43440721</v>
      </c>
      <c r="G1736" s="5"/>
    </row>
    <row r="1737" spans="1:7">
      <c r="A1737" s="4">
        <v>1736</v>
      </c>
      <c r="B1737" s="6" t="s">
        <v>784</v>
      </c>
      <c r="C1737" s="12" t="s">
        <v>2448</v>
      </c>
      <c r="D1737" s="5">
        <v>30000000</v>
      </c>
      <c r="E1737" s="5">
        <v>15007991</v>
      </c>
      <c r="F1737" s="5">
        <v>27147991</v>
      </c>
      <c r="G1737" s="5"/>
    </row>
    <row r="1738" spans="1:7">
      <c r="A1738" s="4">
        <v>1737</v>
      </c>
      <c r="B1738" s="6" t="s">
        <v>2281</v>
      </c>
      <c r="C1738" s="12" t="s">
        <v>2449</v>
      </c>
      <c r="D1738" s="5">
        <v>30000000</v>
      </c>
      <c r="E1738" s="5">
        <v>14334645</v>
      </c>
      <c r="F1738" s="5">
        <v>16910708</v>
      </c>
      <c r="G1738" s="5"/>
    </row>
    <row r="1739" spans="1:7">
      <c r="A1739" s="4">
        <v>1738</v>
      </c>
      <c r="B1739" s="6" t="s">
        <v>291</v>
      </c>
      <c r="C1739" s="12" t="s">
        <v>2450</v>
      </c>
      <c r="D1739" s="5">
        <v>30000000</v>
      </c>
      <c r="E1739" s="5">
        <v>14208384</v>
      </c>
      <c r="F1739" s="5">
        <v>15358583</v>
      </c>
      <c r="G1739" s="5"/>
    </row>
    <row r="1740" spans="1:7">
      <c r="A1740" s="4">
        <v>1739</v>
      </c>
      <c r="B1740" s="6">
        <v>38055</v>
      </c>
      <c r="C1740" s="12" t="s">
        <v>2451</v>
      </c>
      <c r="D1740" s="5">
        <v>30000000</v>
      </c>
      <c r="E1740" s="5">
        <v>13001257</v>
      </c>
      <c r="F1740" s="5">
        <v>21601257</v>
      </c>
      <c r="G1740" s="5"/>
    </row>
    <row r="1741" spans="1:7">
      <c r="A1741" s="4">
        <v>1740</v>
      </c>
      <c r="B1741" s="6" t="s">
        <v>959</v>
      </c>
      <c r="C1741" s="12" t="s">
        <v>2452</v>
      </c>
      <c r="D1741" s="5">
        <v>30000000</v>
      </c>
      <c r="E1741" s="5">
        <v>12712093</v>
      </c>
      <c r="F1741" s="5">
        <v>26184400</v>
      </c>
      <c r="G1741" s="5"/>
    </row>
    <row r="1742" spans="1:7">
      <c r="A1742" s="4">
        <v>1741</v>
      </c>
      <c r="B1742" s="6" t="s">
        <v>2166</v>
      </c>
      <c r="C1742" s="12" t="s">
        <v>2453</v>
      </c>
      <c r="D1742" s="5">
        <v>30000000</v>
      </c>
      <c r="E1742" s="5">
        <v>12050299</v>
      </c>
      <c r="F1742" s="5">
        <v>48330757</v>
      </c>
      <c r="G1742" s="5"/>
    </row>
    <row r="1743" spans="1:7">
      <c r="A1743" s="4">
        <v>1742</v>
      </c>
      <c r="B1743" s="6" t="s">
        <v>889</v>
      </c>
      <c r="C1743" s="12" t="s">
        <v>2454</v>
      </c>
      <c r="D1743" s="5">
        <v>30000000</v>
      </c>
      <c r="E1743" s="5">
        <v>12017369</v>
      </c>
      <c r="F1743" s="5">
        <v>12017369</v>
      </c>
      <c r="G1743" s="5"/>
    </row>
    <row r="1744" spans="1:7">
      <c r="A1744" s="4">
        <v>1743</v>
      </c>
      <c r="B1744" s="6">
        <v>36497</v>
      </c>
      <c r="C1744" s="12" t="s">
        <v>2455</v>
      </c>
      <c r="D1744" s="5">
        <v>30000000</v>
      </c>
      <c r="E1744" s="5">
        <v>11578022</v>
      </c>
      <c r="F1744" s="5">
        <v>11578022</v>
      </c>
      <c r="G1744" s="5"/>
    </row>
    <row r="1745" spans="1:7">
      <c r="A1745" s="4">
        <v>1744</v>
      </c>
      <c r="B1745" s="6">
        <v>37226</v>
      </c>
      <c r="C1745" s="12" t="s">
        <v>2456</v>
      </c>
      <c r="D1745" s="5">
        <v>30000000</v>
      </c>
      <c r="E1745" s="5">
        <v>10965209</v>
      </c>
      <c r="F1745" s="5">
        <v>17865209</v>
      </c>
      <c r="G1745" s="5"/>
    </row>
    <row r="1746" spans="1:7">
      <c r="A1746" s="4">
        <v>1745</v>
      </c>
      <c r="B1746" s="6">
        <v>41489</v>
      </c>
      <c r="C1746" s="12" t="s">
        <v>2457</v>
      </c>
      <c r="D1746" s="5">
        <v>30000000</v>
      </c>
      <c r="E1746" s="5">
        <v>10895295</v>
      </c>
      <c r="F1746" s="5">
        <v>19599974</v>
      </c>
      <c r="G1746" s="5"/>
    </row>
    <row r="1747" spans="1:7">
      <c r="A1747" s="4">
        <v>1746</v>
      </c>
      <c r="B1747" s="6" t="s">
        <v>354</v>
      </c>
      <c r="C1747" s="12" t="s">
        <v>2458</v>
      </c>
      <c r="D1747" s="5">
        <v>30000000</v>
      </c>
      <c r="E1747" s="5">
        <v>10143779</v>
      </c>
      <c r="F1747" s="5">
        <v>23353111</v>
      </c>
      <c r="G1747" s="5"/>
    </row>
    <row r="1748" spans="1:7">
      <c r="A1748" s="4">
        <v>1747</v>
      </c>
      <c r="B1748" s="6">
        <v>40090</v>
      </c>
      <c r="C1748" s="12" t="s">
        <v>2459</v>
      </c>
      <c r="D1748" s="5">
        <v>30000000</v>
      </c>
      <c r="E1748" s="5">
        <v>9362785</v>
      </c>
      <c r="F1748" s="5">
        <v>58228460</v>
      </c>
      <c r="G1748" s="5"/>
    </row>
    <row r="1749" spans="1:7">
      <c r="A1749" s="4">
        <v>1748</v>
      </c>
      <c r="B1749" s="6" t="s">
        <v>1468</v>
      </c>
      <c r="C1749" s="12" t="s">
        <v>2460</v>
      </c>
      <c r="D1749" s="5">
        <v>30000000</v>
      </c>
      <c r="E1749" s="5">
        <v>9055010</v>
      </c>
      <c r="F1749" s="5">
        <v>10419084</v>
      </c>
      <c r="G1749" s="5"/>
    </row>
    <row r="1750" spans="1:7">
      <c r="A1750" s="4">
        <v>1749</v>
      </c>
      <c r="B1750" s="6">
        <v>38604</v>
      </c>
      <c r="C1750" s="12" t="s">
        <v>2461</v>
      </c>
      <c r="D1750" s="5">
        <v>30000000</v>
      </c>
      <c r="E1750" s="5">
        <v>8535575</v>
      </c>
      <c r="F1750" s="5">
        <v>18535575</v>
      </c>
      <c r="G1750" s="5"/>
    </row>
    <row r="1751" spans="1:7">
      <c r="A1751" s="4">
        <v>1750</v>
      </c>
      <c r="B1751" s="6" t="s">
        <v>590</v>
      </c>
      <c r="C1751" s="12" t="s">
        <v>2462</v>
      </c>
      <c r="D1751" s="5">
        <v>30000000</v>
      </c>
      <c r="E1751" s="5">
        <v>7689607</v>
      </c>
      <c r="F1751" s="5">
        <v>64352607</v>
      </c>
      <c r="G1751" s="5"/>
    </row>
    <row r="1752" spans="1:7">
      <c r="A1752" s="4">
        <v>1751</v>
      </c>
      <c r="B1752" s="6" t="s">
        <v>95</v>
      </c>
      <c r="C1752" s="12" t="s">
        <v>2463</v>
      </c>
      <c r="D1752" s="5">
        <v>30000000</v>
      </c>
      <c r="E1752" s="5">
        <v>7502560</v>
      </c>
      <c r="F1752" s="5">
        <v>8845575</v>
      </c>
      <c r="G1752" s="5"/>
    </row>
    <row r="1753" spans="1:7">
      <c r="A1753" s="4">
        <v>1752</v>
      </c>
      <c r="B1753" s="6" t="s">
        <v>983</v>
      </c>
      <c r="C1753" s="12" t="s">
        <v>2464</v>
      </c>
      <c r="D1753" s="5">
        <v>30000000</v>
      </c>
      <c r="E1753" s="5">
        <v>6916869</v>
      </c>
      <c r="F1753" s="5">
        <v>6916869</v>
      </c>
      <c r="G1753" s="5"/>
    </row>
    <row r="1754" spans="1:7">
      <c r="A1754" s="4">
        <v>1753</v>
      </c>
      <c r="B1754" s="6">
        <v>30687</v>
      </c>
      <c r="C1754" s="12" t="s">
        <v>2465</v>
      </c>
      <c r="D1754" s="5">
        <v>30000000</v>
      </c>
      <c r="E1754" s="5">
        <v>5321508</v>
      </c>
      <c r="F1754" s="5">
        <v>5321508</v>
      </c>
      <c r="G1754" s="5"/>
    </row>
    <row r="1755" spans="1:7">
      <c r="A1755" s="4">
        <v>1754</v>
      </c>
      <c r="B1755" s="6" t="s">
        <v>2466</v>
      </c>
      <c r="C1755" s="12" t="s">
        <v>2467</v>
      </c>
      <c r="D1755" s="5">
        <v>30000000</v>
      </c>
      <c r="E1755" s="5">
        <v>4167493</v>
      </c>
      <c r="F1755" s="5">
        <v>4967493</v>
      </c>
      <c r="G1755" s="5"/>
    </row>
    <row r="1756" spans="1:7">
      <c r="A1756" s="4">
        <v>1755</v>
      </c>
      <c r="B1756" s="6" t="s">
        <v>1670</v>
      </c>
      <c r="C1756" s="12" t="s">
        <v>2468</v>
      </c>
      <c r="D1756" s="5">
        <v>30000000</v>
      </c>
      <c r="E1756" s="5">
        <v>3909149</v>
      </c>
      <c r="F1756" s="5">
        <v>15313631</v>
      </c>
      <c r="G1756" s="5"/>
    </row>
    <row r="1757" spans="1:7">
      <c r="A1757" s="4">
        <v>1756</v>
      </c>
      <c r="B1757" s="6" t="s">
        <v>2469</v>
      </c>
      <c r="C1757" s="12" t="s">
        <v>2470</v>
      </c>
      <c r="D1757" s="5">
        <v>30000000</v>
      </c>
      <c r="E1757" s="5">
        <v>3765585</v>
      </c>
      <c r="F1757" s="5">
        <v>18765585</v>
      </c>
      <c r="G1757" s="5"/>
    </row>
    <row r="1758" spans="1:7">
      <c r="A1758" s="4">
        <v>1757</v>
      </c>
      <c r="B1758" s="6">
        <v>37656</v>
      </c>
      <c r="C1758" s="12" t="s">
        <v>2471</v>
      </c>
      <c r="D1758" s="5">
        <v>30000000</v>
      </c>
      <c r="E1758" s="5">
        <v>3517797</v>
      </c>
      <c r="F1758" s="5">
        <v>6460758</v>
      </c>
      <c r="G1758" s="5"/>
    </row>
    <row r="1759" spans="1:7">
      <c r="A1759" s="4">
        <v>1758</v>
      </c>
      <c r="B1759" s="6" t="s">
        <v>2472</v>
      </c>
      <c r="C1759" s="12" t="s">
        <v>2473</v>
      </c>
      <c r="D1759" s="5">
        <v>30000000</v>
      </c>
      <c r="E1759" s="5">
        <v>3102550</v>
      </c>
      <c r="F1759" s="5">
        <v>3252550</v>
      </c>
      <c r="G1759" s="5"/>
    </row>
    <row r="1760" spans="1:7">
      <c r="A1760" s="4">
        <v>1759</v>
      </c>
      <c r="B1760" s="6" t="s">
        <v>2474</v>
      </c>
      <c r="C1760" s="12" t="s">
        <v>2475</v>
      </c>
      <c r="D1760" s="5">
        <v>30000000</v>
      </c>
      <c r="E1760" s="5">
        <v>3005605</v>
      </c>
      <c r="F1760" s="5">
        <v>35891257</v>
      </c>
      <c r="G1760" s="5"/>
    </row>
    <row r="1761" spans="1:7">
      <c r="A1761" s="4">
        <v>1760</v>
      </c>
      <c r="B1761" s="6">
        <v>38842</v>
      </c>
      <c r="C1761" s="12" t="s">
        <v>2476</v>
      </c>
      <c r="D1761" s="5">
        <v>30000000</v>
      </c>
      <c r="E1761" s="5">
        <v>669625</v>
      </c>
      <c r="F1761" s="5">
        <v>35869934</v>
      </c>
      <c r="G1761" s="5"/>
    </row>
    <row r="1762" spans="1:7">
      <c r="A1762" s="4">
        <v>1761</v>
      </c>
      <c r="B1762" s="6" t="s">
        <v>975</v>
      </c>
      <c r="C1762" s="12" t="s">
        <v>2477</v>
      </c>
      <c r="D1762" s="5">
        <v>30000000</v>
      </c>
      <c r="E1762" s="5">
        <v>538690</v>
      </c>
      <c r="F1762" s="5">
        <v>3721988</v>
      </c>
      <c r="G1762" s="5"/>
    </row>
    <row r="1763" spans="1:7">
      <c r="A1763" s="4">
        <v>1762</v>
      </c>
      <c r="B1763" s="6" t="s">
        <v>377</v>
      </c>
      <c r="C1763" s="12" t="s">
        <v>2478</v>
      </c>
      <c r="D1763" s="5">
        <v>30000000</v>
      </c>
      <c r="E1763" s="5">
        <v>480314</v>
      </c>
      <c r="F1763" s="5">
        <v>7755686</v>
      </c>
      <c r="G1763" s="5"/>
    </row>
    <row r="1764" spans="1:7">
      <c r="A1764" s="4">
        <v>1763</v>
      </c>
      <c r="B1764" s="6" t="s">
        <v>732</v>
      </c>
      <c r="C1764" s="12" t="s">
        <v>2479</v>
      </c>
      <c r="D1764" s="5">
        <v>30000000</v>
      </c>
      <c r="E1764" s="5">
        <v>201857</v>
      </c>
      <c r="F1764" s="5">
        <v>52339566</v>
      </c>
      <c r="G1764" s="5"/>
    </row>
    <row r="1765" spans="1:7">
      <c r="A1765" s="4">
        <v>1764</v>
      </c>
      <c r="B1765" s="6">
        <v>40734</v>
      </c>
      <c r="C1765" s="12" t="s">
        <v>2480</v>
      </c>
      <c r="D1765" s="5">
        <v>30000000</v>
      </c>
      <c r="E1765" s="5">
        <v>135739</v>
      </c>
      <c r="F1765" s="5">
        <v>8593154</v>
      </c>
      <c r="G1765" s="5"/>
    </row>
    <row r="1766" spans="1:7">
      <c r="A1766" s="4">
        <v>1765</v>
      </c>
      <c r="B1766" s="6" t="s">
        <v>2481</v>
      </c>
      <c r="C1766" s="12" t="s">
        <v>2482</v>
      </c>
      <c r="D1766" s="5">
        <v>30000000</v>
      </c>
      <c r="E1766" s="5">
        <v>3200</v>
      </c>
      <c r="F1766" s="5">
        <v>929157</v>
      </c>
      <c r="G1766" s="5"/>
    </row>
    <row r="1767" spans="1:7">
      <c r="A1767" s="4">
        <v>1766</v>
      </c>
      <c r="B1767" s="6">
        <v>42130</v>
      </c>
      <c r="C1767" s="12" t="s">
        <v>2483</v>
      </c>
      <c r="D1767" s="5">
        <v>30000000</v>
      </c>
      <c r="E1767" s="4">
        <v>918</v>
      </c>
      <c r="F1767" s="5">
        <v>168832</v>
      </c>
      <c r="G1767" s="5"/>
    </row>
    <row r="1768" spans="1:7">
      <c r="A1768" s="4">
        <v>1767</v>
      </c>
      <c r="B1768" s="6" t="s">
        <v>2484</v>
      </c>
      <c r="C1768" s="12" t="s">
        <v>2485</v>
      </c>
      <c r="D1768" s="5">
        <v>30000000</v>
      </c>
      <c r="E1768" s="4">
        <v>0</v>
      </c>
      <c r="F1768" s="5">
        <v>53048539</v>
      </c>
      <c r="G1768" s="5"/>
    </row>
    <row r="1769" spans="1:7">
      <c r="A1769" s="4">
        <v>1768</v>
      </c>
      <c r="B1769" s="6">
        <v>42016</v>
      </c>
      <c r="C1769" s="12" t="s">
        <v>2486</v>
      </c>
      <c r="D1769" s="5">
        <v>30000000</v>
      </c>
      <c r="E1769" s="4">
        <v>0</v>
      </c>
      <c r="F1769" s="5">
        <v>25199891</v>
      </c>
      <c r="G1769" s="5"/>
    </row>
    <row r="1770" spans="1:7">
      <c r="A1770" s="4">
        <v>1769</v>
      </c>
      <c r="B1770" s="6" t="s">
        <v>207</v>
      </c>
      <c r="C1770" s="12" t="s">
        <v>2487</v>
      </c>
      <c r="D1770" s="5">
        <v>30000000</v>
      </c>
      <c r="E1770" s="4">
        <v>0</v>
      </c>
      <c r="F1770" s="5">
        <v>2717302</v>
      </c>
      <c r="G1770" s="5"/>
    </row>
    <row r="1771" spans="1:7">
      <c r="A1771" s="4">
        <v>1770</v>
      </c>
      <c r="B1771" s="6">
        <v>42585</v>
      </c>
      <c r="C1771" s="12" t="s">
        <v>2488</v>
      </c>
      <c r="D1771" s="5">
        <v>30000000</v>
      </c>
      <c r="E1771" s="4">
        <v>0</v>
      </c>
      <c r="F1771" s="5">
        <v>172242</v>
      </c>
      <c r="G1771" s="5"/>
    </row>
    <row r="1772" spans="1:7">
      <c r="A1772" s="4">
        <v>1771</v>
      </c>
      <c r="B1772" s="6" t="s">
        <v>2489</v>
      </c>
      <c r="C1772" s="12" t="s">
        <v>2490</v>
      </c>
      <c r="D1772" s="5">
        <v>30000000</v>
      </c>
      <c r="E1772" s="4">
        <v>0</v>
      </c>
      <c r="F1772" s="5">
        <v>143490</v>
      </c>
      <c r="G1772" s="5"/>
    </row>
    <row r="1773" spans="1:7">
      <c r="A1773" s="4">
        <v>1772</v>
      </c>
      <c r="B1773" s="6" t="s">
        <v>2491</v>
      </c>
      <c r="C1773" s="12" t="s">
        <v>2492</v>
      </c>
      <c r="D1773" s="5">
        <v>30000000</v>
      </c>
      <c r="E1773" s="4">
        <v>0</v>
      </c>
      <c r="F1773" s="4">
        <v>0</v>
      </c>
    </row>
    <row r="1774" spans="1:7">
      <c r="A1774" s="4">
        <v>1773</v>
      </c>
      <c r="B1774" s="6" t="s">
        <v>226</v>
      </c>
      <c r="C1774" s="12" t="s">
        <v>2493</v>
      </c>
      <c r="D1774" s="5">
        <v>29000000</v>
      </c>
      <c r="E1774" s="5">
        <v>183785415</v>
      </c>
      <c r="F1774" s="5">
        <v>286995378</v>
      </c>
      <c r="G1774" s="5"/>
    </row>
    <row r="1775" spans="1:7">
      <c r="A1775" s="4">
        <v>1774</v>
      </c>
      <c r="B1775" s="6" t="s">
        <v>35</v>
      </c>
      <c r="C1775" s="12" t="s">
        <v>2494</v>
      </c>
      <c r="D1775" s="5">
        <v>29000000</v>
      </c>
      <c r="E1775" s="5">
        <v>119519402</v>
      </c>
      <c r="F1775" s="5">
        <v>187707495</v>
      </c>
      <c r="G1775" s="5"/>
    </row>
    <row r="1776" spans="1:7">
      <c r="A1776" s="4">
        <v>1775</v>
      </c>
      <c r="B1776" s="6">
        <v>42586</v>
      </c>
      <c r="C1776" s="12" t="s">
        <v>2495</v>
      </c>
      <c r="D1776" s="5">
        <v>29000000</v>
      </c>
      <c r="E1776" s="5">
        <v>63077560</v>
      </c>
      <c r="F1776" s="5">
        <v>77975209</v>
      </c>
      <c r="G1776" s="5"/>
    </row>
    <row r="1777" spans="1:7">
      <c r="A1777" s="4">
        <v>1776</v>
      </c>
      <c r="B1777" s="6" t="s">
        <v>2496</v>
      </c>
      <c r="C1777" s="12" t="s">
        <v>2497</v>
      </c>
      <c r="D1777" s="5">
        <v>29000000</v>
      </c>
      <c r="E1777" s="5">
        <v>57141459</v>
      </c>
      <c r="F1777" s="5">
        <v>168841459</v>
      </c>
      <c r="G1777" s="5"/>
    </row>
    <row r="1778" spans="1:7">
      <c r="A1778" s="4">
        <v>1777</v>
      </c>
      <c r="B1778" s="6">
        <v>37964</v>
      </c>
      <c r="C1778" s="12" t="s">
        <v>2498</v>
      </c>
      <c r="D1778" s="5">
        <v>29000000</v>
      </c>
      <c r="E1778" s="5">
        <v>56330657</v>
      </c>
      <c r="F1778" s="5">
        <v>97413527</v>
      </c>
      <c r="G1778" s="5"/>
    </row>
    <row r="1779" spans="1:7">
      <c r="A1779" s="4">
        <v>1778</v>
      </c>
      <c r="B1779" s="6" t="s">
        <v>1734</v>
      </c>
      <c r="C1779" s="12" t="s">
        <v>2499</v>
      </c>
      <c r="D1779" s="5">
        <v>29000000</v>
      </c>
      <c r="E1779" s="5">
        <v>37036404</v>
      </c>
      <c r="F1779" s="5">
        <v>45336404</v>
      </c>
      <c r="G1779" s="5"/>
    </row>
    <row r="1780" spans="1:7">
      <c r="A1780" s="4">
        <v>1779</v>
      </c>
      <c r="B1780" s="6" t="s">
        <v>899</v>
      </c>
      <c r="C1780" s="12" t="s">
        <v>2500</v>
      </c>
      <c r="D1780" s="5">
        <v>29000000</v>
      </c>
      <c r="E1780" s="5">
        <v>22619589</v>
      </c>
      <c r="F1780" s="5">
        <v>54045832</v>
      </c>
      <c r="G1780" s="5"/>
    </row>
    <row r="1781" spans="1:7">
      <c r="A1781" s="4">
        <v>1780</v>
      </c>
      <c r="B1781" s="6">
        <v>42712</v>
      </c>
      <c r="C1781" s="12" t="s">
        <v>2501</v>
      </c>
      <c r="D1781" s="5">
        <v>29000000</v>
      </c>
      <c r="E1781" s="5">
        <v>20616590</v>
      </c>
      <c r="F1781" s="5">
        <v>37616590</v>
      </c>
      <c r="G1781" s="5"/>
    </row>
    <row r="1782" spans="1:7">
      <c r="A1782" s="4">
        <v>1781</v>
      </c>
      <c r="B1782" s="6">
        <v>39580</v>
      </c>
      <c r="C1782" s="12" t="s">
        <v>2502</v>
      </c>
      <c r="D1782" s="5">
        <v>29000000</v>
      </c>
      <c r="E1782" s="5">
        <v>18622031</v>
      </c>
      <c r="F1782" s="5">
        <v>28452945</v>
      </c>
      <c r="G1782" s="5"/>
    </row>
    <row r="1783" spans="1:7">
      <c r="A1783" s="4">
        <v>1782</v>
      </c>
      <c r="B1783" s="6">
        <v>38332</v>
      </c>
      <c r="C1783" s="12" t="s">
        <v>2503</v>
      </c>
      <c r="D1783" s="5">
        <v>29000000</v>
      </c>
      <c r="E1783" s="5">
        <v>17016190</v>
      </c>
      <c r="F1783" s="5">
        <v>24716190</v>
      </c>
      <c r="G1783" s="5"/>
    </row>
    <row r="1784" spans="1:7">
      <c r="A1784" s="4">
        <v>1783</v>
      </c>
      <c r="B1784" s="6" t="s">
        <v>2504</v>
      </c>
      <c r="C1784" s="12" t="s">
        <v>2505</v>
      </c>
      <c r="D1784" s="5">
        <v>29000000</v>
      </c>
      <c r="E1784" s="5">
        <v>16930185</v>
      </c>
      <c r="F1784" s="5">
        <v>20146150</v>
      </c>
      <c r="G1784" s="5"/>
    </row>
    <row r="1785" spans="1:7">
      <c r="A1785" s="4">
        <v>1784</v>
      </c>
      <c r="B1785" s="6" t="s">
        <v>2506</v>
      </c>
      <c r="C1785" s="12" t="s">
        <v>2507</v>
      </c>
      <c r="D1785" s="5">
        <v>29000000</v>
      </c>
      <c r="E1785" s="5">
        <v>16007718</v>
      </c>
      <c r="F1785" s="5">
        <v>33013805</v>
      </c>
      <c r="G1785" s="5"/>
    </row>
    <row r="1786" spans="1:7">
      <c r="A1786" s="4">
        <v>1785</v>
      </c>
      <c r="B1786" s="6" t="s">
        <v>2508</v>
      </c>
      <c r="C1786" s="12" t="s">
        <v>2509</v>
      </c>
      <c r="D1786" s="5">
        <v>29000000</v>
      </c>
      <c r="E1786" s="5">
        <v>7460204</v>
      </c>
      <c r="F1786" s="5">
        <v>10066366</v>
      </c>
      <c r="G1786" s="5"/>
    </row>
    <row r="1787" spans="1:7">
      <c r="A1787" s="4">
        <v>1786</v>
      </c>
      <c r="B1787" s="6">
        <v>31939</v>
      </c>
      <c r="C1787" s="12" t="s">
        <v>2510</v>
      </c>
      <c r="D1787" s="5">
        <v>29000000</v>
      </c>
      <c r="E1787" s="5">
        <v>5899797</v>
      </c>
      <c r="F1787" s="5">
        <v>25899797</v>
      </c>
      <c r="G1787" s="5"/>
    </row>
    <row r="1788" spans="1:7">
      <c r="A1788" s="4">
        <v>1787</v>
      </c>
      <c r="B1788" s="6" t="s">
        <v>1793</v>
      </c>
      <c r="C1788" s="12" t="s">
        <v>2511</v>
      </c>
      <c r="D1788" s="5">
        <v>28700000</v>
      </c>
      <c r="E1788" s="5">
        <v>4559569</v>
      </c>
      <c r="F1788" s="5">
        <v>4559569</v>
      </c>
      <c r="G1788" s="5"/>
    </row>
    <row r="1789" spans="1:7">
      <c r="A1789" s="4">
        <v>1788</v>
      </c>
      <c r="B1789" s="6">
        <v>38445</v>
      </c>
      <c r="C1789" s="12" t="s">
        <v>2512</v>
      </c>
      <c r="D1789" s="5">
        <v>28500000</v>
      </c>
      <c r="E1789" s="5">
        <v>6301131</v>
      </c>
      <c r="F1789" s="5">
        <v>15452978</v>
      </c>
      <c r="G1789" s="5"/>
    </row>
    <row r="1790" spans="1:7">
      <c r="A1790" s="4">
        <v>1789</v>
      </c>
      <c r="B1790" s="6">
        <v>33919</v>
      </c>
      <c r="C1790" s="12" t="s">
        <v>2513</v>
      </c>
      <c r="D1790" s="5">
        <v>28000000</v>
      </c>
      <c r="E1790" s="5">
        <v>217350219</v>
      </c>
      <c r="F1790" s="5">
        <v>504050219</v>
      </c>
      <c r="G1790" s="5"/>
    </row>
    <row r="1791" spans="1:7">
      <c r="A1791" s="4">
        <v>1790</v>
      </c>
      <c r="B1791" s="6" t="s">
        <v>2514</v>
      </c>
      <c r="C1791" s="12" t="s">
        <v>2515</v>
      </c>
      <c r="D1791" s="5">
        <v>28000000</v>
      </c>
      <c r="E1791" s="5">
        <v>179880271</v>
      </c>
      <c r="F1791" s="5">
        <v>333080271</v>
      </c>
      <c r="G1791" s="5"/>
    </row>
    <row r="1792" spans="1:7">
      <c r="A1792" s="4">
        <v>1791</v>
      </c>
      <c r="B1792" s="6" t="s">
        <v>872</v>
      </c>
      <c r="C1792" s="12" t="s">
        <v>2516</v>
      </c>
      <c r="D1792" s="5">
        <v>28000000</v>
      </c>
      <c r="E1792" s="5">
        <v>161058685</v>
      </c>
      <c r="F1792" s="5">
        <v>201867526</v>
      </c>
      <c r="G1792" s="5"/>
    </row>
    <row r="1793" spans="1:7">
      <c r="A1793" s="4">
        <v>1792</v>
      </c>
      <c r="B1793" s="6" t="s">
        <v>665</v>
      </c>
      <c r="C1793" s="12" t="s">
        <v>2517</v>
      </c>
      <c r="D1793" s="5">
        <v>28000000</v>
      </c>
      <c r="E1793" s="5">
        <v>100494685</v>
      </c>
      <c r="F1793" s="5">
        <v>140894685</v>
      </c>
      <c r="G1793" s="5"/>
    </row>
    <row r="1794" spans="1:7">
      <c r="A1794" s="4">
        <v>1793</v>
      </c>
      <c r="B1794" s="6" t="s">
        <v>2518</v>
      </c>
      <c r="C1794" s="12" t="s">
        <v>2519</v>
      </c>
      <c r="D1794" s="5">
        <v>28000000</v>
      </c>
      <c r="E1794" s="5">
        <v>81350242</v>
      </c>
      <c r="F1794" s="5">
        <v>139109346</v>
      </c>
      <c r="G1794" s="5"/>
    </row>
    <row r="1795" spans="1:7">
      <c r="A1795" s="4">
        <v>1794</v>
      </c>
      <c r="B1795" s="6">
        <v>37046</v>
      </c>
      <c r="C1795" s="12" t="s">
        <v>2520</v>
      </c>
      <c r="D1795" s="5">
        <v>28000000</v>
      </c>
      <c r="E1795" s="5">
        <v>74058698</v>
      </c>
      <c r="F1795" s="5">
        <v>105159085</v>
      </c>
      <c r="G1795" s="5"/>
    </row>
    <row r="1796" spans="1:7">
      <c r="A1796" s="4">
        <v>1795</v>
      </c>
      <c r="B1796" s="6" t="s">
        <v>581</v>
      </c>
      <c r="C1796" s="12" t="s">
        <v>2521</v>
      </c>
      <c r="D1796" s="5">
        <v>28000000</v>
      </c>
      <c r="E1796" s="5">
        <v>71399120</v>
      </c>
      <c r="F1796" s="5">
        <v>94050951</v>
      </c>
      <c r="G1796" s="5"/>
    </row>
    <row r="1797" spans="1:7">
      <c r="A1797" s="4">
        <v>1796</v>
      </c>
      <c r="B1797" s="6">
        <v>42320</v>
      </c>
      <c r="C1797" s="12" t="s">
        <v>2522</v>
      </c>
      <c r="D1797" s="5">
        <v>28000000</v>
      </c>
      <c r="E1797" s="5">
        <v>70259870</v>
      </c>
      <c r="F1797" s="5">
        <v>131459870</v>
      </c>
      <c r="G1797" s="5"/>
    </row>
    <row r="1798" spans="1:7">
      <c r="A1798" s="4">
        <v>1797</v>
      </c>
      <c r="B1798" s="6">
        <v>39640</v>
      </c>
      <c r="C1798" s="12" t="s">
        <v>2523</v>
      </c>
      <c r="D1798" s="5">
        <v>28000000</v>
      </c>
      <c r="E1798" s="5">
        <v>67300955</v>
      </c>
      <c r="F1798" s="5">
        <v>94500826</v>
      </c>
      <c r="G1798" s="5"/>
    </row>
    <row r="1799" spans="1:7">
      <c r="A1799" s="4">
        <v>1798</v>
      </c>
      <c r="B1799" s="6">
        <v>41922</v>
      </c>
      <c r="C1799" s="12" t="s">
        <v>2524</v>
      </c>
      <c r="D1799" s="5">
        <v>28000000</v>
      </c>
      <c r="E1799" s="5">
        <v>66954149</v>
      </c>
      <c r="F1799" s="5">
        <v>101379287</v>
      </c>
      <c r="G1799" s="5"/>
    </row>
    <row r="1800" spans="1:7">
      <c r="A1800" s="4">
        <v>1799</v>
      </c>
      <c r="B1800" s="6">
        <v>38140</v>
      </c>
      <c r="C1800" s="12" t="s">
        <v>2525</v>
      </c>
      <c r="D1800" s="5">
        <v>28000000</v>
      </c>
      <c r="E1800" s="5">
        <v>64378093</v>
      </c>
      <c r="F1800" s="5">
        <v>64474705</v>
      </c>
      <c r="G1800" s="5"/>
    </row>
    <row r="1801" spans="1:7">
      <c r="A1801" s="4">
        <v>1800</v>
      </c>
      <c r="B1801" s="6" t="s">
        <v>2526</v>
      </c>
      <c r="C1801" s="12" t="s">
        <v>2527</v>
      </c>
      <c r="D1801" s="5">
        <v>28000000</v>
      </c>
      <c r="E1801" s="5">
        <v>63914167</v>
      </c>
      <c r="F1801" s="5">
        <v>112914167</v>
      </c>
      <c r="G1801" s="5"/>
    </row>
    <row r="1802" spans="1:7">
      <c r="A1802" s="4">
        <v>1801</v>
      </c>
      <c r="B1802" s="6" t="s">
        <v>2528</v>
      </c>
      <c r="C1802" s="12" t="s">
        <v>2529</v>
      </c>
      <c r="D1802" s="5">
        <v>28000000</v>
      </c>
      <c r="E1802" s="5">
        <v>60400856</v>
      </c>
      <c r="F1802" s="5">
        <v>94728529</v>
      </c>
      <c r="G1802" s="5"/>
    </row>
    <row r="1803" spans="1:7">
      <c r="A1803" s="4">
        <v>1802</v>
      </c>
      <c r="B1803" s="6" t="s">
        <v>2530</v>
      </c>
      <c r="C1803" s="12" t="s">
        <v>2531</v>
      </c>
      <c r="D1803" s="5">
        <v>28000000</v>
      </c>
      <c r="E1803" s="5">
        <v>58990765</v>
      </c>
      <c r="F1803" s="5">
        <v>103452875</v>
      </c>
      <c r="G1803" s="5"/>
    </row>
    <row r="1804" spans="1:7">
      <c r="A1804" s="4">
        <v>1803</v>
      </c>
      <c r="B1804" s="6" t="s">
        <v>2532</v>
      </c>
      <c r="C1804" s="12" t="s">
        <v>2533</v>
      </c>
      <c r="D1804" s="5">
        <v>28000000</v>
      </c>
      <c r="E1804" s="5">
        <v>54800000</v>
      </c>
      <c r="F1804" s="5">
        <v>195300000</v>
      </c>
      <c r="G1804" s="5"/>
    </row>
    <row r="1805" spans="1:7">
      <c r="A1805" s="4">
        <v>1804</v>
      </c>
      <c r="B1805" s="6" t="s">
        <v>938</v>
      </c>
      <c r="C1805" s="12" t="s">
        <v>2534</v>
      </c>
      <c r="D1805" s="5">
        <v>28000000</v>
      </c>
      <c r="E1805" s="5">
        <v>52353636</v>
      </c>
      <c r="F1805" s="5">
        <v>71430876</v>
      </c>
      <c r="G1805" s="5"/>
    </row>
    <row r="1806" spans="1:7">
      <c r="A1806" s="4">
        <v>1805</v>
      </c>
      <c r="B1806" s="6" t="s">
        <v>2535</v>
      </c>
      <c r="C1806" s="12" t="s">
        <v>2536</v>
      </c>
      <c r="D1806" s="5">
        <v>28000000</v>
      </c>
      <c r="E1806" s="5">
        <v>52131264</v>
      </c>
      <c r="F1806" s="5">
        <v>82183683</v>
      </c>
      <c r="G1806" s="5"/>
    </row>
    <row r="1807" spans="1:7">
      <c r="A1807" s="4">
        <v>1806</v>
      </c>
      <c r="B1807" s="6">
        <v>37021</v>
      </c>
      <c r="C1807" s="12" t="s">
        <v>2537</v>
      </c>
      <c r="D1807" s="5">
        <v>28000000</v>
      </c>
      <c r="E1807" s="5">
        <v>50255310</v>
      </c>
      <c r="F1807" s="5">
        <v>77477297</v>
      </c>
      <c r="G1807" s="5"/>
    </row>
    <row r="1808" spans="1:7">
      <c r="A1808" s="4">
        <v>1807</v>
      </c>
      <c r="B1808" s="6" t="s">
        <v>2538</v>
      </c>
      <c r="C1808" s="12" t="s">
        <v>2539</v>
      </c>
      <c r="D1808" s="5">
        <v>28000000</v>
      </c>
      <c r="E1808" s="5">
        <v>48071303</v>
      </c>
      <c r="F1808" s="5">
        <v>97531134</v>
      </c>
      <c r="G1808" s="5"/>
    </row>
    <row r="1809" spans="1:7">
      <c r="A1809" s="4">
        <v>1808</v>
      </c>
      <c r="B1809" s="6" t="s">
        <v>1481</v>
      </c>
      <c r="C1809" s="12" t="s">
        <v>2540</v>
      </c>
      <c r="D1809" s="5">
        <v>28000000</v>
      </c>
      <c r="E1809" s="5">
        <v>45172250</v>
      </c>
      <c r="F1809" s="5">
        <v>60780981</v>
      </c>
      <c r="G1809" s="5"/>
    </row>
    <row r="1810" spans="1:7">
      <c r="A1810" s="4">
        <v>1809</v>
      </c>
      <c r="B1810" s="6" t="s">
        <v>2541</v>
      </c>
      <c r="C1810" s="12" t="s">
        <v>2542</v>
      </c>
      <c r="D1810" s="5">
        <v>28000000</v>
      </c>
      <c r="E1810" s="5">
        <v>44853581</v>
      </c>
      <c r="F1810" s="5">
        <v>102053581</v>
      </c>
      <c r="G1810" s="5"/>
    </row>
    <row r="1811" spans="1:7">
      <c r="A1811" s="4">
        <v>1810</v>
      </c>
      <c r="B1811" s="6" t="s">
        <v>901</v>
      </c>
      <c r="C1811" s="12" t="s">
        <v>2543</v>
      </c>
      <c r="D1811" s="5">
        <v>28000000</v>
      </c>
      <c r="E1811" s="5">
        <v>43107979</v>
      </c>
      <c r="F1811" s="5">
        <v>91943956</v>
      </c>
      <c r="G1811" s="5"/>
    </row>
    <row r="1812" spans="1:7">
      <c r="A1812" s="4">
        <v>1811</v>
      </c>
      <c r="B1812" s="6" t="s">
        <v>2544</v>
      </c>
      <c r="C1812" s="12" t="s">
        <v>2545</v>
      </c>
      <c r="D1812" s="5">
        <v>28000000</v>
      </c>
      <c r="E1812" s="5">
        <v>39360491</v>
      </c>
      <c r="F1812" s="5">
        <v>39360491</v>
      </c>
      <c r="G1812" s="5"/>
    </row>
    <row r="1813" spans="1:7">
      <c r="A1813" s="4">
        <v>1812</v>
      </c>
      <c r="B1813" s="6">
        <v>38667</v>
      </c>
      <c r="C1813" s="12" t="s">
        <v>2546</v>
      </c>
      <c r="D1813" s="5">
        <v>28000000</v>
      </c>
      <c r="E1813" s="5">
        <v>38372662</v>
      </c>
      <c r="F1813" s="5">
        <v>126549607</v>
      </c>
      <c r="G1813" s="5"/>
    </row>
    <row r="1814" spans="1:7">
      <c r="A1814" s="4">
        <v>1813</v>
      </c>
      <c r="B1814" s="6">
        <v>40885</v>
      </c>
      <c r="C1814" s="12" t="s">
        <v>2547</v>
      </c>
      <c r="D1814" s="5">
        <v>28000000</v>
      </c>
      <c r="E1814" s="5">
        <v>37053924</v>
      </c>
      <c r="F1814" s="5">
        <v>40966716</v>
      </c>
      <c r="G1814" s="5"/>
    </row>
    <row r="1815" spans="1:7">
      <c r="A1815" s="4">
        <v>1814</v>
      </c>
      <c r="B1815" s="6" t="s">
        <v>644</v>
      </c>
      <c r="C1815" s="12" t="s">
        <v>2548</v>
      </c>
      <c r="D1815" s="5">
        <v>28000000</v>
      </c>
      <c r="E1815" s="5">
        <v>33000377</v>
      </c>
      <c r="F1815" s="5">
        <v>33000377</v>
      </c>
      <c r="G1815" s="5"/>
    </row>
    <row r="1816" spans="1:7">
      <c r="A1816" s="4">
        <v>1815</v>
      </c>
      <c r="B1816" s="6" t="s">
        <v>2549</v>
      </c>
      <c r="C1816" s="12" t="s">
        <v>2550</v>
      </c>
      <c r="D1816" s="5">
        <v>28000000</v>
      </c>
      <c r="E1816" s="5">
        <v>32656328</v>
      </c>
      <c r="F1816" s="5">
        <v>33139618</v>
      </c>
      <c r="G1816" s="5"/>
    </row>
    <row r="1817" spans="1:7">
      <c r="A1817" s="4">
        <v>1816</v>
      </c>
      <c r="B1817" s="6">
        <v>34884</v>
      </c>
      <c r="C1817" s="12" t="s">
        <v>2551</v>
      </c>
      <c r="D1817" s="5">
        <v>28000000</v>
      </c>
      <c r="E1817" s="5">
        <v>31390587</v>
      </c>
      <c r="F1817" s="5">
        <v>31390587</v>
      </c>
      <c r="G1817" s="5"/>
    </row>
    <row r="1818" spans="1:7">
      <c r="A1818" s="4">
        <v>1817</v>
      </c>
      <c r="B1818" s="6" t="s">
        <v>796</v>
      </c>
      <c r="C1818" s="12" t="s">
        <v>2552</v>
      </c>
      <c r="D1818" s="5">
        <v>28000000</v>
      </c>
      <c r="E1818" s="5">
        <v>30697999</v>
      </c>
      <c r="F1818" s="5">
        <v>38959900</v>
      </c>
      <c r="G1818" s="5"/>
    </row>
    <row r="1819" spans="1:7">
      <c r="A1819" s="4">
        <v>1818</v>
      </c>
      <c r="B1819" s="6" t="s">
        <v>1953</v>
      </c>
      <c r="C1819" s="12" t="s">
        <v>2553</v>
      </c>
      <c r="D1819" s="5">
        <v>28000000</v>
      </c>
      <c r="E1819" s="5">
        <v>28795985</v>
      </c>
      <c r="F1819" s="5">
        <v>63129909</v>
      </c>
      <c r="G1819" s="5"/>
    </row>
    <row r="1820" spans="1:7">
      <c r="A1820" s="4">
        <v>1819</v>
      </c>
      <c r="B1820" s="6">
        <v>39426</v>
      </c>
      <c r="C1820" s="12" t="s">
        <v>2554</v>
      </c>
      <c r="D1820" s="5">
        <v>28000000</v>
      </c>
      <c r="E1820" s="5">
        <v>28563179</v>
      </c>
      <c r="F1820" s="5">
        <v>55307857</v>
      </c>
      <c r="G1820" s="5"/>
    </row>
    <row r="1821" spans="1:7">
      <c r="A1821" s="4">
        <v>1820</v>
      </c>
      <c r="B1821" s="6" t="s">
        <v>2221</v>
      </c>
      <c r="C1821" s="12" t="s">
        <v>2555</v>
      </c>
      <c r="D1821" s="5">
        <v>28000000</v>
      </c>
      <c r="E1821" s="5">
        <v>26017685</v>
      </c>
      <c r="F1821" s="5">
        <v>62108587</v>
      </c>
      <c r="G1821" s="5"/>
    </row>
    <row r="1822" spans="1:7">
      <c r="A1822" s="4">
        <v>1821</v>
      </c>
      <c r="B1822" s="6" t="s">
        <v>748</v>
      </c>
      <c r="C1822" s="12" t="s">
        <v>2556</v>
      </c>
      <c r="D1822" s="5">
        <v>28000000</v>
      </c>
      <c r="E1822" s="5">
        <v>24307106</v>
      </c>
      <c r="F1822" s="5">
        <v>46752858</v>
      </c>
      <c r="G1822" s="5"/>
    </row>
    <row r="1823" spans="1:7">
      <c r="A1823" s="4">
        <v>1822</v>
      </c>
      <c r="B1823" s="6" t="s">
        <v>1811</v>
      </c>
      <c r="C1823" s="12" t="s">
        <v>2557</v>
      </c>
      <c r="D1823" s="5">
        <v>28000000</v>
      </c>
      <c r="E1823" s="5">
        <v>20396829</v>
      </c>
      <c r="F1823" s="5">
        <v>73421224</v>
      </c>
      <c r="G1823" s="5"/>
    </row>
    <row r="1824" spans="1:7">
      <c r="A1824" s="4">
        <v>1823</v>
      </c>
      <c r="B1824" s="6">
        <v>39056</v>
      </c>
      <c r="C1824" s="12" t="s">
        <v>2558</v>
      </c>
      <c r="D1824" s="5">
        <v>28000000</v>
      </c>
      <c r="E1824" s="5">
        <v>17326650</v>
      </c>
      <c r="F1824" s="5">
        <v>38159905</v>
      </c>
      <c r="G1824" s="5"/>
    </row>
    <row r="1825" spans="1:7">
      <c r="A1825" s="4">
        <v>1824</v>
      </c>
      <c r="B1825" s="6" t="s">
        <v>2559</v>
      </c>
      <c r="C1825" s="12" t="s">
        <v>2560</v>
      </c>
      <c r="D1825" s="5">
        <v>28000000</v>
      </c>
      <c r="E1825" s="5">
        <v>16779636</v>
      </c>
      <c r="F1825" s="5">
        <v>31320293</v>
      </c>
      <c r="G1825" s="5"/>
    </row>
    <row r="1826" spans="1:7">
      <c r="A1826" s="4">
        <v>1825</v>
      </c>
      <c r="B1826" s="6" t="s">
        <v>2561</v>
      </c>
      <c r="C1826" s="12" t="s">
        <v>2562</v>
      </c>
      <c r="D1826" s="5">
        <v>28000000</v>
      </c>
      <c r="E1826" s="5">
        <v>11689053</v>
      </c>
      <c r="F1826" s="5">
        <v>39134983</v>
      </c>
      <c r="G1826" s="5"/>
    </row>
    <row r="1827" spans="1:7">
      <c r="A1827" s="4">
        <v>1826</v>
      </c>
      <c r="B1827" s="6">
        <v>42492</v>
      </c>
      <c r="C1827" s="12" t="s">
        <v>2563</v>
      </c>
      <c r="D1827" s="5">
        <v>28000000</v>
      </c>
      <c r="E1827" s="5">
        <v>10907291</v>
      </c>
      <c r="F1827" s="5">
        <v>16311335</v>
      </c>
      <c r="G1827" s="5"/>
    </row>
    <row r="1828" spans="1:7">
      <c r="A1828" s="4">
        <v>1827</v>
      </c>
      <c r="B1828" s="6">
        <v>36170</v>
      </c>
      <c r="C1828" s="12" t="s">
        <v>2564</v>
      </c>
      <c r="D1828" s="5">
        <v>28000000</v>
      </c>
      <c r="E1828" s="5">
        <v>8891623</v>
      </c>
      <c r="F1828" s="5">
        <v>8891623</v>
      </c>
      <c r="G1828" s="5"/>
    </row>
    <row r="1829" spans="1:7">
      <c r="A1829" s="4">
        <v>1828</v>
      </c>
      <c r="B1829" s="6" t="s">
        <v>2565</v>
      </c>
      <c r="C1829" s="12" t="s">
        <v>2566</v>
      </c>
      <c r="D1829" s="5">
        <v>28000000</v>
      </c>
      <c r="E1829" s="5">
        <v>8434601</v>
      </c>
      <c r="F1829" s="5">
        <v>8434601</v>
      </c>
      <c r="G1829" s="5"/>
    </row>
    <row r="1830" spans="1:7">
      <c r="A1830" s="4">
        <v>1829</v>
      </c>
      <c r="B1830" s="6">
        <v>35741</v>
      </c>
      <c r="C1830" s="12" t="s">
        <v>2567</v>
      </c>
      <c r="D1830" s="5">
        <v>28000000</v>
      </c>
      <c r="E1830" s="5">
        <v>8165213</v>
      </c>
      <c r="F1830" s="5">
        <v>8165213</v>
      </c>
      <c r="G1830" s="5"/>
    </row>
    <row r="1831" spans="1:7">
      <c r="A1831" s="4">
        <v>1830</v>
      </c>
      <c r="B1831" s="6" t="s">
        <v>2568</v>
      </c>
      <c r="C1831" s="12" t="s">
        <v>2569</v>
      </c>
      <c r="D1831" s="5">
        <v>28000000</v>
      </c>
      <c r="E1831" s="5">
        <v>7002261</v>
      </c>
      <c r="F1831" s="5">
        <v>8592432</v>
      </c>
      <c r="G1831" s="5"/>
    </row>
    <row r="1832" spans="1:7">
      <c r="A1832" s="4">
        <v>1831</v>
      </c>
      <c r="B1832" s="6" t="s">
        <v>806</v>
      </c>
      <c r="C1832" s="12" t="s">
        <v>2570</v>
      </c>
      <c r="D1832" s="5">
        <v>28000000</v>
      </c>
      <c r="E1832" s="5">
        <v>5686694</v>
      </c>
      <c r="F1832" s="5">
        <v>5686694</v>
      </c>
      <c r="G1832" s="5"/>
    </row>
    <row r="1833" spans="1:7">
      <c r="A1833" s="4">
        <v>1832</v>
      </c>
      <c r="B1833" s="6">
        <v>39517</v>
      </c>
      <c r="C1833" s="12" t="s">
        <v>2571</v>
      </c>
      <c r="D1833" s="5">
        <v>28000000</v>
      </c>
      <c r="E1833" s="5">
        <v>2775593</v>
      </c>
      <c r="F1833" s="5">
        <v>12031443</v>
      </c>
      <c r="G1833" s="5"/>
    </row>
    <row r="1834" spans="1:7">
      <c r="A1834" s="4">
        <v>1833</v>
      </c>
      <c r="B1834" s="6" t="s">
        <v>2572</v>
      </c>
      <c r="C1834" s="12" t="s">
        <v>2573</v>
      </c>
      <c r="D1834" s="5">
        <v>28000000</v>
      </c>
      <c r="E1834" s="4">
        <v>0</v>
      </c>
      <c r="F1834" s="5">
        <v>22860477</v>
      </c>
      <c r="G1834" s="5"/>
    </row>
    <row r="1835" spans="1:7">
      <c r="A1835" s="4">
        <v>1834</v>
      </c>
      <c r="B1835" s="6">
        <v>39088</v>
      </c>
      <c r="C1835" s="12" t="s">
        <v>2574</v>
      </c>
      <c r="D1835" s="5">
        <v>27500000</v>
      </c>
      <c r="E1835" s="5">
        <v>148761765</v>
      </c>
      <c r="F1835" s="5">
        <v>219265952</v>
      </c>
      <c r="G1835" s="5"/>
    </row>
    <row r="1836" spans="1:7">
      <c r="A1836" s="4">
        <v>1835</v>
      </c>
      <c r="B1836" s="6">
        <v>30595</v>
      </c>
      <c r="C1836" s="12" t="s">
        <v>2575</v>
      </c>
      <c r="D1836" s="5">
        <v>27500000</v>
      </c>
      <c r="E1836" s="5">
        <v>67900000</v>
      </c>
      <c r="F1836" s="5">
        <v>187500000</v>
      </c>
      <c r="G1836" s="5"/>
    </row>
    <row r="1837" spans="1:7">
      <c r="A1837" s="4">
        <v>1836</v>
      </c>
      <c r="B1837" s="6" t="s">
        <v>2576</v>
      </c>
      <c r="C1837" s="12" t="s">
        <v>2577</v>
      </c>
      <c r="D1837" s="5">
        <v>27500000</v>
      </c>
      <c r="E1837" s="5">
        <v>49200230</v>
      </c>
      <c r="F1837" s="5">
        <v>96673002</v>
      </c>
      <c r="G1837" s="5"/>
    </row>
    <row r="1838" spans="1:7">
      <c r="A1838" s="4">
        <v>1837</v>
      </c>
      <c r="B1838" s="6">
        <v>39662</v>
      </c>
      <c r="C1838" s="12" t="s">
        <v>2578</v>
      </c>
      <c r="D1838" s="5">
        <v>27500000</v>
      </c>
      <c r="E1838" s="5">
        <v>42436517</v>
      </c>
      <c r="F1838" s="5">
        <v>43607627</v>
      </c>
      <c r="G1838" s="5"/>
    </row>
    <row r="1839" spans="1:7">
      <c r="A1839" s="4">
        <v>1838</v>
      </c>
      <c r="B1839" s="6" t="s">
        <v>2579</v>
      </c>
      <c r="C1839" s="12" t="s">
        <v>2580</v>
      </c>
      <c r="D1839" s="5">
        <v>27500000</v>
      </c>
      <c r="E1839" s="5">
        <v>30932113</v>
      </c>
      <c r="F1839" s="5">
        <v>31157914</v>
      </c>
      <c r="G1839" s="5"/>
    </row>
    <row r="1840" spans="1:7">
      <c r="A1840" s="4">
        <v>1839</v>
      </c>
      <c r="B1840" s="6" t="s">
        <v>1602</v>
      </c>
      <c r="C1840" s="12" t="s">
        <v>2581</v>
      </c>
      <c r="D1840" s="5">
        <v>27500000</v>
      </c>
      <c r="E1840" s="5">
        <v>27187653</v>
      </c>
      <c r="F1840" s="5">
        <v>27187653</v>
      </c>
      <c r="G1840" s="5"/>
    </row>
    <row r="1841" spans="1:7">
      <c r="A1841" s="4">
        <v>1840</v>
      </c>
      <c r="B1841" s="6" t="s">
        <v>832</v>
      </c>
      <c r="C1841" s="12" t="s">
        <v>2582</v>
      </c>
      <c r="D1841" s="5">
        <v>27500000</v>
      </c>
      <c r="E1841" s="5">
        <v>17510118</v>
      </c>
      <c r="F1841" s="5">
        <v>50578411</v>
      </c>
      <c r="G1841" s="5"/>
    </row>
    <row r="1842" spans="1:7">
      <c r="A1842" s="4">
        <v>1841</v>
      </c>
      <c r="B1842" s="6" t="s">
        <v>2398</v>
      </c>
      <c r="C1842" s="12" t="s">
        <v>2583</v>
      </c>
      <c r="D1842" s="5">
        <v>27500000</v>
      </c>
      <c r="E1842" s="5">
        <v>9736045</v>
      </c>
      <c r="F1842" s="5">
        <v>26939925</v>
      </c>
      <c r="G1842" s="5"/>
    </row>
    <row r="1843" spans="1:7">
      <c r="A1843" s="4">
        <v>1842</v>
      </c>
      <c r="B1843" s="6" t="s">
        <v>323</v>
      </c>
      <c r="C1843" s="12" t="s">
        <v>2584</v>
      </c>
      <c r="D1843" s="5">
        <v>27500000</v>
      </c>
      <c r="E1843" s="5">
        <v>4463292</v>
      </c>
      <c r="F1843" s="5">
        <v>15815509</v>
      </c>
      <c r="G1843" s="5"/>
    </row>
    <row r="1844" spans="1:7">
      <c r="A1844" s="4">
        <v>1843</v>
      </c>
      <c r="B1844" s="6" t="s">
        <v>1842</v>
      </c>
      <c r="C1844" s="12" t="s">
        <v>2585</v>
      </c>
      <c r="D1844" s="5">
        <v>27000000</v>
      </c>
      <c r="E1844" s="5">
        <v>79249455</v>
      </c>
      <c r="F1844" s="5">
        <v>155564919</v>
      </c>
      <c r="G1844" s="5"/>
    </row>
    <row r="1845" spans="1:7">
      <c r="A1845" s="4">
        <v>1844</v>
      </c>
      <c r="B1845" s="6">
        <v>33401</v>
      </c>
      <c r="C1845" s="12" t="s">
        <v>2586</v>
      </c>
      <c r="D1845" s="5">
        <v>27000000</v>
      </c>
      <c r="E1845" s="5">
        <v>74888996</v>
      </c>
      <c r="F1845" s="5">
        <v>96900000</v>
      </c>
      <c r="G1845" s="5"/>
    </row>
    <row r="1846" spans="1:7">
      <c r="A1846" s="4">
        <v>1845</v>
      </c>
      <c r="B1846" s="6">
        <v>37443</v>
      </c>
      <c r="C1846" s="12" t="s">
        <v>2587</v>
      </c>
      <c r="D1846" s="5">
        <v>27000000</v>
      </c>
      <c r="E1846" s="5">
        <v>69586544</v>
      </c>
      <c r="F1846" s="5">
        <v>73826768</v>
      </c>
      <c r="G1846" s="5"/>
    </row>
    <row r="1847" spans="1:7">
      <c r="A1847" s="4">
        <v>1846</v>
      </c>
      <c r="B1847" s="6">
        <v>35499</v>
      </c>
      <c r="C1847" s="12" t="s">
        <v>2588</v>
      </c>
      <c r="D1847" s="5">
        <v>27000000</v>
      </c>
      <c r="E1847" s="5">
        <v>60527873</v>
      </c>
      <c r="F1847" s="5">
        <v>60527873</v>
      </c>
      <c r="G1847" s="5"/>
    </row>
    <row r="1848" spans="1:7">
      <c r="A1848" s="4">
        <v>1847</v>
      </c>
      <c r="B1848" s="6" t="s">
        <v>2589</v>
      </c>
      <c r="C1848" s="12" t="s">
        <v>2590</v>
      </c>
      <c r="D1848" s="5">
        <v>27000000</v>
      </c>
      <c r="E1848" s="5">
        <v>57229890</v>
      </c>
      <c r="F1848" s="5">
        <v>57229890</v>
      </c>
      <c r="G1848" s="5"/>
    </row>
    <row r="1849" spans="1:7">
      <c r="A1849" s="4">
        <v>1848</v>
      </c>
      <c r="B1849" s="6" t="s">
        <v>2591</v>
      </c>
      <c r="C1849" s="12" t="s">
        <v>138</v>
      </c>
      <c r="D1849" s="5">
        <v>27000000</v>
      </c>
      <c r="E1849" s="5">
        <v>44342956</v>
      </c>
      <c r="F1849" s="5">
        <v>44342956</v>
      </c>
      <c r="G1849" s="5"/>
    </row>
    <row r="1850" spans="1:7">
      <c r="A1850" s="4">
        <v>1849</v>
      </c>
      <c r="B1850" s="6">
        <v>39607</v>
      </c>
      <c r="C1850" s="12" t="s">
        <v>2592</v>
      </c>
      <c r="D1850" s="5">
        <v>27000000</v>
      </c>
      <c r="E1850" s="5">
        <v>44089964</v>
      </c>
      <c r="F1850" s="5">
        <v>44270131</v>
      </c>
      <c r="G1850" s="5"/>
    </row>
    <row r="1851" spans="1:7">
      <c r="A1851" s="4">
        <v>1850</v>
      </c>
      <c r="B1851" s="6" t="s">
        <v>2593</v>
      </c>
      <c r="C1851" s="12" t="s">
        <v>2594</v>
      </c>
      <c r="D1851" s="5">
        <v>27000000</v>
      </c>
      <c r="E1851" s="5">
        <v>41012075</v>
      </c>
      <c r="F1851" s="5">
        <v>93152141</v>
      </c>
      <c r="G1851" s="5"/>
    </row>
    <row r="1852" spans="1:7">
      <c r="A1852" s="4">
        <v>1851</v>
      </c>
      <c r="B1852" s="6" t="s">
        <v>2595</v>
      </c>
      <c r="C1852" s="12" t="s">
        <v>2596</v>
      </c>
      <c r="D1852" s="5">
        <v>27000000</v>
      </c>
      <c r="E1852" s="5">
        <v>40803000</v>
      </c>
      <c r="F1852" s="5">
        <v>130759651</v>
      </c>
      <c r="G1852" s="5"/>
    </row>
    <row r="1853" spans="1:7">
      <c r="A1853" s="4">
        <v>1852</v>
      </c>
      <c r="B1853" s="6" t="s">
        <v>635</v>
      </c>
      <c r="C1853" s="12" t="s">
        <v>2597</v>
      </c>
      <c r="D1853" s="5">
        <v>27000000</v>
      </c>
      <c r="E1853" s="5">
        <v>38536376</v>
      </c>
      <c r="F1853" s="5">
        <v>80681183</v>
      </c>
      <c r="G1853" s="5"/>
    </row>
    <row r="1854" spans="1:7">
      <c r="A1854" s="4">
        <v>1853</v>
      </c>
      <c r="B1854" s="6" t="s">
        <v>1052</v>
      </c>
      <c r="C1854" s="12" t="s">
        <v>2598</v>
      </c>
      <c r="D1854" s="5">
        <v>27000000</v>
      </c>
      <c r="E1854" s="5">
        <v>31770413</v>
      </c>
      <c r="F1854" s="5">
        <v>31770413</v>
      </c>
      <c r="G1854" s="5"/>
    </row>
    <row r="1855" spans="1:7">
      <c r="A1855" s="4">
        <v>1854</v>
      </c>
      <c r="B1855" s="6">
        <v>38902</v>
      </c>
      <c r="C1855" s="12" t="s">
        <v>2599</v>
      </c>
      <c r="D1855" s="5">
        <v>27000000</v>
      </c>
      <c r="E1855" s="5">
        <v>22495466</v>
      </c>
      <c r="F1855" s="5">
        <v>55495466</v>
      </c>
      <c r="G1855" s="5"/>
    </row>
    <row r="1856" spans="1:7">
      <c r="A1856" s="4">
        <v>1855</v>
      </c>
      <c r="B1856" s="6" t="s">
        <v>2600</v>
      </c>
      <c r="C1856" s="12" t="s">
        <v>2601</v>
      </c>
      <c r="D1856" s="5">
        <v>27000000</v>
      </c>
      <c r="E1856" s="5">
        <v>21500000</v>
      </c>
      <c r="F1856" s="5">
        <v>21500000</v>
      </c>
      <c r="G1856" s="5"/>
    </row>
    <row r="1857" spans="1:7">
      <c r="A1857" s="4">
        <v>1856</v>
      </c>
      <c r="B1857" s="6" t="s">
        <v>2602</v>
      </c>
      <c r="C1857" s="12" t="s">
        <v>2603</v>
      </c>
      <c r="D1857" s="5">
        <v>27000000</v>
      </c>
      <c r="E1857" s="5">
        <v>21300000</v>
      </c>
      <c r="F1857" s="5">
        <v>21300000</v>
      </c>
      <c r="G1857" s="5"/>
    </row>
    <row r="1858" spans="1:7">
      <c r="A1858" s="4">
        <v>1857</v>
      </c>
      <c r="B1858" s="6" t="s">
        <v>2604</v>
      </c>
      <c r="C1858" s="12" t="s">
        <v>2605</v>
      </c>
      <c r="D1858" s="5">
        <v>27000000</v>
      </c>
      <c r="E1858" s="5">
        <v>14435076</v>
      </c>
      <c r="F1858" s="5">
        <v>27257061</v>
      </c>
      <c r="G1858" s="5"/>
    </row>
    <row r="1859" spans="1:7">
      <c r="A1859" s="4">
        <v>1858</v>
      </c>
      <c r="B1859" s="6" t="s">
        <v>2606</v>
      </c>
      <c r="C1859" s="12" t="s">
        <v>2607</v>
      </c>
      <c r="D1859" s="5">
        <v>27000000</v>
      </c>
      <c r="E1859" s="5">
        <v>13848978</v>
      </c>
      <c r="F1859" s="5">
        <v>45160110</v>
      </c>
      <c r="G1859" s="5"/>
    </row>
    <row r="1860" spans="1:7">
      <c r="A1860" s="4">
        <v>1859</v>
      </c>
      <c r="B1860" s="6">
        <v>40188</v>
      </c>
      <c r="C1860" s="12" t="s">
        <v>2608</v>
      </c>
      <c r="D1860" s="5">
        <v>27000000</v>
      </c>
      <c r="E1860" s="5">
        <v>13261851</v>
      </c>
      <c r="F1860" s="5">
        <v>28773827</v>
      </c>
      <c r="G1860" s="5"/>
    </row>
    <row r="1861" spans="1:7">
      <c r="A1861" s="4">
        <v>1860</v>
      </c>
      <c r="B1861" s="6">
        <v>38631</v>
      </c>
      <c r="C1861" s="12" t="s">
        <v>2609</v>
      </c>
      <c r="D1861" s="5">
        <v>27000000</v>
      </c>
      <c r="E1861" s="5">
        <v>12834849</v>
      </c>
      <c r="F1861" s="5">
        <v>13174426</v>
      </c>
      <c r="G1861" s="5"/>
    </row>
    <row r="1862" spans="1:7">
      <c r="A1862" s="4">
        <v>1861</v>
      </c>
      <c r="B1862" s="6" t="s">
        <v>2610</v>
      </c>
      <c r="C1862" s="12" t="s">
        <v>2611</v>
      </c>
      <c r="D1862" s="5">
        <v>27000000</v>
      </c>
      <c r="E1862" s="5">
        <v>10618813</v>
      </c>
      <c r="F1862" s="5">
        <v>10618813</v>
      </c>
      <c r="G1862" s="5"/>
    </row>
    <row r="1863" spans="1:7">
      <c r="A1863" s="4">
        <v>1862</v>
      </c>
      <c r="B1863" s="6" t="s">
        <v>2612</v>
      </c>
      <c r="C1863" s="12" t="s">
        <v>2613</v>
      </c>
      <c r="D1863" s="5">
        <v>27000000</v>
      </c>
      <c r="E1863" s="5">
        <v>10341093</v>
      </c>
      <c r="F1863" s="5">
        <v>10341093</v>
      </c>
      <c r="G1863" s="5"/>
    </row>
    <row r="1864" spans="1:7">
      <c r="A1864" s="4">
        <v>1863</v>
      </c>
      <c r="B1864" s="6" t="s">
        <v>2614</v>
      </c>
      <c r="C1864" s="12" t="s">
        <v>2615</v>
      </c>
      <c r="D1864" s="5">
        <v>27000000</v>
      </c>
      <c r="E1864" s="5">
        <v>8712564</v>
      </c>
      <c r="F1864" s="5">
        <v>8712564</v>
      </c>
      <c r="G1864" s="5"/>
    </row>
    <row r="1865" spans="1:7">
      <c r="A1865" s="4">
        <v>1864</v>
      </c>
      <c r="B1865" s="6">
        <v>39124</v>
      </c>
      <c r="C1865" s="12" t="s">
        <v>2616</v>
      </c>
      <c r="D1865" s="5">
        <v>27000000</v>
      </c>
      <c r="E1865" s="5">
        <v>7500310</v>
      </c>
      <c r="F1865" s="5">
        <v>9352089</v>
      </c>
      <c r="G1865" s="5"/>
    </row>
    <row r="1866" spans="1:7">
      <c r="A1866" s="4">
        <v>1865</v>
      </c>
      <c r="B1866" s="6" t="s">
        <v>1583</v>
      </c>
      <c r="C1866" s="12" t="s">
        <v>2617</v>
      </c>
      <c r="D1866" s="5">
        <v>27000000</v>
      </c>
      <c r="E1866" s="5">
        <v>5204007</v>
      </c>
      <c r="F1866" s="5">
        <v>5204007</v>
      </c>
      <c r="G1866" s="5"/>
    </row>
    <row r="1867" spans="1:7">
      <c r="A1867" s="4">
        <v>1866</v>
      </c>
      <c r="B1867" s="6" t="s">
        <v>515</v>
      </c>
      <c r="C1867" s="12" t="s">
        <v>2618</v>
      </c>
      <c r="D1867" s="5">
        <v>27000000</v>
      </c>
      <c r="E1867" s="5">
        <v>4485485</v>
      </c>
      <c r="F1867" s="5">
        <v>4485485</v>
      </c>
      <c r="G1867" s="5"/>
    </row>
    <row r="1868" spans="1:7">
      <c r="A1868" s="4">
        <v>1867</v>
      </c>
      <c r="B1868" s="6" t="s">
        <v>1647</v>
      </c>
      <c r="C1868" s="12" t="s">
        <v>2619</v>
      </c>
      <c r="D1868" s="5">
        <v>27000000</v>
      </c>
      <c r="E1868" s="5">
        <v>4476235</v>
      </c>
      <c r="F1868" s="5">
        <v>16566235</v>
      </c>
      <c r="G1868" s="5"/>
    </row>
    <row r="1869" spans="1:7">
      <c r="A1869" s="4">
        <v>1868</v>
      </c>
      <c r="B1869" s="6" t="s">
        <v>2119</v>
      </c>
      <c r="C1869" s="12" t="s">
        <v>2620</v>
      </c>
      <c r="D1869" s="5">
        <v>27000000</v>
      </c>
      <c r="E1869" s="5">
        <v>1090947</v>
      </c>
      <c r="F1869" s="5">
        <v>2412123</v>
      </c>
      <c r="G1869" s="5"/>
    </row>
    <row r="1870" spans="1:7">
      <c r="A1870" s="4">
        <v>1869</v>
      </c>
      <c r="B1870" s="6">
        <v>37967</v>
      </c>
      <c r="C1870" s="12" t="s">
        <v>2621</v>
      </c>
      <c r="D1870" s="5">
        <v>27000000</v>
      </c>
      <c r="E1870" s="5">
        <v>765637</v>
      </c>
      <c r="F1870" s="5">
        <v>1545064</v>
      </c>
      <c r="G1870" s="5"/>
    </row>
    <row r="1871" spans="1:7">
      <c r="A1871" s="4">
        <v>1870</v>
      </c>
      <c r="B1871" s="6" t="s">
        <v>1772</v>
      </c>
      <c r="C1871" s="12" t="s">
        <v>2622</v>
      </c>
      <c r="D1871" s="5">
        <v>27000000</v>
      </c>
      <c r="E1871" s="4">
        <v>0</v>
      </c>
      <c r="F1871" s="4">
        <v>0</v>
      </c>
    </row>
    <row r="1872" spans="1:7">
      <c r="A1872" s="4">
        <v>1871</v>
      </c>
      <c r="B1872" s="6" t="s">
        <v>861</v>
      </c>
      <c r="C1872" s="12" t="s">
        <v>2623</v>
      </c>
      <c r="D1872" s="5">
        <v>26000000</v>
      </c>
      <c r="E1872" s="5">
        <v>146336178</v>
      </c>
      <c r="F1872" s="5">
        <v>185904750</v>
      </c>
      <c r="G1872" s="5"/>
    </row>
    <row r="1873" spans="1:7">
      <c r="A1873" s="4">
        <v>1872</v>
      </c>
      <c r="B1873" s="6">
        <v>37780</v>
      </c>
      <c r="C1873" s="12" t="s">
        <v>2624</v>
      </c>
      <c r="D1873" s="5">
        <v>26000000</v>
      </c>
      <c r="E1873" s="5">
        <v>110222438</v>
      </c>
      <c r="F1873" s="5">
        <v>160822438</v>
      </c>
      <c r="G1873" s="5"/>
    </row>
    <row r="1874" spans="1:7">
      <c r="A1874" s="4">
        <v>1873</v>
      </c>
      <c r="B1874" s="6" t="s">
        <v>2168</v>
      </c>
      <c r="C1874" s="12" t="s">
        <v>2625</v>
      </c>
      <c r="D1874" s="5">
        <v>26000000</v>
      </c>
      <c r="E1874" s="5">
        <v>109449237</v>
      </c>
      <c r="F1874" s="5">
        <v>177344230</v>
      </c>
      <c r="G1874" s="5"/>
    </row>
    <row r="1875" spans="1:7">
      <c r="A1875" s="4">
        <v>1874</v>
      </c>
      <c r="B1875" s="6">
        <v>36111</v>
      </c>
      <c r="C1875" s="12" t="s">
        <v>2626</v>
      </c>
      <c r="D1875" s="5">
        <v>26000000</v>
      </c>
      <c r="E1875" s="5">
        <v>100317794</v>
      </c>
      <c r="F1875" s="5">
        <v>279500000</v>
      </c>
      <c r="G1875" s="5"/>
    </row>
    <row r="1876" spans="1:7">
      <c r="A1876" s="4">
        <v>1875</v>
      </c>
      <c r="B1876" s="6" t="s">
        <v>2627</v>
      </c>
      <c r="C1876" s="12" t="s">
        <v>2628</v>
      </c>
      <c r="D1876" s="5">
        <v>26000000</v>
      </c>
      <c r="E1876" s="5">
        <v>91457688</v>
      </c>
      <c r="F1876" s="5">
        <v>202000000</v>
      </c>
      <c r="G1876" s="5"/>
    </row>
    <row r="1877" spans="1:7">
      <c r="A1877" s="4">
        <v>1876</v>
      </c>
      <c r="B1877" s="6">
        <v>39607</v>
      </c>
      <c r="C1877" s="12" t="s">
        <v>2629</v>
      </c>
      <c r="D1877" s="5">
        <v>26000000</v>
      </c>
      <c r="E1877" s="5">
        <v>87341380</v>
      </c>
      <c r="F1877" s="5">
        <v>102404019</v>
      </c>
      <c r="G1877" s="5"/>
    </row>
    <row r="1878" spans="1:7">
      <c r="A1878" s="4">
        <v>1877</v>
      </c>
      <c r="B1878" s="6" t="s">
        <v>2630</v>
      </c>
      <c r="C1878" s="12" t="s">
        <v>2631</v>
      </c>
      <c r="D1878" s="5">
        <v>26000000</v>
      </c>
      <c r="E1878" s="5">
        <v>77324422</v>
      </c>
      <c r="F1878" s="5">
        <v>201324422</v>
      </c>
      <c r="G1878" s="5"/>
    </row>
    <row r="1879" spans="1:7">
      <c r="A1879" s="4">
        <v>1878</v>
      </c>
      <c r="B1879" s="6" t="s">
        <v>2632</v>
      </c>
      <c r="C1879" s="12" t="s">
        <v>2633</v>
      </c>
      <c r="D1879" s="5">
        <v>26000000</v>
      </c>
      <c r="E1879" s="5">
        <v>65705772</v>
      </c>
      <c r="F1879" s="5">
        <v>65705772</v>
      </c>
      <c r="G1879" s="5"/>
    </row>
    <row r="1880" spans="1:7">
      <c r="A1880" s="4">
        <v>1879</v>
      </c>
      <c r="B1880" s="6">
        <v>33154</v>
      </c>
      <c r="C1880" s="12" t="s">
        <v>2634</v>
      </c>
      <c r="D1880" s="5">
        <v>26000000</v>
      </c>
      <c r="E1880" s="5">
        <v>61308153</v>
      </c>
      <c r="F1880" s="5">
        <v>61308153</v>
      </c>
      <c r="G1880" s="5"/>
    </row>
    <row r="1881" spans="1:7">
      <c r="A1881" s="4">
        <v>1880</v>
      </c>
      <c r="B1881" s="6" t="s">
        <v>2635</v>
      </c>
      <c r="C1881" s="12" t="s">
        <v>2636</v>
      </c>
      <c r="D1881" s="5">
        <v>26000000</v>
      </c>
      <c r="E1881" s="5">
        <v>58331254</v>
      </c>
      <c r="F1881" s="5">
        <v>68613992</v>
      </c>
      <c r="G1881" s="5"/>
    </row>
    <row r="1882" spans="1:7">
      <c r="A1882" s="4">
        <v>1881</v>
      </c>
      <c r="B1882" s="6" t="s">
        <v>2168</v>
      </c>
      <c r="C1882" s="12" t="s">
        <v>2637</v>
      </c>
      <c r="D1882" s="5">
        <v>26000000</v>
      </c>
      <c r="E1882" s="5">
        <v>57891803</v>
      </c>
      <c r="F1882" s="5">
        <v>96666486</v>
      </c>
      <c r="G1882" s="5"/>
    </row>
    <row r="1883" spans="1:7">
      <c r="A1883" s="4">
        <v>1882</v>
      </c>
      <c r="B1883" s="6">
        <v>40798</v>
      </c>
      <c r="C1883" s="12" t="s">
        <v>2638</v>
      </c>
      <c r="D1883" s="5">
        <v>26000000</v>
      </c>
      <c r="E1883" s="5">
        <v>54544638</v>
      </c>
      <c r="F1883" s="5">
        <v>146850273</v>
      </c>
      <c r="G1883" s="5"/>
    </row>
    <row r="1884" spans="1:7">
      <c r="A1884" s="4">
        <v>1883</v>
      </c>
      <c r="B1884" s="6" t="s">
        <v>2639</v>
      </c>
      <c r="C1884" s="12" t="s">
        <v>2640</v>
      </c>
      <c r="D1884" s="5">
        <v>26000000</v>
      </c>
      <c r="E1884" s="5">
        <v>50800000</v>
      </c>
      <c r="F1884" s="5">
        <v>50800000</v>
      </c>
      <c r="G1884" s="5"/>
    </row>
    <row r="1885" spans="1:7">
      <c r="A1885" s="4">
        <v>1884</v>
      </c>
      <c r="B1885" s="6" t="s">
        <v>2252</v>
      </c>
      <c r="C1885" s="12" t="s">
        <v>2641</v>
      </c>
      <c r="D1885" s="5">
        <v>26000000</v>
      </c>
      <c r="E1885" s="5">
        <v>49875291</v>
      </c>
      <c r="F1885" s="5">
        <v>81275291</v>
      </c>
      <c r="G1885" s="5"/>
    </row>
    <row r="1886" spans="1:7">
      <c r="A1886" s="4">
        <v>1885</v>
      </c>
      <c r="B1886" s="6" t="s">
        <v>2642</v>
      </c>
      <c r="C1886" s="12" t="s">
        <v>2643</v>
      </c>
      <c r="D1886" s="5">
        <v>26000000</v>
      </c>
      <c r="E1886" s="5">
        <v>46896664</v>
      </c>
      <c r="F1886" s="5">
        <v>90396664</v>
      </c>
      <c r="G1886" s="5"/>
    </row>
    <row r="1887" spans="1:7">
      <c r="A1887" s="4">
        <v>1886</v>
      </c>
      <c r="B1887" s="6" t="s">
        <v>644</v>
      </c>
      <c r="C1887" s="12" t="s">
        <v>2644</v>
      </c>
      <c r="D1887" s="5">
        <v>26000000</v>
      </c>
      <c r="E1887" s="5">
        <v>45506619</v>
      </c>
      <c r="F1887" s="5">
        <v>75763814</v>
      </c>
      <c r="G1887" s="5"/>
    </row>
    <row r="1888" spans="1:7">
      <c r="A1888" s="4">
        <v>1887</v>
      </c>
      <c r="B1888" s="6" t="s">
        <v>2469</v>
      </c>
      <c r="C1888" s="12" t="s">
        <v>2645</v>
      </c>
      <c r="D1888" s="5">
        <v>26000000</v>
      </c>
      <c r="E1888" s="5">
        <v>45489752</v>
      </c>
      <c r="F1888" s="5">
        <v>63489752</v>
      </c>
      <c r="G1888" s="5"/>
    </row>
    <row r="1889" spans="1:7">
      <c r="A1889" s="4">
        <v>1888</v>
      </c>
      <c r="B1889" s="6" t="s">
        <v>1592</v>
      </c>
      <c r="C1889" s="12" t="s">
        <v>2646</v>
      </c>
      <c r="D1889" s="5">
        <v>26000000</v>
      </c>
      <c r="E1889" s="5">
        <v>40168080</v>
      </c>
      <c r="F1889" s="5">
        <v>67647574</v>
      </c>
      <c r="G1889" s="5"/>
    </row>
    <row r="1890" spans="1:7">
      <c r="A1890" s="4">
        <v>1889</v>
      </c>
      <c r="B1890" s="6" t="s">
        <v>2647</v>
      </c>
      <c r="C1890" s="12" t="s">
        <v>2648</v>
      </c>
      <c r="D1890" s="5">
        <v>26000000</v>
      </c>
      <c r="E1890" s="5">
        <v>37397291</v>
      </c>
      <c r="F1890" s="5">
        <v>54393637</v>
      </c>
      <c r="G1890" s="5"/>
    </row>
    <row r="1891" spans="1:7">
      <c r="A1891" s="4">
        <v>1890</v>
      </c>
      <c r="B1891" s="6" t="s">
        <v>1566</v>
      </c>
      <c r="C1891" s="12" t="s">
        <v>2649</v>
      </c>
      <c r="D1891" s="5">
        <v>26000000</v>
      </c>
      <c r="E1891" s="5">
        <v>36985501</v>
      </c>
      <c r="F1891" s="5">
        <v>38788828</v>
      </c>
      <c r="G1891" s="5"/>
    </row>
    <row r="1892" spans="1:7">
      <c r="A1892" s="4">
        <v>1891</v>
      </c>
      <c r="B1892" s="6">
        <v>31327</v>
      </c>
      <c r="C1892" s="12" t="s">
        <v>2650</v>
      </c>
      <c r="D1892" s="5">
        <v>26000000</v>
      </c>
      <c r="E1892" s="5">
        <v>33200000</v>
      </c>
      <c r="F1892" s="5">
        <v>33200000</v>
      </c>
      <c r="G1892" s="5"/>
    </row>
    <row r="1893" spans="1:7">
      <c r="A1893" s="4">
        <v>1892</v>
      </c>
      <c r="B1893" s="6">
        <v>39915</v>
      </c>
      <c r="C1893" s="12" t="s">
        <v>2651</v>
      </c>
      <c r="D1893" s="5">
        <v>26000000</v>
      </c>
      <c r="E1893" s="5">
        <v>28544157</v>
      </c>
      <c r="F1893" s="5">
        <v>45043870</v>
      </c>
      <c r="G1893" s="5"/>
    </row>
    <row r="1894" spans="1:7">
      <c r="A1894" s="4">
        <v>1893</v>
      </c>
      <c r="B1894" s="6" t="s">
        <v>756</v>
      </c>
      <c r="C1894" s="12" t="s">
        <v>2652</v>
      </c>
      <c r="D1894" s="5">
        <v>26000000</v>
      </c>
      <c r="E1894" s="5">
        <v>26766213</v>
      </c>
      <c r="F1894" s="5">
        <v>27866213</v>
      </c>
      <c r="G1894" s="5"/>
    </row>
    <row r="1895" spans="1:7">
      <c r="A1895" s="4">
        <v>1894</v>
      </c>
      <c r="B1895" s="6">
        <v>38324</v>
      </c>
      <c r="C1895" s="12" t="s">
        <v>2653</v>
      </c>
      <c r="D1895" s="5">
        <v>26000000</v>
      </c>
      <c r="E1895" s="5">
        <v>23514247</v>
      </c>
      <c r="F1895" s="5">
        <v>28703083</v>
      </c>
      <c r="G1895" s="5"/>
    </row>
    <row r="1896" spans="1:7">
      <c r="A1896" s="4">
        <v>1895</v>
      </c>
      <c r="B1896" s="6">
        <v>36958</v>
      </c>
      <c r="C1896" s="12" t="s">
        <v>2654</v>
      </c>
      <c r="D1896" s="5">
        <v>26000000</v>
      </c>
      <c r="E1896" s="5">
        <v>16521410</v>
      </c>
      <c r="F1896" s="5">
        <v>16521410</v>
      </c>
      <c r="G1896" s="5"/>
    </row>
    <row r="1897" spans="1:7">
      <c r="A1897" s="4">
        <v>1896</v>
      </c>
      <c r="B1897" s="6" t="s">
        <v>1357</v>
      </c>
      <c r="C1897" s="12" t="s">
        <v>2655</v>
      </c>
      <c r="D1897" s="5">
        <v>26000000</v>
      </c>
      <c r="E1897" s="5">
        <v>16008272</v>
      </c>
      <c r="F1897" s="5">
        <v>30601801</v>
      </c>
      <c r="G1897" s="5"/>
    </row>
    <row r="1898" spans="1:7">
      <c r="A1898" s="4">
        <v>1897</v>
      </c>
      <c r="B1898" s="6" t="s">
        <v>1988</v>
      </c>
      <c r="C1898" s="12" t="s">
        <v>2656</v>
      </c>
      <c r="D1898" s="5">
        <v>26000000</v>
      </c>
      <c r="E1898" s="5">
        <v>14469428</v>
      </c>
      <c r="F1898" s="5">
        <v>14469428</v>
      </c>
      <c r="G1898" s="5"/>
    </row>
    <row r="1899" spans="1:7">
      <c r="A1899" s="4">
        <v>1898</v>
      </c>
      <c r="B1899" s="6" t="s">
        <v>2657</v>
      </c>
      <c r="C1899" s="12" t="s">
        <v>2658</v>
      </c>
      <c r="D1899" s="5">
        <v>26000000</v>
      </c>
      <c r="E1899" s="5">
        <v>13738574</v>
      </c>
      <c r="F1899" s="5">
        <v>13738574</v>
      </c>
      <c r="G1899" s="5"/>
    </row>
    <row r="1900" spans="1:7">
      <c r="A1900" s="4">
        <v>1899</v>
      </c>
      <c r="B1900" s="6">
        <v>42284</v>
      </c>
      <c r="C1900" s="12" t="s">
        <v>2659</v>
      </c>
      <c r="D1900" s="5">
        <v>26000000</v>
      </c>
      <c r="E1900" s="5">
        <v>12279691</v>
      </c>
      <c r="F1900" s="5">
        <v>33713827</v>
      </c>
      <c r="G1900" s="5"/>
    </row>
    <row r="1901" spans="1:7">
      <c r="A1901" s="4">
        <v>1900</v>
      </c>
      <c r="B1901" s="6" t="s">
        <v>2565</v>
      </c>
      <c r="C1901" s="12" t="s">
        <v>2660</v>
      </c>
      <c r="D1901" s="5">
        <v>26000000</v>
      </c>
      <c r="E1901" s="5">
        <v>7496522</v>
      </c>
      <c r="F1901" s="5">
        <v>18496522</v>
      </c>
      <c r="G1901" s="5"/>
    </row>
    <row r="1902" spans="1:7">
      <c r="A1902" s="4">
        <v>1901</v>
      </c>
      <c r="B1902" s="6" t="s">
        <v>973</v>
      </c>
      <c r="C1902" s="12" t="s">
        <v>2661</v>
      </c>
      <c r="D1902" s="5">
        <v>26000000</v>
      </c>
      <c r="E1902" s="5">
        <v>3254172</v>
      </c>
      <c r="F1902" s="5">
        <v>6154172</v>
      </c>
      <c r="G1902" s="5"/>
    </row>
    <row r="1903" spans="1:7">
      <c r="A1903" s="4">
        <v>1902</v>
      </c>
      <c r="B1903" s="6" t="s">
        <v>2662</v>
      </c>
      <c r="C1903" s="12" t="s">
        <v>2663</v>
      </c>
      <c r="D1903" s="5">
        <v>26000000</v>
      </c>
      <c r="E1903" s="5">
        <v>1083350</v>
      </c>
      <c r="F1903" s="5">
        <v>1083350</v>
      </c>
      <c r="G1903" s="5"/>
    </row>
    <row r="1904" spans="1:7">
      <c r="A1904" s="4">
        <v>1903</v>
      </c>
      <c r="B1904" s="6" t="s">
        <v>654</v>
      </c>
      <c r="C1904" s="12" t="s">
        <v>2664</v>
      </c>
      <c r="D1904" s="5">
        <v>26000000</v>
      </c>
      <c r="E1904" s="5">
        <v>42472</v>
      </c>
      <c r="F1904" s="5">
        <v>2923959</v>
      </c>
      <c r="G1904" s="5"/>
    </row>
    <row r="1905" spans="1:7">
      <c r="A1905" s="4">
        <v>1904</v>
      </c>
      <c r="B1905" s="6" t="s">
        <v>2665</v>
      </c>
      <c r="C1905" s="12" t="s">
        <v>2666</v>
      </c>
      <c r="D1905" s="5">
        <v>26000000</v>
      </c>
      <c r="E1905" s="5">
        <v>5000</v>
      </c>
      <c r="F1905" s="5">
        <v>5000</v>
      </c>
      <c r="G1905" s="5"/>
    </row>
    <row r="1906" spans="1:7">
      <c r="A1906" s="4">
        <v>1905</v>
      </c>
      <c r="B1906" s="6" t="s">
        <v>2667</v>
      </c>
      <c r="C1906" s="12" t="s">
        <v>2668</v>
      </c>
      <c r="D1906" s="5">
        <v>26000000</v>
      </c>
      <c r="E1906" s="4">
        <v>0</v>
      </c>
      <c r="F1906" s="5">
        <v>34246770</v>
      </c>
      <c r="G1906" s="5"/>
    </row>
    <row r="1907" spans="1:7">
      <c r="A1907" s="4">
        <v>1906</v>
      </c>
      <c r="B1907" s="6" t="s">
        <v>2669</v>
      </c>
      <c r="C1907" s="12" t="s">
        <v>2670</v>
      </c>
      <c r="D1907" s="5">
        <v>26000000</v>
      </c>
      <c r="E1907" s="4">
        <v>0</v>
      </c>
      <c r="F1907" s="5">
        <v>135436</v>
      </c>
      <c r="G1907" s="5"/>
    </row>
    <row r="1908" spans="1:7">
      <c r="A1908" s="4">
        <v>1907</v>
      </c>
      <c r="B1908" s="6" t="s">
        <v>2388</v>
      </c>
      <c r="C1908" s="12" t="s">
        <v>2671</v>
      </c>
      <c r="D1908" s="5">
        <v>26000000</v>
      </c>
      <c r="E1908" s="4">
        <v>0</v>
      </c>
      <c r="F1908" s="4">
        <v>0</v>
      </c>
    </row>
    <row r="1909" spans="1:7">
      <c r="A1909" s="4">
        <v>1908</v>
      </c>
      <c r="B1909" s="6" t="s">
        <v>2672</v>
      </c>
      <c r="C1909" s="12" t="s">
        <v>2673</v>
      </c>
      <c r="D1909" s="5">
        <v>25530000</v>
      </c>
      <c r="E1909" s="5">
        <v>20080020</v>
      </c>
      <c r="F1909" s="5">
        <v>30593313</v>
      </c>
      <c r="G1909" s="5"/>
    </row>
    <row r="1910" spans="1:7">
      <c r="A1910" s="4">
        <v>1909</v>
      </c>
      <c r="B1910" s="6" t="s">
        <v>2674</v>
      </c>
      <c r="C1910" s="12" t="s">
        <v>2675</v>
      </c>
      <c r="D1910" s="5">
        <v>25500000</v>
      </c>
      <c r="E1910" s="5">
        <v>33579798</v>
      </c>
      <c r="F1910" s="5">
        <v>86301599</v>
      </c>
      <c r="G1910" s="5"/>
    </row>
    <row r="1911" spans="1:7">
      <c r="A1911" s="4">
        <v>1910</v>
      </c>
      <c r="B1911" s="6" t="s">
        <v>2119</v>
      </c>
      <c r="C1911" s="12" t="s">
        <v>2676</v>
      </c>
      <c r="D1911" s="5">
        <v>25100000</v>
      </c>
      <c r="E1911" s="5">
        <v>25534493</v>
      </c>
      <c r="F1911" s="5">
        <v>28575778</v>
      </c>
      <c r="G1911" s="5"/>
    </row>
    <row r="1912" spans="1:7">
      <c r="A1912" s="4">
        <v>1911</v>
      </c>
      <c r="B1912" s="6" t="s">
        <v>2677</v>
      </c>
      <c r="C1912" s="12" t="s">
        <v>2678</v>
      </c>
      <c r="D1912" s="5">
        <v>25000000</v>
      </c>
      <c r="E1912" s="5">
        <v>370782930</v>
      </c>
      <c r="F1912" s="5">
        <v>622420667</v>
      </c>
      <c r="G1912" s="5"/>
    </row>
    <row r="1913" spans="1:7">
      <c r="A1913" s="4">
        <v>1912</v>
      </c>
      <c r="B1913" s="6" t="s">
        <v>2679</v>
      </c>
      <c r="C1913" s="12" t="s">
        <v>2680</v>
      </c>
      <c r="D1913" s="5">
        <v>25000000</v>
      </c>
      <c r="E1913" s="5">
        <v>219195051</v>
      </c>
      <c r="F1913" s="5">
        <v>441286003</v>
      </c>
      <c r="G1913" s="5"/>
    </row>
    <row r="1914" spans="1:7">
      <c r="A1914" s="4">
        <v>1913</v>
      </c>
      <c r="B1914" s="6" t="s">
        <v>2681</v>
      </c>
      <c r="C1914" s="12" t="s">
        <v>2682</v>
      </c>
      <c r="D1914" s="5">
        <v>25000000</v>
      </c>
      <c r="E1914" s="5">
        <v>172825435</v>
      </c>
      <c r="F1914" s="5">
        <v>412800000</v>
      </c>
      <c r="G1914" s="5"/>
    </row>
    <row r="1915" spans="1:7">
      <c r="A1915" s="4">
        <v>1914</v>
      </c>
      <c r="B1915" s="6">
        <v>40824</v>
      </c>
      <c r="C1915" s="12" t="s">
        <v>2683</v>
      </c>
      <c r="D1915" s="5">
        <v>25000000</v>
      </c>
      <c r="E1915" s="5">
        <v>169705587</v>
      </c>
      <c r="F1915" s="5">
        <v>213120004</v>
      </c>
      <c r="G1915" s="5"/>
    </row>
    <row r="1916" spans="1:7">
      <c r="A1916" s="4">
        <v>1915</v>
      </c>
      <c r="B1916" s="6">
        <v>39794</v>
      </c>
      <c r="C1916" s="12" t="s">
        <v>2684</v>
      </c>
      <c r="D1916" s="5">
        <v>25000000</v>
      </c>
      <c r="E1916" s="5">
        <v>148095302</v>
      </c>
      <c r="F1916" s="5">
        <v>274543085</v>
      </c>
      <c r="G1916" s="5"/>
    </row>
    <row r="1917" spans="1:7">
      <c r="A1917" s="4">
        <v>1916</v>
      </c>
      <c r="B1917" s="6" t="s">
        <v>2685</v>
      </c>
      <c r="C1917" s="12" t="s">
        <v>2686</v>
      </c>
      <c r="D1917" s="5">
        <v>25000000</v>
      </c>
      <c r="E1917" s="5">
        <v>145000989</v>
      </c>
      <c r="F1917" s="5">
        <v>226941585</v>
      </c>
      <c r="G1917" s="5"/>
    </row>
    <row r="1918" spans="1:7">
      <c r="A1918" s="4">
        <v>1917</v>
      </c>
      <c r="B1918" s="6" t="s">
        <v>1181</v>
      </c>
      <c r="C1918" s="12" t="s">
        <v>2687</v>
      </c>
      <c r="D1918" s="5">
        <v>25000000</v>
      </c>
      <c r="E1918" s="5">
        <v>134202565</v>
      </c>
      <c r="F1918" s="5">
        <v>153733265</v>
      </c>
      <c r="G1918" s="5"/>
    </row>
    <row r="1919" spans="1:7">
      <c r="A1919" s="4">
        <v>1918</v>
      </c>
      <c r="B1919" s="6" t="s">
        <v>2688</v>
      </c>
      <c r="C1919" s="12" t="s">
        <v>2689</v>
      </c>
      <c r="D1919" s="5">
        <v>25000000</v>
      </c>
      <c r="E1919" s="5">
        <v>121945720</v>
      </c>
      <c r="F1919" s="5">
        <v>410900000</v>
      </c>
      <c r="G1919" s="5"/>
    </row>
    <row r="1920" spans="1:7">
      <c r="A1920" s="4">
        <v>1919</v>
      </c>
      <c r="B1920" s="6" t="s">
        <v>2690</v>
      </c>
      <c r="C1920" s="12" t="s">
        <v>2691</v>
      </c>
      <c r="D1920" s="5">
        <v>25000000</v>
      </c>
      <c r="E1920" s="5">
        <v>96067179</v>
      </c>
      <c r="F1920" s="5">
        <v>321365567</v>
      </c>
      <c r="G1920" s="5"/>
    </row>
    <row r="1921" spans="1:7">
      <c r="A1921" s="4">
        <v>1920</v>
      </c>
      <c r="B1921" s="6">
        <v>37659</v>
      </c>
      <c r="C1921" s="12" t="s">
        <v>2692</v>
      </c>
      <c r="D1921" s="5">
        <v>25000000</v>
      </c>
      <c r="E1921" s="5">
        <v>90639088</v>
      </c>
      <c r="F1921" s="5">
        <v>125339088</v>
      </c>
      <c r="G1921" s="5"/>
    </row>
    <row r="1922" spans="1:7">
      <c r="A1922" s="4">
        <v>1921</v>
      </c>
      <c r="B1922" s="6" t="s">
        <v>2122</v>
      </c>
      <c r="C1922" s="12" t="s">
        <v>2693</v>
      </c>
      <c r="D1922" s="5">
        <v>25000000</v>
      </c>
      <c r="E1922" s="5">
        <v>84185387</v>
      </c>
      <c r="F1922" s="5">
        <v>181185387</v>
      </c>
      <c r="G1922" s="5"/>
    </row>
    <row r="1923" spans="1:7">
      <c r="A1923" s="4">
        <v>1922</v>
      </c>
      <c r="B1923" s="6">
        <v>38237</v>
      </c>
      <c r="C1923" s="12" t="s">
        <v>2694</v>
      </c>
      <c r="D1923" s="5">
        <v>25000000</v>
      </c>
      <c r="E1923" s="5">
        <v>84136909</v>
      </c>
      <c r="F1923" s="5">
        <v>89476265</v>
      </c>
      <c r="G1923" s="5"/>
    </row>
    <row r="1924" spans="1:7">
      <c r="A1924" s="4">
        <v>1923</v>
      </c>
      <c r="B1924" s="6" t="s">
        <v>2635</v>
      </c>
      <c r="C1924" s="12" t="s">
        <v>2695</v>
      </c>
      <c r="D1924" s="5">
        <v>25000000</v>
      </c>
      <c r="E1924" s="5">
        <v>82622655</v>
      </c>
      <c r="F1924" s="5">
        <v>114576403</v>
      </c>
      <c r="G1924" s="5"/>
    </row>
    <row r="1925" spans="1:7">
      <c r="A1925" s="4">
        <v>1924</v>
      </c>
      <c r="B1925" s="6" t="s">
        <v>380</v>
      </c>
      <c r="C1925" s="12" t="s">
        <v>2696</v>
      </c>
      <c r="D1925" s="5">
        <v>25000000</v>
      </c>
      <c r="E1925" s="5">
        <v>82234139</v>
      </c>
      <c r="F1925" s="5">
        <v>137984788</v>
      </c>
      <c r="G1925" s="5"/>
    </row>
    <row r="1926" spans="1:7">
      <c r="A1926" s="4">
        <v>1925</v>
      </c>
      <c r="B1926" s="6" t="s">
        <v>819</v>
      </c>
      <c r="C1926" s="12" t="s">
        <v>2697</v>
      </c>
      <c r="D1926" s="5">
        <v>25000000</v>
      </c>
      <c r="E1926" s="5">
        <v>80936232</v>
      </c>
      <c r="F1926" s="5">
        <v>102992536</v>
      </c>
      <c r="G1926" s="5"/>
    </row>
    <row r="1927" spans="1:7">
      <c r="A1927" s="4">
        <v>1926</v>
      </c>
      <c r="B1927" s="6" t="s">
        <v>2698</v>
      </c>
      <c r="C1927" s="12" t="s">
        <v>2699</v>
      </c>
      <c r="D1927" s="5">
        <v>25000000</v>
      </c>
      <c r="E1927" s="5">
        <v>80048433</v>
      </c>
      <c r="F1927" s="5">
        <v>171302226</v>
      </c>
      <c r="G1927" s="5"/>
    </row>
    <row r="1928" spans="1:7">
      <c r="A1928" s="4">
        <v>1927</v>
      </c>
      <c r="B1928" s="6">
        <v>40300</v>
      </c>
      <c r="C1928" s="12" t="s">
        <v>2700</v>
      </c>
      <c r="D1928" s="5">
        <v>25000000</v>
      </c>
      <c r="E1928" s="5">
        <v>80014842</v>
      </c>
      <c r="F1928" s="5">
        <v>142033509</v>
      </c>
      <c r="G1928" s="5"/>
    </row>
    <row r="1929" spans="1:7">
      <c r="A1929" s="4">
        <v>1928</v>
      </c>
      <c r="B1929" s="6" t="s">
        <v>2701</v>
      </c>
      <c r="C1929" s="12" t="s">
        <v>2702</v>
      </c>
      <c r="D1929" s="5">
        <v>25000000</v>
      </c>
      <c r="E1929" s="5">
        <v>78656813</v>
      </c>
      <c r="F1929" s="5">
        <v>78656813</v>
      </c>
      <c r="G1929" s="5"/>
    </row>
    <row r="1930" spans="1:7">
      <c r="A1930" s="4">
        <v>1929</v>
      </c>
      <c r="B1930" s="6" t="s">
        <v>488</v>
      </c>
      <c r="C1930" s="12" t="s">
        <v>2703</v>
      </c>
      <c r="D1930" s="5">
        <v>25000000</v>
      </c>
      <c r="E1930" s="5">
        <v>77267296</v>
      </c>
      <c r="F1930" s="5">
        <v>120832383</v>
      </c>
      <c r="G1930" s="5"/>
    </row>
    <row r="1931" spans="1:7">
      <c r="A1931" s="4">
        <v>1930</v>
      </c>
      <c r="B1931" s="6">
        <v>31842</v>
      </c>
      <c r="C1931" s="12" t="s">
        <v>2704</v>
      </c>
      <c r="D1931" s="5">
        <v>25000000</v>
      </c>
      <c r="E1931" s="5">
        <v>76270454</v>
      </c>
      <c r="F1931" s="5">
        <v>76270454</v>
      </c>
      <c r="G1931" s="5"/>
    </row>
    <row r="1932" spans="1:7">
      <c r="A1932" s="4">
        <v>1931</v>
      </c>
      <c r="B1932" s="6">
        <v>39336</v>
      </c>
      <c r="C1932" s="12" t="s">
        <v>2705</v>
      </c>
      <c r="D1932" s="5">
        <v>25000000</v>
      </c>
      <c r="E1932" s="5">
        <v>74273505</v>
      </c>
      <c r="F1932" s="5">
        <v>164051250</v>
      </c>
      <c r="G1932" s="5"/>
    </row>
    <row r="1933" spans="1:7">
      <c r="A1933" s="4">
        <v>1932</v>
      </c>
      <c r="B1933" s="6" t="s">
        <v>2706</v>
      </c>
      <c r="C1933" s="12" t="s">
        <v>2707</v>
      </c>
      <c r="D1933" s="5">
        <v>25000000</v>
      </c>
      <c r="E1933" s="5">
        <v>71500556</v>
      </c>
      <c r="F1933" s="5">
        <v>281527158</v>
      </c>
      <c r="G1933" s="5"/>
    </row>
    <row r="1934" spans="1:7">
      <c r="A1934" s="4">
        <v>1933</v>
      </c>
      <c r="B1934" s="6" t="s">
        <v>504</v>
      </c>
      <c r="C1934" s="12" t="s">
        <v>2708</v>
      </c>
      <c r="D1934" s="5">
        <v>25000000</v>
      </c>
      <c r="E1934" s="5">
        <v>71309760</v>
      </c>
      <c r="F1934" s="5">
        <v>152500343</v>
      </c>
      <c r="G1934" s="5"/>
    </row>
    <row r="1935" spans="1:7">
      <c r="A1935" s="4">
        <v>1934</v>
      </c>
      <c r="B1935" s="6" t="s">
        <v>2709</v>
      </c>
      <c r="C1935" s="12" t="s">
        <v>2710</v>
      </c>
      <c r="D1935" s="5">
        <v>25000000</v>
      </c>
      <c r="E1935" s="5">
        <v>70662220</v>
      </c>
      <c r="F1935" s="5">
        <v>149228078</v>
      </c>
      <c r="G1935" s="5"/>
    </row>
    <row r="1936" spans="1:7">
      <c r="A1936" s="4">
        <v>1935</v>
      </c>
      <c r="B1936" s="6" t="s">
        <v>2579</v>
      </c>
      <c r="C1936" s="12" t="s">
        <v>2711</v>
      </c>
      <c r="D1936" s="5">
        <v>25000000</v>
      </c>
      <c r="E1936" s="5">
        <v>66528000</v>
      </c>
      <c r="F1936" s="5">
        <v>98406855</v>
      </c>
      <c r="G1936" s="5"/>
    </row>
    <row r="1937" spans="1:7">
      <c r="A1937" s="4">
        <v>1936</v>
      </c>
      <c r="B1937" s="6" t="s">
        <v>2712</v>
      </c>
      <c r="C1937" s="12" t="s">
        <v>2713</v>
      </c>
      <c r="D1937" s="5">
        <v>25000000</v>
      </c>
      <c r="E1937" s="5">
        <v>60457138</v>
      </c>
      <c r="F1937" s="5">
        <v>96633833</v>
      </c>
      <c r="G1937" s="5"/>
    </row>
    <row r="1938" spans="1:7">
      <c r="A1938" s="4">
        <v>1937</v>
      </c>
      <c r="B1938" s="6" t="s">
        <v>2714</v>
      </c>
      <c r="C1938" s="12" t="s">
        <v>2715</v>
      </c>
      <c r="D1938" s="5">
        <v>25000000</v>
      </c>
      <c r="E1938" s="5">
        <v>56505065</v>
      </c>
      <c r="F1938" s="5">
        <v>56505065</v>
      </c>
      <c r="G1938" s="5"/>
    </row>
    <row r="1939" spans="1:7">
      <c r="A1939" s="4">
        <v>1938</v>
      </c>
      <c r="B1939" s="6" t="s">
        <v>2716</v>
      </c>
      <c r="C1939" s="12" t="s">
        <v>2717</v>
      </c>
      <c r="D1939" s="5">
        <v>25000000</v>
      </c>
      <c r="E1939" s="5">
        <v>55973336</v>
      </c>
      <c r="F1939" s="5">
        <v>91036760</v>
      </c>
      <c r="G1939" s="5"/>
    </row>
    <row r="1940" spans="1:7">
      <c r="A1940" s="4">
        <v>1939</v>
      </c>
      <c r="B1940" s="6">
        <v>38874</v>
      </c>
      <c r="C1940" s="12" t="s">
        <v>2718</v>
      </c>
      <c r="D1940" s="5">
        <v>25000000</v>
      </c>
      <c r="E1940" s="5">
        <v>54607383</v>
      </c>
      <c r="F1940" s="5">
        <v>119295584</v>
      </c>
      <c r="G1940" s="5"/>
    </row>
    <row r="1941" spans="1:7">
      <c r="A1941" s="4">
        <v>1940</v>
      </c>
      <c r="B1941" s="6">
        <v>38992</v>
      </c>
      <c r="C1941" s="12" t="s">
        <v>2719</v>
      </c>
      <c r="D1941" s="5">
        <v>25000000</v>
      </c>
      <c r="E1941" s="5">
        <v>54098051</v>
      </c>
      <c r="F1941" s="5">
        <v>112798051</v>
      </c>
      <c r="G1941" s="5"/>
    </row>
    <row r="1942" spans="1:7">
      <c r="A1942" s="4">
        <v>1941</v>
      </c>
      <c r="B1942" s="6" t="s">
        <v>20</v>
      </c>
      <c r="C1942" s="12" t="s">
        <v>2720</v>
      </c>
      <c r="D1942" s="5">
        <v>25000000</v>
      </c>
      <c r="E1942" s="5">
        <v>52543354</v>
      </c>
      <c r="F1942" s="5">
        <v>52543354</v>
      </c>
      <c r="G1942" s="5"/>
    </row>
    <row r="1943" spans="1:7">
      <c r="A1943" s="4">
        <v>1942</v>
      </c>
      <c r="B1943" s="6">
        <v>38332</v>
      </c>
      <c r="C1943" s="12" t="s">
        <v>2721</v>
      </c>
      <c r="D1943" s="5">
        <v>25000000</v>
      </c>
      <c r="E1943" s="5">
        <v>51676606</v>
      </c>
      <c r="F1943" s="5">
        <v>115036108</v>
      </c>
      <c r="G1943" s="5"/>
    </row>
    <row r="1944" spans="1:7">
      <c r="A1944" s="4">
        <v>1943</v>
      </c>
      <c r="B1944" s="6" t="s">
        <v>1761</v>
      </c>
      <c r="C1944" s="12" t="s">
        <v>2722</v>
      </c>
      <c r="D1944" s="5">
        <v>25000000</v>
      </c>
      <c r="E1944" s="5">
        <v>51580136</v>
      </c>
      <c r="F1944" s="5">
        <v>81249176</v>
      </c>
      <c r="G1944" s="5"/>
    </row>
    <row r="1945" spans="1:7">
      <c r="A1945" s="4">
        <v>1944</v>
      </c>
      <c r="B1945" s="6" t="s">
        <v>2723</v>
      </c>
      <c r="C1945" s="12" t="s">
        <v>2724</v>
      </c>
      <c r="D1945" s="5">
        <v>25000000</v>
      </c>
      <c r="E1945" s="5">
        <v>51100486</v>
      </c>
      <c r="F1945" s="5">
        <v>123696741</v>
      </c>
      <c r="G1945" s="5"/>
    </row>
    <row r="1946" spans="1:7">
      <c r="A1946" s="4">
        <v>1945</v>
      </c>
      <c r="B1946" s="6" t="s">
        <v>1069</v>
      </c>
      <c r="C1946" s="12" t="s">
        <v>2725</v>
      </c>
      <c r="D1946" s="5">
        <v>25000000</v>
      </c>
      <c r="E1946" s="5">
        <v>48237389</v>
      </c>
      <c r="F1946" s="5">
        <v>71390601</v>
      </c>
      <c r="G1946" s="5"/>
    </row>
    <row r="1947" spans="1:7">
      <c r="A1947" s="4">
        <v>1946</v>
      </c>
      <c r="B1947" s="6" t="s">
        <v>1351</v>
      </c>
      <c r="C1947" s="12" t="s">
        <v>2726</v>
      </c>
      <c r="D1947" s="5">
        <v>25000000</v>
      </c>
      <c r="E1947" s="5">
        <v>47545060</v>
      </c>
      <c r="F1947" s="5">
        <v>58240458</v>
      </c>
      <c r="G1947" s="5"/>
    </row>
    <row r="1948" spans="1:7">
      <c r="A1948" s="4">
        <v>1947</v>
      </c>
      <c r="B1948" s="6" t="s">
        <v>1831</v>
      </c>
      <c r="C1948" s="12" t="s">
        <v>2727</v>
      </c>
      <c r="D1948" s="5">
        <v>25000000</v>
      </c>
      <c r="E1948" s="5">
        <v>47279279</v>
      </c>
      <c r="F1948" s="5">
        <v>128745578</v>
      </c>
      <c r="G1948" s="5"/>
    </row>
    <row r="1949" spans="1:7">
      <c r="A1949" s="4">
        <v>1948</v>
      </c>
      <c r="B1949" s="6" t="s">
        <v>2728</v>
      </c>
      <c r="C1949" s="12" t="s">
        <v>2729</v>
      </c>
      <c r="D1949" s="5">
        <v>25000000</v>
      </c>
      <c r="E1949" s="5">
        <v>46743809</v>
      </c>
      <c r="F1949" s="5">
        <v>46743809</v>
      </c>
      <c r="G1949" s="5"/>
    </row>
    <row r="1950" spans="1:7">
      <c r="A1950" s="4">
        <v>1949</v>
      </c>
      <c r="B1950" s="6" t="s">
        <v>528</v>
      </c>
      <c r="C1950" s="12" t="s">
        <v>2730</v>
      </c>
      <c r="D1950" s="5">
        <v>25000000</v>
      </c>
      <c r="E1950" s="5">
        <v>45090374</v>
      </c>
      <c r="F1950" s="5">
        <v>55090374</v>
      </c>
      <c r="G1950" s="5"/>
    </row>
    <row r="1951" spans="1:7">
      <c r="A1951" s="4">
        <v>1950</v>
      </c>
      <c r="B1951" s="6">
        <v>30571</v>
      </c>
      <c r="C1951" s="12" t="s">
        <v>2731</v>
      </c>
      <c r="D1951" s="5">
        <v>25000000</v>
      </c>
      <c r="E1951" s="5">
        <v>44942821</v>
      </c>
      <c r="F1951" s="5">
        <v>44942821</v>
      </c>
      <c r="G1951" s="5"/>
    </row>
    <row r="1952" spans="1:7">
      <c r="A1952" s="4">
        <v>1951</v>
      </c>
      <c r="B1952" s="6" t="s">
        <v>2732</v>
      </c>
      <c r="C1952" s="12" t="s">
        <v>2733</v>
      </c>
      <c r="D1952" s="5">
        <v>25000000</v>
      </c>
      <c r="E1952" s="5">
        <v>44480039</v>
      </c>
      <c r="F1952" s="5">
        <v>64594061</v>
      </c>
      <c r="G1952" s="5"/>
    </row>
    <row r="1953" spans="1:7">
      <c r="A1953" s="4">
        <v>1952</v>
      </c>
      <c r="B1953" s="6" t="s">
        <v>2734</v>
      </c>
      <c r="C1953" s="12" t="s">
        <v>2735</v>
      </c>
      <c r="D1953" s="5">
        <v>25000000</v>
      </c>
      <c r="E1953" s="5">
        <v>43984000</v>
      </c>
      <c r="F1953" s="5">
        <v>43984000</v>
      </c>
      <c r="G1953" s="5"/>
    </row>
    <row r="1954" spans="1:7">
      <c r="A1954" s="4">
        <v>1953</v>
      </c>
      <c r="B1954" s="6" t="s">
        <v>2138</v>
      </c>
      <c r="C1954" s="12" t="s">
        <v>2736</v>
      </c>
      <c r="D1954" s="5">
        <v>25000000</v>
      </c>
      <c r="E1954" s="5">
        <v>41675994</v>
      </c>
      <c r="F1954" s="5">
        <v>97030468</v>
      </c>
      <c r="G1954" s="5"/>
    </row>
    <row r="1955" spans="1:7">
      <c r="A1955" s="4">
        <v>1954</v>
      </c>
      <c r="B1955" s="6" t="s">
        <v>1494</v>
      </c>
      <c r="C1955" s="12" t="s">
        <v>2737</v>
      </c>
      <c r="D1955" s="5">
        <v>25000000</v>
      </c>
      <c r="E1955" s="5">
        <v>41076865</v>
      </c>
      <c r="F1955" s="5">
        <v>41076865</v>
      </c>
      <c r="G1955" s="5"/>
    </row>
    <row r="1956" spans="1:7">
      <c r="A1956" s="4">
        <v>1955</v>
      </c>
      <c r="B1956" s="6" t="s">
        <v>2738</v>
      </c>
      <c r="C1956" s="12" t="s">
        <v>2739</v>
      </c>
      <c r="D1956" s="5">
        <v>25000000</v>
      </c>
      <c r="E1956" s="5">
        <v>40222514</v>
      </c>
      <c r="F1956" s="5">
        <v>77208711</v>
      </c>
      <c r="G1956" s="5"/>
    </row>
    <row r="1957" spans="1:7">
      <c r="A1957" s="4">
        <v>1956</v>
      </c>
      <c r="B1957" s="6" t="s">
        <v>545</v>
      </c>
      <c r="C1957" s="12" t="s">
        <v>2740</v>
      </c>
      <c r="D1957" s="5">
        <v>25000000</v>
      </c>
      <c r="E1957" s="5">
        <v>40108697</v>
      </c>
      <c r="F1957" s="5">
        <v>60694737</v>
      </c>
      <c r="G1957" s="5"/>
    </row>
    <row r="1958" spans="1:7">
      <c r="A1958" s="4">
        <v>1957</v>
      </c>
      <c r="B1958" s="6" t="s">
        <v>883</v>
      </c>
      <c r="C1958" s="12" t="s">
        <v>2741</v>
      </c>
      <c r="D1958" s="5">
        <v>25000000</v>
      </c>
      <c r="E1958" s="5">
        <v>39402572</v>
      </c>
      <c r="F1958" s="5">
        <v>55443032</v>
      </c>
      <c r="G1958" s="5"/>
    </row>
    <row r="1959" spans="1:7">
      <c r="A1959" s="4">
        <v>1958</v>
      </c>
      <c r="B1959" s="6">
        <v>38358</v>
      </c>
      <c r="C1959" s="12" t="s">
        <v>2742</v>
      </c>
      <c r="D1959" s="5">
        <v>25000000</v>
      </c>
      <c r="E1959" s="5">
        <v>39053061</v>
      </c>
      <c r="F1959" s="5">
        <v>41560117</v>
      </c>
      <c r="G1959" s="5"/>
    </row>
    <row r="1960" spans="1:7">
      <c r="A1960" s="4">
        <v>1959</v>
      </c>
      <c r="B1960" s="6" t="s">
        <v>993</v>
      </c>
      <c r="C1960" s="12" t="s">
        <v>2743</v>
      </c>
      <c r="D1960" s="5">
        <v>25000000</v>
      </c>
      <c r="E1960" s="5">
        <v>38230435</v>
      </c>
      <c r="F1960" s="5">
        <v>40796145</v>
      </c>
      <c r="G1960" s="5"/>
    </row>
    <row r="1961" spans="1:7">
      <c r="A1961" s="4">
        <v>1960</v>
      </c>
      <c r="B1961" s="6" t="s">
        <v>154</v>
      </c>
      <c r="C1961" s="12" t="s">
        <v>2744</v>
      </c>
      <c r="D1961" s="5">
        <v>25000000</v>
      </c>
      <c r="E1961" s="5">
        <v>37738810</v>
      </c>
      <c r="F1961" s="5">
        <v>50738810</v>
      </c>
      <c r="G1961" s="5"/>
    </row>
    <row r="1962" spans="1:7">
      <c r="A1962" s="4">
        <v>1961</v>
      </c>
      <c r="B1962" s="6">
        <v>37049</v>
      </c>
      <c r="C1962" s="12" t="s">
        <v>2745</v>
      </c>
      <c r="D1962" s="5">
        <v>25000000</v>
      </c>
      <c r="E1962" s="5">
        <v>36833473</v>
      </c>
      <c r="F1962" s="5">
        <v>36833473</v>
      </c>
      <c r="G1962" s="5"/>
    </row>
    <row r="1963" spans="1:7">
      <c r="A1963" s="4">
        <v>1962</v>
      </c>
      <c r="B1963" s="6">
        <v>41917</v>
      </c>
      <c r="C1963" s="12" t="s">
        <v>2746</v>
      </c>
      <c r="D1963" s="5">
        <v>25000000</v>
      </c>
      <c r="E1963" s="5">
        <v>36447959</v>
      </c>
      <c r="F1963" s="5">
        <v>39217912</v>
      </c>
      <c r="G1963" s="5"/>
    </row>
    <row r="1964" spans="1:7">
      <c r="A1964" s="4">
        <v>1963</v>
      </c>
      <c r="B1964" s="6" t="s">
        <v>2747</v>
      </c>
      <c r="C1964" s="12" t="s">
        <v>2748</v>
      </c>
      <c r="D1964" s="5">
        <v>25000000</v>
      </c>
      <c r="E1964" s="5">
        <v>36351350</v>
      </c>
      <c r="F1964" s="5">
        <v>38351350</v>
      </c>
      <c r="G1964" s="5"/>
    </row>
    <row r="1965" spans="1:7">
      <c r="A1965" s="4">
        <v>1964</v>
      </c>
      <c r="B1965" s="6">
        <v>37715</v>
      </c>
      <c r="C1965" s="12" t="s">
        <v>2749</v>
      </c>
      <c r="D1965" s="5">
        <v>25000000</v>
      </c>
      <c r="E1965" s="5">
        <v>35990505</v>
      </c>
      <c r="F1965" s="5">
        <v>35990505</v>
      </c>
      <c r="G1965" s="5"/>
    </row>
    <row r="1966" spans="1:7">
      <c r="A1966" s="4">
        <v>1965</v>
      </c>
      <c r="B1966" s="6" t="s">
        <v>2750</v>
      </c>
      <c r="C1966" s="12" t="s">
        <v>2751</v>
      </c>
      <c r="D1966" s="5">
        <v>25000000</v>
      </c>
      <c r="E1966" s="5">
        <v>35623801</v>
      </c>
      <c r="F1966" s="5">
        <v>119923801</v>
      </c>
      <c r="G1966" s="5"/>
    </row>
    <row r="1967" spans="1:7">
      <c r="A1967" s="4">
        <v>1966</v>
      </c>
      <c r="B1967" s="6" t="s">
        <v>1670</v>
      </c>
      <c r="C1967" s="12" t="s">
        <v>2752</v>
      </c>
      <c r="D1967" s="5">
        <v>25000000</v>
      </c>
      <c r="E1967" s="5">
        <v>35017297</v>
      </c>
      <c r="F1967" s="5">
        <v>59183821</v>
      </c>
      <c r="G1967" s="5"/>
    </row>
    <row r="1968" spans="1:7">
      <c r="A1968" s="4">
        <v>1967</v>
      </c>
      <c r="B1968" s="6" t="s">
        <v>2753</v>
      </c>
      <c r="C1968" s="12" t="s">
        <v>2754</v>
      </c>
      <c r="D1968" s="5">
        <v>25000000</v>
      </c>
      <c r="E1968" s="5">
        <v>34657731</v>
      </c>
      <c r="F1968" s="5">
        <v>56434942</v>
      </c>
      <c r="G1968" s="5"/>
    </row>
    <row r="1969" spans="1:7">
      <c r="A1969" s="4">
        <v>1968</v>
      </c>
      <c r="B1969" s="6" t="s">
        <v>1463</v>
      </c>
      <c r="C1969" s="12" t="s">
        <v>2755</v>
      </c>
      <c r="D1969" s="5">
        <v>25000000</v>
      </c>
      <c r="E1969" s="5">
        <v>33889159</v>
      </c>
      <c r="F1969" s="5">
        <v>55279608</v>
      </c>
      <c r="G1969" s="5"/>
    </row>
    <row r="1970" spans="1:7">
      <c r="A1970" s="4">
        <v>1969</v>
      </c>
      <c r="B1970" s="6">
        <v>41924</v>
      </c>
      <c r="C1970" s="12" t="s">
        <v>2756</v>
      </c>
      <c r="D1970" s="5">
        <v>25000000</v>
      </c>
      <c r="E1970" s="5">
        <v>33680992</v>
      </c>
      <c r="F1970" s="5">
        <v>38718031</v>
      </c>
      <c r="G1970" s="5"/>
    </row>
    <row r="1971" spans="1:7">
      <c r="A1971" s="4">
        <v>1970</v>
      </c>
      <c r="B1971" s="6" t="s">
        <v>2757</v>
      </c>
      <c r="C1971" s="12" t="s">
        <v>2758</v>
      </c>
      <c r="D1971" s="5">
        <v>25000000</v>
      </c>
      <c r="E1971" s="5">
        <v>33302167</v>
      </c>
      <c r="F1971" s="5">
        <v>234981342</v>
      </c>
      <c r="G1971" s="5"/>
    </row>
    <row r="1972" spans="1:7">
      <c r="A1972" s="4">
        <v>1971</v>
      </c>
      <c r="B1972" s="6" t="s">
        <v>1190</v>
      </c>
      <c r="C1972" s="12" t="s">
        <v>2759</v>
      </c>
      <c r="D1972" s="5">
        <v>25000000</v>
      </c>
      <c r="E1972" s="5">
        <v>32404188</v>
      </c>
      <c r="F1972" s="5">
        <v>50692188</v>
      </c>
      <c r="G1972" s="5"/>
    </row>
    <row r="1973" spans="1:7">
      <c r="A1973" s="4">
        <v>1972</v>
      </c>
      <c r="B1973" s="6" t="s">
        <v>2760</v>
      </c>
      <c r="C1973" s="12" t="s">
        <v>2761</v>
      </c>
      <c r="D1973" s="5">
        <v>25000000</v>
      </c>
      <c r="E1973" s="5">
        <v>31664162</v>
      </c>
      <c r="F1973" s="5">
        <v>66015869</v>
      </c>
      <c r="G1973" s="5"/>
    </row>
    <row r="1974" spans="1:7">
      <c r="A1974" s="4">
        <v>1973</v>
      </c>
      <c r="B1974" s="6" t="s">
        <v>2614</v>
      </c>
      <c r="C1974" s="12" t="s">
        <v>2762</v>
      </c>
      <c r="D1974" s="5">
        <v>25000000</v>
      </c>
      <c r="E1974" s="5">
        <v>31526393</v>
      </c>
      <c r="F1974" s="5">
        <v>70326393</v>
      </c>
      <c r="G1974" s="5"/>
    </row>
    <row r="1975" spans="1:7">
      <c r="A1975" s="4">
        <v>1974</v>
      </c>
      <c r="B1975" s="6">
        <v>40798</v>
      </c>
      <c r="C1975" s="12" t="s">
        <v>2763</v>
      </c>
      <c r="D1975" s="5">
        <v>25000000</v>
      </c>
      <c r="E1975" s="5">
        <v>30542576</v>
      </c>
      <c r="F1975" s="5">
        <v>38749404</v>
      </c>
      <c r="G1975" s="5"/>
    </row>
    <row r="1976" spans="1:7">
      <c r="A1976" s="4">
        <v>1975</v>
      </c>
      <c r="B1976" s="6">
        <v>35957</v>
      </c>
      <c r="C1976" s="12" t="s">
        <v>2764</v>
      </c>
      <c r="D1976" s="5">
        <v>25000000</v>
      </c>
      <c r="E1976" s="5">
        <v>30082699</v>
      </c>
      <c r="F1976" s="5">
        <v>82150642</v>
      </c>
      <c r="G1976" s="5"/>
    </row>
    <row r="1977" spans="1:7">
      <c r="A1977" s="4">
        <v>1976</v>
      </c>
      <c r="B1977" s="6" t="s">
        <v>2765</v>
      </c>
      <c r="C1977" s="12" t="s">
        <v>2766</v>
      </c>
      <c r="D1977" s="5">
        <v>25000000</v>
      </c>
      <c r="E1977" s="5">
        <v>29548291</v>
      </c>
      <c r="F1977" s="5">
        <v>29548291</v>
      </c>
      <c r="G1977" s="5"/>
    </row>
    <row r="1978" spans="1:7">
      <c r="A1978" s="4">
        <v>1977</v>
      </c>
      <c r="B1978" s="6" t="s">
        <v>2767</v>
      </c>
      <c r="C1978" s="12" t="s">
        <v>2768</v>
      </c>
      <c r="D1978" s="5">
        <v>25000000</v>
      </c>
      <c r="E1978" s="5">
        <v>29342592</v>
      </c>
      <c r="F1978" s="5">
        <v>56042592</v>
      </c>
      <c r="G1978" s="5"/>
    </row>
    <row r="1979" spans="1:7">
      <c r="A1979" s="4">
        <v>1978</v>
      </c>
      <c r="B1979" s="6">
        <v>41947</v>
      </c>
      <c r="C1979" s="12" t="s">
        <v>2769</v>
      </c>
      <c r="D1979" s="5">
        <v>25000000</v>
      </c>
      <c r="E1979" s="5">
        <v>28842237</v>
      </c>
      <c r="F1979" s="5">
        <v>29276904</v>
      </c>
      <c r="G1979" s="5"/>
    </row>
    <row r="1980" spans="1:7">
      <c r="A1980" s="4">
        <v>1979</v>
      </c>
      <c r="B1980" s="6" t="s">
        <v>2770</v>
      </c>
      <c r="C1980" s="12" t="s">
        <v>2771</v>
      </c>
      <c r="D1980" s="5">
        <v>25000000</v>
      </c>
      <c r="E1980" s="5">
        <v>28241469</v>
      </c>
      <c r="F1980" s="5">
        <v>28307092</v>
      </c>
      <c r="G1980" s="5"/>
    </row>
    <row r="1981" spans="1:7">
      <c r="A1981" s="4">
        <v>1980</v>
      </c>
      <c r="B1981" s="6" t="s">
        <v>222</v>
      </c>
      <c r="C1981" s="12" t="s">
        <v>2772</v>
      </c>
      <c r="D1981" s="5">
        <v>25000000</v>
      </c>
      <c r="E1981" s="5">
        <v>25662155</v>
      </c>
      <c r="F1981" s="5">
        <v>32092761</v>
      </c>
      <c r="G1981" s="5"/>
    </row>
    <row r="1982" spans="1:7">
      <c r="A1982" s="4">
        <v>1981</v>
      </c>
      <c r="B1982" s="6" t="s">
        <v>2773</v>
      </c>
      <c r="C1982" s="12" t="s">
        <v>2774</v>
      </c>
      <c r="D1982" s="5">
        <v>25000000</v>
      </c>
      <c r="E1982" s="5">
        <v>25590119</v>
      </c>
      <c r="F1982" s="5">
        <v>39393111</v>
      </c>
      <c r="G1982" s="5"/>
    </row>
    <row r="1983" spans="1:7">
      <c r="A1983" s="4">
        <v>1982</v>
      </c>
      <c r="B1983" s="6" t="s">
        <v>2775</v>
      </c>
      <c r="C1983" s="12" t="s">
        <v>2776</v>
      </c>
      <c r="D1983" s="5">
        <v>25000000</v>
      </c>
      <c r="E1983" s="5">
        <v>25023424</v>
      </c>
      <c r="F1983" s="5">
        <v>32223424</v>
      </c>
      <c r="G1983" s="5"/>
    </row>
    <row r="1984" spans="1:7">
      <c r="A1984" s="4">
        <v>1983</v>
      </c>
      <c r="B1984" s="6" t="s">
        <v>1456</v>
      </c>
      <c r="C1984" s="12" t="s">
        <v>2777</v>
      </c>
      <c r="D1984" s="5">
        <v>25000000</v>
      </c>
      <c r="E1984" s="5">
        <v>24381334</v>
      </c>
      <c r="F1984" s="5">
        <v>25732334</v>
      </c>
      <c r="G1984" s="5"/>
    </row>
    <row r="1985" spans="1:7">
      <c r="A1985" s="4">
        <v>1984</v>
      </c>
      <c r="B1985" s="6" t="s">
        <v>1887</v>
      </c>
      <c r="C1985" s="12" t="s">
        <v>2778</v>
      </c>
      <c r="D1985" s="5">
        <v>25000000</v>
      </c>
      <c r="E1985" s="5">
        <v>24046682</v>
      </c>
      <c r="F1985" s="5">
        <v>39126427</v>
      </c>
      <c r="G1985" s="5"/>
    </row>
    <row r="1986" spans="1:7">
      <c r="A1986" s="4">
        <v>1985</v>
      </c>
      <c r="B1986" s="6" t="s">
        <v>2127</v>
      </c>
      <c r="C1986" s="12" t="s">
        <v>2779</v>
      </c>
      <c r="D1986" s="5">
        <v>25000000</v>
      </c>
      <c r="E1986" s="5">
        <v>23591432</v>
      </c>
      <c r="F1986" s="5">
        <v>29863840</v>
      </c>
      <c r="G1986" s="5"/>
    </row>
    <row r="1987" spans="1:7">
      <c r="A1987" s="4">
        <v>1986</v>
      </c>
      <c r="B1987" s="6" t="s">
        <v>2757</v>
      </c>
      <c r="C1987" s="12" t="s">
        <v>2780</v>
      </c>
      <c r="D1987" s="5">
        <v>25000000</v>
      </c>
      <c r="E1987" s="5">
        <v>22486409</v>
      </c>
      <c r="F1987" s="5">
        <v>40686409</v>
      </c>
      <c r="G1987" s="5"/>
    </row>
    <row r="1988" spans="1:7">
      <c r="A1988" s="4">
        <v>1987</v>
      </c>
      <c r="B1988" s="6">
        <v>34884</v>
      </c>
      <c r="C1988" s="12" t="s">
        <v>2781</v>
      </c>
      <c r="D1988" s="5">
        <v>25000000</v>
      </c>
      <c r="E1988" s="5">
        <v>22032635</v>
      </c>
      <c r="F1988" s="5">
        <v>22032635</v>
      </c>
      <c r="G1988" s="5"/>
    </row>
    <row r="1989" spans="1:7">
      <c r="A1989" s="4">
        <v>1988</v>
      </c>
      <c r="B1989" s="6" t="s">
        <v>619</v>
      </c>
      <c r="C1989" s="12" t="s">
        <v>2782</v>
      </c>
      <c r="D1989" s="5">
        <v>25000000</v>
      </c>
      <c r="E1989" s="5">
        <v>21835784</v>
      </c>
      <c r="F1989" s="5">
        <v>47835784</v>
      </c>
      <c r="G1989" s="5"/>
    </row>
    <row r="1990" spans="1:7">
      <c r="A1990" s="4">
        <v>1989</v>
      </c>
      <c r="B1990" s="6">
        <v>35800</v>
      </c>
      <c r="C1990" s="12" t="s">
        <v>2783</v>
      </c>
      <c r="D1990" s="5">
        <v>25000000</v>
      </c>
      <c r="E1990" s="5">
        <v>21567853</v>
      </c>
      <c r="F1990" s="5">
        <v>22411948</v>
      </c>
      <c r="G1990" s="5"/>
    </row>
    <row r="1991" spans="1:7">
      <c r="A1991" s="4">
        <v>1990</v>
      </c>
      <c r="B1991" s="6">
        <v>40849</v>
      </c>
      <c r="C1991" s="12" t="s">
        <v>2784</v>
      </c>
      <c r="D1991" s="5">
        <v>25000000</v>
      </c>
      <c r="E1991" s="5">
        <v>19490041</v>
      </c>
      <c r="F1991" s="5">
        <v>36054706</v>
      </c>
      <c r="G1991" s="5"/>
    </row>
    <row r="1992" spans="1:7">
      <c r="A1992" s="4">
        <v>1991</v>
      </c>
      <c r="B1992" s="6">
        <v>42132</v>
      </c>
      <c r="C1992" s="12" t="s">
        <v>2785</v>
      </c>
      <c r="D1992" s="5">
        <v>25000000</v>
      </c>
      <c r="E1992" s="5">
        <v>19375982</v>
      </c>
      <c r="F1992" s="5">
        <v>101937062</v>
      </c>
      <c r="G1992" s="5"/>
    </row>
    <row r="1993" spans="1:7">
      <c r="A1993" s="4">
        <v>1992</v>
      </c>
      <c r="B1993" s="6">
        <v>40583</v>
      </c>
      <c r="C1993" s="12" t="s">
        <v>2786</v>
      </c>
      <c r="D1993" s="5">
        <v>25000000</v>
      </c>
      <c r="E1993" s="5">
        <v>18877153</v>
      </c>
      <c r="F1993" s="5">
        <v>32209741</v>
      </c>
      <c r="G1993" s="5"/>
    </row>
    <row r="1994" spans="1:7">
      <c r="A1994" s="4">
        <v>1993</v>
      </c>
      <c r="B1994" s="6">
        <v>37570</v>
      </c>
      <c r="C1994" s="12" t="s">
        <v>2787</v>
      </c>
      <c r="D1994" s="5">
        <v>25000000</v>
      </c>
      <c r="E1994" s="5">
        <v>17791031</v>
      </c>
      <c r="F1994" s="5">
        <v>24591031</v>
      </c>
      <c r="G1994" s="5"/>
    </row>
    <row r="1995" spans="1:7">
      <c r="A1995" s="4">
        <v>1994</v>
      </c>
      <c r="B1995" s="6" t="s">
        <v>1988</v>
      </c>
      <c r="C1995" s="12" t="s">
        <v>2788</v>
      </c>
      <c r="D1995" s="5">
        <v>25000000</v>
      </c>
      <c r="E1995" s="5">
        <v>17718223</v>
      </c>
      <c r="F1995" s="5">
        <v>20718223</v>
      </c>
      <c r="G1995" s="5"/>
    </row>
    <row r="1996" spans="1:7">
      <c r="A1996" s="4">
        <v>1995</v>
      </c>
      <c r="B1996" s="6">
        <v>39542</v>
      </c>
      <c r="C1996" s="12" t="s">
        <v>2789</v>
      </c>
      <c r="D1996" s="5">
        <v>25000000</v>
      </c>
      <c r="E1996" s="5">
        <v>17432844</v>
      </c>
      <c r="F1996" s="5">
        <v>22910563</v>
      </c>
      <c r="G1996" s="5"/>
    </row>
    <row r="1997" spans="1:7">
      <c r="A1997" s="4">
        <v>1996</v>
      </c>
      <c r="B1997" s="6" t="s">
        <v>2790</v>
      </c>
      <c r="C1997" s="12" t="s">
        <v>2791</v>
      </c>
      <c r="D1997" s="5">
        <v>25000000</v>
      </c>
      <c r="E1997" s="5">
        <v>16973715</v>
      </c>
      <c r="F1997" s="5">
        <v>71009334</v>
      </c>
      <c r="G1997" s="5"/>
    </row>
    <row r="1998" spans="1:7">
      <c r="A1998" s="4">
        <v>1997</v>
      </c>
      <c r="B1998" s="6">
        <v>38941</v>
      </c>
      <c r="C1998" s="12" t="s">
        <v>2792</v>
      </c>
      <c r="D1998" s="5">
        <v>25000000</v>
      </c>
      <c r="E1998" s="5">
        <v>16655224</v>
      </c>
      <c r="F1998" s="5">
        <v>21970831</v>
      </c>
      <c r="G1998" s="5"/>
    </row>
    <row r="1999" spans="1:7">
      <c r="A1999" s="4">
        <v>1998</v>
      </c>
      <c r="B1999" s="6">
        <v>32146</v>
      </c>
      <c r="C1999" s="12" t="s">
        <v>2793</v>
      </c>
      <c r="D1999" s="5">
        <v>25000000</v>
      </c>
      <c r="E1999" s="5">
        <v>16118077</v>
      </c>
      <c r="F1999" s="5">
        <v>16118077</v>
      </c>
      <c r="G1999" s="5"/>
    </row>
    <row r="2000" spans="1:7">
      <c r="A2000" s="4">
        <v>1999</v>
      </c>
      <c r="B2000" s="6" t="s">
        <v>479</v>
      </c>
      <c r="C2000" s="12" t="s">
        <v>2794</v>
      </c>
      <c r="D2000" s="5">
        <v>25000000</v>
      </c>
      <c r="E2000" s="5">
        <v>15567860</v>
      </c>
      <c r="F2000" s="5">
        <v>19233280</v>
      </c>
      <c r="G2000" s="5"/>
    </row>
    <row r="2001" spans="1:7">
      <c r="A2001" s="4">
        <v>2000</v>
      </c>
      <c r="B2001" s="6" t="s">
        <v>2795</v>
      </c>
      <c r="C2001" s="12" t="s">
        <v>2796</v>
      </c>
      <c r="D2001" s="5">
        <v>25000000</v>
      </c>
      <c r="E2001" s="5">
        <v>15502112</v>
      </c>
      <c r="F2001" s="5">
        <v>23506237</v>
      </c>
      <c r="G2001" s="5"/>
    </row>
    <row r="2002" spans="1:7">
      <c r="A2002" s="4">
        <v>2001</v>
      </c>
      <c r="B2002" s="6" t="s">
        <v>2775</v>
      </c>
      <c r="C2002" s="12" t="s">
        <v>2797</v>
      </c>
      <c r="D2002" s="5">
        <v>25000000</v>
      </c>
      <c r="E2002" s="5">
        <v>15382170</v>
      </c>
      <c r="F2002" s="5">
        <v>36682170</v>
      </c>
      <c r="G2002" s="5"/>
    </row>
    <row r="2003" spans="1:7">
      <c r="A2003" s="4">
        <v>2002</v>
      </c>
      <c r="B2003" s="6" t="s">
        <v>1551</v>
      </c>
      <c r="C2003" s="12" t="s">
        <v>2798</v>
      </c>
      <c r="D2003" s="5">
        <v>25000000</v>
      </c>
      <c r="E2003" s="5">
        <v>15331289</v>
      </c>
      <c r="F2003" s="5">
        <v>15468266</v>
      </c>
      <c r="G2003" s="5"/>
    </row>
    <row r="2004" spans="1:7">
      <c r="A2004" s="4">
        <v>2003</v>
      </c>
      <c r="B2004" s="6">
        <v>39975</v>
      </c>
      <c r="C2004" s="12" t="s">
        <v>2799</v>
      </c>
      <c r="D2004" s="5">
        <v>25000000</v>
      </c>
      <c r="E2004" s="5">
        <v>15051977</v>
      </c>
      <c r="F2004" s="5">
        <v>26341896</v>
      </c>
      <c r="G2004" s="5"/>
    </row>
    <row r="2005" spans="1:7">
      <c r="A2005" s="4">
        <v>2004</v>
      </c>
      <c r="B2005" s="6">
        <v>36588</v>
      </c>
      <c r="C2005" s="12" t="s">
        <v>2800</v>
      </c>
      <c r="D2005" s="5">
        <v>25000000</v>
      </c>
      <c r="E2005" s="5">
        <v>14983572</v>
      </c>
      <c r="F2005" s="5">
        <v>24355762</v>
      </c>
      <c r="G2005" s="5"/>
    </row>
    <row r="2006" spans="1:7">
      <c r="A2006" s="4">
        <v>2005</v>
      </c>
      <c r="B2006" s="6">
        <v>40400</v>
      </c>
      <c r="C2006" s="12" t="s">
        <v>2801</v>
      </c>
      <c r="D2006" s="5">
        <v>25000000</v>
      </c>
      <c r="E2006" s="5">
        <v>14744435</v>
      </c>
      <c r="F2006" s="5">
        <v>16727470</v>
      </c>
      <c r="G2006" s="5"/>
    </row>
    <row r="2007" spans="1:7">
      <c r="A2007" s="4">
        <v>2006</v>
      </c>
      <c r="B2007" s="6">
        <v>38234</v>
      </c>
      <c r="C2007" s="12" t="s">
        <v>2802</v>
      </c>
      <c r="D2007" s="5">
        <v>25000000</v>
      </c>
      <c r="E2007" s="5">
        <v>14589444</v>
      </c>
      <c r="F2007" s="5">
        <v>31635150</v>
      </c>
      <c r="G2007" s="5"/>
    </row>
    <row r="2008" spans="1:7">
      <c r="A2008" s="4">
        <v>2007</v>
      </c>
      <c r="B2008" s="6" t="s">
        <v>2142</v>
      </c>
      <c r="C2008" s="12" t="s">
        <v>2803</v>
      </c>
      <c r="D2008" s="5">
        <v>25000000</v>
      </c>
      <c r="E2008" s="5">
        <v>14543943</v>
      </c>
      <c r="F2008" s="5">
        <v>43530281</v>
      </c>
      <c r="G2008" s="5"/>
    </row>
    <row r="2009" spans="1:7">
      <c r="A2009" s="4">
        <v>2008</v>
      </c>
      <c r="B2009" s="6" t="s">
        <v>2804</v>
      </c>
      <c r="C2009" s="12" t="s">
        <v>2805</v>
      </c>
      <c r="D2009" s="5">
        <v>25000000</v>
      </c>
      <c r="E2009" s="5">
        <v>14102929</v>
      </c>
      <c r="F2009" s="5">
        <v>51702929</v>
      </c>
      <c r="G2009" s="5"/>
    </row>
    <row r="2010" spans="1:7">
      <c r="A2010" s="4">
        <v>2009</v>
      </c>
      <c r="B2010" s="6" t="s">
        <v>2806</v>
      </c>
      <c r="C2010" s="12" t="s">
        <v>2807</v>
      </c>
      <c r="D2010" s="5">
        <v>25000000</v>
      </c>
      <c r="E2010" s="5">
        <v>13973532</v>
      </c>
      <c r="F2010" s="5">
        <v>13973532</v>
      </c>
      <c r="G2010" s="5"/>
    </row>
    <row r="2011" spans="1:7">
      <c r="A2011" s="4">
        <v>2010</v>
      </c>
      <c r="B2011" s="6">
        <v>39149</v>
      </c>
      <c r="C2011" s="12" t="s">
        <v>2808</v>
      </c>
      <c r="D2011" s="5">
        <v>25000000</v>
      </c>
      <c r="E2011" s="5">
        <v>13938332</v>
      </c>
      <c r="F2011" s="5">
        <v>14334401</v>
      </c>
      <c r="G2011" s="5"/>
    </row>
    <row r="2012" spans="1:7">
      <c r="A2012" s="4">
        <v>2011</v>
      </c>
      <c r="B2012" s="6">
        <v>40795</v>
      </c>
      <c r="C2012" s="12" t="s">
        <v>2809</v>
      </c>
      <c r="D2012" s="5">
        <v>25000000</v>
      </c>
      <c r="E2012" s="5">
        <v>13657115</v>
      </c>
      <c r="F2012" s="5">
        <v>24215385</v>
      </c>
      <c r="G2012" s="5"/>
    </row>
    <row r="2013" spans="1:7">
      <c r="A2013" s="4">
        <v>2012</v>
      </c>
      <c r="B2013" s="6" t="s">
        <v>1650</v>
      </c>
      <c r="C2013" s="12" t="s">
        <v>2810</v>
      </c>
      <c r="D2013" s="5">
        <v>25000000</v>
      </c>
      <c r="E2013" s="5">
        <v>13038660</v>
      </c>
      <c r="F2013" s="5">
        <v>13038660</v>
      </c>
      <c r="G2013" s="5"/>
    </row>
    <row r="2014" spans="1:7">
      <c r="A2014" s="4">
        <v>2013</v>
      </c>
      <c r="B2014" s="6" t="s">
        <v>1143</v>
      </c>
      <c r="C2014" s="12" t="s">
        <v>2811</v>
      </c>
      <c r="D2014" s="5">
        <v>25000000</v>
      </c>
      <c r="E2014" s="5">
        <v>12512862</v>
      </c>
      <c r="F2014" s="5">
        <v>28012862</v>
      </c>
      <c r="G2014" s="5"/>
    </row>
    <row r="2015" spans="1:7">
      <c r="A2015" s="4">
        <v>2014</v>
      </c>
      <c r="B2015" s="6" t="s">
        <v>2812</v>
      </c>
      <c r="C2015" s="12" t="s">
        <v>2813</v>
      </c>
      <c r="D2015" s="5">
        <v>25000000</v>
      </c>
      <c r="E2015" s="5">
        <v>12227722</v>
      </c>
      <c r="F2015" s="5">
        <v>28090896</v>
      </c>
      <c r="G2015" s="5"/>
    </row>
    <row r="2016" spans="1:7">
      <c r="A2016" s="4">
        <v>2015</v>
      </c>
      <c r="B2016" s="6" t="s">
        <v>2610</v>
      </c>
      <c r="C2016" s="12" t="s">
        <v>2814</v>
      </c>
      <c r="D2016" s="5">
        <v>25000000</v>
      </c>
      <c r="E2016" s="5">
        <v>11603545</v>
      </c>
      <c r="F2016" s="5">
        <v>11603545</v>
      </c>
      <c r="G2016" s="5"/>
    </row>
    <row r="2017" spans="1:7">
      <c r="A2017" s="4">
        <v>2016</v>
      </c>
      <c r="B2017" s="6" t="s">
        <v>595</v>
      </c>
      <c r="C2017" s="12" t="s">
        <v>2815</v>
      </c>
      <c r="D2017" s="5">
        <v>25000000</v>
      </c>
      <c r="E2017" s="5">
        <v>11538204</v>
      </c>
      <c r="F2017" s="5">
        <v>15907411</v>
      </c>
      <c r="G2017" s="5"/>
    </row>
    <row r="2018" spans="1:7">
      <c r="A2018" s="4">
        <v>2017</v>
      </c>
      <c r="B2018" s="6">
        <v>37322</v>
      </c>
      <c r="C2018" s="12" t="s">
        <v>2816</v>
      </c>
      <c r="D2018" s="5">
        <v>25000000</v>
      </c>
      <c r="E2018" s="5">
        <v>11411644</v>
      </c>
      <c r="F2018" s="5">
        <v>16425701</v>
      </c>
      <c r="G2018" s="5"/>
    </row>
    <row r="2019" spans="1:7">
      <c r="A2019" s="4">
        <v>2018</v>
      </c>
      <c r="B2019" s="6">
        <v>38417</v>
      </c>
      <c r="C2019" s="12" t="s">
        <v>2817</v>
      </c>
      <c r="D2019" s="5">
        <v>25000000</v>
      </c>
      <c r="E2019" s="5">
        <v>11273517</v>
      </c>
      <c r="F2019" s="5">
        <v>13424365</v>
      </c>
      <c r="G2019" s="5"/>
    </row>
    <row r="2020" spans="1:7">
      <c r="A2020" s="4">
        <v>2019</v>
      </c>
      <c r="B2020" s="6">
        <v>31419</v>
      </c>
      <c r="C2020" s="12" t="s">
        <v>2818</v>
      </c>
      <c r="D2020" s="5">
        <v>25000000</v>
      </c>
      <c r="E2020" s="5">
        <v>11100000</v>
      </c>
      <c r="F2020" s="5">
        <v>11100000</v>
      </c>
      <c r="G2020" s="5"/>
    </row>
    <row r="2021" spans="1:7">
      <c r="A2021" s="4">
        <v>2020</v>
      </c>
      <c r="B2021" s="6">
        <v>35379</v>
      </c>
      <c r="C2021" s="12" t="s">
        <v>2819</v>
      </c>
      <c r="D2021" s="5">
        <v>25000000</v>
      </c>
      <c r="E2021" s="5">
        <v>11092559</v>
      </c>
      <c r="F2021" s="5">
        <v>27572844</v>
      </c>
      <c r="G2021" s="5"/>
    </row>
    <row r="2022" spans="1:7">
      <c r="A2022" s="4">
        <v>2021</v>
      </c>
      <c r="B2022" s="6" t="s">
        <v>2152</v>
      </c>
      <c r="C2022" s="12" t="s">
        <v>2820</v>
      </c>
      <c r="D2022" s="5">
        <v>25000000</v>
      </c>
      <c r="E2022" s="5">
        <v>10915744</v>
      </c>
      <c r="F2022" s="5">
        <v>11229035</v>
      </c>
      <c r="G2022" s="5"/>
    </row>
    <row r="2023" spans="1:7">
      <c r="A2023" s="4">
        <v>2022</v>
      </c>
      <c r="B2023" s="6">
        <v>34191</v>
      </c>
      <c r="C2023" s="12" t="s">
        <v>2821</v>
      </c>
      <c r="D2023" s="5">
        <v>25000000</v>
      </c>
      <c r="E2023" s="5">
        <v>10731997</v>
      </c>
      <c r="F2023" s="5">
        <v>10731997</v>
      </c>
      <c r="G2023" s="5"/>
    </row>
    <row r="2024" spans="1:7">
      <c r="A2024" s="4">
        <v>2023</v>
      </c>
      <c r="B2024" s="6" t="s">
        <v>1583</v>
      </c>
      <c r="C2024" s="12" t="s">
        <v>2822</v>
      </c>
      <c r="D2024" s="5">
        <v>25000000</v>
      </c>
      <c r="E2024" s="5">
        <v>10719367</v>
      </c>
      <c r="F2024" s="5">
        <v>12219367</v>
      </c>
      <c r="G2024" s="5"/>
    </row>
    <row r="2025" spans="1:7">
      <c r="A2025" s="4">
        <v>2024</v>
      </c>
      <c r="B2025" s="6" t="s">
        <v>2823</v>
      </c>
      <c r="C2025" s="12" t="s">
        <v>2824</v>
      </c>
      <c r="D2025" s="5">
        <v>25000000</v>
      </c>
      <c r="E2025" s="5">
        <v>10324441</v>
      </c>
      <c r="F2025" s="5">
        <v>11253821</v>
      </c>
      <c r="G2025" s="5"/>
    </row>
    <row r="2026" spans="1:7">
      <c r="A2026" s="4">
        <v>2025</v>
      </c>
      <c r="B2026" s="6" t="s">
        <v>1322</v>
      </c>
      <c r="C2026" s="12" t="s">
        <v>2825</v>
      </c>
      <c r="D2026" s="5">
        <v>25000000</v>
      </c>
      <c r="E2026" s="5">
        <v>10115014</v>
      </c>
      <c r="F2026" s="5">
        <v>11115766</v>
      </c>
      <c r="G2026" s="5"/>
    </row>
    <row r="2027" spans="1:7">
      <c r="A2027" s="4">
        <v>2026</v>
      </c>
      <c r="B2027" s="6" t="s">
        <v>540</v>
      </c>
      <c r="C2027" s="12" t="s">
        <v>2826</v>
      </c>
      <c r="D2027" s="5">
        <v>25000000</v>
      </c>
      <c r="E2027" s="5">
        <v>10103647</v>
      </c>
      <c r="F2027" s="5">
        <v>14805812</v>
      </c>
      <c r="G2027" s="5"/>
    </row>
    <row r="2028" spans="1:7">
      <c r="A2028" s="4">
        <v>2027</v>
      </c>
      <c r="B2028" s="6" t="s">
        <v>2213</v>
      </c>
      <c r="C2028" s="12" t="s">
        <v>2827</v>
      </c>
      <c r="D2028" s="5">
        <v>25000000</v>
      </c>
      <c r="E2028" s="5">
        <v>10039566</v>
      </c>
      <c r="F2028" s="5">
        <v>10039566</v>
      </c>
      <c r="G2028" s="5"/>
    </row>
    <row r="2029" spans="1:7">
      <c r="A2029" s="4">
        <v>2028</v>
      </c>
      <c r="B2029" s="6" t="s">
        <v>2828</v>
      </c>
      <c r="C2029" s="12" t="s">
        <v>2829</v>
      </c>
      <c r="D2029" s="5">
        <v>25000000</v>
      </c>
      <c r="E2029" s="5">
        <v>9286314</v>
      </c>
      <c r="F2029" s="5">
        <v>9286314</v>
      </c>
      <c r="G2029" s="5"/>
    </row>
    <row r="2030" spans="1:7">
      <c r="A2030" s="4">
        <v>2029</v>
      </c>
      <c r="B2030" s="6" t="s">
        <v>463</v>
      </c>
      <c r="C2030" s="12" t="s">
        <v>2830</v>
      </c>
      <c r="D2030" s="5">
        <v>25000000</v>
      </c>
      <c r="E2030" s="5">
        <v>8114270</v>
      </c>
      <c r="F2030" s="5">
        <v>29206732</v>
      </c>
      <c r="G2030" s="5"/>
    </row>
    <row r="2031" spans="1:7">
      <c r="A2031" s="4">
        <v>2030</v>
      </c>
      <c r="B2031" s="6">
        <v>39237</v>
      </c>
      <c r="C2031" s="12" t="s">
        <v>2831</v>
      </c>
      <c r="D2031" s="5">
        <v>25000000</v>
      </c>
      <c r="E2031" s="5">
        <v>7164995</v>
      </c>
      <c r="F2031" s="5">
        <v>7164995</v>
      </c>
      <c r="G2031" s="5"/>
    </row>
    <row r="2032" spans="1:7">
      <c r="A2032" s="4">
        <v>2031</v>
      </c>
      <c r="B2032" s="6" t="s">
        <v>2832</v>
      </c>
      <c r="C2032" s="12" t="s">
        <v>2833</v>
      </c>
      <c r="D2032" s="5">
        <v>25000000</v>
      </c>
      <c r="E2032" s="5">
        <v>5778353</v>
      </c>
      <c r="F2032" s="5">
        <v>5778353</v>
      </c>
      <c r="G2032" s="5"/>
    </row>
    <row r="2033" spans="1:7">
      <c r="A2033" s="4">
        <v>2032</v>
      </c>
      <c r="B2033" s="6">
        <v>38392</v>
      </c>
      <c r="C2033" s="12" t="s">
        <v>2834</v>
      </c>
      <c r="D2033" s="5">
        <v>25000000</v>
      </c>
      <c r="E2033" s="5">
        <v>5654777</v>
      </c>
      <c r="F2033" s="5">
        <v>5654777</v>
      </c>
      <c r="G2033" s="5"/>
    </row>
    <row r="2034" spans="1:7">
      <c r="A2034" s="4">
        <v>2033</v>
      </c>
      <c r="B2034" s="6" t="s">
        <v>2006</v>
      </c>
      <c r="C2034" s="12" t="s">
        <v>2835</v>
      </c>
      <c r="D2034" s="5">
        <v>25000000</v>
      </c>
      <c r="E2034" s="5">
        <v>5516708</v>
      </c>
      <c r="F2034" s="5">
        <v>5516708</v>
      </c>
      <c r="G2034" s="5"/>
    </row>
    <row r="2035" spans="1:7">
      <c r="A2035" s="4">
        <v>2034</v>
      </c>
      <c r="B2035" s="6">
        <v>38545</v>
      </c>
      <c r="C2035" s="12" t="s">
        <v>2836</v>
      </c>
      <c r="D2035" s="5">
        <v>25000000</v>
      </c>
      <c r="E2035" s="5">
        <v>5128124</v>
      </c>
      <c r="F2035" s="5">
        <v>18991288</v>
      </c>
      <c r="G2035" s="5"/>
    </row>
    <row r="2036" spans="1:7">
      <c r="A2036" s="4">
        <v>2035</v>
      </c>
      <c r="B2036" s="6" t="s">
        <v>2358</v>
      </c>
      <c r="C2036" s="12" t="s">
        <v>2837</v>
      </c>
      <c r="D2036" s="5">
        <v>25000000</v>
      </c>
      <c r="E2036" s="5">
        <v>4598506</v>
      </c>
      <c r="F2036" s="5">
        <v>12850033</v>
      </c>
      <c r="G2036" s="5"/>
    </row>
    <row r="2037" spans="1:7">
      <c r="A2037" s="4">
        <v>2036</v>
      </c>
      <c r="B2037" s="6">
        <v>34702</v>
      </c>
      <c r="C2037" s="12" t="s">
        <v>2838</v>
      </c>
      <c r="D2037" s="5">
        <v>25000000</v>
      </c>
      <c r="E2037" s="5">
        <v>4064333</v>
      </c>
      <c r="F2037" s="5">
        <v>4064333</v>
      </c>
      <c r="G2037" s="5"/>
    </row>
    <row r="2038" spans="1:7">
      <c r="A2038" s="4">
        <v>2037</v>
      </c>
      <c r="B2038" s="6" t="s">
        <v>619</v>
      </c>
      <c r="C2038" s="12" t="s">
        <v>2839</v>
      </c>
      <c r="D2038" s="5">
        <v>25000000</v>
      </c>
      <c r="E2038" s="5">
        <v>4008527</v>
      </c>
      <c r="F2038" s="5">
        <v>4049527</v>
      </c>
      <c r="G2038" s="5"/>
    </row>
    <row r="2039" spans="1:7">
      <c r="A2039" s="4">
        <v>2038</v>
      </c>
      <c r="B2039" s="6">
        <v>39517</v>
      </c>
      <c r="C2039" s="12" t="s">
        <v>2840</v>
      </c>
      <c r="D2039" s="5">
        <v>25000000</v>
      </c>
      <c r="E2039" s="5">
        <v>3073392</v>
      </c>
      <c r="F2039" s="5">
        <v>20052958</v>
      </c>
      <c r="G2039" s="5"/>
    </row>
    <row r="2040" spans="1:7">
      <c r="A2040" s="4">
        <v>2039</v>
      </c>
      <c r="B2040" s="6" t="s">
        <v>254</v>
      </c>
      <c r="C2040" s="12" t="s">
        <v>2841</v>
      </c>
      <c r="D2040" s="5">
        <v>25000000</v>
      </c>
      <c r="E2040" s="5">
        <v>2546747</v>
      </c>
      <c r="F2040" s="5">
        <v>38112154</v>
      </c>
      <c r="G2040" s="5"/>
    </row>
    <row r="2041" spans="1:7">
      <c r="A2041" s="4">
        <v>2040</v>
      </c>
      <c r="B2041" s="6">
        <v>38869</v>
      </c>
      <c r="C2041" s="12" t="s">
        <v>2842</v>
      </c>
      <c r="D2041" s="5">
        <v>25000000</v>
      </c>
      <c r="E2041" s="5">
        <v>2405420</v>
      </c>
      <c r="F2041" s="5">
        <v>3605420</v>
      </c>
      <c r="G2041" s="5"/>
    </row>
    <row r="2042" spans="1:7">
      <c r="A2042" s="4">
        <v>2041</v>
      </c>
      <c r="B2042" s="6" t="s">
        <v>53</v>
      </c>
      <c r="C2042" s="12" t="s">
        <v>2843</v>
      </c>
      <c r="D2042" s="5">
        <v>25000000</v>
      </c>
      <c r="E2042" s="5">
        <v>1702112</v>
      </c>
      <c r="F2042" s="5">
        <v>12413949</v>
      </c>
      <c r="G2042" s="5"/>
    </row>
    <row r="2043" spans="1:7">
      <c r="A2043" s="4">
        <v>2042</v>
      </c>
      <c r="B2043" s="6" t="s">
        <v>273</v>
      </c>
      <c r="C2043" s="12" t="s">
        <v>2844</v>
      </c>
      <c r="D2043" s="5">
        <v>25000000</v>
      </c>
      <c r="E2043" s="5">
        <v>1513793</v>
      </c>
      <c r="F2043" s="5">
        <v>2962177</v>
      </c>
      <c r="G2043" s="5"/>
    </row>
    <row r="2044" spans="1:7">
      <c r="A2044" s="4">
        <v>2043</v>
      </c>
      <c r="B2044" s="6" t="s">
        <v>463</v>
      </c>
      <c r="C2044" s="12" t="s">
        <v>2845</v>
      </c>
      <c r="D2044" s="5">
        <v>25000000</v>
      </c>
      <c r="E2044" s="5">
        <v>1190003</v>
      </c>
      <c r="F2044" s="5">
        <v>1190003</v>
      </c>
      <c r="G2044" s="5"/>
    </row>
    <row r="2045" spans="1:7">
      <c r="A2045" s="4">
        <v>2044</v>
      </c>
      <c r="B2045" s="6" t="s">
        <v>1269</v>
      </c>
      <c r="C2045" s="12" t="s">
        <v>2846</v>
      </c>
      <c r="D2045" s="5">
        <v>25000000</v>
      </c>
      <c r="E2045" s="5">
        <v>881745</v>
      </c>
      <c r="F2045" s="5">
        <v>881745</v>
      </c>
      <c r="G2045" s="5"/>
    </row>
    <row r="2046" spans="1:7">
      <c r="A2046" s="4">
        <v>2045</v>
      </c>
      <c r="B2046" s="6" t="s">
        <v>1386</v>
      </c>
      <c r="C2046" s="12" t="s">
        <v>2847</v>
      </c>
      <c r="D2046" s="5">
        <v>25000000</v>
      </c>
      <c r="E2046" s="5">
        <v>872142</v>
      </c>
      <c r="F2046" s="5">
        <v>1415656</v>
      </c>
      <c r="G2046" s="5"/>
    </row>
    <row r="2047" spans="1:7">
      <c r="A2047" s="4">
        <v>2046</v>
      </c>
      <c r="B2047" s="6">
        <v>36108</v>
      </c>
      <c r="C2047" s="12" t="s">
        <v>2848</v>
      </c>
      <c r="D2047" s="5">
        <v>25000000</v>
      </c>
      <c r="E2047" s="5">
        <v>780326</v>
      </c>
      <c r="F2047" s="5">
        <v>780326</v>
      </c>
      <c r="G2047" s="5"/>
    </row>
    <row r="2048" spans="1:7">
      <c r="A2048" s="4">
        <v>2047</v>
      </c>
      <c r="B2048" s="6" t="s">
        <v>1143</v>
      </c>
      <c r="C2048" s="12" t="s">
        <v>2849</v>
      </c>
      <c r="D2048" s="5">
        <v>25000000</v>
      </c>
      <c r="E2048" s="5">
        <v>720828</v>
      </c>
      <c r="F2048" s="5">
        <v>9313302</v>
      </c>
      <c r="G2048" s="5"/>
    </row>
    <row r="2049" spans="1:7">
      <c r="A2049" s="4">
        <v>2048</v>
      </c>
      <c r="B2049" s="6" t="s">
        <v>2164</v>
      </c>
      <c r="C2049" s="12" t="s">
        <v>2850</v>
      </c>
      <c r="D2049" s="5">
        <v>25000000</v>
      </c>
      <c r="E2049" s="5">
        <v>205505</v>
      </c>
      <c r="F2049" s="5">
        <v>48530887</v>
      </c>
      <c r="G2049" s="5"/>
    </row>
    <row r="2050" spans="1:7">
      <c r="A2050" s="4">
        <v>2049</v>
      </c>
      <c r="B2050" s="6" t="s">
        <v>58</v>
      </c>
      <c r="C2050" s="12" t="s">
        <v>2851</v>
      </c>
      <c r="D2050" s="5">
        <v>25000000</v>
      </c>
      <c r="E2050" s="5">
        <v>137885</v>
      </c>
      <c r="F2050" s="5">
        <v>146149</v>
      </c>
      <c r="G2050" s="5"/>
    </row>
    <row r="2051" spans="1:7">
      <c r="A2051" s="4">
        <v>2050</v>
      </c>
      <c r="B2051" s="6" t="s">
        <v>2388</v>
      </c>
      <c r="C2051" s="12" t="s">
        <v>2852</v>
      </c>
      <c r="D2051" s="5">
        <v>25000000</v>
      </c>
      <c r="E2051" s="5">
        <v>129115</v>
      </c>
      <c r="F2051" s="5">
        <v>129115</v>
      </c>
      <c r="G2051" s="5"/>
    </row>
    <row r="2052" spans="1:7">
      <c r="A2052" s="4">
        <v>2051</v>
      </c>
      <c r="B2052" s="6" t="s">
        <v>2484</v>
      </c>
      <c r="C2052" s="12" t="s">
        <v>2853</v>
      </c>
      <c r="D2052" s="5">
        <v>25000000</v>
      </c>
      <c r="E2052" s="4">
        <v>0</v>
      </c>
      <c r="F2052" s="5">
        <v>71594792</v>
      </c>
      <c r="G2052" s="5"/>
    </row>
    <row r="2053" spans="1:7">
      <c r="A2053" s="4">
        <v>2052</v>
      </c>
      <c r="B2053" s="6" t="s">
        <v>2484</v>
      </c>
      <c r="C2053" s="12" t="s">
        <v>2854</v>
      </c>
      <c r="D2053" s="5">
        <v>25000000</v>
      </c>
      <c r="E2053" s="4">
        <v>0</v>
      </c>
      <c r="F2053" s="5">
        <v>9445081</v>
      </c>
      <c r="G2053" s="5"/>
    </row>
    <row r="2054" spans="1:7">
      <c r="A2054" s="4">
        <v>2053</v>
      </c>
      <c r="B2054" s="6">
        <v>40643</v>
      </c>
      <c r="C2054" s="12" t="s">
        <v>2855</v>
      </c>
      <c r="D2054" s="5">
        <v>25000000</v>
      </c>
      <c r="E2054" s="4">
        <v>0</v>
      </c>
      <c r="F2054" s="5">
        <v>8208594</v>
      </c>
      <c r="G2054" s="5"/>
    </row>
    <row r="2055" spans="1:7">
      <c r="A2055" s="4">
        <v>2054</v>
      </c>
      <c r="B2055" s="6">
        <v>40762</v>
      </c>
      <c r="C2055" s="12" t="s">
        <v>2856</v>
      </c>
      <c r="D2055" s="5">
        <v>25000000</v>
      </c>
      <c r="E2055" s="4">
        <v>0</v>
      </c>
      <c r="F2055" s="5">
        <v>5297411</v>
      </c>
      <c r="G2055" s="5"/>
    </row>
    <row r="2056" spans="1:7">
      <c r="A2056" s="4">
        <v>2055</v>
      </c>
      <c r="B2056" s="6">
        <v>42280</v>
      </c>
      <c r="C2056" s="12" t="s">
        <v>2857</v>
      </c>
      <c r="D2056" s="5">
        <v>25000000</v>
      </c>
      <c r="E2056" s="4">
        <v>0</v>
      </c>
      <c r="F2056" s="5">
        <v>91116</v>
      </c>
      <c r="G2056" s="5"/>
    </row>
    <row r="2057" spans="1:7">
      <c r="A2057" s="4">
        <v>2056</v>
      </c>
      <c r="B2057" s="6">
        <v>25569</v>
      </c>
      <c r="C2057" s="12" t="s">
        <v>2858</v>
      </c>
      <c r="D2057" s="5">
        <v>25000000</v>
      </c>
      <c r="E2057" s="4">
        <v>0</v>
      </c>
      <c r="F2057" s="4">
        <v>0</v>
      </c>
    </row>
    <row r="2058" spans="1:7">
      <c r="A2058" s="4">
        <v>2057</v>
      </c>
      <c r="B2058" s="6">
        <v>41913</v>
      </c>
      <c r="C2058" s="12" t="s">
        <v>2859</v>
      </c>
      <c r="D2058" s="5">
        <v>25000000</v>
      </c>
      <c r="E2058" s="4">
        <v>0</v>
      </c>
      <c r="F2058" s="4">
        <v>0</v>
      </c>
    </row>
    <row r="2059" spans="1:7">
      <c r="A2059" s="4">
        <v>2058</v>
      </c>
      <c r="B2059" s="6" t="s">
        <v>2860</v>
      </c>
      <c r="C2059" s="12" t="s">
        <v>2861</v>
      </c>
      <c r="D2059" s="5">
        <v>25000000</v>
      </c>
      <c r="E2059" s="4">
        <v>0</v>
      </c>
      <c r="F2059" s="4">
        <v>0</v>
      </c>
    </row>
    <row r="2060" spans="1:7">
      <c r="A2060" s="4">
        <v>2059</v>
      </c>
      <c r="B2060" s="6" t="s">
        <v>2862</v>
      </c>
      <c r="C2060" s="12" t="s">
        <v>2863</v>
      </c>
      <c r="D2060" s="5">
        <v>25000000</v>
      </c>
      <c r="E2060" s="4">
        <v>0</v>
      </c>
      <c r="F2060" s="4">
        <v>0</v>
      </c>
    </row>
    <row r="2061" spans="1:7">
      <c r="A2061" s="4">
        <v>2060</v>
      </c>
      <c r="B2061" s="6">
        <v>41163</v>
      </c>
      <c r="C2061" s="12" t="s">
        <v>2864</v>
      </c>
      <c r="D2061" s="5">
        <v>24200000</v>
      </c>
      <c r="E2061" s="5">
        <v>17000</v>
      </c>
      <c r="F2061" s="5">
        <v>10447579</v>
      </c>
      <c r="G2061" s="5"/>
    </row>
    <row r="2062" spans="1:7">
      <c r="A2062" s="4">
        <v>2061</v>
      </c>
      <c r="B2062" s="6" t="s">
        <v>2865</v>
      </c>
      <c r="C2062" s="12" t="s">
        <v>2866</v>
      </c>
      <c r="D2062" s="5">
        <v>24000000</v>
      </c>
      <c r="E2062" s="5">
        <v>109713132</v>
      </c>
      <c r="F2062" s="5">
        <v>133000000</v>
      </c>
      <c r="G2062" s="5"/>
    </row>
    <row r="2063" spans="1:7">
      <c r="A2063" s="4">
        <v>2062</v>
      </c>
      <c r="B2063" s="6">
        <v>35776</v>
      </c>
      <c r="C2063" s="12" t="s">
        <v>2867</v>
      </c>
      <c r="D2063" s="5">
        <v>24000000</v>
      </c>
      <c r="E2063" s="5">
        <v>101363301</v>
      </c>
      <c r="F2063" s="5">
        <v>101363301</v>
      </c>
      <c r="G2063" s="5"/>
    </row>
    <row r="2064" spans="1:7">
      <c r="A2064" s="4">
        <v>2063</v>
      </c>
      <c r="B2064" s="6" t="s">
        <v>1366</v>
      </c>
      <c r="C2064" s="12" t="s">
        <v>2868</v>
      </c>
      <c r="D2064" s="5">
        <v>24000000</v>
      </c>
      <c r="E2064" s="5">
        <v>75155000</v>
      </c>
      <c r="F2064" s="5">
        <v>86765463</v>
      </c>
      <c r="G2064" s="5"/>
    </row>
    <row r="2065" spans="1:7">
      <c r="A2065" s="4">
        <v>2064</v>
      </c>
      <c r="B2065" s="6" t="s">
        <v>2869</v>
      </c>
      <c r="C2065" s="12" t="s">
        <v>2870</v>
      </c>
      <c r="D2065" s="5">
        <v>24000000</v>
      </c>
      <c r="E2065" s="5">
        <v>70269899</v>
      </c>
      <c r="F2065" s="5">
        <v>156229050</v>
      </c>
      <c r="G2065" s="5"/>
    </row>
    <row r="2066" spans="1:7">
      <c r="A2066" s="4">
        <v>2065</v>
      </c>
      <c r="B2066" s="6" t="s">
        <v>1869</v>
      </c>
      <c r="C2066" s="12" t="s">
        <v>2871</v>
      </c>
      <c r="D2066" s="5">
        <v>24000000</v>
      </c>
      <c r="E2066" s="5">
        <v>65028687</v>
      </c>
      <c r="F2066" s="5">
        <v>70027933</v>
      </c>
      <c r="G2066" s="5"/>
    </row>
    <row r="2067" spans="1:7">
      <c r="A2067" s="4">
        <v>2066</v>
      </c>
      <c r="B2067" s="6" t="s">
        <v>1891</v>
      </c>
      <c r="C2067" s="12" t="s">
        <v>2872</v>
      </c>
      <c r="D2067" s="5">
        <v>24000000</v>
      </c>
      <c r="E2067" s="5">
        <v>57262492</v>
      </c>
      <c r="F2067" s="5">
        <v>85527867</v>
      </c>
      <c r="G2067" s="5"/>
    </row>
    <row r="2068" spans="1:7">
      <c r="A2068" s="4">
        <v>2067</v>
      </c>
      <c r="B2068" s="6" t="s">
        <v>1779</v>
      </c>
      <c r="C2068" s="12" t="s">
        <v>2873</v>
      </c>
      <c r="D2068" s="5">
        <v>24000000</v>
      </c>
      <c r="E2068" s="5">
        <v>51802742</v>
      </c>
      <c r="F2068" s="5">
        <v>62989834</v>
      </c>
      <c r="G2068" s="5"/>
    </row>
    <row r="2069" spans="1:7">
      <c r="A2069" s="4">
        <v>2068</v>
      </c>
      <c r="B2069" s="6">
        <v>33579</v>
      </c>
      <c r="C2069" s="12" t="s">
        <v>533</v>
      </c>
      <c r="D2069" s="5">
        <v>24000000</v>
      </c>
      <c r="E2069" s="5">
        <v>43218387</v>
      </c>
      <c r="F2069" s="5">
        <v>83531958</v>
      </c>
      <c r="G2069" s="5"/>
    </row>
    <row r="2070" spans="1:7">
      <c r="A2070" s="4">
        <v>2069</v>
      </c>
      <c r="B2070" s="6" t="s">
        <v>2874</v>
      </c>
      <c r="C2070" s="12" t="s">
        <v>2875</v>
      </c>
      <c r="D2070" s="5">
        <v>24000000</v>
      </c>
      <c r="E2070" s="5">
        <v>41798224</v>
      </c>
      <c r="F2070" s="5">
        <v>41798224</v>
      </c>
      <c r="G2070" s="5"/>
    </row>
    <row r="2071" spans="1:7">
      <c r="A2071" s="4">
        <v>2070</v>
      </c>
      <c r="B2071" s="6" t="s">
        <v>686</v>
      </c>
      <c r="C2071" s="12" t="s">
        <v>2876</v>
      </c>
      <c r="D2071" s="5">
        <v>24000000</v>
      </c>
      <c r="E2071" s="5">
        <v>40020622</v>
      </c>
      <c r="F2071" s="5">
        <v>40020622</v>
      </c>
      <c r="G2071" s="5"/>
    </row>
    <row r="2072" spans="1:7">
      <c r="A2072" s="4">
        <v>2071</v>
      </c>
      <c r="B2072" s="6" t="s">
        <v>2877</v>
      </c>
      <c r="C2072" s="12" t="s">
        <v>2878</v>
      </c>
      <c r="D2072" s="5">
        <v>24000000</v>
      </c>
      <c r="E2072" s="5">
        <v>33208099</v>
      </c>
      <c r="F2072" s="5">
        <v>33208099</v>
      </c>
      <c r="G2072" s="5"/>
    </row>
    <row r="2073" spans="1:7">
      <c r="A2073" s="4">
        <v>2072</v>
      </c>
      <c r="B2073" s="6">
        <v>36711</v>
      </c>
      <c r="C2073" s="12" t="s">
        <v>2879</v>
      </c>
      <c r="D2073" s="5">
        <v>24000000</v>
      </c>
      <c r="E2073" s="5">
        <v>32662299</v>
      </c>
      <c r="F2073" s="5">
        <v>32662299</v>
      </c>
      <c r="G2073" s="5"/>
    </row>
    <row r="2074" spans="1:7">
      <c r="A2074" s="4">
        <v>2073</v>
      </c>
      <c r="B2074" s="6">
        <v>39975</v>
      </c>
      <c r="C2074" s="12" t="s">
        <v>2880</v>
      </c>
      <c r="D2074" s="5">
        <v>24000000</v>
      </c>
      <c r="E2074" s="5">
        <v>32428195</v>
      </c>
      <c r="F2074" s="5">
        <v>67348218</v>
      </c>
      <c r="G2074" s="5"/>
    </row>
    <row r="2075" spans="1:7">
      <c r="A2075" s="4">
        <v>2074</v>
      </c>
      <c r="B2075" s="6" t="s">
        <v>2881</v>
      </c>
      <c r="C2075" s="12" t="s">
        <v>2882</v>
      </c>
      <c r="D2075" s="5">
        <v>24000000</v>
      </c>
      <c r="E2075" s="5">
        <v>31457946</v>
      </c>
      <c r="F2075" s="5">
        <v>36856306</v>
      </c>
      <c r="G2075" s="5"/>
    </row>
    <row r="2076" spans="1:7">
      <c r="A2076" s="4">
        <v>2075</v>
      </c>
      <c r="B2076" s="6">
        <v>37226</v>
      </c>
      <c r="C2076" s="12" t="s">
        <v>2883</v>
      </c>
      <c r="D2076" s="5">
        <v>24000000</v>
      </c>
      <c r="E2076" s="5">
        <v>29823162</v>
      </c>
      <c r="F2076" s="5">
        <v>29823162</v>
      </c>
      <c r="G2076" s="5"/>
    </row>
    <row r="2077" spans="1:7">
      <c r="A2077" s="4">
        <v>2076</v>
      </c>
      <c r="B2077" s="6" t="s">
        <v>2884</v>
      </c>
      <c r="C2077" s="12" t="s">
        <v>2885</v>
      </c>
      <c r="D2077" s="5">
        <v>24000000</v>
      </c>
      <c r="E2077" s="5">
        <v>28871190</v>
      </c>
      <c r="F2077" s="5">
        <v>28871190</v>
      </c>
      <c r="G2077" s="5"/>
    </row>
    <row r="2078" spans="1:7">
      <c r="A2078" s="4">
        <v>2077</v>
      </c>
      <c r="B2078" s="6">
        <v>36747</v>
      </c>
      <c r="C2078" s="12" t="s">
        <v>2886</v>
      </c>
      <c r="D2078" s="5">
        <v>24000000</v>
      </c>
      <c r="E2078" s="5">
        <v>25170054</v>
      </c>
      <c r="F2078" s="5">
        <v>27732366</v>
      </c>
      <c r="G2078" s="5"/>
    </row>
    <row r="2079" spans="1:7">
      <c r="A2079" s="4">
        <v>2078</v>
      </c>
      <c r="B2079" s="6" t="s">
        <v>2145</v>
      </c>
      <c r="C2079" s="12" t="s">
        <v>2887</v>
      </c>
      <c r="D2079" s="5">
        <v>24000000</v>
      </c>
      <c r="E2079" s="5">
        <v>25003155</v>
      </c>
      <c r="F2079" s="5">
        <v>83660160</v>
      </c>
      <c r="G2079" s="5"/>
    </row>
    <row r="2080" spans="1:7">
      <c r="A2080" s="4">
        <v>2079</v>
      </c>
      <c r="B2080" s="6" t="s">
        <v>11</v>
      </c>
      <c r="C2080" s="12" t="s">
        <v>2888</v>
      </c>
      <c r="D2080" s="5">
        <v>24000000</v>
      </c>
      <c r="E2080" s="5">
        <v>23240020</v>
      </c>
      <c r="F2080" s="5">
        <v>35792945</v>
      </c>
      <c r="G2080" s="5"/>
    </row>
    <row r="2081" spans="1:7">
      <c r="A2081" s="4">
        <v>2080</v>
      </c>
      <c r="B2081" s="6" t="s">
        <v>2889</v>
      </c>
      <c r="C2081" s="12" t="s">
        <v>2890</v>
      </c>
      <c r="D2081" s="5">
        <v>24000000</v>
      </c>
      <c r="E2081" s="5">
        <v>16980098</v>
      </c>
      <c r="F2081" s="5">
        <v>16980098</v>
      </c>
      <c r="G2081" s="5"/>
    </row>
    <row r="2082" spans="1:7">
      <c r="A2082" s="4">
        <v>2081</v>
      </c>
      <c r="B2082" s="6" t="s">
        <v>2891</v>
      </c>
      <c r="C2082" s="12" t="s">
        <v>2892</v>
      </c>
      <c r="D2082" s="5">
        <v>24000000</v>
      </c>
      <c r="E2082" s="5">
        <v>16304786</v>
      </c>
      <c r="F2082" s="5">
        <v>16304786</v>
      </c>
      <c r="G2082" s="5"/>
    </row>
    <row r="2083" spans="1:7">
      <c r="A2083" s="4">
        <v>2082</v>
      </c>
      <c r="B2083" s="6" t="s">
        <v>2893</v>
      </c>
      <c r="C2083" s="12" t="s">
        <v>2894</v>
      </c>
      <c r="D2083" s="5">
        <v>24000000</v>
      </c>
      <c r="E2083" s="5">
        <v>13000000</v>
      </c>
      <c r="F2083" s="5">
        <v>13000000</v>
      </c>
      <c r="G2083" s="5"/>
    </row>
    <row r="2084" spans="1:7">
      <c r="A2084" s="4">
        <v>2083</v>
      </c>
      <c r="B2084" s="6">
        <v>36711</v>
      </c>
      <c r="C2084" s="12" t="s">
        <v>2895</v>
      </c>
      <c r="D2084" s="5">
        <v>24000000</v>
      </c>
      <c r="E2084" s="5">
        <v>12372410</v>
      </c>
      <c r="F2084" s="5">
        <v>12372410</v>
      </c>
      <c r="G2084" s="5"/>
    </row>
    <row r="2085" spans="1:7">
      <c r="A2085" s="4">
        <v>2084</v>
      </c>
      <c r="B2085" s="6" t="s">
        <v>2823</v>
      </c>
      <c r="C2085" s="12" t="s">
        <v>2896</v>
      </c>
      <c r="D2085" s="5">
        <v>24000000</v>
      </c>
      <c r="E2085" s="5">
        <v>9659074</v>
      </c>
      <c r="F2085" s="5">
        <v>24474463</v>
      </c>
      <c r="G2085" s="5"/>
    </row>
    <row r="2086" spans="1:7">
      <c r="A2086" s="4">
        <v>2085</v>
      </c>
      <c r="B2086" s="6" t="s">
        <v>1650</v>
      </c>
      <c r="C2086" s="12" t="s">
        <v>2897</v>
      </c>
      <c r="D2086" s="5">
        <v>24000000</v>
      </c>
      <c r="E2086" s="5">
        <v>8427204</v>
      </c>
      <c r="F2086" s="5">
        <v>8427204</v>
      </c>
      <c r="G2086" s="5"/>
    </row>
    <row r="2087" spans="1:7">
      <c r="A2087" s="4">
        <v>2086</v>
      </c>
      <c r="B2087" s="6" t="s">
        <v>432</v>
      </c>
      <c r="C2087" s="12" t="s">
        <v>2898</v>
      </c>
      <c r="D2087" s="5">
        <v>24000000</v>
      </c>
      <c r="E2087" s="5">
        <v>6144806</v>
      </c>
      <c r="F2087" s="5">
        <v>8292914</v>
      </c>
      <c r="G2087" s="5"/>
    </row>
    <row r="2088" spans="1:7">
      <c r="A2088" s="4">
        <v>2087</v>
      </c>
      <c r="B2088" s="6">
        <v>38631</v>
      </c>
      <c r="C2088" s="12" t="s">
        <v>2899</v>
      </c>
      <c r="D2088" s="5">
        <v>24000000</v>
      </c>
      <c r="E2088" s="5">
        <v>4710455</v>
      </c>
      <c r="F2088" s="5">
        <v>237814327</v>
      </c>
      <c r="G2088" s="5"/>
    </row>
    <row r="2089" spans="1:7">
      <c r="A2089" s="4">
        <v>2088</v>
      </c>
      <c r="B2089" s="6" t="s">
        <v>2612</v>
      </c>
      <c r="C2089" s="12" t="s">
        <v>2900</v>
      </c>
      <c r="D2089" s="5">
        <v>24000000</v>
      </c>
      <c r="E2089" s="5">
        <v>4356126</v>
      </c>
      <c r="F2089" s="5">
        <v>4356126</v>
      </c>
      <c r="G2089" s="5"/>
    </row>
    <row r="2090" spans="1:7">
      <c r="A2090" s="4">
        <v>2089</v>
      </c>
      <c r="B2090" s="6" t="s">
        <v>2901</v>
      </c>
      <c r="C2090" s="12" t="s">
        <v>2902</v>
      </c>
      <c r="D2090" s="5">
        <v>24000000</v>
      </c>
      <c r="E2090" s="5">
        <v>669276</v>
      </c>
      <c r="F2090" s="5">
        <v>669276</v>
      </c>
      <c r="G2090" s="5"/>
    </row>
    <row r="2091" spans="1:7">
      <c r="A2091" s="4">
        <v>2090</v>
      </c>
      <c r="B2091" s="6">
        <v>38631</v>
      </c>
      <c r="C2091" s="12" t="s">
        <v>2903</v>
      </c>
      <c r="D2091" s="5">
        <v>24000000</v>
      </c>
      <c r="E2091" s="5">
        <v>49981</v>
      </c>
      <c r="F2091" s="5">
        <v>1696765</v>
      </c>
      <c r="G2091" s="5"/>
    </row>
    <row r="2092" spans="1:7">
      <c r="A2092" s="4">
        <v>2091</v>
      </c>
      <c r="B2092" s="6">
        <v>39854</v>
      </c>
      <c r="C2092" s="12" t="s">
        <v>2904</v>
      </c>
      <c r="D2092" s="5">
        <v>23600000</v>
      </c>
      <c r="E2092" s="5">
        <v>75590286</v>
      </c>
      <c r="F2092" s="5">
        <v>102236596</v>
      </c>
      <c r="G2092" s="5"/>
    </row>
    <row r="2093" spans="1:7">
      <c r="A2093" s="4">
        <v>2092</v>
      </c>
      <c r="B2093" s="6" t="s">
        <v>2905</v>
      </c>
      <c r="C2093" s="12" t="s">
        <v>2906</v>
      </c>
      <c r="D2093" s="5">
        <v>23000000</v>
      </c>
      <c r="E2093" s="5">
        <v>290271960</v>
      </c>
      <c r="F2093" s="5">
        <v>534171960</v>
      </c>
      <c r="G2093" s="5"/>
    </row>
    <row r="2094" spans="1:7">
      <c r="A2094" s="4">
        <v>2093</v>
      </c>
      <c r="B2094" s="6">
        <v>35957</v>
      </c>
      <c r="C2094" s="12" t="s">
        <v>2907</v>
      </c>
      <c r="D2094" s="5">
        <v>23000000</v>
      </c>
      <c r="E2094" s="5">
        <v>161491646</v>
      </c>
      <c r="F2094" s="5">
        <v>190191646</v>
      </c>
      <c r="G2094" s="5"/>
    </row>
    <row r="2095" spans="1:7">
      <c r="A2095" s="4">
        <v>2094</v>
      </c>
      <c r="B2095" s="6" t="s">
        <v>2908</v>
      </c>
      <c r="C2095" s="12" t="s">
        <v>2909</v>
      </c>
      <c r="D2095" s="5">
        <v>23000000</v>
      </c>
      <c r="E2095" s="5">
        <v>86930411</v>
      </c>
      <c r="F2095" s="5">
        <v>86930411</v>
      </c>
      <c r="G2095" s="5"/>
    </row>
    <row r="2096" spans="1:7">
      <c r="A2096" s="4">
        <v>2095</v>
      </c>
      <c r="B2096" s="6">
        <v>34884</v>
      </c>
      <c r="C2096" s="12" t="s">
        <v>2910</v>
      </c>
      <c r="D2096" s="5">
        <v>23000000</v>
      </c>
      <c r="E2096" s="5">
        <v>65647413</v>
      </c>
      <c r="F2096" s="5">
        <v>141247413</v>
      </c>
      <c r="G2096" s="5"/>
    </row>
    <row r="2097" spans="1:7">
      <c r="A2097" s="4">
        <v>2096</v>
      </c>
      <c r="B2097" s="6" t="s">
        <v>1440</v>
      </c>
      <c r="C2097" s="12" t="s">
        <v>2911</v>
      </c>
      <c r="D2097" s="5">
        <v>23000000</v>
      </c>
      <c r="E2097" s="5">
        <v>53302314</v>
      </c>
      <c r="F2097" s="5">
        <v>112036870</v>
      </c>
      <c r="G2097" s="5"/>
    </row>
    <row r="2098" spans="1:7">
      <c r="A2098" s="4">
        <v>2097</v>
      </c>
      <c r="B2098" s="6" t="s">
        <v>2912</v>
      </c>
      <c r="C2098" s="12" t="s">
        <v>78</v>
      </c>
      <c r="D2098" s="5">
        <v>23000000</v>
      </c>
      <c r="E2098" s="5">
        <v>52614445</v>
      </c>
      <c r="F2098" s="5">
        <v>90614445</v>
      </c>
      <c r="G2098" s="5"/>
    </row>
    <row r="2099" spans="1:7">
      <c r="A2099" s="4">
        <v>2098</v>
      </c>
      <c r="B2099" s="6">
        <v>40734</v>
      </c>
      <c r="C2099" s="12" t="s">
        <v>2913</v>
      </c>
      <c r="D2099" s="5">
        <v>23000000</v>
      </c>
      <c r="E2099" s="5">
        <v>40962534</v>
      </c>
      <c r="F2099" s="5">
        <v>77735925</v>
      </c>
      <c r="G2099" s="5"/>
    </row>
    <row r="2100" spans="1:7">
      <c r="A2100" s="4">
        <v>2099</v>
      </c>
      <c r="B2100" s="6" t="s">
        <v>1891</v>
      </c>
      <c r="C2100" s="12" t="s">
        <v>2914</v>
      </c>
      <c r="D2100" s="5">
        <v>23000000</v>
      </c>
      <c r="E2100" s="5">
        <v>39235088</v>
      </c>
      <c r="F2100" s="5">
        <v>53182088</v>
      </c>
      <c r="G2100" s="5"/>
    </row>
    <row r="2101" spans="1:7">
      <c r="A2101" s="4">
        <v>2100</v>
      </c>
      <c r="B2101" s="6" t="s">
        <v>2081</v>
      </c>
      <c r="C2101" s="12" t="s">
        <v>2915</v>
      </c>
      <c r="D2101" s="5">
        <v>23000000</v>
      </c>
      <c r="E2101" s="5">
        <v>27338033</v>
      </c>
      <c r="F2101" s="5">
        <v>38684906</v>
      </c>
      <c r="G2101" s="5"/>
    </row>
    <row r="2102" spans="1:7">
      <c r="A2102" s="4">
        <v>2101</v>
      </c>
      <c r="B2102" s="6" t="s">
        <v>1435</v>
      </c>
      <c r="C2102" s="12" t="s">
        <v>2916</v>
      </c>
      <c r="D2102" s="5">
        <v>23000000</v>
      </c>
      <c r="E2102" s="5">
        <v>25568251</v>
      </c>
      <c r="F2102" s="5">
        <v>48783090</v>
      </c>
      <c r="G2102" s="5"/>
    </row>
    <row r="2103" spans="1:7">
      <c r="A2103" s="4">
        <v>2102</v>
      </c>
      <c r="B2103" s="6">
        <v>37021</v>
      </c>
      <c r="C2103" s="12" t="s">
        <v>2917</v>
      </c>
      <c r="D2103" s="5">
        <v>23000000</v>
      </c>
      <c r="E2103" s="5">
        <v>21973182</v>
      </c>
      <c r="F2103" s="5">
        <v>21973182</v>
      </c>
      <c r="G2103" s="5"/>
    </row>
    <row r="2104" spans="1:7">
      <c r="A2104" s="4">
        <v>2103</v>
      </c>
      <c r="B2104" s="6" t="s">
        <v>953</v>
      </c>
      <c r="C2104" s="12" t="s">
        <v>2918</v>
      </c>
      <c r="D2104" s="5">
        <v>23000000</v>
      </c>
      <c r="E2104" s="5">
        <v>18942396</v>
      </c>
      <c r="F2104" s="5">
        <v>36374700</v>
      </c>
      <c r="G2104" s="5"/>
    </row>
    <row r="2105" spans="1:7">
      <c r="A2105" s="4">
        <v>2104</v>
      </c>
      <c r="B2105" s="6">
        <v>36505</v>
      </c>
      <c r="C2105" s="12" t="s">
        <v>2919</v>
      </c>
      <c r="D2105" s="5">
        <v>23000000</v>
      </c>
      <c r="E2105" s="5">
        <v>18653615</v>
      </c>
      <c r="F2105" s="5">
        <v>18653615</v>
      </c>
      <c r="G2105" s="5"/>
    </row>
    <row r="2106" spans="1:7">
      <c r="A2106" s="4">
        <v>2105</v>
      </c>
      <c r="B2106" s="6">
        <v>37995</v>
      </c>
      <c r="C2106" s="12" t="s">
        <v>2920</v>
      </c>
      <c r="D2106" s="5">
        <v>23000000</v>
      </c>
      <c r="E2106" s="5">
        <v>16123851</v>
      </c>
      <c r="F2106" s="5">
        <v>19123851</v>
      </c>
      <c r="G2106" s="5"/>
    </row>
    <row r="2107" spans="1:7">
      <c r="A2107" s="4">
        <v>2106</v>
      </c>
      <c r="B2107" s="6" t="s">
        <v>283</v>
      </c>
      <c r="C2107" s="12" t="s">
        <v>2921</v>
      </c>
      <c r="D2107" s="5">
        <v>23000000</v>
      </c>
      <c r="E2107" s="5">
        <v>15789389</v>
      </c>
      <c r="F2107" s="5">
        <v>43145662</v>
      </c>
      <c r="G2107" s="5"/>
    </row>
    <row r="2108" spans="1:7">
      <c r="A2108" s="4">
        <v>2107</v>
      </c>
      <c r="B2108" s="6" t="s">
        <v>2922</v>
      </c>
      <c r="C2108" s="12" t="s">
        <v>2923</v>
      </c>
      <c r="D2108" s="5">
        <v>23000000</v>
      </c>
      <c r="E2108" s="5">
        <v>15728335</v>
      </c>
      <c r="F2108" s="5">
        <v>15728335</v>
      </c>
      <c r="G2108" s="5"/>
    </row>
    <row r="2109" spans="1:7">
      <c r="A2109" s="4">
        <v>2108</v>
      </c>
      <c r="B2109" s="6" t="s">
        <v>1904</v>
      </c>
      <c r="C2109" s="12" t="s">
        <v>2924</v>
      </c>
      <c r="D2109" s="5">
        <v>23000000</v>
      </c>
      <c r="E2109" s="5">
        <v>13019253</v>
      </c>
      <c r="F2109" s="5">
        <v>13019253</v>
      </c>
      <c r="G2109" s="5"/>
    </row>
    <row r="2110" spans="1:7">
      <c r="A2110" s="4">
        <v>2109</v>
      </c>
      <c r="B2110" s="6" t="s">
        <v>2058</v>
      </c>
      <c r="C2110" s="12" t="s">
        <v>2925</v>
      </c>
      <c r="D2110" s="5">
        <v>23000000</v>
      </c>
      <c r="E2110" s="5">
        <v>12803305</v>
      </c>
      <c r="F2110" s="5">
        <v>12803305</v>
      </c>
      <c r="G2110" s="5"/>
    </row>
    <row r="2111" spans="1:7">
      <c r="A2111" s="4">
        <v>2110</v>
      </c>
      <c r="B2111" s="6">
        <v>38231</v>
      </c>
      <c r="C2111" s="12" t="s">
        <v>2926</v>
      </c>
      <c r="D2111" s="5">
        <v>23000000</v>
      </c>
      <c r="E2111" s="5">
        <v>12189514</v>
      </c>
      <c r="F2111" s="5">
        <v>12291975</v>
      </c>
      <c r="G2111" s="5"/>
    </row>
    <row r="2112" spans="1:7">
      <c r="A2112" s="4">
        <v>2111</v>
      </c>
      <c r="B2112" s="6" t="s">
        <v>1069</v>
      </c>
      <c r="C2112" s="12" t="s">
        <v>2927</v>
      </c>
      <c r="D2112" s="5">
        <v>23000000</v>
      </c>
      <c r="E2112" s="5">
        <v>11511323</v>
      </c>
      <c r="F2112" s="5">
        <v>11778396</v>
      </c>
      <c r="G2112" s="5"/>
    </row>
    <row r="2113" spans="1:7">
      <c r="A2113" s="4">
        <v>2112</v>
      </c>
      <c r="B2113" s="6">
        <v>36231</v>
      </c>
      <c r="C2113" s="12" t="s">
        <v>2928</v>
      </c>
      <c r="D2113" s="5">
        <v>23000000</v>
      </c>
      <c r="E2113" s="5">
        <v>10660147</v>
      </c>
      <c r="F2113" s="5">
        <v>10660147</v>
      </c>
      <c r="G2113" s="5"/>
    </row>
    <row r="2114" spans="1:7">
      <c r="A2114" s="4">
        <v>2113</v>
      </c>
      <c r="B2114" s="6" t="s">
        <v>2929</v>
      </c>
      <c r="C2114" s="12" t="s">
        <v>2930</v>
      </c>
      <c r="D2114" s="5">
        <v>23000000</v>
      </c>
      <c r="E2114" s="5">
        <v>7018525</v>
      </c>
      <c r="F2114" s="5">
        <v>7018525</v>
      </c>
      <c r="G2114" s="5"/>
    </row>
    <row r="2115" spans="1:7">
      <c r="A2115" s="4">
        <v>2114</v>
      </c>
      <c r="B2115" s="6" t="s">
        <v>1553</v>
      </c>
      <c r="C2115" s="12" t="s">
        <v>2931</v>
      </c>
      <c r="D2115" s="5">
        <v>23000000</v>
      </c>
      <c r="E2115" s="5">
        <v>6777741</v>
      </c>
      <c r="F2115" s="5">
        <v>24489150</v>
      </c>
      <c r="G2115" s="5"/>
    </row>
    <row r="2116" spans="1:7">
      <c r="A2116" s="4">
        <v>2115</v>
      </c>
      <c r="B2116" s="6" t="s">
        <v>781</v>
      </c>
      <c r="C2116" s="12" t="s">
        <v>2932</v>
      </c>
      <c r="D2116" s="5">
        <v>23000000</v>
      </c>
      <c r="E2116" s="5">
        <v>6113834</v>
      </c>
      <c r="F2116" s="5">
        <v>50813834</v>
      </c>
      <c r="G2116" s="5"/>
    </row>
    <row r="2117" spans="1:7">
      <c r="A2117" s="4">
        <v>2116</v>
      </c>
      <c r="B2117" s="6" t="s">
        <v>2576</v>
      </c>
      <c r="C2117" s="12" t="s">
        <v>2933</v>
      </c>
      <c r="D2117" s="5">
        <v>23000000</v>
      </c>
      <c r="E2117" s="5">
        <v>2715657</v>
      </c>
      <c r="F2117" s="5">
        <v>2715657</v>
      </c>
      <c r="G2117" s="5"/>
    </row>
    <row r="2118" spans="1:7">
      <c r="A2118" s="4">
        <v>2117</v>
      </c>
      <c r="B2118" s="6" t="s">
        <v>245</v>
      </c>
      <c r="C2118" s="12" t="s">
        <v>2934</v>
      </c>
      <c r="D2118" s="5">
        <v>23000000</v>
      </c>
      <c r="E2118" s="5">
        <v>36686</v>
      </c>
      <c r="F2118" s="5">
        <v>13593473</v>
      </c>
      <c r="G2118" s="5"/>
    </row>
    <row r="2119" spans="1:7">
      <c r="A2119" s="4">
        <v>2118</v>
      </c>
      <c r="B2119" s="6" t="s">
        <v>2358</v>
      </c>
      <c r="C2119" s="12" t="s">
        <v>2935</v>
      </c>
      <c r="D2119" s="5">
        <v>23000000</v>
      </c>
      <c r="E2119" s="5">
        <v>10452</v>
      </c>
      <c r="F2119" s="5">
        <v>4673377</v>
      </c>
      <c r="G2119" s="5"/>
    </row>
    <row r="2120" spans="1:7">
      <c r="A2120" s="4">
        <v>2119</v>
      </c>
      <c r="B2120" s="6" t="s">
        <v>2045</v>
      </c>
      <c r="C2120" s="12" t="s">
        <v>2936</v>
      </c>
      <c r="D2120" s="5">
        <v>23000000</v>
      </c>
      <c r="E2120" s="4">
        <v>0</v>
      </c>
      <c r="F2120" s="5">
        <v>44195779</v>
      </c>
      <c r="G2120" s="5"/>
    </row>
    <row r="2121" spans="1:7">
      <c r="A2121" s="4">
        <v>2120</v>
      </c>
      <c r="B2121" s="6" t="s">
        <v>2937</v>
      </c>
      <c r="C2121" s="12" t="s">
        <v>2938</v>
      </c>
      <c r="D2121" s="5">
        <v>22700000</v>
      </c>
      <c r="E2121" s="5">
        <v>38119483</v>
      </c>
      <c r="F2121" s="5">
        <v>38119483</v>
      </c>
      <c r="G2121" s="5"/>
    </row>
    <row r="2122" spans="1:7">
      <c r="A2122" s="4">
        <v>2121</v>
      </c>
      <c r="B2122" s="6" t="s">
        <v>150</v>
      </c>
      <c r="C2122" s="12">
        <v>1408</v>
      </c>
      <c r="D2122" s="5">
        <v>22500000</v>
      </c>
      <c r="E2122" s="5">
        <v>71985628</v>
      </c>
      <c r="F2122" s="5">
        <v>131263370</v>
      </c>
      <c r="G2122" s="5"/>
    </row>
    <row r="2123" spans="1:7">
      <c r="A2123" s="4">
        <v>2122</v>
      </c>
      <c r="B2123" s="6" t="s">
        <v>2388</v>
      </c>
      <c r="C2123" s="12" t="s">
        <v>2939</v>
      </c>
      <c r="D2123" s="5">
        <v>22500000</v>
      </c>
      <c r="E2123" s="5">
        <v>4200117</v>
      </c>
      <c r="F2123" s="5">
        <v>30864649</v>
      </c>
      <c r="G2123" s="5"/>
    </row>
    <row r="2124" spans="1:7">
      <c r="A2124" s="4">
        <v>2123</v>
      </c>
      <c r="B2124" s="6" t="s">
        <v>2940</v>
      </c>
      <c r="C2124" s="12" t="s">
        <v>2941</v>
      </c>
      <c r="D2124" s="5">
        <v>22000000</v>
      </c>
      <c r="E2124" s="5">
        <v>217631306</v>
      </c>
      <c r="F2124" s="5">
        <v>517600000</v>
      </c>
      <c r="G2124" s="5"/>
    </row>
    <row r="2125" spans="1:7">
      <c r="A2125" s="4">
        <v>2124</v>
      </c>
      <c r="B2125" s="6" t="s">
        <v>2942</v>
      </c>
      <c r="C2125" s="12" t="s">
        <v>2943</v>
      </c>
      <c r="D2125" s="5">
        <v>22000000</v>
      </c>
      <c r="E2125" s="5">
        <v>176484651</v>
      </c>
      <c r="F2125" s="5">
        <v>360099999</v>
      </c>
      <c r="G2125" s="5"/>
    </row>
    <row r="2126" spans="1:7">
      <c r="A2126" s="4">
        <v>2125</v>
      </c>
      <c r="B2126" s="6">
        <v>34649</v>
      </c>
      <c r="C2126" s="12" t="s">
        <v>2944</v>
      </c>
      <c r="D2126" s="5">
        <v>22000000</v>
      </c>
      <c r="E2126" s="5">
        <v>144833357</v>
      </c>
      <c r="F2126" s="5">
        <v>189800000</v>
      </c>
      <c r="G2126" s="5"/>
    </row>
    <row r="2127" spans="1:7">
      <c r="A2127" s="4">
        <v>2126</v>
      </c>
      <c r="B2127" s="6" t="s">
        <v>2945</v>
      </c>
      <c r="C2127" s="12" t="s">
        <v>2946</v>
      </c>
      <c r="D2127" s="5">
        <v>22000000</v>
      </c>
      <c r="E2127" s="5">
        <v>90648202</v>
      </c>
      <c r="F2127" s="5">
        <v>146590987</v>
      </c>
      <c r="G2127" s="5"/>
    </row>
    <row r="2128" spans="1:7">
      <c r="A2128" s="4">
        <v>2127</v>
      </c>
      <c r="B2128" s="6" t="s">
        <v>1566</v>
      </c>
      <c r="C2128" s="12" t="s">
        <v>2947</v>
      </c>
      <c r="D2128" s="5">
        <v>22000000</v>
      </c>
      <c r="E2128" s="5">
        <v>75600072</v>
      </c>
      <c r="F2128" s="5">
        <v>80491516</v>
      </c>
      <c r="G2128" s="5"/>
    </row>
    <row r="2129" spans="1:7">
      <c r="A2129" s="4">
        <v>2128</v>
      </c>
      <c r="B2129" s="6">
        <v>34736</v>
      </c>
      <c r="C2129" s="12" t="s">
        <v>2948</v>
      </c>
      <c r="D2129" s="5">
        <v>22000000</v>
      </c>
      <c r="E2129" s="5">
        <v>71516617</v>
      </c>
      <c r="F2129" s="5">
        <v>175516617</v>
      </c>
      <c r="G2129" s="5"/>
    </row>
    <row r="2130" spans="1:7">
      <c r="A2130" s="4">
        <v>2129</v>
      </c>
      <c r="B2130" s="6" t="s">
        <v>1445</v>
      </c>
      <c r="C2130" s="12" t="s">
        <v>2949</v>
      </c>
      <c r="D2130" s="5">
        <v>22000000</v>
      </c>
      <c r="E2130" s="5">
        <v>59700064</v>
      </c>
      <c r="F2130" s="5">
        <v>70949793</v>
      </c>
      <c r="G2130" s="5"/>
    </row>
    <row r="2131" spans="1:7">
      <c r="A2131" s="4">
        <v>2130</v>
      </c>
      <c r="B2131" s="6">
        <v>36897</v>
      </c>
      <c r="C2131" s="12" t="s">
        <v>2950</v>
      </c>
      <c r="D2131" s="5">
        <v>22000000</v>
      </c>
      <c r="E2131" s="5">
        <v>55762229</v>
      </c>
      <c r="F2131" s="5">
        <v>55762229</v>
      </c>
      <c r="G2131" s="5"/>
    </row>
    <row r="2132" spans="1:7">
      <c r="A2132" s="4">
        <v>2131</v>
      </c>
      <c r="B2132" s="6">
        <v>41859</v>
      </c>
      <c r="C2132" s="12" t="s">
        <v>2951</v>
      </c>
      <c r="D2132" s="5">
        <v>22000000</v>
      </c>
      <c r="E2132" s="5">
        <v>54235441</v>
      </c>
      <c r="F2132" s="5">
        <v>94270488</v>
      </c>
      <c r="G2132" s="5"/>
    </row>
    <row r="2133" spans="1:7">
      <c r="A2133" s="4">
        <v>2132</v>
      </c>
      <c r="B2133" s="6">
        <v>30175</v>
      </c>
      <c r="C2133" s="12" t="s">
        <v>2952</v>
      </c>
      <c r="D2133" s="5">
        <v>22000000</v>
      </c>
      <c r="E2133" s="5">
        <v>52767889</v>
      </c>
      <c r="F2133" s="5">
        <v>127767889</v>
      </c>
      <c r="G2133" s="5"/>
    </row>
    <row r="2134" spans="1:7">
      <c r="A2134" s="4">
        <v>2133</v>
      </c>
      <c r="B2134" s="6" t="s">
        <v>2393</v>
      </c>
      <c r="C2134" s="12" t="s">
        <v>2953</v>
      </c>
      <c r="D2134" s="5">
        <v>22000000</v>
      </c>
      <c r="E2134" s="5">
        <v>51970690</v>
      </c>
      <c r="F2134" s="5">
        <v>95708457</v>
      </c>
      <c r="G2134" s="5"/>
    </row>
    <row r="2135" spans="1:7">
      <c r="A2135" s="4">
        <v>2134</v>
      </c>
      <c r="B2135" s="6" t="s">
        <v>152</v>
      </c>
      <c r="C2135" s="12" t="s">
        <v>2954</v>
      </c>
      <c r="D2135" s="5">
        <v>22000000</v>
      </c>
      <c r="E2135" s="5">
        <v>50621733</v>
      </c>
      <c r="F2135" s="5">
        <v>110521733</v>
      </c>
      <c r="G2135" s="5"/>
    </row>
    <row r="2136" spans="1:7">
      <c r="A2136" s="4">
        <v>2135</v>
      </c>
      <c r="B2136" s="6">
        <v>40976</v>
      </c>
      <c r="C2136" s="12" t="s">
        <v>2955</v>
      </c>
      <c r="D2136" s="5">
        <v>22000000</v>
      </c>
      <c r="E2136" s="5">
        <v>49008662</v>
      </c>
      <c r="F2136" s="5">
        <v>77229695</v>
      </c>
      <c r="G2136" s="5"/>
    </row>
    <row r="2137" spans="1:7">
      <c r="A2137" s="4">
        <v>2136</v>
      </c>
      <c r="B2137" s="6" t="s">
        <v>553</v>
      </c>
      <c r="C2137" s="12" t="s">
        <v>2956</v>
      </c>
      <c r="D2137" s="5">
        <v>22000000</v>
      </c>
      <c r="E2137" s="5">
        <v>40270895</v>
      </c>
      <c r="F2137" s="5">
        <v>92542418</v>
      </c>
      <c r="G2137" s="5"/>
    </row>
    <row r="2138" spans="1:7">
      <c r="A2138" s="4">
        <v>2137</v>
      </c>
      <c r="B2138" s="6">
        <v>38667</v>
      </c>
      <c r="C2138" s="12" t="s">
        <v>2957</v>
      </c>
      <c r="D2138" s="5">
        <v>22000000</v>
      </c>
      <c r="E2138" s="5">
        <v>36020063</v>
      </c>
      <c r="F2138" s="5">
        <v>57520063</v>
      </c>
      <c r="G2138" s="5"/>
    </row>
    <row r="2139" spans="1:7">
      <c r="A2139" s="4">
        <v>2138</v>
      </c>
      <c r="B2139" s="6" t="s">
        <v>495</v>
      </c>
      <c r="C2139" s="12" t="s">
        <v>2958</v>
      </c>
      <c r="D2139" s="5">
        <v>22000000</v>
      </c>
      <c r="E2139" s="5">
        <v>33316821</v>
      </c>
      <c r="F2139" s="5">
        <v>41771168</v>
      </c>
      <c r="G2139" s="5"/>
    </row>
    <row r="2140" spans="1:7">
      <c r="A2140" s="4">
        <v>2139</v>
      </c>
      <c r="B2140" s="6" t="s">
        <v>37</v>
      </c>
      <c r="C2140" s="12" t="s">
        <v>2959</v>
      </c>
      <c r="D2140" s="5">
        <v>22000000</v>
      </c>
      <c r="E2140" s="5">
        <v>30659817</v>
      </c>
      <c r="F2140" s="5">
        <v>70536870</v>
      </c>
      <c r="G2140" s="5"/>
    </row>
    <row r="2141" spans="1:7">
      <c r="A2141" s="4">
        <v>2140</v>
      </c>
      <c r="B2141" s="6">
        <v>42492</v>
      </c>
      <c r="C2141" s="12" t="s">
        <v>2960</v>
      </c>
      <c r="D2141" s="5">
        <v>22000000</v>
      </c>
      <c r="E2141" s="5">
        <v>30080225</v>
      </c>
      <c r="F2141" s="5">
        <v>63511427</v>
      </c>
      <c r="G2141" s="5"/>
    </row>
    <row r="2142" spans="1:7">
      <c r="A2142" s="4">
        <v>2141</v>
      </c>
      <c r="B2142" s="6" t="s">
        <v>2565</v>
      </c>
      <c r="C2142" s="12" t="s">
        <v>2961</v>
      </c>
      <c r="D2142" s="5">
        <v>22000000</v>
      </c>
      <c r="E2142" s="5">
        <v>30059386</v>
      </c>
      <c r="F2142" s="5">
        <v>33762400</v>
      </c>
      <c r="G2142" s="5"/>
    </row>
    <row r="2143" spans="1:7">
      <c r="A2143" s="4">
        <v>2142</v>
      </c>
      <c r="B2143" s="6" t="s">
        <v>2962</v>
      </c>
      <c r="C2143" s="12" t="s">
        <v>2963</v>
      </c>
      <c r="D2143" s="5">
        <v>22000000</v>
      </c>
      <c r="E2143" s="5">
        <v>25842377</v>
      </c>
      <c r="F2143" s="5">
        <v>25842377</v>
      </c>
      <c r="G2143" s="5"/>
    </row>
    <row r="2144" spans="1:7">
      <c r="A2144" s="4">
        <v>2143</v>
      </c>
      <c r="B2144" s="6" t="s">
        <v>2964</v>
      </c>
      <c r="C2144" s="12" t="s">
        <v>2965</v>
      </c>
      <c r="D2144" s="5">
        <v>22000000</v>
      </c>
      <c r="E2144" s="5">
        <v>23530831</v>
      </c>
      <c r="F2144" s="5">
        <v>27882226</v>
      </c>
      <c r="G2144" s="5"/>
    </row>
    <row r="2145" spans="1:7">
      <c r="A2145" s="4">
        <v>2144</v>
      </c>
      <c r="B2145" s="6">
        <v>38694</v>
      </c>
      <c r="C2145" s="12" t="s">
        <v>2966</v>
      </c>
      <c r="D2145" s="5">
        <v>22000000</v>
      </c>
      <c r="E2145" s="5">
        <v>22400154</v>
      </c>
      <c r="F2145" s="5">
        <v>45273464</v>
      </c>
      <c r="G2145" s="5"/>
    </row>
    <row r="2146" spans="1:7">
      <c r="A2146" s="4">
        <v>2145</v>
      </c>
      <c r="B2146" s="6" t="s">
        <v>2698</v>
      </c>
      <c r="C2146" s="12" t="s">
        <v>2967</v>
      </c>
      <c r="D2146" s="5">
        <v>22000000</v>
      </c>
      <c r="E2146" s="5">
        <v>20668843</v>
      </c>
      <c r="F2146" s="5">
        <v>25044057</v>
      </c>
      <c r="G2146" s="5"/>
    </row>
    <row r="2147" spans="1:7">
      <c r="A2147" s="4">
        <v>2146</v>
      </c>
      <c r="B2147" s="6" t="s">
        <v>2968</v>
      </c>
      <c r="C2147" s="12" t="s">
        <v>2969</v>
      </c>
      <c r="D2147" s="5">
        <v>22000000</v>
      </c>
      <c r="E2147" s="5">
        <v>20158492</v>
      </c>
      <c r="F2147" s="5">
        <v>51695362</v>
      </c>
      <c r="G2147" s="5"/>
    </row>
    <row r="2148" spans="1:7">
      <c r="A2148" s="4">
        <v>2147</v>
      </c>
      <c r="B2148" s="6" t="s">
        <v>2606</v>
      </c>
      <c r="C2148" s="12" t="s">
        <v>2970</v>
      </c>
      <c r="D2148" s="5">
        <v>22000000</v>
      </c>
      <c r="E2148" s="5">
        <v>19528602</v>
      </c>
      <c r="F2148" s="5">
        <v>31013349</v>
      </c>
      <c r="G2148" s="5"/>
    </row>
    <row r="2149" spans="1:7">
      <c r="A2149" s="4">
        <v>2148</v>
      </c>
      <c r="B2149" s="6">
        <v>37136</v>
      </c>
      <c r="C2149" s="12" t="s">
        <v>2971</v>
      </c>
      <c r="D2149" s="5">
        <v>22000000</v>
      </c>
      <c r="E2149" s="5">
        <v>19351569</v>
      </c>
      <c r="F2149" s="5">
        <v>25873142</v>
      </c>
      <c r="G2149" s="5"/>
    </row>
    <row r="2150" spans="1:7">
      <c r="A2150" s="4">
        <v>2149</v>
      </c>
      <c r="B2150" s="6">
        <v>36198</v>
      </c>
      <c r="C2150" s="12" t="s">
        <v>2972</v>
      </c>
      <c r="D2150" s="5">
        <v>22000000</v>
      </c>
      <c r="E2150" s="5">
        <v>19288130</v>
      </c>
      <c r="F2150" s="5">
        <v>19288130</v>
      </c>
      <c r="G2150" s="5"/>
    </row>
    <row r="2151" spans="1:7">
      <c r="A2151" s="4">
        <v>2150</v>
      </c>
      <c r="B2151" s="6" t="s">
        <v>2973</v>
      </c>
      <c r="C2151" s="12" t="s">
        <v>2974</v>
      </c>
      <c r="D2151" s="5">
        <v>22000000</v>
      </c>
      <c r="E2151" s="5">
        <v>17951431</v>
      </c>
      <c r="F2151" s="5">
        <v>22861785</v>
      </c>
      <c r="G2151" s="5"/>
    </row>
    <row r="2152" spans="1:7">
      <c r="A2152" s="4">
        <v>2151</v>
      </c>
      <c r="B2152" s="6">
        <v>42103</v>
      </c>
      <c r="C2152" s="12" t="s">
        <v>2975</v>
      </c>
      <c r="D2152" s="5">
        <v>22000000</v>
      </c>
      <c r="E2152" s="5">
        <v>16029670</v>
      </c>
      <c r="F2152" s="5">
        <v>69698495</v>
      </c>
      <c r="G2152" s="5"/>
    </row>
    <row r="2153" spans="1:7">
      <c r="A2153" s="4">
        <v>2152</v>
      </c>
      <c r="B2153" s="6" t="s">
        <v>2976</v>
      </c>
      <c r="C2153" s="12" t="s">
        <v>394</v>
      </c>
      <c r="D2153" s="5">
        <v>22000000</v>
      </c>
      <c r="E2153" s="5">
        <v>15716828</v>
      </c>
      <c r="F2153" s="5">
        <v>15716828</v>
      </c>
      <c r="G2153" s="5"/>
    </row>
    <row r="2154" spans="1:7">
      <c r="A2154" s="4">
        <v>2153</v>
      </c>
      <c r="B2154" s="6">
        <v>37199</v>
      </c>
      <c r="C2154" s="12" t="s">
        <v>2977</v>
      </c>
      <c r="D2154" s="5">
        <v>22000000</v>
      </c>
      <c r="E2154" s="5">
        <v>14252830</v>
      </c>
      <c r="F2154" s="5">
        <v>14252830</v>
      </c>
      <c r="G2154" s="5"/>
    </row>
    <row r="2155" spans="1:7">
      <c r="A2155" s="4">
        <v>2154</v>
      </c>
      <c r="B2155" s="6" t="s">
        <v>2978</v>
      </c>
      <c r="C2155" s="12" t="s">
        <v>2979</v>
      </c>
      <c r="D2155" s="5">
        <v>22000000</v>
      </c>
      <c r="E2155" s="5">
        <v>13749300</v>
      </c>
      <c r="F2155" s="5">
        <v>17216955</v>
      </c>
      <c r="G2155" s="5"/>
    </row>
    <row r="2156" spans="1:7">
      <c r="A2156" s="4">
        <v>2155</v>
      </c>
      <c r="B2156" s="6" t="s">
        <v>1085</v>
      </c>
      <c r="C2156" s="12" t="s">
        <v>2980</v>
      </c>
      <c r="D2156" s="5">
        <v>22000000</v>
      </c>
      <c r="E2156" s="5">
        <v>13555988</v>
      </c>
      <c r="F2156" s="5">
        <v>13555988</v>
      </c>
      <c r="G2156" s="5"/>
    </row>
    <row r="2157" spans="1:7">
      <c r="A2157" s="4">
        <v>2156</v>
      </c>
      <c r="B2157" s="6">
        <v>37996</v>
      </c>
      <c r="C2157" s="12" t="s">
        <v>2981</v>
      </c>
      <c r="D2157" s="5">
        <v>22000000</v>
      </c>
      <c r="E2157" s="5">
        <v>12784713</v>
      </c>
      <c r="F2157" s="5">
        <v>20034713</v>
      </c>
      <c r="G2157" s="5"/>
    </row>
    <row r="2158" spans="1:7">
      <c r="A2158" s="4">
        <v>2157</v>
      </c>
      <c r="B2158" s="6">
        <v>41376</v>
      </c>
      <c r="C2158" s="12" t="s">
        <v>2982</v>
      </c>
      <c r="D2158" s="5">
        <v>22000000</v>
      </c>
      <c r="E2158" s="5">
        <v>11330849</v>
      </c>
      <c r="F2158" s="5">
        <v>15434375</v>
      </c>
      <c r="G2158" s="5"/>
    </row>
    <row r="2159" spans="1:7">
      <c r="A2159" s="4">
        <v>2158</v>
      </c>
      <c r="B2159" s="6">
        <v>34100</v>
      </c>
      <c r="C2159" s="12" t="s">
        <v>2983</v>
      </c>
      <c r="D2159" s="5">
        <v>22000000</v>
      </c>
      <c r="E2159" s="5">
        <v>10696210</v>
      </c>
      <c r="F2159" s="5">
        <v>10696210</v>
      </c>
      <c r="G2159" s="5"/>
    </row>
    <row r="2160" spans="1:7">
      <c r="A2160" s="4">
        <v>2159</v>
      </c>
      <c r="B2160" s="6" t="s">
        <v>367</v>
      </c>
      <c r="C2160" s="12" t="s">
        <v>2984</v>
      </c>
      <c r="D2160" s="5">
        <v>22000000</v>
      </c>
      <c r="E2160" s="5">
        <v>9818792</v>
      </c>
      <c r="F2160" s="5">
        <v>9818792</v>
      </c>
      <c r="G2160" s="5"/>
    </row>
    <row r="2161" spans="1:7">
      <c r="A2161" s="4">
        <v>2160</v>
      </c>
      <c r="B2161" s="6" t="s">
        <v>2985</v>
      </c>
      <c r="C2161" s="12" t="s">
        <v>2986</v>
      </c>
      <c r="D2161" s="5">
        <v>22000000</v>
      </c>
      <c r="E2161" s="5">
        <v>6047691</v>
      </c>
      <c r="F2161" s="5">
        <v>6047691</v>
      </c>
      <c r="G2161" s="5"/>
    </row>
    <row r="2162" spans="1:7">
      <c r="A2162" s="4">
        <v>2161</v>
      </c>
      <c r="B2162" s="6">
        <v>25569</v>
      </c>
      <c r="C2162" s="12" t="s">
        <v>2987</v>
      </c>
      <c r="D2162" s="5">
        <v>22000000</v>
      </c>
      <c r="E2162" s="5">
        <v>5000000</v>
      </c>
      <c r="F2162" s="5">
        <v>5000000</v>
      </c>
      <c r="G2162" s="5"/>
    </row>
    <row r="2163" spans="1:7">
      <c r="A2163" s="4">
        <v>2162</v>
      </c>
      <c r="B2163" s="6" t="s">
        <v>1486</v>
      </c>
      <c r="C2163" s="12" t="s">
        <v>2988</v>
      </c>
      <c r="D2163" s="5">
        <v>22000000</v>
      </c>
      <c r="E2163" s="5">
        <v>4835065</v>
      </c>
      <c r="F2163" s="5">
        <v>9448623</v>
      </c>
      <c r="G2163" s="5"/>
    </row>
    <row r="2164" spans="1:7">
      <c r="A2164" s="4">
        <v>2163</v>
      </c>
      <c r="B2164" s="6">
        <v>39237</v>
      </c>
      <c r="C2164" s="12" t="s">
        <v>2989</v>
      </c>
      <c r="D2164" s="5">
        <v>22000000</v>
      </c>
      <c r="E2164" s="5">
        <v>4398532</v>
      </c>
      <c r="F2164" s="5">
        <v>27238354</v>
      </c>
      <c r="G2164" s="5"/>
    </row>
    <row r="2165" spans="1:7">
      <c r="A2165" s="4">
        <v>2164</v>
      </c>
      <c r="B2165" s="6" t="s">
        <v>2990</v>
      </c>
      <c r="C2165" s="12" t="s">
        <v>2991</v>
      </c>
      <c r="D2165" s="5">
        <v>22000000</v>
      </c>
      <c r="E2165" s="5">
        <v>3242457</v>
      </c>
      <c r="F2165" s="5">
        <v>19563579</v>
      </c>
      <c r="G2165" s="5"/>
    </row>
    <row r="2166" spans="1:7">
      <c r="A2166" s="4">
        <v>2165</v>
      </c>
      <c r="B2166" s="6">
        <v>40400</v>
      </c>
      <c r="C2166" s="12" t="s">
        <v>2992</v>
      </c>
      <c r="D2166" s="5">
        <v>22000000</v>
      </c>
      <c r="E2166" s="5">
        <v>1810078</v>
      </c>
      <c r="F2166" s="5">
        <v>4065020</v>
      </c>
      <c r="G2166" s="5"/>
    </row>
    <row r="2167" spans="1:7">
      <c r="A2167" s="4">
        <v>2166</v>
      </c>
      <c r="B2167" s="6">
        <v>38779</v>
      </c>
      <c r="C2167" s="12" t="s">
        <v>2993</v>
      </c>
      <c r="D2167" s="5">
        <v>22000000</v>
      </c>
      <c r="E2167" s="5">
        <v>1054361</v>
      </c>
      <c r="F2167" s="5">
        <v>23134075</v>
      </c>
      <c r="G2167" s="5"/>
    </row>
    <row r="2168" spans="1:7">
      <c r="A2168" s="4">
        <v>2167</v>
      </c>
      <c r="B2168" s="6" t="s">
        <v>2489</v>
      </c>
      <c r="C2168" s="12" t="s">
        <v>2994</v>
      </c>
      <c r="D2168" s="5">
        <v>22000000</v>
      </c>
      <c r="E2168" s="4">
        <v>0</v>
      </c>
      <c r="F2168" s="5">
        <v>30051905</v>
      </c>
      <c r="G2168" s="5"/>
    </row>
    <row r="2169" spans="1:7">
      <c r="A2169" s="4">
        <v>2168</v>
      </c>
      <c r="B2169" s="6" t="s">
        <v>2862</v>
      </c>
      <c r="C2169" s="12" t="s">
        <v>2995</v>
      </c>
      <c r="D2169" s="5">
        <v>22000000</v>
      </c>
      <c r="E2169" s="4">
        <v>0</v>
      </c>
      <c r="F2169" s="4">
        <v>0</v>
      </c>
    </row>
    <row r="2170" spans="1:7">
      <c r="A2170" s="4">
        <v>2169</v>
      </c>
      <c r="B2170" s="6" t="s">
        <v>2996</v>
      </c>
      <c r="C2170" s="12" t="s">
        <v>2997</v>
      </c>
      <c r="D2170" s="5">
        <v>21600000</v>
      </c>
      <c r="E2170" s="5">
        <v>12000000</v>
      </c>
      <c r="F2170" s="5">
        <v>12000000</v>
      </c>
      <c r="G2170" s="5"/>
    </row>
    <row r="2171" spans="1:7">
      <c r="A2171" s="4">
        <v>2170</v>
      </c>
      <c r="B2171" s="6" t="s">
        <v>901</v>
      </c>
      <c r="C2171" s="12" t="s">
        <v>2998</v>
      </c>
      <c r="D2171" s="5">
        <v>21600000</v>
      </c>
      <c r="E2171" s="5">
        <v>635733</v>
      </c>
      <c r="F2171" s="5">
        <v>791154</v>
      </c>
      <c r="G2171" s="5"/>
    </row>
    <row r="2172" spans="1:7">
      <c r="A2172" s="4">
        <v>2171</v>
      </c>
      <c r="B2172" s="6">
        <v>39212</v>
      </c>
      <c r="C2172" s="12" t="s">
        <v>2999</v>
      </c>
      <c r="D2172" s="5">
        <v>21500000</v>
      </c>
      <c r="E2172" s="5">
        <v>49033882</v>
      </c>
      <c r="F2172" s="5">
        <v>92987651</v>
      </c>
      <c r="G2172" s="5"/>
    </row>
    <row r="2173" spans="1:7">
      <c r="A2173" s="4">
        <v>2172</v>
      </c>
      <c r="B2173" s="6">
        <v>36410</v>
      </c>
      <c r="C2173" s="12" t="s">
        <v>3000</v>
      </c>
      <c r="D2173" s="5">
        <v>21500000</v>
      </c>
      <c r="E2173" s="5">
        <v>24419219</v>
      </c>
      <c r="F2173" s="5">
        <v>24419219</v>
      </c>
      <c r="G2173" s="5"/>
    </row>
    <row r="2174" spans="1:7">
      <c r="A2174" s="4">
        <v>2173</v>
      </c>
      <c r="B2174" s="6" t="s">
        <v>2058</v>
      </c>
      <c r="C2174" s="12" t="s">
        <v>3001</v>
      </c>
      <c r="D2174" s="5">
        <v>21500000</v>
      </c>
      <c r="E2174" s="5">
        <v>22331846</v>
      </c>
      <c r="F2174" s="5">
        <v>22331846</v>
      </c>
      <c r="G2174" s="5"/>
    </row>
    <row r="2175" spans="1:7">
      <c r="A2175" s="4">
        <v>2174</v>
      </c>
      <c r="B2175" s="6" t="s">
        <v>118</v>
      </c>
      <c r="C2175" s="12" t="s">
        <v>3002</v>
      </c>
      <c r="D2175" s="5">
        <v>21500000</v>
      </c>
      <c r="E2175" s="5">
        <v>16684352</v>
      </c>
      <c r="F2175" s="5">
        <v>74363777</v>
      </c>
      <c r="G2175" s="5"/>
    </row>
    <row r="2176" spans="1:7">
      <c r="A2176" s="4">
        <v>2175</v>
      </c>
      <c r="B2176" s="6" t="s">
        <v>294</v>
      </c>
      <c r="C2176" s="12" t="s">
        <v>3003</v>
      </c>
      <c r="D2176" s="5">
        <v>21000000</v>
      </c>
      <c r="E2176" s="5">
        <v>132092958</v>
      </c>
      <c r="F2176" s="5">
        <v>236412453</v>
      </c>
      <c r="G2176" s="5"/>
    </row>
    <row r="2177" spans="1:7">
      <c r="A2177" s="4">
        <v>2176</v>
      </c>
      <c r="B2177" s="6" t="s">
        <v>147</v>
      </c>
      <c r="C2177" s="12" t="s">
        <v>3004</v>
      </c>
      <c r="D2177" s="5">
        <v>21000000</v>
      </c>
      <c r="E2177" s="5">
        <v>52037603</v>
      </c>
      <c r="F2177" s="5">
        <v>52037603</v>
      </c>
      <c r="G2177" s="5"/>
    </row>
    <row r="2178" spans="1:7">
      <c r="A2178" s="4">
        <v>2177</v>
      </c>
      <c r="B2178" s="6" t="s">
        <v>3005</v>
      </c>
      <c r="C2178" s="12" t="s">
        <v>3006</v>
      </c>
      <c r="D2178" s="5">
        <v>21000000</v>
      </c>
      <c r="E2178" s="5">
        <v>45785720</v>
      </c>
      <c r="F2178" s="5">
        <v>45785720</v>
      </c>
      <c r="G2178" s="5"/>
    </row>
    <row r="2179" spans="1:7">
      <c r="A2179" s="4">
        <v>2178</v>
      </c>
      <c r="B2179" s="6" t="s">
        <v>2538</v>
      </c>
      <c r="C2179" s="12" t="s">
        <v>3007</v>
      </c>
      <c r="D2179" s="5">
        <v>21000000</v>
      </c>
      <c r="E2179" s="5">
        <v>42739347</v>
      </c>
      <c r="F2179" s="5">
        <v>48977233</v>
      </c>
      <c r="G2179" s="5"/>
    </row>
    <row r="2180" spans="1:7">
      <c r="A2180" s="4">
        <v>2179</v>
      </c>
      <c r="B2180" s="6" t="s">
        <v>3008</v>
      </c>
      <c r="C2180" s="12" t="s">
        <v>3009</v>
      </c>
      <c r="D2180" s="5">
        <v>21000000</v>
      </c>
      <c r="E2180" s="5">
        <v>42273609</v>
      </c>
      <c r="F2180" s="5">
        <v>42273609</v>
      </c>
      <c r="G2180" s="5"/>
    </row>
    <row r="2181" spans="1:7">
      <c r="A2181" s="4">
        <v>2180</v>
      </c>
      <c r="B2181" s="6" t="s">
        <v>2973</v>
      </c>
      <c r="C2181" s="12" t="s">
        <v>3010</v>
      </c>
      <c r="D2181" s="5">
        <v>21000000</v>
      </c>
      <c r="E2181" s="5">
        <v>40222729</v>
      </c>
      <c r="F2181" s="5">
        <v>43728560</v>
      </c>
      <c r="G2181" s="5"/>
    </row>
    <row r="2182" spans="1:7">
      <c r="A2182" s="4">
        <v>2181</v>
      </c>
      <c r="B2182" s="6">
        <v>40309</v>
      </c>
      <c r="C2182" s="12" t="s">
        <v>3011</v>
      </c>
      <c r="D2182" s="5">
        <v>21000000</v>
      </c>
      <c r="E2182" s="5">
        <v>37729698</v>
      </c>
      <c r="F2182" s="5">
        <v>38017873</v>
      </c>
      <c r="G2182" s="5"/>
    </row>
    <row r="2183" spans="1:7">
      <c r="A2183" s="4">
        <v>2182</v>
      </c>
      <c r="B2183" s="6">
        <v>39203</v>
      </c>
      <c r="C2183" s="12" t="s">
        <v>3012</v>
      </c>
      <c r="D2183" s="5">
        <v>21000000</v>
      </c>
      <c r="E2183" s="5">
        <v>36605602</v>
      </c>
      <c r="F2183" s="5">
        <v>43632609</v>
      </c>
      <c r="G2183" s="5"/>
    </row>
    <row r="2184" spans="1:7">
      <c r="A2184" s="4">
        <v>2183</v>
      </c>
      <c r="B2184" s="6">
        <v>37570</v>
      </c>
      <c r="C2184" s="12" t="s">
        <v>3013</v>
      </c>
      <c r="D2184" s="5">
        <v>21000000</v>
      </c>
      <c r="E2184" s="5">
        <v>25296447</v>
      </c>
      <c r="F2184" s="5">
        <v>43928932</v>
      </c>
      <c r="G2184" s="5"/>
    </row>
    <row r="2185" spans="1:7">
      <c r="A2185" s="4">
        <v>2184</v>
      </c>
      <c r="B2185" s="6" t="s">
        <v>652</v>
      </c>
      <c r="C2185" s="12" t="s">
        <v>3014</v>
      </c>
      <c r="D2185" s="5">
        <v>21000000</v>
      </c>
      <c r="E2185" s="5">
        <v>24850922</v>
      </c>
      <c r="F2185" s="5">
        <v>39319801</v>
      </c>
      <c r="G2185" s="5"/>
    </row>
    <row r="2186" spans="1:7">
      <c r="A2186" s="4">
        <v>2185</v>
      </c>
      <c r="B2186" s="6">
        <v>40798</v>
      </c>
      <c r="C2186" s="12" t="s">
        <v>3015</v>
      </c>
      <c r="D2186" s="5">
        <v>21000000</v>
      </c>
      <c r="E2186" s="5">
        <v>24149393</v>
      </c>
      <c r="F2186" s="5">
        <v>81452811</v>
      </c>
      <c r="G2186" s="5"/>
    </row>
    <row r="2187" spans="1:7">
      <c r="A2187" s="4">
        <v>2186</v>
      </c>
      <c r="B2187" s="6">
        <v>36291</v>
      </c>
      <c r="C2187" s="12" t="s">
        <v>3016</v>
      </c>
      <c r="D2187" s="5">
        <v>21000000</v>
      </c>
      <c r="E2187" s="5">
        <v>21731001</v>
      </c>
      <c r="F2187" s="5">
        <v>36882378</v>
      </c>
      <c r="G2187" s="5"/>
    </row>
    <row r="2188" spans="1:7">
      <c r="A2188" s="4">
        <v>2187</v>
      </c>
      <c r="B2188" s="6">
        <v>36497</v>
      </c>
      <c r="C2188" s="12" t="s">
        <v>3017</v>
      </c>
      <c r="D2188" s="5">
        <v>21000000</v>
      </c>
      <c r="E2188" s="5">
        <v>17760244</v>
      </c>
      <c r="F2188" s="5">
        <v>17760244</v>
      </c>
      <c r="G2188" s="5"/>
    </row>
    <row r="2189" spans="1:7">
      <c r="A2189" s="4">
        <v>2188</v>
      </c>
      <c r="B2189" s="6">
        <v>39455</v>
      </c>
      <c r="C2189" s="12" t="s">
        <v>3018</v>
      </c>
      <c r="D2189" s="5">
        <v>21000000</v>
      </c>
      <c r="E2189" s="5">
        <v>16289867</v>
      </c>
      <c r="F2189" s="5">
        <v>17589867</v>
      </c>
      <c r="G2189" s="5"/>
    </row>
    <row r="2190" spans="1:7">
      <c r="A2190" s="4">
        <v>2189</v>
      </c>
      <c r="B2190" s="6">
        <v>39939</v>
      </c>
      <c r="C2190" s="12" t="s">
        <v>3019</v>
      </c>
      <c r="D2190" s="5">
        <v>21000000</v>
      </c>
      <c r="E2190" s="5">
        <v>9451946</v>
      </c>
      <c r="F2190" s="5">
        <v>10108016</v>
      </c>
      <c r="G2190" s="5"/>
    </row>
    <row r="2191" spans="1:7">
      <c r="A2191" s="4">
        <v>2190</v>
      </c>
      <c r="B2191" s="6" t="s">
        <v>1179</v>
      </c>
      <c r="C2191" s="12" t="s">
        <v>3020</v>
      </c>
      <c r="D2191" s="5">
        <v>21000000</v>
      </c>
      <c r="E2191" s="5">
        <v>6830957</v>
      </c>
      <c r="F2191" s="5">
        <v>6830957</v>
      </c>
      <c r="G2191" s="5"/>
    </row>
    <row r="2192" spans="1:7">
      <c r="A2192" s="4">
        <v>2191</v>
      </c>
      <c r="B2192" s="6">
        <v>40699</v>
      </c>
      <c r="C2192" s="12" t="s">
        <v>3021</v>
      </c>
      <c r="D2192" s="5">
        <v>21000000</v>
      </c>
      <c r="E2192" s="5">
        <v>970816</v>
      </c>
      <c r="F2192" s="5">
        <v>5046038</v>
      </c>
      <c r="G2192" s="5"/>
    </row>
    <row r="2193" spans="1:7">
      <c r="A2193" s="4">
        <v>2192</v>
      </c>
      <c r="B2193" s="6" t="s">
        <v>2284</v>
      </c>
      <c r="C2193" s="12" t="s">
        <v>3022</v>
      </c>
      <c r="D2193" s="5">
        <v>21000000</v>
      </c>
      <c r="E2193" s="5">
        <v>17396</v>
      </c>
      <c r="F2193" s="5">
        <v>17396</v>
      </c>
      <c r="G2193" s="5"/>
    </row>
    <row r="2194" spans="1:7">
      <c r="A2194" s="4">
        <v>2193</v>
      </c>
      <c r="B2194" s="6" t="s">
        <v>815</v>
      </c>
      <c r="C2194" s="12" t="s">
        <v>3023</v>
      </c>
      <c r="D2194" s="5">
        <v>21000000</v>
      </c>
      <c r="E2194" s="4">
        <v>0</v>
      </c>
      <c r="F2194" s="4">
        <v>0</v>
      </c>
    </row>
    <row r="2195" spans="1:7">
      <c r="A2195" s="4">
        <v>2194</v>
      </c>
      <c r="B2195" s="6" t="s">
        <v>2242</v>
      </c>
      <c r="C2195" s="12" t="s">
        <v>3024</v>
      </c>
      <c r="D2195" s="5">
        <v>20700000</v>
      </c>
      <c r="E2195" s="5">
        <v>2840417</v>
      </c>
      <c r="F2195" s="5">
        <v>2840417</v>
      </c>
      <c r="G2195" s="5"/>
    </row>
    <row r="2196" spans="1:7">
      <c r="A2196" s="4">
        <v>2195</v>
      </c>
      <c r="B2196" s="6" t="s">
        <v>3025</v>
      </c>
      <c r="C2196" s="12" t="s">
        <v>3026</v>
      </c>
      <c r="D2196" s="5">
        <v>20500000</v>
      </c>
      <c r="E2196" s="5">
        <v>69701637</v>
      </c>
      <c r="F2196" s="5">
        <v>69701637</v>
      </c>
      <c r="G2196" s="5"/>
    </row>
    <row r="2197" spans="1:7">
      <c r="A2197" s="4">
        <v>2196</v>
      </c>
      <c r="B2197" s="6">
        <v>39029</v>
      </c>
      <c r="C2197" s="12" t="s">
        <v>3027</v>
      </c>
      <c r="D2197" s="5">
        <v>20500000</v>
      </c>
      <c r="E2197" s="5">
        <v>20264436</v>
      </c>
      <c r="F2197" s="5">
        <v>30241435</v>
      </c>
      <c r="G2197" s="5"/>
    </row>
    <row r="2198" spans="1:7">
      <c r="A2198" s="4">
        <v>2197</v>
      </c>
      <c r="B2198" s="6">
        <v>29926</v>
      </c>
      <c r="C2198" s="12" t="s">
        <v>3028</v>
      </c>
      <c r="D2198" s="5">
        <v>20000000</v>
      </c>
      <c r="E2198" s="5">
        <v>248159971</v>
      </c>
      <c r="F2198" s="5">
        <v>389925971</v>
      </c>
      <c r="G2198" s="5"/>
    </row>
    <row r="2199" spans="1:7">
      <c r="A2199" s="4">
        <v>2198</v>
      </c>
      <c r="B2199" s="6" t="s">
        <v>3029</v>
      </c>
      <c r="C2199" s="12" t="s">
        <v>3030</v>
      </c>
      <c r="D2199" s="5">
        <v>20000000</v>
      </c>
      <c r="E2199" s="5">
        <v>218951625</v>
      </c>
      <c r="F2199" s="5">
        <v>451421625</v>
      </c>
      <c r="G2199" s="5"/>
    </row>
    <row r="2200" spans="1:7">
      <c r="A2200" s="4">
        <v>2199</v>
      </c>
      <c r="B2200" s="6" t="s">
        <v>3031</v>
      </c>
      <c r="C2200" s="12" t="s">
        <v>3032</v>
      </c>
      <c r="D2200" s="5">
        <v>20000000</v>
      </c>
      <c r="E2200" s="5">
        <v>173585516</v>
      </c>
      <c r="F2200" s="5">
        <v>358994850</v>
      </c>
      <c r="G2200" s="5"/>
    </row>
    <row r="2201" spans="1:7">
      <c r="A2201" s="4">
        <v>2200</v>
      </c>
      <c r="B2201" s="6" t="s">
        <v>3033</v>
      </c>
      <c r="C2201" s="12" t="s">
        <v>3034</v>
      </c>
      <c r="D2201" s="5">
        <v>20000000</v>
      </c>
      <c r="E2201" s="5">
        <v>166000000</v>
      </c>
      <c r="F2201" s="5">
        <v>337700000</v>
      </c>
      <c r="G2201" s="5"/>
    </row>
    <row r="2202" spans="1:7">
      <c r="A2202" s="4">
        <v>2201</v>
      </c>
      <c r="B2202" s="6" t="s">
        <v>3035</v>
      </c>
      <c r="C2202" s="12" t="s">
        <v>3036</v>
      </c>
      <c r="D2202" s="5">
        <v>20000000</v>
      </c>
      <c r="E2202" s="5">
        <v>153665036</v>
      </c>
      <c r="F2202" s="5">
        <v>276665036</v>
      </c>
      <c r="G2202" s="5"/>
    </row>
    <row r="2203" spans="1:7">
      <c r="A2203" s="4">
        <v>2202</v>
      </c>
      <c r="B2203" s="6" t="s">
        <v>339</v>
      </c>
      <c r="C2203" s="12" t="s">
        <v>3037</v>
      </c>
      <c r="D2203" s="5">
        <v>20000000</v>
      </c>
      <c r="E2203" s="5">
        <v>137400141</v>
      </c>
      <c r="F2203" s="5">
        <v>318000141</v>
      </c>
      <c r="G2203" s="5"/>
    </row>
    <row r="2204" spans="1:7">
      <c r="A2204" s="4">
        <v>2203</v>
      </c>
      <c r="B2204" s="6">
        <v>37805</v>
      </c>
      <c r="C2204" s="12" t="s">
        <v>3038</v>
      </c>
      <c r="D2204" s="5">
        <v>20000000</v>
      </c>
      <c r="E2204" s="5">
        <v>132675402</v>
      </c>
      <c r="F2204" s="5">
        <v>164675402</v>
      </c>
      <c r="G2204" s="5"/>
    </row>
    <row r="2205" spans="1:7">
      <c r="A2205" s="4">
        <v>2204</v>
      </c>
      <c r="B2205" s="6" t="s">
        <v>3039</v>
      </c>
      <c r="C2205" s="12" t="s">
        <v>3040</v>
      </c>
      <c r="D2205" s="5">
        <v>20000000</v>
      </c>
      <c r="E2205" s="5">
        <v>130726716</v>
      </c>
      <c r="F2205" s="5">
        <v>275726716</v>
      </c>
      <c r="G2205" s="5"/>
    </row>
    <row r="2206" spans="1:7">
      <c r="A2206" s="4">
        <v>2205</v>
      </c>
      <c r="B2206" s="6" t="s">
        <v>3041</v>
      </c>
      <c r="C2206" s="12" t="s">
        <v>3042</v>
      </c>
      <c r="D2206" s="5">
        <v>20000000</v>
      </c>
      <c r="E2206" s="5">
        <v>121697323</v>
      </c>
      <c r="F2206" s="5">
        <v>183097323</v>
      </c>
      <c r="G2206" s="5"/>
    </row>
    <row r="2207" spans="1:7">
      <c r="A2207" s="4">
        <v>2206</v>
      </c>
      <c r="B2207" s="6" t="s">
        <v>1136</v>
      </c>
      <c r="C2207" s="12" t="s">
        <v>3043</v>
      </c>
      <c r="D2207" s="5">
        <v>20000000</v>
      </c>
      <c r="E2207" s="5">
        <v>117229692</v>
      </c>
      <c r="F2207" s="5">
        <v>171685793</v>
      </c>
      <c r="G2207" s="5"/>
    </row>
    <row r="2208" spans="1:7">
      <c r="A2208" s="4">
        <v>2207</v>
      </c>
      <c r="B2208" s="6" t="s">
        <v>3044</v>
      </c>
      <c r="C2208" s="12" t="s">
        <v>3045</v>
      </c>
      <c r="D2208" s="5">
        <v>20000000</v>
      </c>
      <c r="E2208" s="5">
        <v>102922376</v>
      </c>
      <c r="F2208" s="5">
        <v>208900376</v>
      </c>
      <c r="G2208" s="5"/>
    </row>
    <row r="2209" spans="1:7">
      <c r="A2209" s="4">
        <v>2208</v>
      </c>
      <c r="B2209" s="6" t="s">
        <v>375</v>
      </c>
      <c r="C2209" s="12" t="s">
        <v>3046</v>
      </c>
      <c r="D2209" s="5">
        <v>20000000</v>
      </c>
      <c r="E2209" s="5">
        <v>96552793</v>
      </c>
      <c r="F2209" s="5">
        <v>125252793</v>
      </c>
      <c r="G2209" s="5"/>
    </row>
    <row r="2210" spans="1:7">
      <c r="A2210" s="4">
        <v>2209</v>
      </c>
      <c r="B2210" s="6">
        <v>39517</v>
      </c>
      <c r="C2210" s="12" t="s">
        <v>3047</v>
      </c>
      <c r="D2210" s="5">
        <v>20000000</v>
      </c>
      <c r="E2210" s="5">
        <v>94514402</v>
      </c>
      <c r="F2210" s="5">
        <v>154218168</v>
      </c>
      <c r="G2210" s="5"/>
    </row>
    <row r="2211" spans="1:7">
      <c r="A2211" s="4">
        <v>2210</v>
      </c>
      <c r="B2211" s="6">
        <v>41677</v>
      </c>
      <c r="C2211" s="12" t="s">
        <v>3048</v>
      </c>
      <c r="D2211" s="5">
        <v>20000000</v>
      </c>
      <c r="E2211" s="5">
        <v>84525432</v>
      </c>
      <c r="F2211" s="5">
        <v>93931360</v>
      </c>
      <c r="G2211" s="5"/>
    </row>
    <row r="2212" spans="1:7">
      <c r="A2212" s="4">
        <v>2211</v>
      </c>
      <c r="B2212" s="6" t="s">
        <v>3049</v>
      </c>
      <c r="C2212" s="12" t="s">
        <v>3050</v>
      </c>
      <c r="D2212" s="5">
        <v>20000000</v>
      </c>
      <c r="E2212" s="5">
        <v>82674398</v>
      </c>
      <c r="F2212" s="5">
        <v>98114471</v>
      </c>
      <c r="G2212" s="5"/>
    </row>
    <row r="2213" spans="1:7">
      <c r="A2213" s="4">
        <v>2212</v>
      </c>
      <c r="B2213" s="6" t="s">
        <v>3051</v>
      </c>
      <c r="C2213" s="12" t="s">
        <v>3052</v>
      </c>
      <c r="D2213" s="5">
        <v>20000000</v>
      </c>
      <c r="E2213" s="5">
        <v>82624961</v>
      </c>
      <c r="F2213" s="5">
        <v>175507800</v>
      </c>
      <c r="G2213" s="5"/>
    </row>
    <row r="2214" spans="1:7">
      <c r="A2214" s="4">
        <v>2213</v>
      </c>
      <c r="B2214" s="6">
        <v>37690</v>
      </c>
      <c r="C2214" s="12" t="s">
        <v>3053</v>
      </c>
      <c r="D2214" s="5">
        <v>20000000</v>
      </c>
      <c r="E2214" s="5">
        <v>81261177</v>
      </c>
      <c r="F2214" s="5">
        <v>131945303</v>
      </c>
      <c r="G2214" s="5"/>
    </row>
    <row r="2215" spans="1:7">
      <c r="A2215" s="4">
        <v>2214</v>
      </c>
      <c r="B2215" s="6" t="s">
        <v>3054</v>
      </c>
      <c r="C2215" s="12" t="s">
        <v>3055</v>
      </c>
      <c r="D2215" s="5">
        <v>20000000</v>
      </c>
      <c r="E2215" s="5">
        <v>80818974</v>
      </c>
      <c r="F2215" s="5">
        <v>118537627</v>
      </c>
      <c r="G2215" s="5"/>
    </row>
    <row r="2216" spans="1:7">
      <c r="A2216" s="4">
        <v>2215</v>
      </c>
      <c r="B2216" s="6" t="s">
        <v>3056</v>
      </c>
      <c r="C2216" s="12" t="s">
        <v>3057</v>
      </c>
      <c r="D2216" s="5">
        <v>20000000</v>
      </c>
      <c r="E2216" s="5">
        <v>70433227</v>
      </c>
      <c r="F2216" s="5">
        <v>122133227</v>
      </c>
      <c r="G2216" s="5"/>
    </row>
    <row r="2217" spans="1:7">
      <c r="A2217" s="4">
        <v>2216</v>
      </c>
      <c r="B2217" s="6" t="s">
        <v>3058</v>
      </c>
      <c r="C2217" s="12" t="s">
        <v>3059</v>
      </c>
      <c r="D2217" s="5">
        <v>20000000</v>
      </c>
      <c r="E2217" s="5">
        <v>69148997</v>
      </c>
      <c r="F2217" s="5">
        <v>111448997</v>
      </c>
      <c r="G2217" s="5"/>
    </row>
    <row r="2218" spans="1:7">
      <c r="A2218" s="4">
        <v>2217</v>
      </c>
      <c r="B2218" s="6" t="s">
        <v>1219</v>
      </c>
      <c r="C2218" s="12" t="s">
        <v>3060</v>
      </c>
      <c r="D2218" s="5">
        <v>20000000</v>
      </c>
      <c r="E2218" s="5">
        <v>68261644</v>
      </c>
      <c r="F2218" s="5">
        <v>73964713</v>
      </c>
      <c r="G2218" s="5"/>
    </row>
    <row r="2219" spans="1:7">
      <c r="A2219" s="4">
        <v>2218</v>
      </c>
      <c r="B2219" s="6" t="s">
        <v>2561</v>
      </c>
      <c r="C2219" s="12" t="s">
        <v>3061</v>
      </c>
      <c r="D2219" s="5">
        <v>20000000</v>
      </c>
      <c r="E2219" s="5">
        <v>67383924</v>
      </c>
      <c r="F2219" s="5">
        <v>71232214</v>
      </c>
      <c r="G2219" s="5"/>
    </row>
    <row r="2220" spans="1:7">
      <c r="A2220" s="4">
        <v>2219</v>
      </c>
      <c r="B2220" s="6" t="s">
        <v>1422</v>
      </c>
      <c r="C2220" s="12" t="s">
        <v>3062</v>
      </c>
      <c r="D2220" s="5">
        <v>20000000</v>
      </c>
      <c r="E2220" s="5">
        <v>65653242</v>
      </c>
      <c r="F2220" s="5">
        <v>66776571</v>
      </c>
      <c r="G2220" s="5"/>
    </row>
    <row r="2221" spans="1:7">
      <c r="A2221" s="4">
        <v>2220</v>
      </c>
      <c r="B2221" s="6" t="s">
        <v>3063</v>
      </c>
      <c r="C2221" s="12" t="s">
        <v>3064</v>
      </c>
      <c r="D2221" s="5">
        <v>20000000</v>
      </c>
      <c r="E2221" s="5">
        <v>62950384</v>
      </c>
      <c r="F2221" s="5">
        <v>92678948</v>
      </c>
      <c r="G2221" s="5"/>
    </row>
    <row r="2222" spans="1:7">
      <c r="A2222" s="4">
        <v>2221</v>
      </c>
      <c r="B2222" s="6">
        <v>40213</v>
      </c>
      <c r="C2222" s="12" t="s">
        <v>3065</v>
      </c>
      <c r="D2222" s="5">
        <v>20000000</v>
      </c>
      <c r="E2222" s="5">
        <v>60095852</v>
      </c>
      <c r="F2222" s="5">
        <v>60831067</v>
      </c>
      <c r="G2222" s="5"/>
    </row>
    <row r="2223" spans="1:7">
      <c r="A2223" s="4">
        <v>2222</v>
      </c>
      <c r="B2223" s="6" t="s">
        <v>973</v>
      </c>
      <c r="C2223" s="12" t="s">
        <v>3066</v>
      </c>
      <c r="D2223" s="5">
        <v>20000000</v>
      </c>
      <c r="E2223" s="5">
        <v>56671993</v>
      </c>
      <c r="F2223" s="5">
        <v>181025343</v>
      </c>
      <c r="G2223" s="5"/>
    </row>
    <row r="2224" spans="1:7">
      <c r="A2224" s="4">
        <v>2223</v>
      </c>
      <c r="B2224" s="6" t="s">
        <v>1197</v>
      </c>
      <c r="C2224" s="12" t="s">
        <v>3067</v>
      </c>
      <c r="D2224" s="5">
        <v>20000000</v>
      </c>
      <c r="E2224" s="5">
        <v>56398162</v>
      </c>
      <c r="F2224" s="5">
        <v>56398162</v>
      </c>
      <c r="G2224" s="5"/>
    </row>
    <row r="2225" spans="1:7">
      <c r="A2225" s="4">
        <v>2224</v>
      </c>
      <c r="B2225" s="6">
        <v>42435</v>
      </c>
      <c r="C2225" s="12" t="s">
        <v>3068</v>
      </c>
      <c r="D2225" s="5">
        <v>20000000</v>
      </c>
      <c r="E2225" s="5">
        <v>56245075</v>
      </c>
      <c r="F2225" s="5">
        <v>182945075</v>
      </c>
      <c r="G2225" s="5"/>
    </row>
    <row r="2226" spans="1:7">
      <c r="A2226" s="4">
        <v>2225</v>
      </c>
      <c r="B2226" s="6">
        <v>33066</v>
      </c>
      <c r="C2226" s="12" t="s">
        <v>3069</v>
      </c>
      <c r="D2226" s="5">
        <v>20000000</v>
      </c>
      <c r="E2226" s="5">
        <v>53976987</v>
      </c>
      <c r="F2226" s="5">
        <v>53976987</v>
      </c>
      <c r="G2226" s="5"/>
    </row>
    <row r="2227" spans="1:7">
      <c r="A2227" s="4">
        <v>2226</v>
      </c>
      <c r="B2227" s="6" t="s">
        <v>1030</v>
      </c>
      <c r="C2227" s="12" t="s">
        <v>3070</v>
      </c>
      <c r="D2227" s="5">
        <v>20000000</v>
      </c>
      <c r="E2227" s="5">
        <v>52076908</v>
      </c>
      <c r="F2227" s="5">
        <v>66776908</v>
      </c>
      <c r="G2227" s="5"/>
    </row>
    <row r="2228" spans="1:7">
      <c r="A2228" s="4">
        <v>2227</v>
      </c>
      <c r="B2228" s="6">
        <v>29567</v>
      </c>
      <c r="C2228" s="12" t="s">
        <v>3071</v>
      </c>
      <c r="D2228" s="5">
        <v>20000000</v>
      </c>
      <c r="E2228" s="5">
        <v>49823037</v>
      </c>
      <c r="F2228" s="5">
        <v>49823037</v>
      </c>
      <c r="G2228" s="5"/>
    </row>
    <row r="2229" spans="1:7">
      <c r="A2229" s="4">
        <v>2228</v>
      </c>
      <c r="B2229" s="6" t="s">
        <v>1815</v>
      </c>
      <c r="C2229" s="12" t="s">
        <v>3072</v>
      </c>
      <c r="D2229" s="5">
        <v>20000000</v>
      </c>
      <c r="E2229" s="5">
        <v>48548426</v>
      </c>
      <c r="F2229" s="5">
        <v>85146165</v>
      </c>
      <c r="G2229" s="5"/>
    </row>
    <row r="2230" spans="1:7">
      <c r="A2230" s="4">
        <v>2229</v>
      </c>
      <c r="B2230" s="6" t="s">
        <v>979</v>
      </c>
      <c r="C2230" s="12" t="s">
        <v>3073</v>
      </c>
      <c r="D2230" s="5">
        <v>20000000</v>
      </c>
      <c r="E2230" s="5">
        <v>48430258</v>
      </c>
      <c r="F2230" s="5">
        <v>109862682</v>
      </c>
      <c r="G2230" s="5"/>
    </row>
    <row r="2231" spans="1:7">
      <c r="A2231" s="4">
        <v>2230</v>
      </c>
      <c r="B2231" s="6" t="s">
        <v>741</v>
      </c>
      <c r="C2231" s="12" t="s">
        <v>3074</v>
      </c>
      <c r="D2231" s="5">
        <v>20000000</v>
      </c>
      <c r="E2231" s="5">
        <v>47901582</v>
      </c>
      <c r="F2231" s="5">
        <v>140122225</v>
      </c>
      <c r="G2231" s="5"/>
    </row>
    <row r="2232" spans="1:7">
      <c r="A2232" s="4">
        <v>2231</v>
      </c>
      <c r="B2232" s="6" t="s">
        <v>1972</v>
      </c>
      <c r="C2232" s="12" t="s">
        <v>3075</v>
      </c>
      <c r="D2232" s="5">
        <v>20000000</v>
      </c>
      <c r="E2232" s="5">
        <v>47852604</v>
      </c>
      <c r="F2232" s="5">
        <v>81461343</v>
      </c>
      <c r="G2232" s="5"/>
    </row>
    <row r="2233" spans="1:7">
      <c r="A2233" s="4">
        <v>2232</v>
      </c>
      <c r="B2233" s="6">
        <v>38444</v>
      </c>
      <c r="C2233" s="12" t="s">
        <v>3076</v>
      </c>
      <c r="D2233" s="5">
        <v>20000000</v>
      </c>
      <c r="E2233" s="5">
        <v>46752382</v>
      </c>
      <c r="F2233" s="5">
        <v>67192859</v>
      </c>
      <c r="G2233" s="5"/>
    </row>
    <row r="2234" spans="1:7">
      <c r="A2234" s="4">
        <v>2233</v>
      </c>
      <c r="B2234" s="6">
        <v>36832</v>
      </c>
      <c r="C2234" s="12" t="s">
        <v>3077</v>
      </c>
      <c r="D2234" s="5">
        <v>20000000</v>
      </c>
      <c r="E2234" s="5">
        <v>45542421</v>
      </c>
      <c r="F2234" s="5">
        <v>96147688</v>
      </c>
      <c r="G2234" s="5"/>
    </row>
    <row r="2235" spans="1:7">
      <c r="A2235" s="4">
        <v>2234</v>
      </c>
      <c r="B2235" s="6">
        <v>42166</v>
      </c>
      <c r="C2235" s="12" t="s">
        <v>3078</v>
      </c>
      <c r="D2235" s="5">
        <v>20000000</v>
      </c>
      <c r="E2235" s="5">
        <v>45055776</v>
      </c>
      <c r="F2235" s="5">
        <v>90206716</v>
      </c>
      <c r="G2235" s="5"/>
    </row>
    <row r="2236" spans="1:7">
      <c r="A2236" s="4">
        <v>2235</v>
      </c>
      <c r="B2236" s="6" t="s">
        <v>995</v>
      </c>
      <c r="C2236" s="12" t="s">
        <v>3079</v>
      </c>
      <c r="D2236" s="5">
        <v>20000000</v>
      </c>
      <c r="E2236" s="5">
        <v>42656255</v>
      </c>
      <c r="F2236" s="5">
        <v>43658157</v>
      </c>
      <c r="G2236" s="5"/>
    </row>
    <row r="2237" spans="1:7">
      <c r="A2237" s="4">
        <v>2236</v>
      </c>
      <c r="B2237" s="6" t="s">
        <v>1898</v>
      </c>
      <c r="C2237" s="12" t="s">
        <v>3080</v>
      </c>
      <c r="D2237" s="5">
        <v>20000000</v>
      </c>
      <c r="E2237" s="5">
        <v>41975388</v>
      </c>
      <c r="F2237" s="5">
        <v>41975388</v>
      </c>
      <c r="G2237" s="5"/>
    </row>
    <row r="2238" spans="1:7">
      <c r="A2238" s="4">
        <v>2237</v>
      </c>
      <c r="B2238" s="6" t="s">
        <v>236</v>
      </c>
      <c r="C2238" s="12" t="s">
        <v>3081</v>
      </c>
      <c r="D2238" s="5">
        <v>20000000</v>
      </c>
      <c r="E2238" s="5">
        <v>41596251</v>
      </c>
      <c r="F2238" s="5">
        <v>78769428</v>
      </c>
      <c r="G2238" s="5"/>
    </row>
    <row r="2239" spans="1:7">
      <c r="A2239" s="4">
        <v>2238</v>
      </c>
      <c r="B2239" s="6" t="s">
        <v>3082</v>
      </c>
      <c r="C2239" s="12" t="s">
        <v>3083</v>
      </c>
      <c r="D2239" s="5">
        <v>20000000</v>
      </c>
      <c r="E2239" s="5">
        <v>39739367</v>
      </c>
      <c r="F2239" s="5">
        <v>86858578</v>
      </c>
      <c r="G2239" s="5"/>
    </row>
    <row r="2240" spans="1:7">
      <c r="A2240" s="4">
        <v>2239</v>
      </c>
      <c r="B2240" s="6" t="s">
        <v>2606</v>
      </c>
      <c r="C2240" s="12" t="s">
        <v>3084</v>
      </c>
      <c r="D2240" s="5">
        <v>20000000</v>
      </c>
      <c r="E2240" s="5">
        <v>39263506</v>
      </c>
      <c r="F2240" s="5">
        <v>44821299</v>
      </c>
      <c r="G2240" s="5"/>
    </row>
    <row r="2241" spans="1:7">
      <c r="A2241" s="4">
        <v>2240</v>
      </c>
      <c r="B2241" s="6" t="s">
        <v>1967</v>
      </c>
      <c r="C2241" s="12" t="s">
        <v>3085</v>
      </c>
      <c r="D2241" s="5">
        <v>20000000</v>
      </c>
      <c r="E2241" s="5">
        <v>39143839</v>
      </c>
      <c r="F2241" s="5">
        <v>70743839</v>
      </c>
      <c r="G2241" s="5"/>
    </row>
    <row r="2242" spans="1:7">
      <c r="A2242" s="4">
        <v>2241</v>
      </c>
      <c r="B2242" s="6" t="s">
        <v>3086</v>
      </c>
      <c r="C2242" s="12" t="s">
        <v>636</v>
      </c>
      <c r="D2242" s="5">
        <v>20000000</v>
      </c>
      <c r="E2242" s="5">
        <v>38264085</v>
      </c>
      <c r="F2242" s="5">
        <v>79114085</v>
      </c>
      <c r="G2242" s="5"/>
    </row>
    <row r="2243" spans="1:7">
      <c r="A2243" s="4">
        <v>2242</v>
      </c>
      <c r="B2243" s="6" t="s">
        <v>1235</v>
      </c>
      <c r="C2243" s="12" t="s">
        <v>3087</v>
      </c>
      <c r="D2243" s="5">
        <v>20000000</v>
      </c>
      <c r="E2243" s="5">
        <v>37672944</v>
      </c>
      <c r="F2243" s="5">
        <v>37672944</v>
      </c>
      <c r="G2243" s="5"/>
    </row>
    <row r="2244" spans="1:7">
      <c r="A2244" s="4">
        <v>2243</v>
      </c>
      <c r="B2244" s="6" t="s">
        <v>3088</v>
      </c>
      <c r="C2244" s="12" t="s">
        <v>3089</v>
      </c>
      <c r="D2244" s="5">
        <v>20000000</v>
      </c>
      <c r="E2244" s="5">
        <v>37537675</v>
      </c>
      <c r="F2244" s="5">
        <v>37537675</v>
      </c>
      <c r="G2244" s="5"/>
    </row>
    <row r="2245" spans="1:7">
      <c r="A2245" s="4">
        <v>2244</v>
      </c>
      <c r="B2245" s="6" t="s">
        <v>1967</v>
      </c>
      <c r="C2245" s="12" t="s">
        <v>3090</v>
      </c>
      <c r="D2245" s="5">
        <v>20000000</v>
      </c>
      <c r="E2245" s="5">
        <v>37442180</v>
      </c>
      <c r="F2245" s="5">
        <v>41342180</v>
      </c>
      <c r="G2245" s="5"/>
    </row>
    <row r="2246" spans="1:7">
      <c r="A2246" s="4">
        <v>2245</v>
      </c>
      <c r="B2246" s="6" t="s">
        <v>3091</v>
      </c>
      <c r="C2246" s="12" t="s">
        <v>3092</v>
      </c>
      <c r="D2246" s="5">
        <v>20000000</v>
      </c>
      <c r="E2246" s="5">
        <v>36882355</v>
      </c>
      <c r="F2246" s="5">
        <v>47682355</v>
      </c>
      <c r="G2246" s="5"/>
    </row>
    <row r="2247" spans="1:7">
      <c r="A2247" s="4">
        <v>2246</v>
      </c>
      <c r="B2247" s="6" t="s">
        <v>3093</v>
      </c>
      <c r="C2247" s="12" t="s">
        <v>3094</v>
      </c>
      <c r="D2247" s="5">
        <v>20000000</v>
      </c>
      <c r="E2247" s="5">
        <v>36880033</v>
      </c>
      <c r="F2247" s="5">
        <v>46169871</v>
      </c>
      <c r="G2247" s="5"/>
    </row>
    <row r="2248" spans="1:7">
      <c r="A2248" s="4">
        <v>2247</v>
      </c>
      <c r="B2248" s="6" t="s">
        <v>3095</v>
      </c>
      <c r="C2248" s="12" t="s">
        <v>3096</v>
      </c>
      <c r="D2248" s="5">
        <v>20000000</v>
      </c>
      <c r="E2248" s="5">
        <v>36661504</v>
      </c>
      <c r="F2248" s="5">
        <v>81424988</v>
      </c>
      <c r="G2248" s="5"/>
    </row>
    <row r="2249" spans="1:7">
      <c r="A2249" s="4">
        <v>2248</v>
      </c>
      <c r="B2249" s="6" t="s">
        <v>3097</v>
      </c>
      <c r="C2249" s="12" t="s">
        <v>3098</v>
      </c>
      <c r="D2249" s="5">
        <v>20000000</v>
      </c>
      <c r="E2249" s="5">
        <v>35841901</v>
      </c>
      <c r="F2249" s="5">
        <v>35841901</v>
      </c>
      <c r="G2249" s="5"/>
    </row>
    <row r="2250" spans="1:7">
      <c r="A2250" s="4">
        <v>2249</v>
      </c>
      <c r="B2250" s="6">
        <v>40187</v>
      </c>
      <c r="C2250" s="12" t="s">
        <v>3099</v>
      </c>
      <c r="D2250" s="5">
        <v>20000000</v>
      </c>
      <c r="E2250" s="5">
        <v>35606376</v>
      </c>
      <c r="F2250" s="5">
        <v>67950723</v>
      </c>
      <c r="G2250" s="5"/>
    </row>
    <row r="2251" spans="1:7">
      <c r="A2251" s="4">
        <v>2250</v>
      </c>
      <c r="B2251" s="6" t="s">
        <v>1629</v>
      </c>
      <c r="C2251" s="12" t="s">
        <v>3100</v>
      </c>
      <c r="D2251" s="5">
        <v>20000000</v>
      </c>
      <c r="E2251" s="5">
        <v>35450113</v>
      </c>
      <c r="F2251" s="5">
        <v>35450113</v>
      </c>
      <c r="G2251" s="5"/>
    </row>
    <row r="2252" spans="1:7">
      <c r="A2252" s="4">
        <v>2251</v>
      </c>
      <c r="B2252" s="6">
        <v>40644</v>
      </c>
      <c r="C2252" s="12" t="s">
        <v>3101</v>
      </c>
      <c r="D2252" s="5">
        <v>20000000</v>
      </c>
      <c r="E2252" s="5">
        <v>35061031</v>
      </c>
      <c r="F2252" s="5">
        <v>36265745</v>
      </c>
      <c r="G2252" s="5"/>
    </row>
    <row r="2253" spans="1:7">
      <c r="A2253" s="4">
        <v>2252</v>
      </c>
      <c r="B2253" s="6" t="s">
        <v>2530</v>
      </c>
      <c r="C2253" s="12" t="s">
        <v>3102</v>
      </c>
      <c r="D2253" s="5">
        <v>20000000</v>
      </c>
      <c r="E2253" s="5">
        <v>34366518</v>
      </c>
      <c r="F2253" s="5">
        <v>73135439</v>
      </c>
      <c r="G2253" s="5"/>
    </row>
    <row r="2254" spans="1:7">
      <c r="A2254" s="4">
        <v>2253</v>
      </c>
      <c r="B2254" s="6">
        <v>41365</v>
      </c>
      <c r="C2254" s="12" t="s">
        <v>3103</v>
      </c>
      <c r="D2254" s="5">
        <v>20000000</v>
      </c>
      <c r="E2254" s="5">
        <v>34341945</v>
      </c>
      <c r="F2254" s="5">
        <v>47666013</v>
      </c>
      <c r="G2254" s="5"/>
    </row>
    <row r="2255" spans="1:7">
      <c r="A2255" s="4">
        <v>2254</v>
      </c>
      <c r="B2255" s="6" t="s">
        <v>3104</v>
      </c>
      <c r="C2255" s="12" t="s">
        <v>3105</v>
      </c>
      <c r="D2255" s="5">
        <v>20000000</v>
      </c>
      <c r="E2255" s="5">
        <v>34302837</v>
      </c>
      <c r="F2255" s="5">
        <v>132121212</v>
      </c>
      <c r="G2255" s="5"/>
    </row>
    <row r="2256" spans="1:7">
      <c r="A2256" s="4">
        <v>2255</v>
      </c>
      <c r="B2256" s="6" t="s">
        <v>2221</v>
      </c>
      <c r="C2256" s="12" t="s">
        <v>3106</v>
      </c>
      <c r="D2256" s="5">
        <v>20000000</v>
      </c>
      <c r="E2256" s="5">
        <v>34296320</v>
      </c>
      <c r="F2256" s="5">
        <v>41296320</v>
      </c>
      <c r="G2256" s="5"/>
    </row>
    <row r="2257" spans="1:7">
      <c r="A2257" s="4">
        <v>2256</v>
      </c>
      <c r="B2257" s="6">
        <v>39794</v>
      </c>
      <c r="C2257" s="12" t="s">
        <v>3107</v>
      </c>
      <c r="D2257" s="5">
        <v>20000000</v>
      </c>
      <c r="E2257" s="5">
        <v>33446470</v>
      </c>
      <c r="F2257" s="5">
        <v>53191101</v>
      </c>
      <c r="G2257" s="5"/>
    </row>
    <row r="2258" spans="1:7">
      <c r="A2258" s="4">
        <v>2257</v>
      </c>
      <c r="B2258" s="6" t="s">
        <v>1844</v>
      </c>
      <c r="C2258" s="12" t="s">
        <v>3108</v>
      </c>
      <c r="D2258" s="5">
        <v>20000000</v>
      </c>
      <c r="E2258" s="5">
        <v>32774834</v>
      </c>
      <c r="F2258" s="5">
        <v>50274834</v>
      </c>
      <c r="G2258" s="5"/>
    </row>
    <row r="2259" spans="1:7">
      <c r="A2259" s="4">
        <v>2258</v>
      </c>
      <c r="B2259" s="6" t="s">
        <v>3109</v>
      </c>
      <c r="C2259" s="12" t="s">
        <v>3110</v>
      </c>
      <c r="D2259" s="5">
        <v>20000000</v>
      </c>
      <c r="E2259" s="5">
        <v>32051917</v>
      </c>
      <c r="F2259" s="5">
        <v>32051917</v>
      </c>
      <c r="G2259" s="5"/>
    </row>
    <row r="2260" spans="1:7">
      <c r="A2260" s="4">
        <v>2259</v>
      </c>
      <c r="B2260" s="6">
        <v>41612</v>
      </c>
      <c r="C2260" s="12" t="s">
        <v>3111</v>
      </c>
      <c r="D2260" s="5">
        <v>20000000</v>
      </c>
      <c r="E2260" s="5">
        <v>32015787</v>
      </c>
      <c r="F2260" s="5">
        <v>78613981</v>
      </c>
      <c r="G2260" s="5"/>
    </row>
    <row r="2261" spans="1:7">
      <c r="A2261" s="4">
        <v>2260</v>
      </c>
      <c r="B2261" s="6">
        <v>40515</v>
      </c>
      <c r="C2261" s="12" t="s">
        <v>3112</v>
      </c>
      <c r="D2261" s="5">
        <v>20000000</v>
      </c>
      <c r="E2261" s="5">
        <v>32010860</v>
      </c>
      <c r="F2261" s="5">
        <v>48680977</v>
      </c>
      <c r="G2261" s="5"/>
    </row>
    <row r="2262" spans="1:7">
      <c r="A2262" s="4">
        <v>2261</v>
      </c>
      <c r="B2262" s="6" t="s">
        <v>337</v>
      </c>
      <c r="C2262" s="12" t="s">
        <v>3113</v>
      </c>
      <c r="D2262" s="5">
        <v>20000000</v>
      </c>
      <c r="E2262" s="5">
        <v>31841299</v>
      </c>
      <c r="F2262" s="5">
        <v>57293371</v>
      </c>
      <c r="G2262" s="5"/>
    </row>
    <row r="2263" spans="1:7">
      <c r="A2263" s="4">
        <v>2262</v>
      </c>
      <c r="B2263" s="6" t="s">
        <v>3114</v>
      </c>
      <c r="C2263" s="12" t="s">
        <v>3115</v>
      </c>
      <c r="D2263" s="5">
        <v>20000000</v>
      </c>
      <c r="E2263" s="5">
        <v>31678778</v>
      </c>
      <c r="F2263" s="5">
        <v>31678778</v>
      </c>
      <c r="G2263" s="5"/>
    </row>
    <row r="2264" spans="1:7">
      <c r="A2264" s="4">
        <v>2263</v>
      </c>
      <c r="B2264" s="6" t="s">
        <v>3116</v>
      </c>
      <c r="C2264" s="12" t="s">
        <v>3117</v>
      </c>
      <c r="D2264" s="5">
        <v>20000000</v>
      </c>
      <c r="E2264" s="5">
        <v>31177548</v>
      </c>
      <c r="F2264" s="5">
        <v>46604054</v>
      </c>
      <c r="G2264" s="5"/>
    </row>
    <row r="2265" spans="1:7">
      <c r="A2265" s="4">
        <v>2264</v>
      </c>
      <c r="B2265" s="6" t="s">
        <v>3118</v>
      </c>
      <c r="C2265" s="12" t="s">
        <v>3119</v>
      </c>
      <c r="D2265" s="5">
        <v>20000000</v>
      </c>
      <c r="E2265" s="5">
        <v>30113491</v>
      </c>
      <c r="F2265" s="5">
        <v>68349884</v>
      </c>
      <c r="G2265" s="5"/>
    </row>
    <row r="2266" spans="1:7">
      <c r="A2266" s="4">
        <v>2265</v>
      </c>
      <c r="B2266" s="6">
        <v>40391</v>
      </c>
      <c r="C2266" s="12" t="s">
        <v>3120</v>
      </c>
      <c r="D2266" s="5">
        <v>20000000</v>
      </c>
      <c r="E2266" s="5">
        <v>30101577</v>
      </c>
      <c r="F2266" s="5">
        <v>51445503</v>
      </c>
      <c r="G2266" s="5"/>
    </row>
    <row r="2267" spans="1:7">
      <c r="A2267" s="4">
        <v>2266</v>
      </c>
      <c r="B2267" s="6">
        <v>39632</v>
      </c>
      <c r="C2267" s="12" t="s">
        <v>3121</v>
      </c>
      <c r="D2267" s="5">
        <v>20000000</v>
      </c>
      <c r="E2267" s="5">
        <v>30060660</v>
      </c>
      <c r="F2267" s="5">
        <v>66143005</v>
      </c>
      <c r="G2267" s="5"/>
    </row>
    <row r="2268" spans="1:7">
      <c r="A2268" s="4">
        <v>2267</v>
      </c>
      <c r="B2268" s="6" t="s">
        <v>1065</v>
      </c>
      <c r="C2268" s="12" t="s">
        <v>3122</v>
      </c>
      <c r="D2268" s="5">
        <v>20000000</v>
      </c>
      <c r="E2268" s="5">
        <v>29795299</v>
      </c>
      <c r="F2268" s="5">
        <v>55576699</v>
      </c>
      <c r="G2268" s="5"/>
    </row>
    <row r="2269" spans="1:7">
      <c r="A2269" s="4">
        <v>2268</v>
      </c>
      <c r="B2269" s="6" t="s">
        <v>508</v>
      </c>
      <c r="C2269" s="12" t="s">
        <v>3123</v>
      </c>
      <c r="D2269" s="5">
        <v>20000000</v>
      </c>
      <c r="E2269" s="5">
        <v>29062561</v>
      </c>
      <c r="F2269" s="5">
        <v>29227561</v>
      </c>
      <c r="G2269" s="5"/>
    </row>
    <row r="2270" spans="1:7">
      <c r="A2270" s="4">
        <v>2269</v>
      </c>
      <c r="B2270" s="6" t="s">
        <v>561</v>
      </c>
      <c r="C2270" s="12" t="s">
        <v>3124</v>
      </c>
      <c r="D2270" s="5">
        <v>20000000</v>
      </c>
      <c r="E2270" s="5">
        <v>27277055</v>
      </c>
      <c r="F2270" s="5">
        <v>47881663</v>
      </c>
      <c r="G2270" s="5"/>
    </row>
    <row r="2271" spans="1:7">
      <c r="A2271" s="4">
        <v>2270</v>
      </c>
      <c r="B2271" s="6" t="s">
        <v>1316</v>
      </c>
      <c r="C2271" s="12" t="s">
        <v>3125</v>
      </c>
      <c r="D2271" s="5">
        <v>20000000</v>
      </c>
      <c r="E2271" s="5">
        <v>26910736</v>
      </c>
      <c r="F2271" s="5">
        <v>30399714</v>
      </c>
      <c r="G2271" s="5"/>
    </row>
    <row r="2272" spans="1:7">
      <c r="A2272" s="4">
        <v>2271</v>
      </c>
      <c r="B2272" s="6">
        <v>39539</v>
      </c>
      <c r="C2272" s="12" t="s">
        <v>3126</v>
      </c>
      <c r="D2272" s="5">
        <v>20000000</v>
      </c>
      <c r="E2272" s="5">
        <v>26890041</v>
      </c>
      <c r="F2272" s="5">
        <v>44513466</v>
      </c>
      <c r="G2272" s="5"/>
    </row>
    <row r="2273" spans="1:7">
      <c r="A2273" s="4">
        <v>2272</v>
      </c>
      <c r="B2273" s="6">
        <v>35400</v>
      </c>
      <c r="C2273" s="12" t="s">
        <v>3127</v>
      </c>
      <c r="D2273" s="5">
        <v>20000000</v>
      </c>
      <c r="E2273" s="5">
        <v>26792700</v>
      </c>
      <c r="F2273" s="5">
        <v>26792700</v>
      </c>
      <c r="G2273" s="5"/>
    </row>
    <row r="2274" spans="1:7">
      <c r="A2274" s="4">
        <v>2273</v>
      </c>
      <c r="B2274" s="6">
        <v>39756</v>
      </c>
      <c r="C2274" s="12" t="s">
        <v>3128</v>
      </c>
      <c r="D2274" s="5">
        <v>20000000</v>
      </c>
      <c r="E2274" s="5">
        <v>26415649</v>
      </c>
      <c r="F2274" s="5">
        <v>65454793</v>
      </c>
      <c r="G2274" s="5"/>
    </row>
    <row r="2275" spans="1:7">
      <c r="A2275" s="4">
        <v>2274</v>
      </c>
      <c r="B2275" s="6" t="s">
        <v>1990</v>
      </c>
      <c r="C2275" s="12" t="s">
        <v>3129</v>
      </c>
      <c r="D2275" s="5">
        <v>20000000</v>
      </c>
      <c r="E2275" s="5">
        <v>26004851</v>
      </c>
      <c r="F2275" s="5">
        <v>47508505</v>
      </c>
      <c r="G2275" s="5"/>
    </row>
    <row r="2276" spans="1:7">
      <c r="A2276" s="4">
        <v>2275</v>
      </c>
      <c r="B2276" s="6" t="s">
        <v>3130</v>
      </c>
      <c r="C2276" s="12" t="s">
        <v>3131</v>
      </c>
      <c r="D2276" s="5">
        <v>20000000</v>
      </c>
      <c r="E2276" s="5">
        <v>25728961</v>
      </c>
      <c r="F2276" s="5">
        <v>25728961</v>
      </c>
      <c r="G2276" s="5"/>
    </row>
    <row r="2277" spans="1:7">
      <c r="A2277" s="4">
        <v>2276</v>
      </c>
      <c r="B2277" s="6" t="s">
        <v>520</v>
      </c>
      <c r="C2277" s="12" t="s">
        <v>3132</v>
      </c>
      <c r="D2277" s="5">
        <v>20000000</v>
      </c>
      <c r="E2277" s="5">
        <v>25702053</v>
      </c>
      <c r="F2277" s="5">
        <v>32838945</v>
      </c>
      <c r="G2277" s="5"/>
    </row>
    <row r="2278" spans="1:7">
      <c r="A2278" s="4">
        <v>2277</v>
      </c>
      <c r="B2278" s="6" t="s">
        <v>377</v>
      </c>
      <c r="C2278" s="12" t="s">
        <v>3133</v>
      </c>
      <c r="D2278" s="5">
        <v>20000000</v>
      </c>
      <c r="E2278" s="5">
        <v>25584685</v>
      </c>
      <c r="F2278" s="5">
        <v>30703845</v>
      </c>
      <c r="G2278" s="5"/>
    </row>
    <row r="2279" spans="1:7">
      <c r="A2279" s="4">
        <v>2278</v>
      </c>
      <c r="B2279" s="6" t="s">
        <v>2033</v>
      </c>
      <c r="C2279" s="12" t="s">
        <v>3134</v>
      </c>
      <c r="D2279" s="5">
        <v>20000000</v>
      </c>
      <c r="E2279" s="5">
        <v>25107267</v>
      </c>
      <c r="F2279" s="5">
        <v>48958353</v>
      </c>
      <c r="G2279" s="5"/>
    </row>
    <row r="2280" spans="1:7">
      <c r="A2280" s="4">
        <v>2279</v>
      </c>
      <c r="B2280" s="6" t="s">
        <v>1249</v>
      </c>
      <c r="C2280" s="12" t="s">
        <v>3135</v>
      </c>
      <c r="D2280" s="5">
        <v>20000000</v>
      </c>
      <c r="E2280" s="5">
        <v>23438250</v>
      </c>
      <c r="F2280" s="5">
        <v>34614964</v>
      </c>
      <c r="G2280" s="5"/>
    </row>
    <row r="2281" spans="1:7">
      <c r="A2281" s="4">
        <v>2280</v>
      </c>
      <c r="B2281" s="6">
        <v>38938</v>
      </c>
      <c r="C2281" s="12" t="s">
        <v>3136</v>
      </c>
      <c r="D2281" s="5">
        <v>20000000</v>
      </c>
      <c r="E2281" s="5">
        <v>23364784</v>
      </c>
      <c r="F2281" s="5">
        <v>38164784</v>
      </c>
      <c r="G2281" s="5"/>
    </row>
    <row r="2282" spans="1:7">
      <c r="A2282" s="4">
        <v>2281</v>
      </c>
      <c r="B2282" s="6">
        <v>40550</v>
      </c>
      <c r="C2282" s="12" t="s">
        <v>3137</v>
      </c>
      <c r="D2282" s="5">
        <v>20000000</v>
      </c>
      <c r="E2282" s="5">
        <v>23186769</v>
      </c>
      <c r="F2282" s="5">
        <v>39686769</v>
      </c>
      <c r="G2282" s="5"/>
    </row>
    <row r="2283" spans="1:7">
      <c r="A2283" s="4">
        <v>2282</v>
      </c>
      <c r="B2283" s="6" t="s">
        <v>1450</v>
      </c>
      <c r="C2283" s="12" t="s">
        <v>3138</v>
      </c>
      <c r="D2283" s="5">
        <v>20000000</v>
      </c>
      <c r="E2283" s="5">
        <v>23086480</v>
      </c>
      <c r="F2283" s="5">
        <v>23187506</v>
      </c>
      <c r="G2283" s="5"/>
    </row>
    <row r="2284" spans="1:7">
      <c r="A2284" s="4">
        <v>2283</v>
      </c>
      <c r="B2284" s="6">
        <v>38543</v>
      </c>
      <c r="C2284" s="12" t="s">
        <v>3139</v>
      </c>
      <c r="D2284" s="5">
        <v>20000000</v>
      </c>
      <c r="E2284" s="5">
        <v>22991379</v>
      </c>
      <c r="F2284" s="5">
        <v>30491379</v>
      </c>
      <c r="G2284" s="5"/>
    </row>
    <row r="2285" spans="1:7">
      <c r="A2285" s="4">
        <v>2284</v>
      </c>
      <c r="B2285" s="6">
        <v>35897</v>
      </c>
      <c r="C2285" s="12" t="s">
        <v>3140</v>
      </c>
      <c r="D2285" s="5">
        <v>20000000</v>
      </c>
      <c r="E2285" s="5">
        <v>21541218</v>
      </c>
      <c r="F2285" s="5">
        <v>37226218</v>
      </c>
      <c r="G2285" s="5"/>
    </row>
    <row r="2286" spans="1:7">
      <c r="A2286" s="4">
        <v>2285</v>
      </c>
      <c r="B2286" s="6" t="s">
        <v>3141</v>
      </c>
      <c r="C2286" s="12" t="s">
        <v>3142</v>
      </c>
      <c r="D2286" s="5">
        <v>20000000</v>
      </c>
      <c r="E2286" s="5">
        <v>21413105</v>
      </c>
      <c r="F2286" s="5">
        <v>21413105</v>
      </c>
      <c r="G2286" s="5"/>
    </row>
    <row r="2287" spans="1:7">
      <c r="A2287" s="4">
        <v>2286</v>
      </c>
      <c r="B2287" s="6" t="s">
        <v>3143</v>
      </c>
      <c r="C2287" s="12" t="s">
        <v>3144</v>
      </c>
      <c r="D2287" s="5">
        <v>20000000</v>
      </c>
      <c r="E2287" s="5">
        <v>21284514</v>
      </c>
      <c r="F2287" s="5">
        <v>27688744</v>
      </c>
      <c r="G2287" s="5"/>
    </row>
    <row r="2288" spans="1:7">
      <c r="A2288" s="4">
        <v>2287</v>
      </c>
      <c r="B2288" s="6" t="s">
        <v>3145</v>
      </c>
      <c r="C2288" s="12" t="s">
        <v>3146</v>
      </c>
      <c r="D2288" s="5">
        <v>20000000</v>
      </c>
      <c r="E2288" s="5">
        <v>20919166</v>
      </c>
      <c r="F2288" s="5">
        <v>29870801</v>
      </c>
      <c r="G2288" s="5"/>
    </row>
    <row r="2289" spans="1:7">
      <c r="A2289" s="4">
        <v>2288</v>
      </c>
      <c r="B2289" s="6" t="s">
        <v>3147</v>
      </c>
      <c r="C2289" s="12" t="s">
        <v>3148</v>
      </c>
      <c r="D2289" s="5">
        <v>20000000</v>
      </c>
      <c r="E2289" s="5">
        <v>20268825</v>
      </c>
      <c r="F2289" s="5">
        <v>20268825</v>
      </c>
      <c r="G2289" s="5"/>
    </row>
    <row r="2290" spans="1:7">
      <c r="A2290" s="4">
        <v>2289</v>
      </c>
      <c r="B2290" s="6" t="s">
        <v>2606</v>
      </c>
      <c r="C2290" s="12" t="s">
        <v>3149</v>
      </c>
      <c r="D2290" s="5">
        <v>20000000</v>
      </c>
      <c r="E2290" s="5">
        <v>20211394</v>
      </c>
      <c r="F2290" s="5">
        <v>27911453</v>
      </c>
      <c r="G2290" s="5"/>
    </row>
    <row r="2291" spans="1:7">
      <c r="A2291" s="4">
        <v>2290</v>
      </c>
      <c r="B2291" s="6" t="s">
        <v>184</v>
      </c>
      <c r="C2291" s="12" t="s">
        <v>3150</v>
      </c>
      <c r="D2291" s="5">
        <v>20000000</v>
      </c>
      <c r="E2291" s="5">
        <v>20180155</v>
      </c>
      <c r="F2291" s="5">
        <v>30808558</v>
      </c>
      <c r="G2291" s="5"/>
    </row>
    <row r="2292" spans="1:7">
      <c r="A2292" s="4">
        <v>2291</v>
      </c>
      <c r="B2292" s="6" t="s">
        <v>943</v>
      </c>
      <c r="C2292" s="12" t="s">
        <v>3151</v>
      </c>
      <c r="D2292" s="5">
        <v>20000000</v>
      </c>
      <c r="E2292" s="5">
        <v>19762690</v>
      </c>
      <c r="F2292" s="5">
        <v>28762690</v>
      </c>
      <c r="G2292" s="5"/>
    </row>
    <row r="2293" spans="1:7">
      <c r="A2293" s="4">
        <v>2292</v>
      </c>
      <c r="B2293" s="6" t="s">
        <v>1188</v>
      </c>
      <c r="C2293" s="12" t="s">
        <v>3152</v>
      </c>
      <c r="D2293" s="5">
        <v>20000000</v>
      </c>
      <c r="E2293" s="5">
        <v>19661987</v>
      </c>
      <c r="F2293" s="5">
        <v>20081987</v>
      </c>
      <c r="G2293" s="5"/>
    </row>
    <row r="2294" spans="1:7">
      <c r="A2294" s="4">
        <v>2293</v>
      </c>
      <c r="B2294" s="6" t="s">
        <v>2606</v>
      </c>
      <c r="C2294" s="12" t="s">
        <v>3153</v>
      </c>
      <c r="D2294" s="5">
        <v>20000000</v>
      </c>
      <c r="E2294" s="5">
        <v>19219250</v>
      </c>
      <c r="F2294" s="5">
        <v>34787111</v>
      </c>
      <c r="G2294" s="5"/>
    </row>
    <row r="2295" spans="1:7">
      <c r="A2295" s="4">
        <v>2294</v>
      </c>
      <c r="B2295" s="6">
        <v>39391</v>
      </c>
      <c r="C2295" s="12" t="s">
        <v>3154</v>
      </c>
      <c r="D2295" s="5">
        <v>20000000</v>
      </c>
      <c r="E2295" s="5">
        <v>18882880</v>
      </c>
      <c r="F2295" s="5">
        <v>20819601</v>
      </c>
      <c r="G2295" s="5"/>
    </row>
    <row r="2296" spans="1:7">
      <c r="A2296" s="4">
        <v>2295</v>
      </c>
      <c r="B2296" s="6" t="s">
        <v>3155</v>
      </c>
      <c r="C2296" s="12" t="s">
        <v>3156</v>
      </c>
      <c r="D2296" s="5">
        <v>20000000</v>
      </c>
      <c r="E2296" s="5">
        <v>18826490</v>
      </c>
      <c r="F2296" s="5">
        <v>18826490</v>
      </c>
      <c r="G2296" s="5"/>
    </row>
    <row r="2297" spans="1:7">
      <c r="A2297" s="4">
        <v>2296</v>
      </c>
      <c r="B2297" s="6">
        <v>31385</v>
      </c>
      <c r="C2297" s="12" t="s">
        <v>3157</v>
      </c>
      <c r="D2297" s="5">
        <v>20000000</v>
      </c>
      <c r="E2297" s="5">
        <v>18400000</v>
      </c>
      <c r="F2297" s="5">
        <v>18400000</v>
      </c>
      <c r="G2297" s="5"/>
    </row>
    <row r="2298" spans="1:7">
      <c r="A2298" s="4">
        <v>2297</v>
      </c>
      <c r="B2298" s="6" t="s">
        <v>1670</v>
      </c>
      <c r="C2298" s="12" t="s">
        <v>3158</v>
      </c>
      <c r="D2298" s="5">
        <v>20000000</v>
      </c>
      <c r="E2298" s="5">
        <v>18354356</v>
      </c>
      <c r="F2298" s="5">
        <v>56822960</v>
      </c>
      <c r="G2298" s="5"/>
    </row>
    <row r="2299" spans="1:7">
      <c r="A2299" s="4">
        <v>2298</v>
      </c>
      <c r="B2299" s="6">
        <v>36108</v>
      </c>
      <c r="C2299" s="12" t="s">
        <v>3159</v>
      </c>
      <c r="D2299" s="5">
        <v>20000000</v>
      </c>
      <c r="E2299" s="5">
        <v>18253415</v>
      </c>
      <c r="F2299" s="5">
        <v>18310591</v>
      </c>
      <c r="G2299" s="5"/>
    </row>
    <row r="2300" spans="1:7">
      <c r="A2300" s="4">
        <v>2299</v>
      </c>
      <c r="B2300" s="6">
        <v>38658</v>
      </c>
      <c r="C2300" s="12" t="s">
        <v>3160</v>
      </c>
      <c r="D2300" s="5">
        <v>20000000</v>
      </c>
      <c r="E2300" s="5">
        <v>18098433</v>
      </c>
      <c r="F2300" s="5">
        <v>55686944</v>
      </c>
      <c r="G2300" s="5"/>
    </row>
    <row r="2301" spans="1:7">
      <c r="A2301" s="4">
        <v>2300</v>
      </c>
      <c r="B2301" s="6" t="s">
        <v>667</v>
      </c>
      <c r="C2301" s="12" t="s">
        <v>3161</v>
      </c>
      <c r="D2301" s="5">
        <v>20000000</v>
      </c>
      <c r="E2301" s="5">
        <v>17807569</v>
      </c>
      <c r="F2301" s="5">
        <v>17807569</v>
      </c>
      <c r="G2301" s="5"/>
    </row>
    <row r="2302" spans="1:7">
      <c r="A2302" s="4">
        <v>2301</v>
      </c>
      <c r="B2302" s="6" t="s">
        <v>477</v>
      </c>
      <c r="C2302" s="12" t="s">
        <v>3162</v>
      </c>
      <c r="D2302" s="5">
        <v>20000000</v>
      </c>
      <c r="E2302" s="5">
        <v>17530219</v>
      </c>
      <c r="F2302" s="5">
        <v>55975672</v>
      </c>
      <c r="G2302" s="5"/>
    </row>
    <row r="2303" spans="1:7">
      <c r="A2303" s="4">
        <v>2302</v>
      </c>
      <c r="B2303" s="6">
        <v>34769</v>
      </c>
      <c r="C2303" s="12" t="s">
        <v>3163</v>
      </c>
      <c r="D2303" s="5">
        <v>20000000</v>
      </c>
      <c r="E2303" s="5">
        <v>17468887</v>
      </c>
      <c r="F2303" s="5">
        <v>22119269</v>
      </c>
      <c r="G2303" s="5"/>
    </row>
    <row r="2304" spans="1:7">
      <c r="A2304" s="4">
        <v>2303</v>
      </c>
      <c r="B2304" s="6" t="s">
        <v>3164</v>
      </c>
      <c r="C2304" s="12" t="s">
        <v>3165</v>
      </c>
      <c r="D2304" s="5">
        <v>20000000</v>
      </c>
      <c r="E2304" s="5">
        <v>17231291</v>
      </c>
      <c r="F2304" s="5">
        <v>18608570</v>
      </c>
      <c r="G2304" s="5"/>
    </row>
    <row r="2305" spans="1:7">
      <c r="A2305" s="4">
        <v>2304</v>
      </c>
      <c r="B2305" s="6">
        <v>38568</v>
      </c>
      <c r="C2305" s="12" t="s">
        <v>3166</v>
      </c>
      <c r="D2305" s="5">
        <v>20000000</v>
      </c>
      <c r="E2305" s="5">
        <v>17104669</v>
      </c>
      <c r="F2305" s="5">
        <v>102034104</v>
      </c>
      <c r="G2305" s="5"/>
    </row>
    <row r="2306" spans="1:7">
      <c r="A2306" s="4">
        <v>2305</v>
      </c>
      <c r="B2306" s="6" t="s">
        <v>3167</v>
      </c>
      <c r="C2306" s="12" t="s">
        <v>3168</v>
      </c>
      <c r="D2306" s="5">
        <v>20000000</v>
      </c>
      <c r="E2306" s="5">
        <v>16988996</v>
      </c>
      <c r="F2306" s="5">
        <v>16988996</v>
      </c>
      <c r="G2306" s="5"/>
    </row>
    <row r="2307" spans="1:7">
      <c r="A2307" s="4">
        <v>2306</v>
      </c>
      <c r="B2307" s="6" t="s">
        <v>452</v>
      </c>
      <c r="C2307" s="12" t="s">
        <v>3169</v>
      </c>
      <c r="D2307" s="5">
        <v>20000000</v>
      </c>
      <c r="E2307" s="5">
        <v>16248701</v>
      </c>
      <c r="F2307" s="5">
        <v>59667625</v>
      </c>
      <c r="G2307" s="5"/>
    </row>
    <row r="2308" spans="1:7">
      <c r="A2308" s="4">
        <v>2307</v>
      </c>
      <c r="B2308" s="6">
        <v>39915</v>
      </c>
      <c r="C2308" s="12" t="s">
        <v>3170</v>
      </c>
      <c r="D2308" s="5">
        <v>20000000</v>
      </c>
      <c r="E2308" s="5">
        <v>15988876</v>
      </c>
      <c r="F2308" s="5">
        <v>23661038</v>
      </c>
      <c r="G2308" s="5"/>
    </row>
    <row r="2309" spans="1:7">
      <c r="A2309" s="4">
        <v>2308</v>
      </c>
      <c r="B2309" s="6" t="s">
        <v>207</v>
      </c>
      <c r="C2309" s="12" t="s">
        <v>3171</v>
      </c>
      <c r="D2309" s="5">
        <v>20000000</v>
      </c>
      <c r="E2309" s="5">
        <v>15800078</v>
      </c>
      <c r="F2309" s="5">
        <v>74180745</v>
      </c>
      <c r="G2309" s="5"/>
    </row>
    <row r="2310" spans="1:7">
      <c r="A2310" s="4">
        <v>2309</v>
      </c>
      <c r="B2310" s="6">
        <v>38055</v>
      </c>
      <c r="C2310" s="12" t="s">
        <v>3172</v>
      </c>
      <c r="D2310" s="5">
        <v>20000000</v>
      </c>
      <c r="E2310" s="5">
        <v>15712072</v>
      </c>
      <c r="F2310" s="5">
        <v>16612072</v>
      </c>
      <c r="G2310" s="5"/>
    </row>
    <row r="2311" spans="1:7">
      <c r="A2311" s="4">
        <v>2310</v>
      </c>
      <c r="B2311" s="6" t="s">
        <v>1159</v>
      </c>
      <c r="C2311" s="12" t="s">
        <v>3173</v>
      </c>
      <c r="D2311" s="5">
        <v>20000000</v>
      </c>
      <c r="E2311" s="5">
        <v>15543862</v>
      </c>
      <c r="F2311" s="5">
        <v>17430594</v>
      </c>
      <c r="G2311" s="5"/>
    </row>
    <row r="2312" spans="1:7">
      <c r="A2312" s="4">
        <v>2311</v>
      </c>
      <c r="B2312" s="6" t="s">
        <v>3174</v>
      </c>
      <c r="C2312" s="12" t="s">
        <v>3175</v>
      </c>
      <c r="D2312" s="5">
        <v>20000000</v>
      </c>
      <c r="E2312" s="5">
        <v>15473333</v>
      </c>
      <c r="F2312" s="5">
        <v>15473333</v>
      </c>
      <c r="G2312" s="5"/>
    </row>
    <row r="2313" spans="1:7">
      <c r="A2313" s="4">
        <v>2312</v>
      </c>
      <c r="B2313" s="6" t="s">
        <v>593</v>
      </c>
      <c r="C2313" s="12" t="s">
        <v>3176</v>
      </c>
      <c r="D2313" s="5">
        <v>20000000</v>
      </c>
      <c r="E2313" s="5">
        <v>15464026</v>
      </c>
      <c r="F2313" s="5">
        <v>18250106</v>
      </c>
      <c r="G2313" s="5"/>
    </row>
    <row r="2314" spans="1:7">
      <c r="A2314" s="4">
        <v>2313</v>
      </c>
      <c r="B2314" s="6">
        <v>35949</v>
      </c>
      <c r="C2314" s="12" t="s">
        <v>2030</v>
      </c>
      <c r="D2314" s="5">
        <v>20000000</v>
      </c>
      <c r="E2314" s="5">
        <v>15055091</v>
      </c>
      <c r="F2314" s="5">
        <v>15055091</v>
      </c>
      <c r="G2314" s="5"/>
    </row>
    <row r="2315" spans="1:7">
      <c r="A2315" s="4">
        <v>2314</v>
      </c>
      <c r="B2315" s="6" t="s">
        <v>3177</v>
      </c>
      <c r="C2315" s="12" t="s">
        <v>3178</v>
      </c>
      <c r="D2315" s="5">
        <v>20000000</v>
      </c>
      <c r="E2315" s="5">
        <v>14363397</v>
      </c>
      <c r="F2315" s="5">
        <v>19121531</v>
      </c>
      <c r="G2315" s="5"/>
    </row>
    <row r="2316" spans="1:7">
      <c r="A2316" s="4">
        <v>2315</v>
      </c>
      <c r="B2316" s="6" t="s">
        <v>2384</v>
      </c>
      <c r="C2316" s="12" t="s">
        <v>3179</v>
      </c>
      <c r="D2316" s="5">
        <v>20000000</v>
      </c>
      <c r="E2316" s="5">
        <v>14326865</v>
      </c>
      <c r="F2316" s="5">
        <v>33943049</v>
      </c>
      <c r="G2316" s="5"/>
    </row>
    <row r="2317" spans="1:7">
      <c r="A2317" s="4">
        <v>2316</v>
      </c>
      <c r="B2317" s="6" t="s">
        <v>1690</v>
      </c>
      <c r="C2317" s="12" t="s">
        <v>3180</v>
      </c>
      <c r="D2317" s="5">
        <v>20000000</v>
      </c>
      <c r="E2317" s="5">
        <v>14190901</v>
      </c>
      <c r="F2317" s="5">
        <v>36720752</v>
      </c>
      <c r="G2317" s="5"/>
    </row>
    <row r="2318" spans="1:7">
      <c r="A2318" s="4">
        <v>2317</v>
      </c>
      <c r="B2318" s="6" t="s">
        <v>1543</v>
      </c>
      <c r="C2318" s="12" t="s">
        <v>3181</v>
      </c>
      <c r="D2318" s="5">
        <v>20000000</v>
      </c>
      <c r="E2318" s="5">
        <v>14011084</v>
      </c>
      <c r="F2318" s="5">
        <v>30163785</v>
      </c>
      <c r="G2318" s="5"/>
    </row>
    <row r="2319" spans="1:7">
      <c r="A2319" s="4">
        <v>2318</v>
      </c>
      <c r="B2319" s="6" t="s">
        <v>1171</v>
      </c>
      <c r="C2319" s="12" t="s">
        <v>3182</v>
      </c>
      <c r="D2319" s="5">
        <v>20000000</v>
      </c>
      <c r="E2319" s="5">
        <v>13801755</v>
      </c>
      <c r="F2319" s="5">
        <v>13801755</v>
      </c>
      <c r="G2319" s="5"/>
    </row>
    <row r="2320" spans="1:7">
      <c r="A2320" s="4">
        <v>2319</v>
      </c>
      <c r="B2320" s="6" t="s">
        <v>1206</v>
      </c>
      <c r="C2320" s="12" t="s">
        <v>3183</v>
      </c>
      <c r="D2320" s="5">
        <v>20000000</v>
      </c>
      <c r="E2320" s="5">
        <v>13684249</v>
      </c>
      <c r="F2320" s="5">
        <v>35472739</v>
      </c>
      <c r="G2320" s="5"/>
    </row>
    <row r="2321" spans="1:7">
      <c r="A2321" s="4">
        <v>2320</v>
      </c>
      <c r="B2321" s="6" t="s">
        <v>2568</v>
      </c>
      <c r="C2321" s="12" t="s">
        <v>3184</v>
      </c>
      <c r="D2321" s="5">
        <v>20000000</v>
      </c>
      <c r="E2321" s="5">
        <v>13651946</v>
      </c>
      <c r="F2321" s="5">
        <v>32632668</v>
      </c>
      <c r="G2321" s="5"/>
    </row>
    <row r="2322" spans="1:7">
      <c r="A2322" s="4">
        <v>2321</v>
      </c>
      <c r="B2322" s="6" t="s">
        <v>2281</v>
      </c>
      <c r="C2322" s="12" t="s">
        <v>3185</v>
      </c>
      <c r="D2322" s="5">
        <v>20000000</v>
      </c>
      <c r="E2322" s="5">
        <v>13548322</v>
      </c>
      <c r="F2322" s="5">
        <v>14566246</v>
      </c>
      <c r="G2322" s="5"/>
    </row>
    <row r="2323" spans="1:7">
      <c r="A2323" s="4">
        <v>2322</v>
      </c>
      <c r="B2323" s="6" t="s">
        <v>1967</v>
      </c>
      <c r="C2323" s="12" t="s">
        <v>3186</v>
      </c>
      <c r="D2323" s="5">
        <v>20000000</v>
      </c>
      <c r="E2323" s="5">
        <v>13395961</v>
      </c>
      <c r="F2323" s="5">
        <v>13725032</v>
      </c>
      <c r="G2323" s="5"/>
    </row>
    <row r="2324" spans="1:7">
      <c r="A2324" s="4">
        <v>2323</v>
      </c>
      <c r="B2324" s="6" t="s">
        <v>3187</v>
      </c>
      <c r="C2324" s="12" t="s">
        <v>3188</v>
      </c>
      <c r="D2324" s="5">
        <v>20000000</v>
      </c>
      <c r="E2324" s="5">
        <v>13383747</v>
      </c>
      <c r="F2324" s="5">
        <v>13383747</v>
      </c>
      <c r="G2324" s="5"/>
    </row>
    <row r="2325" spans="1:7">
      <c r="A2325" s="4">
        <v>2324</v>
      </c>
      <c r="B2325" s="6" t="s">
        <v>2606</v>
      </c>
      <c r="C2325" s="12" t="s">
        <v>3189</v>
      </c>
      <c r="D2325" s="5">
        <v>20000000</v>
      </c>
      <c r="E2325" s="5">
        <v>13252641</v>
      </c>
      <c r="F2325" s="5">
        <v>29843245</v>
      </c>
      <c r="G2325" s="5"/>
    </row>
    <row r="2326" spans="1:7">
      <c r="A2326" s="4">
        <v>2325</v>
      </c>
      <c r="B2326" s="6" t="s">
        <v>266</v>
      </c>
      <c r="C2326" s="12" t="s">
        <v>3190</v>
      </c>
      <c r="D2326" s="5">
        <v>20000000</v>
      </c>
      <c r="E2326" s="5">
        <v>12987647</v>
      </c>
      <c r="F2326" s="5">
        <v>26348203</v>
      </c>
      <c r="G2326" s="5"/>
    </row>
    <row r="2327" spans="1:7">
      <c r="A2327" s="4">
        <v>2326</v>
      </c>
      <c r="B2327" s="6" t="s">
        <v>283</v>
      </c>
      <c r="C2327" s="12" t="s">
        <v>3191</v>
      </c>
      <c r="D2327" s="5">
        <v>20000000</v>
      </c>
      <c r="E2327" s="5">
        <v>12639297</v>
      </c>
      <c r="F2327" s="5">
        <v>23390380</v>
      </c>
      <c r="G2327" s="5"/>
    </row>
    <row r="2328" spans="1:7">
      <c r="A2328" s="4">
        <v>2327</v>
      </c>
      <c r="B2328" s="6" t="s">
        <v>778</v>
      </c>
      <c r="C2328" s="12" t="s">
        <v>3192</v>
      </c>
      <c r="D2328" s="5">
        <v>20000000</v>
      </c>
      <c r="E2328" s="5">
        <v>12482775</v>
      </c>
      <c r="F2328" s="5">
        <v>15466961</v>
      </c>
      <c r="G2328" s="5"/>
    </row>
    <row r="2329" spans="1:7">
      <c r="A2329" s="4">
        <v>2328</v>
      </c>
      <c r="B2329" s="6" t="s">
        <v>2504</v>
      </c>
      <c r="C2329" s="12" t="s">
        <v>3193</v>
      </c>
      <c r="D2329" s="5">
        <v>20000000</v>
      </c>
      <c r="E2329" s="5">
        <v>12398628</v>
      </c>
      <c r="F2329" s="5">
        <v>12398628</v>
      </c>
      <c r="G2329" s="5"/>
    </row>
    <row r="2330" spans="1:7">
      <c r="A2330" s="4">
        <v>2329</v>
      </c>
      <c r="B2330" s="6" t="s">
        <v>144</v>
      </c>
      <c r="C2330" s="12" t="s">
        <v>3194</v>
      </c>
      <c r="D2330" s="5">
        <v>20000000</v>
      </c>
      <c r="E2330" s="5">
        <v>12234694</v>
      </c>
      <c r="F2330" s="5">
        <v>17306648</v>
      </c>
      <c r="G2330" s="5"/>
    </row>
    <row r="2331" spans="1:7">
      <c r="A2331" s="4">
        <v>2330</v>
      </c>
      <c r="B2331" s="6">
        <v>40188</v>
      </c>
      <c r="C2331" s="12" t="s">
        <v>3195</v>
      </c>
      <c r="D2331" s="5">
        <v>20000000</v>
      </c>
      <c r="E2331" s="5">
        <v>12134935</v>
      </c>
      <c r="F2331" s="5">
        <v>28270399</v>
      </c>
      <c r="G2331" s="5"/>
    </row>
    <row r="2332" spans="1:7">
      <c r="A2332" s="4">
        <v>2331</v>
      </c>
      <c r="B2332" s="6">
        <v>34490</v>
      </c>
      <c r="C2332" s="12" t="s">
        <v>3196</v>
      </c>
      <c r="D2332" s="5">
        <v>20000000</v>
      </c>
      <c r="E2332" s="5">
        <v>11744960</v>
      </c>
      <c r="F2332" s="5">
        <v>11744960</v>
      </c>
      <c r="G2332" s="5"/>
    </row>
    <row r="2333" spans="1:7">
      <c r="A2333" s="4">
        <v>2332</v>
      </c>
      <c r="B2333" s="6" t="s">
        <v>1825</v>
      </c>
      <c r="C2333" s="12" t="s">
        <v>3197</v>
      </c>
      <c r="D2333" s="5">
        <v>20000000</v>
      </c>
      <c r="E2333" s="5">
        <v>11175164</v>
      </c>
      <c r="F2333" s="5">
        <v>30894247</v>
      </c>
      <c r="G2333" s="5"/>
    </row>
    <row r="2334" spans="1:7">
      <c r="A2334" s="4">
        <v>2333</v>
      </c>
      <c r="B2334" s="6">
        <v>38607</v>
      </c>
      <c r="C2334" s="12" t="s">
        <v>3198</v>
      </c>
      <c r="D2334" s="5">
        <v>20000000</v>
      </c>
      <c r="E2334" s="5">
        <v>11036366</v>
      </c>
      <c r="F2334" s="5">
        <v>27836366</v>
      </c>
      <c r="G2334" s="5"/>
    </row>
    <row r="2335" spans="1:7">
      <c r="A2335" s="4">
        <v>2334</v>
      </c>
      <c r="B2335" s="6">
        <v>35776</v>
      </c>
      <c r="C2335" s="12" t="s">
        <v>3199</v>
      </c>
      <c r="D2335" s="5">
        <v>20000000</v>
      </c>
      <c r="E2335" s="5">
        <v>10686841</v>
      </c>
      <c r="F2335" s="5">
        <v>10686841</v>
      </c>
      <c r="G2335" s="5"/>
    </row>
    <row r="2336" spans="1:7">
      <c r="A2336" s="4">
        <v>2335</v>
      </c>
      <c r="B2336" s="6" t="s">
        <v>2284</v>
      </c>
      <c r="C2336" s="12" t="s">
        <v>3200</v>
      </c>
      <c r="D2336" s="5">
        <v>20000000</v>
      </c>
      <c r="E2336" s="5">
        <v>10570375</v>
      </c>
      <c r="F2336" s="5">
        <v>10570375</v>
      </c>
      <c r="G2336" s="5"/>
    </row>
    <row r="2337" spans="1:7">
      <c r="A2337" s="4">
        <v>2336</v>
      </c>
      <c r="B2337" s="6" t="s">
        <v>3201</v>
      </c>
      <c r="C2337" s="12" t="s">
        <v>3202</v>
      </c>
      <c r="D2337" s="5">
        <v>20000000</v>
      </c>
      <c r="E2337" s="5">
        <v>10555348</v>
      </c>
      <c r="F2337" s="5">
        <v>10555348</v>
      </c>
      <c r="G2337" s="5"/>
    </row>
    <row r="2338" spans="1:7">
      <c r="A2338" s="4">
        <v>2337</v>
      </c>
      <c r="B2338" s="6">
        <v>35228</v>
      </c>
      <c r="C2338" s="12" t="s">
        <v>3203</v>
      </c>
      <c r="D2338" s="5">
        <v>20000000</v>
      </c>
      <c r="E2338" s="5">
        <v>9725847</v>
      </c>
      <c r="F2338" s="5">
        <v>34600000</v>
      </c>
      <c r="G2338" s="5"/>
    </row>
    <row r="2339" spans="1:7">
      <c r="A2339" s="4">
        <v>2338</v>
      </c>
      <c r="B2339" s="6" t="s">
        <v>3204</v>
      </c>
      <c r="C2339" s="12" t="s">
        <v>3205</v>
      </c>
      <c r="D2339" s="5">
        <v>20000000</v>
      </c>
      <c r="E2339" s="5">
        <v>9534258</v>
      </c>
      <c r="F2339" s="5">
        <v>16907831</v>
      </c>
      <c r="G2339" s="5"/>
    </row>
    <row r="2340" spans="1:7">
      <c r="A2340" s="4">
        <v>2339</v>
      </c>
      <c r="B2340" s="6">
        <v>39915</v>
      </c>
      <c r="C2340" s="12" t="s">
        <v>3206</v>
      </c>
      <c r="D2340" s="5">
        <v>20000000</v>
      </c>
      <c r="E2340" s="5">
        <v>9208876</v>
      </c>
      <c r="F2340" s="5">
        <v>9208876</v>
      </c>
      <c r="G2340" s="5"/>
    </row>
    <row r="2341" spans="1:7">
      <c r="A2341" s="4">
        <v>2340</v>
      </c>
      <c r="B2341" s="6" t="s">
        <v>2614</v>
      </c>
      <c r="C2341" s="12" t="s">
        <v>3207</v>
      </c>
      <c r="D2341" s="5">
        <v>20000000</v>
      </c>
      <c r="E2341" s="5">
        <v>9109322</v>
      </c>
      <c r="F2341" s="5">
        <v>9355369</v>
      </c>
      <c r="G2341" s="5"/>
    </row>
    <row r="2342" spans="1:7">
      <c r="A2342" s="4">
        <v>2341</v>
      </c>
      <c r="B2342" s="6" t="s">
        <v>1624</v>
      </c>
      <c r="C2342" s="12" t="s">
        <v>3208</v>
      </c>
      <c r="D2342" s="5">
        <v>20000000</v>
      </c>
      <c r="E2342" s="5">
        <v>8888355</v>
      </c>
      <c r="F2342" s="5">
        <v>16723377</v>
      </c>
      <c r="G2342" s="5"/>
    </row>
    <row r="2343" spans="1:7">
      <c r="A2343" s="4">
        <v>2342</v>
      </c>
      <c r="B2343" s="6" t="s">
        <v>810</v>
      </c>
      <c r="C2343" s="12" t="s">
        <v>3007</v>
      </c>
      <c r="D2343" s="5">
        <v>20000000</v>
      </c>
      <c r="E2343" s="5">
        <v>8580428</v>
      </c>
      <c r="F2343" s="5">
        <v>46790428</v>
      </c>
      <c r="G2343" s="5"/>
    </row>
    <row r="2344" spans="1:7">
      <c r="A2344" s="4">
        <v>2343</v>
      </c>
      <c r="B2344" s="6">
        <v>38604</v>
      </c>
      <c r="C2344" s="12" t="s">
        <v>3209</v>
      </c>
      <c r="D2344" s="5">
        <v>20000000</v>
      </c>
      <c r="E2344" s="5">
        <v>8330720</v>
      </c>
      <c r="F2344" s="5">
        <v>10393696</v>
      </c>
      <c r="G2344" s="5"/>
    </row>
    <row r="2345" spans="1:7">
      <c r="A2345" s="4">
        <v>2344</v>
      </c>
      <c r="B2345" s="6">
        <v>39203</v>
      </c>
      <c r="C2345" s="12" t="s">
        <v>3210</v>
      </c>
      <c r="D2345" s="5">
        <v>20000000</v>
      </c>
      <c r="E2345" s="5">
        <v>8135024</v>
      </c>
      <c r="F2345" s="5">
        <v>8135024</v>
      </c>
      <c r="G2345" s="5"/>
    </row>
    <row r="2346" spans="1:7">
      <c r="A2346" s="4">
        <v>2345</v>
      </c>
      <c r="B2346" s="6">
        <v>41985</v>
      </c>
      <c r="C2346" s="12" t="s">
        <v>3211</v>
      </c>
      <c r="D2346" s="5">
        <v>20000000</v>
      </c>
      <c r="E2346" s="5">
        <v>8110975</v>
      </c>
      <c r="F2346" s="5">
        <v>8692898</v>
      </c>
      <c r="G2346" s="5"/>
    </row>
    <row r="2347" spans="1:7">
      <c r="A2347" s="4">
        <v>2346</v>
      </c>
      <c r="B2347" s="6" t="s">
        <v>1324</v>
      </c>
      <c r="C2347" s="12" t="s">
        <v>3212</v>
      </c>
      <c r="D2347" s="5">
        <v>20000000</v>
      </c>
      <c r="E2347" s="5">
        <v>8047525</v>
      </c>
      <c r="F2347" s="5">
        <v>8047525</v>
      </c>
      <c r="G2347" s="5"/>
    </row>
    <row r="2348" spans="1:7">
      <c r="A2348" s="4">
        <v>2347</v>
      </c>
      <c r="B2348" s="6">
        <v>41588</v>
      </c>
      <c r="C2348" s="12" t="s">
        <v>3213</v>
      </c>
      <c r="D2348" s="5">
        <v>20000000</v>
      </c>
      <c r="E2348" s="5">
        <v>8008161</v>
      </c>
      <c r="F2348" s="5">
        <v>18273009</v>
      </c>
      <c r="G2348" s="5"/>
    </row>
    <row r="2349" spans="1:7">
      <c r="A2349" s="4">
        <v>2348</v>
      </c>
      <c r="B2349" s="6">
        <v>25204</v>
      </c>
      <c r="C2349" s="12" t="s">
        <v>3214</v>
      </c>
      <c r="D2349" s="5">
        <v>20000000</v>
      </c>
      <c r="E2349" s="5">
        <v>8000000</v>
      </c>
      <c r="F2349" s="5">
        <v>8000000</v>
      </c>
      <c r="G2349" s="5"/>
    </row>
    <row r="2350" spans="1:7">
      <c r="A2350" s="4">
        <v>2349</v>
      </c>
      <c r="B2350" s="6" t="s">
        <v>3215</v>
      </c>
      <c r="C2350" s="12" t="s">
        <v>3216</v>
      </c>
      <c r="D2350" s="5">
        <v>20000000</v>
      </c>
      <c r="E2350" s="5">
        <v>7578946</v>
      </c>
      <c r="F2350" s="5">
        <v>28058652</v>
      </c>
      <c r="G2350" s="5"/>
    </row>
    <row r="2351" spans="1:7">
      <c r="A2351" s="4">
        <v>2350</v>
      </c>
      <c r="B2351" s="6" t="s">
        <v>1269</v>
      </c>
      <c r="C2351" s="12" t="s">
        <v>3217</v>
      </c>
      <c r="D2351" s="5">
        <v>20000000</v>
      </c>
      <c r="E2351" s="5">
        <v>7535331</v>
      </c>
      <c r="F2351" s="5">
        <v>8284331</v>
      </c>
      <c r="G2351" s="5"/>
    </row>
    <row r="2352" spans="1:7">
      <c r="A2352" s="4">
        <v>2351</v>
      </c>
      <c r="B2352" s="6">
        <v>39517</v>
      </c>
      <c r="C2352" s="12" t="s">
        <v>3218</v>
      </c>
      <c r="D2352" s="5">
        <v>20000000</v>
      </c>
      <c r="E2352" s="5">
        <v>7013191</v>
      </c>
      <c r="F2352" s="5">
        <v>7022183</v>
      </c>
      <c r="G2352" s="5"/>
    </row>
    <row r="2353" spans="1:7">
      <c r="A2353" s="4">
        <v>2352</v>
      </c>
      <c r="B2353" s="6" t="s">
        <v>1351</v>
      </c>
      <c r="C2353" s="12" t="s">
        <v>3219</v>
      </c>
      <c r="D2353" s="5">
        <v>20000000</v>
      </c>
      <c r="E2353" s="5">
        <v>6882696</v>
      </c>
      <c r="F2353" s="5">
        <v>6882696</v>
      </c>
      <c r="G2353" s="5"/>
    </row>
    <row r="2354" spans="1:7">
      <c r="A2354" s="4">
        <v>2353</v>
      </c>
      <c r="B2354" s="6">
        <v>39449</v>
      </c>
      <c r="C2354" s="12" t="s">
        <v>3220</v>
      </c>
      <c r="D2354" s="5">
        <v>20000000</v>
      </c>
      <c r="E2354" s="5">
        <v>6575282</v>
      </c>
      <c r="F2354" s="5">
        <v>6947084</v>
      </c>
      <c r="G2354" s="5"/>
    </row>
    <row r="2355" spans="1:7">
      <c r="A2355" s="4">
        <v>2354</v>
      </c>
      <c r="B2355" s="6" t="s">
        <v>2388</v>
      </c>
      <c r="C2355" s="12" t="s">
        <v>3221</v>
      </c>
      <c r="D2355" s="5">
        <v>20000000</v>
      </c>
      <c r="E2355" s="5">
        <v>6485961</v>
      </c>
      <c r="F2355" s="5">
        <v>7965983</v>
      </c>
      <c r="G2355" s="5"/>
    </row>
    <row r="2356" spans="1:7">
      <c r="A2356" s="4">
        <v>2355</v>
      </c>
      <c r="B2356" s="6" t="s">
        <v>461</v>
      </c>
      <c r="C2356" s="12" t="s">
        <v>3222</v>
      </c>
      <c r="D2356" s="5">
        <v>20000000</v>
      </c>
      <c r="E2356" s="5">
        <v>6201757</v>
      </c>
      <c r="F2356" s="5">
        <v>6201757</v>
      </c>
      <c r="G2356" s="5"/>
    </row>
    <row r="2357" spans="1:7">
      <c r="A2357" s="4">
        <v>2356</v>
      </c>
      <c r="B2357" s="6" t="s">
        <v>477</v>
      </c>
      <c r="C2357" s="12" t="s">
        <v>3223</v>
      </c>
      <c r="D2357" s="5">
        <v>20000000</v>
      </c>
      <c r="E2357" s="5">
        <v>6002756</v>
      </c>
      <c r="F2357" s="5">
        <v>8300821</v>
      </c>
      <c r="G2357" s="5"/>
    </row>
    <row r="2358" spans="1:7">
      <c r="A2358" s="4">
        <v>2357</v>
      </c>
      <c r="B2358" s="6" t="s">
        <v>1976</v>
      </c>
      <c r="C2358" s="12" t="s">
        <v>3224</v>
      </c>
      <c r="D2358" s="5">
        <v>20000000</v>
      </c>
      <c r="E2358" s="5">
        <v>5749134</v>
      </c>
      <c r="F2358" s="5">
        <v>6071433</v>
      </c>
      <c r="G2358" s="5"/>
    </row>
    <row r="2359" spans="1:7">
      <c r="A2359" s="4">
        <v>2358</v>
      </c>
      <c r="B2359" s="6" t="s">
        <v>129</v>
      </c>
      <c r="C2359" s="12" t="s">
        <v>3225</v>
      </c>
      <c r="D2359" s="5">
        <v>20000000</v>
      </c>
      <c r="E2359" s="5">
        <v>5702083</v>
      </c>
      <c r="F2359" s="5">
        <v>14807531</v>
      </c>
      <c r="G2359" s="5"/>
    </row>
    <row r="2360" spans="1:7">
      <c r="A2360" s="4">
        <v>2359</v>
      </c>
      <c r="B2360" s="6">
        <v>38905</v>
      </c>
      <c r="C2360" s="12" t="s">
        <v>3226</v>
      </c>
      <c r="D2360" s="5">
        <v>20000000</v>
      </c>
      <c r="E2360" s="5">
        <v>5501616</v>
      </c>
      <c r="F2360" s="5">
        <v>7405084</v>
      </c>
      <c r="G2360" s="5"/>
    </row>
    <row r="2361" spans="1:7">
      <c r="A2361" s="4">
        <v>2360</v>
      </c>
      <c r="B2361" s="6" t="s">
        <v>1979</v>
      </c>
      <c r="C2361" s="12" t="s">
        <v>3227</v>
      </c>
      <c r="D2361" s="5">
        <v>20000000</v>
      </c>
      <c r="E2361" s="5">
        <v>5210988</v>
      </c>
      <c r="F2361" s="5">
        <v>12967829</v>
      </c>
      <c r="G2361" s="5"/>
    </row>
    <row r="2362" spans="1:7">
      <c r="A2362" s="4">
        <v>2361</v>
      </c>
      <c r="B2362" s="6" t="s">
        <v>2723</v>
      </c>
      <c r="C2362" s="12" t="s">
        <v>3228</v>
      </c>
      <c r="D2362" s="5">
        <v>20000000</v>
      </c>
      <c r="E2362" s="5">
        <v>5178569</v>
      </c>
      <c r="F2362" s="5">
        <v>8178569</v>
      </c>
      <c r="G2362" s="5"/>
    </row>
    <row r="2363" spans="1:7">
      <c r="A2363" s="4">
        <v>2362</v>
      </c>
      <c r="B2363" s="6" t="s">
        <v>1821</v>
      </c>
      <c r="C2363" s="12" t="s">
        <v>3229</v>
      </c>
      <c r="D2363" s="5">
        <v>20000000</v>
      </c>
      <c r="E2363" s="5">
        <v>5005899</v>
      </c>
      <c r="F2363" s="5">
        <v>14603001</v>
      </c>
      <c r="G2363" s="5"/>
    </row>
    <row r="2364" spans="1:7">
      <c r="A2364" s="4">
        <v>2363</v>
      </c>
      <c r="B2364" s="6" t="s">
        <v>1347</v>
      </c>
      <c r="C2364" s="12" t="s">
        <v>3230</v>
      </c>
      <c r="D2364" s="5">
        <v>20000000</v>
      </c>
      <c r="E2364" s="5">
        <v>4452423</v>
      </c>
      <c r="F2364" s="5">
        <v>4453327</v>
      </c>
      <c r="G2364" s="5"/>
    </row>
    <row r="2365" spans="1:7">
      <c r="A2365" s="4">
        <v>2364</v>
      </c>
      <c r="B2365" s="6">
        <v>39517</v>
      </c>
      <c r="C2365" s="12" t="s">
        <v>3231</v>
      </c>
      <c r="D2365" s="5">
        <v>20000000</v>
      </c>
      <c r="E2365" s="5">
        <v>4442377</v>
      </c>
      <c r="F2365" s="5">
        <v>4504111</v>
      </c>
      <c r="G2365" s="5"/>
    </row>
    <row r="2366" spans="1:7">
      <c r="A2366" s="4">
        <v>2365</v>
      </c>
      <c r="B2366" s="6" t="s">
        <v>658</v>
      </c>
      <c r="C2366" s="12" t="s">
        <v>3232</v>
      </c>
      <c r="D2366" s="5">
        <v>20000000</v>
      </c>
      <c r="E2366" s="5">
        <v>4017609</v>
      </c>
      <c r="F2366" s="5">
        <v>12397613</v>
      </c>
      <c r="G2366" s="5"/>
    </row>
    <row r="2367" spans="1:7">
      <c r="A2367" s="4">
        <v>2366</v>
      </c>
      <c r="B2367" s="6">
        <v>41099</v>
      </c>
      <c r="C2367" s="12" t="s">
        <v>3233</v>
      </c>
      <c r="D2367" s="5">
        <v>20000000</v>
      </c>
      <c r="E2367" s="5">
        <v>3763583</v>
      </c>
      <c r="F2367" s="5">
        <v>25361206</v>
      </c>
      <c r="G2367" s="5"/>
    </row>
    <row r="2368" spans="1:7">
      <c r="A2368" s="4">
        <v>2367</v>
      </c>
      <c r="B2368" s="6" t="s">
        <v>230</v>
      </c>
      <c r="C2368" s="12" t="s">
        <v>3234</v>
      </c>
      <c r="D2368" s="5">
        <v>20000000</v>
      </c>
      <c r="E2368" s="5">
        <v>3531756</v>
      </c>
      <c r="F2368" s="5">
        <v>5531756</v>
      </c>
      <c r="G2368" s="5"/>
    </row>
    <row r="2369" spans="1:7">
      <c r="A2369" s="4">
        <v>2368</v>
      </c>
      <c r="B2369" s="6" t="s">
        <v>1347</v>
      </c>
      <c r="C2369" s="12" t="s">
        <v>3235</v>
      </c>
      <c r="D2369" s="5">
        <v>20000000</v>
      </c>
      <c r="E2369" s="5">
        <v>3083538</v>
      </c>
      <c r="F2369" s="5">
        <v>4383538</v>
      </c>
      <c r="G2369" s="5"/>
    </row>
    <row r="2370" spans="1:7">
      <c r="A2370" s="4">
        <v>2369</v>
      </c>
      <c r="B2370" s="6" t="s">
        <v>3236</v>
      </c>
      <c r="C2370" s="12" t="s">
        <v>3237</v>
      </c>
      <c r="D2370" s="5">
        <v>20000000</v>
      </c>
      <c r="E2370" s="5">
        <v>2374107</v>
      </c>
      <c r="F2370" s="5">
        <v>150350000</v>
      </c>
      <c r="G2370" s="5"/>
    </row>
    <row r="2371" spans="1:7">
      <c r="A2371" s="4">
        <v>2370</v>
      </c>
      <c r="B2371" s="6" t="s">
        <v>2530</v>
      </c>
      <c r="C2371" s="12" t="s">
        <v>3238</v>
      </c>
      <c r="D2371" s="5">
        <v>20000000</v>
      </c>
      <c r="E2371" s="5">
        <v>2353728</v>
      </c>
      <c r="F2371" s="5">
        <v>8361736</v>
      </c>
      <c r="G2371" s="5"/>
    </row>
    <row r="2372" spans="1:7">
      <c r="A2372" s="4">
        <v>2371</v>
      </c>
      <c r="B2372" s="6" t="s">
        <v>2812</v>
      </c>
      <c r="C2372" s="12" t="s">
        <v>3239</v>
      </c>
      <c r="D2372" s="5">
        <v>20000000</v>
      </c>
      <c r="E2372" s="5">
        <v>2246000</v>
      </c>
      <c r="F2372" s="5">
        <v>2246000</v>
      </c>
      <c r="G2372" s="5"/>
    </row>
    <row r="2373" spans="1:7">
      <c r="A2373" s="4">
        <v>2372</v>
      </c>
      <c r="B2373" s="6" t="s">
        <v>2589</v>
      </c>
      <c r="C2373" s="12" t="s">
        <v>3240</v>
      </c>
      <c r="D2373" s="5">
        <v>20000000</v>
      </c>
      <c r="E2373" s="5">
        <v>2000000</v>
      </c>
      <c r="F2373" s="5">
        <v>2000000</v>
      </c>
      <c r="G2373" s="5"/>
    </row>
    <row r="2374" spans="1:7">
      <c r="A2374" s="4">
        <v>2373</v>
      </c>
      <c r="B2374" s="6" t="s">
        <v>3241</v>
      </c>
      <c r="C2374" s="12" t="s">
        <v>3242</v>
      </c>
      <c r="D2374" s="5">
        <v>20000000</v>
      </c>
      <c r="E2374" s="5">
        <v>1903493</v>
      </c>
      <c r="F2374" s="5">
        <v>1903493</v>
      </c>
      <c r="G2374" s="5"/>
    </row>
    <row r="2375" spans="1:7">
      <c r="A2375" s="4">
        <v>2374</v>
      </c>
      <c r="B2375" s="6">
        <v>38842</v>
      </c>
      <c r="C2375" s="12" t="s">
        <v>3243</v>
      </c>
      <c r="D2375" s="5">
        <v>20000000</v>
      </c>
      <c r="E2375" s="5">
        <v>1903434</v>
      </c>
      <c r="F2375" s="5">
        <v>5313608</v>
      </c>
      <c r="G2375" s="5"/>
    </row>
    <row r="2376" spans="1:7">
      <c r="A2376" s="4">
        <v>2375</v>
      </c>
      <c r="B2376" s="6" t="s">
        <v>1777</v>
      </c>
      <c r="C2376" s="12" t="s">
        <v>3244</v>
      </c>
      <c r="D2376" s="5">
        <v>20000000</v>
      </c>
      <c r="E2376" s="5">
        <v>1646664</v>
      </c>
      <c r="F2376" s="5">
        <v>1646664</v>
      </c>
      <c r="G2376" s="5"/>
    </row>
    <row r="2377" spans="1:7">
      <c r="A2377" s="4">
        <v>2376</v>
      </c>
      <c r="B2377" s="6">
        <v>37419</v>
      </c>
      <c r="C2377" s="12" t="s">
        <v>3245</v>
      </c>
      <c r="D2377" s="5">
        <v>20000000</v>
      </c>
      <c r="E2377" s="5">
        <v>1190018</v>
      </c>
      <c r="F2377" s="5">
        <v>5345869</v>
      </c>
      <c r="G2377" s="5"/>
    </row>
    <row r="2378" spans="1:7">
      <c r="A2378" s="4">
        <v>2377</v>
      </c>
      <c r="B2378" s="6" t="s">
        <v>354</v>
      </c>
      <c r="C2378" s="12" t="s">
        <v>3246</v>
      </c>
      <c r="D2378" s="5">
        <v>20000000</v>
      </c>
      <c r="E2378" s="5">
        <v>1186538</v>
      </c>
      <c r="F2378" s="5">
        <v>6093725</v>
      </c>
      <c r="G2378" s="5"/>
    </row>
    <row r="2379" spans="1:7">
      <c r="A2379" s="4">
        <v>2378</v>
      </c>
      <c r="B2379" s="6" t="s">
        <v>2647</v>
      </c>
      <c r="C2379" s="12" t="s">
        <v>3247</v>
      </c>
      <c r="D2379" s="5">
        <v>20000000</v>
      </c>
      <c r="E2379" s="5">
        <v>1065907</v>
      </c>
      <c r="F2379" s="5">
        <v>1065907</v>
      </c>
      <c r="G2379" s="5"/>
    </row>
    <row r="2380" spans="1:7">
      <c r="A2380" s="4">
        <v>2379</v>
      </c>
      <c r="B2380" s="6" t="s">
        <v>3248</v>
      </c>
      <c r="C2380" s="12" t="s">
        <v>3249</v>
      </c>
      <c r="D2380" s="5">
        <v>20000000</v>
      </c>
      <c r="E2380" s="5">
        <v>1031872</v>
      </c>
      <c r="F2380" s="5">
        <v>8221700</v>
      </c>
      <c r="G2380" s="5"/>
    </row>
    <row r="2381" spans="1:7">
      <c r="A2381" s="4">
        <v>2380</v>
      </c>
      <c r="B2381" s="6" t="s">
        <v>1599</v>
      </c>
      <c r="C2381" s="12" t="s">
        <v>3250</v>
      </c>
      <c r="D2381" s="5">
        <v>20000000</v>
      </c>
      <c r="E2381" s="5">
        <v>882710</v>
      </c>
      <c r="F2381" s="5">
        <v>2282710</v>
      </c>
      <c r="G2381" s="5"/>
    </row>
    <row r="2382" spans="1:7">
      <c r="A2382" s="4">
        <v>2381</v>
      </c>
      <c r="B2382" s="6">
        <v>40249</v>
      </c>
      <c r="C2382" s="12" t="s">
        <v>3251</v>
      </c>
      <c r="D2382" s="5">
        <v>20000000</v>
      </c>
      <c r="E2382" s="5">
        <v>582024</v>
      </c>
      <c r="F2382" s="5">
        <v>873617</v>
      </c>
      <c r="G2382" s="5"/>
    </row>
    <row r="2383" spans="1:7">
      <c r="A2383" s="4">
        <v>2382</v>
      </c>
      <c r="B2383" s="6" t="s">
        <v>2812</v>
      </c>
      <c r="C2383" s="12" t="s">
        <v>3252</v>
      </c>
      <c r="D2383" s="5">
        <v>20000000</v>
      </c>
      <c r="E2383" s="5">
        <v>538460</v>
      </c>
      <c r="F2383" s="5">
        <v>3407430</v>
      </c>
      <c r="G2383" s="5"/>
    </row>
    <row r="2384" spans="1:7">
      <c r="A2384" s="4">
        <v>2383</v>
      </c>
      <c r="B2384" s="6" t="s">
        <v>1456</v>
      </c>
      <c r="C2384" s="12" t="s">
        <v>3253</v>
      </c>
      <c r="D2384" s="5">
        <v>20000000</v>
      </c>
      <c r="E2384" s="5">
        <v>468867</v>
      </c>
      <c r="F2384" s="5">
        <v>10468867</v>
      </c>
      <c r="G2384" s="5"/>
    </row>
    <row r="2385" spans="1:7">
      <c r="A2385" s="4">
        <v>2384</v>
      </c>
      <c r="B2385" s="6" t="s">
        <v>619</v>
      </c>
      <c r="C2385" s="12" t="s">
        <v>3254</v>
      </c>
      <c r="D2385" s="5">
        <v>20000000</v>
      </c>
      <c r="E2385" s="5">
        <v>375474</v>
      </c>
      <c r="F2385" s="5">
        <v>375474</v>
      </c>
      <c r="G2385" s="5"/>
    </row>
    <row r="2386" spans="1:7">
      <c r="A2386" s="4">
        <v>2385</v>
      </c>
      <c r="B2386" s="6">
        <v>34647</v>
      </c>
      <c r="C2386" s="12" t="s">
        <v>3255</v>
      </c>
      <c r="D2386" s="5">
        <v>20000000</v>
      </c>
      <c r="E2386" s="5">
        <v>305070</v>
      </c>
      <c r="F2386" s="5">
        <v>305070</v>
      </c>
      <c r="G2386" s="5"/>
    </row>
    <row r="2387" spans="1:7">
      <c r="A2387" s="4">
        <v>2386</v>
      </c>
      <c r="B2387" s="6">
        <v>40463</v>
      </c>
      <c r="C2387" s="12" t="s">
        <v>3256</v>
      </c>
      <c r="D2387" s="5">
        <v>20000000</v>
      </c>
      <c r="E2387" s="5">
        <v>277943</v>
      </c>
      <c r="F2387" s="5">
        <v>277943</v>
      </c>
      <c r="G2387" s="5"/>
    </row>
    <row r="2388" spans="1:7">
      <c r="A2388" s="4">
        <v>2387</v>
      </c>
      <c r="B2388" s="6">
        <v>39632</v>
      </c>
      <c r="C2388" s="12" t="s">
        <v>3257</v>
      </c>
      <c r="D2388" s="5">
        <v>20000000</v>
      </c>
      <c r="E2388" s="5">
        <v>206678</v>
      </c>
      <c r="F2388" s="5">
        <v>47300771</v>
      </c>
      <c r="G2388" s="5"/>
    </row>
    <row r="2389" spans="1:7">
      <c r="A2389" s="4">
        <v>2388</v>
      </c>
      <c r="B2389" s="6" t="s">
        <v>2612</v>
      </c>
      <c r="C2389" s="12" t="s">
        <v>3258</v>
      </c>
      <c r="D2389" s="5">
        <v>20000000</v>
      </c>
      <c r="E2389" s="5">
        <v>146072</v>
      </c>
      <c r="F2389" s="5">
        <v>26146072</v>
      </c>
      <c r="G2389" s="5"/>
    </row>
    <row r="2390" spans="1:7">
      <c r="A2390" s="4">
        <v>2389</v>
      </c>
      <c r="B2390" s="6" t="s">
        <v>2535</v>
      </c>
      <c r="C2390" s="12" t="s">
        <v>3259</v>
      </c>
      <c r="D2390" s="5">
        <v>20000000</v>
      </c>
      <c r="E2390" s="5">
        <v>121972</v>
      </c>
      <c r="F2390" s="5">
        <v>5694213</v>
      </c>
      <c r="G2390" s="5"/>
    </row>
    <row r="2391" spans="1:7">
      <c r="A2391" s="4">
        <v>2390</v>
      </c>
      <c r="B2391" s="6" t="s">
        <v>2568</v>
      </c>
      <c r="C2391" s="12" t="s">
        <v>3260</v>
      </c>
      <c r="D2391" s="5">
        <v>20000000</v>
      </c>
      <c r="E2391" s="5">
        <v>55039</v>
      </c>
      <c r="F2391" s="5">
        <v>14883495</v>
      </c>
      <c r="G2391" s="5"/>
    </row>
    <row r="2392" spans="1:7">
      <c r="A2392" s="4">
        <v>2391</v>
      </c>
      <c r="B2392" s="6" t="s">
        <v>1526</v>
      </c>
      <c r="C2392" s="12" t="s">
        <v>3261</v>
      </c>
      <c r="D2392" s="5">
        <v>20000000</v>
      </c>
      <c r="E2392" s="4">
        <v>0</v>
      </c>
      <c r="F2392" s="5">
        <v>38585047</v>
      </c>
      <c r="G2392" s="5"/>
    </row>
    <row r="2393" spans="1:7">
      <c r="A2393" s="4">
        <v>2392</v>
      </c>
      <c r="B2393" s="6" t="s">
        <v>828</v>
      </c>
      <c r="C2393" s="12" t="s">
        <v>3262</v>
      </c>
      <c r="D2393" s="5">
        <v>20000000</v>
      </c>
      <c r="E2393" s="4">
        <v>0</v>
      </c>
      <c r="F2393" s="5">
        <v>34454631</v>
      </c>
      <c r="G2393" s="5"/>
    </row>
    <row r="2394" spans="1:7">
      <c r="A2394" s="4">
        <v>2393</v>
      </c>
      <c r="B2394" s="6" t="s">
        <v>3263</v>
      </c>
      <c r="C2394" s="12" t="s">
        <v>3264</v>
      </c>
      <c r="D2394" s="5">
        <v>20000000</v>
      </c>
      <c r="E2394" s="4">
        <v>0</v>
      </c>
      <c r="F2394" s="5">
        <v>22139590</v>
      </c>
      <c r="G2394" s="5"/>
    </row>
    <row r="2395" spans="1:7">
      <c r="A2395" s="4">
        <v>2394</v>
      </c>
      <c r="B2395" s="6" t="s">
        <v>3265</v>
      </c>
      <c r="C2395" s="12" t="s">
        <v>3266</v>
      </c>
      <c r="D2395" s="5">
        <v>20000000</v>
      </c>
      <c r="E2395" s="4">
        <v>0</v>
      </c>
      <c r="F2395" s="5">
        <v>5918742</v>
      </c>
      <c r="G2395" s="5"/>
    </row>
    <row r="2396" spans="1:7">
      <c r="A2396" s="4">
        <v>2395</v>
      </c>
      <c r="B2396" s="6" t="s">
        <v>420</v>
      </c>
      <c r="C2396" s="12" t="s">
        <v>3267</v>
      </c>
      <c r="D2396" s="5">
        <v>20000000</v>
      </c>
      <c r="E2396" s="4">
        <v>0</v>
      </c>
      <c r="F2396" s="5">
        <v>774905</v>
      </c>
      <c r="G2396" s="5"/>
    </row>
    <row r="2397" spans="1:7">
      <c r="A2397" s="4">
        <v>2396</v>
      </c>
      <c r="B2397" s="6" t="s">
        <v>1641</v>
      </c>
      <c r="C2397" s="12" t="s">
        <v>3268</v>
      </c>
      <c r="D2397" s="5">
        <v>20000000</v>
      </c>
      <c r="E2397" s="4">
        <v>0</v>
      </c>
      <c r="F2397" s="4">
        <v>0</v>
      </c>
    </row>
    <row r="2398" spans="1:7">
      <c r="A2398" s="4">
        <v>2397</v>
      </c>
      <c r="B2398" s="6" t="s">
        <v>2572</v>
      </c>
      <c r="C2398" s="12" t="s">
        <v>3269</v>
      </c>
      <c r="D2398" s="5">
        <v>20000000</v>
      </c>
      <c r="E2398" s="4">
        <v>0</v>
      </c>
      <c r="F2398" s="4">
        <v>0</v>
      </c>
    </row>
    <row r="2399" spans="1:7">
      <c r="A2399" s="4">
        <v>2398</v>
      </c>
      <c r="B2399" s="6" t="s">
        <v>156</v>
      </c>
      <c r="C2399" s="12" t="s">
        <v>3270</v>
      </c>
      <c r="D2399" s="5">
        <v>20000000</v>
      </c>
      <c r="E2399" s="4">
        <v>0</v>
      </c>
      <c r="F2399" s="4">
        <v>0</v>
      </c>
    </row>
    <row r="2400" spans="1:7">
      <c r="A2400" s="4">
        <v>2399</v>
      </c>
      <c r="B2400" s="6" t="s">
        <v>3271</v>
      </c>
      <c r="C2400" s="12" t="s">
        <v>3272</v>
      </c>
      <c r="D2400" s="5">
        <v>20000000</v>
      </c>
      <c r="E2400" s="4">
        <v>0</v>
      </c>
      <c r="F2400" s="4">
        <v>0</v>
      </c>
    </row>
    <row r="2401" spans="1:7">
      <c r="A2401" s="4">
        <v>2400</v>
      </c>
      <c r="B2401" s="6" t="s">
        <v>2862</v>
      </c>
      <c r="C2401" s="12" t="s">
        <v>3273</v>
      </c>
      <c r="D2401" s="5">
        <v>20000000</v>
      </c>
      <c r="E2401" s="4">
        <v>0</v>
      </c>
      <c r="F2401" s="4">
        <v>0</v>
      </c>
    </row>
    <row r="2402" spans="1:7">
      <c r="A2402" s="4">
        <v>2401</v>
      </c>
      <c r="B2402" s="6" t="s">
        <v>3274</v>
      </c>
      <c r="C2402" s="12" t="s">
        <v>3275</v>
      </c>
      <c r="D2402" s="5">
        <v>20000000</v>
      </c>
      <c r="E2402" s="4">
        <v>0</v>
      </c>
      <c r="F2402" s="4">
        <v>0</v>
      </c>
    </row>
    <row r="2403" spans="1:7">
      <c r="A2403" s="4">
        <v>2402</v>
      </c>
      <c r="B2403" s="6" t="s">
        <v>3276</v>
      </c>
      <c r="C2403" s="12" t="s">
        <v>3277</v>
      </c>
      <c r="D2403" s="5">
        <v>20000000</v>
      </c>
      <c r="E2403" s="4">
        <v>0</v>
      </c>
      <c r="F2403" s="4">
        <v>0</v>
      </c>
    </row>
    <row r="2404" spans="1:7">
      <c r="A2404" s="4">
        <v>2403</v>
      </c>
      <c r="B2404" s="6" t="s">
        <v>3145</v>
      </c>
      <c r="C2404" s="12" t="s">
        <v>3278</v>
      </c>
      <c r="D2404" s="5">
        <v>19700000</v>
      </c>
      <c r="E2404" s="5">
        <v>476270</v>
      </c>
      <c r="F2404" s="5">
        <v>16498827</v>
      </c>
      <c r="G2404" s="5"/>
    </row>
    <row r="2405" spans="1:7">
      <c r="A2405" s="4">
        <v>2404</v>
      </c>
      <c r="B2405" s="6" t="s">
        <v>2869</v>
      </c>
      <c r="C2405" s="12" t="s">
        <v>3279</v>
      </c>
      <c r="D2405" s="5">
        <v>19400000</v>
      </c>
      <c r="E2405" s="5">
        <v>8060487</v>
      </c>
      <c r="F2405" s="5">
        <v>15118795</v>
      </c>
      <c r="G2405" s="5"/>
    </row>
    <row r="2406" spans="1:7">
      <c r="A2406" s="4">
        <v>2405</v>
      </c>
      <c r="B2406" s="6" t="s">
        <v>1990</v>
      </c>
      <c r="C2406" s="12" t="s">
        <v>3280</v>
      </c>
      <c r="D2406" s="5">
        <v>19200000</v>
      </c>
      <c r="E2406" s="4">
        <v>0</v>
      </c>
      <c r="F2406" s="5">
        <v>5617460</v>
      </c>
      <c r="G2406" s="5"/>
    </row>
    <row r="2407" spans="1:7">
      <c r="A2407" s="4">
        <v>2406</v>
      </c>
      <c r="B2407" s="6" t="s">
        <v>178</v>
      </c>
      <c r="C2407" s="12" t="s">
        <v>3281</v>
      </c>
      <c r="D2407" s="5">
        <v>19100000</v>
      </c>
      <c r="E2407" s="5">
        <v>1361512</v>
      </c>
      <c r="F2407" s="5">
        <v>2406666</v>
      </c>
      <c r="G2407" s="5"/>
    </row>
    <row r="2408" spans="1:7">
      <c r="A2408" s="4">
        <v>2407</v>
      </c>
      <c r="B2408" s="6">
        <v>31113</v>
      </c>
      <c r="C2408" s="12" t="s">
        <v>3282</v>
      </c>
      <c r="D2408" s="5">
        <v>19000000</v>
      </c>
      <c r="E2408" s="5">
        <v>212259762</v>
      </c>
      <c r="F2408" s="5">
        <v>385524862</v>
      </c>
      <c r="G2408" s="5"/>
    </row>
    <row r="2409" spans="1:7">
      <c r="A2409" s="4">
        <v>2408</v>
      </c>
      <c r="B2409" s="6">
        <v>33127</v>
      </c>
      <c r="C2409" s="12" t="s">
        <v>3283</v>
      </c>
      <c r="D2409" s="5">
        <v>19000000</v>
      </c>
      <c r="E2409" s="5">
        <v>184208842</v>
      </c>
      <c r="F2409" s="5">
        <v>424200000</v>
      </c>
      <c r="G2409" s="5"/>
    </row>
    <row r="2410" spans="1:7">
      <c r="A2410" s="4">
        <v>2409</v>
      </c>
      <c r="B2410" s="6">
        <v>36714</v>
      </c>
      <c r="C2410" s="12" t="s">
        <v>3284</v>
      </c>
      <c r="D2410" s="5">
        <v>19000000</v>
      </c>
      <c r="E2410" s="5">
        <v>157019771</v>
      </c>
      <c r="F2410" s="5">
        <v>277200000</v>
      </c>
      <c r="G2410" s="5"/>
    </row>
    <row r="2411" spans="1:7">
      <c r="A2411" s="4">
        <v>2410</v>
      </c>
      <c r="B2411" s="6" t="s">
        <v>93</v>
      </c>
      <c r="C2411" s="12" t="s">
        <v>3285</v>
      </c>
      <c r="D2411" s="5">
        <v>19000000</v>
      </c>
      <c r="E2411" s="5">
        <v>100292856</v>
      </c>
      <c r="F2411" s="5">
        <v>215448997</v>
      </c>
      <c r="G2411" s="5"/>
    </row>
    <row r="2412" spans="1:7">
      <c r="A2412" s="4">
        <v>2411</v>
      </c>
      <c r="B2412" s="6">
        <v>42712</v>
      </c>
      <c r="C2412" s="12" t="s">
        <v>3286</v>
      </c>
      <c r="D2412" s="5">
        <v>19000000</v>
      </c>
      <c r="E2412" s="5">
        <v>81898547</v>
      </c>
      <c r="F2412" s="5">
        <v>90598547</v>
      </c>
      <c r="G2412" s="5"/>
    </row>
    <row r="2413" spans="1:7">
      <c r="A2413" s="4">
        <v>2412</v>
      </c>
      <c r="B2413" s="6" t="s">
        <v>3287</v>
      </c>
      <c r="C2413" s="12" t="s">
        <v>3288</v>
      </c>
      <c r="D2413" s="5">
        <v>19000000</v>
      </c>
      <c r="E2413" s="5">
        <v>58571513</v>
      </c>
      <c r="F2413" s="5">
        <v>58571513</v>
      </c>
      <c r="G2413" s="5"/>
    </row>
    <row r="2414" spans="1:7">
      <c r="A2414" s="4">
        <v>2413</v>
      </c>
      <c r="B2414" s="6">
        <v>37895</v>
      </c>
      <c r="C2414" s="12" t="s">
        <v>3289</v>
      </c>
      <c r="D2414" s="5">
        <v>19000000</v>
      </c>
      <c r="E2414" s="5">
        <v>56127162</v>
      </c>
      <c r="F2414" s="5">
        <v>101564935</v>
      </c>
      <c r="G2414" s="5"/>
    </row>
    <row r="2415" spans="1:7">
      <c r="A2415" s="4">
        <v>2414</v>
      </c>
      <c r="B2415" s="6">
        <v>40126</v>
      </c>
      <c r="C2415" s="12" t="s">
        <v>3290</v>
      </c>
      <c r="D2415" s="5">
        <v>19000000</v>
      </c>
      <c r="E2415" s="5">
        <v>51733921</v>
      </c>
      <c r="F2415" s="5">
        <v>51733921</v>
      </c>
      <c r="G2415" s="5"/>
    </row>
    <row r="2416" spans="1:7">
      <c r="A2416" s="4">
        <v>2415</v>
      </c>
      <c r="B2416" s="6" t="s">
        <v>459</v>
      </c>
      <c r="C2416" s="12" t="s">
        <v>3291</v>
      </c>
      <c r="D2416" s="5">
        <v>19000000</v>
      </c>
      <c r="E2416" s="5">
        <v>51438175</v>
      </c>
      <c r="F2416" s="5">
        <v>70164105</v>
      </c>
      <c r="G2416" s="5"/>
    </row>
    <row r="2417" spans="1:7">
      <c r="A2417" s="4">
        <v>2416</v>
      </c>
      <c r="B2417" s="6" t="s">
        <v>3292</v>
      </c>
      <c r="C2417" s="12" t="s">
        <v>3293</v>
      </c>
      <c r="D2417" s="5">
        <v>19000000</v>
      </c>
      <c r="E2417" s="5">
        <v>44017374</v>
      </c>
      <c r="F2417" s="5">
        <v>44414369</v>
      </c>
      <c r="G2417" s="5"/>
    </row>
    <row r="2418" spans="1:7">
      <c r="A2418" s="4">
        <v>2417</v>
      </c>
      <c r="B2418" s="6" t="s">
        <v>3294</v>
      </c>
      <c r="C2418" s="12" t="s">
        <v>3295</v>
      </c>
      <c r="D2418" s="5">
        <v>19000000</v>
      </c>
      <c r="E2418" s="5">
        <v>41867960</v>
      </c>
      <c r="F2418" s="5">
        <v>68467960</v>
      </c>
      <c r="G2418" s="5"/>
    </row>
    <row r="2419" spans="1:7">
      <c r="A2419" s="4">
        <v>2418</v>
      </c>
      <c r="B2419" s="6" t="s">
        <v>3236</v>
      </c>
      <c r="C2419" s="12" t="s">
        <v>3296</v>
      </c>
      <c r="D2419" s="5">
        <v>19000000</v>
      </c>
      <c r="E2419" s="5">
        <v>40846082</v>
      </c>
      <c r="F2419" s="5">
        <v>65090541</v>
      </c>
      <c r="G2419" s="5"/>
    </row>
    <row r="2420" spans="1:7">
      <c r="A2420" s="4">
        <v>2419</v>
      </c>
      <c r="B2420" s="6" t="s">
        <v>2039</v>
      </c>
      <c r="C2420" s="12" t="s">
        <v>3297</v>
      </c>
      <c r="D2420" s="5">
        <v>19000000</v>
      </c>
      <c r="E2420" s="5">
        <v>39123589</v>
      </c>
      <c r="F2420" s="5">
        <v>56445534</v>
      </c>
      <c r="G2420" s="5"/>
    </row>
    <row r="2421" spans="1:7">
      <c r="A2421" s="4">
        <v>2420</v>
      </c>
      <c r="B2421" s="6" t="s">
        <v>861</v>
      </c>
      <c r="C2421" s="12" t="s">
        <v>3298</v>
      </c>
      <c r="D2421" s="5">
        <v>19000000</v>
      </c>
      <c r="E2421" s="5">
        <v>36843682</v>
      </c>
      <c r="F2421" s="5">
        <v>45005151</v>
      </c>
      <c r="G2421" s="5"/>
    </row>
    <row r="2422" spans="1:7">
      <c r="A2422" s="4">
        <v>2421</v>
      </c>
      <c r="B2422" s="6" t="s">
        <v>2145</v>
      </c>
      <c r="C2422" s="12" t="s">
        <v>3299</v>
      </c>
      <c r="D2422" s="5">
        <v>19000000</v>
      </c>
      <c r="E2422" s="5">
        <v>27758465</v>
      </c>
      <c r="F2422" s="5">
        <v>49858465</v>
      </c>
      <c r="G2422" s="5"/>
    </row>
    <row r="2423" spans="1:7">
      <c r="A2423" s="4">
        <v>2422</v>
      </c>
      <c r="B2423" s="6">
        <v>40391</v>
      </c>
      <c r="C2423" s="12" t="s">
        <v>3300</v>
      </c>
      <c r="D2423" s="5">
        <v>19000000</v>
      </c>
      <c r="E2423" s="5">
        <v>25918920</v>
      </c>
      <c r="F2423" s="5">
        <v>32618920</v>
      </c>
      <c r="G2423" s="5"/>
    </row>
    <row r="2424" spans="1:7">
      <c r="A2424" s="4">
        <v>2423</v>
      </c>
      <c r="B2424" s="6">
        <v>41497</v>
      </c>
      <c r="C2424" s="12" t="s">
        <v>3301</v>
      </c>
      <c r="D2424" s="5">
        <v>19000000</v>
      </c>
      <c r="E2424" s="5">
        <v>21488481</v>
      </c>
      <c r="F2424" s="5">
        <v>76086711</v>
      </c>
      <c r="G2424" s="5"/>
    </row>
    <row r="2425" spans="1:7">
      <c r="A2425" s="4">
        <v>2424</v>
      </c>
      <c r="B2425" s="6" t="s">
        <v>2398</v>
      </c>
      <c r="C2425" s="12" t="s">
        <v>3302</v>
      </c>
      <c r="D2425" s="5">
        <v>19000000</v>
      </c>
      <c r="E2425" s="5">
        <v>20300218</v>
      </c>
      <c r="F2425" s="5">
        <v>34352162</v>
      </c>
      <c r="G2425" s="5"/>
    </row>
    <row r="2426" spans="1:7">
      <c r="A2426" s="4">
        <v>2425</v>
      </c>
      <c r="B2426" s="6" t="s">
        <v>3303</v>
      </c>
      <c r="C2426" s="12" t="s">
        <v>3304</v>
      </c>
      <c r="D2426" s="5">
        <v>19000000</v>
      </c>
      <c r="E2426" s="5">
        <v>15911332</v>
      </c>
      <c r="F2426" s="5">
        <v>15911332</v>
      </c>
      <c r="G2426" s="5"/>
    </row>
    <row r="2427" spans="1:7">
      <c r="A2427" s="4">
        <v>2426</v>
      </c>
      <c r="B2427" s="6">
        <v>22869</v>
      </c>
      <c r="C2427" s="12" t="s">
        <v>3305</v>
      </c>
      <c r="D2427" s="5">
        <v>19000000</v>
      </c>
      <c r="E2427" s="5">
        <v>13680000</v>
      </c>
      <c r="F2427" s="5">
        <v>13680000</v>
      </c>
      <c r="G2427" s="5"/>
    </row>
    <row r="2428" spans="1:7">
      <c r="A2428" s="4">
        <v>2427</v>
      </c>
      <c r="B2428" s="6" t="s">
        <v>983</v>
      </c>
      <c r="C2428" s="12" t="s">
        <v>3306</v>
      </c>
      <c r="D2428" s="5">
        <v>19000000</v>
      </c>
      <c r="E2428" s="5">
        <v>10049886</v>
      </c>
      <c r="F2428" s="5">
        <v>274949886</v>
      </c>
      <c r="G2428" s="5"/>
    </row>
    <row r="2429" spans="1:7">
      <c r="A2429" s="4">
        <v>2428</v>
      </c>
      <c r="B2429" s="6" t="s">
        <v>2119</v>
      </c>
      <c r="C2429" s="12" t="s">
        <v>3307</v>
      </c>
      <c r="D2429" s="5">
        <v>19000000</v>
      </c>
      <c r="E2429" s="5">
        <v>8402485</v>
      </c>
      <c r="F2429" s="5">
        <v>10412485</v>
      </c>
      <c r="G2429" s="5"/>
    </row>
    <row r="2430" spans="1:7">
      <c r="A2430" s="4">
        <v>2429</v>
      </c>
      <c r="B2430" s="6">
        <v>36039</v>
      </c>
      <c r="C2430" s="12" t="s">
        <v>3308</v>
      </c>
      <c r="D2430" s="5">
        <v>19000000</v>
      </c>
      <c r="E2430" s="5">
        <v>8123860</v>
      </c>
      <c r="F2430" s="5">
        <v>8123860</v>
      </c>
      <c r="G2430" s="5"/>
    </row>
    <row r="2431" spans="1:7">
      <c r="A2431" s="4">
        <v>2430</v>
      </c>
      <c r="B2431" s="6">
        <v>40636</v>
      </c>
      <c r="C2431" s="12" t="s">
        <v>3309</v>
      </c>
      <c r="D2431" s="5">
        <v>19000000</v>
      </c>
      <c r="E2431" s="5">
        <v>6928068</v>
      </c>
      <c r="F2431" s="5">
        <v>7576604</v>
      </c>
      <c r="G2431" s="5"/>
    </row>
    <row r="2432" spans="1:7">
      <c r="A2432" s="4">
        <v>2431</v>
      </c>
      <c r="B2432" s="6" t="s">
        <v>656</v>
      </c>
      <c r="C2432" s="12" t="s">
        <v>3310</v>
      </c>
      <c r="D2432" s="5">
        <v>19000000</v>
      </c>
      <c r="E2432" s="5">
        <v>5310554</v>
      </c>
      <c r="F2432" s="5">
        <v>5714913</v>
      </c>
      <c r="G2432" s="5"/>
    </row>
    <row r="2433" spans="1:7">
      <c r="A2433" s="4">
        <v>2432</v>
      </c>
      <c r="B2433" s="6">
        <v>23377</v>
      </c>
      <c r="C2433" s="12" t="s">
        <v>3311</v>
      </c>
      <c r="D2433" s="5">
        <v>19000000</v>
      </c>
      <c r="E2433" s="5">
        <v>4750000</v>
      </c>
      <c r="F2433" s="5">
        <v>4750000</v>
      </c>
      <c r="G2433" s="5"/>
    </row>
    <row r="2434" spans="1:7">
      <c r="A2434" s="4">
        <v>2433</v>
      </c>
      <c r="B2434" s="6" t="s">
        <v>2679</v>
      </c>
      <c r="C2434" s="12" t="s">
        <v>3312</v>
      </c>
      <c r="D2434" s="5">
        <v>19000000</v>
      </c>
      <c r="E2434" s="5">
        <v>2119994</v>
      </c>
      <c r="F2434" s="5">
        <v>2119994</v>
      </c>
      <c r="G2434" s="5"/>
    </row>
    <row r="2435" spans="1:7">
      <c r="A2435" s="4">
        <v>2434</v>
      </c>
      <c r="B2435" s="6" t="s">
        <v>1362</v>
      </c>
      <c r="C2435" s="12" t="s">
        <v>3313</v>
      </c>
      <c r="D2435" s="5">
        <v>19000000</v>
      </c>
      <c r="E2435" s="5">
        <v>1353824</v>
      </c>
      <c r="F2435" s="5">
        <v>1353824</v>
      </c>
      <c r="G2435" s="5"/>
    </row>
    <row r="2436" spans="1:7">
      <c r="A2436" s="4">
        <v>2435</v>
      </c>
      <c r="B2436" s="6" t="s">
        <v>2489</v>
      </c>
      <c r="C2436" s="12" t="s">
        <v>3314</v>
      </c>
      <c r="D2436" s="5">
        <v>19000000</v>
      </c>
      <c r="E2436" s="4">
        <v>0</v>
      </c>
      <c r="F2436" s="4">
        <v>0</v>
      </c>
    </row>
    <row r="2437" spans="1:7">
      <c r="A2437" s="4">
        <v>2436</v>
      </c>
      <c r="B2437" s="6" t="s">
        <v>771</v>
      </c>
      <c r="C2437" s="12" t="s">
        <v>3315</v>
      </c>
      <c r="D2437" s="5">
        <v>18975000</v>
      </c>
      <c r="E2437" s="5">
        <v>20700082</v>
      </c>
      <c r="F2437" s="5">
        <v>47751015</v>
      </c>
      <c r="G2437" s="5"/>
    </row>
    <row r="2438" spans="1:7">
      <c r="A2438" s="4">
        <v>2437</v>
      </c>
      <c r="B2438" s="6" t="s">
        <v>510</v>
      </c>
      <c r="C2438" s="12" t="s">
        <v>3316</v>
      </c>
      <c r="D2438" s="5">
        <v>18900000</v>
      </c>
      <c r="E2438" s="5">
        <v>320700</v>
      </c>
      <c r="F2438" s="5">
        <v>26063572</v>
      </c>
      <c r="G2438" s="5"/>
    </row>
    <row r="2439" spans="1:7">
      <c r="A2439" s="4">
        <v>2438</v>
      </c>
      <c r="B2439" s="6" t="s">
        <v>3317</v>
      </c>
      <c r="C2439" s="12" t="s">
        <v>3318</v>
      </c>
      <c r="D2439" s="5">
        <v>18500000</v>
      </c>
      <c r="E2439" s="5">
        <v>65233369</v>
      </c>
      <c r="F2439" s="5">
        <v>109175673</v>
      </c>
      <c r="G2439" s="5"/>
    </row>
    <row r="2440" spans="1:7">
      <c r="A2440" s="4">
        <v>2439</v>
      </c>
      <c r="B2440" s="6">
        <v>37419</v>
      </c>
      <c r="C2440" s="12" t="s">
        <v>3319</v>
      </c>
      <c r="D2440" s="5">
        <v>18500000</v>
      </c>
      <c r="E2440" s="5">
        <v>22498520</v>
      </c>
      <c r="F2440" s="5">
        <v>22498520</v>
      </c>
      <c r="G2440" s="5"/>
    </row>
    <row r="2441" spans="1:7">
      <c r="A2441" s="4">
        <v>2440</v>
      </c>
      <c r="B2441" s="6">
        <v>39854</v>
      </c>
      <c r="C2441" s="12" t="s">
        <v>3320</v>
      </c>
      <c r="D2441" s="5">
        <v>18500000</v>
      </c>
      <c r="E2441" s="5">
        <v>18451251</v>
      </c>
      <c r="F2441" s="5">
        <v>32679264</v>
      </c>
      <c r="G2441" s="5"/>
    </row>
    <row r="2442" spans="1:7">
      <c r="A2442" s="4">
        <v>2441</v>
      </c>
      <c r="B2442" s="6" t="s">
        <v>3321</v>
      </c>
      <c r="C2442" s="12" t="s">
        <v>3322</v>
      </c>
      <c r="D2442" s="5">
        <v>18500000</v>
      </c>
      <c r="E2442" s="5">
        <v>10680275</v>
      </c>
      <c r="F2442" s="5">
        <v>13711903</v>
      </c>
      <c r="G2442" s="5"/>
    </row>
    <row r="2443" spans="1:7">
      <c r="A2443" s="4">
        <v>2442</v>
      </c>
      <c r="B2443" s="6">
        <v>39545</v>
      </c>
      <c r="C2443" s="12" t="s">
        <v>3323</v>
      </c>
      <c r="D2443" s="5">
        <v>18500000</v>
      </c>
      <c r="E2443" s="5">
        <v>6198883</v>
      </c>
      <c r="F2443" s="5">
        <v>33954018</v>
      </c>
      <c r="G2443" s="5"/>
    </row>
    <row r="2444" spans="1:7">
      <c r="A2444" s="4">
        <v>2443</v>
      </c>
      <c r="B2444" s="6">
        <v>36924</v>
      </c>
      <c r="C2444" s="12" t="s">
        <v>3324</v>
      </c>
      <c r="D2444" s="5">
        <v>18500000</v>
      </c>
      <c r="E2444" s="5">
        <v>4221341</v>
      </c>
      <c r="F2444" s="5">
        <v>4221341</v>
      </c>
      <c r="G2444" s="5"/>
    </row>
    <row r="2445" spans="1:7">
      <c r="A2445" s="4">
        <v>2444</v>
      </c>
      <c r="B2445" s="6">
        <v>41887</v>
      </c>
      <c r="C2445" s="12" t="s">
        <v>3325</v>
      </c>
      <c r="D2445" s="5">
        <v>18000000</v>
      </c>
      <c r="E2445" s="5">
        <v>150086800</v>
      </c>
      <c r="F2445" s="5">
        <v>270594534</v>
      </c>
      <c r="G2445" s="5"/>
    </row>
    <row r="2446" spans="1:7">
      <c r="A2446" s="4">
        <v>2445</v>
      </c>
      <c r="B2446" s="6">
        <v>38787</v>
      </c>
      <c r="C2446" s="12" t="s">
        <v>3326</v>
      </c>
      <c r="D2446" s="5">
        <v>18000000</v>
      </c>
      <c r="E2446" s="5">
        <v>128505958</v>
      </c>
      <c r="F2446" s="5">
        <v>261443242</v>
      </c>
      <c r="G2446" s="5"/>
    </row>
    <row r="2447" spans="1:7">
      <c r="A2447" s="4">
        <v>2446</v>
      </c>
      <c r="B2447" s="6" t="s">
        <v>3327</v>
      </c>
      <c r="C2447" s="12" t="s">
        <v>3328</v>
      </c>
      <c r="D2447" s="5">
        <v>18000000</v>
      </c>
      <c r="E2447" s="5">
        <v>119920129</v>
      </c>
      <c r="F2447" s="5">
        <v>351620129</v>
      </c>
      <c r="G2447" s="5"/>
    </row>
    <row r="2448" spans="1:7">
      <c r="A2448" s="4">
        <v>2447</v>
      </c>
      <c r="B2448" s="6">
        <v>32208</v>
      </c>
      <c r="C2448" s="12" t="s">
        <v>3329</v>
      </c>
      <c r="D2448" s="5">
        <v>18000000</v>
      </c>
      <c r="E2448" s="5">
        <v>114968774</v>
      </c>
      <c r="F2448" s="5">
        <v>151668774</v>
      </c>
      <c r="G2448" s="5"/>
    </row>
    <row r="2449" spans="1:7">
      <c r="A2449" s="4">
        <v>2448</v>
      </c>
      <c r="B2449" s="6" t="s">
        <v>997</v>
      </c>
      <c r="C2449" s="12" t="s">
        <v>3330</v>
      </c>
      <c r="D2449" s="5">
        <v>18000000</v>
      </c>
      <c r="E2449" s="5">
        <v>96493426</v>
      </c>
      <c r="F2449" s="5">
        <v>141809235</v>
      </c>
      <c r="G2449" s="5"/>
    </row>
    <row r="2450" spans="1:7">
      <c r="A2450" s="4">
        <v>2449</v>
      </c>
      <c r="B2450" s="6" t="s">
        <v>2281</v>
      </c>
      <c r="C2450" s="12" t="s">
        <v>3331</v>
      </c>
      <c r="D2450" s="5">
        <v>18000000</v>
      </c>
      <c r="E2450" s="5">
        <v>86047227</v>
      </c>
      <c r="F2450" s="5">
        <v>130953026</v>
      </c>
      <c r="G2450" s="5"/>
    </row>
    <row r="2451" spans="1:7">
      <c r="A2451" s="4">
        <v>2450</v>
      </c>
      <c r="B2451" s="6">
        <v>30687</v>
      </c>
      <c r="C2451" s="12" t="s">
        <v>3332</v>
      </c>
      <c r="D2451" s="5">
        <v>18000000</v>
      </c>
      <c r="E2451" s="5">
        <v>76471046</v>
      </c>
      <c r="F2451" s="5">
        <v>87000000</v>
      </c>
      <c r="G2451" s="5"/>
    </row>
    <row r="2452" spans="1:7">
      <c r="A2452" s="4">
        <v>2451</v>
      </c>
      <c r="B2452" s="6">
        <v>38604</v>
      </c>
      <c r="C2452" s="12" t="s">
        <v>3333</v>
      </c>
      <c r="D2452" s="5">
        <v>18000000</v>
      </c>
      <c r="E2452" s="5">
        <v>75072454</v>
      </c>
      <c r="F2452" s="5">
        <v>144529078</v>
      </c>
      <c r="G2452" s="5"/>
    </row>
    <row r="2453" spans="1:7">
      <c r="A2453" s="4">
        <v>2452</v>
      </c>
      <c r="B2453" s="6">
        <v>36445</v>
      </c>
      <c r="C2453" s="12" t="s">
        <v>3334</v>
      </c>
      <c r="D2453" s="5">
        <v>18000000</v>
      </c>
      <c r="E2453" s="5">
        <v>65535067</v>
      </c>
      <c r="F2453" s="5">
        <v>92935067</v>
      </c>
      <c r="G2453" s="5"/>
    </row>
    <row r="2454" spans="1:7">
      <c r="A2454" s="4">
        <v>2453</v>
      </c>
      <c r="B2454" s="6">
        <v>38140</v>
      </c>
      <c r="C2454" s="12" t="s">
        <v>3335</v>
      </c>
      <c r="D2454" s="5">
        <v>18000000</v>
      </c>
      <c r="E2454" s="5">
        <v>65070412</v>
      </c>
      <c r="F2454" s="5">
        <v>65842412</v>
      </c>
      <c r="G2454" s="5"/>
    </row>
    <row r="2455" spans="1:7">
      <c r="A2455" s="4">
        <v>2454</v>
      </c>
      <c r="B2455" s="6" t="s">
        <v>1698</v>
      </c>
      <c r="C2455" s="12" t="s">
        <v>3336</v>
      </c>
      <c r="D2455" s="5">
        <v>18000000</v>
      </c>
      <c r="E2455" s="5">
        <v>60062868</v>
      </c>
      <c r="F2455" s="5">
        <v>92357499</v>
      </c>
      <c r="G2455" s="5"/>
    </row>
    <row r="2456" spans="1:7">
      <c r="A2456" s="4">
        <v>2455</v>
      </c>
      <c r="B2456" s="6" t="s">
        <v>616</v>
      </c>
      <c r="C2456" s="12" t="s">
        <v>3337</v>
      </c>
      <c r="D2456" s="5">
        <v>18000000</v>
      </c>
      <c r="E2456" s="5">
        <v>60060328</v>
      </c>
      <c r="F2456" s="5">
        <v>77147031</v>
      </c>
      <c r="G2456" s="5"/>
    </row>
    <row r="2457" spans="1:7">
      <c r="A2457" s="4">
        <v>2456</v>
      </c>
      <c r="B2457" s="6">
        <v>32117</v>
      </c>
      <c r="C2457" s="12" t="s">
        <v>3338</v>
      </c>
      <c r="D2457" s="5">
        <v>18000000</v>
      </c>
      <c r="E2457" s="5">
        <v>59735548</v>
      </c>
      <c r="F2457" s="5">
        <v>98267558</v>
      </c>
      <c r="G2457" s="5"/>
    </row>
    <row r="2458" spans="1:7">
      <c r="A2458" s="4">
        <v>2457</v>
      </c>
      <c r="B2458" s="6" t="s">
        <v>25</v>
      </c>
      <c r="C2458" s="12" t="s">
        <v>3339</v>
      </c>
      <c r="D2458" s="5">
        <v>18000000</v>
      </c>
      <c r="E2458" s="5">
        <v>59689605</v>
      </c>
      <c r="F2458" s="5">
        <v>91651878</v>
      </c>
      <c r="G2458" s="5"/>
    </row>
    <row r="2459" spans="1:7">
      <c r="A2459" s="4">
        <v>2458</v>
      </c>
      <c r="B2459" s="6">
        <v>35466</v>
      </c>
      <c r="C2459" s="12" t="s">
        <v>3340</v>
      </c>
      <c r="D2459" s="5">
        <v>18000000</v>
      </c>
      <c r="E2459" s="5">
        <v>53883989</v>
      </c>
      <c r="F2459" s="5">
        <v>67683989</v>
      </c>
      <c r="G2459" s="5"/>
    </row>
    <row r="2460" spans="1:7">
      <c r="A2460" s="4">
        <v>2459</v>
      </c>
      <c r="B2460" s="6" t="s">
        <v>880</v>
      </c>
      <c r="C2460" s="12" t="s">
        <v>3341</v>
      </c>
      <c r="D2460" s="5">
        <v>18000000</v>
      </c>
      <c r="E2460" s="5">
        <v>52698535</v>
      </c>
      <c r="F2460" s="5">
        <v>73695194</v>
      </c>
      <c r="G2460" s="5"/>
    </row>
    <row r="2461" spans="1:7">
      <c r="A2461" s="4">
        <v>2460</v>
      </c>
      <c r="B2461" s="6" t="s">
        <v>3342</v>
      </c>
      <c r="C2461" s="12" t="s">
        <v>3343</v>
      </c>
      <c r="D2461" s="5">
        <v>18000000</v>
      </c>
      <c r="E2461" s="5">
        <v>51973029</v>
      </c>
      <c r="F2461" s="5">
        <v>51973029</v>
      </c>
      <c r="G2461" s="5"/>
    </row>
    <row r="2462" spans="1:7">
      <c r="A2462" s="4">
        <v>2461</v>
      </c>
      <c r="B2462" s="6">
        <v>39756</v>
      </c>
      <c r="C2462" s="12" t="s">
        <v>3344</v>
      </c>
      <c r="D2462" s="5">
        <v>18000000</v>
      </c>
      <c r="E2462" s="5">
        <v>43869350</v>
      </c>
      <c r="F2462" s="5">
        <v>57193655</v>
      </c>
      <c r="G2462" s="5"/>
    </row>
    <row r="2463" spans="1:7">
      <c r="A2463" s="4">
        <v>2462</v>
      </c>
      <c r="B2463" s="6">
        <v>40759</v>
      </c>
      <c r="C2463" s="12" t="s">
        <v>3345</v>
      </c>
      <c r="D2463" s="5">
        <v>18000000</v>
      </c>
      <c r="E2463" s="5">
        <v>43853424</v>
      </c>
      <c r="F2463" s="5">
        <v>47158652</v>
      </c>
      <c r="G2463" s="5"/>
    </row>
    <row r="2464" spans="1:7">
      <c r="A2464" s="4">
        <v>2463</v>
      </c>
      <c r="B2464" s="6" t="s">
        <v>681</v>
      </c>
      <c r="C2464" s="12" t="s">
        <v>3346</v>
      </c>
      <c r="D2464" s="5">
        <v>18000000</v>
      </c>
      <c r="E2464" s="5">
        <v>43601508</v>
      </c>
      <c r="F2464" s="5">
        <v>57490024</v>
      </c>
      <c r="G2464" s="5"/>
    </row>
    <row r="2465" spans="1:7">
      <c r="A2465" s="4">
        <v>2464</v>
      </c>
      <c r="B2465" s="6" t="s">
        <v>756</v>
      </c>
      <c r="C2465" s="12" t="s">
        <v>3347</v>
      </c>
      <c r="D2465" s="5">
        <v>18000000</v>
      </c>
      <c r="E2465" s="5">
        <v>42340598</v>
      </c>
      <c r="F2465" s="5">
        <v>103215094</v>
      </c>
      <c r="G2465" s="5"/>
    </row>
    <row r="2466" spans="1:7">
      <c r="A2466" s="4">
        <v>2465</v>
      </c>
      <c r="B2466" s="6">
        <v>31695</v>
      </c>
      <c r="C2466" s="12" t="s">
        <v>3348</v>
      </c>
      <c r="D2466" s="5">
        <v>18000000</v>
      </c>
      <c r="E2466" s="5">
        <v>41382841</v>
      </c>
      <c r="F2466" s="5">
        <v>41382841</v>
      </c>
      <c r="G2466" s="5"/>
    </row>
    <row r="2467" spans="1:7">
      <c r="A2467" s="4">
        <v>2466</v>
      </c>
      <c r="B2467" s="6" t="s">
        <v>3349</v>
      </c>
      <c r="C2467" s="12" t="s">
        <v>3350</v>
      </c>
      <c r="D2467" s="5">
        <v>18000000</v>
      </c>
      <c r="E2467" s="5">
        <v>41300105</v>
      </c>
      <c r="F2467" s="5">
        <v>41300105</v>
      </c>
      <c r="G2467" s="5"/>
    </row>
    <row r="2468" spans="1:7">
      <c r="A2468" s="4">
        <v>2467</v>
      </c>
      <c r="B2468" s="6">
        <v>37561</v>
      </c>
      <c r="C2468" s="12" t="s">
        <v>3351</v>
      </c>
      <c r="D2468" s="5">
        <v>18000000</v>
      </c>
      <c r="E2468" s="5">
        <v>41059716</v>
      </c>
      <c r="F2468" s="5">
        <v>43308707</v>
      </c>
      <c r="G2468" s="5"/>
    </row>
    <row r="2469" spans="1:7">
      <c r="A2469" s="4">
        <v>2468</v>
      </c>
      <c r="B2469" s="6" t="s">
        <v>406</v>
      </c>
      <c r="C2469" s="12" t="s">
        <v>3352</v>
      </c>
      <c r="D2469" s="5">
        <v>18000000</v>
      </c>
      <c r="E2469" s="5">
        <v>33404871</v>
      </c>
      <c r="F2469" s="5">
        <v>102912961</v>
      </c>
      <c r="G2469" s="5"/>
    </row>
    <row r="2470" spans="1:7">
      <c r="A2470" s="4">
        <v>2469</v>
      </c>
      <c r="B2470" s="6" t="s">
        <v>1316</v>
      </c>
      <c r="C2470" s="12" t="s">
        <v>3353</v>
      </c>
      <c r="D2470" s="5">
        <v>18000000</v>
      </c>
      <c r="E2470" s="5">
        <v>31567134</v>
      </c>
      <c r="F2470" s="5">
        <v>77635035</v>
      </c>
      <c r="G2470" s="5"/>
    </row>
    <row r="2471" spans="1:7">
      <c r="A2471" s="4">
        <v>2470</v>
      </c>
      <c r="B2471" s="6">
        <v>37753</v>
      </c>
      <c r="C2471" s="12" t="s">
        <v>3354</v>
      </c>
      <c r="D2471" s="5">
        <v>18000000</v>
      </c>
      <c r="E2471" s="5">
        <v>30272254</v>
      </c>
      <c r="F2471" s="5">
        <v>62646763</v>
      </c>
      <c r="G2471" s="5"/>
    </row>
    <row r="2472" spans="1:7">
      <c r="A2472" s="4">
        <v>2471</v>
      </c>
      <c r="B2472" s="6" t="s">
        <v>1386</v>
      </c>
      <c r="C2472" s="12" t="s">
        <v>3355</v>
      </c>
      <c r="D2472" s="5">
        <v>18000000</v>
      </c>
      <c r="E2472" s="5">
        <v>29511112</v>
      </c>
      <c r="F2472" s="5">
        <v>37048526</v>
      </c>
      <c r="G2472" s="5"/>
    </row>
    <row r="2473" spans="1:7">
      <c r="A2473" s="4">
        <v>2472</v>
      </c>
      <c r="B2473" s="6" t="s">
        <v>3356</v>
      </c>
      <c r="C2473" s="12" t="s">
        <v>3357</v>
      </c>
      <c r="D2473" s="5">
        <v>18000000</v>
      </c>
      <c r="E2473" s="5">
        <v>26936265</v>
      </c>
      <c r="F2473" s="5">
        <v>26936265</v>
      </c>
      <c r="G2473" s="5"/>
    </row>
    <row r="2474" spans="1:7">
      <c r="A2474" s="4">
        <v>2473</v>
      </c>
      <c r="B2474" s="6" t="s">
        <v>3358</v>
      </c>
      <c r="C2474" s="12" t="s">
        <v>3359</v>
      </c>
      <c r="D2474" s="5">
        <v>18000000</v>
      </c>
      <c r="E2474" s="5">
        <v>26593580</v>
      </c>
      <c r="F2474" s="5">
        <v>26593580</v>
      </c>
      <c r="G2474" s="5"/>
    </row>
    <row r="2475" spans="1:7">
      <c r="A2475" s="4">
        <v>2474</v>
      </c>
      <c r="B2475" s="6" t="s">
        <v>3360</v>
      </c>
      <c r="C2475" s="12" t="s">
        <v>3361</v>
      </c>
      <c r="D2475" s="5">
        <v>18000000</v>
      </c>
      <c r="E2475" s="5">
        <v>26400000</v>
      </c>
      <c r="F2475" s="5">
        <v>26400000</v>
      </c>
      <c r="G2475" s="5"/>
    </row>
    <row r="2476" spans="1:7">
      <c r="A2476" s="4">
        <v>2475</v>
      </c>
      <c r="B2476" s="6" t="s">
        <v>2812</v>
      </c>
      <c r="C2476" s="12" t="s">
        <v>3362</v>
      </c>
      <c r="D2476" s="5">
        <v>18000000</v>
      </c>
      <c r="E2476" s="5">
        <v>26302731</v>
      </c>
      <c r="F2476" s="5">
        <v>42167286</v>
      </c>
      <c r="G2476" s="5"/>
    </row>
    <row r="2477" spans="1:7">
      <c r="A2477" s="4">
        <v>2476</v>
      </c>
      <c r="B2477" s="6" t="s">
        <v>3363</v>
      </c>
      <c r="C2477" s="12" t="s">
        <v>3364</v>
      </c>
      <c r="D2477" s="5">
        <v>18000000</v>
      </c>
      <c r="E2477" s="5">
        <v>24911670</v>
      </c>
      <c r="F2477" s="5">
        <v>24911670</v>
      </c>
      <c r="G2477" s="5"/>
    </row>
    <row r="2478" spans="1:7">
      <c r="A2478" s="4">
        <v>2477</v>
      </c>
      <c r="B2478" s="6">
        <v>40090</v>
      </c>
      <c r="C2478" s="12" t="s">
        <v>3365</v>
      </c>
      <c r="D2478" s="5">
        <v>18000000</v>
      </c>
      <c r="E2478" s="5">
        <v>24007324</v>
      </c>
      <c r="F2478" s="5">
        <v>27148898</v>
      </c>
      <c r="G2478" s="5"/>
    </row>
    <row r="2479" spans="1:7">
      <c r="A2479" s="4">
        <v>2478</v>
      </c>
      <c r="B2479" s="6" t="s">
        <v>3366</v>
      </c>
      <c r="C2479" s="12" t="s">
        <v>3367</v>
      </c>
      <c r="D2479" s="5">
        <v>18000000</v>
      </c>
      <c r="E2479" s="5">
        <v>23380203</v>
      </c>
      <c r="F2479" s="5">
        <v>23380203</v>
      </c>
      <c r="G2479" s="5"/>
    </row>
    <row r="2480" spans="1:7">
      <c r="A2480" s="4">
        <v>2479</v>
      </c>
      <c r="B2480" s="6" t="s">
        <v>495</v>
      </c>
      <c r="C2480" s="12" t="s">
        <v>3368</v>
      </c>
      <c r="D2480" s="5">
        <v>18000000</v>
      </c>
      <c r="E2480" s="5">
        <v>22965110</v>
      </c>
      <c r="F2480" s="5">
        <v>36133014</v>
      </c>
      <c r="G2480" s="5"/>
    </row>
    <row r="2481" spans="1:7">
      <c r="A2481" s="4">
        <v>2480</v>
      </c>
      <c r="B2481" s="6" t="s">
        <v>781</v>
      </c>
      <c r="C2481" s="12" t="s">
        <v>3369</v>
      </c>
      <c r="D2481" s="5">
        <v>18000000</v>
      </c>
      <c r="E2481" s="5">
        <v>22455510</v>
      </c>
      <c r="F2481" s="5">
        <v>80227619</v>
      </c>
      <c r="G2481" s="5"/>
    </row>
    <row r="2482" spans="1:7">
      <c r="A2482" s="4">
        <v>2481</v>
      </c>
      <c r="B2482" s="6">
        <v>31149</v>
      </c>
      <c r="C2482" s="12" t="s">
        <v>3370</v>
      </c>
      <c r="D2482" s="5">
        <v>18000000</v>
      </c>
      <c r="E2482" s="5">
        <v>19739000</v>
      </c>
      <c r="F2482" s="5">
        <v>19739000</v>
      </c>
      <c r="G2482" s="5"/>
    </row>
    <row r="2483" spans="1:7">
      <c r="A2483" s="4">
        <v>2482</v>
      </c>
      <c r="B2483" s="6">
        <v>40309</v>
      </c>
      <c r="C2483" s="12" t="s">
        <v>3371</v>
      </c>
      <c r="D2483" s="5">
        <v>18000000</v>
      </c>
      <c r="E2483" s="5">
        <v>18335230</v>
      </c>
      <c r="F2483" s="5">
        <v>60217171</v>
      </c>
      <c r="G2483" s="5"/>
    </row>
    <row r="2484" spans="1:7">
      <c r="A2484" s="4">
        <v>2483</v>
      </c>
      <c r="B2484" s="6" t="s">
        <v>342</v>
      </c>
      <c r="C2484" s="12" t="s">
        <v>3372</v>
      </c>
      <c r="D2484" s="5">
        <v>18000000</v>
      </c>
      <c r="E2484" s="5">
        <v>17266359</v>
      </c>
      <c r="F2484" s="5">
        <v>29934477</v>
      </c>
      <c r="G2484" s="5"/>
    </row>
    <row r="2485" spans="1:7">
      <c r="A2485" s="4">
        <v>2484</v>
      </c>
      <c r="B2485" s="6">
        <v>36865</v>
      </c>
      <c r="C2485" s="12" t="s">
        <v>3373</v>
      </c>
      <c r="D2485" s="5">
        <v>18000000</v>
      </c>
      <c r="E2485" s="5">
        <v>17200925</v>
      </c>
      <c r="F2485" s="5">
        <v>21361109</v>
      </c>
      <c r="G2485" s="5"/>
    </row>
    <row r="2486" spans="1:7">
      <c r="A2486" s="4">
        <v>2485</v>
      </c>
      <c r="B2486" s="6" t="s">
        <v>1483</v>
      </c>
      <c r="C2486" s="12" t="s">
        <v>3374</v>
      </c>
      <c r="D2486" s="5">
        <v>18000000</v>
      </c>
      <c r="E2486" s="5">
        <v>17062499</v>
      </c>
      <c r="F2486" s="5">
        <v>27426111</v>
      </c>
      <c r="G2486" s="5"/>
    </row>
    <row r="2487" spans="1:7">
      <c r="A2487" s="4">
        <v>2486</v>
      </c>
      <c r="B2487" s="6">
        <v>38140</v>
      </c>
      <c r="C2487" s="12" t="s">
        <v>3375</v>
      </c>
      <c r="D2487" s="5">
        <v>18000000</v>
      </c>
      <c r="E2487" s="5">
        <v>16703799</v>
      </c>
      <c r="F2487" s="5">
        <v>16959614</v>
      </c>
      <c r="G2487" s="5"/>
    </row>
    <row r="2488" spans="1:7">
      <c r="A2488" s="4">
        <v>2487</v>
      </c>
      <c r="B2488" s="6" t="s">
        <v>1953</v>
      </c>
      <c r="C2488" s="12" t="s">
        <v>3376</v>
      </c>
      <c r="D2488" s="5">
        <v>18000000</v>
      </c>
      <c r="E2488" s="5">
        <v>16131410</v>
      </c>
      <c r="F2488" s="5">
        <v>26131410</v>
      </c>
      <c r="G2488" s="5"/>
    </row>
    <row r="2489" spans="1:7">
      <c r="A2489" s="4">
        <v>2488</v>
      </c>
      <c r="B2489" s="6" t="s">
        <v>3294</v>
      </c>
      <c r="C2489" s="12" t="s">
        <v>3377</v>
      </c>
      <c r="D2489" s="5">
        <v>18000000</v>
      </c>
      <c r="E2489" s="5">
        <v>15652637</v>
      </c>
      <c r="F2489" s="5">
        <v>23889158</v>
      </c>
      <c r="G2489" s="5"/>
    </row>
    <row r="2490" spans="1:7">
      <c r="A2490" s="4">
        <v>2489</v>
      </c>
      <c r="B2490" s="6">
        <v>40391</v>
      </c>
      <c r="C2490" s="12" t="s">
        <v>3378</v>
      </c>
      <c r="D2490" s="5">
        <v>18000000</v>
      </c>
      <c r="E2490" s="5">
        <v>15285588</v>
      </c>
      <c r="F2490" s="5">
        <v>19685588</v>
      </c>
      <c r="G2490" s="5"/>
    </row>
    <row r="2491" spans="1:7">
      <c r="A2491" s="4">
        <v>2490</v>
      </c>
      <c r="B2491" s="6" t="s">
        <v>512</v>
      </c>
      <c r="C2491" s="12" t="s">
        <v>3379</v>
      </c>
      <c r="D2491" s="5">
        <v>18000000</v>
      </c>
      <c r="E2491" s="5">
        <v>15160801</v>
      </c>
      <c r="F2491" s="5">
        <v>17360801</v>
      </c>
      <c r="G2491" s="5"/>
    </row>
    <row r="2492" spans="1:7">
      <c r="A2492" s="4">
        <v>2491</v>
      </c>
      <c r="B2492" s="6">
        <v>40093</v>
      </c>
      <c r="C2492" s="12" t="s">
        <v>3380</v>
      </c>
      <c r="D2492" s="5">
        <v>18000000</v>
      </c>
      <c r="E2492" s="5">
        <v>14800725</v>
      </c>
      <c r="F2492" s="5">
        <v>16382538</v>
      </c>
      <c r="G2492" s="5"/>
    </row>
    <row r="2493" spans="1:7">
      <c r="A2493" s="4">
        <v>2492</v>
      </c>
      <c r="B2493" s="6" t="s">
        <v>3381</v>
      </c>
      <c r="C2493" s="12" t="s">
        <v>3382</v>
      </c>
      <c r="D2493" s="5">
        <v>18000000</v>
      </c>
      <c r="E2493" s="5">
        <v>13747234</v>
      </c>
      <c r="F2493" s="5">
        <v>13747234</v>
      </c>
      <c r="G2493" s="5"/>
    </row>
    <row r="2494" spans="1:7">
      <c r="A2494" s="4">
        <v>2493</v>
      </c>
      <c r="B2494" s="6" t="s">
        <v>2081</v>
      </c>
      <c r="C2494" s="12" t="s">
        <v>3383</v>
      </c>
      <c r="D2494" s="5">
        <v>18000000</v>
      </c>
      <c r="E2494" s="5">
        <v>13491653</v>
      </c>
      <c r="F2494" s="5">
        <v>27491653</v>
      </c>
      <c r="G2494" s="5"/>
    </row>
    <row r="2495" spans="1:7">
      <c r="A2495" s="4">
        <v>2494</v>
      </c>
      <c r="B2495" s="6" t="s">
        <v>3384</v>
      </c>
      <c r="C2495" s="12" t="s">
        <v>3385</v>
      </c>
      <c r="D2495" s="5">
        <v>18000000</v>
      </c>
      <c r="E2495" s="5">
        <v>13400000</v>
      </c>
      <c r="F2495" s="5">
        <v>13400000</v>
      </c>
      <c r="G2495" s="5"/>
    </row>
    <row r="2496" spans="1:7">
      <c r="A2496" s="4">
        <v>2495</v>
      </c>
      <c r="B2496" s="6" t="s">
        <v>3386</v>
      </c>
      <c r="C2496" s="12" t="s">
        <v>3387</v>
      </c>
      <c r="D2496" s="5">
        <v>18000000</v>
      </c>
      <c r="E2496" s="5">
        <v>13371528</v>
      </c>
      <c r="F2496" s="5">
        <v>14189810</v>
      </c>
      <c r="G2496" s="5"/>
    </row>
    <row r="2497" spans="1:7">
      <c r="A2497" s="4">
        <v>2496</v>
      </c>
      <c r="B2497" s="6" t="s">
        <v>3388</v>
      </c>
      <c r="C2497" s="12" t="s">
        <v>3389</v>
      </c>
      <c r="D2497" s="5">
        <v>18000000</v>
      </c>
      <c r="E2497" s="5">
        <v>10501938</v>
      </c>
      <c r="F2497" s="5">
        <v>11813989</v>
      </c>
      <c r="G2497" s="5"/>
    </row>
    <row r="2498" spans="1:7">
      <c r="A2498" s="4">
        <v>2497</v>
      </c>
      <c r="B2498" s="6" t="s">
        <v>1506</v>
      </c>
      <c r="C2498" s="12" t="s">
        <v>3390</v>
      </c>
      <c r="D2498" s="5">
        <v>18000000</v>
      </c>
      <c r="E2498" s="5">
        <v>8038061</v>
      </c>
      <c r="F2498" s="5">
        <v>16011975</v>
      </c>
      <c r="G2498" s="5"/>
    </row>
    <row r="2499" spans="1:7">
      <c r="A2499" s="4">
        <v>2498</v>
      </c>
      <c r="B2499" s="6" t="s">
        <v>1844</v>
      </c>
      <c r="C2499" s="12" t="s">
        <v>3391</v>
      </c>
      <c r="D2499" s="5">
        <v>18000000</v>
      </c>
      <c r="E2499" s="5">
        <v>7739049</v>
      </c>
      <c r="F2499" s="5">
        <v>14488705</v>
      </c>
      <c r="G2499" s="5"/>
    </row>
    <row r="2500" spans="1:7">
      <c r="A2500" s="4">
        <v>2499</v>
      </c>
      <c r="B2500" s="6" t="s">
        <v>3392</v>
      </c>
      <c r="C2500" s="12" t="s">
        <v>3393</v>
      </c>
      <c r="D2500" s="5">
        <v>18000000</v>
      </c>
      <c r="E2500" s="5">
        <v>7190505</v>
      </c>
      <c r="F2500" s="5">
        <v>7190505</v>
      </c>
      <c r="G2500" s="5"/>
    </row>
    <row r="2501" spans="1:7">
      <c r="A2501" s="4">
        <v>2500</v>
      </c>
      <c r="B2501" s="6" t="s">
        <v>3394</v>
      </c>
      <c r="C2501" s="12" t="s">
        <v>3395</v>
      </c>
      <c r="D2501" s="5">
        <v>18000000</v>
      </c>
      <c r="E2501" s="5">
        <v>6734844</v>
      </c>
      <c r="F2501" s="5">
        <v>6734844</v>
      </c>
      <c r="G2501" s="5"/>
    </row>
    <row r="2502" spans="1:7">
      <c r="A2502" s="4">
        <v>2501</v>
      </c>
      <c r="B2502" s="6" t="s">
        <v>748</v>
      </c>
      <c r="C2502" s="12" t="s">
        <v>3396</v>
      </c>
      <c r="D2502" s="5">
        <v>18000000</v>
      </c>
      <c r="E2502" s="5">
        <v>6617867</v>
      </c>
      <c r="F2502" s="5">
        <v>15696146</v>
      </c>
      <c r="G2502" s="5"/>
    </row>
    <row r="2503" spans="1:7">
      <c r="A2503" s="4">
        <v>2502</v>
      </c>
      <c r="B2503" s="6" t="s">
        <v>2532</v>
      </c>
      <c r="C2503" s="12" t="s">
        <v>3397</v>
      </c>
      <c r="D2503" s="5">
        <v>18000000</v>
      </c>
      <c r="E2503" s="5">
        <v>6000000</v>
      </c>
      <c r="F2503" s="5">
        <v>6000000</v>
      </c>
      <c r="G2503" s="5"/>
    </row>
    <row r="2504" spans="1:7">
      <c r="A2504" s="4">
        <v>2503</v>
      </c>
      <c r="B2504" s="6" t="s">
        <v>1675</v>
      </c>
      <c r="C2504" s="12" t="s">
        <v>3398</v>
      </c>
      <c r="D2504" s="5">
        <v>18000000</v>
      </c>
      <c r="E2504" s="5">
        <v>5828466</v>
      </c>
      <c r="F2504" s="5">
        <v>5828466</v>
      </c>
      <c r="G2504" s="5"/>
    </row>
    <row r="2505" spans="1:7">
      <c r="A2505" s="4">
        <v>2504</v>
      </c>
      <c r="B2505" s="6">
        <v>39605</v>
      </c>
      <c r="C2505" s="12" t="s">
        <v>3399</v>
      </c>
      <c r="D2505" s="5">
        <v>18000000</v>
      </c>
      <c r="E2505" s="5">
        <v>5705761</v>
      </c>
      <c r="F2505" s="5">
        <v>27147349</v>
      </c>
      <c r="G2505" s="5"/>
    </row>
    <row r="2506" spans="1:7">
      <c r="A2506" s="4">
        <v>2505</v>
      </c>
      <c r="B2506" s="6">
        <v>39670</v>
      </c>
      <c r="C2506" s="12" t="s">
        <v>3400</v>
      </c>
      <c r="D2506" s="5">
        <v>18000000</v>
      </c>
      <c r="E2506" s="5">
        <v>5700626</v>
      </c>
      <c r="F2506" s="5">
        <v>27794339</v>
      </c>
      <c r="G2506" s="5"/>
    </row>
    <row r="2507" spans="1:7">
      <c r="A2507" s="4">
        <v>2506</v>
      </c>
      <c r="B2507" s="6" t="s">
        <v>2549</v>
      </c>
      <c r="C2507" s="12" t="s">
        <v>3401</v>
      </c>
      <c r="D2507" s="5">
        <v>18000000</v>
      </c>
      <c r="E2507" s="5">
        <v>5675599</v>
      </c>
      <c r="F2507" s="5">
        <v>5675599</v>
      </c>
      <c r="G2507" s="5"/>
    </row>
    <row r="2508" spans="1:7">
      <c r="A2508" s="4">
        <v>2507</v>
      </c>
      <c r="B2508" s="6" t="s">
        <v>2145</v>
      </c>
      <c r="C2508" s="12" t="s">
        <v>3402</v>
      </c>
      <c r="D2508" s="5">
        <v>18000000</v>
      </c>
      <c r="E2508" s="5">
        <v>4806750</v>
      </c>
      <c r="F2508" s="5">
        <v>25941437</v>
      </c>
      <c r="G2508" s="5"/>
    </row>
    <row r="2509" spans="1:7">
      <c r="A2509" s="4">
        <v>2508</v>
      </c>
      <c r="B2509" s="6" t="s">
        <v>1341</v>
      </c>
      <c r="C2509" s="12" t="s">
        <v>3403</v>
      </c>
      <c r="D2509" s="5">
        <v>18000000</v>
      </c>
      <c r="E2509" s="5">
        <v>4501094</v>
      </c>
      <c r="F2509" s="5">
        <v>7129670</v>
      </c>
      <c r="G2509" s="5"/>
    </row>
    <row r="2510" spans="1:7">
      <c r="A2510" s="4">
        <v>2509</v>
      </c>
      <c r="B2510" s="6">
        <v>41947</v>
      </c>
      <c r="C2510" s="12" t="s">
        <v>3404</v>
      </c>
      <c r="D2510" s="5">
        <v>18000000</v>
      </c>
      <c r="E2510" s="5">
        <v>4438438</v>
      </c>
      <c r="F2510" s="5">
        <v>23910210</v>
      </c>
      <c r="G2510" s="5"/>
    </row>
    <row r="2511" spans="1:7">
      <c r="A2511" s="4">
        <v>2510</v>
      </c>
      <c r="B2511" s="6" t="s">
        <v>2298</v>
      </c>
      <c r="C2511" s="12" t="s">
        <v>3405</v>
      </c>
      <c r="D2511" s="5">
        <v>18000000</v>
      </c>
      <c r="E2511" s="5">
        <v>4100000</v>
      </c>
      <c r="F2511" s="5">
        <v>4100000</v>
      </c>
      <c r="G2511" s="5"/>
    </row>
    <row r="2512" spans="1:7">
      <c r="A2512" s="4">
        <v>2511</v>
      </c>
      <c r="B2512" s="6" t="s">
        <v>440</v>
      </c>
      <c r="C2512" s="12" t="s">
        <v>3406</v>
      </c>
      <c r="D2512" s="5">
        <v>18000000</v>
      </c>
      <c r="E2512" s="5">
        <v>3712282</v>
      </c>
      <c r="F2512" s="5">
        <v>6841142</v>
      </c>
      <c r="G2512" s="5"/>
    </row>
    <row r="2513" spans="1:7">
      <c r="A2513" s="4">
        <v>2512</v>
      </c>
      <c r="B2513" s="6" t="s">
        <v>821</v>
      </c>
      <c r="C2513" s="12" t="s">
        <v>3407</v>
      </c>
      <c r="D2513" s="5">
        <v>18000000</v>
      </c>
      <c r="E2513" s="5">
        <v>3419967</v>
      </c>
      <c r="F2513" s="5">
        <v>9082906</v>
      </c>
      <c r="G2513" s="5"/>
    </row>
    <row r="2514" spans="1:7">
      <c r="A2514" s="4">
        <v>2513</v>
      </c>
      <c r="B2514" s="6" t="s">
        <v>2393</v>
      </c>
      <c r="C2514" s="12" t="s">
        <v>3408</v>
      </c>
      <c r="D2514" s="5">
        <v>18000000</v>
      </c>
      <c r="E2514" s="5">
        <v>3203044</v>
      </c>
      <c r="F2514" s="5">
        <v>13203044</v>
      </c>
      <c r="G2514" s="5"/>
    </row>
    <row r="2515" spans="1:7">
      <c r="A2515" s="4">
        <v>2514</v>
      </c>
      <c r="B2515" s="6" t="s">
        <v>1617</v>
      </c>
      <c r="C2515" s="12" t="s">
        <v>3409</v>
      </c>
      <c r="D2515" s="5">
        <v>18000000</v>
      </c>
      <c r="E2515" s="5">
        <v>2483790</v>
      </c>
      <c r="F2515" s="5">
        <v>2483790</v>
      </c>
      <c r="G2515" s="5"/>
    </row>
    <row r="2516" spans="1:7">
      <c r="A2516" s="4">
        <v>2515</v>
      </c>
      <c r="B2516" s="6" t="s">
        <v>3410</v>
      </c>
      <c r="C2516" s="12" t="s">
        <v>3411</v>
      </c>
      <c r="D2516" s="5">
        <v>18000000</v>
      </c>
      <c r="E2516" s="5">
        <v>2222862</v>
      </c>
      <c r="F2516" s="5">
        <v>25727044</v>
      </c>
      <c r="G2516" s="5"/>
    </row>
    <row r="2517" spans="1:7">
      <c r="A2517" s="4">
        <v>2516</v>
      </c>
      <c r="B2517" s="6">
        <v>41277</v>
      </c>
      <c r="C2517" s="12" t="s">
        <v>3412</v>
      </c>
      <c r="D2517" s="5">
        <v>18000000</v>
      </c>
      <c r="E2517" s="5">
        <v>1034589</v>
      </c>
      <c r="F2517" s="5">
        <v>1199510</v>
      </c>
      <c r="G2517" s="5"/>
    </row>
    <row r="2518" spans="1:7">
      <c r="A2518" s="4">
        <v>2517</v>
      </c>
      <c r="B2518" s="6" t="s">
        <v>1935</v>
      </c>
      <c r="C2518" s="12" t="s">
        <v>3413</v>
      </c>
      <c r="D2518" s="5">
        <v>18000000</v>
      </c>
      <c r="E2518" s="5">
        <v>676698</v>
      </c>
      <c r="F2518" s="5">
        <v>676698</v>
      </c>
      <c r="G2518" s="5"/>
    </row>
    <row r="2519" spans="1:7">
      <c r="A2519" s="4">
        <v>2518</v>
      </c>
      <c r="B2519" s="6" t="s">
        <v>1219</v>
      </c>
      <c r="C2519" s="12" t="s">
        <v>3414</v>
      </c>
      <c r="D2519" s="5">
        <v>18000000</v>
      </c>
      <c r="E2519" s="5">
        <v>315000</v>
      </c>
      <c r="F2519" s="5">
        <v>315000</v>
      </c>
      <c r="G2519" s="5"/>
    </row>
    <row r="2520" spans="1:7">
      <c r="A2520" s="4">
        <v>2519</v>
      </c>
      <c r="B2520" s="6" t="s">
        <v>1793</v>
      </c>
      <c r="C2520" s="12" t="s">
        <v>3415</v>
      </c>
      <c r="D2520" s="5">
        <v>18000000</v>
      </c>
      <c r="E2520" s="5">
        <v>229311</v>
      </c>
      <c r="F2520" s="5">
        <v>229311</v>
      </c>
      <c r="G2520" s="5"/>
    </row>
    <row r="2521" spans="1:7">
      <c r="A2521" s="4">
        <v>2520</v>
      </c>
      <c r="B2521" s="6" t="s">
        <v>1136</v>
      </c>
      <c r="C2521" s="12" t="s">
        <v>3416</v>
      </c>
      <c r="D2521" s="5">
        <v>18000000</v>
      </c>
      <c r="E2521" s="5">
        <v>145526</v>
      </c>
      <c r="F2521" s="5">
        <v>157002</v>
      </c>
      <c r="G2521" s="5"/>
    </row>
    <row r="2522" spans="1:7">
      <c r="A2522" s="4">
        <v>2521</v>
      </c>
      <c r="B2522" s="6" t="s">
        <v>1247</v>
      </c>
      <c r="C2522" s="12" t="s">
        <v>3417</v>
      </c>
      <c r="D2522" s="5">
        <v>18000000</v>
      </c>
      <c r="E2522" s="5">
        <v>70644</v>
      </c>
      <c r="F2522" s="5">
        <v>2401413</v>
      </c>
      <c r="G2522" s="5"/>
    </row>
    <row r="2523" spans="1:7">
      <c r="A2523" s="4">
        <v>2522</v>
      </c>
      <c r="B2523" s="6" t="s">
        <v>1526</v>
      </c>
      <c r="C2523" s="12" t="s">
        <v>3418</v>
      </c>
      <c r="D2523" s="5">
        <v>18000000</v>
      </c>
      <c r="E2523" s="4">
        <v>0</v>
      </c>
      <c r="F2523" s="5">
        <v>627422</v>
      </c>
      <c r="G2523" s="5"/>
    </row>
    <row r="2524" spans="1:7">
      <c r="A2524" s="4">
        <v>2523</v>
      </c>
      <c r="B2524" s="6" t="s">
        <v>137</v>
      </c>
      <c r="C2524" s="12" t="s">
        <v>3419</v>
      </c>
      <c r="D2524" s="5">
        <v>18000000</v>
      </c>
      <c r="E2524" s="4">
        <v>0</v>
      </c>
      <c r="F2524" s="5">
        <v>6784</v>
      </c>
      <c r="G2524" s="5"/>
    </row>
    <row r="2525" spans="1:7">
      <c r="A2525" s="4">
        <v>2524</v>
      </c>
      <c r="B2525" s="6">
        <v>39664</v>
      </c>
      <c r="C2525" s="12" t="s">
        <v>3420</v>
      </c>
      <c r="D2525" s="5">
        <v>18000000</v>
      </c>
      <c r="E2525" s="4">
        <v>0</v>
      </c>
      <c r="F2525" s="4">
        <v>0</v>
      </c>
    </row>
    <row r="2526" spans="1:7">
      <c r="A2526" s="4">
        <v>2525</v>
      </c>
      <c r="B2526" s="6" t="s">
        <v>1083</v>
      </c>
      <c r="C2526" s="12" t="s">
        <v>3421</v>
      </c>
      <c r="D2526" s="5">
        <v>18000000</v>
      </c>
      <c r="E2526" s="4">
        <v>0</v>
      </c>
      <c r="F2526" s="4">
        <v>0</v>
      </c>
    </row>
    <row r="2527" spans="1:7">
      <c r="A2527" s="4">
        <v>2526</v>
      </c>
      <c r="B2527" s="6" t="s">
        <v>1809</v>
      </c>
      <c r="C2527" s="12" t="s">
        <v>3422</v>
      </c>
      <c r="D2527" s="5">
        <v>18000000</v>
      </c>
      <c r="E2527" s="4">
        <v>0</v>
      </c>
      <c r="F2527" s="4">
        <v>0</v>
      </c>
    </row>
    <row r="2528" spans="1:7">
      <c r="A2528" s="4">
        <v>2527</v>
      </c>
      <c r="B2528" s="6" t="s">
        <v>3093</v>
      </c>
      <c r="C2528" s="12" t="s">
        <v>3423</v>
      </c>
      <c r="D2528" s="5">
        <v>18000000</v>
      </c>
      <c r="E2528" s="4">
        <v>0</v>
      </c>
      <c r="F2528" s="4">
        <v>0</v>
      </c>
    </row>
    <row r="2529" spans="1:7">
      <c r="A2529" s="4">
        <v>2528</v>
      </c>
      <c r="B2529" s="6">
        <v>42796</v>
      </c>
      <c r="C2529" s="12" t="s">
        <v>3424</v>
      </c>
      <c r="D2529" s="5">
        <v>18000000</v>
      </c>
      <c r="E2529" s="4">
        <v>0</v>
      </c>
      <c r="F2529" s="4">
        <v>0</v>
      </c>
    </row>
    <row r="2530" spans="1:7">
      <c r="A2530" s="4">
        <v>2529</v>
      </c>
      <c r="B2530" s="6" t="s">
        <v>3425</v>
      </c>
      <c r="C2530" s="12" t="s">
        <v>3426</v>
      </c>
      <c r="D2530" s="5">
        <v>17900000</v>
      </c>
      <c r="E2530" s="5">
        <v>6905861</v>
      </c>
      <c r="F2530" s="5">
        <v>6905861</v>
      </c>
      <c r="G2530" s="5"/>
    </row>
    <row r="2531" spans="1:7">
      <c r="A2531" s="4">
        <v>2530</v>
      </c>
      <c r="B2531" s="6" t="s">
        <v>551</v>
      </c>
      <c r="C2531" s="12" t="s">
        <v>3427</v>
      </c>
      <c r="D2531" s="5">
        <v>17700000</v>
      </c>
      <c r="E2531" s="5">
        <v>49521</v>
      </c>
      <c r="F2531" s="5">
        <v>14518884</v>
      </c>
      <c r="G2531" s="5"/>
    </row>
    <row r="2532" spans="1:7">
      <c r="A2532" s="4">
        <v>2531</v>
      </c>
      <c r="B2532" s="6" t="s">
        <v>810</v>
      </c>
      <c r="C2532" s="12" t="s">
        <v>3428</v>
      </c>
      <c r="D2532" s="5">
        <v>17500000</v>
      </c>
      <c r="E2532" s="5">
        <v>121463226</v>
      </c>
      <c r="F2532" s="5">
        <v>169955142</v>
      </c>
      <c r="G2532" s="5"/>
    </row>
    <row r="2533" spans="1:7">
      <c r="A2533" s="4">
        <v>2532</v>
      </c>
      <c r="B2533" s="6" t="s">
        <v>3164</v>
      </c>
      <c r="C2533" s="12" t="s">
        <v>3429</v>
      </c>
      <c r="D2533" s="5">
        <v>17500000</v>
      </c>
      <c r="E2533" s="5">
        <v>90508336</v>
      </c>
      <c r="F2533" s="5">
        <v>90508336</v>
      </c>
      <c r="G2533" s="5"/>
    </row>
    <row r="2534" spans="1:7">
      <c r="A2534" s="4">
        <v>2533</v>
      </c>
      <c r="B2534" s="6" t="s">
        <v>578</v>
      </c>
      <c r="C2534" s="12" t="s">
        <v>3430</v>
      </c>
      <c r="D2534" s="5">
        <v>17500000</v>
      </c>
      <c r="E2534" s="5">
        <v>58017783</v>
      </c>
      <c r="F2534" s="5">
        <v>148586910</v>
      </c>
      <c r="G2534" s="5"/>
    </row>
    <row r="2535" spans="1:7">
      <c r="A2535" s="4">
        <v>2534</v>
      </c>
      <c r="B2535" s="6" t="s">
        <v>1698</v>
      </c>
      <c r="C2535" s="12" t="s">
        <v>3431</v>
      </c>
      <c r="D2535" s="5">
        <v>17500000</v>
      </c>
      <c r="E2535" s="5">
        <v>51386611</v>
      </c>
      <c r="F2535" s="5">
        <v>109843390</v>
      </c>
      <c r="G2535" s="5"/>
    </row>
    <row r="2536" spans="1:7">
      <c r="A2536" s="4">
        <v>2535</v>
      </c>
      <c r="B2536" s="6" t="s">
        <v>658</v>
      </c>
      <c r="C2536" s="12" t="s">
        <v>3432</v>
      </c>
      <c r="D2536" s="5">
        <v>17500000</v>
      </c>
      <c r="E2536" s="5">
        <v>39687694</v>
      </c>
      <c r="F2536" s="5">
        <v>99135571</v>
      </c>
      <c r="G2536" s="5"/>
    </row>
    <row r="2537" spans="1:7">
      <c r="A2537" s="4">
        <v>2536</v>
      </c>
      <c r="B2537" s="6" t="s">
        <v>1114</v>
      </c>
      <c r="C2537" s="12" t="s">
        <v>3433</v>
      </c>
      <c r="D2537" s="5">
        <v>17500000</v>
      </c>
      <c r="E2537" s="5">
        <v>23519128</v>
      </c>
      <c r="F2537" s="5">
        <v>36521223</v>
      </c>
      <c r="G2537" s="5"/>
    </row>
    <row r="2538" spans="1:7">
      <c r="A2538" s="4">
        <v>2537</v>
      </c>
      <c r="B2538" s="6" t="s">
        <v>1846</v>
      </c>
      <c r="C2538" s="12" t="s">
        <v>3434</v>
      </c>
      <c r="D2538" s="5">
        <v>17500000</v>
      </c>
      <c r="E2538" s="5">
        <v>19185184</v>
      </c>
      <c r="F2538" s="5">
        <v>20159316</v>
      </c>
      <c r="G2538" s="5"/>
    </row>
    <row r="2539" spans="1:7">
      <c r="A2539" s="4">
        <v>2538</v>
      </c>
      <c r="B2539" s="6" t="s">
        <v>2968</v>
      </c>
      <c r="C2539" s="12" t="s">
        <v>3435</v>
      </c>
      <c r="D2539" s="5">
        <v>17500000</v>
      </c>
      <c r="E2539" s="5">
        <v>7018188</v>
      </c>
      <c r="F2539" s="5">
        <v>7285135</v>
      </c>
      <c r="G2539" s="5"/>
    </row>
    <row r="2540" spans="1:7">
      <c r="A2540" s="4">
        <v>2539</v>
      </c>
      <c r="B2540" s="6" t="s">
        <v>2535</v>
      </c>
      <c r="C2540" s="12" t="s">
        <v>3436</v>
      </c>
      <c r="D2540" s="5">
        <v>17500000</v>
      </c>
      <c r="E2540" s="5">
        <v>325491</v>
      </c>
      <c r="F2540" s="5">
        <v>325491</v>
      </c>
      <c r="G2540" s="5"/>
    </row>
    <row r="2541" spans="1:7">
      <c r="A2541" s="4">
        <v>2540</v>
      </c>
      <c r="B2541" s="6">
        <v>37172</v>
      </c>
      <c r="C2541" s="12" t="s">
        <v>3437</v>
      </c>
      <c r="D2541" s="5">
        <v>17000000</v>
      </c>
      <c r="E2541" s="5">
        <v>96522687</v>
      </c>
      <c r="F2541" s="5">
        <v>207765056</v>
      </c>
      <c r="G2541" s="5"/>
    </row>
    <row r="2542" spans="1:7">
      <c r="A2542" s="4">
        <v>2541</v>
      </c>
      <c r="B2542" s="6" t="s">
        <v>3438</v>
      </c>
      <c r="C2542" s="12" t="s">
        <v>3439</v>
      </c>
      <c r="D2542" s="5">
        <v>17000000</v>
      </c>
      <c r="E2542" s="5">
        <v>85160248</v>
      </c>
      <c r="F2542" s="5">
        <v>183316455</v>
      </c>
      <c r="G2542" s="5"/>
    </row>
    <row r="2543" spans="1:7">
      <c r="A2543" s="4">
        <v>2542</v>
      </c>
      <c r="B2543" s="6" t="s">
        <v>3440</v>
      </c>
      <c r="C2543" s="12" t="s">
        <v>3441</v>
      </c>
      <c r="D2543" s="5">
        <v>17000000</v>
      </c>
      <c r="E2543" s="5">
        <v>82390774</v>
      </c>
      <c r="F2543" s="5">
        <v>136890774</v>
      </c>
      <c r="G2543" s="5"/>
    </row>
    <row r="2544" spans="1:7">
      <c r="A2544" s="4">
        <v>2543</v>
      </c>
      <c r="B2544" s="6" t="s">
        <v>1281</v>
      </c>
      <c r="C2544" s="12" t="s">
        <v>3442</v>
      </c>
      <c r="D2544" s="5">
        <v>17000000</v>
      </c>
      <c r="E2544" s="5">
        <v>72250091</v>
      </c>
      <c r="F2544" s="5">
        <v>125250091</v>
      </c>
      <c r="G2544" s="5"/>
    </row>
    <row r="2545" spans="1:7">
      <c r="A2545" s="4">
        <v>2544</v>
      </c>
      <c r="B2545" s="6" t="s">
        <v>3443</v>
      </c>
      <c r="C2545" s="12" t="s">
        <v>3444</v>
      </c>
      <c r="D2545" s="5">
        <v>17000000</v>
      </c>
      <c r="E2545" s="5">
        <v>72000000</v>
      </c>
      <c r="F2545" s="5">
        <v>72059518</v>
      </c>
      <c r="G2545" s="5"/>
    </row>
    <row r="2546" spans="1:7">
      <c r="A2546" s="4">
        <v>2545</v>
      </c>
      <c r="B2546" s="6" t="s">
        <v>3445</v>
      </c>
      <c r="C2546" s="12" t="s">
        <v>3446</v>
      </c>
      <c r="D2546" s="5">
        <v>17000000</v>
      </c>
      <c r="E2546" s="5">
        <v>71502303</v>
      </c>
      <c r="F2546" s="5">
        <v>109793192</v>
      </c>
      <c r="G2546" s="5"/>
    </row>
    <row r="2547" spans="1:7">
      <c r="A2547" s="4">
        <v>2546</v>
      </c>
      <c r="B2547" s="6" t="s">
        <v>3447</v>
      </c>
      <c r="C2547" s="12" t="s">
        <v>3448</v>
      </c>
      <c r="D2547" s="5">
        <v>17000000</v>
      </c>
      <c r="E2547" s="5">
        <v>70525195</v>
      </c>
      <c r="F2547" s="5">
        <v>72835710</v>
      </c>
      <c r="G2547" s="5"/>
    </row>
    <row r="2548" spans="1:7">
      <c r="A2548" s="4">
        <v>2547</v>
      </c>
      <c r="B2548" s="6" t="s">
        <v>1535</v>
      </c>
      <c r="C2548" s="12" t="s">
        <v>3449</v>
      </c>
      <c r="D2548" s="5">
        <v>17000000</v>
      </c>
      <c r="E2548" s="5">
        <v>65002019</v>
      </c>
      <c r="F2548" s="5">
        <v>92670237</v>
      </c>
      <c r="G2548" s="5"/>
    </row>
    <row r="2549" spans="1:7">
      <c r="A2549" s="4">
        <v>2548</v>
      </c>
      <c r="B2549" s="6" t="s">
        <v>656</v>
      </c>
      <c r="C2549" s="12" t="s">
        <v>3450</v>
      </c>
      <c r="D2549" s="5">
        <v>17000000</v>
      </c>
      <c r="E2549" s="5">
        <v>65001093</v>
      </c>
      <c r="F2549" s="5">
        <v>116044347</v>
      </c>
      <c r="G2549" s="5"/>
    </row>
    <row r="2550" spans="1:7">
      <c r="A2550" s="4">
        <v>2549</v>
      </c>
      <c r="B2550" s="6">
        <v>35923</v>
      </c>
      <c r="C2550" s="12" t="s">
        <v>3451</v>
      </c>
      <c r="D2550" s="5">
        <v>17000000</v>
      </c>
      <c r="E2550" s="5">
        <v>55041738</v>
      </c>
      <c r="F2550" s="5">
        <v>55041738</v>
      </c>
      <c r="G2550" s="5"/>
    </row>
    <row r="2551" spans="1:7">
      <c r="A2551" s="4">
        <v>2550</v>
      </c>
      <c r="B2551" s="6">
        <v>41398</v>
      </c>
      <c r="C2551" s="12" t="s">
        <v>3452</v>
      </c>
      <c r="D2551" s="5">
        <v>17000000</v>
      </c>
      <c r="E2551" s="5">
        <v>54239856</v>
      </c>
      <c r="F2551" s="5">
        <v>97778356</v>
      </c>
      <c r="G2551" s="5"/>
    </row>
    <row r="2552" spans="1:7">
      <c r="A2552" s="4">
        <v>2551</v>
      </c>
      <c r="B2552" s="6" t="s">
        <v>2614</v>
      </c>
      <c r="C2552" s="12" t="s">
        <v>3453</v>
      </c>
      <c r="D2552" s="5">
        <v>17000000</v>
      </c>
      <c r="E2552" s="5">
        <v>53652140</v>
      </c>
      <c r="F2552" s="5">
        <v>177535958</v>
      </c>
      <c r="G2552" s="5"/>
    </row>
    <row r="2553" spans="1:7">
      <c r="A2553" s="4">
        <v>2552</v>
      </c>
      <c r="B2553" s="6" t="s">
        <v>3454</v>
      </c>
      <c r="C2553" s="12" t="s">
        <v>3455</v>
      </c>
      <c r="D2553" s="5">
        <v>17000000</v>
      </c>
      <c r="E2553" s="5">
        <v>45710178</v>
      </c>
      <c r="F2553" s="5">
        <v>133735284</v>
      </c>
      <c r="G2553" s="5"/>
    </row>
    <row r="2554" spans="1:7">
      <c r="A2554" s="4">
        <v>2553</v>
      </c>
      <c r="B2554" s="6" t="s">
        <v>3456</v>
      </c>
      <c r="C2554" s="12" t="s">
        <v>3457</v>
      </c>
      <c r="D2554" s="5">
        <v>17000000</v>
      </c>
      <c r="E2554" s="5">
        <v>44480275</v>
      </c>
      <c r="F2554" s="5">
        <v>45707924</v>
      </c>
      <c r="G2554" s="5"/>
    </row>
    <row r="2555" spans="1:7">
      <c r="A2555" s="4">
        <v>2554</v>
      </c>
      <c r="B2555" s="6">
        <v>38993</v>
      </c>
      <c r="C2555" s="12" t="s">
        <v>3458</v>
      </c>
      <c r="D2555" s="5">
        <v>17000000</v>
      </c>
      <c r="E2555" s="5">
        <v>41778863</v>
      </c>
      <c r="F2555" s="5">
        <v>70355813</v>
      </c>
      <c r="G2555" s="5"/>
    </row>
    <row r="2556" spans="1:7">
      <c r="A2556" s="4">
        <v>2555</v>
      </c>
      <c r="B2556" s="6">
        <v>37259</v>
      </c>
      <c r="C2556" s="12" t="s">
        <v>3459</v>
      </c>
      <c r="D2556" s="5">
        <v>17000000</v>
      </c>
      <c r="E2556" s="5">
        <v>37939782</v>
      </c>
      <c r="F2556" s="5">
        <v>95092667</v>
      </c>
      <c r="G2556" s="5"/>
    </row>
    <row r="2557" spans="1:7">
      <c r="A2557" s="4">
        <v>2556</v>
      </c>
      <c r="B2557" s="6">
        <v>37904</v>
      </c>
      <c r="C2557" s="12" t="s">
        <v>3460</v>
      </c>
      <c r="D2557" s="5">
        <v>17000000</v>
      </c>
      <c r="E2557" s="5">
        <v>37667746</v>
      </c>
      <c r="F2557" s="5">
        <v>45312217</v>
      </c>
      <c r="G2557" s="5"/>
    </row>
    <row r="2558" spans="1:7">
      <c r="A2558" s="4">
        <v>2557</v>
      </c>
      <c r="B2558" s="6" t="s">
        <v>3082</v>
      </c>
      <c r="C2558" s="12" t="s">
        <v>3461</v>
      </c>
      <c r="D2558" s="5">
        <v>17000000</v>
      </c>
      <c r="E2558" s="5">
        <v>35662731</v>
      </c>
      <c r="F2558" s="5">
        <v>57263440</v>
      </c>
      <c r="G2558" s="5"/>
    </row>
    <row r="2559" spans="1:7">
      <c r="A2559" s="4">
        <v>2558</v>
      </c>
      <c r="B2559" s="6">
        <v>35836</v>
      </c>
      <c r="C2559" s="12" t="s">
        <v>3462</v>
      </c>
      <c r="D2559" s="5">
        <v>17000000</v>
      </c>
      <c r="E2559" s="5">
        <v>30331165</v>
      </c>
      <c r="F2559" s="5">
        <v>30331165</v>
      </c>
      <c r="G2559" s="5"/>
    </row>
    <row r="2560" spans="1:7">
      <c r="A2560" s="4">
        <v>2559</v>
      </c>
      <c r="B2560" s="6">
        <v>40636</v>
      </c>
      <c r="C2560" s="12" t="s">
        <v>3463</v>
      </c>
      <c r="D2560" s="5">
        <v>17000000</v>
      </c>
      <c r="E2560" s="5">
        <v>27865571</v>
      </c>
      <c r="F2560" s="5">
        <v>38028230</v>
      </c>
      <c r="G2560" s="5"/>
    </row>
    <row r="2561" spans="1:7">
      <c r="A2561" s="4">
        <v>2560</v>
      </c>
      <c r="B2561" s="6">
        <v>40301</v>
      </c>
      <c r="C2561" s="12" t="s">
        <v>3464</v>
      </c>
      <c r="D2561" s="5">
        <v>17000000</v>
      </c>
      <c r="E2561" s="5">
        <v>27163593</v>
      </c>
      <c r="F2561" s="5">
        <v>39233233</v>
      </c>
      <c r="G2561" s="5"/>
    </row>
    <row r="2562" spans="1:7">
      <c r="A2562" s="4">
        <v>2561</v>
      </c>
      <c r="B2562" s="6">
        <v>30201</v>
      </c>
      <c r="C2562" s="12" t="s">
        <v>3465</v>
      </c>
      <c r="D2562" s="5">
        <v>17000000</v>
      </c>
      <c r="E2562" s="5">
        <v>26918576</v>
      </c>
      <c r="F2562" s="5">
        <v>26918576</v>
      </c>
      <c r="G2562" s="5"/>
    </row>
    <row r="2563" spans="1:7">
      <c r="A2563" s="4">
        <v>2562</v>
      </c>
      <c r="B2563" s="6" t="s">
        <v>2145</v>
      </c>
      <c r="C2563" s="12" t="s">
        <v>3466</v>
      </c>
      <c r="D2563" s="5">
        <v>17000000</v>
      </c>
      <c r="E2563" s="5">
        <v>24719879</v>
      </c>
      <c r="F2563" s="5">
        <v>24719879</v>
      </c>
      <c r="G2563" s="5"/>
    </row>
    <row r="2564" spans="1:7">
      <c r="A2564" s="4">
        <v>2563</v>
      </c>
      <c r="B2564" s="6">
        <v>37750</v>
      </c>
      <c r="C2564" s="12" t="s">
        <v>3467</v>
      </c>
      <c r="D2564" s="5">
        <v>17000000</v>
      </c>
      <c r="E2564" s="5">
        <v>22734486</v>
      </c>
      <c r="F2564" s="5">
        <v>23734486</v>
      </c>
      <c r="G2564" s="5"/>
    </row>
    <row r="2565" spans="1:7">
      <c r="A2565" s="4">
        <v>2564</v>
      </c>
      <c r="B2565" s="6" t="s">
        <v>839</v>
      </c>
      <c r="C2565" s="12" t="s">
        <v>3468</v>
      </c>
      <c r="D2565" s="5">
        <v>17000000</v>
      </c>
      <c r="E2565" s="5">
        <v>21170563</v>
      </c>
      <c r="F2565" s="5">
        <v>21170563</v>
      </c>
      <c r="G2565" s="5"/>
    </row>
    <row r="2566" spans="1:7">
      <c r="A2566" s="4">
        <v>2565</v>
      </c>
      <c r="B2566" s="6" t="s">
        <v>2565</v>
      </c>
      <c r="C2566" s="12" t="s">
        <v>3469</v>
      </c>
      <c r="D2566" s="5">
        <v>17000000</v>
      </c>
      <c r="E2566" s="5">
        <v>19693891</v>
      </c>
      <c r="F2566" s="5">
        <v>19693891</v>
      </c>
      <c r="G2566" s="5"/>
    </row>
    <row r="2567" spans="1:7">
      <c r="A2567" s="4">
        <v>2566</v>
      </c>
      <c r="B2567" s="6">
        <v>36111</v>
      </c>
      <c r="C2567" s="12" t="s">
        <v>3470</v>
      </c>
      <c r="D2567" s="5">
        <v>17000000</v>
      </c>
      <c r="E2567" s="5">
        <v>16316273</v>
      </c>
      <c r="F2567" s="5">
        <v>16316273</v>
      </c>
      <c r="G2567" s="5"/>
    </row>
    <row r="2568" spans="1:7">
      <c r="A2568" s="4">
        <v>2567</v>
      </c>
      <c r="B2568" s="6" t="s">
        <v>1450</v>
      </c>
      <c r="C2568" s="12" t="s">
        <v>3471</v>
      </c>
      <c r="D2568" s="5">
        <v>17000000</v>
      </c>
      <c r="E2568" s="5">
        <v>15680099</v>
      </c>
      <c r="F2568" s="5">
        <v>15680099</v>
      </c>
      <c r="G2568" s="5"/>
    </row>
    <row r="2569" spans="1:7">
      <c r="A2569" s="4">
        <v>2568</v>
      </c>
      <c r="B2569" s="6" t="s">
        <v>530</v>
      </c>
      <c r="C2569" s="12" t="s">
        <v>3472</v>
      </c>
      <c r="D2569" s="5">
        <v>17000000</v>
      </c>
      <c r="E2569" s="5">
        <v>12840842</v>
      </c>
      <c r="F2569" s="5">
        <v>16140842</v>
      </c>
      <c r="G2569" s="5"/>
    </row>
    <row r="2570" spans="1:7">
      <c r="A2570" s="4">
        <v>2569</v>
      </c>
      <c r="B2570" s="6">
        <v>36170</v>
      </c>
      <c r="C2570" s="12" t="s">
        <v>3473</v>
      </c>
      <c r="D2570" s="5">
        <v>17000000</v>
      </c>
      <c r="E2570" s="5">
        <v>11634458</v>
      </c>
      <c r="F2570" s="5">
        <v>11634458</v>
      </c>
      <c r="G2570" s="5"/>
    </row>
    <row r="2571" spans="1:7">
      <c r="A2571" s="4">
        <v>2570</v>
      </c>
      <c r="B2571" s="6" t="s">
        <v>3474</v>
      </c>
      <c r="C2571" s="12" t="s">
        <v>3475</v>
      </c>
      <c r="D2571" s="5">
        <v>17000000</v>
      </c>
      <c r="E2571" s="5">
        <v>11227824</v>
      </c>
      <c r="F2571" s="5">
        <v>11227824</v>
      </c>
      <c r="G2571" s="5"/>
    </row>
    <row r="2572" spans="1:7">
      <c r="A2572" s="4">
        <v>2571</v>
      </c>
      <c r="B2572" s="6">
        <v>23012</v>
      </c>
      <c r="C2572" s="12" t="s">
        <v>3476</v>
      </c>
      <c r="D2572" s="5">
        <v>17000000</v>
      </c>
      <c r="E2572" s="5">
        <v>10000000</v>
      </c>
      <c r="F2572" s="5">
        <v>10000000</v>
      </c>
      <c r="G2572" s="5"/>
    </row>
    <row r="2573" spans="1:7">
      <c r="A2573" s="4">
        <v>2572</v>
      </c>
      <c r="B2573" s="6">
        <v>39939</v>
      </c>
      <c r="C2573" s="12" t="s">
        <v>3477</v>
      </c>
      <c r="D2573" s="5">
        <v>17000000</v>
      </c>
      <c r="E2573" s="5">
        <v>8665206</v>
      </c>
      <c r="F2573" s="5">
        <v>20465206</v>
      </c>
      <c r="G2573" s="5"/>
    </row>
    <row r="2574" spans="1:7">
      <c r="A2574" s="4">
        <v>2573</v>
      </c>
      <c r="B2574" s="6" t="s">
        <v>1209</v>
      </c>
      <c r="C2574" s="12" t="s">
        <v>3478</v>
      </c>
      <c r="D2574" s="5">
        <v>17000000</v>
      </c>
      <c r="E2574" s="5">
        <v>7314027</v>
      </c>
      <c r="F2574" s="5">
        <v>16510971</v>
      </c>
      <c r="G2574" s="5"/>
    </row>
    <row r="2575" spans="1:7">
      <c r="A2575" s="4">
        <v>2574</v>
      </c>
      <c r="B2575" s="6" t="s">
        <v>1604</v>
      </c>
      <c r="C2575" s="12" t="s">
        <v>3479</v>
      </c>
      <c r="D2575" s="5">
        <v>17000000</v>
      </c>
      <c r="E2575" s="5">
        <v>7070641</v>
      </c>
      <c r="F2575" s="5">
        <v>8607815</v>
      </c>
      <c r="G2575" s="5"/>
    </row>
    <row r="2576" spans="1:7">
      <c r="A2576" s="4">
        <v>2575</v>
      </c>
      <c r="B2576" s="6" t="s">
        <v>3215</v>
      </c>
      <c r="C2576" s="12" t="s">
        <v>3480</v>
      </c>
      <c r="D2576" s="5">
        <v>17000000</v>
      </c>
      <c r="E2576" s="5">
        <v>6855137</v>
      </c>
      <c r="F2576" s="5">
        <v>9729088</v>
      </c>
      <c r="G2576" s="5"/>
    </row>
    <row r="2577" spans="1:7">
      <c r="A2577" s="4">
        <v>2576</v>
      </c>
      <c r="B2577" s="6" t="s">
        <v>2164</v>
      </c>
      <c r="C2577" s="12" t="s">
        <v>3481</v>
      </c>
      <c r="D2577" s="5">
        <v>17000000</v>
      </c>
      <c r="E2577" s="5">
        <v>4936819</v>
      </c>
      <c r="F2577" s="5">
        <v>10637281</v>
      </c>
      <c r="G2577" s="5"/>
    </row>
    <row r="2578" spans="1:7">
      <c r="A2578" s="4">
        <v>2577</v>
      </c>
      <c r="B2578" s="6" t="s">
        <v>2281</v>
      </c>
      <c r="C2578" s="12" t="s">
        <v>3482</v>
      </c>
      <c r="D2578" s="5">
        <v>17000000</v>
      </c>
      <c r="E2578" s="5">
        <v>2694071</v>
      </c>
      <c r="F2578" s="5">
        <v>2694071</v>
      </c>
      <c r="G2578" s="5"/>
    </row>
    <row r="2579" spans="1:7">
      <c r="A2579" s="4">
        <v>2578</v>
      </c>
      <c r="B2579" s="6" t="s">
        <v>3483</v>
      </c>
      <c r="C2579" s="12" t="s">
        <v>3484</v>
      </c>
      <c r="D2579" s="5">
        <v>17000000</v>
      </c>
      <c r="E2579" s="5">
        <v>2315000</v>
      </c>
      <c r="F2579" s="5">
        <v>2315000</v>
      </c>
      <c r="G2579" s="5"/>
    </row>
    <row r="2580" spans="1:7">
      <c r="A2580" s="4">
        <v>2579</v>
      </c>
      <c r="B2580" s="6" t="s">
        <v>414</v>
      </c>
      <c r="C2580" s="12" t="s">
        <v>3485</v>
      </c>
      <c r="D2580" s="5">
        <v>17000000</v>
      </c>
      <c r="E2580" s="5">
        <v>2231474</v>
      </c>
      <c r="F2580" s="5">
        <v>5631474</v>
      </c>
      <c r="G2580" s="5"/>
    </row>
    <row r="2581" spans="1:7">
      <c r="A2581" s="4">
        <v>2580</v>
      </c>
      <c r="B2581" s="6">
        <v>29587</v>
      </c>
      <c r="C2581" s="12" t="s">
        <v>3486</v>
      </c>
      <c r="D2581" s="5">
        <v>17000000</v>
      </c>
      <c r="E2581" s="5">
        <v>2110050</v>
      </c>
      <c r="F2581" s="5">
        <v>2110050</v>
      </c>
      <c r="G2581" s="5"/>
    </row>
    <row r="2582" spans="1:7">
      <c r="A2582" s="4">
        <v>2581</v>
      </c>
      <c r="B2582" s="6" t="s">
        <v>3487</v>
      </c>
      <c r="C2582" s="12" t="s">
        <v>3488</v>
      </c>
      <c r="D2582" s="5">
        <v>17000000</v>
      </c>
      <c r="E2582" s="5">
        <v>1569918</v>
      </c>
      <c r="F2582" s="5">
        <v>9438074</v>
      </c>
      <c r="G2582" s="5"/>
    </row>
    <row r="2583" spans="1:7">
      <c r="A2583" s="4">
        <v>2582</v>
      </c>
      <c r="B2583" s="6" t="s">
        <v>3489</v>
      </c>
      <c r="C2583" s="12" t="s">
        <v>3490</v>
      </c>
      <c r="D2583" s="5">
        <v>17000000</v>
      </c>
      <c r="E2583" s="5">
        <v>275380</v>
      </c>
      <c r="F2583" s="5">
        <v>364607</v>
      </c>
      <c r="G2583" s="5"/>
    </row>
    <row r="2584" spans="1:7">
      <c r="A2584" s="4">
        <v>2583</v>
      </c>
      <c r="B2584" s="6" t="s">
        <v>995</v>
      </c>
      <c r="C2584" s="12" t="s">
        <v>3491</v>
      </c>
      <c r="D2584" s="5">
        <v>17000000</v>
      </c>
      <c r="E2584" s="5">
        <v>195792</v>
      </c>
      <c r="F2584" s="5">
        <v>1053323</v>
      </c>
      <c r="G2584" s="5"/>
    </row>
    <row r="2585" spans="1:7">
      <c r="A2585" s="4">
        <v>2584</v>
      </c>
      <c r="B2585" s="6" t="s">
        <v>3492</v>
      </c>
      <c r="C2585" s="12" t="s">
        <v>3493</v>
      </c>
      <c r="D2585" s="5">
        <v>17000000</v>
      </c>
      <c r="E2585" s="4">
        <v>0</v>
      </c>
      <c r="F2585" s="5">
        <v>13446115</v>
      </c>
      <c r="G2585" s="5"/>
    </row>
    <row r="2586" spans="1:7">
      <c r="A2586" s="4">
        <v>2585</v>
      </c>
      <c r="B2586" s="6" t="s">
        <v>3494</v>
      </c>
      <c r="C2586" s="12" t="s">
        <v>3495</v>
      </c>
      <c r="D2586" s="5">
        <v>17000000</v>
      </c>
      <c r="E2586" s="4">
        <v>0</v>
      </c>
      <c r="F2586" s="4">
        <v>0</v>
      </c>
    </row>
    <row r="2587" spans="1:7">
      <c r="A2587" s="4">
        <v>2586</v>
      </c>
      <c r="B2587" s="6">
        <v>42677</v>
      </c>
      <c r="C2587" s="12" t="s">
        <v>3496</v>
      </c>
      <c r="D2587" s="5">
        <v>16800000</v>
      </c>
      <c r="E2587" s="5">
        <v>6469813</v>
      </c>
      <c r="F2587" s="5">
        <v>7155967</v>
      </c>
      <c r="G2587" s="5"/>
    </row>
    <row r="2588" spans="1:7">
      <c r="A2588" s="4">
        <v>2587</v>
      </c>
      <c r="B2588" s="6">
        <v>39001</v>
      </c>
      <c r="C2588" s="12" t="s">
        <v>3497</v>
      </c>
      <c r="D2588" s="5">
        <v>16800000</v>
      </c>
      <c r="E2588" s="5">
        <v>223202</v>
      </c>
      <c r="F2588" s="5">
        <v>2281089</v>
      </c>
      <c r="G2588" s="5"/>
    </row>
    <row r="2589" spans="1:7">
      <c r="A2589" s="4">
        <v>2588</v>
      </c>
      <c r="B2589" s="6" t="s">
        <v>3498</v>
      </c>
      <c r="C2589" s="12" t="s">
        <v>3499</v>
      </c>
      <c r="D2589" s="5">
        <v>16500000</v>
      </c>
      <c r="E2589" s="5">
        <v>58011485</v>
      </c>
      <c r="F2589" s="5">
        <v>58011485</v>
      </c>
      <c r="G2589" s="5"/>
    </row>
    <row r="2590" spans="1:7">
      <c r="A2590" s="4">
        <v>2589</v>
      </c>
      <c r="B2590" s="6">
        <v>32093</v>
      </c>
      <c r="C2590" s="12" t="s">
        <v>3500</v>
      </c>
      <c r="D2590" s="5">
        <v>16500000</v>
      </c>
      <c r="E2590" s="5">
        <v>43848100</v>
      </c>
      <c r="F2590" s="5">
        <v>43848100</v>
      </c>
      <c r="G2590" s="5"/>
    </row>
    <row r="2591" spans="1:7">
      <c r="A2591" s="4">
        <v>2590</v>
      </c>
      <c r="B2591" s="6">
        <v>35015</v>
      </c>
      <c r="C2591" s="12" t="s">
        <v>3501</v>
      </c>
      <c r="D2591" s="5">
        <v>16500000</v>
      </c>
      <c r="E2591" s="5">
        <v>42993774</v>
      </c>
      <c r="F2591" s="5">
        <v>134993774</v>
      </c>
      <c r="G2591" s="5"/>
    </row>
    <row r="2592" spans="1:7">
      <c r="A2592" s="4">
        <v>2591</v>
      </c>
      <c r="B2592" s="6" t="s">
        <v>2236</v>
      </c>
      <c r="C2592" s="12" t="s">
        <v>3502</v>
      </c>
      <c r="D2592" s="5">
        <v>16500000</v>
      </c>
      <c r="E2592" s="5">
        <v>39868642</v>
      </c>
      <c r="F2592" s="5">
        <v>83792062</v>
      </c>
      <c r="G2592" s="5"/>
    </row>
    <row r="2593" spans="1:7">
      <c r="A2593" s="4">
        <v>2592</v>
      </c>
      <c r="B2593" s="6">
        <v>39149</v>
      </c>
      <c r="C2593" s="12" t="s">
        <v>3503</v>
      </c>
      <c r="D2593" s="5">
        <v>16500000</v>
      </c>
      <c r="E2593" s="5">
        <v>18663911</v>
      </c>
      <c r="F2593" s="5">
        <v>39380876</v>
      </c>
      <c r="G2593" s="5"/>
    </row>
    <row r="2594" spans="1:7">
      <c r="A2594" s="4">
        <v>2593</v>
      </c>
      <c r="B2594" s="6" t="s">
        <v>1047</v>
      </c>
      <c r="C2594" s="12" t="s">
        <v>3504</v>
      </c>
      <c r="D2594" s="5">
        <v>16500000</v>
      </c>
      <c r="E2594" s="5">
        <v>13005485</v>
      </c>
      <c r="F2594" s="5">
        <v>16157923</v>
      </c>
      <c r="G2594" s="5"/>
    </row>
    <row r="2595" spans="1:7">
      <c r="A2595" s="4">
        <v>2594</v>
      </c>
      <c r="B2595" s="6" t="s">
        <v>1670</v>
      </c>
      <c r="C2595" s="12" t="s">
        <v>3505</v>
      </c>
      <c r="D2595" s="5">
        <v>16500000</v>
      </c>
      <c r="E2595" s="5">
        <v>11892415</v>
      </c>
      <c r="F2595" s="5">
        <v>13636339</v>
      </c>
      <c r="G2595" s="5"/>
    </row>
    <row r="2596" spans="1:7">
      <c r="A2596" s="4">
        <v>2595</v>
      </c>
      <c r="B2596" s="6" t="s">
        <v>2572</v>
      </c>
      <c r="C2596" s="12" t="s">
        <v>3506</v>
      </c>
      <c r="D2596" s="5">
        <v>16500000</v>
      </c>
      <c r="E2596" s="4">
        <v>0</v>
      </c>
      <c r="F2596" s="5">
        <v>21404122</v>
      </c>
      <c r="G2596" s="5"/>
    </row>
    <row r="2597" spans="1:7">
      <c r="A2597" s="4">
        <v>2596</v>
      </c>
      <c r="B2597" s="6">
        <v>32545</v>
      </c>
      <c r="C2597" s="12" t="s">
        <v>3507</v>
      </c>
      <c r="D2597" s="5">
        <v>16400000</v>
      </c>
      <c r="E2597" s="5">
        <v>95860116</v>
      </c>
      <c r="F2597" s="5">
        <v>239500000</v>
      </c>
      <c r="G2597" s="5"/>
    </row>
    <row r="2598" spans="1:7">
      <c r="A2598" s="4">
        <v>2597</v>
      </c>
      <c r="B2598" s="6" t="s">
        <v>3508</v>
      </c>
      <c r="C2598" s="12" t="s">
        <v>3509</v>
      </c>
      <c r="D2598" s="5">
        <v>16000000</v>
      </c>
      <c r="E2598" s="5">
        <v>127175374</v>
      </c>
      <c r="F2598" s="5">
        <v>246400000</v>
      </c>
      <c r="G2598" s="5"/>
    </row>
    <row r="2599" spans="1:7">
      <c r="A2599" s="4">
        <v>2598</v>
      </c>
      <c r="B2599" s="6" t="s">
        <v>1759</v>
      </c>
      <c r="C2599" s="12" t="s">
        <v>3510</v>
      </c>
      <c r="D2599" s="5">
        <v>16000000</v>
      </c>
      <c r="E2599" s="5">
        <v>92823546</v>
      </c>
      <c r="F2599" s="5">
        <v>92831115</v>
      </c>
      <c r="G2599" s="5"/>
    </row>
    <row r="2600" spans="1:7">
      <c r="A2600" s="4">
        <v>2599</v>
      </c>
      <c r="B2600" s="6" t="s">
        <v>342</v>
      </c>
      <c r="C2600" s="12" t="s">
        <v>3511</v>
      </c>
      <c r="D2600" s="5">
        <v>16000000</v>
      </c>
      <c r="E2600" s="5">
        <v>68525609</v>
      </c>
      <c r="F2600" s="5">
        <v>119739110</v>
      </c>
      <c r="G2600" s="5"/>
    </row>
    <row r="2601" spans="1:7">
      <c r="A2601" s="4">
        <v>2600</v>
      </c>
      <c r="B2601" s="6">
        <v>30175</v>
      </c>
      <c r="C2601" s="12" t="s">
        <v>3512</v>
      </c>
      <c r="D2601" s="5">
        <v>16000000</v>
      </c>
      <c r="E2601" s="5">
        <v>53977250</v>
      </c>
      <c r="F2601" s="5">
        <v>53977250</v>
      </c>
      <c r="G2601" s="5"/>
    </row>
    <row r="2602" spans="1:7">
      <c r="A2602" s="4">
        <v>2601</v>
      </c>
      <c r="B2602" s="6" t="s">
        <v>889</v>
      </c>
      <c r="C2602" s="12" t="s">
        <v>3513</v>
      </c>
      <c r="D2602" s="5">
        <v>16000000</v>
      </c>
      <c r="E2602" s="5">
        <v>52894169</v>
      </c>
      <c r="F2602" s="5">
        <v>54294169</v>
      </c>
      <c r="G2602" s="5"/>
    </row>
    <row r="2603" spans="1:7">
      <c r="A2603" s="4">
        <v>2602</v>
      </c>
      <c r="B2603" s="6" t="s">
        <v>65</v>
      </c>
      <c r="C2603" s="12" t="s">
        <v>3514</v>
      </c>
      <c r="D2603" s="5">
        <v>16000000</v>
      </c>
      <c r="E2603" s="5">
        <v>45512466</v>
      </c>
      <c r="F2603" s="5">
        <v>68582095</v>
      </c>
      <c r="G2603" s="5"/>
    </row>
    <row r="2604" spans="1:7">
      <c r="A2604" s="4">
        <v>2603</v>
      </c>
      <c r="B2604" s="6" t="s">
        <v>3515</v>
      </c>
      <c r="C2604" s="12" t="s">
        <v>3516</v>
      </c>
      <c r="D2604" s="5">
        <v>16000000</v>
      </c>
      <c r="E2604" s="5">
        <v>44667095</v>
      </c>
      <c r="F2604" s="5">
        <v>128256712</v>
      </c>
      <c r="G2604" s="5"/>
    </row>
    <row r="2605" spans="1:7">
      <c r="A2605" s="4">
        <v>2604</v>
      </c>
      <c r="B2605" s="6">
        <v>40057</v>
      </c>
      <c r="C2605" s="12" t="s">
        <v>3517</v>
      </c>
      <c r="D2605" s="5">
        <v>16000000</v>
      </c>
      <c r="E2605" s="5">
        <v>42670410</v>
      </c>
      <c r="F2605" s="5">
        <v>78208812</v>
      </c>
      <c r="G2605" s="5"/>
    </row>
    <row r="2606" spans="1:7">
      <c r="A2606" s="4">
        <v>2605</v>
      </c>
      <c r="B2606" s="6">
        <v>37295</v>
      </c>
      <c r="C2606" s="12" t="s">
        <v>3518</v>
      </c>
      <c r="D2606" s="5">
        <v>16000000</v>
      </c>
      <c r="E2606" s="5">
        <v>40363530</v>
      </c>
      <c r="F2606" s="5">
        <v>40363530</v>
      </c>
      <c r="G2606" s="5"/>
    </row>
    <row r="2607" spans="1:7">
      <c r="A2607" s="4">
        <v>2606</v>
      </c>
      <c r="B2607" s="6">
        <v>38878</v>
      </c>
      <c r="C2607" s="12" t="s">
        <v>3519</v>
      </c>
      <c r="D2607" s="5">
        <v>16000000</v>
      </c>
      <c r="E2607" s="5">
        <v>39517763</v>
      </c>
      <c r="F2607" s="5">
        <v>50517763</v>
      </c>
      <c r="G2607" s="5"/>
    </row>
    <row r="2608" spans="1:7">
      <c r="A2608" s="4">
        <v>2607</v>
      </c>
      <c r="B2608" s="6" t="s">
        <v>2474</v>
      </c>
      <c r="C2608" s="12" t="s">
        <v>3520</v>
      </c>
      <c r="D2608" s="5">
        <v>16000000</v>
      </c>
      <c r="E2608" s="5">
        <v>37634615</v>
      </c>
      <c r="F2608" s="5">
        <v>87041569</v>
      </c>
      <c r="G2608" s="5"/>
    </row>
    <row r="2609" spans="1:7">
      <c r="A2609" s="4">
        <v>2608</v>
      </c>
      <c r="B2609" s="6">
        <v>40635</v>
      </c>
      <c r="C2609" s="12" t="s">
        <v>3521</v>
      </c>
      <c r="D2609" s="5">
        <v>16000000</v>
      </c>
      <c r="E2609" s="5">
        <v>37300107</v>
      </c>
      <c r="F2609" s="5">
        <v>52545707</v>
      </c>
      <c r="G2609" s="5"/>
    </row>
    <row r="2610" spans="1:7">
      <c r="A2610" s="4">
        <v>2609</v>
      </c>
      <c r="B2610" s="6">
        <v>39115</v>
      </c>
      <c r="C2610" s="12" t="s">
        <v>3522</v>
      </c>
      <c r="D2610" s="5">
        <v>16000000</v>
      </c>
      <c r="E2610" s="5">
        <v>35374833</v>
      </c>
      <c r="F2610" s="5">
        <v>53774833</v>
      </c>
      <c r="G2610" s="5"/>
    </row>
    <row r="2611" spans="1:7">
      <c r="A2611" s="4">
        <v>2610</v>
      </c>
      <c r="B2611" s="6">
        <v>36925</v>
      </c>
      <c r="C2611" s="12" t="s">
        <v>3523</v>
      </c>
      <c r="D2611" s="5">
        <v>16000000</v>
      </c>
      <c r="E2611" s="5">
        <v>33357476</v>
      </c>
      <c r="F2611" s="5">
        <v>43057552</v>
      </c>
      <c r="G2611" s="5"/>
    </row>
    <row r="2612" spans="1:7">
      <c r="A2612" s="4">
        <v>2611</v>
      </c>
      <c r="B2612" s="6">
        <v>33489</v>
      </c>
      <c r="C2612" s="12" t="s">
        <v>3524</v>
      </c>
      <c r="D2612" s="5">
        <v>16000000</v>
      </c>
      <c r="E2612" s="5">
        <v>29090445</v>
      </c>
      <c r="F2612" s="5">
        <v>29090445</v>
      </c>
      <c r="G2612" s="5"/>
    </row>
    <row r="2613" spans="1:7">
      <c r="A2613" s="4">
        <v>2612</v>
      </c>
      <c r="B2613" s="6" t="s">
        <v>3525</v>
      </c>
      <c r="C2613" s="12" t="s">
        <v>3526</v>
      </c>
      <c r="D2613" s="5">
        <v>16000000</v>
      </c>
      <c r="E2613" s="5">
        <v>28734552</v>
      </c>
      <c r="F2613" s="5">
        <v>28734552</v>
      </c>
      <c r="G2613" s="5"/>
    </row>
    <row r="2614" spans="1:7">
      <c r="A2614" s="4">
        <v>2613</v>
      </c>
      <c r="B2614" s="6">
        <v>37199</v>
      </c>
      <c r="C2614" s="12" t="s">
        <v>3527</v>
      </c>
      <c r="D2614" s="5">
        <v>16000000</v>
      </c>
      <c r="E2614" s="5">
        <v>27087695</v>
      </c>
      <c r="F2614" s="5">
        <v>30987695</v>
      </c>
      <c r="G2614" s="5"/>
    </row>
    <row r="2615" spans="1:7">
      <c r="A2615" s="4">
        <v>2614</v>
      </c>
      <c r="B2615" s="6">
        <v>39791</v>
      </c>
      <c r="C2615" s="12" t="s">
        <v>3528</v>
      </c>
      <c r="D2615" s="5">
        <v>16000000</v>
      </c>
      <c r="E2615" s="5">
        <v>26902075</v>
      </c>
      <c r="F2615" s="5">
        <v>50103808</v>
      </c>
      <c r="G2615" s="5"/>
    </row>
    <row r="2616" spans="1:7">
      <c r="A2616" s="4">
        <v>2615</v>
      </c>
      <c r="B2616" s="6" t="s">
        <v>3529</v>
      </c>
      <c r="C2616" s="12" t="s">
        <v>3530</v>
      </c>
      <c r="D2616" s="5">
        <v>16000000</v>
      </c>
      <c r="E2616" s="5">
        <v>23618786</v>
      </c>
      <c r="F2616" s="5">
        <v>81742618</v>
      </c>
      <c r="G2616" s="5"/>
    </row>
    <row r="2617" spans="1:7">
      <c r="A2617" s="4">
        <v>2616</v>
      </c>
      <c r="B2617" s="6" t="s">
        <v>2142</v>
      </c>
      <c r="C2617" s="12" t="s">
        <v>3531</v>
      </c>
      <c r="D2617" s="5">
        <v>16000000</v>
      </c>
      <c r="E2617" s="5">
        <v>23216709</v>
      </c>
      <c r="F2617" s="5">
        <v>104504817</v>
      </c>
      <c r="G2617" s="5"/>
    </row>
    <row r="2618" spans="1:7">
      <c r="A2618" s="4">
        <v>2617</v>
      </c>
      <c r="B2618" s="6" t="s">
        <v>812</v>
      </c>
      <c r="C2618" s="12" t="s">
        <v>3532</v>
      </c>
      <c r="D2618" s="5">
        <v>16000000</v>
      </c>
      <c r="E2618" s="5">
        <v>21799652</v>
      </c>
      <c r="F2618" s="5">
        <v>21799652</v>
      </c>
      <c r="G2618" s="5"/>
    </row>
    <row r="2619" spans="1:7">
      <c r="A2619" s="4">
        <v>2618</v>
      </c>
      <c r="B2619" s="6" t="s">
        <v>1996</v>
      </c>
      <c r="C2619" s="12" t="s">
        <v>3533</v>
      </c>
      <c r="D2619" s="5">
        <v>16000000</v>
      </c>
      <c r="E2619" s="5">
        <v>19284974</v>
      </c>
      <c r="F2619" s="5">
        <v>45284974</v>
      </c>
      <c r="G2619" s="5"/>
    </row>
    <row r="2620" spans="1:7">
      <c r="A2620" s="4">
        <v>2619</v>
      </c>
      <c r="B2620" s="6">
        <v>40515</v>
      </c>
      <c r="C2620" s="12" t="s">
        <v>3534</v>
      </c>
      <c r="D2620" s="5">
        <v>16000000</v>
      </c>
      <c r="E2620" s="5">
        <v>19068240</v>
      </c>
      <c r="F2620" s="5">
        <v>56506120</v>
      </c>
      <c r="G2620" s="5"/>
    </row>
    <row r="2621" spans="1:7">
      <c r="A2621" s="4">
        <v>2620</v>
      </c>
      <c r="B2621" s="6">
        <v>37570</v>
      </c>
      <c r="C2621" s="12" t="s">
        <v>3535</v>
      </c>
      <c r="D2621" s="5">
        <v>16000000</v>
      </c>
      <c r="E2621" s="5">
        <v>16357770</v>
      </c>
      <c r="F2621" s="5">
        <v>21657770</v>
      </c>
      <c r="G2621" s="5"/>
    </row>
    <row r="2622" spans="1:7">
      <c r="A2622" s="4">
        <v>2621</v>
      </c>
      <c r="B2622" s="6" t="s">
        <v>495</v>
      </c>
      <c r="C2622" s="12" t="s">
        <v>3536</v>
      </c>
      <c r="D2622" s="5">
        <v>16000000</v>
      </c>
      <c r="E2622" s="5">
        <v>16204793</v>
      </c>
      <c r="F2622" s="5">
        <v>31943401</v>
      </c>
      <c r="G2622" s="5"/>
    </row>
    <row r="2623" spans="1:7">
      <c r="A2623" s="4">
        <v>2622</v>
      </c>
      <c r="B2623" s="6">
        <v>36588</v>
      </c>
      <c r="C2623" s="12" t="s">
        <v>3537</v>
      </c>
      <c r="D2623" s="5">
        <v>16000000</v>
      </c>
      <c r="E2623" s="5">
        <v>15427192</v>
      </c>
      <c r="F2623" s="5">
        <v>15980376</v>
      </c>
      <c r="G2623" s="5"/>
    </row>
    <row r="2624" spans="1:7">
      <c r="A2624" s="4">
        <v>2623</v>
      </c>
      <c r="B2624" s="6" t="s">
        <v>3538</v>
      </c>
      <c r="C2624" s="12" t="s">
        <v>3539</v>
      </c>
      <c r="D2624" s="5">
        <v>16000000</v>
      </c>
      <c r="E2624" s="5">
        <v>14792779</v>
      </c>
      <c r="F2624" s="5">
        <v>14792779</v>
      </c>
      <c r="G2624" s="5"/>
    </row>
    <row r="2625" spans="1:7">
      <c r="A2625" s="4">
        <v>2624</v>
      </c>
      <c r="B2625" s="6" t="s">
        <v>326</v>
      </c>
      <c r="C2625" s="12" t="s">
        <v>3540</v>
      </c>
      <c r="D2625" s="5">
        <v>16000000</v>
      </c>
      <c r="E2625" s="5">
        <v>14108518</v>
      </c>
      <c r="F2625" s="5">
        <v>14108518</v>
      </c>
      <c r="G2625" s="5"/>
    </row>
    <row r="2626" spans="1:7">
      <c r="A2626" s="4">
        <v>2625</v>
      </c>
      <c r="B2626" s="6">
        <v>41708</v>
      </c>
      <c r="C2626" s="12" t="s">
        <v>3324</v>
      </c>
      <c r="D2626" s="5">
        <v>16000000</v>
      </c>
      <c r="E2626" s="5">
        <v>14019924</v>
      </c>
      <c r="F2626" s="5">
        <v>20769209</v>
      </c>
      <c r="G2626" s="5"/>
    </row>
    <row r="2627" spans="1:7">
      <c r="A2627" s="4">
        <v>2626</v>
      </c>
      <c r="B2627" s="6" t="s">
        <v>358</v>
      </c>
      <c r="C2627" s="12" t="s">
        <v>3541</v>
      </c>
      <c r="D2627" s="5">
        <v>16000000</v>
      </c>
      <c r="E2627" s="5">
        <v>13922211</v>
      </c>
      <c r="F2627" s="5">
        <v>14553807</v>
      </c>
      <c r="G2627" s="5"/>
    </row>
    <row r="2628" spans="1:7">
      <c r="A2628" s="4">
        <v>2627</v>
      </c>
      <c r="B2628" s="6">
        <v>32398</v>
      </c>
      <c r="C2628" s="12" t="s">
        <v>3542</v>
      </c>
      <c r="D2628" s="5">
        <v>16000000</v>
      </c>
      <c r="E2628" s="5">
        <v>13854000</v>
      </c>
      <c r="F2628" s="5">
        <v>13854000</v>
      </c>
      <c r="G2628" s="5"/>
    </row>
    <row r="2629" spans="1:7">
      <c r="A2629" s="4">
        <v>2628</v>
      </c>
      <c r="B2629" s="6" t="s">
        <v>1422</v>
      </c>
      <c r="C2629" s="12" t="s">
        <v>3543</v>
      </c>
      <c r="D2629" s="5">
        <v>16000000</v>
      </c>
      <c r="E2629" s="5">
        <v>12431792</v>
      </c>
      <c r="F2629" s="5">
        <v>12519804</v>
      </c>
      <c r="G2629" s="5"/>
    </row>
    <row r="2630" spans="1:7">
      <c r="A2630" s="4">
        <v>2629</v>
      </c>
      <c r="B2630" s="6" t="s">
        <v>1744</v>
      </c>
      <c r="C2630" s="12" t="s">
        <v>3544</v>
      </c>
      <c r="D2630" s="5">
        <v>16000000</v>
      </c>
      <c r="E2630" s="5">
        <v>11810854</v>
      </c>
      <c r="F2630" s="5">
        <v>11810854</v>
      </c>
      <c r="G2630" s="5"/>
    </row>
    <row r="2631" spans="1:7">
      <c r="A2631" s="4">
        <v>2630</v>
      </c>
      <c r="B2631" s="6">
        <v>38055</v>
      </c>
      <c r="C2631" s="12" t="s">
        <v>3545</v>
      </c>
      <c r="D2631" s="5">
        <v>16000000</v>
      </c>
      <c r="E2631" s="5">
        <v>11540112</v>
      </c>
      <c r="F2631" s="5">
        <v>11540112</v>
      </c>
      <c r="G2631" s="5"/>
    </row>
    <row r="2632" spans="1:7">
      <c r="A2632" s="4">
        <v>2631</v>
      </c>
      <c r="B2632" s="6" t="s">
        <v>3546</v>
      </c>
      <c r="C2632" s="12" t="s">
        <v>3547</v>
      </c>
      <c r="D2632" s="5">
        <v>16000000</v>
      </c>
      <c r="E2632" s="5">
        <v>8400000</v>
      </c>
      <c r="F2632" s="5">
        <v>8400000</v>
      </c>
      <c r="G2632" s="5"/>
    </row>
    <row r="2633" spans="1:7">
      <c r="A2633" s="4">
        <v>2632</v>
      </c>
      <c r="B2633" s="6">
        <v>31596</v>
      </c>
      <c r="C2633" s="12" t="s">
        <v>3548</v>
      </c>
      <c r="D2633" s="5">
        <v>16000000</v>
      </c>
      <c r="E2633" s="5">
        <v>5900000</v>
      </c>
      <c r="F2633" s="5">
        <v>12900000</v>
      </c>
      <c r="G2633" s="5"/>
    </row>
    <row r="2634" spans="1:7">
      <c r="A2634" s="4">
        <v>2633</v>
      </c>
      <c r="B2634" s="6">
        <v>37320</v>
      </c>
      <c r="C2634" s="12" t="s">
        <v>3549</v>
      </c>
      <c r="D2634" s="5">
        <v>16000000</v>
      </c>
      <c r="E2634" s="5">
        <v>4839383</v>
      </c>
      <c r="F2634" s="5">
        <v>14839383</v>
      </c>
      <c r="G2634" s="5"/>
    </row>
    <row r="2635" spans="1:7">
      <c r="A2635" s="4">
        <v>2634</v>
      </c>
      <c r="B2635" s="6" t="s">
        <v>1216</v>
      </c>
      <c r="C2635" s="12" t="s">
        <v>3550</v>
      </c>
      <c r="D2635" s="5">
        <v>16000000</v>
      </c>
      <c r="E2635" s="5">
        <v>4734235</v>
      </c>
      <c r="F2635" s="5">
        <v>4734235</v>
      </c>
      <c r="G2635" s="5"/>
    </row>
    <row r="2636" spans="1:7">
      <c r="A2636" s="4">
        <v>2635</v>
      </c>
      <c r="B2636" s="6" t="s">
        <v>1322</v>
      </c>
      <c r="C2636" s="12" t="s">
        <v>3551</v>
      </c>
      <c r="D2636" s="5">
        <v>16000000</v>
      </c>
      <c r="E2636" s="5">
        <v>4217115</v>
      </c>
      <c r="F2636" s="5">
        <v>4217115</v>
      </c>
      <c r="G2636" s="5"/>
    </row>
    <row r="2637" spans="1:7">
      <c r="A2637" s="4">
        <v>2636</v>
      </c>
      <c r="B2637" s="6" t="s">
        <v>2398</v>
      </c>
      <c r="C2637" s="12" t="s">
        <v>3552</v>
      </c>
      <c r="D2637" s="5">
        <v>16000000</v>
      </c>
      <c r="E2637" s="5">
        <v>3287315</v>
      </c>
      <c r="F2637" s="5">
        <v>8120148</v>
      </c>
      <c r="G2637" s="5"/>
    </row>
    <row r="2638" spans="1:7">
      <c r="A2638" s="4">
        <v>2637</v>
      </c>
      <c r="B2638" s="6" t="s">
        <v>1809</v>
      </c>
      <c r="C2638" s="12" t="s">
        <v>3553</v>
      </c>
      <c r="D2638" s="5">
        <v>16000000</v>
      </c>
      <c r="E2638" s="5">
        <v>2429989</v>
      </c>
      <c r="F2638" s="5">
        <v>3442853</v>
      </c>
      <c r="G2638" s="5"/>
    </row>
    <row r="2639" spans="1:7">
      <c r="A2639" s="4">
        <v>2638</v>
      </c>
      <c r="B2639" s="6">
        <v>41398</v>
      </c>
      <c r="C2639" s="12" t="s">
        <v>3554</v>
      </c>
      <c r="D2639" s="5">
        <v>16000000</v>
      </c>
      <c r="E2639" s="5">
        <v>2322593</v>
      </c>
      <c r="F2639" s="5">
        <v>22594052</v>
      </c>
      <c r="G2639" s="5"/>
    </row>
    <row r="2640" spans="1:7">
      <c r="A2640" s="4">
        <v>2639</v>
      </c>
      <c r="B2640" s="6" t="s">
        <v>188</v>
      </c>
      <c r="C2640" s="12" t="s">
        <v>3555</v>
      </c>
      <c r="D2640" s="5">
        <v>16000000</v>
      </c>
      <c r="E2640" s="5">
        <v>2013456</v>
      </c>
      <c r="F2640" s="5">
        <v>7585011</v>
      </c>
      <c r="G2640" s="5"/>
    </row>
    <row r="2641" spans="1:7">
      <c r="A2641" s="4">
        <v>2640</v>
      </c>
      <c r="B2641" s="6" t="s">
        <v>1231</v>
      </c>
      <c r="C2641" s="12" t="s">
        <v>3556</v>
      </c>
      <c r="D2641" s="5">
        <v>16000000</v>
      </c>
      <c r="E2641" s="5">
        <v>1686429</v>
      </c>
      <c r="F2641" s="5">
        <v>1686429</v>
      </c>
      <c r="G2641" s="5"/>
    </row>
    <row r="2642" spans="1:7">
      <c r="A2642" s="4">
        <v>2641</v>
      </c>
      <c r="B2642" s="6" t="s">
        <v>279</v>
      </c>
      <c r="C2642" s="12" t="s">
        <v>3557</v>
      </c>
      <c r="D2642" s="5">
        <v>16000000</v>
      </c>
      <c r="E2642" s="5">
        <v>1669971</v>
      </c>
      <c r="F2642" s="5">
        <v>2814566</v>
      </c>
      <c r="G2642" s="5"/>
    </row>
    <row r="2643" spans="1:7">
      <c r="A2643" s="4">
        <v>2642</v>
      </c>
      <c r="B2643" s="6" t="s">
        <v>1034</v>
      </c>
      <c r="C2643" s="12" t="s">
        <v>3558</v>
      </c>
      <c r="D2643" s="5">
        <v>16000000</v>
      </c>
      <c r="E2643" s="5">
        <v>1477650</v>
      </c>
      <c r="F2643" s="5">
        <v>247474497</v>
      </c>
      <c r="G2643" s="5"/>
    </row>
    <row r="2644" spans="1:7">
      <c r="A2644" s="4">
        <v>2643</v>
      </c>
      <c r="B2644" s="6" t="s">
        <v>520</v>
      </c>
      <c r="C2644" s="12" t="s">
        <v>3559</v>
      </c>
      <c r="D2644" s="5">
        <v>16000000</v>
      </c>
      <c r="E2644" s="5">
        <v>337997</v>
      </c>
      <c r="F2644" s="5">
        <v>1467278</v>
      </c>
      <c r="G2644" s="5"/>
    </row>
    <row r="2645" spans="1:7">
      <c r="A2645" s="4">
        <v>2644</v>
      </c>
      <c r="B2645" s="6" t="s">
        <v>1526</v>
      </c>
      <c r="C2645" s="12" t="s">
        <v>3560</v>
      </c>
      <c r="D2645" s="5">
        <v>16000000</v>
      </c>
      <c r="E2645" s="5">
        <v>31631</v>
      </c>
      <c r="F2645" s="5">
        <v>31631</v>
      </c>
      <c r="G2645" s="5"/>
    </row>
    <row r="2646" spans="1:7">
      <c r="A2646" s="4">
        <v>2645</v>
      </c>
      <c r="B2646" s="6">
        <v>40950</v>
      </c>
      <c r="C2646" s="12" t="s">
        <v>3561</v>
      </c>
      <c r="D2646" s="5">
        <v>16000000</v>
      </c>
      <c r="E2646" s="5">
        <v>3361</v>
      </c>
      <c r="F2646" s="5">
        <v>94812</v>
      </c>
      <c r="G2646" s="5"/>
    </row>
    <row r="2647" spans="1:7">
      <c r="A2647" s="4">
        <v>2646</v>
      </c>
      <c r="B2647" s="6">
        <v>40487</v>
      </c>
      <c r="C2647" s="12" t="s">
        <v>3562</v>
      </c>
      <c r="D2647" s="5">
        <v>16000000</v>
      </c>
      <c r="E2647" s="4">
        <v>0</v>
      </c>
      <c r="F2647" s="5">
        <v>64733391</v>
      </c>
      <c r="G2647" s="5"/>
    </row>
    <row r="2648" spans="1:7">
      <c r="A2648" s="4">
        <v>2647</v>
      </c>
      <c r="B2648" s="6">
        <v>40424</v>
      </c>
      <c r="C2648" s="12" t="s">
        <v>3563</v>
      </c>
      <c r="D2648" s="5">
        <v>16000000</v>
      </c>
      <c r="E2648" s="4">
        <v>0</v>
      </c>
      <c r="F2648" s="5">
        <v>47707417</v>
      </c>
      <c r="G2648" s="5"/>
    </row>
    <row r="2649" spans="1:7">
      <c r="A2649" s="4">
        <v>2648</v>
      </c>
      <c r="B2649" s="6" t="s">
        <v>2489</v>
      </c>
      <c r="C2649" s="12" t="s">
        <v>3564</v>
      </c>
      <c r="D2649" s="5">
        <v>16000000</v>
      </c>
      <c r="E2649" s="4">
        <v>0</v>
      </c>
      <c r="F2649" s="5">
        <v>1844228</v>
      </c>
      <c r="G2649" s="5"/>
    </row>
    <row r="2650" spans="1:7">
      <c r="A2650" s="4">
        <v>2649</v>
      </c>
      <c r="B2650" s="6" t="s">
        <v>475</v>
      </c>
      <c r="C2650" s="12" t="s">
        <v>3565</v>
      </c>
      <c r="D2650" s="5">
        <v>15600000</v>
      </c>
      <c r="E2650" s="5">
        <v>13571817</v>
      </c>
      <c r="F2650" s="5">
        <v>13771817</v>
      </c>
      <c r="G2650" s="5"/>
    </row>
    <row r="2651" spans="1:7">
      <c r="A2651" s="4">
        <v>2650</v>
      </c>
      <c r="B2651" s="6">
        <v>39300</v>
      </c>
      <c r="C2651" s="12" t="s">
        <v>3566</v>
      </c>
      <c r="D2651" s="5">
        <v>15500000</v>
      </c>
      <c r="E2651" s="5">
        <v>10299782</v>
      </c>
      <c r="F2651" s="5">
        <v>88611837</v>
      </c>
      <c r="G2651" s="5"/>
    </row>
    <row r="2652" spans="1:7">
      <c r="A2652" s="4">
        <v>2651</v>
      </c>
      <c r="B2652" s="6" t="s">
        <v>479</v>
      </c>
      <c r="C2652" s="12" t="s">
        <v>3567</v>
      </c>
      <c r="D2652" s="5">
        <v>15500000</v>
      </c>
      <c r="E2652" s="5">
        <v>1693000</v>
      </c>
      <c r="F2652" s="5">
        <v>1693000</v>
      </c>
      <c r="G2652" s="5"/>
    </row>
    <row r="2653" spans="1:7">
      <c r="A2653" s="4">
        <v>2652</v>
      </c>
      <c r="B2653" s="6" t="s">
        <v>3054</v>
      </c>
      <c r="C2653" s="12" t="s">
        <v>3568</v>
      </c>
      <c r="D2653" s="5">
        <v>15500000</v>
      </c>
      <c r="E2653" s="5">
        <v>1237615</v>
      </c>
      <c r="F2653" s="5">
        <v>1237615</v>
      </c>
      <c r="G2653" s="5"/>
    </row>
    <row r="2654" spans="1:7">
      <c r="A2654" s="4">
        <v>2653</v>
      </c>
      <c r="B2654" s="6" t="s">
        <v>619</v>
      </c>
      <c r="C2654" s="12" t="s">
        <v>3569</v>
      </c>
      <c r="D2654" s="5">
        <v>15500000</v>
      </c>
      <c r="E2654" s="5">
        <v>517262</v>
      </c>
      <c r="F2654" s="5">
        <v>517262</v>
      </c>
      <c r="G2654" s="5"/>
    </row>
    <row r="2655" spans="1:7">
      <c r="A2655" s="4">
        <v>2654</v>
      </c>
      <c r="B2655" s="6" t="s">
        <v>2039</v>
      </c>
      <c r="C2655" s="12" t="s">
        <v>3570</v>
      </c>
      <c r="D2655" s="5">
        <v>15500000</v>
      </c>
      <c r="E2655" s="5">
        <v>318623</v>
      </c>
      <c r="F2655" s="5">
        <v>318623</v>
      </c>
      <c r="G2655" s="5"/>
    </row>
    <row r="2656" spans="1:7">
      <c r="A2656" s="4">
        <v>2655</v>
      </c>
      <c r="B2656" s="6" t="s">
        <v>1179</v>
      </c>
      <c r="C2656" s="12" t="s">
        <v>3571</v>
      </c>
      <c r="D2656" s="5">
        <v>15300000</v>
      </c>
      <c r="E2656" s="5">
        <v>81525</v>
      </c>
      <c r="F2656" s="5">
        <v>7000000</v>
      </c>
      <c r="G2656" s="5"/>
    </row>
    <row r="2657" spans="1:7">
      <c r="A2657" s="4">
        <v>2656</v>
      </c>
      <c r="B2657" s="6" t="s">
        <v>839</v>
      </c>
      <c r="C2657" s="12" t="s">
        <v>3572</v>
      </c>
      <c r="D2657" s="5">
        <v>15250000</v>
      </c>
      <c r="E2657" s="5">
        <v>7802450</v>
      </c>
      <c r="F2657" s="5">
        <v>12930343</v>
      </c>
      <c r="G2657" s="5"/>
    </row>
    <row r="2658" spans="1:7">
      <c r="A2658" s="4">
        <v>2657</v>
      </c>
      <c r="B2658" s="6" t="s">
        <v>3573</v>
      </c>
      <c r="C2658" s="12" t="s">
        <v>3574</v>
      </c>
      <c r="D2658" s="5">
        <v>15000000</v>
      </c>
      <c r="E2658" s="5">
        <v>285761243</v>
      </c>
      <c r="F2658" s="5">
        <v>476684675</v>
      </c>
      <c r="G2658" s="5"/>
    </row>
    <row r="2659" spans="1:7">
      <c r="A2659" s="4">
        <v>2658</v>
      </c>
      <c r="B2659" s="6">
        <v>30814</v>
      </c>
      <c r="C2659" s="12" t="s">
        <v>3575</v>
      </c>
      <c r="D2659" s="5">
        <v>15000000</v>
      </c>
      <c r="E2659" s="5">
        <v>234760478</v>
      </c>
      <c r="F2659" s="5">
        <v>316300000</v>
      </c>
      <c r="G2659" s="5"/>
    </row>
    <row r="2660" spans="1:7">
      <c r="A2660" s="4">
        <v>2659</v>
      </c>
      <c r="B2660" s="6" t="s">
        <v>3576</v>
      </c>
      <c r="C2660" s="12" t="s">
        <v>3577</v>
      </c>
      <c r="D2660" s="5">
        <v>15000000</v>
      </c>
      <c r="E2660" s="5">
        <v>179800601</v>
      </c>
      <c r="F2660" s="5">
        <v>356800601</v>
      </c>
      <c r="G2660" s="5"/>
    </row>
    <row r="2661" spans="1:7">
      <c r="A2661" s="4">
        <v>2660</v>
      </c>
      <c r="B2661" s="6" t="s">
        <v>3578</v>
      </c>
      <c r="C2661" s="12" t="s">
        <v>3579</v>
      </c>
      <c r="D2661" s="5">
        <v>15000000</v>
      </c>
      <c r="E2661" s="5">
        <v>177200000</v>
      </c>
      <c r="F2661" s="5">
        <v>177200000</v>
      </c>
      <c r="G2661" s="5"/>
    </row>
    <row r="2662" spans="1:7">
      <c r="A2662" s="4">
        <v>2661</v>
      </c>
      <c r="B2662" s="6" t="s">
        <v>3580</v>
      </c>
      <c r="C2662" s="12" t="s">
        <v>3581</v>
      </c>
      <c r="D2662" s="5">
        <v>15000000</v>
      </c>
      <c r="E2662" s="5">
        <v>167780960</v>
      </c>
      <c r="F2662" s="5">
        <v>167780960</v>
      </c>
      <c r="G2662" s="5"/>
    </row>
    <row r="2663" spans="1:7">
      <c r="A2663" s="4">
        <v>2662</v>
      </c>
      <c r="B2663" s="6" t="s">
        <v>3582</v>
      </c>
      <c r="C2663" s="12" t="s">
        <v>3583</v>
      </c>
      <c r="D2663" s="5">
        <v>15000000</v>
      </c>
      <c r="E2663" s="5">
        <v>138797449</v>
      </c>
      <c r="F2663" s="5">
        <v>430821168</v>
      </c>
      <c r="G2663" s="5"/>
    </row>
    <row r="2664" spans="1:7">
      <c r="A2664" s="4">
        <v>2663</v>
      </c>
      <c r="B2664" s="6" t="s">
        <v>3584</v>
      </c>
      <c r="C2664" s="12" t="s">
        <v>3585</v>
      </c>
      <c r="D2664" s="5">
        <v>15000000</v>
      </c>
      <c r="E2664" s="5">
        <v>130058047</v>
      </c>
      <c r="F2664" s="5">
        <v>356258047</v>
      </c>
      <c r="G2664" s="5"/>
    </row>
    <row r="2665" spans="1:7">
      <c r="A2665" s="4">
        <v>2664</v>
      </c>
      <c r="B2665" s="6">
        <v>36750</v>
      </c>
      <c r="C2665" s="12" t="s">
        <v>3586</v>
      </c>
      <c r="D2665" s="5">
        <v>15000000</v>
      </c>
      <c r="E2665" s="5">
        <v>128067808</v>
      </c>
      <c r="F2665" s="5">
        <v>213514672</v>
      </c>
      <c r="G2665" s="5"/>
    </row>
    <row r="2666" spans="1:7">
      <c r="A2666" s="4">
        <v>2665</v>
      </c>
      <c r="B2666" s="6">
        <v>32398</v>
      </c>
      <c r="C2666" s="12" t="s">
        <v>3587</v>
      </c>
      <c r="D2666" s="5">
        <v>15000000</v>
      </c>
      <c r="E2666" s="5">
        <v>111936388</v>
      </c>
      <c r="F2666" s="5">
        <v>216600000</v>
      </c>
      <c r="G2666" s="5"/>
    </row>
    <row r="2667" spans="1:7">
      <c r="A2667" s="4">
        <v>2666</v>
      </c>
      <c r="B2667" s="6" t="s">
        <v>2058</v>
      </c>
      <c r="C2667" s="12" t="s">
        <v>3588</v>
      </c>
      <c r="D2667" s="5">
        <v>15000000</v>
      </c>
      <c r="E2667" s="5">
        <v>103046663</v>
      </c>
      <c r="F2667" s="5">
        <v>173046663</v>
      </c>
      <c r="G2667" s="5"/>
    </row>
    <row r="2668" spans="1:7">
      <c r="A2668" s="4">
        <v>2667</v>
      </c>
      <c r="B2668" s="6" t="s">
        <v>2790</v>
      </c>
      <c r="C2668" s="12" t="s">
        <v>3589</v>
      </c>
      <c r="D2668" s="5">
        <v>15000000</v>
      </c>
      <c r="E2668" s="5">
        <v>102003019</v>
      </c>
      <c r="F2668" s="5">
        <v>160903019</v>
      </c>
      <c r="G2668" s="5"/>
    </row>
    <row r="2669" spans="1:7">
      <c r="A2669" s="4">
        <v>2668</v>
      </c>
      <c r="B2669" s="6" t="s">
        <v>2300</v>
      </c>
      <c r="C2669" s="12" t="s">
        <v>3590</v>
      </c>
      <c r="D2669" s="5">
        <v>15000000</v>
      </c>
      <c r="E2669" s="5">
        <v>93589701</v>
      </c>
      <c r="F2669" s="5">
        <v>93589701</v>
      </c>
      <c r="G2669" s="5"/>
    </row>
    <row r="2670" spans="1:7">
      <c r="A2670" s="4">
        <v>2669</v>
      </c>
      <c r="B2670" s="6" t="s">
        <v>3591</v>
      </c>
      <c r="C2670" s="12" t="s">
        <v>3592</v>
      </c>
      <c r="D2670" s="5">
        <v>15000000</v>
      </c>
      <c r="E2670" s="5">
        <v>91125143</v>
      </c>
      <c r="F2670" s="5">
        <v>227773686</v>
      </c>
      <c r="G2670" s="5"/>
    </row>
    <row r="2671" spans="1:7">
      <c r="A2671" s="4">
        <v>2670</v>
      </c>
      <c r="B2671" s="6" t="s">
        <v>3593</v>
      </c>
      <c r="C2671" s="12" t="s">
        <v>3594</v>
      </c>
      <c r="D2671" s="5">
        <v>15000000</v>
      </c>
      <c r="E2671" s="5">
        <v>73326666</v>
      </c>
      <c r="F2671" s="5">
        <v>73326666</v>
      </c>
      <c r="G2671" s="5"/>
    </row>
    <row r="2672" spans="1:7">
      <c r="A2672" s="4">
        <v>2671</v>
      </c>
      <c r="B2672" s="6" t="s">
        <v>3595</v>
      </c>
      <c r="C2672" s="12" t="s">
        <v>565</v>
      </c>
      <c r="D2672" s="5">
        <v>15000000</v>
      </c>
      <c r="E2672" s="5">
        <v>73000000</v>
      </c>
      <c r="F2672" s="5">
        <v>73000000</v>
      </c>
      <c r="G2672" s="5"/>
    </row>
    <row r="2673" spans="1:7">
      <c r="A2673" s="4">
        <v>2672</v>
      </c>
      <c r="B2673" s="6" t="s">
        <v>2166</v>
      </c>
      <c r="C2673" s="12" t="s">
        <v>3596</v>
      </c>
      <c r="D2673" s="5">
        <v>15000000</v>
      </c>
      <c r="E2673" s="5">
        <v>71628180</v>
      </c>
      <c r="F2673" s="5">
        <v>148095566</v>
      </c>
      <c r="G2673" s="5"/>
    </row>
    <row r="2674" spans="1:7">
      <c r="A2674" s="4">
        <v>2673</v>
      </c>
      <c r="B2674" s="6">
        <v>29504</v>
      </c>
      <c r="C2674" s="12" t="s">
        <v>3597</v>
      </c>
      <c r="D2674" s="5">
        <v>15000000</v>
      </c>
      <c r="E2674" s="5">
        <v>69847348</v>
      </c>
      <c r="F2674" s="5">
        <v>69847348</v>
      </c>
      <c r="G2674" s="5"/>
    </row>
    <row r="2675" spans="1:7">
      <c r="A2675" s="4">
        <v>2674</v>
      </c>
      <c r="B2675" s="6">
        <v>29405</v>
      </c>
      <c r="C2675" s="12" t="s">
        <v>3598</v>
      </c>
      <c r="D2675" s="5">
        <v>15000000</v>
      </c>
      <c r="E2675" s="5">
        <v>67182787</v>
      </c>
      <c r="F2675" s="5">
        <v>67182787</v>
      </c>
      <c r="G2675" s="5"/>
    </row>
    <row r="2676" spans="1:7">
      <c r="A2676" s="4">
        <v>2675</v>
      </c>
      <c r="B2676" s="6">
        <v>31931</v>
      </c>
      <c r="C2676" s="12" t="s">
        <v>3599</v>
      </c>
      <c r="D2676" s="5">
        <v>15000000</v>
      </c>
      <c r="E2676" s="5">
        <v>65192350</v>
      </c>
      <c r="F2676" s="5">
        <v>120192350</v>
      </c>
      <c r="G2676" s="5"/>
    </row>
    <row r="2677" spans="1:7">
      <c r="A2677" s="4">
        <v>2676</v>
      </c>
      <c r="B2677" s="6" t="s">
        <v>1656</v>
      </c>
      <c r="C2677" s="12" t="s">
        <v>3600</v>
      </c>
      <c r="D2677" s="5">
        <v>15000000</v>
      </c>
      <c r="E2677" s="5">
        <v>64003625</v>
      </c>
      <c r="F2677" s="5">
        <v>76954311</v>
      </c>
      <c r="G2677" s="5"/>
    </row>
    <row r="2678" spans="1:7">
      <c r="A2678" s="4">
        <v>2677</v>
      </c>
      <c r="B2678" s="6" t="s">
        <v>3601</v>
      </c>
      <c r="C2678" s="12" t="s">
        <v>3602</v>
      </c>
      <c r="D2678" s="5">
        <v>15000000</v>
      </c>
      <c r="E2678" s="5">
        <v>61400000</v>
      </c>
      <c r="F2678" s="5">
        <v>61400000</v>
      </c>
      <c r="G2678" s="5"/>
    </row>
    <row r="2679" spans="1:7">
      <c r="A2679" s="4">
        <v>2678</v>
      </c>
      <c r="B2679" s="6" t="s">
        <v>3204</v>
      </c>
      <c r="C2679" s="12" t="s">
        <v>3603</v>
      </c>
      <c r="D2679" s="5">
        <v>15000000</v>
      </c>
      <c r="E2679" s="5">
        <v>58269151</v>
      </c>
      <c r="F2679" s="5">
        <v>77514401</v>
      </c>
      <c r="G2679" s="5"/>
    </row>
    <row r="2680" spans="1:7">
      <c r="A2680" s="4">
        <v>2679</v>
      </c>
      <c r="B2680" s="6" t="s">
        <v>3604</v>
      </c>
      <c r="C2680" s="12" t="s">
        <v>3605</v>
      </c>
      <c r="D2680" s="5">
        <v>15000000</v>
      </c>
      <c r="E2680" s="5">
        <v>56441711</v>
      </c>
      <c r="F2680" s="5">
        <v>128885873</v>
      </c>
      <c r="G2680" s="5"/>
    </row>
    <row r="2681" spans="1:7">
      <c r="A2681" s="4">
        <v>2680</v>
      </c>
      <c r="B2681" s="6">
        <v>39426</v>
      </c>
      <c r="C2681" s="12" t="s">
        <v>3606</v>
      </c>
      <c r="D2681" s="5">
        <v>15000000</v>
      </c>
      <c r="E2681" s="5">
        <v>55204525</v>
      </c>
      <c r="F2681" s="5">
        <v>55934178</v>
      </c>
      <c r="G2681" s="5"/>
    </row>
    <row r="2682" spans="1:7">
      <c r="A2682" s="4">
        <v>2681</v>
      </c>
      <c r="B2682" s="6">
        <v>40970</v>
      </c>
      <c r="C2682" s="12" t="s">
        <v>3607</v>
      </c>
      <c r="D2682" s="5">
        <v>15000000</v>
      </c>
      <c r="E2682" s="5">
        <v>54333290</v>
      </c>
      <c r="F2682" s="5">
        <v>128955898</v>
      </c>
      <c r="G2682" s="5"/>
    </row>
    <row r="2683" spans="1:7">
      <c r="A2683" s="4">
        <v>2682</v>
      </c>
      <c r="B2683" s="6" t="s">
        <v>1882</v>
      </c>
      <c r="C2683" s="12" t="s">
        <v>3608</v>
      </c>
      <c r="D2683" s="5">
        <v>15000000</v>
      </c>
      <c r="E2683" s="5">
        <v>50003303</v>
      </c>
      <c r="F2683" s="5">
        <v>50003303</v>
      </c>
      <c r="G2683" s="5"/>
    </row>
    <row r="2684" spans="1:7">
      <c r="A2684" s="4">
        <v>2683</v>
      </c>
      <c r="B2684" s="6">
        <v>28856</v>
      </c>
      <c r="C2684" s="12" t="s">
        <v>3609</v>
      </c>
      <c r="D2684" s="5">
        <v>15000000</v>
      </c>
      <c r="E2684" s="5">
        <v>50000000</v>
      </c>
      <c r="F2684" s="5">
        <v>50000000</v>
      </c>
      <c r="G2684" s="5"/>
    </row>
    <row r="2685" spans="1:7">
      <c r="A2685" s="4">
        <v>2684</v>
      </c>
      <c r="B2685" s="6">
        <v>38778</v>
      </c>
      <c r="C2685" s="12" t="s">
        <v>3610</v>
      </c>
      <c r="D2685" s="5">
        <v>15000000</v>
      </c>
      <c r="E2685" s="5">
        <v>47860214</v>
      </c>
      <c r="F2685" s="5">
        <v>67215435</v>
      </c>
      <c r="G2685" s="5"/>
    </row>
    <row r="2686" spans="1:7">
      <c r="A2686" s="4">
        <v>2685</v>
      </c>
      <c r="B2686" s="6">
        <v>37470</v>
      </c>
      <c r="C2686" s="12" t="s">
        <v>3611</v>
      </c>
      <c r="D2686" s="5">
        <v>15000000</v>
      </c>
      <c r="E2686" s="5">
        <v>47811275</v>
      </c>
      <c r="F2686" s="5">
        <v>52461017</v>
      </c>
      <c r="G2686" s="5"/>
    </row>
    <row r="2687" spans="1:7">
      <c r="A2687" s="4">
        <v>2686</v>
      </c>
      <c r="B2687" s="6" t="s">
        <v>1231</v>
      </c>
      <c r="C2687" s="12" t="s">
        <v>3612</v>
      </c>
      <c r="D2687" s="5">
        <v>15000000</v>
      </c>
      <c r="E2687" s="5">
        <v>44906632</v>
      </c>
      <c r="F2687" s="5">
        <v>63706632</v>
      </c>
      <c r="G2687" s="5"/>
    </row>
    <row r="2688" spans="1:7">
      <c r="A2688" s="4">
        <v>2687</v>
      </c>
      <c r="B2688" s="6" t="s">
        <v>806</v>
      </c>
      <c r="C2688" s="12" t="s">
        <v>3613</v>
      </c>
      <c r="D2688" s="5">
        <v>15000000</v>
      </c>
      <c r="E2688" s="5">
        <v>43057470</v>
      </c>
      <c r="F2688" s="5">
        <v>64252038</v>
      </c>
      <c r="G2688" s="5"/>
    </row>
    <row r="2689" spans="1:7">
      <c r="A2689" s="4">
        <v>2688</v>
      </c>
      <c r="B2689" s="6" t="s">
        <v>3614</v>
      </c>
      <c r="C2689" s="12" t="s">
        <v>3615</v>
      </c>
      <c r="D2689" s="5">
        <v>15000000</v>
      </c>
      <c r="E2689" s="5">
        <v>42930462</v>
      </c>
      <c r="F2689" s="5">
        <v>57907734</v>
      </c>
      <c r="G2689" s="5"/>
    </row>
    <row r="2690" spans="1:7">
      <c r="A2690" s="4">
        <v>2689</v>
      </c>
      <c r="B2690" s="6">
        <v>37657</v>
      </c>
      <c r="C2690" s="12" t="s">
        <v>3616</v>
      </c>
      <c r="D2690" s="5">
        <v>15000000</v>
      </c>
      <c r="E2690" s="5">
        <v>42734455</v>
      </c>
      <c r="F2690" s="5">
        <v>55534455</v>
      </c>
      <c r="G2690" s="5"/>
    </row>
    <row r="2691" spans="1:7">
      <c r="A2691" s="4">
        <v>2690</v>
      </c>
      <c r="B2691" s="6">
        <v>42106</v>
      </c>
      <c r="C2691" s="12" t="s">
        <v>3617</v>
      </c>
      <c r="D2691" s="5">
        <v>15000000</v>
      </c>
      <c r="E2691" s="5">
        <v>42725475</v>
      </c>
      <c r="F2691" s="5">
        <v>61788393</v>
      </c>
      <c r="G2691" s="5"/>
    </row>
    <row r="2692" spans="1:7">
      <c r="A2692" s="4">
        <v>2691</v>
      </c>
      <c r="B2692" s="6" t="s">
        <v>1211</v>
      </c>
      <c r="C2692" s="12" t="s">
        <v>3618</v>
      </c>
      <c r="D2692" s="5">
        <v>15000000</v>
      </c>
      <c r="E2692" s="5">
        <v>41003371</v>
      </c>
      <c r="F2692" s="5">
        <v>57586606</v>
      </c>
      <c r="G2692" s="5"/>
    </row>
    <row r="2693" spans="1:7">
      <c r="A2693" s="4">
        <v>2692</v>
      </c>
      <c r="B2693" s="6" t="s">
        <v>776</v>
      </c>
      <c r="C2693" s="12" t="s">
        <v>3619</v>
      </c>
      <c r="D2693" s="5">
        <v>15000000</v>
      </c>
      <c r="E2693" s="5">
        <v>40283321</v>
      </c>
      <c r="F2693" s="5">
        <v>40283321</v>
      </c>
      <c r="G2693" s="5"/>
    </row>
    <row r="2694" spans="1:7">
      <c r="A2694" s="4">
        <v>2693</v>
      </c>
      <c r="B2694" s="6">
        <v>34218</v>
      </c>
      <c r="C2694" s="12" t="s">
        <v>3620</v>
      </c>
      <c r="D2694" s="5">
        <v>15000000</v>
      </c>
      <c r="E2694" s="5">
        <v>39100956</v>
      </c>
      <c r="F2694" s="5">
        <v>39100956</v>
      </c>
      <c r="G2694" s="5"/>
    </row>
    <row r="2695" spans="1:7">
      <c r="A2695" s="4">
        <v>2694</v>
      </c>
      <c r="B2695" s="6" t="s">
        <v>938</v>
      </c>
      <c r="C2695" s="12" t="s">
        <v>3621</v>
      </c>
      <c r="D2695" s="5">
        <v>15000000</v>
      </c>
      <c r="E2695" s="5">
        <v>37882551</v>
      </c>
      <c r="F2695" s="5">
        <v>62401343</v>
      </c>
      <c r="G2695" s="5"/>
    </row>
    <row r="2696" spans="1:7">
      <c r="A2696" s="4">
        <v>2695</v>
      </c>
      <c r="B2696" s="6">
        <v>41710</v>
      </c>
      <c r="C2696" s="12" t="s">
        <v>3622</v>
      </c>
      <c r="D2696" s="5">
        <v>15000000</v>
      </c>
      <c r="E2696" s="5">
        <v>37880356</v>
      </c>
      <c r="F2696" s="5">
        <v>52501541</v>
      </c>
      <c r="G2696" s="5"/>
    </row>
    <row r="2697" spans="1:7">
      <c r="A2697" s="4">
        <v>2696</v>
      </c>
      <c r="B2697" s="6" t="s">
        <v>3623</v>
      </c>
      <c r="C2697" s="12" t="s">
        <v>3624</v>
      </c>
      <c r="D2697" s="5">
        <v>15000000</v>
      </c>
      <c r="E2697" s="5">
        <v>37495385</v>
      </c>
      <c r="F2697" s="5">
        <v>69995385</v>
      </c>
      <c r="G2697" s="5"/>
    </row>
    <row r="2698" spans="1:7">
      <c r="A2698" s="4">
        <v>2697</v>
      </c>
      <c r="B2698" s="6">
        <v>41831</v>
      </c>
      <c r="C2698" s="12" t="s">
        <v>3625</v>
      </c>
      <c r="D2698" s="5">
        <v>15000000</v>
      </c>
      <c r="E2698" s="5">
        <v>35893537</v>
      </c>
      <c r="F2698" s="5">
        <v>122147772</v>
      </c>
      <c r="G2698" s="5"/>
    </row>
    <row r="2699" spans="1:7">
      <c r="A2699" s="4">
        <v>2698</v>
      </c>
      <c r="B2699" s="6" t="s">
        <v>2823</v>
      </c>
      <c r="C2699" s="12" t="s">
        <v>3626</v>
      </c>
      <c r="D2699" s="5">
        <v>15000000</v>
      </c>
      <c r="E2699" s="5">
        <v>35060689</v>
      </c>
      <c r="F2699" s="5">
        <v>78054825</v>
      </c>
      <c r="G2699" s="5"/>
    </row>
    <row r="2700" spans="1:7">
      <c r="A2700" s="4">
        <v>2699</v>
      </c>
      <c r="B2700" s="6" t="s">
        <v>561</v>
      </c>
      <c r="C2700" s="12" t="s">
        <v>3627</v>
      </c>
      <c r="D2700" s="5">
        <v>15000000</v>
      </c>
      <c r="E2700" s="5">
        <v>35007180</v>
      </c>
      <c r="F2700" s="5">
        <v>35007180</v>
      </c>
      <c r="G2700" s="5"/>
    </row>
    <row r="2701" spans="1:7">
      <c r="A2701" s="4">
        <v>2700</v>
      </c>
      <c r="B2701" s="6">
        <v>24390</v>
      </c>
      <c r="C2701" s="12" t="s">
        <v>3628</v>
      </c>
      <c r="D2701" s="5">
        <v>15000000</v>
      </c>
      <c r="E2701" s="5">
        <v>34562222</v>
      </c>
      <c r="F2701" s="5">
        <v>34562222</v>
      </c>
      <c r="G2701" s="5"/>
    </row>
    <row r="2702" spans="1:7">
      <c r="A2702" s="4">
        <v>2701</v>
      </c>
      <c r="B2702" s="6" t="s">
        <v>2561</v>
      </c>
      <c r="C2702" s="12" t="s">
        <v>3629</v>
      </c>
      <c r="D2702" s="5">
        <v>15000000</v>
      </c>
      <c r="E2702" s="5">
        <v>34308901</v>
      </c>
      <c r="F2702" s="5">
        <v>34499204</v>
      </c>
      <c r="G2702" s="5"/>
    </row>
    <row r="2703" spans="1:7">
      <c r="A2703" s="4">
        <v>2702</v>
      </c>
      <c r="B2703" s="6">
        <v>39912</v>
      </c>
      <c r="C2703" s="12" t="s">
        <v>3630</v>
      </c>
      <c r="D2703" s="5">
        <v>15000000</v>
      </c>
      <c r="E2703" s="5">
        <v>33862903</v>
      </c>
      <c r="F2703" s="5">
        <v>40127259</v>
      </c>
      <c r="G2703" s="5"/>
    </row>
    <row r="2704" spans="1:7">
      <c r="A2704" s="4">
        <v>2703</v>
      </c>
      <c r="B2704" s="6" t="s">
        <v>1272</v>
      </c>
      <c r="C2704" s="12" t="s">
        <v>3631</v>
      </c>
      <c r="D2704" s="5">
        <v>15000000</v>
      </c>
      <c r="E2704" s="5">
        <v>33771174</v>
      </c>
      <c r="F2704" s="5">
        <v>40862054</v>
      </c>
      <c r="G2704" s="5"/>
    </row>
    <row r="2705" spans="1:7">
      <c r="A2705" s="4">
        <v>2704</v>
      </c>
      <c r="B2705" s="6" t="s">
        <v>1834</v>
      </c>
      <c r="C2705" s="12" t="s">
        <v>3632</v>
      </c>
      <c r="D2705" s="5">
        <v>15000000</v>
      </c>
      <c r="E2705" s="5">
        <v>33392973</v>
      </c>
      <c r="F2705" s="5">
        <v>38512850</v>
      </c>
      <c r="G2705" s="5"/>
    </row>
    <row r="2706" spans="1:7">
      <c r="A2706" s="4">
        <v>2705</v>
      </c>
      <c r="B2706" s="6" t="s">
        <v>1466</v>
      </c>
      <c r="C2706" s="12" t="s">
        <v>3633</v>
      </c>
      <c r="D2706" s="5">
        <v>15000000</v>
      </c>
      <c r="E2706" s="5">
        <v>32752215</v>
      </c>
      <c r="F2706" s="5">
        <v>46526243</v>
      </c>
      <c r="G2706" s="5"/>
    </row>
    <row r="2707" spans="1:7">
      <c r="A2707" s="4">
        <v>2706</v>
      </c>
      <c r="B2707" s="6" t="s">
        <v>537</v>
      </c>
      <c r="C2707" s="12" t="s">
        <v>3634</v>
      </c>
      <c r="D2707" s="5">
        <v>15000000</v>
      </c>
      <c r="E2707" s="5">
        <v>32647042</v>
      </c>
      <c r="F2707" s="5">
        <v>33508485</v>
      </c>
      <c r="G2707" s="5"/>
    </row>
    <row r="2708" spans="1:7">
      <c r="A2708" s="4">
        <v>2707</v>
      </c>
      <c r="B2708" s="6">
        <v>38444</v>
      </c>
      <c r="C2708" s="12" t="s">
        <v>3635</v>
      </c>
      <c r="D2708" s="5">
        <v>15000000</v>
      </c>
      <c r="E2708" s="5">
        <v>31726995</v>
      </c>
      <c r="F2708" s="5">
        <v>47175038</v>
      </c>
      <c r="G2708" s="5"/>
    </row>
    <row r="2709" spans="1:7">
      <c r="A2709" s="4">
        <v>2708</v>
      </c>
      <c r="B2709" s="6" t="s">
        <v>3636</v>
      </c>
      <c r="C2709" s="12" t="s">
        <v>3637</v>
      </c>
      <c r="D2709" s="5">
        <v>15000000</v>
      </c>
      <c r="E2709" s="5">
        <v>30857000</v>
      </c>
      <c r="F2709" s="5">
        <v>30857000</v>
      </c>
      <c r="G2709" s="5"/>
    </row>
    <row r="2710" spans="1:7">
      <c r="A2710" s="4">
        <v>2709</v>
      </c>
      <c r="B2710" s="6">
        <v>37597</v>
      </c>
      <c r="C2710" s="12" t="s">
        <v>3638</v>
      </c>
      <c r="D2710" s="5">
        <v>15000000</v>
      </c>
      <c r="E2710" s="5">
        <v>30259652</v>
      </c>
      <c r="F2710" s="5">
        <v>37659652</v>
      </c>
      <c r="G2710" s="5"/>
    </row>
    <row r="2711" spans="1:7">
      <c r="A2711" s="4">
        <v>2710</v>
      </c>
      <c r="B2711" s="6" t="s">
        <v>1641</v>
      </c>
      <c r="C2711" s="12" t="s">
        <v>3639</v>
      </c>
      <c r="D2711" s="5">
        <v>15000000</v>
      </c>
      <c r="E2711" s="5">
        <v>30226144</v>
      </c>
      <c r="F2711" s="5">
        <v>30261293</v>
      </c>
      <c r="G2711" s="5"/>
    </row>
    <row r="2712" spans="1:7">
      <c r="A2712" s="4">
        <v>2711</v>
      </c>
      <c r="B2712" s="6" t="s">
        <v>1083</v>
      </c>
      <c r="C2712" s="12" t="s">
        <v>3640</v>
      </c>
      <c r="D2712" s="5">
        <v>15000000</v>
      </c>
      <c r="E2712" s="5">
        <v>30127963</v>
      </c>
      <c r="F2712" s="5">
        <v>30138912</v>
      </c>
      <c r="G2712" s="5"/>
    </row>
    <row r="2713" spans="1:7">
      <c r="A2713" s="4">
        <v>2712</v>
      </c>
      <c r="B2713" s="6">
        <v>29926</v>
      </c>
      <c r="C2713" s="12" t="s">
        <v>360</v>
      </c>
      <c r="D2713" s="5">
        <v>15000000</v>
      </c>
      <c r="E2713" s="5">
        <v>30000000</v>
      </c>
      <c r="F2713" s="5">
        <v>44400000</v>
      </c>
      <c r="G2713" s="5"/>
    </row>
    <row r="2714" spans="1:7">
      <c r="A2714" s="4">
        <v>2713</v>
      </c>
      <c r="B2714" s="6" t="s">
        <v>1988</v>
      </c>
      <c r="C2714" s="12" t="s">
        <v>3641</v>
      </c>
      <c r="D2714" s="5">
        <v>15000000</v>
      </c>
      <c r="E2714" s="5">
        <v>29331068</v>
      </c>
      <c r="F2714" s="5">
        <v>33118854</v>
      </c>
      <c r="G2714" s="5"/>
    </row>
    <row r="2715" spans="1:7">
      <c r="A2715" s="4">
        <v>2714</v>
      </c>
      <c r="B2715" s="6" t="s">
        <v>3642</v>
      </c>
      <c r="C2715" s="12" t="s">
        <v>3643</v>
      </c>
      <c r="D2715" s="5">
        <v>15000000</v>
      </c>
      <c r="E2715" s="5">
        <v>29145924</v>
      </c>
      <c r="F2715" s="5">
        <v>29145924</v>
      </c>
      <c r="G2715" s="5"/>
    </row>
    <row r="2716" spans="1:7">
      <c r="A2716" s="4">
        <v>2715</v>
      </c>
      <c r="B2716" s="6">
        <v>39391</v>
      </c>
      <c r="C2716" s="12" t="s">
        <v>3644</v>
      </c>
      <c r="D2716" s="5">
        <v>15000000</v>
      </c>
      <c r="E2716" s="5">
        <v>28638916</v>
      </c>
      <c r="F2716" s="5">
        <v>64232714</v>
      </c>
      <c r="G2716" s="5"/>
    </row>
    <row r="2717" spans="1:7">
      <c r="A2717" s="4">
        <v>2716</v>
      </c>
      <c r="B2717" s="6">
        <v>35738</v>
      </c>
      <c r="C2717" s="12" t="s">
        <v>3645</v>
      </c>
      <c r="D2717" s="5">
        <v>15000000</v>
      </c>
      <c r="E2717" s="5">
        <v>28084357</v>
      </c>
      <c r="F2717" s="5">
        <v>31070412</v>
      </c>
      <c r="G2717" s="5"/>
    </row>
    <row r="2718" spans="1:7">
      <c r="A2718" s="4">
        <v>2717</v>
      </c>
      <c r="B2718" s="6" t="s">
        <v>1102</v>
      </c>
      <c r="C2718" s="12" t="s">
        <v>3646</v>
      </c>
      <c r="D2718" s="5">
        <v>15000000</v>
      </c>
      <c r="E2718" s="5">
        <v>27441122</v>
      </c>
      <c r="F2718" s="5">
        <v>27709625</v>
      </c>
      <c r="G2718" s="5"/>
    </row>
    <row r="2719" spans="1:7">
      <c r="A2719" s="4">
        <v>2718</v>
      </c>
      <c r="B2719" s="6" t="s">
        <v>1085</v>
      </c>
      <c r="C2719" s="12" t="s">
        <v>3647</v>
      </c>
      <c r="D2719" s="5">
        <v>15000000</v>
      </c>
      <c r="E2719" s="5">
        <v>26421314</v>
      </c>
      <c r="F2719" s="5">
        <v>47721314</v>
      </c>
      <c r="G2719" s="5"/>
    </row>
    <row r="2720" spans="1:7">
      <c r="A2720" s="4">
        <v>2719</v>
      </c>
      <c r="B2720" s="6">
        <v>35713</v>
      </c>
      <c r="C2720" s="12" t="s">
        <v>3648</v>
      </c>
      <c r="D2720" s="5">
        <v>15000000</v>
      </c>
      <c r="E2720" s="5">
        <v>26410771</v>
      </c>
      <c r="F2720" s="5">
        <v>43111725</v>
      </c>
      <c r="G2720" s="5"/>
    </row>
    <row r="2721" spans="1:7">
      <c r="A2721" s="4">
        <v>2720</v>
      </c>
      <c r="B2721" s="6" t="s">
        <v>329</v>
      </c>
      <c r="C2721" s="12" t="s">
        <v>3649</v>
      </c>
      <c r="D2721" s="5">
        <v>15000000</v>
      </c>
      <c r="E2721" s="5">
        <v>26167002</v>
      </c>
      <c r="F2721" s="5">
        <v>27469621</v>
      </c>
      <c r="G2721" s="5"/>
    </row>
    <row r="2722" spans="1:7">
      <c r="A2722" s="4">
        <v>2721</v>
      </c>
      <c r="B2722" s="6" t="s">
        <v>3650</v>
      </c>
      <c r="C2722" s="12" t="s">
        <v>3651</v>
      </c>
      <c r="D2722" s="5">
        <v>15000000</v>
      </c>
      <c r="E2722" s="5">
        <v>25018119</v>
      </c>
      <c r="F2722" s="5">
        <v>34820335</v>
      </c>
      <c r="G2722" s="5"/>
    </row>
    <row r="2723" spans="1:7">
      <c r="A2723" s="4">
        <v>2722</v>
      </c>
      <c r="B2723" s="6">
        <v>35129</v>
      </c>
      <c r="C2723" s="12" t="s">
        <v>3652</v>
      </c>
      <c r="D2723" s="5">
        <v>15000000</v>
      </c>
      <c r="E2723" s="5">
        <v>24769466</v>
      </c>
      <c r="F2723" s="5">
        <v>55669466</v>
      </c>
      <c r="G2723" s="5"/>
    </row>
    <row r="2724" spans="1:7">
      <c r="A2724" s="4">
        <v>2723</v>
      </c>
      <c r="B2724" s="6" t="s">
        <v>3653</v>
      </c>
      <c r="C2724" s="12" t="s">
        <v>3654</v>
      </c>
      <c r="D2724" s="5">
        <v>15000000</v>
      </c>
      <c r="E2724" s="5">
        <v>23089926</v>
      </c>
      <c r="F2724" s="5">
        <v>87989926</v>
      </c>
      <c r="G2724" s="5"/>
    </row>
    <row r="2725" spans="1:7">
      <c r="A2725" s="4">
        <v>2724</v>
      </c>
      <c r="B2725" s="6">
        <v>34100</v>
      </c>
      <c r="C2725" s="12" t="s">
        <v>3655</v>
      </c>
      <c r="D2725" s="5">
        <v>15000000</v>
      </c>
      <c r="E2725" s="5">
        <v>22954968</v>
      </c>
      <c r="F2725" s="5">
        <v>63954968</v>
      </c>
      <c r="G2725" s="5"/>
    </row>
    <row r="2726" spans="1:7">
      <c r="A2726" s="4">
        <v>2725</v>
      </c>
      <c r="B2726" s="6" t="s">
        <v>2271</v>
      </c>
      <c r="C2726" s="12" t="s">
        <v>3656</v>
      </c>
      <c r="D2726" s="5">
        <v>15000000</v>
      </c>
      <c r="E2726" s="5">
        <v>22189039</v>
      </c>
      <c r="F2726" s="5">
        <v>52189039</v>
      </c>
      <c r="G2726" s="5"/>
    </row>
    <row r="2727" spans="1:7">
      <c r="A2727" s="4">
        <v>2726</v>
      </c>
      <c r="B2727" s="6" t="s">
        <v>3657</v>
      </c>
      <c r="C2727" s="12" t="s">
        <v>3658</v>
      </c>
      <c r="D2727" s="5">
        <v>15000000</v>
      </c>
      <c r="E2727" s="5">
        <v>21468807</v>
      </c>
      <c r="F2727" s="5">
        <v>38574362</v>
      </c>
      <c r="G2727" s="5"/>
    </row>
    <row r="2728" spans="1:7">
      <c r="A2728" s="4">
        <v>2727</v>
      </c>
      <c r="B2728" s="6" t="s">
        <v>1530</v>
      </c>
      <c r="C2728" s="12" t="s">
        <v>3659</v>
      </c>
      <c r="D2728" s="5">
        <v>15000000</v>
      </c>
      <c r="E2728" s="5">
        <v>21403519</v>
      </c>
      <c r="F2728" s="5">
        <v>47011449</v>
      </c>
      <c r="G2728" s="5"/>
    </row>
    <row r="2729" spans="1:7">
      <c r="A2729" s="4">
        <v>2728</v>
      </c>
      <c r="B2729" s="6" t="s">
        <v>1397</v>
      </c>
      <c r="C2729" s="12" t="s">
        <v>3660</v>
      </c>
      <c r="D2729" s="5">
        <v>15000000</v>
      </c>
      <c r="E2729" s="5">
        <v>21000147</v>
      </c>
      <c r="F2729" s="5">
        <v>21896367</v>
      </c>
      <c r="G2729" s="5"/>
    </row>
    <row r="2730" spans="1:7">
      <c r="A2730" s="4">
        <v>2729</v>
      </c>
      <c r="B2730" s="6" t="s">
        <v>1188</v>
      </c>
      <c r="C2730" s="12" t="s">
        <v>3661</v>
      </c>
      <c r="D2730" s="5">
        <v>15000000</v>
      </c>
      <c r="E2730" s="5">
        <v>20804166</v>
      </c>
      <c r="F2730" s="5">
        <v>37466538</v>
      </c>
      <c r="G2730" s="5"/>
    </row>
    <row r="2731" spans="1:7">
      <c r="A2731" s="4">
        <v>2730</v>
      </c>
      <c r="B2731" s="6" t="s">
        <v>3662</v>
      </c>
      <c r="C2731" s="12" t="s">
        <v>3663</v>
      </c>
      <c r="D2731" s="5">
        <v>15000000</v>
      </c>
      <c r="E2731" s="5">
        <v>20591853</v>
      </c>
      <c r="F2731" s="5">
        <v>20609977</v>
      </c>
      <c r="G2731" s="5"/>
    </row>
    <row r="2732" spans="1:7">
      <c r="A2732" s="4">
        <v>2731</v>
      </c>
      <c r="B2732" s="6" t="s">
        <v>490</v>
      </c>
      <c r="C2732" s="12" t="s">
        <v>3664</v>
      </c>
      <c r="D2732" s="5">
        <v>15000000</v>
      </c>
      <c r="E2732" s="5">
        <v>20218921</v>
      </c>
      <c r="F2732" s="5">
        <v>20601987</v>
      </c>
      <c r="G2732" s="5"/>
    </row>
    <row r="2733" spans="1:7">
      <c r="A2733" s="4">
        <v>2732</v>
      </c>
      <c r="B2733" s="6">
        <v>37570</v>
      </c>
      <c r="C2733" s="12" t="s">
        <v>3665</v>
      </c>
      <c r="D2733" s="5">
        <v>15000000</v>
      </c>
      <c r="E2733" s="5">
        <v>19161999</v>
      </c>
      <c r="F2733" s="5">
        <v>19344615</v>
      </c>
      <c r="G2733" s="5"/>
    </row>
    <row r="2734" spans="1:7">
      <c r="A2734" s="4">
        <v>2733</v>
      </c>
      <c r="B2734" s="6" t="s">
        <v>1967</v>
      </c>
      <c r="C2734" s="12" t="s">
        <v>3666</v>
      </c>
      <c r="D2734" s="5">
        <v>15000000</v>
      </c>
      <c r="E2734" s="5">
        <v>18844784</v>
      </c>
      <c r="F2734" s="5">
        <v>22165608</v>
      </c>
      <c r="G2734" s="5"/>
    </row>
    <row r="2735" spans="1:7">
      <c r="A2735" s="4">
        <v>2734</v>
      </c>
      <c r="B2735" s="6" t="s">
        <v>1018</v>
      </c>
      <c r="C2735" s="12" t="s">
        <v>3667</v>
      </c>
      <c r="D2735" s="5">
        <v>15000000</v>
      </c>
      <c r="E2735" s="5">
        <v>17507368</v>
      </c>
      <c r="F2735" s="5">
        <v>17507368</v>
      </c>
      <c r="G2735" s="5"/>
    </row>
    <row r="2736" spans="1:7">
      <c r="A2736" s="4">
        <v>2735</v>
      </c>
      <c r="B2736" s="6">
        <v>35949</v>
      </c>
      <c r="C2736" s="12" t="s">
        <v>3668</v>
      </c>
      <c r="D2736" s="5">
        <v>15000000</v>
      </c>
      <c r="E2736" s="5">
        <v>17498804</v>
      </c>
      <c r="F2736" s="5">
        <v>46189568</v>
      </c>
      <c r="G2736" s="5"/>
    </row>
    <row r="2737" spans="1:7">
      <c r="A2737" s="4">
        <v>2736</v>
      </c>
      <c r="B2737" s="6" t="s">
        <v>512</v>
      </c>
      <c r="C2737" s="12" t="s">
        <v>3669</v>
      </c>
      <c r="D2737" s="5">
        <v>15000000</v>
      </c>
      <c r="E2737" s="5">
        <v>17237855</v>
      </c>
      <c r="F2737" s="5">
        <v>36068890</v>
      </c>
      <c r="G2737" s="5"/>
    </row>
    <row r="2738" spans="1:7">
      <c r="A2738" s="4">
        <v>2737</v>
      </c>
      <c r="B2738" s="6" t="s">
        <v>2576</v>
      </c>
      <c r="C2738" s="12" t="s">
        <v>3670</v>
      </c>
      <c r="D2738" s="5">
        <v>15000000</v>
      </c>
      <c r="E2738" s="5">
        <v>17017811</v>
      </c>
      <c r="F2738" s="5">
        <v>49894223</v>
      </c>
      <c r="G2738" s="5"/>
    </row>
    <row r="2739" spans="1:7">
      <c r="A2739" s="4">
        <v>2738</v>
      </c>
      <c r="B2739" s="6" t="s">
        <v>2062</v>
      </c>
      <c r="C2739" s="12" t="s">
        <v>3671</v>
      </c>
      <c r="D2739" s="5">
        <v>15000000</v>
      </c>
      <c r="E2739" s="5">
        <v>16500786</v>
      </c>
      <c r="F2739" s="5">
        <v>18260865</v>
      </c>
      <c r="G2739" s="5"/>
    </row>
    <row r="2740" spans="1:7">
      <c r="A2740" s="4">
        <v>2739</v>
      </c>
      <c r="B2740" s="6">
        <v>40950</v>
      </c>
      <c r="C2740" s="12" t="s">
        <v>3672</v>
      </c>
      <c r="D2740" s="5">
        <v>15000000</v>
      </c>
      <c r="E2740" s="5">
        <v>15634090</v>
      </c>
      <c r="F2740" s="5">
        <v>22018988</v>
      </c>
      <c r="G2740" s="5"/>
    </row>
    <row r="2741" spans="1:7">
      <c r="A2741" s="4">
        <v>2740</v>
      </c>
      <c r="B2741" s="6">
        <v>30991</v>
      </c>
      <c r="C2741" s="12" t="s">
        <v>3673</v>
      </c>
      <c r="D2741" s="5">
        <v>15000000</v>
      </c>
      <c r="E2741" s="5">
        <v>15136870</v>
      </c>
      <c r="F2741" s="5">
        <v>15136870</v>
      </c>
      <c r="G2741" s="5"/>
    </row>
    <row r="2742" spans="1:7">
      <c r="A2742" s="4">
        <v>2741</v>
      </c>
      <c r="B2742" s="6" t="s">
        <v>3674</v>
      </c>
      <c r="C2742" s="12" t="s">
        <v>3675</v>
      </c>
      <c r="D2742" s="5">
        <v>15000000</v>
      </c>
      <c r="E2742" s="5">
        <v>14945541</v>
      </c>
      <c r="F2742" s="5">
        <v>39238443</v>
      </c>
      <c r="G2742" s="5"/>
    </row>
    <row r="2743" spans="1:7">
      <c r="A2743" s="4">
        <v>2742</v>
      </c>
      <c r="B2743" s="6" t="s">
        <v>2773</v>
      </c>
      <c r="C2743" s="12" t="s">
        <v>3676</v>
      </c>
      <c r="D2743" s="5">
        <v>15000000</v>
      </c>
      <c r="E2743" s="5">
        <v>14249005</v>
      </c>
      <c r="F2743" s="5">
        <v>14249005</v>
      </c>
      <c r="G2743" s="5"/>
    </row>
    <row r="2744" spans="1:7">
      <c r="A2744" s="4">
        <v>2743</v>
      </c>
      <c r="B2744" s="6" t="s">
        <v>635</v>
      </c>
      <c r="C2744" s="12" t="s">
        <v>3677</v>
      </c>
      <c r="D2744" s="5">
        <v>15000000</v>
      </c>
      <c r="E2744" s="5">
        <v>13843771</v>
      </c>
      <c r="F2744" s="5">
        <v>59168692</v>
      </c>
      <c r="G2744" s="5"/>
    </row>
    <row r="2745" spans="1:7">
      <c r="A2745" s="4">
        <v>2744</v>
      </c>
      <c r="B2745" s="6" t="s">
        <v>915</v>
      </c>
      <c r="C2745" s="12" t="s">
        <v>3678</v>
      </c>
      <c r="D2745" s="5">
        <v>15000000</v>
      </c>
      <c r="E2745" s="5">
        <v>13337299</v>
      </c>
      <c r="F2745" s="5">
        <v>18524496</v>
      </c>
      <c r="G2745" s="5"/>
    </row>
    <row r="2746" spans="1:7">
      <c r="A2746" s="4">
        <v>2745</v>
      </c>
      <c r="B2746" s="6">
        <v>39854</v>
      </c>
      <c r="C2746" s="12" t="s">
        <v>3679</v>
      </c>
      <c r="D2746" s="5">
        <v>15000000</v>
      </c>
      <c r="E2746" s="5">
        <v>13043363</v>
      </c>
      <c r="F2746" s="5">
        <v>18856151</v>
      </c>
      <c r="G2746" s="5"/>
    </row>
    <row r="2747" spans="1:7">
      <c r="A2747" s="4">
        <v>2746</v>
      </c>
      <c r="B2747" s="6">
        <v>39753</v>
      </c>
      <c r="C2747" s="12" t="s">
        <v>3680</v>
      </c>
      <c r="D2747" s="5">
        <v>15000000</v>
      </c>
      <c r="E2747" s="5">
        <v>12981269</v>
      </c>
      <c r="F2747" s="5">
        <v>13248444</v>
      </c>
      <c r="G2747" s="5"/>
    </row>
    <row r="2748" spans="1:7">
      <c r="A2748" s="4">
        <v>2747</v>
      </c>
      <c r="B2748" s="6" t="s">
        <v>3681</v>
      </c>
      <c r="C2748" s="12" t="s">
        <v>3682</v>
      </c>
      <c r="D2748" s="5">
        <v>15000000</v>
      </c>
      <c r="E2748" s="5">
        <v>12898847</v>
      </c>
      <c r="F2748" s="5">
        <v>26170402</v>
      </c>
      <c r="G2748" s="5"/>
    </row>
    <row r="2749" spans="1:7">
      <c r="A2749" s="4">
        <v>2748</v>
      </c>
      <c r="B2749" s="6">
        <v>36534</v>
      </c>
      <c r="C2749" s="12" t="s">
        <v>3683</v>
      </c>
      <c r="D2749" s="5">
        <v>15000000</v>
      </c>
      <c r="E2749" s="5">
        <v>12801190</v>
      </c>
      <c r="F2749" s="5">
        <v>12801190</v>
      </c>
      <c r="G2749" s="5"/>
    </row>
    <row r="2750" spans="1:7">
      <c r="A2750" s="4">
        <v>2749</v>
      </c>
      <c r="B2750" s="6" t="s">
        <v>1846</v>
      </c>
      <c r="C2750" s="12" t="s">
        <v>3684</v>
      </c>
      <c r="D2750" s="5">
        <v>15000000</v>
      </c>
      <c r="E2750" s="5">
        <v>12669914</v>
      </c>
      <c r="F2750" s="5">
        <v>12669914</v>
      </c>
      <c r="G2750" s="5"/>
    </row>
    <row r="2751" spans="1:7">
      <c r="A2751" s="4">
        <v>2750</v>
      </c>
      <c r="B2751" s="6" t="s">
        <v>2535</v>
      </c>
      <c r="C2751" s="12" t="s">
        <v>3685</v>
      </c>
      <c r="D2751" s="5">
        <v>15000000</v>
      </c>
      <c r="E2751" s="5">
        <v>12212417</v>
      </c>
      <c r="F2751" s="5">
        <v>12212417</v>
      </c>
      <c r="G2751" s="5"/>
    </row>
    <row r="2752" spans="1:7">
      <c r="A2752" s="4">
        <v>2751</v>
      </c>
      <c r="B2752" s="6">
        <v>37570</v>
      </c>
      <c r="C2752" s="12" t="s">
        <v>3686</v>
      </c>
      <c r="D2752" s="5">
        <v>15000000</v>
      </c>
      <c r="E2752" s="5">
        <v>11660180</v>
      </c>
      <c r="F2752" s="5">
        <v>12419700</v>
      </c>
      <c r="G2752" s="5"/>
    </row>
    <row r="2753" spans="1:7">
      <c r="A2753" s="4">
        <v>2752</v>
      </c>
      <c r="B2753" s="6" t="s">
        <v>367</v>
      </c>
      <c r="C2753" s="12" t="s">
        <v>3687</v>
      </c>
      <c r="D2753" s="5">
        <v>15000000</v>
      </c>
      <c r="E2753" s="5">
        <v>11614954</v>
      </c>
      <c r="F2753" s="5">
        <v>11614954</v>
      </c>
      <c r="G2753" s="5"/>
    </row>
    <row r="2754" spans="1:7">
      <c r="A2754" s="4">
        <v>2753</v>
      </c>
      <c r="B2754" s="6">
        <v>35858</v>
      </c>
      <c r="C2754" s="12" t="s">
        <v>3688</v>
      </c>
      <c r="D2754" s="5">
        <v>15000000</v>
      </c>
      <c r="E2754" s="5">
        <v>11156471</v>
      </c>
      <c r="F2754" s="5">
        <v>11156471</v>
      </c>
      <c r="G2754" s="5"/>
    </row>
    <row r="2755" spans="1:7">
      <c r="A2755" s="4">
        <v>2754</v>
      </c>
      <c r="B2755" s="6">
        <v>32511</v>
      </c>
      <c r="C2755" s="12" t="s">
        <v>3689</v>
      </c>
      <c r="D2755" s="5">
        <v>15000000</v>
      </c>
      <c r="E2755" s="5">
        <v>10763469</v>
      </c>
      <c r="F2755" s="5">
        <v>10763469</v>
      </c>
      <c r="G2755" s="5"/>
    </row>
    <row r="2756" spans="1:7">
      <c r="A2756" s="4">
        <v>2755</v>
      </c>
      <c r="B2756" s="6" t="s">
        <v>804</v>
      </c>
      <c r="C2756" s="12" t="s">
        <v>3690</v>
      </c>
      <c r="D2756" s="5">
        <v>15000000</v>
      </c>
      <c r="E2756" s="5">
        <v>10513979</v>
      </c>
      <c r="F2756" s="5">
        <v>10513979</v>
      </c>
      <c r="G2756" s="5"/>
    </row>
    <row r="2757" spans="1:7">
      <c r="A2757" s="4">
        <v>2756</v>
      </c>
      <c r="B2757" s="6" t="s">
        <v>3691</v>
      </c>
      <c r="C2757" s="12" t="s">
        <v>3692</v>
      </c>
      <c r="D2757" s="5">
        <v>15000000</v>
      </c>
      <c r="E2757" s="5">
        <v>10494147</v>
      </c>
      <c r="F2757" s="5">
        <v>10845127</v>
      </c>
      <c r="G2757" s="5"/>
    </row>
    <row r="2758" spans="1:7">
      <c r="A2758" s="4">
        <v>2757</v>
      </c>
      <c r="B2758" s="6">
        <v>38209</v>
      </c>
      <c r="C2758" s="12" t="s">
        <v>3693</v>
      </c>
      <c r="D2758" s="5">
        <v>15000000</v>
      </c>
      <c r="E2758" s="5">
        <v>10411980</v>
      </c>
      <c r="F2758" s="5">
        <v>14811980</v>
      </c>
      <c r="G2758" s="5"/>
    </row>
    <row r="2759" spans="1:7">
      <c r="A2759" s="4">
        <v>2758</v>
      </c>
      <c r="B2759" s="6" t="s">
        <v>2300</v>
      </c>
      <c r="C2759" s="12" t="s">
        <v>3694</v>
      </c>
      <c r="D2759" s="5">
        <v>15000000</v>
      </c>
      <c r="E2759" s="5">
        <v>9929135</v>
      </c>
      <c r="F2759" s="5">
        <v>9929135</v>
      </c>
      <c r="G2759" s="5"/>
    </row>
    <row r="2760" spans="1:7">
      <c r="A2760" s="4">
        <v>2759</v>
      </c>
      <c r="B2760" s="6" t="s">
        <v>3695</v>
      </c>
      <c r="C2760" s="12" t="s">
        <v>3696</v>
      </c>
      <c r="D2760" s="5">
        <v>15000000</v>
      </c>
      <c r="E2760" s="5">
        <v>9579068</v>
      </c>
      <c r="F2760" s="5">
        <v>9579068</v>
      </c>
      <c r="G2760" s="5"/>
    </row>
    <row r="2761" spans="1:7">
      <c r="A2761" s="4">
        <v>2760</v>
      </c>
      <c r="B2761" s="6">
        <v>39116</v>
      </c>
      <c r="C2761" s="12" t="s">
        <v>3697</v>
      </c>
      <c r="D2761" s="5">
        <v>15000000</v>
      </c>
      <c r="E2761" s="5">
        <v>9396870</v>
      </c>
      <c r="F2761" s="5">
        <v>10951153</v>
      </c>
      <c r="G2761" s="5"/>
    </row>
    <row r="2762" spans="1:7">
      <c r="A2762" s="4">
        <v>2761</v>
      </c>
      <c r="B2762" s="6" t="s">
        <v>1366</v>
      </c>
      <c r="C2762" s="12" t="s">
        <v>3698</v>
      </c>
      <c r="D2762" s="5">
        <v>15000000</v>
      </c>
      <c r="E2762" s="5">
        <v>9237470</v>
      </c>
      <c r="F2762" s="5">
        <v>12262065</v>
      </c>
      <c r="G2762" s="5"/>
    </row>
    <row r="2763" spans="1:7">
      <c r="A2763" s="4">
        <v>2762</v>
      </c>
      <c r="B2763" s="6">
        <v>41552</v>
      </c>
      <c r="C2763" s="12" t="s">
        <v>3699</v>
      </c>
      <c r="D2763" s="5">
        <v>15000000</v>
      </c>
      <c r="E2763" s="5">
        <v>9177065</v>
      </c>
      <c r="F2763" s="5">
        <v>9307166</v>
      </c>
      <c r="G2763" s="5"/>
    </row>
    <row r="2764" spans="1:7">
      <c r="A2764" s="4">
        <v>2763</v>
      </c>
      <c r="B2764" s="6" t="s">
        <v>150</v>
      </c>
      <c r="C2764" s="12" t="s">
        <v>3700</v>
      </c>
      <c r="D2764" s="5">
        <v>15000000</v>
      </c>
      <c r="E2764" s="5">
        <v>9176787</v>
      </c>
      <c r="F2764" s="5">
        <v>19153568</v>
      </c>
      <c r="G2764" s="5"/>
    </row>
    <row r="2765" spans="1:7">
      <c r="A2765" s="4">
        <v>2764</v>
      </c>
      <c r="B2765" s="6" t="s">
        <v>3701</v>
      </c>
      <c r="C2765" s="12" t="s">
        <v>3702</v>
      </c>
      <c r="D2765" s="5">
        <v>15000000</v>
      </c>
      <c r="E2765" s="5">
        <v>8921050</v>
      </c>
      <c r="F2765" s="5">
        <v>8921050</v>
      </c>
      <c r="G2765" s="5"/>
    </row>
    <row r="2766" spans="1:7">
      <c r="A2766" s="4">
        <v>2765</v>
      </c>
      <c r="B2766" s="6" t="s">
        <v>3691</v>
      </c>
      <c r="C2766" s="12" t="s">
        <v>3703</v>
      </c>
      <c r="D2766" s="5">
        <v>15000000</v>
      </c>
      <c r="E2766" s="5">
        <v>8735529</v>
      </c>
      <c r="F2766" s="5">
        <v>8735529</v>
      </c>
      <c r="G2766" s="5"/>
    </row>
    <row r="2767" spans="1:7">
      <c r="A2767" s="4">
        <v>2766</v>
      </c>
      <c r="B2767" s="6" t="s">
        <v>1003</v>
      </c>
      <c r="C2767" s="12" t="s">
        <v>3704</v>
      </c>
      <c r="D2767" s="5">
        <v>15000000</v>
      </c>
      <c r="E2767" s="5">
        <v>8586376</v>
      </c>
      <c r="F2767" s="5">
        <v>14933713</v>
      </c>
      <c r="G2767" s="5"/>
    </row>
    <row r="2768" spans="1:7">
      <c r="A2768" s="4">
        <v>2767</v>
      </c>
      <c r="B2768" s="6" t="s">
        <v>3705</v>
      </c>
      <c r="C2768" s="12" t="s">
        <v>3706</v>
      </c>
      <c r="D2768" s="5">
        <v>15000000</v>
      </c>
      <c r="E2768" s="5">
        <v>8378141</v>
      </c>
      <c r="F2768" s="5">
        <v>8378141</v>
      </c>
      <c r="G2768" s="5"/>
    </row>
    <row r="2769" spans="1:7">
      <c r="A2769" s="4">
        <v>2768</v>
      </c>
      <c r="B2769" s="6" t="s">
        <v>3707</v>
      </c>
      <c r="C2769" s="12" t="s">
        <v>3708</v>
      </c>
      <c r="D2769" s="5">
        <v>15000000</v>
      </c>
      <c r="E2769" s="5">
        <v>8322608</v>
      </c>
      <c r="F2769" s="5">
        <v>8322608</v>
      </c>
      <c r="G2769" s="5"/>
    </row>
    <row r="2770" spans="1:7">
      <c r="A2770" s="4">
        <v>2769</v>
      </c>
      <c r="B2770" s="6">
        <v>38842</v>
      </c>
      <c r="C2770" s="12" t="s">
        <v>3709</v>
      </c>
      <c r="D2770" s="5">
        <v>15000000</v>
      </c>
      <c r="E2770" s="5">
        <v>8117637</v>
      </c>
      <c r="F2770" s="5">
        <v>8224998</v>
      </c>
      <c r="G2770" s="5"/>
    </row>
    <row r="2771" spans="1:7">
      <c r="A2771" s="4">
        <v>2770</v>
      </c>
      <c r="B2771" s="6">
        <v>39662</v>
      </c>
      <c r="C2771" s="12" t="s">
        <v>3710</v>
      </c>
      <c r="D2771" s="5">
        <v>15000000</v>
      </c>
      <c r="E2771" s="5">
        <v>7800825</v>
      </c>
      <c r="F2771" s="5">
        <v>34533783</v>
      </c>
      <c r="G2771" s="5"/>
    </row>
    <row r="2772" spans="1:7">
      <c r="A2772" s="4">
        <v>2771</v>
      </c>
      <c r="B2772" s="6" t="s">
        <v>3711</v>
      </c>
      <c r="C2772" s="12" t="s">
        <v>3712</v>
      </c>
      <c r="D2772" s="5">
        <v>15000000</v>
      </c>
      <c r="E2772" s="5">
        <v>7597898</v>
      </c>
      <c r="F2772" s="5">
        <v>9300336</v>
      </c>
      <c r="G2772" s="5"/>
    </row>
    <row r="2773" spans="1:7">
      <c r="A2773" s="4">
        <v>2772</v>
      </c>
      <c r="B2773" s="6">
        <v>37113</v>
      </c>
      <c r="C2773" s="12" t="s">
        <v>3713</v>
      </c>
      <c r="D2773" s="5">
        <v>15000000</v>
      </c>
      <c r="E2773" s="5">
        <v>7219578</v>
      </c>
      <c r="F2773" s="5">
        <v>11919578</v>
      </c>
      <c r="G2773" s="5"/>
    </row>
    <row r="2774" spans="1:7">
      <c r="A2774" s="4">
        <v>2773</v>
      </c>
      <c r="B2774" s="6" t="s">
        <v>3714</v>
      </c>
      <c r="C2774" s="12" t="s">
        <v>3715</v>
      </c>
      <c r="D2774" s="5">
        <v>15000000</v>
      </c>
      <c r="E2774" s="5">
        <v>6409528</v>
      </c>
      <c r="F2774" s="5">
        <v>8767338</v>
      </c>
      <c r="G2774" s="5"/>
    </row>
    <row r="2775" spans="1:7">
      <c r="A2775" s="4">
        <v>2774</v>
      </c>
      <c r="B2775" s="6" t="s">
        <v>3145</v>
      </c>
      <c r="C2775" s="12" t="s">
        <v>3716</v>
      </c>
      <c r="D2775" s="5">
        <v>15000000</v>
      </c>
      <c r="E2775" s="5">
        <v>6380019</v>
      </c>
      <c r="F2775" s="5">
        <v>6561243</v>
      </c>
      <c r="G2775" s="5"/>
    </row>
    <row r="2776" spans="1:7">
      <c r="A2776" s="4">
        <v>2775</v>
      </c>
      <c r="B2776" s="6" t="s">
        <v>1193</v>
      </c>
      <c r="C2776" s="12" t="s">
        <v>3717</v>
      </c>
      <c r="D2776" s="5">
        <v>15000000</v>
      </c>
      <c r="E2776" s="5">
        <v>5306706</v>
      </c>
      <c r="F2776" s="5">
        <v>35106706</v>
      </c>
      <c r="G2776" s="5"/>
    </row>
    <row r="2777" spans="1:7">
      <c r="A2777" s="4">
        <v>2776</v>
      </c>
      <c r="B2777" s="6" t="s">
        <v>3718</v>
      </c>
      <c r="C2777" s="12" t="s">
        <v>3719</v>
      </c>
      <c r="D2777" s="5">
        <v>15000000</v>
      </c>
      <c r="E2777" s="5">
        <v>5217498</v>
      </c>
      <c r="F2777" s="5">
        <v>5217498</v>
      </c>
      <c r="G2777" s="5"/>
    </row>
    <row r="2778" spans="1:7">
      <c r="A2778" s="4">
        <v>2777</v>
      </c>
      <c r="B2778" s="6" t="s">
        <v>77</v>
      </c>
      <c r="C2778" s="12" t="s">
        <v>3720</v>
      </c>
      <c r="D2778" s="5">
        <v>15000000</v>
      </c>
      <c r="E2778" s="5">
        <v>5027684</v>
      </c>
      <c r="F2778" s="5">
        <v>13454474</v>
      </c>
      <c r="G2778" s="5"/>
    </row>
    <row r="2779" spans="1:7">
      <c r="A2779" s="4">
        <v>2778</v>
      </c>
      <c r="B2779" s="6" t="s">
        <v>1793</v>
      </c>
      <c r="C2779" s="12" t="s">
        <v>3721</v>
      </c>
      <c r="D2779" s="5">
        <v>15000000</v>
      </c>
      <c r="E2779" s="5">
        <v>4956401</v>
      </c>
      <c r="F2779" s="5">
        <v>4956401</v>
      </c>
      <c r="G2779" s="5"/>
    </row>
    <row r="2780" spans="1:7">
      <c r="A2780" s="4">
        <v>2779</v>
      </c>
      <c r="B2780" s="6" t="s">
        <v>906</v>
      </c>
      <c r="C2780" s="12" t="s">
        <v>3722</v>
      </c>
      <c r="D2780" s="5">
        <v>15000000</v>
      </c>
      <c r="E2780" s="5">
        <v>4604982</v>
      </c>
      <c r="F2780" s="5">
        <v>65696051</v>
      </c>
      <c r="G2780" s="5"/>
    </row>
    <row r="2781" spans="1:7">
      <c r="A2781" s="4">
        <v>2780</v>
      </c>
      <c r="B2781" s="6" t="s">
        <v>970</v>
      </c>
      <c r="C2781" s="12" t="s">
        <v>3723</v>
      </c>
      <c r="D2781" s="5">
        <v>15000000</v>
      </c>
      <c r="E2781" s="5">
        <v>4235837</v>
      </c>
      <c r="F2781" s="5">
        <v>16829464</v>
      </c>
      <c r="G2781" s="5"/>
    </row>
    <row r="2782" spans="1:7">
      <c r="A2782" s="4">
        <v>2781</v>
      </c>
      <c r="B2782" s="6" t="s">
        <v>1013</v>
      </c>
      <c r="C2782" s="12" t="s">
        <v>3724</v>
      </c>
      <c r="D2782" s="5">
        <v>15000000</v>
      </c>
      <c r="E2782" s="5">
        <v>4023741</v>
      </c>
      <c r="F2782" s="5">
        <v>4023741</v>
      </c>
      <c r="G2782" s="5"/>
    </row>
    <row r="2783" spans="1:7">
      <c r="A2783" s="4">
        <v>2782</v>
      </c>
      <c r="B2783" s="6" t="s">
        <v>2568</v>
      </c>
      <c r="C2783" s="12" t="s">
        <v>3725</v>
      </c>
      <c r="D2783" s="5">
        <v>15000000</v>
      </c>
      <c r="E2783" s="5">
        <v>3703046</v>
      </c>
      <c r="F2783" s="5">
        <v>14947243</v>
      </c>
      <c r="G2783" s="5"/>
    </row>
    <row r="2784" spans="1:7">
      <c r="A2784" s="4">
        <v>2783</v>
      </c>
      <c r="B2784" s="6" t="s">
        <v>3082</v>
      </c>
      <c r="C2784" s="12" t="s">
        <v>3726</v>
      </c>
      <c r="D2784" s="5">
        <v>15000000</v>
      </c>
      <c r="E2784" s="5">
        <v>3526588</v>
      </c>
      <c r="F2784" s="5">
        <v>6551310</v>
      </c>
      <c r="G2784" s="5"/>
    </row>
    <row r="2785" spans="1:7">
      <c r="A2785" s="4">
        <v>2784</v>
      </c>
      <c r="B2785" s="6" t="s">
        <v>3727</v>
      </c>
      <c r="C2785" s="12" t="s">
        <v>3728</v>
      </c>
      <c r="D2785" s="5">
        <v>15000000</v>
      </c>
      <c r="E2785" s="5">
        <v>3247816</v>
      </c>
      <c r="F2785" s="5">
        <v>34247816</v>
      </c>
      <c r="G2785" s="5"/>
    </row>
    <row r="2786" spans="1:7">
      <c r="A2786" s="4">
        <v>2785</v>
      </c>
      <c r="B2786" s="6" t="s">
        <v>3729</v>
      </c>
      <c r="C2786" s="12" t="s">
        <v>3730</v>
      </c>
      <c r="D2786" s="5">
        <v>15000000</v>
      </c>
      <c r="E2786" s="5">
        <v>2434652</v>
      </c>
      <c r="F2786" s="5">
        <v>11173718</v>
      </c>
      <c r="G2786" s="5"/>
    </row>
    <row r="2787" spans="1:7">
      <c r="A2787" s="4">
        <v>2786</v>
      </c>
      <c r="B2787" s="6" t="s">
        <v>524</v>
      </c>
      <c r="C2787" s="12" t="s">
        <v>3731</v>
      </c>
      <c r="D2787" s="5">
        <v>15000000</v>
      </c>
      <c r="E2787" s="5">
        <v>2281585</v>
      </c>
      <c r="F2787" s="5">
        <v>3396508</v>
      </c>
      <c r="G2787" s="5"/>
    </row>
    <row r="2788" spans="1:7">
      <c r="A2788" s="4">
        <v>2787</v>
      </c>
      <c r="B2788" s="6" t="s">
        <v>45</v>
      </c>
      <c r="C2788" s="12" t="s">
        <v>3732</v>
      </c>
      <c r="D2788" s="5">
        <v>15000000</v>
      </c>
      <c r="E2788" s="5">
        <v>2203641</v>
      </c>
      <c r="F2788" s="5">
        <v>6379575</v>
      </c>
      <c r="G2788" s="5"/>
    </row>
    <row r="2789" spans="1:7">
      <c r="A2789" s="4">
        <v>2788</v>
      </c>
      <c r="B2789" s="6" t="s">
        <v>2284</v>
      </c>
      <c r="C2789" s="12" t="s">
        <v>3733</v>
      </c>
      <c r="D2789" s="5">
        <v>15000000</v>
      </c>
      <c r="E2789" s="5">
        <v>1954202</v>
      </c>
      <c r="F2789" s="5">
        <v>1954202</v>
      </c>
      <c r="G2789" s="5"/>
    </row>
    <row r="2790" spans="1:7">
      <c r="A2790" s="4">
        <v>2789</v>
      </c>
      <c r="B2790" s="6" t="s">
        <v>3734</v>
      </c>
      <c r="C2790" s="12" t="s">
        <v>3735</v>
      </c>
      <c r="D2790" s="5">
        <v>15000000</v>
      </c>
      <c r="E2790" s="5">
        <v>1953732</v>
      </c>
      <c r="F2790" s="5">
        <v>1953732</v>
      </c>
      <c r="G2790" s="5"/>
    </row>
    <row r="2791" spans="1:7">
      <c r="A2791" s="4">
        <v>2790</v>
      </c>
      <c r="B2791" s="6" t="s">
        <v>652</v>
      </c>
      <c r="C2791" s="12" t="s">
        <v>3736</v>
      </c>
      <c r="D2791" s="5">
        <v>15000000</v>
      </c>
      <c r="E2791" s="5">
        <v>1294640</v>
      </c>
      <c r="F2791" s="5">
        <v>8200127</v>
      </c>
      <c r="G2791" s="5"/>
    </row>
    <row r="2792" spans="1:7">
      <c r="A2792" s="4">
        <v>2791</v>
      </c>
      <c r="B2792" s="6">
        <v>38754</v>
      </c>
      <c r="C2792" s="12" t="s">
        <v>3737</v>
      </c>
      <c r="D2792" s="5">
        <v>15000000</v>
      </c>
      <c r="E2792" s="5">
        <v>1200216</v>
      </c>
      <c r="F2792" s="5">
        <v>11599903</v>
      </c>
      <c r="G2792" s="5"/>
    </row>
    <row r="2793" spans="1:7">
      <c r="A2793" s="4">
        <v>2792</v>
      </c>
      <c r="B2793" s="6">
        <v>36505</v>
      </c>
      <c r="C2793" s="12" t="s">
        <v>3738</v>
      </c>
      <c r="D2793" s="5">
        <v>15000000</v>
      </c>
      <c r="E2793" s="5">
        <v>824295</v>
      </c>
      <c r="F2793" s="5">
        <v>1970268</v>
      </c>
      <c r="G2793" s="5"/>
    </row>
    <row r="2794" spans="1:7">
      <c r="A2794" s="4">
        <v>2793</v>
      </c>
      <c r="B2794" s="6" t="s">
        <v>1757</v>
      </c>
      <c r="C2794" s="12" t="s">
        <v>3739</v>
      </c>
      <c r="D2794" s="5">
        <v>15000000</v>
      </c>
      <c r="E2794" s="5">
        <v>673414</v>
      </c>
      <c r="F2794" s="5">
        <v>1405032</v>
      </c>
      <c r="G2794" s="5"/>
    </row>
    <row r="2795" spans="1:7">
      <c r="A2795" s="4">
        <v>2794</v>
      </c>
      <c r="B2795" s="6" t="s">
        <v>1263</v>
      </c>
      <c r="C2795" s="12" t="s">
        <v>3740</v>
      </c>
      <c r="D2795" s="5">
        <v>15000000</v>
      </c>
      <c r="E2795" s="5">
        <v>632542</v>
      </c>
      <c r="F2795" s="5">
        <v>6832542</v>
      </c>
      <c r="G2795" s="5"/>
    </row>
    <row r="2796" spans="1:7">
      <c r="A2796" s="4">
        <v>2795</v>
      </c>
      <c r="B2796" s="6">
        <v>34711</v>
      </c>
      <c r="C2796" s="12" t="s">
        <v>3741</v>
      </c>
      <c r="D2796" s="5">
        <v>15000000</v>
      </c>
      <c r="E2796" s="5">
        <v>529766</v>
      </c>
      <c r="F2796" s="5">
        <v>529766</v>
      </c>
      <c r="G2796" s="5"/>
    </row>
    <row r="2797" spans="1:7">
      <c r="A2797" s="4">
        <v>2796</v>
      </c>
      <c r="B2797" s="6">
        <v>38140</v>
      </c>
      <c r="C2797" s="12" t="s">
        <v>3742</v>
      </c>
      <c r="D2797" s="5">
        <v>15000000</v>
      </c>
      <c r="E2797" s="5">
        <v>501752</v>
      </c>
      <c r="F2797" s="5">
        <v>5953886</v>
      </c>
      <c r="G2797" s="5"/>
    </row>
    <row r="2798" spans="1:7">
      <c r="A2798" s="4">
        <v>2797</v>
      </c>
      <c r="B2798" s="6" t="s">
        <v>622</v>
      </c>
      <c r="C2798" s="12" t="s">
        <v>3743</v>
      </c>
      <c r="D2798" s="5">
        <v>15000000</v>
      </c>
      <c r="E2798" s="5">
        <v>353743</v>
      </c>
      <c r="F2798" s="5">
        <v>353743</v>
      </c>
      <c r="G2798" s="5"/>
    </row>
    <row r="2799" spans="1:7">
      <c r="A2799" s="4">
        <v>2798</v>
      </c>
      <c r="B2799" s="6" t="s">
        <v>2535</v>
      </c>
      <c r="C2799" s="12" t="s">
        <v>3744</v>
      </c>
      <c r="D2799" s="5">
        <v>15000000</v>
      </c>
      <c r="E2799" s="5">
        <v>220944</v>
      </c>
      <c r="F2799" s="5">
        <v>220944</v>
      </c>
      <c r="G2799" s="5"/>
    </row>
    <row r="2800" spans="1:7">
      <c r="A2800" s="4">
        <v>2799</v>
      </c>
      <c r="B2800" s="6" t="s">
        <v>2264</v>
      </c>
      <c r="C2800" s="12" t="s">
        <v>3745</v>
      </c>
      <c r="D2800" s="5">
        <v>15000000</v>
      </c>
      <c r="E2800" s="5">
        <v>123570</v>
      </c>
      <c r="F2800" s="5">
        <v>7885048</v>
      </c>
      <c r="G2800" s="5"/>
    </row>
    <row r="2801" spans="1:7">
      <c r="A2801" s="4">
        <v>2800</v>
      </c>
      <c r="B2801" s="6" t="s">
        <v>1077</v>
      </c>
      <c r="C2801" s="12" t="s">
        <v>3746</v>
      </c>
      <c r="D2801" s="5">
        <v>15000000</v>
      </c>
      <c r="E2801" s="5">
        <v>102458</v>
      </c>
      <c r="F2801" s="5">
        <v>7583050</v>
      </c>
      <c r="G2801" s="5"/>
    </row>
    <row r="2802" spans="1:7">
      <c r="A2802" s="4">
        <v>2801</v>
      </c>
      <c r="B2802" s="6" t="s">
        <v>3747</v>
      </c>
      <c r="C2802" s="12" t="s">
        <v>3748</v>
      </c>
      <c r="D2802" s="5">
        <v>15000000</v>
      </c>
      <c r="E2802" s="5">
        <v>76382</v>
      </c>
      <c r="F2802" s="5">
        <v>76382</v>
      </c>
      <c r="G2802" s="5"/>
    </row>
    <row r="2803" spans="1:7">
      <c r="A2803" s="4">
        <v>2802</v>
      </c>
      <c r="B2803" s="6">
        <v>39455</v>
      </c>
      <c r="C2803" s="12" t="s">
        <v>3749</v>
      </c>
      <c r="D2803" s="5">
        <v>15000000</v>
      </c>
      <c r="E2803" s="5">
        <v>73548</v>
      </c>
      <c r="F2803" s="5">
        <v>1590246</v>
      </c>
      <c r="G2803" s="5"/>
    </row>
    <row r="2804" spans="1:7">
      <c r="A2804" s="4">
        <v>2803</v>
      </c>
      <c r="B2804" s="6">
        <v>41434</v>
      </c>
      <c r="C2804" s="12" t="s">
        <v>3750</v>
      </c>
      <c r="D2804" s="5">
        <v>15000000</v>
      </c>
      <c r="E2804" s="5">
        <v>61847</v>
      </c>
      <c r="F2804" s="5">
        <v>61847</v>
      </c>
      <c r="G2804" s="5"/>
    </row>
    <row r="2805" spans="1:7">
      <c r="A2805" s="4">
        <v>2804</v>
      </c>
      <c r="B2805" s="6">
        <v>40644</v>
      </c>
      <c r="C2805" s="12" t="s">
        <v>3751</v>
      </c>
      <c r="D2805" s="5">
        <v>15000000</v>
      </c>
      <c r="E2805" s="5">
        <v>30680</v>
      </c>
      <c r="F2805" s="5">
        <v>1148578</v>
      </c>
      <c r="G2805" s="5"/>
    </row>
    <row r="2806" spans="1:7">
      <c r="A2806" s="4">
        <v>2805</v>
      </c>
      <c r="B2806" s="6" t="s">
        <v>3118</v>
      </c>
      <c r="C2806" s="12" t="s">
        <v>3752</v>
      </c>
      <c r="D2806" s="5">
        <v>15000000</v>
      </c>
      <c r="E2806" s="5">
        <v>22723</v>
      </c>
      <c r="F2806" s="5">
        <v>22723</v>
      </c>
      <c r="G2806" s="5"/>
    </row>
    <row r="2807" spans="1:7">
      <c r="A2807" s="4">
        <v>2806</v>
      </c>
      <c r="B2807" s="6">
        <v>39212</v>
      </c>
      <c r="C2807" s="12" t="s">
        <v>3753</v>
      </c>
      <c r="D2807" s="5">
        <v>15000000</v>
      </c>
      <c r="E2807" s="5">
        <v>22441</v>
      </c>
      <c r="F2807" s="5">
        <v>22441</v>
      </c>
      <c r="G2807" s="5"/>
    </row>
    <row r="2808" spans="1:7">
      <c r="A2808" s="4">
        <v>2807</v>
      </c>
      <c r="B2808" s="6">
        <v>41437</v>
      </c>
      <c r="C2808" s="12" t="s">
        <v>3754</v>
      </c>
      <c r="D2808" s="5">
        <v>15000000</v>
      </c>
      <c r="E2808" s="4">
        <v>0</v>
      </c>
      <c r="F2808" s="5">
        <v>20898221</v>
      </c>
      <c r="G2808" s="5"/>
    </row>
    <row r="2809" spans="1:7">
      <c r="A2809" s="4">
        <v>2808</v>
      </c>
      <c r="B2809" s="6" t="s">
        <v>815</v>
      </c>
      <c r="C2809" s="12" t="s">
        <v>3755</v>
      </c>
      <c r="D2809" s="5">
        <v>15000000</v>
      </c>
      <c r="E2809" s="4">
        <v>0</v>
      </c>
      <c r="F2809" s="5">
        <v>3439835</v>
      </c>
      <c r="G2809" s="5"/>
    </row>
    <row r="2810" spans="1:7">
      <c r="A2810" s="4">
        <v>2809</v>
      </c>
      <c r="B2810" s="6" t="s">
        <v>1526</v>
      </c>
      <c r="C2810" s="12" t="s">
        <v>3756</v>
      </c>
      <c r="D2810" s="5">
        <v>15000000</v>
      </c>
      <c r="E2810" s="4">
        <v>0</v>
      </c>
      <c r="F2810" s="5">
        <v>3436763</v>
      </c>
      <c r="G2810" s="5"/>
    </row>
    <row r="2811" spans="1:7">
      <c r="A2811" s="4">
        <v>2810</v>
      </c>
      <c r="B2811" s="6" t="s">
        <v>3757</v>
      </c>
      <c r="C2811" s="12" t="s">
        <v>3758</v>
      </c>
      <c r="D2811" s="5">
        <v>15000000</v>
      </c>
      <c r="E2811" s="4">
        <v>0</v>
      </c>
      <c r="F2811" s="5">
        <v>909822</v>
      </c>
      <c r="G2811" s="5"/>
    </row>
    <row r="2812" spans="1:7">
      <c r="A2812" s="4">
        <v>2811</v>
      </c>
      <c r="B2812" s="6">
        <v>41922</v>
      </c>
      <c r="C2812" s="12" t="s">
        <v>3759</v>
      </c>
      <c r="D2812" s="5">
        <v>15000000</v>
      </c>
      <c r="E2812" s="4">
        <v>0</v>
      </c>
      <c r="F2812" s="5">
        <v>29050</v>
      </c>
      <c r="G2812" s="5"/>
    </row>
    <row r="2813" spans="1:7">
      <c r="A2813" s="4">
        <v>2812</v>
      </c>
      <c r="B2813" s="6">
        <v>42013</v>
      </c>
      <c r="C2813" s="12" t="s">
        <v>3760</v>
      </c>
      <c r="D2813" s="5">
        <v>15000000</v>
      </c>
      <c r="E2813" s="4">
        <v>0</v>
      </c>
      <c r="F2813" s="5">
        <v>3471</v>
      </c>
      <c r="G2813" s="5"/>
    </row>
    <row r="2814" spans="1:7">
      <c r="A2814" s="4">
        <v>2813</v>
      </c>
      <c r="B2814" s="6" t="s">
        <v>614</v>
      </c>
      <c r="C2814" s="12" t="s">
        <v>3761</v>
      </c>
      <c r="D2814" s="5">
        <v>15000000</v>
      </c>
      <c r="E2814" s="4">
        <v>0</v>
      </c>
      <c r="F2814" s="4">
        <v>0</v>
      </c>
    </row>
    <row r="2815" spans="1:7">
      <c r="A2815" s="4">
        <v>2814</v>
      </c>
      <c r="B2815" s="6">
        <v>40300</v>
      </c>
      <c r="C2815" s="12" t="s">
        <v>3762</v>
      </c>
      <c r="D2815" s="5">
        <v>15000000</v>
      </c>
      <c r="E2815" s="4">
        <v>0</v>
      </c>
      <c r="F2815" s="4">
        <v>0</v>
      </c>
    </row>
    <row r="2816" spans="1:7">
      <c r="A2816" s="4">
        <v>2815</v>
      </c>
      <c r="B2816" s="6" t="s">
        <v>815</v>
      </c>
      <c r="C2816" s="12" t="s">
        <v>3763</v>
      </c>
      <c r="D2816" s="5">
        <v>15000000</v>
      </c>
      <c r="E2816" s="4">
        <v>0</v>
      </c>
      <c r="F2816" s="4">
        <v>0</v>
      </c>
    </row>
    <row r="2817" spans="1:7">
      <c r="A2817" s="4">
        <v>2816</v>
      </c>
      <c r="B2817" s="6">
        <v>34305</v>
      </c>
      <c r="C2817" s="12" t="s">
        <v>3764</v>
      </c>
      <c r="D2817" s="5">
        <v>14600000</v>
      </c>
      <c r="E2817" s="5">
        <v>70906973</v>
      </c>
      <c r="F2817" s="5">
        <v>70906973</v>
      </c>
      <c r="G2817" s="5"/>
    </row>
    <row r="2818" spans="1:7">
      <c r="A2818" s="4">
        <v>2817</v>
      </c>
      <c r="B2818" s="6">
        <v>42011</v>
      </c>
      <c r="C2818" s="12" t="s">
        <v>3765</v>
      </c>
      <c r="D2818" s="5">
        <v>14500000</v>
      </c>
      <c r="E2818" s="5">
        <v>66013057</v>
      </c>
      <c r="F2818" s="5">
        <v>123709460</v>
      </c>
      <c r="G2818" s="5"/>
    </row>
    <row r="2819" spans="1:7">
      <c r="A2819" s="4">
        <v>2818</v>
      </c>
      <c r="B2819" s="6">
        <v>35075</v>
      </c>
      <c r="C2819" s="12" t="s">
        <v>3766</v>
      </c>
      <c r="D2819" s="5">
        <v>14500000</v>
      </c>
      <c r="E2819" s="5">
        <v>46338728</v>
      </c>
      <c r="F2819" s="5">
        <v>147542381</v>
      </c>
      <c r="G2819" s="5"/>
    </row>
    <row r="2820" spans="1:7">
      <c r="A2820" s="4">
        <v>2819</v>
      </c>
      <c r="B2820" s="6" t="s">
        <v>271</v>
      </c>
      <c r="C2820" s="12" t="s">
        <v>3767</v>
      </c>
      <c r="D2820" s="5">
        <v>14500000</v>
      </c>
      <c r="E2820" s="5">
        <v>7691700</v>
      </c>
      <c r="F2820" s="5">
        <v>25480031</v>
      </c>
      <c r="G2820" s="5"/>
    </row>
    <row r="2821" spans="1:7">
      <c r="A2821" s="4">
        <v>2820</v>
      </c>
      <c r="B2821" s="6">
        <v>42130</v>
      </c>
      <c r="C2821" s="12" t="s">
        <v>3768</v>
      </c>
      <c r="D2821" s="5">
        <v>14500000</v>
      </c>
      <c r="E2821" s="4">
        <v>0</v>
      </c>
      <c r="F2821" s="5">
        <v>565801</v>
      </c>
      <c r="G2821" s="5"/>
    </row>
    <row r="2822" spans="1:7">
      <c r="A2822" s="4">
        <v>2821</v>
      </c>
      <c r="B2822" s="6">
        <v>33793</v>
      </c>
      <c r="C2822" s="12" t="s">
        <v>3769</v>
      </c>
      <c r="D2822" s="5">
        <v>14400000</v>
      </c>
      <c r="E2822" s="5">
        <v>101157447</v>
      </c>
      <c r="F2822" s="5">
        <v>159157447</v>
      </c>
      <c r="G2822" s="5"/>
    </row>
    <row r="2823" spans="1:7">
      <c r="A2823" s="4">
        <v>2822</v>
      </c>
      <c r="B2823" s="6" t="s">
        <v>1831</v>
      </c>
      <c r="C2823" s="12" t="s">
        <v>3770</v>
      </c>
      <c r="D2823" s="5">
        <v>14200000</v>
      </c>
      <c r="E2823" s="5">
        <v>74205</v>
      </c>
      <c r="F2823" s="5">
        <v>543306</v>
      </c>
      <c r="G2823" s="5"/>
    </row>
    <row r="2824" spans="1:7">
      <c r="A2824" s="4">
        <v>2823</v>
      </c>
      <c r="B2824" s="6" t="s">
        <v>3771</v>
      </c>
      <c r="C2824" s="12" t="s">
        <v>3772</v>
      </c>
      <c r="D2824" s="5">
        <v>14000000</v>
      </c>
      <c r="E2824" s="5">
        <v>178406268</v>
      </c>
      <c r="F2824" s="5">
        <v>432645872</v>
      </c>
      <c r="G2824" s="5"/>
    </row>
    <row r="2825" spans="1:7">
      <c r="A2825" s="4">
        <v>2824</v>
      </c>
      <c r="B2825" s="6" t="s">
        <v>3773</v>
      </c>
      <c r="C2825" s="12" t="s">
        <v>3774</v>
      </c>
      <c r="D2825" s="5">
        <v>14000000</v>
      </c>
      <c r="E2825" s="5">
        <v>156645693</v>
      </c>
      <c r="F2825" s="5">
        <v>320100000</v>
      </c>
      <c r="G2825" s="5"/>
    </row>
    <row r="2826" spans="1:7">
      <c r="A2826" s="4">
        <v>2825</v>
      </c>
      <c r="B2826" s="6">
        <v>39793</v>
      </c>
      <c r="C2826" s="12" t="s">
        <v>3775</v>
      </c>
      <c r="D2826" s="5">
        <v>14000000</v>
      </c>
      <c r="E2826" s="5">
        <v>141319928</v>
      </c>
      <c r="F2826" s="5">
        <v>384519665</v>
      </c>
      <c r="G2826" s="5"/>
    </row>
    <row r="2827" spans="1:7">
      <c r="A2827" s="4">
        <v>2826</v>
      </c>
      <c r="B2827" s="6" t="s">
        <v>3776</v>
      </c>
      <c r="C2827" s="12" t="s">
        <v>3777</v>
      </c>
      <c r="D2827" s="5">
        <v>14000000</v>
      </c>
      <c r="E2827" s="5">
        <v>116000000</v>
      </c>
      <c r="F2827" s="5">
        <v>139700000</v>
      </c>
      <c r="G2827" s="5"/>
    </row>
    <row r="2828" spans="1:7">
      <c r="A2828" s="4">
        <v>2827</v>
      </c>
      <c r="B2828" s="6" t="s">
        <v>1265</v>
      </c>
      <c r="C2828" s="12" t="s">
        <v>3778</v>
      </c>
      <c r="D2828" s="5">
        <v>14000000</v>
      </c>
      <c r="E2828" s="5">
        <v>109306210</v>
      </c>
      <c r="F2828" s="5">
        <v>239606210</v>
      </c>
      <c r="G2828" s="5"/>
    </row>
    <row r="2829" spans="1:7">
      <c r="A2829" s="4">
        <v>2828</v>
      </c>
      <c r="B2829" s="6" t="s">
        <v>3779</v>
      </c>
      <c r="C2829" s="12" t="s">
        <v>3780</v>
      </c>
      <c r="D2829" s="5">
        <v>14000000</v>
      </c>
      <c r="E2829" s="5">
        <v>70001698</v>
      </c>
      <c r="F2829" s="5">
        <v>70001698</v>
      </c>
      <c r="G2829" s="5"/>
    </row>
    <row r="2830" spans="1:7">
      <c r="A2830" s="4">
        <v>2829</v>
      </c>
      <c r="B2830" s="6">
        <v>33979</v>
      </c>
      <c r="C2830" s="12" t="s">
        <v>3781</v>
      </c>
      <c r="D2830" s="5">
        <v>14000000</v>
      </c>
      <c r="E2830" s="5">
        <v>68856263</v>
      </c>
      <c r="F2830" s="5">
        <v>155056263</v>
      </c>
      <c r="G2830" s="5"/>
    </row>
    <row r="2831" spans="1:7">
      <c r="A2831" s="4">
        <v>2830</v>
      </c>
      <c r="B2831" s="6">
        <v>39417</v>
      </c>
      <c r="C2831" s="12" t="s">
        <v>3782</v>
      </c>
      <c r="D2831" s="5">
        <v>14000000</v>
      </c>
      <c r="E2831" s="5">
        <v>61356221</v>
      </c>
      <c r="F2831" s="5">
        <v>75525718</v>
      </c>
      <c r="G2831" s="5"/>
    </row>
    <row r="2832" spans="1:7">
      <c r="A2832" s="4">
        <v>2831</v>
      </c>
      <c r="B2832" s="6" t="s">
        <v>861</v>
      </c>
      <c r="C2832" s="12" t="s">
        <v>3783</v>
      </c>
      <c r="D2832" s="5">
        <v>14000000</v>
      </c>
      <c r="E2832" s="5">
        <v>51545952</v>
      </c>
      <c r="F2832" s="5">
        <v>102836002</v>
      </c>
      <c r="G2832" s="5"/>
    </row>
    <row r="2833" spans="1:7">
      <c r="A2833" s="4">
        <v>2832</v>
      </c>
      <c r="B2833" s="6" t="s">
        <v>3784</v>
      </c>
      <c r="C2833" s="12" t="s">
        <v>3785</v>
      </c>
      <c r="D2833" s="5">
        <v>14000000</v>
      </c>
      <c r="E2833" s="5">
        <v>49130588</v>
      </c>
      <c r="F2833" s="5">
        <v>82925064</v>
      </c>
      <c r="G2833" s="5"/>
    </row>
    <row r="2834" spans="1:7">
      <c r="A2834" s="4">
        <v>2833</v>
      </c>
      <c r="B2834" s="6" t="s">
        <v>3786</v>
      </c>
      <c r="C2834" s="12" t="s">
        <v>3787</v>
      </c>
      <c r="D2834" s="5">
        <v>14000000</v>
      </c>
      <c r="E2834" s="5">
        <v>47212904</v>
      </c>
      <c r="F2834" s="5">
        <v>125212904</v>
      </c>
      <c r="G2834" s="5"/>
    </row>
    <row r="2835" spans="1:7">
      <c r="A2835" s="4">
        <v>2834</v>
      </c>
      <c r="B2835" s="6" t="s">
        <v>3788</v>
      </c>
      <c r="C2835" s="12" t="s">
        <v>3789</v>
      </c>
      <c r="D2835" s="5">
        <v>14000000</v>
      </c>
      <c r="E2835" s="5">
        <v>46800000</v>
      </c>
      <c r="F2835" s="5">
        <v>185400000</v>
      </c>
      <c r="G2835" s="5"/>
    </row>
    <row r="2836" spans="1:7">
      <c r="A2836" s="4">
        <v>2835</v>
      </c>
      <c r="B2836" s="6" t="s">
        <v>1343</v>
      </c>
      <c r="C2836" s="12" t="s">
        <v>3790</v>
      </c>
      <c r="D2836" s="5">
        <v>14000000</v>
      </c>
      <c r="E2836" s="5">
        <v>38116707</v>
      </c>
      <c r="F2836" s="5">
        <v>72571864</v>
      </c>
      <c r="G2836" s="5"/>
    </row>
    <row r="2837" spans="1:7">
      <c r="A2837" s="4">
        <v>2836</v>
      </c>
      <c r="B2837" s="6">
        <v>29841</v>
      </c>
      <c r="C2837" s="12" t="s">
        <v>3791</v>
      </c>
      <c r="D2837" s="5">
        <v>14000000</v>
      </c>
      <c r="E2837" s="5">
        <v>35856053</v>
      </c>
      <c r="F2837" s="5">
        <v>35856053</v>
      </c>
      <c r="G2837" s="5"/>
    </row>
    <row r="2838" spans="1:7">
      <c r="A2838" s="4">
        <v>2837</v>
      </c>
      <c r="B2838" s="6" t="s">
        <v>2254</v>
      </c>
      <c r="C2838" s="12" t="s">
        <v>3792</v>
      </c>
      <c r="D2838" s="5">
        <v>14000000</v>
      </c>
      <c r="E2838" s="5">
        <v>35025791</v>
      </c>
      <c r="F2838" s="5">
        <v>35579177</v>
      </c>
      <c r="G2838" s="5"/>
    </row>
    <row r="2839" spans="1:7">
      <c r="A2839" s="4">
        <v>2838</v>
      </c>
      <c r="B2839" s="6" t="s">
        <v>2181</v>
      </c>
      <c r="C2839" s="12" t="s">
        <v>3793</v>
      </c>
      <c r="D2839" s="5">
        <v>14000000</v>
      </c>
      <c r="E2839" s="5">
        <v>34729091</v>
      </c>
      <c r="F2839" s="5">
        <v>34729091</v>
      </c>
      <c r="G2839" s="5"/>
    </row>
    <row r="2840" spans="1:7">
      <c r="A2840" s="4">
        <v>2839</v>
      </c>
      <c r="B2840" s="6" t="s">
        <v>3794</v>
      </c>
      <c r="C2840" s="12" t="s">
        <v>2864</v>
      </c>
      <c r="D2840" s="5">
        <v>14000000</v>
      </c>
      <c r="E2840" s="5">
        <v>34700000</v>
      </c>
      <c r="F2840" s="5">
        <v>34700000</v>
      </c>
      <c r="G2840" s="5"/>
    </row>
    <row r="2841" spans="1:7">
      <c r="A2841" s="4">
        <v>2840</v>
      </c>
      <c r="B2841" s="6">
        <v>36382</v>
      </c>
      <c r="C2841" s="12" t="s">
        <v>3795</v>
      </c>
      <c r="D2841" s="5">
        <v>14000000</v>
      </c>
      <c r="E2841" s="5">
        <v>30628981</v>
      </c>
      <c r="F2841" s="5">
        <v>30628981</v>
      </c>
      <c r="G2841" s="5"/>
    </row>
    <row r="2842" spans="1:7">
      <c r="A2842" s="4">
        <v>2841</v>
      </c>
      <c r="B2842" s="6" t="s">
        <v>3796</v>
      </c>
      <c r="C2842" s="12" t="s">
        <v>3797</v>
      </c>
      <c r="D2842" s="5">
        <v>14000000</v>
      </c>
      <c r="E2842" s="5">
        <v>29959436</v>
      </c>
      <c r="F2842" s="5">
        <v>115592104</v>
      </c>
      <c r="G2842" s="5"/>
    </row>
    <row r="2843" spans="1:7">
      <c r="A2843" s="4">
        <v>2842</v>
      </c>
      <c r="B2843" s="6" t="s">
        <v>3798</v>
      </c>
      <c r="C2843" s="12" t="s">
        <v>3799</v>
      </c>
      <c r="D2843" s="5">
        <v>14000000</v>
      </c>
      <c r="E2843" s="5">
        <v>27450453</v>
      </c>
      <c r="F2843" s="5">
        <v>27450453</v>
      </c>
      <c r="G2843" s="5"/>
    </row>
    <row r="2844" spans="1:7">
      <c r="A2844" s="4">
        <v>2843</v>
      </c>
      <c r="B2844" s="6">
        <v>37356</v>
      </c>
      <c r="C2844" s="12" t="s">
        <v>3800</v>
      </c>
      <c r="D2844" s="5">
        <v>14000000</v>
      </c>
      <c r="E2844" s="5">
        <v>25571351</v>
      </c>
      <c r="F2844" s="5">
        <v>25608779</v>
      </c>
      <c r="G2844" s="5"/>
    </row>
    <row r="2845" spans="1:7">
      <c r="A2845" s="4">
        <v>2844</v>
      </c>
      <c r="B2845" s="6">
        <v>37471</v>
      </c>
      <c r="C2845" s="12" t="s">
        <v>3801</v>
      </c>
      <c r="D2845" s="5">
        <v>14000000</v>
      </c>
      <c r="E2845" s="5">
        <v>25482931</v>
      </c>
      <c r="F2845" s="5">
        <v>25873145</v>
      </c>
      <c r="G2845" s="5"/>
    </row>
    <row r="2846" spans="1:7">
      <c r="A2846" s="4">
        <v>2845</v>
      </c>
      <c r="B2846" s="6" t="s">
        <v>3802</v>
      </c>
      <c r="C2846" s="12" t="s">
        <v>3803</v>
      </c>
      <c r="D2846" s="5">
        <v>14000000</v>
      </c>
      <c r="E2846" s="5">
        <v>25011000</v>
      </c>
      <c r="F2846" s="5">
        <v>25011000</v>
      </c>
      <c r="G2846" s="5"/>
    </row>
    <row r="2847" spans="1:7">
      <c r="A2847" s="4">
        <v>2846</v>
      </c>
      <c r="B2847" s="6">
        <v>40515</v>
      </c>
      <c r="C2847" s="12" t="s">
        <v>3804</v>
      </c>
      <c r="D2847" s="5">
        <v>14000000</v>
      </c>
      <c r="E2847" s="5">
        <v>20255281</v>
      </c>
      <c r="F2847" s="5">
        <v>21410546</v>
      </c>
      <c r="G2847" s="5"/>
    </row>
    <row r="2848" spans="1:7">
      <c r="A2848" s="4">
        <v>2847</v>
      </c>
      <c r="B2848" s="6" t="s">
        <v>3109</v>
      </c>
      <c r="C2848" s="12" t="s">
        <v>3805</v>
      </c>
      <c r="D2848" s="5">
        <v>14000000</v>
      </c>
      <c r="E2848" s="5">
        <v>19637147</v>
      </c>
      <c r="F2848" s="5">
        <v>19637147</v>
      </c>
      <c r="G2848" s="5"/>
    </row>
    <row r="2849" spans="1:7">
      <c r="A2849" s="4">
        <v>2848</v>
      </c>
      <c r="B2849" s="6">
        <v>38842</v>
      </c>
      <c r="C2849" s="12" t="s">
        <v>3806</v>
      </c>
      <c r="D2849" s="5">
        <v>14000000</v>
      </c>
      <c r="E2849" s="5">
        <v>16298046</v>
      </c>
      <c r="F2849" s="5">
        <v>30443277</v>
      </c>
      <c r="G2849" s="5"/>
    </row>
    <row r="2850" spans="1:7">
      <c r="A2850" s="4">
        <v>2849</v>
      </c>
      <c r="B2850" s="6" t="s">
        <v>1777</v>
      </c>
      <c r="C2850" s="12" t="s">
        <v>3807</v>
      </c>
      <c r="D2850" s="5">
        <v>14000000</v>
      </c>
      <c r="E2850" s="5">
        <v>15549702</v>
      </c>
      <c r="F2850" s="5">
        <v>15549702</v>
      </c>
      <c r="G2850" s="5"/>
    </row>
    <row r="2851" spans="1:7">
      <c r="A2851" s="4">
        <v>2850</v>
      </c>
      <c r="B2851" s="6">
        <v>40002</v>
      </c>
      <c r="C2851" s="12" t="s">
        <v>3808</v>
      </c>
      <c r="D2851" s="5">
        <v>14000000</v>
      </c>
      <c r="E2851" s="5">
        <v>15515460</v>
      </c>
      <c r="F2851" s="5">
        <v>22815460</v>
      </c>
      <c r="G2851" s="5"/>
    </row>
    <row r="2852" spans="1:7">
      <c r="A2852" s="4">
        <v>2851</v>
      </c>
      <c r="B2852" s="6" t="s">
        <v>3809</v>
      </c>
      <c r="C2852" s="12" t="s">
        <v>3810</v>
      </c>
      <c r="D2852" s="5">
        <v>14000000</v>
      </c>
      <c r="E2852" s="5">
        <v>15171475</v>
      </c>
      <c r="F2852" s="5">
        <v>15171475</v>
      </c>
      <c r="G2852" s="5"/>
    </row>
    <row r="2853" spans="1:7">
      <c r="A2853" s="4">
        <v>2852</v>
      </c>
      <c r="B2853" s="6" t="s">
        <v>1653</v>
      </c>
      <c r="C2853" s="12" t="s">
        <v>3811</v>
      </c>
      <c r="D2853" s="5">
        <v>14000000</v>
      </c>
      <c r="E2853" s="5">
        <v>15064948</v>
      </c>
      <c r="F2853" s="5">
        <v>15064948</v>
      </c>
      <c r="G2853" s="5"/>
    </row>
    <row r="2854" spans="1:7">
      <c r="A2854" s="4">
        <v>2853</v>
      </c>
      <c r="B2854" s="6" t="s">
        <v>3812</v>
      </c>
      <c r="C2854" s="12" t="s">
        <v>3813</v>
      </c>
      <c r="D2854" s="5">
        <v>14000000</v>
      </c>
      <c r="E2854" s="5">
        <v>14395874</v>
      </c>
      <c r="F2854" s="5">
        <v>14395874</v>
      </c>
      <c r="G2854" s="5"/>
    </row>
    <row r="2855" spans="1:7">
      <c r="A2855" s="4">
        <v>2854</v>
      </c>
      <c r="B2855" s="6" t="s">
        <v>3814</v>
      </c>
      <c r="C2855" s="12" t="s">
        <v>3815</v>
      </c>
      <c r="D2855" s="5">
        <v>14000000</v>
      </c>
      <c r="E2855" s="5">
        <v>13800000</v>
      </c>
      <c r="F2855" s="5">
        <v>13800000</v>
      </c>
      <c r="G2855" s="5"/>
    </row>
    <row r="2856" spans="1:7">
      <c r="A2856" s="4">
        <v>2855</v>
      </c>
      <c r="B2856" s="6" t="s">
        <v>1935</v>
      </c>
      <c r="C2856" s="12" t="s">
        <v>3816</v>
      </c>
      <c r="D2856" s="5">
        <v>14000000</v>
      </c>
      <c r="E2856" s="5">
        <v>13121555</v>
      </c>
      <c r="F2856" s="5">
        <v>16951798</v>
      </c>
      <c r="G2856" s="5"/>
    </row>
    <row r="2857" spans="1:7">
      <c r="A2857" s="4">
        <v>2856</v>
      </c>
      <c r="B2857" s="6" t="s">
        <v>3817</v>
      </c>
      <c r="C2857" s="12" t="s">
        <v>3818</v>
      </c>
      <c r="D2857" s="5">
        <v>14000000</v>
      </c>
      <c r="E2857" s="5">
        <v>13024170</v>
      </c>
      <c r="F2857" s="5">
        <v>13024170</v>
      </c>
      <c r="G2857" s="5"/>
    </row>
    <row r="2858" spans="1:7">
      <c r="A2858" s="4">
        <v>2857</v>
      </c>
      <c r="B2858" s="6" t="s">
        <v>1972</v>
      </c>
      <c r="C2858" s="12" t="s">
        <v>3819</v>
      </c>
      <c r="D2858" s="5">
        <v>14000000</v>
      </c>
      <c r="E2858" s="5">
        <v>12559771</v>
      </c>
      <c r="F2858" s="5">
        <v>13205411</v>
      </c>
      <c r="G2858" s="5"/>
    </row>
    <row r="2859" spans="1:7">
      <c r="A2859" s="4">
        <v>2858</v>
      </c>
      <c r="B2859" s="6" t="s">
        <v>3456</v>
      </c>
      <c r="C2859" s="12" t="s">
        <v>3820</v>
      </c>
      <c r="D2859" s="5">
        <v>14000000</v>
      </c>
      <c r="E2859" s="5">
        <v>12314651</v>
      </c>
      <c r="F2859" s="5">
        <v>12452601</v>
      </c>
      <c r="G2859" s="5"/>
    </row>
    <row r="2860" spans="1:7">
      <c r="A2860" s="4">
        <v>2859</v>
      </c>
      <c r="B2860" s="6" t="s">
        <v>473</v>
      </c>
      <c r="C2860" s="12" t="s">
        <v>3821</v>
      </c>
      <c r="D2860" s="5">
        <v>14000000</v>
      </c>
      <c r="E2860" s="5">
        <v>11242801</v>
      </c>
      <c r="F2860" s="5">
        <v>20597806</v>
      </c>
      <c r="G2860" s="5"/>
    </row>
    <row r="2861" spans="1:7">
      <c r="A2861" s="4">
        <v>2860</v>
      </c>
      <c r="B2861" s="6">
        <v>36924</v>
      </c>
      <c r="C2861" s="12" t="s">
        <v>3822</v>
      </c>
      <c r="D2861" s="5">
        <v>14000000</v>
      </c>
      <c r="E2861" s="5">
        <v>10397365</v>
      </c>
      <c r="F2861" s="5">
        <v>10397365</v>
      </c>
      <c r="G2861" s="5"/>
    </row>
    <row r="2862" spans="1:7">
      <c r="A2862" s="4">
        <v>2861</v>
      </c>
      <c r="B2862" s="6" t="s">
        <v>477</v>
      </c>
      <c r="C2862" s="12" t="s">
        <v>3823</v>
      </c>
      <c r="D2862" s="5">
        <v>14000000</v>
      </c>
      <c r="E2862" s="5">
        <v>9409538</v>
      </c>
      <c r="F2862" s="5">
        <v>11166615</v>
      </c>
      <c r="G2862" s="5"/>
    </row>
    <row r="2863" spans="1:7">
      <c r="A2863" s="4">
        <v>2862</v>
      </c>
      <c r="B2863" s="6" t="s">
        <v>2242</v>
      </c>
      <c r="C2863" s="12" t="s">
        <v>3824</v>
      </c>
      <c r="D2863" s="5">
        <v>14000000</v>
      </c>
      <c r="E2863" s="5">
        <v>6552255</v>
      </c>
      <c r="F2863" s="5">
        <v>6552255</v>
      </c>
      <c r="G2863" s="5"/>
    </row>
    <row r="2864" spans="1:7">
      <c r="A2864" s="4">
        <v>2863</v>
      </c>
      <c r="B2864" s="6" t="s">
        <v>3825</v>
      </c>
      <c r="C2864" s="12" t="s">
        <v>3826</v>
      </c>
      <c r="D2864" s="5">
        <v>14000000</v>
      </c>
      <c r="E2864" s="5">
        <v>5990075</v>
      </c>
      <c r="F2864" s="5">
        <v>22754472</v>
      </c>
      <c r="G2864" s="5"/>
    </row>
    <row r="2865" spans="1:7">
      <c r="A2865" s="4">
        <v>2864</v>
      </c>
      <c r="B2865" s="6">
        <v>38878</v>
      </c>
      <c r="C2865" s="12" t="s">
        <v>3827</v>
      </c>
      <c r="D2865" s="5">
        <v>14000000</v>
      </c>
      <c r="E2865" s="5">
        <v>5463019</v>
      </c>
      <c r="F2865" s="5">
        <v>14121177</v>
      </c>
      <c r="G2865" s="5"/>
    </row>
    <row r="2866" spans="1:7">
      <c r="A2866" s="4">
        <v>2865</v>
      </c>
      <c r="B2866" s="6" t="s">
        <v>1102</v>
      </c>
      <c r="C2866" s="12" t="s">
        <v>3828</v>
      </c>
      <c r="D2866" s="5">
        <v>14000000</v>
      </c>
      <c r="E2866" s="5">
        <v>5108820</v>
      </c>
      <c r="F2866" s="5">
        <v>12591270</v>
      </c>
      <c r="G2866" s="5"/>
    </row>
    <row r="2867" spans="1:7">
      <c r="A2867" s="4">
        <v>2866</v>
      </c>
      <c r="B2867" s="6" t="s">
        <v>1238</v>
      </c>
      <c r="C2867" s="12" t="s">
        <v>3829</v>
      </c>
      <c r="D2867" s="5">
        <v>14000000</v>
      </c>
      <c r="E2867" s="5">
        <v>4741987</v>
      </c>
      <c r="F2867" s="5">
        <v>4741987</v>
      </c>
      <c r="G2867" s="5"/>
    </row>
    <row r="2868" spans="1:7">
      <c r="A2868" s="4">
        <v>2867</v>
      </c>
      <c r="B2868" s="6" t="s">
        <v>3104</v>
      </c>
      <c r="C2868" s="12" t="s">
        <v>3830</v>
      </c>
      <c r="D2868" s="5">
        <v>14000000</v>
      </c>
      <c r="E2868" s="5">
        <v>4299773</v>
      </c>
      <c r="F2868" s="5">
        <v>5782198</v>
      </c>
      <c r="G2868" s="5"/>
    </row>
    <row r="2869" spans="1:7">
      <c r="A2869" s="4">
        <v>2868</v>
      </c>
      <c r="B2869" s="6" t="s">
        <v>344</v>
      </c>
      <c r="C2869" s="12" t="s">
        <v>3831</v>
      </c>
      <c r="D2869" s="5">
        <v>14000000</v>
      </c>
      <c r="E2869" s="5">
        <v>3958546</v>
      </c>
      <c r="F2869" s="5">
        <v>25187026</v>
      </c>
      <c r="G2869" s="5"/>
    </row>
    <row r="2870" spans="1:7">
      <c r="A2870" s="4">
        <v>2869</v>
      </c>
      <c r="B2870" s="6">
        <v>37081</v>
      </c>
      <c r="C2870" s="12" t="s">
        <v>3832</v>
      </c>
      <c r="D2870" s="5">
        <v>14000000</v>
      </c>
      <c r="E2870" s="5">
        <v>3100650</v>
      </c>
      <c r="F2870" s="5">
        <v>4288246</v>
      </c>
      <c r="G2870" s="5"/>
    </row>
    <row r="2871" spans="1:7">
      <c r="A2871" s="4">
        <v>2870</v>
      </c>
      <c r="B2871" s="6" t="s">
        <v>222</v>
      </c>
      <c r="C2871" s="12" t="s">
        <v>3833</v>
      </c>
      <c r="D2871" s="5">
        <v>14000000</v>
      </c>
      <c r="E2871" s="5">
        <v>2656784</v>
      </c>
      <c r="F2871" s="5">
        <v>20537741</v>
      </c>
      <c r="G2871" s="5"/>
    </row>
    <row r="2872" spans="1:7">
      <c r="A2872" s="4">
        <v>2871</v>
      </c>
      <c r="B2872" s="6" t="s">
        <v>3834</v>
      </c>
      <c r="C2872" s="12" t="s">
        <v>3835</v>
      </c>
      <c r="D2872" s="5">
        <v>14000000</v>
      </c>
      <c r="E2872" s="5">
        <v>2461628</v>
      </c>
      <c r="F2872" s="5">
        <v>2461628</v>
      </c>
      <c r="G2872" s="5"/>
    </row>
    <row r="2873" spans="1:7">
      <c r="A2873" s="4">
        <v>2872</v>
      </c>
      <c r="B2873" s="6">
        <v>40337</v>
      </c>
      <c r="C2873" s="12" t="s">
        <v>3836</v>
      </c>
      <c r="D2873" s="5">
        <v>14000000</v>
      </c>
      <c r="E2873" s="5">
        <v>1755212</v>
      </c>
      <c r="F2873" s="5">
        <v>1755212</v>
      </c>
      <c r="G2873" s="5"/>
    </row>
    <row r="2874" spans="1:7">
      <c r="A2874" s="4">
        <v>2873</v>
      </c>
      <c r="B2874" s="6">
        <v>28491</v>
      </c>
      <c r="C2874" s="12" t="s">
        <v>3837</v>
      </c>
      <c r="D2874" s="5">
        <v>14000000</v>
      </c>
      <c r="E2874" s="5">
        <v>1000000</v>
      </c>
      <c r="F2874" s="5">
        <v>1000000</v>
      </c>
      <c r="G2874" s="5"/>
    </row>
    <row r="2875" spans="1:7">
      <c r="A2875" s="4">
        <v>2874</v>
      </c>
      <c r="B2875" s="6" t="s">
        <v>842</v>
      </c>
      <c r="C2875" s="12" t="s">
        <v>3838</v>
      </c>
      <c r="D2875" s="5">
        <v>14000000</v>
      </c>
      <c r="E2875" s="5">
        <v>403952</v>
      </c>
      <c r="F2875" s="5">
        <v>1903952</v>
      </c>
      <c r="G2875" s="5"/>
    </row>
    <row r="2876" spans="1:7">
      <c r="A2876" s="4">
        <v>2875</v>
      </c>
      <c r="B2876" s="6" t="s">
        <v>3839</v>
      </c>
      <c r="C2876" s="12" t="s">
        <v>3840</v>
      </c>
      <c r="D2876" s="5">
        <v>14000000</v>
      </c>
      <c r="E2876" s="5">
        <v>274299</v>
      </c>
      <c r="F2876" s="5">
        <v>274299</v>
      </c>
      <c r="G2876" s="5"/>
    </row>
    <row r="2877" spans="1:7">
      <c r="A2877" s="4">
        <v>2876</v>
      </c>
      <c r="B2877" s="6" t="s">
        <v>743</v>
      </c>
      <c r="C2877" s="12" t="s">
        <v>3841</v>
      </c>
      <c r="D2877" s="5">
        <v>14000000</v>
      </c>
      <c r="E2877" s="5">
        <v>266967</v>
      </c>
      <c r="F2877" s="5">
        <v>266967</v>
      </c>
      <c r="G2877" s="5"/>
    </row>
    <row r="2878" spans="1:7">
      <c r="A2878" s="4">
        <v>2877</v>
      </c>
      <c r="B2878" s="6" t="s">
        <v>1543</v>
      </c>
      <c r="C2878" s="12" t="s">
        <v>3842</v>
      </c>
      <c r="D2878" s="5">
        <v>14000000</v>
      </c>
      <c r="E2878" s="5">
        <v>47185</v>
      </c>
      <c r="F2878" s="5">
        <v>623292</v>
      </c>
      <c r="G2878" s="5"/>
    </row>
    <row r="2879" spans="1:7">
      <c r="A2879" s="4">
        <v>2878</v>
      </c>
      <c r="B2879" s="6" t="s">
        <v>3843</v>
      </c>
      <c r="C2879" s="12" t="s">
        <v>3844</v>
      </c>
      <c r="D2879" s="5">
        <v>14000000</v>
      </c>
      <c r="E2879" s="4">
        <v>0</v>
      </c>
      <c r="F2879" s="5">
        <v>11354230</v>
      </c>
      <c r="G2879" s="5"/>
    </row>
    <row r="2880" spans="1:7">
      <c r="A2880" s="4">
        <v>2879</v>
      </c>
      <c r="B2880" s="6" t="s">
        <v>3845</v>
      </c>
      <c r="C2880" s="12" t="s">
        <v>3846</v>
      </c>
      <c r="D2880" s="5">
        <v>14000000</v>
      </c>
      <c r="E2880" s="4">
        <v>0</v>
      </c>
      <c r="F2880" s="5">
        <v>1553556</v>
      </c>
      <c r="G2880" s="5"/>
    </row>
    <row r="2881" spans="1:7">
      <c r="A2881" s="4">
        <v>2880</v>
      </c>
      <c r="B2881" s="6">
        <v>38607</v>
      </c>
      <c r="C2881" s="12" t="s">
        <v>3847</v>
      </c>
      <c r="D2881" s="5">
        <v>13900000</v>
      </c>
      <c r="E2881" s="5">
        <v>83043761</v>
      </c>
      <c r="F2881" s="5">
        <v>177012173</v>
      </c>
      <c r="G2881" s="5"/>
    </row>
    <row r="2882" spans="1:7">
      <c r="A2882" s="4">
        <v>2881</v>
      </c>
      <c r="B2882" s="6">
        <v>34706</v>
      </c>
      <c r="C2882" s="12" t="s">
        <v>3848</v>
      </c>
      <c r="D2882" s="5">
        <v>13700000</v>
      </c>
      <c r="E2882" s="5">
        <v>56598476</v>
      </c>
      <c r="F2882" s="5">
        <v>56598476</v>
      </c>
      <c r="G2882" s="5"/>
    </row>
    <row r="2883" spans="1:7">
      <c r="A2883" s="4">
        <v>2882</v>
      </c>
      <c r="B2883" s="6" t="s">
        <v>3849</v>
      </c>
      <c r="C2883" s="12" t="s">
        <v>356</v>
      </c>
      <c r="D2883" s="5">
        <v>13500000</v>
      </c>
      <c r="E2883" s="5">
        <v>135265915</v>
      </c>
      <c r="F2883" s="5">
        <v>202000000</v>
      </c>
      <c r="G2883" s="5"/>
    </row>
    <row r="2884" spans="1:7">
      <c r="A2884" s="4">
        <v>2883</v>
      </c>
      <c r="B2884" s="6">
        <v>20585</v>
      </c>
      <c r="C2884" s="12" t="s">
        <v>3850</v>
      </c>
      <c r="D2884" s="5">
        <v>13500000</v>
      </c>
      <c r="E2884" s="5">
        <v>80000000</v>
      </c>
      <c r="F2884" s="5">
        <v>80000000</v>
      </c>
      <c r="G2884" s="5"/>
    </row>
    <row r="2885" spans="1:7">
      <c r="A2885" s="4">
        <v>2884</v>
      </c>
      <c r="B2885" s="6">
        <v>37479</v>
      </c>
      <c r="C2885" s="12" t="s">
        <v>3851</v>
      </c>
      <c r="D2885" s="5">
        <v>13500000</v>
      </c>
      <c r="E2885" s="5">
        <v>15901849</v>
      </c>
      <c r="F2885" s="5">
        <v>29027914</v>
      </c>
      <c r="G2885" s="5"/>
    </row>
    <row r="2886" spans="1:7">
      <c r="A2886" s="4">
        <v>2885</v>
      </c>
      <c r="B2886" s="6">
        <v>41253</v>
      </c>
      <c r="C2886" s="12" t="s">
        <v>3852</v>
      </c>
      <c r="D2886" s="5">
        <v>13500000</v>
      </c>
      <c r="E2886" s="5">
        <v>15024049</v>
      </c>
      <c r="F2886" s="5">
        <v>33035736</v>
      </c>
      <c r="G2886" s="5"/>
    </row>
    <row r="2887" spans="1:7">
      <c r="A2887" s="4">
        <v>2886</v>
      </c>
      <c r="B2887" s="6" t="s">
        <v>670</v>
      </c>
      <c r="C2887" s="12" t="s">
        <v>3853</v>
      </c>
      <c r="D2887" s="5">
        <v>13500000</v>
      </c>
      <c r="E2887" s="5">
        <v>7060876</v>
      </c>
      <c r="F2887" s="5">
        <v>11732088</v>
      </c>
      <c r="G2887" s="5"/>
    </row>
    <row r="2888" spans="1:7">
      <c r="A2888" s="4">
        <v>2887</v>
      </c>
      <c r="B2888" s="6" t="s">
        <v>3854</v>
      </c>
      <c r="C2888" s="12" t="s">
        <v>3855</v>
      </c>
      <c r="D2888" s="5">
        <v>13500000</v>
      </c>
      <c r="E2888" s="5">
        <v>6118683</v>
      </c>
      <c r="F2888" s="5">
        <v>6118683</v>
      </c>
      <c r="G2888" s="5"/>
    </row>
    <row r="2889" spans="1:7">
      <c r="A2889" s="4">
        <v>2888</v>
      </c>
      <c r="B2889" s="6" t="s">
        <v>537</v>
      </c>
      <c r="C2889" s="12" t="s">
        <v>3856</v>
      </c>
      <c r="D2889" s="5">
        <v>13500000</v>
      </c>
      <c r="E2889" s="5">
        <v>5501940</v>
      </c>
      <c r="F2889" s="5">
        <v>93631744</v>
      </c>
      <c r="G2889" s="5"/>
    </row>
    <row r="2890" spans="1:7">
      <c r="A2890" s="4">
        <v>2889</v>
      </c>
      <c r="B2890" s="6">
        <v>36925</v>
      </c>
      <c r="C2890" s="12" t="s">
        <v>3857</v>
      </c>
      <c r="D2890" s="5">
        <v>13500000</v>
      </c>
      <c r="E2890" s="5">
        <v>687081</v>
      </c>
      <c r="F2890" s="5">
        <v>892506</v>
      </c>
      <c r="G2890" s="5"/>
    </row>
    <row r="2891" spans="1:7">
      <c r="A2891" s="4">
        <v>2890</v>
      </c>
      <c r="B2891" s="6">
        <v>40547</v>
      </c>
      <c r="C2891" s="12" t="s">
        <v>3858</v>
      </c>
      <c r="D2891" s="5">
        <v>13400000</v>
      </c>
      <c r="E2891" s="5">
        <v>164247</v>
      </c>
      <c r="F2891" s="5">
        <v>164247</v>
      </c>
      <c r="G2891" s="5"/>
    </row>
    <row r="2892" spans="1:7">
      <c r="A2892" s="4">
        <v>2891</v>
      </c>
      <c r="B2892" s="6">
        <v>41733</v>
      </c>
      <c r="C2892" s="12" t="s">
        <v>3859</v>
      </c>
      <c r="D2892" s="5">
        <v>13300000</v>
      </c>
      <c r="E2892" s="5">
        <v>2614251</v>
      </c>
      <c r="F2892" s="5">
        <v>7229933</v>
      </c>
      <c r="G2892" s="5"/>
    </row>
    <row r="2893" spans="1:7">
      <c r="A2893" s="4">
        <v>2892</v>
      </c>
      <c r="B2893" s="6" t="s">
        <v>432</v>
      </c>
      <c r="C2893" s="12" t="s">
        <v>3860</v>
      </c>
      <c r="D2893" s="5">
        <v>13300000</v>
      </c>
      <c r="E2893" s="5">
        <v>2086345</v>
      </c>
      <c r="F2893" s="5">
        <v>39686345</v>
      </c>
      <c r="G2893" s="5"/>
    </row>
    <row r="2894" spans="1:7">
      <c r="A2894" s="4">
        <v>2893</v>
      </c>
      <c r="B2894" s="6">
        <v>41982</v>
      </c>
      <c r="C2894" s="12" t="s">
        <v>3861</v>
      </c>
      <c r="D2894" s="5">
        <v>13200000</v>
      </c>
      <c r="E2894" s="5">
        <v>52543632</v>
      </c>
      <c r="F2894" s="5">
        <v>54323210</v>
      </c>
      <c r="G2894" s="5"/>
    </row>
    <row r="2895" spans="1:7">
      <c r="A2895" s="4">
        <v>2894</v>
      </c>
      <c r="B2895" s="6" t="s">
        <v>3862</v>
      </c>
      <c r="C2895" s="12" t="s">
        <v>3863</v>
      </c>
      <c r="D2895" s="5">
        <v>13000000</v>
      </c>
      <c r="E2895" s="5">
        <v>123922370</v>
      </c>
      <c r="F2895" s="5">
        <v>123922370</v>
      </c>
      <c r="G2895" s="5"/>
    </row>
    <row r="2896" spans="1:7">
      <c r="A2896" s="4">
        <v>2895</v>
      </c>
      <c r="B2896" s="6">
        <v>40249</v>
      </c>
      <c r="C2896" s="12" t="s">
        <v>3864</v>
      </c>
      <c r="D2896" s="5">
        <v>13000000</v>
      </c>
      <c r="E2896" s="5">
        <v>106954678</v>
      </c>
      <c r="F2896" s="5">
        <v>331266710</v>
      </c>
      <c r="G2896" s="5"/>
    </row>
    <row r="2897" spans="1:7">
      <c r="A2897" s="4">
        <v>2896</v>
      </c>
      <c r="B2897" s="6">
        <v>37226</v>
      </c>
      <c r="C2897" s="12" t="s">
        <v>3865</v>
      </c>
      <c r="D2897" s="5">
        <v>13000000</v>
      </c>
      <c r="E2897" s="5">
        <v>91038276</v>
      </c>
      <c r="F2897" s="5">
        <v>122244329</v>
      </c>
      <c r="G2897" s="5"/>
    </row>
    <row r="2898" spans="1:7">
      <c r="A2898" s="4">
        <v>2897</v>
      </c>
      <c r="B2898" s="6">
        <v>40788</v>
      </c>
      <c r="C2898" s="12" t="s">
        <v>3866</v>
      </c>
      <c r="D2898" s="5">
        <v>13000000</v>
      </c>
      <c r="E2898" s="5">
        <v>73013910</v>
      </c>
      <c r="F2898" s="5">
        <v>99034125</v>
      </c>
      <c r="G2898" s="5"/>
    </row>
    <row r="2899" spans="1:7">
      <c r="A2899" s="4">
        <v>2898</v>
      </c>
      <c r="B2899" s="6" t="s">
        <v>3867</v>
      </c>
      <c r="C2899" s="12" t="s">
        <v>3868</v>
      </c>
      <c r="D2899" s="5">
        <v>13000000</v>
      </c>
      <c r="E2899" s="5">
        <v>61705123</v>
      </c>
      <c r="F2899" s="5">
        <v>73523705</v>
      </c>
      <c r="G2899" s="5"/>
    </row>
    <row r="2900" spans="1:7">
      <c r="A2900" s="4">
        <v>2899</v>
      </c>
      <c r="B2900" s="6">
        <v>36832</v>
      </c>
      <c r="C2900" s="12" t="s">
        <v>3869</v>
      </c>
      <c r="D2900" s="5">
        <v>13000000</v>
      </c>
      <c r="E2900" s="5">
        <v>60008303</v>
      </c>
      <c r="F2900" s="5">
        <v>62452927</v>
      </c>
      <c r="G2900" s="5"/>
    </row>
    <row r="2901" spans="1:7">
      <c r="A2901" s="4">
        <v>2900</v>
      </c>
      <c r="B2901" s="6" t="s">
        <v>2889</v>
      </c>
      <c r="C2901" s="12" t="s">
        <v>3870</v>
      </c>
      <c r="D2901" s="5">
        <v>13000000</v>
      </c>
      <c r="E2901" s="5">
        <v>57924679</v>
      </c>
      <c r="F2901" s="5">
        <v>95638592</v>
      </c>
      <c r="G2901" s="5"/>
    </row>
    <row r="2902" spans="1:7">
      <c r="A2902" s="4">
        <v>2901</v>
      </c>
      <c r="B2902" s="6">
        <v>27345</v>
      </c>
      <c r="C2902" s="12" t="s">
        <v>3871</v>
      </c>
      <c r="D2902" s="5">
        <v>13000000</v>
      </c>
      <c r="E2902" s="5">
        <v>57300000</v>
      </c>
      <c r="F2902" s="5">
        <v>57300000</v>
      </c>
      <c r="G2902" s="5"/>
    </row>
    <row r="2903" spans="1:7">
      <c r="A2903" s="4">
        <v>2902</v>
      </c>
      <c r="B2903" s="6" t="s">
        <v>176</v>
      </c>
      <c r="C2903" s="12" t="s">
        <v>3872</v>
      </c>
      <c r="D2903" s="5">
        <v>13000000</v>
      </c>
      <c r="E2903" s="5">
        <v>54787550</v>
      </c>
      <c r="F2903" s="5">
        <v>93322678</v>
      </c>
      <c r="G2903" s="5"/>
    </row>
    <row r="2904" spans="1:7">
      <c r="A2904" s="4">
        <v>2903</v>
      </c>
      <c r="B2904" s="6" t="s">
        <v>2922</v>
      </c>
      <c r="C2904" s="12" t="s">
        <v>389</v>
      </c>
      <c r="D2904" s="5">
        <v>13000000</v>
      </c>
      <c r="E2904" s="5">
        <v>53424681</v>
      </c>
      <c r="F2904" s="5">
        <v>53424681</v>
      </c>
      <c r="G2904" s="5"/>
    </row>
    <row r="2905" spans="1:7">
      <c r="A2905" s="4">
        <v>2904</v>
      </c>
      <c r="B2905" s="6" t="s">
        <v>3873</v>
      </c>
      <c r="C2905" s="12" t="s">
        <v>3874</v>
      </c>
      <c r="D2905" s="5">
        <v>13000000</v>
      </c>
      <c r="E2905" s="5">
        <v>49369899</v>
      </c>
      <c r="F2905" s="5">
        <v>49369899</v>
      </c>
      <c r="G2905" s="5"/>
    </row>
    <row r="2906" spans="1:7">
      <c r="A2906" s="4">
        <v>2905</v>
      </c>
      <c r="B2906" s="6" t="s">
        <v>658</v>
      </c>
      <c r="C2906" s="12" t="s">
        <v>3875</v>
      </c>
      <c r="D2906" s="5">
        <v>13000000</v>
      </c>
      <c r="E2906" s="5">
        <v>49121934</v>
      </c>
      <c r="F2906" s="5">
        <v>49733545</v>
      </c>
      <c r="G2906" s="5"/>
    </row>
    <row r="2907" spans="1:7">
      <c r="A2907" s="4">
        <v>2906</v>
      </c>
      <c r="B2907" s="6" t="s">
        <v>1249</v>
      </c>
      <c r="C2907" s="12" t="s">
        <v>3876</v>
      </c>
      <c r="D2907" s="5">
        <v>13000000</v>
      </c>
      <c r="E2907" s="5">
        <v>48637684</v>
      </c>
      <c r="F2907" s="5">
        <v>50445860</v>
      </c>
      <c r="G2907" s="5"/>
    </row>
    <row r="2908" spans="1:7">
      <c r="A2908" s="4">
        <v>2907</v>
      </c>
      <c r="B2908" s="6" t="s">
        <v>504</v>
      </c>
      <c r="C2908" s="12" t="s">
        <v>3877</v>
      </c>
      <c r="D2908" s="5">
        <v>13000000</v>
      </c>
      <c r="E2908" s="5">
        <v>46729374</v>
      </c>
      <c r="F2908" s="5">
        <v>73180297</v>
      </c>
      <c r="G2908" s="5"/>
    </row>
    <row r="2909" spans="1:7">
      <c r="A2909" s="4">
        <v>2908</v>
      </c>
      <c r="B2909" s="6">
        <v>32485</v>
      </c>
      <c r="C2909" s="12" t="s">
        <v>3878</v>
      </c>
      <c r="D2909" s="5">
        <v>13000000</v>
      </c>
      <c r="E2909" s="5">
        <v>44726644</v>
      </c>
      <c r="F2909" s="5">
        <v>44726644</v>
      </c>
      <c r="G2909" s="5"/>
    </row>
    <row r="2910" spans="1:7">
      <c r="A2910" s="4">
        <v>2909</v>
      </c>
      <c r="B2910" s="6">
        <v>41922</v>
      </c>
      <c r="C2910" s="12" t="s">
        <v>3879</v>
      </c>
      <c r="D2910" s="5">
        <v>13000000</v>
      </c>
      <c r="E2910" s="5">
        <v>44137712</v>
      </c>
      <c r="F2910" s="5">
        <v>54837234</v>
      </c>
      <c r="G2910" s="5"/>
    </row>
    <row r="2911" spans="1:7">
      <c r="A2911" s="4">
        <v>2910</v>
      </c>
      <c r="B2911" s="6">
        <v>41677</v>
      </c>
      <c r="C2911" s="12" t="s">
        <v>3880</v>
      </c>
      <c r="D2911" s="5">
        <v>13000000</v>
      </c>
      <c r="E2911" s="5">
        <v>38934842</v>
      </c>
      <c r="F2911" s="5">
        <v>42174545</v>
      </c>
      <c r="G2911" s="5"/>
    </row>
    <row r="2912" spans="1:7">
      <c r="A2912" s="4">
        <v>2911</v>
      </c>
      <c r="B2912" s="6" t="s">
        <v>1024</v>
      </c>
      <c r="C2912" s="12" t="s">
        <v>3881</v>
      </c>
      <c r="D2912" s="5">
        <v>13000000</v>
      </c>
      <c r="E2912" s="5">
        <v>38177966</v>
      </c>
      <c r="F2912" s="5">
        <v>60414025</v>
      </c>
      <c r="G2912" s="5"/>
    </row>
    <row r="2913" spans="1:7">
      <c r="A2913" s="4">
        <v>2912</v>
      </c>
      <c r="B2913" s="6">
        <v>37534</v>
      </c>
      <c r="C2913" s="12" t="s">
        <v>3882</v>
      </c>
      <c r="D2913" s="5">
        <v>13000000</v>
      </c>
      <c r="E2913" s="5">
        <v>28972187</v>
      </c>
      <c r="F2913" s="5">
        <v>28972187</v>
      </c>
      <c r="G2913" s="5"/>
    </row>
    <row r="2914" spans="1:7">
      <c r="A2914" s="4">
        <v>2913</v>
      </c>
      <c r="B2914" s="6">
        <v>34091</v>
      </c>
      <c r="C2914" s="12" t="s">
        <v>3883</v>
      </c>
      <c r="D2914" s="5">
        <v>13000000</v>
      </c>
      <c r="E2914" s="5">
        <v>27979399</v>
      </c>
      <c r="F2914" s="5">
        <v>27979399</v>
      </c>
      <c r="G2914" s="5"/>
    </row>
    <row r="2915" spans="1:7">
      <c r="A2915" s="4">
        <v>2914</v>
      </c>
      <c r="B2915" s="6">
        <v>36497</v>
      </c>
      <c r="C2915" s="12" t="s">
        <v>3884</v>
      </c>
      <c r="D2915" s="5">
        <v>13000000</v>
      </c>
      <c r="E2915" s="5">
        <v>27151490</v>
      </c>
      <c r="F2915" s="5">
        <v>27151490</v>
      </c>
      <c r="G2915" s="5"/>
    </row>
    <row r="2916" spans="1:7">
      <c r="A2916" s="4">
        <v>2915</v>
      </c>
      <c r="B2916" s="6" t="s">
        <v>3885</v>
      </c>
      <c r="C2916" s="12" t="s">
        <v>3886</v>
      </c>
      <c r="D2916" s="5">
        <v>13000000</v>
      </c>
      <c r="E2916" s="5">
        <v>27066941</v>
      </c>
      <c r="F2916" s="5">
        <v>27066941</v>
      </c>
      <c r="G2916" s="5"/>
    </row>
    <row r="2917" spans="1:7">
      <c r="A2917" s="4">
        <v>2916</v>
      </c>
      <c r="B2917" s="6">
        <v>33127</v>
      </c>
      <c r="C2917" s="12" t="s">
        <v>3887</v>
      </c>
      <c r="D2917" s="5">
        <v>13000000</v>
      </c>
      <c r="E2917" s="5">
        <v>26904572</v>
      </c>
      <c r="F2917" s="5">
        <v>34166572</v>
      </c>
      <c r="G2917" s="5"/>
    </row>
    <row r="2918" spans="1:7">
      <c r="A2918" s="4">
        <v>2917</v>
      </c>
      <c r="B2918" s="6">
        <v>35345</v>
      </c>
      <c r="C2918" s="12" t="s">
        <v>3888</v>
      </c>
      <c r="D2918" s="5">
        <v>13000000</v>
      </c>
      <c r="E2918" s="5">
        <v>26570048</v>
      </c>
      <c r="F2918" s="5">
        <v>26570048</v>
      </c>
      <c r="G2918" s="5"/>
    </row>
    <row r="2919" spans="1:7">
      <c r="A2919" s="4">
        <v>2918</v>
      </c>
      <c r="B2919" s="6">
        <v>41277</v>
      </c>
      <c r="C2919" s="12" t="s">
        <v>3889</v>
      </c>
      <c r="D2919" s="5">
        <v>13000000</v>
      </c>
      <c r="E2919" s="5">
        <v>25682380</v>
      </c>
      <c r="F2919" s="5">
        <v>42195766</v>
      </c>
      <c r="G2919" s="5"/>
    </row>
    <row r="2920" spans="1:7">
      <c r="A2920" s="4">
        <v>2919</v>
      </c>
      <c r="B2920" s="6" t="s">
        <v>658</v>
      </c>
      <c r="C2920" s="12" t="s">
        <v>3890</v>
      </c>
      <c r="D2920" s="5">
        <v>13000000</v>
      </c>
      <c r="E2920" s="5">
        <v>25593755</v>
      </c>
      <c r="F2920" s="5">
        <v>57189408</v>
      </c>
      <c r="G2920" s="5"/>
    </row>
    <row r="2921" spans="1:7">
      <c r="A2921" s="4">
        <v>2920</v>
      </c>
      <c r="B2921" s="6">
        <v>42281</v>
      </c>
      <c r="C2921" s="12" t="s">
        <v>3891</v>
      </c>
      <c r="D2921" s="5">
        <v>13000000</v>
      </c>
      <c r="E2921" s="5">
        <v>25440971</v>
      </c>
      <c r="F2921" s="5">
        <v>37065887</v>
      </c>
      <c r="G2921" s="5"/>
    </row>
    <row r="2922" spans="1:7">
      <c r="A2922" s="4">
        <v>2921</v>
      </c>
      <c r="B2922" s="6" t="s">
        <v>3236</v>
      </c>
      <c r="C2922" s="12" t="s">
        <v>3892</v>
      </c>
      <c r="D2922" s="5">
        <v>13000000</v>
      </c>
      <c r="E2922" s="5">
        <v>22858926</v>
      </c>
      <c r="F2922" s="5">
        <v>32382381</v>
      </c>
      <c r="G2922" s="5"/>
    </row>
    <row r="2923" spans="1:7">
      <c r="A2923" s="4">
        <v>2922</v>
      </c>
      <c r="B2923" s="6">
        <v>37081</v>
      </c>
      <c r="C2923" s="12" t="s">
        <v>3893</v>
      </c>
      <c r="D2923" s="5">
        <v>13000000</v>
      </c>
      <c r="E2923" s="5">
        <v>22235901</v>
      </c>
      <c r="F2923" s="5">
        <v>22391450</v>
      </c>
      <c r="G2923" s="5"/>
    </row>
    <row r="2924" spans="1:7">
      <c r="A2924" s="4">
        <v>2923</v>
      </c>
      <c r="B2924" s="6" t="s">
        <v>940</v>
      </c>
      <c r="C2924" s="12" t="s">
        <v>3894</v>
      </c>
      <c r="D2924" s="5">
        <v>13000000</v>
      </c>
      <c r="E2924" s="5">
        <v>18007317</v>
      </c>
      <c r="F2924" s="5">
        <v>18733666</v>
      </c>
      <c r="G2924" s="5"/>
    </row>
    <row r="2925" spans="1:7">
      <c r="A2925" s="4">
        <v>2924</v>
      </c>
      <c r="B2925" s="6" t="s">
        <v>1211</v>
      </c>
      <c r="C2925" s="12" t="s">
        <v>3895</v>
      </c>
      <c r="D2925" s="5">
        <v>13000000</v>
      </c>
      <c r="E2925" s="5">
        <v>17742948</v>
      </c>
      <c r="F2925" s="5">
        <v>33069303</v>
      </c>
      <c r="G2925" s="5"/>
    </row>
    <row r="2926" spans="1:7">
      <c r="A2926" s="4">
        <v>2925</v>
      </c>
      <c r="B2926" s="6" t="s">
        <v>614</v>
      </c>
      <c r="C2926" s="12" t="s">
        <v>3896</v>
      </c>
      <c r="D2926" s="5">
        <v>13000000</v>
      </c>
      <c r="E2926" s="5">
        <v>16929123</v>
      </c>
      <c r="F2926" s="5">
        <v>19929123</v>
      </c>
      <c r="G2926" s="5"/>
    </row>
    <row r="2927" spans="1:7">
      <c r="A2927" s="4">
        <v>2926</v>
      </c>
      <c r="B2927" s="6" t="s">
        <v>3897</v>
      </c>
      <c r="C2927" s="12">
        <v>54</v>
      </c>
      <c r="D2927" s="5">
        <v>13000000</v>
      </c>
      <c r="E2927" s="5">
        <v>16757163</v>
      </c>
      <c r="F2927" s="5">
        <v>16757163</v>
      </c>
      <c r="G2927" s="5"/>
    </row>
    <row r="2928" spans="1:7">
      <c r="A2928" s="4">
        <v>2927</v>
      </c>
      <c r="B2928" s="6" t="s">
        <v>1263</v>
      </c>
      <c r="C2928" s="12" t="s">
        <v>3898</v>
      </c>
      <c r="D2928" s="5">
        <v>13000000</v>
      </c>
      <c r="E2928" s="5">
        <v>14677674</v>
      </c>
      <c r="F2928" s="5">
        <v>36226429</v>
      </c>
      <c r="G2928" s="5"/>
    </row>
    <row r="2929" spans="1:7">
      <c r="A2929" s="4">
        <v>2928</v>
      </c>
      <c r="B2929" s="6" t="s">
        <v>2869</v>
      </c>
      <c r="C2929" s="12" t="s">
        <v>3899</v>
      </c>
      <c r="D2929" s="5">
        <v>13000000</v>
      </c>
      <c r="E2929" s="5">
        <v>13756082</v>
      </c>
      <c r="F2929" s="5">
        <v>67867998</v>
      </c>
      <c r="G2929" s="5"/>
    </row>
    <row r="2930" spans="1:7">
      <c r="A2930" s="4">
        <v>2929</v>
      </c>
      <c r="B2930" s="6" t="s">
        <v>141</v>
      </c>
      <c r="C2930" s="12" t="s">
        <v>3900</v>
      </c>
      <c r="D2930" s="5">
        <v>13000000</v>
      </c>
      <c r="E2930" s="5">
        <v>12749992</v>
      </c>
      <c r="F2930" s="5">
        <v>109421911</v>
      </c>
      <c r="G2930" s="5"/>
    </row>
    <row r="2931" spans="1:7">
      <c r="A2931" s="4">
        <v>2930</v>
      </c>
      <c r="B2931" s="6" t="s">
        <v>2273</v>
      </c>
      <c r="C2931" s="12" t="s">
        <v>3901</v>
      </c>
      <c r="D2931" s="5">
        <v>13000000</v>
      </c>
      <c r="E2931" s="5">
        <v>11003643</v>
      </c>
      <c r="F2931" s="5">
        <v>11141213</v>
      </c>
      <c r="G2931" s="5"/>
    </row>
    <row r="2932" spans="1:7">
      <c r="A2932" s="4">
        <v>2931</v>
      </c>
      <c r="B2932" s="6">
        <v>36135</v>
      </c>
      <c r="C2932" s="12" t="s">
        <v>3902</v>
      </c>
      <c r="D2932" s="5">
        <v>13000000</v>
      </c>
      <c r="E2932" s="5">
        <v>10020081</v>
      </c>
      <c r="F2932" s="5">
        <v>10020081</v>
      </c>
      <c r="G2932" s="5"/>
    </row>
    <row r="2933" spans="1:7">
      <c r="A2933" s="4">
        <v>2932</v>
      </c>
      <c r="B2933" s="6">
        <v>36012</v>
      </c>
      <c r="C2933" s="12" t="s">
        <v>3903</v>
      </c>
      <c r="D2933" s="5">
        <v>13000000</v>
      </c>
      <c r="E2933" s="5">
        <v>8064972</v>
      </c>
      <c r="F2933" s="5">
        <v>8064972</v>
      </c>
      <c r="G2933" s="5"/>
    </row>
    <row r="2934" spans="1:7">
      <c r="A2934" s="4">
        <v>2933</v>
      </c>
      <c r="B2934" s="6" t="s">
        <v>3904</v>
      </c>
      <c r="C2934" s="12" t="s">
        <v>3905</v>
      </c>
      <c r="D2934" s="5">
        <v>13000000</v>
      </c>
      <c r="E2934" s="5">
        <v>7881335</v>
      </c>
      <c r="F2934" s="5">
        <v>7881335</v>
      </c>
      <c r="G2934" s="5"/>
    </row>
    <row r="2935" spans="1:7">
      <c r="A2935" s="4">
        <v>2934</v>
      </c>
      <c r="B2935" s="6">
        <v>36258</v>
      </c>
      <c r="C2935" s="12" t="s">
        <v>3906</v>
      </c>
      <c r="D2935" s="5">
        <v>13000000</v>
      </c>
      <c r="E2935" s="5">
        <v>6276869</v>
      </c>
      <c r="F2935" s="5">
        <v>6276869</v>
      </c>
      <c r="G2935" s="5"/>
    </row>
    <row r="2936" spans="1:7">
      <c r="A2936" s="4">
        <v>2935</v>
      </c>
      <c r="B2936" s="6">
        <v>36444</v>
      </c>
      <c r="C2936" s="12" t="s">
        <v>3907</v>
      </c>
      <c r="D2936" s="5">
        <v>13000000</v>
      </c>
      <c r="E2936" s="5">
        <v>5871603</v>
      </c>
      <c r="F2936" s="5">
        <v>5871603</v>
      </c>
      <c r="G2936" s="5"/>
    </row>
    <row r="2937" spans="1:7">
      <c r="A2937" s="4">
        <v>2936</v>
      </c>
      <c r="B2937" s="6" t="s">
        <v>2565</v>
      </c>
      <c r="C2937" s="12" t="s">
        <v>3908</v>
      </c>
      <c r="D2937" s="5">
        <v>13000000</v>
      </c>
      <c r="E2937" s="5">
        <v>5002310</v>
      </c>
      <c r="F2937" s="5">
        <v>5002310</v>
      </c>
      <c r="G2937" s="5"/>
    </row>
    <row r="2938" spans="1:7">
      <c r="A2938" s="4">
        <v>2937</v>
      </c>
      <c r="B2938" s="6">
        <v>37258</v>
      </c>
      <c r="C2938" s="12" t="s">
        <v>3909</v>
      </c>
      <c r="D2938" s="5">
        <v>13000000</v>
      </c>
      <c r="E2938" s="5">
        <v>4919896</v>
      </c>
      <c r="F2938" s="5">
        <v>8130727</v>
      </c>
      <c r="G2938" s="5"/>
    </row>
    <row r="2939" spans="1:7">
      <c r="A2939" s="4">
        <v>2938</v>
      </c>
      <c r="B2939" s="6">
        <v>39177</v>
      </c>
      <c r="C2939" s="12" t="s">
        <v>3910</v>
      </c>
      <c r="D2939" s="5">
        <v>13000000</v>
      </c>
      <c r="E2939" s="5">
        <v>4857374</v>
      </c>
      <c r="F2939" s="5">
        <v>4857374</v>
      </c>
      <c r="G2939" s="5"/>
    </row>
    <row r="2940" spans="1:7">
      <c r="A2940" s="4">
        <v>2939</v>
      </c>
      <c r="B2940" s="6" t="s">
        <v>2757</v>
      </c>
      <c r="C2940" s="12" t="s">
        <v>3911</v>
      </c>
      <c r="D2940" s="5">
        <v>13000000</v>
      </c>
      <c r="E2940" s="5">
        <v>3172382</v>
      </c>
      <c r="F2940" s="5">
        <v>3260555</v>
      </c>
      <c r="G2940" s="5"/>
    </row>
    <row r="2941" spans="1:7">
      <c r="A2941" s="4">
        <v>2940</v>
      </c>
      <c r="B2941" s="6" t="s">
        <v>172</v>
      </c>
      <c r="C2941" s="12" t="s">
        <v>3912</v>
      </c>
      <c r="D2941" s="5">
        <v>13000000</v>
      </c>
      <c r="E2941" s="5">
        <v>3075255</v>
      </c>
      <c r="F2941" s="5">
        <v>11831131</v>
      </c>
      <c r="G2941" s="5"/>
    </row>
    <row r="2942" spans="1:7">
      <c r="A2942" s="4">
        <v>2941</v>
      </c>
      <c r="B2942" s="6">
        <v>36925</v>
      </c>
      <c r="C2942" s="12" t="s">
        <v>3913</v>
      </c>
      <c r="D2942" s="5">
        <v>13000000</v>
      </c>
      <c r="E2942" s="5">
        <v>3058380</v>
      </c>
      <c r="F2942" s="5">
        <v>3058380</v>
      </c>
      <c r="G2942" s="5"/>
    </row>
    <row r="2943" spans="1:7">
      <c r="A2943" s="4">
        <v>2942</v>
      </c>
      <c r="B2943" s="6">
        <v>35189</v>
      </c>
      <c r="C2943" s="12" t="s">
        <v>3914</v>
      </c>
      <c r="D2943" s="5">
        <v>13000000</v>
      </c>
      <c r="E2943" s="5">
        <v>2104439</v>
      </c>
      <c r="F2943" s="5">
        <v>2104439</v>
      </c>
      <c r="G2943" s="5"/>
    </row>
    <row r="2944" spans="1:7">
      <c r="A2944" s="4">
        <v>2943</v>
      </c>
      <c r="B2944" s="6" t="s">
        <v>2039</v>
      </c>
      <c r="C2944" s="12" t="s">
        <v>3915</v>
      </c>
      <c r="D2944" s="5">
        <v>13000000</v>
      </c>
      <c r="E2944" s="5">
        <v>2087720</v>
      </c>
      <c r="F2944" s="5">
        <v>19910624</v>
      </c>
      <c r="G2944" s="5"/>
    </row>
    <row r="2945" spans="1:7">
      <c r="A2945" s="4">
        <v>2944</v>
      </c>
      <c r="B2945" s="6">
        <v>40249</v>
      </c>
      <c r="C2945" s="12" t="s">
        <v>3916</v>
      </c>
      <c r="D2945" s="5">
        <v>13000000</v>
      </c>
      <c r="E2945" s="5">
        <v>2037459</v>
      </c>
      <c r="F2945" s="5">
        <v>23014027</v>
      </c>
      <c r="G2945" s="5"/>
    </row>
    <row r="2946" spans="1:7">
      <c r="A2946" s="4">
        <v>2945</v>
      </c>
      <c r="B2946" s="6" t="s">
        <v>612</v>
      </c>
      <c r="C2946" s="12" t="s">
        <v>3917</v>
      </c>
      <c r="D2946" s="5">
        <v>13000000</v>
      </c>
      <c r="E2946" s="5">
        <v>1784763</v>
      </c>
      <c r="F2946" s="5">
        <v>12986189</v>
      </c>
      <c r="G2946" s="5"/>
    </row>
    <row r="2947" spans="1:7">
      <c r="A2947" s="4">
        <v>2946</v>
      </c>
      <c r="B2947" s="6" t="s">
        <v>1463</v>
      </c>
      <c r="C2947" s="12" t="s">
        <v>3918</v>
      </c>
      <c r="D2947" s="5">
        <v>13000000</v>
      </c>
      <c r="E2947" s="5">
        <v>1173673</v>
      </c>
      <c r="F2947" s="5">
        <v>2898225</v>
      </c>
      <c r="G2947" s="5"/>
    </row>
    <row r="2948" spans="1:7">
      <c r="A2948" s="4">
        <v>2947</v>
      </c>
      <c r="B2948" s="6" t="s">
        <v>3919</v>
      </c>
      <c r="C2948" s="12" t="s">
        <v>3920</v>
      </c>
      <c r="D2948" s="5">
        <v>13000000</v>
      </c>
      <c r="E2948" s="5">
        <v>1152117</v>
      </c>
      <c r="F2948" s="5">
        <v>1152117</v>
      </c>
      <c r="G2948" s="5"/>
    </row>
    <row r="2949" spans="1:7">
      <c r="A2949" s="4">
        <v>2948</v>
      </c>
      <c r="B2949" s="6" t="s">
        <v>1967</v>
      </c>
      <c r="C2949" s="12" t="s">
        <v>3921</v>
      </c>
      <c r="D2949" s="5">
        <v>13000000</v>
      </c>
      <c r="E2949" s="5">
        <v>1151330</v>
      </c>
      <c r="F2949" s="5">
        <v>2613717</v>
      </c>
      <c r="G2949" s="5"/>
    </row>
    <row r="2950" spans="1:7">
      <c r="A2950" s="4">
        <v>2949</v>
      </c>
      <c r="B2950" s="6" t="s">
        <v>178</v>
      </c>
      <c r="C2950" s="12" t="s">
        <v>3922</v>
      </c>
      <c r="D2950" s="5">
        <v>13000000</v>
      </c>
      <c r="E2950" s="5">
        <v>1024175</v>
      </c>
      <c r="F2950" s="5">
        <v>6459183</v>
      </c>
      <c r="G2950" s="5"/>
    </row>
    <row r="2951" spans="1:7">
      <c r="A2951" s="4">
        <v>2950</v>
      </c>
      <c r="B2951" s="6" t="s">
        <v>872</v>
      </c>
      <c r="C2951" s="12" t="s">
        <v>2651</v>
      </c>
      <c r="D2951" s="5">
        <v>13000000</v>
      </c>
      <c r="E2951" s="5">
        <v>656688</v>
      </c>
      <c r="F2951" s="5">
        <v>17856688</v>
      </c>
      <c r="G2951" s="5"/>
    </row>
    <row r="2952" spans="1:7">
      <c r="A2952" s="4">
        <v>2951</v>
      </c>
      <c r="B2952" s="6" t="s">
        <v>3923</v>
      </c>
      <c r="C2952" s="12" t="s">
        <v>3924</v>
      </c>
      <c r="D2952" s="5">
        <v>13000000</v>
      </c>
      <c r="E2952" s="5">
        <v>622023</v>
      </c>
      <c r="F2952" s="5">
        <v>1375635</v>
      </c>
      <c r="G2952" s="5"/>
    </row>
    <row r="2953" spans="1:7">
      <c r="A2953" s="4">
        <v>2952</v>
      </c>
      <c r="B2953" s="6" t="s">
        <v>3925</v>
      </c>
      <c r="C2953" s="12" t="s">
        <v>3926</v>
      </c>
      <c r="D2953" s="5">
        <v>13000000</v>
      </c>
      <c r="E2953" s="5">
        <v>303877</v>
      </c>
      <c r="F2953" s="5">
        <v>509193</v>
      </c>
      <c r="G2953" s="5"/>
    </row>
    <row r="2954" spans="1:7">
      <c r="A2954" s="4">
        <v>2953</v>
      </c>
      <c r="B2954" s="6" t="s">
        <v>49</v>
      </c>
      <c r="C2954" s="12" t="s">
        <v>3927</v>
      </c>
      <c r="D2954" s="5">
        <v>13000000</v>
      </c>
      <c r="E2954" s="5">
        <v>217277</v>
      </c>
      <c r="F2954" s="5">
        <v>3617277</v>
      </c>
      <c r="G2954" s="5"/>
    </row>
    <row r="2955" spans="1:7">
      <c r="A2955" s="4">
        <v>2954</v>
      </c>
      <c r="B2955" s="6" t="s">
        <v>240</v>
      </c>
      <c r="C2955" s="12" t="s">
        <v>3928</v>
      </c>
      <c r="D2955" s="5">
        <v>13000000</v>
      </c>
      <c r="E2955" s="4">
        <v>0</v>
      </c>
      <c r="F2955" s="4">
        <v>0</v>
      </c>
    </row>
    <row r="2956" spans="1:7">
      <c r="A2956" s="4">
        <v>2955</v>
      </c>
      <c r="B2956" s="6" t="s">
        <v>2278</v>
      </c>
      <c r="C2956" s="12" t="s">
        <v>3929</v>
      </c>
      <c r="D2956" s="5">
        <v>12800000</v>
      </c>
      <c r="E2956" s="5">
        <v>51872378</v>
      </c>
      <c r="F2956" s="5">
        <v>69821476</v>
      </c>
      <c r="G2956" s="5"/>
    </row>
    <row r="2957" spans="1:7">
      <c r="A2957" s="4">
        <v>2956</v>
      </c>
      <c r="B2957" s="6">
        <v>42498</v>
      </c>
      <c r="C2957" s="12" t="s">
        <v>3930</v>
      </c>
      <c r="D2957" s="5">
        <v>12700000</v>
      </c>
      <c r="E2957" s="5">
        <v>904216</v>
      </c>
      <c r="F2957" s="5">
        <v>45041075</v>
      </c>
      <c r="G2957" s="5"/>
    </row>
    <row r="2958" spans="1:7">
      <c r="A2958" s="4">
        <v>2957</v>
      </c>
      <c r="B2958" s="6">
        <v>37597</v>
      </c>
      <c r="C2958" s="12" t="s">
        <v>3931</v>
      </c>
      <c r="D2958" s="5">
        <v>12500000</v>
      </c>
      <c r="E2958" s="5">
        <v>28436931</v>
      </c>
      <c r="F2958" s="5">
        <v>33436931</v>
      </c>
      <c r="G2958" s="5"/>
    </row>
    <row r="2959" spans="1:7">
      <c r="A2959" s="4">
        <v>2958</v>
      </c>
      <c r="B2959" s="6">
        <v>40246</v>
      </c>
      <c r="C2959" s="12" t="s">
        <v>3932</v>
      </c>
      <c r="D2959" s="5">
        <v>12500000</v>
      </c>
      <c r="E2959" s="5">
        <v>26593646</v>
      </c>
      <c r="F2959" s="5">
        <v>46370970</v>
      </c>
      <c r="G2959" s="5"/>
    </row>
    <row r="2960" spans="1:7">
      <c r="A2960" s="4">
        <v>2959</v>
      </c>
      <c r="B2960" s="6" t="s">
        <v>3933</v>
      </c>
      <c r="C2960" s="12" t="s">
        <v>3934</v>
      </c>
      <c r="D2960" s="5">
        <v>12500000</v>
      </c>
      <c r="E2960" s="5">
        <v>21078145</v>
      </c>
      <c r="F2960" s="5">
        <v>23367586</v>
      </c>
      <c r="G2960" s="5"/>
    </row>
    <row r="2961" spans="1:7">
      <c r="A2961" s="4">
        <v>2960</v>
      </c>
      <c r="B2961" s="6">
        <v>30287</v>
      </c>
      <c r="C2961" s="12" t="s">
        <v>3935</v>
      </c>
      <c r="D2961" s="5">
        <v>12500000</v>
      </c>
      <c r="E2961" s="5">
        <v>20959585</v>
      </c>
      <c r="F2961" s="5">
        <v>20959585</v>
      </c>
      <c r="G2961" s="5"/>
    </row>
    <row r="2962" spans="1:7">
      <c r="A2962" s="4">
        <v>2961</v>
      </c>
      <c r="B2962" s="6" t="s">
        <v>266</v>
      </c>
      <c r="C2962" s="12" t="s">
        <v>3936</v>
      </c>
      <c r="D2962" s="5">
        <v>12500000</v>
      </c>
      <c r="E2962" s="5">
        <v>14060950</v>
      </c>
      <c r="F2962" s="5">
        <v>16193713</v>
      </c>
      <c r="G2962" s="5"/>
    </row>
    <row r="2963" spans="1:7">
      <c r="A2963" s="4">
        <v>2962</v>
      </c>
      <c r="B2963" s="6">
        <v>34251</v>
      </c>
      <c r="C2963" s="12" t="s">
        <v>3937</v>
      </c>
      <c r="D2963" s="5">
        <v>12500000</v>
      </c>
      <c r="E2963" s="5">
        <v>12281000</v>
      </c>
      <c r="F2963" s="5">
        <v>12309980</v>
      </c>
      <c r="G2963" s="5"/>
    </row>
    <row r="2964" spans="1:7">
      <c r="A2964" s="4">
        <v>2963</v>
      </c>
      <c r="B2964" s="6">
        <v>40126</v>
      </c>
      <c r="C2964" s="12" t="s">
        <v>3938</v>
      </c>
      <c r="D2964" s="5">
        <v>12500000</v>
      </c>
      <c r="E2964" s="5">
        <v>11965282</v>
      </c>
      <c r="F2964" s="5">
        <v>26735797</v>
      </c>
      <c r="G2964" s="5"/>
    </row>
    <row r="2965" spans="1:7">
      <c r="A2965" s="4">
        <v>2964</v>
      </c>
      <c r="B2965" s="6" t="s">
        <v>3939</v>
      </c>
      <c r="C2965" s="12" t="s">
        <v>3940</v>
      </c>
      <c r="D2965" s="5">
        <v>12500000</v>
      </c>
      <c r="E2965" s="5">
        <v>10725228</v>
      </c>
      <c r="F2965" s="5">
        <v>10725228</v>
      </c>
      <c r="G2965" s="5"/>
    </row>
    <row r="2966" spans="1:7">
      <c r="A2966" s="4">
        <v>2965</v>
      </c>
      <c r="B2966" s="6">
        <v>39640</v>
      </c>
      <c r="C2966" s="12" t="s">
        <v>3941</v>
      </c>
      <c r="D2966" s="5">
        <v>12500000</v>
      </c>
      <c r="E2966" s="5">
        <v>9046156</v>
      </c>
      <c r="F2966" s="5">
        <v>44083403</v>
      </c>
      <c r="G2966" s="5"/>
    </row>
    <row r="2967" spans="1:7">
      <c r="A2967" s="4">
        <v>2966</v>
      </c>
      <c r="B2967" s="6">
        <v>29986</v>
      </c>
      <c r="C2967" s="12" t="s">
        <v>3942</v>
      </c>
      <c r="D2967" s="5">
        <v>12500000</v>
      </c>
      <c r="E2967" s="5">
        <v>7000000</v>
      </c>
      <c r="F2967" s="5">
        <v>21000000</v>
      </c>
      <c r="G2967" s="5"/>
    </row>
    <row r="2968" spans="1:7">
      <c r="A2968" s="4">
        <v>2967</v>
      </c>
      <c r="B2968" s="6" t="s">
        <v>3943</v>
      </c>
      <c r="C2968" s="12" t="s">
        <v>3944</v>
      </c>
      <c r="D2968" s="5">
        <v>12500000</v>
      </c>
      <c r="E2968" s="5">
        <v>7000000</v>
      </c>
      <c r="F2968" s="5">
        <v>7000000</v>
      </c>
      <c r="G2968" s="5"/>
    </row>
    <row r="2969" spans="1:7">
      <c r="A2969" s="4">
        <v>2968</v>
      </c>
      <c r="B2969" s="6" t="s">
        <v>1136</v>
      </c>
      <c r="C2969" s="12" t="s">
        <v>3945</v>
      </c>
      <c r="D2969" s="5">
        <v>12500000</v>
      </c>
      <c r="E2969" s="5">
        <v>6797696</v>
      </c>
      <c r="F2969" s="5">
        <v>11826980</v>
      </c>
      <c r="G2969" s="5"/>
    </row>
    <row r="2970" spans="1:7">
      <c r="A2970" s="4">
        <v>2969</v>
      </c>
      <c r="B2970" s="6">
        <v>39426</v>
      </c>
      <c r="C2970" s="12" t="s">
        <v>3946</v>
      </c>
      <c r="D2970" s="5">
        <v>12500000</v>
      </c>
      <c r="E2970" s="5">
        <v>5956480</v>
      </c>
      <c r="F2970" s="5">
        <v>11277119</v>
      </c>
      <c r="G2970" s="5"/>
    </row>
    <row r="2971" spans="1:7">
      <c r="A2971" s="4">
        <v>2970</v>
      </c>
      <c r="B2971" s="6" t="s">
        <v>169</v>
      </c>
      <c r="C2971" s="12" t="s">
        <v>3947</v>
      </c>
      <c r="D2971" s="5">
        <v>12500000</v>
      </c>
      <c r="E2971" s="5">
        <v>4360548</v>
      </c>
      <c r="F2971" s="5">
        <v>4360548</v>
      </c>
      <c r="G2971" s="5"/>
    </row>
    <row r="2972" spans="1:7">
      <c r="A2972" s="4">
        <v>2971</v>
      </c>
      <c r="B2972" s="6" t="s">
        <v>3657</v>
      </c>
      <c r="C2972" s="12" t="s">
        <v>3948</v>
      </c>
      <c r="D2972" s="5">
        <v>12500000</v>
      </c>
      <c r="E2972" s="5">
        <v>4157491</v>
      </c>
      <c r="F2972" s="5">
        <v>45557491</v>
      </c>
      <c r="G2972" s="5"/>
    </row>
    <row r="2973" spans="1:7">
      <c r="A2973" s="4">
        <v>2972</v>
      </c>
      <c r="B2973" s="6" t="s">
        <v>95</v>
      </c>
      <c r="C2973" s="12" t="s">
        <v>3949</v>
      </c>
      <c r="D2973" s="5">
        <v>12500000</v>
      </c>
      <c r="E2973" s="5">
        <v>2039869</v>
      </c>
      <c r="F2973" s="5">
        <v>2272186</v>
      </c>
      <c r="G2973" s="5"/>
    </row>
    <row r="2974" spans="1:7">
      <c r="A2974" s="4">
        <v>2973</v>
      </c>
      <c r="B2974" s="6" t="s">
        <v>3950</v>
      </c>
      <c r="C2974" s="12" t="s">
        <v>3951</v>
      </c>
      <c r="D2974" s="5">
        <v>12500000</v>
      </c>
      <c r="E2974" s="5">
        <v>1612957</v>
      </c>
      <c r="F2974" s="5">
        <v>1612957</v>
      </c>
      <c r="G2974" s="5"/>
    </row>
    <row r="2975" spans="1:7">
      <c r="A2975" s="4">
        <v>2974</v>
      </c>
      <c r="B2975" s="6">
        <v>35075</v>
      </c>
      <c r="C2975" s="12" t="s">
        <v>3952</v>
      </c>
      <c r="D2975" s="5">
        <v>12500000</v>
      </c>
      <c r="E2975" s="5">
        <v>1212799</v>
      </c>
      <c r="F2975" s="5">
        <v>1412799</v>
      </c>
      <c r="G2975" s="5"/>
    </row>
    <row r="2976" spans="1:7">
      <c r="A2976" s="4">
        <v>2975</v>
      </c>
      <c r="B2976" s="6">
        <v>38055</v>
      </c>
      <c r="C2976" s="12" t="s">
        <v>3953</v>
      </c>
      <c r="D2976" s="5">
        <v>12500000</v>
      </c>
      <c r="E2976" s="5">
        <v>1110186</v>
      </c>
      <c r="F2976" s="5">
        <v>69826708</v>
      </c>
      <c r="G2976" s="5"/>
    </row>
    <row r="2977" spans="1:7">
      <c r="A2977" s="4">
        <v>2976</v>
      </c>
      <c r="B2977" s="6" t="s">
        <v>2538</v>
      </c>
      <c r="C2977" s="12" t="s">
        <v>3954</v>
      </c>
      <c r="D2977" s="5">
        <v>12500000</v>
      </c>
      <c r="E2977" s="5">
        <v>1089445</v>
      </c>
      <c r="F2977" s="5">
        <v>3931367</v>
      </c>
      <c r="G2977" s="5"/>
    </row>
    <row r="2978" spans="1:7">
      <c r="A2978" s="4">
        <v>2977</v>
      </c>
      <c r="B2978" s="6">
        <v>41277</v>
      </c>
      <c r="C2978" s="12" t="s">
        <v>3955</v>
      </c>
      <c r="D2978" s="5">
        <v>12500000</v>
      </c>
      <c r="E2978" s="5">
        <v>292562</v>
      </c>
      <c r="F2978" s="5">
        <v>9376444</v>
      </c>
      <c r="G2978" s="5"/>
    </row>
    <row r="2979" spans="1:7">
      <c r="A2979" s="4">
        <v>2978</v>
      </c>
      <c r="B2979" s="6" t="s">
        <v>3956</v>
      </c>
      <c r="C2979" s="12" t="s">
        <v>3957</v>
      </c>
      <c r="D2979" s="5">
        <v>12300000</v>
      </c>
      <c r="E2979" s="5">
        <v>48092846</v>
      </c>
      <c r="F2979" s="5">
        <v>81972846</v>
      </c>
      <c r="G2979" s="5"/>
    </row>
    <row r="2980" spans="1:7">
      <c r="A2980" s="4">
        <v>2979</v>
      </c>
      <c r="B2980" s="6" t="s">
        <v>3958</v>
      </c>
      <c r="C2980" s="12" t="s">
        <v>3959</v>
      </c>
      <c r="D2980" s="5">
        <v>12000000</v>
      </c>
      <c r="E2980" s="5">
        <v>260000000</v>
      </c>
      <c r="F2980" s="5">
        <v>470700000</v>
      </c>
      <c r="G2980" s="5"/>
    </row>
    <row r="2981" spans="1:7">
      <c r="A2981" s="4">
        <v>2980</v>
      </c>
      <c r="B2981" s="6" t="s">
        <v>3960</v>
      </c>
      <c r="C2981" s="12" t="s">
        <v>3961</v>
      </c>
      <c r="D2981" s="5">
        <v>12000000</v>
      </c>
      <c r="E2981" s="5">
        <v>202347346</v>
      </c>
      <c r="F2981" s="5">
        <v>400214478</v>
      </c>
      <c r="G2981" s="5"/>
    </row>
    <row r="2982" spans="1:7">
      <c r="A2982" s="4">
        <v>2981</v>
      </c>
      <c r="B2982" s="6">
        <v>41796</v>
      </c>
      <c r="C2982" s="12" t="s">
        <v>3962</v>
      </c>
      <c r="D2982" s="5">
        <v>12000000</v>
      </c>
      <c r="E2982" s="5">
        <v>124872350</v>
      </c>
      <c r="F2982" s="5">
        <v>307166834</v>
      </c>
      <c r="G2982" s="5"/>
    </row>
    <row r="2983" spans="1:7">
      <c r="A2983" s="4">
        <v>2982</v>
      </c>
      <c r="B2983" s="6">
        <v>36410</v>
      </c>
      <c r="C2983" s="12" t="s">
        <v>3963</v>
      </c>
      <c r="D2983" s="5">
        <v>12000000</v>
      </c>
      <c r="E2983" s="5">
        <v>101800948</v>
      </c>
      <c r="F2983" s="5">
        <v>234723148</v>
      </c>
      <c r="G2983" s="5"/>
    </row>
    <row r="2984" spans="1:7">
      <c r="A2984" s="4">
        <v>2983</v>
      </c>
      <c r="B2984" s="6" t="s">
        <v>2712</v>
      </c>
      <c r="C2984" s="12" t="s">
        <v>3964</v>
      </c>
      <c r="D2984" s="5">
        <v>12000000</v>
      </c>
      <c r="E2984" s="5">
        <v>91547205</v>
      </c>
      <c r="F2984" s="5">
        <v>113373764</v>
      </c>
      <c r="G2984" s="5"/>
    </row>
    <row r="2985" spans="1:7">
      <c r="A2985" s="4">
        <v>2984</v>
      </c>
      <c r="B2985" s="6" t="s">
        <v>3965</v>
      </c>
      <c r="C2985" s="12" t="s">
        <v>3966</v>
      </c>
      <c r="D2985" s="5">
        <v>12000000</v>
      </c>
      <c r="E2985" s="5">
        <v>91386097</v>
      </c>
      <c r="F2985" s="5">
        <v>100919111</v>
      </c>
      <c r="G2985" s="5"/>
    </row>
    <row r="2986" spans="1:7">
      <c r="A2986" s="4">
        <v>2985</v>
      </c>
      <c r="B2986" s="6">
        <v>31758</v>
      </c>
      <c r="C2986" s="12" t="s">
        <v>3967</v>
      </c>
      <c r="D2986" s="5">
        <v>12000000</v>
      </c>
      <c r="E2986" s="5">
        <v>79817937</v>
      </c>
      <c r="F2986" s="5">
        <v>79817937</v>
      </c>
      <c r="G2986" s="5"/>
    </row>
    <row r="2987" spans="1:7">
      <c r="A2987" s="4">
        <v>2986</v>
      </c>
      <c r="B2987" s="6">
        <v>30047</v>
      </c>
      <c r="C2987" s="12" t="s">
        <v>3968</v>
      </c>
      <c r="D2987" s="5">
        <v>12000000</v>
      </c>
      <c r="E2987" s="5">
        <v>78912963</v>
      </c>
      <c r="F2987" s="5">
        <v>95800000</v>
      </c>
      <c r="G2987" s="5"/>
    </row>
    <row r="2988" spans="1:7">
      <c r="A2988" s="4">
        <v>2987</v>
      </c>
      <c r="B2988" s="6" t="s">
        <v>2806</v>
      </c>
      <c r="C2988" s="12" t="s">
        <v>3969</v>
      </c>
      <c r="D2988" s="5">
        <v>12000000</v>
      </c>
      <c r="E2988" s="5">
        <v>75781642</v>
      </c>
      <c r="F2988" s="5">
        <v>77063461</v>
      </c>
      <c r="G2988" s="5"/>
    </row>
    <row r="2989" spans="1:7">
      <c r="A2989" s="4">
        <v>2988</v>
      </c>
      <c r="B2989" s="6">
        <v>30381</v>
      </c>
      <c r="C2989" s="12" t="s">
        <v>3970</v>
      </c>
      <c r="D2989" s="5">
        <v>12000000</v>
      </c>
      <c r="E2989" s="5">
        <v>74433837</v>
      </c>
      <c r="F2989" s="5">
        <v>74433837</v>
      </c>
      <c r="G2989" s="5"/>
    </row>
    <row r="2990" spans="1:7">
      <c r="A2990" s="4">
        <v>2989</v>
      </c>
      <c r="B2990" s="6">
        <v>34426</v>
      </c>
      <c r="C2990" s="12" t="s">
        <v>3971</v>
      </c>
      <c r="D2990" s="5">
        <v>12000000</v>
      </c>
      <c r="E2990" s="5">
        <v>72217396</v>
      </c>
      <c r="F2990" s="5">
        <v>107217396</v>
      </c>
      <c r="G2990" s="5"/>
    </row>
    <row r="2991" spans="1:7">
      <c r="A2991" s="4">
        <v>2990</v>
      </c>
      <c r="B2991" s="6" t="s">
        <v>2254</v>
      </c>
      <c r="C2991" s="12" t="s">
        <v>3972</v>
      </c>
      <c r="D2991" s="5">
        <v>12000000</v>
      </c>
      <c r="E2991" s="5">
        <v>70012847</v>
      </c>
      <c r="F2991" s="5">
        <v>82497035</v>
      </c>
      <c r="G2991" s="5"/>
    </row>
    <row r="2992" spans="1:7">
      <c r="A2992" s="4">
        <v>2991</v>
      </c>
      <c r="B2992" s="6">
        <v>31261</v>
      </c>
      <c r="C2992" s="12" t="s">
        <v>3973</v>
      </c>
      <c r="D2992" s="5">
        <v>12000000</v>
      </c>
      <c r="E2992" s="5">
        <v>65532576</v>
      </c>
      <c r="F2992" s="5">
        <v>65532576</v>
      </c>
      <c r="G2992" s="5"/>
    </row>
    <row r="2993" spans="1:7">
      <c r="A2993" s="4">
        <v>2992</v>
      </c>
      <c r="B2993" s="6">
        <v>39029</v>
      </c>
      <c r="C2993" s="12" t="s">
        <v>3974</v>
      </c>
      <c r="D2993" s="5">
        <v>12000000</v>
      </c>
      <c r="E2993" s="5">
        <v>65328121</v>
      </c>
      <c r="F2993" s="5">
        <v>110989157</v>
      </c>
      <c r="G2993" s="5"/>
    </row>
    <row r="2994" spans="1:7">
      <c r="A2994" s="4">
        <v>2993</v>
      </c>
      <c r="B2994" s="6">
        <v>40970</v>
      </c>
      <c r="C2994" s="12" t="s">
        <v>3975</v>
      </c>
      <c r="D2994" s="5">
        <v>12000000</v>
      </c>
      <c r="E2994" s="5">
        <v>64575175</v>
      </c>
      <c r="F2994" s="5">
        <v>123681790</v>
      </c>
      <c r="G2994" s="5"/>
    </row>
    <row r="2995" spans="1:7">
      <c r="A2995" s="4">
        <v>2994</v>
      </c>
      <c r="B2995" s="6" t="s">
        <v>2058</v>
      </c>
      <c r="C2995" s="12" t="s">
        <v>3976</v>
      </c>
      <c r="D2995" s="5">
        <v>12000000</v>
      </c>
      <c r="E2995" s="5">
        <v>63118386</v>
      </c>
      <c r="F2995" s="5">
        <v>63118386</v>
      </c>
      <c r="G2995" s="5"/>
    </row>
    <row r="2996" spans="1:7">
      <c r="A2996" s="4">
        <v>2995</v>
      </c>
      <c r="B2996" s="6">
        <v>25569</v>
      </c>
      <c r="C2996" s="12" t="s">
        <v>3977</v>
      </c>
      <c r="D2996" s="5">
        <v>12000000</v>
      </c>
      <c r="E2996" s="5">
        <v>62500000</v>
      </c>
      <c r="F2996" s="5">
        <v>62500000</v>
      </c>
      <c r="G2996" s="5"/>
    </row>
    <row r="2997" spans="1:7">
      <c r="A2997" s="4">
        <v>2996</v>
      </c>
      <c r="B2997" s="6">
        <v>40942</v>
      </c>
      <c r="C2997" s="12" t="s">
        <v>3978</v>
      </c>
      <c r="D2997" s="5">
        <v>12000000</v>
      </c>
      <c r="E2997" s="5">
        <v>54731865</v>
      </c>
      <c r="F2997" s="5">
        <v>103028188</v>
      </c>
      <c r="G2997" s="5"/>
    </row>
    <row r="2998" spans="1:7">
      <c r="A2998" s="4">
        <v>2997</v>
      </c>
      <c r="B2998" s="6" t="s">
        <v>806</v>
      </c>
      <c r="C2998" s="12" t="s">
        <v>3979</v>
      </c>
      <c r="D2998" s="5">
        <v>12000000</v>
      </c>
      <c r="E2998" s="5">
        <v>39673162</v>
      </c>
      <c r="F2998" s="5">
        <v>74727492</v>
      </c>
      <c r="G2998" s="5"/>
    </row>
    <row r="2999" spans="1:7">
      <c r="A2999" s="4">
        <v>2998</v>
      </c>
      <c r="B2999" s="6" t="s">
        <v>3980</v>
      </c>
      <c r="C2999" s="12" t="s">
        <v>3981</v>
      </c>
      <c r="D2999" s="5">
        <v>12000000</v>
      </c>
      <c r="E2999" s="5">
        <v>39012241</v>
      </c>
      <c r="F2999" s="5">
        <v>39012241</v>
      </c>
      <c r="G2999" s="5"/>
    </row>
    <row r="3000" spans="1:7">
      <c r="A3000" s="4">
        <v>2999</v>
      </c>
      <c r="B3000" s="6" t="s">
        <v>2358</v>
      </c>
      <c r="C3000" s="12" t="s">
        <v>3982</v>
      </c>
      <c r="D3000" s="5">
        <v>12000000</v>
      </c>
      <c r="E3000" s="5">
        <v>38108728</v>
      </c>
      <c r="F3000" s="5">
        <v>43353117</v>
      </c>
      <c r="G3000" s="5"/>
    </row>
    <row r="3001" spans="1:7">
      <c r="A3001" s="4">
        <v>3000</v>
      </c>
      <c r="B3001" s="6" t="s">
        <v>37</v>
      </c>
      <c r="C3001" s="12" t="s">
        <v>3983</v>
      </c>
      <c r="D3001" s="5">
        <v>12000000</v>
      </c>
      <c r="E3001" s="5">
        <v>37709979</v>
      </c>
      <c r="F3001" s="5">
        <v>98963392</v>
      </c>
      <c r="G3001" s="5"/>
    </row>
    <row r="3002" spans="1:7">
      <c r="A3002" s="4">
        <v>3001</v>
      </c>
      <c r="B3002" s="6">
        <v>29748</v>
      </c>
      <c r="C3002" s="12" t="s">
        <v>3984</v>
      </c>
      <c r="D3002" s="5">
        <v>12000000</v>
      </c>
      <c r="E3002" s="5">
        <v>37400000</v>
      </c>
      <c r="F3002" s="5">
        <v>37400000</v>
      </c>
      <c r="G3002" s="5"/>
    </row>
    <row r="3003" spans="1:7">
      <c r="A3003" s="4">
        <v>3002</v>
      </c>
      <c r="B3003" s="6" t="s">
        <v>979</v>
      </c>
      <c r="C3003" s="12" t="s">
        <v>3985</v>
      </c>
      <c r="D3003" s="5">
        <v>12000000</v>
      </c>
      <c r="E3003" s="5">
        <v>37188667</v>
      </c>
      <c r="F3003" s="5">
        <v>57000000</v>
      </c>
      <c r="G3003" s="5"/>
    </row>
    <row r="3004" spans="1:7">
      <c r="A3004" s="4">
        <v>3003</v>
      </c>
      <c r="B3004" s="6" t="s">
        <v>612</v>
      </c>
      <c r="C3004" s="12" t="s">
        <v>3986</v>
      </c>
      <c r="D3004" s="5">
        <v>12000000</v>
      </c>
      <c r="E3004" s="5">
        <v>32000304</v>
      </c>
      <c r="F3004" s="5">
        <v>85512300</v>
      </c>
      <c r="G3004" s="5"/>
    </row>
    <row r="3005" spans="1:7">
      <c r="A3005" s="4">
        <v>3004</v>
      </c>
      <c r="B3005" s="6">
        <v>39731</v>
      </c>
      <c r="C3005" s="12" t="s">
        <v>3987</v>
      </c>
      <c r="D3005" s="5">
        <v>12000000</v>
      </c>
      <c r="E3005" s="5">
        <v>31691811</v>
      </c>
      <c r="F3005" s="5">
        <v>41924774</v>
      </c>
      <c r="G3005" s="5"/>
    </row>
    <row r="3006" spans="1:7">
      <c r="A3006" s="4">
        <v>3005</v>
      </c>
      <c r="B3006" s="6" t="s">
        <v>3988</v>
      </c>
      <c r="C3006" s="12" t="s">
        <v>3989</v>
      </c>
      <c r="D3006" s="5">
        <v>12000000</v>
      </c>
      <c r="E3006" s="5">
        <v>31597131</v>
      </c>
      <c r="F3006" s="5">
        <v>52223306</v>
      </c>
      <c r="G3006" s="5"/>
    </row>
    <row r="3007" spans="1:7">
      <c r="A3007" s="4">
        <v>3006</v>
      </c>
      <c r="B3007" s="6">
        <v>39449</v>
      </c>
      <c r="C3007" s="12" t="s">
        <v>3990</v>
      </c>
      <c r="D3007" s="5">
        <v>12000000</v>
      </c>
      <c r="E3007" s="5">
        <v>31418697</v>
      </c>
      <c r="F3007" s="5">
        <v>57577765</v>
      </c>
      <c r="G3007" s="5"/>
    </row>
    <row r="3008" spans="1:7">
      <c r="A3008" s="4">
        <v>3007</v>
      </c>
      <c r="B3008" s="6">
        <v>38172</v>
      </c>
      <c r="C3008" s="12" t="s">
        <v>3991</v>
      </c>
      <c r="D3008" s="5">
        <v>12000000</v>
      </c>
      <c r="E3008" s="5">
        <v>31203964</v>
      </c>
      <c r="F3008" s="5">
        <v>31286759</v>
      </c>
      <c r="G3008" s="5"/>
    </row>
    <row r="3009" spans="1:7">
      <c r="A3009" s="4">
        <v>3008</v>
      </c>
      <c r="B3009" s="6" t="s">
        <v>819</v>
      </c>
      <c r="C3009" s="12" t="s">
        <v>3992</v>
      </c>
      <c r="D3009" s="5">
        <v>12000000</v>
      </c>
      <c r="E3009" s="5">
        <v>31155435</v>
      </c>
      <c r="F3009" s="5">
        <v>31222395</v>
      </c>
      <c r="G3009" s="5"/>
    </row>
    <row r="3010" spans="1:7">
      <c r="A3010" s="4">
        <v>3009</v>
      </c>
      <c r="B3010" s="6">
        <v>22107</v>
      </c>
      <c r="C3010" s="12" t="s">
        <v>3993</v>
      </c>
      <c r="D3010" s="5">
        <v>12000000</v>
      </c>
      <c r="E3010" s="5">
        <v>30000000</v>
      </c>
      <c r="F3010" s="5">
        <v>60000000</v>
      </c>
      <c r="G3010" s="5"/>
    </row>
    <row r="3011" spans="1:7">
      <c r="A3011" s="4">
        <v>3010</v>
      </c>
      <c r="B3011" s="6">
        <v>38726</v>
      </c>
      <c r="C3011" s="12" t="s">
        <v>3994</v>
      </c>
      <c r="D3011" s="5">
        <v>12000000</v>
      </c>
      <c r="E3011" s="5">
        <v>27838408</v>
      </c>
      <c r="F3011" s="5">
        <v>43924923</v>
      </c>
      <c r="G3011" s="5"/>
    </row>
    <row r="3012" spans="1:7">
      <c r="A3012" s="4">
        <v>3011</v>
      </c>
      <c r="B3012" s="6">
        <v>33920</v>
      </c>
      <c r="C3012" s="12" t="s">
        <v>3995</v>
      </c>
      <c r="D3012" s="5">
        <v>12000000</v>
      </c>
      <c r="E3012" s="5">
        <v>27281507</v>
      </c>
      <c r="F3012" s="5">
        <v>27281507</v>
      </c>
      <c r="G3012" s="5"/>
    </row>
    <row r="3013" spans="1:7">
      <c r="A3013" s="4">
        <v>3012</v>
      </c>
      <c r="B3013" s="6" t="s">
        <v>3118</v>
      </c>
      <c r="C3013" s="12" t="s">
        <v>3996</v>
      </c>
      <c r="D3013" s="5">
        <v>12000000</v>
      </c>
      <c r="E3013" s="5">
        <v>25885000</v>
      </c>
      <c r="F3013" s="5">
        <v>56131239</v>
      </c>
      <c r="G3013" s="5"/>
    </row>
    <row r="3014" spans="1:7">
      <c r="A3014" s="4">
        <v>3013</v>
      </c>
      <c r="B3014" s="6">
        <v>41036</v>
      </c>
      <c r="C3014" s="12" t="s">
        <v>3997</v>
      </c>
      <c r="D3014" s="5">
        <v>12000000</v>
      </c>
      <c r="E3014" s="5">
        <v>25326071</v>
      </c>
      <c r="F3014" s="5">
        <v>32700439</v>
      </c>
      <c r="G3014" s="5"/>
    </row>
    <row r="3015" spans="1:7">
      <c r="A3015" s="4">
        <v>3014</v>
      </c>
      <c r="B3015" s="6">
        <v>41985</v>
      </c>
      <c r="C3015" s="12" t="s">
        <v>3998</v>
      </c>
      <c r="D3015" s="5">
        <v>12000000</v>
      </c>
      <c r="E3015" s="5">
        <v>25317379</v>
      </c>
      <c r="F3015" s="5">
        <v>25514848</v>
      </c>
      <c r="G3015" s="5"/>
    </row>
    <row r="3016" spans="1:7">
      <c r="A3016" s="4">
        <v>3015</v>
      </c>
      <c r="B3016" s="6">
        <v>36108</v>
      </c>
      <c r="C3016" s="12" t="s">
        <v>3999</v>
      </c>
      <c r="D3016" s="5">
        <v>12000000</v>
      </c>
      <c r="E3016" s="5">
        <v>22921898</v>
      </c>
      <c r="F3016" s="5">
        <v>22921898</v>
      </c>
      <c r="G3016" s="5"/>
    </row>
    <row r="3017" spans="1:7">
      <c r="A3017" s="4">
        <v>3016</v>
      </c>
      <c r="B3017" s="6" t="s">
        <v>4000</v>
      </c>
      <c r="C3017" s="12" t="s">
        <v>474</v>
      </c>
      <c r="D3017" s="5">
        <v>12000000</v>
      </c>
      <c r="E3017" s="5">
        <v>22744718</v>
      </c>
      <c r="F3017" s="5">
        <v>41744718</v>
      </c>
      <c r="G3017" s="5"/>
    </row>
    <row r="3018" spans="1:7">
      <c r="A3018" s="4">
        <v>3017</v>
      </c>
      <c r="B3018" s="6" t="s">
        <v>4001</v>
      </c>
      <c r="C3018" s="12" t="s">
        <v>4002</v>
      </c>
      <c r="D3018" s="5">
        <v>12000000</v>
      </c>
      <c r="E3018" s="5">
        <v>22673340</v>
      </c>
      <c r="F3018" s="5">
        <v>22673340</v>
      </c>
      <c r="G3018" s="5"/>
    </row>
    <row r="3019" spans="1:7">
      <c r="A3019" s="4">
        <v>3018</v>
      </c>
      <c r="B3019" s="6" t="s">
        <v>2481</v>
      </c>
      <c r="C3019" s="12" t="s">
        <v>4003</v>
      </c>
      <c r="D3019" s="5">
        <v>12000000</v>
      </c>
      <c r="E3019" s="5">
        <v>22348241</v>
      </c>
      <c r="F3019" s="5">
        <v>32248241</v>
      </c>
      <c r="G3019" s="5"/>
    </row>
    <row r="3020" spans="1:7">
      <c r="A3020" s="4">
        <v>3019</v>
      </c>
      <c r="B3020" s="6" t="s">
        <v>73</v>
      </c>
      <c r="C3020" s="12" t="s">
        <v>4004</v>
      </c>
      <c r="D3020" s="5">
        <v>12000000</v>
      </c>
      <c r="E3020" s="5">
        <v>21540363</v>
      </c>
      <c r="F3020" s="5">
        <v>21867665</v>
      </c>
      <c r="G3020" s="5"/>
    </row>
    <row r="3021" spans="1:7">
      <c r="A3021" s="4">
        <v>3020</v>
      </c>
      <c r="B3021" s="6">
        <v>36442</v>
      </c>
      <c r="C3021" s="12" t="s">
        <v>4005</v>
      </c>
      <c r="D3021" s="5">
        <v>12000000</v>
      </c>
      <c r="E3021" s="5">
        <v>21133087</v>
      </c>
      <c r="F3021" s="5">
        <v>21133087</v>
      </c>
      <c r="G3021" s="5"/>
    </row>
    <row r="3022" spans="1:7">
      <c r="A3022" s="4">
        <v>3021</v>
      </c>
      <c r="B3022" s="6" t="s">
        <v>4006</v>
      </c>
      <c r="C3022" s="12" t="s">
        <v>4007</v>
      </c>
      <c r="D3022" s="5">
        <v>12000000</v>
      </c>
      <c r="E3022" s="5">
        <v>21089146</v>
      </c>
      <c r="F3022" s="5">
        <v>21089146</v>
      </c>
      <c r="G3022" s="5"/>
    </row>
    <row r="3023" spans="1:7">
      <c r="A3023" s="4">
        <v>3022</v>
      </c>
      <c r="B3023" s="6">
        <v>28491</v>
      </c>
      <c r="C3023" s="12" t="s">
        <v>4008</v>
      </c>
      <c r="D3023" s="5">
        <v>12000000</v>
      </c>
      <c r="E3023" s="5">
        <v>19000000</v>
      </c>
      <c r="F3023" s="5">
        <v>19000000</v>
      </c>
      <c r="G3023" s="5"/>
    </row>
    <row r="3024" spans="1:7">
      <c r="A3024" s="4">
        <v>3023</v>
      </c>
      <c r="B3024" s="6">
        <v>38659</v>
      </c>
      <c r="C3024" s="12" t="s">
        <v>4009</v>
      </c>
      <c r="D3024" s="5">
        <v>12000000</v>
      </c>
      <c r="E3024" s="5">
        <v>18761993</v>
      </c>
      <c r="F3024" s="5">
        <v>28915761</v>
      </c>
      <c r="G3024" s="5"/>
    </row>
    <row r="3025" spans="1:7">
      <c r="A3025" s="4">
        <v>3024</v>
      </c>
      <c r="B3025" s="6">
        <v>38779</v>
      </c>
      <c r="C3025" s="12" t="s">
        <v>4010</v>
      </c>
      <c r="D3025" s="5">
        <v>12000000</v>
      </c>
      <c r="E3025" s="5">
        <v>18597342</v>
      </c>
      <c r="F3025" s="5">
        <v>22978953</v>
      </c>
      <c r="G3025" s="5"/>
    </row>
    <row r="3026" spans="1:7">
      <c r="A3026" s="4">
        <v>3025</v>
      </c>
      <c r="B3026" s="6" t="s">
        <v>3447</v>
      </c>
      <c r="C3026" s="12" t="s">
        <v>4011</v>
      </c>
      <c r="D3026" s="5">
        <v>12000000</v>
      </c>
      <c r="E3026" s="5">
        <v>17654912</v>
      </c>
      <c r="F3026" s="5">
        <v>24761360</v>
      </c>
      <c r="G3026" s="5"/>
    </row>
    <row r="3027" spans="1:7">
      <c r="A3027" s="4">
        <v>3026</v>
      </c>
      <c r="B3027" s="6">
        <v>38231</v>
      </c>
      <c r="C3027" s="12" t="s">
        <v>4012</v>
      </c>
      <c r="D3027" s="5">
        <v>12000000</v>
      </c>
      <c r="E3027" s="5">
        <v>17321573</v>
      </c>
      <c r="F3027" s="5">
        <v>17322212</v>
      </c>
      <c r="G3027" s="5"/>
    </row>
    <row r="3028" spans="1:7">
      <c r="A3028" s="4">
        <v>3027</v>
      </c>
      <c r="B3028" s="6">
        <v>37021</v>
      </c>
      <c r="C3028" s="12" t="s">
        <v>4013</v>
      </c>
      <c r="D3028" s="5">
        <v>12000000</v>
      </c>
      <c r="E3028" s="5">
        <v>17292381</v>
      </c>
      <c r="F3028" s="5">
        <v>17292381</v>
      </c>
      <c r="G3028" s="5"/>
    </row>
    <row r="3029" spans="1:7">
      <c r="A3029" s="4">
        <v>3028</v>
      </c>
      <c r="B3029" s="6">
        <v>40798</v>
      </c>
      <c r="C3029" s="12" t="s">
        <v>4014</v>
      </c>
      <c r="D3029" s="5">
        <v>12000000</v>
      </c>
      <c r="E3029" s="5">
        <v>16311571</v>
      </c>
      <c r="F3029" s="5">
        <v>22750356</v>
      </c>
      <c r="G3029" s="5"/>
    </row>
    <row r="3030" spans="1:7">
      <c r="A3030" s="4">
        <v>3029</v>
      </c>
      <c r="B3030" s="6">
        <v>41285</v>
      </c>
      <c r="C3030" s="12" t="s">
        <v>4015</v>
      </c>
      <c r="D3030" s="5">
        <v>12000000</v>
      </c>
      <c r="E3030" s="5">
        <v>15323921</v>
      </c>
      <c r="F3030" s="5">
        <v>89177486</v>
      </c>
      <c r="G3030" s="5"/>
    </row>
    <row r="3031" spans="1:7">
      <c r="A3031" s="4">
        <v>3030</v>
      </c>
      <c r="B3031" s="6">
        <v>35589</v>
      </c>
      <c r="C3031" s="12" t="s">
        <v>4016</v>
      </c>
      <c r="D3031" s="5">
        <v>12000000</v>
      </c>
      <c r="E3031" s="5">
        <v>14010363</v>
      </c>
      <c r="F3031" s="5">
        <v>14010363</v>
      </c>
      <c r="G3031" s="5"/>
    </row>
    <row r="3032" spans="1:7">
      <c r="A3032" s="4">
        <v>3031</v>
      </c>
      <c r="B3032" s="6" t="s">
        <v>3147</v>
      </c>
      <c r="C3032" s="12" t="s">
        <v>4017</v>
      </c>
      <c r="D3032" s="5">
        <v>12000000</v>
      </c>
      <c r="E3032" s="5">
        <v>12905901</v>
      </c>
      <c r="F3032" s="5">
        <v>12905901</v>
      </c>
      <c r="G3032" s="5"/>
    </row>
    <row r="3033" spans="1:7">
      <c r="A3033" s="4">
        <v>3032</v>
      </c>
      <c r="B3033" s="6">
        <v>39517</v>
      </c>
      <c r="C3033" s="12" t="s">
        <v>4018</v>
      </c>
      <c r="D3033" s="5">
        <v>12000000</v>
      </c>
      <c r="E3033" s="5">
        <v>12796861</v>
      </c>
      <c r="F3033" s="5">
        <v>17475475</v>
      </c>
      <c r="G3033" s="5"/>
    </row>
    <row r="3034" spans="1:7">
      <c r="A3034" s="4">
        <v>3033</v>
      </c>
      <c r="B3034" s="6" t="s">
        <v>4019</v>
      </c>
      <c r="C3034" s="12" t="s">
        <v>4020</v>
      </c>
      <c r="D3034" s="5">
        <v>12000000</v>
      </c>
      <c r="E3034" s="5">
        <v>12200000</v>
      </c>
      <c r="F3034" s="5">
        <v>44200000</v>
      </c>
      <c r="G3034" s="5"/>
    </row>
    <row r="3035" spans="1:7">
      <c r="A3035" s="4">
        <v>3034</v>
      </c>
      <c r="B3035" s="6">
        <v>37967</v>
      </c>
      <c r="C3035" s="12" t="s">
        <v>4021</v>
      </c>
      <c r="D3035" s="5">
        <v>12000000</v>
      </c>
      <c r="E3035" s="5">
        <v>11634362</v>
      </c>
      <c r="F3035" s="5">
        <v>43281552</v>
      </c>
      <c r="G3035" s="5"/>
    </row>
    <row r="3036" spans="1:7">
      <c r="A3036" s="4">
        <v>3035</v>
      </c>
      <c r="B3036" s="6">
        <v>30226</v>
      </c>
      <c r="C3036" s="12" t="s">
        <v>4022</v>
      </c>
      <c r="D3036" s="5">
        <v>12000000</v>
      </c>
      <c r="E3036" s="5">
        <v>11487676</v>
      </c>
      <c r="F3036" s="5">
        <v>84970337</v>
      </c>
      <c r="G3036" s="5"/>
    </row>
    <row r="3037" spans="1:7">
      <c r="A3037" s="4">
        <v>3036</v>
      </c>
      <c r="B3037" s="6">
        <v>38058</v>
      </c>
      <c r="C3037" s="12" t="s">
        <v>4023</v>
      </c>
      <c r="D3037" s="5">
        <v>12000000</v>
      </c>
      <c r="E3037" s="5">
        <v>11050094</v>
      </c>
      <c r="F3037" s="5">
        <v>92863945</v>
      </c>
      <c r="G3037" s="5"/>
    </row>
    <row r="3038" spans="1:7">
      <c r="A3038" s="4">
        <v>3037</v>
      </c>
      <c r="B3038" s="6" t="s">
        <v>1380</v>
      </c>
      <c r="C3038" s="12" t="s">
        <v>4024</v>
      </c>
      <c r="D3038" s="5">
        <v>12000000</v>
      </c>
      <c r="E3038" s="5">
        <v>10198766</v>
      </c>
      <c r="F3038" s="5">
        <v>12516222</v>
      </c>
      <c r="G3038" s="5"/>
    </row>
    <row r="3039" spans="1:7">
      <c r="A3039" s="4">
        <v>3038</v>
      </c>
      <c r="B3039" s="6">
        <v>39580</v>
      </c>
      <c r="C3039" s="12" t="s">
        <v>4025</v>
      </c>
      <c r="D3039" s="5">
        <v>12000000</v>
      </c>
      <c r="E3039" s="5">
        <v>8195551</v>
      </c>
      <c r="F3039" s="5">
        <v>8942516</v>
      </c>
      <c r="G3039" s="5"/>
    </row>
    <row r="3040" spans="1:7">
      <c r="A3040" s="4">
        <v>3039</v>
      </c>
      <c r="B3040" s="6" t="s">
        <v>1063</v>
      </c>
      <c r="C3040" s="12" t="s">
        <v>4026</v>
      </c>
      <c r="D3040" s="5">
        <v>12000000</v>
      </c>
      <c r="E3040" s="5">
        <v>7919574</v>
      </c>
      <c r="F3040" s="5">
        <v>35830713</v>
      </c>
      <c r="G3040" s="5"/>
    </row>
    <row r="3041" spans="1:7">
      <c r="A3041" s="4">
        <v>3040</v>
      </c>
      <c r="B3041" s="6" t="s">
        <v>4027</v>
      </c>
      <c r="C3041" s="12" t="s">
        <v>583</v>
      </c>
      <c r="D3041" s="5">
        <v>12000000</v>
      </c>
      <c r="E3041" s="5">
        <v>7900000</v>
      </c>
      <c r="F3041" s="5">
        <v>7900000</v>
      </c>
      <c r="G3041" s="5"/>
    </row>
    <row r="3042" spans="1:7">
      <c r="A3042" s="4">
        <v>3041</v>
      </c>
      <c r="B3042" s="6">
        <v>36865</v>
      </c>
      <c r="C3042" s="12" t="s">
        <v>4028</v>
      </c>
      <c r="D3042" s="5">
        <v>12000000</v>
      </c>
      <c r="E3042" s="5">
        <v>6982680</v>
      </c>
      <c r="F3042" s="5">
        <v>6982680</v>
      </c>
      <c r="G3042" s="5"/>
    </row>
    <row r="3043" spans="1:7">
      <c r="A3043" s="4">
        <v>3042</v>
      </c>
      <c r="B3043" s="6" t="s">
        <v>1397</v>
      </c>
      <c r="C3043" s="12" t="s">
        <v>4029</v>
      </c>
      <c r="D3043" s="5">
        <v>12000000</v>
      </c>
      <c r="E3043" s="5">
        <v>6860000</v>
      </c>
      <c r="F3043" s="5">
        <v>8706701</v>
      </c>
      <c r="G3043" s="5"/>
    </row>
    <row r="3044" spans="1:7">
      <c r="A3044" s="4">
        <v>3043</v>
      </c>
      <c r="B3044" s="6">
        <v>34037</v>
      </c>
      <c r="C3044" s="12" t="s">
        <v>4030</v>
      </c>
      <c r="D3044" s="5">
        <v>12000000</v>
      </c>
      <c r="E3044" s="5">
        <v>6730578</v>
      </c>
      <c r="F3044" s="5">
        <v>46730578</v>
      </c>
      <c r="G3044" s="5"/>
    </row>
    <row r="3045" spans="1:7">
      <c r="A3045" s="4">
        <v>3044</v>
      </c>
      <c r="B3045" s="6">
        <v>40914</v>
      </c>
      <c r="C3045" s="12" t="s">
        <v>4031</v>
      </c>
      <c r="D3045" s="5">
        <v>12000000</v>
      </c>
      <c r="E3045" s="5">
        <v>5669081</v>
      </c>
      <c r="F3045" s="5">
        <v>10026255</v>
      </c>
      <c r="G3045" s="5"/>
    </row>
    <row r="3046" spans="1:7">
      <c r="A3046" s="4">
        <v>3045</v>
      </c>
      <c r="B3046" s="6" t="s">
        <v>473</v>
      </c>
      <c r="C3046" s="12" t="s">
        <v>4032</v>
      </c>
      <c r="D3046" s="5">
        <v>12000000</v>
      </c>
      <c r="E3046" s="5">
        <v>5549923</v>
      </c>
      <c r="F3046" s="5">
        <v>5549923</v>
      </c>
      <c r="G3046" s="5"/>
    </row>
    <row r="3047" spans="1:7">
      <c r="A3047" s="4">
        <v>3046</v>
      </c>
      <c r="B3047" s="6" t="s">
        <v>665</v>
      </c>
      <c r="C3047" s="12" t="s">
        <v>4033</v>
      </c>
      <c r="D3047" s="5">
        <v>12000000</v>
      </c>
      <c r="E3047" s="5">
        <v>5078660</v>
      </c>
      <c r="F3047" s="5">
        <v>6200000</v>
      </c>
      <c r="G3047" s="5"/>
    </row>
    <row r="3048" spans="1:7">
      <c r="A3048" s="4">
        <v>3047</v>
      </c>
      <c r="B3048" s="6" t="s">
        <v>291</v>
      </c>
      <c r="C3048" s="12" t="s">
        <v>4034</v>
      </c>
      <c r="D3048" s="5">
        <v>12000000</v>
      </c>
      <c r="E3048" s="5">
        <v>4922166</v>
      </c>
      <c r="F3048" s="5">
        <v>4922166</v>
      </c>
      <c r="G3048" s="5"/>
    </row>
    <row r="3049" spans="1:7">
      <c r="A3049" s="4">
        <v>3048</v>
      </c>
      <c r="B3049" s="6">
        <v>31569</v>
      </c>
      <c r="C3049" s="12" t="s">
        <v>4035</v>
      </c>
      <c r="D3049" s="5">
        <v>12000000</v>
      </c>
      <c r="E3049" s="5">
        <v>4884663</v>
      </c>
      <c r="F3049" s="5">
        <v>4984663</v>
      </c>
      <c r="G3049" s="5"/>
    </row>
    <row r="3050" spans="1:7">
      <c r="A3050" s="4">
        <v>3049</v>
      </c>
      <c r="B3050" s="6" t="s">
        <v>4036</v>
      </c>
      <c r="C3050" s="12" t="s">
        <v>4037</v>
      </c>
      <c r="D3050" s="5">
        <v>12000000</v>
      </c>
      <c r="E3050" s="5">
        <v>4880941</v>
      </c>
      <c r="F3050" s="5">
        <v>4880941</v>
      </c>
      <c r="G3050" s="5"/>
    </row>
    <row r="3051" spans="1:7">
      <c r="A3051" s="4">
        <v>3050</v>
      </c>
      <c r="B3051" s="6" t="s">
        <v>4038</v>
      </c>
      <c r="C3051" s="12" t="s">
        <v>4039</v>
      </c>
      <c r="D3051" s="5">
        <v>12000000</v>
      </c>
      <c r="E3051" s="5">
        <v>4717455</v>
      </c>
      <c r="F3051" s="5">
        <v>23693646</v>
      </c>
      <c r="G3051" s="5"/>
    </row>
    <row r="3052" spans="1:7">
      <c r="A3052" s="4">
        <v>3051</v>
      </c>
      <c r="B3052" s="6" t="s">
        <v>1825</v>
      </c>
      <c r="C3052" s="12" t="s">
        <v>4040</v>
      </c>
      <c r="D3052" s="5">
        <v>12000000</v>
      </c>
      <c r="E3052" s="5">
        <v>3950294</v>
      </c>
      <c r="F3052" s="5">
        <v>5295909</v>
      </c>
      <c r="G3052" s="5"/>
    </row>
    <row r="3053" spans="1:7">
      <c r="A3053" s="4">
        <v>3052</v>
      </c>
      <c r="B3053" s="6" t="s">
        <v>1535</v>
      </c>
      <c r="C3053" s="12" t="s">
        <v>4041</v>
      </c>
      <c r="D3053" s="5">
        <v>12000000</v>
      </c>
      <c r="E3053" s="5">
        <v>3149034</v>
      </c>
      <c r="F3053" s="5">
        <v>16349034</v>
      </c>
      <c r="G3053" s="5"/>
    </row>
    <row r="3054" spans="1:7">
      <c r="A3054" s="4">
        <v>3053</v>
      </c>
      <c r="B3054" s="6" t="s">
        <v>3447</v>
      </c>
      <c r="C3054" s="12" t="s">
        <v>4042</v>
      </c>
      <c r="D3054" s="5">
        <v>12000000</v>
      </c>
      <c r="E3054" s="5">
        <v>2883879</v>
      </c>
      <c r="F3054" s="5">
        <v>29549145</v>
      </c>
      <c r="G3054" s="5"/>
    </row>
    <row r="3055" spans="1:7">
      <c r="A3055" s="4">
        <v>3054</v>
      </c>
      <c r="B3055" s="6" t="s">
        <v>979</v>
      </c>
      <c r="C3055" s="12" t="s">
        <v>4043</v>
      </c>
      <c r="D3055" s="5">
        <v>12000000</v>
      </c>
      <c r="E3055" s="5">
        <v>2326407</v>
      </c>
      <c r="F3055" s="5">
        <v>2326407</v>
      </c>
      <c r="G3055" s="5"/>
    </row>
    <row r="3056" spans="1:7">
      <c r="A3056" s="4">
        <v>3055</v>
      </c>
      <c r="B3056" s="6">
        <v>39328</v>
      </c>
      <c r="C3056" s="12" t="s">
        <v>4044</v>
      </c>
      <c r="D3056" s="5">
        <v>12000000</v>
      </c>
      <c r="E3056" s="5">
        <v>2201923</v>
      </c>
      <c r="F3056" s="5">
        <v>92618117</v>
      </c>
      <c r="G3056" s="5"/>
    </row>
    <row r="3057" spans="1:7">
      <c r="A3057" s="4">
        <v>3056</v>
      </c>
      <c r="B3057" s="6" t="s">
        <v>4045</v>
      </c>
      <c r="C3057" s="12" t="s">
        <v>4046</v>
      </c>
      <c r="D3057" s="5">
        <v>12000000</v>
      </c>
      <c r="E3057" s="5">
        <v>2104164</v>
      </c>
      <c r="F3057" s="5">
        <v>2104164</v>
      </c>
      <c r="G3057" s="5"/>
    </row>
    <row r="3058" spans="1:7">
      <c r="A3058" s="4">
        <v>3057</v>
      </c>
      <c r="B3058" s="6" t="s">
        <v>4047</v>
      </c>
      <c r="C3058" s="12" t="s">
        <v>4048</v>
      </c>
      <c r="D3058" s="5">
        <v>12000000</v>
      </c>
      <c r="E3058" s="5">
        <v>2062406</v>
      </c>
      <c r="F3058" s="5">
        <v>2062406</v>
      </c>
      <c r="G3058" s="5"/>
    </row>
    <row r="3059" spans="1:7">
      <c r="A3059" s="4">
        <v>3058</v>
      </c>
      <c r="B3059" s="6" t="s">
        <v>411</v>
      </c>
      <c r="C3059" s="12" t="s">
        <v>4049</v>
      </c>
      <c r="D3059" s="5">
        <v>12000000</v>
      </c>
      <c r="E3059" s="5">
        <v>1779284</v>
      </c>
      <c r="F3059" s="5">
        <v>1779284</v>
      </c>
      <c r="G3059" s="5"/>
    </row>
    <row r="3060" spans="1:7">
      <c r="A3060" s="4">
        <v>3059</v>
      </c>
      <c r="B3060" s="6">
        <v>41277</v>
      </c>
      <c r="C3060" s="12" t="s">
        <v>4050</v>
      </c>
      <c r="D3060" s="5">
        <v>12000000</v>
      </c>
      <c r="E3060" s="5">
        <v>1703125</v>
      </c>
      <c r="F3060" s="5">
        <v>12079308</v>
      </c>
      <c r="G3060" s="5"/>
    </row>
    <row r="3061" spans="1:7">
      <c r="A3061" s="4">
        <v>3060</v>
      </c>
      <c r="B3061" s="6">
        <v>39632</v>
      </c>
      <c r="C3061" s="12" t="s">
        <v>4051</v>
      </c>
      <c r="D3061" s="5">
        <v>12000000</v>
      </c>
      <c r="E3061" s="5">
        <v>1506998</v>
      </c>
      <c r="F3061" s="5">
        <v>1506998</v>
      </c>
      <c r="G3061" s="5"/>
    </row>
    <row r="3062" spans="1:7">
      <c r="A3062" s="4">
        <v>3061</v>
      </c>
      <c r="B3062" s="6">
        <v>38480</v>
      </c>
      <c r="C3062" s="12">
        <v>2046</v>
      </c>
      <c r="D3062" s="5">
        <v>12000000</v>
      </c>
      <c r="E3062" s="5">
        <v>1442338</v>
      </c>
      <c r="F3062" s="5">
        <v>19287485</v>
      </c>
      <c r="G3062" s="5"/>
    </row>
    <row r="3063" spans="1:7">
      <c r="A3063" s="4">
        <v>3062</v>
      </c>
      <c r="B3063" s="6" t="s">
        <v>1551</v>
      </c>
      <c r="C3063" s="12" t="s">
        <v>4052</v>
      </c>
      <c r="D3063" s="5">
        <v>12000000</v>
      </c>
      <c r="E3063" s="5">
        <v>870067</v>
      </c>
      <c r="F3063" s="5">
        <v>994790</v>
      </c>
      <c r="G3063" s="5"/>
    </row>
    <row r="3064" spans="1:7">
      <c r="A3064" s="4">
        <v>3063</v>
      </c>
      <c r="B3064" s="6" t="s">
        <v>2712</v>
      </c>
      <c r="C3064" s="12" t="s">
        <v>4053</v>
      </c>
      <c r="D3064" s="5">
        <v>12000000</v>
      </c>
      <c r="E3064" s="5">
        <v>793352</v>
      </c>
      <c r="F3064" s="5">
        <v>1200346</v>
      </c>
      <c r="G3064" s="5"/>
    </row>
    <row r="3065" spans="1:7">
      <c r="A3065" s="4">
        <v>3064</v>
      </c>
      <c r="B3065" s="6">
        <v>40274</v>
      </c>
      <c r="C3065" s="12" t="s">
        <v>4054</v>
      </c>
      <c r="D3065" s="5">
        <v>12000000</v>
      </c>
      <c r="E3065" s="5">
        <v>550472</v>
      </c>
      <c r="F3065" s="5">
        <v>557545</v>
      </c>
      <c r="G3065" s="5"/>
    </row>
    <row r="3066" spans="1:7">
      <c r="A3066" s="4">
        <v>3065</v>
      </c>
      <c r="B3066" s="6" t="s">
        <v>1620</v>
      </c>
      <c r="C3066" s="12" t="s">
        <v>4055</v>
      </c>
      <c r="D3066" s="5">
        <v>12000000</v>
      </c>
      <c r="E3066" s="5">
        <v>450594</v>
      </c>
      <c r="F3066" s="5">
        <v>450594</v>
      </c>
      <c r="G3066" s="5"/>
    </row>
    <row r="3067" spans="1:7">
      <c r="A3067" s="4">
        <v>3066</v>
      </c>
      <c r="B3067" s="6">
        <v>37356</v>
      </c>
      <c r="C3067" s="12" t="s">
        <v>4056</v>
      </c>
      <c r="D3067" s="5">
        <v>12000000</v>
      </c>
      <c r="E3067" s="5">
        <v>378650</v>
      </c>
      <c r="F3067" s="5">
        <v>378650</v>
      </c>
      <c r="G3067" s="5"/>
    </row>
    <row r="3068" spans="1:7">
      <c r="A3068" s="4">
        <v>3067</v>
      </c>
      <c r="B3068" s="6" t="s">
        <v>1337</v>
      </c>
      <c r="C3068" s="12" t="s">
        <v>4057</v>
      </c>
      <c r="D3068" s="5">
        <v>12000000</v>
      </c>
      <c r="E3068" s="5">
        <v>303439</v>
      </c>
      <c r="F3068" s="5">
        <v>7203439</v>
      </c>
      <c r="G3068" s="5"/>
    </row>
    <row r="3069" spans="1:7">
      <c r="A3069" s="4">
        <v>3068</v>
      </c>
      <c r="B3069" s="6" t="s">
        <v>2022</v>
      </c>
      <c r="C3069" s="12" t="s">
        <v>4058</v>
      </c>
      <c r="D3069" s="5">
        <v>12000000</v>
      </c>
      <c r="E3069" s="5">
        <v>220175</v>
      </c>
      <c r="F3069" s="5">
        <v>220175</v>
      </c>
      <c r="G3069" s="5"/>
    </row>
    <row r="3070" spans="1:7">
      <c r="A3070" s="4">
        <v>3069</v>
      </c>
      <c r="B3070" s="6" t="s">
        <v>906</v>
      </c>
      <c r="C3070" s="12" t="s">
        <v>4059</v>
      </c>
      <c r="D3070" s="5">
        <v>12000000</v>
      </c>
      <c r="E3070" s="5">
        <v>214202</v>
      </c>
      <c r="F3070" s="5">
        <v>1513388</v>
      </c>
      <c r="G3070" s="5"/>
    </row>
    <row r="3071" spans="1:7">
      <c r="A3071" s="4">
        <v>3070</v>
      </c>
      <c r="B3071" s="6">
        <v>38869</v>
      </c>
      <c r="C3071" s="12" t="s">
        <v>4060</v>
      </c>
      <c r="D3071" s="5">
        <v>12000000</v>
      </c>
      <c r="E3071" s="5">
        <v>196857</v>
      </c>
      <c r="F3071" s="5">
        <v>196857</v>
      </c>
      <c r="G3071" s="5"/>
    </row>
    <row r="3072" spans="1:7">
      <c r="A3072" s="4">
        <v>3071</v>
      </c>
      <c r="B3072" s="6">
        <v>40246</v>
      </c>
      <c r="C3072" s="12" t="s">
        <v>4061</v>
      </c>
      <c r="D3072" s="5">
        <v>12000000</v>
      </c>
      <c r="E3072" s="5">
        <v>190946</v>
      </c>
      <c r="F3072" s="5">
        <v>310946</v>
      </c>
      <c r="G3072" s="5"/>
    </row>
    <row r="3073" spans="1:7">
      <c r="A3073" s="4">
        <v>3072</v>
      </c>
      <c r="B3073" s="6" t="s">
        <v>1516</v>
      </c>
      <c r="C3073" s="12" t="s">
        <v>4062</v>
      </c>
      <c r="D3073" s="5">
        <v>12000000</v>
      </c>
      <c r="E3073" s="5">
        <v>178287</v>
      </c>
      <c r="F3073" s="5">
        <v>178287</v>
      </c>
      <c r="G3073" s="5"/>
    </row>
    <row r="3074" spans="1:7">
      <c r="A3074" s="4">
        <v>3073</v>
      </c>
      <c r="B3074" s="6">
        <v>37137</v>
      </c>
      <c r="C3074" s="12" t="s">
        <v>4063</v>
      </c>
      <c r="D3074" s="5">
        <v>12000000</v>
      </c>
      <c r="E3074" s="5">
        <v>146028</v>
      </c>
      <c r="F3074" s="5">
        <v>622273</v>
      </c>
      <c r="G3074" s="5"/>
    </row>
    <row r="3075" spans="1:7">
      <c r="A3075" s="4">
        <v>3074</v>
      </c>
      <c r="B3075" s="6">
        <v>40005</v>
      </c>
      <c r="C3075" s="12" t="s">
        <v>4064</v>
      </c>
      <c r="D3075" s="5">
        <v>12000000</v>
      </c>
      <c r="E3075" s="5">
        <v>122558</v>
      </c>
      <c r="F3075" s="5">
        <v>20122558</v>
      </c>
      <c r="G3075" s="5"/>
    </row>
    <row r="3076" spans="1:7">
      <c r="A3076" s="4">
        <v>3075</v>
      </c>
      <c r="B3076" s="6">
        <v>42257</v>
      </c>
      <c r="C3076" s="12" t="s">
        <v>4065</v>
      </c>
      <c r="D3076" s="5">
        <v>12000000</v>
      </c>
      <c r="E3076" s="5">
        <v>17484</v>
      </c>
      <c r="F3076" s="5">
        <v>6553186</v>
      </c>
      <c r="G3076" s="5"/>
    </row>
    <row r="3077" spans="1:7">
      <c r="A3077" s="4">
        <v>3076</v>
      </c>
      <c r="B3077" s="6" t="s">
        <v>635</v>
      </c>
      <c r="C3077" s="12" t="s">
        <v>4066</v>
      </c>
      <c r="D3077" s="5">
        <v>12000000</v>
      </c>
      <c r="E3077" s="5">
        <v>17479</v>
      </c>
      <c r="F3077" s="5">
        <v>87793</v>
      </c>
      <c r="G3077" s="5"/>
    </row>
    <row r="3078" spans="1:7">
      <c r="A3078" s="4">
        <v>3077</v>
      </c>
      <c r="B3078" s="6">
        <v>42319</v>
      </c>
      <c r="C3078" s="12" t="s">
        <v>4067</v>
      </c>
      <c r="D3078" s="5">
        <v>12000000</v>
      </c>
      <c r="E3078" s="5">
        <v>14616</v>
      </c>
      <c r="F3078" s="5">
        <v>14616</v>
      </c>
      <c r="G3078" s="5"/>
    </row>
    <row r="3079" spans="1:7">
      <c r="A3079" s="4">
        <v>3078</v>
      </c>
      <c r="B3079" s="6" t="s">
        <v>3843</v>
      </c>
      <c r="C3079" s="12" t="s">
        <v>4068</v>
      </c>
      <c r="D3079" s="5">
        <v>12000000</v>
      </c>
      <c r="E3079" s="4">
        <v>0</v>
      </c>
      <c r="F3079" s="5">
        <v>1828400</v>
      </c>
      <c r="G3079" s="5"/>
    </row>
    <row r="3080" spans="1:7">
      <c r="A3080" s="4">
        <v>3079</v>
      </c>
      <c r="B3080" s="6">
        <v>39939</v>
      </c>
      <c r="C3080" s="12" t="s">
        <v>322</v>
      </c>
      <c r="D3080" s="5">
        <v>12000000</v>
      </c>
      <c r="E3080" s="4">
        <v>0</v>
      </c>
      <c r="F3080" s="5">
        <v>1620056</v>
      </c>
      <c r="G3080" s="5"/>
    </row>
    <row r="3081" spans="1:7">
      <c r="A3081" s="4">
        <v>3080</v>
      </c>
      <c r="B3081" s="6" t="s">
        <v>4069</v>
      </c>
      <c r="C3081" s="12" t="s">
        <v>4070</v>
      </c>
      <c r="D3081" s="5">
        <v>12000000</v>
      </c>
      <c r="E3081" s="4">
        <v>0</v>
      </c>
      <c r="F3081" s="5">
        <v>1595168</v>
      </c>
      <c r="G3081" s="5"/>
    </row>
    <row r="3082" spans="1:7">
      <c r="A3082" s="4">
        <v>3081</v>
      </c>
      <c r="B3082" s="6" t="s">
        <v>4071</v>
      </c>
      <c r="C3082" s="12" t="s">
        <v>4072</v>
      </c>
      <c r="D3082" s="5">
        <v>12000000</v>
      </c>
      <c r="E3082" s="4">
        <v>0</v>
      </c>
      <c r="F3082" s="4">
        <v>0</v>
      </c>
    </row>
    <row r="3083" spans="1:7">
      <c r="A3083" s="4">
        <v>3082</v>
      </c>
      <c r="B3083" s="6">
        <v>41708</v>
      </c>
      <c r="C3083" s="12" t="s">
        <v>4073</v>
      </c>
      <c r="D3083" s="5">
        <v>12000000</v>
      </c>
      <c r="E3083" s="4">
        <v>0</v>
      </c>
      <c r="F3083" s="4">
        <v>0</v>
      </c>
    </row>
    <row r="3084" spans="1:7">
      <c r="A3084" s="4">
        <v>3083</v>
      </c>
      <c r="B3084" s="6" t="s">
        <v>2568</v>
      </c>
      <c r="C3084" s="12" t="s">
        <v>4074</v>
      </c>
      <c r="D3084" s="5">
        <v>12000000</v>
      </c>
      <c r="E3084" s="4">
        <v>0</v>
      </c>
      <c r="F3084" s="4">
        <v>0</v>
      </c>
    </row>
    <row r="3085" spans="1:7">
      <c r="A3085" s="4">
        <v>3084</v>
      </c>
      <c r="B3085" s="6" t="s">
        <v>815</v>
      </c>
      <c r="C3085" s="12" t="s">
        <v>4075</v>
      </c>
      <c r="D3085" s="5">
        <v>12000000</v>
      </c>
      <c r="E3085" s="4">
        <v>0</v>
      </c>
      <c r="F3085" s="4">
        <v>0</v>
      </c>
    </row>
    <row r="3086" spans="1:7">
      <c r="A3086" s="4">
        <v>3085</v>
      </c>
      <c r="B3086" s="6">
        <v>36445</v>
      </c>
      <c r="C3086" s="12" t="s">
        <v>4076</v>
      </c>
      <c r="D3086" s="5">
        <v>11900000</v>
      </c>
      <c r="E3086" s="5">
        <v>81897</v>
      </c>
      <c r="F3086" s="5">
        <v>81897</v>
      </c>
      <c r="G3086" s="5"/>
    </row>
    <row r="3087" spans="1:7">
      <c r="A3087" s="4">
        <v>3086</v>
      </c>
      <c r="B3087" s="6" t="s">
        <v>1065</v>
      </c>
      <c r="C3087" s="12" t="s">
        <v>4077</v>
      </c>
      <c r="D3087" s="5">
        <v>11900000</v>
      </c>
      <c r="E3087" s="5">
        <v>48856</v>
      </c>
      <c r="F3087" s="5">
        <v>48856</v>
      </c>
      <c r="G3087" s="5"/>
    </row>
    <row r="3088" spans="1:7">
      <c r="A3088" s="4">
        <v>3087</v>
      </c>
      <c r="B3088" s="6" t="s">
        <v>4078</v>
      </c>
      <c r="C3088" s="12" t="s">
        <v>4079</v>
      </c>
      <c r="D3088" s="5">
        <v>11500000</v>
      </c>
      <c r="E3088" s="5">
        <v>57469179</v>
      </c>
      <c r="F3088" s="5">
        <v>57469179</v>
      </c>
      <c r="G3088" s="5"/>
    </row>
    <row r="3089" spans="1:7">
      <c r="A3089" s="4">
        <v>3088</v>
      </c>
      <c r="B3089" s="6" t="s">
        <v>2009</v>
      </c>
      <c r="C3089" s="12" t="s">
        <v>4080</v>
      </c>
      <c r="D3089" s="5">
        <v>11500000</v>
      </c>
      <c r="E3089" s="5">
        <v>35593113</v>
      </c>
      <c r="F3089" s="5">
        <v>99930262</v>
      </c>
      <c r="G3089" s="5"/>
    </row>
    <row r="3090" spans="1:7">
      <c r="A3090" s="4">
        <v>3089</v>
      </c>
      <c r="B3090" s="6" t="s">
        <v>4081</v>
      </c>
      <c r="C3090" s="12" t="s">
        <v>4082</v>
      </c>
      <c r="D3090" s="5">
        <v>11500000</v>
      </c>
      <c r="E3090" s="4">
        <v>0</v>
      </c>
      <c r="F3090" s="4">
        <v>0</v>
      </c>
    </row>
    <row r="3091" spans="1:7">
      <c r="A3091" s="4">
        <v>3090</v>
      </c>
      <c r="B3091" s="6">
        <v>40066</v>
      </c>
      <c r="C3091" s="12" t="s">
        <v>4083</v>
      </c>
      <c r="D3091" s="5">
        <v>11400000</v>
      </c>
      <c r="E3091" s="5">
        <v>15000</v>
      </c>
      <c r="F3091" s="5">
        <v>29830239</v>
      </c>
      <c r="G3091" s="5"/>
    </row>
    <row r="3092" spans="1:7">
      <c r="A3092" s="4">
        <v>3091</v>
      </c>
      <c r="B3092" s="6" t="s">
        <v>4084</v>
      </c>
      <c r="C3092" s="12" t="s">
        <v>4085</v>
      </c>
      <c r="D3092" s="5">
        <v>11000000</v>
      </c>
      <c r="E3092" s="5">
        <v>460998007</v>
      </c>
      <c r="F3092" s="5">
        <v>786598007</v>
      </c>
      <c r="G3092" s="5"/>
    </row>
    <row r="3093" spans="1:7">
      <c r="A3093" s="4">
        <v>3092</v>
      </c>
      <c r="B3093" s="6">
        <v>30900</v>
      </c>
      <c r="C3093" s="12" t="s">
        <v>4086</v>
      </c>
      <c r="D3093" s="5">
        <v>11000000</v>
      </c>
      <c r="E3093" s="5">
        <v>148168459</v>
      </c>
      <c r="F3093" s="5">
        <v>148168459</v>
      </c>
      <c r="G3093" s="5"/>
    </row>
    <row r="3094" spans="1:7">
      <c r="A3094" s="4">
        <v>3093</v>
      </c>
      <c r="B3094" s="6" t="s">
        <v>4087</v>
      </c>
      <c r="C3094" s="12" t="s">
        <v>4088</v>
      </c>
      <c r="D3094" s="5">
        <v>11000000</v>
      </c>
      <c r="E3094" s="5">
        <v>111721000</v>
      </c>
      <c r="F3094" s="5">
        <v>111859493</v>
      </c>
      <c r="G3094" s="5"/>
    </row>
    <row r="3095" spans="1:7">
      <c r="A3095" s="4">
        <v>3094</v>
      </c>
      <c r="B3095" s="6">
        <v>40463</v>
      </c>
      <c r="C3095" s="12" t="s">
        <v>4089</v>
      </c>
      <c r="D3095" s="5">
        <v>11000000</v>
      </c>
      <c r="E3095" s="5">
        <v>93617009</v>
      </c>
      <c r="F3095" s="5">
        <v>129262388</v>
      </c>
      <c r="G3095" s="5"/>
    </row>
    <row r="3096" spans="1:7">
      <c r="A3096" s="4">
        <v>3095</v>
      </c>
      <c r="B3096" s="6" t="s">
        <v>1347</v>
      </c>
      <c r="C3096" s="12" t="s">
        <v>4090</v>
      </c>
      <c r="D3096" s="5">
        <v>11000000</v>
      </c>
      <c r="E3096" s="5">
        <v>90559416</v>
      </c>
      <c r="F3096" s="5">
        <v>274392880</v>
      </c>
      <c r="G3096" s="5"/>
    </row>
    <row r="3097" spans="1:7">
      <c r="A3097" s="4">
        <v>3096</v>
      </c>
      <c r="B3097" s="6" t="s">
        <v>1247</v>
      </c>
      <c r="C3097" s="12" t="s">
        <v>4091</v>
      </c>
      <c r="D3097" s="5">
        <v>11000000</v>
      </c>
      <c r="E3097" s="5">
        <v>72778712</v>
      </c>
      <c r="F3097" s="5">
        <v>85278712</v>
      </c>
      <c r="G3097" s="5"/>
    </row>
    <row r="3098" spans="1:7">
      <c r="A3098" s="4">
        <v>3097</v>
      </c>
      <c r="B3098" s="6" t="s">
        <v>4092</v>
      </c>
      <c r="C3098" s="12" t="s">
        <v>4093</v>
      </c>
      <c r="D3098" s="5">
        <v>11000000</v>
      </c>
      <c r="E3098" s="5">
        <v>52929168</v>
      </c>
      <c r="F3098" s="5">
        <v>52929168</v>
      </c>
      <c r="G3098" s="5"/>
    </row>
    <row r="3099" spans="1:7">
      <c r="A3099" s="4">
        <v>3098</v>
      </c>
      <c r="B3099" s="6" t="s">
        <v>1083</v>
      </c>
      <c r="C3099" s="12" t="s">
        <v>4094</v>
      </c>
      <c r="D3099" s="5">
        <v>11000000</v>
      </c>
      <c r="E3099" s="5">
        <v>50474843</v>
      </c>
      <c r="F3099" s="5">
        <v>78356170</v>
      </c>
      <c r="G3099" s="5"/>
    </row>
    <row r="3100" spans="1:7">
      <c r="A3100" s="4">
        <v>3099</v>
      </c>
      <c r="B3100" s="6">
        <v>32693</v>
      </c>
      <c r="C3100" s="12" t="s">
        <v>4095</v>
      </c>
      <c r="D3100" s="5">
        <v>11000000</v>
      </c>
      <c r="E3100" s="5">
        <v>49793054</v>
      </c>
      <c r="F3100" s="5">
        <v>49793054</v>
      </c>
      <c r="G3100" s="5"/>
    </row>
    <row r="3101" spans="1:7">
      <c r="A3101" s="4">
        <v>3100</v>
      </c>
      <c r="B3101" s="6">
        <v>37715</v>
      </c>
      <c r="C3101" s="12" t="s">
        <v>4096</v>
      </c>
      <c r="D3101" s="5">
        <v>11000000</v>
      </c>
      <c r="E3101" s="5">
        <v>46566212</v>
      </c>
      <c r="F3101" s="5">
        <v>97837138</v>
      </c>
      <c r="G3101" s="5"/>
    </row>
    <row r="3102" spans="1:7">
      <c r="A3102" s="4">
        <v>3101</v>
      </c>
      <c r="B3102" s="6" t="s">
        <v>1757</v>
      </c>
      <c r="C3102" s="12" t="s">
        <v>4097</v>
      </c>
      <c r="D3102" s="5">
        <v>11000000</v>
      </c>
      <c r="E3102" s="5">
        <v>41227069</v>
      </c>
      <c r="F3102" s="5">
        <v>46060915</v>
      </c>
      <c r="G3102" s="5"/>
    </row>
    <row r="3103" spans="1:7">
      <c r="A3103" s="4">
        <v>3102</v>
      </c>
      <c r="B3103" s="6" t="s">
        <v>2298</v>
      </c>
      <c r="C3103" s="12" t="s">
        <v>4098</v>
      </c>
      <c r="D3103" s="5">
        <v>11000000</v>
      </c>
      <c r="E3103" s="5">
        <v>39387284</v>
      </c>
      <c r="F3103" s="5">
        <v>83088295</v>
      </c>
      <c r="G3103" s="5"/>
    </row>
    <row r="3104" spans="1:7">
      <c r="A3104" s="4">
        <v>3103</v>
      </c>
      <c r="B3104" s="6">
        <v>42105</v>
      </c>
      <c r="C3104" s="12" t="s">
        <v>4099</v>
      </c>
      <c r="D3104" s="5">
        <v>11000000</v>
      </c>
      <c r="E3104" s="5">
        <v>38322743</v>
      </c>
      <c r="F3104" s="5">
        <v>62076141</v>
      </c>
      <c r="G3104" s="5"/>
    </row>
    <row r="3105" spans="1:7">
      <c r="A3105" s="4">
        <v>3104</v>
      </c>
      <c r="B3105" s="6">
        <v>36283</v>
      </c>
      <c r="C3105" s="12" t="s">
        <v>4100</v>
      </c>
      <c r="D3105" s="5">
        <v>11000000</v>
      </c>
      <c r="E3105" s="5">
        <v>38230075</v>
      </c>
      <c r="F3105" s="5">
        <v>75803716</v>
      </c>
      <c r="G3105" s="5"/>
    </row>
    <row r="3106" spans="1:7">
      <c r="A3106" s="4">
        <v>3105</v>
      </c>
      <c r="B3106" s="6" t="s">
        <v>2119</v>
      </c>
      <c r="C3106" s="12" t="s">
        <v>4101</v>
      </c>
      <c r="D3106" s="5">
        <v>11000000</v>
      </c>
      <c r="E3106" s="5">
        <v>37770162</v>
      </c>
      <c r="F3106" s="5">
        <v>39984023</v>
      </c>
      <c r="G3106" s="5"/>
    </row>
    <row r="3107" spans="1:7">
      <c r="A3107" s="4">
        <v>3106</v>
      </c>
      <c r="B3107" s="6">
        <v>42008</v>
      </c>
      <c r="C3107" s="12" t="s">
        <v>4102</v>
      </c>
      <c r="D3107" s="5">
        <v>11000000</v>
      </c>
      <c r="E3107" s="5">
        <v>33307793</v>
      </c>
      <c r="F3107" s="5">
        <v>56758138</v>
      </c>
      <c r="G3107" s="5"/>
    </row>
    <row r="3108" spans="1:7">
      <c r="A3108" s="4">
        <v>3107</v>
      </c>
      <c r="B3108" s="6">
        <v>29926</v>
      </c>
      <c r="C3108" s="12" t="s">
        <v>4103</v>
      </c>
      <c r="D3108" s="5">
        <v>11000000</v>
      </c>
      <c r="E3108" s="5">
        <v>31672000</v>
      </c>
      <c r="F3108" s="5">
        <v>31672000</v>
      </c>
      <c r="G3108" s="5"/>
    </row>
    <row r="3109" spans="1:7">
      <c r="A3109" s="4">
        <v>3108</v>
      </c>
      <c r="B3109" s="6" t="s">
        <v>1077</v>
      </c>
      <c r="C3109" s="12" t="s">
        <v>4104</v>
      </c>
      <c r="D3109" s="5">
        <v>11000000</v>
      </c>
      <c r="E3109" s="5">
        <v>27693292</v>
      </c>
      <c r="F3109" s="5">
        <v>69752402</v>
      </c>
      <c r="G3109" s="5"/>
    </row>
    <row r="3110" spans="1:7">
      <c r="A3110" s="4">
        <v>3109</v>
      </c>
      <c r="B3110" s="6">
        <v>37235</v>
      </c>
      <c r="C3110" s="12" t="s">
        <v>4105</v>
      </c>
      <c r="D3110" s="5">
        <v>11000000</v>
      </c>
      <c r="E3110" s="5">
        <v>23978402</v>
      </c>
      <c r="F3110" s="5">
        <v>25116103</v>
      </c>
      <c r="G3110" s="5"/>
    </row>
    <row r="3111" spans="1:7">
      <c r="A3111" s="4">
        <v>3110</v>
      </c>
      <c r="B3111" s="6">
        <v>33793</v>
      </c>
      <c r="C3111" s="12" t="s">
        <v>4106</v>
      </c>
      <c r="D3111" s="5">
        <v>11000000</v>
      </c>
      <c r="E3111" s="5">
        <v>21171695</v>
      </c>
      <c r="F3111" s="5">
        <v>21171695</v>
      </c>
      <c r="G3111" s="5"/>
    </row>
    <row r="3112" spans="1:7">
      <c r="A3112" s="4">
        <v>3111</v>
      </c>
      <c r="B3112" s="6" t="s">
        <v>4107</v>
      </c>
      <c r="C3112" s="12" t="s">
        <v>4108</v>
      </c>
      <c r="D3112" s="5">
        <v>11000000</v>
      </c>
      <c r="E3112" s="5">
        <v>20388920</v>
      </c>
      <c r="F3112" s="5">
        <v>20388920</v>
      </c>
      <c r="G3112" s="5"/>
    </row>
    <row r="3113" spans="1:7">
      <c r="A3113" s="4">
        <v>3112</v>
      </c>
      <c r="B3113" s="6">
        <v>27395</v>
      </c>
      <c r="C3113" s="12" t="s">
        <v>4109</v>
      </c>
      <c r="D3113" s="5">
        <v>11000000</v>
      </c>
      <c r="E3113" s="5">
        <v>20000000</v>
      </c>
      <c r="F3113" s="5">
        <v>20142803</v>
      </c>
      <c r="G3113" s="5"/>
    </row>
    <row r="3114" spans="1:7">
      <c r="A3114" s="4">
        <v>3113</v>
      </c>
      <c r="B3114" s="6">
        <v>41579</v>
      </c>
      <c r="C3114" s="12" t="s">
        <v>4110</v>
      </c>
      <c r="D3114" s="5">
        <v>11000000</v>
      </c>
      <c r="E3114" s="5">
        <v>18388357</v>
      </c>
      <c r="F3114" s="5">
        <v>56178935</v>
      </c>
      <c r="G3114" s="5"/>
    </row>
    <row r="3115" spans="1:7">
      <c r="A3115" s="4">
        <v>3114</v>
      </c>
      <c r="B3115" s="6" t="s">
        <v>624</v>
      </c>
      <c r="C3115" s="12" t="s">
        <v>4111</v>
      </c>
      <c r="D3115" s="5">
        <v>11000000</v>
      </c>
      <c r="E3115" s="5">
        <v>13906394</v>
      </c>
      <c r="F3115" s="5">
        <v>14786394</v>
      </c>
      <c r="G3115" s="5"/>
    </row>
    <row r="3116" spans="1:7">
      <c r="A3116" s="4">
        <v>3115</v>
      </c>
      <c r="B3116" s="6" t="s">
        <v>2559</v>
      </c>
      <c r="C3116" s="12" t="s">
        <v>4112</v>
      </c>
      <c r="D3116" s="5">
        <v>11000000</v>
      </c>
      <c r="E3116" s="5">
        <v>13592872</v>
      </c>
      <c r="F3116" s="5">
        <v>13719474</v>
      </c>
      <c r="G3116" s="5"/>
    </row>
    <row r="3117" spans="1:7">
      <c r="A3117" s="4">
        <v>3116</v>
      </c>
      <c r="B3117" s="6" t="s">
        <v>2081</v>
      </c>
      <c r="C3117" s="12" t="s">
        <v>4113</v>
      </c>
      <c r="D3117" s="5">
        <v>11000000</v>
      </c>
      <c r="E3117" s="5">
        <v>13558739</v>
      </c>
      <c r="F3117" s="5">
        <v>13558739</v>
      </c>
      <c r="G3117" s="5"/>
    </row>
    <row r="3118" spans="1:7">
      <c r="A3118" s="4">
        <v>3117</v>
      </c>
      <c r="B3118" s="6">
        <v>41437</v>
      </c>
      <c r="C3118" s="12" t="s">
        <v>4114</v>
      </c>
      <c r="D3118" s="5">
        <v>11000000</v>
      </c>
      <c r="E3118" s="5">
        <v>13248209</v>
      </c>
      <c r="F3118" s="5">
        <v>32943247</v>
      </c>
      <c r="G3118" s="5"/>
    </row>
    <row r="3119" spans="1:7">
      <c r="A3119" s="4">
        <v>3118</v>
      </c>
      <c r="B3119" s="6">
        <v>37594</v>
      </c>
      <c r="C3119" s="12" t="s">
        <v>4115</v>
      </c>
      <c r="D3119" s="5">
        <v>11000000</v>
      </c>
      <c r="E3119" s="5">
        <v>13110448</v>
      </c>
      <c r="F3119" s="5">
        <v>19947280</v>
      </c>
      <c r="G3119" s="5"/>
    </row>
    <row r="3120" spans="1:7">
      <c r="A3120" s="4">
        <v>3119</v>
      </c>
      <c r="B3120" s="6" t="s">
        <v>4116</v>
      </c>
      <c r="C3120" s="12" t="s">
        <v>4117</v>
      </c>
      <c r="D3120" s="5">
        <v>11000000</v>
      </c>
      <c r="E3120" s="5">
        <v>11502976</v>
      </c>
      <c r="F3120" s="5">
        <v>21502976</v>
      </c>
      <c r="G3120" s="5"/>
    </row>
    <row r="3121" spans="1:7">
      <c r="A3121" s="4">
        <v>3120</v>
      </c>
      <c r="B3121" s="6">
        <v>38332</v>
      </c>
      <c r="C3121" s="12" t="s">
        <v>4118</v>
      </c>
      <c r="D3121" s="5">
        <v>11000000</v>
      </c>
      <c r="E3121" s="5">
        <v>10214647</v>
      </c>
      <c r="F3121" s="5">
        <v>13000959</v>
      </c>
      <c r="G3121" s="5"/>
    </row>
    <row r="3122" spans="1:7">
      <c r="A3122" s="4">
        <v>3121</v>
      </c>
      <c r="B3122" s="6" t="s">
        <v>2714</v>
      </c>
      <c r="C3122" s="12" t="s">
        <v>4119</v>
      </c>
      <c r="D3122" s="5">
        <v>11000000</v>
      </c>
      <c r="E3122" s="5">
        <v>9170214</v>
      </c>
      <c r="F3122" s="5">
        <v>9170214</v>
      </c>
      <c r="G3122" s="5"/>
    </row>
    <row r="3123" spans="1:7">
      <c r="A3123" s="4">
        <v>3122</v>
      </c>
      <c r="B3123" s="6">
        <v>37258</v>
      </c>
      <c r="C3123" s="12" t="s">
        <v>4120</v>
      </c>
      <c r="D3123" s="5">
        <v>11000000</v>
      </c>
      <c r="E3123" s="5">
        <v>4814244</v>
      </c>
      <c r="F3123" s="5">
        <v>4814244</v>
      </c>
      <c r="G3123" s="5"/>
    </row>
    <row r="3124" spans="1:7">
      <c r="A3124" s="4">
        <v>3123</v>
      </c>
      <c r="B3124" s="6" t="s">
        <v>681</v>
      </c>
      <c r="C3124" s="12" t="s">
        <v>4121</v>
      </c>
      <c r="D3124" s="5">
        <v>11000000</v>
      </c>
      <c r="E3124" s="5">
        <v>4068087</v>
      </c>
      <c r="F3124" s="5">
        <v>4234355</v>
      </c>
      <c r="G3124" s="5"/>
    </row>
    <row r="3125" spans="1:7">
      <c r="A3125" s="4">
        <v>3124</v>
      </c>
      <c r="B3125" s="6">
        <v>38270</v>
      </c>
      <c r="C3125" s="12" t="s">
        <v>4122</v>
      </c>
      <c r="D3125" s="5">
        <v>11000000</v>
      </c>
      <c r="E3125" s="5">
        <v>3753806</v>
      </c>
      <c r="F3125" s="5">
        <v>13353855</v>
      </c>
      <c r="G3125" s="5"/>
    </row>
    <row r="3126" spans="1:7">
      <c r="A3126" s="4">
        <v>3125</v>
      </c>
      <c r="B3126" s="6" t="s">
        <v>2642</v>
      </c>
      <c r="C3126" s="12" t="s">
        <v>4123</v>
      </c>
      <c r="D3126" s="5">
        <v>11000000</v>
      </c>
      <c r="E3126" s="5">
        <v>3051221</v>
      </c>
      <c r="F3126" s="5">
        <v>24150550</v>
      </c>
      <c r="G3126" s="5"/>
    </row>
    <row r="3127" spans="1:7">
      <c r="A3127" s="4">
        <v>3126</v>
      </c>
      <c r="B3127" s="6" t="s">
        <v>4124</v>
      </c>
      <c r="C3127" s="12" t="s">
        <v>4125</v>
      </c>
      <c r="D3127" s="5">
        <v>11000000</v>
      </c>
      <c r="E3127" s="5">
        <v>2844379</v>
      </c>
      <c r="F3127" s="5">
        <v>2844379</v>
      </c>
      <c r="G3127" s="5"/>
    </row>
    <row r="3128" spans="1:7">
      <c r="A3128" s="4">
        <v>3127</v>
      </c>
      <c r="B3128" s="6">
        <v>35038</v>
      </c>
      <c r="C3128" s="12" t="s">
        <v>4126</v>
      </c>
      <c r="D3128" s="5">
        <v>11000000</v>
      </c>
      <c r="E3128" s="5">
        <v>2794056</v>
      </c>
      <c r="F3128" s="5">
        <v>2794056</v>
      </c>
      <c r="G3128" s="5"/>
    </row>
    <row r="3129" spans="1:7">
      <c r="A3129" s="4">
        <v>3128</v>
      </c>
      <c r="B3129" s="6">
        <v>25569</v>
      </c>
      <c r="C3129" s="12" t="s">
        <v>4127</v>
      </c>
      <c r="D3129" s="5">
        <v>11000000</v>
      </c>
      <c r="E3129" s="5">
        <v>2200000</v>
      </c>
      <c r="F3129" s="5">
        <v>2200000</v>
      </c>
      <c r="G3129" s="5"/>
    </row>
    <row r="3130" spans="1:7">
      <c r="A3130" s="4">
        <v>3129</v>
      </c>
      <c r="B3130" s="6">
        <v>33239</v>
      </c>
      <c r="C3130" s="12" t="s">
        <v>4128</v>
      </c>
      <c r="D3130" s="5">
        <v>11000000</v>
      </c>
      <c r="E3130" s="5">
        <v>2000000</v>
      </c>
      <c r="F3130" s="5">
        <v>2000000</v>
      </c>
      <c r="G3130" s="5"/>
    </row>
    <row r="3131" spans="1:7">
      <c r="A3131" s="4">
        <v>3130</v>
      </c>
      <c r="B3131" s="6">
        <v>39272</v>
      </c>
      <c r="C3131" s="12" t="s">
        <v>4129</v>
      </c>
      <c r="D3131" s="5">
        <v>11000000</v>
      </c>
      <c r="E3131" s="5">
        <v>551002</v>
      </c>
      <c r="F3131" s="5">
        <v>3231251</v>
      </c>
      <c r="G3131" s="5"/>
    </row>
    <row r="3132" spans="1:7">
      <c r="A3132" s="4">
        <v>3131</v>
      </c>
      <c r="B3132" s="6">
        <v>39001</v>
      </c>
      <c r="C3132" s="12" t="s">
        <v>4130</v>
      </c>
      <c r="D3132" s="5">
        <v>11000000</v>
      </c>
      <c r="E3132" s="5">
        <v>355968</v>
      </c>
      <c r="F3132" s="5">
        <v>6586324</v>
      </c>
      <c r="G3132" s="5"/>
    </row>
    <row r="3133" spans="1:7">
      <c r="A3133" s="4">
        <v>3132</v>
      </c>
      <c r="B3133" s="6" t="s">
        <v>1887</v>
      </c>
      <c r="C3133" s="12" t="s">
        <v>4131</v>
      </c>
      <c r="D3133" s="5">
        <v>11000000</v>
      </c>
      <c r="E3133" s="5">
        <v>229653</v>
      </c>
      <c r="F3133" s="5">
        <v>229653</v>
      </c>
      <c r="G3133" s="5"/>
    </row>
    <row r="3134" spans="1:7">
      <c r="A3134" s="4">
        <v>3133</v>
      </c>
      <c r="B3134" s="6" t="s">
        <v>294</v>
      </c>
      <c r="C3134" s="12" t="s">
        <v>4132</v>
      </c>
      <c r="D3134" s="5">
        <v>11000000</v>
      </c>
      <c r="E3134" s="5">
        <v>61611</v>
      </c>
      <c r="F3134" s="5">
        <v>25307405</v>
      </c>
      <c r="G3134" s="5"/>
    </row>
    <row r="3135" spans="1:7">
      <c r="A3135" s="4">
        <v>3134</v>
      </c>
      <c r="B3135" s="6">
        <v>42221</v>
      </c>
      <c r="C3135" s="12" t="s">
        <v>4133</v>
      </c>
      <c r="D3135" s="5">
        <v>11000000</v>
      </c>
      <c r="E3135" s="4">
        <v>0</v>
      </c>
      <c r="F3135" s="5">
        <v>74056184</v>
      </c>
      <c r="G3135" s="5"/>
    </row>
    <row r="3136" spans="1:7">
      <c r="A3136" s="4">
        <v>3135</v>
      </c>
      <c r="B3136" s="6">
        <v>41004</v>
      </c>
      <c r="C3136" s="12" t="s">
        <v>4134</v>
      </c>
      <c r="D3136" s="5">
        <v>11000000</v>
      </c>
      <c r="E3136" s="4">
        <v>0</v>
      </c>
      <c r="F3136" s="5">
        <v>10431506</v>
      </c>
      <c r="G3136" s="5"/>
    </row>
    <row r="3137" spans="1:7">
      <c r="A3137" s="4">
        <v>3136</v>
      </c>
      <c r="B3137" s="6">
        <v>42492</v>
      </c>
      <c r="C3137" s="12" t="s">
        <v>4135</v>
      </c>
      <c r="D3137" s="5">
        <v>11000000</v>
      </c>
      <c r="E3137" s="4">
        <v>0</v>
      </c>
      <c r="F3137" s="5">
        <v>2059112</v>
      </c>
      <c r="G3137" s="5"/>
    </row>
    <row r="3138" spans="1:7">
      <c r="A3138" s="4">
        <v>3137</v>
      </c>
      <c r="B3138" s="6" t="s">
        <v>1347</v>
      </c>
      <c r="C3138" s="12" t="s">
        <v>4136</v>
      </c>
      <c r="D3138" s="5">
        <v>10800000</v>
      </c>
      <c r="E3138" s="5">
        <v>56746769</v>
      </c>
      <c r="F3138" s="5">
        <v>118209778</v>
      </c>
      <c r="G3138" s="5"/>
    </row>
    <row r="3139" spans="1:7">
      <c r="A3139" s="4">
        <v>3138</v>
      </c>
      <c r="B3139" s="6" t="s">
        <v>65</v>
      </c>
      <c r="C3139" s="12" t="s">
        <v>4137</v>
      </c>
      <c r="D3139" s="5">
        <v>10800000</v>
      </c>
      <c r="E3139" s="5">
        <v>13182281</v>
      </c>
      <c r="F3139" s="5">
        <v>484873045</v>
      </c>
      <c r="G3139" s="5"/>
    </row>
    <row r="3140" spans="1:7">
      <c r="A3140" s="4">
        <v>3139</v>
      </c>
      <c r="B3140" s="6" t="s">
        <v>4138</v>
      </c>
      <c r="C3140" s="12" t="s">
        <v>4139</v>
      </c>
      <c r="D3140" s="5">
        <v>10800000</v>
      </c>
      <c r="E3140" s="5">
        <v>399879</v>
      </c>
      <c r="F3140" s="5">
        <v>2862544</v>
      </c>
      <c r="G3140" s="5"/>
    </row>
    <row r="3141" spans="1:7">
      <c r="A3141" s="4">
        <v>3140</v>
      </c>
      <c r="B3141" s="6">
        <v>39029</v>
      </c>
      <c r="C3141" s="12" t="s">
        <v>4140</v>
      </c>
      <c r="D3141" s="5">
        <v>10750000</v>
      </c>
      <c r="E3141" s="5">
        <v>3275443</v>
      </c>
      <c r="F3141" s="5">
        <v>32575443</v>
      </c>
      <c r="G3141" s="5"/>
    </row>
    <row r="3142" spans="1:7">
      <c r="A3142" s="4">
        <v>3141</v>
      </c>
      <c r="B3142" s="6">
        <v>30047</v>
      </c>
      <c r="C3142" s="12" t="s">
        <v>2113</v>
      </c>
      <c r="D3142" s="5">
        <v>10700000</v>
      </c>
      <c r="E3142" s="5">
        <v>74706019</v>
      </c>
      <c r="F3142" s="5">
        <v>121706019</v>
      </c>
      <c r="G3142" s="5"/>
    </row>
    <row r="3143" spans="1:7">
      <c r="A3143" s="4">
        <v>3142</v>
      </c>
      <c r="B3143" s="6" t="s">
        <v>1127</v>
      </c>
      <c r="C3143" s="12" t="s">
        <v>4141</v>
      </c>
      <c r="D3143" s="5">
        <v>10700000</v>
      </c>
      <c r="E3143" s="5">
        <v>18542974</v>
      </c>
      <c r="F3143" s="5">
        <v>31341183</v>
      </c>
      <c r="G3143" s="5"/>
    </row>
    <row r="3144" spans="1:7">
      <c r="A3144" s="4">
        <v>3143</v>
      </c>
      <c r="B3144" s="6" t="s">
        <v>1672</v>
      </c>
      <c r="C3144" s="12" t="s">
        <v>4142</v>
      </c>
      <c r="D3144" s="5">
        <v>10600000</v>
      </c>
      <c r="E3144" s="5">
        <v>22163442</v>
      </c>
      <c r="F3144" s="5">
        <v>34409206</v>
      </c>
      <c r="G3144" s="5"/>
    </row>
    <row r="3145" spans="1:7">
      <c r="A3145" s="4">
        <v>3144</v>
      </c>
      <c r="B3145" s="6">
        <v>41437</v>
      </c>
      <c r="C3145" s="12" t="s">
        <v>4143</v>
      </c>
      <c r="D3145" s="5">
        <v>10600000</v>
      </c>
      <c r="E3145" s="5">
        <v>24084</v>
      </c>
      <c r="F3145" s="5">
        <v>261364</v>
      </c>
      <c r="G3145" s="5"/>
    </row>
    <row r="3146" spans="1:7">
      <c r="A3146" s="4">
        <v>3145</v>
      </c>
      <c r="B3146" s="6">
        <v>30261</v>
      </c>
      <c r="C3146" s="12" t="s">
        <v>4144</v>
      </c>
      <c r="D3146" s="5">
        <v>10500000</v>
      </c>
      <c r="E3146" s="5">
        <v>435110554</v>
      </c>
      <c r="F3146" s="5">
        <v>792965326</v>
      </c>
      <c r="G3146" s="5"/>
    </row>
    <row r="3147" spans="1:7">
      <c r="A3147" s="4">
        <v>3146</v>
      </c>
      <c r="B3147" s="6">
        <v>24872</v>
      </c>
      <c r="C3147" s="12" t="s">
        <v>4145</v>
      </c>
      <c r="D3147" s="5">
        <v>10500000</v>
      </c>
      <c r="E3147" s="5">
        <v>56700000</v>
      </c>
      <c r="F3147" s="5">
        <v>68700000</v>
      </c>
      <c r="G3147" s="5"/>
    </row>
    <row r="3148" spans="1:7">
      <c r="A3148" s="4">
        <v>3147</v>
      </c>
      <c r="B3148" s="6" t="s">
        <v>3529</v>
      </c>
      <c r="C3148" s="12" t="s">
        <v>4146</v>
      </c>
      <c r="D3148" s="5">
        <v>10500000</v>
      </c>
      <c r="E3148" s="5">
        <v>11052958</v>
      </c>
      <c r="F3148" s="5">
        <v>14140402</v>
      </c>
      <c r="G3148" s="5"/>
    </row>
    <row r="3149" spans="1:7">
      <c r="A3149" s="4">
        <v>3148</v>
      </c>
      <c r="B3149" s="6" t="s">
        <v>4147</v>
      </c>
      <c r="C3149" s="12" t="s">
        <v>4148</v>
      </c>
      <c r="D3149" s="5">
        <v>10500000</v>
      </c>
      <c r="E3149" s="5">
        <v>125169</v>
      </c>
      <c r="F3149" s="5">
        <v>125169</v>
      </c>
      <c r="G3149" s="5"/>
    </row>
    <row r="3150" spans="1:7">
      <c r="A3150" s="4">
        <v>3149</v>
      </c>
      <c r="B3150" s="6" t="s">
        <v>1988</v>
      </c>
      <c r="C3150" s="12" t="s">
        <v>4149</v>
      </c>
      <c r="D3150" s="5">
        <v>10400000</v>
      </c>
      <c r="E3150" s="5">
        <v>1610194</v>
      </c>
      <c r="F3150" s="5">
        <v>1610194</v>
      </c>
      <c r="G3150" s="5"/>
    </row>
    <row r="3151" spans="1:7">
      <c r="A3151" s="4">
        <v>3150</v>
      </c>
      <c r="B3151" s="6">
        <v>36933</v>
      </c>
      <c r="C3151" s="12" t="s">
        <v>4150</v>
      </c>
      <c r="D3151" s="5">
        <v>10350000</v>
      </c>
      <c r="E3151" s="5">
        <v>33201661</v>
      </c>
      <c r="F3151" s="5">
        <v>174201661</v>
      </c>
      <c r="G3151" s="5"/>
    </row>
    <row r="3152" spans="1:7">
      <c r="A3152" s="4">
        <v>3151</v>
      </c>
      <c r="B3152" s="6" t="s">
        <v>4151</v>
      </c>
      <c r="C3152" s="12" t="s">
        <v>4152</v>
      </c>
      <c r="D3152" s="5">
        <v>10100000</v>
      </c>
      <c r="E3152" s="5">
        <v>10143618</v>
      </c>
      <c r="F3152" s="5">
        <v>10143618</v>
      </c>
      <c r="G3152" s="5"/>
    </row>
    <row r="3153" spans="1:7">
      <c r="A3153" s="4">
        <v>3152</v>
      </c>
      <c r="B3153" s="6" t="s">
        <v>2097</v>
      </c>
      <c r="C3153" s="12" t="s">
        <v>4153</v>
      </c>
      <c r="D3153" s="5">
        <v>10100000</v>
      </c>
      <c r="E3153" s="5">
        <v>1183658</v>
      </c>
      <c r="F3153" s="5">
        <v>18726300</v>
      </c>
      <c r="G3153" s="5"/>
    </row>
    <row r="3154" spans="1:7">
      <c r="A3154" s="4">
        <v>3153</v>
      </c>
      <c r="B3154" s="6" t="s">
        <v>2757</v>
      </c>
      <c r="C3154" s="12" t="s">
        <v>4154</v>
      </c>
      <c r="D3154" s="5">
        <v>10100000</v>
      </c>
      <c r="E3154" s="5">
        <v>1066555</v>
      </c>
      <c r="F3154" s="5">
        <v>1066555</v>
      </c>
      <c r="G3154" s="5"/>
    </row>
    <row r="3155" spans="1:7">
      <c r="A3155" s="4">
        <v>3154</v>
      </c>
      <c r="B3155" s="6">
        <v>35562</v>
      </c>
      <c r="C3155" s="12" t="s">
        <v>4155</v>
      </c>
      <c r="D3155" s="5">
        <v>10000000</v>
      </c>
      <c r="E3155" s="5">
        <v>138433435</v>
      </c>
      <c r="F3155" s="5">
        <v>225933435</v>
      </c>
      <c r="G3155" s="5"/>
    </row>
    <row r="3156" spans="1:7">
      <c r="A3156" s="4">
        <v>3155</v>
      </c>
      <c r="B3156" s="6" t="s">
        <v>3445</v>
      </c>
      <c r="C3156" s="12" t="s">
        <v>4156</v>
      </c>
      <c r="D3156" s="5">
        <v>10000000</v>
      </c>
      <c r="E3156" s="5">
        <v>110359362</v>
      </c>
      <c r="F3156" s="5">
        <v>187281115</v>
      </c>
      <c r="G3156" s="5"/>
    </row>
    <row r="3157" spans="1:7">
      <c r="A3157" s="4">
        <v>3156</v>
      </c>
      <c r="B3157" s="6" t="s">
        <v>2532</v>
      </c>
      <c r="C3157" s="12" t="s">
        <v>4157</v>
      </c>
      <c r="D3157" s="5">
        <v>10000000</v>
      </c>
      <c r="E3157" s="5">
        <v>85300000</v>
      </c>
      <c r="F3157" s="5">
        <v>85300000</v>
      </c>
      <c r="G3157" s="5"/>
    </row>
    <row r="3158" spans="1:7">
      <c r="A3158" s="4">
        <v>3157</v>
      </c>
      <c r="B3158" s="6" t="s">
        <v>3104</v>
      </c>
      <c r="C3158" s="12" t="s">
        <v>4158</v>
      </c>
      <c r="D3158" s="5">
        <v>10000000</v>
      </c>
      <c r="E3158" s="5">
        <v>80238724</v>
      </c>
      <c r="F3158" s="5">
        <v>163876815</v>
      </c>
      <c r="G3158" s="5"/>
    </row>
    <row r="3159" spans="1:7">
      <c r="A3159" s="4">
        <v>3158</v>
      </c>
      <c r="B3159" s="6">
        <v>42376</v>
      </c>
      <c r="C3159" s="12" t="s">
        <v>4159</v>
      </c>
      <c r="D3159" s="5">
        <v>10000000</v>
      </c>
      <c r="E3159" s="5">
        <v>79042440</v>
      </c>
      <c r="F3159" s="5">
        <v>105642440</v>
      </c>
      <c r="G3159" s="5"/>
    </row>
    <row r="3160" spans="1:7">
      <c r="A3160" s="4">
        <v>3159</v>
      </c>
      <c r="B3160" s="6" t="s">
        <v>1904</v>
      </c>
      <c r="C3160" s="12" t="s">
        <v>4160</v>
      </c>
      <c r="D3160" s="5">
        <v>10000000</v>
      </c>
      <c r="E3160" s="5">
        <v>68353550</v>
      </c>
      <c r="F3160" s="5">
        <v>90453550</v>
      </c>
      <c r="G3160" s="5"/>
    </row>
    <row r="3161" spans="1:7">
      <c r="A3161" s="4">
        <v>3160</v>
      </c>
      <c r="B3161" s="6" t="s">
        <v>4161</v>
      </c>
      <c r="C3161" s="12" t="s">
        <v>4162</v>
      </c>
      <c r="D3161" s="5">
        <v>10000000</v>
      </c>
      <c r="E3161" s="5">
        <v>63465522</v>
      </c>
      <c r="F3161" s="5">
        <v>63465522</v>
      </c>
      <c r="G3161" s="5"/>
    </row>
    <row r="3162" spans="1:7">
      <c r="A3162" s="4">
        <v>3161</v>
      </c>
      <c r="B3162" s="6" t="s">
        <v>4163</v>
      </c>
      <c r="C3162" s="12" t="s">
        <v>4164</v>
      </c>
      <c r="D3162" s="5">
        <v>10000000</v>
      </c>
      <c r="E3162" s="5">
        <v>63300095</v>
      </c>
      <c r="F3162" s="5">
        <v>135759694</v>
      </c>
      <c r="G3162" s="5"/>
    </row>
    <row r="3163" spans="1:7">
      <c r="A3163" s="4">
        <v>3162</v>
      </c>
      <c r="B3163" s="6" t="s">
        <v>3215</v>
      </c>
      <c r="C3163" s="12" t="s">
        <v>4165</v>
      </c>
      <c r="D3163" s="5">
        <v>10000000</v>
      </c>
      <c r="E3163" s="5">
        <v>63257940</v>
      </c>
      <c r="F3163" s="5">
        <v>63320521</v>
      </c>
      <c r="G3163" s="5"/>
    </row>
    <row r="3164" spans="1:7">
      <c r="A3164" s="4">
        <v>3163</v>
      </c>
      <c r="B3164" s="6">
        <v>38534</v>
      </c>
      <c r="C3164" s="12" t="s">
        <v>4166</v>
      </c>
      <c r="D3164" s="5">
        <v>10000000</v>
      </c>
      <c r="E3164" s="5">
        <v>56094360</v>
      </c>
      <c r="F3164" s="5">
        <v>92094360</v>
      </c>
      <c r="G3164" s="5"/>
    </row>
    <row r="3165" spans="1:7">
      <c r="A3165" s="4">
        <v>3164</v>
      </c>
      <c r="B3165" s="6" t="s">
        <v>4167</v>
      </c>
      <c r="C3165" s="12" t="s">
        <v>4168</v>
      </c>
      <c r="D3165" s="5">
        <v>10000000</v>
      </c>
      <c r="E3165" s="5">
        <v>52293000</v>
      </c>
      <c r="F3165" s="5">
        <v>52293000</v>
      </c>
      <c r="G3165" s="5"/>
    </row>
    <row r="3166" spans="1:7">
      <c r="A3166" s="4">
        <v>3165</v>
      </c>
      <c r="B3166" s="6">
        <v>42130</v>
      </c>
      <c r="C3166" s="12" t="s">
        <v>4169</v>
      </c>
      <c r="D3166" s="5">
        <v>10000000</v>
      </c>
      <c r="E3166" s="5">
        <v>52218558</v>
      </c>
      <c r="F3166" s="5">
        <v>120678444</v>
      </c>
      <c r="G3166" s="5"/>
    </row>
    <row r="3167" spans="1:7">
      <c r="A3167" s="4">
        <v>3166</v>
      </c>
      <c r="B3167" s="6">
        <v>33644</v>
      </c>
      <c r="C3167" s="12" t="s">
        <v>4170</v>
      </c>
      <c r="D3167" s="5">
        <v>10000000</v>
      </c>
      <c r="E3167" s="5">
        <v>50752337</v>
      </c>
      <c r="F3167" s="5">
        <v>50752337</v>
      </c>
      <c r="G3167" s="5"/>
    </row>
    <row r="3168" spans="1:7">
      <c r="A3168" s="4">
        <v>3167</v>
      </c>
      <c r="B3168" s="6">
        <v>39975</v>
      </c>
      <c r="C3168" s="12" t="s">
        <v>4171</v>
      </c>
      <c r="D3168" s="5">
        <v>10000000</v>
      </c>
      <c r="E3168" s="5">
        <v>47566524</v>
      </c>
      <c r="F3168" s="5">
        <v>68722848</v>
      </c>
      <c r="G3168" s="5"/>
    </row>
    <row r="3169" spans="1:7">
      <c r="A3169" s="4">
        <v>3168</v>
      </c>
      <c r="B3169" s="6">
        <v>41004</v>
      </c>
      <c r="C3169" s="12" t="s">
        <v>4172</v>
      </c>
      <c r="D3169" s="5">
        <v>10000000</v>
      </c>
      <c r="E3169" s="5">
        <v>46383639</v>
      </c>
      <c r="F3169" s="5">
        <v>134639780</v>
      </c>
      <c r="G3169" s="5"/>
    </row>
    <row r="3170" spans="1:7">
      <c r="A3170" s="4">
        <v>3169</v>
      </c>
      <c r="B3170" s="6" t="s">
        <v>4173</v>
      </c>
      <c r="C3170" s="12" t="s">
        <v>4174</v>
      </c>
      <c r="D3170" s="5">
        <v>10000000</v>
      </c>
      <c r="E3170" s="5">
        <v>40485039</v>
      </c>
      <c r="F3170" s="5">
        <v>40485039</v>
      </c>
      <c r="G3170" s="5"/>
    </row>
    <row r="3171" spans="1:7">
      <c r="A3171" s="4">
        <v>3170</v>
      </c>
      <c r="B3171" s="6">
        <v>22746</v>
      </c>
      <c r="C3171" s="12" t="s">
        <v>4175</v>
      </c>
      <c r="D3171" s="5">
        <v>10000000</v>
      </c>
      <c r="E3171" s="5">
        <v>39100000</v>
      </c>
      <c r="F3171" s="5">
        <v>50100000</v>
      </c>
      <c r="G3171" s="5"/>
    </row>
    <row r="3172" spans="1:7">
      <c r="A3172" s="4">
        <v>3171</v>
      </c>
      <c r="B3172" s="6" t="s">
        <v>1926</v>
      </c>
      <c r="C3172" s="12" t="s">
        <v>4176</v>
      </c>
      <c r="D3172" s="5">
        <v>10000000</v>
      </c>
      <c r="E3172" s="5">
        <v>38623460</v>
      </c>
      <c r="F3172" s="5">
        <v>41004412</v>
      </c>
      <c r="G3172" s="5"/>
    </row>
    <row r="3173" spans="1:7">
      <c r="A3173" s="4">
        <v>3172</v>
      </c>
      <c r="B3173" s="6" t="s">
        <v>4177</v>
      </c>
      <c r="C3173" s="12" t="s">
        <v>4178</v>
      </c>
      <c r="D3173" s="5">
        <v>10000000</v>
      </c>
      <c r="E3173" s="5">
        <v>37904175</v>
      </c>
      <c r="F3173" s="5">
        <v>58939035</v>
      </c>
      <c r="G3173" s="5"/>
    </row>
    <row r="3174" spans="1:7">
      <c r="A3174" s="4">
        <v>3173</v>
      </c>
      <c r="B3174" s="6">
        <v>25154</v>
      </c>
      <c r="C3174" s="12" t="s">
        <v>4179</v>
      </c>
      <c r="D3174" s="5">
        <v>10000000</v>
      </c>
      <c r="E3174" s="5">
        <v>37402877</v>
      </c>
      <c r="F3174" s="5">
        <v>37402877</v>
      </c>
      <c r="G3174" s="5"/>
    </row>
    <row r="3175" spans="1:7">
      <c r="A3175" s="4">
        <v>3174</v>
      </c>
      <c r="B3175" s="6" t="s">
        <v>1914</v>
      </c>
      <c r="C3175" s="12" t="s">
        <v>4180</v>
      </c>
      <c r="D3175" s="5">
        <v>10000000</v>
      </c>
      <c r="E3175" s="5">
        <v>36696761</v>
      </c>
      <c r="F3175" s="5">
        <v>44451470</v>
      </c>
      <c r="G3175" s="5"/>
    </row>
    <row r="3176" spans="1:7">
      <c r="A3176" s="4">
        <v>3175</v>
      </c>
      <c r="B3176" s="6">
        <v>31327</v>
      </c>
      <c r="C3176" s="12" t="s">
        <v>4181</v>
      </c>
      <c r="D3176" s="5">
        <v>10000000</v>
      </c>
      <c r="E3176" s="5">
        <v>36230219</v>
      </c>
      <c r="F3176" s="5">
        <v>36230219</v>
      </c>
      <c r="G3176" s="5"/>
    </row>
    <row r="3177" spans="1:7">
      <c r="A3177" s="4">
        <v>3176</v>
      </c>
      <c r="B3177" s="6">
        <v>28195</v>
      </c>
      <c r="C3177" s="12" t="s">
        <v>1051</v>
      </c>
      <c r="D3177" s="5">
        <v>10000000</v>
      </c>
      <c r="E3177" s="5">
        <v>36000000</v>
      </c>
      <c r="F3177" s="5">
        <v>36000000</v>
      </c>
      <c r="G3177" s="5"/>
    </row>
    <row r="3178" spans="1:7">
      <c r="A3178" s="4">
        <v>3177</v>
      </c>
      <c r="B3178" s="6" t="s">
        <v>2009</v>
      </c>
      <c r="C3178" s="12" t="s">
        <v>4182</v>
      </c>
      <c r="D3178" s="5">
        <v>10000000</v>
      </c>
      <c r="E3178" s="5">
        <v>35819556</v>
      </c>
      <c r="F3178" s="5">
        <v>68220952</v>
      </c>
      <c r="G3178" s="5"/>
    </row>
    <row r="3179" spans="1:7">
      <c r="A3179" s="4">
        <v>3178</v>
      </c>
      <c r="B3179" s="6">
        <v>31147</v>
      </c>
      <c r="C3179" s="12" t="s">
        <v>4183</v>
      </c>
      <c r="D3179" s="5">
        <v>10000000</v>
      </c>
      <c r="E3179" s="5">
        <v>35073978</v>
      </c>
      <c r="F3179" s="5">
        <v>35073978</v>
      </c>
      <c r="G3179" s="5"/>
    </row>
    <row r="3180" spans="1:7">
      <c r="A3180" s="4">
        <v>3179</v>
      </c>
      <c r="B3180" s="6" t="s">
        <v>2033</v>
      </c>
      <c r="C3180" s="12" t="s">
        <v>4184</v>
      </c>
      <c r="D3180" s="5">
        <v>10000000</v>
      </c>
      <c r="E3180" s="5">
        <v>33679655</v>
      </c>
      <c r="F3180" s="5">
        <v>63354114</v>
      </c>
      <c r="G3180" s="5"/>
    </row>
    <row r="3181" spans="1:7">
      <c r="A3181" s="4">
        <v>3180</v>
      </c>
      <c r="B3181" s="6" t="s">
        <v>266</v>
      </c>
      <c r="C3181" s="12" t="s">
        <v>4185</v>
      </c>
      <c r="D3181" s="5">
        <v>10000000</v>
      </c>
      <c r="E3181" s="5">
        <v>33253609</v>
      </c>
      <c r="F3181" s="5">
        <v>33526835</v>
      </c>
      <c r="G3181" s="5"/>
    </row>
    <row r="3182" spans="1:7">
      <c r="A3182" s="4">
        <v>3181</v>
      </c>
      <c r="B3182" s="6">
        <v>42158</v>
      </c>
      <c r="C3182" s="12" t="s">
        <v>4186</v>
      </c>
      <c r="D3182" s="5">
        <v>10000000</v>
      </c>
      <c r="E3182" s="5">
        <v>33078266</v>
      </c>
      <c r="F3182" s="5">
        <v>90384306</v>
      </c>
      <c r="G3182" s="5"/>
    </row>
    <row r="3183" spans="1:7">
      <c r="A3183" s="4">
        <v>3182</v>
      </c>
      <c r="B3183" s="6" t="s">
        <v>4187</v>
      </c>
      <c r="C3183" s="12" t="s">
        <v>4188</v>
      </c>
      <c r="D3183" s="5">
        <v>10000000</v>
      </c>
      <c r="E3183" s="5">
        <v>33000000</v>
      </c>
      <c r="F3183" s="5">
        <v>33000000</v>
      </c>
      <c r="G3183" s="5"/>
    </row>
    <row r="3184" spans="1:7">
      <c r="A3184" s="4">
        <v>3183</v>
      </c>
      <c r="B3184" s="6">
        <v>33758</v>
      </c>
      <c r="C3184" s="12" t="s">
        <v>4189</v>
      </c>
      <c r="D3184" s="5">
        <v>10000000</v>
      </c>
      <c r="E3184" s="5">
        <v>32100816</v>
      </c>
      <c r="F3184" s="5">
        <v>32100816</v>
      </c>
      <c r="G3184" s="5"/>
    </row>
    <row r="3185" spans="1:7">
      <c r="A3185" s="4">
        <v>3184</v>
      </c>
      <c r="B3185" s="6" t="s">
        <v>3241</v>
      </c>
      <c r="C3185" s="12" t="s">
        <v>4190</v>
      </c>
      <c r="D3185" s="5">
        <v>10000000</v>
      </c>
      <c r="E3185" s="5">
        <v>31739160</v>
      </c>
      <c r="F3185" s="5">
        <v>33748648</v>
      </c>
      <c r="G3185" s="5"/>
    </row>
    <row r="3186" spans="1:7">
      <c r="A3186" s="4">
        <v>3185</v>
      </c>
      <c r="B3186" s="6">
        <v>39517</v>
      </c>
      <c r="C3186" s="12" t="s">
        <v>4191</v>
      </c>
      <c r="D3186" s="5">
        <v>10000000</v>
      </c>
      <c r="E3186" s="5">
        <v>31487293</v>
      </c>
      <c r="F3186" s="5">
        <v>33886017</v>
      </c>
      <c r="G3186" s="5"/>
    </row>
    <row r="3187" spans="1:7">
      <c r="A3187" s="4">
        <v>3186</v>
      </c>
      <c r="B3187" s="6">
        <v>36505</v>
      </c>
      <c r="C3187" s="12" t="s">
        <v>4192</v>
      </c>
      <c r="D3187" s="5">
        <v>10000000</v>
      </c>
      <c r="E3187" s="5">
        <v>30651422</v>
      </c>
      <c r="F3187" s="5">
        <v>43948865</v>
      </c>
      <c r="G3187" s="5"/>
    </row>
    <row r="3188" spans="1:7">
      <c r="A3188" s="4">
        <v>3187</v>
      </c>
      <c r="B3188" s="6" t="s">
        <v>983</v>
      </c>
      <c r="C3188" s="12" t="s">
        <v>4193</v>
      </c>
      <c r="D3188" s="5">
        <v>10000000</v>
      </c>
      <c r="E3188" s="5">
        <v>30306281</v>
      </c>
      <c r="F3188" s="5">
        <v>38067218</v>
      </c>
      <c r="G3188" s="5"/>
    </row>
    <row r="3189" spans="1:7">
      <c r="A3189" s="4">
        <v>3188</v>
      </c>
      <c r="B3189" s="6">
        <v>36750</v>
      </c>
      <c r="C3189" s="12" t="s">
        <v>4194</v>
      </c>
      <c r="D3189" s="5">
        <v>10000000</v>
      </c>
      <c r="E3189" s="5">
        <v>30093107</v>
      </c>
      <c r="F3189" s="5">
        <v>83593107</v>
      </c>
      <c r="G3189" s="5"/>
    </row>
    <row r="3190" spans="1:7">
      <c r="A3190" s="4">
        <v>3189</v>
      </c>
      <c r="B3190" s="6" t="s">
        <v>4195</v>
      </c>
      <c r="C3190" s="12" t="s">
        <v>4196</v>
      </c>
      <c r="D3190" s="5">
        <v>10000000</v>
      </c>
      <c r="E3190" s="5">
        <v>30050028</v>
      </c>
      <c r="F3190" s="5">
        <v>30050028</v>
      </c>
      <c r="G3190" s="5"/>
    </row>
    <row r="3191" spans="1:7">
      <c r="A3191" s="4">
        <v>3190</v>
      </c>
      <c r="B3191" s="6" t="s">
        <v>4197</v>
      </c>
      <c r="C3191" s="12" t="s">
        <v>4198</v>
      </c>
      <c r="D3191" s="5">
        <v>10000000</v>
      </c>
      <c r="E3191" s="5">
        <v>29500000</v>
      </c>
      <c r="F3191" s="5">
        <v>29500000</v>
      </c>
      <c r="G3191" s="5"/>
    </row>
    <row r="3192" spans="1:7">
      <c r="A3192" s="4">
        <v>3191</v>
      </c>
      <c r="B3192" s="6" t="s">
        <v>4199</v>
      </c>
      <c r="C3192" s="12" t="s">
        <v>4200</v>
      </c>
      <c r="D3192" s="5">
        <v>10000000</v>
      </c>
      <c r="E3192" s="5">
        <v>29317886</v>
      </c>
      <c r="F3192" s="5">
        <v>29317886</v>
      </c>
      <c r="G3192" s="5"/>
    </row>
    <row r="3193" spans="1:7">
      <c r="A3193" s="4">
        <v>3192</v>
      </c>
      <c r="B3193" s="6" t="s">
        <v>3388</v>
      </c>
      <c r="C3193" s="12" t="s">
        <v>4201</v>
      </c>
      <c r="D3193" s="5">
        <v>10000000</v>
      </c>
      <c r="E3193" s="5">
        <v>28873374</v>
      </c>
      <c r="F3193" s="5">
        <v>68541786</v>
      </c>
      <c r="G3193" s="5"/>
    </row>
    <row r="3194" spans="1:7">
      <c r="A3194" s="4">
        <v>3193</v>
      </c>
      <c r="B3194" s="6">
        <v>37416</v>
      </c>
      <c r="C3194" s="12" t="s">
        <v>4202</v>
      </c>
      <c r="D3194" s="5">
        <v>10000000</v>
      </c>
      <c r="E3194" s="5">
        <v>28564995</v>
      </c>
      <c r="F3194" s="5">
        <v>34364995</v>
      </c>
      <c r="G3194" s="5"/>
    </row>
    <row r="3195" spans="1:7">
      <c r="A3195" s="4">
        <v>3194</v>
      </c>
      <c r="B3195" s="6">
        <v>38878</v>
      </c>
      <c r="C3195" s="12" t="s">
        <v>4203</v>
      </c>
      <c r="D3195" s="5">
        <v>10000000</v>
      </c>
      <c r="E3195" s="5">
        <v>28444855</v>
      </c>
      <c r="F3195" s="5">
        <v>38364855</v>
      </c>
      <c r="G3195" s="5"/>
    </row>
    <row r="3196" spans="1:7">
      <c r="A3196" s="4">
        <v>3195</v>
      </c>
      <c r="B3196" s="6" t="s">
        <v>4204</v>
      </c>
      <c r="C3196" s="12" t="s">
        <v>4205</v>
      </c>
      <c r="D3196" s="5">
        <v>10000000</v>
      </c>
      <c r="E3196" s="5">
        <v>27740955</v>
      </c>
      <c r="F3196" s="5">
        <v>54104225</v>
      </c>
      <c r="G3196" s="5"/>
    </row>
    <row r="3197" spans="1:7">
      <c r="A3197" s="4">
        <v>3196</v>
      </c>
      <c r="B3197" s="6">
        <v>42583</v>
      </c>
      <c r="C3197" s="12" t="s">
        <v>4206</v>
      </c>
      <c r="D3197" s="5">
        <v>10000000</v>
      </c>
      <c r="E3197" s="5">
        <v>26594261</v>
      </c>
      <c r="F3197" s="5">
        <v>39803818</v>
      </c>
      <c r="G3197" s="5"/>
    </row>
    <row r="3198" spans="1:7">
      <c r="A3198" s="4">
        <v>3197</v>
      </c>
      <c r="B3198" s="6">
        <v>39975</v>
      </c>
      <c r="C3198" s="12" t="s">
        <v>4207</v>
      </c>
      <c r="D3198" s="5">
        <v>10000000</v>
      </c>
      <c r="E3198" s="5">
        <v>26218170</v>
      </c>
      <c r="F3198" s="5">
        <v>49486874</v>
      </c>
      <c r="G3198" s="5"/>
    </row>
    <row r="3199" spans="1:7">
      <c r="A3199" s="4">
        <v>3198</v>
      </c>
      <c r="B3199" s="6" t="s">
        <v>4208</v>
      </c>
      <c r="C3199" s="12" t="s">
        <v>4209</v>
      </c>
      <c r="D3199" s="5">
        <v>10000000</v>
      </c>
      <c r="E3199" s="5">
        <v>25697647</v>
      </c>
      <c r="F3199" s="5">
        <v>25697647</v>
      </c>
      <c r="G3199" s="5"/>
    </row>
    <row r="3200" spans="1:7">
      <c r="A3200" s="4">
        <v>3199</v>
      </c>
      <c r="B3200" s="6">
        <v>36135</v>
      </c>
      <c r="C3200" s="12" t="s">
        <v>4210</v>
      </c>
      <c r="D3200" s="5">
        <v>10000000</v>
      </c>
      <c r="E3200" s="5">
        <v>25358996</v>
      </c>
      <c r="F3200" s="5">
        <v>25358996</v>
      </c>
      <c r="G3200" s="5"/>
    </row>
    <row r="3201" spans="1:7">
      <c r="A3201" s="4">
        <v>3200</v>
      </c>
      <c r="B3201" s="6" t="s">
        <v>506</v>
      </c>
      <c r="C3201" s="12" t="s">
        <v>4211</v>
      </c>
      <c r="D3201" s="5">
        <v>10000000</v>
      </c>
      <c r="E3201" s="5">
        <v>24397469</v>
      </c>
      <c r="F3201" s="5">
        <v>24660323</v>
      </c>
      <c r="G3201" s="5"/>
    </row>
    <row r="3202" spans="1:7">
      <c r="A3202" s="4">
        <v>3201</v>
      </c>
      <c r="B3202" s="6" t="s">
        <v>2252</v>
      </c>
      <c r="C3202" s="12" t="s">
        <v>4212</v>
      </c>
      <c r="D3202" s="5">
        <v>10000000</v>
      </c>
      <c r="E3202" s="5">
        <v>21590086</v>
      </c>
      <c r="F3202" s="5">
        <v>31556959</v>
      </c>
      <c r="G3202" s="5"/>
    </row>
    <row r="3203" spans="1:7">
      <c r="A3203" s="4">
        <v>3202</v>
      </c>
      <c r="B3203" s="6">
        <v>40523</v>
      </c>
      <c r="C3203" s="12" t="s">
        <v>4213</v>
      </c>
      <c r="D3203" s="5">
        <v>10000000</v>
      </c>
      <c r="E3203" s="5">
        <v>21416355</v>
      </c>
      <c r="F3203" s="5">
        <v>78693371</v>
      </c>
      <c r="G3203" s="5"/>
    </row>
    <row r="3204" spans="1:7">
      <c r="A3204" s="4">
        <v>3203</v>
      </c>
      <c r="B3204" s="6" t="s">
        <v>2600</v>
      </c>
      <c r="C3204" s="12" t="s">
        <v>4214</v>
      </c>
      <c r="D3204" s="5">
        <v>10000000</v>
      </c>
      <c r="E3204" s="5">
        <v>20766000</v>
      </c>
      <c r="F3204" s="5">
        <v>20766000</v>
      </c>
      <c r="G3204" s="5"/>
    </row>
    <row r="3205" spans="1:7">
      <c r="A3205" s="4">
        <v>3204</v>
      </c>
      <c r="B3205" s="6">
        <v>36924</v>
      </c>
      <c r="C3205" s="12" t="s">
        <v>4215</v>
      </c>
      <c r="D3205" s="5">
        <v>10000000</v>
      </c>
      <c r="E3205" s="5">
        <v>20384136</v>
      </c>
      <c r="F3205" s="5">
        <v>20384136</v>
      </c>
      <c r="G3205" s="5"/>
    </row>
    <row r="3206" spans="1:7">
      <c r="A3206" s="4">
        <v>3205</v>
      </c>
      <c r="B3206" s="6">
        <v>38966</v>
      </c>
      <c r="C3206" s="12" t="s">
        <v>4216</v>
      </c>
      <c r="D3206" s="5">
        <v>10000000</v>
      </c>
      <c r="E3206" s="5">
        <v>20342852</v>
      </c>
      <c r="F3206" s="5">
        <v>26716191</v>
      </c>
      <c r="G3206" s="5"/>
    </row>
    <row r="3207" spans="1:7">
      <c r="A3207" s="4">
        <v>3206</v>
      </c>
      <c r="B3207" s="6" t="s">
        <v>2273</v>
      </c>
      <c r="C3207" s="12" t="s">
        <v>4217</v>
      </c>
      <c r="D3207" s="5">
        <v>10000000</v>
      </c>
      <c r="E3207" s="5">
        <v>20342161</v>
      </c>
      <c r="F3207" s="5">
        <v>21851362</v>
      </c>
      <c r="G3207" s="5"/>
    </row>
    <row r="3208" spans="1:7">
      <c r="A3208" s="4">
        <v>3207</v>
      </c>
      <c r="B3208" s="6" t="s">
        <v>1018</v>
      </c>
      <c r="C3208" s="12" t="s">
        <v>4218</v>
      </c>
      <c r="D3208" s="5">
        <v>10000000</v>
      </c>
      <c r="E3208" s="5">
        <v>19843795</v>
      </c>
      <c r="F3208" s="5">
        <v>30143795</v>
      </c>
      <c r="G3208" s="5"/>
    </row>
    <row r="3209" spans="1:7">
      <c r="A3209" s="4">
        <v>3208</v>
      </c>
      <c r="B3209" s="6" t="s">
        <v>4219</v>
      </c>
      <c r="C3209" s="12" t="s">
        <v>4220</v>
      </c>
      <c r="D3209" s="5">
        <v>10000000</v>
      </c>
      <c r="E3209" s="5">
        <v>18272447</v>
      </c>
      <c r="F3209" s="5">
        <v>18272447</v>
      </c>
      <c r="G3209" s="5"/>
    </row>
    <row r="3210" spans="1:7">
      <c r="A3210" s="4">
        <v>3209</v>
      </c>
      <c r="B3210" s="6" t="s">
        <v>729</v>
      </c>
      <c r="C3210" s="12" t="s">
        <v>4221</v>
      </c>
      <c r="D3210" s="5">
        <v>10000000</v>
      </c>
      <c r="E3210" s="5">
        <v>17657973</v>
      </c>
      <c r="F3210" s="5">
        <v>17657973</v>
      </c>
      <c r="G3210" s="5"/>
    </row>
    <row r="3211" spans="1:7">
      <c r="A3211" s="4">
        <v>3210</v>
      </c>
      <c r="B3211" s="6" t="s">
        <v>4222</v>
      </c>
      <c r="C3211" s="12" t="s">
        <v>4223</v>
      </c>
      <c r="D3211" s="5">
        <v>10000000</v>
      </c>
      <c r="E3211" s="5">
        <v>17536256</v>
      </c>
      <c r="F3211" s="5">
        <v>17536256</v>
      </c>
      <c r="G3211" s="5"/>
    </row>
    <row r="3212" spans="1:7">
      <c r="A3212" s="4">
        <v>3211</v>
      </c>
      <c r="B3212" s="6" t="s">
        <v>1087</v>
      </c>
      <c r="C3212" s="12" t="s">
        <v>4224</v>
      </c>
      <c r="D3212" s="5">
        <v>10000000</v>
      </c>
      <c r="E3212" s="5">
        <v>17380866</v>
      </c>
      <c r="F3212" s="5">
        <v>17433072</v>
      </c>
      <c r="G3212" s="5"/>
    </row>
    <row r="3213" spans="1:7">
      <c r="A3213" s="4">
        <v>3212</v>
      </c>
      <c r="B3213" s="6">
        <v>36111</v>
      </c>
      <c r="C3213" s="12" t="s">
        <v>4225</v>
      </c>
      <c r="D3213" s="5">
        <v>10000000</v>
      </c>
      <c r="E3213" s="5">
        <v>17105219</v>
      </c>
      <c r="F3213" s="5">
        <v>19080435</v>
      </c>
      <c r="G3213" s="5"/>
    </row>
    <row r="3214" spans="1:7">
      <c r="A3214" s="4">
        <v>3213</v>
      </c>
      <c r="B3214" s="6" t="s">
        <v>4226</v>
      </c>
      <c r="C3214" s="12" t="s">
        <v>4227</v>
      </c>
      <c r="D3214" s="5">
        <v>10000000</v>
      </c>
      <c r="E3214" s="5">
        <v>16667084</v>
      </c>
      <c r="F3214" s="5">
        <v>16667084</v>
      </c>
      <c r="G3214" s="5"/>
    </row>
    <row r="3215" spans="1:7">
      <c r="A3215" s="4">
        <v>3214</v>
      </c>
      <c r="B3215" s="6" t="s">
        <v>4228</v>
      </c>
      <c r="C3215" s="12" t="s">
        <v>4229</v>
      </c>
      <c r="D3215" s="5">
        <v>10000000</v>
      </c>
      <c r="E3215" s="5">
        <v>16535005</v>
      </c>
      <c r="F3215" s="5">
        <v>19535005</v>
      </c>
      <c r="G3215" s="5"/>
    </row>
    <row r="3216" spans="1:7">
      <c r="A3216" s="4">
        <v>3215</v>
      </c>
      <c r="B3216" s="6">
        <v>32940</v>
      </c>
      <c r="C3216" s="12" t="s">
        <v>4230</v>
      </c>
      <c r="D3216" s="5">
        <v>10000000</v>
      </c>
      <c r="E3216" s="5">
        <v>16153000</v>
      </c>
      <c r="F3216" s="5">
        <v>16153000</v>
      </c>
      <c r="G3216" s="5"/>
    </row>
    <row r="3217" spans="1:7">
      <c r="A3217" s="4">
        <v>3216</v>
      </c>
      <c r="B3217" s="6" t="s">
        <v>1757</v>
      </c>
      <c r="C3217" s="12" t="s">
        <v>4231</v>
      </c>
      <c r="D3217" s="5">
        <v>10000000</v>
      </c>
      <c r="E3217" s="5">
        <v>16033556</v>
      </c>
      <c r="F3217" s="5">
        <v>17033556</v>
      </c>
      <c r="G3217" s="5"/>
    </row>
    <row r="3218" spans="1:7">
      <c r="A3218" s="4">
        <v>3217</v>
      </c>
      <c r="B3218" s="6" t="s">
        <v>567</v>
      </c>
      <c r="C3218" s="12" t="s">
        <v>4232</v>
      </c>
      <c r="D3218" s="5">
        <v>10000000</v>
      </c>
      <c r="E3218" s="5">
        <v>15417771</v>
      </c>
      <c r="F3218" s="5">
        <v>28649556</v>
      </c>
      <c r="G3218" s="5"/>
    </row>
    <row r="3219" spans="1:7">
      <c r="A3219" s="4">
        <v>3218</v>
      </c>
      <c r="B3219" s="6" t="s">
        <v>4233</v>
      </c>
      <c r="C3219" s="12" t="s">
        <v>4234</v>
      </c>
      <c r="D3219" s="5">
        <v>10000000</v>
      </c>
      <c r="E3219" s="5">
        <v>15198912</v>
      </c>
      <c r="F3219" s="5">
        <v>15198912</v>
      </c>
      <c r="G3219" s="5"/>
    </row>
    <row r="3220" spans="1:7">
      <c r="A3220" s="4">
        <v>3219</v>
      </c>
      <c r="B3220" s="6">
        <v>36497</v>
      </c>
      <c r="C3220" s="12" t="s">
        <v>4235</v>
      </c>
      <c r="D3220" s="5">
        <v>10000000</v>
      </c>
      <c r="E3220" s="5">
        <v>15164492</v>
      </c>
      <c r="F3220" s="5">
        <v>15164492</v>
      </c>
      <c r="G3220" s="5"/>
    </row>
    <row r="3221" spans="1:7">
      <c r="A3221" s="4">
        <v>3220</v>
      </c>
      <c r="B3221" s="6" t="s">
        <v>1979</v>
      </c>
      <c r="C3221" s="12" t="s">
        <v>4236</v>
      </c>
      <c r="D3221" s="5">
        <v>10000000</v>
      </c>
      <c r="E3221" s="5">
        <v>15122676</v>
      </c>
      <c r="F3221" s="5">
        <v>15297318</v>
      </c>
      <c r="G3221" s="5"/>
    </row>
    <row r="3222" spans="1:7">
      <c r="A3222" s="4">
        <v>3221</v>
      </c>
      <c r="B3222" s="6" t="s">
        <v>129</v>
      </c>
      <c r="C3222" s="12" t="s">
        <v>4237</v>
      </c>
      <c r="D3222" s="5">
        <v>10000000</v>
      </c>
      <c r="E3222" s="5">
        <v>14597405</v>
      </c>
      <c r="F3222" s="5">
        <v>34240572</v>
      </c>
      <c r="G3222" s="5"/>
    </row>
    <row r="3223" spans="1:7">
      <c r="A3223" s="4">
        <v>3222</v>
      </c>
      <c r="B3223" s="6" t="s">
        <v>1030</v>
      </c>
      <c r="C3223" s="12" t="s">
        <v>4238</v>
      </c>
      <c r="D3223" s="5">
        <v>10000000</v>
      </c>
      <c r="E3223" s="5">
        <v>14482031</v>
      </c>
      <c r="F3223" s="5">
        <v>15875318</v>
      </c>
      <c r="G3223" s="5"/>
    </row>
    <row r="3224" spans="1:7">
      <c r="A3224" s="4">
        <v>3223</v>
      </c>
      <c r="B3224" s="6" t="s">
        <v>1438</v>
      </c>
      <c r="C3224" s="12" t="s">
        <v>4239</v>
      </c>
      <c r="D3224" s="5">
        <v>10000000</v>
      </c>
      <c r="E3224" s="5">
        <v>13684949</v>
      </c>
      <c r="F3224" s="5">
        <v>13684949</v>
      </c>
      <c r="G3224" s="5"/>
    </row>
    <row r="3225" spans="1:7">
      <c r="A3225" s="4">
        <v>3224</v>
      </c>
      <c r="B3225" s="6" t="s">
        <v>4240</v>
      </c>
      <c r="C3225" s="12" t="s">
        <v>4241</v>
      </c>
      <c r="D3225" s="5">
        <v>10000000</v>
      </c>
      <c r="E3225" s="5">
        <v>12589255</v>
      </c>
      <c r="F3225" s="5">
        <v>17300838</v>
      </c>
      <c r="G3225" s="5"/>
    </row>
    <row r="3226" spans="1:7">
      <c r="A3226" s="4">
        <v>3225</v>
      </c>
      <c r="B3226" s="6" t="s">
        <v>4242</v>
      </c>
      <c r="C3226" s="12" t="s">
        <v>4243</v>
      </c>
      <c r="D3226" s="5">
        <v>10000000</v>
      </c>
      <c r="E3226" s="5">
        <v>12554569</v>
      </c>
      <c r="F3226" s="5">
        <v>12554569</v>
      </c>
      <c r="G3226" s="5"/>
    </row>
    <row r="3227" spans="1:7">
      <c r="A3227" s="4">
        <v>3226</v>
      </c>
      <c r="B3227" s="6" t="s">
        <v>1732</v>
      </c>
      <c r="C3227" s="12" t="s">
        <v>4244</v>
      </c>
      <c r="D3227" s="5">
        <v>10000000</v>
      </c>
      <c r="E3227" s="5">
        <v>12008642</v>
      </c>
      <c r="F3227" s="5">
        <v>44567606</v>
      </c>
      <c r="G3227" s="5"/>
    </row>
    <row r="3228" spans="1:7">
      <c r="A3228" s="4">
        <v>3227</v>
      </c>
      <c r="B3228" s="6" t="s">
        <v>1660</v>
      </c>
      <c r="C3228" s="12" t="s">
        <v>4245</v>
      </c>
      <c r="D3228" s="5">
        <v>10000000</v>
      </c>
      <c r="E3228" s="5">
        <v>11748661</v>
      </c>
      <c r="F3228" s="5">
        <v>11924041</v>
      </c>
      <c r="G3228" s="5"/>
    </row>
    <row r="3229" spans="1:7">
      <c r="A3229" s="4">
        <v>3228</v>
      </c>
      <c r="B3229" s="6">
        <v>37137</v>
      </c>
      <c r="C3229" s="12" t="s">
        <v>4246</v>
      </c>
      <c r="D3229" s="5">
        <v>10000000</v>
      </c>
      <c r="E3229" s="5">
        <v>11560259</v>
      </c>
      <c r="F3229" s="5">
        <v>19860259</v>
      </c>
      <c r="G3229" s="5"/>
    </row>
    <row r="3230" spans="1:7">
      <c r="A3230" s="4">
        <v>3229</v>
      </c>
      <c r="B3230" s="6" t="s">
        <v>4247</v>
      </c>
      <c r="C3230" s="12" t="s">
        <v>4248</v>
      </c>
      <c r="D3230" s="5">
        <v>10000000</v>
      </c>
      <c r="E3230" s="5">
        <v>10827813</v>
      </c>
      <c r="F3230" s="5">
        <v>12179708</v>
      </c>
      <c r="G3230" s="5"/>
    </row>
    <row r="3231" spans="1:7">
      <c r="A3231" s="4">
        <v>3230</v>
      </c>
      <c r="B3231" s="6" t="s">
        <v>752</v>
      </c>
      <c r="C3231" s="12" t="s">
        <v>4249</v>
      </c>
      <c r="D3231" s="5">
        <v>10000000</v>
      </c>
      <c r="E3231" s="5">
        <v>10571408</v>
      </c>
      <c r="F3231" s="5">
        <v>10571408</v>
      </c>
      <c r="G3231" s="5"/>
    </row>
    <row r="3232" spans="1:7">
      <c r="A3232" s="4">
        <v>3231</v>
      </c>
      <c r="B3232" s="6">
        <v>36470</v>
      </c>
      <c r="C3232" s="12" t="s">
        <v>4250</v>
      </c>
      <c r="D3232" s="5">
        <v>10000000</v>
      </c>
      <c r="E3232" s="5">
        <v>10019109</v>
      </c>
      <c r="F3232" s="5">
        <v>10019109</v>
      </c>
      <c r="G3232" s="5"/>
    </row>
    <row r="3233" spans="1:7">
      <c r="A3233" s="4">
        <v>3232</v>
      </c>
      <c r="B3233" s="6" t="s">
        <v>804</v>
      </c>
      <c r="C3233" s="12" t="s">
        <v>4251</v>
      </c>
      <c r="D3233" s="5">
        <v>10000000</v>
      </c>
      <c r="E3233" s="5">
        <v>9949470</v>
      </c>
      <c r="F3233" s="5">
        <v>21094974</v>
      </c>
      <c r="G3233" s="5"/>
    </row>
    <row r="3234" spans="1:7">
      <c r="A3234" s="4">
        <v>3233</v>
      </c>
      <c r="B3234" s="6">
        <v>38237</v>
      </c>
      <c r="C3234" s="12" t="s">
        <v>4252</v>
      </c>
      <c r="D3234" s="5">
        <v>10000000</v>
      </c>
      <c r="E3234" s="5">
        <v>9408183</v>
      </c>
      <c r="F3234" s="5">
        <v>9408183</v>
      </c>
      <c r="G3234" s="5"/>
    </row>
    <row r="3235" spans="1:7">
      <c r="A3235" s="4">
        <v>3234</v>
      </c>
      <c r="B3235" s="6" t="s">
        <v>1477</v>
      </c>
      <c r="C3235" s="12" t="s">
        <v>4253</v>
      </c>
      <c r="D3235" s="5">
        <v>10000000</v>
      </c>
      <c r="E3235" s="5">
        <v>8840453</v>
      </c>
      <c r="F3235" s="5">
        <v>31164747</v>
      </c>
      <c r="G3235" s="5"/>
    </row>
    <row r="3236" spans="1:7">
      <c r="A3236" s="4">
        <v>3235</v>
      </c>
      <c r="B3236" s="6" t="s">
        <v>4254</v>
      </c>
      <c r="C3236" s="12" t="s">
        <v>4255</v>
      </c>
      <c r="D3236" s="5">
        <v>10000000</v>
      </c>
      <c r="E3236" s="5">
        <v>8801940</v>
      </c>
      <c r="F3236" s="5">
        <v>8801940</v>
      </c>
      <c r="G3236" s="5"/>
    </row>
    <row r="3237" spans="1:7">
      <c r="A3237" s="4">
        <v>3236</v>
      </c>
      <c r="B3237" s="6" t="s">
        <v>169</v>
      </c>
      <c r="C3237" s="12" t="s">
        <v>4256</v>
      </c>
      <c r="D3237" s="5">
        <v>10000000</v>
      </c>
      <c r="E3237" s="5">
        <v>8525600</v>
      </c>
      <c r="F3237" s="5">
        <v>8629895</v>
      </c>
      <c r="G3237" s="5"/>
    </row>
    <row r="3238" spans="1:7">
      <c r="A3238" s="4">
        <v>3237</v>
      </c>
      <c r="B3238" s="6" t="s">
        <v>326</v>
      </c>
      <c r="C3238" s="12" t="s">
        <v>4257</v>
      </c>
      <c r="D3238" s="5">
        <v>10000000</v>
      </c>
      <c r="E3238" s="5">
        <v>8112414</v>
      </c>
      <c r="F3238" s="5">
        <v>14156753</v>
      </c>
      <c r="G3238" s="5"/>
    </row>
    <row r="3239" spans="1:7">
      <c r="A3239" s="4">
        <v>3238</v>
      </c>
      <c r="B3239" s="6" t="s">
        <v>1016</v>
      </c>
      <c r="C3239" s="12" t="s">
        <v>4258</v>
      </c>
      <c r="D3239" s="5">
        <v>10000000</v>
      </c>
      <c r="E3239" s="5">
        <v>7779614</v>
      </c>
      <c r="F3239" s="5">
        <v>7843145</v>
      </c>
      <c r="G3239" s="5"/>
    </row>
    <row r="3240" spans="1:7">
      <c r="A3240" s="4">
        <v>3239</v>
      </c>
      <c r="B3240" s="6" t="s">
        <v>321</v>
      </c>
      <c r="C3240" s="12" t="s">
        <v>4259</v>
      </c>
      <c r="D3240" s="5">
        <v>10000000</v>
      </c>
      <c r="E3240" s="5">
        <v>7582065</v>
      </c>
      <c r="F3240" s="5">
        <v>13423176</v>
      </c>
      <c r="G3240" s="5"/>
    </row>
    <row r="3241" spans="1:7">
      <c r="A3241" s="4">
        <v>3240</v>
      </c>
      <c r="B3241" s="6">
        <v>39449</v>
      </c>
      <c r="C3241" s="12" t="s">
        <v>4260</v>
      </c>
      <c r="D3241" s="5">
        <v>10000000</v>
      </c>
      <c r="E3241" s="5">
        <v>7570127</v>
      </c>
      <c r="F3241" s="5">
        <v>21596074</v>
      </c>
      <c r="G3241" s="5"/>
    </row>
    <row r="3242" spans="1:7">
      <c r="A3242" s="4">
        <v>3241</v>
      </c>
      <c r="B3242" s="6" t="s">
        <v>4261</v>
      </c>
      <c r="C3242" s="12" t="s">
        <v>4262</v>
      </c>
      <c r="D3242" s="5">
        <v>10000000</v>
      </c>
      <c r="E3242" s="5">
        <v>7316658</v>
      </c>
      <c r="F3242" s="5">
        <v>8378853</v>
      </c>
      <c r="G3242" s="5"/>
    </row>
    <row r="3243" spans="1:7">
      <c r="A3243" s="4">
        <v>3242</v>
      </c>
      <c r="B3243" s="6" t="s">
        <v>118</v>
      </c>
      <c r="C3243" s="12" t="s">
        <v>4263</v>
      </c>
      <c r="D3243" s="5">
        <v>10000000</v>
      </c>
      <c r="E3243" s="5">
        <v>7078738</v>
      </c>
      <c r="F3243" s="5">
        <v>11766959</v>
      </c>
      <c r="G3243" s="5"/>
    </row>
    <row r="3244" spans="1:7">
      <c r="A3244" s="4">
        <v>3243</v>
      </c>
      <c r="B3244" s="6">
        <v>38729</v>
      </c>
      <c r="C3244" s="12" t="s">
        <v>4264</v>
      </c>
      <c r="D3244" s="5">
        <v>10000000</v>
      </c>
      <c r="E3244" s="5">
        <v>7027762</v>
      </c>
      <c r="F3244" s="5">
        <v>14321070</v>
      </c>
      <c r="G3244" s="5"/>
    </row>
    <row r="3245" spans="1:7">
      <c r="A3245" s="4">
        <v>3244</v>
      </c>
      <c r="B3245" s="6">
        <v>40849</v>
      </c>
      <c r="C3245" s="12" t="s">
        <v>4265</v>
      </c>
      <c r="D3245" s="5">
        <v>10000000</v>
      </c>
      <c r="E3245" s="5">
        <v>6861102</v>
      </c>
      <c r="F3245" s="5">
        <v>7862131</v>
      </c>
      <c r="G3245" s="5"/>
    </row>
    <row r="3246" spans="1:7">
      <c r="A3246" s="4">
        <v>3245</v>
      </c>
      <c r="B3246" s="6" t="s">
        <v>3674</v>
      </c>
      <c r="C3246" s="12" t="s">
        <v>4266</v>
      </c>
      <c r="D3246" s="5">
        <v>10000000</v>
      </c>
      <c r="E3246" s="5">
        <v>6810754</v>
      </c>
      <c r="F3246" s="5">
        <v>8890094</v>
      </c>
      <c r="G3246" s="5"/>
    </row>
    <row r="3247" spans="1:7">
      <c r="A3247" s="4">
        <v>3246</v>
      </c>
      <c r="B3247" s="6" t="s">
        <v>3147</v>
      </c>
      <c r="C3247" s="12" t="s">
        <v>4267</v>
      </c>
      <c r="D3247" s="5">
        <v>10000000</v>
      </c>
      <c r="E3247" s="5">
        <v>6719864</v>
      </c>
      <c r="F3247" s="5">
        <v>6719864</v>
      </c>
      <c r="G3247" s="5"/>
    </row>
    <row r="3248" spans="1:7">
      <c r="A3248" s="4">
        <v>3247</v>
      </c>
      <c r="B3248" s="6" t="s">
        <v>1748</v>
      </c>
      <c r="C3248" s="12" t="s">
        <v>4268</v>
      </c>
      <c r="D3248" s="5">
        <v>10000000</v>
      </c>
      <c r="E3248" s="5">
        <v>6491969</v>
      </c>
      <c r="F3248" s="5">
        <v>6491969</v>
      </c>
      <c r="G3248" s="5"/>
    </row>
    <row r="3249" spans="1:7">
      <c r="A3249" s="4">
        <v>3248</v>
      </c>
      <c r="B3249" s="6" t="s">
        <v>1067</v>
      </c>
      <c r="C3249" s="12" t="s">
        <v>4269</v>
      </c>
      <c r="D3249" s="5">
        <v>10000000</v>
      </c>
      <c r="E3249" s="5">
        <v>6197866</v>
      </c>
      <c r="F3249" s="5">
        <v>6197866</v>
      </c>
      <c r="G3249" s="5"/>
    </row>
    <row r="3250" spans="1:7">
      <c r="A3250" s="4">
        <v>3249</v>
      </c>
      <c r="B3250" s="6">
        <v>37320</v>
      </c>
      <c r="C3250" s="12" t="s">
        <v>4270</v>
      </c>
      <c r="D3250" s="5">
        <v>10000000</v>
      </c>
      <c r="E3250" s="5">
        <v>6044618</v>
      </c>
      <c r="F3250" s="5">
        <v>6244618</v>
      </c>
      <c r="G3250" s="5"/>
    </row>
    <row r="3251" spans="1:7">
      <c r="A3251" s="4">
        <v>3250</v>
      </c>
      <c r="B3251" s="6" t="s">
        <v>4271</v>
      </c>
      <c r="C3251" s="12" t="s">
        <v>4272</v>
      </c>
      <c r="D3251" s="5">
        <v>10000000</v>
      </c>
      <c r="E3251" s="5">
        <v>6003262</v>
      </c>
      <c r="F3251" s="5">
        <v>33512260</v>
      </c>
      <c r="G3251" s="5"/>
    </row>
    <row r="3252" spans="1:7">
      <c r="A3252" s="4">
        <v>3251</v>
      </c>
      <c r="B3252" s="6" t="s">
        <v>4273</v>
      </c>
      <c r="C3252" s="12" t="s">
        <v>4274</v>
      </c>
      <c r="D3252" s="5">
        <v>10000000</v>
      </c>
      <c r="E3252" s="5">
        <v>6000000</v>
      </c>
      <c r="F3252" s="5">
        <v>6000000</v>
      </c>
      <c r="G3252" s="5"/>
    </row>
    <row r="3253" spans="1:7">
      <c r="A3253" s="4">
        <v>3252</v>
      </c>
      <c r="B3253" s="6" t="s">
        <v>425</v>
      </c>
      <c r="C3253" s="12" t="s">
        <v>4275</v>
      </c>
      <c r="D3253" s="5">
        <v>10000000</v>
      </c>
      <c r="E3253" s="5">
        <v>5637066</v>
      </c>
      <c r="F3253" s="5">
        <v>7501132</v>
      </c>
      <c r="G3253" s="5"/>
    </row>
    <row r="3254" spans="1:7">
      <c r="A3254" s="4">
        <v>3253</v>
      </c>
      <c r="B3254" s="6">
        <v>39179</v>
      </c>
      <c r="C3254" s="12" t="s">
        <v>4276</v>
      </c>
      <c r="D3254" s="5">
        <v>10000000</v>
      </c>
      <c r="E3254" s="5">
        <v>5490423</v>
      </c>
      <c r="F3254" s="5">
        <v>7037886</v>
      </c>
      <c r="G3254" s="5"/>
    </row>
    <row r="3255" spans="1:7">
      <c r="A3255" s="4">
        <v>3254</v>
      </c>
      <c r="B3255" s="6">
        <v>36650</v>
      </c>
      <c r="C3255" s="12" t="s">
        <v>4277</v>
      </c>
      <c r="D3255" s="5">
        <v>10000000</v>
      </c>
      <c r="E3255" s="5">
        <v>5241315</v>
      </c>
      <c r="F3255" s="5">
        <v>5241315</v>
      </c>
      <c r="G3255" s="5"/>
    </row>
    <row r="3256" spans="1:7">
      <c r="A3256" s="4">
        <v>3255</v>
      </c>
      <c r="B3256" s="6" t="s">
        <v>49</v>
      </c>
      <c r="C3256" s="12" t="s">
        <v>4278</v>
      </c>
      <c r="D3256" s="5">
        <v>10000000</v>
      </c>
      <c r="E3256" s="5">
        <v>5005465</v>
      </c>
      <c r="F3256" s="5">
        <v>15132211</v>
      </c>
      <c r="G3256" s="5"/>
    </row>
    <row r="3257" spans="1:7">
      <c r="A3257" s="4">
        <v>3256</v>
      </c>
      <c r="B3257" s="6" t="s">
        <v>3294</v>
      </c>
      <c r="C3257" s="12" t="s">
        <v>4279</v>
      </c>
      <c r="D3257" s="5">
        <v>10000000</v>
      </c>
      <c r="E3257" s="5">
        <v>4365455</v>
      </c>
      <c r="F3257" s="5">
        <v>4690802</v>
      </c>
      <c r="G3257" s="5"/>
    </row>
    <row r="3258" spans="1:7">
      <c r="A3258" s="4">
        <v>3257</v>
      </c>
      <c r="B3258" s="6" t="s">
        <v>1742</v>
      </c>
      <c r="C3258" s="12" t="s">
        <v>4280</v>
      </c>
      <c r="D3258" s="5">
        <v>10000000</v>
      </c>
      <c r="E3258" s="5">
        <v>4269426</v>
      </c>
      <c r="F3258" s="5">
        <v>4708127</v>
      </c>
      <c r="G3258" s="5"/>
    </row>
    <row r="3259" spans="1:7">
      <c r="A3259" s="4">
        <v>3258</v>
      </c>
      <c r="B3259" s="6">
        <v>35165</v>
      </c>
      <c r="C3259" s="12" t="s">
        <v>4281</v>
      </c>
      <c r="D3259" s="5">
        <v>10000000</v>
      </c>
      <c r="E3259" s="5">
        <v>3357324</v>
      </c>
      <c r="F3259" s="5">
        <v>3357324</v>
      </c>
      <c r="G3259" s="5"/>
    </row>
    <row r="3260" spans="1:7">
      <c r="A3260" s="4">
        <v>3259</v>
      </c>
      <c r="B3260" s="6">
        <v>41253</v>
      </c>
      <c r="C3260" s="12" t="s">
        <v>4282</v>
      </c>
      <c r="D3260" s="5">
        <v>10000000</v>
      </c>
      <c r="E3260" s="5">
        <v>3336053</v>
      </c>
      <c r="F3260" s="5">
        <v>3336053</v>
      </c>
      <c r="G3260" s="5"/>
    </row>
    <row r="3261" spans="1:7">
      <c r="A3261" s="4">
        <v>3260</v>
      </c>
      <c r="B3261" s="6">
        <v>34426</v>
      </c>
      <c r="C3261" s="12" t="s">
        <v>4283</v>
      </c>
      <c r="D3261" s="5">
        <v>10000000</v>
      </c>
      <c r="E3261" s="5">
        <v>3275585</v>
      </c>
      <c r="F3261" s="5">
        <v>3275585</v>
      </c>
      <c r="G3261" s="5"/>
    </row>
    <row r="3262" spans="1:7">
      <c r="A3262" s="4">
        <v>3261</v>
      </c>
      <c r="B3262" s="6">
        <v>36382</v>
      </c>
      <c r="C3262" s="12" t="s">
        <v>4284</v>
      </c>
      <c r="D3262" s="5">
        <v>10000000</v>
      </c>
      <c r="E3262" s="5">
        <v>3193102</v>
      </c>
      <c r="F3262" s="5">
        <v>6030047</v>
      </c>
      <c r="G3262" s="5"/>
    </row>
    <row r="3263" spans="1:7">
      <c r="A3263" s="4">
        <v>3262</v>
      </c>
      <c r="B3263" s="6" t="s">
        <v>1809</v>
      </c>
      <c r="C3263" s="12" t="s">
        <v>4285</v>
      </c>
      <c r="D3263" s="5">
        <v>10000000</v>
      </c>
      <c r="E3263" s="5">
        <v>3128941</v>
      </c>
      <c r="F3263" s="5">
        <v>3168858</v>
      </c>
      <c r="G3263" s="5"/>
    </row>
    <row r="3264" spans="1:7">
      <c r="A3264" s="4">
        <v>3263</v>
      </c>
      <c r="B3264" s="6" t="s">
        <v>644</v>
      </c>
      <c r="C3264" s="12" t="s">
        <v>4286</v>
      </c>
      <c r="D3264" s="5">
        <v>10000000</v>
      </c>
      <c r="E3264" s="5">
        <v>3041803</v>
      </c>
      <c r="F3264" s="5">
        <v>5149131</v>
      </c>
      <c r="G3264" s="5"/>
    </row>
    <row r="3265" spans="1:7">
      <c r="A3265" s="4">
        <v>3264</v>
      </c>
      <c r="B3265" s="6">
        <v>31782</v>
      </c>
      <c r="C3265" s="12" t="s">
        <v>4287</v>
      </c>
      <c r="D3265" s="5">
        <v>10000000</v>
      </c>
      <c r="E3265" s="5">
        <v>3000000</v>
      </c>
      <c r="F3265" s="5">
        <v>3000000</v>
      </c>
      <c r="G3265" s="5"/>
    </row>
    <row r="3266" spans="1:7">
      <c r="A3266" s="4">
        <v>3265</v>
      </c>
      <c r="B3266" s="6">
        <v>38754</v>
      </c>
      <c r="C3266" s="12" t="s">
        <v>4288</v>
      </c>
      <c r="D3266" s="5">
        <v>10000000</v>
      </c>
      <c r="E3266" s="5">
        <v>2893666</v>
      </c>
      <c r="F3266" s="5">
        <v>3260179</v>
      </c>
      <c r="G3266" s="5"/>
    </row>
    <row r="3267" spans="1:7">
      <c r="A3267" s="4">
        <v>3266</v>
      </c>
      <c r="B3267" s="6">
        <v>40795</v>
      </c>
      <c r="C3267" s="12" t="s">
        <v>4289</v>
      </c>
      <c r="D3267" s="5">
        <v>10000000</v>
      </c>
      <c r="E3267" s="5">
        <v>2529395</v>
      </c>
      <c r="F3267" s="5">
        <v>2529395</v>
      </c>
      <c r="G3267" s="5"/>
    </row>
    <row r="3268" spans="1:7">
      <c r="A3268" s="4">
        <v>3267</v>
      </c>
      <c r="B3268" s="6">
        <v>36687</v>
      </c>
      <c r="C3268" s="12" t="s">
        <v>4290</v>
      </c>
      <c r="D3268" s="5">
        <v>10000000</v>
      </c>
      <c r="E3268" s="5">
        <v>2185266</v>
      </c>
      <c r="F3268" s="5">
        <v>2373937</v>
      </c>
      <c r="G3268" s="5"/>
    </row>
    <row r="3269" spans="1:7">
      <c r="A3269" s="4">
        <v>3268</v>
      </c>
      <c r="B3269" s="6">
        <v>29892</v>
      </c>
      <c r="C3269" s="12" t="s">
        <v>4291</v>
      </c>
      <c r="D3269" s="5">
        <v>10000000</v>
      </c>
      <c r="E3269" s="5">
        <v>2000000</v>
      </c>
      <c r="F3269" s="5">
        <v>11400000</v>
      </c>
      <c r="G3269" s="5"/>
    </row>
    <row r="3270" spans="1:7">
      <c r="A3270" s="4">
        <v>3269</v>
      </c>
      <c r="B3270" s="6">
        <v>41338</v>
      </c>
      <c r="C3270" s="12" t="s">
        <v>4292</v>
      </c>
      <c r="D3270" s="5">
        <v>10000000</v>
      </c>
      <c r="E3270" s="5">
        <v>1930282</v>
      </c>
      <c r="F3270" s="5">
        <v>3623609</v>
      </c>
      <c r="G3270" s="5"/>
    </row>
    <row r="3271" spans="1:7">
      <c r="A3271" s="4">
        <v>3270</v>
      </c>
      <c r="B3271" s="6" t="s">
        <v>93</v>
      </c>
      <c r="C3271" s="12" t="s">
        <v>4293</v>
      </c>
      <c r="D3271" s="5">
        <v>10000000</v>
      </c>
      <c r="E3271" s="5">
        <v>1759252</v>
      </c>
      <c r="F3271" s="5">
        <v>1884251</v>
      </c>
      <c r="G3271" s="5"/>
    </row>
    <row r="3272" spans="1:7">
      <c r="A3272" s="4">
        <v>3271</v>
      </c>
      <c r="B3272" s="6" t="s">
        <v>2753</v>
      </c>
      <c r="C3272" s="12" t="s">
        <v>4294</v>
      </c>
      <c r="D3272" s="5">
        <v>10000000</v>
      </c>
      <c r="E3272" s="5">
        <v>1641788</v>
      </c>
      <c r="F3272" s="5">
        <v>1641788</v>
      </c>
      <c r="G3272" s="5"/>
    </row>
    <row r="3273" spans="1:7">
      <c r="A3273" s="4">
        <v>3272</v>
      </c>
      <c r="B3273" s="6">
        <v>36618</v>
      </c>
      <c r="C3273" s="12" t="s">
        <v>4295</v>
      </c>
      <c r="D3273" s="5">
        <v>10000000</v>
      </c>
      <c r="E3273" s="5">
        <v>1638202</v>
      </c>
      <c r="F3273" s="5">
        <v>1638202</v>
      </c>
      <c r="G3273" s="5"/>
    </row>
    <row r="3274" spans="1:7">
      <c r="A3274" s="4">
        <v>3273</v>
      </c>
      <c r="B3274" s="6" t="s">
        <v>2138</v>
      </c>
      <c r="C3274" s="12" t="s">
        <v>4296</v>
      </c>
      <c r="D3274" s="5">
        <v>10000000</v>
      </c>
      <c r="E3274" s="5">
        <v>1562800</v>
      </c>
      <c r="F3274" s="5">
        <v>1562800</v>
      </c>
      <c r="G3274" s="5"/>
    </row>
    <row r="3275" spans="1:7">
      <c r="A3275" s="4">
        <v>3274</v>
      </c>
      <c r="B3275" s="6" t="s">
        <v>2538</v>
      </c>
      <c r="C3275" s="12" t="s">
        <v>4297</v>
      </c>
      <c r="D3275" s="5">
        <v>10000000</v>
      </c>
      <c r="E3275" s="5">
        <v>1475746</v>
      </c>
      <c r="F3275" s="5">
        <v>3541565</v>
      </c>
      <c r="G3275" s="5"/>
    </row>
    <row r="3276" spans="1:7">
      <c r="A3276" s="4">
        <v>3275</v>
      </c>
      <c r="B3276" s="6" t="s">
        <v>703</v>
      </c>
      <c r="C3276" s="12" t="s">
        <v>4298</v>
      </c>
      <c r="D3276" s="5">
        <v>10000000</v>
      </c>
      <c r="E3276" s="5">
        <v>1430721</v>
      </c>
      <c r="F3276" s="5">
        <v>32430721</v>
      </c>
      <c r="G3276" s="5"/>
    </row>
    <row r="3277" spans="1:7">
      <c r="A3277" s="4">
        <v>3276</v>
      </c>
      <c r="B3277" s="6" t="s">
        <v>1349</v>
      </c>
      <c r="C3277" s="12" t="s">
        <v>4299</v>
      </c>
      <c r="D3277" s="5">
        <v>10000000</v>
      </c>
      <c r="E3277" s="5">
        <v>1291645</v>
      </c>
      <c r="F3277" s="5">
        <v>4659110</v>
      </c>
      <c r="G3277" s="5"/>
    </row>
    <row r="3278" spans="1:7">
      <c r="A3278" s="4">
        <v>3277</v>
      </c>
      <c r="B3278" s="6">
        <v>36838</v>
      </c>
      <c r="C3278" s="12" t="s">
        <v>4300</v>
      </c>
      <c r="D3278" s="5">
        <v>10000000</v>
      </c>
      <c r="E3278" s="5">
        <v>1276984</v>
      </c>
      <c r="F3278" s="5">
        <v>1953882</v>
      </c>
      <c r="G3278" s="5"/>
    </row>
    <row r="3279" spans="1:7">
      <c r="A3279" s="4">
        <v>3278</v>
      </c>
      <c r="B3279" s="6">
        <v>37657</v>
      </c>
      <c r="C3279" s="12" t="s">
        <v>4301</v>
      </c>
      <c r="D3279" s="5">
        <v>10000000</v>
      </c>
      <c r="E3279" s="5">
        <v>1011054</v>
      </c>
      <c r="F3279" s="5">
        <v>1011054</v>
      </c>
      <c r="G3279" s="5"/>
    </row>
    <row r="3280" spans="1:7">
      <c r="A3280" s="4">
        <v>3279</v>
      </c>
      <c r="B3280" s="6" t="s">
        <v>2398</v>
      </c>
      <c r="C3280" s="12" t="s">
        <v>3850</v>
      </c>
      <c r="D3280" s="5">
        <v>10000000</v>
      </c>
      <c r="E3280" s="5">
        <v>952820</v>
      </c>
      <c r="F3280" s="5">
        <v>1051907</v>
      </c>
      <c r="G3280" s="5"/>
    </row>
    <row r="3281" spans="1:7">
      <c r="A3281" s="4">
        <v>3280</v>
      </c>
      <c r="B3281" s="6">
        <v>39272</v>
      </c>
      <c r="C3281" s="12" t="s">
        <v>4302</v>
      </c>
      <c r="D3281" s="5">
        <v>10000000</v>
      </c>
      <c r="E3281" s="5">
        <v>900926</v>
      </c>
      <c r="F3281" s="5">
        <v>900926</v>
      </c>
      <c r="G3281" s="5"/>
    </row>
    <row r="3282" spans="1:7">
      <c r="A3282" s="4">
        <v>3281</v>
      </c>
      <c r="B3282" s="6">
        <v>39542</v>
      </c>
      <c r="C3282" s="12" t="s">
        <v>4303</v>
      </c>
      <c r="D3282" s="5">
        <v>10000000</v>
      </c>
      <c r="E3282" s="5">
        <v>866778</v>
      </c>
      <c r="F3282" s="5">
        <v>22198996</v>
      </c>
      <c r="G3282" s="5"/>
    </row>
    <row r="3283" spans="1:7">
      <c r="A3283" s="4">
        <v>3282</v>
      </c>
      <c r="B3283" s="6">
        <v>36319</v>
      </c>
      <c r="C3283" s="12" t="s">
        <v>4304</v>
      </c>
      <c r="D3283" s="5">
        <v>10000000</v>
      </c>
      <c r="E3283" s="5">
        <v>836641</v>
      </c>
      <c r="F3283" s="5">
        <v>836641</v>
      </c>
      <c r="G3283" s="5"/>
    </row>
    <row r="3284" spans="1:7">
      <c r="A3284" s="4">
        <v>3283</v>
      </c>
      <c r="B3284" s="6">
        <v>40586</v>
      </c>
      <c r="C3284" s="12" t="s">
        <v>4305</v>
      </c>
      <c r="D3284" s="5">
        <v>10000000</v>
      </c>
      <c r="E3284" s="5">
        <v>749641</v>
      </c>
      <c r="F3284" s="5">
        <v>1049641</v>
      </c>
      <c r="G3284" s="5"/>
    </row>
    <row r="3285" spans="1:7">
      <c r="A3285" s="4">
        <v>3284</v>
      </c>
      <c r="B3285" s="6">
        <v>37570</v>
      </c>
      <c r="C3285" s="12" t="s">
        <v>4306</v>
      </c>
      <c r="D3285" s="5">
        <v>10000000</v>
      </c>
      <c r="E3285" s="5">
        <v>598645</v>
      </c>
      <c r="F3285" s="5">
        <v>598645</v>
      </c>
      <c r="G3285" s="5"/>
    </row>
    <row r="3286" spans="1:7">
      <c r="A3286" s="4">
        <v>3285</v>
      </c>
      <c r="B3286" s="6" t="s">
        <v>3248</v>
      </c>
      <c r="C3286" s="12" t="s">
        <v>4307</v>
      </c>
      <c r="D3286" s="5">
        <v>10000000</v>
      </c>
      <c r="E3286" s="5">
        <v>580862</v>
      </c>
      <c r="F3286" s="5">
        <v>1299855</v>
      </c>
      <c r="G3286" s="5"/>
    </row>
    <row r="3287" spans="1:7">
      <c r="A3287" s="4">
        <v>3286</v>
      </c>
      <c r="B3287" s="6">
        <v>38021</v>
      </c>
      <c r="C3287" s="12" t="s">
        <v>4308</v>
      </c>
      <c r="D3287" s="5">
        <v>10000000</v>
      </c>
      <c r="E3287" s="5">
        <v>488872</v>
      </c>
      <c r="F3287" s="5">
        <v>42776032</v>
      </c>
      <c r="G3287" s="5"/>
    </row>
    <row r="3288" spans="1:7">
      <c r="A3288" s="4">
        <v>3287</v>
      </c>
      <c r="B3288" s="6" t="s">
        <v>2614</v>
      </c>
      <c r="C3288" s="12" t="s">
        <v>4309</v>
      </c>
      <c r="D3288" s="5">
        <v>10000000</v>
      </c>
      <c r="E3288" s="5">
        <v>366301</v>
      </c>
      <c r="F3288" s="5">
        <v>630427</v>
      </c>
      <c r="G3288" s="5"/>
    </row>
    <row r="3289" spans="1:7">
      <c r="A3289" s="4">
        <v>3288</v>
      </c>
      <c r="B3289" s="6" t="s">
        <v>776</v>
      </c>
      <c r="C3289" s="12" t="s">
        <v>4310</v>
      </c>
      <c r="D3289" s="5">
        <v>10000000</v>
      </c>
      <c r="E3289" s="5">
        <v>245359</v>
      </c>
      <c r="F3289" s="5">
        <v>5045359</v>
      </c>
      <c r="G3289" s="5"/>
    </row>
    <row r="3290" spans="1:7">
      <c r="A3290" s="4">
        <v>3289</v>
      </c>
      <c r="B3290" s="6" t="s">
        <v>1235</v>
      </c>
      <c r="C3290" s="12" t="s">
        <v>4311</v>
      </c>
      <c r="D3290" s="5">
        <v>10000000</v>
      </c>
      <c r="E3290" s="5">
        <v>244465</v>
      </c>
      <c r="F3290" s="5">
        <v>244465</v>
      </c>
      <c r="G3290" s="5"/>
    </row>
    <row r="3291" spans="1:7">
      <c r="A3291" s="4">
        <v>3290</v>
      </c>
      <c r="B3291" s="6" t="s">
        <v>432</v>
      </c>
      <c r="C3291" s="12" t="s">
        <v>4312</v>
      </c>
      <c r="D3291" s="5">
        <v>10000000</v>
      </c>
      <c r="E3291" s="5">
        <v>228524</v>
      </c>
      <c r="F3291" s="5">
        <v>290875</v>
      </c>
      <c r="G3291" s="5"/>
    </row>
    <row r="3292" spans="1:7">
      <c r="A3292" s="4">
        <v>3291</v>
      </c>
      <c r="B3292" s="6" t="s">
        <v>3294</v>
      </c>
      <c r="C3292" s="12" t="s">
        <v>4313</v>
      </c>
      <c r="D3292" s="5">
        <v>10000000</v>
      </c>
      <c r="E3292" s="5">
        <v>226792</v>
      </c>
      <c r="F3292" s="5">
        <v>226792</v>
      </c>
      <c r="G3292" s="5"/>
    </row>
    <row r="3293" spans="1:7">
      <c r="A3293" s="4">
        <v>3292</v>
      </c>
      <c r="B3293" s="6" t="s">
        <v>3145</v>
      </c>
      <c r="C3293" s="12" t="s">
        <v>4314</v>
      </c>
      <c r="D3293" s="5">
        <v>10000000</v>
      </c>
      <c r="E3293" s="5">
        <v>221805</v>
      </c>
      <c r="F3293" s="5">
        <v>295750</v>
      </c>
      <c r="G3293" s="5"/>
    </row>
    <row r="3294" spans="1:7">
      <c r="A3294" s="4">
        <v>3293</v>
      </c>
      <c r="B3294" s="6">
        <v>41338</v>
      </c>
      <c r="C3294" s="12" t="s">
        <v>4315</v>
      </c>
      <c r="D3294" s="5">
        <v>10000000</v>
      </c>
      <c r="E3294" s="5">
        <v>173472</v>
      </c>
      <c r="F3294" s="5">
        <v>173472</v>
      </c>
      <c r="G3294" s="5"/>
    </row>
    <row r="3295" spans="1:7">
      <c r="A3295" s="4">
        <v>3294</v>
      </c>
      <c r="B3295" s="6" t="s">
        <v>3454</v>
      </c>
      <c r="C3295" s="12" t="s">
        <v>4316</v>
      </c>
      <c r="D3295" s="5">
        <v>10000000</v>
      </c>
      <c r="E3295" s="5">
        <v>152857</v>
      </c>
      <c r="F3295" s="5">
        <v>355919</v>
      </c>
      <c r="G3295" s="5"/>
    </row>
    <row r="3296" spans="1:7">
      <c r="A3296" s="4">
        <v>3295</v>
      </c>
      <c r="B3296" s="6">
        <v>40066</v>
      </c>
      <c r="C3296" s="12" t="s">
        <v>4317</v>
      </c>
      <c r="D3296" s="5">
        <v>10000000</v>
      </c>
      <c r="E3296" s="5">
        <v>141108</v>
      </c>
      <c r="F3296" s="5">
        <v>721108</v>
      </c>
      <c r="G3296" s="5"/>
    </row>
    <row r="3297" spans="1:7">
      <c r="A3297" s="4">
        <v>3296</v>
      </c>
      <c r="B3297" s="6" t="s">
        <v>4318</v>
      </c>
      <c r="C3297" s="12" t="s">
        <v>4319</v>
      </c>
      <c r="D3297" s="5">
        <v>10000000</v>
      </c>
      <c r="E3297" s="5">
        <v>137221</v>
      </c>
      <c r="F3297" s="5">
        <v>5950002</v>
      </c>
      <c r="G3297" s="5"/>
    </row>
    <row r="3298" spans="1:7">
      <c r="A3298" s="4">
        <v>3297</v>
      </c>
      <c r="B3298" s="6" t="s">
        <v>1090</v>
      </c>
      <c r="C3298" s="12" t="s">
        <v>4320</v>
      </c>
      <c r="D3298" s="5">
        <v>10000000</v>
      </c>
      <c r="E3298" s="5">
        <v>131719</v>
      </c>
      <c r="F3298" s="5">
        <v>241719</v>
      </c>
      <c r="G3298" s="5"/>
    </row>
    <row r="3299" spans="1:7">
      <c r="A3299" s="4">
        <v>3298</v>
      </c>
      <c r="B3299" s="6" t="s">
        <v>2127</v>
      </c>
      <c r="C3299" s="12" t="s">
        <v>4321</v>
      </c>
      <c r="D3299" s="5">
        <v>10000000</v>
      </c>
      <c r="E3299" s="5">
        <v>128486</v>
      </c>
      <c r="F3299" s="5">
        <v>42226657</v>
      </c>
      <c r="G3299" s="5"/>
    </row>
    <row r="3300" spans="1:7">
      <c r="A3300" s="4">
        <v>3299</v>
      </c>
      <c r="B3300" s="6" t="s">
        <v>4322</v>
      </c>
      <c r="C3300" s="12" t="s">
        <v>4323</v>
      </c>
      <c r="D3300" s="5">
        <v>10000000</v>
      </c>
      <c r="E3300" s="5">
        <v>126247</v>
      </c>
      <c r="F3300" s="5">
        <v>126247</v>
      </c>
      <c r="G3300" s="5"/>
    </row>
    <row r="3301" spans="1:7">
      <c r="A3301" s="4">
        <v>3300</v>
      </c>
      <c r="B3301" s="6" t="s">
        <v>732</v>
      </c>
      <c r="C3301" s="12" t="s">
        <v>4324</v>
      </c>
      <c r="D3301" s="5">
        <v>10000000</v>
      </c>
      <c r="E3301" s="5">
        <v>109383</v>
      </c>
      <c r="F3301" s="5">
        <v>109383</v>
      </c>
      <c r="G3301" s="5"/>
    </row>
    <row r="3302" spans="1:7">
      <c r="A3302" s="4">
        <v>3301</v>
      </c>
      <c r="B3302" s="6" t="s">
        <v>732</v>
      </c>
      <c r="C3302" s="12" t="s">
        <v>4325</v>
      </c>
      <c r="D3302" s="5">
        <v>10000000</v>
      </c>
      <c r="E3302" s="5">
        <v>100688</v>
      </c>
      <c r="F3302" s="5">
        <v>106466</v>
      </c>
      <c r="G3302" s="5"/>
    </row>
    <row r="3303" spans="1:7">
      <c r="A3303" s="4">
        <v>3302</v>
      </c>
      <c r="B3303" s="6" t="s">
        <v>1077</v>
      </c>
      <c r="C3303" s="12" t="s">
        <v>4326</v>
      </c>
      <c r="D3303" s="5">
        <v>10000000</v>
      </c>
      <c r="E3303" s="5">
        <v>93388</v>
      </c>
      <c r="F3303" s="5">
        <v>723388</v>
      </c>
      <c r="G3303" s="5"/>
    </row>
    <row r="3304" spans="1:7">
      <c r="A3304" s="4">
        <v>3303</v>
      </c>
      <c r="B3304" s="6" t="s">
        <v>1844</v>
      </c>
      <c r="C3304" s="12" t="s">
        <v>4327</v>
      </c>
      <c r="D3304" s="5">
        <v>10000000</v>
      </c>
      <c r="E3304" s="5">
        <v>70527</v>
      </c>
      <c r="F3304" s="5">
        <v>70527</v>
      </c>
      <c r="G3304" s="5"/>
    </row>
    <row r="3305" spans="1:7">
      <c r="A3305" s="4">
        <v>3304</v>
      </c>
      <c r="B3305" s="6">
        <v>41831</v>
      </c>
      <c r="C3305" s="12" t="s">
        <v>4328</v>
      </c>
      <c r="D3305" s="5">
        <v>10000000</v>
      </c>
      <c r="E3305" s="5">
        <v>67657</v>
      </c>
      <c r="F3305" s="5">
        <v>109144</v>
      </c>
      <c r="G3305" s="5"/>
    </row>
    <row r="3306" spans="1:7">
      <c r="A3306" s="4">
        <v>3305</v>
      </c>
      <c r="B3306" s="6" t="s">
        <v>2604</v>
      </c>
      <c r="C3306" s="12" t="s">
        <v>4329</v>
      </c>
      <c r="D3306" s="5">
        <v>10000000</v>
      </c>
      <c r="E3306" s="5">
        <v>45779</v>
      </c>
      <c r="F3306" s="5">
        <v>45779</v>
      </c>
      <c r="G3306" s="5"/>
    </row>
    <row r="3307" spans="1:7">
      <c r="A3307" s="4">
        <v>3306</v>
      </c>
      <c r="B3307" s="6" t="s">
        <v>1834</v>
      </c>
      <c r="C3307" s="12" t="s">
        <v>4330</v>
      </c>
      <c r="D3307" s="5">
        <v>10000000</v>
      </c>
      <c r="E3307" s="5">
        <v>19716</v>
      </c>
      <c r="F3307" s="5">
        <v>19716</v>
      </c>
      <c r="G3307" s="5"/>
    </row>
    <row r="3308" spans="1:7">
      <c r="A3308" s="4">
        <v>3307</v>
      </c>
      <c r="B3308" s="6">
        <v>42284</v>
      </c>
      <c r="C3308" s="12" t="s">
        <v>4331</v>
      </c>
      <c r="D3308" s="5">
        <v>10000000</v>
      </c>
      <c r="E3308" s="5">
        <v>17472</v>
      </c>
      <c r="F3308" s="5">
        <v>28048</v>
      </c>
      <c r="G3308" s="5"/>
    </row>
    <row r="3309" spans="1:7">
      <c r="A3309" s="4">
        <v>3308</v>
      </c>
      <c r="B3309" s="6" t="s">
        <v>549</v>
      </c>
      <c r="C3309" s="12" t="s">
        <v>4332</v>
      </c>
      <c r="D3309" s="5">
        <v>10000000</v>
      </c>
      <c r="E3309" s="5">
        <v>11894</v>
      </c>
      <c r="F3309" s="5">
        <v>11894</v>
      </c>
      <c r="G3309" s="5"/>
    </row>
    <row r="3310" spans="1:7">
      <c r="A3310" s="4">
        <v>3309</v>
      </c>
      <c r="B3310" s="6" t="s">
        <v>508</v>
      </c>
      <c r="C3310" s="12" t="s">
        <v>4333</v>
      </c>
      <c r="D3310" s="5">
        <v>10000000</v>
      </c>
      <c r="E3310" s="5">
        <v>9069</v>
      </c>
      <c r="F3310" s="5">
        <v>9069</v>
      </c>
      <c r="G3310" s="5"/>
    </row>
    <row r="3311" spans="1:7">
      <c r="A3311" s="4">
        <v>3310</v>
      </c>
      <c r="B3311" s="6" t="s">
        <v>864</v>
      </c>
      <c r="C3311" s="12" t="s">
        <v>4334</v>
      </c>
      <c r="D3311" s="5">
        <v>10000000</v>
      </c>
      <c r="E3311" s="5">
        <v>6422</v>
      </c>
      <c r="F3311" s="5">
        <v>1537479</v>
      </c>
      <c r="G3311" s="5"/>
    </row>
    <row r="3312" spans="1:7">
      <c r="A3312" s="4">
        <v>3311</v>
      </c>
      <c r="B3312" s="6">
        <v>40337</v>
      </c>
      <c r="C3312" s="12" t="s">
        <v>4335</v>
      </c>
      <c r="D3312" s="5">
        <v>10000000</v>
      </c>
      <c r="E3312" s="5">
        <v>4803</v>
      </c>
      <c r="F3312" s="5">
        <v>17704131</v>
      </c>
      <c r="G3312" s="5"/>
    </row>
    <row r="3313" spans="1:7">
      <c r="A3313" s="4">
        <v>3312</v>
      </c>
      <c r="B3313" s="6" t="s">
        <v>4336</v>
      </c>
      <c r="C3313" s="12" t="s">
        <v>4337</v>
      </c>
      <c r="D3313" s="5">
        <v>10000000</v>
      </c>
      <c r="E3313" s="4">
        <v>388</v>
      </c>
      <c r="F3313" s="5">
        <v>173613</v>
      </c>
      <c r="G3313" s="5"/>
    </row>
    <row r="3314" spans="1:7">
      <c r="A3314" s="4">
        <v>3313</v>
      </c>
      <c r="B3314" s="6" t="s">
        <v>2484</v>
      </c>
      <c r="C3314" s="12" t="s">
        <v>4338</v>
      </c>
      <c r="D3314" s="5">
        <v>10000000</v>
      </c>
      <c r="E3314" s="4">
        <v>0</v>
      </c>
      <c r="F3314" s="5">
        <v>15037867</v>
      </c>
      <c r="G3314" s="5"/>
    </row>
    <row r="3315" spans="1:7">
      <c r="A3315" s="4">
        <v>3314</v>
      </c>
      <c r="B3315" s="6">
        <v>39661</v>
      </c>
      <c r="C3315" s="12" t="s">
        <v>4339</v>
      </c>
      <c r="D3315" s="5">
        <v>10000000</v>
      </c>
      <c r="E3315" s="4">
        <v>0</v>
      </c>
      <c r="F3315" s="5">
        <v>8243567</v>
      </c>
      <c r="G3315" s="5"/>
    </row>
    <row r="3316" spans="1:7">
      <c r="A3316" s="4">
        <v>3315</v>
      </c>
      <c r="B3316" s="6">
        <v>40400</v>
      </c>
      <c r="C3316" s="12" t="s">
        <v>4340</v>
      </c>
      <c r="D3316" s="5">
        <v>10000000</v>
      </c>
      <c r="E3316" s="4">
        <v>0</v>
      </c>
      <c r="F3316" s="5">
        <v>1642939</v>
      </c>
      <c r="G3316" s="5"/>
    </row>
    <row r="3317" spans="1:7">
      <c r="A3317" s="4">
        <v>3316</v>
      </c>
      <c r="B3317" s="6" t="s">
        <v>4341</v>
      </c>
      <c r="C3317" s="12" t="s">
        <v>4342</v>
      </c>
      <c r="D3317" s="5">
        <v>10000000</v>
      </c>
      <c r="E3317" s="4">
        <v>0</v>
      </c>
      <c r="F3317" s="5">
        <v>1230542</v>
      </c>
      <c r="G3317" s="5"/>
    </row>
    <row r="3318" spans="1:7">
      <c r="A3318" s="4">
        <v>3317</v>
      </c>
      <c r="B3318" s="6" t="s">
        <v>3145</v>
      </c>
      <c r="C3318" s="12" t="s">
        <v>4343</v>
      </c>
      <c r="D3318" s="5">
        <v>10000000</v>
      </c>
      <c r="E3318" s="4">
        <v>0</v>
      </c>
      <c r="F3318" s="5">
        <v>997921</v>
      </c>
      <c r="G3318" s="5"/>
    </row>
    <row r="3319" spans="1:7">
      <c r="A3319" s="4">
        <v>3318</v>
      </c>
      <c r="B3319" s="6" t="s">
        <v>1177</v>
      </c>
      <c r="C3319" s="12" t="s">
        <v>4344</v>
      </c>
      <c r="D3319" s="5">
        <v>10000000</v>
      </c>
      <c r="E3319" s="4">
        <v>0</v>
      </c>
      <c r="F3319" s="5">
        <v>552641</v>
      </c>
      <c r="G3319" s="5"/>
    </row>
    <row r="3320" spans="1:7">
      <c r="A3320" s="4">
        <v>3319</v>
      </c>
      <c r="B3320" s="6">
        <v>42280</v>
      </c>
      <c r="C3320" s="12" t="s">
        <v>4345</v>
      </c>
      <c r="D3320" s="5">
        <v>10000000</v>
      </c>
      <c r="E3320" s="4">
        <v>0</v>
      </c>
      <c r="F3320" s="5">
        <v>314073</v>
      </c>
      <c r="G3320" s="5"/>
    </row>
    <row r="3321" spans="1:7">
      <c r="A3321" s="4">
        <v>3320</v>
      </c>
      <c r="B3321" s="6" t="s">
        <v>4346</v>
      </c>
      <c r="C3321" s="12" t="s">
        <v>4347</v>
      </c>
      <c r="D3321" s="5">
        <v>10000000</v>
      </c>
      <c r="E3321" s="4">
        <v>0</v>
      </c>
      <c r="F3321" s="5">
        <v>90909</v>
      </c>
      <c r="G3321" s="5"/>
    </row>
    <row r="3322" spans="1:7">
      <c r="A3322" s="4">
        <v>3321</v>
      </c>
      <c r="B3322" s="6" t="s">
        <v>4348</v>
      </c>
      <c r="C3322" s="12" t="s">
        <v>4349</v>
      </c>
      <c r="D3322" s="5">
        <v>10000000</v>
      </c>
      <c r="E3322" s="4">
        <v>0</v>
      </c>
      <c r="F3322" s="4">
        <v>0</v>
      </c>
    </row>
    <row r="3323" spans="1:7">
      <c r="A3323" s="4">
        <v>3322</v>
      </c>
      <c r="B3323" s="6" t="s">
        <v>2045</v>
      </c>
      <c r="C3323" s="12" t="s">
        <v>4350</v>
      </c>
      <c r="D3323" s="5">
        <v>10000000</v>
      </c>
      <c r="E3323" s="4">
        <v>0</v>
      </c>
      <c r="F3323" s="4">
        <v>0</v>
      </c>
    </row>
    <row r="3324" spans="1:7">
      <c r="A3324" s="4">
        <v>3323</v>
      </c>
      <c r="B3324" s="6">
        <v>39115</v>
      </c>
      <c r="C3324" s="12" t="s">
        <v>4351</v>
      </c>
      <c r="D3324" s="5">
        <v>10000000</v>
      </c>
      <c r="E3324" s="4">
        <v>0</v>
      </c>
      <c r="F3324" s="4">
        <v>0</v>
      </c>
    </row>
    <row r="3325" spans="1:7">
      <c r="A3325" s="4">
        <v>3324</v>
      </c>
      <c r="B3325" s="6" t="s">
        <v>2384</v>
      </c>
      <c r="C3325" s="12" t="s">
        <v>4352</v>
      </c>
      <c r="D3325" s="5">
        <v>10000000</v>
      </c>
      <c r="E3325" s="4">
        <v>0</v>
      </c>
      <c r="F3325" s="4">
        <v>0</v>
      </c>
    </row>
    <row r="3326" spans="1:7">
      <c r="A3326" s="4">
        <v>3325</v>
      </c>
      <c r="B3326" s="6">
        <v>41822</v>
      </c>
      <c r="C3326" s="12" t="s">
        <v>4353</v>
      </c>
      <c r="D3326" s="5">
        <v>10000000</v>
      </c>
      <c r="E3326" s="4">
        <v>0</v>
      </c>
      <c r="F3326" s="4">
        <v>0</v>
      </c>
    </row>
    <row r="3327" spans="1:7">
      <c r="A3327" s="4">
        <v>3326</v>
      </c>
      <c r="B3327" s="6" t="s">
        <v>4354</v>
      </c>
      <c r="C3327" s="12" t="s">
        <v>4355</v>
      </c>
      <c r="D3327" s="5">
        <v>10000000</v>
      </c>
      <c r="E3327" s="4">
        <v>0</v>
      </c>
      <c r="F3327" s="4">
        <v>0</v>
      </c>
    </row>
    <row r="3328" spans="1:7">
      <c r="A3328" s="4">
        <v>3327</v>
      </c>
      <c r="B3328" s="6" t="s">
        <v>4356</v>
      </c>
      <c r="C3328" s="12" t="s">
        <v>4357</v>
      </c>
      <c r="D3328" s="5">
        <v>10000000</v>
      </c>
      <c r="E3328" s="4">
        <v>0</v>
      </c>
      <c r="F3328" s="4">
        <v>0</v>
      </c>
    </row>
    <row r="3329" spans="1:7">
      <c r="A3329" s="4">
        <v>3328</v>
      </c>
      <c r="B3329" s="6">
        <v>42622</v>
      </c>
      <c r="C3329" s="12" t="s">
        <v>4358</v>
      </c>
      <c r="D3329" s="5">
        <v>10000000</v>
      </c>
      <c r="E3329" s="4">
        <v>0</v>
      </c>
      <c r="F3329" s="4">
        <v>0</v>
      </c>
    </row>
    <row r="3330" spans="1:7">
      <c r="A3330" s="4">
        <v>3329</v>
      </c>
      <c r="B3330" s="6" t="s">
        <v>2097</v>
      </c>
      <c r="C3330" s="12" t="s">
        <v>4359</v>
      </c>
      <c r="D3330" s="5">
        <v>9900000</v>
      </c>
      <c r="E3330" s="5">
        <v>458054</v>
      </c>
      <c r="F3330" s="5">
        <v>458054</v>
      </c>
      <c r="G3330" s="5"/>
    </row>
    <row r="3331" spans="1:7">
      <c r="A3331" s="4">
        <v>3330</v>
      </c>
      <c r="B3331" s="6">
        <v>39876</v>
      </c>
      <c r="C3331" s="12" t="s">
        <v>4360</v>
      </c>
      <c r="D3331" s="5">
        <v>9800000</v>
      </c>
      <c r="E3331" s="5">
        <v>16044025</v>
      </c>
      <c r="F3331" s="5">
        <v>17553055</v>
      </c>
      <c r="G3331" s="5"/>
    </row>
    <row r="3332" spans="1:7">
      <c r="A3332" s="4">
        <v>3331</v>
      </c>
      <c r="B3332" s="6" t="s">
        <v>1401</v>
      </c>
      <c r="C3332" s="12" t="s">
        <v>4361</v>
      </c>
      <c r="D3332" s="5">
        <v>9700000</v>
      </c>
      <c r="E3332" s="5">
        <v>6738954</v>
      </c>
      <c r="F3332" s="5">
        <v>36787044</v>
      </c>
      <c r="G3332" s="5"/>
    </row>
    <row r="3333" spans="1:7">
      <c r="A3333" s="4">
        <v>3332</v>
      </c>
      <c r="B3333" s="6" t="s">
        <v>1316</v>
      </c>
      <c r="C3333" s="12" t="s">
        <v>4362</v>
      </c>
      <c r="D3333" s="5">
        <v>9600000</v>
      </c>
      <c r="E3333" s="5">
        <v>2484186</v>
      </c>
      <c r="F3333" s="5">
        <v>5256839</v>
      </c>
      <c r="G3333" s="5"/>
    </row>
    <row r="3334" spans="1:7">
      <c r="A3334" s="4">
        <v>3333</v>
      </c>
      <c r="B3334" s="6">
        <v>36861</v>
      </c>
      <c r="C3334" s="12" t="s">
        <v>4363</v>
      </c>
      <c r="D3334" s="5">
        <v>9500000</v>
      </c>
      <c r="E3334" s="5">
        <v>57176582</v>
      </c>
      <c r="F3334" s="5">
        <v>59675307</v>
      </c>
      <c r="G3334" s="5"/>
    </row>
    <row r="3335" spans="1:7">
      <c r="A3335" s="4">
        <v>3334</v>
      </c>
      <c r="B3335" s="6" t="s">
        <v>4364</v>
      </c>
      <c r="C3335" s="12" t="s">
        <v>4365</v>
      </c>
      <c r="D3335" s="5">
        <v>9500000</v>
      </c>
      <c r="E3335" s="5">
        <v>43100000</v>
      </c>
      <c r="F3335" s="5">
        <v>111600000</v>
      </c>
      <c r="G3335" s="5"/>
    </row>
    <row r="3336" spans="1:7">
      <c r="A3336" s="4">
        <v>3335</v>
      </c>
      <c r="B3336" s="6">
        <v>32422</v>
      </c>
      <c r="C3336" s="12" t="s">
        <v>4366</v>
      </c>
      <c r="D3336" s="5">
        <v>9500000</v>
      </c>
      <c r="E3336" s="5">
        <v>14114000</v>
      </c>
      <c r="F3336" s="5">
        <v>14114000</v>
      </c>
      <c r="G3336" s="5"/>
    </row>
    <row r="3337" spans="1:7">
      <c r="A3337" s="4">
        <v>3336</v>
      </c>
      <c r="B3337" s="6" t="s">
        <v>1656</v>
      </c>
      <c r="C3337" s="12" t="s">
        <v>4367</v>
      </c>
      <c r="D3337" s="5">
        <v>9500000</v>
      </c>
      <c r="E3337" s="5">
        <v>3573673</v>
      </c>
      <c r="F3337" s="5">
        <v>5278632</v>
      </c>
      <c r="G3337" s="5"/>
    </row>
    <row r="3338" spans="1:7">
      <c r="A3338" s="4">
        <v>3337</v>
      </c>
      <c r="B3338" s="6" t="s">
        <v>4368</v>
      </c>
      <c r="C3338" s="12" t="s">
        <v>4369</v>
      </c>
      <c r="D3338" s="5">
        <v>9500000</v>
      </c>
      <c r="E3338" s="5">
        <v>113682</v>
      </c>
      <c r="F3338" s="5">
        <v>118482</v>
      </c>
      <c r="G3338" s="5"/>
    </row>
    <row r="3339" spans="1:7">
      <c r="A3339" s="4">
        <v>3338</v>
      </c>
      <c r="B3339" s="6" t="s">
        <v>2489</v>
      </c>
      <c r="C3339" s="12" t="s">
        <v>4370</v>
      </c>
      <c r="D3339" s="5">
        <v>9500000</v>
      </c>
      <c r="E3339" s="4">
        <v>0</v>
      </c>
      <c r="F3339" s="4">
        <v>0</v>
      </c>
    </row>
    <row r="3340" spans="1:7">
      <c r="A3340" s="4">
        <v>3339</v>
      </c>
      <c r="B3340" s="6">
        <v>23203</v>
      </c>
      <c r="C3340" s="12" t="s">
        <v>4371</v>
      </c>
      <c r="D3340" s="5">
        <v>9400000</v>
      </c>
      <c r="E3340" s="5">
        <v>46300000</v>
      </c>
      <c r="F3340" s="5">
        <v>60000000</v>
      </c>
      <c r="G3340" s="5"/>
    </row>
    <row r="3341" spans="1:7">
      <c r="A3341" s="4">
        <v>3340</v>
      </c>
      <c r="B3341" s="6">
        <v>38787</v>
      </c>
      <c r="C3341" s="12" t="s">
        <v>4372</v>
      </c>
      <c r="D3341" s="5">
        <v>9400000</v>
      </c>
      <c r="E3341" s="5">
        <v>12899867</v>
      </c>
      <c r="F3341" s="5">
        <v>87226613</v>
      </c>
      <c r="G3341" s="5"/>
    </row>
    <row r="3342" spans="1:7">
      <c r="A3342" s="4">
        <v>3341</v>
      </c>
      <c r="B3342" s="6">
        <v>40858</v>
      </c>
      <c r="C3342" s="12" t="s">
        <v>4373</v>
      </c>
      <c r="D3342" s="5">
        <v>9400000</v>
      </c>
      <c r="E3342" s="5">
        <v>3030848</v>
      </c>
      <c r="F3342" s="5">
        <v>21817298</v>
      </c>
      <c r="G3342" s="5"/>
    </row>
    <row r="3343" spans="1:7">
      <c r="A3343" s="4">
        <v>3342</v>
      </c>
      <c r="B3343" s="6">
        <v>29775</v>
      </c>
      <c r="C3343" s="12" t="s">
        <v>4374</v>
      </c>
      <c r="D3343" s="5">
        <v>9300000</v>
      </c>
      <c r="E3343" s="5">
        <v>19571091</v>
      </c>
      <c r="F3343" s="5">
        <v>19571091</v>
      </c>
      <c r="G3343" s="5"/>
    </row>
    <row r="3344" spans="1:7">
      <c r="A3344" s="4">
        <v>3343</v>
      </c>
      <c r="B3344" s="6" t="s">
        <v>4375</v>
      </c>
      <c r="C3344" s="12" t="s">
        <v>4376</v>
      </c>
      <c r="D3344" s="5">
        <v>9200000</v>
      </c>
      <c r="E3344" s="5">
        <v>3047539</v>
      </c>
      <c r="F3344" s="5">
        <v>5797456</v>
      </c>
      <c r="G3344" s="5"/>
    </row>
    <row r="3345" spans="1:7">
      <c r="A3345" s="4">
        <v>3344</v>
      </c>
      <c r="B3345" s="6" t="s">
        <v>2298</v>
      </c>
      <c r="C3345" s="12" t="s">
        <v>4377</v>
      </c>
      <c r="D3345" s="5">
        <v>9200000</v>
      </c>
      <c r="E3345" s="5">
        <v>2684904</v>
      </c>
      <c r="F3345" s="5">
        <v>4204857</v>
      </c>
      <c r="G3345" s="5"/>
    </row>
    <row r="3346" spans="1:7">
      <c r="A3346" s="4">
        <v>3345</v>
      </c>
      <c r="B3346" s="6" t="s">
        <v>169</v>
      </c>
      <c r="C3346" s="12" t="s">
        <v>4378</v>
      </c>
      <c r="D3346" s="5">
        <v>9200000</v>
      </c>
      <c r="E3346" s="5">
        <v>1685269</v>
      </c>
      <c r="F3346" s="5">
        <v>17155193</v>
      </c>
      <c r="G3346" s="5"/>
    </row>
    <row r="3347" spans="1:7">
      <c r="A3347" s="4">
        <v>3346</v>
      </c>
      <c r="B3347" s="6" t="s">
        <v>3843</v>
      </c>
      <c r="C3347" s="12" t="s">
        <v>4379</v>
      </c>
      <c r="D3347" s="5">
        <v>9100000</v>
      </c>
      <c r="E3347" s="4">
        <v>0</v>
      </c>
      <c r="F3347" s="5">
        <v>20927794</v>
      </c>
      <c r="G3347" s="5"/>
    </row>
    <row r="3348" spans="1:7">
      <c r="A3348" s="4">
        <v>3347</v>
      </c>
      <c r="B3348" s="6" t="s">
        <v>2484</v>
      </c>
      <c r="C3348" s="12" t="s">
        <v>4380</v>
      </c>
      <c r="D3348" s="5">
        <v>9100000</v>
      </c>
      <c r="E3348" s="4">
        <v>0</v>
      </c>
      <c r="F3348" s="5">
        <v>18872126</v>
      </c>
      <c r="G3348" s="5"/>
    </row>
    <row r="3349" spans="1:7">
      <c r="A3349" s="4">
        <v>3348</v>
      </c>
      <c r="B3349" s="6" t="s">
        <v>3943</v>
      </c>
      <c r="C3349" s="12" t="s">
        <v>4381</v>
      </c>
      <c r="D3349" s="5">
        <v>9000000</v>
      </c>
      <c r="E3349" s="5">
        <v>80930630</v>
      </c>
      <c r="F3349" s="5">
        <v>203630630</v>
      </c>
      <c r="G3349" s="5"/>
    </row>
    <row r="3350" spans="1:7">
      <c r="A3350" s="4">
        <v>3349</v>
      </c>
      <c r="B3350" s="6" t="s">
        <v>3487</v>
      </c>
      <c r="C3350" s="12" t="s">
        <v>4382</v>
      </c>
      <c r="D3350" s="5">
        <v>9000000</v>
      </c>
      <c r="E3350" s="5">
        <v>80571655</v>
      </c>
      <c r="F3350" s="5">
        <v>107967319</v>
      </c>
      <c r="G3350" s="5"/>
    </row>
    <row r="3351" spans="1:7">
      <c r="A3351" s="4">
        <v>3350</v>
      </c>
      <c r="B3351" s="6">
        <v>25934</v>
      </c>
      <c r="C3351" s="12" t="s">
        <v>4383</v>
      </c>
      <c r="D3351" s="5">
        <v>9000000</v>
      </c>
      <c r="E3351" s="5">
        <v>80500000</v>
      </c>
      <c r="F3351" s="5">
        <v>80500000</v>
      </c>
      <c r="G3351" s="5"/>
    </row>
    <row r="3352" spans="1:7">
      <c r="A3352" s="4">
        <v>3351</v>
      </c>
      <c r="B3352" s="6" t="s">
        <v>1473</v>
      </c>
      <c r="C3352" s="12" t="s">
        <v>4384</v>
      </c>
      <c r="D3352" s="5">
        <v>9000000</v>
      </c>
      <c r="E3352" s="5">
        <v>71562550</v>
      </c>
      <c r="F3352" s="5">
        <v>111533636</v>
      </c>
      <c r="G3352" s="5"/>
    </row>
    <row r="3353" spans="1:7">
      <c r="A3353" s="4">
        <v>3352</v>
      </c>
      <c r="B3353" s="6" t="s">
        <v>4385</v>
      </c>
      <c r="C3353" s="12" t="s">
        <v>4386</v>
      </c>
      <c r="D3353" s="5">
        <v>9000000</v>
      </c>
      <c r="E3353" s="5">
        <v>63600000</v>
      </c>
      <c r="F3353" s="5">
        <v>141200000</v>
      </c>
      <c r="G3353" s="5"/>
    </row>
    <row r="3354" spans="1:7">
      <c r="A3354" s="4">
        <v>3353</v>
      </c>
      <c r="B3354" s="6" t="s">
        <v>1277</v>
      </c>
      <c r="C3354" s="12" t="s">
        <v>4387</v>
      </c>
      <c r="D3354" s="5">
        <v>9000000</v>
      </c>
      <c r="E3354" s="5">
        <v>52597610</v>
      </c>
      <c r="F3354" s="5">
        <v>83051676</v>
      </c>
      <c r="G3354" s="5"/>
    </row>
    <row r="3355" spans="1:7">
      <c r="A3355" s="4">
        <v>3354</v>
      </c>
      <c r="B3355" s="6">
        <v>35227</v>
      </c>
      <c r="C3355" s="12" t="s">
        <v>4388</v>
      </c>
      <c r="D3355" s="5">
        <v>9000000</v>
      </c>
      <c r="E3355" s="5">
        <v>36049108</v>
      </c>
      <c r="F3355" s="5">
        <v>36049108</v>
      </c>
      <c r="G3355" s="5"/>
    </row>
    <row r="3356" spans="1:7">
      <c r="A3356" s="4">
        <v>3355</v>
      </c>
      <c r="B3356" s="6" t="s">
        <v>2284</v>
      </c>
      <c r="C3356" s="12" t="s">
        <v>4389</v>
      </c>
      <c r="D3356" s="5">
        <v>9000000</v>
      </c>
      <c r="E3356" s="5">
        <v>34102780</v>
      </c>
      <c r="F3356" s="5">
        <v>34572780</v>
      </c>
      <c r="G3356" s="5"/>
    </row>
    <row r="3357" spans="1:7">
      <c r="A3357" s="4">
        <v>3356</v>
      </c>
      <c r="B3357" s="6">
        <v>32397</v>
      </c>
      <c r="C3357" s="12" t="s">
        <v>4390</v>
      </c>
      <c r="D3357" s="5">
        <v>9000000</v>
      </c>
      <c r="E3357" s="5">
        <v>33244684</v>
      </c>
      <c r="F3357" s="5">
        <v>44196684</v>
      </c>
      <c r="G3357" s="5"/>
    </row>
    <row r="3358" spans="1:7">
      <c r="A3358" s="4">
        <v>3357</v>
      </c>
      <c r="B3358" s="6" t="s">
        <v>150</v>
      </c>
      <c r="C3358" s="12" t="s">
        <v>4391</v>
      </c>
      <c r="D3358" s="5">
        <v>9000000</v>
      </c>
      <c r="E3358" s="5">
        <v>24538513</v>
      </c>
      <c r="F3358" s="5">
        <v>36535837</v>
      </c>
      <c r="G3358" s="5"/>
    </row>
    <row r="3359" spans="1:7">
      <c r="A3359" s="4">
        <v>3358</v>
      </c>
      <c r="B3359" s="6">
        <v>41710</v>
      </c>
      <c r="C3359" s="12" t="s">
        <v>4392</v>
      </c>
      <c r="D3359" s="5">
        <v>9000000</v>
      </c>
      <c r="E3359" s="5">
        <v>21571189</v>
      </c>
      <c r="F3359" s="5">
        <v>21571189</v>
      </c>
      <c r="G3359" s="5"/>
    </row>
    <row r="3360" spans="1:7">
      <c r="A3360" s="4">
        <v>3359</v>
      </c>
      <c r="B3360" s="6" t="s">
        <v>4393</v>
      </c>
      <c r="C3360" s="12" t="s">
        <v>4394</v>
      </c>
      <c r="D3360" s="5">
        <v>9000000</v>
      </c>
      <c r="E3360" s="5">
        <v>20035310</v>
      </c>
      <c r="F3360" s="5">
        <v>20035310</v>
      </c>
      <c r="G3360" s="5"/>
    </row>
    <row r="3361" spans="1:7">
      <c r="A3361" s="4">
        <v>3360</v>
      </c>
      <c r="B3361" s="6" t="s">
        <v>767</v>
      </c>
      <c r="C3361" s="12" t="s">
        <v>4395</v>
      </c>
      <c r="D3361" s="5">
        <v>9000000</v>
      </c>
      <c r="E3361" s="5">
        <v>18225165</v>
      </c>
      <c r="F3361" s="5">
        <v>18225165</v>
      </c>
      <c r="G3361" s="5"/>
    </row>
    <row r="3362" spans="1:7">
      <c r="A3362" s="4">
        <v>3361</v>
      </c>
      <c r="B3362" s="6" t="s">
        <v>2559</v>
      </c>
      <c r="C3362" s="12" t="s">
        <v>4396</v>
      </c>
      <c r="D3362" s="5">
        <v>9000000</v>
      </c>
      <c r="E3362" s="5">
        <v>17804273</v>
      </c>
      <c r="F3362" s="5">
        <v>17804273</v>
      </c>
      <c r="G3362" s="5"/>
    </row>
    <row r="3363" spans="1:7">
      <c r="A3363" s="4">
        <v>3362</v>
      </c>
      <c r="B3363" s="6" t="s">
        <v>1891</v>
      </c>
      <c r="C3363" s="12" t="s">
        <v>4397</v>
      </c>
      <c r="D3363" s="5">
        <v>9000000</v>
      </c>
      <c r="E3363" s="5">
        <v>16963963</v>
      </c>
      <c r="F3363" s="5">
        <v>28773637</v>
      </c>
      <c r="G3363" s="5"/>
    </row>
    <row r="3364" spans="1:7">
      <c r="A3364" s="4">
        <v>3363</v>
      </c>
      <c r="B3364" s="6" t="s">
        <v>832</v>
      </c>
      <c r="C3364" s="12" t="s">
        <v>4398</v>
      </c>
      <c r="D3364" s="5">
        <v>9000000</v>
      </c>
      <c r="E3364" s="5">
        <v>16235738</v>
      </c>
      <c r="F3364" s="5">
        <v>16235738</v>
      </c>
      <c r="G3364" s="5"/>
    </row>
    <row r="3365" spans="1:7">
      <c r="A3365" s="4">
        <v>3364</v>
      </c>
      <c r="B3365" s="6" t="s">
        <v>4399</v>
      </c>
      <c r="C3365" s="12" t="s">
        <v>4400</v>
      </c>
      <c r="D3365" s="5">
        <v>9000000</v>
      </c>
      <c r="E3365" s="5">
        <v>13075390</v>
      </c>
      <c r="F3365" s="5">
        <v>13075390</v>
      </c>
      <c r="G3365" s="5"/>
    </row>
    <row r="3366" spans="1:7">
      <c r="A3366" s="4">
        <v>3365</v>
      </c>
      <c r="B3366" s="6" t="s">
        <v>232</v>
      </c>
      <c r="C3366" s="12" t="s">
        <v>4401</v>
      </c>
      <c r="D3366" s="5">
        <v>9000000</v>
      </c>
      <c r="E3366" s="5">
        <v>12232382</v>
      </c>
      <c r="F3366" s="5">
        <v>12512317</v>
      </c>
      <c r="G3366" s="5"/>
    </row>
    <row r="3367" spans="1:7">
      <c r="A3367" s="4">
        <v>3366</v>
      </c>
      <c r="B3367" s="6">
        <v>40824</v>
      </c>
      <c r="C3367" s="12" t="s">
        <v>4402</v>
      </c>
      <c r="D3367" s="5">
        <v>9000000</v>
      </c>
      <c r="E3367" s="5">
        <v>11862398</v>
      </c>
      <c r="F3367" s="5">
        <v>17462398</v>
      </c>
      <c r="G3367" s="5"/>
    </row>
    <row r="3368" spans="1:7">
      <c r="A3368" s="4">
        <v>3367</v>
      </c>
      <c r="B3368" s="6">
        <v>32731</v>
      </c>
      <c r="C3368" s="12" t="s">
        <v>4403</v>
      </c>
      <c r="D3368" s="5">
        <v>9000000</v>
      </c>
      <c r="E3368" s="5">
        <v>10161099</v>
      </c>
      <c r="F3368" s="5">
        <v>10176701</v>
      </c>
      <c r="G3368" s="5"/>
    </row>
    <row r="3369" spans="1:7">
      <c r="A3369" s="4">
        <v>3368</v>
      </c>
      <c r="B3369" s="6" t="s">
        <v>4404</v>
      </c>
      <c r="C3369" s="12" t="s">
        <v>4405</v>
      </c>
      <c r="D3369" s="5">
        <v>9000000</v>
      </c>
      <c r="E3369" s="5">
        <v>6623082</v>
      </c>
      <c r="F3369" s="5">
        <v>10642023</v>
      </c>
      <c r="G3369" s="5"/>
    </row>
    <row r="3370" spans="1:7">
      <c r="A3370" s="4">
        <v>3369</v>
      </c>
      <c r="B3370" s="6" t="s">
        <v>1414</v>
      </c>
      <c r="C3370" s="12" t="s">
        <v>4406</v>
      </c>
      <c r="D3370" s="5">
        <v>9000000</v>
      </c>
      <c r="E3370" s="5">
        <v>6126237</v>
      </c>
      <c r="F3370" s="5">
        <v>12657377</v>
      </c>
      <c r="G3370" s="5"/>
    </row>
    <row r="3371" spans="1:7">
      <c r="A3371" s="4">
        <v>3370</v>
      </c>
      <c r="B3371" s="6">
        <v>36747</v>
      </c>
      <c r="C3371" s="12" t="s">
        <v>4407</v>
      </c>
      <c r="D3371" s="5">
        <v>9000000</v>
      </c>
      <c r="E3371" s="5">
        <v>6047856</v>
      </c>
      <c r="F3371" s="5">
        <v>13061935</v>
      </c>
      <c r="G3371" s="5"/>
    </row>
    <row r="3372" spans="1:7">
      <c r="A3372" s="4">
        <v>3371</v>
      </c>
      <c r="B3372" s="6" t="s">
        <v>1069</v>
      </c>
      <c r="C3372" s="12" t="s">
        <v>4408</v>
      </c>
      <c r="D3372" s="5">
        <v>9000000</v>
      </c>
      <c r="E3372" s="5">
        <v>4886216</v>
      </c>
      <c r="F3372" s="5">
        <v>4934104</v>
      </c>
      <c r="G3372" s="5"/>
    </row>
    <row r="3373" spans="1:7">
      <c r="A3373" s="4">
        <v>3372</v>
      </c>
      <c r="B3373" s="6" t="s">
        <v>2806</v>
      </c>
      <c r="C3373" s="12" t="s">
        <v>4409</v>
      </c>
      <c r="D3373" s="5">
        <v>9000000</v>
      </c>
      <c r="E3373" s="5">
        <v>4777465</v>
      </c>
      <c r="F3373" s="5">
        <v>4777465</v>
      </c>
      <c r="G3373" s="5"/>
    </row>
    <row r="3374" spans="1:7">
      <c r="A3374" s="4">
        <v>3373</v>
      </c>
      <c r="B3374" s="6" t="s">
        <v>4410</v>
      </c>
      <c r="C3374" s="12" t="s">
        <v>4411</v>
      </c>
      <c r="D3374" s="5">
        <v>9000000</v>
      </c>
      <c r="E3374" s="5">
        <v>4333569</v>
      </c>
      <c r="F3374" s="5">
        <v>4333569</v>
      </c>
      <c r="G3374" s="5"/>
    </row>
    <row r="3375" spans="1:7">
      <c r="A3375" s="4">
        <v>3374</v>
      </c>
      <c r="B3375" s="6">
        <v>39328</v>
      </c>
      <c r="C3375" s="12" t="s">
        <v>4412</v>
      </c>
      <c r="D3375" s="5">
        <v>9000000</v>
      </c>
      <c r="E3375" s="5">
        <v>3438735</v>
      </c>
      <c r="F3375" s="5">
        <v>3438735</v>
      </c>
      <c r="G3375" s="5"/>
    </row>
    <row r="3376" spans="1:7">
      <c r="A3376" s="4">
        <v>3375</v>
      </c>
      <c r="B3376" s="6" t="s">
        <v>2323</v>
      </c>
      <c r="C3376" s="12" t="s">
        <v>4413</v>
      </c>
      <c r="D3376" s="5">
        <v>9000000</v>
      </c>
      <c r="E3376" s="5">
        <v>3134509</v>
      </c>
      <c r="F3376" s="5">
        <v>3134509</v>
      </c>
      <c r="G3376" s="5"/>
    </row>
    <row r="3377" spans="1:7">
      <c r="A3377" s="4">
        <v>3376</v>
      </c>
      <c r="B3377" s="6">
        <v>39088</v>
      </c>
      <c r="C3377" s="12" t="s">
        <v>4414</v>
      </c>
      <c r="D3377" s="5">
        <v>9000000</v>
      </c>
      <c r="E3377" s="5">
        <v>2956339</v>
      </c>
      <c r="F3377" s="5">
        <v>3922043</v>
      </c>
      <c r="G3377" s="5"/>
    </row>
    <row r="3378" spans="1:7">
      <c r="A3378" s="4">
        <v>3377</v>
      </c>
      <c r="B3378" s="6" t="s">
        <v>2236</v>
      </c>
      <c r="C3378" s="12" t="s">
        <v>4415</v>
      </c>
      <c r="D3378" s="5">
        <v>9000000</v>
      </c>
      <c r="E3378" s="5">
        <v>1530535</v>
      </c>
      <c r="F3378" s="5">
        <v>2548378</v>
      </c>
      <c r="G3378" s="5"/>
    </row>
    <row r="3379" spans="1:7">
      <c r="A3379" s="4">
        <v>3378</v>
      </c>
      <c r="B3379" s="6" t="s">
        <v>784</v>
      </c>
      <c r="C3379" s="12" t="s">
        <v>4416</v>
      </c>
      <c r="D3379" s="5">
        <v>9000000</v>
      </c>
      <c r="E3379" s="5">
        <v>1069318</v>
      </c>
      <c r="F3379" s="5">
        <v>1069318</v>
      </c>
      <c r="G3379" s="5"/>
    </row>
    <row r="3380" spans="1:7">
      <c r="A3380" s="4">
        <v>3379</v>
      </c>
      <c r="B3380" s="6">
        <v>35957</v>
      </c>
      <c r="C3380" s="12" t="s">
        <v>4417</v>
      </c>
      <c r="D3380" s="5">
        <v>9000000</v>
      </c>
      <c r="E3380" s="5">
        <v>1053788</v>
      </c>
      <c r="F3380" s="5">
        <v>4313644</v>
      </c>
      <c r="G3380" s="5"/>
    </row>
    <row r="3381" spans="1:7">
      <c r="A3381" s="4">
        <v>3380</v>
      </c>
      <c r="B3381" s="6" t="s">
        <v>73</v>
      </c>
      <c r="C3381" s="12" t="s">
        <v>4418</v>
      </c>
      <c r="D3381" s="5">
        <v>9000000</v>
      </c>
      <c r="E3381" s="5">
        <v>883887</v>
      </c>
      <c r="F3381" s="5">
        <v>883887</v>
      </c>
      <c r="G3381" s="5"/>
    </row>
    <row r="3382" spans="1:7">
      <c r="A3382" s="4">
        <v>3381</v>
      </c>
      <c r="B3382" s="6" t="s">
        <v>3241</v>
      </c>
      <c r="C3382" s="12" t="s">
        <v>4419</v>
      </c>
      <c r="D3382" s="5">
        <v>9000000</v>
      </c>
      <c r="E3382" s="5">
        <v>734249</v>
      </c>
      <c r="F3382" s="5">
        <v>734249</v>
      </c>
      <c r="G3382" s="5"/>
    </row>
    <row r="3383" spans="1:7">
      <c r="A3383" s="4">
        <v>3382</v>
      </c>
      <c r="B3383" s="6" t="s">
        <v>291</v>
      </c>
      <c r="C3383" s="12" t="s">
        <v>4420</v>
      </c>
      <c r="D3383" s="5">
        <v>9000000</v>
      </c>
      <c r="E3383" s="5">
        <v>454255</v>
      </c>
      <c r="F3383" s="5">
        <v>454255</v>
      </c>
      <c r="G3383" s="5"/>
    </row>
    <row r="3384" spans="1:7">
      <c r="A3384" s="4">
        <v>3383</v>
      </c>
      <c r="B3384" s="6" t="s">
        <v>4421</v>
      </c>
      <c r="C3384" s="12" t="s">
        <v>4422</v>
      </c>
      <c r="D3384" s="5">
        <v>9000000</v>
      </c>
      <c r="E3384" s="5">
        <v>349618</v>
      </c>
      <c r="F3384" s="5">
        <v>349618</v>
      </c>
      <c r="G3384" s="5"/>
    </row>
    <row r="3385" spans="1:7">
      <c r="A3385" s="4">
        <v>3384</v>
      </c>
      <c r="B3385" s="6" t="s">
        <v>1592</v>
      </c>
      <c r="C3385" s="12" t="s">
        <v>4423</v>
      </c>
      <c r="D3385" s="5">
        <v>9000000</v>
      </c>
      <c r="E3385" s="5">
        <v>208163</v>
      </c>
      <c r="F3385" s="5">
        <v>208163</v>
      </c>
      <c r="G3385" s="5"/>
    </row>
    <row r="3386" spans="1:7">
      <c r="A3386" s="4">
        <v>3385</v>
      </c>
      <c r="B3386" s="6" t="s">
        <v>3118</v>
      </c>
      <c r="C3386" s="12" t="s">
        <v>4424</v>
      </c>
      <c r="D3386" s="5">
        <v>9000000</v>
      </c>
      <c r="E3386" s="5">
        <v>184255</v>
      </c>
      <c r="F3386" s="5">
        <v>184255</v>
      </c>
      <c r="G3386" s="5"/>
    </row>
    <row r="3387" spans="1:7">
      <c r="A3387" s="4">
        <v>3386</v>
      </c>
      <c r="B3387" s="6">
        <v>40300</v>
      </c>
      <c r="C3387" s="12" t="s">
        <v>4425</v>
      </c>
      <c r="D3387" s="5">
        <v>9000000</v>
      </c>
      <c r="E3387" s="5">
        <v>148826</v>
      </c>
      <c r="F3387" s="5">
        <v>148826</v>
      </c>
      <c r="G3387" s="5"/>
    </row>
    <row r="3388" spans="1:7">
      <c r="A3388" s="4">
        <v>3387</v>
      </c>
      <c r="B3388" s="6" t="s">
        <v>904</v>
      </c>
      <c r="C3388" s="12" t="s">
        <v>4426</v>
      </c>
      <c r="D3388" s="5">
        <v>9000000</v>
      </c>
      <c r="E3388" s="5">
        <v>148089</v>
      </c>
      <c r="F3388" s="5">
        <v>1635241</v>
      </c>
      <c r="G3388" s="5"/>
    </row>
    <row r="3389" spans="1:7">
      <c r="A3389" s="4">
        <v>3388</v>
      </c>
      <c r="B3389" s="6">
        <v>40213</v>
      </c>
      <c r="C3389" s="12" t="s">
        <v>4427</v>
      </c>
      <c r="D3389" s="5">
        <v>9000000</v>
      </c>
      <c r="E3389" s="5">
        <v>70066</v>
      </c>
      <c r="F3389" s="5">
        <v>85527</v>
      </c>
      <c r="G3389" s="5"/>
    </row>
    <row r="3390" spans="1:7">
      <c r="A3390" s="4">
        <v>3389</v>
      </c>
      <c r="B3390" s="6" t="s">
        <v>769</v>
      </c>
      <c r="C3390" s="12" t="s">
        <v>4428</v>
      </c>
      <c r="D3390" s="5">
        <v>9000000</v>
      </c>
      <c r="E3390" s="5">
        <v>14443</v>
      </c>
      <c r="F3390" s="5">
        <v>14443</v>
      </c>
      <c r="G3390" s="5"/>
    </row>
    <row r="3391" spans="1:7">
      <c r="A3391" s="4">
        <v>3390</v>
      </c>
      <c r="B3391" s="6">
        <v>42221</v>
      </c>
      <c r="C3391" s="12" t="s">
        <v>4429</v>
      </c>
      <c r="D3391" s="5">
        <v>9000000</v>
      </c>
      <c r="E3391" s="5">
        <v>1242</v>
      </c>
      <c r="F3391" s="5">
        <v>1242</v>
      </c>
      <c r="G3391" s="5"/>
    </row>
    <row r="3392" spans="1:7">
      <c r="A3392" s="4">
        <v>3391</v>
      </c>
      <c r="B3392" s="6" t="s">
        <v>4430</v>
      </c>
      <c r="C3392" s="12" t="s">
        <v>4431</v>
      </c>
      <c r="D3392" s="5">
        <v>9000000</v>
      </c>
      <c r="E3392" s="4">
        <v>0</v>
      </c>
      <c r="F3392" s="5">
        <v>3440939</v>
      </c>
      <c r="G3392" s="5"/>
    </row>
    <row r="3393" spans="1:7">
      <c r="A3393" s="4">
        <v>3392</v>
      </c>
      <c r="B3393" s="6" t="s">
        <v>4432</v>
      </c>
      <c r="C3393" s="12" t="s">
        <v>4433</v>
      </c>
      <c r="D3393" s="5">
        <v>9000000</v>
      </c>
      <c r="E3393" s="4">
        <v>0</v>
      </c>
      <c r="F3393" s="5">
        <v>2243</v>
      </c>
      <c r="G3393" s="5"/>
    </row>
    <row r="3394" spans="1:7">
      <c r="A3394" s="4">
        <v>3393</v>
      </c>
      <c r="B3394" s="6">
        <v>25121</v>
      </c>
      <c r="C3394" s="12" t="s">
        <v>4434</v>
      </c>
      <c r="D3394" s="5">
        <v>9000000</v>
      </c>
      <c r="E3394" s="4">
        <v>0</v>
      </c>
      <c r="F3394" s="4">
        <v>0</v>
      </c>
    </row>
    <row r="3395" spans="1:7">
      <c r="A3395" s="4">
        <v>3394</v>
      </c>
      <c r="B3395" s="6">
        <v>41276</v>
      </c>
      <c r="C3395" s="12" t="s">
        <v>4435</v>
      </c>
      <c r="D3395" s="5">
        <v>9000000</v>
      </c>
      <c r="E3395" s="4">
        <v>0</v>
      </c>
      <c r="F3395" s="4">
        <v>0</v>
      </c>
    </row>
    <row r="3396" spans="1:7">
      <c r="A3396" s="4">
        <v>3395</v>
      </c>
      <c r="B3396" s="6" t="s">
        <v>75</v>
      </c>
      <c r="C3396" s="12" t="s">
        <v>4436</v>
      </c>
      <c r="D3396" s="5">
        <v>8900000</v>
      </c>
      <c r="E3396" s="5">
        <v>176988</v>
      </c>
      <c r="F3396" s="5">
        <v>22744132</v>
      </c>
      <c r="G3396" s="5"/>
    </row>
    <row r="3397" spans="1:7">
      <c r="A3397" s="4">
        <v>3396</v>
      </c>
      <c r="B3397" s="6" t="s">
        <v>2812</v>
      </c>
      <c r="C3397" s="12" t="s">
        <v>2159</v>
      </c>
      <c r="D3397" s="5">
        <v>8900000</v>
      </c>
      <c r="E3397" s="5">
        <v>50136</v>
      </c>
      <c r="F3397" s="5">
        <v>3324184</v>
      </c>
      <c r="G3397" s="5"/>
    </row>
    <row r="3398" spans="1:7">
      <c r="A3398" s="4">
        <v>3397</v>
      </c>
      <c r="B3398" s="6" t="s">
        <v>4437</v>
      </c>
      <c r="C3398" s="12" t="s">
        <v>4438</v>
      </c>
      <c r="D3398" s="5">
        <v>8900000</v>
      </c>
      <c r="E3398" s="4">
        <v>0</v>
      </c>
      <c r="F3398" s="4">
        <v>0</v>
      </c>
    </row>
    <row r="3399" spans="1:7">
      <c r="A3399" s="4">
        <v>3398</v>
      </c>
      <c r="B3399" s="6" t="s">
        <v>4439</v>
      </c>
      <c r="C3399" s="12" t="s">
        <v>4440</v>
      </c>
      <c r="D3399" s="5">
        <v>8800000</v>
      </c>
      <c r="E3399" s="5">
        <v>174803506</v>
      </c>
      <c r="F3399" s="5">
        <v>328203506</v>
      </c>
      <c r="G3399" s="5"/>
    </row>
    <row r="3400" spans="1:7">
      <c r="A3400" s="4">
        <v>3399</v>
      </c>
      <c r="B3400" s="6" t="s">
        <v>2292</v>
      </c>
      <c r="C3400" s="12" t="s">
        <v>4441</v>
      </c>
      <c r="D3400" s="5">
        <v>8800000</v>
      </c>
      <c r="E3400" s="4">
        <v>0</v>
      </c>
      <c r="F3400" s="4">
        <v>0</v>
      </c>
    </row>
    <row r="3401" spans="1:7">
      <c r="A3401" s="4">
        <v>3400</v>
      </c>
      <c r="B3401" s="6" t="s">
        <v>3825</v>
      </c>
      <c r="C3401" s="12" t="s">
        <v>4442</v>
      </c>
      <c r="D3401" s="5">
        <v>8600000</v>
      </c>
      <c r="E3401" s="5">
        <v>14373825</v>
      </c>
      <c r="F3401" s="5">
        <v>32968648</v>
      </c>
      <c r="G3401" s="5"/>
    </row>
    <row r="3402" spans="1:7">
      <c r="A3402" s="4">
        <v>3401</v>
      </c>
      <c r="B3402" s="6" t="s">
        <v>4443</v>
      </c>
      <c r="C3402" s="12" t="s">
        <v>4444</v>
      </c>
      <c r="D3402" s="5">
        <v>8500000</v>
      </c>
      <c r="E3402" s="5">
        <v>39471742</v>
      </c>
      <c r="F3402" s="5">
        <v>47417251</v>
      </c>
      <c r="G3402" s="5"/>
    </row>
    <row r="3403" spans="1:7">
      <c r="A3403" s="4">
        <v>3402</v>
      </c>
      <c r="B3403" s="6" t="s">
        <v>2142</v>
      </c>
      <c r="C3403" s="12" t="s">
        <v>4445</v>
      </c>
      <c r="D3403" s="5">
        <v>8500000</v>
      </c>
      <c r="E3403" s="5">
        <v>35161554</v>
      </c>
      <c r="F3403" s="5">
        <v>68695443</v>
      </c>
      <c r="G3403" s="5"/>
    </row>
    <row r="3404" spans="1:7">
      <c r="A3404" s="4">
        <v>3403</v>
      </c>
      <c r="B3404" s="6" t="s">
        <v>3456</v>
      </c>
      <c r="C3404" s="12" t="s">
        <v>4446</v>
      </c>
      <c r="D3404" s="5">
        <v>8500000</v>
      </c>
      <c r="E3404" s="5">
        <v>34030343</v>
      </c>
      <c r="F3404" s="5">
        <v>43528634</v>
      </c>
      <c r="G3404" s="5"/>
    </row>
    <row r="3405" spans="1:7">
      <c r="A3405" s="4">
        <v>3404</v>
      </c>
      <c r="B3405" s="6" t="s">
        <v>2990</v>
      </c>
      <c r="C3405" s="12" t="s">
        <v>4447</v>
      </c>
      <c r="D3405" s="5">
        <v>8500000</v>
      </c>
      <c r="E3405" s="5">
        <v>32381218</v>
      </c>
      <c r="F3405" s="5">
        <v>50334418</v>
      </c>
      <c r="G3405" s="5"/>
    </row>
    <row r="3406" spans="1:7">
      <c r="A3406" s="4">
        <v>3405</v>
      </c>
      <c r="B3406" s="6" t="s">
        <v>1860</v>
      </c>
      <c r="C3406" s="12" t="s">
        <v>4448</v>
      </c>
      <c r="D3406" s="5">
        <v>8500000</v>
      </c>
      <c r="E3406" s="5">
        <v>32222567</v>
      </c>
      <c r="F3406" s="5">
        <v>32222567</v>
      </c>
      <c r="G3406" s="5"/>
    </row>
    <row r="3407" spans="1:7">
      <c r="A3407" s="4">
        <v>3406</v>
      </c>
      <c r="B3407" s="6">
        <v>29047</v>
      </c>
      <c r="C3407" s="12" t="s">
        <v>4449</v>
      </c>
      <c r="D3407" s="5">
        <v>8500000</v>
      </c>
      <c r="E3407" s="5">
        <v>29200000</v>
      </c>
      <c r="F3407" s="5">
        <v>29200000</v>
      </c>
      <c r="G3407" s="5"/>
    </row>
    <row r="3408" spans="1:7">
      <c r="A3408" s="4">
        <v>3407</v>
      </c>
      <c r="B3408" s="6" t="s">
        <v>821</v>
      </c>
      <c r="C3408" s="12" t="s">
        <v>4450</v>
      </c>
      <c r="D3408" s="5">
        <v>8500000</v>
      </c>
      <c r="E3408" s="5">
        <v>21569509</v>
      </c>
      <c r="F3408" s="5">
        <v>22885836</v>
      </c>
      <c r="G3408" s="5"/>
    </row>
    <row r="3409" spans="1:7">
      <c r="A3409" s="4">
        <v>3408</v>
      </c>
      <c r="B3409" s="6">
        <v>33241</v>
      </c>
      <c r="C3409" s="12" t="s">
        <v>4451</v>
      </c>
      <c r="D3409" s="5">
        <v>8500000</v>
      </c>
      <c r="E3409" s="5">
        <v>15024232</v>
      </c>
      <c r="F3409" s="5">
        <v>15024232</v>
      </c>
      <c r="G3409" s="5"/>
    </row>
    <row r="3410" spans="1:7">
      <c r="A3410" s="4">
        <v>3409</v>
      </c>
      <c r="B3410" s="6" t="s">
        <v>2242</v>
      </c>
      <c r="C3410" s="12" t="s">
        <v>4452</v>
      </c>
      <c r="D3410" s="5">
        <v>8500000</v>
      </c>
      <c r="E3410" s="5">
        <v>14943582</v>
      </c>
      <c r="F3410" s="5">
        <v>17202854</v>
      </c>
      <c r="G3410" s="5"/>
    </row>
    <row r="3411" spans="1:7">
      <c r="A3411" s="4">
        <v>3410</v>
      </c>
      <c r="B3411" s="6">
        <v>39328</v>
      </c>
      <c r="C3411" s="12" t="s">
        <v>4453</v>
      </c>
      <c r="D3411" s="5">
        <v>8500000</v>
      </c>
      <c r="E3411" s="5">
        <v>13610521</v>
      </c>
      <c r="F3411" s="5">
        <v>20288774</v>
      </c>
      <c r="G3411" s="5"/>
    </row>
    <row r="3412" spans="1:7">
      <c r="A3412" s="4">
        <v>3411</v>
      </c>
      <c r="B3412" s="6" t="s">
        <v>973</v>
      </c>
      <c r="C3412" s="12" t="s">
        <v>4454</v>
      </c>
      <c r="D3412" s="5">
        <v>8500000</v>
      </c>
      <c r="E3412" s="5">
        <v>6263670</v>
      </c>
      <c r="F3412" s="5">
        <v>10292010</v>
      </c>
      <c r="G3412" s="5"/>
    </row>
    <row r="3413" spans="1:7">
      <c r="A3413" s="4">
        <v>3412</v>
      </c>
      <c r="B3413" s="6" t="s">
        <v>1538</v>
      </c>
      <c r="C3413" s="12" t="s">
        <v>4455</v>
      </c>
      <c r="D3413" s="5">
        <v>8500000</v>
      </c>
      <c r="E3413" s="5">
        <v>5001655</v>
      </c>
      <c r="F3413" s="5">
        <v>7573551</v>
      </c>
      <c r="G3413" s="5"/>
    </row>
    <row r="3414" spans="1:7">
      <c r="A3414" s="4">
        <v>3413</v>
      </c>
      <c r="B3414" s="6" t="s">
        <v>4456</v>
      </c>
      <c r="C3414" s="12" t="s">
        <v>4457</v>
      </c>
      <c r="D3414" s="5">
        <v>8500000</v>
      </c>
      <c r="E3414" s="5">
        <v>4444637</v>
      </c>
      <c r="F3414" s="5">
        <v>17220091</v>
      </c>
      <c r="G3414" s="5"/>
    </row>
    <row r="3415" spans="1:7">
      <c r="A3415" s="4">
        <v>3414</v>
      </c>
      <c r="B3415" s="6" t="s">
        <v>2985</v>
      </c>
      <c r="C3415" s="12" t="s">
        <v>4458</v>
      </c>
      <c r="D3415" s="5">
        <v>8500000</v>
      </c>
      <c r="E3415" s="5">
        <v>4273372</v>
      </c>
      <c r="F3415" s="5">
        <v>4273372</v>
      </c>
      <c r="G3415" s="5"/>
    </row>
    <row r="3416" spans="1:7">
      <c r="A3416" s="4">
        <v>3415</v>
      </c>
      <c r="B3416" s="6" t="s">
        <v>1145</v>
      </c>
      <c r="C3416" s="12" t="s">
        <v>4459</v>
      </c>
      <c r="D3416" s="5">
        <v>8500000</v>
      </c>
      <c r="E3416" s="5">
        <v>298347</v>
      </c>
      <c r="F3416" s="5">
        <v>30298347</v>
      </c>
      <c r="G3416" s="5"/>
    </row>
    <row r="3417" spans="1:7">
      <c r="A3417" s="4">
        <v>3416</v>
      </c>
      <c r="B3417" s="6">
        <v>39640</v>
      </c>
      <c r="C3417" s="12" t="s">
        <v>4460</v>
      </c>
      <c r="D3417" s="5">
        <v>8500000</v>
      </c>
      <c r="E3417" s="5">
        <v>140244</v>
      </c>
      <c r="F3417" s="5">
        <v>198883</v>
      </c>
      <c r="G3417" s="5"/>
    </row>
    <row r="3418" spans="1:7">
      <c r="A3418" s="4">
        <v>3417</v>
      </c>
      <c r="B3418" s="6">
        <v>40514</v>
      </c>
      <c r="C3418" s="12" t="s">
        <v>4461</v>
      </c>
      <c r="D3418" s="5">
        <v>8470000</v>
      </c>
      <c r="E3418" s="5">
        <v>4046336</v>
      </c>
      <c r="F3418" s="5">
        <v>42355526</v>
      </c>
      <c r="G3418" s="5"/>
    </row>
    <row r="3419" spans="1:7">
      <c r="A3419" s="4">
        <v>3418</v>
      </c>
      <c r="B3419" s="6" t="s">
        <v>1188</v>
      </c>
      <c r="C3419" s="12" t="s">
        <v>4462</v>
      </c>
      <c r="D3419" s="5">
        <v>8400000</v>
      </c>
      <c r="E3419" s="5">
        <v>1207007</v>
      </c>
      <c r="F3419" s="5">
        <v>6831069</v>
      </c>
      <c r="G3419" s="5"/>
    </row>
    <row r="3420" spans="1:7">
      <c r="A3420" s="4">
        <v>3419</v>
      </c>
      <c r="B3420" s="6" t="s">
        <v>335</v>
      </c>
      <c r="C3420" s="12" t="s">
        <v>4463</v>
      </c>
      <c r="D3420" s="5">
        <v>8300000</v>
      </c>
      <c r="E3420" s="5">
        <v>3827466</v>
      </c>
      <c r="F3420" s="5">
        <v>50827466</v>
      </c>
      <c r="G3420" s="5"/>
    </row>
    <row r="3421" spans="1:7">
      <c r="A3421" s="4">
        <v>3420</v>
      </c>
      <c r="B3421" s="6">
        <v>36256</v>
      </c>
      <c r="C3421" s="12" t="s">
        <v>4464</v>
      </c>
      <c r="D3421" s="5">
        <v>8300000</v>
      </c>
      <c r="E3421" s="5">
        <v>2160710</v>
      </c>
      <c r="F3421" s="5">
        <v>2598224</v>
      </c>
      <c r="G3421" s="5"/>
    </row>
    <row r="3422" spans="1:7">
      <c r="A3422" s="4">
        <v>3421</v>
      </c>
      <c r="B3422" s="6" t="s">
        <v>1972</v>
      </c>
      <c r="C3422" s="12" t="s">
        <v>4465</v>
      </c>
      <c r="D3422" s="5">
        <v>8300000</v>
      </c>
      <c r="E3422" s="5">
        <v>1829142</v>
      </c>
      <c r="F3422" s="5">
        <v>25670174</v>
      </c>
      <c r="G3422" s="5"/>
    </row>
    <row r="3423" spans="1:7">
      <c r="A3423" s="4">
        <v>3422</v>
      </c>
      <c r="B3423" s="6" t="s">
        <v>2538</v>
      </c>
      <c r="C3423" s="12" t="s">
        <v>4466</v>
      </c>
      <c r="D3423" s="5">
        <v>8300000</v>
      </c>
      <c r="E3423" s="5">
        <v>493296</v>
      </c>
      <c r="F3423" s="5">
        <v>1353296</v>
      </c>
      <c r="G3423" s="5"/>
    </row>
    <row r="3424" spans="1:7">
      <c r="A3424" s="4">
        <v>3423</v>
      </c>
      <c r="B3424" s="6" t="s">
        <v>4467</v>
      </c>
      <c r="C3424" s="12" t="s">
        <v>4468</v>
      </c>
      <c r="D3424" s="5">
        <v>8300000</v>
      </c>
      <c r="E3424" s="4">
        <v>0</v>
      </c>
      <c r="F3424" s="5">
        <v>24906717</v>
      </c>
      <c r="G3424" s="5"/>
    </row>
    <row r="3425" spans="1:7">
      <c r="A3425" s="4">
        <v>3424</v>
      </c>
      <c r="B3425" s="6" t="s">
        <v>4469</v>
      </c>
      <c r="C3425" s="12" t="s">
        <v>4470</v>
      </c>
      <c r="D3425" s="5">
        <v>8250000</v>
      </c>
      <c r="E3425" s="5">
        <v>30000000</v>
      </c>
      <c r="F3425" s="5">
        <v>30017697</v>
      </c>
      <c r="G3425" s="5"/>
    </row>
    <row r="3426" spans="1:7">
      <c r="A3426" s="4">
        <v>3425</v>
      </c>
      <c r="B3426" s="6">
        <v>23746</v>
      </c>
      <c r="C3426" s="12" t="s">
        <v>4471</v>
      </c>
      <c r="D3426" s="5">
        <v>8200000</v>
      </c>
      <c r="E3426" s="5">
        <v>163214286</v>
      </c>
      <c r="F3426" s="5">
        <v>286214286</v>
      </c>
      <c r="G3426" s="5"/>
    </row>
    <row r="3427" spans="1:7">
      <c r="A3427" s="4">
        <v>3426</v>
      </c>
      <c r="B3427" s="6" t="s">
        <v>4472</v>
      </c>
      <c r="C3427" s="12" t="s">
        <v>2873</v>
      </c>
      <c r="D3427" s="5">
        <v>8200000</v>
      </c>
      <c r="E3427" s="5">
        <v>80000000</v>
      </c>
      <c r="F3427" s="5">
        <v>80000000</v>
      </c>
      <c r="G3427" s="5"/>
    </row>
    <row r="3428" spans="1:7">
      <c r="A3428" s="4">
        <v>3427</v>
      </c>
      <c r="B3428" s="6" t="s">
        <v>4473</v>
      </c>
      <c r="C3428" s="12" t="s">
        <v>4474</v>
      </c>
      <c r="D3428" s="5">
        <v>8000000</v>
      </c>
      <c r="E3428" s="5">
        <v>107928762</v>
      </c>
      <c r="F3428" s="5">
        <v>212928762</v>
      </c>
      <c r="G3428" s="5"/>
    </row>
    <row r="3429" spans="1:7">
      <c r="A3429" s="4">
        <v>3428</v>
      </c>
      <c r="B3429" s="6" t="s">
        <v>4475</v>
      </c>
      <c r="C3429" s="12" t="s">
        <v>1783</v>
      </c>
      <c r="D3429" s="5">
        <v>8000000</v>
      </c>
      <c r="E3429" s="5">
        <v>90815558</v>
      </c>
      <c r="F3429" s="5">
        <v>90815558</v>
      </c>
      <c r="G3429" s="5"/>
    </row>
    <row r="3430" spans="1:7">
      <c r="A3430" s="4">
        <v>3429</v>
      </c>
      <c r="B3430" s="6" t="s">
        <v>4476</v>
      </c>
      <c r="C3430" s="12" t="s">
        <v>4477</v>
      </c>
      <c r="D3430" s="5">
        <v>8000000</v>
      </c>
      <c r="E3430" s="5">
        <v>76657000</v>
      </c>
      <c r="F3430" s="5">
        <v>76657000</v>
      </c>
      <c r="G3430" s="5"/>
    </row>
    <row r="3431" spans="1:7">
      <c r="A3431" s="4">
        <v>3430</v>
      </c>
      <c r="B3431" s="6">
        <v>30928</v>
      </c>
      <c r="C3431" s="12" t="s">
        <v>4478</v>
      </c>
      <c r="D3431" s="5">
        <v>8000000</v>
      </c>
      <c r="E3431" s="5">
        <v>62599495</v>
      </c>
      <c r="F3431" s="5">
        <v>62599495</v>
      </c>
      <c r="G3431" s="5"/>
    </row>
    <row r="3432" spans="1:7">
      <c r="A3432" s="4">
        <v>3431</v>
      </c>
      <c r="B3432" s="6" t="s">
        <v>4479</v>
      </c>
      <c r="C3432" s="12" t="s">
        <v>4480</v>
      </c>
      <c r="D3432" s="5">
        <v>8000000</v>
      </c>
      <c r="E3432" s="5">
        <v>59891098</v>
      </c>
      <c r="F3432" s="5">
        <v>100642353</v>
      </c>
      <c r="G3432" s="5"/>
    </row>
    <row r="3433" spans="1:7">
      <c r="A3433" s="4">
        <v>3432</v>
      </c>
      <c r="B3433" s="6" t="s">
        <v>2033</v>
      </c>
      <c r="C3433" s="12" t="s">
        <v>4481</v>
      </c>
      <c r="D3433" s="5">
        <v>8000000</v>
      </c>
      <c r="E3433" s="5">
        <v>58401464</v>
      </c>
      <c r="F3433" s="5">
        <v>76200721</v>
      </c>
      <c r="G3433" s="5"/>
    </row>
    <row r="3434" spans="1:7">
      <c r="A3434" s="4">
        <v>3433</v>
      </c>
      <c r="B3434" s="6">
        <v>31632</v>
      </c>
      <c r="C3434" s="12" t="s">
        <v>4482</v>
      </c>
      <c r="D3434" s="5">
        <v>8000000</v>
      </c>
      <c r="E3434" s="5">
        <v>52287414</v>
      </c>
      <c r="F3434" s="5">
        <v>52287414</v>
      </c>
      <c r="G3434" s="5"/>
    </row>
    <row r="3435" spans="1:7">
      <c r="A3435" s="4">
        <v>3434</v>
      </c>
      <c r="B3435" s="6" t="s">
        <v>382</v>
      </c>
      <c r="C3435" s="12" t="s">
        <v>4483</v>
      </c>
      <c r="D3435" s="5">
        <v>8000000</v>
      </c>
      <c r="E3435" s="5">
        <v>45064915</v>
      </c>
      <c r="F3435" s="5">
        <v>82955633</v>
      </c>
      <c r="G3435" s="5"/>
    </row>
    <row r="3436" spans="1:7">
      <c r="A3436" s="4">
        <v>3435</v>
      </c>
      <c r="B3436" s="6" t="s">
        <v>4476</v>
      </c>
      <c r="C3436" s="12" t="s">
        <v>4484</v>
      </c>
      <c r="D3436" s="5">
        <v>8000000</v>
      </c>
      <c r="E3436" s="5">
        <v>43000000</v>
      </c>
      <c r="F3436" s="5">
        <v>43000000</v>
      </c>
      <c r="G3436" s="5"/>
    </row>
    <row r="3437" spans="1:7">
      <c r="A3437" s="4">
        <v>3436</v>
      </c>
      <c r="B3437" s="6" t="s">
        <v>1569</v>
      </c>
      <c r="C3437" s="12" t="s">
        <v>4485</v>
      </c>
      <c r="D3437" s="5">
        <v>8000000</v>
      </c>
      <c r="E3437" s="5">
        <v>40066497</v>
      </c>
      <c r="F3437" s="5">
        <v>50811858</v>
      </c>
      <c r="G3437" s="5"/>
    </row>
    <row r="3438" spans="1:7">
      <c r="A3438" s="4">
        <v>3437</v>
      </c>
      <c r="B3438" s="6" t="s">
        <v>1543</v>
      </c>
      <c r="C3438" s="12" t="s">
        <v>4486</v>
      </c>
      <c r="D3438" s="5">
        <v>8000000</v>
      </c>
      <c r="E3438" s="5">
        <v>35016118</v>
      </c>
      <c r="F3438" s="5">
        <v>41334735</v>
      </c>
      <c r="G3438" s="5"/>
    </row>
    <row r="3439" spans="1:7">
      <c r="A3439" s="4">
        <v>3438</v>
      </c>
      <c r="B3439" s="6">
        <v>35128</v>
      </c>
      <c r="C3439" s="12" t="s">
        <v>4487</v>
      </c>
      <c r="D3439" s="5">
        <v>8000000</v>
      </c>
      <c r="E3439" s="5">
        <v>34873513</v>
      </c>
      <c r="F3439" s="5">
        <v>34873513</v>
      </c>
      <c r="G3439" s="5"/>
    </row>
    <row r="3440" spans="1:7">
      <c r="A3440" s="4">
        <v>3439</v>
      </c>
      <c r="B3440" s="6">
        <v>37570</v>
      </c>
      <c r="C3440" s="12" t="s">
        <v>4488</v>
      </c>
      <c r="D3440" s="5">
        <v>8000000</v>
      </c>
      <c r="E3440" s="5">
        <v>27362712</v>
      </c>
      <c r="F3440" s="5">
        <v>28315272</v>
      </c>
      <c r="G3440" s="5"/>
    </row>
    <row r="3441" spans="1:7">
      <c r="A3441" s="4">
        <v>3440</v>
      </c>
      <c r="B3441" s="6" t="s">
        <v>3386</v>
      </c>
      <c r="C3441" s="12" t="s">
        <v>4489</v>
      </c>
      <c r="D3441" s="5">
        <v>8000000</v>
      </c>
      <c r="E3441" s="5">
        <v>26068955</v>
      </c>
      <c r="F3441" s="5">
        <v>53068955</v>
      </c>
      <c r="G3441" s="5"/>
    </row>
    <row r="3442" spans="1:7">
      <c r="A3442" s="4">
        <v>3441</v>
      </c>
      <c r="B3442" s="6" t="s">
        <v>1898</v>
      </c>
      <c r="C3442" s="12" t="s">
        <v>4490</v>
      </c>
      <c r="D3442" s="5">
        <v>8000000</v>
      </c>
      <c r="E3442" s="5">
        <v>25928550</v>
      </c>
      <c r="F3442" s="5">
        <v>47782426</v>
      </c>
      <c r="G3442" s="5"/>
    </row>
    <row r="3443" spans="1:7">
      <c r="A3443" s="4">
        <v>3442</v>
      </c>
      <c r="B3443" s="6" t="s">
        <v>4092</v>
      </c>
      <c r="C3443" s="12" t="s">
        <v>4491</v>
      </c>
      <c r="D3443" s="5">
        <v>8000000</v>
      </c>
      <c r="E3443" s="5">
        <v>25919211</v>
      </c>
      <c r="F3443" s="5">
        <v>25919211</v>
      </c>
      <c r="G3443" s="5"/>
    </row>
    <row r="3444" spans="1:7">
      <c r="A3444" s="4">
        <v>3443</v>
      </c>
      <c r="B3444" s="6" t="s">
        <v>4492</v>
      </c>
      <c r="C3444" s="12" t="s">
        <v>4493</v>
      </c>
      <c r="D3444" s="5">
        <v>8000000</v>
      </c>
      <c r="E3444" s="5">
        <v>24474312</v>
      </c>
      <c r="F3444" s="5">
        <v>24474312</v>
      </c>
      <c r="G3444" s="5"/>
    </row>
    <row r="3445" spans="1:7">
      <c r="A3445" s="4">
        <v>3444</v>
      </c>
      <c r="B3445" s="6" t="s">
        <v>4494</v>
      </c>
      <c r="C3445" s="12" t="s">
        <v>4495</v>
      </c>
      <c r="D3445" s="5">
        <v>8000000</v>
      </c>
      <c r="E3445" s="5">
        <v>22800000</v>
      </c>
      <c r="F3445" s="5">
        <v>82000000</v>
      </c>
      <c r="G3445" s="5"/>
    </row>
    <row r="3446" spans="1:7">
      <c r="A3446" s="4">
        <v>3445</v>
      </c>
      <c r="B3446" s="6">
        <v>34155</v>
      </c>
      <c r="C3446" s="12" t="s">
        <v>4496</v>
      </c>
      <c r="D3446" s="5">
        <v>8000000</v>
      </c>
      <c r="E3446" s="5">
        <v>22549338</v>
      </c>
      <c r="F3446" s="5">
        <v>22549338</v>
      </c>
      <c r="G3446" s="5"/>
    </row>
    <row r="3447" spans="1:7">
      <c r="A3447" s="4">
        <v>3446</v>
      </c>
      <c r="B3447" s="6">
        <v>33881</v>
      </c>
      <c r="C3447" s="12" t="s">
        <v>4497</v>
      </c>
      <c r="D3447" s="5">
        <v>8000000</v>
      </c>
      <c r="E3447" s="5">
        <v>21706101</v>
      </c>
      <c r="F3447" s="5">
        <v>28876702</v>
      </c>
      <c r="G3447" s="5"/>
    </row>
    <row r="3448" spans="1:7">
      <c r="A3448" s="4">
        <v>3447</v>
      </c>
      <c r="B3448" s="6">
        <v>30235</v>
      </c>
      <c r="C3448" s="12" t="s">
        <v>4498</v>
      </c>
      <c r="D3448" s="5">
        <v>8000000</v>
      </c>
      <c r="E3448" s="5">
        <v>20036244</v>
      </c>
      <c r="F3448" s="5">
        <v>20036244</v>
      </c>
      <c r="G3448" s="5"/>
    </row>
    <row r="3449" spans="1:7">
      <c r="A3449" s="4">
        <v>3448</v>
      </c>
      <c r="B3449" s="6" t="s">
        <v>1316</v>
      </c>
      <c r="C3449" s="12" t="s">
        <v>4499</v>
      </c>
      <c r="D3449" s="5">
        <v>8000000</v>
      </c>
      <c r="E3449" s="5">
        <v>18848430</v>
      </c>
      <c r="F3449" s="5">
        <v>18959424</v>
      </c>
      <c r="G3449" s="5"/>
    </row>
    <row r="3450" spans="1:7">
      <c r="A3450" s="4">
        <v>3449</v>
      </c>
      <c r="B3450" s="6" t="s">
        <v>4473</v>
      </c>
      <c r="C3450" s="12" t="s">
        <v>4500</v>
      </c>
      <c r="D3450" s="5">
        <v>8000000</v>
      </c>
      <c r="E3450" s="5">
        <v>18090181</v>
      </c>
      <c r="F3450" s="5">
        <v>18090181</v>
      </c>
      <c r="G3450" s="5"/>
    </row>
    <row r="3451" spans="1:7">
      <c r="A3451" s="4">
        <v>3450</v>
      </c>
      <c r="B3451" s="6">
        <v>36170</v>
      </c>
      <c r="C3451" s="12" t="s">
        <v>4501</v>
      </c>
      <c r="D3451" s="5">
        <v>8000000</v>
      </c>
      <c r="E3451" s="5">
        <v>17843379</v>
      </c>
      <c r="F3451" s="5">
        <v>22591451</v>
      </c>
      <c r="G3451" s="5"/>
    </row>
    <row r="3452" spans="1:7">
      <c r="A3452" s="4">
        <v>3451</v>
      </c>
      <c r="B3452" s="6" t="s">
        <v>4502</v>
      </c>
      <c r="C3452" s="12" t="s">
        <v>4503</v>
      </c>
      <c r="D3452" s="5">
        <v>8000000</v>
      </c>
      <c r="E3452" s="5">
        <v>17550872</v>
      </c>
      <c r="F3452" s="5">
        <v>22850872</v>
      </c>
      <c r="G3452" s="5"/>
    </row>
    <row r="3453" spans="1:7">
      <c r="A3453" s="4">
        <v>3452</v>
      </c>
      <c r="B3453" s="6" t="s">
        <v>977</v>
      </c>
      <c r="C3453" s="12" t="s">
        <v>4504</v>
      </c>
      <c r="D3453" s="5">
        <v>8000000</v>
      </c>
      <c r="E3453" s="5">
        <v>17394881</v>
      </c>
      <c r="F3453" s="5">
        <v>17394881</v>
      </c>
      <c r="G3453" s="5"/>
    </row>
    <row r="3454" spans="1:7">
      <c r="A3454" s="4">
        <v>3453</v>
      </c>
      <c r="B3454" s="6" t="s">
        <v>2685</v>
      </c>
      <c r="C3454" s="12" t="s">
        <v>4505</v>
      </c>
      <c r="D3454" s="5">
        <v>8000000</v>
      </c>
      <c r="E3454" s="5">
        <v>16734283</v>
      </c>
      <c r="F3454" s="5">
        <v>29937909</v>
      </c>
      <c r="G3454" s="5"/>
    </row>
    <row r="3455" spans="1:7">
      <c r="A3455" s="4">
        <v>3454</v>
      </c>
      <c r="B3455" s="6" t="s">
        <v>69</v>
      </c>
      <c r="C3455" s="12" t="s">
        <v>4506</v>
      </c>
      <c r="D3455" s="5">
        <v>8000000</v>
      </c>
      <c r="E3455" s="5">
        <v>16170632</v>
      </c>
      <c r="F3455" s="5">
        <v>68838736</v>
      </c>
      <c r="G3455" s="5"/>
    </row>
    <row r="3456" spans="1:7">
      <c r="A3456" s="4">
        <v>3455</v>
      </c>
      <c r="B3456" s="6" t="s">
        <v>1734</v>
      </c>
      <c r="C3456" s="12" t="s">
        <v>4507</v>
      </c>
      <c r="D3456" s="5">
        <v>8000000</v>
      </c>
      <c r="E3456" s="5">
        <v>15070285</v>
      </c>
      <c r="F3456" s="5">
        <v>28674417</v>
      </c>
      <c r="G3456" s="5"/>
    </row>
    <row r="3457" spans="1:7">
      <c r="A3457" s="4">
        <v>3456</v>
      </c>
      <c r="B3457" s="6" t="s">
        <v>351</v>
      </c>
      <c r="C3457" s="12" t="s">
        <v>4508</v>
      </c>
      <c r="D3457" s="5">
        <v>8000000</v>
      </c>
      <c r="E3457" s="5">
        <v>15032800</v>
      </c>
      <c r="F3457" s="5">
        <v>18828036</v>
      </c>
      <c r="G3457" s="5"/>
    </row>
    <row r="3458" spans="1:7">
      <c r="A3458" s="4">
        <v>3457</v>
      </c>
      <c r="B3458" s="6">
        <v>37445</v>
      </c>
      <c r="C3458" s="12" t="s">
        <v>4509</v>
      </c>
      <c r="D3458" s="5">
        <v>8000000</v>
      </c>
      <c r="E3458" s="5">
        <v>14018296</v>
      </c>
      <c r="F3458" s="5">
        <v>16585503</v>
      </c>
      <c r="G3458" s="5"/>
    </row>
    <row r="3459" spans="1:7">
      <c r="A3459" s="4">
        <v>3458</v>
      </c>
      <c r="B3459" s="6">
        <v>38815</v>
      </c>
      <c r="C3459" s="12" t="s">
        <v>4510</v>
      </c>
      <c r="D3459" s="5">
        <v>8000000</v>
      </c>
      <c r="E3459" s="5">
        <v>12671300</v>
      </c>
      <c r="F3459" s="5">
        <v>12740705</v>
      </c>
      <c r="G3459" s="5"/>
    </row>
    <row r="3460" spans="1:7">
      <c r="A3460" s="4">
        <v>3459</v>
      </c>
      <c r="B3460" s="6" t="s">
        <v>4368</v>
      </c>
      <c r="C3460" s="12" t="s">
        <v>4511</v>
      </c>
      <c r="D3460" s="5">
        <v>8000000</v>
      </c>
      <c r="E3460" s="5">
        <v>10273187</v>
      </c>
      <c r="F3460" s="5">
        <v>10629320</v>
      </c>
      <c r="G3460" s="5"/>
    </row>
    <row r="3461" spans="1:7">
      <c r="A3461" s="4">
        <v>3460</v>
      </c>
      <c r="B3461" s="6" t="s">
        <v>354</v>
      </c>
      <c r="C3461" s="12" t="s">
        <v>4512</v>
      </c>
      <c r="D3461" s="5">
        <v>8000000</v>
      </c>
      <c r="E3461" s="5">
        <v>10130219</v>
      </c>
      <c r="F3461" s="5">
        <v>10763183</v>
      </c>
      <c r="G3461" s="5"/>
    </row>
    <row r="3462" spans="1:7">
      <c r="A3462" s="4">
        <v>3461</v>
      </c>
      <c r="B3462" s="6" t="s">
        <v>4513</v>
      </c>
      <c r="C3462" s="12" t="s">
        <v>4514</v>
      </c>
      <c r="D3462" s="5">
        <v>8000000</v>
      </c>
      <c r="E3462" s="5">
        <v>8864699</v>
      </c>
      <c r="F3462" s="5">
        <v>8864699</v>
      </c>
      <c r="G3462" s="5"/>
    </row>
    <row r="3463" spans="1:7">
      <c r="A3463" s="4">
        <v>3462</v>
      </c>
      <c r="B3463" s="6" t="s">
        <v>3923</v>
      </c>
      <c r="C3463" s="12" t="s">
        <v>4515</v>
      </c>
      <c r="D3463" s="5">
        <v>8000000</v>
      </c>
      <c r="E3463" s="5">
        <v>8279017</v>
      </c>
      <c r="F3463" s="5">
        <v>8279017</v>
      </c>
      <c r="G3463" s="5"/>
    </row>
    <row r="3464" spans="1:7">
      <c r="A3464" s="4">
        <v>3463</v>
      </c>
      <c r="B3464" s="6">
        <v>40400</v>
      </c>
      <c r="C3464" s="12" t="s">
        <v>4516</v>
      </c>
      <c r="D3464" s="5">
        <v>8000000</v>
      </c>
      <c r="E3464" s="5">
        <v>6363628</v>
      </c>
      <c r="F3464" s="5">
        <v>6632950</v>
      </c>
      <c r="G3464" s="5"/>
    </row>
    <row r="3465" spans="1:7">
      <c r="A3465" s="4">
        <v>3464</v>
      </c>
      <c r="B3465" s="6">
        <v>35129</v>
      </c>
      <c r="C3465" s="12" t="s">
        <v>4517</v>
      </c>
      <c r="D3465" s="5">
        <v>8000000</v>
      </c>
      <c r="E3465" s="5">
        <v>5656388</v>
      </c>
      <c r="F3465" s="5">
        <v>5656388</v>
      </c>
      <c r="G3465" s="5"/>
    </row>
    <row r="3466" spans="1:7">
      <c r="A3466" s="4">
        <v>3465</v>
      </c>
      <c r="B3466" s="6" t="s">
        <v>3657</v>
      </c>
      <c r="C3466" s="12" t="s">
        <v>4518</v>
      </c>
      <c r="D3466" s="5">
        <v>8000000</v>
      </c>
      <c r="E3466" s="5">
        <v>5018450</v>
      </c>
      <c r="F3466" s="5">
        <v>10192613</v>
      </c>
      <c r="G3466" s="5"/>
    </row>
    <row r="3467" spans="1:7">
      <c r="A3467" s="4">
        <v>3466</v>
      </c>
      <c r="B3467" s="6">
        <v>36865</v>
      </c>
      <c r="C3467" s="12" t="s">
        <v>4519</v>
      </c>
      <c r="D3467" s="5">
        <v>8000000</v>
      </c>
      <c r="E3467" s="5">
        <v>4714090</v>
      </c>
      <c r="F3467" s="5">
        <v>4714090</v>
      </c>
      <c r="G3467" s="5"/>
    </row>
    <row r="3468" spans="1:7">
      <c r="A3468" s="4">
        <v>3467</v>
      </c>
      <c r="B3468" s="6" t="s">
        <v>4520</v>
      </c>
      <c r="C3468" s="12" t="s">
        <v>4521</v>
      </c>
      <c r="D3468" s="5">
        <v>8000000</v>
      </c>
      <c r="E3468" s="5">
        <v>3759286</v>
      </c>
      <c r="F3468" s="5">
        <v>5531455</v>
      </c>
      <c r="G3468" s="5"/>
    </row>
    <row r="3469" spans="1:7">
      <c r="A3469" s="4">
        <v>3468</v>
      </c>
      <c r="B3469" s="6" t="s">
        <v>869</v>
      </c>
      <c r="C3469" s="12" t="s">
        <v>4522</v>
      </c>
      <c r="D3469" s="5">
        <v>8000000</v>
      </c>
      <c r="E3469" s="5">
        <v>3647381</v>
      </c>
      <c r="F3469" s="5">
        <v>19891331</v>
      </c>
      <c r="G3469" s="5"/>
    </row>
    <row r="3470" spans="1:7">
      <c r="A3470" s="4">
        <v>3469</v>
      </c>
      <c r="B3470" s="6" t="s">
        <v>4523</v>
      </c>
      <c r="C3470" s="12" t="s">
        <v>4524</v>
      </c>
      <c r="D3470" s="5">
        <v>8000000</v>
      </c>
      <c r="E3470" s="5">
        <v>3205706</v>
      </c>
      <c r="F3470" s="5">
        <v>20005613</v>
      </c>
      <c r="G3470" s="5"/>
    </row>
    <row r="3471" spans="1:7">
      <c r="A3471" s="4">
        <v>3470</v>
      </c>
      <c r="B3471" s="6" t="s">
        <v>983</v>
      </c>
      <c r="C3471" s="12" t="s">
        <v>4525</v>
      </c>
      <c r="D3471" s="5">
        <v>8000000</v>
      </c>
      <c r="E3471" s="5">
        <v>3076425</v>
      </c>
      <c r="F3471" s="5">
        <v>42376425</v>
      </c>
      <c r="G3471" s="5"/>
    </row>
    <row r="3472" spans="1:7">
      <c r="A3472" s="4">
        <v>3471</v>
      </c>
      <c r="B3472" s="6">
        <v>33239</v>
      </c>
      <c r="C3472" s="12" t="s">
        <v>4526</v>
      </c>
      <c r="D3472" s="5">
        <v>8000000</v>
      </c>
      <c r="E3472" s="5">
        <v>2275557</v>
      </c>
      <c r="F3472" s="5">
        <v>2275557</v>
      </c>
      <c r="G3472" s="5"/>
    </row>
    <row r="3473" spans="1:7">
      <c r="A3473" s="4">
        <v>3472</v>
      </c>
      <c r="B3473" s="6" t="s">
        <v>1343</v>
      </c>
      <c r="C3473" s="12" t="s">
        <v>4527</v>
      </c>
      <c r="D3473" s="5">
        <v>8000000</v>
      </c>
      <c r="E3473" s="5">
        <v>1793359</v>
      </c>
      <c r="F3473" s="5">
        <v>2256606</v>
      </c>
      <c r="G3473" s="5"/>
    </row>
    <row r="3474" spans="1:7">
      <c r="A3474" s="4">
        <v>3473</v>
      </c>
      <c r="B3474" s="6" t="s">
        <v>56</v>
      </c>
      <c r="C3474" s="12" t="s">
        <v>4528</v>
      </c>
      <c r="D3474" s="5">
        <v>8000000</v>
      </c>
      <c r="E3474" s="5">
        <v>1095369</v>
      </c>
      <c r="F3474" s="5">
        <v>15644196</v>
      </c>
      <c r="G3474" s="5"/>
    </row>
    <row r="3475" spans="1:7">
      <c r="A3475" s="4">
        <v>3474</v>
      </c>
      <c r="B3475" s="6">
        <v>39605</v>
      </c>
      <c r="C3475" s="12" t="s">
        <v>4529</v>
      </c>
      <c r="D3475" s="5">
        <v>8000000</v>
      </c>
      <c r="E3475" s="5">
        <v>1071240</v>
      </c>
      <c r="F3475" s="5">
        <v>2476491</v>
      </c>
      <c r="G3475" s="5"/>
    </row>
    <row r="3476" spans="1:7">
      <c r="A3476" s="4">
        <v>3475</v>
      </c>
      <c r="B3476" s="6">
        <v>40301</v>
      </c>
      <c r="C3476" s="12" t="s">
        <v>4530</v>
      </c>
      <c r="D3476" s="5">
        <v>8000000</v>
      </c>
      <c r="E3476" s="5">
        <v>690290</v>
      </c>
      <c r="F3476" s="5">
        <v>3582797</v>
      </c>
      <c r="G3476" s="5"/>
    </row>
    <row r="3477" spans="1:7">
      <c r="A3477" s="4">
        <v>3476</v>
      </c>
      <c r="B3477" s="6" t="s">
        <v>4531</v>
      </c>
      <c r="C3477" s="12" t="s">
        <v>4532</v>
      </c>
      <c r="D3477" s="5">
        <v>8000000</v>
      </c>
      <c r="E3477" s="5">
        <v>590817</v>
      </c>
      <c r="F3477" s="5">
        <v>590817</v>
      </c>
      <c r="G3477" s="5"/>
    </row>
    <row r="3478" spans="1:7">
      <c r="A3478" s="4">
        <v>3477</v>
      </c>
      <c r="B3478" s="6" t="s">
        <v>4533</v>
      </c>
      <c r="C3478" s="12" t="s">
        <v>4534</v>
      </c>
      <c r="D3478" s="5">
        <v>8000000</v>
      </c>
      <c r="E3478" s="5">
        <v>589308</v>
      </c>
      <c r="F3478" s="5">
        <v>589308</v>
      </c>
      <c r="G3478" s="5"/>
    </row>
    <row r="3479" spans="1:7">
      <c r="A3479" s="4">
        <v>3478</v>
      </c>
      <c r="B3479" s="6">
        <v>38842</v>
      </c>
      <c r="C3479" s="12" t="s">
        <v>4535</v>
      </c>
      <c r="D3479" s="5">
        <v>8000000</v>
      </c>
      <c r="E3479" s="5">
        <v>568932</v>
      </c>
      <c r="F3479" s="5">
        <v>973443</v>
      </c>
      <c r="G3479" s="5"/>
    </row>
    <row r="3480" spans="1:7">
      <c r="A3480" s="4">
        <v>3479</v>
      </c>
      <c r="B3480" s="6">
        <v>39391</v>
      </c>
      <c r="C3480" s="12" t="s">
        <v>4536</v>
      </c>
      <c r="D3480" s="5">
        <v>8000000</v>
      </c>
      <c r="E3480" s="5">
        <v>458232</v>
      </c>
      <c r="F3480" s="5">
        <v>458232</v>
      </c>
      <c r="G3480" s="5"/>
    </row>
    <row r="3481" spans="1:7">
      <c r="A3481" s="4">
        <v>3480</v>
      </c>
      <c r="B3481" s="6" t="s">
        <v>1257</v>
      </c>
      <c r="C3481" s="12" t="s">
        <v>4537</v>
      </c>
      <c r="D3481" s="5">
        <v>8000000</v>
      </c>
      <c r="E3481" s="5">
        <v>336456</v>
      </c>
      <c r="F3481" s="5">
        <v>524747</v>
      </c>
      <c r="G3481" s="5"/>
    </row>
    <row r="3482" spans="1:7">
      <c r="A3482" s="4">
        <v>3481</v>
      </c>
      <c r="B3482" s="6" t="s">
        <v>377</v>
      </c>
      <c r="C3482" s="12" t="s">
        <v>4538</v>
      </c>
      <c r="D3482" s="5">
        <v>8000000</v>
      </c>
      <c r="E3482" s="5">
        <v>298110</v>
      </c>
      <c r="F3482" s="5">
        <v>456814</v>
      </c>
      <c r="G3482" s="5"/>
    </row>
    <row r="3483" spans="1:7">
      <c r="A3483" s="4">
        <v>3482</v>
      </c>
      <c r="B3483" s="6" t="s">
        <v>2823</v>
      </c>
      <c r="C3483" s="12" t="s">
        <v>4539</v>
      </c>
      <c r="D3483" s="5">
        <v>8000000</v>
      </c>
      <c r="E3483" s="5">
        <v>163753</v>
      </c>
      <c r="F3483" s="5">
        <v>2818394</v>
      </c>
      <c r="G3483" s="5"/>
    </row>
    <row r="3484" spans="1:7">
      <c r="A3484" s="4">
        <v>3483</v>
      </c>
      <c r="B3484" s="6">
        <v>36135</v>
      </c>
      <c r="C3484" s="12" t="s">
        <v>4540</v>
      </c>
      <c r="D3484" s="5">
        <v>8000000</v>
      </c>
      <c r="E3484" s="5">
        <v>146083</v>
      </c>
      <c r="F3484" s="5">
        <v>146083</v>
      </c>
      <c r="G3484" s="5"/>
    </row>
    <row r="3485" spans="1:7">
      <c r="A3485" s="4">
        <v>3484</v>
      </c>
      <c r="B3485" s="6" t="s">
        <v>4318</v>
      </c>
      <c r="C3485" s="12" t="s">
        <v>4541</v>
      </c>
      <c r="D3485" s="5">
        <v>8000000</v>
      </c>
      <c r="E3485" s="5">
        <v>127188</v>
      </c>
      <c r="F3485" s="5">
        <v>127188</v>
      </c>
      <c r="G3485" s="5"/>
    </row>
    <row r="3486" spans="1:7">
      <c r="A3486" s="4">
        <v>3485</v>
      </c>
      <c r="B3486" s="6" t="s">
        <v>3454</v>
      </c>
      <c r="C3486" s="12" t="s">
        <v>4542</v>
      </c>
      <c r="D3486" s="5">
        <v>8000000</v>
      </c>
      <c r="E3486" s="5">
        <v>109338</v>
      </c>
      <c r="F3486" s="5">
        <v>109338</v>
      </c>
      <c r="G3486" s="5"/>
    </row>
    <row r="3487" spans="1:7">
      <c r="A3487" s="4">
        <v>3486</v>
      </c>
      <c r="B3487" s="6" t="s">
        <v>1337</v>
      </c>
      <c r="C3487" s="12" t="s">
        <v>4543</v>
      </c>
      <c r="D3487" s="5">
        <v>8000000</v>
      </c>
      <c r="E3487" s="5">
        <v>109045</v>
      </c>
      <c r="F3487" s="5">
        <v>3270974</v>
      </c>
      <c r="G3487" s="5"/>
    </row>
    <row r="3488" spans="1:7">
      <c r="A3488" s="4">
        <v>3487</v>
      </c>
      <c r="B3488" s="6">
        <v>41039</v>
      </c>
      <c r="C3488" s="12" t="s">
        <v>4544</v>
      </c>
      <c r="D3488" s="5">
        <v>8000000</v>
      </c>
      <c r="E3488" s="5">
        <v>100915</v>
      </c>
      <c r="F3488" s="5">
        <v>2721534</v>
      </c>
      <c r="G3488" s="5"/>
    </row>
    <row r="3489" spans="1:7">
      <c r="A3489" s="4">
        <v>3488</v>
      </c>
      <c r="B3489" s="6" t="s">
        <v>2236</v>
      </c>
      <c r="C3489" s="12" t="s">
        <v>4545</v>
      </c>
      <c r="D3489" s="5">
        <v>8000000</v>
      </c>
      <c r="E3489" s="5">
        <v>54702</v>
      </c>
      <c r="F3489" s="5">
        <v>143782</v>
      </c>
      <c r="G3489" s="5"/>
    </row>
    <row r="3490" spans="1:7">
      <c r="A3490" s="4">
        <v>3489</v>
      </c>
      <c r="B3490" s="6" t="s">
        <v>166</v>
      </c>
      <c r="C3490" s="12" t="s">
        <v>4546</v>
      </c>
      <c r="D3490" s="5">
        <v>8000000</v>
      </c>
      <c r="E3490" s="5">
        <v>53086</v>
      </c>
      <c r="F3490" s="5">
        <v>53086</v>
      </c>
      <c r="G3490" s="5"/>
    </row>
    <row r="3491" spans="1:7">
      <c r="A3491" s="4">
        <v>3490</v>
      </c>
      <c r="B3491" s="6" t="s">
        <v>1087</v>
      </c>
      <c r="C3491" s="12" t="s">
        <v>4547</v>
      </c>
      <c r="D3491" s="5">
        <v>8000000</v>
      </c>
      <c r="E3491" s="5">
        <v>23106</v>
      </c>
      <c r="F3491" s="5">
        <v>446438</v>
      </c>
      <c r="G3491" s="5"/>
    </row>
    <row r="3492" spans="1:7">
      <c r="A3492" s="4">
        <v>3491</v>
      </c>
      <c r="B3492" s="6" t="s">
        <v>466</v>
      </c>
      <c r="C3492" s="12" t="s">
        <v>4548</v>
      </c>
      <c r="D3492" s="5">
        <v>8000000</v>
      </c>
      <c r="E3492" s="5">
        <v>19585</v>
      </c>
      <c r="F3492" s="5">
        <v>19585</v>
      </c>
      <c r="G3492" s="5"/>
    </row>
    <row r="3493" spans="1:7">
      <c r="A3493" s="4">
        <v>3492</v>
      </c>
      <c r="B3493" s="6" t="s">
        <v>1624</v>
      </c>
      <c r="C3493" s="12" t="s">
        <v>4549</v>
      </c>
      <c r="D3493" s="5">
        <v>8000000</v>
      </c>
      <c r="E3493" s="4">
        <v>0</v>
      </c>
      <c r="F3493" s="5">
        <v>21970000</v>
      </c>
      <c r="G3493" s="5"/>
    </row>
    <row r="3494" spans="1:7">
      <c r="A3494" s="4">
        <v>3493</v>
      </c>
      <c r="B3494" s="6">
        <v>39181</v>
      </c>
      <c r="C3494" s="12" t="s">
        <v>4550</v>
      </c>
      <c r="D3494" s="5">
        <v>8000000</v>
      </c>
      <c r="E3494" s="4">
        <v>0</v>
      </c>
      <c r="F3494" s="5">
        <v>414617</v>
      </c>
      <c r="G3494" s="5"/>
    </row>
    <row r="3495" spans="1:7">
      <c r="A3495" s="4">
        <v>3494</v>
      </c>
      <c r="B3495" s="6" t="s">
        <v>3825</v>
      </c>
      <c r="C3495" s="12" t="s">
        <v>4551</v>
      </c>
      <c r="D3495" s="5">
        <v>8000000</v>
      </c>
      <c r="E3495" s="4">
        <v>0</v>
      </c>
      <c r="F3495" s="4">
        <v>0</v>
      </c>
    </row>
    <row r="3496" spans="1:7">
      <c r="A3496" s="4">
        <v>3495</v>
      </c>
      <c r="B3496" s="6">
        <v>41981</v>
      </c>
      <c r="C3496" s="12" t="s">
        <v>4552</v>
      </c>
      <c r="D3496" s="5">
        <v>8000000</v>
      </c>
      <c r="E3496" s="4">
        <v>0</v>
      </c>
      <c r="F3496" s="4">
        <v>0</v>
      </c>
    </row>
    <row r="3497" spans="1:7">
      <c r="A3497" s="4">
        <v>3496</v>
      </c>
      <c r="B3497" s="6" t="s">
        <v>4553</v>
      </c>
      <c r="C3497" s="12" t="s">
        <v>4554</v>
      </c>
      <c r="D3497" s="5">
        <v>8000000</v>
      </c>
      <c r="E3497" s="4">
        <v>0</v>
      </c>
      <c r="F3497" s="4">
        <v>0</v>
      </c>
    </row>
    <row r="3498" spans="1:7">
      <c r="A3498" s="4">
        <v>3497</v>
      </c>
      <c r="B3498" s="6" t="s">
        <v>2045</v>
      </c>
      <c r="C3498" s="12" t="s">
        <v>4555</v>
      </c>
      <c r="D3498" s="5">
        <v>8000000</v>
      </c>
      <c r="E3498" s="4">
        <v>0</v>
      </c>
      <c r="F3498" s="4">
        <v>0</v>
      </c>
    </row>
    <row r="3499" spans="1:7">
      <c r="A3499" s="4">
        <v>3498</v>
      </c>
      <c r="B3499" s="6" t="s">
        <v>815</v>
      </c>
      <c r="C3499" s="12" t="s">
        <v>4556</v>
      </c>
      <c r="D3499" s="5">
        <v>8000000</v>
      </c>
      <c r="E3499" s="4">
        <v>0</v>
      </c>
      <c r="F3499" s="4">
        <v>0</v>
      </c>
    </row>
    <row r="3500" spans="1:7">
      <c r="A3500" s="4">
        <v>3499</v>
      </c>
      <c r="B3500" s="6">
        <v>42526</v>
      </c>
      <c r="C3500" s="12" t="s">
        <v>4557</v>
      </c>
      <c r="D3500" s="5">
        <v>8000000</v>
      </c>
      <c r="E3500" s="4">
        <v>0</v>
      </c>
      <c r="F3500" s="4">
        <v>0</v>
      </c>
    </row>
    <row r="3501" spans="1:7">
      <c r="A3501" s="4">
        <v>3500</v>
      </c>
      <c r="B3501" s="6" t="s">
        <v>4558</v>
      </c>
      <c r="C3501" s="12" t="s">
        <v>4559</v>
      </c>
      <c r="D3501" s="5">
        <v>8000000</v>
      </c>
      <c r="E3501" s="4">
        <v>0</v>
      </c>
      <c r="F3501" s="4">
        <v>0</v>
      </c>
    </row>
    <row r="3502" spans="1:7">
      <c r="A3502" s="4">
        <v>3501</v>
      </c>
      <c r="B3502" s="6" t="s">
        <v>1831</v>
      </c>
      <c r="C3502" s="12" t="s">
        <v>4560</v>
      </c>
      <c r="D3502" s="5">
        <v>7900000</v>
      </c>
      <c r="E3502" s="5">
        <v>672243</v>
      </c>
      <c r="F3502" s="5">
        <v>3129471</v>
      </c>
      <c r="G3502" s="5"/>
    </row>
    <row r="3503" spans="1:7">
      <c r="A3503" s="4">
        <v>3502</v>
      </c>
      <c r="B3503" s="6">
        <v>37718</v>
      </c>
      <c r="C3503" s="12" t="s">
        <v>4561</v>
      </c>
      <c r="D3503" s="5">
        <v>7800000</v>
      </c>
      <c r="E3503" s="5">
        <v>10130108</v>
      </c>
      <c r="F3503" s="5">
        <v>24021282</v>
      </c>
      <c r="G3503" s="5"/>
    </row>
    <row r="3504" spans="1:7">
      <c r="A3504" s="4">
        <v>3503</v>
      </c>
      <c r="B3504" s="6" t="s">
        <v>4562</v>
      </c>
      <c r="C3504" s="12" t="s">
        <v>4563</v>
      </c>
      <c r="D3504" s="5">
        <v>7700000</v>
      </c>
      <c r="E3504" s="5">
        <v>882290</v>
      </c>
      <c r="F3504" s="5">
        <v>882290</v>
      </c>
      <c r="G3504" s="5"/>
    </row>
    <row r="3505" spans="1:7">
      <c r="A3505" s="4">
        <v>3504</v>
      </c>
      <c r="B3505" s="6" t="s">
        <v>4564</v>
      </c>
      <c r="C3505" s="12" t="s">
        <v>4565</v>
      </c>
      <c r="D3505" s="5">
        <v>7700000</v>
      </c>
      <c r="E3505" s="5">
        <v>5336</v>
      </c>
      <c r="F3505" s="5">
        <v>1080428</v>
      </c>
      <c r="G3505" s="5"/>
    </row>
    <row r="3506" spans="1:7">
      <c r="A3506" s="4">
        <v>3505</v>
      </c>
      <c r="B3506" s="6" t="s">
        <v>3358</v>
      </c>
      <c r="C3506" s="12" t="s">
        <v>4566</v>
      </c>
      <c r="D3506" s="5">
        <v>7500000</v>
      </c>
      <c r="E3506" s="5">
        <v>106593296</v>
      </c>
      <c r="F3506" s="5">
        <v>106593296</v>
      </c>
      <c r="G3506" s="5"/>
    </row>
    <row r="3507" spans="1:7">
      <c r="A3507" s="4">
        <v>3506</v>
      </c>
      <c r="B3507" s="6" t="s">
        <v>1506</v>
      </c>
      <c r="C3507" s="12" t="s">
        <v>4567</v>
      </c>
      <c r="D3507" s="5">
        <v>7500000</v>
      </c>
      <c r="E3507" s="5">
        <v>43492389</v>
      </c>
      <c r="F3507" s="5">
        <v>43492389</v>
      </c>
      <c r="G3507" s="5"/>
    </row>
    <row r="3508" spans="1:7">
      <c r="A3508" s="4">
        <v>3507</v>
      </c>
      <c r="B3508" s="6" t="s">
        <v>1617</v>
      </c>
      <c r="C3508" s="12" t="s">
        <v>4568</v>
      </c>
      <c r="D3508" s="5">
        <v>7500000</v>
      </c>
      <c r="E3508" s="5">
        <v>32281907</v>
      </c>
      <c r="F3508" s="5">
        <v>36238752</v>
      </c>
      <c r="G3508" s="5"/>
    </row>
    <row r="3509" spans="1:7">
      <c r="A3509" s="4">
        <v>3508</v>
      </c>
      <c r="B3509" s="6" t="s">
        <v>1463</v>
      </c>
      <c r="C3509" s="12" t="s">
        <v>4569</v>
      </c>
      <c r="D3509" s="5">
        <v>7500000</v>
      </c>
      <c r="E3509" s="5">
        <v>24793509</v>
      </c>
      <c r="F3509" s="5">
        <v>40016662</v>
      </c>
      <c r="G3509" s="5"/>
    </row>
    <row r="3510" spans="1:7">
      <c r="A3510" s="4">
        <v>3509</v>
      </c>
      <c r="B3510" s="6">
        <v>39300</v>
      </c>
      <c r="C3510" s="12" t="s">
        <v>4570</v>
      </c>
      <c r="D3510" s="5">
        <v>7500000</v>
      </c>
      <c r="E3510" s="5">
        <v>17544812</v>
      </c>
      <c r="F3510" s="5">
        <v>33606409</v>
      </c>
      <c r="G3510" s="5"/>
    </row>
    <row r="3511" spans="1:7">
      <c r="A3511" s="4">
        <v>3510</v>
      </c>
      <c r="B3511" s="6">
        <v>40066</v>
      </c>
      <c r="C3511" s="12" t="s">
        <v>4571</v>
      </c>
      <c r="D3511" s="5">
        <v>7500000</v>
      </c>
      <c r="E3511" s="5">
        <v>12574914</v>
      </c>
      <c r="F3511" s="5">
        <v>29652736</v>
      </c>
      <c r="G3511" s="5"/>
    </row>
    <row r="3512" spans="1:7">
      <c r="A3512" s="4">
        <v>3511</v>
      </c>
      <c r="B3512" s="6">
        <v>39912</v>
      </c>
      <c r="C3512" s="12" t="s">
        <v>4572</v>
      </c>
      <c r="D3512" s="5">
        <v>7500000</v>
      </c>
      <c r="E3512" s="5">
        <v>10823158</v>
      </c>
      <c r="F3512" s="5">
        <v>10849158</v>
      </c>
      <c r="G3512" s="5"/>
    </row>
    <row r="3513" spans="1:7">
      <c r="A3513" s="4">
        <v>3512</v>
      </c>
      <c r="B3513" s="6" t="s">
        <v>545</v>
      </c>
      <c r="C3513" s="12" t="s">
        <v>4573</v>
      </c>
      <c r="D3513" s="5">
        <v>7500000</v>
      </c>
      <c r="E3513" s="5">
        <v>10465659</v>
      </c>
      <c r="F3513" s="5">
        <v>11843260</v>
      </c>
      <c r="G3513" s="5"/>
    </row>
    <row r="3514" spans="1:7">
      <c r="A3514" s="4">
        <v>3513</v>
      </c>
      <c r="B3514" s="6" t="s">
        <v>970</v>
      </c>
      <c r="C3514" s="12" t="s">
        <v>4574</v>
      </c>
      <c r="D3514" s="5">
        <v>7500000</v>
      </c>
      <c r="E3514" s="5">
        <v>10284523</v>
      </c>
      <c r="F3514" s="5">
        <v>11758418</v>
      </c>
      <c r="G3514" s="5"/>
    </row>
    <row r="3515" spans="1:7">
      <c r="A3515" s="4">
        <v>3514</v>
      </c>
      <c r="B3515" s="6">
        <v>30928</v>
      </c>
      <c r="C3515" s="12" t="s">
        <v>4575</v>
      </c>
      <c r="D3515" s="5">
        <v>7500000</v>
      </c>
      <c r="E3515" s="5">
        <v>5142858</v>
      </c>
      <c r="F3515" s="5">
        <v>5142858</v>
      </c>
      <c r="G3515" s="5"/>
    </row>
    <row r="3516" spans="1:7">
      <c r="A3516" s="4">
        <v>3515</v>
      </c>
      <c r="B3516" s="6">
        <v>37471</v>
      </c>
      <c r="C3516" s="12" t="s">
        <v>4576</v>
      </c>
      <c r="D3516" s="5">
        <v>7500000</v>
      </c>
      <c r="E3516" s="5">
        <v>4239767</v>
      </c>
      <c r="F3516" s="5">
        <v>4239767</v>
      </c>
      <c r="G3516" s="5"/>
    </row>
    <row r="3517" spans="1:7">
      <c r="A3517" s="4">
        <v>3516</v>
      </c>
      <c r="B3517" s="6" t="s">
        <v>1825</v>
      </c>
      <c r="C3517" s="12" t="s">
        <v>4577</v>
      </c>
      <c r="D3517" s="5">
        <v>7500000</v>
      </c>
      <c r="E3517" s="5">
        <v>4151836</v>
      </c>
      <c r="F3517" s="5">
        <v>4151836</v>
      </c>
      <c r="G3517" s="5"/>
    </row>
    <row r="3518" spans="1:7">
      <c r="A3518" s="4">
        <v>3517</v>
      </c>
      <c r="B3518" s="6" t="s">
        <v>201</v>
      </c>
      <c r="C3518" s="12" t="s">
        <v>4578</v>
      </c>
      <c r="D3518" s="5">
        <v>7500000</v>
      </c>
      <c r="E3518" s="5">
        <v>3347647</v>
      </c>
      <c r="F3518" s="5">
        <v>3347647</v>
      </c>
      <c r="G3518" s="5"/>
    </row>
    <row r="3519" spans="1:7">
      <c r="A3519" s="4">
        <v>3518</v>
      </c>
      <c r="B3519" s="6" t="s">
        <v>333</v>
      </c>
      <c r="C3519" s="12" t="s">
        <v>4579</v>
      </c>
      <c r="D3519" s="5">
        <v>7500000</v>
      </c>
      <c r="E3519" s="5">
        <v>3014696</v>
      </c>
      <c r="F3519" s="5">
        <v>8539003</v>
      </c>
      <c r="G3519" s="5"/>
    </row>
    <row r="3520" spans="1:7">
      <c r="A3520" s="4">
        <v>3519</v>
      </c>
      <c r="B3520" s="6" t="s">
        <v>176</v>
      </c>
      <c r="C3520" s="12" t="s">
        <v>4580</v>
      </c>
      <c r="D3520" s="5">
        <v>7500000</v>
      </c>
      <c r="E3520" s="5">
        <v>1333124</v>
      </c>
      <c r="F3520" s="5">
        <v>2374225</v>
      </c>
      <c r="G3520" s="5"/>
    </row>
    <row r="3521" spans="1:7">
      <c r="A3521" s="4">
        <v>3520</v>
      </c>
      <c r="B3521" s="6" t="s">
        <v>4581</v>
      </c>
      <c r="C3521" s="12" t="s">
        <v>4582</v>
      </c>
      <c r="D3521" s="5">
        <v>7500000</v>
      </c>
      <c r="E3521" s="5">
        <v>533344</v>
      </c>
      <c r="F3521" s="5">
        <v>555335</v>
      </c>
      <c r="G3521" s="5"/>
    </row>
    <row r="3522" spans="1:7">
      <c r="A3522" s="4">
        <v>3521</v>
      </c>
      <c r="B3522" s="6" t="s">
        <v>2806</v>
      </c>
      <c r="C3522" s="12" t="s">
        <v>4583</v>
      </c>
      <c r="D3522" s="5">
        <v>7500000</v>
      </c>
      <c r="E3522" s="5">
        <v>206400</v>
      </c>
      <c r="F3522" s="5">
        <v>206400</v>
      </c>
      <c r="G3522" s="5"/>
    </row>
    <row r="3523" spans="1:7">
      <c r="A3523" s="4">
        <v>3522</v>
      </c>
      <c r="B3523" s="6">
        <v>38146</v>
      </c>
      <c r="C3523" s="12" t="s">
        <v>4584</v>
      </c>
      <c r="D3523" s="5">
        <v>7500000</v>
      </c>
      <c r="E3523" s="5">
        <v>197148</v>
      </c>
      <c r="F3523" s="5">
        <v>1788324</v>
      </c>
      <c r="G3523" s="5"/>
    </row>
    <row r="3524" spans="1:7">
      <c r="A3524" s="4">
        <v>3523</v>
      </c>
      <c r="B3524" s="6" t="s">
        <v>4585</v>
      </c>
      <c r="C3524" s="12" t="s">
        <v>4586</v>
      </c>
      <c r="D3524" s="5">
        <v>7500000</v>
      </c>
      <c r="E3524" s="4">
        <v>0</v>
      </c>
      <c r="F3524" s="5">
        <v>10834406</v>
      </c>
      <c r="G3524" s="5"/>
    </row>
    <row r="3525" spans="1:7">
      <c r="A3525" s="4">
        <v>3524</v>
      </c>
      <c r="B3525" s="6">
        <v>42248</v>
      </c>
      <c r="C3525" s="12" t="s">
        <v>4587</v>
      </c>
      <c r="D3525" s="5">
        <v>7500000</v>
      </c>
      <c r="E3525" s="4">
        <v>0</v>
      </c>
      <c r="F3525" s="5">
        <v>32572</v>
      </c>
      <c r="G3525" s="5"/>
    </row>
    <row r="3526" spans="1:7">
      <c r="A3526" s="4">
        <v>3525</v>
      </c>
      <c r="B3526" s="6" t="s">
        <v>4553</v>
      </c>
      <c r="C3526" s="12" t="s">
        <v>4588</v>
      </c>
      <c r="D3526" s="5">
        <v>7500000</v>
      </c>
      <c r="E3526" s="4">
        <v>0</v>
      </c>
      <c r="F3526" s="5">
        <v>13524</v>
      </c>
      <c r="G3526" s="5"/>
    </row>
    <row r="3527" spans="1:7">
      <c r="A3527" s="4">
        <v>3526</v>
      </c>
      <c r="B3527" s="6" t="s">
        <v>226</v>
      </c>
      <c r="C3527" s="12" t="s">
        <v>4589</v>
      </c>
      <c r="D3527" s="5">
        <v>7500000</v>
      </c>
      <c r="E3527" s="4">
        <v>0</v>
      </c>
      <c r="F3527" s="4">
        <v>0</v>
      </c>
    </row>
    <row r="3528" spans="1:7">
      <c r="A3528" s="4">
        <v>3527</v>
      </c>
      <c r="B3528" s="6" t="s">
        <v>4138</v>
      </c>
      <c r="C3528" s="12" t="s">
        <v>4590</v>
      </c>
      <c r="D3528" s="5">
        <v>7400000</v>
      </c>
      <c r="E3528" s="5">
        <v>872643</v>
      </c>
      <c r="F3528" s="5">
        <v>9443864</v>
      </c>
      <c r="G3528" s="5"/>
    </row>
    <row r="3529" spans="1:7">
      <c r="A3529" s="4">
        <v>3528</v>
      </c>
      <c r="B3529" s="6">
        <v>38508</v>
      </c>
      <c r="C3529" s="12" t="s">
        <v>4281</v>
      </c>
      <c r="D3529" s="5">
        <v>7303082</v>
      </c>
      <c r="E3529" s="5">
        <v>55334418</v>
      </c>
      <c r="F3529" s="5">
        <v>101173038</v>
      </c>
      <c r="G3529" s="5"/>
    </row>
    <row r="3530" spans="1:7">
      <c r="A3530" s="4">
        <v>3529</v>
      </c>
      <c r="B3530" s="6" t="s">
        <v>1641</v>
      </c>
      <c r="C3530" s="12" t="s">
        <v>4591</v>
      </c>
      <c r="D3530" s="5">
        <v>7300000</v>
      </c>
      <c r="E3530" s="5">
        <v>4443403</v>
      </c>
      <c r="F3530" s="5">
        <v>25397460</v>
      </c>
      <c r="G3530" s="5"/>
    </row>
    <row r="3531" spans="1:7">
      <c r="A3531" s="4">
        <v>3530</v>
      </c>
      <c r="B3531" s="6" t="s">
        <v>2097</v>
      </c>
      <c r="C3531" s="12" t="s">
        <v>4592</v>
      </c>
      <c r="D3531" s="5">
        <v>7300000</v>
      </c>
      <c r="E3531" s="5">
        <v>1818681</v>
      </c>
      <c r="F3531" s="5">
        <v>12023606</v>
      </c>
      <c r="G3531" s="5"/>
    </row>
    <row r="3532" spans="1:7">
      <c r="A3532" s="4">
        <v>3531</v>
      </c>
      <c r="B3532" s="6" t="s">
        <v>2183</v>
      </c>
      <c r="C3532" s="12" t="s">
        <v>4593</v>
      </c>
      <c r="D3532" s="5">
        <v>7250000</v>
      </c>
      <c r="E3532" s="4">
        <v>0</v>
      </c>
      <c r="F3532" s="5">
        <v>35122948</v>
      </c>
      <c r="G3532" s="5"/>
    </row>
    <row r="3533" spans="1:7">
      <c r="A3533" s="4">
        <v>3532</v>
      </c>
      <c r="B3533" s="6" t="s">
        <v>4594</v>
      </c>
      <c r="C3533" s="12" t="s">
        <v>4595</v>
      </c>
      <c r="D3533" s="5">
        <v>7200000</v>
      </c>
      <c r="E3533" s="5">
        <v>43800000</v>
      </c>
      <c r="F3533" s="5">
        <v>116000000</v>
      </c>
      <c r="G3533" s="5"/>
    </row>
    <row r="3534" spans="1:7">
      <c r="A3534" s="4">
        <v>3533</v>
      </c>
      <c r="B3534" s="6" t="s">
        <v>1067</v>
      </c>
      <c r="C3534" s="12" t="s">
        <v>4596</v>
      </c>
      <c r="D3534" s="5">
        <v>7200000</v>
      </c>
      <c r="E3534" s="5">
        <v>12610552</v>
      </c>
      <c r="F3534" s="5">
        <v>12678312</v>
      </c>
      <c r="G3534" s="5"/>
    </row>
    <row r="3535" spans="1:7">
      <c r="A3535" s="4">
        <v>3534</v>
      </c>
      <c r="B3535" s="6" t="s">
        <v>2823</v>
      </c>
      <c r="C3535" s="12">
        <v>3</v>
      </c>
      <c r="D3535" s="5">
        <v>7200000</v>
      </c>
      <c r="E3535" s="5">
        <v>59774</v>
      </c>
      <c r="F3535" s="5">
        <v>295492</v>
      </c>
      <c r="G3535" s="5"/>
    </row>
    <row r="3536" spans="1:7">
      <c r="A3536" s="4">
        <v>3535</v>
      </c>
      <c r="B3536" s="6">
        <v>39214</v>
      </c>
      <c r="C3536" s="12" t="s">
        <v>4597</v>
      </c>
      <c r="D3536" s="5">
        <v>7000000</v>
      </c>
      <c r="E3536" s="5">
        <v>143495265</v>
      </c>
      <c r="F3536" s="5">
        <v>231450102</v>
      </c>
      <c r="G3536" s="5"/>
    </row>
    <row r="3537" spans="1:7">
      <c r="A3537" s="4">
        <v>3536</v>
      </c>
      <c r="B3537" s="6" t="s">
        <v>4598</v>
      </c>
      <c r="C3537" s="12" t="s">
        <v>4599</v>
      </c>
      <c r="D3537" s="5">
        <v>7000000</v>
      </c>
      <c r="E3537" s="5">
        <v>134966411</v>
      </c>
      <c r="F3537" s="5">
        <v>268500000</v>
      </c>
      <c r="G3537" s="5"/>
    </row>
    <row r="3538" spans="1:7">
      <c r="A3538" s="4">
        <v>3537</v>
      </c>
      <c r="B3538" s="6" t="s">
        <v>1422</v>
      </c>
      <c r="C3538" s="12" t="s">
        <v>4600</v>
      </c>
      <c r="D3538" s="5">
        <v>7000000</v>
      </c>
      <c r="E3538" s="5">
        <v>113721571</v>
      </c>
      <c r="F3538" s="5">
        <v>170549753</v>
      </c>
      <c r="G3538" s="5"/>
    </row>
    <row r="3539" spans="1:7">
      <c r="A3539" s="4">
        <v>3538</v>
      </c>
      <c r="B3539" s="6" t="s">
        <v>4601</v>
      </c>
      <c r="C3539" s="12" t="s">
        <v>4602</v>
      </c>
      <c r="D3539" s="5">
        <v>7000000</v>
      </c>
      <c r="E3539" s="5">
        <v>90463574</v>
      </c>
      <c r="F3539" s="5">
        <v>201463574</v>
      </c>
      <c r="G3539" s="5"/>
    </row>
    <row r="3540" spans="1:7">
      <c r="A3540" s="4">
        <v>3539</v>
      </c>
      <c r="B3540" s="6">
        <v>34314</v>
      </c>
      <c r="C3540" s="12" t="s">
        <v>4603</v>
      </c>
      <c r="D3540" s="5">
        <v>7000000</v>
      </c>
      <c r="E3540" s="5">
        <v>40157856</v>
      </c>
      <c r="F3540" s="5">
        <v>40157856</v>
      </c>
      <c r="G3540" s="5"/>
    </row>
    <row r="3541" spans="1:7">
      <c r="A3541" s="4">
        <v>3540</v>
      </c>
      <c r="B3541" s="6">
        <v>40699</v>
      </c>
      <c r="C3541" s="12" t="s">
        <v>4604</v>
      </c>
      <c r="D3541" s="5">
        <v>7000000</v>
      </c>
      <c r="E3541" s="5">
        <v>37295394</v>
      </c>
      <c r="F3541" s="5">
        <v>38158601</v>
      </c>
      <c r="G3541" s="5"/>
    </row>
    <row r="3542" spans="1:7">
      <c r="A3542" s="4">
        <v>3541</v>
      </c>
      <c r="B3542" s="6" t="s">
        <v>4605</v>
      </c>
      <c r="C3542" s="12" t="s">
        <v>4606</v>
      </c>
      <c r="D3542" s="5">
        <v>7000000</v>
      </c>
      <c r="E3542" s="5">
        <v>35400000</v>
      </c>
      <c r="F3542" s="5">
        <v>161800000</v>
      </c>
      <c r="G3542" s="5"/>
    </row>
    <row r="3543" spans="1:7">
      <c r="A3543" s="4">
        <v>3542</v>
      </c>
      <c r="B3543" s="6">
        <v>36861</v>
      </c>
      <c r="C3543" s="12" t="s">
        <v>4607</v>
      </c>
      <c r="D3543" s="5">
        <v>7000000</v>
      </c>
      <c r="E3543" s="5">
        <v>34099640</v>
      </c>
      <c r="F3543" s="5">
        <v>35795319</v>
      </c>
      <c r="G3543" s="5"/>
    </row>
    <row r="3544" spans="1:7">
      <c r="A3544" s="4">
        <v>3543</v>
      </c>
      <c r="B3544" s="6" t="s">
        <v>3839</v>
      </c>
      <c r="C3544" s="12" t="s">
        <v>4608</v>
      </c>
      <c r="D3544" s="5">
        <v>7000000</v>
      </c>
      <c r="E3544" s="5">
        <v>32539681</v>
      </c>
      <c r="F3544" s="5">
        <v>47289758</v>
      </c>
      <c r="G3544" s="5"/>
    </row>
    <row r="3545" spans="1:7">
      <c r="A3545" s="4">
        <v>3544</v>
      </c>
      <c r="B3545" s="6" t="s">
        <v>578</v>
      </c>
      <c r="C3545" s="12" t="s">
        <v>4609</v>
      </c>
      <c r="D3545" s="5">
        <v>7000000</v>
      </c>
      <c r="E3545" s="5">
        <v>32241649</v>
      </c>
      <c r="F3545" s="5">
        <v>55617866</v>
      </c>
      <c r="G3545" s="5"/>
    </row>
    <row r="3546" spans="1:7">
      <c r="A3546" s="4">
        <v>3545</v>
      </c>
      <c r="B3546" s="6">
        <v>38543</v>
      </c>
      <c r="C3546" s="12" t="s">
        <v>4610</v>
      </c>
      <c r="D3546" s="5">
        <v>7000000</v>
      </c>
      <c r="E3546" s="5">
        <v>31501218</v>
      </c>
      <c r="F3546" s="5">
        <v>56586901</v>
      </c>
      <c r="G3546" s="5"/>
    </row>
    <row r="3547" spans="1:7">
      <c r="A3547" s="4">
        <v>3546</v>
      </c>
      <c r="B3547" s="6" t="s">
        <v>1551</v>
      </c>
      <c r="C3547" s="12" t="s">
        <v>4611</v>
      </c>
      <c r="D3547" s="5">
        <v>7000000</v>
      </c>
      <c r="E3547" s="5">
        <v>28750530</v>
      </c>
      <c r="F3547" s="5">
        <v>49924079</v>
      </c>
      <c r="G3547" s="5"/>
    </row>
    <row r="3548" spans="1:7">
      <c r="A3548" s="4">
        <v>3547</v>
      </c>
      <c r="B3548" s="6" t="s">
        <v>4612</v>
      </c>
      <c r="C3548" s="12" t="s">
        <v>110</v>
      </c>
      <c r="D3548" s="5">
        <v>7000000</v>
      </c>
      <c r="E3548" s="5">
        <v>26533200</v>
      </c>
      <c r="F3548" s="5">
        <v>26533200</v>
      </c>
      <c r="G3548" s="5"/>
    </row>
    <row r="3549" spans="1:7">
      <c r="A3549" s="4">
        <v>3548</v>
      </c>
      <c r="B3549" s="6">
        <v>38815</v>
      </c>
      <c r="C3549" s="12" t="s">
        <v>4613</v>
      </c>
      <c r="D3549" s="5">
        <v>7000000</v>
      </c>
      <c r="E3549" s="5">
        <v>26024456</v>
      </c>
      <c r="F3549" s="5">
        <v>57051053</v>
      </c>
      <c r="G3549" s="5"/>
    </row>
    <row r="3550" spans="1:7">
      <c r="A3550" s="4">
        <v>3549</v>
      </c>
      <c r="B3550" s="6" t="s">
        <v>2901</v>
      </c>
      <c r="C3550" s="12" t="s">
        <v>4614</v>
      </c>
      <c r="D3550" s="5">
        <v>7000000</v>
      </c>
      <c r="E3550" s="5">
        <v>25532388</v>
      </c>
      <c r="F3550" s="5">
        <v>25532388</v>
      </c>
      <c r="G3550" s="5"/>
    </row>
    <row r="3551" spans="1:7">
      <c r="A3551" s="4">
        <v>3550</v>
      </c>
      <c r="B3551" s="6">
        <v>27760</v>
      </c>
      <c r="C3551" s="12" t="s">
        <v>4615</v>
      </c>
      <c r="D3551" s="5">
        <v>7000000</v>
      </c>
      <c r="E3551" s="5">
        <v>25000000</v>
      </c>
      <c r="F3551" s="5">
        <v>25000000</v>
      </c>
      <c r="G3551" s="5"/>
    </row>
    <row r="3552" spans="1:7">
      <c r="A3552" s="4">
        <v>3551</v>
      </c>
      <c r="B3552" s="6">
        <v>35280</v>
      </c>
      <c r="C3552" s="12" t="s">
        <v>4616</v>
      </c>
      <c r="D3552" s="5">
        <v>7000000</v>
      </c>
      <c r="E3552" s="5">
        <v>24567751</v>
      </c>
      <c r="F3552" s="5">
        <v>51204567</v>
      </c>
      <c r="G3552" s="5"/>
    </row>
    <row r="3553" spans="1:7">
      <c r="A3553" s="4">
        <v>3552</v>
      </c>
      <c r="B3553" s="6">
        <v>37199</v>
      </c>
      <c r="C3553" s="12" t="s">
        <v>4617</v>
      </c>
      <c r="D3553" s="5">
        <v>7000000</v>
      </c>
      <c r="E3553" s="5">
        <v>23247539</v>
      </c>
      <c r="F3553" s="5">
        <v>23393939</v>
      </c>
      <c r="G3553" s="5"/>
    </row>
    <row r="3554" spans="1:7">
      <c r="A3554" s="4">
        <v>3553</v>
      </c>
      <c r="B3554" s="6" t="s">
        <v>4618</v>
      </c>
      <c r="C3554" s="12" t="s">
        <v>4619</v>
      </c>
      <c r="D3554" s="5">
        <v>7000000</v>
      </c>
      <c r="E3554" s="5">
        <v>21000000</v>
      </c>
      <c r="F3554" s="5">
        <v>97600000</v>
      </c>
      <c r="G3554" s="5"/>
    </row>
    <row r="3555" spans="1:7">
      <c r="A3555" s="4">
        <v>3554</v>
      </c>
      <c r="B3555" s="6">
        <v>32479</v>
      </c>
      <c r="C3555" s="12" t="s">
        <v>4620</v>
      </c>
      <c r="D3555" s="5">
        <v>7000000</v>
      </c>
      <c r="E3555" s="5">
        <v>20257000</v>
      </c>
      <c r="F3555" s="5">
        <v>20257000</v>
      </c>
      <c r="G3555" s="5"/>
    </row>
    <row r="3556" spans="1:7">
      <c r="A3556" s="4">
        <v>3555</v>
      </c>
      <c r="B3556" s="6">
        <v>36651</v>
      </c>
      <c r="C3556" s="12" t="s">
        <v>4621</v>
      </c>
      <c r="D3556" s="5">
        <v>7000000</v>
      </c>
      <c r="E3556" s="5">
        <v>18642318</v>
      </c>
      <c r="F3556" s="5">
        <v>18642318</v>
      </c>
      <c r="G3556" s="5"/>
    </row>
    <row r="3557" spans="1:7">
      <c r="A3557" s="4">
        <v>3556</v>
      </c>
      <c r="B3557" s="6" t="s">
        <v>139</v>
      </c>
      <c r="C3557" s="12" t="s">
        <v>4622</v>
      </c>
      <c r="D3557" s="5">
        <v>7000000</v>
      </c>
      <c r="E3557" s="5">
        <v>17506470</v>
      </c>
      <c r="F3557" s="5">
        <v>18190831</v>
      </c>
      <c r="G3557" s="5"/>
    </row>
    <row r="3558" spans="1:7">
      <c r="A3558" s="4">
        <v>3557</v>
      </c>
      <c r="B3558" s="6" t="s">
        <v>393</v>
      </c>
      <c r="C3558" s="12" t="s">
        <v>4623</v>
      </c>
      <c r="D3558" s="5">
        <v>7000000</v>
      </c>
      <c r="E3558" s="5">
        <v>17044981</v>
      </c>
      <c r="F3558" s="5">
        <v>20940428</v>
      </c>
      <c r="G3558" s="5"/>
    </row>
    <row r="3559" spans="1:7">
      <c r="A3559" s="4">
        <v>3558</v>
      </c>
      <c r="B3559" s="6" t="s">
        <v>1181</v>
      </c>
      <c r="C3559" s="12" t="s">
        <v>4624</v>
      </c>
      <c r="D3559" s="5">
        <v>7000000</v>
      </c>
      <c r="E3559" s="5">
        <v>15821461</v>
      </c>
      <c r="F3559" s="5">
        <v>36146087</v>
      </c>
      <c r="G3559" s="5"/>
    </row>
    <row r="3560" spans="1:7">
      <c r="A3560" s="4">
        <v>3559</v>
      </c>
      <c r="B3560" s="6" t="s">
        <v>4036</v>
      </c>
      <c r="C3560" s="12" t="s">
        <v>4625</v>
      </c>
      <c r="D3560" s="5">
        <v>7000000</v>
      </c>
      <c r="E3560" s="5">
        <v>14853474</v>
      </c>
      <c r="F3560" s="5">
        <v>16149180</v>
      </c>
      <c r="G3560" s="5"/>
    </row>
    <row r="3561" spans="1:7">
      <c r="A3561" s="4">
        <v>3560</v>
      </c>
      <c r="B3561" s="6" t="s">
        <v>1809</v>
      </c>
      <c r="C3561" s="12" t="s">
        <v>4626</v>
      </c>
      <c r="D3561" s="5">
        <v>7000000</v>
      </c>
      <c r="E3561" s="5">
        <v>14618727</v>
      </c>
      <c r="F3561" s="5">
        <v>14618727</v>
      </c>
      <c r="G3561" s="5"/>
    </row>
    <row r="3562" spans="1:7">
      <c r="A3562" s="4">
        <v>3561</v>
      </c>
      <c r="B3562" s="6" t="s">
        <v>1328</v>
      </c>
      <c r="C3562" s="12" t="s">
        <v>4627</v>
      </c>
      <c r="D3562" s="5">
        <v>7000000</v>
      </c>
      <c r="E3562" s="5">
        <v>14231669</v>
      </c>
      <c r="F3562" s="5">
        <v>14231669</v>
      </c>
      <c r="G3562" s="5"/>
    </row>
    <row r="3563" spans="1:7">
      <c r="A3563" s="4">
        <v>3562</v>
      </c>
      <c r="B3563" s="6" t="s">
        <v>4628</v>
      </c>
      <c r="C3563" s="12" t="s">
        <v>4629</v>
      </c>
      <c r="D3563" s="5">
        <v>7000000</v>
      </c>
      <c r="E3563" s="5">
        <v>14026509</v>
      </c>
      <c r="F3563" s="5">
        <v>15471229</v>
      </c>
      <c r="G3563" s="5"/>
    </row>
    <row r="3564" spans="1:7">
      <c r="A3564" s="4">
        <v>3563</v>
      </c>
      <c r="B3564" s="6">
        <v>37929</v>
      </c>
      <c r="C3564" s="12" t="s">
        <v>4630</v>
      </c>
      <c r="D3564" s="5">
        <v>7000000</v>
      </c>
      <c r="E3564" s="5">
        <v>12634962</v>
      </c>
      <c r="F3564" s="5">
        <v>17005466</v>
      </c>
      <c r="G3564" s="5"/>
    </row>
    <row r="3565" spans="1:7">
      <c r="A3565" s="4">
        <v>3564</v>
      </c>
      <c r="B3565" s="6">
        <v>31361</v>
      </c>
      <c r="C3565" s="12" t="s">
        <v>4631</v>
      </c>
      <c r="D3565" s="5">
        <v>7000000</v>
      </c>
      <c r="E3565" s="5">
        <v>10803211</v>
      </c>
      <c r="F3565" s="5">
        <v>10803211</v>
      </c>
      <c r="G3565" s="5"/>
    </row>
    <row r="3566" spans="1:7">
      <c r="A3566" s="4">
        <v>3565</v>
      </c>
      <c r="B3566" s="6">
        <v>37904</v>
      </c>
      <c r="C3566" s="12" t="s">
        <v>4632</v>
      </c>
      <c r="D3566" s="5">
        <v>7000000</v>
      </c>
      <c r="E3566" s="5">
        <v>10199354</v>
      </c>
      <c r="F3566" s="5">
        <v>13767816</v>
      </c>
      <c r="G3566" s="5"/>
    </row>
    <row r="3567" spans="1:7">
      <c r="A3567" s="4">
        <v>3566</v>
      </c>
      <c r="B3567" s="6">
        <v>39854</v>
      </c>
      <c r="C3567" s="12" t="s">
        <v>4633</v>
      </c>
      <c r="D3567" s="5">
        <v>7000000</v>
      </c>
      <c r="E3567" s="5">
        <v>9228788</v>
      </c>
      <c r="F3567" s="5">
        <v>30360570</v>
      </c>
      <c r="G3567" s="5"/>
    </row>
    <row r="3568" spans="1:7">
      <c r="A3568" s="4">
        <v>3567</v>
      </c>
      <c r="B3568" s="6" t="s">
        <v>684</v>
      </c>
      <c r="C3568" s="12" t="s">
        <v>4634</v>
      </c>
      <c r="D3568" s="5">
        <v>7000000</v>
      </c>
      <c r="E3568" s="5">
        <v>9176933</v>
      </c>
      <c r="F3568" s="5">
        <v>10828305</v>
      </c>
      <c r="G3568" s="5"/>
    </row>
    <row r="3569" spans="1:7">
      <c r="A3569" s="4">
        <v>3568</v>
      </c>
      <c r="B3569" s="6">
        <v>40129</v>
      </c>
      <c r="C3569" s="12" t="s">
        <v>4635</v>
      </c>
      <c r="D3569" s="5">
        <v>7000000</v>
      </c>
      <c r="E3569" s="5">
        <v>9176000</v>
      </c>
      <c r="F3569" s="5">
        <v>28142379</v>
      </c>
      <c r="G3569" s="5"/>
    </row>
    <row r="3570" spans="1:7">
      <c r="A3570" s="4">
        <v>3569</v>
      </c>
      <c r="B3570" s="6">
        <v>33512</v>
      </c>
      <c r="C3570" s="12" t="s">
        <v>4636</v>
      </c>
      <c r="D3570" s="5">
        <v>7000000</v>
      </c>
      <c r="E3570" s="5">
        <v>8824553</v>
      </c>
      <c r="F3570" s="5">
        <v>8824553</v>
      </c>
      <c r="G3570" s="5"/>
    </row>
    <row r="3571" spans="1:7">
      <c r="A3571" s="4">
        <v>3570</v>
      </c>
      <c r="B3571" s="6">
        <v>32485</v>
      </c>
      <c r="C3571" s="12" t="s">
        <v>4637</v>
      </c>
      <c r="D3571" s="5">
        <v>7000000</v>
      </c>
      <c r="E3571" s="5">
        <v>8373585</v>
      </c>
      <c r="F3571" s="5">
        <v>8373585</v>
      </c>
      <c r="G3571" s="5"/>
    </row>
    <row r="3572" spans="1:7">
      <c r="A3572" s="4">
        <v>3571</v>
      </c>
      <c r="B3572" s="6" t="s">
        <v>49</v>
      </c>
      <c r="C3572" s="12" t="s">
        <v>4638</v>
      </c>
      <c r="D3572" s="5">
        <v>7000000</v>
      </c>
      <c r="E3572" s="5">
        <v>7468936</v>
      </c>
      <c r="F3572" s="5">
        <v>10062896</v>
      </c>
      <c r="G3572" s="5"/>
    </row>
    <row r="3573" spans="1:7">
      <c r="A3573" s="4">
        <v>3572</v>
      </c>
      <c r="B3573" s="6">
        <v>36169</v>
      </c>
      <c r="C3573" s="12" t="s">
        <v>4639</v>
      </c>
      <c r="D3573" s="5">
        <v>7000000</v>
      </c>
      <c r="E3573" s="5">
        <v>7309628</v>
      </c>
      <c r="F3573" s="5">
        <v>7824358</v>
      </c>
      <c r="G3573" s="5"/>
    </row>
    <row r="3574" spans="1:7">
      <c r="A3574" s="4">
        <v>3573</v>
      </c>
      <c r="B3574" s="6">
        <v>38658</v>
      </c>
      <c r="C3574" s="12" t="s">
        <v>4640</v>
      </c>
      <c r="D3574" s="5">
        <v>7000000</v>
      </c>
      <c r="E3574" s="5">
        <v>6601079</v>
      </c>
      <c r="F3574" s="5">
        <v>25269040</v>
      </c>
      <c r="G3574" s="5"/>
    </row>
    <row r="3575" spans="1:7">
      <c r="A3575" s="4">
        <v>3574</v>
      </c>
      <c r="B3575" s="6" t="s">
        <v>4641</v>
      </c>
      <c r="C3575" s="12" t="s">
        <v>4642</v>
      </c>
      <c r="D3575" s="5">
        <v>7000000</v>
      </c>
      <c r="E3575" s="5">
        <v>6199600</v>
      </c>
      <c r="F3575" s="5">
        <v>16866928</v>
      </c>
      <c r="G3575" s="5"/>
    </row>
    <row r="3576" spans="1:7">
      <c r="A3576" s="4">
        <v>3575</v>
      </c>
      <c r="B3576" s="6" t="s">
        <v>901</v>
      </c>
      <c r="C3576" s="12" t="s">
        <v>4643</v>
      </c>
      <c r="D3576" s="5">
        <v>7000000</v>
      </c>
      <c r="E3576" s="5">
        <v>5694308</v>
      </c>
      <c r="F3576" s="5">
        <v>5694308</v>
      </c>
      <c r="G3576" s="5"/>
    </row>
    <row r="3577" spans="1:7">
      <c r="A3577" s="4">
        <v>3576</v>
      </c>
      <c r="B3577" s="6">
        <v>33608</v>
      </c>
      <c r="C3577" s="12" t="s">
        <v>4644</v>
      </c>
      <c r="D3577" s="5">
        <v>7000000</v>
      </c>
      <c r="E3577" s="5">
        <v>5430822</v>
      </c>
      <c r="F3577" s="5">
        <v>5430822</v>
      </c>
      <c r="G3577" s="5"/>
    </row>
    <row r="3578" spans="1:7">
      <c r="A3578" s="4">
        <v>3577</v>
      </c>
      <c r="B3578" s="6">
        <v>33453</v>
      </c>
      <c r="C3578" s="12" t="s">
        <v>4645</v>
      </c>
      <c r="D3578" s="5">
        <v>7000000</v>
      </c>
      <c r="E3578" s="5">
        <v>5017971</v>
      </c>
      <c r="F3578" s="5">
        <v>5017971</v>
      </c>
      <c r="G3578" s="5"/>
    </row>
    <row r="3579" spans="1:7">
      <c r="A3579" s="4">
        <v>3578</v>
      </c>
      <c r="B3579" s="6" t="s">
        <v>938</v>
      </c>
      <c r="C3579" s="12" t="s">
        <v>4646</v>
      </c>
      <c r="D3579" s="5">
        <v>7000000</v>
      </c>
      <c r="E3579" s="5">
        <v>4720371</v>
      </c>
      <c r="F3579" s="5">
        <v>4720371</v>
      </c>
      <c r="G3579" s="5"/>
    </row>
    <row r="3580" spans="1:7">
      <c r="A3580" s="4">
        <v>3579</v>
      </c>
      <c r="B3580" s="6" t="s">
        <v>4647</v>
      </c>
      <c r="C3580" s="12" t="s">
        <v>4648</v>
      </c>
      <c r="D3580" s="5">
        <v>7000000</v>
      </c>
      <c r="E3580" s="5">
        <v>4372561</v>
      </c>
      <c r="F3580" s="5">
        <v>4372561</v>
      </c>
      <c r="G3580" s="5"/>
    </row>
    <row r="3581" spans="1:7">
      <c r="A3581" s="4">
        <v>3580</v>
      </c>
      <c r="B3581" s="6">
        <v>38332</v>
      </c>
      <c r="C3581" s="12" t="s">
        <v>4649</v>
      </c>
      <c r="D3581" s="5">
        <v>7000000</v>
      </c>
      <c r="E3581" s="5">
        <v>2938532</v>
      </c>
      <c r="F3581" s="5">
        <v>7017859</v>
      </c>
      <c r="G3581" s="5"/>
    </row>
    <row r="3582" spans="1:7">
      <c r="A3582" s="4">
        <v>3581</v>
      </c>
      <c r="B3582" s="6">
        <v>39483</v>
      </c>
      <c r="C3582" s="12" t="s">
        <v>4650</v>
      </c>
      <c r="D3582" s="5">
        <v>7000000</v>
      </c>
      <c r="E3582" s="5">
        <v>2344847</v>
      </c>
      <c r="F3582" s="5">
        <v>2667084</v>
      </c>
      <c r="G3582" s="5"/>
    </row>
    <row r="3583" spans="1:7">
      <c r="A3583" s="4">
        <v>3582</v>
      </c>
      <c r="B3583" s="6" t="s">
        <v>367</v>
      </c>
      <c r="C3583" s="12" t="s">
        <v>4651</v>
      </c>
      <c r="D3583" s="5">
        <v>7000000</v>
      </c>
      <c r="E3583" s="5">
        <v>2165637</v>
      </c>
      <c r="F3583" s="5">
        <v>2165637</v>
      </c>
      <c r="G3583" s="5"/>
    </row>
    <row r="3584" spans="1:7">
      <c r="A3584" s="4">
        <v>3583</v>
      </c>
      <c r="B3584" s="6" t="s">
        <v>1583</v>
      </c>
      <c r="C3584" s="12" t="s">
        <v>4652</v>
      </c>
      <c r="D3584" s="5">
        <v>7000000</v>
      </c>
      <c r="E3584" s="5">
        <v>2062066</v>
      </c>
      <c r="F3584" s="5">
        <v>2703821</v>
      </c>
      <c r="G3584" s="5"/>
    </row>
    <row r="3585" spans="1:7">
      <c r="A3585" s="4">
        <v>3584</v>
      </c>
      <c r="B3585" s="6" t="s">
        <v>637</v>
      </c>
      <c r="C3585" s="12" t="s">
        <v>4653</v>
      </c>
      <c r="D3585" s="5">
        <v>7000000</v>
      </c>
      <c r="E3585" s="5">
        <v>1891936</v>
      </c>
      <c r="F3585" s="5">
        <v>1891936</v>
      </c>
      <c r="G3585" s="5"/>
    </row>
    <row r="3586" spans="1:7">
      <c r="A3586" s="4">
        <v>3585</v>
      </c>
      <c r="B3586" s="6" t="s">
        <v>490</v>
      </c>
      <c r="C3586" s="12" t="s">
        <v>4654</v>
      </c>
      <c r="D3586" s="5">
        <v>7000000</v>
      </c>
      <c r="E3586" s="5">
        <v>1785645</v>
      </c>
      <c r="F3586" s="5">
        <v>17023121</v>
      </c>
      <c r="G3586" s="5"/>
    </row>
    <row r="3587" spans="1:7">
      <c r="A3587" s="4">
        <v>3586</v>
      </c>
      <c r="B3587" s="6">
        <v>40798</v>
      </c>
      <c r="C3587" s="12" t="s">
        <v>4655</v>
      </c>
      <c r="D3587" s="5">
        <v>7000000</v>
      </c>
      <c r="E3587" s="5">
        <v>1738692</v>
      </c>
      <c r="F3587" s="5">
        <v>10765283</v>
      </c>
      <c r="G3587" s="5"/>
    </row>
    <row r="3588" spans="1:7">
      <c r="A3588" s="4">
        <v>3587</v>
      </c>
      <c r="B3588" s="6" t="s">
        <v>2474</v>
      </c>
      <c r="C3588" s="12" t="s">
        <v>4656</v>
      </c>
      <c r="D3588" s="5">
        <v>7000000</v>
      </c>
      <c r="E3588" s="5">
        <v>1661464</v>
      </c>
      <c r="F3588" s="5">
        <v>1661464</v>
      </c>
      <c r="G3588" s="5"/>
    </row>
    <row r="3589" spans="1:7">
      <c r="A3589" s="4">
        <v>3588</v>
      </c>
      <c r="B3589" s="6" t="s">
        <v>3447</v>
      </c>
      <c r="C3589" s="12" t="s">
        <v>4657</v>
      </c>
      <c r="D3589" s="5">
        <v>7000000</v>
      </c>
      <c r="E3589" s="5">
        <v>1632000</v>
      </c>
      <c r="F3589" s="5">
        <v>1933829</v>
      </c>
      <c r="G3589" s="5"/>
    </row>
    <row r="3590" spans="1:7">
      <c r="A3590" s="4">
        <v>3589</v>
      </c>
      <c r="B3590" s="6" t="s">
        <v>781</v>
      </c>
      <c r="C3590" s="12" t="s">
        <v>4658</v>
      </c>
      <c r="D3590" s="5">
        <v>7000000</v>
      </c>
      <c r="E3590" s="5">
        <v>1429299</v>
      </c>
      <c r="F3590" s="5">
        <v>1429453</v>
      </c>
      <c r="G3590" s="5"/>
    </row>
    <row r="3591" spans="1:7">
      <c r="A3591" s="4">
        <v>3590</v>
      </c>
      <c r="B3591" s="6">
        <v>30532</v>
      </c>
      <c r="C3591" s="12" t="s">
        <v>4659</v>
      </c>
      <c r="D3591" s="5">
        <v>7000000</v>
      </c>
      <c r="E3591" s="5">
        <v>1246141</v>
      </c>
      <c r="F3591" s="5">
        <v>1246141</v>
      </c>
      <c r="G3591" s="5"/>
    </row>
    <row r="3592" spans="1:7">
      <c r="A3592" s="4">
        <v>3591</v>
      </c>
      <c r="B3592" s="6">
        <v>40364</v>
      </c>
      <c r="C3592" s="12" t="s">
        <v>4660</v>
      </c>
      <c r="D3592" s="5">
        <v>7000000</v>
      </c>
      <c r="E3592" s="5">
        <v>1110509</v>
      </c>
      <c r="F3592" s="5">
        <v>5010509</v>
      </c>
      <c r="G3592" s="5"/>
    </row>
    <row r="3593" spans="1:7">
      <c r="A3593" s="4">
        <v>3592</v>
      </c>
      <c r="B3593" s="6">
        <v>28253</v>
      </c>
      <c r="C3593" s="12" t="s">
        <v>4661</v>
      </c>
      <c r="D3593" s="5">
        <v>7000000</v>
      </c>
      <c r="E3593" s="5">
        <v>1000000</v>
      </c>
      <c r="F3593" s="5">
        <v>1000000</v>
      </c>
      <c r="G3593" s="5"/>
    </row>
    <row r="3594" spans="1:7">
      <c r="A3594" s="4">
        <v>3593</v>
      </c>
      <c r="B3594" s="6">
        <v>35406</v>
      </c>
      <c r="C3594" s="12" t="s">
        <v>4662</v>
      </c>
      <c r="D3594" s="5">
        <v>7000000</v>
      </c>
      <c r="E3594" s="5">
        <v>659000</v>
      </c>
      <c r="F3594" s="5">
        <v>98754000</v>
      </c>
      <c r="G3594" s="5"/>
    </row>
    <row r="3595" spans="1:7">
      <c r="A3595" s="4">
        <v>3594</v>
      </c>
      <c r="B3595" s="6">
        <v>42045</v>
      </c>
      <c r="C3595" s="12" t="s">
        <v>4663</v>
      </c>
      <c r="D3595" s="5">
        <v>7000000</v>
      </c>
      <c r="E3595" s="5">
        <v>546201</v>
      </c>
      <c r="F3595" s="5">
        <v>1732228</v>
      </c>
      <c r="G3595" s="5"/>
    </row>
    <row r="3596" spans="1:7">
      <c r="A3596" s="4">
        <v>3595</v>
      </c>
      <c r="B3596" s="6">
        <v>41674</v>
      </c>
      <c r="C3596" s="12" t="s">
        <v>4664</v>
      </c>
      <c r="D3596" s="5">
        <v>7000000</v>
      </c>
      <c r="E3596" s="5">
        <v>523511</v>
      </c>
      <c r="F3596" s="5">
        <v>1857458</v>
      </c>
      <c r="G3596" s="5"/>
    </row>
    <row r="3597" spans="1:7">
      <c r="A3597" s="4">
        <v>3596</v>
      </c>
      <c r="B3597" s="6" t="s">
        <v>684</v>
      </c>
      <c r="C3597" s="12" t="s">
        <v>4665</v>
      </c>
      <c r="D3597" s="5">
        <v>7000000</v>
      </c>
      <c r="E3597" s="5">
        <v>453377</v>
      </c>
      <c r="F3597" s="5">
        <v>492108</v>
      </c>
      <c r="G3597" s="5"/>
    </row>
    <row r="3598" spans="1:7">
      <c r="A3598" s="4">
        <v>3597</v>
      </c>
      <c r="B3598" s="6" t="s">
        <v>1226</v>
      </c>
      <c r="C3598" s="12" t="s">
        <v>4666</v>
      </c>
      <c r="D3598" s="5">
        <v>7000000</v>
      </c>
      <c r="E3598" s="5">
        <v>382946</v>
      </c>
      <c r="F3598" s="5">
        <v>382946</v>
      </c>
      <c r="G3598" s="5"/>
    </row>
    <row r="3599" spans="1:7">
      <c r="A3599" s="4">
        <v>3598</v>
      </c>
      <c r="B3599" s="6" t="s">
        <v>2104</v>
      </c>
      <c r="C3599" s="12" t="s">
        <v>4667</v>
      </c>
      <c r="D3599" s="5">
        <v>7000000</v>
      </c>
      <c r="E3599" s="5">
        <v>306715</v>
      </c>
      <c r="F3599" s="5">
        <v>306715</v>
      </c>
      <c r="G3599" s="5"/>
    </row>
    <row r="3600" spans="1:7">
      <c r="A3600" s="4">
        <v>3599</v>
      </c>
      <c r="B3600" s="6" t="s">
        <v>741</v>
      </c>
      <c r="C3600" s="12" t="s">
        <v>4668</v>
      </c>
      <c r="D3600" s="5">
        <v>7000000</v>
      </c>
      <c r="E3600" s="5">
        <v>254683</v>
      </c>
      <c r="F3600" s="5">
        <v>719699</v>
      </c>
      <c r="G3600" s="5"/>
    </row>
    <row r="3601" spans="1:7">
      <c r="A3601" s="4">
        <v>3600</v>
      </c>
      <c r="B3601" s="6">
        <v>39056</v>
      </c>
      <c r="C3601" s="12" t="s">
        <v>4669</v>
      </c>
      <c r="D3601" s="5">
        <v>7000000</v>
      </c>
      <c r="E3601" s="5">
        <v>234750</v>
      </c>
      <c r="F3601" s="5">
        <v>463039</v>
      </c>
      <c r="G3601" s="5"/>
    </row>
    <row r="3602" spans="1:7">
      <c r="A3602" s="4">
        <v>3601</v>
      </c>
      <c r="B3602" s="6" t="s">
        <v>883</v>
      </c>
      <c r="C3602" s="12" t="s">
        <v>4670</v>
      </c>
      <c r="D3602" s="5">
        <v>7000000</v>
      </c>
      <c r="E3602" s="5">
        <v>196067</v>
      </c>
      <c r="F3602" s="5">
        <v>196067</v>
      </c>
      <c r="G3602" s="5"/>
    </row>
    <row r="3603" spans="1:7">
      <c r="A3603" s="4">
        <v>3602</v>
      </c>
      <c r="B3603" s="6" t="s">
        <v>172</v>
      </c>
      <c r="C3603" s="12" t="s">
        <v>4671</v>
      </c>
      <c r="D3603" s="5">
        <v>7000000</v>
      </c>
      <c r="E3603" s="5">
        <v>46488</v>
      </c>
      <c r="F3603" s="5">
        <v>46488</v>
      </c>
      <c r="G3603" s="5"/>
    </row>
    <row r="3604" spans="1:7">
      <c r="A3604" s="4">
        <v>3603</v>
      </c>
      <c r="B3604" s="6" t="s">
        <v>2481</v>
      </c>
      <c r="C3604" s="12" t="s">
        <v>4672</v>
      </c>
      <c r="D3604" s="5">
        <v>7000000</v>
      </c>
      <c r="E3604" s="5">
        <v>31443</v>
      </c>
      <c r="F3604" s="5">
        <v>35919</v>
      </c>
      <c r="G3604" s="5"/>
    </row>
    <row r="3605" spans="1:7">
      <c r="A3605" s="4">
        <v>3604</v>
      </c>
      <c r="B3605" s="6" t="s">
        <v>4393</v>
      </c>
      <c r="C3605" s="12" t="s">
        <v>4673</v>
      </c>
      <c r="D3605" s="5">
        <v>7000000</v>
      </c>
      <c r="E3605" s="5">
        <v>30471</v>
      </c>
      <c r="F3605" s="5">
        <v>411874</v>
      </c>
      <c r="G3605" s="5"/>
    </row>
    <row r="3606" spans="1:7">
      <c r="A3606" s="4">
        <v>3605</v>
      </c>
      <c r="B3606" s="6" t="s">
        <v>4674</v>
      </c>
      <c r="C3606" s="12" t="s">
        <v>4675</v>
      </c>
      <c r="D3606" s="5">
        <v>7000000</v>
      </c>
      <c r="E3606" s="4">
        <v>0</v>
      </c>
      <c r="F3606" s="5">
        <v>15206330</v>
      </c>
      <c r="G3606" s="5"/>
    </row>
    <row r="3607" spans="1:7">
      <c r="A3607" s="4">
        <v>3606</v>
      </c>
      <c r="B3607" s="6" t="s">
        <v>4676</v>
      </c>
      <c r="C3607" s="12" t="s">
        <v>4677</v>
      </c>
      <c r="D3607" s="5">
        <v>7000000</v>
      </c>
      <c r="E3607" s="4">
        <v>0</v>
      </c>
      <c r="F3607" s="5">
        <v>2053330</v>
      </c>
      <c r="G3607" s="5"/>
    </row>
    <row r="3608" spans="1:7">
      <c r="A3608" s="4">
        <v>3607</v>
      </c>
      <c r="B3608" s="6" t="s">
        <v>815</v>
      </c>
      <c r="C3608" s="12" t="s">
        <v>4678</v>
      </c>
      <c r="D3608" s="5">
        <v>7000000</v>
      </c>
      <c r="E3608" s="4">
        <v>0</v>
      </c>
      <c r="F3608" s="5">
        <v>1390976</v>
      </c>
      <c r="G3608" s="5"/>
    </row>
    <row r="3609" spans="1:7">
      <c r="A3609" s="4">
        <v>3608</v>
      </c>
      <c r="B3609" s="6" t="s">
        <v>4679</v>
      </c>
      <c r="C3609" s="12" t="s">
        <v>4680</v>
      </c>
      <c r="D3609" s="5">
        <v>7000000</v>
      </c>
      <c r="E3609" s="4">
        <v>0</v>
      </c>
      <c r="F3609" s="5">
        <v>1268346</v>
      </c>
      <c r="G3609" s="5"/>
    </row>
    <row r="3610" spans="1:7">
      <c r="A3610" s="4">
        <v>3609</v>
      </c>
      <c r="B3610" s="6" t="s">
        <v>184</v>
      </c>
      <c r="C3610" s="12" t="s">
        <v>4681</v>
      </c>
      <c r="D3610" s="5">
        <v>7000000</v>
      </c>
      <c r="E3610" s="4">
        <v>0</v>
      </c>
      <c r="F3610" s="5">
        <v>103962</v>
      </c>
      <c r="G3610" s="5"/>
    </row>
    <row r="3611" spans="1:7">
      <c r="A3611" s="4">
        <v>3610</v>
      </c>
      <c r="B3611" s="6">
        <v>39398</v>
      </c>
      <c r="C3611" s="12" t="s">
        <v>4682</v>
      </c>
      <c r="D3611" s="5">
        <v>7000000</v>
      </c>
      <c r="E3611" s="4">
        <v>0</v>
      </c>
      <c r="F3611" s="4">
        <v>0</v>
      </c>
    </row>
    <row r="3612" spans="1:7">
      <c r="A3612" s="4">
        <v>3611</v>
      </c>
      <c r="B3612" s="6">
        <v>39794</v>
      </c>
      <c r="C3612" s="12" t="s">
        <v>4683</v>
      </c>
      <c r="D3612" s="5">
        <v>7000000</v>
      </c>
      <c r="E3612" s="4">
        <v>0</v>
      </c>
      <c r="F3612" s="4">
        <v>0</v>
      </c>
    </row>
    <row r="3613" spans="1:7">
      <c r="A3613" s="4">
        <v>3612</v>
      </c>
      <c r="B3613" s="6">
        <v>39755</v>
      </c>
      <c r="C3613" s="12" t="s">
        <v>4684</v>
      </c>
      <c r="D3613" s="5">
        <v>7000000</v>
      </c>
      <c r="E3613" s="4">
        <v>0</v>
      </c>
      <c r="F3613" s="4">
        <v>0</v>
      </c>
    </row>
    <row r="3614" spans="1:7">
      <c r="A3614" s="4">
        <v>3613</v>
      </c>
      <c r="B3614" s="6">
        <v>42013</v>
      </c>
      <c r="C3614" s="12" t="s">
        <v>4685</v>
      </c>
      <c r="D3614" s="5">
        <v>7000000</v>
      </c>
      <c r="E3614" s="4">
        <v>0</v>
      </c>
      <c r="F3614" s="4">
        <v>0</v>
      </c>
    </row>
    <row r="3615" spans="1:7">
      <c r="A3615" s="4">
        <v>3614</v>
      </c>
      <c r="B3615" s="6" t="s">
        <v>3425</v>
      </c>
      <c r="C3615" s="12" t="s">
        <v>4686</v>
      </c>
      <c r="D3615" s="5">
        <v>6900000</v>
      </c>
      <c r="E3615" s="5">
        <v>41410568</v>
      </c>
      <c r="F3615" s="5">
        <v>41410568</v>
      </c>
      <c r="G3615" s="5"/>
    </row>
    <row r="3616" spans="1:7">
      <c r="A3616" s="4">
        <v>3615</v>
      </c>
      <c r="B3616" s="6" t="s">
        <v>1211</v>
      </c>
      <c r="C3616" s="12" t="s">
        <v>4687</v>
      </c>
      <c r="D3616" s="5">
        <v>6900000</v>
      </c>
      <c r="E3616" s="5">
        <v>31611916</v>
      </c>
      <c r="F3616" s="5">
        <v>44103982</v>
      </c>
      <c r="G3616" s="5"/>
    </row>
    <row r="3617" spans="1:7">
      <c r="A3617" s="4">
        <v>3616</v>
      </c>
      <c r="B3617" s="6" t="s">
        <v>4688</v>
      </c>
      <c r="C3617" s="12" t="s">
        <v>4689</v>
      </c>
      <c r="D3617" s="5">
        <v>6900000</v>
      </c>
      <c r="E3617" s="5">
        <v>7950889</v>
      </c>
      <c r="F3617" s="5">
        <v>7950889</v>
      </c>
      <c r="G3617" s="5"/>
    </row>
    <row r="3618" spans="1:7">
      <c r="A3618" s="4">
        <v>3617</v>
      </c>
      <c r="B3618" s="6" t="s">
        <v>2862</v>
      </c>
      <c r="C3618" s="12" t="s">
        <v>4690</v>
      </c>
      <c r="D3618" s="5">
        <v>6840000</v>
      </c>
      <c r="E3618" s="4">
        <v>0</v>
      </c>
      <c r="F3618" s="4">
        <v>0</v>
      </c>
    </row>
    <row r="3619" spans="1:7">
      <c r="A3619" s="4">
        <v>3618</v>
      </c>
      <c r="B3619" s="6" t="s">
        <v>2033</v>
      </c>
      <c r="C3619" s="12" t="s">
        <v>4691</v>
      </c>
      <c r="D3619" s="5">
        <v>6800000</v>
      </c>
      <c r="E3619" s="5">
        <v>6857096</v>
      </c>
      <c r="F3619" s="5">
        <v>16038343</v>
      </c>
      <c r="G3619" s="5"/>
    </row>
    <row r="3620" spans="1:7">
      <c r="A3620" s="4">
        <v>3619</v>
      </c>
      <c r="B3620" s="6">
        <v>36838</v>
      </c>
      <c r="C3620" s="12" t="s">
        <v>4692</v>
      </c>
      <c r="D3620" s="5">
        <v>6800000</v>
      </c>
      <c r="E3620" s="5">
        <v>927107</v>
      </c>
      <c r="F3620" s="5">
        <v>927107</v>
      </c>
      <c r="G3620" s="5"/>
    </row>
    <row r="3621" spans="1:7">
      <c r="A3621" s="4">
        <v>3620</v>
      </c>
      <c r="B3621" s="6">
        <v>38480</v>
      </c>
      <c r="C3621" s="12" t="s">
        <v>4693</v>
      </c>
      <c r="D3621" s="5">
        <v>6800000</v>
      </c>
      <c r="E3621" s="5">
        <v>49526</v>
      </c>
      <c r="F3621" s="5">
        <v>49526</v>
      </c>
      <c r="G3621" s="5"/>
    </row>
    <row r="3622" spans="1:7">
      <c r="A3622" s="4">
        <v>3621</v>
      </c>
      <c r="B3622" s="6">
        <v>38234</v>
      </c>
      <c r="C3622" s="12" t="s">
        <v>4694</v>
      </c>
      <c r="D3622" s="5">
        <v>6800000</v>
      </c>
      <c r="E3622" s="5">
        <v>25032</v>
      </c>
      <c r="F3622" s="5">
        <v>9533964</v>
      </c>
      <c r="G3622" s="5"/>
    </row>
    <row r="3623" spans="1:7">
      <c r="A3623" s="4">
        <v>3622</v>
      </c>
      <c r="B3623" s="6">
        <v>40460</v>
      </c>
      <c r="C3623" s="12" t="s">
        <v>4695</v>
      </c>
      <c r="D3623" s="5">
        <v>6750000</v>
      </c>
      <c r="E3623" s="5">
        <v>113568</v>
      </c>
      <c r="F3623" s="5">
        <v>6812530</v>
      </c>
      <c r="G3623" s="5"/>
    </row>
    <row r="3624" spans="1:7">
      <c r="A3624" s="4">
        <v>3623</v>
      </c>
      <c r="B3624" s="6">
        <v>38055</v>
      </c>
      <c r="C3624" s="12" t="s">
        <v>4696</v>
      </c>
      <c r="D3624" s="5">
        <v>6700000</v>
      </c>
      <c r="E3624" s="5">
        <v>223878</v>
      </c>
      <c r="F3624" s="5">
        <v>223878</v>
      </c>
      <c r="G3624" s="5"/>
    </row>
    <row r="3625" spans="1:7">
      <c r="A3625" s="4">
        <v>3624</v>
      </c>
      <c r="B3625" s="6" t="s">
        <v>169</v>
      </c>
      <c r="C3625" s="12" t="s">
        <v>4697</v>
      </c>
      <c r="D3625" s="5">
        <v>6600000</v>
      </c>
      <c r="E3625" s="4">
        <v>828</v>
      </c>
      <c r="F3625" s="4">
        <v>828</v>
      </c>
    </row>
    <row r="3626" spans="1:7">
      <c r="A3626" s="4">
        <v>3625</v>
      </c>
      <c r="B3626" s="6" t="s">
        <v>2606</v>
      </c>
      <c r="C3626" s="12" t="s">
        <v>4698</v>
      </c>
      <c r="D3626" s="5">
        <v>6537890</v>
      </c>
      <c r="E3626" s="5">
        <v>8744</v>
      </c>
      <c r="F3626" s="5">
        <v>14319195</v>
      </c>
      <c r="G3626" s="5"/>
    </row>
    <row r="3627" spans="1:7">
      <c r="A3627" s="4">
        <v>3626</v>
      </c>
      <c r="B3627" s="6">
        <v>41708</v>
      </c>
      <c r="C3627" s="12" t="s">
        <v>4699</v>
      </c>
      <c r="D3627" s="5">
        <v>6500000</v>
      </c>
      <c r="E3627" s="5">
        <v>84273813</v>
      </c>
      <c r="F3627" s="5">
        <v>256873813</v>
      </c>
      <c r="G3627" s="5"/>
    </row>
    <row r="3628" spans="1:7">
      <c r="A3628" s="4">
        <v>3627</v>
      </c>
      <c r="B3628" s="6">
        <v>39449</v>
      </c>
      <c r="C3628" s="12" t="s">
        <v>4700</v>
      </c>
      <c r="D3628" s="5">
        <v>6500000</v>
      </c>
      <c r="E3628" s="5">
        <v>65281781</v>
      </c>
      <c r="F3628" s="5">
        <v>70712099</v>
      </c>
      <c r="G3628" s="5"/>
    </row>
    <row r="3629" spans="1:7">
      <c r="A3629" s="4">
        <v>3628</v>
      </c>
      <c r="B3629" s="6">
        <v>33579</v>
      </c>
      <c r="C3629" s="12" t="s">
        <v>4701</v>
      </c>
      <c r="D3629" s="5">
        <v>6500000</v>
      </c>
      <c r="E3629" s="5">
        <v>56190094</v>
      </c>
      <c r="F3629" s="5">
        <v>56190094</v>
      </c>
      <c r="G3629" s="5"/>
    </row>
    <row r="3630" spans="1:7">
      <c r="A3630" s="4">
        <v>3629</v>
      </c>
      <c r="B3630" s="6" t="s">
        <v>3474</v>
      </c>
      <c r="C3630" s="12" t="s">
        <v>4702</v>
      </c>
      <c r="D3630" s="5">
        <v>6500000</v>
      </c>
      <c r="E3630" s="5">
        <v>54215416</v>
      </c>
      <c r="F3630" s="5">
        <v>54215416</v>
      </c>
      <c r="G3630" s="5"/>
    </row>
    <row r="3631" spans="1:7">
      <c r="A3631" s="4">
        <v>3630</v>
      </c>
      <c r="B3631" s="6" t="s">
        <v>3384</v>
      </c>
      <c r="C3631" s="12" t="s">
        <v>4703</v>
      </c>
      <c r="D3631" s="5">
        <v>6500000</v>
      </c>
      <c r="E3631" s="5">
        <v>42488161</v>
      </c>
      <c r="F3631" s="5">
        <v>42488161</v>
      </c>
      <c r="G3631" s="5"/>
    </row>
    <row r="3632" spans="1:7">
      <c r="A3632" s="4">
        <v>3631</v>
      </c>
      <c r="B3632" s="6">
        <v>29221</v>
      </c>
      <c r="C3632" s="12" t="s">
        <v>4704</v>
      </c>
      <c r="D3632" s="5">
        <v>6500000</v>
      </c>
      <c r="E3632" s="5">
        <v>31899000</v>
      </c>
      <c r="F3632" s="5">
        <v>31899000</v>
      </c>
      <c r="G3632" s="5"/>
    </row>
    <row r="3633" spans="1:7">
      <c r="A3633" s="4">
        <v>3632</v>
      </c>
      <c r="B3633" s="6">
        <v>34004</v>
      </c>
      <c r="C3633" s="12" t="s">
        <v>4705</v>
      </c>
      <c r="D3633" s="5">
        <v>6500000</v>
      </c>
      <c r="E3633" s="5">
        <v>24103594</v>
      </c>
      <c r="F3633" s="5">
        <v>24103594</v>
      </c>
      <c r="G3633" s="5"/>
    </row>
    <row r="3634" spans="1:7">
      <c r="A3634" s="4">
        <v>3633</v>
      </c>
      <c r="B3634" s="6">
        <v>36407</v>
      </c>
      <c r="C3634" s="12" t="s">
        <v>4706</v>
      </c>
      <c r="D3634" s="5">
        <v>6500000</v>
      </c>
      <c r="E3634" s="5">
        <v>16875273</v>
      </c>
      <c r="F3634" s="5">
        <v>28383441</v>
      </c>
      <c r="G3634" s="5"/>
    </row>
    <row r="3635" spans="1:7">
      <c r="A3635" s="4">
        <v>3634</v>
      </c>
      <c r="B3635" s="6">
        <v>38902</v>
      </c>
      <c r="C3635" s="12" t="s">
        <v>4707</v>
      </c>
      <c r="D3635" s="5">
        <v>6500000</v>
      </c>
      <c r="E3635" s="5">
        <v>13368437</v>
      </c>
      <c r="F3635" s="5">
        <v>18110152</v>
      </c>
      <c r="G3635" s="5"/>
    </row>
    <row r="3636" spans="1:7">
      <c r="A3636" s="4">
        <v>3635</v>
      </c>
      <c r="B3636" s="6">
        <v>25934</v>
      </c>
      <c r="C3636" s="12" t="s">
        <v>4708</v>
      </c>
      <c r="D3636" s="5">
        <v>6500000</v>
      </c>
      <c r="E3636" s="5">
        <v>12376563</v>
      </c>
      <c r="F3636" s="5">
        <v>12376563</v>
      </c>
      <c r="G3636" s="5"/>
    </row>
    <row r="3637" spans="1:7">
      <c r="A3637" s="4">
        <v>3636</v>
      </c>
      <c r="B3637" s="6" t="s">
        <v>2284</v>
      </c>
      <c r="C3637" s="12" t="s">
        <v>4709</v>
      </c>
      <c r="D3637" s="5">
        <v>6500000</v>
      </c>
      <c r="E3637" s="5">
        <v>10155691</v>
      </c>
      <c r="F3637" s="5">
        <v>10155691</v>
      </c>
      <c r="G3637" s="5"/>
    </row>
    <row r="3638" spans="1:7">
      <c r="A3638" s="4">
        <v>3637</v>
      </c>
      <c r="B3638" s="6">
        <v>37805</v>
      </c>
      <c r="C3638" s="12" t="s">
        <v>4710</v>
      </c>
      <c r="D3638" s="5">
        <v>6500000</v>
      </c>
      <c r="E3638" s="5">
        <v>6173485</v>
      </c>
      <c r="F3638" s="5">
        <v>6173485</v>
      </c>
      <c r="G3638" s="5"/>
    </row>
    <row r="3639" spans="1:7">
      <c r="A3639" s="4">
        <v>3638</v>
      </c>
      <c r="B3639" s="6">
        <v>40586</v>
      </c>
      <c r="C3639" s="12" t="s">
        <v>4711</v>
      </c>
      <c r="D3639" s="5">
        <v>6500000</v>
      </c>
      <c r="E3639" s="5">
        <v>4002293</v>
      </c>
      <c r="F3639" s="5">
        <v>20412841</v>
      </c>
      <c r="G3639" s="5"/>
    </row>
    <row r="3640" spans="1:7">
      <c r="A3640" s="4">
        <v>3639</v>
      </c>
      <c r="B3640" s="6" t="s">
        <v>1647</v>
      </c>
      <c r="C3640" s="12" t="s">
        <v>4712</v>
      </c>
      <c r="D3640" s="5">
        <v>6500000</v>
      </c>
      <c r="E3640" s="5">
        <v>2339957</v>
      </c>
      <c r="F3640" s="5">
        <v>11745931</v>
      </c>
      <c r="G3640" s="5"/>
    </row>
    <row r="3641" spans="1:7">
      <c r="A3641" s="4">
        <v>3640</v>
      </c>
      <c r="B3641" s="6" t="s">
        <v>335</v>
      </c>
      <c r="C3641" s="12" t="s">
        <v>4713</v>
      </c>
      <c r="D3641" s="5">
        <v>6500000</v>
      </c>
      <c r="E3641" s="5">
        <v>2274649</v>
      </c>
      <c r="F3641" s="5">
        <v>3027956</v>
      </c>
      <c r="G3641" s="5"/>
    </row>
    <row r="3642" spans="1:7">
      <c r="A3642" s="4">
        <v>3641</v>
      </c>
      <c r="B3642" s="6" t="s">
        <v>970</v>
      </c>
      <c r="C3642" s="12" t="s">
        <v>4714</v>
      </c>
      <c r="D3642" s="5">
        <v>6500000</v>
      </c>
      <c r="E3642" s="5">
        <v>2025032</v>
      </c>
      <c r="F3642" s="5">
        <v>2025032</v>
      </c>
      <c r="G3642" s="5"/>
    </row>
    <row r="3643" spans="1:7">
      <c r="A3643" s="4">
        <v>3642</v>
      </c>
      <c r="B3643" s="6" t="s">
        <v>97</v>
      </c>
      <c r="C3643" s="12" t="s">
        <v>4715</v>
      </c>
      <c r="D3643" s="5">
        <v>6500000</v>
      </c>
      <c r="E3643" s="5">
        <v>1109660</v>
      </c>
      <c r="F3643" s="5">
        <v>1744952</v>
      </c>
      <c r="G3643" s="5"/>
    </row>
    <row r="3644" spans="1:7">
      <c r="A3644" s="4">
        <v>3643</v>
      </c>
      <c r="B3644" s="6" t="s">
        <v>526</v>
      </c>
      <c r="C3644" s="12" t="s">
        <v>4716</v>
      </c>
      <c r="D3644" s="5">
        <v>6500000</v>
      </c>
      <c r="E3644" s="5">
        <v>1029017</v>
      </c>
      <c r="F3644" s="5">
        <v>1033810</v>
      </c>
      <c r="G3644" s="5"/>
    </row>
    <row r="3645" spans="1:7">
      <c r="A3645" s="4">
        <v>3644</v>
      </c>
      <c r="B3645" s="6" t="s">
        <v>1287</v>
      </c>
      <c r="C3645" s="12" t="s">
        <v>4717</v>
      </c>
      <c r="D3645" s="5">
        <v>6500000</v>
      </c>
      <c r="E3645" s="5">
        <v>64148</v>
      </c>
      <c r="F3645" s="5">
        <v>64148</v>
      </c>
      <c r="G3645" s="5"/>
    </row>
    <row r="3646" spans="1:7">
      <c r="A3646" s="4">
        <v>3645</v>
      </c>
      <c r="B3646" s="6" t="s">
        <v>3843</v>
      </c>
      <c r="C3646" s="12" t="s">
        <v>4718</v>
      </c>
      <c r="D3646" s="5">
        <v>6500000</v>
      </c>
      <c r="E3646" s="4">
        <v>0</v>
      </c>
      <c r="F3646" s="5">
        <v>3149</v>
      </c>
      <c r="G3646" s="5"/>
    </row>
    <row r="3647" spans="1:7">
      <c r="A3647" s="4">
        <v>3646</v>
      </c>
      <c r="B3647" s="6" t="s">
        <v>4254</v>
      </c>
      <c r="C3647" s="12" t="s">
        <v>4719</v>
      </c>
      <c r="D3647" s="5">
        <v>6400000</v>
      </c>
      <c r="E3647" s="5">
        <v>38019031</v>
      </c>
      <c r="F3647" s="5">
        <v>78019031</v>
      </c>
      <c r="G3647" s="5"/>
    </row>
    <row r="3648" spans="1:7">
      <c r="A3648" s="4">
        <v>3647</v>
      </c>
      <c r="B3648" s="6" t="s">
        <v>1538</v>
      </c>
      <c r="C3648" s="12" t="s">
        <v>4720</v>
      </c>
      <c r="D3648" s="5">
        <v>6400000</v>
      </c>
      <c r="E3648" s="5">
        <v>4063859</v>
      </c>
      <c r="F3648" s="5">
        <v>79384539</v>
      </c>
      <c r="G3648" s="5"/>
    </row>
    <row r="3649" spans="1:7">
      <c r="A3649" s="4">
        <v>3648</v>
      </c>
      <c r="B3649" s="6">
        <v>39365</v>
      </c>
      <c r="C3649" s="12" t="s">
        <v>4721</v>
      </c>
      <c r="D3649" s="5">
        <v>6400000</v>
      </c>
      <c r="E3649" s="5">
        <v>871577</v>
      </c>
      <c r="F3649" s="5">
        <v>8902141</v>
      </c>
      <c r="G3649" s="5"/>
    </row>
    <row r="3650" spans="1:7">
      <c r="A3650" s="4">
        <v>3649</v>
      </c>
      <c r="B3650" s="6">
        <v>40066</v>
      </c>
      <c r="C3650" s="12" t="s">
        <v>4722</v>
      </c>
      <c r="D3650" s="5">
        <v>6400000</v>
      </c>
      <c r="E3650" s="5">
        <v>449865</v>
      </c>
      <c r="F3650" s="5">
        <v>4199874</v>
      </c>
      <c r="G3650" s="5"/>
    </row>
    <row r="3651" spans="1:7">
      <c r="A3651" s="4">
        <v>3650</v>
      </c>
      <c r="B3651" s="6" t="s">
        <v>1825</v>
      </c>
      <c r="C3651" s="12" t="s">
        <v>4723</v>
      </c>
      <c r="D3651" s="5">
        <v>6250000</v>
      </c>
      <c r="E3651" s="5">
        <v>5488570</v>
      </c>
      <c r="F3651" s="5">
        <v>20199663</v>
      </c>
      <c r="G3651" s="5"/>
    </row>
    <row r="3652" spans="1:7">
      <c r="A3652" s="4">
        <v>3651</v>
      </c>
      <c r="B3652" s="6" t="s">
        <v>4724</v>
      </c>
      <c r="C3652" s="12" t="s">
        <v>4725</v>
      </c>
      <c r="D3652" s="5">
        <v>6200000</v>
      </c>
      <c r="E3652" s="5">
        <v>9205924</v>
      </c>
      <c r="F3652" s="5">
        <v>9205924</v>
      </c>
      <c r="G3652" s="5"/>
    </row>
    <row r="3653" spans="1:7">
      <c r="A3653" s="4">
        <v>3652</v>
      </c>
      <c r="B3653" s="6" t="s">
        <v>1175</v>
      </c>
      <c r="C3653" s="12" t="s">
        <v>4726</v>
      </c>
      <c r="D3653" s="5">
        <v>6200000</v>
      </c>
      <c r="E3653" s="5">
        <v>1579146</v>
      </c>
      <c r="F3653" s="5">
        <v>37339594</v>
      </c>
      <c r="G3653" s="5"/>
    </row>
    <row r="3654" spans="1:7">
      <c r="A3654" s="4">
        <v>3653</v>
      </c>
      <c r="B3654" s="6" t="s">
        <v>2312</v>
      </c>
      <c r="C3654" s="12" t="s">
        <v>4727</v>
      </c>
      <c r="D3654" s="5">
        <v>6100000</v>
      </c>
      <c r="E3654" s="5">
        <v>2108367</v>
      </c>
      <c r="F3654" s="5">
        <v>2108367</v>
      </c>
      <c r="G3654" s="5"/>
    </row>
    <row r="3655" spans="1:7">
      <c r="A3655" s="4">
        <v>3654</v>
      </c>
      <c r="B3655" s="6" t="s">
        <v>3044</v>
      </c>
      <c r="C3655" s="12" t="s">
        <v>4728</v>
      </c>
      <c r="D3655" s="5">
        <v>6000000</v>
      </c>
      <c r="E3655" s="5">
        <v>181813770</v>
      </c>
      <c r="F3655" s="5">
        <v>387513770</v>
      </c>
      <c r="G3655" s="5"/>
    </row>
    <row r="3656" spans="1:7">
      <c r="A3656" s="4">
        <v>3655</v>
      </c>
      <c r="B3656" s="6" t="s">
        <v>2400</v>
      </c>
      <c r="C3656" s="12" t="s">
        <v>4729</v>
      </c>
      <c r="D3656" s="5">
        <v>6000000</v>
      </c>
      <c r="E3656" s="5">
        <v>137963328</v>
      </c>
      <c r="F3656" s="5">
        <v>137963328</v>
      </c>
      <c r="G3656" s="5"/>
    </row>
    <row r="3657" spans="1:7">
      <c r="A3657" s="4">
        <v>3656</v>
      </c>
      <c r="B3657" s="6" t="s">
        <v>3058</v>
      </c>
      <c r="C3657" s="12" t="s">
        <v>4730</v>
      </c>
      <c r="D3657" s="5">
        <v>6000000</v>
      </c>
      <c r="E3657" s="5">
        <v>119114517</v>
      </c>
      <c r="F3657" s="5">
        <v>221148959</v>
      </c>
      <c r="G3657" s="5"/>
    </row>
    <row r="3658" spans="1:7">
      <c r="A3658" s="4">
        <v>3657</v>
      </c>
      <c r="B3658" s="6" t="s">
        <v>4731</v>
      </c>
      <c r="C3658" s="12" t="s">
        <v>4732</v>
      </c>
      <c r="D3658" s="5">
        <v>6000000</v>
      </c>
      <c r="E3658" s="5">
        <v>102308900</v>
      </c>
      <c r="F3658" s="5">
        <v>102308900</v>
      </c>
      <c r="G3658" s="5"/>
    </row>
    <row r="3659" spans="1:7">
      <c r="A3659" s="4">
        <v>3658</v>
      </c>
      <c r="B3659" s="6" t="s">
        <v>4733</v>
      </c>
      <c r="C3659" s="12" t="s">
        <v>4734</v>
      </c>
      <c r="D3659" s="5">
        <v>6000000</v>
      </c>
      <c r="E3659" s="5">
        <v>102300000</v>
      </c>
      <c r="F3659" s="5">
        <v>102300000</v>
      </c>
      <c r="G3659" s="5"/>
    </row>
    <row r="3660" spans="1:7">
      <c r="A3660" s="4">
        <v>3659</v>
      </c>
      <c r="B3660" s="6" t="s">
        <v>4735</v>
      </c>
      <c r="C3660" s="12" t="s">
        <v>4736</v>
      </c>
      <c r="D3660" s="5">
        <v>6000000</v>
      </c>
      <c r="E3660" s="5">
        <v>52302978</v>
      </c>
      <c r="F3660" s="5">
        <v>52302978</v>
      </c>
      <c r="G3660" s="5"/>
    </row>
    <row r="3661" spans="1:7">
      <c r="A3661" s="4">
        <v>3660</v>
      </c>
      <c r="B3661" s="6" t="s">
        <v>4737</v>
      </c>
      <c r="C3661" s="12" t="s">
        <v>4738</v>
      </c>
      <c r="D3661" s="5">
        <v>6000000</v>
      </c>
      <c r="E3661" s="5">
        <v>43700000</v>
      </c>
      <c r="F3661" s="5">
        <v>43700000</v>
      </c>
      <c r="G3661" s="5"/>
    </row>
    <row r="3662" spans="1:7">
      <c r="A3662" s="4">
        <v>3661</v>
      </c>
      <c r="B3662" s="6" t="s">
        <v>4739</v>
      </c>
      <c r="C3662" s="12" t="s">
        <v>449</v>
      </c>
      <c r="D3662" s="5">
        <v>6000000</v>
      </c>
      <c r="E3662" s="5">
        <v>42000000</v>
      </c>
      <c r="F3662" s="5">
        <v>42000000</v>
      </c>
      <c r="G3662" s="5"/>
    </row>
    <row r="3663" spans="1:7">
      <c r="A3663" s="4">
        <v>3662</v>
      </c>
      <c r="B3663" s="6" t="s">
        <v>4740</v>
      </c>
      <c r="C3663" s="12" t="s">
        <v>4741</v>
      </c>
      <c r="D3663" s="5">
        <v>6000000</v>
      </c>
      <c r="E3663" s="5">
        <v>39846344</v>
      </c>
      <c r="F3663" s="5">
        <v>39846344</v>
      </c>
      <c r="G3663" s="5"/>
    </row>
    <row r="3664" spans="1:7">
      <c r="A3664" s="4">
        <v>3663</v>
      </c>
      <c r="B3664" s="6" t="s">
        <v>2006</v>
      </c>
      <c r="C3664" s="12" t="s">
        <v>4742</v>
      </c>
      <c r="D3664" s="5">
        <v>6000000</v>
      </c>
      <c r="E3664" s="5">
        <v>27457409</v>
      </c>
      <c r="F3664" s="5">
        <v>27958191</v>
      </c>
      <c r="G3664" s="5"/>
    </row>
    <row r="3665" spans="1:7">
      <c r="A3665" s="4">
        <v>3664</v>
      </c>
      <c r="B3665" s="6" t="s">
        <v>4743</v>
      </c>
      <c r="C3665" s="12" t="s">
        <v>4744</v>
      </c>
      <c r="D3665" s="5">
        <v>6000000</v>
      </c>
      <c r="E3665" s="5">
        <v>26238243</v>
      </c>
      <c r="F3665" s="5">
        <v>46634275</v>
      </c>
      <c r="G3665" s="5"/>
    </row>
    <row r="3666" spans="1:7">
      <c r="A3666" s="4">
        <v>3665</v>
      </c>
      <c r="B3666" s="6" t="s">
        <v>4745</v>
      </c>
      <c r="C3666" s="12" t="s">
        <v>4746</v>
      </c>
      <c r="D3666" s="5">
        <v>6000000</v>
      </c>
      <c r="E3666" s="5">
        <v>26004026</v>
      </c>
      <c r="F3666" s="5">
        <v>26004026</v>
      </c>
      <c r="G3666" s="5"/>
    </row>
    <row r="3667" spans="1:7">
      <c r="A3667" s="4">
        <v>3666</v>
      </c>
      <c r="B3667" s="6">
        <v>29866</v>
      </c>
      <c r="C3667" s="12" t="s">
        <v>4747</v>
      </c>
      <c r="D3667" s="5">
        <v>6000000</v>
      </c>
      <c r="E3667" s="5">
        <v>25244700</v>
      </c>
      <c r="F3667" s="5">
        <v>25244700</v>
      </c>
      <c r="G3667" s="5"/>
    </row>
    <row r="3668" spans="1:7">
      <c r="A3668" s="4">
        <v>3667</v>
      </c>
      <c r="B3668" s="6" t="s">
        <v>1052</v>
      </c>
      <c r="C3668" s="12" t="s">
        <v>4748</v>
      </c>
      <c r="D3668" s="5">
        <v>6000000</v>
      </c>
      <c r="E3668" s="5">
        <v>25059640</v>
      </c>
      <c r="F3668" s="5">
        <v>25059640</v>
      </c>
      <c r="G3668" s="5"/>
    </row>
    <row r="3669" spans="1:7">
      <c r="A3669" s="4">
        <v>3668</v>
      </c>
      <c r="B3669" s="6" t="s">
        <v>4749</v>
      </c>
      <c r="C3669" s="12" t="s">
        <v>4750</v>
      </c>
      <c r="D3669" s="5">
        <v>6000000</v>
      </c>
      <c r="E3669" s="5">
        <v>23341568</v>
      </c>
      <c r="F3669" s="5">
        <v>34449356</v>
      </c>
      <c r="G3669" s="5"/>
    </row>
    <row r="3670" spans="1:7">
      <c r="A3670" s="4">
        <v>3669</v>
      </c>
      <c r="B3670" s="6">
        <v>32820</v>
      </c>
      <c r="C3670" s="12" t="s">
        <v>4751</v>
      </c>
      <c r="D3670" s="5">
        <v>6000000</v>
      </c>
      <c r="E3670" s="5">
        <v>22168359</v>
      </c>
      <c r="F3670" s="5">
        <v>22168359</v>
      </c>
      <c r="G3670" s="5"/>
    </row>
    <row r="3671" spans="1:7">
      <c r="A3671" s="4">
        <v>3670</v>
      </c>
      <c r="B3671" s="6">
        <v>37380</v>
      </c>
      <c r="C3671" s="12" t="s">
        <v>4752</v>
      </c>
      <c r="D3671" s="5">
        <v>6000000</v>
      </c>
      <c r="E3671" s="5">
        <v>21305259</v>
      </c>
      <c r="F3671" s="5">
        <v>39241323</v>
      </c>
      <c r="G3671" s="5"/>
    </row>
    <row r="3672" spans="1:7">
      <c r="A3672" s="4">
        <v>3671</v>
      </c>
      <c r="B3672" s="6" t="s">
        <v>4753</v>
      </c>
      <c r="C3672" s="12" t="s">
        <v>4754</v>
      </c>
      <c r="D3672" s="5">
        <v>6000000</v>
      </c>
      <c r="E3672" s="5">
        <v>20400000</v>
      </c>
      <c r="F3672" s="5">
        <v>20400000</v>
      </c>
      <c r="G3672" s="5"/>
    </row>
    <row r="3673" spans="1:7">
      <c r="A3673" s="4">
        <v>3672</v>
      </c>
      <c r="B3673" s="6" t="s">
        <v>4755</v>
      </c>
      <c r="C3673" s="12" t="s">
        <v>4756</v>
      </c>
      <c r="D3673" s="5">
        <v>6000000</v>
      </c>
      <c r="E3673" s="5">
        <v>18621249</v>
      </c>
      <c r="F3673" s="5">
        <v>20695413</v>
      </c>
      <c r="G3673" s="5"/>
    </row>
    <row r="3674" spans="1:7">
      <c r="A3674" s="4">
        <v>3673</v>
      </c>
      <c r="B3674" s="6" t="s">
        <v>4757</v>
      </c>
      <c r="C3674" s="12" t="s">
        <v>4758</v>
      </c>
      <c r="D3674" s="5">
        <v>6000000</v>
      </c>
      <c r="E3674" s="5">
        <v>17606684</v>
      </c>
      <c r="F3674" s="5">
        <v>49155371</v>
      </c>
      <c r="G3674" s="5"/>
    </row>
    <row r="3675" spans="1:7">
      <c r="A3675" s="4">
        <v>3674</v>
      </c>
      <c r="B3675" s="6" t="s">
        <v>1414</v>
      </c>
      <c r="C3675" s="12" t="s">
        <v>4759</v>
      </c>
      <c r="D3675" s="5">
        <v>6000000</v>
      </c>
      <c r="E3675" s="5">
        <v>17583468</v>
      </c>
      <c r="F3675" s="5">
        <v>18504539</v>
      </c>
      <c r="G3675" s="5"/>
    </row>
    <row r="3676" spans="1:7">
      <c r="A3676" s="4">
        <v>3675</v>
      </c>
      <c r="B3676" s="6">
        <v>32479</v>
      </c>
      <c r="C3676" s="12" t="s">
        <v>4760</v>
      </c>
      <c r="D3676" s="5">
        <v>6000000</v>
      </c>
      <c r="E3676" s="5">
        <v>14545844</v>
      </c>
      <c r="F3676" s="5">
        <v>14545844</v>
      </c>
      <c r="G3676" s="5"/>
    </row>
    <row r="3677" spans="1:7">
      <c r="A3677" s="4">
        <v>3676</v>
      </c>
      <c r="B3677" s="6">
        <v>39302</v>
      </c>
      <c r="C3677" s="12" t="s">
        <v>4761</v>
      </c>
      <c r="D3677" s="5">
        <v>6000000</v>
      </c>
      <c r="E3677" s="5">
        <v>13235267</v>
      </c>
      <c r="F3677" s="5">
        <v>18209872</v>
      </c>
      <c r="G3677" s="5"/>
    </row>
    <row r="3678" spans="1:7">
      <c r="A3678" s="4">
        <v>3677</v>
      </c>
      <c r="B3678" s="6" t="s">
        <v>4762</v>
      </c>
      <c r="C3678" s="12" t="s">
        <v>4763</v>
      </c>
      <c r="D3678" s="5">
        <v>6000000</v>
      </c>
      <c r="E3678" s="5">
        <v>12793213</v>
      </c>
      <c r="F3678" s="5">
        <v>12793213</v>
      </c>
      <c r="G3678" s="5"/>
    </row>
    <row r="3679" spans="1:7">
      <c r="A3679" s="4">
        <v>3678</v>
      </c>
      <c r="B3679" s="6" t="s">
        <v>1065</v>
      </c>
      <c r="C3679" s="12" t="s">
        <v>4764</v>
      </c>
      <c r="D3679" s="5">
        <v>6000000</v>
      </c>
      <c r="E3679" s="5">
        <v>12716953</v>
      </c>
      <c r="F3679" s="5">
        <v>31716953</v>
      </c>
      <c r="G3679" s="5"/>
    </row>
    <row r="3680" spans="1:7">
      <c r="A3680" s="4">
        <v>3679</v>
      </c>
      <c r="B3680" s="6">
        <v>20455</v>
      </c>
      <c r="C3680" s="12" t="s">
        <v>4765</v>
      </c>
      <c r="D3680" s="5">
        <v>6000000</v>
      </c>
      <c r="E3680" s="5">
        <v>12500000</v>
      </c>
      <c r="F3680" s="5">
        <v>12500000</v>
      </c>
      <c r="G3680" s="5"/>
    </row>
    <row r="3681" spans="1:7">
      <c r="A3681" s="4">
        <v>3680</v>
      </c>
      <c r="B3681" s="6" t="s">
        <v>3885</v>
      </c>
      <c r="C3681" s="12" t="s">
        <v>4766</v>
      </c>
      <c r="D3681" s="5">
        <v>6000000</v>
      </c>
      <c r="E3681" s="5">
        <v>11911200</v>
      </c>
      <c r="F3681" s="5">
        <v>58809149</v>
      </c>
      <c r="G3681" s="5"/>
    </row>
    <row r="3682" spans="1:7">
      <c r="A3682" s="4">
        <v>3681</v>
      </c>
      <c r="B3682" s="6" t="s">
        <v>910</v>
      </c>
      <c r="C3682" s="12" t="s">
        <v>4767</v>
      </c>
      <c r="D3682" s="5">
        <v>6000000</v>
      </c>
      <c r="E3682" s="5">
        <v>11784569</v>
      </c>
      <c r="F3682" s="5">
        <v>11784569</v>
      </c>
      <c r="G3682" s="5"/>
    </row>
    <row r="3683" spans="1:7">
      <c r="A3683" s="4">
        <v>3682</v>
      </c>
      <c r="B3683" s="6" t="s">
        <v>4768</v>
      </c>
      <c r="C3683" s="12" t="s">
        <v>4769</v>
      </c>
      <c r="D3683" s="5">
        <v>6000000</v>
      </c>
      <c r="E3683" s="5">
        <v>11642254</v>
      </c>
      <c r="F3683" s="5">
        <v>11642254</v>
      </c>
      <c r="G3683" s="5"/>
    </row>
    <row r="3684" spans="1:7">
      <c r="A3684" s="4">
        <v>3683</v>
      </c>
      <c r="B3684" s="6">
        <v>41099</v>
      </c>
      <c r="C3684" s="12" t="s">
        <v>4770</v>
      </c>
      <c r="D3684" s="5">
        <v>6000000</v>
      </c>
      <c r="E3684" s="5">
        <v>11494838</v>
      </c>
      <c r="F3684" s="5">
        <v>16369708</v>
      </c>
      <c r="G3684" s="5"/>
    </row>
    <row r="3685" spans="1:7">
      <c r="A3685" s="4">
        <v>3684</v>
      </c>
      <c r="B3685" s="6" t="s">
        <v>1357</v>
      </c>
      <c r="C3685" s="12" t="s">
        <v>4771</v>
      </c>
      <c r="D3685" s="5">
        <v>6000000</v>
      </c>
      <c r="E3685" s="5">
        <v>9204489</v>
      </c>
      <c r="F3685" s="5">
        <v>10106975</v>
      </c>
      <c r="G3685" s="5"/>
    </row>
    <row r="3686" spans="1:7">
      <c r="A3686" s="4">
        <v>3685</v>
      </c>
      <c r="B3686" s="6" t="s">
        <v>504</v>
      </c>
      <c r="C3686" s="12" t="s">
        <v>4772</v>
      </c>
      <c r="D3686" s="5">
        <v>6000000</v>
      </c>
      <c r="E3686" s="5">
        <v>8596914</v>
      </c>
      <c r="F3686" s="5">
        <v>10557291</v>
      </c>
      <c r="G3686" s="5"/>
    </row>
    <row r="3687" spans="1:7">
      <c r="A3687" s="4">
        <v>3686</v>
      </c>
      <c r="B3687" s="6" t="s">
        <v>4773</v>
      </c>
      <c r="C3687" s="12" t="s">
        <v>4774</v>
      </c>
      <c r="D3687" s="5">
        <v>6000000</v>
      </c>
      <c r="E3687" s="5">
        <v>7714996</v>
      </c>
      <c r="F3687" s="5">
        <v>17252287</v>
      </c>
      <c r="G3687" s="5"/>
    </row>
    <row r="3688" spans="1:7">
      <c r="A3688" s="4">
        <v>3687</v>
      </c>
      <c r="B3688" s="6" t="s">
        <v>1889</v>
      </c>
      <c r="C3688" s="12" t="s">
        <v>4775</v>
      </c>
      <c r="D3688" s="5">
        <v>6000000</v>
      </c>
      <c r="E3688" s="5">
        <v>6852450</v>
      </c>
      <c r="F3688" s="5">
        <v>6852450</v>
      </c>
      <c r="G3688" s="5"/>
    </row>
    <row r="3689" spans="1:7">
      <c r="A3689" s="4">
        <v>3688</v>
      </c>
      <c r="B3689" s="6" t="s">
        <v>1656</v>
      </c>
      <c r="C3689" s="12" t="s">
        <v>4776</v>
      </c>
      <c r="D3689" s="5">
        <v>6000000</v>
      </c>
      <c r="E3689" s="5">
        <v>6671283</v>
      </c>
      <c r="F3689" s="5">
        <v>8173486</v>
      </c>
      <c r="G3689" s="5"/>
    </row>
    <row r="3690" spans="1:7">
      <c r="A3690" s="4">
        <v>3689</v>
      </c>
      <c r="B3690" s="6" t="s">
        <v>1742</v>
      </c>
      <c r="C3690" s="12" t="s">
        <v>4777</v>
      </c>
      <c r="D3690" s="5">
        <v>6000000</v>
      </c>
      <c r="E3690" s="5">
        <v>5909483</v>
      </c>
      <c r="F3690" s="5">
        <v>8446952</v>
      </c>
      <c r="G3690" s="5"/>
    </row>
    <row r="3691" spans="1:7">
      <c r="A3691" s="4">
        <v>3690</v>
      </c>
      <c r="B3691" s="6" t="s">
        <v>178</v>
      </c>
      <c r="C3691" s="12" t="s">
        <v>4778</v>
      </c>
      <c r="D3691" s="5">
        <v>6000000</v>
      </c>
      <c r="E3691" s="5">
        <v>5359774</v>
      </c>
      <c r="F3691" s="5">
        <v>21197454</v>
      </c>
      <c r="G3691" s="5"/>
    </row>
    <row r="3692" spans="1:7">
      <c r="A3692" s="4">
        <v>3691</v>
      </c>
      <c r="B3692" s="6" t="s">
        <v>1102</v>
      </c>
      <c r="C3692" s="12" t="s">
        <v>4779</v>
      </c>
      <c r="D3692" s="5">
        <v>6000000</v>
      </c>
      <c r="E3692" s="5">
        <v>4859475</v>
      </c>
      <c r="F3692" s="5">
        <v>10619770</v>
      </c>
      <c r="G3692" s="5"/>
    </row>
    <row r="3693" spans="1:7">
      <c r="A3693" s="4">
        <v>3692</v>
      </c>
      <c r="B3693" s="6" t="s">
        <v>1690</v>
      </c>
      <c r="C3693" s="12" t="s">
        <v>4780</v>
      </c>
      <c r="D3693" s="5">
        <v>6000000</v>
      </c>
      <c r="E3693" s="5">
        <v>4694491</v>
      </c>
      <c r="F3693" s="5">
        <v>6176114</v>
      </c>
      <c r="G3693" s="5"/>
    </row>
    <row r="3694" spans="1:7">
      <c r="A3694" s="4">
        <v>3693</v>
      </c>
      <c r="B3694" s="6" t="s">
        <v>1247</v>
      </c>
      <c r="C3694" s="12" t="s">
        <v>4781</v>
      </c>
      <c r="D3694" s="5">
        <v>6000000</v>
      </c>
      <c r="E3694" s="5">
        <v>4670644</v>
      </c>
      <c r="F3694" s="5">
        <v>15137932</v>
      </c>
      <c r="G3694" s="5"/>
    </row>
    <row r="3695" spans="1:7">
      <c r="A3695" s="4">
        <v>3694</v>
      </c>
      <c r="B3695" s="6">
        <v>35897</v>
      </c>
      <c r="C3695" s="12" t="s">
        <v>4782</v>
      </c>
      <c r="D3695" s="5">
        <v>6000000</v>
      </c>
      <c r="E3695" s="5">
        <v>4595000</v>
      </c>
      <c r="F3695" s="5">
        <v>21787233</v>
      </c>
      <c r="G3695" s="5"/>
    </row>
    <row r="3696" spans="1:7">
      <c r="A3696" s="4">
        <v>3695</v>
      </c>
      <c r="B3696" s="6" t="s">
        <v>1466</v>
      </c>
      <c r="C3696" s="12" t="s">
        <v>4783</v>
      </c>
      <c r="D3696" s="5">
        <v>6000000</v>
      </c>
      <c r="E3696" s="5">
        <v>4543320</v>
      </c>
      <c r="F3696" s="5">
        <v>4713059</v>
      </c>
      <c r="G3696" s="5"/>
    </row>
    <row r="3697" spans="1:7">
      <c r="A3697" s="4">
        <v>3696</v>
      </c>
      <c r="B3697" s="6">
        <v>36282</v>
      </c>
      <c r="C3697" s="12" t="s">
        <v>4784</v>
      </c>
      <c r="D3697" s="5">
        <v>6000000</v>
      </c>
      <c r="E3697" s="5">
        <v>4398989</v>
      </c>
      <c r="F3697" s="5">
        <v>4398989</v>
      </c>
      <c r="G3697" s="5"/>
    </row>
    <row r="3698" spans="1:7">
      <c r="A3698" s="4">
        <v>3697</v>
      </c>
      <c r="B3698" s="6" t="s">
        <v>1473</v>
      </c>
      <c r="C3698" s="12" t="s">
        <v>4785</v>
      </c>
      <c r="D3698" s="5">
        <v>6000000</v>
      </c>
      <c r="E3698" s="5">
        <v>3591299</v>
      </c>
      <c r="F3698" s="5">
        <v>6591365</v>
      </c>
      <c r="G3698" s="5"/>
    </row>
    <row r="3699" spans="1:7">
      <c r="A3699" s="4">
        <v>3698</v>
      </c>
      <c r="B3699" s="6" t="s">
        <v>1713</v>
      </c>
      <c r="C3699" s="12" t="s">
        <v>4786</v>
      </c>
      <c r="D3699" s="5">
        <v>6000000</v>
      </c>
      <c r="E3699" s="5">
        <v>3347411</v>
      </c>
      <c r="F3699" s="5">
        <v>7818479</v>
      </c>
      <c r="G3699" s="5"/>
    </row>
    <row r="3700" spans="1:7">
      <c r="A3700" s="4">
        <v>3699</v>
      </c>
      <c r="B3700" s="6" t="s">
        <v>1016</v>
      </c>
      <c r="C3700" s="12" t="s">
        <v>4787</v>
      </c>
      <c r="D3700" s="5">
        <v>6000000</v>
      </c>
      <c r="E3700" s="5">
        <v>3322127</v>
      </c>
      <c r="F3700" s="5">
        <v>3485383</v>
      </c>
      <c r="G3700" s="5"/>
    </row>
    <row r="3701" spans="1:7">
      <c r="A3701" s="4">
        <v>3700</v>
      </c>
      <c r="B3701" s="6" t="s">
        <v>4788</v>
      </c>
      <c r="C3701" s="12" t="s">
        <v>4789</v>
      </c>
      <c r="D3701" s="5">
        <v>6000000</v>
      </c>
      <c r="E3701" s="5">
        <v>3273588</v>
      </c>
      <c r="F3701" s="5">
        <v>3273588</v>
      </c>
      <c r="G3701" s="5"/>
    </row>
    <row r="3702" spans="1:7">
      <c r="A3702" s="4">
        <v>3701</v>
      </c>
      <c r="B3702" s="6" t="s">
        <v>1620</v>
      </c>
      <c r="C3702" s="12" t="s">
        <v>4790</v>
      </c>
      <c r="D3702" s="5">
        <v>6000000</v>
      </c>
      <c r="E3702" s="5">
        <v>3067312</v>
      </c>
      <c r="F3702" s="5">
        <v>3748479</v>
      </c>
      <c r="G3702" s="5"/>
    </row>
    <row r="3703" spans="1:7">
      <c r="A3703" s="4">
        <v>3702</v>
      </c>
      <c r="B3703" s="6" t="s">
        <v>4791</v>
      </c>
      <c r="C3703" s="12" t="s">
        <v>4792</v>
      </c>
      <c r="D3703" s="5">
        <v>6000000</v>
      </c>
      <c r="E3703" s="5">
        <v>2207975</v>
      </c>
      <c r="F3703" s="5">
        <v>3456602</v>
      </c>
      <c r="G3703" s="5"/>
    </row>
    <row r="3704" spans="1:7">
      <c r="A3704" s="4">
        <v>3703</v>
      </c>
      <c r="B3704" s="6">
        <v>39514</v>
      </c>
      <c r="C3704" s="12" t="s">
        <v>4793</v>
      </c>
      <c r="D3704" s="5">
        <v>6000000</v>
      </c>
      <c r="E3704" s="5">
        <v>2077046</v>
      </c>
      <c r="F3704" s="5">
        <v>3330012</v>
      </c>
      <c r="G3704" s="5"/>
    </row>
    <row r="3705" spans="1:7">
      <c r="A3705" s="4">
        <v>3704</v>
      </c>
      <c r="B3705" s="6" t="s">
        <v>348</v>
      </c>
      <c r="C3705" s="12" t="s">
        <v>4794</v>
      </c>
      <c r="D3705" s="5">
        <v>6000000</v>
      </c>
      <c r="E3705" s="5">
        <v>2025238</v>
      </c>
      <c r="F3705" s="5">
        <v>2522928</v>
      </c>
      <c r="G3705" s="5"/>
    </row>
    <row r="3706" spans="1:7">
      <c r="A3706" s="4">
        <v>3705</v>
      </c>
      <c r="B3706" s="6" t="s">
        <v>40</v>
      </c>
      <c r="C3706" s="12" t="s">
        <v>4795</v>
      </c>
      <c r="D3706" s="5">
        <v>6000000</v>
      </c>
      <c r="E3706" s="5">
        <v>1348205</v>
      </c>
      <c r="F3706" s="5">
        <v>11348205</v>
      </c>
      <c r="G3706" s="5"/>
    </row>
    <row r="3707" spans="1:7">
      <c r="A3707" s="4">
        <v>3706</v>
      </c>
      <c r="B3707" s="6">
        <v>37084</v>
      </c>
      <c r="C3707" s="12" t="s">
        <v>4796</v>
      </c>
      <c r="D3707" s="5">
        <v>6000000</v>
      </c>
      <c r="E3707" s="5">
        <v>1030920</v>
      </c>
      <c r="F3707" s="5">
        <v>1290920</v>
      </c>
      <c r="G3707" s="5"/>
    </row>
    <row r="3708" spans="1:7">
      <c r="A3708" s="4">
        <v>3707</v>
      </c>
      <c r="B3708" s="6" t="s">
        <v>4797</v>
      </c>
      <c r="C3708" s="12" t="s">
        <v>4798</v>
      </c>
      <c r="D3708" s="5">
        <v>6000000</v>
      </c>
      <c r="E3708" s="5">
        <v>773490</v>
      </c>
      <c r="F3708" s="5">
        <v>773490</v>
      </c>
      <c r="G3708" s="5"/>
    </row>
    <row r="3709" spans="1:7">
      <c r="A3709" s="4">
        <v>3708</v>
      </c>
      <c r="B3709" s="6" t="s">
        <v>4799</v>
      </c>
      <c r="C3709" s="12" t="s">
        <v>4800</v>
      </c>
      <c r="D3709" s="5">
        <v>6000000</v>
      </c>
      <c r="E3709" s="5">
        <v>509424</v>
      </c>
      <c r="F3709" s="5">
        <v>509424</v>
      </c>
      <c r="G3709" s="5"/>
    </row>
    <row r="3710" spans="1:7">
      <c r="A3710" s="4">
        <v>3709</v>
      </c>
      <c r="B3710" s="6" t="s">
        <v>880</v>
      </c>
      <c r="C3710" s="12" t="s">
        <v>4801</v>
      </c>
      <c r="D3710" s="5">
        <v>6000000</v>
      </c>
      <c r="E3710" s="5">
        <v>408159</v>
      </c>
      <c r="F3710" s="5">
        <v>408159</v>
      </c>
      <c r="G3710" s="5"/>
    </row>
    <row r="3711" spans="1:7">
      <c r="A3711" s="4">
        <v>3710</v>
      </c>
      <c r="B3711" s="6">
        <v>28888</v>
      </c>
      <c r="C3711" s="12" t="s">
        <v>4802</v>
      </c>
      <c r="D3711" s="5">
        <v>6000000</v>
      </c>
      <c r="E3711" s="5">
        <v>391942</v>
      </c>
      <c r="F3711" s="5">
        <v>391942</v>
      </c>
      <c r="G3711" s="5"/>
    </row>
    <row r="3712" spans="1:7">
      <c r="A3712" s="4">
        <v>3711</v>
      </c>
      <c r="B3712" s="6" t="s">
        <v>545</v>
      </c>
      <c r="C3712" s="12" t="s">
        <v>4803</v>
      </c>
      <c r="D3712" s="5">
        <v>6000000</v>
      </c>
      <c r="E3712" s="5">
        <v>267194</v>
      </c>
      <c r="F3712" s="5">
        <v>267194</v>
      </c>
      <c r="G3712" s="5"/>
    </row>
    <row r="3713" spans="1:7">
      <c r="A3713" s="4">
        <v>3712</v>
      </c>
      <c r="B3713" s="6">
        <v>37904</v>
      </c>
      <c r="C3713" s="12" t="s">
        <v>4804</v>
      </c>
      <c r="D3713" s="5">
        <v>6000000</v>
      </c>
      <c r="E3713" s="5">
        <v>181798</v>
      </c>
      <c r="F3713" s="5">
        <v>181798</v>
      </c>
      <c r="G3713" s="5"/>
    </row>
    <row r="3714" spans="1:7">
      <c r="A3714" s="4">
        <v>3713</v>
      </c>
      <c r="B3714" s="6">
        <v>40636</v>
      </c>
      <c r="C3714" s="12" t="s">
        <v>4805</v>
      </c>
      <c r="D3714" s="5">
        <v>6000000</v>
      </c>
      <c r="E3714" s="5">
        <v>129210</v>
      </c>
      <c r="F3714" s="5">
        <v>13168809</v>
      </c>
      <c r="G3714" s="5"/>
    </row>
    <row r="3715" spans="1:7">
      <c r="A3715" s="4">
        <v>3714</v>
      </c>
      <c r="B3715" s="6">
        <v>39001</v>
      </c>
      <c r="C3715" s="12" t="s">
        <v>4806</v>
      </c>
      <c r="D3715" s="5">
        <v>6000000</v>
      </c>
      <c r="E3715" s="5">
        <v>119452</v>
      </c>
      <c r="F3715" s="5">
        <v>119452</v>
      </c>
      <c r="G3715" s="5"/>
    </row>
    <row r="3716" spans="1:7">
      <c r="A3716" s="4">
        <v>3715</v>
      </c>
      <c r="B3716" s="6">
        <v>40213</v>
      </c>
      <c r="C3716" s="12" t="s">
        <v>4807</v>
      </c>
      <c r="D3716" s="5">
        <v>6000000</v>
      </c>
      <c r="E3716" s="5">
        <v>115862</v>
      </c>
      <c r="F3716" s="5">
        <v>117796</v>
      </c>
      <c r="G3716" s="5"/>
    </row>
    <row r="3717" spans="1:7">
      <c r="A3717" s="4">
        <v>3716</v>
      </c>
      <c r="B3717" s="6">
        <v>41102</v>
      </c>
      <c r="C3717" s="12" t="s">
        <v>4808</v>
      </c>
      <c r="D3717" s="5">
        <v>6000000</v>
      </c>
      <c r="E3717" s="5">
        <v>66351</v>
      </c>
      <c r="F3717" s="5">
        <v>1673635</v>
      </c>
      <c r="G3717" s="5"/>
    </row>
    <row r="3718" spans="1:7">
      <c r="A3718" s="4">
        <v>3717</v>
      </c>
      <c r="B3718" s="6">
        <v>40030</v>
      </c>
      <c r="C3718" s="12" t="s">
        <v>4809</v>
      </c>
      <c r="D3718" s="5">
        <v>6000000</v>
      </c>
      <c r="E3718" s="5">
        <v>65108</v>
      </c>
      <c r="F3718" s="5">
        <v>1365108</v>
      </c>
      <c r="G3718" s="5"/>
    </row>
    <row r="3719" spans="1:7">
      <c r="A3719" s="4">
        <v>3718</v>
      </c>
      <c r="B3719" s="6">
        <v>37380</v>
      </c>
      <c r="C3719" s="12" t="s">
        <v>4810</v>
      </c>
      <c r="D3719" s="5">
        <v>6000000</v>
      </c>
      <c r="E3719" s="5">
        <v>54606</v>
      </c>
      <c r="F3719" s="5">
        <v>4316497</v>
      </c>
      <c r="G3719" s="5"/>
    </row>
    <row r="3720" spans="1:7">
      <c r="A3720" s="4">
        <v>3719</v>
      </c>
      <c r="B3720" s="6">
        <v>39577</v>
      </c>
      <c r="C3720" s="12" t="s">
        <v>4811</v>
      </c>
      <c r="D3720" s="5">
        <v>6000000</v>
      </c>
      <c r="E3720" s="5">
        <v>36497</v>
      </c>
      <c r="F3720" s="5">
        <v>36497</v>
      </c>
      <c r="G3720" s="5"/>
    </row>
    <row r="3721" spans="1:7">
      <c r="A3721" s="4">
        <v>3720</v>
      </c>
      <c r="B3721" s="6" t="s">
        <v>1254</v>
      </c>
      <c r="C3721" s="12" t="s">
        <v>4812</v>
      </c>
      <c r="D3721" s="5">
        <v>6000000</v>
      </c>
      <c r="E3721" s="5">
        <v>32251</v>
      </c>
      <c r="F3721" s="5">
        <v>32544</v>
      </c>
      <c r="G3721" s="5"/>
    </row>
    <row r="3722" spans="1:7">
      <c r="A3722" s="4">
        <v>3721</v>
      </c>
      <c r="B3722" s="6">
        <v>39151</v>
      </c>
      <c r="C3722" s="12" t="s">
        <v>4813</v>
      </c>
      <c r="D3722" s="5">
        <v>6000000</v>
      </c>
      <c r="E3722" s="5">
        <v>25317</v>
      </c>
      <c r="F3722" s="5">
        <v>26007</v>
      </c>
      <c r="G3722" s="5"/>
    </row>
    <row r="3723" spans="1:7">
      <c r="A3723" s="4">
        <v>3722</v>
      </c>
      <c r="B3723" s="6">
        <v>40213</v>
      </c>
      <c r="C3723" s="12" t="s">
        <v>4814</v>
      </c>
      <c r="D3723" s="5">
        <v>6000000</v>
      </c>
      <c r="E3723" s="5">
        <v>13722</v>
      </c>
      <c r="F3723" s="5">
        <v>13722</v>
      </c>
      <c r="G3723" s="5"/>
    </row>
    <row r="3724" spans="1:7">
      <c r="A3724" s="4">
        <v>3723</v>
      </c>
      <c r="B3724" s="6">
        <v>38694</v>
      </c>
      <c r="C3724" s="14">
        <v>0.4680555555555555</v>
      </c>
      <c r="D3724" s="5">
        <v>6000000</v>
      </c>
      <c r="E3724" s="4">
        <v>0</v>
      </c>
      <c r="F3724" s="4">
        <v>0</v>
      </c>
    </row>
    <row r="3725" spans="1:7">
      <c r="A3725" s="4">
        <v>3724</v>
      </c>
      <c r="B3725" s="6" t="s">
        <v>4815</v>
      </c>
      <c r="C3725" s="12" t="s">
        <v>4816</v>
      </c>
      <c r="D3725" s="5">
        <v>6000000</v>
      </c>
      <c r="E3725" s="4">
        <v>0</v>
      </c>
      <c r="F3725" s="4">
        <v>0</v>
      </c>
    </row>
    <row r="3726" spans="1:7">
      <c r="A3726" s="4">
        <v>3725</v>
      </c>
      <c r="B3726" s="6" t="s">
        <v>4817</v>
      </c>
      <c r="C3726" s="12" t="s">
        <v>4818</v>
      </c>
      <c r="D3726" s="5">
        <v>6000000</v>
      </c>
      <c r="E3726" s="4">
        <v>0</v>
      </c>
      <c r="F3726" s="4">
        <v>0</v>
      </c>
    </row>
    <row r="3727" spans="1:7">
      <c r="A3727" s="4">
        <v>3726</v>
      </c>
      <c r="B3727" s="6" t="s">
        <v>3843</v>
      </c>
      <c r="C3727" s="12" t="s">
        <v>4819</v>
      </c>
      <c r="D3727" s="5">
        <v>6000000</v>
      </c>
      <c r="E3727" s="4">
        <v>0</v>
      </c>
      <c r="F3727" s="4">
        <v>0</v>
      </c>
    </row>
    <row r="3728" spans="1:7">
      <c r="A3728" s="4">
        <v>3727</v>
      </c>
      <c r="B3728" s="6">
        <v>40821</v>
      </c>
      <c r="C3728" s="12" t="s">
        <v>4820</v>
      </c>
      <c r="D3728" s="5">
        <v>6000000</v>
      </c>
      <c r="E3728" s="4">
        <v>0</v>
      </c>
      <c r="F3728" s="4">
        <v>0</v>
      </c>
    </row>
    <row r="3729" spans="1:7">
      <c r="A3729" s="4">
        <v>3728</v>
      </c>
      <c r="B3729" s="6">
        <v>30408</v>
      </c>
      <c r="C3729" s="12" t="s">
        <v>4821</v>
      </c>
      <c r="D3729" s="5">
        <v>5952000</v>
      </c>
      <c r="E3729" s="5">
        <v>2120439</v>
      </c>
      <c r="F3729" s="5">
        <v>2120439</v>
      </c>
      <c r="G3729" s="5"/>
    </row>
    <row r="3730" spans="1:7">
      <c r="A3730" s="4">
        <v>3729</v>
      </c>
      <c r="B3730" s="6">
        <v>35103</v>
      </c>
      <c r="C3730" s="12" t="s">
        <v>4822</v>
      </c>
      <c r="D3730" s="5">
        <v>5900000</v>
      </c>
      <c r="E3730" s="5">
        <v>22231658</v>
      </c>
      <c r="F3730" s="5">
        <v>37831658</v>
      </c>
      <c r="G3730" s="5"/>
    </row>
    <row r="3731" spans="1:7">
      <c r="A3731" s="4">
        <v>3730</v>
      </c>
      <c r="B3731" s="6" t="s">
        <v>1003</v>
      </c>
      <c r="C3731" s="12" t="s">
        <v>4823</v>
      </c>
      <c r="D3731" s="5">
        <v>5900000</v>
      </c>
      <c r="E3731" s="5">
        <v>3895664</v>
      </c>
      <c r="F3731" s="5">
        <v>3895664</v>
      </c>
      <c r="G3731" s="5"/>
    </row>
    <row r="3732" spans="1:7">
      <c r="A3732" s="4">
        <v>3731</v>
      </c>
      <c r="B3732" s="6">
        <v>25052</v>
      </c>
      <c r="C3732" s="12" t="s">
        <v>4824</v>
      </c>
      <c r="D3732" s="5">
        <v>5800000</v>
      </c>
      <c r="E3732" s="5">
        <v>33395426</v>
      </c>
      <c r="F3732" s="5">
        <v>33395426</v>
      </c>
      <c r="G3732" s="5"/>
    </row>
    <row r="3733" spans="1:7">
      <c r="A3733" s="4">
        <v>3732</v>
      </c>
      <c r="B3733" s="6">
        <v>23926</v>
      </c>
      <c r="C3733" s="12" t="s">
        <v>4825</v>
      </c>
      <c r="D3733" s="5">
        <v>5800000</v>
      </c>
      <c r="E3733" s="5">
        <v>6800000</v>
      </c>
      <c r="F3733" s="5">
        <v>6800000</v>
      </c>
      <c r="G3733" s="5"/>
    </row>
    <row r="3734" spans="1:7">
      <c r="A3734" s="4">
        <v>3733</v>
      </c>
      <c r="B3734" s="6" t="s">
        <v>1842</v>
      </c>
      <c r="C3734" s="12" t="s">
        <v>4826</v>
      </c>
      <c r="D3734" s="5">
        <v>5800000</v>
      </c>
      <c r="E3734" s="5">
        <v>542860</v>
      </c>
      <c r="F3734" s="5">
        <v>9662214</v>
      </c>
      <c r="G3734" s="5"/>
    </row>
    <row r="3735" spans="1:7">
      <c r="A3735" s="4">
        <v>3734</v>
      </c>
      <c r="B3735" s="6">
        <v>37690</v>
      </c>
      <c r="C3735" s="12" t="s">
        <v>4827</v>
      </c>
      <c r="D3735" s="5">
        <v>5800000</v>
      </c>
      <c r="E3735" s="5">
        <v>230312</v>
      </c>
      <c r="F3735" s="5">
        <v>421021</v>
      </c>
      <c r="G3735" s="5"/>
    </row>
    <row r="3736" spans="1:7">
      <c r="A3736" s="4">
        <v>3735</v>
      </c>
      <c r="B3736" s="6">
        <v>41039</v>
      </c>
      <c r="C3736" s="12" t="s">
        <v>4828</v>
      </c>
      <c r="D3736" s="5">
        <v>5800000</v>
      </c>
      <c r="E3736" s="5">
        <v>15091</v>
      </c>
      <c r="F3736" s="5">
        <v>15091</v>
      </c>
      <c r="G3736" s="5"/>
    </row>
    <row r="3737" spans="1:7">
      <c r="A3737" s="4">
        <v>3736</v>
      </c>
      <c r="B3737" s="6">
        <v>38938</v>
      </c>
      <c r="C3737" s="12" t="s">
        <v>4829</v>
      </c>
      <c r="D3737" s="5">
        <v>5700000</v>
      </c>
      <c r="E3737" s="5">
        <v>12044087</v>
      </c>
      <c r="F3737" s="5">
        <v>43044087</v>
      </c>
      <c r="G3737" s="5"/>
    </row>
    <row r="3738" spans="1:7">
      <c r="A3738" s="4">
        <v>3737</v>
      </c>
      <c r="B3738" s="6" t="s">
        <v>367</v>
      </c>
      <c r="C3738" s="12" t="s">
        <v>4830</v>
      </c>
      <c r="D3738" s="5">
        <v>5700000</v>
      </c>
      <c r="E3738" s="5">
        <v>69582</v>
      </c>
      <c r="F3738" s="5">
        <v>69582</v>
      </c>
      <c r="G3738" s="5"/>
    </row>
    <row r="3739" spans="1:7">
      <c r="A3739" s="4">
        <v>3738</v>
      </c>
      <c r="B3739" s="6">
        <v>41099</v>
      </c>
      <c r="C3739" s="12" t="s">
        <v>4831</v>
      </c>
      <c r="D3739" s="5">
        <v>5700000</v>
      </c>
      <c r="E3739" s="5">
        <v>35955</v>
      </c>
      <c r="F3739" s="5">
        <v>86051320</v>
      </c>
      <c r="G3739" s="5"/>
    </row>
    <row r="3740" spans="1:7">
      <c r="A3740" s="4">
        <v>3739</v>
      </c>
      <c r="B3740" s="6">
        <v>37958</v>
      </c>
      <c r="C3740" s="12" t="s">
        <v>4832</v>
      </c>
      <c r="D3740" s="5">
        <v>5600000</v>
      </c>
      <c r="E3740" s="5">
        <v>32543449</v>
      </c>
      <c r="F3740" s="5">
        <v>74566042</v>
      </c>
      <c r="G3740" s="5"/>
    </row>
    <row r="3741" spans="1:7">
      <c r="A3741" s="4">
        <v>3740</v>
      </c>
      <c r="B3741" s="6">
        <v>38726</v>
      </c>
      <c r="C3741" s="12" t="s">
        <v>4833</v>
      </c>
      <c r="D3741" s="5">
        <v>5600000</v>
      </c>
      <c r="E3741" s="5">
        <v>7009668</v>
      </c>
      <c r="F3741" s="5">
        <v>7009668</v>
      </c>
      <c r="G3741" s="5"/>
    </row>
    <row r="3742" spans="1:7">
      <c r="A3742" s="4">
        <v>3741</v>
      </c>
      <c r="B3742" s="6" t="s">
        <v>475</v>
      </c>
      <c r="C3742" s="12" t="s">
        <v>4834</v>
      </c>
      <c r="D3742" s="5">
        <v>5600000</v>
      </c>
      <c r="E3742" s="5">
        <v>3064356</v>
      </c>
      <c r="F3742" s="5">
        <v>3281898</v>
      </c>
      <c r="G3742" s="5"/>
    </row>
    <row r="3743" spans="1:7">
      <c r="A3743" s="4">
        <v>3742</v>
      </c>
      <c r="B3743" s="6" t="s">
        <v>182</v>
      </c>
      <c r="C3743" s="12" t="s">
        <v>4835</v>
      </c>
      <c r="D3743" s="5">
        <v>5600000</v>
      </c>
      <c r="E3743" s="5">
        <v>531806</v>
      </c>
      <c r="F3743" s="5">
        <v>531806</v>
      </c>
      <c r="G3743" s="5"/>
    </row>
    <row r="3744" spans="1:7">
      <c r="A3744" s="4">
        <v>3743</v>
      </c>
      <c r="B3744" s="6">
        <v>41102</v>
      </c>
      <c r="C3744" s="12" t="s">
        <v>4836</v>
      </c>
      <c r="D3744" s="5">
        <v>5600000</v>
      </c>
      <c r="E3744" s="5">
        <v>385422</v>
      </c>
      <c r="F3744" s="5">
        <v>14683763</v>
      </c>
      <c r="G3744" s="5"/>
    </row>
    <row r="3745" spans="1:7">
      <c r="A3745" s="4">
        <v>3744</v>
      </c>
      <c r="B3745" s="6">
        <v>40428</v>
      </c>
      <c r="C3745" s="12" t="s">
        <v>4837</v>
      </c>
      <c r="D3745" s="5">
        <v>5600000</v>
      </c>
      <c r="E3745" s="5">
        <v>27766</v>
      </c>
      <c r="F3745" s="5">
        <v>18527766</v>
      </c>
      <c r="G3745" s="5"/>
    </row>
    <row r="3746" spans="1:7">
      <c r="A3746" s="4">
        <v>3745</v>
      </c>
      <c r="B3746" s="6" t="s">
        <v>4838</v>
      </c>
      <c r="C3746" s="12" t="s">
        <v>4839</v>
      </c>
      <c r="D3746" s="5">
        <v>5500000</v>
      </c>
      <c r="E3746" s="5">
        <v>159616327</v>
      </c>
      <c r="F3746" s="5">
        <v>159616327</v>
      </c>
      <c r="G3746" s="5"/>
    </row>
    <row r="3747" spans="1:7">
      <c r="A3747" s="4">
        <v>3746</v>
      </c>
      <c r="B3747" s="6" t="s">
        <v>4840</v>
      </c>
      <c r="C3747" s="12" t="s">
        <v>4841</v>
      </c>
      <c r="D3747" s="5">
        <v>5500000</v>
      </c>
      <c r="E3747" s="5">
        <v>57159946</v>
      </c>
      <c r="F3747" s="5">
        <v>57453142</v>
      </c>
      <c r="G3747" s="5"/>
    </row>
    <row r="3748" spans="1:7">
      <c r="A3748" s="4">
        <v>3747</v>
      </c>
      <c r="B3748" s="6" t="s">
        <v>1547</v>
      </c>
      <c r="C3748" s="12" t="s">
        <v>4842</v>
      </c>
      <c r="D3748" s="5">
        <v>5500000</v>
      </c>
      <c r="E3748" s="5">
        <v>50406346</v>
      </c>
      <c r="F3748" s="5">
        <v>50458356</v>
      </c>
      <c r="G3748" s="5"/>
    </row>
    <row r="3749" spans="1:7">
      <c r="A3749" s="4">
        <v>3748</v>
      </c>
      <c r="B3749" s="6" t="s">
        <v>1165</v>
      </c>
      <c r="C3749" s="12" t="s">
        <v>4843</v>
      </c>
      <c r="D3749" s="5">
        <v>5500000</v>
      </c>
      <c r="E3749" s="5">
        <v>35811509</v>
      </c>
      <c r="F3749" s="5">
        <v>36554909</v>
      </c>
      <c r="G3749" s="5"/>
    </row>
    <row r="3750" spans="1:7">
      <c r="A3750" s="4">
        <v>3749</v>
      </c>
      <c r="B3750" s="6" t="s">
        <v>821</v>
      </c>
      <c r="C3750" s="12" t="s">
        <v>4844</v>
      </c>
      <c r="D3750" s="5">
        <v>5500000</v>
      </c>
      <c r="E3750" s="5">
        <v>24477704</v>
      </c>
      <c r="F3750" s="5">
        <v>41268579</v>
      </c>
      <c r="G3750" s="5"/>
    </row>
    <row r="3751" spans="1:7">
      <c r="A3751" s="4">
        <v>3750</v>
      </c>
      <c r="B3751" s="6" t="s">
        <v>4845</v>
      </c>
      <c r="C3751" s="12" t="s">
        <v>4846</v>
      </c>
      <c r="D3751" s="5">
        <v>5500000</v>
      </c>
      <c r="E3751" s="5">
        <v>15700000</v>
      </c>
      <c r="F3751" s="5">
        <v>15700000</v>
      </c>
      <c r="G3751" s="5"/>
    </row>
    <row r="3752" spans="1:7">
      <c r="A3752" s="4">
        <v>3751</v>
      </c>
      <c r="B3752" s="6" t="s">
        <v>1620</v>
      </c>
      <c r="C3752" s="12" t="s">
        <v>4847</v>
      </c>
      <c r="D3752" s="5">
        <v>5500000</v>
      </c>
      <c r="E3752" s="5">
        <v>6217849</v>
      </c>
      <c r="F3752" s="5">
        <v>8761608</v>
      </c>
      <c r="G3752" s="5"/>
    </row>
    <row r="3753" spans="1:7">
      <c r="A3753" s="4">
        <v>3752</v>
      </c>
      <c r="B3753" s="6" t="s">
        <v>938</v>
      </c>
      <c r="C3753" s="12" t="s">
        <v>4848</v>
      </c>
      <c r="D3753" s="5">
        <v>5500000</v>
      </c>
      <c r="E3753" s="5">
        <v>5580479</v>
      </c>
      <c r="F3753" s="5">
        <v>15155021</v>
      </c>
      <c r="G3753" s="5"/>
    </row>
    <row r="3754" spans="1:7">
      <c r="A3754" s="4">
        <v>3753</v>
      </c>
      <c r="B3754" s="6">
        <v>29378</v>
      </c>
      <c r="C3754" s="12" t="s">
        <v>4849</v>
      </c>
      <c r="D3754" s="5">
        <v>5500000</v>
      </c>
      <c r="E3754" s="5">
        <v>4865000</v>
      </c>
      <c r="F3754" s="5">
        <v>4865000</v>
      </c>
      <c r="G3754" s="5"/>
    </row>
    <row r="3755" spans="1:7">
      <c r="A3755" s="4">
        <v>3754</v>
      </c>
      <c r="B3755" s="6" t="s">
        <v>1372</v>
      </c>
      <c r="C3755" s="12" t="s">
        <v>4850</v>
      </c>
      <c r="D3755" s="5">
        <v>5500000</v>
      </c>
      <c r="E3755" s="5">
        <v>3629758</v>
      </c>
      <c r="F3755" s="5">
        <v>83529758</v>
      </c>
      <c r="G3755" s="5"/>
    </row>
    <row r="3756" spans="1:7">
      <c r="A3756" s="4">
        <v>3755</v>
      </c>
      <c r="B3756" s="6">
        <v>37778</v>
      </c>
      <c r="C3756" s="12" t="s">
        <v>4851</v>
      </c>
      <c r="D3756" s="5">
        <v>5500000</v>
      </c>
      <c r="E3756" s="5">
        <v>3031801</v>
      </c>
      <c r="F3756" s="5">
        <v>6148823</v>
      </c>
      <c r="G3756" s="5"/>
    </row>
    <row r="3757" spans="1:7">
      <c r="A3757" s="4">
        <v>3756</v>
      </c>
      <c r="B3757" s="6">
        <v>37690</v>
      </c>
      <c r="C3757" s="12" t="s">
        <v>4852</v>
      </c>
      <c r="D3757" s="5">
        <v>5500000</v>
      </c>
      <c r="E3757" s="5">
        <v>1060512</v>
      </c>
      <c r="F3757" s="5">
        <v>1060512</v>
      </c>
      <c r="G3757" s="5"/>
    </row>
    <row r="3758" spans="1:7">
      <c r="A3758" s="4">
        <v>3757</v>
      </c>
      <c r="B3758" s="6">
        <v>38359</v>
      </c>
      <c r="C3758" s="12" t="s">
        <v>4853</v>
      </c>
      <c r="D3758" s="5">
        <v>5500000</v>
      </c>
      <c r="E3758" s="5">
        <v>1023424</v>
      </c>
      <c r="F3758" s="5">
        <v>8589831</v>
      </c>
      <c r="G3758" s="5"/>
    </row>
    <row r="3759" spans="1:7">
      <c r="A3759" s="4">
        <v>3758</v>
      </c>
      <c r="B3759" s="6">
        <v>40547</v>
      </c>
      <c r="C3759" s="12" t="s">
        <v>4854</v>
      </c>
      <c r="D3759" s="5">
        <v>5500000</v>
      </c>
      <c r="E3759" s="5">
        <v>1008098</v>
      </c>
      <c r="F3759" s="5">
        <v>15867314</v>
      </c>
      <c r="G3759" s="5"/>
    </row>
    <row r="3760" spans="1:7">
      <c r="A3760" s="4">
        <v>3759</v>
      </c>
      <c r="B3760" s="6" t="s">
        <v>637</v>
      </c>
      <c r="C3760" s="12" t="s">
        <v>4855</v>
      </c>
      <c r="D3760" s="5">
        <v>5500000</v>
      </c>
      <c r="E3760" s="5">
        <v>611709</v>
      </c>
      <c r="F3760" s="5">
        <v>13480196</v>
      </c>
      <c r="G3760" s="5"/>
    </row>
    <row r="3761" spans="1:7">
      <c r="A3761" s="4">
        <v>3760</v>
      </c>
      <c r="B3761" s="6" t="s">
        <v>2595</v>
      </c>
      <c r="C3761" s="12" t="s">
        <v>4856</v>
      </c>
      <c r="D3761" s="5">
        <v>5500000</v>
      </c>
      <c r="E3761" s="5">
        <v>56653</v>
      </c>
      <c r="F3761" s="5">
        <v>56653</v>
      </c>
      <c r="G3761" s="5"/>
    </row>
    <row r="3762" spans="1:7">
      <c r="A3762" s="4">
        <v>3761</v>
      </c>
      <c r="B3762" s="6" t="s">
        <v>40</v>
      </c>
      <c r="C3762" s="12" t="s">
        <v>4857</v>
      </c>
      <c r="D3762" s="5">
        <v>5500000</v>
      </c>
      <c r="E3762" s="5">
        <v>28468</v>
      </c>
      <c r="F3762" s="5">
        <v>28468</v>
      </c>
      <c r="G3762" s="5"/>
    </row>
    <row r="3763" spans="1:7">
      <c r="A3763" s="4">
        <v>3762</v>
      </c>
      <c r="B3763" s="6" t="s">
        <v>1254</v>
      </c>
      <c r="C3763" s="12" t="s">
        <v>4858</v>
      </c>
      <c r="D3763" s="5">
        <v>5500000</v>
      </c>
      <c r="E3763" s="5">
        <v>24956</v>
      </c>
      <c r="F3763" s="5">
        <v>24956</v>
      </c>
      <c r="G3763" s="5"/>
    </row>
    <row r="3764" spans="1:7">
      <c r="A3764" s="4">
        <v>3763</v>
      </c>
      <c r="B3764" s="6">
        <v>42129</v>
      </c>
      <c r="C3764" s="12" t="s">
        <v>4859</v>
      </c>
      <c r="D3764" s="5">
        <v>5500000</v>
      </c>
      <c r="E3764" s="4">
        <v>0</v>
      </c>
      <c r="F3764" s="5">
        <v>863895</v>
      </c>
      <c r="G3764" s="5"/>
    </row>
    <row r="3765" spans="1:7">
      <c r="A3765" s="4">
        <v>3764</v>
      </c>
      <c r="B3765" s="6" t="s">
        <v>1526</v>
      </c>
      <c r="C3765" s="12" t="s">
        <v>4860</v>
      </c>
      <c r="D3765" s="5">
        <v>5500000</v>
      </c>
      <c r="E3765" s="4">
        <v>0</v>
      </c>
      <c r="F3765" s="4">
        <v>0</v>
      </c>
    </row>
    <row r="3766" spans="1:7">
      <c r="A3766" s="4">
        <v>3765</v>
      </c>
      <c r="B3766" s="6">
        <v>37805</v>
      </c>
      <c r="C3766" s="12" t="s">
        <v>4861</v>
      </c>
      <c r="D3766" s="5">
        <v>5400000</v>
      </c>
      <c r="E3766" s="5">
        <v>792200</v>
      </c>
      <c r="F3766" s="5">
        <v>8133256</v>
      </c>
      <c r="G3766" s="5"/>
    </row>
    <row r="3767" spans="1:7">
      <c r="A3767" s="4">
        <v>3766</v>
      </c>
      <c r="B3767" s="6" t="s">
        <v>4862</v>
      </c>
      <c r="C3767" s="12" t="s">
        <v>4863</v>
      </c>
      <c r="D3767" s="5">
        <v>5400000</v>
      </c>
      <c r="E3767" s="4">
        <v>0</v>
      </c>
      <c r="F3767" s="5">
        <v>4728896</v>
      </c>
      <c r="G3767" s="5"/>
    </row>
    <row r="3768" spans="1:7">
      <c r="A3768" s="4">
        <v>3767</v>
      </c>
      <c r="B3768" s="6" t="s">
        <v>1831</v>
      </c>
      <c r="C3768" s="12" t="s">
        <v>4864</v>
      </c>
      <c r="D3768" s="5">
        <v>5300000</v>
      </c>
      <c r="E3768" s="5">
        <v>2197694</v>
      </c>
      <c r="F3768" s="5">
        <v>29197694</v>
      </c>
      <c r="G3768" s="5"/>
    </row>
    <row r="3769" spans="1:7">
      <c r="A3769" s="4">
        <v>3768</v>
      </c>
      <c r="B3769" s="6" t="s">
        <v>339</v>
      </c>
      <c r="C3769" s="12" t="s">
        <v>4865</v>
      </c>
      <c r="D3769" s="5">
        <v>5300000</v>
      </c>
      <c r="E3769" s="4">
        <v>0</v>
      </c>
      <c r="F3769" s="5">
        <v>440821</v>
      </c>
      <c r="G3769" s="5"/>
    </row>
    <row r="3770" spans="1:7">
      <c r="A3770" s="4">
        <v>3769</v>
      </c>
      <c r="B3770" s="6">
        <v>41588</v>
      </c>
      <c r="C3770" s="12" t="s">
        <v>4866</v>
      </c>
      <c r="D3770" s="5">
        <v>5250000</v>
      </c>
      <c r="E3770" s="5">
        <v>2450504</v>
      </c>
      <c r="F3770" s="5">
        <v>22937201</v>
      </c>
      <c r="G3770" s="5"/>
    </row>
    <row r="3771" spans="1:7">
      <c r="A3771" s="4">
        <v>3770</v>
      </c>
      <c r="B3771" s="6" t="s">
        <v>1357</v>
      </c>
      <c r="C3771" s="12" t="s">
        <v>4867</v>
      </c>
      <c r="D3771" s="5">
        <v>5250000</v>
      </c>
      <c r="E3771" s="5">
        <v>1200010</v>
      </c>
      <c r="F3771" s="5">
        <v>20188740</v>
      </c>
      <c r="G3771" s="5"/>
    </row>
    <row r="3772" spans="1:7">
      <c r="A3772" s="4">
        <v>3771</v>
      </c>
      <c r="B3772" s="6">
        <v>39149</v>
      </c>
      <c r="C3772" s="12" t="s">
        <v>4868</v>
      </c>
      <c r="D3772" s="5">
        <v>5250000</v>
      </c>
      <c r="E3772" s="5">
        <v>769726</v>
      </c>
      <c r="F3772" s="5">
        <v>786677</v>
      </c>
      <c r="G3772" s="5"/>
    </row>
    <row r="3773" spans="1:7">
      <c r="A3773" s="4">
        <v>3772</v>
      </c>
      <c r="B3773" s="6" t="s">
        <v>1085</v>
      </c>
      <c r="C3773" s="12" t="s">
        <v>4869</v>
      </c>
      <c r="D3773" s="5">
        <v>5250000</v>
      </c>
      <c r="E3773" s="5">
        <v>20097</v>
      </c>
      <c r="F3773" s="5">
        <v>20097</v>
      </c>
      <c r="G3773" s="5"/>
    </row>
    <row r="3774" spans="1:7">
      <c r="A3774" s="4">
        <v>3773</v>
      </c>
      <c r="B3774" s="6">
        <v>16079</v>
      </c>
      <c r="C3774" s="12" t="s">
        <v>4870</v>
      </c>
      <c r="D3774" s="5">
        <v>5200000</v>
      </c>
      <c r="E3774" s="5">
        <v>2000000</v>
      </c>
      <c r="F3774" s="5">
        <v>2000000</v>
      </c>
      <c r="G3774" s="5"/>
    </row>
    <row r="3775" spans="1:7">
      <c r="A3775" s="4">
        <v>3774</v>
      </c>
      <c r="B3775" s="6">
        <v>38480</v>
      </c>
      <c r="C3775" s="12" t="s">
        <v>4871</v>
      </c>
      <c r="D3775" s="5">
        <v>5200000</v>
      </c>
      <c r="E3775" s="5">
        <v>795126</v>
      </c>
      <c r="F3775" s="5">
        <v>1695126</v>
      </c>
      <c r="G3775" s="5"/>
    </row>
    <row r="3776" spans="1:7">
      <c r="A3776" s="4">
        <v>3775</v>
      </c>
      <c r="B3776" s="6" t="s">
        <v>2000</v>
      </c>
      <c r="C3776" s="12" t="s">
        <v>4872</v>
      </c>
      <c r="D3776" s="5">
        <v>5200000</v>
      </c>
      <c r="E3776" s="5">
        <v>564489</v>
      </c>
      <c r="F3776" s="5">
        <v>11633427</v>
      </c>
      <c r="G3776" s="5"/>
    </row>
    <row r="3777" spans="1:7">
      <c r="A3777" s="4">
        <v>3776</v>
      </c>
      <c r="B3777" s="6">
        <v>29290</v>
      </c>
      <c r="C3777" s="12" t="s">
        <v>4873</v>
      </c>
      <c r="D3777" s="5">
        <v>5100000</v>
      </c>
      <c r="E3777" s="5">
        <v>9709597</v>
      </c>
      <c r="F3777" s="5">
        <v>9709597</v>
      </c>
      <c r="G3777" s="5"/>
    </row>
    <row r="3778" spans="1:7">
      <c r="A3778" s="4">
        <v>3777</v>
      </c>
      <c r="B3778" s="6" t="s">
        <v>1134</v>
      </c>
      <c r="C3778" s="12" t="s">
        <v>4874</v>
      </c>
      <c r="D3778" s="5">
        <v>5000000</v>
      </c>
      <c r="E3778" s="5">
        <v>241438208</v>
      </c>
      <c r="F3778" s="5">
        <v>374890034</v>
      </c>
      <c r="G3778" s="5"/>
    </row>
    <row r="3779" spans="1:7">
      <c r="A3779" s="4">
        <v>3778</v>
      </c>
      <c r="B3779" s="6" t="s">
        <v>637</v>
      </c>
      <c r="C3779" s="12" t="s">
        <v>4875</v>
      </c>
      <c r="D3779" s="5">
        <v>5000000</v>
      </c>
      <c r="E3779" s="5">
        <v>104028807</v>
      </c>
      <c r="F3779" s="5">
        <v>202053386</v>
      </c>
      <c r="G3779" s="5"/>
    </row>
    <row r="3780" spans="1:7">
      <c r="A3780" s="4">
        <v>3779</v>
      </c>
      <c r="B3780" s="6" t="s">
        <v>778</v>
      </c>
      <c r="C3780" s="12" t="s">
        <v>4876</v>
      </c>
      <c r="D3780" s="5">
        <v>5000000</v>
      </c>
      <c r="E3780" s="5">
        <v>87025093</v>
      </c>
      <c r="F3780" s="5">
        <v>152925093</v>
      </c>
      <c r="G3780" s="5"/>
    </row>
    <row r="3781" spans="1:7">
      <c r="A3781" s="4">
        <v>3780</v>
      </c>
      <c r="B3781" s="6" t="s">
        <v>2408</v>
      </c>
      <c r="C3781" s="12" t="s">
        <v>4877</v>
      </c>
      <c r="D3781" s="5">
        <v>5000000</v>
      </c>
      <c r="E3781" s="5">
        <v>83586447</v>
      </c>
      <c r="F3781" s="5">
        <v>161921515</v>
      </c>
      <c r="G3781" s="5"/>
    </row>
    <row r="3782" spans="1:7">
      <c r="A3782" s="4">
        <v>3781</v>
      </c>
      <c r="B3782" s="6">
        <v>42677</v>
      </c>
      <c r="C3782" s="12" t="s">
        <v>4878</v>
      </c>
      <c r="D3782" s="5">
        <v>5000000</v>
      </c>
      <c r="E3782" s="5">
        <v>72082999</v>
      </c>
      <c r="F3782" s="5">
        <v>106582999</v>
      </c>
      <c r="G3782" s="5"/>
    </row>
    <row r="3783" spans="1:7">
      <c r="A3783" s="4">
        <v>3782</v>
      </c>
      <c r="B3783" s="6" t="s">
        <v>120</v>
      </c>
      <c r="C3783" s="12" t="s">
        <v>4879</v>
      </c>
      <c r="D3783" s="5">
        <v>5000000</v>
      </c>
      <c r="E3783" s="5">
        <v>65584595</v>
      </c>
      <c r="F3783" s="5">
        <v>125784595</v>
      </c>
      <c r="G3783" s="5"/>
    </row>
    <row r="3784" spans="1:7">
      <c r="A3784" s="4">
        <v>3783</v>
      </c>
      <c r="B3784" s="6">
        <v>42317</v>
      </c>
      <c r="C3784" s="12" t="s">
        <v>4880</v>
      </c>
      <c r="D3784" s="5">
        <v>5000000</v>
      </c>
      <c r="E3784" s="5">
        <v>65112020</v>
      </c>
      <c r="F3784" s="5">
        <v>98316555</v>
      </c>
      <c r="G3784" s="5"/>
    </row>
    <row r="3785" spans="1:7">
      <c r="A3785" s="4">
        <v>3784</v>
      </c>
      <c r="B3785" s="6" t="s">
        <v>3118</v>
      </c>
      <c r="C3785" s="12" t="s">
        <v>4881</v>
      </c>
      <c r="D3785" s="5">
        <v>5000000</v>
      </c>
      <c r="E3785" s="5">
        <v>64282312</v>
      </c>
      <c r="F3785" s="5">
        <v>79282312</v>
      </c>
      <c r="G3785" s="5"/>
    </row>
    <row r="3786" spans="1:7">
      <c r="A3786" s="4">
        <v>3785</v>
      </c>
      <c r="B3786" s="6" t="s">
        <v>2155</v>
      </c>
      <c r="C3786" s="12" t="s">
        <v>4882</v>
      </c>
      <c r="D3786" s="5">
        <v>5000000</v>
      </c>
      <c r="E3786" s="5">
        <v>53900335</v>
      </c>
      <c r="F3786" s="5">
        <v>140619520</v>
      </c>
      <c r="G3786" s="5"/>
    </row>
    <row r="3787" spans="1:7">
      <c r="A3787" s="4">
        <v>3786</v>
      </c>
      <c r="B3787" s="6" t="s">
        <v>4883</v>
      </c>
      <c r="C3787" s="12" t="s">
        <v>4884</v>
      </c>
      <c r="D3787" s="5">
        <v>5000000</v>
      </c>
      <c r="E3787" s="5">
        <v>50856010</v>
      </c>
      <c r="F3787" s="5">
        <v>103590271</v>
      </c>
      <c r="G3787" s="5"/>
    </row>
    <row r="3788" spans="1:7">
      <c r="A3788" s="4">
        <v>3787</v>
      </c>
      <c r="B3788" s="6" t="s">
        <v>4885</v>
      </c>
      <c r="C3788" s="12" t="s">
        <v>4886</v>
      </c>
      <c r="D3788" s="5">
        <v>5000000</v>
      </c>
      <c r="E3788" s="5">
        <v>44793222</v>
      </c>
      <c r="F3788" s="5">
        <v>44793222</v>
      </c>
      <c r="G3788" s="5"/>
    </row>
    <row r="3789" spans="1:7">
      <c r="A3789" s="4">
        <v>3788</v>
      </c>
      <c r="B3789" s="6" t="s">
        <v>3388</v>
      </c>
      <c r="C3789" s="12" t="s">
        <v>4887</v>
      </c>
      <c r="D3789" s="5">
        <v>5000000</v>
      </c>
      <c r="E3789" s="5">
        <v>44467206</v>
      </c>
      <c r="F3789" s="5">
        <v>100486616</v>
      </c>
      <c r="G3789" s="5"/>
    </row>
    <row r="3790" spans="1:7">
      <c r="A3790" s="4">
        <v>3789</v>
      </c>
      <c r="B3790" s="6">
        <v>42193</v>
      </c>
      <c r="C3790" s="12" t="s">
        <v>4244</v>
      </c>
      <c r="D3790" s="5">
        <v>5000000</v>
      </c>
      <c r="E3790" s="5">
        <v>43787265</v>
      </c>
      <c r="F3790" s="5">
        <v>58978653</v>
      </c>
      <c r="G3790" s="5"/>
    </row>
    <row r="3791" spans="1:7">
      <c r="A3791" s="4">
        <v>3790</v>
      </c>
      <c r="B3791" s="6" t="s">
        <v>4888</v>
      </c>
      <c r="C3791" s="12" t="s">
        <v>4889</v>
      </c>
      <c r="D3791" s="5">
        <v>5000000</v>
      </c>
      <c r="E3791" s="5">
        <v>41833347</v>
      </c>
      <c r="F3791" s="5">
        <v>41833347</v>
      </c>
      <c r="G3791" s="5"/>
    </row>
    <row r="3792" spans="1:7">
      <c r="A3792" s="4">
        <v>3791</v>
      </c>
      <c r="B3792" s="6" t="s">
        <v>4890</v>
      </c>
      <c r="C3792" s="12" t="s">
        <v>4891</v>
      </c>
      <c r="D3792" s="5">
        <v>5000000</v>
      </c>
      <c r="E3792" s="5">
        <v>36000000</v>
      </c>
      <c r="F3792" s="5">
        <v>36000000</v>
      </c>
      <c r="G3792" s="5"/>
    </row>
    <row r="3793" spans="1:7">
      <c r="A3793" s="4">
        <v>3792</v>
      </c>
      <c r="B3793" s="6" t="s">
        <v>4892</v>
      </c>
      <c r="C3793" s="12" t="s">
        <v>4893</v>
      </c>
      <c r="D3793" s="5">
        <v>5000000</v>
      </c>
      <c r="E3793" s="5">
        <v>34872033</v>
      </c>
      <c r="F3793" s="5">
        <v>34872033</v>
      </c>
      <c r="G3793" s="5"/>
    </row>
    <row r="3794" spans="1:7">
      <c r="A3794" s="4">
        <v>3793</v>
      </c>
      <c r="B3794" s="6" t="s">
        <v>4894</v>
      </c>
      <c r="C3794" s="12" t="s">
        <v>4895</v>
      </c>
      <c r="D3794" s="5">
        <v>5000000</v>
      </c>
      <c r="E3794" s="5">
        <v>34469210</v>
      </c>
      <c r="F3794" s="5">
        <v>64240813</v>
      </c>
      <c r="G3794" s="5"/>
    </row>
    <row r="3795" spans="1:7">
      <c r="A3795" s="4">
        <v>3794</v>
      </c>
      <c r="B3795" s="6">
        <v>41699</v>
      </c>
      <c r="C3795" s="12" t="s">
        <v>4896</v>
      </c>
      <c r="D3795" s="5">
        <v>5000000</v>
      </c>
      <c r="E3795" s="5">
        <v>32462372</v>
      </c>
      <c r="F3795" s="5">
        <v>86362372</v>
      </c>
      <c r="G3795" s="5"/>
    </row>
    <row r="3796" spans="1:7">
      <c r="A3796" s="4">
        <v>3795</v>
      </c>
      <c r="B3796" s="6" t="s">
        <v>4897</v>
      </c>
      <c r="C3796" s="12" t="s">
        <v>4898</v>
      </c>
      <c r="D3796" s="5">
        <v>5000000</v>
      </c>
      <c r="E3796" s="5">
        <v>28200000</v>
      </c>
      <c r="F3796" s="5">
        <v>28200000</v>
      </c>
      <c r="G3796" s="5"/>
    </row>
    <row r="3797" spans="1:7">
      <c r="A3797" s="4">
        <v>3796</v>
      </c>
      <c r="B3797" s="6">
        <v>41947</v>
      </c>
      <c r="C3797" s="12" t="s">
        <v>4899</v>
      </c>
      <c r="D3797" s="5">
        <v>5000000</v>
      </c>
      <c r="E3797" s="5">
        <v>27695246</v>
      </c>
      <c r="F3797" s="5">
        <v>44115496</v>
      </c>
      <c r="G3797" s="5"/>
    </row>
    <row r="3798" spans="1:7">
      <c r="A3798" s="4">
        <v>3797</v>
      </c>
      <c r="B3798" s="6">
        <v>41285</v>
      </c>
      <c r="C3798" s="12" t="s">
        <v>4900</v>
      </c>
      <c r="D3798" s="5">
        <v>5000000</v>
      </c>
      <c r="E3798" s="5">
        <v>27298285</v>
      </c>
      <c r="F3798" s="5">
        <v>60611845</v>
      </c>
      <c r="G3798" s="5"/>
    </row>
    <row r="3799" spans="1:7">
      <c r="A3799" s="4">
        <v>3798</v>
      </c>
      <c r="B3799" s="6" t="s">
        <v>4901</v>
      </c>
      <c r="C3799" s="12" t="s">
        <v>4902</v>
      </c>
      <c r="D3799" s="5">
        <v>5000000</v>
      </c>
      <c r="E3799" s="5">
        <v>27288872</v>
      </c>
      <c r="F3799" s="5">
        <v>39157326</v>
      </c>
      <c r="G3799" s="5"/>
    </row>
    <row r="3800" spans="1:7">
      <c r="A3800" s="4">
        <v>3799</v>
      </c>
      <c r="B3800" s="6">
        <v>29290</v>
      </c>
      <c r="C3800" s="12" t="s">
        <v>4903</v>
      </c>
      <c r="D3800" s="5">
        <v>5000000</v>
      </c>
      <c r="E3800" s="5">
        <v>26010864</v>
      </c>
      <c r="F3800" s="5">
        <v>26010864</v>
      </c>
      <c r="G3800" s="5"/>
    </row>
    <row r="3801" spans="1:7">
      <c r="A3801" s="4">
        <v>3800</v>
      </c>
      <c r="B3801" s="6" t="s">
        <v>1056</v>
      </c>
      <c r="C3801" s="12" t="s">
        <v>4904</v>
      </c>
      <c r="D3801" s="5">
        <v>5000000</v>
      </c>
      <c r="E3801" s="5">
        <v>25801570</v>
      </c>
      <c r="F3801" s="5">
        <v>35341814</v>
      </c>
      <c r="G3801" s="5"/>
    </row>
    <row r="3802" spans="1:7">
      <c r="A3802" s="4">
        <v>3801</v>
      </c>
      <c r="B3802" s="6" t="s">
        <v>677</v>
      </c>
      <c r="C3802" s="12" t="s">
        <v>4905</v>
      </c>
      <c r="D3802" s="5">
        <v>5000000</v>
      </c>
      <c r="E3802" s="5">
        <v>25544867</v>
      </c>
      <c r="F3802" s="5">
        <v>39723096</v>
      </c>
      <c r="G3802" s="5"/>
    </row>
    <row r="3803" spans="1:7">
      <c r="A3803" s="4">
        <v>3802</v>
      </c>
      <c r="B3803" s="6" t="s">
        <v>1887</v>
      </c>
      <c r="C3803" s="12" t="s">
        <v>4906</v>
      </c>
      <c r="D3803" s="5">
        <v>5000000</v>
      </c>
      <c r="E3803" s="5">
        <v>24814830</v>
      </c>
      <c r="F3803" s="5">
        <v>25861249</v>
      </c>
      <c r="G3803" s="5"/>
    </row>
    <row r="3804" spans="1:7">
      <c r="A3804" s="4">
        <v>3803</v>
      </c>
      <c r="B3804" s="6" t="s">
        <v>859</v>
      </c>
      <c r="C3804" s="12" t="s">
        <v>4907</v>
      </c>
      <c r="D3804" s="5">
        <v>5000000</v>
      </c>
      <c r="E3804" s="5">
        <v>24148068</v>
      </c>
      <c r="F3804" s="5">
        <v>27342246</v>
      </c>
      <c r="G3804" s="5"/>
    </row>
    <row r="3805" spans="1:7">
      <c r="A3805" s="4">
        <v>3804</v>
      </c>
      <c r="B3805" s="6">
        <v>36011</v>
      </c>
      <c r="C3805" s="12" t="s">
        <v>4908</v>
      </c>
      <c r="D3805" s="5">
        <v>5000000</v>
      </c>
      <c r="E3805" s="5">
        <v>23047939</v>
      </c>
      <c r="F3805" s="5">
        <v>23047939</v>
      </c>
      <c r="G3805" s="5"/>
    </row>
    <row r="3806" spans="1:7">
      <c r="A3806" s="4">
        <v>3805</v>
      </c>
      <c r="B3806" s="6" t="s">
        <v>2559</v>
      </c>
      <c r="C3806" s="12" t="s">
        <v>4909</v>
      </c>
      <c r="D3806" s="5">
        <v>5000000</v>
      </c>
      <c r="E3806" s="5">
        <v>21995263</v>
      </c>
      <c r="F3806" s="5">
        <v>109280263</v>
      </c>
      <c r="G3806" s="5"/>
    </row>
    <row r="3807" spans="1:7">
      <c r="A3807" s="4">
        <v>3806</v>
      </c>
      <c r="B3807" s="6">
        <v>41401</v>
      </c>
      <c r="C3807" s="12" t="s">
        <v>4910</v>
      </c>
      <c r="D3807" s="5">
        <v>5000000</v>
      </c>
      <c r="E3807" s="5">
        <v>21502690</v>
      </c>
      <c r="F3807" s="5">
        <v>26853810</v>
      </c>
      <c r="G3807" s="5"/>
    </row>
    <row r="3808" spans="1:7">
      <c r="A3808" s="4">
        <v>3807</v>
      </c>
      <c r="B3808" s="6" t="s">
        <v>3271</v>
      </c>
      <c r="C3808" s="12" t="s">
        <v>4911</v>
      </c>
      <c r="D3808" s="5">
        <v>5000000</v>
      </c>
      <c r="E3808" s="5">
        <v>21222315</v>
      </c>
      <c r="F3808" s="5">
        <v>41799626</v>
      </c>
      <c r="G3808" s="5"/>
    </row>
    <row r="3809" spans="1:7">
      <c r="A3809" s="4">
        <v>3808</v>
      </c>
      <c r="B3809" s="6" t="s">
        <v>4912</v>
      </c>
      <c r="C3809" s="12" t="s">
        <v>4913</v>
      </c>
      <c r="D3809" s="5">
        <v>5000000</v>
      </c>
      <c r="E3809" s="5">
        <v>20733485</v>
      </c>
      <c r="F3809" s="5">
        <v>21277770</v>
      </c>
      <c r="G3809" s="5"/>
    </row>
    <row r="3810" spans="1:7">
      <c r="A3810" s="4">
        <v>3809</v>
      </c>
      <c r="B3810" s="6">
        <v>30021</v>
      </c>
      <c r="C3810" s="12" t="s">
        <v>4914</v>
      </c>
      <c r="D3810" s="5">
        <v>5000000</v>
      </c>
      <c r="E3810" s="5">
        <v>20659423</v>
      </c>
      <c r="F3810" s="5">
        <v>20659423</v>
      </c>
      <c r="G3810" s="5"/>
    </row>
    <row r="3811" spans="1:7">
      <c r="A3811" s="4">
        <v>3810</v>
      </c>
      <c r="B3811" s="6" t="s">
        <v>4915</v>
      </c>
      <c r="C3811" s="12" t="s">
        <v>4916</v>
      </c>
      <c r="D3811" s="5">
        <v>5000000</v>
      </c>
      <c r="E3811" s="5">
        <v>19438638</v>
      </c>
      <c r="F3811" s="5">
        <v>19438638</v>
      </c>
      <c r="G3811" s="5"/>
    </row>
    <row r="3812" spans="1:7">
      <c r="A3812" s="4">
        <v>3811</v>
      </c>
      <c r="B3812" s="6" t="s">
        <v>1238</v>
      </c>
      <c r="C3812" s="12" t="s">
        <v>4917</v>
      </c>
      <c r="D3812" s="5">
        <v>5000000</v>
      </c>
      <c r="E3812" s="5">
        <v>19421271</v>
      </c>
      <c r="F3812" s="5">
        <v>19421271</v>
      </c>
      <c r="G3812" s="5"/>
    </row>
    <row r="3813" spans="1:7">
      <c r="A3813" s="4">
        <v>3812</v>
      </c>
      <c r="B3813" s="6" t="s">
        <v>3093</v>
      </c>
      <c r="C3813" s="12" t="s">
        <v>4918</v>
      </c>
      <c r="D3813" s="5">
        <v>5000000</v>
      </c>
      <c r="E3813" s="5">
        <v>19115191</v>
      </c>
      <c r="F3813" s="5">
        <v>22174161</v>
      </c>
      <c r="G3813" s="5"/>
    </row>
    <row r="3814" spans="1:7">
      <c r="A3814" s="4">
        <v>3813</v>
      </c>
      <c r="B3814" s="6" t="s">
        <v>4919</v>
      </c>
      <c r="C3814" s="12" t="s">
        <v>4920</v>
      </c>
      <c r="D3814" s="5">
        <v>5000000</v>
      </c>
      <c r="E3814" s="5">
        <v>19032000</v>
      </c>
      <c r="F3814" s="5">
        <v>25032000</v>
      </c>
      <c r="G3814" s="5"/>
    </row>
    <row r="3815" spans="1:7">
      <c r="A3815" s="4">
        <v>3814</v>
      </c>
      <c r="B3815" s="6" t="s">
        <v>987</v>
      </c>
      <c r="C3815" s="12" t="s">
        <v>4921</v>
      </c>
      <c r="D3815" s="5">
        <v>5000000</v>
      </c>
      <c r="E3815" s="5">
        <v>18656400</v>
      </c>
      <c r="F3815" s="5">
        <v>41699612</v>
      </c>
      <c r="G3815" s="5"/>
    </row>
    <row r="3816" spans="1:7">
      <c r="A3816" s="4">
        <v>3815</v>
      </c>
      <c r="B3816" s="6">
        <v>32152</v>
      </c>
      <c r="C3816" s="12" t="s">
        <v>4922</v>
      </c>
      <c r="D3816" s="5">
        <v>5000000</v>
      </c>
      <c r="E3816" s="5">
        <v>17768757</v>
      </c>
      <c r="F3816" s="5">
        <v>17768757</v>
      </c>
      <c r="G3816" s="5"/>
    </row>
    <row r="3817" spans="1:7">
      <c r="A3817" s="4">
        <v>3816</v>
      </c>
      <c r="B3817" s="6">
        <v>40583</v>
      </c>
      <c r="C3817" s="12" t="s">
        <v>4923</v>
      </c>
      <c r="D3817" s="5">
        <v>5000000</v>
      </c>
      <c r="E3817" s="5">
        <v>17686929</v>
      </c>
      <c r="F3817" s="5">
        <v>26517819</v>
      </c>
      <c r="G3817" s="5"/>
    </row>
    <row r="3818" spans="1:7">
      <c r="A3818" s="4">
        <v>3817</v>
      </c>
      <c r="B3818" s="6">
        <v>41922</v>
      </c>
      <c r="C3818" s="12" t="s">
        <v>4924</v>
      </c>
      <c r="D3818" s="5">
        <v>5000000</v>
      </c>
      <c r="E3818" s="5">
        <v>17390770</v>
      </c>
      <c r="F3818" s="5">
        <v>17499242</v>
      </c>
      <c r="G3818" s="5"/>
    </row>
    <row r="3819" spans="1:7">
      <c r="A3819" s="4">
        <v>3818</v>
      </c>
      <c r="B3819" s="6" t="s">
        <v>4177</v>
      </c>
      <c r="C3819" s="12" t="s">
        <v>4925</v>
      </c>
      <c r="D3819" s="5">
        <v>5000000</v>
      </c>
      <c r="E3819" s="5">
        <v>16017403</v>
      </c>
      <c r="F3819" s="5">
        <v>16017403</v>
      </c>
      <c r="G3819" s="5"/>
    </row>
    <row r="3820" spans="1:7">
      <c r="A3820" s="4">
        <v>3819</v>
      </c>
      <c r="B3820" s="6" t="s">
        <v>4926</v>
      </c>
      <c r="C3820" s="12" t="s">
        <v>4927</v>
      </c>
      <c r="D3820" s="5">
        <v>5000000</v>
      </c>
      <c r="E3820" s="5">
        <v>15126948</v>
      </c>
      <c r="F3820" s="5">
        <v>15126948</v>
      </c>
      <c r="G3820" s="5"/>
    </row>
    <row r="3821" spans="1:7">
      <c r="A3821" s="4">
        <v>3820</v>
      </c>
      <c r="B3821" s="6">
        <v>19725</v>
      </c>
      <c r="C3821" s="12" t="s">
        <v>4928</v>
      </c>
      <c r="D3821" s="5">
        <v>5000000</v>
      </c>
      <c r="E3821" s="5">
        <v>15000000</v>
      </c>
      <c r="F3821" s="5">
        <v>15000000</v>
      </c>
      <c r="G3821" s="5"/>
    </row>
    <row r="3822" spans="1:7">
      <c r="A3822" s="4">
        <v>3821</v>
      </c>
      <c r="B3822" s="6">
        <v>35622</v>
      </c>
      <c r="C3822" s="12" t="s">
        <v>4929</v>
      </c>
      <c r="D3822" s="5">
        <v>5000000</v>
      </c>
      <c r="E3822" s="5">
        <v>14843425</v>
      </c>
      <c r="F3822" s="5">
        <v>14843425</v>
      </c>
      <c r="G3822" s="5"/>
    </row>
    <row r="3823" spans="1:7">
      <c r="A3823" s="4">
        <v>3822</v>
      </c>
      <c r="B3823" s="6">
        <v>29863</v>
      </c>
      <c r="C3823" s="12" t="s">
        <v>4930</v>
      </c>
      <c r="D3823" s="5">
        <v>5000000</v>
      </c>
      <c r="E3823" s="5">
        <v>14600000</v>
      </c>
      <c r="F3823" s="5">
        <v>19600000</v>
      </c>
      <c r="G3823" s="5"/>
    </row>
    <row r="3824" spans="1:7">
      <c r="A3824" s="4">
        <v>3823</v>
      </c>
      <c r="B3824" s="6" t="s">
        <v>4931</v>
      </c>
      <c r="C3824" s="12" t="s">
        <v>4932</v>
      </c>
      <c r="D3824" s="5">
        <v>5000000</v>
      </c>
      <c r="E3824" s="5">
        <v>14343976</v>
      </c>
      <c r="F3824" s="5">
        <v>14343976</v>
      </c>
      <c r="G3824" s="5"/>
    </row>
    <row r="3825" spans="1:7">
      <c r="A3825" s="4">
        <v>3824</v>
      </c>
      <c r="B3825" s="6" t="s">
        <v>2278</v>
      </c>
      <c r="C3825" s="12" t="s">
        <v>4933</v>
      </c>
      <c r="D3825" s="5">
        <v>5000000</v>
      </c>
      <c r="E3825" s="5">
        <v>14124286</v>
      </c>
      <c r="F3825" s="5">
        <v>31149251</v>
      </c>
      <c r="G3825" s="5"/>
    </row>
    <row r="3826" spans="1:7">
      <c r="A3826" s="4">
        <v>3825</v>
      </c>
      <c r="B3826" s="6" t="s">
        <v>689</v>
      </c>
      <c r="C3826" s="12" t="s">
        <v>4934</v>
      </c>
      <c r="D3826" s="5">
        <v>5000000</v>
      </c>
      <c r="E3826" s="5">
        <v>13649881</v>
      </c>
      <c r="F3826" s="5">
        <v>33649881</v>
      </c>
      <c r="G3826" s="5"/>
    </row>
    <row r="3827" spans="1:7">
      <c r="A3827" s="4">
        <v>3826</v>
      </c>
      <c r="B3827" s="6" t="s">
        <v>1468</v>
      </c>
      <c r="C3827" s="12" t="s">
        <v>4935</v>
      </c>
      <c r="D3827" s="5">
        <v>5000000</v>
      </c>
      <c r="E3827" s="5">
        <v>13542874</v>
      </c>
      <c r="F3827" s="5">
        <v>30332385</v>
      </c>
      <c r="G3827" s="5"/>
    </row>
    <row r="3828" spans="1:7">
      <c r="A3828" s="4">
        <v>3827</v>
      </c>
      <c r="B3828" s="6" t="s">
        <v>2881</v>
      </c>
      <c r="C3828" s="12" t="s">
        <v>4936</v>
      </c>
      <c r="D3828" s="5">
        <v>5000000</v>
      </c>
      <c r="E3828" s="5">
        <v>13442412</v>
      </c>
      <c r="F3828" s="5">
        <v>15318257</v>
      </c>
      <c r="G3828" s="5"/>
    </row>
    <row r="3829" spans="1:7">
      <c r="A3829" s="4">
        <v>3828</v>
      </c>
      <c r="B3829" s="6" t="s">
        <v>501</v>
      </c>
      <c r="C3829" s="12" t="s">
        <v>4937</v>
      </c>
      <c r="D3829" s="5">
        <v>5000000</v>
      </c>
      <c r="E3829" s="5">
        <v>12961389</v>
      </c>
      <c r="F3829" s="5">
        <v>12961389</v>
      </c>
      <c r="G3829" s="5"/>
    </row>
    <row r="3830" spans="1:7">
      <c r="A3830" s="4">
        <v>3829</v>
      </c>
      <c r="B3830" s="6" t="s">
        <v>4938</v>
      </c>
      <c r="C3830" s="12" t="s">
        <v>4939</v>
      </c>
      <c r="D3830" s="5">
        <v>5000000</v>
      </c>
      <c r="E3830" s="5">
        <v>12947763</v>
      </c>
      <c r="F3830" s="5">
        <v>12947763</v>
      </c>
      <c r="G3830" s="5"/>
    </row>
    <row r="3831" spans="1:7">
      <c r="A3831" s="4">
        <v>3830</v>
      </c>
      <c r="B3831" s="6">
        <v>29986</v>
      </c>
      <c r="C3831" s="12" t="s">
        <v>4940</v>
      </c>
      <c r="D3831" s="5">
        <v>5000000</v>
      </c>
      <c r="E3831" s="5">
        <v>12592907</v>
      </c>
      <c r="F3831" s="5">
        <v>12592907</v>
      </c>
      <c r="G3831" s="5"/>
    </row>
    <row r="3832" spans="1:7">
      <c r="A3832" s="4">
        <v>3831</v>
      </c>
      <c r="B3832" s="6" t="s">
        <v>4601</v>
      </c>
      <c r="C3832" s="12" t="s">
        <v>4941</v>
      </c>
      <c r="D3832" s="5">
        <v>5000000</v>
      </c>
      <c r="E3832" s="5">
        <v>12232628</v>
      </c>
      <c r="F3832" s="5">
        <v>12232628</v>
      </c>
      <c r="G3832" s="5"/>
    </row>
    <row r="3833" spans="1:7">
      <c r="A3833" s="4">
        <v>3832</v>
      </c>
      <c r="B3833" s="6" t="s">
        <v>1466</v>
      </c>
      <c r="C3833" s="12" t="s">
        <v>4942</v>
      </c>
      <c r="D3833" s="5">
        <v>5000000</v>
      </c>
      <c r="E3833" s="5">
        <v>12062558</v>
      </c>
      <c r="F3833" s="5">
        <v>17329337</v>
      </c>
      <c r="G3833" s="5"/>
    </row>
    <row r="3834" spans="1:7">
      <c r="A3834" s="4">
        <v>3833</v>
      </c>
      <c r="B3834" s="6" t="s">
        <v>273</v>
      </c>
      <c r="C3834" s="12" t="s">
        <v>4943</v>
      </c>
      <c r="D3834" s="5">
        <v>5000000</v>
      </c>
      <c r="E3834" s="5">
        <v>11686940</v>
      </c>
      <c r="F3834" s="5">
        <v>20765083</v>
      </c>
      <c r="G3834" s="5"/>
    </row>
    <row r="3835" spans="1:7">
      <c r="A3835" s="4">
        <v>3834</v>
      </c>
      <c r="B3835" s="6">
        <v>20821</v>
      </c>
      <c r="C3835" s="12" t="s">
        <v>4944</v>
      </c>
      <c r="D3835" s="5">
        <v>5000000</v>
      </c>
      <c r="E3835" s="5">
        <v>11000000</v>
      </c>
      <c r="F3835" s="5">
        <v>11014090</v>
      </c>
      <c r="G3835" s="5"/>
    </row>
    <row r="3836" spans="1:7">
      <c r="A3836" s="4">
        <v>3835</v>
      </c>
      <c r="B3836" s="6">
        <v>21551</v>
      </c>
      <c r="C3836" s="12" t="s">
        <v>4945</v>
      </c>
      <c r="D3836" s="5">
        <v>5000000</v>
      </c>
      <c r="E3836" s="5">
        <v>11000000</v>
      </c>
      <c r="F3836" s="5">
        <v>11000000</v>
      </c>
      <c r="G3836" s="5"/>
    </row>
    <row r="3837" spans="1:7">
      <c r="A3837" s="4">
        <v>3836</v>
      </c>
      <c r="B3837" s="6" t="s">
        <v>4946</v>
      </c>
      <c r="C3837" s="12" t="s">
        <v>4947</v>
      </c>
      <c r="D3837" s="5">
        <v>5000000</v>
      </c>
      <c r="E3837" s="5">
        <v>10751126</v>
      </c>
      <c r="F3837" s="5">
        <v>10751126</v>
      </c>
      <c r="G3837" s="5"/>
    </row>
    <row r="3838" spans="1:7">
      <c r="A3838" s="4">
        <v>3837</v>
      </c>
      <c r="B3838" s="6">
        <v>40057</v>
      </c>
      <c r="C3838" s="12" t="s">
        <v>4948</v>
      </c>
      <c r="D3838" s="5">
        <v>5000000</v>
      </c>
      <c r="E3838" s="5">
        <v>10572742</v>
      </c>
      <c r="F3838" s="5">
        <v>10732909</v>
      </c>
      <c r="G3838" s="5"/>
    </row>
    <row r="3839" spans="1:7">
      <c r="A3839" s="4">
        <v>3838</v>
      </c>
      <c r="B3839" s="6">
        <v>41887</v>
      </c>
      <c r="C3839" s="12" t="s">
        <v>4949</v>
      </c>
      <c r="D3839" s="5">
        <v>5000000</v>
      </c>
      <c r="E3839" s="5">
        <v>10429707</v>
      </c>
      <c r="F3839" s="5">
        <v>10537341</v>
      </c>
      <c r="G3839" s="5"/>
    </row>
    <row r="3840" spans="1:7">
      <c r="A3840" s="4">
        <v>3839</v>
      </c>
      <c r="B3840" s="6">
        <v>42677</v>
      </c>
      <c r="C3840" s="12" t="s">
        <v>4950</v>
      </c>
      <c r="D3840" s="5">
        <v>5000000</v>
      </c>
      <c r="E3840" s="5">
        <v>9669521</v>
      </c>
      <c r="F3840" s="5">
        <v>9669521</v>
      </c>
      <c r="G3840" s="5"/>
    </row>
    <row r="3841" spans="1:7">
      <c r="A3841" s="4">
        <v>3840</v>
      </c>
      <c r="B3841" s="6">
        <v>36687</v>
      </c>
      <c r="C3841" s="12" t="s">
        <v>4951</v>
      </c>
      <c r="D3841" s="5">
        <v>5000000</v>
      </c>
      <c r="E3841" s="5">
        <v>9628751</v>
      </c>
      <c r="F3841" s="5">
        <v>16628751</v>
      </c>
      <c r="G3841" s="5"/>
    </row>
    <row r="3842" spans="1:7">
      <c r="A3842" s="4">
        <v>3841</v>
      </c>
      <c r="B3842" s="6" t="s">
        <v>358</v>
      </c>
      <c r="C3842" s="12" t="s">
        <v>4952</v>
      </c>
      <c r="D3842" s="5">
        <v>5000000</v>
      </c>
      <c r="E3842" s="5">
        <v>8886160</v>
      </c>
      <c r="F3842" s="5">
        <v>10206551</v>
      </c>
      <c r="G3842" s="5"/>
    </row>
    <row r="3843" spans="1:7">
      <c r="A3843" s="4">
        <v>3842</v>
      </c>
      <c r="B3843" s="6">
        <v>37869</v>
      </c>
      <c r="C3843" s="12" t="s">
        <v>4953</v>
      </c>
      <c r="D3843" s="5">
        <v>5000000</v>
      </c>
      <c r="E3843" s="5">
        <v>8460000</v>
      </c>
      <c r="F3843" s="5">
        <v>25913869</v>
      </c>
      <c r="G3843" s="5"/>
    </row>
    <row r="3844" spans="1:7">
      <c r="A3844" s="4">
        <v>3843</v>
      </c>
      <c r="B3844" s="6">
        <v>28067</v>
      </c>
      <c r="C3844" s="12" t="s">
        <v>4954</v>
      </c>
      <c r="D3844" s="5">
        <v>5000000</v>
      </c>
      <c r="E3844" s="5">
        <v>8000000</v>
      </c>
      <c r="F3844" s="5">
        <v>8000000</v>
      </c>
      <c r="G3844" s="5"/>
    </row>
    <row r="3845" spans="1:7">
      <c r="A3845" s="4">
        <v>3844</v>
      </c>
      <c r="B3845" s="6" t="s">
        <v>4955</v>
      </c>
      <c r="C3845" s="12" t="s">
        <v>4956</v>
      </c>
      <c r="D3845" s="5">
        <v>5000000</v>
      </c>
      <c r="E3845" s="5">
        <v>7100000</v>
      </c>
      <c r="F3845" s="5">
        <v>7100000</v>
      </c>
      <c r="G3845" s="5"/>
    </row>
    <row r="3846" spans="1:7">
      <c r="A3846" s="4">
        <v>3845</v>
      </c>
      <c r="B3846" s="6" t="s">
        <v>466</v>
      </c>
      <c r="C3846" s="12" t="s">
        <v>4957</v>
      </c>
      <c r="D3846" s="5">
        <v>5000000</v>
      </c>
      <c r="E3846" s="5">
        <v>6755271</v>
      </c>
      <c r="F3846" s="5">
        <v>6755271</v>
      </c>
      <c r="G3846" s="5"/>
    </row>
    <row r="3847" spans="1:7">
      <c r="A3847" s="4">
        <v>3846</v>
      </c>
      <c r="B3847" s="6" t="s">
        <v>4958</v>
      </c>
      <c r="C3847" s="12" t="s">
        <v>4959</v>
      </c>
      <c r="D3847" s="5">
        <v>5000000</v>
      </c>
      <c r="E3847" s="5">
        <v>6157157</v>
      </c>
      <c r="F3847" s="5">
        <v>6157157</v>
      </c>
      <c r="G3847" s="5"/>
    </row>
    <row r="3848" spans="1:7">
      <c r="A3848" s="4">
        <v>3847</v>
      </c>
      <c r="B3848" s="6" t="s">
        <v>102</v>
      </c>
      <c r="C3848" s="12" t="s">
        <v>4960</v>
      </c>
      <c r="D3848" s="5">
        <v>5000000</v>
      </c>
      <c r="E3848" s="5">
        <v>6096582</v>
      </c>
      <c r="F3848" s="5">
        <v>16515203</v>
      </c>
      <c r="G3848" s="5"/>
    </row>
    <row r="3849" spans="1:7">
      <c r="A3849" s="4">
        <v>3848</v>
      </c>
      <c r="B3849" s="6">
        <v>38869</v>
      </c>
      <c r="C3849" s="12" t="s">
        <v>4961</v>
      </c>
      <c r="D3849" s="5">
        <v>5000000</v>
      </c>
      <c r="E3849" s="5">
        <v>6090172</v>
      </c>
      <c r="F3849" s="5">
        <v>6590172</v>
      </c>
      <c r="G3849" s="5"/>
    </row>
    <row r="3850" spans="1:7">
      <c r="A3850" s="4">
        <v>3849</v>
      </c>
      <c r="B3850" s="6" t="s">
        <v>1235</v>
      </c>
      <c r="C3850" s="12" t="s">
        <v>4962</v>
      </c>
      <c r="D3850" s="5">
        <v>5000000</v>
      </c>
      <c r="E3850" s="5">
        <v>5502773</v>
      </c>
      <c r="F3850" s="5">
        <v>5502773</v>
      </c>
      <c r="G3850" s="5"/>
    </row>
    <row r="3851" spans="1:7">
      <c r="A3851" s="4">
        <v>3850</v>
      </c>
      <c r="B3851" s="6" t="s">
        <v>4963</v>
      </c>
      <c r="C3851" s="12" t="s">
        <v>4964</v>
      </c>
      <c r="D3851" s="5">
        <v>5000000</v>
      </c>
      <c r="E3851" s="5">
        <v>5321508</v>
      </c>
      <c r="F3851" s="5">
        <v>5321508</v>
      </c>
      <c r="G3851" s="5"/>
    </row>
    <row r="3852" spans="1:7">
      <c r="A3852" s="4">
        <v>3851</v>
      </c>
      <c r="B3852" s="6" t="s">
        <v>997</v>
      </c>
      <c r="C3852" s="12" t="s">
        <v>4965</v>
      </c>
      <c r="D3852" s="5">
        <v>5000000</v>
      </c>
      <c r="E3852" s="5">
        <v>5308707</v>
      </c>
      <c r="F3852" s="5">
        <v>5476060</v>
      </c>
      <c r="G3852" s="5"/>
    </row>
    <row r="3853" spans="1:7">
      <c r="A3853" s="4">
        <v>3852</v>
      </c>
      <c r="B3853" s="6" t="s">
        <v>486</v>
      </c>
      <c r="C3853" s="12" t="s">
        <v>4966</v>
      </c>
      <c r="D3853" s="5">
        <v>5000000</v>
      </c>
      <c r="E3853" s="5">
        <v>5211842</v>
      </c>
      <c r="F3853" s="5">
        <v>40311842</v>
      </c>
      <c r="G3853" s="5"/>
    </row>
    <row r="3854" spans="1:7">
      <c r="A3854" s="4">
        <v>3853</v>
      </c>
      <c r="B3854" s="6">
        <v>40153</v>
      </c>
      <c r="C3854" s="12" t="s">
        <v>4967</v>
      </c>
      <c r="D3854" s="5">
        <v>5000000</v>
      </c>
      <c r="E3854" s="5">
        <v>5010163</v>
      </c>
      <c r="F3854" s="5">
        <v>10676073</v>
      </c>
      <c r="G3854" s="5"/>
    </row>
    <row r="3855" spans="1:7">
      <c r="A3855" s="4">
        <v>3854</v>
      </c>
      <c r="B3855" s="6">
        <v>42317</v>
      </c>
      <c r="C3855" s="12" t="s">
        <v>4968</v>
      </c>
      <c r="D3855" s="5">
        <v>5000000</v>
      </c>
      <c r="E3855" s="5">
        <v>4816142</v>
      </c>
      <c r="F3855" s="5">
        <v>4816142</v>
      </c>
      <c r="G3855" s="5"/>
    </row>
    <row r="3856" spans="1:7">
      <c r="A3856" s="4">
        <v>3855</v>
      </c>
      <c r="B3856" s="6">
        <v>39056</v>
      </c>
      <c r="C3856" s="12" t="s">
        <v>4969</v>
      </c>
      <c r="D3856" s="5">
        <v>5000000</v>
      </c>
      <c r="E3856" s="5">
        <v>4339241</v>
      </c>
      <c r="F3856" s="5">
        <v>4414753</v>
      </c>
      <c r="G3856" s="5"/>
    </row>
    <row r="3857" spans="1:7">
      <c r="A3857" s="4">
        <v>3856</v>
      </c>
      <c r="B3857" s="6">
        <v>35713</v>
      </c>
      <c r="C3857" s="12" t="s">
        <v>4970</v>
      </c>
      <c r="D3857" s="5">
        <v>5000000</v>
      </c>
      <c r="E3857" s="5">
        <v>4306697</v>
      </c>
      <c r="F3857" s="5">
        <v>7951247</v>
      </c>
      <c r="G3857" s="5"/>
    </row>
    <row r="3858" spans="1:7">
      <c r="A3858" s="4">
        <v>3857</v>
      </c>
      <c r="B3858" s="6">
        <v>39607</v>
      </c>
      <c r="C3858" s="12" t="s">
        <v>4971</v>
      </c>
      <c r="D3858" s="5">
        <v>5000000</v>
      </c>
      <c r="E3858" s="5">
        <v>4078607</v>
      </c>
      <c r="F3858" s="5">
        <v>4815890</v>
      </c>
      <c r="G3858" s="5"/>
    </row>
    <row r="3859" spans="1:7">
      <c r="A3859" s="4">
        <v>3858</v>
      </c>
      <c r="B3859" s="6" t="s">
        <v>999</v>
      </c>
      <c r="C3859" s="12" t="s">
        <v>4972</v>
      </c>
      <c r="D3859" s="5">
        <v>5000000</v>
      </c>
      <c r="E3859" s="5">
        <v>3954651</v>
      </c>
      <c r="F3859" s="5">
        <v>46263525</v>
      </c>
      <c r="G3859" s="5"/>
    </row>
    <row r="3860" spans="1:7">
      <c r="A3860" s="4">
        <v>3859</v>
      </c>
      <c r="B3860" s="6" t="s">
        <v>4973</v>
      </c>
      <c r="C3860" s="12" t="s">
        <v>4974</v>
      </c>
      <c r="D3860" s="5">
        <v>5000000</v>
      </c>
      <c r="E3860" s="5">
        <v>3707583</v>
      </c>
      <c r="F3860" s="5">
        <v>3707583</v>
      </c>
      <c r="G3860" s="5"/>
    </row>
    <row r="3861" spans="1:7">
      <c r="A3861" s="4">
        <v>3860</v>
      </c>
      <c r="B3861" s="6" t="s">
        <v>137</v>
      </c>
      <c r="C3861" s="12" t="s">
        <v>4975</v>
      </c>
      <c r="D3861" s="5">
        <v>5000000</v>
      </c>
      <c r="E3861" s="5">
        <v>3220371</v>
      </c>
      <c r="F3861" s="5">
        <v>3807503</v>
      </c>
      <c r="G3861" s="5"/>
    </row>
    <row r="3862" spans="1:7">
      <c r="A3862" s="4">
        <v>3861</v>
      </c>
      <c r="B3862" s="6" t="s">
        <v>4976</v>
      </c>
      <c r="C3862" s="12" t="s">
        <v>4977</v>
      </c>
      <c r="D3862" s="5">
        <v>5000000</v>
      </c>
      <c r="E3862" s="5">
        <v>3046086</v>
      </c>
      <c r="F3862" s="5">
        <v>5438120</v>
      </c>
      <c r="G3862" s="5"/>
    </row>
    <row r="3863" spans="1:7">
      <c r="A3863" s="4">
        <v>3862</v>
      </c>
      <c r="B3863" s="6" t="s">
        <v>1226</v>
      </c>
      <c r="C3863" s="12" t="s">
        <v>4978</v>
      </c>
      <c r="D3863" s="5">
        <v>5000000</v>
      </c>
      <c r="E3863" s="5">
        <v>2712131</v>
      </c>
      <c r="F3863" s="5">
        <v>2821010</v>
      </c>
      <c r="G3863" s="5"/>
    </row>
    <row r="3864" spans="1:7">
      <c r="A3864" s="4">
        <v>3863</v>
      </c>
      <c r="B3864" s="6">
        <v>41922</v>
      </c>
      <c r="C3864" s="12" t="s">
        <v>4979</v>
      </c>
      <c r="D3864" s="5">
        <v>5000000</v>
      </c>
      <c r="E3864" s="5">
        <v>2450846</v>
      </c>
      <c r="F3864" s="5">
        <v>2786939</v>
      </c>
      <c r="G3864" s="5"/>
    </row>
    <row r="3865" spans="1:7">
      <c r="A3865" s="4">
        <v>3864</v>
      </c>
      <c r="B3865" s="6" t="s">
        <v>95</v>
      </c>
      <c r="C3865" s="12" t="s">
        <v>4980</v>
      </c>
      <c r="D3865" s="5">
        <v>5000000</v>
      </c>
      <c r="E3865" s="5">
        <v>2229058</v>
      </c>
      <c r="F3865" s="5">
        <v>6205034</v>
      </c>
      <c r="G3865" s="5"/>
    </row>
    <row r="3866" spans="1:7">
      <c r="A3866" s="4">
        <v>3865</v>
      </c>
      <c r="B3866" s="6" t="s">
        <v>1708</v>
      </c>
      <c r="C3866" s="12" t="s">
        <v>4981</v>
      </c>
      <c r="D3866" s="5">
        <v>5000000</v>
      </c>
      <c r="E3866" s="5">
        <v>2080693</v>
      </c>
      <c r="F3866" s="5">
        <v>2080693</v>
      </c>
      <c r="G3866" s="5"/>
    </row>
    <row r="3867" spans="1:7">
      <c r="A3867" s="4">
        <v>3866</v>
      </c>
      <c r="B3867" s="6" t="s">
        <v>3445</v>
      </c>
      <c r="C3867" s="12" t="s">
        <v>4982</v>
      </c>
      <c r="D3867" s="5">
        <v>5000000</v>
      </c>
      <c r="E3867" s="5">
        <v>1082044</v>
      </c>
      <c r="F3867" s="5">
        <v>8655397</v>
      </c>
      <c r="G3867" s="5"/>
    </row>
    <row r="3868" spans="1:7">
      <c r="A3868" s="4">
        <v>3867</v>
      </c>
      <c r="B3868" s="6" t="s">
        <v>4983</v>
      </c>
      <c r="C3868" s="12" t="s">
        <v>4984</v>
      </c>
      <c r="D3868" s="5">
        <v>5000000</v>
      </c>
      <c r="E3868" s="5">
        <v>1050861</v>
      </c>
      <c r="F3868" s="5">
        <v>1050861</v>
      </c>
      <c r="G3868" s="5"/>
    </row>
    <row r="3869" spans="1:7">
      <c r="A3869" s="4">
        <v>3868</v>
      </c>
      <c r="B3869" s="6">
        <v>41982</v>
      </c>
      <c r="C3869" s="12" t="s">
        <v>4985</v>
      </c>
      <c r="D3869" s="5">
        <v>5000000</v>
      </c>
      <c r="E3869" s="5">
        <v>851690</v>
      </c>
      <c r="F3869" s="5">
        <v>851690</v>
      </c>
      <c r="G3869" s="5"/>
    </row>
    <row r="3870" spans="1:7">
      <c r="A3870" s="4">
        <v>3869</v>
      </c>
      <c r="B3870" s="6" t="s">
        <v>2750</v>
      </c>
      <c r="C3870" s="12" t="s">
        <v>4986</v>
      </c>
      <c r="D3870" s="5">
        <v>5000000</v>
      </c>
      <c r="E3870" s="5">
        <v>742898</v>
      </c>
      <c r="F3870" s="5">
        <v>894030</v>
      </c>
      <c r="G3870" s="5"/>
    </row>
    <row r="3871" spans="1:7">
      <c r="A3871" s="4">
        <v>3870</v>
      </c>
      <c r="B3871" s="6" t="s">
        <v>1090</v>
      </c>
      <c r="C3871" s="12" t="s">
        <v>4987</v>
      </c>
      <c r="D3871" s="5">
        <v>5000000</v>
      </c>
      <c r="E3871" s="5">
        <v>418689</v>
      </c>
      <c r="F3871" s="5">
        <v>648183</v>
      </c>
      <c r="G3871" s="5"/>
    </row>
    <row r="3872" spans="1:7">
      <c r="A3872" s="4">
        <v>3871</v>
      </c>
      <c r="B3872" s="6" t="s">
        <v>4988</v>
      </c>
      <c r="C3872" s="12" t="s">
        <v>4989</v>
      </c>
      <c r="D3872" s="5">
        <v>5000000</v>
      </c>
      <c r="E3872" s="5">
        <v>407488</v>
      </c>
      <c r="F3872" s="5">
        <v>407488</v>
      </c>
      <c r="G3872" s="5"/>
    </row>
    <row r="3873" spans="1:7">
      <c r="A3873" s="4">
        <v>3872</v>
      </c>
      <c r="B3873" s="6" t="s">
        <v>4990</v>
      </c>
      <c r="C3873" s="12" t="s">
        <v>4991</v>
      </c>
      <c r="D3873" s="5">
        <v>5000000</v>
      </c>
      <c r="E3873" s="5">
        <v>353480</v>
      </c>
      <c r="F3873" s="5">
        <v>353480</v>
      </c>
      <c r="G3873" s="5"/>
    </row>
    <row r="3874" spans="1:7">
      <c r="A3874" s="4">
        <v>3873</v>
      </c>
      <c r="B3874" s="6" t="s">
        <v>1177</v>
      </c>
      <c r="C3874" s="12" t="s">
        <v>4992</v>
      </c>
      <c r="D3874" s="5">
        <v>5000000</v>
      </c>
      <c r="E3874" s="5">
        <v>340911</v>
      </c>
      <c r="F3874" s="5">
        <v>927074</v>
      </c>
      <c r="G3874" s="5"/>
    </row>
    <row r="3875" spans="1:7">
      <c r="A3875" s="4">
        <v>3874</v>
      </c>
      <c r="B3875" s="6">
        <v>39149</v>
      </c>
      <c r="C3875" s="12" t="s">
        <v>4993</v>
      </c>
      <c r="D3875" s="5">
        <v>5000000</v>
      </c>
      <c r="E3875" s="5">
        <v>240425</v>
      </c>
      <c r="F3875" s="5">
        <v>1375194</v>
      </c>
      <c r="G3875" s="5"/>
    </row>
    <row r="3876" spans="1:7">
      <c r="A3876" s="4">
        <v>3875</v>
      </c>
      <c r="B3876" s="6" t="s">
        <v>2358</v>
      </c>
      <c r="C3876" s="12" t="s">
        <v>4994</v>
      </c>
      <c r="D3876" s="5">
        <v>5000000</v>
      </c>
      <c r="E3876" s="5">
        <v>228830</v>
      </c>
      <c r="F3876" s="5">
        <v>228830</v>
      </c>
      <c r="G3876" s="5"/>
    </row>
    <row r="3877" spans="1:7">
      <c r="A3877" s="4">
        <v>3876</v>
      </c>
      <c r="B3877" s="6" t="s">
        <v>1543</v>
      </c>
      <c r="C3877" s="12" t="s">
        <v>4995</v>
      </c>
      <c r="D3877" s="5">
        <v>5000000</v>
      </c>
      <c r="E3877" s="5">
        <v>223838</v>
      </c>
      <c r="F3877" s="5">
        <v>5476793</v>
      </c>
      <c r="G3877" s="5"/>
    </row>
    <row r="3878" spans="1:7">
      <c r="A3878" s="4">
        <v>3877</v>
      </c>
      <c r="B3878" s="6" t="s">
        <v>2612</v>
      </c>
      <c r="C3878" s="12" t="s">
        <v>4996</v>
      </c>
      <c r="D3878" s="5">
        <v>5000000</v>
      </c>
      <c r="E3878" s="5">
        <v>143273</v>
      </c>
      <c r="F3878" s="5">
        <v>143273</v>
      </c>
      <c r="G3878" s="5"/>
    </row>
    <row r="3879" spans="1:7">
      <c r="A3879" s="4">
        <v>3878</v>
      </c>
      <c r="B3879" s="6">
        <v>40460</v>
      </c>
      <c r="C3879" s="12" t="s">
        <v>4997</v>
      </c>
      <c r="D3879" s="5">
        <v>5000000</v>
      </c>
      <c r="E3879" s="5">
        <v>127564</v>
      </c>
      <c r="F3879" s="5">
        <v>282687</v>
      </c>
      <c r="G3879" s="5"/>
    </row>
    <row r="3880" spans="1:7">
      <c r="A3880" s="4">
        <v>3879</v>
      </c>
      <c r="B3880" s="6" t="s">
        <v>883</v>
      </c>
      <c r="C3880" s="12" t="s">
        <v>4998</v>
      </c>
      <c r="D3880" s="5">
        <v>5000000</v>
      </c>
      <c r="E3880" s="5">
        <v>121016</v>
      </c>
      <c r="F3880" s="5">
        <v>121016</v>
      </c>
      <c r="G3880" s="5"/>
    </row>
    <row r="3881" spans="1:7">
      <c r="A3881" s="4">
        <v>3880</v>
      </c>
      <c r="B3881" s="6">
        <v>36256</v>
      </c>
      <c r="C3881" s="12" t="s">
        <v>4999</v>
      </c>
      <c r="D3881" s="5">
        <v>5000000</v>
      </c>
      <c r="E3881" s="5">
        <v>99147</v>
      </c>
      <c r="F3881" s="5">
        <v>99147</v>
      </c>
      <c r="G3881" s="5"/>
    </row>
    <row r="3882" spans="1:7">
      <c r="A3882" s="4">
        <v>3881</v>
      </c>
      <c r="B3882" s="6" t="s">
        <v>1538</v>
      </c>
      <c r="C3882" s="12" t="s">
        <v>5000</v>
      </c>
      <c r="D3882" s="5">
        <v>5000000</v>
      </c>
      <c r="E3882" s="5">
        <v>84733</v>
      </c>
      <c r="F3882" s="5">
        <v>96760</v>
      </c>
      <c r="G3882" s="5"/>
    </row>
    <row r="3883" spans="1:7">
      <c r="A3883" s="4">
        <v>3882</v>
      </c>
      <c r="B3883" s="6" t="s">
        <v>1277</v>
      </c>
      <c r="C3883" s="12" t="s">
        <v>5001</v>
      </c>
      <c r="D3883" s="5">
        <v>5000000</v>
      </c>
      <c r="E3883" s="5">
        <v>67505</v>
      </c>
      <c r="F3883" s="5">
        <v>67505</v>
      </c>
      <c r="G3883" s="5"/>
    </row>
    <row r="3884" spans="1:7">
      <c r="A3884" s="4">
        <v>3883</v>
      </c>
      <c r="B3884" s="6" t="s">
        <v>242</v>
      </c>
      <c r="C3884" s="12" t="s">
        <v>5002</v>
      </c>
      <c r="D3884" s="5">
        <v>5000000</v>
      </c>
      <c r="E3884" s="5">
        <v>65388</v>
      </c>
      <c r="F3884" s="5">
        <v>861325</v>
      </c>
      <c r="G3884" s="5"/>
    </row>
    <row r="3885" spans="1:7">
      <c r="A3885" s="4">
        <v>3884</v>
      </c>
      <c r="B3885" s="6" t="s">
        <v>756</v>
      </c>
      <c r="C3885" s="12" t="s">
        <v>5003</v>
      </c>
      <c r="D3885" s="5">
        <v>5000000</v>
      </c>
      <c r="E3885" s="5">
        <v>56001</v>
      </c>
      <c r="F3885" s="5">
        <v>56001</v>
      </c>
      <c r="G3885" s="5"/>
    </row>
    <row r="3886" spans="1:7">
      <c r="A3886" s="4">
        <v>3885</v>
      </c>
      <c r="B3886" s="6" t="s">
        <v>2723</v>
      </c>
      <c r="C3886" s="12" t="s">
        <v>5004</v>
      </c>
      <c r="D3886" s="5">
        <v>5000000</v>
      </c>
      <c r="E3886" s="5">
        <v>16670</v>
      </c>
      <c r="F3886" s="5">
        <v>83356</v>
      </c>
      <c r="G3886" s="5"/>
    </row>
    <row r="3887" spans="1:7">
      <c r="A3887" s="4">
        <v>3886</v>
      </c>
      <c r="B3887" s="6" t="s">
        <v>1979</v>
      </c>
      <c r="C3887" s="12" t="s">
        <v>5005</v>
      </c>
      <c r="D3887" s="5">
        <v>5000000</v>
      </c>
      <c r="E3887" s="5">
        <v>8297</v>
      </c>
      <c r="F3887" s="5">
        <v>8297</v>
      </c>
      <c r="G3887" s="5"/>
    </row>
    <row r="3888" spans="1:7">
      <c r="A3888" s="4">
        <v>3887</v>
      </c>
      <c r="B3888" s="6" t="s">
        <v>226</v>
      </c>
      <c r="C3888" s="12" t="s">
        <v>5006</v>
      </c>
      <c r="D3888" s="5">
        <v>5000000</v>
      </c>
      <c r="E3888" s="5">
        <v>7556</v>
      </c>
      <c r="F3888" s="5">
        <v>7556</v>
      </c>
      <c r="G3888" s="5"/>
    </row>
    <row r="3889" spans="1:7">
      <c r="A3889" s="4">
        <v>3888</v>
      </c>
      <c r="B3889" s="6" t="s">
        <v>477</v>
      </c>
      <c r="C3889" s="12" t="s">
        <v>5007</v>
      </c>
      <c r="D3889" s="5">
        <v>5000000</v>
      </c>
      <c r="E3889" s="4">
        <v>0</v>
      </c>
      <c r="F3889" s="5">
        <v>9109597</v>
      </c>
      <c r="G3889" s="5"/>
    </row>
    <row r="3890" spans="1:7">
      <c r="A3890" s="4">
        <v>3889</v>
      </c>
      <c r="B3890" s="6">
        <v>40001</v>
      </c>
      <c r="C3890" s="12" t="s">
        <v>5008</v>
      </c>
      <c r="D3890" s="5">
        <v>5000000</v>
      </c>
      <c r="E3890" s="4">
        <v>0</v>
      </c>
      <c r="F3890" s="5">
        <v>4568257</v>
      </c>
      <c r="G3890" s="5"/>
    </row>
    <row r="3891" spans="1:7">
      <c r="A3891" s="4">
        <v>3890</v>
      </c>
      <c r="B3891" s="6" t="s">
        <v>1526</v>
      </c>
      <c r="C3891" s="12" t="s">
        <v>5009</v>
      </c>
      <c r="D3891" s="5">
        <v>5000000</v>
      </c>
      <c r="E3891" s="4">
        <v>0</v>
      </c>
      <c r="F3891" s="5">
        <v>1504960</v>
      </c>
      <c r="G3891" s="5"/>
    </row>
    <row r="3892" spans="1:7">
      <c r="A3892" s="4">
        <v>3891</v>
      </c>
      <c r="B3892" s="6" t="s">
        <v>5010</v>
      </c>
      <c r="C3892" s="12" t="s">
        <v>5011</v>
      </c>
      <c r="D3892" s="5">
        <v>5000000</v>
      </c>
      <c r="E3892" s="4">
        <v>0</v>
      </c>
      <c r="F3892" s="4">
        <v>0</v>
      </c>
    </row>
    <row r="3893" spans="1:7">
      <c r="A3893" s="4">
        <v>3892</v>
      </c>
      <c r="B3893" s="6" t="s">
        <v>5012</v>
      </c>
      <c r="C3893" s="12" t="s">
        <v>5013</v>
      </c>
      <c r="D3893" s="5">
        <v>5000000</v>
      </c>
      <c r="E3893" s="4">
        <v>0</v>
      </c>
      <c r="F3893" s="4">
        <v>0</v>
      </c>
    </row>
    <row r="3894" spans="1:7">
      <c r="A3894" s="4">
        <v>3893</v>
      </c>
      <c r="B3894" s="6" t="s">
        <v>2484</v>
      </c>
      <c r="C3894" s="12" t="s">
        <v>5014</v>
      </c>
      <c r="D3894" s="5">
        <v>5000000</v>
      </c>
      <c r="E3894" s="4">
        <v>0</v>
      </c>
      <c r="F3894" s="4">
        <v>0</v>
      </c>
    </row>
    <row r="3895" spans="1:7">
      <c r="A3895" s="4">
        <v>3894</v>
      </c>
      <c r="B3895" s="6" t="s">
        <v>5015</v>
      </c>
      <c r="C3895" s="12" t="s">
        <v>5016</v>
      </c>
      <c r="D3895" s="5">
        <v>5000000</v>
      </c>
      <c r="E3895" s="4">
        <v>0</v>
      </c>
      <c r="F3895" s="4">
        <v>0</v>
      </c>
    </row>
    <row r="3896" spans="1:7">
      <c r="A3896" s="4">
        <v>3895</v>
      </c>
      <c r="B3896" s="6" t="s">
        <v>5017</v>
      </c>
      <c r="C3896" s="12" t="s">
        <v>5018</v>
      </c>
      <c r="D3896" s="5">
        <v>5000000</v>
      </c>
      <c r="E3896" s="4">
        <v>0</v>
      </c>
      <c r="F3896" s="4">
        <v>0</v>
      </c>
    </row>
    <row r="3897" spans="1:7">
      <c r="A3897" s="4">
        <v>3896</v>
      </c>
      <c r="B3897" s="6">
        <v>42409</v>
      </c>
      <c r="C3897" s="12" t="s">
        <v>5019</v>
      </c>
      <c r="D3897" s="5">
        <v>5000000</v>
      </c>
      <c r="E3897" s="4">
        <v>0</v>
      </c>
      <c r="F3897" s="4">
        <v>0</v>
      </c>
    </row>
    <row r="3898" spans="1:7">
      <c r="A3898" s="4">
        <v>3897</v>
      </c>
      <c r="B3898" s="6">
        <v>41771</v>
      </c>
      <c r="C3898" s="12" t="s">
        <v>5020</v>
      </c>
      <c r="D3898" s="5">
        <v>5000000</v>
      </c>
      <c r="E3898" s="4">
        <v>0</v>
      </c>
      <c r="F3898" s="4">
        <v>0</v>
      </c>
    </row>
    <row r="3899" spans="1:7">
      <c r="A3899" s="4">
        <v>3898</v>
      </c>
      <c r="B3899" s="6">
        <v>42248</v>
      </c>
      <c r="C3899" s="12" t="s">
        <v>5021</v>
      </c>
      <c r="D3899" s="5">
        <v>5000000</v>
      </c>
      <c r="E3899" s="4">
        <v>0</v>
      </c>
      <c r="F3899" s="4">
        <v>0</v>
      </c>
    </row>
    <row r="3900" spans="1:7">
      <c r="A3900" s="4">
        <v>3899</v>
      </c>
      <c r="B3900" s="6" t="s">
        <v>5022</v>
      </c>
      <c r="C3900" s="12" t="s">
        <v>5023</v>
      </c>
      <c r="D3900" s="5">
        <v>5000000</v>
      </c>
      <c r="E3900" s="4">
        <v>0</v>
      </c>
      <c r="F3900" s="4">
        <v>0</v>
      </c>
    </row>
    <row r="3901" spans="1:7">
      <c r="A3901" s="4">
        <v>3900</v>
      </c>
      <c r="B3901" s="6" t="s">
        <v>3843</v>
      </c>
      <c r="C3901" s="12" t="s">
        <v>5024</v>
      </c>
      <c r="D3901" s="5">
        <v>5000000</v>
      </c>
      <c r="E3901" s="4">
        <v>0</v>
      </c>
      <c r="F3901" s="4">
        <v>0</v>
      </c>
    </row>
    <row r="3902" spans="1:7">
      <c r="A3902" s="4">
        <v>3901</v>
      </c>
      <c r="B3902" s="6" t="s">
        <v>828</v>
      </c>
      <c r="C3902" s="12" t="s">
        <v>5025</v>
      </c>
      <c r="D3902" s="5">
        <v>5000000</v>
      </c>
      <c r="E3902" s="4">
        <v>0</v>
      </c>
      <c r="F3902" s="4">
        <v>0</v>
      </c>
    </row>
    <row r="3903" spans="1:7">
      <c r="A3903" s="4">
        <v>3902</v>
      </c>
      <c r="B3903" s="6" t="s">
        <v>815</v>
      </c>
      <c r="C3903" s="12" t="s">
        <v>5026</v>
      </c>
      <c r="D3903" s="5">
        <v>5000000</v>
      </c>
      <c r="E3903" s="4">
        <v>0</v>
      </c>
      <c r="F3903" s="4">
        <v>0</v>
      </c>
    </row>
    <row r="3904" spans="1:7">
      <c r="A3904" s="4">
        <v>3903</v>
      </c>
      <c r="B3904" s="6" t="s">
        <v>719</v>
      </c>
      <c r="C3904" s="12" t="s">
        <v>5027</v>
      </c>
      <c r="D3904" s="5">
        <v>5000000</v>
      </c>
      <c r="E3904" s="4">
        <v>0</v>
      </c>
      <c r="F3904" s="4">
        <v>0</v>
      </c>
    </row>
    <row r="3905" spans="1:7">
      <c r="A3905" s="4">
        <v>3904</v>
      </c>
      <c r="B3905" s="6" t="s">
        <v>5028</v>
      </c>
      <c r="C3905" s="12" t="s">
        <v>5029</v>
      </c>
      <c r="D3905" s="5">
        <v>5000000</v>
      </c>
      <c r="E3905" s="4">
        <v>0</v>
      </c>
      <c r="F3905" s="4">
        <v>0</v>
      </c>
    </row>
    <row r="3906" spans="1:7">
      <c r="A3906" s="4">
        <v>3905</v>
      </c>
      <c r="B3906" s="6" t="s">
        <v>5030</v>
      </c>
      <c r="C3906" s="12" t="s">
        <v>5031</v>
      </c>
      <c r="D3906" s="5">
        <v>5000000</v>
      </c>
      <c r="E3906" s="4">
        <v>0</v>
      </c>
      <c r="F3906" s="4">
        <v>0</v>
      </c>
    </row>
    <row r="3907" spans="1:7">
      <c r="A3907" s="4">
        <v>3906</v>
      </c>
      <c r="B3907" s="6" t="s">
        <v>1690</v>
      </c>
      <c r="C3907" s="12" t="s">
        <v>5032</v>
      </c>
      <c r="D3907" s="5">
        <v>4900000</v>
      </c>
      <c r="E3907" s="5">
        <v>617228</v>
      </c>
      <c r="F3907" s="5">
        <v>7174984</v>
      </c>
      <c r="G3907" s="5"/>
    </row>
    <row r="3908" spans="1:7">
      <c r="A3908" s="4">
        <v>3907</v>
      </c>
      <c r="B3908" s="6" t="s">
        <v>2145</v>
      </c>
      <c r="C3908" s="12" t="s">
        <v>5033</v>
      </c>
      <c r="D3908" s="5">
        <v>4900000</v>
      </c>
      <c r="E3908" s="5">
        <v>276901</v>
      </c>
      <c r="F3908" s="5">
        <v>23347469</v>
      </c>
      <c r="G3908" s="5"/>
    </row>
    <row r="3909" spans="1:7">
      <c r="A3909" s="4">
        <v>3908</v>
      </c>
      <c r="B3909" s="6" t="s">
        <v>506</v>
      </c>
      <c r="C3909" s="12" t="s">
        <v>5034</v>
      </c>
      <c r="D3909" s="5">
        <v>4900000</v>
      </c>
      <c r="E3909" s="5">
        <v>95933</v>
      </c>
      <c r="F3909" s="5">
        <v>6924321</v>
      </c>
      <c r="G3909" s="5"/>
    </row>
    <row r="3910" spans="1:7">
      <c r="A3910" s="4">
        <v>3909</v>
      </c>
      <c r="B3910" s="6" t="s">
        <v>2698</v>
      </c>
      <c r="C3910" s="12" t="s">
        <v>5035</v>
      </c>
      <c r="D3910" s="5">
        <v>4900000</v>
      </c>
      <c r="E3910" s="5">
        <v>15198</v>
      </c>
      <c r="F3910" s="5">
        <v>15198</v>
      </c>
      <c r="G3910" s="5"/>
    </row>
    <row r="3911" spans="1:7">
      <c r="A3911" s="4">
        <v>3910</v>
      </c>
      <c r="B3911" s="6" t="s">
        <v>5036</v>
      </c>
      <c r="C3911" s="12" t="s">
        <v>5037</v>
      </c>
      <c r="D3911" s="5">
        <v>4833610</v>
      </c>
      <c r="E3911" s="5">
        <v>24475416</v>
      </c>
      <c r="F3911" s="5">
        <v>34175000</v>
      </c>
      <c r="G3911" s="5"/>
    </row>
    <row r="3912" spans="1:7">
      <c r="A3912" s="4">
        <v>3911</v>
      </c>
      <c r="B3912" s="6">
        <v>38869</v>
      </c>
      <c r="C3912" s="12" t="s">
        <v>5038</v>
      </c>
      <c r="D3912" s="5">
        <v>4800000</v>
      </c>
      <c r="E3912" s="5">
        <v>47326473</v>
      </c>
      <c r="F3912" s="5">
        <v>82241110</v>
      </c>
      <c r="G3912" s="5"/>
    </row>
    <row r="3913" spans="1:7">
      <c r="A3913" s="4">
        <v>3912</v>
      </c>
      <c r="B3913" s="6" t="s">
        <v>339</v>
      </c>
      <c r="C3913" s="12" t="s">
        <v>5039</v>
      </c>
      <c r="D3913" s="5">
        <v>4800000</v>
      </c>
      <c r="E3913" s="5">
        <v>775849</v>
      </c>
      <c r="F3913" s="5">
        <v>4494560</v>
      </c>
      <c r="G3913" s="5"/>
    </row>
    <row r="3914" spans="1:7">
      <c r="A3914" s="4">
        <v>3913</v>
      </c>
      <c r="B3914" s="6" t="s">
        <v>1543</v>
      </c>
      <c r="C3914" s="12" t="s">
        <v>5040</v>
      </c>
      <c r="D3914" s="5">
        <v>4750000</v>
      </c>
      <c r="E3914" s="5">
        <v>1728953</v>
      </c>
      <c r="F3914" s="5">
        <v>4972016</v>
      </c>
      <c r="G3914" s="5"/>
    </row>
    <row r="3915" spans="1:7">
      <c r="A3915" s="4">
        <v>3914</v>
      </c>
      <c r="B3915" s="6" t="s">
        <v>1831</v>
      </c>
      <c r="C3915" s="12" t="s">
        <v>5041</v>
      </c>
      <c r="D3915" s="5">
        <v>4750000</v>
      </c>
      <c r="E3915" s="5">
        <v>1253413</v>
      </c>
      <c r="F3915" s="5">
        <v>3061763</v>
      </c>
      <c r="G3915" s="5"/>
    </row>
    <row r="3916" spans="1:7">
      <c r="A3916" s="4">
        <v>3915</v>
      </c>
      <c r="B3916" s="6" t="s">
        <v>5042</v>
      </c>
      <c r="C3916" s="12" t="s">
        <v>5043</v>
      </c>
      <c r="D3916" s="5">
        <v>4700000</v>
      </c>
      <c r="E3916" s="5">
        <v>8025872</v>
      </c>
      <c r="F3916" s="5">
        <v>8025872</v>
      </c>
      <c r="G3916" s="5"/>
    </row>
    <row r="3917" spans="1:7">
      <c r="A3917" s="4">
        <v>3916</v>
      </c>
      <c r="B3917" s="6" t="s">
        <v>5044</v>
      </c>
      <c r="C3917" s="12" t="s">
        <v>5045</v>
      </c>
      <c r="D3917" s="5">
        <v>4700000</v>
      </c>
      <c r="E3917" s="5">
        <v>1705139</v>
      </c>
      <c r="F3917" s="5">
        <v>1705139</v>
      </c>
      <c r="G3917" s="5"/>
    </row>
    <row r="3918" spans="1:7">
      <c r="A3918" s="4">
        <v>3917</v>
      </c>
      <c r="B3918" s="6" t="s">
        <v>1967</v>
      </c>
      <c r="C3918" s="12" t="s">
        <v>5046</v>
      </c>
      <c r="D3918" s="5">
        <v>4700000</v>
      </c>
      <c r="E3918" s="5">
        <v>239962</v>
      </c>
      <c r="F3918" s="5">
        <v>239962</v>
      </c>
      <c r="G3918" s="5"/>
    </row>
    <row r="3919" spans="1:7">
      <c r="A3919" s="4">
        <v>3918</v>
      </c>
      <c r="B3919" s="6" t="s">
        <v>3843</v>
      </c>
      <c r="C3919" s="12" t="s">
        <v>5047</v>
      </c>
      <c r="D3919" s="5">
        <v>4700000</v>
      </c>
      <c r="E3919" s="4">
        <v>0</v>
      </c>
      <c r="F3919" s="4">
        <v>0</v>
      </c>
    </row>
    <row r="3920" spans="1:7">
      <c r="A3920" s="4">
        <v>3919</v>
      </c>
      <c r="B3920" s="6">
        <v>42280</v>
      </c>
      <c r="C3920" s="12" t="s">
        <v>5048</v>
      </c>
      <c r="D3920" s="5">
        <v>4700000</v>
      </c>
      <c r="E3920" s="4">
        <v>0</v>
      </c>
      <c r="F3920" s="4">
        <v>0</v>
      </c>
    </row>
    <row r="3921" spans="1:7">
      <c r="A3921" s="4">
        <v>3920</v>
      </c>
      <c r="B3921" s="6" t="s">
        <v>5049</v>
      </c>
      <c r="C3921" s="12" t="s">
        <v>5050</v>
      </c>
      <c r="D3921" s="5">
        <v>4638783</v>
      </c>
      <c r="E3921" s="5">
        <v>8000000</v>
      </c>
      <c r="F3921" s="5">
        <v>11000000</v>
      </c>
      <c r="G3921" s="5"/>
    </row>
    <row r="3922" spans="1:7">
      <c r="A3922" s="4">
        <v>3921</v>
      </c>
      <c r="B3922" s="6" t="s">
        <v>459</v>
      </c>
      <c r="C3922" s="12" t="s">
        <v>5051</v>
      </c>
      <c r="D3922" s="5">
        <v>4600000</v>
      </c>
      <c r="E3922" s="5">
        <v>3479302</v>
      </c>
      <c r="F3922" s="5">
        <v>3479302</v>
      </c>
      <c r="G3922" s="5"/>
    </row>
    <row r="3923" spans="1:7">
      <c r="A3923" s="4">
        <v>3922</v>
      </c>
      <c r="B3923" s="6" t="s">
        <v>1063</v>
      </c>
      <c r="C3923" s="12" t="s">
        <v>5052</v>
      </c>
      <c r="D3923" s="5">
        <v>4600000</v>
      </c>
      <c r="E3923" s="5">
        <v>2804874</v>
      </c>
      <c r="F3923" s="5">
        <v>36751984</v>
      </c>
      <c r="G3923" s="5"/>
    </row>
    <row r="3924" spans="1:7">
      <c r="A3924" s="4">
        <v>3923</v>
      </c>
      <c r="B3924" s="6">
        <v>38445</v>
      </c>
      <c r="C3924" s="12" t="s">
        <v>5053</v>
      </c>
      <c r="D3924" s="5">
        <v>4600000</v>
      </c>
      <c r="E3924" s="5">
        <v>1340891</v>
      </c>
      <c r="F3924" s="5">
        <v>3099369</v>
      </c>
      <c r="G3924" s="5"/>
    </row>
    <row r="3925" spans="1:7">
      <c r="A3925" s="4">
        <v>3924</v>
      </c>
      <c r="B3925" s="6" t="s">
        <v>93</v>
      </c>
      <c r="C3925" s="12" t="s">
        <v>5054</v>
      </c>
      <c r="D3925" s="5">
        <v>4600000</v>
      </c>
      <c r="E3925" s="5">
        <v>514237</v>
      </c>
      <c r="F3925" s="5">
        <v>9261711</v>
      </c>
      <c r="G3925" s="5"/>
    </row>
    <row r="3926" spans="1:7">
      <c r="A3926" s="4">
        <v>3925</v>
      </c>
      <c r="B3926" s="6" t="s">
        <v>5055</v>
      </c>
      <c r="C3926" s="12" t="s">
        <v>5056</v>
      </c>
      <c r="D3926" s="5">
        <v>4600000</v>
      </c>
      <c r="E3926" s="5">
        <v>434417</v>
      </c>
      <c r="F3926" s="5">
        <v>968805</v>
      </c>
      <c r="G3926" s="5"/>
    </row>
    <row r="3927" spans="1:7">
      <c r="A3927" s="4">
        <v>3926</v>
      </c>
      <c r="B3927" s="6" t="s">
        <v>2398</v>
      </c>
      <c r="C3927" s="12" t="s">
        <v>5057</v>
      </c>
      <c r="D3927" s="5">
        <v>4600000</v>
      </c>
      <c r="E3927" s="4">
        <v>728</v>
      </c>
      <c r="F3927" s="5">
        <v>731767</v>
      </c>
      <c r="G3927" s="5"/>
    </row>
    <row r="3928" spans="1:7">
      <c r="A3928" s="4">
        <v>3927</v>
      </c>
      <c r="B3928" s="6" t="s">
        <v>5058</v>
      </c>
      <c r="C3928" s="12" t="s">
        <v>5059</v>
      </c>
      <c r="D3928" s="5">
        <v>4500000</v>
      </c>
      <c r="E3928" s="5">
        <v>81198894</v>
      </c>
      <c r="F3928" s="5">
        <v>81198894</v>
      </c>
      <c r="G3928" s="5"/>
    </row>
    <row r="3929" spans="1:7">
      <c r="A3929" s="4">
        <v>3928</v>
      </c>
      <c r="B3929" s="6">
        <v>34580</v>
      </c>
      <c r="C3929" s="12" t="s">
        <v>5060</v>
      </c>
      <c r="D3929" s="5">
        <v>4500000</v>
      </c>
      <c r="E3929" s="5">
        <v>52700832</v>
      </c>
      <c r="F3929" s="5">
        <v>242895809</v>
      </c>
      <c r="G3929" s="5"/>
    </row>
    <row r="3930" spans="1:7">
      <c r="A3930" s="4">
        <v>3929</v>
      </c>
      <c r="B3930" s="6" t="s">
        <v>2589</v>
      </c>
      <c r="C3930" s="12" t="s">
        <v>5061</v>
      </c>
      <c r="D3930" s="5">
        <v>4500000</v>
      </c>
      <c r="E3930" s="5">
        <v>47923795</v>
      </c>
      <c r="F3930" s="5">
        <v>47923795</v>
      </c>
      <c r="G3930" s="5"/>
    </row>
    <row r="3931" spans="1:7">
      <c r="A3931" s="4">
        <v>3930</v>
      </c>
      <c r="B3931" s="6" t="s">
        <v>5062</v>
      </c>
      <c r="C3931" s="12" t="s">
        <v>5063</v>
      </c>
      <c r="D3931" s="5">
        <v>4500000</v>
      </c>
      <c r="E3931" s="5">
        <v>27092880</v>
      </c>
      <c r="F3931" s="5">
        <v>27092880</v>
      </c>
      <c r="G3931" s="5"/>
    </row>
    <row r="3932" spans="1:7">
      <c r="A3932" s="4">
        <v>3931</v>
      </c>
      <c r="B3932" s="6" t="s">
        <v>5064</v>
      </c>
      <c r="C3932" s="12" t="s">
        <v>5065</v>
      </c>
      <c r="D3932" s="5">
        <v>4500000</v>
      </c>
      <c r="E3932" s="5">
        <v>13417292</v>
      </c>
      <c r="F3932" s="5">
        <v>13417292</v>
      </c>
      <c r="G3932" s="5"/>
    </row>
    <row r="3933" spans="1:7">
      <c r="A3933" s="4">
        <v>3932</v>
      </c>
      <c r="B3933" s="6" t="s">
        <v>3933</v>
      </c>
      <c r="C3933" s="12" t="s">
        <v>5066</v>
      </c>
      <c r="D3933" s="5">
        <v>4500000</v>
      </c>
      <c r="E3933" s="5">
        <v>13084595</v>
      </c>
      <c r="F3933" s="5">
        <v>25344490</v>
      </c>
      <c r="G3933" s="5"/>
    </row>
    <row r="3934" spans="1:7">
      <c r="A3934" s="4">
        <v>3933</v>
      </c>
      <c r="B3934" s="6">
        <v>20455</v>
      </c>
      <c r="C3934" s="12" t="s">
        <v>5067</v>
      </c>
      <c r="D3934" s="5">
        <v>4500000</v>
      </c>
      <c r="E3934" s="5">
        <v>10400000</v>
      </c>
      <c r="F3934" s="5">
        <v>10400000</v>
      </c>
      <c r="G3934" s="5"/>
    </row>
    <row r="3935" spans="1:7">
      <c r="A3935" s="4">
        <v>3934</v>
      </c>
      <c r="B3935" s="6">
        <v>35165</v>
      </c>
      <c r="C3935" s="12" t="s">
        <v>5068</v>
      </c>
      <c r="D3935" s="5">
        <v>4500000</v>
      </c>
      <c r="E3935" s="5">
        <v>3802260</v>
      </c>
      <c r="F3935" s="5">
        <v>7011317</v>
      </c>
      <c r="G3935" s="5"/>
    </row>
    <row r="3936" spans="1:7">
      <c r="A3936" s="4">
        <v>3935</v>
      </c>
      <c r="B3936" s="6">
        <v>36687</v>
      </c>
      <c r="C3936" s="12" t="s">
        <v>5069</v>
      </c>
      <c r="D3936" s="5">
        <v>4500000</v>
      </c>
      <c r="E3936" s="5">
        <v>3635482</v>
      </c>
      <c r="F3936" s="5">
        <v>7388858</v>
      </c>
      <c r="G3936" s="5"/>
    </row>
    <row r="3937" spans="1:7">
      <c r="A3937" s="4">
        <v>3936</v>
      </c>
      <c r="B3937" s="6">
        <v>22892</v>
      </c>
      <c r="C3937" s="12" t="s">
        <v>5070</v>
      </c>
      <c r="D3937" s="5">
        <v>4500000</v>
      </c>
      <c r="E3937" s="5">
        <v>3500000</v>
      </c>
      <c r="F3937" s="5">
        <v>3500000</v>
      </c>
      <c r="G3937" s="5"/>
    </row>
    <row r="3938" spans="1:7">
      <c r="A3938" s="4">
        <v>3937</v>
      </c>
      <c r="B3938" s="6" t="s">
        <v>1347</v>
      </c>
      <c r="C3938" s="12" t="s">
        <v>5071</v>
      </c>
      <c r="D3938" s="5">
        <v>4500000</v>
      </c>
      <c r="E3938" s="5">
        <v>2122085</v>
      </c>
      <c r="F3938" s="5">
        <v>12247682</v>
      </c>
      <c r="G3938" s="5"/>
    </row>
    <row r="3939" spans="1:7">
      <c r="A3939" s="4">
        <v>3938</v>
      </c>
      <c r="B3939" s="6">
        <v>36496</v>
      </c>
      <c r="C3939" s="12" t="s">
        <v>5072</v>
      </c>
      <c r="D3939" s="5">
        <v>4500000</v>
      </c>
      <c r="E3939" s="5">
        <v>1687311</v>
      </c>
      <c r="F3939" s="5">
        <v>5428387</v>
      </c>
      <c r="G3939" s="5"/>
    </row>
    <row r="3940" spans="1:7">
      <c r="A3940" s="4">
        <v>3939</v>
      </c>
      <c r="B3940" s="6" t="s">
        <v>5073</v>
      </c>
      <c r="C3940" s="12" t="s">
        <v>5074</v>
      </c>
      <c r="D3940" s="5">
        <v>4500000</v>
      </c>
      <c r="E3940" s="5">
        <v>1500000</v>
      </c>
      <c r="F3940" s="5">
        <v>1500000</v>
      </c>
      <c r="G3940" s="5"/>
    </row>
    <row r="3941" spans="1:7">
      <c r="A3941" s="4">
        <v>3940</v>
      </c>
      <c r="B3941" s="6">
        <v>40583</v>
      </c>
      <c r="C3941" s="12" t="s">
        <v>5075</v>
      </c>
      <c r="D3941" s="5">
        <v>4500000</v>
      </c>
      <c r="E3941" s="5">
        <v>1400726</v>
      </c>
      <c r="F3941" s="5">
        <v>9330465</v>
      </c>
      <c r="G3941" s="5"/>
    </row>
    <row r="3942" spans="1:7">
      <c r="A3942" s="4">
        <v>3941</v>
      </c>
      <c r="B3942" s="6" t="s">
        <v>3294</v>
      </c>
      <c r="C3942" s="12" t="s">
        <v>5076</v>
      </c>
      <c r="D3942" s="5">
        <v>4500000</v>
      </c>
      <c r="E3942" s="5">
        <v>1270522</v>
      </c>
      <c r="F3942" s="5">
        <v>7301393</v>
      </c>
      <c r="G3942" s="5"/>
    </row>
    <row r="3943" spans="1:7">
      <c r="A3943" s="4">
        <v>3942</v>
      </c>
      <c r="B3943" s="6" t="s">
        <v>2612</v>
      </c>
      <c r="C3943" s="12" t="s">
        <v>5077</v>
      </c>
      <c r="D3943" s="5">
        <v>4500000</v>
      </c>
      <c r="E3943" s="5">
        <v>713413</v>
      </c>
      <c r="F3943" s="5">
        <v>713413</v>
      </c>
      <c r="G3943" s="5"/>
    </row>
    <row r="3944" spans="1:7">
      <c r="A3944" s="4">
        <v>3943</v>
      </c>
      <c r="B3944" s="6" t="s">
        <v>635</v>
      </c>
      <c r="C3944" s="12" t="s">
        <v>5078</v>
      </c>
      <c r="D3944" s="5">
        <v>4500000</v>
      </c>
      <c r="E3944" s="5">
        <v>707885</v>
      </c>
      <c r="F3944" s="5">
        <v>2404639</v>
      </c>
      <c r="G3944" s="5"/>
    </row>
    <row r="3945" spans="1:7">
      <c r="A3945" s="4">
        <v>3944</v>
      </c>
      <c r="B3945" s="6" t="s">
        <v>1351</v>
      </c>
      <c r="C3945" s="12" t="s">
        <v>5079</v>
      </c>
      <c r="D3945" s="5">
        <v>4500000</v>
      </c>
      <c r="E3945" s="5">
        <v>410241</v>
      </c>
      <c r="F3945" s="5">
        <v>1022649</v>
      </c>
      <c r="G3945" s="5"/>
    </row>
    <row r="3946" spans="1:7">
      <c r="A3946" s="4">
        <v>3945</v>
      </c>
      <c r="B3946" s="6" t="s">
        <v>329</v>
      </c>
      <c r="C3946" s="12" t="s">
        <v>5080</v>
      </c>
      <c r="D3946" s="5">
        <v>4500000</v>
      </c>
      <c r="E3946" s="5">
        <v>281447</v>
      </c>
      <c r="F3946" s="5">
        <v>281447</v>
      </c>
      <c r="G3946" s="5"/>
    </row>
    <row r="3947" spans="1:7">
      <c r="A3947" s="4">
        <v>3946</v>
      </c>
      <c r="B3947" s="6">
        <v>38812</v>
      </c>
      <c r="C3947" s="12" t="s">
        <v>5081</v>
      </c>
      <c r="D3947" s="5">
        <v>4500000</v>
      </c>
      <c r="E3947" s="5">
        <v>211667</v>
      </c>
      <c r="F3947" s="5">
        <v>23471871</v>
      </c>
      <c r="G3947" s="5"/>
    </row>
    <row r="3948" spans="1:7">
      <c r="A3948" s="4">
        <v>3947</v>
      </c>
      <c r="B3948" s="6">
        <v>40734</v>
      </c>
      <c r="C3948" s="12" t="s">
        <v>5082</v>
      </c>
      <c r="D3948" s="5">
        <v>4500000</v>
      </c>
      <c r="E3948" s="5">
        <v>200558</v>
      </c>
      <c r="F3948" s="5">
        <v>1217307</v>
      </c>
      <c r="G3948" s="5"/>
    </row>
    <row r="3949" spans="1:7">
      <c r="A3949" s="4">
        <v>3948</v>
      </c>
      <c r="B3949" s="6">
        <v>42221</v>
      </c>
      <c r="C3949" s="12" t="s">
        <v>5083</v>
      </c>
      <c r="D3949" s="5">
        <v>4500000</v>
      </c>
      <c r="E3949" s="5">
        <v>187112</v>
      </c>
      <c r="F3949" s="5">
        <v>597989</v>
      </c>
      <c r="G3949" s="5"/>
    </row>
    <row r="3950" spans="1:7">
      <c r="A3950" s="4">
        <v>3949</v>
      </c>
      <c r="B3950" s="6" t="s">
        <v>2561</v>
      </c>
      <c r="C3950" s="12" t="s">
        <v>5084</v>
      </c>
      <c r="D3950" s="5">
        <v>4500000</v>
      </c>
      <c r="E3950" s="5">
        <v>181655</v>
      </c>
      <c r="F3950" s="5">
        <v>4556982</v>
      </c>
      <c r="G3950" s="5"/>
    </row>
    <row r="3951" spans="1:7">
      <c r="A3951" s="4">
        <v>3950</v>
      </c>
      <c r="B3951" s="6">
        <v>40425</v>
      </c>
      <c r="C3951" s="12" t="s">
        <v>5085</v>
      </c>
      <c r="D3951" s="5">
        <v>4500000</v>
      </c>
      <c r="E3951" s="5">
        <v>108596</v>
      </c>
      <c r="F3951" s="5">
        <v>2481925</v>
      </c>
      <c r="G3951" s="5"/>
    </row>
    <row r="3952" spans="1:7">
      <c r="A3952" s="4">
        <v>3951</v>
      </c>
      <c r="B3952" s="6" t="s">
        <v>1224</v>
      </c>
      <c r="C3952" s="12" t="s">
        <v>5086</v>
      </c>
      <c r="D3952" s="5">
        <v>4500000</v>
      </c>
      <c r="E3952" s="5">
        <v>92723</v>
      </c>
      <c r="F3952" s="5">
        <v>92723</v>
      </c>
      <c r="G3952" s="5"/>
    </row>
    <row r="3953" spans="1:7">
      <c r="A3953" s="4">
        <v>3952</v>
      </c>
      <c r="B3953" s="6" t="s">
        <v>3204</v>
      </c>
      <c r="C3953" s="12" t="s">
        <v>5087</v>
      </c>
      <c r="D3953" s="5">
        <v>4500000</v>
      </c>
      <c r="E3953" s="5">
        <v>51957</v>
      </c>
      <c r="F3953" s="5">
        <v>51957</v>
      </c>
      <c r="G3953" s="5"/>
    </row>
    <row r="3954" spans="1:7">
      <c r="A3954" s="4">
        <v>3953</v>
      </c>
      <c r="B3954" s="6" t="s">
        <v>329</v>
      </c>
      <c r="C3954" s="12" t="s">
        <v>5088</v>
      </c>
      <c r="D3954" s="5">
        <v>4500000</v>
      </c>
      <c r="E3954" s="5">
        <v>32961</v>
      </c>
      <c r="F3954" s="5">
        <v>32961</v>
      </c>
      <c r="G3954" s="5"/>
    </row>
    <row r="3955" spans="1:7">
      <c r="A3955" s="4">
        <v>3954</v>
      </c>
      <c r="B3955" s="6">
        <v>41277</v>
      </c>
      <c r="C3955" s="12" t="s">
        <v>5089</v>
      </c>
      <c r="D3955" s="5">
        <v>4500000</v>
      </c>
      <c r="E3955" s="5">
        <v>26345</v>
      </c>
      <c r="F3955" s="5">
        <v>7838405</v>
      </c>
      <c r="G3955" s="5"/>
    </row>
    <row r="3956" spans="1:7">
      <c r="A3956" s="4">
        <v>3955</v>
      </c>
      <c r="B3956" s="6">
        <v>41738</v>
      </c>
      <c r="C3956" s="12" t="s">
        <v>5090</v>
      </c>
      <c r="D3956" s="5">
        <v>4500000</v>
      </c>
      <c r="E3956" s="5">
        <v>11774</v>
      </c>
      <c r="F3956" s="5">
        <v>11774</v>
      </c>
      <c r="G3956" s="5"/>
    </row>
    <row r="3957" spans="1:7">
      <c r="A3957" s="4">
        <v>3956</v>
      </c>
      <c r="B3957" s="6" t="s">
        <v>5091</v>
      </c>
      <c r="C3957" s="12" t="s">
        <v>5092</v>
      </c>
      <c r="D3957" s="5">
        <v>4500000</v>
      </c>
      <c r="E3957" s="4">
        <v>0</v>
      </c>
      <c r="F3957" s="4">
        <v>0</v>
      </c>
    </row>
    <row r="3958" spans="1:7">
      <c r="A3958" s="4">
        <v>3957</v>
      </c>
      <c r="B3958" s="6">
        <v>41831</v>
      </c>
      <c r="C3958" s="12" t="s">
        <v>5093</v>
      </c>
      <c r="D3958" s="5">
        <v>4500000</v>
      </c>
      <c r="E3958" s="4">
        <v>0</v>
      </c>
      <c r="F3958" s="4">
        <v>0</v>
      </c>
    </row>
    <row r="3959" spans="1:7">
      <c r="A3959" s="4">
        <v>3958</v>
      </c>
      <c r="B3959" s="6" t="s">
        <v>5094</v>
      </c>
      <c r="C3959" s="12" t="s">
        <v>5095</v>
      </c>
      <c r="D3959" s="5">
        <v>4500000</v>
      </c>
      <c r="E3959" s="4">
        <v>0</v>
      </c>
      <c r="F3959" s="4">
        <v>0</v>
      </c>
    </row>
    <row r="3960" spans="1:7">
      <c r="A3960" s="4">
        <v>3959</v>
      </c>
      <c r="B3960" s="6" t="s">
        <v>5096</v>
      </c>
      <c r="C3960" s="12" t="s">
        <v>5097</v>
      </c>
      <c r="D3960" s="5">
        <v>4400000</v>
      </c>
      <c r="E3960" s="5">
        <v>108981275</v>
      </c>
      <c r="F3960" s="5">
        <v>108981275</v>
      </c>
      <c r="G3960" s="5"/>
    </row>
    <row r="3961" spans="1:7">
      <c r="A3961" s="4">
        <v>3960</v>
      </c>
      <c r="B3961" s="6" t="s">
        <v>5098</v>
      </c>
      <c r="C3961" s="12" t="s">
        <v>5099</v>
      </c>
      <c r="D3961" s="5">
        <v>4400000</v>
      </c>
      <c r="E3961" s="5">
        <v>36145695</v>
      </c>
      <c r="F3961" s="5">
        <v>36145695</v>
      </c>
      <c r="G3961" s="5"/>
    </row>
    <row r="3962" spans="1:7">
      <c r="A3962" s="4">
        <v>3961</v>
      </c>
      <c r="B3962" s="6" t="s">
        <v>2862</v>
      </c>
      <c r="C3962" s="12" t="s">
        <v>5100</v>
      </c>
      <c r="D3962" s="5">
        <v>4400000</v>
      </c>
      <c r="E3962" s="4">
        <v>0</v>
      </c>
      <c r="F3962" s="5">
        <v>9969237</v>
      </c>
      <c r="G3962" s="5"/>
    </row>
    <row r="3963" spans="1:7">
      <c r="A3963" s="4">
        <v>3962</v>
      </c>
      <c r="B3963" s="6" t="s">
        <v>5101</v>
      </c>
      <c r="C3963" s="12" t="s">
        <v>5102</v>
      </c>
      <c r="D3963" s="5">
        <v>4400000</v>
      </c>
      <c r="E3963" s="4">
        <v>0</v>
      </c>
      <c r="F3963" s="4">
        <v>0</v>
      </c>
    </row>
    <row r="3964" spans="1:7">
      <c r="A3964" s="4">
        <v>3963</v>
      </c>
      <c r="B3964" s="6">
        <v>41796</v>
      </c>
      <c r="C3964" s="12" t="s">
        <v>5103</v>
      </c>
      <c r="D3964" s="5">
        <v>4357373</v>
      </c>
      <c r="E3964" s="4">
        <v>0</v>
      </c>
      <c r="F3964" s="5">
        <v>1200000</v>
      </c>
      <c r="G3964" s="5"/>
    </row>
    <row r="3965" spans="1:7">
      <c r="A3965" s="4">
        <v>3964</v>
      </c>
      <c r="B3965" s="6">
        <v>37778</v>
      </c>
      <c r="C3965" s="12" t="s">
        <v>5104</v>
      </c>
      <c r="D3965" s="5">
        <v>4300000</v>
      </c>
      <c r="E3965" s="5">
        <v>20779666</v>
      </c>
      <c r="F3965" s="5">
        <v>39374600</v>
      </c>
      <c r="G3965" s="5"/>
    </row>
    <row r="3966" spans="1:7">
      <c r="A3966" s="4">
        <v>3965</v>
      </c>
      <c r="B3966" s="6" t="s">
        <v>5105</v>
      </c>
      <c r="C3966" s="12" t="s">
        <v>5106</v>
      </c>
      <c r="D3966" s="5">
        <v>4300000</v>
      </c>
      <c r="E3966" s="5">
        <v>6946056</v>
      </c>
      <c r="F3966" s="5">
        <v>10158355</v>
      </c>
      <c r="G3966" s="5"/>
    </row>
    <row r="3967" spans="1:7">
      <c r="A3967" s="4">
        <v>3966</v>
      </c>
      <c r="B3967" s="6">
        <v>39915</v>
      </c>
      <c r="C3967" s="12" t="s">
        <v>5107</v>
      </c>
      <c r="D3967" s="5">
        <v>4300000</v>
      </c>
      <c r="E3967" s="5">
        <v>199228</v>
      </c>
      <c r="F3967" s="5">
        <v>9791282</v>
      </c>
      <c r="G3967" s="5"/>
    </row>
    <row r="3968" spans="1:7">
      <c r="A3968" s="4">
        <v>3967</v>
      </c>
      <c r="B3968" s="6">
        <v>41220</v>
      </c>
      <c r="C3968" s="12" t="s">
        <v>5108</v>
      </c>
      <c r="D3968" s="5">
        <v>4300000</v>
      </c>
      <c r="E3968" s="5">
        <v>188870</v>
      </c>
      <c r="F3968" s="5">
        <v>10212403</v>
      </c>
      <c r="G3968" s="5"/>
    </row>
    <row r="3969" spans="1:7">
      <c r="A3969" s="4">
        <v>3968</v>
      </c>
      <c r="B3969" s="6" t="s">
        <v>3141</v>
      </c>
      <c r="C3969" s="12" t="s">
        <v>5109</v>
      </c>
      <c r="D3969" s="5">
        <v>4200000</v>
      </c>
      <c r="E3969" s="5">
        <v>5835247</v>
      </c>
      <c r="F3969" s="5">
        <v>5835247</v>
      </c>
      <c r="G3969" s="5"/>
    </row>
    <row r="3970" spans="1:7">
      <c r="A3970" s="4">
        <v>3969</v>
      </c>
      <c r="B3970" s="6" t="s">
        <v>1815</v>
      </c>
      <c r="C3970" s="12" t="s">
        <v>5110</v>
      </c>
      <c r="D3970" s="5">
        <v>4200000</v>
      </c>
      <c r="E3970" s="5">
        <v>1502188</v>
      </c>
      <c r="F3970" s="5">
        <v>33913542</v>
      </c>
      <c r="G3970" s="5"/>
    </row>
    <row r="3971" spans="1:7">
      <c r="A3971" s="4">
        <v>3970</v>
      </c>
      <c r="B3971" s="6" t="s">
        <v>694</v>
      </c>
      <c r="C3971" s="12" t="s">
        <v>5111</v>
      </c>
      <c r="D3971" s="5">
        <v>4200000</v>
      </c>
      <c r="E3971" s="5">
        <v>1044039</v>
      </c>
      <c r="F3971" s="5">
        <v>8078683</v>
      </c>
      <c r="G3971" s="5"/>
    </row>
    <row r="3972" spans="1:7">
      <c r="A3972" s="4">
        <v>3971</v>
      </c>
      <c r="B3972" s="6" t="s">
        <v>102</v>
      </c>
      <c r="C3972" s="12" t="s">
        <v>5112</v>
      </c>
      <c r="D3972" s="5">
        <v>4200000</v>
      </c>
      <c r="E3972" s="5">
        <v>101740</v>
      </c>
      <c r="F3972" s="5">
        <v>101740</v>
      </c>
      <c r="G3972" s="5"/>
    </row>
    <row r="3973" spans="1:7">
      <c r="A3973" s="4">
        <v>3972</v>
      </c>
      <c r="B3973" s="6" t="s">
        <v>637</v>
      </c>
      <c r="C3973" s="12" t="s">
        <v>5113</v>
      </c>
      <c r="D3973" s="5">
        <v>4200000</v>
      </c>
      <c r="E3973" s="4">
        <v>0</v>
      </c>
      <c r="F3973" s="5">
        <v>313230</v>
      </c>
      <c r="G3973" s="5"/>
    </row>
    <row r="3974" spans="1:7">
      <c r="A3974" s="4">
        <v>3973</v>
      </c>
      <c r="B3974" s="6" t="s">
        <v>5114</v>
      </c>
      <c r="C3974" s="12" t="s">
        <v>5115</v>
      </c>
      <c r="D3974" s="5">
        <v>4200000</v>
      </c>
      <c r="E3974" s="4">
        <v>0</v>
      </c>
      <c r="F3974" s="4">
        <v>0</v>
      </c>
    </row>
    <row r="3975" spans="1:7">
      <c r="A3975" s="4">
        <v>3974</v>
      </c>
      <c r="B3975" s="6">
        <v>35949</v>
      </c>
      <c r="C3975" s="12" t="s">
        <v>5116</v>
      </c>
      <c r="D3975" s="5">
        <v>4030000</v>
      </c>
      <c r="E3975" s="5">
        <v>2542264</v>
      </c>
      <c r="F3975" s="5">
        <v>2542264</v>
      </c>
      <c r="G3975" s="5"/>
    </row>
    <row r="3976" spans="1:7">
      <c r="A3976" s="4">
        <v>3975</v>
      </c>
      <c r="B3976" s="6" t="s">
        <v>5117</v>
      </c>
      <c r="C3976" s="12" t="s">
        <v>5118</v>
      </c>
      <c r="D3976" s="5">
        <v>4000000</v>
      </c>
      <c r="E3976" s="5">
        <v>109492484</v>
      </c>
      <c r="F3976" s="5">
        <v>109492484</v>
      </c>
      <c r="G3976" s="5"/>
    </row>
    <row r="3977" spans="1:7">
      <c r="A3977" s="4">
        <v>3976</v>
      </c>
      <c r="B3977" s="6">
        <v>19481</v>
      </c>
      <c r="C3977" s="12" t="s">
        <v>525</v>
      </c>
      <c r="D3977" s="5">
        <v>4000000</v>
      </c>
      <c r="E3977" s="5">
        <v>87400000</v>
      </c>
      <c r="F3977" s="5">
        <v>87400000</v>
      </c>
      <c r="G3977" s="5"/>
    </row>
    <row r="3978" spans="1:7">
      <c r="A3978" s="4">
        <v>3977</v>
      </c>
      <c r="B3978" s="6" t="s">
        <v>2688</v>
      </c>
      <c r="C3978" s="12" t="s">
        <v>5119</v>
      </c>
      <c r="D3978" s="5">
        <v>4000000</v>
      </c>
      <c r="E3978" s="5">
        <v>62546695</v>
      </c>
      <c r="F3978" s="5">
        <v>62546695</v>
      </c>
      <c r="G3978" s="5"/>
    </row>
    <row r="3979" spans="1:7">
      <c r="A3979" s="4">
        <v>3978</v>
      </c>
      <c r="B3979" s="6">
        <v>37964</v>
      </c>
      <c r="C3979" s="12" t="s">
        <v>5120</v>
      </c>
      <c r="D3979" s="5">
        <v>4000000</v>
      </c>
      <c r="E3979" s="5">
        <v>44585453</v>
      </c>
      <c r="F3979" s="5">
        <v>117085297</v>
      </c>
      <c r="G3979" s="5"/>
    </row>
    <row r="3980" spans="1:7">
      <c r="A3980" s="4">
        <v>3979</v>
      </c>
      <c r="B3980" s="6" t="s">
        <v>5121</v>
      </c>
      <c r="C3980" s="12" t="s">
        <v>5122</v>
      </c>
      <c r="D3980" s="5">
        <v>4000000</v>
      </c>
      <c r="E3980" s="5">
        <v>38251425</v>
      </c>
      <c r="F3980" s="5">
        <v>38251425</v>
      </c>
      <c r="G3980" s="5"/>
    </row>
    <row r="3981" spans="1:7">
      <c r="A3981" s="4">
        <v>3980</v>
      </c>
      <c r="B3981" s="6">
        <v>19268</v>
      </c>
      <c r="C3981" s="12" t="s">
        <v>5123</v>
      </c>
      <c r="D3981" s="5">
        <v>4000000</v>
      </c>
      <c r="E3981" s="5">
        <v>36000000</v>
      </c>
      <c r="F3981" s="5">
        <v>36000000</v>
      </c>
      <c r="G3981" s="5"/>
    </row>
    <row r="3982" spans="1:7">
      <c r="A3982" s="4">
        <v>3981</v>
      </c>
      <c r="B3982" s="6" t="s">
        <v>1254</v>
      </c>
      <c r="C3982" s="12" t="s">
        <v>5124</v>
      </c>
      <c r="D3982" s="5">
        <v>4000000</v>
      </c>
      <c r="E3982" s="5">
        <v>35423380</v>
      </c>
      <c r="F3982" s="5">
        <v>52819253</v>
      </c>
      <c r="G3982" s="5"/>
    </row>
    <row r="3983" spans="1:7">
      <c r="A3983" s="4">
        <v>3982</v>
      </c>
      <c r="B3983" s="6" t="s">
        <v>3109</v>
      </c>
      <c r="C3983" s="12" t="s">
        <v>5125</v>
      </c>
      <c r="D3983" s="5">
        <v>4000000</v>
      </c>
      <c r="E3983" s="5">
        <v>31983777</v>
      </c>
      <c r="F3983" s="5">
        <v>49800000</v>
      </c>
      <c r="G3983" s="5"/>
    </row>
    <row r="3984" spans="1:7">
      <c r="A3984" s="4">
        <v>3983</v>
      </c>
      <c r="B3984" s="6" t="s">
        <v>3349</v>
      </c>
      <c r="C3984" s="12" t="s">
        <v>5126</v>
      </c>
      <c r="D3984" s="5">
        <v>4000000</v>
      </c>
      <c r="E3984" s="5">
        <v>31273922</v>
      </c>
      <c r="F3984" s="5">
        <v>43766463</v>
      </c>
      <c r="G3984" s="5"/>
    </row>
    <row r="3985" spans="1:7">
      <c r="A3985" s="4">
        <v>3984</v>
      </c>
      <c r="B3985" s="6">
        <v>41950</v>
      </c>
      <c r="C3985" s="12" t="s">
        <v>5127</v>
      </c>
      <c r="D3985" s="5">
        <v>4000000</v>
      </c>
      <c r="E3985" s="5">
        <v>25379975</v>
      </c>
      <c r="F3985" s="5">
        <v>50692666</v>
      </c>
      <c r="G3985" s="5"/>
    </row>
    <row r="3986" spans="1:7">
      <c r="A3986" s="4">
        <v>3985</v>
      </c>
      <c r="B3986" s="6">
        <v>21916</v>
      </c>
      <c r="C3986" s="12" t="s">
        <v>5128</v>
      </c>
      <c r="D3986" s="5">
        <v>4000000</v>
      </c>
      <c r="E3986" s="5">
        <v>21750000</v>
      </c>
      <c r="F3986" s="5">
        <v>21750000</v>
      </c>
      <c r="G3986" s="5"/>
    </row>
    <row r="3987" spans="1:7">
      <c r="A3987" s="4">
        <v>3986</v>
      </c>
      <c r="B3987" s="6">
        <v>40428</v>
      </c>
      <c r="C3987" s="12" t="s">
        <v>5129</v>
      </c>
      <c r="D3987" s="5">
        <v>4000000</v>
      </c>
      <c r="E3987" s="5">
        <v>20811365</v>
      </c>
      <c r="F3987" s="5">
        <v>36275469</v>
      </c>
      <c r="G3987" s="5"/>
    </row>
    <row r="3988" spans="1:7">
      <c r="A3988" s="4">
        <v>3987</v>
      </c>
      <c r="B3988" s="6" t="s">
        <v>5130</v>
      </c>
      <c r="C3988" s="12" t="s">
        <v>5131</v>
      </c>
      <c r="D3988" s="5">
        <v>4000000</v>
      </c>
      <c r="E3988" s="5">
        <v>20008693</v>
      </c>
      <c r="F3988" s="5">
        <v>20008693</v>
      </c>
      <c r="G3988" s="5"/>
    </row>
    <row r="3989" spans="1:7">
      <c r="A3989" s="4">
        <v>3988</v>
      </c>
      <c r="B3989" s="6" t="s">
        <v>535</v>
      </c>
      <c r="C3989" s="12" t="s">
        <v>5132</v>
      </c>
      <c r="D3989" s="5">
        <v>4000000</v>
      </c>
      <c r="E3989" s="5">
        <v>17329487</v>
      </c>
      <c r="F3989" s="5">
        <v>21206861</v>
      </c>
      <c r="G3989" s="5"/>
    </row>
    <row r="3990" spans="1:7">
      <c r="A3990" s="4">
        <v>3989</v>
      </c>
      <c r="B3990" s="6">
        <v>41277</v>
      </c>
      <c r="C3990" s="12" t="s">
        <v>5133</v>
      </c>
      <c r="D3990" s="5">
        <v>4000000</v>
      </c>
      <c r="E3990" s="5">
        <v>15179303</v>
      </c>
      <c r="F3990" s="5">
        <v>25448707</v>
      </c>
      <c r="G3990" s="5"/>
    </row>
    <row r="3991" spans="1:7">
      <c r="A3991" s="4">
        <v>3990</v>
      </c>
      <c r="B3991" s="6" t="s">
        <v>3776</v>
      </c>
      <c r="C3991" s="12" t="s">
        <v>5134</v>
      </c>
      <c r="D3991" s="5">
        <v>4000000</v>
      </c>
      <c r="E3991" s="5">
        <v>15000000</v>
      </c>
      <c r="F3991" s="5">
        <v>15000000</v>
      </c>
      <c r="G3991" s="5"/>
    </row>
    <row r="3992" spans="1:7">
      <c r="A3992" s="4">
        <v>3991</v>
      </c>
      <c r="B3992" s="6">
        <v>20455</v>
      </c>
      <c r="C3992" s="12" t="s">
        <v>5135</v>
      </c>
      <c r="D3992" s="5">
        <v>4000000</v>
      </c>
      <c r="E3992" s="5">
        <v>14400000</v>
      </c>
      <c r="F3992" s="5">
        <v>14400000</v>
      </c>
      <c r="G3992" s="5"/>
    </row>
    <row r="3993" spans="1:7">
      <c r="A3993" s="4">
        <v>3992</v>
      </c>
      <c r="B3993" s="6" t="s">
        <v>5136</v>
      </c>
      <c r="C3993" s="12" t="s">
        <v>5137</v>
      </c>
      <c r="D3993" s="5">
        <v>4000000</v>
      </c>
      <c r="E3993" s="5">
        <v>14237880</v>
      </c>
      <c r="F3993" s="5">
        <v>14237880</v>
      </c>
      <c r="G3993" s="5"/>
    </row>
    <row r="3994" spans="1:7">
      <c r="A3994" s="4">
        <v>3993</v>
      </c>
      <c r="B3994" s="6">
        <v>32244</v>
      </c>
      <c r="C3994" s="12" t="s">
        <v>5138</v>
      </c>
      <c r="D3994" s="5">
        <v>4000000</v>
      </c>
      <c r="E3994" s="5">
        <v>13000000</v>
      </c>
      <c r="F3994" s="5">
        <v>13000000</v>
      </c>
      <c r="G3994" s="5"/>
    </row>
    <row r="3995" spans="1:7">
      <c r="A3995" s="4">
        <v>3994</v>
      </c>
      <c r="B3995" s="6">
        <v>36624</v>
      </c>
      <c r="C3995" s="12" t="s">
        <v>5139</v>
      </c>
      <c r="D3995" s="5">
        <v>4000000</v>
      </c>
      <c r="E3995" s="5">
        <v>12178602</v>
      </c>
      <c r="F3995" s="5">
        <v>27786849</v>
      </c>
      <c r="G3995" s="5"/>
    </row>
    <row r="3996" spans="1:7">
      <c r="A3996" s="4">
        <v>3995</v>
      </c>
      <c r="B3996" s="6">
        <v>23231</v>
      </c>
      <c r="C3996" s="12" t="s">
        <v>5140</v>
      </c>
      <c r="D3996" s="5">
        <v>4000000</v>
      </c>
      <c r="E3996" s="5">
        <v>11744471</v>
      </c>
      <c r="F3996" s="5">
        <v>11744471</v>
      </c>
      <c r="G3996" s="5"/>
    </row>
    <row r="3997" spans="1:7">
      <c r="A3997" s="4">
        <v>3996</v>
      </c>
      <c r="B3997" s="6">
        <v>38140</v>
      </c>
      <c r="C3997" s="12" t="s">
        <v>5141</v>
      </c>
      <c r="D3997" s="5">
        <v>4000000</v>
      </c>
      <c r="E3997" s="5">
        <v>10941801</v>
      </c>
      <c r="F3997" s="5">
        <v>10941801</v>
      </c>
      <c r="G3997" s="5"/>
    </row>
    <row r="3998" spans="1:7">
      <c r="A3998" s="4">
        <v>3997</v>
      </c>
      <c r="B3998" s="6" t="s">
        <v>309</v>
      </c>
      <c r="C3998" s="12" t="s">
        <v>5142</v>
      </c>
      <c r="D3998" s="5">
        <v>4000000</v>
      </c>
      <c r="E3998" s="5">
        <v>10525717</v>
      </c>
      <c r="F3998" s="5">
        <v>40107018</v>
      </c>
      <c r="G3998" s="5"/>
    </row>
    <row r="3999" spans="1:7">
      <c r="A3999" s="4">
        <v>3998</v>
      </c>
      <c r="B3999" s="6" t="s">
        <v>5143</v>
      </c>
      <c r="C3999" s="12" t="s">
        <v>5144</v>
      </c>
      <c r="D3999" s="5">
        <v>4000000</v>
      </c>
      <c r="E3999" s="5">
        <v>10097096</v>
      </c>
      <c r="F3999" s="5">
        <v>10097096</v>
      </c>
      <c r="G3999" s="5"/>
    </row>
    <row r="4000" spans="1:7">
      <c r="A4000" s="4">
        <v>3999</v>
      </c>
      <c r="B4000" s="6">
        <v>36528</v>
      </c>
      <c r="C4000" s="12" t="s">
        <v>5145</v>
      </c>
      <c r="D4000" s="5">
        <v>4000000</v>
      </c>
      <c r="E4000" s="5">
        <v>9821335</v>
      </c>
      <c r="F4000" s="5">
        <v>9821335</v>
      </c>
      <c r="G4000" s="5"/>
    </row>
    <row r="4001" spans="1:7">
      <c r="A4001" s="4">
        <v>4000</v>
      </c>
      <c r="B4001" s="6">
        <v>39756</v>
      </c>
      <c r="C4001" s="12" t="s">
        <v>5146</v>
      </c>
      <c r="D4001" s="5">
        <v>4000000</v>
      </c>
      <c r="E4001" s="5">
        <v>9427026</v>
      </c>
      <c r="F4001" s="5">
        <v>19174817</v>
      </c>
      <c r="G4001" s="5"/>
    </row>
    <row r="4002" spans="1:7">
      <c r="A4002" s="4">
        <v>4001</v>
      </c>
      <c r="B4002" s="6" t="s">
        <v>616</v>
      </c>
      <c r="C4002" s="12" t="s">
        <v>5147</v>
      </c>
      <c r="D4002" s="5">
        <v>4000000</v>
      </c>
      <c r="E4002" s="5">
        <v>8291572</v>
      </c>
      <c r="F4002" s="5">
        <v>11131455</v>
      </c>
      <c r="G4002" s="5"/>
    </row>
    <row r="4003" spans="1:7">
      <c r="A4003" s="4">
        <v>4002</v>
      </c>
      <c r="B4003" s="6">
        <v>22282</v>
      </c>
      <c r="C4003" s="12" t="s">
        <v>5148</v>
      </c>
      <c r="D4003" s="5">
        <v>4000000</v>
      </c>
      <c r="E4003" s="5">
        <v>8200000</v>
      </c>
      <c r="F4003" s="5">
        <v>8200000</v>
      </c>
      <c r="G4003" s="5"/>
    </row>
    <row r="4004" spans="1:7">
      <c r="A4004" s="4">
        <v>4003</v>
      </c>
      <c r="B4004" s="6">
        <v>38815</v>
      </c>
      <c r="C4004" s="12" t="s">
        <v>5149</v>
      </c>
      <c r="D4004" s="5">
        <v>4000000</v>
      </c>
      <c r="E4004" s="5">
        <v>7836393</v>
      </c>
      <c r="F4004" s="5">
        <v>10770993</v>
      </c>
      <c r="G4004" s="5"/>
    </row>
    <row r="4005" spans="1:7">
      <c r="A4005" s="4">
        <v>4004</v>
      </c>
      <c r="B4005" s="6">
        <v>34760</v>
      </c>
      <c r="C4005" s="12" t="s">
        <v>5150</v>
      </c>
      <c r="D4005" s="5">
        <v>4000000</v>
      </c>
      <c r="E4005" s="5">
        <v>7555256</v>
      </c>
      <c r="F4005" s="5">
        <v>7555256</v>
      </c>
      <c r="G4005" s="5"/>
    </row>
    <row r="4006" spans="1:7">
      <c r="A4006" s="4">
        <v>4005</v>
      </c>
      <c r="B4006" s="6" t="s">
        <v>5151</v>
      </c>
      <c r="C4006" s="12" t="s">
        <v>5152</v>
      </c>
      <c r="D4006" s="5">
        <v>4000000</v>
      </c>
      <c r="E4006" s="5">
        <v>7159147</v>
      </c>
      <c r="F4006" s="5">
        <v>79250193</v>
      </c>
      <c r="G4006" s="5"/>
    </row>
    <row r="4007" spans="1:7">
      <c r="A4007" s="4">
        <v>4006</v>
      </c>
      <c r="B4007" s="6" t="s">
        <v>5153</v>
      </c>
      <c r="C4007" s="12" t="s">
        <v>5154</v>
      </c>
      <c r="D4007" s="5">
        <v>4000000</v>
      </c>
      <c r="E4007" s="5">
        <v>7006708</v>
      </c>
      <c r="F4007" s="5">
        <v>8302995</v>
      </c>
      <c r="G4007" s="5"/>
    </row>
    <row r="4008" spans="1:7">
      <c r="A4008" s="4">
        <v>4007</v>
      </c>
      <c r="B4008" s="6">
        <v>37570</v>
      </c>
      <c r="C4008" s="12" t="s">
        <v>5155</v>
      </c>
      <c r="D4008" s="5">
        <v>4000000</v>
      </c>
      <c r="E4008" s="5">
        <v>6525762</v>
      </c>
      <c r="F4008" s="5">
        <v>11799060</v>
      </c>
      <c r="G4008" s="5"/>
    </row>
    <row r="4009" spans="1:7">
      <c r="A4009" s="4">
        <v>4008</v>
      </c>
      <c r="B4009" s="6" t="s">
        <v>5156</v>
      </c>
      <c r="C4009" s="12" t="s">
        <v>5157</v>
      </c>
      <c r="D4009" s="5">
        <v>4000000</v>
      </c>
      <c r="E4009" s="5">
        <v>6000000</v>
      </c>
      <c r="F4009" s="5">
        <v>6000000</v>
      </c>
      <c r="G4009" s="5"/>
    </row>
    <row r="4010" spans="1:7">
      <c r="A4010" s="4">
        <v>4009</v>
      </c>
      <c r="B4010" s="6" t="s">
        <v>473</v>
      </c>
      <c r="C4010" s="12" t="s">
        <v>5158</v>
      </c>
      <c r="D4010" s="5">
        <v>4000000</v>
      </c>
      <c r="E4010" s="5">
        <v>4630045</v>
      </c>
      <c r="F4010" s="5">
        <v>4630045</v>
      </c>
      <c r="G4010" s="5"/>
    </row>
    <row r="4011" spans="1:7">
      <c r="A4011" s="4">
        <v>4010</v>
      </c>
      <c r="B4011" s="6" t="s">
        <v>5159</v>
      </c>
      <c r="C4011" s="12" t="s">
        <v>5160</v>
      </c>
      <c r="D4011" s="5">
        <v>4000000</v>
      </c>
      <c r="E4011" s="5">
        <v>4301000</v>
      </c>
      <c r="F4011" s="5">
        <v>4301000</v>
      </c>
      <c r="G4011" s="5"/>
    </row>
    <row r="4012" spans="1:7">
      <c r="A4012" s="4">
        <v>4011</v>
      </c>
      <c r="B4012" s="6" t="s">
        <v>983</v>
      </c>
      <c r="C4012" s="12" t="s">
        <v>5161</v>
      </c>
      <c r="D4012" s="5">
        <v>4000000</v>
      </c>
      <c r="E4012" s="5">
        <v>4046737</v>
      </c>
      <c r="F4012" s="5">
        <v>9413956</v>
      </c>
      <c r="G4012" s="5"/>
    </row>
    <row r="4013" spans="1:7">
      <c r="A4013" s="4">
        <v>4012</v>
      </c>
      <c r="B4013" s="6" t="s">
        <v>2535</v>
      </c>
      <c r="C4013" s="12" t="s">
        <v>5162</v>
      </c>
      <c r="D4013" s="5">
        <v>4000000</v>
      </c>
      <c r="E4013" s="5">
        <v>3816594</v>
      </c>
      <c r="F4013" s="5">
        <v>3816594</v>
      </c>
      <c r="G4013" s="5"/>
    </row>
    <row r="4014" spans="1:7">
      <c r="A4014" s="4">
        <v>4013</v>
      </c>
      <c r="B4014" s="6">
        <v>32154</v>
      </c>
      <c r="C4014" s="12" t="s">
        <v>5163</v>
      </c>
      <c r="D4014" s="5">
        <v>4000000</v>
      </c>
      <c r="E4014" s="5">
        <v>3468572</v>
      </c>
      <c r="F4014" s="5">
        <v>3468572</v>
      </c>
      <c r="G4014" s="5"/>
    </row>
    <row r="4015" spans="1:7">
      <c r="A4015" s="4">
        <v>4014</v>
      </c>
      <c r="B4015" s="6" t="s">
        <v>1717</v>
      </c>
      <c r="C4015" s="12" t="s">
        <v>5164</v>
      </c>
      <c r="D4015" s="5">
        <v>4000000</v>
      </c>
      <c r="E4015" s="5">
        <v>2922988</v>
      </c>
      <c r="F4015" s="5">
        <v>2922988</v>
      </c>
      <c r="G4015" s="5"/>
    </row>
    <row r="4016" spans="1:7">
      <c r="A4016" s="4">
        <v>4015</v>
      </c>
      <c r="B4016" s="6">
        <v>36442</v>
      </c>
      <c r="C4016" s="12" t="s">
        <v>5165</v>
      </c>
      <c r="D4016" s="5">
        <v>4000000</v>
      </c>
      <c r="E4016" s="5">
        <v>2793776</v>
      </c>
      <c r="F4016" s="5">
        <v>2793776</v>
      </c>
      <c r="G4016" s="5"/>
    </row>
    <row r="4017" spans="1:7">
      <c r="A4017" s="4">
        <v>4016</v>
      </c>
      <c r="B4017" s="6" t="s">
        <v>2164</v>
      </c>
      <c r="C4017" s="12" t="s">
        <v>5166</v>
      </c>
      <c r="D4017" s="5">
        <v>4000000</v>
      </c>
      <c r="E4017" s="5">
        <v>2672413</v>
      </c>
      <c r="F4017" s="5">
        <v>5966671</v>
      </c>
      <c r="G4017" s="5"/>
    </row>
    <row r="4018" spans="1:7">
      <c r="A4018" s="4">
        <v>4017</v>
      </c>
      <c r="B4018" s="6" t="s">
        <v>150</v>
      </c>
      <c r="C4018" s="12" t="s">
        <v>5167</v>
      </c>
      <c r="D4018" s="5">
        <v>4000000</v>
      </c>
      <c r="E4018" s="5">
        <v>2426851</v>
      </c>
      <c r="F4018" s="5">
        <v>3858964</v>
      </c>
      <c r="G4018" s="5"/>
    </row>
    <row r="4019" spans="1:7">
      <c r="A4019" s="4">
        <v>4018</v>
      </c>
      <c r="B4019" s="6" t="s">
        <v>100</v>
      </c>
      <c r="C4019" s="12" t="s">
        <v>5168</v>
      </c>
      <c r="D4019" s="5">
        <v>4000000</v>
      </c>
      <c r="E4019" s="5">
        <v>1430241</v>
      </c>
      <c r="F4019" s="5">
        <v>1989035</v>
      </c>
      <c r="G4019" s="5"/>
    </row>
    <row r="4020" spans="1:7">
      <c r="A4020" s="4">
        <v>4019</v>
      </c>
      <c r="B4020" s="6" t="s">
        <v>1269</v>
      </c>
      <c r="C4020" s="12" t="s">
        <v>5169</v>
      </c>
      <c r="D4020" s="5">
        <v>4000000</v>
      </c>
      <c r="E4020" s="5">
        <v>1328679</v>
      </c>
      <c r="F4020" s="5">
        <v>1919197</v>
      </c>
      <c r="G4020" s="5"/>
    </row>
    <row r="4021" spans="1:7">
      <c r="A4021" s="4">
        <v>4020</v>
      </c>
      <c r="B4021" s="6">
        <v>40666</v>
      </c>
      <c r="C4021" s="12" t="s">
        <v>5170</v>
      </c>
      <c r="D4021" s="5">
        <v>4000000</v>
      </c>
      <c r="E4021" s="5">
        <v>1065429</v>
      </c>
      <c r="F4021" s="5">
        <v>1983596</v>
      </c>
      <c r="G4021" s="5"/>
    </row>
    <row r="4022" spans="1:7">
      <c r="A4022" s="4">
        <v>4021</v>
      </c>
      <c r="B4022" s="6" t="s">
        <v>1551</v>
      </c>
      <c r="C4022" s="12" t="s">
        <v>5171</v>
      </c>
      <c r="D4022" s="5">
        <v>4000000</v>
      </c>
      <c r="E4022" s="5">
        <v>864959</v>
      </c>
      <c r="F4022" s="5">
        <v>973613</v>
      </c>
      <c r="G4022" s="5"/>
    </row>
    <row r="4023" spans="1:7">
      <c r="A4023" s="4">
        <v>4022</v>
      </c>
      <c r="B4023" s="6" t="s">
        <v>5172</v>
      </c>
      <c r="C4023" s="12" t="s">
        <v>5173</v>
      </c>
      <c r="D4023" s="5">
        <v>4000000</v>
      </c>
      <c r="E4023" s="5">
        <v>800000</v>
      </c>
      <c r="F4023" s="5">
        <v>800000</v>
      </c>
      <c r="G4023" s="5"/>
    </row>
    <row r="4024" spans="1:7">
      <c r="A4024" s="4">
        <v>4023</v>
      </c>
      <c r="B4024" s="6" t="s">
        <v>5174</v>
      </c>
      <c r="C4024" s="12" t="s">
        <v>5175</v>
      </c>
      <c r="D4024" s="5">
        <v>4000000</v>
      </c>
      <c r="E4024" s="5">
        <v>641054</v>
      </c>
      <c r="F4024" s="5">
        <v>4230426</v>
      </c>
      <c r="G4024" s="5"/>
    </row>
    <row r="4025" spans="1:7">
      <c r="A4025" s="4">
        <v>4024</v>
      </c>
      <c r="B4025" s="6" t="s">
        <v>2753</v>
      </c>
      <c r="C4025" s="12" t="s">
        <v>5176</v>
      </c>
      <c r="D4025" s="5">
        <v>4000000</v>
      </c>
      <c r="E4025" s="5">
        <v>563711</v>
      </c>
      <c r="F4025" s="5">
        <v>563711</v>
      </c>
      <c r="G4025" s="5"/>
    </row>
    <row r="4026" spans="1:7">
      <c r="A4026" s="4">
        <v>4025</v>
      </c>
      <c r="B4026" s="6" t="s">
        <v>1744</v>
      </c>
      <c r="C4026" s="12" t="s">
        <v>5177</v>
      </c>
      <c r="D4026" s="5">
        <v>4000000</v>
      </c>
      <c r="E4026" s="5">
        <v>399793</v>
      </c>
      <c r="F4026" s="5">
        <v>399793</v>
      </c>
      <c r="G4026" s="5"/>
    </row>
    <row r="4027" spans="1:7">
      <c r="A4027" s="4">
        <v>4026</v>
      </c>
      <c r="B4027" s="6">
        <v>41947</v>
      </c>
      <c r="C4027" s="12" t="s">
        <v>5178</v>
      </c>
      <c r="D4027" s="5">
        <v>4000000</v>
      </c>
      <c r="E4027" s="5">
        <v>373375</v>
      </c>
      <c r="F4027" s="5">
        <v>373375</v>
      </c>
      <c r="G4027" s="5"/>
    </row>
    <row r="4028" spans="1:7">
      <c r="A4028" s="4">
        <v>4027</v>
      </c>
      <c r="B4028" s="6">
        <v>32236</v>
      </c>
      <c r="C4028" s="12" t="s">
        <v>5179</v>
      </c>
      <c r="D4028" s="5">
        <v>4000000</v>
      </c>
      <c r="E4028" s="5">
        <v>354704</v>
      </c>
      <c r="F4028" s="5">
        <v>354704</v>
      </c>
      <c r="G4028" s="5"/>
    </row>
    <row r="4029" spans="1:7">
      <c r="A4029" s="4">
        <v>4028</v>
      </c>
      <c r="B4029" s="6">
        <v>35800</v>
      </c>
      <c r="C4029" s="12" t="s">
        <v>5180</v>
      </c>
      <c r="D4029" s="5">
        <v>4000000</v>
      </c>
      <c r="E4029" s="5">
        <v>302204</v>
      </c>
      <c r="F4029" s="5">
        <v>302204</v>
      </c>
      <c r="G4029" s="5"/>
    </row>
    <row r="4030" spans="1:7">
      <c r="A4030" s="4">
        <v>4029</v>
      </c>
      <c r="B4030" s="6">
        <v>40030</v>
      </c>
      <c r="C4030" s="12" t="s">
        <v>5181</v>
      </c>
      <c r="D4030" s="5">
        <v>4000000</v>
      </c>
      <c r="E4030" s="5">
        <v>294244</v>
      </c>
      <c r="F4030" s="5">
        <v>384244</v>
      </c>
      <c r="G4030" s="5"/>
    </row>
    <row r="4031" spans="1:7">
      <c r="A4031" s="4">
        <v>4030</v>
      </c>
      <c r="B4031" s="6">
        <v>36624</v>
      </c>
      <c r="C4031" s="12" t="s">
        <v>5182</v>
      </c>
      <c r="D4031" s="5">
        <v>4000000</v>
      </c>
      <c r="E4031" s="5">
        <v>267972</v>
      </c>
      <c r="F4031" s="5">
        <v>267972</v>
      </c>
      <c r="G4031" s="5"/>
    </row>
    <row r="4032" spans="1:7">
      <c r="A4032" s="4">
        <v>4031</v>
      </c>
      <c r="B4032" s="6" t="s">
        <v>2062</v>
      </c>
      <c r="C4032" s="12" t="s">
        <v>5183</v>
      </c>
      <c r="D4032" s="5">
        <v>4000000</v>
      </c>
      <c r="E4032" s="5">
        <v>185577</v>
      </c>
      <c r="F4032" s="5">
        <v>185577</v>
      </c>
      <c r="G4032" s="5"/>
    </row>
    <row r="4033" spans="1:7">
      <c r="A4033" s="4">
        <v>4032</v>
      </c>
      <c r="B4033" s="6">
        <v>42281</v>
      </c>
      <c r="C4033" s="12" t="s">
        <v>5184</v>
      </c>
      <c r="D4033" s="5">
        <v>4000000</v>
      </c>
      <c r="E4033" s="5">
        <v>155271</v>
      </c>
      <c r="F4033" s="5">
        <v>324218</v>
      </c>
      <c r="G4033" s="5"/>
    </row>
    <row r="4034" spans="1:7">
      <c r="A4034" s="4">
        <v>4033</v>
      </c>
      <c r="B4034" s="6" t="s">
        <v>2481</v>
      </c>
      <c r="C4034" s="12" t="s">
        <v>5185</v>
      </c>
      <c r="D4034" s="5">
        <v>4000000</v>
      </c>
      <c r="E4034" s="5">
        <v>154356</v>
      </c>
      <c r="F4034" s="5">
        <v>4854356</v>
      </c>
      <c r="G4034" s="5"/>
    </row>
    <row r="4035" spans="1:7">
      <c r="A4035" s="4">
        <v>4034</v>
      </c>
      <c r="B4035" s="6" t="s">
        <v>622</v>
      </c>
      <c r="C4035" s="12" t="s">
        <v>5186</v>
      </c>
      <c r="D4035" s="5">
        <v>4000000</v>
      </c>
      <c r="E4035" s="5">
        <v>146402</v>
      </c>
      <c r="F4035" s="5">
        <v>146402</v>
      </c>
      <c r="G4035" s="5"/>
    </row>
    <row r="4036" spans="1:7">
      <c r="A4036" s="4">
        <v>4035</v>
      </c>
      <c r="B4036" s="6">
        <v>40547</v>
      </c>
      <c r="C4036" s="12" t="s">
        <v>5187</v>
      </c>
      <c r="D4036" s="5">
        <v>4000000</v>
      </c>
      <c r="E4036" s="5">
        <v>120016</v>
      </c>
      <c r="F4036" s="5">
        <v>120016</v>
      </c>
      <c r="G4036" s="5"/>
    </row>
    <row r="4037" spans="1:7">
      <c r="A4037" s="4">
        <v>4036</v>
      </c>
      <c r="B4037" s="6" t="s">
        <v>644</v>
      </c>
      <c r="C4037" s="12" t="s">
        <v>5188</v>
      </c>
      <c r="D4037" s="5">
        <v>4000000</v>
      </c>
      <c r="E4037" s="5">
        <v>75078</v>
      </c>
      <c r="F4037" s="5">
        <v>75078</v>
      </c>
      <c r="G4037" s="5"/>
    </row>
    <row r="4038" spans="1:7">
      <c r="A4038" s="4">
        <v>4037</v>
      </c>
      <c r="B4038" s="6" t="s">
        <v>1238</v>
      </c>
      <c r="C4038" s="12" t="s">
        <v>5189</v>
      </c>
      <c r="D4038" s="5">
        <v>4000000</v>
      </c>
      <c r="E4038" s="5">
        <v>64359</v>
      </c>
      <c r="F4038" s="5">
        <v>64359</v>
      </c>
      <c r="G4038" s="5"/>
    </row>
    <row r="4039" spans="1:7">
      <c r="A4039" s="4">
        <v>4038</v>
      </c>
      <c r="B4039" s="6" t="s">
        <v>1052</v>
      </c>
      <c r="C4039" s="12" t="s">
        <v>5190</v>
      </c>
      <c r="D4039" s="5">
        <v>4000000</v>
      </c>
      <c r="E4039" s="5">
        <v>34145</v>
      </c>
      <c r="F4039" s="5">
        <v>34145</v>
      </c>
      <c r="G4039" s="5"/>
    </row>
    <row r="4040" spans="1:7">
      <c r="A4040" s="4">
        <v>4039</v>
      </c>
      <c r="B4040" s="6" t="s">
        <v>2000</v>
      </c>
      <c r="C4040" s="12" t="s">
        <v>5191</v>
      </c>
      <c r="D4040" s="5">
        <v>4000000</v>
      </c>
      <c r="E4040" s="5">
        <v>33245</v>
      </c>
      <c r="F4040" s="5">
        <v>679482</v>
      </c>
      <c r="G4040" s="5"/>
    </row>
    <row r="4041" spans="1:7">
      <c r="A4041" s="4">
        <v>4040</v>
      </c>
      <c r="B4041" s="6" t="s">
        <v>1056</v>
      </c>
      <c r="C4041" s="12" t="s">
        <v>5192</v>
      </c>
      <c r="D4041" s="5">
        <v>4000000</v>
      </c>
      <c r="E4041" s="5">
        <v>20620</v>
      </c>
      <c r="F4041" s="5">
        <v>760678</v>
      </c>
      <c r="G4041" s="5"/>
    </row>
    <row r="4042" spans="1:7">
      <c r="A4042" s="4">
        <v>4041</v>
      </c>
      <c r="B4042" s="6" t="s">
        <v>2138</v>
      </c>
      <c r="C4042" s="12" t="s">
        <v>5193</v>
      </c>
      <c r="D4042" s="5">
        <v>4000000</v>
      </c>
      <c r="E4042" s="5">
        <v>17639</v>
      </c>
      <c r="F4042" s="5">
        <v>17639</v>
      </c>
      <c r="G4042" s="5"/>
    </row>
    <row r="4043" spans="1:7">
      <c r="A4043" s="4">
        <v>4042</v>
      </c>
      <c r="B4043" s="6" t="s">
        <v>364</v>
      </c>
      <c r="C4043" s="12" t="s">
        <v>5194</v>
      </c>
      <c r="D4043" s="5">
        <v>4000000</v>
      </c>
      <c r="E4043" s="5">
        <v>12836</v>
      </c>
      <c r="F4043" s="5">
        <v>12836</v>
      </c>
      <c r="G4043" s="5"/>
    </row>
    <row r="4044" spans="1:7">
      <c r="A4044" s="4">
        <v>4043</v>
      </c>
      <c r="B4044" s="6" t="s">
        <v>307</v>
      </c>
      <c r="C4044" s="12" t="s">
        <v>5195</v>
      </c>
      <c r="D4044" s="5">
        <v>4000000</v>
      </c>
      <c r="E4044" s="5">
        <v>9120</v>
      </c>
      <c r="F4044" s="5">
        <v>978527</v>
      </c>
      <c r="G4044" s="5"/>
    </row>
    <row r="4045" spans="1:7">
      <c r="A4045" s="4">
        <v>4044</v>
      </c>
      <c r="B4045" s="6" t="s">
        <v>3614</v>
      </c>
      <c r="C4045" s="12" t="s">
        <v>5196</v>
      </c>
      <c r="D4045" s="5">
        <v>4000000</v>
      </c>
      <c r="E4045" s="5">
        <v>4327</v>
      </c>
      <c r="F4045" s="5">
        <v>4327</v>
      </c>
      <c r="G4045" s="5"/>
    </row>
    <row r="4046" spans="1:7">
      <c r="A4046" s="4">
        <v>4045</v>
      </c>
      <c r="B4046" s="6" t="s">
        <v>2489</v>
      </c>
      <c r="C4046" s="12" t="s">
        <v>5197</v>
      </c>
      <c r="D4046" s="5">
        <v>4000000</v>
      </c>
      <c r="E4046" s="4">
        <v>0</v>
      </c>
      <c r="F4046" s="5">
        <v>4454853</v>
      </c>
      <c r="G4046" s="5"/>
    </row>
    <row r="4047" spans="1:7">
      <c r="A4047" s="4">
        <v>4046</v>
      </c>
      <c r="B4047" s="6" t="s">
        <v>5198</v>
      </c>
      <c r="C4047" s="12" t="s">
        <v>5199</v>
      </c>
      <c r="D4047" s="5">
        <v>4000000</v>
      </c>
      <c r="E4047" s="4">
        <v>0</v>
      </c>
      <c r="F4047" s="5">
        <v>442550</v>
      </c>
      <c r="G4047" s="5"/>
    </row>
    <row r="4048" spans="1:7">
      <c r="A4048" s="4">
        <v>4047</v>
      </c>
      <c r="B4048" s="6" t="s">
        <v>2491</v>
      </c>
      <c r="C4048" s="12" t="s">
        <v>5200</v>
      </c>
      <c r="D4048" s="5">
        <v>4000000</v>
      </c>
      <c r="E4048" s="4">
        <v>0</v>
      </c>
      <c r="F4048" s="5">
        <v>63180</v>
      </c>
      <c r="G4048" s="5"/>
    </row>
    <row r="4049" spans="1:7">
      <c r="A4049" s="4">
        <v>4048</v>
      </c>
      <c r="B4049" s="6">
        <v>40914</v>
      </c>
      <c r="C4049" s="12" t="s">
        <v>5201</v>
      </c>
      <c r="D4049" s="5">
        <v>4000000</v>
      </c>
      <c r="E4049" s="4">
        <v>0</v>
      </c>
      <c r="F4049" s="5">
        <v>12302</v>
      </c>
      <c r="G4049" s="5"/>
    </row>
    <row r="4050" spans="1:7">
      <c r="A4050" s="4">
        <v>4049</v>
      </c>
      <c r="B4050" s="6">
        <v>26553</v>
      </c>
      <c r="C4050" s="12">
        <v>1776</v>
      </c>
      <c r="D4050" s="5">
        <v>4000000</v>
      </c>
      <c r="E4050" s="4">
        <v>0</v>
      </c>
      <c r="F4050" s="4">
        <v>0</v>
      </c>
    </row>
    <row r="4051" spans="1:7">
      <c r="A4051" s="4">
        <v>4050</v>
      </c>
      <c r="B4051" s="6">
        <v>10959</v>
      </c>
      <c r="C4051" s="12" t="s">
        <v>5202</v>
      </c>
      <c r="D4051" s="5">
        <v>4000000</v>
      </c>
      <c r="E4051" s="4">
        <v>0</v>
      </c>
      <c r="F4051" s="4">
        <v>0</v>
      </c>
    </row>
    <row r="4052" spans="1:7">
      <c r="A4052" s="4">
        <v>4051</v>
      </c>
      <c r="B4052" s="6" t="s">
        <v>2025</v>
      </c>
      <c r="C4052" s="12" t="s">
        <v>5203</v>
      </c>
      <c r="D4052" s="5">
        <v>4000000</v>
      </c>
      <c r="E4052" s="4">
        <v>0</v>
      </c>
      <c r="F4052" s="4">
        <v>0</v>
      </c>
    </row>
    <row r="4053" spans="1:7">
      <c r="A4053" s="4">
        <v>4052</v>
      </c>
      <c r="B4053" s="6">
        <v>41163</v>
      </c>
      <c r="C4053" s="12" t="s">
        <v>5204</v>
      </c>
      <c r="D4053" s="5">
        <v>4000000</v>
      </c>
      <c r="E4053" s="4">
        <v>0</v>
      </c>
      <c r="F4053" s="4">
        <v>0</v>
      </c>
    </row>
    <row r="4054" spans="1:7">
      <c r="A4054" s="4">
        <v>4053</v>
      </c>
      <c r="B4054" s="6" t="s">
        <v>828</v>
      </c>
      <c r="C4054" s="12" t="s">
        <v>5205</v>
      </c>
      <c r="D4054" s="5">
        <v>4000000</v>
      </c>
      <c r="E4054" s="4">
        <v>0</v>
      </c>
      <c r="F4054" s="4">
        <v>0</v>
      </c>
    </row>
    <row r="4055" spans="1:7">
      <c r="A4055" s="4">
        <v>4054</v>
      </c>
      <c r="B4055" s="6" t="s">
        <v>815</v>
      </c>
      <c r="C4055" s="12" t="s">
        <v>5206</v>
      </c>
      <c r="D4055" s="5">
        <v>4000000</v>
      </c>
      <c r="E4055" s="4">
        <v>0</v>
      </c>
      <c r="F4055" s="4">
        <v>0</v>
      </c>
    </row>
    <row r="4056" spans="1:7">
      <c r="A4056" s="4">
        <v>4055</v>
      </c>
      <c r="B4056" s="6">
        <v>41950</v>
      </c>
      <c r="C4056" s="12" t="s">
        <v>5207</v>
      </c>
      <c r="D4056" s="5">
        <v>4000000</v>
      </c>
      <c r="E4056" s="4">
        <v>0</v>
      </c>
      <c r="F4056" s="4">
        <v>0</v>
      </c>
    </row>
    <row r="4057" spans="1:7">
      <c r="A4057" s="4">
        <v>4056</v>
      </c>
      <c r="B4057" s="6" t="s">
        <v>828</v>
      </c>
      <c r="C4057" s="12" t="s">
        <v>5208</v>
      </c>
      <c r="D4057" s="5">
        <v>4000000</v>
      </c>
      <c r="E4057" s="4">
        <v>0</v>
      </c>
      <c r="F4057" s="4">
        <v>0</v>
      </c>
    </row>
    <row r="4058" spans="1:7">
      <c r="A4058" s="4">
        <v>4057</v>
      </c>
      <c r="B4058" s="6">
        <v>42225</v>
      </c>
      <c r="C4058" s="12" t="s">
        <v>5209</v>
      </c>
      <c r="D4058" s="5">
        <v>4000000</v>
      </c>
      <c r="E4058" s="4">
        <v>0</v>
      </c>
      <c r="F4058" s="4">
        <v>0</v>
      </c>
    </row>
    <row r="4059" spans="1:7">
      <c r="A4059" s="4">
        <v>4058</v>
      </c>
      <c r="B4059" s="6" t="s">
        <v>5210</v>
      </c>
      <c r="C4059" s="12" t="s">
        <v>5211</v>
      </c>
      <c r="D4059" s="5">
        <v>3900000</v>
      </c>
      <c r="E4059" s="5">
        <v>198680470</v>
      </c>
      <c r="F4059" s="5">
        <v>390525192</v>
      </c>
      <c r="G4059" s="5"/>
    </row>
    <row r="4060" spans="1:7">
      <c r="A4060" s="4">
        <v>4059</v>
      </c>
      <c r="B4060" s="6">
        <v>24453</v>
      </c>
      <c r="C4060" s="12" t="s">
        <v>5212</v>
      </c>
      <c r="D4060" s="5">
        <v>3900000</v>
      </c>
      <c r="E4060" s="5">
        <v>28350000</v>
      </c>
      <c r="F4060" s="5">
        <v>28350000</v>
      </c>
      <c r="G4060" s="5"/>
    </row>
    <row r="4061" spans="1:7">
      <c r="A4061" s="4">
        <v>4060</v>
      </c>
      <c r="B4061" s="6" t="s">
        <v>5213</v>
      </c>
      <c r="C4061" s="12" t="s">
        <v>565</v>
      </c>
      <c r="D4061" s="5">
        <v>3900000</v>
      </c>
      <c r="E4061" s="5">
        <v>9000000</v>
      </c>
      <c r="F4061" s="5">
        <v>9000000</v>
      </c>
      <c r="G4061" s="5"/>
    </row>
    <row r="4062" spans="1:7">
      <c r="A4062" s="4">
        <v>4061</v>
      </c>
      <c r="B4062" s="6">
        <v>27760</v>
      </c>
      <c r="C4062" s="12" t="s">
        <v>5214</v>
      </c>
      <c r="D4062" s="5">
        <v>3800000</v>
      </c>
      <c r="E4062" s="5">
        <v>23689877</v>
      </c>
      <c r="F4062" s="5">
        <v>23689877</v>
      </c>
      <c r="G4062" s="5"/>
    </row>
    <row r="4063" spans="1:7">
      <c r="A4063" s="4">
        <v>4062</v>
      </c>
      <c r="B4063" s="6" t="s">
        <v>434</v>
      </c>
      <c r="C4063" s="12" t="s">
        <v>5215</v>
      </c>
      <c r="D4063" s="5">
        <v>3800000</v>
      </c>
      <c r="E4063" s="5">
        <v>41914</v>
      </c>
      <c r="F4063" s="5">
        <v>41914</v>
      </c>
      <c r="G4063" s="5"/>
    </row>
    <row r="4064" spans="1:7">
      <c r="A4064" s="4">
        <v>4063</v>
      </c>
      <c r="B4064" s="6" t="s">
        <v>2097</v>
      </c>
      <c r="C4064" s="12" t="s">
        <v>5216</v>
      </c>
      <c r="D4064" s="5">
        <v>3800000</v>
      </c>
      <c r="E4064" s="5">
        <v>20930</v>
      </c>
      <c r="F4064" s="5">
        <v>340930</v>
      </c>
      <c r="G4064" s="5"/>
    </row>
    <row r="4065" spans="1:7">
      <c r="A4065" s="4">
        <v>4064</v>
      </c>
      <c r="B4065" s="6">
        <v>23927</v>
      </c>
      <c r="C4065" s="12" t="s">
        <v>5217</v>
      </c>
      <c r="D4065" s="5">
        <v>3800000</v>
      </c>
      <c r="E4065" s="5">
        <v>14873</v>
      </c>
      <c r="F4065" s="5">
        <v>14873</v>
      </c>
      <c r="G4065" s="5"/>
    </row>
    <row r="4066" spans="1:7">
      <c r="A4066" s="4">
        <v>4065</v>
      </c>
      <c r="B4066" s="6" t="s">
        <v>5218</v>
      </c>
      <c r="C4066" s="12" t="s">
        <v>5219</v>
      </c>
      <c r="D4066" s="5">
        <v>3768785</v>
      </c>
      <c r="E4066" s="5">
        <v>8000000</v>
      </c>
      <c r="F4066" s="5">
        <v>8000000</v>
      </c>
      <c r="G4066" s="5"/>
    </row>
    <row r="4067" spans="1:7">
      <c r="A4067" s="4">
        <v>4066</v>
      </c>
      <c r="B4067" s="6">
        <v>39029</v>
      </c>
      <c r="C4067" s="12" t="s">
        <v>5220</v>
      </c>
      <c r="D4067" s="5">
        <v>3750000</v>
      </c>
      <c r="E4067" s="5">
        <v>539285</v>
      </c>
      <c r="F4067" s="5">
        <v>1178175</v>
      </c>
      <c r="G4067" s="5"/>
    </row>
    <row r="4068" spans="1:7">
      <c r="A4068" s="4">
        <v>4067</v>
      </c>
      <c r="B4068" s="6">
        <v>40309</v>
      </c>
      <c r="C4068" s="12" t="s">
        <v>5221</v>
      </c>
      <c r="D4068" s="5">
        <v>3750000</v>
      </c>
      <c r="E4068" s="5">
        <v>310007</v>
      </c>
      <c r="F4068" s="5">
        <v>2436111</v>
      </c>
      <c r="G4068" s="5"/>
    </row>
    <row r="4069" spans="1:7">
      <c r="A4069" s="4">
        <v>4068</v>
      </c>
      <c r="B4069" s="6" t="s">
        <v>732</v>
      </c>
      <c r="C4069" s="12" t="s">
        <v>5222</v>
      </c>
      <c r="D4069" s="5">
        <v>3750000</v>
      </c>
      <c r="E4069" s="5">
        <v>44462</v>
      </c>
      <c r="F4069" s="5">
        <v>44462</v>
      </c>
      <c r="G4069" s="5"/>
    </row>
    <row r="4070" spans="1:7">
      <c r="A4070" s="4">
        <v>4069</v>
      </c>
      <c r="B4070" s="6" t="s">
        <v>5223</v>
      </c>
      <c r="C4070" s="12" t="s">
        <v>5224</v>
      </c>
      <c r="D4070" s="5">
        <v>3716946</v>
      </c>
      <c r="E4070" s="5">
        <v>3500000</v>
      </c>
      <c r="F4070" s="5">
        <v>5000000</v>
      </c>
      <c r="G4070" s="5"/>
    </row>
    <row r="4071" spans="1:7">
      <c r="A4071" s="4">
        <v>4070</v>
      </c>
      <c r="B4071" s="6">
        <v>17533</v>
      </c>
      <c r="C4071" s="12" t="s">
        <v>5225</v>
      </c>
      <c r="D4071" s="5">
        <v>3700000</v>
      </c>
      <c r="E4071" s="5">
        <v>2956000</v>
      </c>
      <c r="F4071" s="5">
        <v>2956000</v>
      </c>
      <c r="G4071" s="5"/>
    </row>
    <row r="4072" spans="1:7">
      <c r="A4072" s="4">
        <v>4071</v>
      </c>
      <c r="B4072" s="6" t="s">
        <v>5226</v>
      </c>
      <c r="C4072" s="12" t="s">
        <v>5227</v>
      </c>
      <c r="D4072" s="5">
        <v>3700000</v>
      </c>
      <c r="E4072" s="5">
        <v>2730296</v>
      </c>
      <c r="F4072" s="5">
        <v>13447998</v>
      </c>
      <c r="G4072" s="5"/>
    </row>
    <row r="4073" spans="1:7">
      <c r="A4073" s="4">
        <v>4072</v>
      </c>
      <c r="B4073" s="6">
        <v>38787</v>
      </c>
      <c r="C4073" s="12" t="s">
        <v>1837</v>
      </c>
      <c r="D4073" s="5">
        <v>3700000</v>
      </c>
      <c r="E4073" s="5">
        <v>26403</v>
      </c>
      <c r="F4073" s="5">
        <v>3355048</v>
      </c>
      <c r="G4073" s="5"/>
    </row>
    <row r="4074" spans="1:7">
      <c r="A4074" s="4">
        <v>4073</v>
      </c>
      <c r="B4074" s="6" t="s">
        <v>5228</v>
      </c>
      <c r="C4074" s="12" t="s">
        <v>5229</v>
      </c>
      <c r="D4074" s="5">
        <v>3600000</v>
      </c>
      <c r="E4074" s="5">
        <v>44785053</v>
      </c>
      <c r="F4074" s="5">
        <v>44785053</v>
      </c>
      <c r="G4074" s="5"/>
    </row>
    <row r="4075" spans="1:7">
      <c r="A4075" s="4">
        <v>4074</v>
      </c>
      <c r="B4075" s="6">
        <v>29318</v>
      </c>
      <c r="C4075" s="12" t="s">
        <v>5230</v>
      </c>
      <c r="D4075" s="5">
        <v>3500000</v>
      </c>
      <c r="E4075" s="5">
        <v>83453539</v>
      </c>
      <c r="F4075" s="5">
        <v>83453539</v>
      </c>
      <c r="G4075" s="5"/>
    </row>
    <row r="4076" spans="1:7">
      <c r="A4076" s="4">
        <v>4075</v>
      </c>
      <c r="B4076" s="6">
        <v>25569</v>
      </c>
      <c r="C4076" s="12" t="s">
        <v>5231</v>
      </c>
      <c r="D4076" s="5">
        <v>3500000</v>
      </c>
      <c r="E4076" s="5">
        <v>81600000</v>
      </c>
      <c r="F4076" s="5">
        <v>81600000</v>
      </c>
      <c r="G4076" s="5"/>
    </row>
    <row r="4077" spans="1:7">
      <c r="A4077" s="4">
        <v>4076</v>
      </c>
      <c r="B4077" s="6" t="s">
        <v>5232</v>
      </c>
      <c r="C4077" s="12" t="s">
        <v>5233</v>
      </c>
      <c r="D4077" s="5">
        <v>3500000</v>
      </c>
      <c r="E4077" s="5">
        <v>45950122</v>
      </c>
      <c r="F4077" s="5">
        <v>257938649</v>
      </c>
      <c r="G4077" s="5"/>
    </row>
    <row r="4078" spans="1:7">
      <c r="A4078" s="4">
        <v>4077</v>
      </c>
      <c r="B4078" s="6" t="s">
        <v>5234</v>
      </c>
      <c r="C4078" s="12" t="s">
        <v>5235</v>
      </c>
      <c r="D4078" s="5">
        <v>3500000</v>
      </c>
      <c r="E4078" s="5">
        <v>27731527</v>
      </c>
      <c r="F4078" s="5">
        <v>27731527</v>
      </c>
      <c r="G4078" s="5"/>
    </row>
    <row r="4079" spans="1:7">
      <c r="A4079" s="4">
        <v>4078</v>
      </c>
      <c r="B4079" s="6" t="s">
        <v>5236</v>
      </c>
      <c r="C4079" s="12" t="s">
        <v>5237</v>
      </c>
      <c r="D4079" s="5">
        <v>3500000</v>
      </c>
      <c r="E4079" s="5">
        <v>27467564</v>
      </c>
      <c r="F4079" s="5">
        <v>27936778</v>
      </c>
      <c r="G4079" s="5"/>
    </row>
    <row r="4080" spans="1:7">
      <c r="A4080" s="4">
        <v>4079</v>
      </c>
      <c r="B4080" s="6" t="s">
        <v>3093</v>
      </c>
      <c r="C4080" s="12" t="s">
        <v>5238</v>
      </c>
      <c r="D4080" s="5">
        <v>3500000</v>
      </c>
      <c r="E4080" s="5">
        <v>25138705</v>
      </c>
      <c r="F4080" s="5">
        <v>40454520</v>
      </c>
      <c r="G4080" s="5"/>
    </row>
    <row r="4081" spans="1:7">
      <c r="A4081" s="4">
        <v>4080</v>
      </c>
      <c r="B4081" s="6">
        <v>37419</v>
      </c>
      <c r="C4081" s="12" t="s">
        <v>5239</v>
      </c>
      <c r="D4081" s="5">
        <v>3500000</v>
      </c>
      <c r="E4081" s="5">
        <v>17504595</v>
      </c>
      <c r="F4081" s="5">
        <v>18495444</v>
      </c>
      <c r="G4081" s="5"/>
    </row>
    <row r="4082" spans="1:7">
      <c r="A4082" s="4">
        <v>4081</v>
      </c>
      <c r="B4082" s="6" t="s">
        <v>3614</v>
      </c>
      <c r="C4082" s="12" t="s">
        <v>5240</v>
      </c>
      <c r="D4082" s="5">
        <v>3500000</v>
      </c>
      <c r="E4082" s="5">
        <v>17418667</v>
      </c>
      <c r="F4082" s="5">
        <v>27704111</v>
      </c>
      <c r="G4082" s="5"/>
    </row>
    <row r="4083" spans="1:7">
      <c r="A4083" s="4">
        <v>4082</v>
      </c>
      <c r="B4083" s="6">
        <v>31782</v>
      </c>
      <c r="C4083" s="12" t="s">
        <v>5241</v>
      </c>
      <c r="D4083" s="5">
        <v>3500000</v>
      </c>
      <c r="E4083" s="5">
        <v>14000000</v>
      </c>
      <c r="F4083" s="5">
        <v>14000000</v>
      </c>
      <c r="G4083" s="5"/>
    </row>
    <row r="4084" spans="1:7">
      <c r="A4084" s="4">
        <v>4083</v>
      </c>
      <c r="B4084" s="6">
        <v>24473</v>
      </c>
      <c r="C4084" s="12" t="s">
        <v>5242</v>
      </c>
      <c r="D4084" s="5">
        <v>3500000</v>
      </c>
      <c r="E4084" s="5">
        <v>13000000</v>
      </c>
      <c r="F4084" s="5">
        <v>13007551</v>
      </c>
      <c r="G4084" s="5"/>
    </row>
    <row r="4085" spans="1:7">
      <c r="A4085" s="4">
        <v>4084</v>
      </c>
      <c r="B4085" s="6">
        <v>21551</v>
      </c>
      <c r="C4085" s="12" t="s">
        <v>5243</v>
      </c>
      <c r="D4085" s="5">
        <v>3500000</v>
      </c>
      <c r="E4085" s="5">
        <v>12800000</v>
      </c>
      <c r="F4085" s="5">
        <v>12800000</v>
      </c>
      <c r="G4085" s="5"/>
    </row>
    <row r="4086" spans="1:7">
      <c r="A4086" s="4">
        <v>4085</v>
      </c>
      <c r="B4086" s="6" t="s">
        <v>5244</v>
      </c>
      <c r="C4086" s="12" t="s">
        <v>5245</v>
      </c>
      <c r="D4086" s="5">
        <v>3500000</v>
      </c>
      <c r="E4086" s="5">
        <v>12600000</v>
      </c>
      <c r="F4086" s="5">
        <v>12600000</v>
      </c>
      <c r="G4086" s="5"/>
    </row>
    <row r="4087" spans="1:7">
      <c r="A4087" s="4">
        <v>4086</v>
      </c>
      <c r="B4087" s="6" t="s">
        <v>5246</v>
      </c>
      <c r="C4087" s="12" t="s">
        <v>5247</v>
      </c>
      <c r="D4087" s="5">
        <v>3500000</v>
      </c>
      <c r="E4087" s="5">
        <v>12000000</v>
      </c>
      <c r="F4087" s="5">
        <v>12000000</v>
      </c>
      <c r="G4087" s="5"/>
    </row>
    <row r="4088" spans="1:7">
      <c r="A4088" s="4">
        <v>4087</v>
      </c>
      <c r="B4088" s="6" t="s">
        <v>5248</v>
      </c>
      <c r="C4088" s="12" t="s">
        <v>5249</v>
      </c>
      <c r="D4088" s="5">
        <v>3500000</v>
      </c>
      <c r="E4088" s="5">
        <v>10317779</v>
      </c>
      <c r="F4088" s="5">
        <v>10317779</v>
      </c>
      <c r="G4088" s="5"/>
    </row>
    <row r="4089" spans="1:7">
      <c r="A4089" s="4">
        <v>4088</v>
      </c>
      <c r="B4089" s="6" t="s">
        <v>1910</v>
      </c>
      <c r="C4089" s="12" t="s">
        <v>5250</v>
      </c>
      <c r="D4089" s="5">
        <v>3500000</v>
      </c>
      <c r="E4089" s="5">
        <v>9482579</v>
      </c>
      <c r="F4089" s="5">
        <v>13795053</v>
      </c>
      <c r="G4089" s="5"/>
    </row>
    <row r="4090" spans="1:7">
      <c r="A4090" s="4">
        <v>4089</v>
      </c>
      <c r="B4090" s="6">
        <v>29221</v>
      </c>
      <c r="C4090" s="12" t="s">
        <v>5251</v>
      </c>
      <c r="D4090" s="5">
        <v>3500000</v>
      </c>
      <c r="E4090" s="5">
        <v>8000000</v>
      </c>
      <c r="F4090" s="5">
        <v>8000000</v>
      </c>
      <c r="G4090" s="5"/>
    </row>
    <row r="4091" spans="1:7">
      <c r="A4091" s="4">
        <v>4090</v>
      </c>
      <c r="B4091" s="6">
        <v>35957</v>
      </c>
      <c r="C4091" s="12" t="s">
        <v>5252</v>
      </c>
      <c r="D4091" s="5">
        <v>3500000</v>
      </c>
      <c r="E4091" s="5">
        <v>6451628</v>
      </c>
      <c r="F4091" s="5">
        <v>6451628</v>
      </c>
      <c r="G4091" s="5"/>
    </row>
    <row r="4092" spans="1:7">
      <c r="A4092" s="4">
        <v>4091</v>
      </c>
      <c r="B4092" s="6" t="s">
        <v>2538</v>
      </c>
      <c r="C4092" s="12" t="s">
        <v>5253</v>
      </c>
      <c r="D4092" s="5">
        <v>3500000</v>
      </c>
      <c r="E4092" s="5">
        <v>6391436</v>
      </c>
      <c r="F4092" s="5">
        <v>40527719</v>
      </c>
      <c r="G4092" s="5"/>
    </row>
    <row r="4093" spans="1:7">
      <c r="A4093" s="4">
        <v>4092</v>
      </c>
      <c r="B4093" s="6" t="s">
        <v>5254</v>
      </c>
      <c r="C4093" s="12" t="s">
        <v>5255</v>
      </c>
      <c r="D4093" s="5">
        <v>3500000</v>
      </c>
      <c r="E4093" s="5">
        <v>5923044</v>
      </c>
      <c r="F4093" s="5">
        <v>5923044</v>
      </c>
      <c r="G4093" s="5"/>
    </row>
    <row r="4094" spans="1:7">
      <c r="A4094" s="4">
        <v>4093</v>
      </c>
      <c r="B4094" s="6">
        <v>31113</v>
      </c>
      <c r="C4094" s="12" t="s">
        <v>3420</v>
      </c>
      <c r="D4094" s="5">
        <v>3500000</v>
      </c>
      <c r="E4094" s="5">
        <v>5804262</v>
      </c>
      <c r="F4094" s="5">
        <v>34004262</v>
      </c>
      <c r="G4094" s="5"/>
    </row>
    <row r="4095" spans="1:7">
      <c r="A4095" s="4">
        <v>4094</v>
      </c>
      <c r="B4095" s="6" t="s">
        <v>614</v>
      </c>
      <c r="C4095" s="12" t="s">
        <v>5256</v>
      </c>
      <c r="D4095" s="5">
        <v>3500000</v>
      </c>
      <c r="E4095" s="5">
        <v>3293258</v>
      </c>
      <c r="F4095" s="5">
        <v>3293258</v>
      </c>
      <c r="G4095" s="5"/>
    </row>
    <row r="4096" spans="1:7">
      <c r="A4096" s="4">
        <v>4095</v>
      </c>
      <c r="B4096" s="6" t="s">
        <v>5257</v>
      </c>
      <c r="C4096" s="12" t="s">
        <v>5258</v>
      </c>
      <c r="D4096" s="5">
        <v>3500000</v>
      </c>
      <c r="E4096" s="5">
        <v>886410</v>
      </c>
      <c r="F4096" s="5">
        <v>886410</v>
      </c>
      <c r="G4096" s="5"/>
    </row>
    <row r="4097" spans="1:7">
      <c r="A4097" s="4">
        <v>4096</v>
      </c>
      <c r="B4097" s="6">
        <v>40822</v>
      </c>
      <c r="C4097" s="12" t="s">
        <v>5259</v>
      </c>
      <c r="D4097" s="5">
        <v>3500000</v>
      </c>
      <c r="E4097" s="5">
        <v>253444</v>
      </c>
      <c r="F4097" s="5">
        <v>5706638</v>
      </c>
      <c r="G4097" s="5"/>
    </row>
    <row r="4098" spans="1:7">
      <c r="A4098" s="4">
        <v>4097</v>
      </c>
      <c r="B4098" s="6" t="s">
        <v>1553</v>
      </c>
      <c r="C4098" s="12" t="s">
        <v>5260</v>
      </c>
      <c r="D4098" s="5">
        <v>3500000</v>
      </c>
      <c r="E4098" s="5">
        <v>221096</v>
      </c>
      <c r="F4098" s="5">
        <v>221096</v>
      </c>
      <c r="G4098" s="5"/>
    </row>
    <row r="4099" spans="1:7">
      <c r="A4099" s="4">
        <v>4098</v>
      </c>
      <c r="B4099" s="6">
        <v>42583</v>
      </c>
      <c r="C4099" s="12" t="s">
        <v>5261</v>
      </c>
      <c r="D4099" s="5">
        <v>3500000</v>
      </c>
      <c r="E4099" s="5">
        <v>182695</v>
      </c>
      <c r="F4099" s="5">
        <v>182695</v>
      </c>
      <c r="G4099" s="5"/>
    </row>
    <row r="4100" spans="1:7">
      <c r="A4100" s="4">
        <v>4099</v>
      </c>
      <c r="B4100" s="6" t="s">
        <v>1815</v>
      </c>
      <c r="C4100" s="12" t="s">
        <v>5262</v>
      </c>
      <c r="D4100" s="5">
        <v>3500000</v>
      </c>
      <c r="E4100" s="5">
        <v>107492</v>
      </c>
      <c r="F4100" s="5">
        <v>113783</v>
      </c>
      <c r="G4100" s="5"/>
    </row>
    <row r="4101" spans="1:7">
      <c r="A4101" s="4">
        <v>4100</v>
      </c>
      <c r="B4101" s="6" t="s">
        <v>2090</v>
      </c>
      <c r="C4101" s="12" t="s">
        <v>5263</v>
      </c>
      <c r="D4101" s="5">
        <v>3500000</v>
      </c>
      <c r="E4101" s="5">
        <v>96793</v>
      </c>
      <c r="F4101" s="5">
        <v>96793</v>
      </c>
      <c r="G4101" s="5"/>
    </row>
    <row r="4102" spans="1:7">
      <c r="A4102" s="4">
        <v>4101</v>
      </c>
      <c r="B4102" s="6">
        <v>42435</v>
      </c>
      <c r="C4102" s="12" t="s">
        <v>5264</v>
      </c>
      <c r="D4102" s="5">
        <v>3500000</v>
      </c>
      <c r="E4102" s="5">
        <v>29233</v>
      </c>
      <c r="F4102" s="5">
        <v>29233</v>
      </c>
      <c r="G4102" s="5"/>
    </row>
    <row r="4103" spans="1:7">
      <c r="A4103" s="4">
        <v>4102</v>
      </c>
      <c r="B4103" s="6" t="s">
        <v>2576</v>
      </c>
      <c r="C4103" s="12" t="s">
        <v>5265</v>
      </c>
      <c r="D4103" s="5">
        <v>3500000</v>
      </c>
      <c r="E4103" s="5">
        <v>27349</v>
      </c>
      <c r="F4103" s="5">
        <v>1396395</v>
      </c>
      <c r="G4103" s="5"/>
    </row>
    <row r="4104" spans="1:7">
      <c r="A4104" s="4">
        <v>4103</v>
      </c>
      <c r="B4104" s="6" t="s">
        <v>1516</v>
      </c>
      <c r="C4104" s="12" t="s">
        <v>5266</v>
      </c>
      <c r="D4104" s="5">
        <v>3500000</v>
      </c>
      <c r="E4104" s="5">
        <v>9871</v>
      </c>
      <c r="F4104" s="5">
        <v>9871</v>
      </c>
      <c r="G4104" s="5"/>
    </row>
    <row r="4105" spans="1:7">
      <c r="A4105" s="4">
        <v>4104</v>
      </c>
      <c r="B4105" s="6" t="s">
        <v>5267</v>
      </c>
      <c r="C4105" s="12" t="s">
        <v>5268</v>
      </c>
      <c r="D4105" s="5">
        <v>3500000</v>
      </c>
      <c r="E4105" s="4">
        <v>0</v>
      </c>
      <c r="F4105" s="4">
        <v>0</v>
      </c>
    </row>
    <row r="4106" spans="1:7">
      <c r="A4106" s="4">
        <v>4105</v>
      </c>
      <c r="B4106" s="6">
        <v>38727</v>
      </c>
      <c r="C4106" s="12" t="s">
        <v>5269</v>
      </c>
      <c r="D4106" s="5">
        <v>3500000</v>
      </c>
      <c r="E4106" s="4">
        <v>0</v>
      </c>
      <c r="F4106" s="4">
        <v>0</v>
      </c>
    </row>
    <row r="4107" spans="1:7">
      <c r="A4107" s="4">
        <v>4106</v>
      </c>
      <c r="B4107" s="6" t="s">
        <v>5270</v>
      </c>
      <c r="C4107" s="14">
        <v>9.2361111111111116E-2</v>
      </c>
      <c r="D4107" s="5">
        <v>3500000</v>
      </c>
      <c r="E4107" s="4">
        <v>0</v>
      </c>
      <c r="F4107" s="4">
        <v>0</v>
      </c>
    </row>
    <row r="4108" spans="1:7">
      <c r="A4108" s="4">
        <v>4107</v>
      </c>
      <c r="B4108" s="6" t="s">
        <v>5271</v>
      </c>
      <c r="C4108" s="12" t="s">
        <v>5272</v>
      </c>
      <c r="D4108" s="5">
        <v>3500000</v>
      </c>
      <c r="E4108" s="4">
        <v>0</v>
      </c>
      <c r="F4108" s="4">
        <v>0</v>
      </c>
    </row>
    <row r="4109" spans="1:7">
      <c r="A4109" s="4">
        <v>4108</v>
      </c>
      <c r="B4109" s="6">
        <v>41946</v>
      </c>
      <c r="C4109" s="12" t="s">
        <v>5273</v>
      </c>
      <c r="D4109" s="5">
        <v>3500000</v>
      </c>
      <c r="E4109" s="4">
        <v>0</v>
      </c>
      <c r="F4109" s="4">
        <v>0</v>
      </c>
    </row>
    <row r="4110" spans="1:7">
      <c r="A4110" s="4">
        <v>4109</v>
      </c>
      <c r="B4110" s="6">
        <v>41732</v>
      </c>
      <c r="C4110" s="12" t="s">
        <v>5274</v>
      </c>
      <c r="D4110" s="5">
        <v>3500000</v>
      </c>
      <c r="E4110" s="4">
        <v>0</v>
      </c>
      <c r="F4110" s="4">
        <v>0</v>
      </c>
    </row>
    <row r="4111" spans="1:7">
      <c r="A4111" s="4">
        <v>4110</v>
      </c>
      <c r="B4111" s="6">
        <v>42130</v>
      </c>
      <c r="C4111" s="12" t="s">
        <v>5275</v>
      </c>
      <c r="D4111" s="5">
        <v>3500000</v>
      </c>
      <c r="E4111" s="4">
        <v>0</v>
      </c>
      <c r="F4111" s="4">
        <v>0</v>
      </c>
    </row>
    <row r="4112" spans="1:7">
      <c r="A4112" s="4">
        <v>4111</v>
      </c>
      <c r="B4112" s="6" t="s">
        <v>5276</v>
      </c>
      <c r="C4112" s="12" t="s">
        <v>5277</v>
      </c>
      <c r="D4112" s="5">
        <v>3450000</v>
      </c>
      <c r="E4112" s="5">
        <v>687185</v>
      </c>
      <c r="F4112" s="5">
        <v>18309793</v>
      </c>
      <c r="G4112" s="5"/>
    </row>
    <row r="4113" spans="1:7">
      <c r="A4113" s="4">
        <v>4112</v>
      </c>
      <c r="B4113" s="6">
        <v>42013</v>
      </c>
      <c r="C4113" s="12" t="s">
        <v>5278</v>
      </c>
      <c r="D4113" s="5">
        <v>3440000</v>
      </c>
      <c r="E4113" s="4">
        <v>0</v>
      </c>
      <c r="F4113" s="4">
        <v>0</v>
      </c>
    </row>
    <row r="4114" spans="1:7">
      <c r="A4114" s="4">
        <v>4113</v>
      </c>
      <c r="B4114" s="6" t="s">
        <v>771</v>
      </c>
      <c r="C4114" s="12" t="s">
        <v>5279</v>
      </c>
      <c r="D4114" s="5">
        <v>3400000</v>
      </c>
      <c r="E4114" s="5">
        <v>77437223</v>
      </c>
      <c r="F4114" s="5">
        <v>133276359</v>
      </c>
      <c r="G4114" s="5"/>
    </row>
    <row r="4115" spans="1:7">
      <c r="A4115" s="4">
        <v>4114</v>
      </c>
      <c r="B4115" s="6" t="s">
        <v>5280</v>
      </c>
      <c r="C4115" s="12" t="s">
        <v>5281</v>
      </c>
      <c r="D4115" s="5">
        <v>3400000</v>
      </c>
      <c r="E4115" s="5">
        <v>31063038</v>
      </c>
      <c r="F4115" s="5">
        <v>31063038</v>
      </c>
      <c r="G4115" s="5"/>
    </row>
    <row r="4116" spans="1:7">
      <c r="A4116" s="4">
        <v>4115</v>
      </c>
      <c r="B4116" s="6" t="s">
        <v>637</v>
      </c>
      <c r="C4116" s="12" t="s">
        <v>5282</v>
      </c>
      <c r="D4116" s="5">
        <v>3400000</v>
      </c>
      <c r="E4116" s="5">
        <v>5353586</v>
      </c>
      <c r="F4116" s="5">
        <v>20433227</v>
      </c>
      <c r="G4116" s="5"/>
    </row>
    <row r="4117" spans="1:7">
      <c r="A4117" s="4">
        <v>4116</v>
      </c>
      <c r="B4117" s="6" t="s">
        <v>743</v>
      </c>
      <c r="C4117" s="12" t="s">
        <v>5283</v>
      </c>
      <c r="D4117" s="5">
        <v>3400000</v>
      </c>
      <c r="E4117" s="5">
        <v>2926565</v>
      </c>
      <c r="F4117" s="5">
        <v>4124277</v>
      </c>
      <c r="G4117" s="5"/>
    </row>
    <row r="4118" spans="1:7">
      <c r="A4118" s="4">
        <v>4117</v>
      </c>
      <c r="B4118" s="6" t="s">
        <v>1145</v>
      </c>
      <c r="C4118" s="12" t="s">
        <v>5284</v>
      </c>
      <c r="D4118" s="5">
        <v>3400000</v>
      </c>
      <c r="E4118" s="5">
        <v>493905</v>
      </c>
      <c r="F4118" s="5">
        <v>493905</v>
      </c>
      <c r="G4118" s="5"/>
    </row>
    <row r="4119" spans="1:7">
      <c r="A4119" s="4">
        <v>4118</v>
      </c>
      <c r="B4119" s="6">
        <v>39759</v>
      </c>
      <c r="C4119" s="12" t="s">
        <v>5285</v>
      </c>
      <c r="D4119" s="5">
        <v>3400000</v>
      </c>
      <c r="E4119" s="5">
        <v>12636</v>
      </c>
      <c r="F4119" s="5">
        <v>12636</v>
      </c>
      <c r="G4119" s="5"/>
    </row>
    <row r="4120" spans="1:7">
      <c r="A4120" s="4">
        <v>4119</v>
      </c>
      <c r="B4120" s="6">
        <v>42066</v>
      </c>
      <c r="C4120" s="12" t="s">
        <v>5286</v>
      </c>
      <c r="D4120" s="5">
        <v>3400000</v>
      </c>
      <c r="E4120" s="4">
        <v>0</v>
      </c>
      <c r="F4120" s="4">
        <v>0</v>
      </c>
    </row>
    <row r="4121" spans="1:7">
      <c r="A4121" s="4">
        <v>4120</v>
      </c>
      <c r="B4121" s="6">
        <v>41922</v>
      </c>
      <c r="C4121" s="12" t="s">
        <v>5287</v>
      </c>
      <c r="D4121" s="5">
        <v>3300000</v>
      </c>
      <c r="E4121" s="5">
        <v>13092006</v>
      </c>
      <c r="F4121" s="5">
        <v>33474334</v>
      </c>
      <c r="G4121" s="5"/>
    </row>
    <row r="4122" spans="1:7">
      <c r="A4122" s="4">
        <v>4121</v>
      </c>
      <c r="B4122" s="6" t="s">
        <v>4163</v>
      </c>
      <c r="C4122" s="12" t="s">
        <v>5288</v>
      </c>
      <c r="D4122" s="5">
        <v>3300000</v>
      </c>
      <c r="E4122" s="5">
        <v>8093373</v>
      </c>
      <c r="F4122" s="5">
        <v>12405473</v>
      </c>
      <c r="G4122" s="5"/>
    </row>
    <row r="4123" spans="1:7">
      <c r="A4123" s="4">
        <v>4122</v>
      </c>
      <c r="B4123" s="6" t="s">
        <v>1159</v>
      </c>
      <c r="C4123" s="12" t="s">
        <v>5289</v>
      </c>
      <c r="D4123" s="5">
        <v>3300000</v>
      </c>
      <c r="E4123" s="5">
        <v>7563397</v>
      </c>
      <c r="F4123" s="5">
        <v>32059295</v>
      </c>
      <c r="G4123" s="5"/>
    </row>
    <row r="4124" spans="1:7">
      <c r="A4124" s="4">
        <v>4123</v>
      </c>
      <c r="B4124" s="6">
        <v>36651</v>
      </c>
      <c r="C4124" s="12" t="s">
        <v>5290</v>
      </c>
      <c r="D4124" s="5">
        <v>3300000</v>
      </c>
      <c r="E4124" s="5">
        <v>104257</v>
      </c>
      <c r="F4124" s="5">
        <v>5422740</v>
      </c>
      <c r="G4124" s="5"/>
    </row>
    <row r="4125" spans="1:7">
      <c r="A4125" s="4">
        <v>4124</v>
      </c>
      <c r="B4125" s="6" t="s">
        <v>2474</v>
      </c>
      <c r="C4125" s="12" t="s">
        <v>5291</v>
      </c>
      <c r="D4125" s="5">
        <v>3300000</v>
      </c>
      <c r="E4125" s="5">
        <v>19875</v>
      </c>
      <c r="F4125" s="5">
        <v>19875</v>
      </c>
      <c r="G4125" s="5"/>
    </row>
    <row r="4126" spans="1:7">
      <c r="A4126" s="4">
        <v>4125</v>
      </c>
      <c r="B4126" s="6" t="s">
        <v>4432</v>
      </c>
      <c r="C4126" s="12" t="s">
        <v>5292</v>
      </c>
      <c r="D4126" s="5">
        <v>3300000</v>
      </c>
      <c r="E4126" s="4">
        <v>0</v>
      </c>
      <c r="F4126" s="5">
        <v>40262</v>
      </c>
      <c r="G4126" s="5"/>
    </row>
    <row r="4127" spans="1:7">
      <c r="A4127" s="4">
        <v>4126</v>
      </c>
      <c r="B4127" s="6" t="s">
        <v>3980</v>
      </c>
      <c r="C4127" s="12" t="s">
        <v>5293</v>
      </c>
      <c r="D4127" s="5">
        <v>3250000</v>
      </c>
      <c r="E4127" s="5">
        <v>20605209</v>
      </c>
      <c r="F4127" s="5">
        <v>20605209</v>
      </c>
      <c r="G4127" s="5"/>
    </row>
    <row r="4128" spans="1:7">
      <c r="A4128" s="4">
        <v>4127</v>
      </c>
      <c r="B4128" s="6" t="s">
        <v>4946</v>
      </c>
      <c r="C4128" s="12" t="s">
        <v>5294</v>
      </c>
      <c r="D4128" s="5">
        <v>3250000</v>
      </c>
      <c r="E4128" s="5">
        <v>6965361</v>
      </c>
      <c r="F4128" s="5">
        <v>6965361</v>
      </c>
      <c r="G4128" s="5"/>
    </row>
    <row r="4129" spans="1:7">
      <c r="A4129" s="4">
        <v>4128</v>
      </c>
      <c r="B4129" s="6" t="s">
        <v>2685</v>
      </c>
      <c r="C4129" s="12" t="s">
        <v>5295</v>
      </c>
      <c r="D4129" s="5">
        <v>3250000</v>
      </c>
      <c r="E4129" s="5">
        <v>3766810</v>
      </c>
      <c r="F4129" s="5">
        <v>34114067</v>
      </c>
      <c r="G4129" s="5"/>
    </row>
    <row r="4130" spans="1:7">
      <c r="A4130" s="4">
        <v>4129</v>
      </c>
      <c r="B4130" s="6" t="s">
        <v>3236</v>
      </c>
      <c r="C4130" s="12" t="s">
        <v>5296</v>
      </c>
      <c r="D4130" s="5">
        <v>3250000</v>
      </c>
      <c r="E4130" s="5">
        <v>7680</v>
      </c>
      <c r="F4130" s="5">
        <v>7680</v>
      </c>
      <c r="G4130" s="5"/>
    </row>
    <row r="4131" spans="1:7">
      <c r="A4131" s="4">
        <v>4130</v>
      </c>
      <c r="B4131" s="6">
        <v>25178</v>
      </c>
      <c r="C4131" s="12" t="s">
        <v>5297</v>
      </c>
      <c r="D4131" s="5">
        <v>3200000</v>
      </c>
      <c r="E4131" s="5">
        <v>33395426</v>
      </c>
      <c r="F4131" s="5">
        <v>33395426</v>
      </c>
      <c r="G4131" s="5"/>
    </row>
    <row r="4132" spans="1:7">
      <c r="A4132" s="4">
        <v>4131</v>
      </c>
      <c r="B4132" s="6">
        <v>22647</v>
      </c>
      <c r="C4132" s="12" t="s">
        <v>5298</v>
      </c>
      <c r="D4132" s="5">
        <v>3200000</v>
      </c>
      <c r="E4132" s="5">
        <v>8000000</v>
      </c>
      <c r="F4132" s="5">
        <v>8000000</v>
      </c>
      <c r="G4132" s="5"/>
    </row>
    <row r="4133" spans="1:7">
      <c r="A4133" s="4">
        <v>4132</v>
      </c>
      <c r="B4133" s="6" t="s">
        <v>459</v>
      </c>
      <c r="C4133" s="12" t="s">
        <v>5299</v>
      </c>
      <c r="D4133" s="5">
        <v>3200000</v>
      </c>
      <c r="E4133" s="5">
        <v>6529624</v>
      </c>
      <c r="F4133" s="5">
        <v>14441158</v>
      </c>
      <c r="G4133" s="5"/>
    </row>
    <row r="4134" spans="1:7">
      <c r="A4134" s="4">
        <v>4133</v>
      </c>
      <c r="B4134" s="6">
        <v>40608</v>
      </c>
      <c r="C4134" s="12" t="s">
        <v>5300</v>
      </c>
      <c r="D4134" s="5">
        <v>3200000</v>
      </c>
      <c r="E4134" s="5">
        <v>5790894</v>
      </c>
      <c r="F4134" s="5">
        <v>14314407</v>
      </c>
      <c r="G4134" s="5"/>
    </row>
    <row r="4135" spans="1:7">
      <c r="A4135" s="4">
        <v>4134</v>
      </c>
      <c r="B4135" s="6" t="s">
        <v>5301</v>
      </c>
      <c r="C4135" s="12" t="s">
        <v>5302</v>
      </c>
      <c r="D4135" s="5">
        <v>3200000</v>
      </c>
      <c r="E4135" s="5">
        <v>2277396</v>
      </c>
      <c r="F4135" s="5">
        <v>2828590</v>
      </c>
      <c r="G4135" s="5"/>
    </row>
    <row r="4136" spans="1:7">
      <c r="A4136" s="4">
        <v>4135</v>
      </c>
      <c r="B4136" s="6" t="s">
        <v>1247</v>
      </c>
      <c r="C4136" s="12" t="s">
        <v>5303</v>
      </c>
      <c r="D4136" s="5">
        <v>3200000</v>
      </c>
      <c r="E4136" s="5">
        <v>56131</v>
      </c>
      <c r="F4136" s="5">
        <v>690872</v>
      </c>
      <c r="G4136" s="5"/>
    </row>
    <row r="4137" spans="1:7">
      <c r="A4137" s="4">
        <v>4136</v>
      </c>
      <c r="B4137" s="6">
        <v>16803</v>
      </c>
      <c r="C4137" s="12" t="s">
        <v>5304</v>
      </c>
      <c r="D4137" s="5">
        <v>3180000</v>
      </c>
      <c r="E4137" s="5">
        <v>6600000</v>
      </c>
      <c r="F4137" s="5">
        <v>9644124</v>
      </c>
      <c r="G4137" s="5"/>
    </row>
    <row r="4138" spans="1:7">
      <c r="A4138" s="4">
        <v>4137</v>
      </c>
      <c r="B4138" s="6" t="s">
        <v>2441</v>
      </c>
      <c r="C4138" s="12" t="s">
        <v>5305</v>
      </c>
      <c r="D4138" s="5">
        <v>3100000</v>
      </c>
      <c r="E4138" s="5">
        <v>16501785</v>
      </c>
      <c r="F4138" s="5">
        <v>71561772</v>
      </c>
      <c r="G4138" s="5"/>
    </row>
    <row r="4139" spans="1:7">
      <c r="A4139" s="4">
        <v>4138</v>
      </c>
      <c r="B4139" s="6">
        <v>41612</v>
      </c>
      <c r="C4139" s="12" t="s">
        <v>5306</v>
      </c>
      <c r="D4139" s="5">
        <v>3100000</v>
      </c>
      <c r="E4139" s="4">
        <v>0</v>
      </c>
      <c r="F4139" s="5">
        <v>123407</v>
      </c>
      <c r="G4139" s="5"/>
    </row>
    <row r="4140" spans="1:7">
      <c r="A4140" s="4">
        <v>4139</v>
      </c>
      <c r="B4140" s="6" t="s">
        <v>5307</v>
      </c>
      <c r="C4140" s="12" t="s">
        <v>5308</v>
      </c>
      <c r="D4140" s="5">
        <v>3000000</v>
      </c>
      <c r="E4140" s="5">
        <v>141600000</v>
      </c>
      <c r="F4140" s="5">
        <v>141600000</v>
      </c>
      <c r="G4140" s="5"/>
    </row>
    <row r="4141" spans="1:7">
      <c r="A4141" s="4">
        <v>4140</v>
      </c>
      <c r="B4141" s="6" t="s">
        <v>5309</v>
      </c>
      <c r="C4141" s="12" t="s">
        <v>5310</v>
      </c>
      <c r="D4141" s="5">
        <v>3000000</v>
      </c>
      <c r="E4141" s="5">
        <v>84752907</v>
      </c>
      <c r="F4141" s="5">
        <v>177512032</v>
      </c>
      <c r="G4141" s="5"/>
    </row>
    <row r="4142" spans="1:7">
      <c r="A4142" s="4">
        <v>4141</v>
      </c>
      <c r="B4142" s="6">
        <v>41461</v>
      </c>
      <c r="C4142" s="12" t="s">
        <v>5311</v>
      </c>
      <c r="D4142" s="5">
        <v>3000000</v>
      </c>
      <c r="E4142" s="5">
        <v>64473115</v>
      </c>
      <c r="F4142" s="5">
        <v>91265155</v>
      </c>
      <c r="G4142" s="5"/>
    </row>
    <row r="4143" spans="1:7">
      <c r="A4143" s="4">
        <v>4142</v>
      </c>
      <c r="B4143" s="6" t="s">
        <v>5312</v>
      </c>
      <c r="C4143" s="12" t="s">
        <v>5313</v>
      </c>
      <c r="D4143" s="5">
        <v>3000000</v>
      </c>
      <c r="E4143" s="5">
        <v>51100000</v>
      </c>
      <c r="F4143" s="5">
        <v>124900000</v>
      </c>
      <c r="G4143" s="5"/>
    </row>
    <row r="4144" spans="1:7">
      <c r="A4144" s="4">
        <v>4143</v>
      </c>
      <c r="B4144" s="6">
        <v>41253</v>
      </c>
      <c r="C4144" s="12" t="s">
        <v>5314</v>
      </c>
      <c r="D4144" s="5">
        <v>3000000</v>
      </c>
      <c r="E4144" s="5">
        <v>48086903</v>
      </c>
      <c r="F4144" s="5">
        <v>87727807</v>
      </c>
      <c r="G4144" s="5"/>
    </row>
    <row r="4145" spans="1:7">
      <c r="A4145" s="4">
        <v>4144</v>
      </c>
      <c r="B4145" s="6" t="s">
        <v>2099</v>
      </c>
      <c r="C4145" s="12" t="s">
        <v>5315</v>
      </c>
      <c r="D4145" s="5">
        <v>3000000</v>
      </c>
      <c r="E4145" s="5">
        <v>38168022</v>
      </c>
      <c r="F4145" s="5">
        <v>38236338</v>
      </c>
      <c r="G4145" s="5"/>
    </row>
    <row r="4146" spans="1:7">
      <c r="A4146" s="4">
        <v>4145</v>
      </c>
      <c r="B4146" s="6" t="s">
        <v>5316</v>
      </c>
      <c r="C4146" s="12" t="s">
        <v>5317</v>
      </c>
      <c r="D4146" s="5">
        <v>3000000</v>
      </c>
      <c r="E4146" s="5">
        <v>33300000</v>
      </c>
      <c r="F4146" s="5">
        <v>33300000</v>
      </c>
      <c r="G4146" s="5"/>
    </row>
    <row r="4147" spans="1:7">
      <c r="A4147" s="4">
        <v>4146</v>
      </c>
      <c r="B4147" s="6">
        <v>28491</v>
      </c>
      <c r="C4147" s="12" t="s">
        <v>5318</v>
      </c>
      <c r="D4147" s="5">
        <v>3000000</v>
      </c>
      <c r="E4147" s="5">
        <v>32653000</v>
      </c>
      <c r="F4147" s="5">
        <v>32653000</v>
      </c>
      <c r="G4147" s="5"/>
    </row>
    <row r="4148" spans="1:7">
      <c r="A4148" s="4">
        <v>4147</v>
      </c>
      <c r="B4148" s="6" t="s">
        <v>665</v>
      </c>
      <c r="C4148" s="12" t="s">
        <v>5319</v>
      </c>
      <c r="D4148" s="5">
        <v>3000000</v>
      </c>
      <c r="E4148" s="5">
        <v>24793251</v>
      </c>
      <c r="F4148" s="5">
        <v>55193251</v>
      </c>
      <c r="G4148" s="5"/>
    </row>
    <row r="4149" spans="1:7">
      <c r="A4149" s="4">
        <v>4148</v>
      </c>
      <c r="B4149" s="6">
        <v>35438</v>
      </c>
      <c r="C4149" s="12" t="s">
        <v>5320</v>
      </c>
      <c r="D4149" s="5">
        <v>3000000</v>
      </c>
      <c r="E4149" s="5">
        <v>24646936</v>
      </c>
      <c r="F4149" s="5">
        <v>27788649</v>
      </c>
      <c r="G4149" s="5"/>
    </row>
    <row r="4150" spans="1:7">
      <c r="A4150" s="4">
        <v>4149</v>
      </c>
      <c r="B4150" s="6">
        <v>37570</v>
      </c>
      <c r="C4150" s="12" t="s">
        <v>5321</v>
      </c>
      <c r="D4150" s="5">
        <v>3000000</v>
      </c>
      <c r="E4150" s="5">
        <v>21576018</v>
      </c>
      <c r="F4150" s="5">
        <v>58240487</v>
      </c>
      <c r="G4150" s="5"/>
    </row>
    <row r="4151" spans="1:7">
      <c r="A4151" s="4">
        <v>4150</v>
      </c>
      <c r="B4151" s="6">
        <v>31058</v>
      </c>
      <c r="C4151" s="12" t="s">
        <v>5322</v>
      </c>
      <c r="D4151" s="5">
        <v>3000000</v>
      </c>
      <c r="E4151" s="5">
        <v>21163999</v>
      </c>
      <c r="F4151" s="5">
        <v>21163999</v>
      </c>
      <c r="G4151" s="5"/>
    </row>
    <row r="4152" spans="1:7">
      <c r="A4152" s="4">
        <v>4151</v>
      </c>
      <c r="B4152" s="6">
        <v>31596</v>
      </c>
      <c r="C4152" s="12" t="s">
        <v>5323</v>
      </c>
      <c r="D4152" s="5">
        <v>3000000</v>
      </c>
      <c r="E4152" s="5">
        <v>20966644</v>
      </c>
      <c r="F4152" s="5">
        <v>20966644</v>
      </c>
      <c r="G4152" s="5"/>
    </row>
    <row r="4153" spans="1:7">
      <c r="A4153" s="4">
        <v>4152</v>
      </c>
      <c r="B4153" s="6">
        <v>27673</v>
      </c>
      <c r="C4153" s="12" t="s">
        <v>5324</v>
      </c>
      <c r="D4153" s="5">
        <v>3000000</v>
      </c>
      <c r="E4153" s="5">
        <v>20123742</v>
      </c>
      <c r="F4153" s="5">
        <v>20123742</v>
      </c>
      <c r="G4153" s="5"/>
    </row>
    <row r="4154" spans="1:7">
      <c r="A4154" s="4">
        <v>4153</v>
      </c>
      <c r="B4154" s="6">
        <v>31420</v>
      </c>
      <c r="C4154" s="12" t="s">
        <v>5325</v>
      </c>
      <c r="D4154" s="5">
        <v>3000000</v>
      </c>
      <c r="E4154" s="5">
        <v>19472057</v>
      </c>
      <c r="F4154" s="5">
        <v>19472057</v>
      </c>
      <c r="G4154" s="5"/>
    </row>
    <row r="4155" spans="1:7">
      <c r="A4155" s="4">
        <v>4154</v>
      </c>
      <c r="B4155" s="6">
        <v>37295</v>
      </c>
      <c r="C4155" s="12" t="s">
        <v>5326</v>
      </c>
      <c r="D4155" s="5">
        <v>3000000</v>
      </c>
      <c r="E4155" s="5">
        <v>19184820</v>
      </c>
      <c r="F4155" s="5">
        <v>19184820</v>
      </c>
      <c r="G4155" s="5"/>
    </row>
    <row r="4156" spans="1:7">
      <c r="A4156" s="4">
        <v>4155</v>
      </c>
      <c r="B4156" s="6">
        <v>21916</v>
      </c>
      <c r="C4156" s="12" t="s">
        <v>5327</v>
      </c>
      <c r="D4156" s="5">
        <v>3000000</v>
      </c>
      <c r="E4156" s="5">
        <v>18600000</v>
      </c>
      <c r="F4156" s="5">
        <v>24600000</v>
      </c>
      <c r="G4156" s="5"/>
    </row>
    <row r="4157" spans="1:7">
      <c r="A4157" s="4">
        <v>4156</v>
      </c>
      <c r="B4157" s="6" t="s">
        <v>5328</v>
      </c>
      <c r="C4157" s="12" t="s">
        <v>5329</v>
      </c>
      <c r="D4157" s="5">
        <v>3000000</v>
      </c>
      <c r="E4157" s="5">
        <v>17570324</v>
      </c>
      <c r="F4157" s="5">
        <v>17570324</v>
      </c>
      <c r="G4157" s="5"/>
    </row>
    <row r="4158" spans="1:7">
      <c r="A4158" s="4">
        <v>4157</v>
      </c>
      <c r="B4158" s="6" t="s">
        <v>5330</v>
      </c>
      <c r="C4158" s="12" t="s">
        <v>5331</v>
      </c>
      <c r="D4158" s="5">
        <v>3000000</v>
      </c>
      <c r="E4158" s="5">
        <v>17489009</v>
      </c>
      <c r="F4158" s="5">
        <v>17489009</v>
      </c>
      <c r="G4158" s="5"/>
    </row>
    <row r="4159" spans="1:7">
      <c r="A4159" s="4">
        <v>4158</v>
      </c>
      <c r="B4159" s="6">
        <v>37046</v>
      </c>
      <c r="C4159" s="12" t="s">
        <v>5332</v>
      </c>
      <c r="D4159" s="5">
        <v>3000000</v>
      </c>
      <c r="E4159" s="5">
        <v>17052128</v>
      </c>
      <c r="F4159" s="5">
        <v>68452128</v>
      </c>
      <c r="G4159" s="5"/>
    </row>
    <row r="4160" spans="1:7">
      <c r="A4160" s="4">
        <v>4159</v>
      </c>
      <c r="B4160" s="6" t="s">
        <v>5333</v>
      </c>
      <c r="C4160" s="12" t="s">
        <v>5334</v>
      </c>
      <c r="D4160" s="5">
        <v>3000000</v>
      </c>
      <c r="E4160" s="5">
        <v>15935068</v>
      </c>
      <c r="F4160" s="5">
        <v>15935068</v>
      </c>
      <c r="G4160" s="5"/>
    </row>
    <row r="4161" spans="1:7">
      <c r="A4161" s="4">
        <v>4160</v>
      </c>
      <c r="B4161" s="6" t="s">
        <v>5335</v>
      </c>
      <c r="C4161" s="12" t="s">
        <v>5336</v>
      </c>
      <c r="D4161" s="5">
        <v>3000000</v>
      </c>
      <c r="E4161" s="5">
        <v>15000000</v>
      </c>
      <c r="F4161" s="5">
        <v>15000000</v>
      </c>
      <c r="G4161" s="5"/>
    </row>
    <row r="4162" spans="1:7">
      <c r="A4162" s="4">
        <v>4161</v>
      </c>
      <c r="B4162" s="6">
        <v>28007</v>
      </c>
      <c r="C4162" s="12" t="s">
        <v>5337</v>
      </c>
      <c r="D4162" s="5">
        <v>3000000</v>
      </c>
      <c r="E4162" s="5">
        <v>13200000</v>
      </c>
      <c r="F4162" s="5">
        <v>13200000</v>
      </c>
      <c r="G4162" s="5"/>
    </row>
    <row r="4163" spans="1:7">
      <c r="A4163" s="4">
        <v>4162</v>
      </c>
      <c r="B4163" s="6" t="s">
        <v>5338</v>
      </c>
      <c r="C4163" s="12" t="s">
        <v>5339</v>
      </c>
      <c r="D4163" s="5">
        <v>3000000</v>
      </c>
      <c r="E4163" s="5">
        <v>13000000</v>
      </c>
      <c r="F4163" s="5">
        <v>13000000</v>
      </c>
      <c r="G4163" s="5"/>
    </row>
    <row r="4164" spans="1:7">
      <c r="A4164" s="4">
        <v>4163</v>
      </c>
      <c r="B4164" s="6">
        <v>38779</v>
      </c>
      <c r="C4164" s="12" t="s">
        <v>5340</v>
      </c>
      <c r="D4164" s="5">
        <v>3000000</v>
      </c>
      <c r="E4164" s="5">
        <v>11718595</v>
      </c>
      <c r="F4164" s="5">
        <v>12051924</v>
      </c>
      <c r="G4164" s="5"/>
    </row>
    <row r="4165" spans="1:7">
      <c r="A4165" s="4">
        <v>4164</v>
      </c>
      <c r="B4165" s="6" t="s">
        <v>5341</v>
      </c>
      <c r="C4165" s="12" t="s">
        <v>5342</v>
      </c>
      <c r="D4165" s="5">
        <v>3000000</v>
      </c>
      <c r="E4165" s="5">
        <v>11052713</v>
      </c>
      <c r="F4165" s="5">
        <v>11052713</v>
      </c>
      <c r="G4165" s="5"/>
    </row>
    <row r="4166" spans="1:7">
      <c r="A4166" s="4">
        <v>4165</v>
      </c>
      <c r="B4166" s="6">
        <v>21916</v>
      </c>
      <c r="C4166" s="12" t="s">
        <v>5343</v>
      </c>
      <c r="D4166" s="5">
        <v>3000000</v>
      </c>
      <c r="E4166" s="5">
        <v>10400000</v>
      </c>
      <c r="F4166" s="5">
        <v>10400000</v>
      </c>
      <c r="G4166" s="5"/>
    </row>
    <row r="4167" spans="1:7">
      <c r="A4167" s="4">
        <v>4166</v>
      </c>
      <c r="B4167" s="6">
        <v>40030</v>
      </c>
      <c r="C4167" s="12" t="s">
        <v>5344</v>
      </c>
      <c r="D4167" s="5">
        <v>3000000</v>
      </c>
      <c r="E4167" s="5">
        <v>10027047</v>
      </c>
      <c r="F4167" s="5">
        <v>10172519</v>
      </c>
      <c r="G4167" s="5"/>
    </row>
    <row r="4168" spans="1:7">
      <c r="A4168" s="4">
        <v>4167</v>
      </c>
      <c r="B4168" s="6">
        <v>22282</v>
      </c>
      <c r="C4168" s="12" t="s">
        <v>5345</v>
      </c>
      <c r="D4168" s="5">
        <v>3000000</v>
      </c>
      <c r="E4168" s="5">
        <v>10000000</v>
      </c>
      <c r="F4168" s="5">
        <v>10000000</v>
      </c>
      <c r="G4168" s="5"/>
    </row>
    <row r="4169" spans="1:7">
      <c r="A4169" s="4">
        <v>4168</v>
      </c>
      <c r="B4169" s="6">
        <v>36499</v>
      </c>
      <c r="C4169" s="12" t="s">
        <v>5346</v>
      </c>
      <c r="D4169" s="5">
        <v>3000000</v>
      </c>
      <c r="E4169" s="5">
        <v>9017070</v>
      </c>
      <c r="F4169" s="5">
        <v>9017070</v>
      </c>
      <c r="G4169" s="5"/>
    </row>
    <row r="4170" spans="1:7">
      <c r="A4170" s="4">
        <v>4169</v>
      </c>
      <c r="B4170" s="6">
        <v>17533</v>
      </c>
      <c r="C4170" s="12" t="s">
        <v>5347</v>
      </c>
      <c r="D4170" s="5">
        <v>3000000</v>
      </c>
      <c r="E4170" s="5">
        <v>9012000</v>
      </c>
      <c r="F4170" s="5">
        <v>9012000</v>
      </c>
      <c r="G4170" s="5"/>
    </row>
    <row r="4171" spans="1:7">
      <c r="A4171" s="4">
        <v>4170</v>
      </c>
      <c r="B4171" s="6">
        <v>37111</v>
      </c>
      <c r="C4171" s="12" t="s">
        <v>5348</v>
      </c>
      <c r="D4171" s="5">
        <v>3000000</v>
      </c>
      <c r="E4171" s="5">
        <v>8823109</v>
      </c>
      <c r="F4171" s="5">
        <v>9981635</v>
      </c>
      <c r="G4171" s="5"/>
    </row>
    <row r="4172" spans="1:7">
      <c r="A4172" s="4">
        <v>4171</v>
      </c>
      <c r="B4172" s="6" t="s">
        <v>186</v>
      </c>
      <c r="C4172" s="12" t="s">
        <v>5349</v>
      </c>
      <c r="D4172" s="5">
        <v>3000000</v>
      </c>
      <c r="E4172" s="5">
        <v>8110621</v>
      </c>
      <c r="F4172" s="5">
        <v>23376973</v>
      </c>
      <c r="G4172" s="5"/>
    </row>
    <row r="4173" spans="1:7">
      <c r="A4173" s="4">
        <v>4172</v>
      </c>
      <c r="B4173" s="6" t="s">
        <v>2734</v>
      </c>
      <c r="C4173" s="12" t="s">
        <v>5350</v>
      </c>
      <c r="D4173" s="5">
        <v>3000000</v>
      </c>
      <c r="E4173" s="5">
        <v>7888000</v>
      </c>
      <c r="F4173" s="5">
        <v>7888000</v>
      </c>
      <c r="G4173" s="5"/>
    </row>
    <row r="4174" spans="1:7">
      <c r="A4174" s="4">
        <v>4173</v>
      </c>
      <c r="B4174" s="6">
        <v>38902</v>
      </c>
      <c r="C4174" s="12" t="s">
        <v>5351</v>
      </c>
      <c r="D4174" s="5">
        <v>3000000</v>
      </c>
      <c r="E4174" s="5">
        <v>7061128</v>
      </c>
      <c r="F4174" s="5">
        <v>7301115</v>
      </c>
      <c r="G4174" s="5"/>
    </row>
    <row r="4175" spans="1:7">
      <c r="A4175" s="4">
        <v>4174</v>
      </c>
      <c r="B4175" s="6">
        <v>32362</v>
      </c>
      <c r="C4175" s="12" t="s">
        <v>5352</v>
      </c>
      <c r="D4175" s="5">
        <v>3000000</v>
      </c>
      <c r="E4175" s="5">
        <v>7000000</v>
      </c>
      <c r="F4175" s="5">
        <v>7000000</v>
      </c>
      <c r="G4175" s="5"/>
    </row>
    <row r="4176" spans="1:7">
      <c r="A4176" s="4">
        <v>4175</v>
      </c>
      <c r="B4176" s="6">
        <v>37996</v>
      </c>
      <c r="C4176" s="12" t="s">
        <v>5353</v>
      </c>
      <c r="D4176" s="5">
        <v>3000000</v>
      </c>
      <c r="E4176" s="5">
        <v>6879730</v>
      </c>
      <c r="F4176" s="5">
        <v>6879730</v>
      </c>
      <c r="G4176" s="5"/>
    </row>
    <row r="4177" spans="1:7">
      <c r="A4177" s="4">
        <v>4176</v>
      </c>
      <c r="B4177" s="6" t="s">
        <v>1583</v>
      </c>
      <c r="C4177" s="12" t="s">
        <v>5354</v>
      </c>
      <c r="D4177" s="5">
        <v>3000000</v>
      </c>
      <c r="E4177" s="5">
        <v>5853194</v>
      </c>
      <c r="F4177" s="5">
        <v>7777790</v>
      </c>
      <c r="G4177" s="5"/>
    </row>
    <row r="4178" spans="1:7">
      <c r="A4178" s="4">
        <v>4177</v>
      </c>
      <c r="B4178" s="6" t="s">
        <v>5355</v>
      </c>
      <c r="C4178" s="12" t="s">
        <v>5356</v>
      </c>
      <c r="D4178" s="5">
        <v>3000000</v>
      </c>
      <c r="E4178" s="5">
        <v>5732587</v>
      </c>
      <c r="F4178" s="5">
        <v>5732587</v>
      </c>
      <c r="G4178" s="5"/>
    </row>
    <row r="4179" spans="1:7">
      <c r="A4179" s="4">
        <v>4178</v>
      </c>
      <c r="B4179" s="6" t="s">
        <v>1316</v>
      </c>
      <c r="C4179" s="12" t="s">
        <v>5357</v>
      </c>
      <c r="D4179" s="5">
        <v>3000000</v>
      </c>
      <c r="E4179" s="5">
        <v>5529144</v>
      </c>
      <c r="F4179" s="5">
        <v>11322573</v>
      </c>
      <c r="G4179" s="5"/>
    </row>
    <row r="4180" spans="1:7">
      <c r="A4180" s="4">
        <v>4179</v>
      </c>
      <c r="B4180" s="6" t="s">
        <v>1734</v>
      </c>
      <c r="C4180" s="12" t="s">
        <v>5358</v>
      </c>
      <c r="D4180" s="5">
        <v>3000000</v>
      </c>
      <c r="E4180" s="5">
        <v>4170647</v>
      </c>
      <c r="F4180" s="5">
        <v>30438635</v>
      </c>
      <c r="G4180" s="5"/>
    </row>
    <row r="4181" spans="1:7">
      <c r="A4181" s="4">
        <v>4180</v>
      </c>
      <c r="B4181" s="6">
        <v>36534</v>
      </c>
      <c r="C4181" s="12" t="s">
        <v>5359</v>
      </c>
      <c r="D4181" s="5">
        <v>3000000</v>
      </c>
      <c r="E4181" s="5">
        <v>4142507</v>
      </c>
      <c r="F4181" s="5">
        <v>4142507</v>
      </c>
      <c r="G4181" s="5"/>
    </row>
    <row r="4182" spans="1:7">
      <c r="A4182" s="4">
        <v>4181</v>
      </c>
      <c r="B4182" s="6" t="s">
        <v>2117</v>
      </c>
      <c r="C4182" s="12" t="s">
        <v>5360</v>
      </c>
      <c r="D4182" s="5">
        <v>3000000</v>
      </c>
      <c r="E4182" s="5">
        <v>4109095</v>
      </c>
      <c r="F4182" s="5">
        <v>4109095</v>
      </c>
      <c r="G4182" s="5"/>
    </row>
    <row r="4183" spans="1:7">
      <c r="A4183" s="4">
        <v>4182</v>
      </c>
      <c r="B4183" s="6" t="s">
        <v>5276</v>
      </c>
      <c r="C4183" s="12" t="s">
        <v>5361</v>
      </c>
      <c r="D4183" s="5">
        <v>3000000</v>
      </c>
      <c r="E4183" s="5">
        <v>4067398</v>
      </c>
      <c r="F4183" s="5">
        <v>11267511</v>
      </c>
      <c r="G4183" s="5"/>
    </row>
    <row r="4184" spans="1:7">
      <c r="A4184" s="4">
        <v>4183</v>
      </c>
      <c r="B4184" s="6" t="s">
        <v>2097</v>
      </c>
      <c r="C4184" s="12" t="s">
        <v>5362</v>
      </c>
      <c r="D4184" s="5">
        <v>3000000</v>
      </c>
      <c r="E4184" s="5">
        <v>4033574</v>
      </c>
      <c r="F4184" s="5">
        <v>4570178</v>
      </c>
      <c r="G4184" s="5"/>
    </row>
    <row r="4185" spans="1:7">
      <c r="A4185" s="4">
        <v>4184</v>
      </c>
      <c r="B4185" s="6" t="s">
        <v>5363</v>
      </c>
      <c r="C4185" s="12" t="s">
        <v>5364</v>
      </c>
      <c r="D4185" s="5">
        <v>3000000</v>
      </c>
      <c r="E4185" s="5">
        <v>4000000</v>
      </c>
      <c r="F4185" s="5">
        <v>4000000</v>
      </c>
      <c r="G4185" s="5"/>
    </row>
    <row r="4186" spans="1:7">
      <c r="A4186" s="4">
        <v>4185</v>
      </c>
      <c r="B4186" s="6" t="s">
        <v>4688</v>
      </c>
      <c r="C4186" s="12" t="s">
        <v>5365</v>
      </c>
      <c r="D4186" s="5">
        <v>3000000</v>
      </c>
      <c r="E4186" s="5">
        <v>3902679</v>
      </c>
      <c r="F4186" s="5">
        <v>3902679</v>
      </c>
      <c r="G4186" s="5"/>
    </row>
    <row r="4187" spans="1:7">
      <c r="A4187" s="4">
        <v>4186</v>
      </c>
      <c r="B4187" s="6" t="s">
        <v>1769</v>
      </c>
      <c r="C4187" s="12" t="s">
        <v>5366</v>
      </c>
      <c r="D4187" s="5">
        <v>3000000</v>
      </c>
      <c r="E4187" s="5">
        <v>3602884</v>
      </c>
      <c r="F4187" s="5">
        <v>4002884</v>
      </c>
      <c r="G4187" s="5"/>
    </row>
    <row r="4188" spans="1:7">
      <c r="A4188" s="4">
        <v>4187</v>
      </c>
      <c r="B4188" s="6" t="s">
        <v>5367</v>
      </c>
      <c r="C4188" s="12" t="s">
        <v>5368</v>
      </c>
      <c r="D4188" s="5">
        <v>3000000</v>
      </c>
      <c r="E4188" s="5">
        <v>3446749</v>
      </c>
      <c r="F4188" s="5">
        <v>3660880</v>
      </c>
      <c r="G4188" s="5"/>
    </row>
    <row r="4189" spans="1:7">
      <c r="A4189" s="4">
        <v>4188</v>
      </c>
      <c r="B4189" s="6" t="s">
        <v>763</v>
      </c>
      <c r="C4189" s="12" t="s">
        <v>5369</v>
      </c>
      <c r="D4189" s="5">
        <v>3000000</v>
      </c>
      <c r="E4189" s="5">
        <v>3287435</v>
      </c>
      <c r="F4189" s="5">
        <v>3705923</v>
      </c>
      <c r="G4189" s="5"/>
    </row>
    <row r="4190" spans="1:7">
      <c r="A4190" s="4">
        <v>4189</v>
      </c>
      <c r="B4190" s="6" t="s">
        <v>409</v>
      </c>
      <c r="C4190" s="12" t="s">
        <v>5370</v>
      </c>
      <c r="D4190" s="5">
        <v>3000000</v>
      </c>
      <c r="E4190" s="5">
        <v>3127773</v>
      </c>
      <c r="F4190" s="5">
        <v>7445044</v>
      </c>
      <c r="G4190" s="5"/>
    </row>
    <row r="4191" spans="1:7">
      <c r="A4191" s="4">
        <v>4190</v>
      </c>
      <c r="B4191" s="6" t="s">
        <v>4247</v>
      </c>
      <c r="C4191" s="12" t="s">
        <v>5371</v>
      </c>
      <c r="D4191" s="5">
        <v>3000000</v>
      </c>
      <c r="E4191" s="5">
        <v>3076820</v>
      </c>
      <c r="F4191" s="5">
        <v>3076820</v>
      </c>
      <c r="G4191" s="5"/>
    </row>
    <row r="4192" spans="1:7">
      <c r="A4192" s="4">
        <v>4191</v>
      </c>
      <c r="B4192" s="6">
        <v>35316</v>
      </c>
      <c r="C4192" s="12" t="s">
        <v>5372</v>
      </c>
      <c r="D4192" s="5">
        <v>3000000</v>
      </c>
      <c r="E4192" s="5">
        <v>2962051</v>
      </c>
      <c r="F4192" s="5">
        <v>2962051</v>
      </c>
      <c r="G4192" s="5"/>
    </row>
    <row r="4193" spans="1:7">
      <c r="A4193" s="4">
        <v>4192</v>
      </c>
      <c r="B4193" s="6" t="s">
        <v>3215</v>
      </c>
      <c r="C4193" s="12" t="s">
        <v>5373</v>
      </c>
      <c r="D4193" s="5">
        <v>3000000</v>
      </c>
      <c r="E4193" s="5">
        <v>2912606</v>
      </c>
      <c r="F4193" s="5">
        <v>11537539</v>
      </c>
      <c r="G4193" s="5"/>
    </row>
    <row r="4194" spans="1:7">
      <c r="A4194" s="4">
        <v>4193</v>
      </c>
      <c r="B4194" s="6">
        <v>40425</v>
      </c>
      <c r="C4194" s="12" t="s">
        <v>5374</v>
      </c>
      <c r="D4194" s="5">
        <v>3000000</v>
      </c>
      <c r="E4194" s="5">
        <v>2848587</v>
      </c>
      <c r="F4194" s="5">
        <v>3237452</v>
      </c>
      <c r="G4194" s="5"/>
    </row>
    <row r="4195" spans="1:7">
      <c r="A4195" s="4">
        <v>4194</v>
      </c>
      <c r="B4195" s="6" t="s">
        <v>1190</v>
      </c>
      <c r="C4195" s="12" t="s">
        <v>5375</v>
      </c>
      <c r="D4195" s="5">
        <v>3000000</v>
      </c>
      <c r="E4195" s="5">
        <v>2746453</v>
      </c>
      <c r="F4195" s="5">
        <v>5746453</v>
      </c>
      <c r="G4195" s="5"/>
    </row>
    <row r="4196" spans="1:7">
      <c r="A4196" s="4">
        <v>4195</v>
      </c>
      <c r="B4196" s="6">
        <v>37715</v>
      </c>
      <c r="C4196" s="12" t="s">
        <v>5376</v>
      </c>
      <c r="D4196" s="5">
        <v>3000000</v>
      </c>
      <c r="E4196" s="5">
        <v>2255000</v>
      </c>
      <c r="F4196" s="5">
        <v>2255000</v>
      </c>
      <c r="G4196" s="5"/>
    </row>
    <row r="4197" spans="1:7">
      <c r="A4197" s="4">
        <v>4196</v>
      </c>
      <c r="B4197" s="6" t="s">
        <v>2221</v>
      </c>
      <c r="C4197" s="12" t="s">
        <v>5377</v>
      </c>
      <c r="D4197" s="5">
        <v>3000000</v>
      </c>
      <c r="E4197" s="5">
        <v>1821983</v>
      </c>
      <c r="F4197" s="5">
        <v>1821983</v>
      </c>
      <c r="G4197" s="5"/>
    </row>
    <row r="4198" spans="1:7">
      <c r="A4198" s="4">
        <v>4197</v>
      </c>
      <c r="B4198" s="6">
        <v>41064</v>
      </c>
      <c r="C4198" s="12" t="s">
        <v>5378</v>
      </c>
      <c r="D4198" s="5">
        <v>3000000</v>
      </c>
      <c r="E4198" s="5">
        <v>1007535</v>
      </c>
      <c r="F4198" s="5">
        <v>1324299</v>
      </c>
      <c r="G4198" s="5"/>
    </row>
    <row r="4199" spans="1:7">
      <c r="A4199" s="4">
        <v>4198</v>
      </c>
      <c r="B4199" s="6" t="s">
        <v>2090</v>
      </c>
      <c r="C4199" s="12" t="s">
        <v>5379</v>
      </c>
      <c r="D4199" s="5">
        <v>3000000</v>
      </c>
      <c r="E4199" s="5">
        <v>707391</v>
      </c>
      <c r="F4199" s="5">
        <v>6239723</v>
      </c>
      <c r="G4199" s="5"/>
    </row>
    <row r="4200" spans="1:7">
      <c r="A4200" s="4">
        <v>4199</v>
      </c>
      <c r="B4200" s="6">
        <v>40699</v>
      </c>
      <c r="C4200" s="12" t="s">
        <v>5380</v>
      </c>
      <c r="D4200" s="5">
        <v>3000000</v>
      </c>
      <c r="E4200" s="5">
        <v>703372</v>
      </c>
      <c r="F4200" s="5">
        <v>834953</v>
      </c>
      <c r="G4200" s="5"/>
    </row>
    <row r="4201" spans="1:7">
      <c r="A4201" s="4">
        <v>4200</v>
      </c>
      <c r="B4201" s="6">
        <v>41099</v>
      </c>
      <c r="C4201" s="12" t="s">
        <v>5381</v>
      </c>
      <c r="D4201" s="5">
        <v>3000000</v>
      </c>
      <c r="E4201" s="5">
        <v>446770</v>
      </c>
      <c r="F4201" s="5">
        <v>12577401</v>
      </c>
      <c r="G4201" s="5"/>
    </row>
    <row r="4202" spans="1:7">
      <c r="A4202" s="4">
        <v>4201</v>
      </c>
      <c r="B4202" s="6" t="s">
        <v>748</v>
      </c>
      <c r="C4202" s="12" t="s">
        <v>5382</v>
      </c>
      <c r="D4202" s="5">
        <v>3000000</v>
      </c>
      <c r="E4202" s="5">
        <v>374675</v>
      </c>
      <c r="F4202" s="5">
        <v>5922292</v>
      </c>
      <c r="G4202" s="5"/>
    </row>
    <row r="4203" spans="1:7">
      <c r="A4203" s="4">
        <v>4202</v>
      </c>
      <c r="B4203" s="6">
        <v>40795</v>
      </c>
      <c r="C4203" s="12" t="s">
        <v>5383</v>
      </c>
      <c r="D4203" s="5">
        <v>3000000</v>
      </c>
      <c r="E4203" s="5">
        <v>331000</v>
      </c>
      <c r="F4203" s="5">
        <v>331000</v>
      </c>
      <c r="G4203" s="5"/>
    </row>
    <row r="4204" spans="1:7">
      <c r="A4204" s="4">
        <v>4203</v>
      </c>
      <c r="B4204" s="6" t="s">
        <v>1910</v>
      </c>
      <c r="C4204" s="12" t="s">
        <v>5384</v>
      </c>
      <c r="D4204" s="5">
        <v>3000000</v>
      </c>
      <c r="E4204" s="5">
        <v>295493</v>
      </c>
      <c r="F4204" s="5">
        <v>295493</v>
      </c>
      <c r="G4204" s="5"/>
    </row>
    <row r="4205" spans="1:7">
      <c r="A4205" s="4">
        <v>4204</v>
      </c>
      <c r="B4205" s="6">
        <v>38878</v>
      </c>
      <c r="C4205" s="12" t="s">
        <v>5385</v>
      </c>
      <c r="D4205" s="5">
        <v>3000000</v>
      </c>
      <c r="E4205" s="5">
        <v>252726</v>
      </c>
      <c r="F4205" s="5">
        <v>252726</v>
      </c>
      <c r="G4205" s="5"/>
    </row>
    <row r="4206" spans="1:7">
      <c r="A4206" s="4">
        <v>4205</v>
      </c>
      <c r="B4206" s="6">
        <v>34305</v>
      </c>
      <c r="C4206" s="12" t="s">
        <v>5386</v>
      </c>
      <c r="D4206" s="5">
        <v>3000000</v>
      </c>
      <c r="E4206" s="5">
        <v>242623</v>
      </c>
      <c r="F4206" s="5">
        <v>242623</v>
      </c>
      <c r="G4206" s="5"/>
    </row>
    <row r="4207" spans="1:7">
      <c r="A4207" s="4">
        <v>4206</v>
      </c>
      <c r="B4207" s="6">
        <v>40188</v>
      </c>
      <c r="C4207" s="12" t="s">
        <v>5387</v>
      </c>
      <c r="D4207" s="5">
        <v>3000000</v>
      </c>
      <c r="E4207" s="5">
        <v>205842</v>
      </c>
      <c r="F4207" s="5">
        <v>1022453</v>
      </c>
      <c r="G4207" s="5"/>
    </row>
    <row r="4208" spans="1:7">
      <c r="A4208" s="4">
        <v>4207</v>
      </c>
      <c r="B4208" s="6">
        <v>40942</v>
      </c>
      <c r="C4208" s="12" t="s">
        <v>5388</v>
      </c>
      <c r="D4208" s="5">
        <v>3000000</v>
      </c>
      <c r="E4208" s="5">
        <v>201436</v>
      </c>
      <c r="F4208" s="5">
        <v>223652</v>
      </c>
      <c r="G4208" s="5"/>
    </row>
    <row r="4209" spans="1:7">
      <c r="A4209" s="4">
        <v>4208</v>
      </c>
      <c r="B4209" s="6">
        <v>39336</v>
      </c>
      <c r="C4209" s="12" t="s">
        <v>5389</v>
      </c>
      <c r="D4209" s="5">
        <v>3000000</v>
      </c>
      <c r="E4209" s="5">
        <v>163069</v>
      </c>
      <c r="F4209" s="5">
        <v>163069</v>
      </c>
      <c r="G4209" s="5"/>
    </row>
    <row r="4210" spans="1:7">
      <c r="A4210" s="4">
        <v>4209</v>
      </c>
      <c r="B4210" s="6" t="s">
        <v>172</v>
      </c>
      <c r="C4210" s="12" t="s">
        <v>5390</v>
      </c>
      <c r="D4210" s="5">
        <v>3000000</v>
      </c>
      <c r="E4210" s="5">
        <v>133411</v>
      </c>
      <c r="F4210" s="5">
        <v>133411</v>
      </c>
      <c r="G4210" s="5"/>
    </row>
    <row r="4211" spans="1:7">
      <c r="A4211" s="4">
        <v>4210</v>
      </c>
      <c r="B4211" s="6" t="s">
        <v>1898</v>
      </c>
      <c r="C4211" s="12" t="s">
        <v>5391</v>
      </c>
      <c r="D4211" s="5">
        <v>3000000</v>
      </c>
      <c r="E4211" s="5">
        <v>115879</v>
      </c>
      <c r="F4211" s="5">
        <v>115879</v>
      </c>
      <c r="G4211" s="5"/>
    </row>
    <row r="4212" spans="1:7">
      <c r="A4212" s="4">
        <v>4211</v>
      </c>
      <c r="B4212" s="6" t="s">
        <v>1463</v>
      </c>
      <c r="C4212" s="12" t="s">
        <v>5392</v>
      </c>
      <c r="D4212" s="5">
        <v>3000000</v>
      </c>
      <c r="E4212" s="5">
        <v>95204</v>
      </c>
      <c r="F4212" s="5">
        <v>95204</v>
      </c>
      <c r="G4212" s="5"/>
    </row>
    <row r="4213" spans="1:7">
      <c r="A4213" s="4">
        <v>4212</v>
      </c>
      <c r="B4213" s="6" t="s">
        <v>528</v>
      </c>
      <c r="C4213" s="12" t="s">
        <v>5393</v>
      </c>
      <c r="D4213" s="5">
        <v>3000000</v>
      </c>
      <c r="E4213" s="5">
        <v>78948</v>
      </c>
      <c r="F4213" s="5">
        <v>78948</v>
      </c>
      <c r="G4213" s="5"/>
    </row>
    <row r="4214" spans="1:7">
      <c r="A4214" s="4">
        <v>4213</v>
      </c>
      <c r="B4214" s="6">
        <v>36258</v>
      </c>
      <c r="C4214" s="12" t="s">
        <v>2756</v>
      </c>
      <c r="D4214" s="5">
        <v>3000000</v>
      </c>
      <c r="E4214" s="5">
        <v>51773</v>
      </c>
      <c r="F4214" s="5">
        <v>101773</v>
      </c>
      <c r="G4214" s="5"/>
    </row>
    <row r="4215" spans="1:7">
      <c r="A4215" s="4">
        <v>4214</v>
      </c>
      <c r="B4215" s="6" t="s">
        <v>2559</v>
      </c>
      <c r="C4215" s="12" t="s">
        <v>5394</v>
      </c>
      <c r="D4215" s="5">
        <v>3000000</v>
      </c>
      <c r="E4215" s="5">
        <v>39852</v>
      </c>
      <c r="F4215" s="5">
        <v>39852</v>
      </c>
      <c r="G4215" s="5"/>
    </row>
    <row r="4216" spans="1:7">
      <c r="A4216" s="4">
        <v>4215</v>
      </c>
      <c r="B4216" s="6" t="s">
        <v>2579</v>
      </c>
      <c r="C4216" s="12" t="s">
        <v>5395</v>
      </c>
      <c r="D4216" s="5">
        <v>3000000</v>
      </c>
      <c r="E4216" s="5">
        <v>18000</v>
      </c>
      <c r="F4216" s="5">
        <v>156362</v>
      </c>
      <c r="G4216" s="5"/>
    </row>
    <row r="4217" spans="1:7">
      <c r="A4217" s="4">
        <v>4216</v>
      </c>
      <c r="B4217" s="6">
        <v>40795</v>
      </c>
      <c r="C4217" s="12" t="s">
        <v>5396</v>
      </c>
      <c r="D4217" s="5">
        <v>3000000</v>
      </c>
      <c r="E4217" s="5">
        <v>5073</v>
      </c>
      <c r="F4217" s="5">
        <v>5073</v>
      </c>
      <c r="G4217" s="5"/>
    </row>
    <row r="4218" spans="1:7">
      <c r="A4218" s="4">
        <v>4217</v>
      </c>
      <c r="B4218" s="6" t="s">
        <v>1551</v>
      </c>
      <c r="C4218" s="12" t="s">
        <v>5397</v>
      </c>
      <c r="D4218" s="5">
        <v>3000000</v>
      </c>
      <c r="E4218" s="5">
        <v>4655</v>
      </c>
      <c r="F4218" s="5">
        <v>4655</v>
      </c>
      <c r="G4218" s="5"/>
    </row>
    <row r="4219" spans="1:7">
      <c r="A4219" s="4">
        <v>4218</v>
      </c>
      <c r="B4219" s="6" t="s">
        <v>1976</v>
      </c>
      <c r="C4219" s="12" t="s">
        <v>5398</v>
      </c>
      <c r="D4219" s="5">
        <v>3000000</v>
      </c>
      <c r="E4219" s="4">
        <v>0</v>
      </c>
      <c r="F4219" s="5">
        <v>4668109</v>
      </c>
      <c r="G4219" s="5"/>
    </row>
    <row r="4220" spans="1:7">
      <c r="A4220" s="4">
        <v>4219</v>
      </c>
      <c r="B4220" s="6" t="s">
        <v>5399</v>
      </c>
      <c r="C4220" s="12" t="s">
        <v>5400</v>
      </c>
      <c r="D4220" s="5">
        <v>3000000</v>
      </c>
      <c r="E4220" s="4">
        <v>0</v>
      </c>
      <c r="F4220" s="5">
        <v>895932</v>
      </c>
      <c r="G4220" s="5"/>
    </row>
    <row r="4221" spans="1:7">
      <c r="A4221" s="4">
        <v>4220</v>
      </c>
      <c r="B4221" s="6" t="s">
        <v>69</v>
      </c>
      <c r="C4221" s="12" t="s">
        <v>5401</v>
      </c>
      <c r="D4221" s="5">
        <v>3000000</v>
      </c>
      <c r="E4221" s="4">
        <v>0</v>
      </c>
      <c r="F4221" s="5">
        <v>82780</v>
      </c>
      <c r="G4221" s="5"/>
    </row>
    <row r="4222" spans="1:7">
      <c r="A4222" s="4">
        <v>4221</v>
      </c>
      <c r="B4222" s="6" t="s">
        <v>5402</v>
      </c>
      <c r="C4222" s="12" t="s">
        <v>5403</v>
      </c>
      <c r="D4222" s="5">
        <v>3000000</v>
      </c>
      <c r="E4222" s="4">
        <v>0</v>
      </c>
      <c r="F4222" s="5">
        <v>47469</v>
      </c>
      <c r="G4222" s="5"/>
    </row>
    <row r="4223" spans="1:7">
      <c r="A4223" s="4">
        <v>4222</v>
      </c>
      <c r="B4223" s="6" t="s">
        <v>5404</v>
      </c>
      <c r="C4223" s="12" t="s">
        <v>85</v>
      </c>
      <c r="D4223" s="5">
        <v>3000000</v>
      </c>
      <c r="E4223" s="4">
        <v>0</v>
      </c>
      <c r="F4223" s="4">
        <v>0</v>
      </c>
    </row>
    <row r="4224" spans="1:7">
      <c r="A4224" s="4">
        <v>4223</v>
      </c>
      <c r="B4224" s="6">
        <v>40188</v>
      </c>
      <c r="C4224" s="12" t="s">
        <v>5405</v>
      </c>
      <c r="D4224" s="5">
        <v>3000000</v>
      </c>
      <c r="E4224" s="4">
        <v>0</v>
      </c>
      <c r="F4224" s="4">
        <v>0</v>
      </c>
    </row>
    <row r="4225" spans="1:7">
      <c r="A4225" s="4">
        <v>4224</v>
      </c>
      <c r="B4225" s="6" t="s">
        <v>2045</v>
      </c>
      <c r="C4225" s="12" t="s">
        <v>5406</v>
      </c>
      <c r="D4225" s="5">
        <v>3000000</v>
      </c>
      <c r="E4225" s="4">
        <v>0</v>
      </c>
      <c r="F4225" s="4">
        <v>0</v>
      </c>
    </row>
    <row r="4226" spans="1:7">
      <c r="A4226" s="4">
        <v>4225</v>
      </c>
      <c r="B4226" s="6" t="s">
        <v>2045</v>
      </c>
      <c r="C4226" s="12" t="s">
        <v>5407</v>
      </c>
      <c r="D4226" s="5">
        <v>3000000</v>
      </c>
      <c r="E4226" s="4">
        <v>0</v>
      </c>
      <c r="F4226" s="4">
        <v>0</v>
      </c>
    </row>
    <row r="4227" spans="1:7">
      <c r="A4227" s="4">
        <v>4226</v>
      </c>
      <c r="B4227" s="6" t="s">
        <v>5408</v>
      </c>
      <c r="C4227" s="12" t="s">
        <v>5409</v>
      </c>
      <c r="D4227" s="5">
        <v>3000000</v>
      </c>
      <c r="E4227" s="4">
        <v>0</v>
      </c>
      <c r="F4227" s="4">
        <v>0</v>
      </c>
    </row>
    <row r="4228" spans="1:7">
      <c r="A4228" s="4">
        <v>4227</v>
      </c>
      <c r="B4228" s="6" t="s">
        <v>815</v>
      </c>
      <c r="C4228" s="12" t="s">
        <v>5410</v>
      </c>
      <c r="D4228" s="5">
        <v>3000000</v>
      </c>
      <c r="E4228" s="4">
        <v>0</v>
      </c>
      <c r="F4228" s="4">
        <v>0</v>
      </c>
    </row>
    <row r="4229" spans="1:7">
      <c r="A4229" s="4">
        <v>4228</v>
      </c>
      <c r="B4229" s="6" t="s">
        <v>5411</v>
      </c>
      <c r="C4229" s="12" t="s">
        <v>5412</v>
      </c>
      <c r="D4229" s="5">
        <v>3000000</v>
      </c>
      <c r="E4229" s="4">
        <v>0</v>
      </c>
      <c r="F4229" s="4">
        <v>0</v>
      </c>
    </row>
    <row r="4230" spans="1:7">
      <c r="A4230" s="4">
        <v>4229</v>
      </c>
      <c r="B4230" s="6">
        <v>42157</v>
      </c>
      <c r="C4230" s="12" t="s">
        <v>5413</v>
      </c>
      <c r="D4230" s="5">
        <v>3000000</v>
      </c>
      <c r="E4230" s="4">
        <v>0</v>
      </c>
      <c r="F4230" s="4">
        <v>0</v>
      </c>
    </row>
    <row r="4231" spans="1:7">
      <c r="A4231" s="4">
        <v>4230</v>
      </c>
      <c r="B4231" s="6" t="s">
        <v>2669</v>
      </c>
      <c r="C4231" s="12" t="s">
        <v>5414</v>
      </c>
      <c r="D4231" s="5">
        <v>3000000</v>
      </c>
      <c r="E4231" s="4">
        <v>0</v>
      </c>
      <c r="F4231" s="4">
        <v>0</v>
      </c>
    </row>
    <row r="4232" spans="1:7">
      <c r="A4232" s="4">
        <v>4231</v>
      </c>
      <c r="B4232" s="6">
        <v>41858</v>
      </c>
      <c r="C4232" s="12" t="s">
        <v>5415</v>
      </c>
      <c r="D4232" s="5">
        <v>3000000</v>
      </c>
      <c r="E4232" s="4">
        <v>0</v>
      </c>
      <c r="F4232" s="4">
        <v>0</v>
      </c>
    </row>
    <row r="4233" spans="1:7">
      <c r="A4233" s="4">
        <v>4232</v>
      </c>
      <c r="B4233" s="6" t="s">
        <v>5416</v>
      </c>
      <c r="C4233" s="12" t="s">
        <v>5417</v>
      </c>
      <c r="D4233" s="5">
        <v>3000000</v>
      </c>
      <c r="E4233" s="4">
        <v>0</v>
      </c>
      <c r="F4233" s="4">
        <v>0</v>
      </c>
    </row>
    <row r="4234" spans="1:7">
      <c r="A4234" s="4">
        <v>4233</v>
      </c>
      <c r="B4234" s="6" t="s">
        <v>2045</v>
      </c>
      <c r="C4234" s="12" t="s">
        <v>5418</v>
      </c>
      <c r="D4234" s="5">
        <v>3000000</v>
      </c>
      <c r="E4234" s="4">
        <v>0</v>
      </c>
      <c r="F4234" s="4">
        <v>0</v>
      </c>
    </row>
    <row r="4235" spans="1:7">
      <c r="A4235" s="4">
        <v>4234</v>
      </c>
      <c r="B4235" s="6" t="s">
        <v>872</v>
      </c>
      <c r="C4235" s="12" t="s">
        <v>5419</v>
      </c>
      <c r="D4235" s="5">
        <v>3000000</v>
      </c>
      <c r="E4235" s="4">
        <v>0</v>
      </c>
      <c r="F4235" s="4">
        <v>0</v>
      </c>
    </row>
    <row r="4236" spans="1:7">
      <c r="A4236" s="4">
        <v>4235</v>
      </c>
      <c r="B4236" s="6" t="s">
        <v>815</v>
      </c>
      <c r="C4236" s="12" t="s">
        <v>5420</v>
      </c>
      <c r="D4236" s="5">
        <v>3000000</v>
      </c>
      <c r="E4236" s="4">
        <v>0</v>
      </c>
      <c r="F4236" s="4">
        <v>0</v>
      </c>
    </row>
    <row r="4237" spans="1:7">
      <c r="A4237" s="4">
        <v>4236</v>
      </c>
      <c r="B4237" s="6">
        <v>42320</v>
      </c>
      <c r="C4237" s="12" t="s">
        <v>5421</v>
      </c>
      <c r="D4237" s="5">
        <v>3000000</v>
      </c>
      <c r="E4237" s="4">
        <v>0</v>
      </c>
      <c r="F4237" s="4">
        <v>0</v>
      </c>
    </row>
    <row r="4238" spans="1:7">
      <c r="A4238" s="4">
        <v>4237</v>
      </c>
      <c r="B4238" s="6" t="s">
        <v>5422</v>
      </c>
      <c r="C4238" s="12" t="s">
        <v>550</v>
      </c>
      <c r="D4238" s="5">
        <v>2900000</v>
      </c>
      <c r="E4238" s="5">
        <v>85000000</v>
      </c>
      <c r="F4238" s="5">
        <v>263591415</v>
      </c>
      <c r="G4238" s="5"/>
    </row>
    <row r="4239" spans="1:7">
      <c r="A4239" s="4">
        <v>4238</v>
      </c>
      <c r="B4239" s="6" t="s">
        <v>665</v>
      </c>
      <c r="C4239" s="12" t="s">
        <v>5423</v>
      </c>
      <c r="D4239" s="5">
        <v>2900000</v>
      </c>
      <c r="E4239" s="5">
        <v>5969553</v>
      </c>
      <c r="F4239" s="5">
        <v>17006158</v>
      </c>
      <c r="G4239" s="5"/>
    </row>
    <row r="4240" spans="1:7">
      <c r="A4240" s="4">
        <v>4239</v>
      </c>
      <c r="B4240" s="6">
        <v>22282</v>
      </c>
      <c r="C4240" s="12" t="s">
        <v>5424</v>
      </c>
      <c r="D4240" s="5">
        <v>2900000</v>
      </c>
      <c r="E4240" s="5">
        <v>5000000</v>
      </c>
      <c r="F4240" s="5">
        <v>5000000</v>
      </c>
      <c r="G4240" s="5"/>
    </row>
    <row r="4241" spans="1:7">
      <c r="A4241" s="4">
        <v>4240</v>
      </c>
      <c r="B4241" s="6" t="s">
        <v>1450</v>
      </c>
      <c r="C4241" s="12" t="s">
        <v>5425</v>
      </c>
      <c r="D4241" s="5">
        <v>2900000</v>
      </c>
      <c r="E4241" s="5">
        <v>3127472</v>
      </c>
      <c r="F4241" s="5">
        <v>3127472</v>
      </c>
      <c r="G4241" s="5"/>
    </row>
    <row r="4242" spans="1:7">
      <c r="A4242" s="4">
        <v>4241</v>
      </c>
      <c r="B4242" s="6">
        <v>40188</v>
      </c>
      <c r="C4242" s="12" t="s">
        <v>5426</v>
      </c>
      <c r="D4242" s="5">
        <v>2900000</v>
      </c>
      <c r="E4242" s="5">
        <v>101270</v>
      </c>
      <c r="F4242" s="5">
        <v>172867</v>
      </c>
      <c r="G4242" s="5"/>
    </row>
    <row r="4243" spans="1:7">
      <c r="A4243" s="4">
        <v>4242</v>
      </c>
      <c r="B4243" s="6" t="s">
        <v>635</v>
      </c>
      <c r="C4243" s="12" t="s">
        <v>5427</v>
      </c>
      <c r="D4243" s="5">
        <v>2900000</v>
      </c>
      <c r="E4243" s="5">
        <v>20778</v>
      </c>
      <c r="F4243" s="5">
        <v>25935</v>
      </c>
      <c r="G4243" s="5"/>
    </row>
    <row r="4244" spans="1:7">
      <c r="A4244" s="4">
        <v>4243</v>
      </c>
      <c r="B4244" s="6" t="s">
        <v>5428</v>
      </c>
      <c r="C4244" s="12" t="s">
        <v>5429</v>
      </c>
      <c r="D4244" s="5">
        <v>2883848</v>
      </c>
      <c r="E4244" s="5">
        <v>25000000</v>
      </c>
      <c r="F4244" s="5">
        <v>25000000</v>
      </c>
      <c r="G4244" s="5"/>
    </row>
    <row r="4245" spans="1:7">
      <c r="A4245" s="4">
        <v>4244</v>
      </c>
      <c r="B4245" s="6">
        <v>38631</v>
      </c>
      <c r="C4245" s="12" t="s">
        <v>5430</v>
      </c>
      <c r="D4245" s="5">
        <v>2850000</v>
      </c>
      <c r="E4245" s="5">
        <v>3681066</v>
      </c>
      <c r="F4245" s="5">
        <v>6435262</v>
      </c>
      <c r="G4245" s="5"/>
    </row>
    <row r="4246" spans="1:7">
      <c r="A4246" s="4">
        <v>4245</v>
      </c>
      <c r="B4246" s="6" t="s">
        <v>5431</v>
      </c>
      <c r="C4246" s="12" t="s">
        <v>5432</v>
      </c>
      <c r="D4246" s="5">
        <v>2800000</v>
      </c>
      <c r="E4246" s="5">
        <v>86300000</v>
      </c>
      <c r="F4246" s="5">
        <v>86300000</v>
      </c>
      <c r="G4246" s="5"/>
    </row>
    <row r="4247" spans="1:7">
      <c r="A4247" s="4">
        <v>4246</v>
      </c>
      <c r="B4247" s="6" t="s">
        <v>5098</v>
      </c>
      <c r="C4247" s="12" t="s">
        <v>2718</v>
      </c>
      <c r="D4247" s="5">
        <v>2800000</v>
      </c>
      <c r="E4247" s="5">
        <v>48570885</v>
      </c>
      <c r="F4247" s="5">
        <v>48570885</v>
      </c>
      <c r="G4247" s="5"/>
    </row>
    <row r="4248" spans="1:7">
      <c r="A4248" s="4">
        <v>4247</v>
      </c>
      <c r="B4248" s="6" t="s">
        <v>393</v>
      </c>
      <c r="C4248" s="12" t="s">
        <v>5433</v>
      </c>
      <c r="D4248" s="5">
        <v>2800000</v>
      </c>
      <c r="E4248" s="5">
        <v>22202809</v>
      </c>
      <c r="F4248" s="5">
        <v>23591783</v>
      </c>
      <c r="G4248" s="5"/>
    </row>
    <row r="4249" spans="1:7">
      <c r="A4249" s="4">
        <v>4248</v>
      </c>
      <c r="B4249" s="6" t="s">
        <v>5434</v>
      </c>
      <c r="C4249" s="12" t="s">
        <v>5435</v>
      </c>
      <c r="D4249" s="5">
        <v>2800000</v>
      </c>
      <c r="E4249" s="5">
        <v>19170001</v>
      </c>
      <c r="F4249" s="5">
        <v>19170001</v>
      </c>
      <c r="G4249" s="5"/>
    </row>
    <row r="4250" spans="1:7">
      <c r="A4250" s="4">
        <v>4249</v>
      </c>
      <c r="B4250" s="6" t="s">
        <v>1236</v>
      </c>
      <c r="C4250" s="12" t="s">
        <v>5436</v>
      </c>
      <c r="D4250" s="5">
        <v>2800000</v>
      </c>
      <c r="E4250" s="5">
        <v>475000</v>
      </c>
      <c r="F4250" s="5">
        <v>475000</v>
      </c>
      <c r="G4250" s="5"/>
    </row>
    <row r="4251" spans="1:7">
      <c r="A4251" s="4">
        <v>4250</v>
      </c>
      <c r="B4251" s="6" t="s">
        <v>5437</v>
      </c>
      <c r="C4251" s="12" t="s">
        <v>5438</v>
      </c>
      <c r="D4251" s="5">
        <v>2777000</v>
      </c>
      <c r="E4251" s="5">
        <v>33711566</v>
      </c>
      <c r="F4251" s="5">
        <v>33754967</v>
      </c>
      <c r="G4251" s="5"/>
    </row>
    <row r="4252" spans="1:7">
      <c r="A4252" s="4">
        <v>4251</v>
      </c>
      <c r="B4252" s="6" t="s">
        <v>4773</v>
      </c>
      <c r="C4252" s="12" t="s">
        <v>5439</v>
      </c>
      <c r="D4252" s="5">
        <v>2750000</v>
      </c>
      <c r="E4252" s="5">
        <v>952620</v>
      </c>
      <c r="F4252" s="5">
        <v>5394447</v>
      </c>
      <c r="G4252" s="5"/>
    </row>
    <row r="4253" spans="1:7">
      <c r="A4253" s="4">
        <v>4252</v>
      </c>
      <c r="B4253" s="6" t="s">
        <v>5440</v>
      </c>
      <c r="C4253" s="12" t="s">
        <v>5441</v>
      </c>
      <c r="D4253" s="5">
        <v>2700000</v>
      </c>
      <c r="E4253" s="5">
        <v>37799643</v>
      </c>
      <c r="F4253" s="5">
        <v>37799643</v>
      </c>
      <c r="G4253" s="5"/>
    </row>
    <row r="4254" spans="1:7">
      <c r="A4254" s="4">
        <v>4253</v>
      </c>
      <c r="B4254" s="6" t="s">
        <v>445</v>
      </c>
      <c r="C4254" s="12" t="s">
        <v>5442</v>
      </c>
      <c r="D4254" s="5">
        <v>2700000</v>
      </c>
      <c r="E4254" s="5">
        <v>9054736</v>
      </c>
      <c r="F4254" s="5">
        <v>15600000</v>
      </c>
      <c r="G4254" s="5"/>
    </row>
    <row r="4255" spans="1:7">
      <c r="A4255" s="4">
        <v>4254</v>
      </c>
      <c r="B4255" s="6">
        <v>38726</v>
      </c>
      <c r="C4255" s="12" t="s">
        <v>5443</v>
      </c>
      <c r="D4255" s="5">
        <v>2700000</v>
      </c>
      <c r="E4255" s="5">
        <v>2217561</v>
      </c>
      <c r="F4255" s="5">
        <v>31517561</v>
      </c>
      <c r="G4255" s="5"/>
    </row>
    <row r="4256" spans="1:7">
      <c r="A4256" s="4">
        <v>4255</v>
      </c>
      <c r="B4256" s="6" t="s">
        <v>815</v>
      </c>
      <c r="C4256" s="12" t="s">
        <v>5444</v>
      </c>
      <c r="D4256" s="5">
        <v>2700000</v>
      </c>
      <c r="E4256" s="4">
        <v>0</v>
      </c>
      <c r="F4256" s="5">
        <v>8200000</v>
      </c>
      <c r="G4256" s="5"/>
    </row>
    <row r="4257" spans="1:7">
      <c r="A4257" s="4">
        <v>4256</v>
      </c>
      <c r="B4257" s="6" t="s">
        <v>1526</v>
      </c>
      <c r="C4257" s="12" t="s">
        <v>5445</v>
      </c>
      <c r="D4257" s="5">
        <v>2700000</v>
      </c>
      <c r="E4257" s="4">
        <v>0</v>
      </c>
      <c r="F4257" s="5">
        <v>5377665</v>
      </c>
      <c r="G4257" s="5"/>
    </row>
    <row r="4258" spans="1:7">
      <c r="A4258" s="4">
        <v>4257</v>
      </c>
      <c r="B4258" s="6">
        <v>23012</v>
      </c>
      <c r="C4258" s="12" t="s">
        <v>5446</v>
      </c>
      <c r="D4258" s="5">
        <v>2686000</v>
      </c>
      <c r="E4258" s="5">
        <v>6600000</v>
      </c>
      <c r="F4258" s="5">
        <v>6600000</v>
      </c>
      <c r="G4258" s="5"/>
    </row>
    <row r="4259" spans="1:7">
      <c r="A4259" s="4">
        <v>4258</v>
      </c>
      <c r="B4259" s="6" t="s">
        <v>977</v>
      </c>
      <c r="C4259" s="12" t="s">
        <v>5447</v>
      </c>
      <c r="D4259" s="5">
        <v>2650000</v>
      </c>
      <c r="E4259" s="5">
        <v>16556</v>
      </c>
      <c r="F4259" s="5">
        <v>16556</v>
      </c>
      <c r="G4259" s="5"/>
    </row>
    <row r="4260" spans="1:7">
      <c r="A4260" s="4">
        <v>4259</v>
      </c>
      <c r="B4260" s="6" t="s">
        <v>5448</v>
      </c>
      <c r="C4260" s="12" t="s">
        <v>5449</v>
      </c>
      <c r="D4260" s="5">
        <v>2627000</v>
      </c>
      <c r="E4260" s="5">
        <v>5363000</v>
      </c>
      <c r="F4260" s="5">
        <v>5363000</v>
      </c>
      <c r="G4260" s="5"/>
    </row>
    <row r="4261" spans="1:7">
      <c r="A4261" s="4">
        <v>4260</v>
      </c>
      <c r="B4261" s="6">
        <v>27030</v>
      </c>
      <c r="C4261" s="12" t="s">
        <v>5450</v>
      </c>
      <c r="D4261" s="5">
        <v>2600000</v>
      </c>
      <c r="E4261" s="5">
        <v>119500000</v>
      </c>
      <c r="F4261" s="5">
        <v>119500000</v>
      </c>
      <c r="G4261" s="5"/>
    </row>
    <row r="4262" spans="1:7">
      <c r="A4262" s="4">
        <v>4261</v>
      </c>
      <c r="B4262" s="6" t="s">
        <v>5451</v>
      </c>
      <c r="C4262" s="12" t="s">
        <v>5452</v>
      </c>
      <c r="D4262" s="5">
        <v>2600000</v>
      </c>
      <c r="E4262" s="5">
        <v>32980880</v>
      </c>
      <c r="F4262" s="5">
        <v>32980880</v>
      </c>
      <c r="G4262" s="5"/>
    </row>
    <row r="4263" spans="1:7">
      <c r="A4263" s="4">
        <v>4262</v>
      </c>
      <c r="B4263" s="6">
        <v>41675</v>
      </c>
      <c r="C4263" s="12" t="s">
        <v>5453</v>
      </c>
      <c r="D4263" s="5">
        <v>2600000</v>
      </c>
      <c r="E4263" s="5">
        <v>3827060</v>
      </c>
      <c r="F4263" s="5">
        <v>15298355</v>
      </c>
      <c r="G4263" s="5"/>
    </row>
    <row r="4264" spans="1:7">
      <c r="A4264" s="4">
        <v>4263</v>
      </c>
      <c r="B4264" s="6">
        <v>31778</v>
      </c>
      <c r="C4264" s="12" t="s">
        <v>5454</v>
      </c>
      <c r="D4264" s="5">
        <v>2600000</v>
      </c>
      <c r="E4264" s="5">
        <v>3130592</v>
      </c>
      <c r="F4264" s="5">
        <v>3130592</v>
      </c>
      <c r="G4264" s="5"/>
    </row>
    <row r="4265" spans="1:7">
      <c r="A4265" s="4">
        <v>4264</v>
      </c>
      <c r="B4265" s="6">
        <v>38237</v>
      </c>
      <c r="C4265" s="12" t="s">
        <v>5455</v>
      </c>
      <c r="D4265" s="5">
        <v>2600000</v>
      </c>
      <c r="E4265" s="5">
        <v>2276368</v>
      </c>
      <c r="F4265" s="5">
        <v>3292333</v>
      </c>
      <c r="G4265" s="5"/>
    </row>
    <row r="4266" spans="1:7">
      <c r="A4266" s="4">
        <v>4265</v>
      </c>
      <c r="B4266" s="6">
        <v>39794</v>
      </c>
      <c r="C4266" s="12" t="s">
        <v>5456</v>
      </c>
      <c r="D4266" s="5">
        <v>2600000</v>
      </c>
      <c r="E4266" s="5">
        <v>39127</v>
      </c>
      <c r="F4266" s="5">
        <v>564474</v>
      </c>
      <c r="G4266" s="5"/>
    </row>
    <row r="4267" spans="1:7">
      <c r="A4267" s="4">
        <v>4266</v>
      </c>
      <c r="B4267" s="6" t="s">
        <v>3843</v>
      </c>
      <c r="C4267" s="12" t="s">
        <v>5457</v>
      </c>
      <c r="D4267" s="5">
        <v>2600000</v>
      </c>
      <c r="E4267" s="4">
        <v>0</v>
      </c>
      <c r="F4267" s="5">
        <v>7033931</v>
      </c>
      <c r="G4267" s="5"/>
    </row>
    <row r="4268" spans="1:7">
      <c r="A4268" s="4">
        <v>4267</v>
      </c>
      <c r="B4268" s="6">
        <v>39275</v>
      </c>
      <c r="C4268" s="12" t="s">
        <v>5458</v>
      </c>
      <c r="D4268" s="5">
        <v>2600000</v>
      </c>
      <c r="E4268" s="4">
        <v>0</v>
      </c>
      <c r="F4268" s="5">
        <v>71248</v>
      </c>
      <c r="G4268" s="5"/>
    </row>
    <row r="4269" spans="1:7">
      <c r="A4269" s="4">
        <v>4268</v>
      </c>
      <c r="B4269" s="6" t="s">
        <v>1526</v>
      </c>
      <c r="C4269" s="12" t="s">
        <v>5459</v>
      </c>
      <c r="D4269" s="5">
        <v>2600000</v>
      </c>
      <c r="E4269" s="4">
        <v>0</v>
      </c>
      <c r="F4269" s="4">
        <v>0</v>
      </c>
    </row>
    <row r="4270" spans="1:7">
      <c r="A4270" s="4">
        <v>4269</v>
      </c>
      <c r="B4270" s="6">
        <v>40547</v>
      </c>
      <c r="C4270" s="12" t="s">
        <v>5460</v>
      </c>
      <c r="D4270" s="5">
        <v>2600000</v>
      </c>
      <c r="E4270" s="4">
        <v>0</v>
      </c>
      <c r="F4270" s="4">
        <v>0</v>
      </c>
    </row>
    <row r="4271" spans="1:7">
      <c r="A4271" s="4">
        <v>4270</v>
      </c>
      <c r="B4271" s="6">
        <v>19271</v>
      </c>
      <c r="C4271" s="12" t="s">
        <v>5461</v>
      </c>
      <c r="D4271" s="5">
        <v>2540000</v>
      </c>
      <c r="E4271" s="5">
        <v>7200000</v>
      </c>
      <c r="F4271" s="5">
        <v>7200000</v>
      </c>
      <c r="G4271" s="5"/>
    </row>
    <row r="4272" spans="1:7">
      <c r="A4272" s="4">
        <v>4271</v>
      </c>
      <c r="B4272" s="6">
        <v>41579</v>
      </c>
      <c r="C4272" s="12" t="s">
        <v>5462</v>
      </c>
      <c r="D4272" s="5">
        <v>2500000</v>
      </c>
      <c r="E4272" s="5">
        <v>40041683</v>
      </c>
      <c r="F4272" s="5">
        <v>59922558</v>
      </c>
      <c r="G4272" s="5"/>
    </row>
    <row r="4273" spans="1:7">
      <c r="A4273" s="4">
        <v>4272</v>
      </c>
      <c r="B4273" s="6" t="s">
        <v>551</v>
      </c>
      <c r="C4273" s="12" t="s">
        <v>5463</v>
      </c>
      <c r="D4273" s="5">
        <v>2500000</v>
      </c>
      <c r="E4273" s="5">
        <v>33349941</v>
      </c>
      <c r="F4273" s="5">
        <v>33349941</v>
      </c>
      <c r="G4273" s="5"/>
    </row>
    <row r="4274" spans="1:7">
      <c r="A4274" s="4">
        <v>4273</v>
      </c>
      <c r="B4274" s="6">
        <v>41340</v>
      </c>
      <c r="C4274" s="12" t="s">
        <v>5464</v>
      </c>
      <c r="D4274" s="5">
        <v>2500000</v>
      </c>
      <c r="E4274" s="5">
        <v>32244051</v>
      </c>
      <c r="F4274" s="5">
        <v>32327255</v>
      </c>
      <c r="G4274" s="5"/>
    </row>
    <row r="4275" spans="1:7">
      <c r="A4275" s="4">
        <v>4274</v>
      </c>
      <c r="B4275" s="6" t="s">
        <v>5465</v>
      </c>
      <c r="C4275" s="12" t="s">
        <v>5466</v>
      </c>
      <c r="D4275" s="5">
        <v>2500000</v>
      </c>
      <c r="E4275" s="5">
        <v>26782316</v>
      </c>
      <c r="F4275" s="5">
        <v>36028802</v>
      </c>
      <c r="G4275" s="5"/>
    </row>
    <row r="4276" spans="1:7">
      <c r="A4276" s="4">
        <v>4275</v>
      </c>
      <c r="B4276" s="6">
        <v>35165</v>
      </c>
      <c r="C4276" s="12" t="s">
        <v>5467</v>
      </c>
      <c r="D4276" s="5">
        <v>2500000</v>
      </c>
      <c r="E4276" s="5">
        <v>25857416</v>
      </c>
      <c r="F4276" s="5">
        <v>34557416</v>
      </c>
      <c r="G4276" s="5"/>
    </row>
    <row r="4277" spans="1:7">
      <c r="A4277" s="4">
        <v>4276</v>
      </c>
      <c r="B4277" s="6" t="s">
        <v>5468</v>
      </c>
      <c r="C4277" s="12" t="s">
        <v>5469</v>
      </c>
      <c r="D4277" s="5">
        <v>2500000</v>
      </c>
      <c r="E4277" s="5">
        <v>25533818</v>
      </c>
      <c r="F4277" s="5">
        <v>25533818</v>
      </c>
      <c r="G4277" s="5"/>
    </row>
    <row r="4278" spans="1:7">
      <c r="A4278" s="4">
        <v>4277</v>
      </c>
      <c r="B4278" s="6" t="s">
        <v>3786</v>
      </c>
      <c r="C4278" s="12" t="s">
        <v>5470</v>
      </c>
      <c r="D4278" s="5">
        <v>2500000</v>
      </c>
      <c r="E4278" s="5">
        <v>14400000</v>
      </c>
      <c r="F4278" s="5">
        <v>14400000</v>
      </c>
      <c r="G4278" s="5"/>
    </row>
    <row r="4279" spans="1:7">
      <c r="A4279" s="4">
        <v>4278</v>
      </c>
      <c r="B4279" s="6">
        <v>39457</v>
      </c>
      <c r="C4279" s="12" t="s">
        <v>5471</v>
      </c>
      <c r="D4279" s="5">
        <v>2500000</v>
      </c>
      <c r="E4279" s="5">
        <v>13011160</v>
      </c>
      <c r="F4279" s="5">
        <v>13881317</v>
      </c>
      <c r="G4279" s="5"/>
    </row>
    <row r="4280" spans="1:7">
      <c r="A4280" s="4">
        <v>4279</v>
      </c>
      <c r="B4280" s="6">
        <v>25934</v>
      </c>
      <c r="C4280" s="12" t="s">
        <v>5472</v>
      </c>
      <c r="D4280" s="5">
        <v>2500000</v>
      </c>
      <c r="E4280" s="5">
        <v>12300000</v>
      </c>
      <c r="F4280" s="5">
        <v>12300000</v>
      </c>
      <c r="G4280" s="5"/>
    </row>
    <row r="4281" spans="1:7">
      <c r="A4281" s="4">
        <v>4280</v>
      </c>
      <c r="B4281" s="6" t="s">
        <v>5473</v>
      </c>
      <c r="C4281" s="12" t="s">
        <v>5474</v>
      </c>
      <c r="D4281" s="5">
        <v>2500000</v>
      </c>
      <c r="E4281" s="5">
        <v>10000000</v>
      </c>
      <c r="F4281" s="5">
        <v>10000000</v>
      </c>
      <c r="G4281" s="5"/>
    </row>
    <row r="4282" spans="1:7">
      <c r="A4282" s="4">
        <v>4281</v>
      </c>
      <c r="B4282" s="6">
        <v>41313</v>
      </c>
      <c r="C4282" s="12" t="s">
        <v>5475</v>
      </c>
      <c r="D4282" s="5">
        <v>2500000</v>
      </c>
      <c r="E4282" s="5">
        <v>6852971</v>
      </c>
      <c r="F4282" s="5">
        <v>6916951</v>
      </c>
      <c r="G4282" s="5"/>
    </row>
    <row r="4283" spans="1:7">
      <c r="A4283" s="4">
        <v>4282</v>
      </c>
      <c r="B4283" s="6" t="s">
        <v>5476</v>
      </c>
      <c r="C4283" s="12" t="s">
        <v>5477</v>
      </c>
      <c r="D4283" s="5">
        <v>2500000</v>
      </c>
      <c r="E4283" s="5">
        <v>6401336</v>
      </c>
      <c r="F4283" s="5">
        <v>6401336</v>
      </c>
      <c r="G4283" s="5"/>
    </row>
    <row r="4284" spans="1:7">
      <c r="A4284" s="4">
        <v>4283</v>
      </c>
      <c r="B4284" s="6" t="s">
        <v>2657</v>
      </c>
      <c r="C4284" s="12" t="s">
        <v>5478</v>
      </c>
      <c r="D4284" s="5">
        <v>2500000</v>
      </c>
      <c r="E4284" s="5">
        <v>5274005</v>
      </c>
      <c r="F4284" s="5">
        <v>5677093</v>
      </c>
      <c r="G4284" s="5"/>
    </row>
    <row r="4285" spans="1:7">
      <c r="A4285" s="4">
        <v>4284</v>
      </c>
      <c r="B4285" s="6" t="s">
        <v>506</v>
      </c>
      <c r="C4285" s="12" t="s">
        <v>5479</v>
      </c>
      <c r="D4285" s="5">
        <v>2500000</v>
      </c>
      <c r="E4285" s="5">
        <v>3317468</v>
      </c>
      <c r="F4285" s="5">
        <v>4934356</v>
      </c>
      <c r="G4285" s="5"/>
    </row>
    <row r="4286" spans="1:7">
      <c r="A4286" s="4">
        <v>4285</v>
      </c>
      <c r="B4286" s="6">
        <v>37690</v>
      </c>
      <c r="C4286" s="12" t="s">
        <v>5480</v>
      </c>
      <c r="D4286" s="5">
        <v>2500000</v>
      </c>
      <c r="E4286" s="5">
        <v>2013052</v>
      </c>
      <c r="F4286" s="5">
        <v>2013052</v>
      </c>
      <c r="G4286" s="5"/>
    </row>
    <row r="4287" spans="1:7">
      <c r="A4287" s="4">
        <v>4286</v>
      </c>
      <c r="B4287" s="6" t="s">
        <v>812</v>
      </c>
      <c r="C4287" s="12" t="s">
        <v>5481</v>
      </c>
      <c r="D4287" s="5">
        <v>2500000</v>
      </c>
      <c r="E4287" s="5">
        <v>1282084</v>
      </c>
      <c r="F4287" s="5">
        <v>1687548</v>
      </c>
      <c r="G4287" s="5"/>
    </row>
    <row r="4288" spans="1:7">
      <c r="A4288" s="4">
        <v>4287</v>
      </c>
      <c r="B4288" s="6" t="s">
        <v>708</v>
      </c>
      <c r="C4288" s="12" t="s">
        <v>5482</v>
      </c>
      <c r="D4288" s="5">
        <v>2500000</v>
      </c>
      <c r="E4288" s="5">
        <v>1187266</v>
      </c>
      <c r="F4288" s="5">
        <v>1269705</v>
      </c>
      <c r="G4288" s="5"/>
    </row>
    <row r="4289" spans="1:7">
      <c r="A4289" s="4">
        <v>4288</v>
      </c>
      <c r="B4289" s="6" t="s">
        <v>729</v>
      </c>
      <c r="C4289" s="12" t="s">
        <v>5483</v>
      </c>
      <c r="D4289" s="5">
        <v>2500000</v>
      </c>
      <c r="E4289" s="5">
        <v>1094998</v>
      </c>
      <c r="F4289" s="5">
        <v>3838486</v>
      </c>
      <c r="G4289" s="5"/>
    </row>
    <row r="4290" spans="1:7">
      <c r="A4290" s="4">
        <v>4289</v>
      </c>
      <c r="B4290" s="6">
        <v>41277</v>
      </c>
      <c r="C4290" s="12" t="s">
        <v>5484</v>
      </c>
      <c r="D4290" s="5">
        <v>2500000</v>
      </c>
      <c r="E4290" s="5">
        <v>549632</v>
      </c>
      <c r="F4290" s="5">
        <v>549632</v>
      </c>
      <c r="G4290" s="5"/>
    </row>
    <row r="4291" spans="1:7">
      <c r="A4291" s="4">
        <v>4290</v>
      </c>
      <c r="B4291" s="6" t="s">
        <v>681</v>
      </c>
      <c r="C4291" s="12" t="s">
        <v>5485</v>
      </c>
      <c r="D4291" s="5">
        <v>2500000</v>
      </c>
      <c r="E4291" s="5">
        <v>432360</v>
      </c>
      <c r="F4291" s="5">
        <v>12267275</v>
      </c>
      <c r="G4291" s="5"/>
    </row>
    <row r="4292" spans="1:7">
      <c r="A4292" s="4">
        <v>4291</v>
      </c>
      <c r="B4292" s="6" t="s">
        <v>839</v>
      </c>
      <c r="C4292" s="12" t="s">
        <v>5486</v>
      </c>
      <c r="D4292" s="5">
        <v>2500000</v>
      </c>
      <c r="E4292" s="5">
        <v>349132</v>
      </c>
      <c r="F4292" s="5">
        <v>497195</v>
      </c>
      <c r="G4292" s="5"/>
    </row>
    <row r="4293" spans="1:7">
      <c r="A4293" s="4">
        <v>4292</v>
      </c>
      <c r="B4293" s="6">
        <v>40547</v>
      </c>
      <c r="C4293" s="12" t="s">
        <v>5487</v>
      </c>
      <c r="D4293" s="5">
        <v>2500000</v>
      </c>
      <c r="E4293" s="5">
        <v>327716</v>
      </c>
      <c r="F4293" s="5">
        <v>593933</v>
      </c>
      <c r="G4293" s="5"/>
    </row>
    <row r="4294" spans="1:7">
      <c r="A4294" s="4">
        <v>4293</v>
      </c>
      <c r="B4294" s="6" t="s">
        <v>30</v>
      </c>
      <c r="C4294" s="12" t="s">
        <v>5488</v>
      </c>
      <c r="D4294" s="5">
        <v>2500000</v>
      </c>
      <c r="E4294" s="5">
        <v>174255</v>
      </c>
      <c r="F4294" s="5">
        <v>174255</v>
      </c>
      <c r="G4294" s="5"/>
    </row>
    <row r="4295" spans="1:7">
      <c r="A4295" s="4">
        <v>4294</v>
      </c>
      <c r="B4295" s="6">
        <v>40425</v>
      </c>
      <c r="C4295" s="12" t="s">
        <v>5489</v>
      </c>
      <c r="D4295" s="5">
        <v>2500000</v>
      </c>
      <c r="E4295" s="5">
        <v>118666</v>
      </c>
      <c r="F4295" s="5">
        <v>118666</v>
      </c>
      <c r="G4295" s="5"/>
    </row>
    <row r="4296" spans="1:7">
      <c r="A4296" s="4">
        <v>4295</v>
      </c>
      <c r="B4296" s="6" t="s">
        <v>2881</v>
      </c>
      <c r="C4296" s="12" t="s">
        <v>5490</v>
      </c>
      <c r="D4296" s="5">
        <v>2500000</v>
      </c>
      <c r="E4296" s="5">
        <v>115504</v>
      </c>
      <c r="F4296" s="5">
        <v>507446</v>
      </c>
      <c r="G4296" s="5"/>
    </row>
    <row r="4297" spans="1:7">
      <c r="A4297" s="4">
        <v>4296</v>
      </c>
      <c r="B4297" s="6" t="s">
        <v>49</v>
      </c>
      <c r="C4297" s="12" t="s">
        <v>5491</v>
      </c>
      <c r="D4297" s="5">
        <v>2500000</v>
      </c>
      <c r="E4297" s="5">
        <v>100280</v>
      </c>
      <c r="F4297" s="5">
        <v>100280</v>
      </c>
      <c r="G4297" s="5"/>
    </row>
    <row r="4298" spans="1:7">
      <c r="A4298" s="4">
        <v>4297</v>
      </c>
      <c r="B4298" s="6" t="s">
        <v>1206</v>
      </c>
      <c r="C4298" s="12" t="s">
        <v>5492</v>
      </c>
      <c r="D4298" s="5">
        <v>2500000</v>
      </c>
      <c r="E4298" s="5">
        <v>80136</v>
      </c>
      <c r="F4298" s="5">
        <v>108907</v>
      </c>
      <c r="G4298" s="5"/>
    </row>
    <row r="4299" spans="1:7">
      <c r="A4299" s="4">
        <v>4298</v>
      </c>
      <c r="B4299" s="6" t="s">
        <v>2757</v>
      </c>
      <c r="C4299" s="12" t="s">
        <v>5493</v>
      </c>
      <c r="D4299" s="5">
        <v>2500000</v>
      </c>
      <c r="E4299" s="5">
        <v>72210</v>
      </c>
      <c r="F4299" s="5">
        <v>72260</v>
      </c>
      <c r="G4299" s="5"/>
    </row>
    <row r="4300" spans="1:7">
      <c r="A4300" s="4">
        <v>4299</v>
      </c>
      <c r="B4300" s="6" t="s">
        <v>1953</v>
      </c>
      <c r="C4300" s="12" t="s">
        <v>5494</v>
      </c>
      <c r="D4300" s="5">
        <v>2500000</v>
      </c>
      <c r="E4300" s="5">
        <v>35017</v>
      </c>
      <c r="F4300" s="5">
        <v>35017</v>
      </c>
      <c r="G4300" s="5"/>
    </row>
    <row r="4301" spans="1:7">
      <c r="A4301" s="4">
        <v>4300</v>
      </c>
      <c r="B4301" s="6">
        <v>36747</v>
      </c>
      <c r="C4301" s="12" t="s">
        <v>5495</v>
      </c>
      <c r="D4301" s="5">
        <v>2500000</v>
      </c>
      <c r="E4301" s="5">
        <v>9598</v>
      </c>
      <c r="F4301" s="5">
        <v>9598</v>
      </c>
      <c r="G4301" s="5"/>
    </row>
    <row r="4302" spans="1:7">
      <c r="A4302" s="4">
        <v>4301</v>
      </c>
      <c r="B4302" s="6" t="s">
        <v>2045</v>
      </c>
      <c r="C4302" s="12" t="s">
        <v>5496</v>
      </c>
      <c r="D4302" s="5">
        <v>2500000</v>
      </c>
      <c r="E4302" s="4">
        <v>0</v>
      </c>
      <c r="F4302" s="4">
        <v>0</v>
      </c>
    </row>
    <row r="4303" spans="1:7">
      <c r="A4303" s="4">
        <v>4302</v>
      </c>
      <c r="B4303" s="6" t="s">
        <v>87</v>
      </c>
      <c r="C4303" s="12" t="s">
        <v>5497</v>
      </c>
      <c r="D4303" s="5">
        <v>2500000</v>
      </c>
      <c r="E4303" s="4">
        <v>0</v>
      </c>
      <c r="F4303" s="4">
        <v>0</v>
      </c>
    </row>
    <row r="4304" spans="1:7">
      <c r="A4304" s="4">
        <v>4303</v>
      </c>
      <c r="B4304" s="6" t="s">
        <v>2484</v>
      </c>
      <c r="C4304" s="12" t="s">
        <v>5498</v>
      </c>
      <c r="D4304" s="5">
        <v>2500000</v>
      </c>
      <c r="E4304" s="4">
        <v>0</v>
      </c>
      <c r="F4304" s="4">
        <v>0</v>
      </c>
    </row>
    <row r="4305" spans="1:7">
      <c r="A4305" s="4">
        <v>4304</v>
      </c>
      <c r="B4305" s="6">
        <v>42070</v>
      </c>
      <c r="C4305" s="12" t="s">
        <v>5499</v>
      </c>
      <c r="D4305" s="5">
        <v>2500000</v>
      </c>
      <c r="E4305" s="4">
        <v>0</v>
      </c>
      <c r="F4305" s="4">
        <v>0</v>
      </c>
    </row>
    <row r="4306" spans="1:7">
      <c r="A4306" s="4">
        <v>4305</v>
      </c>
      <c r="B4306" s="6" t="s">
        <v>3276</v>
      </c>
      <c r="C4306" s="12" t="s">
        <v>5500</v>
      </c>
      <c r="D4306" s="5">
        <v>2500000</v>
      </c>
      <c r="E4306" s="4">
        <v>0</v>
      </c>
      <c r="F4306" s="4">
        <v>0</v>
      </c>
    </row>
    <row r="4307" spans="1:7">
      <c r="A4307" s="4">
        <v>4306</v>
      </c>
      <c r="B4307" s="6" t="s">
        <v>5501</v>
      </c>
      <c r="C4307" s="12" t="s">
        <v>5502</v>
      </c>
      <c r="D4307" s="5">
        <v>2500000</v>
      </c>
      <c r="E4307" s="4">
        <v>0</v>
      </c>
      <c r="F4307" s="4">
        <v>0</v>
      </c>
    </row>
    <row r="4308" spans="1:7">
      <c r="A4308" s="4">
        <v>4307</v>
      </c>
      <c r="B4308" s="6">
        <v>42409</v>
      </c>
      <c r="C4308" s="12" t="s">
        <v>5503</v>
      </c>
      <c r="D4308" s="5">
        <v>2500000</v>
      </c>
      <c r="E4308" s="4">
        <v>0</v>
      </c>
      <c r="F4308" s="4">
        <v>0</v>
      </c>
    </row>
    <row r="4309" spans="1:7">
      <c r="A4309" s="4">
        <v>4308</v>
      </c>
      <c r="B4309" s="6">
        <v>42402</v>
      </c>
      <c r="C4309" s="12" t="s">
        <v>5504</v>
      </c>
      <c r="D4309" s="5">
        <v>2500000</v>
      </c>
      <c r="E4309" s="4">
        <v>0</v>
      </c>
      <c r="F4309" s="4">
        <v>0</v>
      </c>
    </row>
    <row r="4310" spans="1:7">
      <c r="A4310" s="4">
        <v>4309</v>
      </c>
      <c r="B4310" s="6" t="s">
        <v>1226</v>
      </c>
      <c r="C4310" s="12" t="s">
        <v>5505</v>
      </c>
      <c r="D4310" s="5">
        <v>2450000</v>
      </c>
      <c r="E4310" s="5">
        <v>180237</v>
      </c>
      <c r="F4310" s="5">
        <v>182358</v>
      </c>
      <c r="G4310" s="5"/>
    </row>
    <row r="4311" spans="1:7">
      <c r="A4311" s="4">
        <v>4310</v>
      </c>
      <c r="B4311" s="6" t="s">
        <v>5506</v>
      </c>
      <c r="C4311" s="12" t="s">
        <v>5507</v>
      </c>
      <c r="D4311" s="5">
        <v>2400000</v>
      </c>
      <c r="E4311" s="5">
        <v>5691854</v>
      </c>
      <c r="F4311" s="5">
        <v>5691854</v>
      </c>
      <c r="G4311" s="5"/>
    </row>
    <row r="4312" spans="1:7">
      <c r="A4312" s="4">
        <v>4311</v>
      </c>
      <c r="B4312" s="6">
        <v>39203</v>
      </c>
      <c r="C4312" s="12" t="s">
        <v>5508</v>
      </c>
      <c r="D4312" s="5">
        <v>2400000</v>
      </c>
      <c r="E4312" s="5">
        <v>1008849</v>
      </c>
      <c r="F4312" s="5">
        <v>1420418</v>
      </c>
      <c r="G4312" s="5"/>
    </row>
    <row r="4313" spans="1:7">
      <c r="A4313" s="4">
        <v>4312</v>
      </c>
      <c r="B4313" s="6">
        <v>38726</v>
      </c>
      <c r="C4313" s="12" t="s">
        <v>5509</v>
      </c>
      <c r="D4313" s="5">
        <v>2400000</v>
      </c>
      <c r="E4313" s="5">
        <v>444093</v>
      </c>
      <c r="F4313" s="5">
        <v>500296</v>
      </c>
      <c r="G4313" s="5"/>
    </row>
    <row r="4314" spans="1:7">
      <c r="A4314" s="4">
        <v>4313</v>
      </c>
      <c r="B4314" s="6" t="s">
        <v>1809</v>
      </c>
      <c r="C4314" s="12" t="s">
        <v>5510</v>
      </c>
      <c r="D4314" s="5">
        <v>2400000</v>
      </c>
      <c r="E4314" s="4">
        <v>0</v>
      </c>
      <c r="F4314" s="4">
        <v>0</v>
      </c>
    </row>
    <row r="4315" spans="1:7">
      <c r="A4315" s="4">
        <v>4314</v>
      </c>
      <c r="B4315" s="6" t="s">
        <v>5511</v>
      </c>
      <c r="C4315" s="12" t="s">
        <v>5512</v>
      </c>
      <c r="D4315" s="5">
        <v>2380000</v>
      </c>
      <c r="E4315" s="5">
        <v>327919</v>
      </c>
      <c r="F4315" s="5">
        <v>8739576</v>
      </c>
      <c r="G4315" s="5"/>
    </row>
    <row r="4316" spans="1:7">
      <c r="A4316" s="4">
        <v>4315</v>
      </c>
      <c r="B4316" s="6">
        <v>16072</v>
      </c>
      <c r="C4316" s="12" t="s">
        <v>5513</v>
      </c>
      <c r="D4316" s="5">
        <v>2361000</v>
      </c>
      <c r="E4316" s="5">
        <v>3500000</v>
      </c>
      <c r="F4316" s="5">
        <v>3500000</v>
      </c>
      <c r="G4316" s="5"/>
    </row>
    <row r="4317" spans="1:7">
      <c r="A4317" s="4">
        <v>4316</v>
      </c>
      <c r="B4317" s="6" t="s">
        <v>425</v>
      </c>
      <c r="C4317" s="12" t="s">
        <v>5514</v>
      </c>
      <c r="D4317" s="5">
        <v>2300000</v>
      </c>
      <c r="E4317" s="5">
        <v>12985600</v>
      </c>
      <c r="F4317" s="5">
        <v>14305540</v>
      </c>
      <c r="G4317" s="5"/>
    </row>
    <row r="4318" spans="1:7">
      <c r="A4318" s="4">
        <v>4317</v>
      </c>
      <c r="B4318" s="6" t="s">
        <v>5515</v>
      </c>
      <c r="C4318" s="12" t="s">
        <v>5516</v>
      </c>
      <c r="D4318" s="5">
        <v>2300000</v>
      </c>
      <c r="E4318" s="5">
        <v>11000000</v>
      </c>
      <c r="F4318" s="5">
        <v>11000000</v>
      </c>
      <c r="G4318" s="5"/>
    </row>
    <row r="4319" spans="1:7">
      <c r="A4319" s="4">
        <v>4318</v>
      </c>
      <c r="B4319" s="6">
        <v>35800</v>
      </c>
      <c r="C4319" s="12" t="s">
        <v>5517</v>
      </c>
      <c r="D4319" s="5">
        <v>2300000</v>
      </c>
      <c r="E4319" s="5">
        <v>574838</v>
      </c>
      <c r="F4319" s="5">
        <v>574838</v>
      </c>
      <c r="G4319" s="5"/>
    </row>
    <row r="4320" spans="1:7">
      <c r="A4320" s="4">
        <v>4319</v>
      </c>
      <c r="B4320" s="6" t="s">
        <v>1887</v>
      </c>
      <c r="C4320" s="12" t="s">
        <v>5518</v>
      </c>
      <c r="D4320" s="5">
        <v>2300000</v>
      </c>
      <c r="E4320" s="5">
        <v>29384</v>
      </c>
      <c r="F4320" s="5">
        <v>29384</v>
      </c>
      <c r="G4320" s="5"/>
    </row>
    <row r="4321" spans="1:7">
      <c r="A4321" s="4">
        <v>4320</v>
      </c>
      <c r="B4321" s="6" t="s">
        <v>5519</v>
      </c>
      <c r="C4321" s="12" t="s">
        <v>5520</v>
      </c>
      <c r="D4321" s="5">
        <v>2300000</v>
      </c>
      <c r="E4321" s="4">
        <v>0</v>
      </c>
      <c r="F4321" s="4">
        <v>0</v>
      </c>
    </row>
    <row r="4322" spans="1:7">
      <c r="A4322" s="4">
        <v>4321</v>
      </c>
      <c r="B4322" s="6" t="s">
        <v>5521</v>
      </c>
      <c r="C4322" s="12" t="s">
        <v>5522</v>
      </c>
      <c r="D4322" s="5">
        <v>2300000</v>
      </c>
      <c r="E4322" s="4">
        <v>0</v>
      </c>
      <c r="F4322" s="4">
        <v>0</v>
      </c>
    </row>
    <row r="4323" spans="1:7">
      <c r="A4323" s="4">
        <v>4322</v>
      </c>
      <c r="B4323" s="6" t="s">
        <v>5523</v>
      </c>
      <c r="C4323" s="12" t="s">
        <v>5524</v>
      </c>
      <c r="D4323" s="5">
        <v>2300000</v>
      </c>
      <c r="E4323" s="4">
        <v>0</v>
      </c>
      <c r="F4323" s="4">
        <v>0</v>
      </c>
    </row>
    <row r="4324" spans="1:7">
      <c r="A4324" s="4">
        <v>4323</v>
      </c>
      <c r="B4324" s="6" t="s">
        <v>5525</v>
      </c>
      <c r="C4324" s="12" t="s">
        <v>5526</v>
      </c>
      <c r="D4324" s="5">
        <v>2280000</v>
      </c>
      <c r="E4324" s="5">
        <v>83320000</v>
      </c>
      <c r="F4324" s="5">
        <v>83320000</v>
      </c>
      <c r="G4324" s="5"/>
    </row>
    <row r="4325" spans="1:7">
      <c r="A4325" s="4">
        <v>4324</v>
      </c>
      <c r="B4325" s="6" t="s">
        <v>5062</v>
      </c>
      <c r="C4325" s="12" t="s">
        <v>5527</v>
      </c>
      <c r="D4325" s="5">
        <v>2250000</v>
      </c>
      <c r="E4325" s="5">
        <v>36690067</v>
      </c>
      <c r="F4325" s="5">
        <v>36690067</v>
      </c>
      <c r="G4325" s="5"/>
    </row>
    <row r="4326" spans="1:7">
      <c r="A4326" s="4">
        <v>4325</v>
      </c>
      <c r="B4326" s="6">
        <v>26186</v>
      </c>
      <c r="C4326" s="12" t="s">
        <v>5528</v>
      </c>
      <c r="D4326" s="5">
        <v>2200000</v>
      </c>
      <c r="E4326" s="5">
        <v>41158757</v>
      </c>
      <c r="F4326" s="5">
        <v>41158757</v>
      </c>
      <c r="G4326" s="5"/>
    </row>
    <row r="4327" spans="1:7">
      <c r="A4327" s="4">
        <v>4326</v>
      </c>
      <c r="B4327" s="6" t="s">
        <v>4187</v>
      </c>
      <c r="C4327" s="12" t="s">
        <v>5529</v>
      </c>
      <c r="D4327" s="5">
        <v>2200000</v>
      </c>
      <c r="E4327" s="5">
        <v>21930418</v>
      </c>
      <c r="F4327" s="5">
        <v>21930418</v>
      </c>
      <c r="G4327" s="5"/>
    </row>
    <row r="4328" spans="1:7">
      <c r="A4328" s="4">
        <v>4327</v>
      </c>
      <c r="B4328" s="6">
        <v>39327</v>
      </c>
      <c r="C4328" s="12" t="s">
        <v>5530</v>
      </c>
      <c r="D4328" s="5">
        <v>2200000</v>
      </c>
      <c r="E4328" s="5">
        <v>388390</v>
      </c>
      <c r="F4328" s="5">
        <v>388390</v>
      </c>
      <c r="G4328" s="5"/>
    </row>
    <row r="4329" spans="1:7">
      <c r="A4329" s="4">
        <v>4328</v>
      </c>
      <c r="B4329" s="6" t="s">
        <v>1526</v>
      </c>
      <c r="C4329" s="12" t="s">
        <v>5531</v>
      </c>
      <c r="D4329" s="5">
        <v>2200000</v>
      </c>
      <c r="E4329" s="4">
        <v>0</v>
      </c>
      <c r="F4329" s="4">
        <v>0</v>
      </c>
    </row>
    <row r="4330" spans="1:7">
      <c r="A4330" s="4">
        <v>4329</v>
      </c>
      <c r="B4330" s="6">
        <v>16438</v>
      </c>
      <c r="C4330" s="12" t="s">
        <v>5532</v>
      </c>
      <c r="D4330" s="5">
        <v>2160000</v>
      </c>
      <c r="E4330" s="5">
        <v>9132000</v>
      </c>
      <c r="F4330" s="5">
        <v>9132000</v>
      </c>
      <c r="G4330" s="5"/>
    </row>
    <row r="4331" spans="1:7">
      <c r="A4331" s="4">
        <v>4330</v>
      </c>
      <c r="B4331" s="6" t="s">
        <v>3757</v>
      </c>
      <c r="C4331" s="12" t="s">
        <v>5533</v>
      </c>
      <c r="D4331" s="5">
        <v>2160000</v>
      </c>
      <c r="E4331" s="4">
        <v>0</v>
      </c>
      <c r="F4331" s="5">
        <v>37865</v>
      </c>
      <c r="G4331" s="5"/>
    </row>
    <row r="4332" spans="1:7">
      <c r="A4332" s="4">
        <v>4331</v>
      </c>
      <c r="B4332" s="6">
        <v>39639</v>
      </c>
      <c r="C4332" s="12" t="s">
        <v>5534</v>
      </c>
      <c r="D4332" s="5">
        <v>2150000</v>
      </c>
      <c r="E4332" s="4">
        <v>0</v>
      </c>
      <c r="F4332" s="4">
        <v>0</v>
      </c>
    </row>
    <row r="4333" spans="1:7">
      <c r="A4333" s="4">
        <v>4332</v>
      </c>
      <c r="B4333" s="6" t="s">
        <v>5535</v>
      </c>
      <c r="C4333" s="12" t="s">
        <v>5536</v>
      </c>
      <c r="D4333" s="5">
        <v>2100000</v>
      </c>
      <c r="E4333" s="5">
        <v>23600000</v>
      </c>
      <c r="F4333" s="5">
        <v>23600000</v>
      </c>
      <c r="G4333" s="5"/>
    </row>
    <row r="4334" spans="1:7">
      <c r="A4334" s="4">
        <v>4333</v>
      </c>
      <c r="B4334" s="6" t="s">
        <v>997</v>
      </c>
      <c r="C4334" s="12" t="s">
        <v>5537</v>
      </c>
      <c r="D4334" s="5">
        <v>2100000</v>
      </c>
      <c r="E4334" s="5">
        <v>881824</v>
      </c>
      <c r="F4334" s="5">
        <v>1381824</v>
      </c>
      <c r="G4334" s="5"/>
    </row>
    <row r="4335" spans="1:7">
      <c r="A4335" s="4">
        <v>4334</v>
      </c>
      <c r="B4335" s="6" t="s">
        <v>5538</v>
      </c>
      <c r="C4335" s="12" t="s">
        <v>5539</v>
      </c>
      <c r="D4335" s="5">
        <v>2100000</v>
      </c>
      <c r="E4335" s="5">
        <v>313436</v>
      </c>
      <c r="F4335" s="5">
        <v>313436</v>
      </c>
      <c r="G4335" s="5"/>
    </row>
    <row r="4336" spans="1:7">
      <c r="A4336" s="4">
        <v>4335</v>
      </c>
      <c r="B4336" s="6" t="s">
        <v>5540</v>
      </c>
      <c r="C4336" s="12" t="s">
        <v>5541</v>
      </c>
      <c r="D4336" s="5">
        <v>2100000</v>
      </c>
      <c r="E4336" s="5">
        <v>3330</v>
      </c>
      <c r="F4336" s="5">
        <v>3330</v>
      </c>
      <c r="G4336" s="5"/>
    </row>
    <row r="4337" spans="1:7">
      <c r="A4337" s="4">
        <v>4336</v>
      </c>
      <c r="B4337" s="6" t="s">
        <v>5542</v>
      </c>
      <c r="C4337" s="12" t="s">
        <v>5543</v>
      </c>
      <c r="D4337" s="5">
        <v>2100000</v>
      </c>
      <c r="E4337" s="4">
        <v>0</v>
      </c>
      <c r="F4337" s="5">
        <v>23266821</v>
      </c>
      <c r="G4337" s="5"/>
    </row>
    <row r="4338" spans="1:7">
      <c r="A4338" s="4">
        <v>4337</v>
      </c>
      <c r="B4338" s="6" t="s">
        <v>828</v>
      </c>
      <c r="C4338" s="12" t="s">
        <v>5544</v>
      </c>
      <c r="D4338" s="5">
        <v>2100000</v>
      </c>
      <c r="E4338" s="4">
        <v>0</v>
      </c>
      <c r="F4338" s="4">
        <v>0</v>
      </c>
    </row>
    <row r="4339" spans="1:7">
      <c r="A4339" s="4">
        <v>4338</v>
      </c>
      <c r="B4339" s="6" t="s">
        <v>2484</v>
      </c>
      <c r="C4339" s="12" t="s">
        <v>5545</v>
      </c>
      <c r="D4339" s="5">
        <v>2100000</v>
      </c>
      <c r="E4339" s="4">
        <v>0</v>
      </c>
      <c r="F4339" s="4">
        <v>0</v>
      </c>
    </row>
    <row r="4340" spans="1:7">
      <c r="A4340" s="4">
        <v>4339</v>
      </c>
      <c r="B4340" s="6">
        <v>42165</v>
      </c>
      <c r="C4340" s="12" t="s">
        <v>5546</v>
      </c>
      <c r="D4340" s="5">
        <v>2100000</v>
      </c>
      <c r="E4340" s="4">
        <v>0</v>
      </c>
      <c r="F4340" s="4">
        <v>0</v>
      </c>
    </row>
    <row r="4341" spans="1:7">
      <c r="A4341" s="4">
        <v>4340</v>
      </c>
      <c r="B4341" s="6" t="s">
        <v>5521</v>
      </c>
      <c r="C4341" s="12" t="s">
        <v>5547</v>
      </c>
      <c r="D4341" s="5">
        <v>2100000</v>
      </c>
      <c r="E4341" s="4">
        <v>0</v>
      </c>
      <c r="F4341" s="4">
        <v>0</v>
      </c>
    </row>
    <row r="4342" spans="1:7">
      <c r="A4342" s="4">
        <v>4341</v>
      </c>
      <c r="B4342" s="6" t="s">
        <v>1543</v>
      </c>
      <c r="C4342" s="12" t="s">
        <v>5548</v>
      </c>
      <c r="D4342" s="5">
        <v>2000000</v>
      </c>
      <c r="E4342" s="5">
        <v>34522221</v>
      </c>
      <c r="F4342" s="5">
        <v>35185884</v>
      </c>
      <c r="G4342" s="5"/>
    </row>
    <row r="4343" spans="1:7">
      <c r="A4343" s="4">
        <v>4342</v>
      </c>
      <c r="B4343" s="6">
        <v>23593</v>
      </c>
      <c r="C4343" s="12" t="s">
        <v>5549</v>
      </c>
      <c r="D4343" s="5">
        <v>2000000</v>
      </c>
      <c r="E4343" s="5">
        <v>24800000</v>
      </c>
      <c r="F4343" s="5">
        <v>78900000</v>
      </c>
      <c r="G4343" s="5"/>
    </row>
    <row r="4344" spans="1:7">
      <c r="A4344" s="4">
        <v>4343</v>
      </c>
      <c r="B4344" s="6" t="s">
        <v>5550</v>
      </c>
      <c r="C4344" s="12" t="s">
        <v>5551</v>
      </c>
      <c r="D4344" s="5">
        <v>2000000</v>
      </c>
      <c r="E4344" s="5">
        <v>24600832</v>
      </c>
      <c r="F4344" s="5">
        <v>24600832</v>
      </c>
      <c r="G4344" s="5"/>
    </row>
    <row r="4345" spans="1:7">
      <c r="A4345" s="4">
        <v>4344</v>
      </c>
      <c r="B4345" s="6">
        <v>16803</v>
      </c>
      <c r="C4345" s="12" t="s">
        <v>3298</v>
      </c>
      <c r="D4345" s="5">
        <v>2000000</v>
      </c>
      <c r="E4345" s="5">
        <v>24464742</v>
      </c>
      <c r="F4345" s="5">
        <v>24464742</v>
      </c>
      <c r="G4345" s="5"/>
    </row>
    <row r="4346" spans="1:7">
      <c r="A4346" s="4">
        <v>4345</v>
      </c>
      <c r="B4346" s="6">
        <v>24511</v>
      </c>
      <c r="C4346" s="12" t="s">
        <v>5552</v>
      </c>
      <c r="D4346" s="5">
        <v>2000000</v>
      </c>
      <c r="E4346" s="5">
        <v>24379978</v>
      </c>
      <c r="F4346" s="5">
        <v>24379978</v>
      </c>
      <c r="G4346" s="5"/>
    </row>
    <row r="4347" spans="1:7">
      <c r="A4347" s="4">
        <v>4346</v>
      </c>
      <c r="B4347" s="6" t="s">
        <v>5553</v>
      </c>
      <c r="C4347" s="12" t="s">
        <v>5554</v>
      </c>
      <c r="D4347" s="5">
        <v>2000000</v>
      </c>
      <c r="E4347" s="5">
        <v>18344729</v>
      </c>
      <c r="F4347" s="5">
        <v>18344729</v>
      </c>
      <c r="G4347" s="5"/>
    </row>
    <row r="4348" spans="1:7">
      <c r="A4348" s="4">
        <v>4347</v>
      </c>
      <c r="B4348" s="6">
        <v>26611</v>
      </c>
      <c r="C4348" s="12" t="s">
        <v>5555</v>
      </c>
      <c r="D4348" s="5">
        <v>2000000</v>
      </c>
      <c r="E4348" s="5">
        <v>18016290</v>
      </c>
      <c r="F4348" s="5">
        <v>18016290</v>
      </c>
      <c r="G4348" s="5"/>
    </row>
    <row r="4349" spans="1:7">
      <c r="A4349" s="4">
        <v>4348</v>
      </c>
      <c r="B4349" s="6" t="s">
        <v>549</v>
      </c>
      <c r="C4349" s="12" t="s">
        <v>5556</v>
      </c>
      <c r="D4349" s="5">
        <v>2000000</v>
      </c>
      <c r="E4349" s="5">
        <v>14674077</v>
      </c>
      <c r="F4349" s="5">
        <v>20649774</v>
      </c>
      <c r="G4349" s="5"/>
    </row>
    <row r="4350" spans="1:7">
      <c r="A4350" s="4">
        <v>4349</v>
      </c>
      <c r="B4350" s="6" t="s">
        <v>5557</v>
      </c>
      <c r="C4350" s="12" t="s">
        <v>5558</v>
      </c>
      <c r="D4350" s="5">
        <v>2000000</v>
      </c>
      <c r="E4350" s="5">
        <v>13129846</v>
      </c>
      <c r="F4350" s="5">
        <v>13129846</v>
      </c>
      <c r="G4350" s="5"/>
    </row>
    <row r="4351" spans="1:7">
      <c r="A4351" s="4">
        <v>4350</v>
      </c>
      <c r="B4351" s="6">
        <v>41155</v>
      </c>
      <c r="C4351" s="12" t="s">
        <v>5559</v>
      </c>
      <c r="D4351" s="5">
        <v>2000000</v>
      </c>
      <c r="E4351" s="5">
        <v>12739737</v>
      </c>
      <c r="F4351" s="5">
        <v>16610760</v>
      </c>
      <c r="G4351" s="5"/>
    </row>
    <row r="4352" spans="1:7">
      <c r="A4352" s="4">
        <v>4351</v>
      </c>
      <c r="B4352" s="6" t="s">
        <v>1599</v>
      </c>
      <c r="C4352" s="12" t="s">
        <v>5560</v>
      </c>
      <c r="D4352" s="5">
        <v>2000000</v>
      </c>
      <c r="E4352" s="5">
        <v>11546543</v>
      </c>
      <c r="F4352" s="5">
        <v>11546543</v>
      </c>
      <c r="G4352" s="5"/>
    </row>
    <row r="4353" spans="1:7">
      <c r="A4353" s="4">
        <v>4352</v>
      </c>
      <c r="B4353" s="6">
        <v>36382</v>
      </c>
      <c r="C4353" s="12" t="s">
        <v>5561</v>
      </c>
      <c r="D4353" s="5">
        <v>2000000</v>
      </c>
      <c r="E4353" s="5">
        <v>11540607</v>
      </c>
      <c r="F4353" s="5">
        <v>20741000</v>
      </c>
      <c r="G4353" s="5"/>
    </row>
    <row r="4354" spans="1:7">
      <c r="A4354" s="4">
        <v>4353</v>
      </c>
      <c r="B4354" s="6">
        <v>39327</v>
      </c>
      <c r="C4354" s="12" t="s">
        <v>5562</v>
      </c>
      <c r="D4354" s="5">
        <v>2000000</v>
      </c>
      <c r="E4354" s="5">
        <v>11284657</v>
      </c>
      <c r="F4354" s="5">
        <v>81197047</v>
      </c>
      <c r="G4354" s="5"/>
    </row>
    <row r="4355" spans="1:7">
      <c r="A4355" s="4">
        <v>4354</v>
      </c>
      <c r="B4355" s="6">
        <v>22647</v>
      </c>
      <c r="C4355" s="12" t="s">
        <v>1376</v>
      </c>
      <c r="D4355" s="5">
        <v>2000000</v>
      </c>
      <c r="E4355" s="5">
        <v>9250000</v>
      </c>
      <c r="F4355" s="5">
        <v>9250000</v>
      </c>
      <c r="G4355" s="5"/>
    </row>
    <row r="4356" spans="1:7">
      <c r="A4356" s="4">
        <v>4355</v>
      </c>
      <c r="B4356" s="6">
        <v>14611</v>
      </c>
      <c r="C4356" s="12" t="s">
        <v>5563</v>
      </c>
      <c r="D4356" s="5">
        <v>2000000</v>
      </c>
      <c r="E4356" s="5">
        <v>9172000</v>
      </c>
      <c r="F4356" s="5">
        <v>9172000</v>
      </c>
      <c r="G4356" s="5"/>
    </row>
    <row r="4357" spans="1:7">
      <c r="A4357" s="4">
        <v>4356</v>
      </c>
      <c r="B4357" s="6">
        <v>17168</v>
      </c>
      <c r="C4357" s="12" t="s">
        <v>5564</v>
      </c>
      <c r="D4357" s="5">
        <v>2000000</v>
      </c>
      <c r="E4357" s="5">
        <v>7800000</v>
      </c>
      <c r="F4357" s="5">
        <v>7800000</v>
      </c>
      <c r="G4357" s="5"/>
    </row>
    <row r="4358" spans="1:7">
      <c r="A4358" s="4">
        <v>4357</v>
      </c>
      <c r="B4358" s="6" t="s">
        <v>5565</v>
      </c>
      <c r="C4358" s="12" t="s">
        <v>5566</v>
      </c>
      <c r="D4358" s="5">
        <v>2000000</v>
      </c>
      <c r="E4358" s="5">
        <v>7600000</v>
      </c>
      <c r="F4358" s="5">
        <v>7600000</v>
      </c>
      <c r="G4358" s="5"/>
    </row>
    <row r="4359" spans="1:7">
      <c r="A4359" s="4">
        <v>4358</v>
      </c>
      <c r="B4359" s="6" t="s">
        <v>5567</v>
      </c>
      <c r="C4359" s="12" t="s">
        <v>5568</v>
      </c>
      <c r="D4359" s="5">
        <v>2000000</v>
      </c>
      <c r="E4359" s="5">
        <v>7369373</v>
      </c>
      <c r="F4359" s="5">
        <v>7369373</v>
      </c>
      <c r="G4359" s="5"/>
    </row>
    <row r="4360" spans="1:7">
      <c r="A4360" s="4">
        <v>4359</v>
      </c>
      <c r="B4360" s="6" t="s">
        <v>616</v>
      </c>
      <c r="C4360" s="12" t="s">
        <v>5569</v>
      </c>
      <c r="D4360" s="5">
        <v>2000000</v>
      </c>
      <c r="E4360" s="5">
        <v>7301288</v>
      </c>
      <c r="F4360" s="5">
        <v>17403168</v>
      </c>
      <c r="G4360" s="5"/>
    </row>
    <row r="4361" spans="1:7">
      <c r="A4361" s="4">
        <v>4360</v>
      </c>
      <c r="B4361" s="6" t="s">
        <v>918</v>
      </c>
      <c r="C4361" s="12" t="s">
        <v>5570</v>
      </c>
      <c r="D4361" s="5">
        <v>2000000</v>
      </c>
      <c r="E4361" s="5">
        <v>6719300</v>
      </c>
      <c r="F4361" s="5">
        <v>7756617</v>
      </c>
      <c r="G4361" s="5"/>
    </row>
    <row r="4362" spans="1:7">
      <c r="A4362" s="4">
        <v>4361</v>
      </c>
      <c r="B4362" s="6">
        <v>40488</v>
      </c>
      <c r="C4362" s="12" t="s">
        <v>5571</v>
      </c>
      <c r="D4362" s="5">
        <v>2000000</v>
      </c>
      <c r="E4362" s="5">
        <v>6531503</v>
      </c>
      <c r="F4362" s="5">
        <v>16131551</v>
      </c>
      <c r="G4362" s="5"/>
    </row>
    <row r="4363" spans="1:7">
      <c r="A4363" s="4">
        <v>4362</v>
      </c>
      <c r="B4363" s="6" t="s">
        <v>2635</v>
      </c>
      <c r="C4363" s="12" t="s">
        <v>5572</v>
      </c>
      <c r="D4363" s="5">
        <v>2000000</v>
      </c>
      <c r="E4363" s="5">
        <v>6003587</v>
      </c>
      <c r="F4363" s="5">
        <v>8685632</v>
      </c>
      <c r="G4363" s="5"/>
    </row>
    <row r="4364" spans="1:7">
      <c r="A4364" s="4">
        <v>4363</v>
      </c>
      <c r="B4364" s="6">
        <v>38024</v>
      </c>
      <c r="C4364" s="12" t="s">
        <v>5573</v>
      </c>
      <c r="D4364" s="5">
        <v>2000000</v>
      </c>
      <c r="E4364" s="5">
        <v>5792822</v>
      </c>
      <c r="F4364" s="5">
        <v>11293790</v>
      </c>
      <c r="G4364" s="5"/>
    </row>
    <row r="4365" spans="1:7">
      <c r="A4365" s="4">
        <v>4364</v>
      </c>
      <c r="B4365" s="6" t="s">
        <v>2081</v>
      </c>
      <c r="C4365" s="12" t="s">
        <v>5574</v>
      </c>
      <c r="D4365" s="5">
        <v>2000000</v>
      </c>
      <c r="E4365" s="5">
        <v>5383834</v>
      </c>
      <c r="F4365" s="5">
        <v>20883834</v>
      </c>
      <c r="G4365" s="5"/>
    </row>
    <row r="4366" spans="1:7">
      <c r="A4366" s="4">
        <v>4365</v>
      </c>
      <c r="B4366" s="6" t="s">
        <v>5575</v>
      </c>
      <c r="C4366" s="12" t="s">
        <v>5576</v>
      </c>
      <c r="D4366" s="5">
        <v>2000000</v>
      </c>
      <c r="E4366" s="5">
        <v>4601043</v>
      </c>
      <c r="F4366" s="5">
        <v>9505996</v>
      </c>
      <c r="G4366" s="5"/>
    </row>
    <row r="4367" spans="1:7">
      <c r="A4367" s="4">
        <v>4366</v>
      </c>
      <c r="B4367" s="6" t="s">
        <v>2889</v>
      </c>
      <c r="C4367" s="12" t="s">
        <v>5577</v>
      </c>
      <c r="D4367" s="5">
        <v>2000000</v>
      </c>
      <c r="E4367" s="5">
        <v>4593598</v>
      </c>
      <c r="F4367" s="5">
        <v>15396525</v>
      </c>
      <c r="G4367" s="5"/>
    </row>
    <row r="4368" spans="1:7">
      <c r="A4368" s="4">
        <v>4367</v>
      </c>
      <c r="B4368" s="6">
        <v>40400</v>
      </c>
      <c r="C4368" s="12" t="s">
        <v>5578</v>
      </c>
      <c r="D4368" s="5">
        <v>2000000</v>
      </c>
      <c r="E4368" s="5">
        <v>4311834</v>
      </c>
      <c r="F4368" s="5">
        <v>7799257</v>
      </c>
      <c r="G4368" s="5"/>
    </row>
    <row r="4369" spans="1:7">
      <c r="A4369" s="4">
        <v>4368</v>
      </c>
      <c r="B4369" s="6">
        <v>13881</v>
      </c>
      <c r="C4369" s="12" t="s">
        <v>5579</v>
      </c>
      <c r="D4369" s="5">
        <v>2000000</v>
      </c>
      <c r="E4369" s="5">
        <v>4000000</v>
      </c>
      <c r="F4369" s="5">
        <v>4000000</v>
      </c>
      <c r="G4369" s="5"/>
    </row>
    <row r="4370" spans="1:7">
      <c r="A4370" s="4">
        <v>4369</v>
      </c>
      <c r="B4370" s="6" t="s">
        <v>4228</v>
      </c>
      <c r="C4370" s="12" t="s">
        <v>5580</v>
      </c>
      <c r="D4370" s="5">
        <v>2000000</v>
      </c>
      <c r="E4370" s="5">
        <v>3885134</v>
      </c>
      <c r="F4370" s="5">
        <v>9615464</v>
      </c>
      <c r="G4370" s="5"/>
    </row>
    <row r="4371" spans="1:7">
      <c r="A4371" s="4">
        <v>4370</v>
      </c>
      <c r="B4371" s="6" t="s">
        <v>5094</v>
      </c>
      <c r="C4371" s="12" t="s">
        <v>5581</v>
      </c>
      <c r="D4371" s="5">
        <v>2000000</v>
      </c>
      <c r="E4371" s="5">
        <v>3591417</v>
      </c>
      <c r="F4371" s="5">
        <v>10166209</v>
      </c>
      <c r="G4371" s="5"/>
    </row>
    <row r="4372" spans="1:7">
      <c r="A4372" s="4">
        <v>4371</v>
      </c>
      <c r="B4372" s="6">
        <v>39001</v>
      </c>
      <c r="C4372" s="12" t="s">
        <v>5582</v>
      </c>
      <c r="D4372" s="5">
        <v>2000000</v>
      </c>
      <c r="E4372" s="5">
        <v>3337931</v>
      </c>
      <c r="F4372" s="5">
        <v>6225304</v>
      </c>
      <c r="G4372" s="5"/>
    </row>
    <row r="4373" spans="1:7">
      <c r="A4373" s="4">
        <v>4372</v>
      </c>
      <c r="B4373" s="6">
        <v>36588</v>
      </c>
      <c r="C4373" s="12" t="s">
        <v>5583</v>
      </c>
      <c r="D4373" s="5">
        <v>2000000</v>
      </c>
      <c r="E4373" s="5">
        <v>3330230</v>
      </c>
      <c r="F4373" s="5">
        <v>6030230</v>
      </c>
      <c r="G4373" s="5"/>
    </row>
    <row r="4374" spans="1:7">
      <c r="A4374" s="4">
        <v>4373</v>
      </c>
      <c r="B4374" s="6" t="s">
        <v>1061</v>
      </c>
      <c r="C4374" s="12" t="s">
        <v>5584</v>
      </c>
      <c r="D4374" s="5">
        <v>2000000</v>
      </c>
      <c r="E4374" s="5">
        <v>2583301</v>
      </c>
      <c r="F4374" s="5">
        <v>2791973</v>
      </c>
      <c r="G4374" s="5"/>
    </row>
    <row r="4375" spans="1:7">
      <c r="A4375" s="4">
        <v>4374</v>
      </c>
      <c r="B4375" s="6">
        <v>37295</v>
      </c>
      <c r="C4375" s="12" t="s">
        <v>5585</v>
      </c>
      <c r="D4375" s="5">
        <v>2000000</v>
      </c>
      <c r="E4375" s="5">
        <v>2512846</v>
      </c>
      <c r="F4375" s="5">
        <v>3438804</v>
      </c>
      <c r="G4375" s="5"/>
    </row>
    <row r="4376" spans="1:7">
      <c r="A4376" s="4">
        <v>4375</v>
      </c>
      <c r="B4376" s="6" t="s">
        <v>191</v>
      </c>
      <c r="C4376" s="12" t="s">
        <v>5586</v>
      </c>
      <c r="D4376" s="5">
        <v>2000000</v>
      </c>
      <c r="E4376" s="5">
        <v>2283849</v>
      </c>
      <c r="F4376" s="5">
        <v>13912289</v>
      </c>
      <c r="G4376" s="5"/>
    </row>
    <row r="4377" spans="1:7">
      <c r="A4377" s="4">
        <v>4376</v>
      </c>
      <c r="B4377" s="6" t="s">
        <v>28</v>
      </c>
      <c r="C4377" s="12" t="s">
        <v>5587</v>
      </c>
      <c r="D4377" s="5">
        <v>2000000</v>
      </c>
      <c r="E4377" s="5">
        <v>2072645</v>
      </c>
      <c r="F4377" s="5">
        <v>2077844</v>
      </c>
      <c r="G4377" s="5"/>
    </row>
    <row r="4378" spans="1:7">
      <c r="A4378" s="4">
        <v>4377</v>
      </c>
      <c r="B4378" s="6">
        <v>38817</v>
      </c>
      <c r="C4378" s="12" t="s">
        <v>5588</v>
      </c>
      <c r="D4378" s="5">
        <v>2000000</v>
      </c>
      <c r="E4378" s="5">
        <v>1985292</v>
      </c>
      <c r="F4378" s="5">
        <v>1985292</v>
      </c>
      <c r="G4378" s="5"/>
    </row>
    <row r="4379" spans="1:7">
      <c r="A4379" s="4">
        <v>4378</v>
      </c>
      <c r="B4379" s="6">
        <v>39483</v>
      </c>
      <c r="C4379" s="12" t="s">
        <v>5589</v>
      </c>
      <c r="D4379" s="5">
        <v>2000000</v>
      </c>
      <c r="E4379" s="5">
        <v>1785505</v>
      </c>
      <c r="F4379" s="5">
        <v>11263263</v>
      </c>
      <c r="G4379" s="5"/>
    </row>
    <row r="4380" spans="1:7">
      <c r="A4380" s="4">
        <v>4379</v>
      </c>
      <c r="B4380" s="6">
        <v>37964</v>
      </c>
      <c r="C4380" s="12" t="s">
        <v>5590</v>
      </c>
      <c r="D4380" s="5">
        <v>2000000</v>
      </c>
      <c r="E4380" s="5">
        <v>1660865</v>
      </c>
      <c r="F4380" s="5">
        <v>1660865</v>
      </c>
      <c r="G4380" s="5"/>
    </row>
    <row r="4381" spans="1:7">
      <c r="A4381" s="4">
        <v>4380</v>
      </c>
      <c r="B4381" s="6">
        <v>36865</v>
      </c>
      <c r="C4381" s="12" t="s">
        <v>3403</v>
      </c>
      <c r="D4381" s="5">
        <v>2000000</v>
      </c>
      <c r="E4381" s="5">
        <v>1577287</v>
      </c>
      <c r="F4381" s="5">
        <v>2419669</v>
      </c>
      <c r="G4381" s="5"/>
    </row>
    <row r="4382" spans="1:7">
      <c r="A4382" s="4">
        <v>4381</v>
      </c>
      <c r="B4382" s="6">
        <v>42193</v>
      </c>
      <c r="C4382" s="12" t="s">
        <v>5591</v>
      </c>
      <c r="D4382" s="5">
        <v>2000000</v>
      </c>
      <c r="E4382" s="5">
        <v>1477002</v>
      </c>
      <c r="F4382" s="5">
        <v>2166392</v>
      </c>
      <c r="G4382" s="5"/>
    </row>
    <row r="4383" spans="1:7">
      <c r="A4383" s="4">
        <v>4382</v>
      </c>
      <c r="B4383" s="6" t="s">
        <v>901</v>
      </c>
      <c r="C4383" s="12" t="s">
        <v>5592</v>
      </c>
      <c r="D4383" s="5">
        <v>2000000</v>
      </c>
      <c r="E4383" s="5">
        <v>1433319</v>
      </c>
      <c r="F4383" s="5">
        <v>1433319</v>
      </c>
      <c r="G4383" s="5"/>
    </row>
    <row r="4384" spans="1:7">
      <c r="A4384" s="4">
        <v>4383</v>
      </c>
      <c r="B4384" s="6" t="s">
        <v>1013</v>
      </c>
      <c r="C4384" s="12" t="s">
        <v>5593</v>
      </c>
      <c r="D4384" s="5">
        <v>2000000</v>
      </c>
      <c r="E4384" s="5">
        <v>1152411</v>
      </c>
      <c r="F4384" s="5">
        <v>1152411</v>
      </c>
      <c r="G4384" s="5"/>
    </row>
    <row r="4385" spans="1:7">
      <c r="A4385" s="4">
        <v>4384</v>
      </c>
      <c r="B4385" s="6">
        <v>39272</v>
      </c>
      <c r="C4385" s="12" t="s">
        <v>5594</v>
      </c>
      <c r="D4385" s="5">
        <v>2000000</v>
      </c>
      <c r="E4385" s="5">
        <v>1134358</v>
      </c>
      <c r="F4385" s="5">
        <v>1134358</v>
      </c>
      <c r="G4385" s="5"/>
    </row>
    <row r="4386" spans="1:7">
      <c r="A4386" s="4">
        <v>4385</v>
      </c>
      <c r="B4386" s="6">
        <v>40759</v>
      </c>
      <c r="C4386" s="12" t="s">
        <v>5595</v>
      </c>
      <c r="D4386" s="5">
        <v>2000000</v>
      </c>
      <c r="E4386" s="5">
        <v>977772</v>
      </c>
      <c r="F4386" s="5">
        <v>1869928</v>
      </c>
      <c r="G4386" s="5"/>
    </row>
    <row r="4387" spans="1:7">
      <c r="A4387" s="4">
        <v>4386</v>
      </c>
      <c r="B4387" s="6">
        <v>38658</v>
      </c>
      <c r="C4387" s="12" t="s">
        <v>5596</v>
      </c>
      <c r="D4387" s="5">
        <v>2000000</v>
      </c>
      <c r="E4387" s="5">
        <v>691880</v>
      </c>
      <c r="F4387" s="5">
        <v>691880</v>
      </c>
      <c r="G4387" s="5"/>
    </row>
    <row r="4388" spans="1:7">
      <c r="A4388" s="4">
        <v>4387</v>
      </c>
      <c r="B4388" s="6" t="s">
        <v>1481</v>
      </c>
      <c r="C4388" s="12" t="s">
        <v>5597</v>
      </c>
      <c r="D4388" s="5">
        <v>2000000</v>
      </c>
      <c r="E4388" s="5">
        <v>638227</v>
      </c>
      <c r="F4388" s="5">
        <v>1075504</v>
      </c>
      <c r="G4388" s="5"/>
    </row>
    <row r="4389" spans="1:7">
      <c r="A4389" s="4">
        <v>4388</v>
      </c>
      <c r="B4389" s="6" t="s">
        <v>520</v>
      </c>
      <c r="C4389" s="12" t="s">
        <v>5598</v>
      </c>
      <c r="D4389" s="5">
        <v>2000000</v>
      </c>
      <c r="E4389" s="5">
        <v>636706</v>
      </c>
      <c r="F4389" s="5">
        <v>636706</v>
      </c>
      <c r="G4389" s="5"/>
    </row>
    <row r="4390" spans="1:7">
      <c r="A4390" s="4">
        <v>4389</v>
      </c>
      <c r="B4390" s="6" t="s">
        <v>1151</v>
      </c>
      <c r="C4390" s="12" t="s">
        <v>5599</v>
      </c>
      <c r="D4390" s="5">
        <v>2000000</v>
      </c>
      <c r="E4390" s="5">
        <v>537948</v>
      </c>
      <c r="F4390" s="5">
        <v>539961</v>
      </c>
      <c r="G4390" s="5"/>
    </row>
    <row r="4391" spans="1:7">
      <c r="A4391" s="4">
        <v>4390</v>
      </c>
      <c r="B4391" s="6">
        <v>31209</v>
      </c>
      <c r="C4391" s="12" t="s">
        <v>5600</v>
      </c>
      <c r="D4391" s="5">
        <v>2000000</v>
      </c>
      <c r="E4391" s="5">
        <v>390659</v>
      </c>
      <c r="F4391" s="5">
        <v>1663296</v>
      </c>
      <c r="G4391" s="5"/>
    </row>
    <row r="4392" spans="1:7">
      <c r="A4392" s="4">
        <v>4391</v>
      </c>
      <c r="B4392" s="6" t="s">
        <v>3317</v>
      </c>
      <c r="C4392" s="12" t="s">
        <v>5601</v>
      </c>
      <c r="D4392" s="5">
        <v>2000000</v>
      </c>
      <c r="E4392" s="5">
        <v>388532</v>
      </c>
      <c r="F4392" s="5">
        <v>466106</v>
      </c>
      <c r="G4392" s="5"/>
    </row>
    <row r="4393" spans="1:7">
      <c r="A4393" s="4">
        <v>4392</v>
      </c>
      <c r="B4393" s="6" t="s">
        <v>2698</v>
      </c>
      <c r="C4393" s="12" t="s">
        <v>5602</v>
      </c>
      <c r="D4393" s="5">
        <v>2000000</v>
      </c>
      <c r="E4393" s="5">
        <v>347578</v>
      </c>
      <c r="F4393" s="5">
        <v>2350641</v>
      </c>
      <c r="G4393" s="5"/>
    </row>
    <row r="4394" spans="1:7">
      <c r="A4394" s="4">
        <v>4393</v>
      </c>
      <c r="B4394" s="6" t="s">
        <v>2775</v>
      </c>
      <c r="C4394" s="12" t="s">
        <v>5603</v>
      </c>
      <c r="D4394" s="5">
        <v>2000000</v>
      </c>
      <c r="E4394" s="5">
        <v>304602</v>
      </c>
      <c r="F4394" s="5">
        <v>304602</v>
      </c>
      <c r="G4394" s="5"/>
    </row>
    <row r="4395" spans="1:7">
      <c r="A4395" s="4">
        <v>4394</v>
      </c>
      <c r="B4395" s="6">
        <v>38938</v>
      </c>
      <c r="C4395" s="12" t="s">
        <v>5604</v>
      </c>
      <c r="D4395" s="5">
        <v>2000000</v>
      </c>
      <c r="E4395" s="5">
        <v>199176</v>
      </c>
      <c r="F4395" s="5">
        <v>759504</v>
      </c>
      <c r="G4395" s="5"/>
    </row>
    <row r="4396" spans="1:7">
      <c r="A4396" s="4">
        <v>4395</v>
      </c>
      <c r="B4396" s="6" t="s">
        <v>1784</v>
      </c>
      <c r="C4396" s="12" t="s">
        <v>5605</v>
      </c>
      <c r="D4396" s="5">
        <v>2000000</v>
      </c>
      <c r="E4396" s="5">
        <v>147299</v>
      </c>
      <c r="F4396" s="5">
        <v>147299</v>
      </c>
      <c r="G4396" s="5"/>
    </row>
    <row r="4397" spans="1:7">
      <c r="A4397" s="4">
        <v>4396</v>
      </c>
      <c r="B4397" s="6" t="s">
        <v>2075</v>
      </c>
      <c r="C4397" s="12" t="s">
        <v>5606</v>
      </c>
      <c r="D4397" s="5">
        <v>2000000</v>
      </c>
      <c r="E4397" s="5">
        <v>134624</v>
      </c>
      <c r="F4397" s="5">
        <v>134624</v>
      </c>
      <c r="G4397" s="5"/>
    </row>
    <row r="4398" spans="1:7">
      <c r="A4398" s="4">
        <v>4397</v>
      </c>
      <c r="B4398" s="6" t="s">
        <v>1330</v>
      </c>
      <c r="C4398" s="12" t="s">
        <v>5607</v>
      </c>
      <c r="D4398" s="5">
        <v>2000000</v>
      </c>
      <c r="E4398" s="5">
        <v>121807</v>
      </c>
      <c r="F4398" s="5">
        <v>121807</v>
      </c>
      <c r="G4398" s="5"/>
    </row>
    <row r="4399" spans="1:7">
      <c r="A4399" s="4">
        <v>4398</v>
      </c>
      <c r="B4399" s="6" t="s">
        <v>3317</v>
      </c>
      <c r="C4399" s="12" t="s">
        <v>5608</v>
      </c>
      <c r="D4399" s="5">
        <v>2000000</v>
      </c>
      <c r="E4399" s="5">
        <v>120620</v>
      </c>
      <c r="F4399" s="5">
        <v>2226603</v>
      </c>
      <c r="G4399" s="5"/>
    </row>
    <row r="4400" spans="1:7">
      <c r="A4400" s="4">
        <v>4399</v>
      </c>
      <c r="B4400" s="6" t="s">
        <v>1195</v>
      </c>
      <c r="C4400" s="12" t="s">
        <v>5609</v>
      </c>
      <c r="D4400" s="5">
        <v>2000000</v>
      </c>
      <c r="E4400" s="5">
        <v>102645</v>
      </c>
      <c r="F4400" s="5">
        <v>102645</v>
      </c>
      <c r="G4400" s="5"/>
    </row>
    <row r="4401" spans="1:7">
      <c r="A4401" s="4">
        <v>4400</v>
      </c>
      <c r="B4401" s="6" t="s">
        <v>5610</v>
      </c>
      <c r="C4401" s="12" t="s">
        <v>5611</v>
      </c>
      <c r="D4401" s="5">
        <v>2000000</v>
      </c>
      <c r="E4401" s="5">
        <v>72544</v>
      </c>
      <c r="F4401" s="5">
        <v>72544</v>
      </c>
      <c r="G4401" s="5"/>
    </row>
    <row r="4402" spans="1:7">
      <c r="A4402" s="4">
        <v>4401</v>
      </c>
      <c r="B4402" s="6" t="s">
        <v>2221</v>
      </c>
      <c r="C4402" s="12" t="s">
        <v>5612</v>
      </c>
      <c r="D4402" s="5">
        <v>2000000</v>
      </c>
      <c r="E4402" s="5">
        <v>72277</v>
      </c>
      <c r="F4402" s="5">
        <v>72277</v>
      </c>
      <c r="G4402" s="5"/>
    </row>
    <row r="4403" spans="1:7">
      <c r="A4403" s="4">
        <v>4402</v>
      </c>
      <c r="B4403" s="6" t="s">
        <v>1347</v>
      </c>
      <c r="C4403" s="12" t="s">
        <v>5613</v>
      </c>
      <c r="D4403" s="5">
        <v>2000000</v>
      </c>
      <c r="E4403" s="5">
        <v>55202</v>
      </c>
      <c r="F4403" s="5">
        <v>2046090</v>
      </c>
      <c r="G4403" s="5"/>
    </row>
    <row r="4404" spans="1:7">
      <c r="A4404" s="4">
        <v>4403</v>
      </c>
      <c r="B4404" s="6">
        <v>36986</v>
      </c>
      <c r="C4404" s="12" t="s">
        <v>5614</v>
      </c>
      <c r="D4404" s="5">
        <v>2000000</v>
      </c>
      <c r="E4404" s="5">
        <v>49388</v>
      </c>
      <c r="F4404" s="5">
        <v>76654</v>
      </c>
      <c r="G4404" s="5"/>
    </row>
    <row r="4405" spans="1:7">
      <c r="A4405" s="4">
        <v>4404</v>
      </c>
      <c r="B4405" s="6" t="s">
        <v>326</v>
      </c>
      <c r="C4405" s="12" t="s">
        <v>5615</v>
      </c>
      <c r="D4405" s="5">
        <v>2000000</v>
      </c>
      <c r="E4405" s="5">
        <v>37227</v>
      </c>
      <c r="F4405" s="5">
        <v>37227</v>
      </c>
      <c r="G4405" s="5"/>
    </row>
    <row r="4406" spans="1:7">
      <c r="A4406" s="4">
        <v>4405</v>
      </c>
      <c r="B4406" s="6" t="s">
        <v>1202</v>
      </c>
      <c r="C4406" s="12" t="s">
        <v>5616</v>
      </c>
      <c r="D4406" s="5">
        <v>2000000</v>
      </c>
      <c r="E4406" s="5">
        <v>30955</v>
      </c>
      <c r="F4406" s="5">
        <v>30955</v>
      </c>
      <c r="G4406" s="5"/>
    </row>
    <row r="4407" spans="1:7">
      <c r="A4407" s="4">
        <v>4406</v>
      </c>
      <c r="B4407" s="6">
        <v>33970</v>
      </c>
      <c r="C4407" s="12" t="s">
        <v>5617</v>
      </c>
      <c r="D4407" s="5">
        <v>2000000</v>
      </c>
      <c r="E4407" s="5">
        <v>21000</v>
      </c>
      <c r="F4407" s="5">
        <v>21000</v>
      </c>
      <c r="G4407" s="5"/>
    </row>
    <row r="4408" spans="1:7">
      <c r="A4408" s="4">
        <v>4407</v>
      </c>
      <c r="B4408" s="6" t="s">
        <v>53</v>
      </c>
      <c r="C4408" s="12" t="s">
        <v>5618</v>
      </c>
      <c r="D4408" s="5">
        <v>2000000</v>
      </c>
      <c r="E4408" s="5">
        <v>17896</v>
      </c>
      <c r="F4408" s="5">
        <v>17896</v>
      </c>
      <c r="G4408" s="5"/>
    </row>
    <row r="4409" spans="1:7">
      <c r="A4409" s="4">
        <v>4408</v>
      </c>
      <c r="B4409" s="6">
        <v>38992</v>
      </c>
      <c r="C4409" s="12" t="s">
        <v>5619</v>
      </c>
      <c r="D4409" s="5">
        <v>2000000</v>
      </c>
      <c r="E4409" s="5">
        <v>12667</v>
      </c>
      <c r="F4409" s="5">
        <v>12667</v>
      </c>
      <c r="G4409" s="5"/>
    </row>
    <row r="4410" spans="1:7">
      <c r="A4410" s="4">
        <v>4409</v>
      </c>
      <c r="B4410" s="6" t="s">
        <v>2264</v>
      </c>
      <c r="C4410" s="12" t="s">
        <v>5620</v>
      </c>
      <c r="D4410" s="5">
        <v>2000000</v>
      </c>
      <c r="E4410" s="5">
        <v>10024</v>
      </c>
      <c r="F4410" s="5">
        <v>10024</v>
      </c>
      <c r="G4410" s="5"/>
    </row>
    <row r="4411" spans="1:7">
      <c r="A4411" s="4">
        <v>4410</v>
      </c>
      <c r="B4411" s="6" t="s">
        <v>2881</v>
      </c>
      <c r="C4411" s="12" t="s">
        <v>5621</v>
      </c>
      <c r="D4411" s="5">
        <v>2000000</v>
      </c>
      <c r="E4411" s="5">
        <v>7321</v>
      </c>
      <c r="F4411" s="5">
        <v>4294373</v>
      </c>
      <c r="G4411" s="5"/>
    </row>
    <row r="4412" spans="1:7">
      <c r="A4412" s="4">
        <v>4411</v>
      </c>
      <c r="B4412" s="6">
        <v>40488</v>
      </c>
      <c r="C4412" s="12" t="s">
        <v>5622</v>
      </c>
      <c r="D4412" s="5">
        <v>2000000</v>
      </c>
      <c r="E4412" s="5">
        <v>7294</v>
      </c>
      <c r="F4412" s="5">
        <v>10679</v>
      </c>
      <c r="G4412" s="5"/>
    </row>
    <row r="4413" spans="1:7">
      <c r="A4413" s="4">
        <v>4412</v>
      </c>
      <c r="B4413" s="6" t="s">
        <v>703</v>
      </c>
      <c r="C4413" s="12" t="s">
        <v>5623</v>
      </c>
      <c r="D4413" s="5">
        <v>2000000</v>
      </c>
      <c r="E4413" s="5">
        <v>5361</v>
      </c>
      <c r="F4413" s="5">
        <v>5361</v>
      </c>
      <c r="G4413" s="5"/>
    </row>
    <row r="4414" spans="1:7">
      <c r="A4414" s="4">
        <v>4413</v>
      </c>
      <c r="B4414" s="6" t="s">
        <v>2408</v>
      </c>
      <c r="C4414" s="12" t="s">
        <v>5624</v>
      </c>
      <c r="D4414" s="5">
        <v>2000000</v>
      </c>
      <c r="E4414" s="5">
        <v>3080</v>
      </c>
      <c r="F4414" s="5">
        <v>28864</v>
      </c>
      <c r="G4414" s="5"/>
    </row>
    <row r="4415" spans="1:7">
      <c r="A4415" s="4">
        <v>4414</v>
      </c>
      <c r="B4415" s="6" t="s">
        <v>477</v>
      </c>
      <c r="C4415" s="12" t="s">
        <v>5625</v>
      </c>
      <c r="D4415" s="5">
        <v>2000000</v>
      </c>
      <c r="E4415" s="5">
        <v>2436</v>
      </c>
      <c r="F4415" s="5">
        <v>2436</v>
      </c>
      <c r="G4415" s="5"/>
    </row>
    <row r="4416" spans="1:7">
      <c r="A4416" s="4">
        <v>4415</v>
      </c>
      <c r="B4416" s="6" t="s">
        <v>5626</v>
      </c>
      <c r="C4416" s="12" t="s">
        <v>5627</v>
      </c>
      <c r="D4416" s="5">
        <v>2000000</v>
      </c>
      <c r="E4416" s="4">
        <v>0</v>
      </c>
      <c r="F4416" s="5">
        <v>3620902</v>
      </c>
      <c r="G4416" s="5"/>
    </row>
    <row r="4417" spans="1:7">
      <c r="A4417" s="4">
        <v>4416</v>
      </c>
      <c r="B4417" s="6">
        <v>40795</v>
      </c>
      <c r="C4417" s="12" t="s">
        <v>5628</v>
      </c>
      <c r="D4417" s="5">
        <v>2000000</v>
      </c>
      <c r="E4417" s="4">
        <v>0</v>
      </c>
      <c r="F4417" s="5">
        <v>2151887</v>
      </c>
      <c r="G4417" s="5"/>
    </row>
    <row r="4418" spans="1:7">
      <c r="A4418" s="4">
        <v>4417</v>
      </c>
      <c r="B4418" s="6">
        <v>38272</v>
      </c>
      <c r="C4418" s="12" t="s">
        <v>5629</v>
      </c>
      <c r="D4418" s="5">
        <v>2000000</v>
      </c>
      <c r="E4418" s="4">
        <v>0</v>
      </c>
      <c r="F4418" s="5">
        <v>105377</v>
      </c>
      <c r="G4418" s="5"/>
    </row>
    <row r="4419" spans="1:7">
      <c r="A4419" s="4">
        <v>4418</v>
      </c>
      <c r="B4419" s="6">
        <v>41278</v>
      </c>
      <c r="C4419" s="12" t="s">
        <v>5630</v>
      </c>
      <c r="D4419" s="5">
        <v>2000000</v>
      </c>
      <c r="E4419" s="4">
        <v>0</v>
      </c>
      <c r="F4419" s="5">
        <v>63555</v>
      </c>
      <c r="G4419" s="5"/>
    </row>
    <row r="4420" spans="1:7">
      <c r="A4420" s="4">
        <v>4419</v>
      </c>
      <c r="B4420" s="6" t="s">
        <v>815</v>
      </c>
      <c r="C4420" s="12" t="s">
        <v>5631</v>
      </c>
      <c r="D4420" s="5">
        <v>2000000</v>
      </c>
      <c r="E4420" s="4">
        <v>0</v>
      </c>
      <c r="F4420" s="4">
        <v>926</v>
      </c>
    </row>
    <row r="4421" spans="1:7">
      <c r="A4421" s="4">
        <v>4420</v>
      </c>
      <c r="B4421" s="6" t="s">
        <v>5632</v>
      </c>
      <c r="C4421" s="12" t="s">
        <v>5633</v>
      </c>
      <c r="D4421" s="5">
        <v>2000000</v>
      </c>
      <c r="E4421" s="4">
        <v>0</v>
      </c>
      <c r="F4421" s="4">
        <v>0</v>
      </c>
    </row>
    <row r="4422" spans="1:7">
      <c r="A4422" s="4">
        <v>4421</v>
      </c>
      <c r="B4422" s="6" t="s">
        <v>2045</v>
      </c>
      <c r="C4422" s="12" t="s">
        <v>5634</v>
      </c>
      <c r="D4422" s="5">
        <v>2000000</v>
      </c>
      <c r="E4422" s="4">
        <v>0</v>
      </c>
      <c r="F4422" s="4">
        <v>0</v>
      </c>
    </row>
    <row r="4423" spans="1:7">
      <c r="A4423" s="4">
        <v>4422</v>
      </c>
      <c r="B4423" s="6" t="s">
        <v>5635</v>
      </c>
      <c r="C4423" s="12" t="s">
        <v>5636</v>
      </c>
      <c r="D4423" s="5">
        <v>2000000</v>
      </c>
      <c r="E4423" s="4">
        <v>0</v>
      </c>
      <c r="F4423" s="4">
        <v>0</v>
      </c>
    </row>
    <row r="4424" spans="1:7">
      <c r="A4424" s="4">
        <v>4423</v>
      </c>
      <c r="B4424" s="6">
        <v>39270</v>
      </c>
      <c r="C4424" s="12" t="s">
        <v>5637</v>
      </c>
      <c r="D4424" s="5">
        <v>2000000</v>
      </c>
      <c r="E4424" s="4">
        <v>0</v>
      </c>
      <c r="F4424" s="4">
        <v>0</v>
      </c>
    </row>
    <row r="4425" spans="1:7">
      <c r="A4425" s="4">
        <v>4424</v>
      </c>
      <c r="B4425" s="6">
        <v>10204</v>
      </c>
      <c r="C4425" s="12" t="s">
        <v>5638</v>
      </c>
      <c r="D4425" s="5">
        <v>2000000</v>
      </c>
      <c r="E4425" s="4">
        <v>0</v>
      </c>
      <c r="F4425" s="4">
        <v>0</v>
      </c>
    </row>
    <row r="4426" spans="1:7">
      <c r="A4426" s="4">
        <v>4425</v>
      </c>
      <c r="B4426" s="6" t="s">
        <v>2669</v>
      </c>
      <c r="C4426" s="12" t="s">
        <v>5639</v>
      </c>
      <c r="D4426" s="5">
        <v>2000000</v>
      </c>
      <c r="E4426" s="4">
        <v>0</v>
      </c>
      <c r="F4426" s="4">
        <v>0</v>
      </c>
    </row>
    <row r="4427" spans="1:7">
      <c r="A4427" s="4">
        <v>4426</v>
      </c>
      <c r="B4427" s="6" t="s">
        <v>5640</v>
      </c>
      <c r="C4427" s="12" t="s">
        <v>5641</v>
      </c>
      <c r="D4427" s="5">
        <v>2000000</v>
      </c>
      <c r="E4427" s="4">
        <v>0</v>
      </c>
      <c r="F4427" s="4">
        <v>0</v>
      </c>
    </row>
    <row r="4428" spans="1:7">
      <c r="A4428" s="4">
        <v>4427</v>
      </c>
      <c r="B4428" s="6" t="s">
        <v>240</v>
      </c>
      <c r="C4428" s="12" t="s">
        <v>5642</v>
      </c>
      <c r="D4428" s="5">
        <v>2000000</v>
      </c>
      <c r="E4428" s="4">
        <v>0</v>
      </c>
      <c r="F4428" s="4">
        <v>0</v>
      </c>
    </row>
    <row r="4429" spans="1:7">
      <c r="A4429" s="4">
        <v>4428</v>
      </c>
      <c r="B4429" s="6" t="s">
        <v>828</v>
      </c>
      <c r="C4429" s="12" t="s">
        <v>5643</v>
      </c>
      <c r="D4429" s="5">
        <v>2000000</v>
      </c>
      <c r="E4429" s="4">
        <v>0</v>
      </c>
      <c r="F4429" s="4">
        <v>0</v>
      </c>
    </row>
    <row r="4430" spans="1:7">
      <c r="A4430" s="4">
        <v>4429</v>
      </c>
      <c r="B4430" s="6">
        <v>41488</v>
      </c>
      <c r="C4430" s="12" t="s">
        <v>5644</v>
      </c>
      <c r="D4430" s="5">
        <v>2000000</v>
      </c>
      <c r="E4430" s="4">
        <v>0</v>
      </c>
      <c r="F4430" s="4">
        <v>0</v>
      </c>
    </row>
    <row r="4431" spans="1:7">
      <c r="A4431" s="4">
        <v>4430</v>
      </c>
      <c r="B4431" s="6">
        <v>41524</v>
      </c>
      <c r="C4431" s="12" t="s">
        <v>5645</v>
      </c>
      <c r="D4431" s="5">
        <v>2000000</v>
      </c>
      <c r="E4431" s="4">
        <v>0</v>
      </c>
      <c r="F4431" s="4">
        <v>0</v>
      </c>
    </row>
    <row r="4432" spans="1:7">
      <c r="A4432" s="4">
        <v>4431</v>
      </c>
      <c r="B4432" s="6" t="s">
        <v>1976</v>
      </c>
      <c r="C4432" s="12" t="s">
        <v>5646</v>
      </c>
      <c r="D4432" s="5">
        <v>2000000</v>
      </c>
      <c r="E4432" s="4">
        <v>0</v>
      </c>
      <c r="F4432" s="4">
        <v>0</v>
      </c>
    </row>
    <row r="4433" spans="1:7">
      <c r="A4433" s="4">
        <v>4432</v>
      </c>
      <c r="B4433" s="6" t="s">
        <v>4585</v>
      </c>
      <c r="C4433" s="12" t="s">
        <v>5647</v>
      </c>
      <c r="D4433" s="5">
        <v>2000000</v>
      </c>
      <c r="E4433" s="4">
        <v>0</v>
      </c>
      <c r="F4433" s="4">
        <v>0</v>
      </c>
    </row>
    <row r="4434" spans="1:7">
      <c r="A4434" s="4">
        <v>4433</v>
      </c>
      <c r="B4434" s="6">
        <v>41891</v>
      </c>
      <c r="C4434" s="12" t="s">
        <v>5648</v>
      </c>
      <c r="D4434" s="5">
        <v>2000000</v>
      </c>
      <c r="E4434" s="4">
        <v>0</v>
      </c>
      <c r="F4434" s="4">
        <v>0</v>
      </c>
    </row>
    <row r="4435" spans="1:7">
      <c r="A4435" s="4">
        <v>4434</v>
      </c>
      <c r="B4435" s="6" t="s">
        <v>2572</v>
      </c>
      <c r="C4435" s="12" t="s">
        <v>5649</v>
      </c>
      <c r="D4435" s="5">
        <v>2000000</v>
      </c>
      <c r="E4435" s="4">
        <v>0</v>
      </c>
      <c r="F4435" s="4">
        <v>0</v>
      </c>
    </row>
    <row r="4436" spans="1:7">
      <c r="A4436" s="4">
        <v>4435</v>
      </c>
      <c r="B4436" s="6" t="s">
        <v>425</v>
      </c>
      <c r="C4436" s="12" t="s">
        <v>5650</v>
      </c>
      <c r="D4436" s="5">
        <v>2000000</v>
      </c>
      <c r="E4436" s="4">
        <v>0</v>
      </c>
      <c r="F4436" s="4">
        <v>0</v>
      </c>
    </row>
    <row r="4437" spans="1:7">
      <c r="A4437" s="4">
        <v>4436</v>
      </c>
      <c r="B4437" s="6" t="s">
        <v>3843</v>
      </c>
      <c r="C4437" s="12" t="s">
        <v>5651</v>
      </c>
      <c r="D4437" s="5">
        <v>2000000</v>
      </c>
      <c r="E4437" s="4">
        <v>0</v>
      </c>
      <c r="F4437" s="4">
        <v>0</v>
      </c>
    </row>
    <row r="4438" spans="1:7">
      <c r="A4438" s="4">
        <v>4437</v>
      </c>
      <c r="B4438" s="6" t="s">
        <v>815</v>
      </c>
      <c r="C4438" s="12" t="s">
        <v>5652</v>
      </c>
      <c r="D4438" s="5">
        <v>2000000</v>
      </c>
      <c r="E4438" s="4">
        <v>0</v>
      </c>
      <c r="F4438" s="4">
        <v>0</v>
      </c>
    </row>
    <row r="4439" spans="1:7">
      <c r="A4439" s="4">
        <v>4438</v>
      </c>
      <c r="B4439" s="6" t="s">
        <v>4204</v>
      </c>
      <c r="C4439" s="12" t="s">
        <v>5653</v>
      </c>
      <c r="D4439" s="5">
        <v>2000000</v>
      </c>
      <c r="E4439" s="4">
        <v>0</v>
      </c>
      <c r="F4439" s="4">
        <v>0</v>
      </c>
    </row>
    <row r="4440" spans="1:7">
      <c r="A4440" s="4">
        <v>4439</v>
      </c>
      <c r="B4440" s="6" t="s">
        <v>815</v>
      </c>
      <c r="C4440" s="12" t="s">
        <v>5654</v>
      </c>
      <c r="D4440" s="5">
        <v>2000000</v>
      </c>
      <c r="E4440" s="4">
        <v>0</v>
      </c>
      <c r="F4440" s="4">
        <v>0</v>
      </c>
    </row>
    <row r="4441" spans="1:7">
      <c r="A4441" s="4">
        <v>4440</v>
      </c>
      <c r="B4441" s="6">
        <v>42589</v>
      </c>
      <c r="C4441" s="12" t="s">
        <v>5655</v>
      </c>
      <c r="D4441" s="5">
        <v>2000000</v>
      </c>
      <c r="E4441" s="4">
        <v>0</v>
      </c>
      <c r="F4441" s="4">
        <v>0</v>
      </c>
    </row>
    <row r="4442" spans="1:7">
      <c r="A4442" s="4">
        <v>4441</v>
      </c>
      <c r="B4442" s="6">
        <v>42016</v>
      </c>
      <c r="C4442" s="12" t="s">
        <v>5656</v>
      </c>
      <c r="D4442" s="5">
        <v>2000000</v>
      </c>
      <c r="E4442" s="4">
        <v>0</v>
      </c>
      <c r="F4442" s="4">
        <v>0</v>
      </c>
    </row>
    <row r="4443" spans="1:7">
      <c r="A4443" s="4">
        <v>4442</v>
      </c>
      <c r="B4443" s="6" t="s">
        <v>520</v>
      </c>
      <c r="C4443" s="12" t="s">
        <v>5657</v>
      </c>
      <c r="D4443" s="5">
        <v>1987650</v>
      </c>
      <c r="E4443" s="5">
        <v>1044143</v>
      </c>
      <c r="F4443" s="5">
        <v>21270290</v>
      </c>
      <c r="G4443" s="5"/>
    </row>
    <row r="4444" spans="1:7">
      <c r="A4444" s="4">
        <v>4443</v>
      </c>
      <c r="B4444" s="6" t="s">
        <v>5658</v>
      </c>
      <c r="C4444" s="12" t="s">
        <v>5659</v>
      </c>
      <c r="D4444" s="5">
        <v>1950000</v>
      </c>
      <c r="E4444" s="4">
        <v>0</v>
      </c>
      <c r="F4444" s="4">
        <v>0</v>
      </c>
    </row>
    <row r="4445" spans="1:7">
      <c r="A4445" s="4">
        <v>4444</v>
      </c>
      <c r="B4445" s="6">
        <v>31994</v>
      </c>
      <c r="C4445" s="12" t="s">
        <v>5660</v>
      </c>
      <c r="D4445" s="5">
        <v>1900000</v>
      </c>
      <c r="E4445" s="5">
        <v>4600000</v>
      </c>
      <c r="F4445" s="5">
        <v>4600000</v>
      </c>
      <c r="G4445" s="5"/>
    </row>
    <row r="4446" spans="1:7">
      <c r="A4446" s="4">
        <v>4445</v>
      </c>
      <c r="B4446" s="6" t="s">
        <v>1034</v>
      </c>
      <c r="C4446" s="12" t="s">
        <v>5661</v>
      </c>
      <c r="D4446" s="5">
        <v>1900000</v>
      </c>
      <c r="E4446" s="5">
        <v>2962242</v>
      </c>
      <c r="F4446" s="5">
        <v>5617067</v>
      </c>
      <c r="G4446" s="5"/>
    </row>
    <row r="4447" spans="1:7">
      <c r="A4447" s="4">
        <v>4446</v>
      </c>
      <c r="B4447" s="6">
        <v>40400</v>
      </c>
      <c r="C4447" s="12" t="s">
        <v>5662</v>
      </c>
      <c r="D4447" s="5">
        <v>1900000</v>
      </c>
      <c r="E4447" s="5">
        <v>1445366</v>
      </c>
      <c r="F4447" s="5">
        <v>7785229</v>
      </c>
      <c r="G4447" s="5"/>
    </row>
    <row r="4448" spans="1:7">
      <c r="A4448" s="4">
        <v>4447</v>
      </c>
      <c r="B4448" s="6">
        <v>37932</v>
      </c>
      <c r="C4448" s="12" t="s">
        <v>5663</v>
      </c>
      <c r="D4448" s="5">
        <v>1900000</v>
      </c>
      <c r="E4448" s="5">
        <v>1420578</v>
      </c>
      <c r="F4448" s="5">
        <v>1445140</v>
      </c>
      <c r="G4448" s="5"/>
    </row>
    <row r="4449" spans="1:7">
      <c r="A4449" s="4">
        <v>4448</v>
      </c>
      <c r="B4449" s="6" t="s">
        <v>2388</v>
      </c>
      <c r="C4449" s="12" t="s">
        <v>5664</v>
      </c>
      <c r="D4449" s="5">
        <v>1900000</v>
      </c>
      <c r="E4449" s="5">
        <v>478595</v>
      </c>
      <c r="F4449" s="5">
        <v>478595</v>
      </c>
      <c r="G4449" s="5"/>
    </row>
    <row r="4450" spans="1:7">
      <c r="A4450" s="4">
        <v>4449</v>
      </c>
      <c r="B4450" s="6">
        <v>40608</v>
      </c>
      <c r="C4450" s="12" t="s">
        <v>5665</v>
      </c>
      <c r="D4450" s="5">
        <v>1900000</v>
      </c>
      <c r="E4450" s="5">
        <v>467602</v>
      </c>
      <c r="F4450" s="5">
        <v>4581937</v>
      </c>
      <c r="G4450" s="5"/>
    </row>
    <row r="4451" spans="1:7">
      <c r="A4451" s="4">
        <v>4450</v>
      </c>
      <c r="B4451" s="6">
        <v>40425</v>
      </c>
      <c r="C4451" s="12" t="s">
        <v>5666</v>
      </c>
      <c r="D4451" s="5">
        <v>1900000</v>
      </c>
      <c r="E4451" s="5">
        <v>406216</v>
      </c>
      <c r="F4451" s="5">
        <v>740932</v>
      </c>
      <c r="G4451" s="5"/>
    </row>
    <row r="4452" spans="1:7">
      <c r="A4452" s="4">
        <v>4451</v>
      </c>
      <c r="B4452" s="6">
        <v>41488</v>
      </c>
      <c r="C4452" s="12" t="s">
        <v>5667</v>
      </c>
      <c r="D4452" s="5">
        <v>1900000</v>
      </c>
      <c r="E4452" s="5">
        <v>222098</v>
      </c>
      <c r="F4452" s="5">
        <v>10137234</v>
      </c>
      <c r="G4452" s="5"/>
    </row>
    <row r="4453" spans="1:7">
      <c r="A4453" s="4">
        <v>4452</v>
      </c>
      <c r="B4453" s="6" t="s">
        <v>212</v>
      </c>
      <c r="C4453" s="12" t="s">
        <v>5668</v>
      </c>
      <c r="D4453" s="5">
        <v>1900000</v>
      </c>
      <c r="E4453" s="5">
        <v>18435</v>
      </c>
      <c r="F4453" s="5">
        <v>139317</v>
      </c>
      <c r="G4453" s="5"/>
    </row>
    <row r="4454" spans="1:7">
      <c r="A4454" s="4">
        <v>4453</v>
      </c>
      <c r="B4454" s="6" t="s">
        <v>406</v>
      </c>
      <c r="C4454" s="12" t="s">
        <v>5669</v>
      </c>
      <c r="D4454" s="5">
        <v>1900000</v>
      </c>
      <c r="E4454" s="4">
        <v>0</v>
      </c>
      <c r="F4454" s="5">
        <v>285593</v>
      </c>
      <c r="G4454" s="5"/>
    </row>
    <row r="4455" spans="1:7">
      <c r="A4455" s="4">
        <v>4454</v>
      </c>
      <c r="B4455" s="6" t="s">
        <v>815</v>
      </c>
      <c r="C4455" s="12" t="s">
        <v>5670</v>
      </c>
      <c r="D4455" s="5">
        <v>1900000</v>
      </c>
      <c r="E4455" s="4">
        <v>0</v>
      </c>
      <c r="F4455" s="5">
        <v>12444</v>
      </c>
      <c r="G4455" s="5"/>
    </row>
    <row r="4456" spans="1:7">
      <c r="A4456" s="4">
        <v>4455</v>
      </c>
      <c r="B4456" s="6" t="s">
        <v>2264</v>
      </c>
      <c r="C4456" s="12" t="s">
        <v>5671</v>
      </c>
      <c r="D4456" s="5">
        <v>1800000</v>
      </c>
      <c r="E4456" s="5">
        <v>41034350</v>
      </c>
      <c r="F4456" s="5">
        <v>70165900</v>
      </c>
      <c r="G4456" s="5"/>
    </row>
    <row r="4457" spans="1:7">
      <c r="A4457" s="4">
        <v>4456</v>
      </c>
      <c r="B4457" s="6" t="s">
        <v>5672</v>
      </c>
      <c r="C4457" s="12" t="s">
        <v>2412</v>
      </c>
      <c r="D4457" s="5">
        <v>1800000</v>
      </c>
      <c r="E4457" s="5">
        <v>25878153</v>
      </c>
      <c r="F4457" s="5">
        <v>25878153</v>
      </c>
      <c r="G4457" s="5"/>
    </row>
    <row r="4458" spans="1:7">
      <c r="A4458" s="4">
        <v>4457</v>
      </c>
      <c r="B4458" s="6">
        <v>30936</v>
      </c>
      <c r="C4458" s="12" t="s">
        <v>2098</v>
      </c>
      <c r="D4458" s="5">
        <v>1800000</v>
      </c>
      <c r="E4458" s="5">
        <v>25504513</v>
      </c>
      <c r="F4458" s="5">
        <v>25504513</v>
      </c>
      <c r="G4458" s="5"/>
    </row>
    <row r="4459" spans="1:7">
      <c r="A4459" s="4">
        <v>4458</v>
      </c>
      <c r="B4459" s="6" t="s">
        <v>5673</v>
      </c>
      <c r="C4459" s="12" t="s">
        <v>5674</v>
      </c>
      <c r="D4459" s="5">
        <v>1800000</v>
      </c>
      <c r="E4459" s="5">
        <v>12795746</v>
      </c>
      <c r="F4459" s="5">
        <v>23265132</v>
      </c>
      <c r="G4459" s="5"/>
    </row>
    <row r="4460" spans="1:7">
      <c r="A4460" s="4">
        <v>4459</v>
      </c>
      <c r="B4460" s="6" t="s">
        <v>5675</v>
      </c>
      <c r="C4460" s="12" t="s">
        <v>5676</v>
      </c>
      <c r="D4460" s="5">
        <v>1800000</v>
      </c>
      <c r="E4460" s="5">
        <v>9164370</v>
      </c>
      <c r="F4460" s="5">
        <v>9164370</v>
      </c>
      <c r="G4460" s="5"/>
    </row>
    <row r="4461" spans="1:7">
      <c r="A4461" s="4">
        <v>4460</v>
      </c>
      <c r="B4461" s="6">
        <v>26665</v>
      </c>
      <c r="C4461" s="12" t="s">
        <v>5677</v>
      </c>
      <c r="D4461" s="5">
        <v>1800000</v>
      </c>
      <c r="E4461" s="5">
        <v>8800000</v>
      </c>
      <c r="F4461" s="5">
        <v>8800000</v>
      </c>
      <c r="G4461" s="5"/>
    </row>
    <row r="4462" spans="1:7">
      <c r="A4462" s="4">
        <v>4461</v>
      </c>
      <c r="B4462" s="6" t="s">
        <v>5678</v>
      </c>
      <c r="C4462" s="12" t="s">
        <v>5679</v>
      </c>
      <c r="D4462" s="5">
        <v>1800000</v>
      </c>
      <c r="E4462" s="5">
        <v>8000000</v>
      </c>
      <c r="F4462" s="5">
        <v>8000000</v>
      </c>
      <c r="G4462" s="5"/>
    </row>
    <row r="4463" spans="1:7">
      <c r="A4463" s="4">
        <v>4462</v>
      </c>
      <c r="B4463" s="6">
        <v>24905</v>
      </c>
      <c r="C4463" s="12" t="s">
        <v>5680</v>
      </c>
      <c r="D4463" s="5">
        <v>1800000</v>
      </c>
      <c r="E4463" s="5">
        <v>6800000</v>
      </c>
      <c r="F4463" s="5">
        <v>6800000</v>
      </c>
      <c r="G4463" s="5"/>
    </row>
    <row r="4464" spans="1:7">
      <c r="A4464" s="4">
        <v>4463</v>
      </c>
      <c r="B4464" s="6" t="s">
        <v>479</v>
      </c>
      <c r="C4464" s="12" t="s">
        <v>5681</v>
      </c>
      <c r="D4464" s="5">
        <v>1800000</v>
      </c>
      <c r="E4464" s="5">
        <v>5719000</v>
      </c>
      <c r="F4464" s="5">
        <v>5719000</v>
      </c>
      <c r="G4464" s="5"/>
    </row>
    <row r="4465" spans="1:7">
      <c r="A4465" s="4">
        <v>4464</v>
      </c>
      <c r="B4465" s="6" t="s">
        <v>573</v>
      </c>
      <c r="C4465" s="12" t="s">
        <v>5682</v>
      </c>
      <c r="D4465" s="5">
        <v>1800000</v>
      </c>
      <c r="E4465" s="5">
        <v>3050934</v>
      </c>
      <c r="F4465" s="5">
        <v>3050934</v>
      </c>
      <c r="G4465" s="5"/>
    </row>
    <row r="4466" spans="1:7">
      <c r="A4466" s="4">
        <v>4465</v>
      </c>
      <c r="B4466" s="6" t="s">
        <v>5683</v>
      </c>
      <c r="C4466" s="12" t="s">
        <v>5684</v>
      </c>
      <c r="D4466" s="5">
        <v>1800000</v>
      </c>
      <c r="E4466" s="5">
        <v>841056</v>
      </c>
      <c r="F4466" s="5">
        <v>842693</v>
      </c>
      <c r="G4466" s="5"/>
    </row>
    <row r="4467" spans="1:7">
      <c r="A4467" s="4">
        <v>4466</v>
      </c>
      <c r="B4467" s="6" t="s">
        <v>2000</v>
      </c>
      <c r="C4467" s="12" t="s">
        <v>5685</v>
      </c>
      <c r="D4467" s="5">
        <v>1800000</v>
      </c>
      <c r="E4467" s="5">
        <v>638476</v>
      </c>
      <c r="F4467" s="5">
        <v>638476</v>
      </c>
      <c r="G4467" s="5"/>
    </row>
    <row r="4468" spans="1:7">
      <c r="A4468" s="4">
        <v>4467</v>
      </c>
      <c r="B4468" s="6">
        <v>38534</v>
      </c>
      <c r="C4468" s="12" t="s">
        <v>5686</v>
      </c>
      <c r="D4468" s="5">
        <v>1800000</v>
      </c>
      <c r="E4468" s="5">
        <v>506793</v>
      </c>
      <c r="F4468" s="5">
        <v>1322161</v>
      </c>
      <c r="G4468" s="5"/>
    </row>
    <row r="4469" spans="1:7">
      <c r="A4469" s="4">
        <v>4468</v>
      </c>
      <c r="B4469" s="6">
        <v>33970</v>
      </c>
      <c r="C4469" s="12" t="s">
        <v>5687</v>
      </c>
      <c r="D4469" s="5">
        <v>1800000</v>
      </c>
      <c r="E4469" s="4">
        <v>673</v>
      </c>
      <c r="F4469" s="4">
        <v>673</v>
      </c>
    </row>
    <row r="4470" spans="1:7">
      <c r="A4470" s="4">
        <v>4469</v>
      </c>
      <c r="B4470" s="6" t="s">
        <v>2045</v>
      </c>
      <c r="C4470" s="12" t="s">
        <v>5688</v>
      </c>
      <c r="D4470" s="5">
        <v>1800000</v>
      </c>
      <c r="E4470" s="4">
        <v>0</v>
      </c>
      <c r="F4470" s="4">
        <v>0</v>
      </c>
    </row>
    <row r="4471" spans="1:7">
      <c r="A4471" s="4">
        <v>4470</v>
      </c>
      <c r="B4471" s="6" t="s">
        <v>5689</v>
      </c>
      <c r="C4471" s="12" t="s">
        <v>5690</v>
      </c>
      <c r="D4471" s="5">
        <v>1800000</v>
      </c>
      <c r="E4471" s="4">
        <v>0</v>
      </c>
      <c r="F4471" s="4">
        <v>0</v>
      </c>
    </row>
    <row r="4472" spans="1:7">
      <c r="A4472" s="4">
        <v>4471</v>
      </c>
      <c r="B4472" s="6">
        <v>40970</v>
      </c>
      <c r="C4472" s="12" t="s">
        <v>5691</v>
      </c>
      <c r="D4472" s="5">
        <v>1800000</v>
      </c>
      <c r="E4472" s="4">
        <v>0</v>
      </c>
      <c r="F4472" s="4">
        <v>0</v>
      </c>
    </row>
    <row r="4473" spans="1:7">
      <c r="A4473" s="4">
        <v>4472</v>
      </c>
      <c r="B4473" s="6" t="s">
        <v>2489</v>
      </c>
      <c r="C4473" s="12" t="s">
        <v>5692</v>
      </c>
      <c r="D4473" s="5">
        <v>1800000</v>
      </c>
      <c r="E4473" s="4">
        <v>0</v>
      </c>
      <c r="F4473" s="4">
        <v>0</v>
      </c>
    </row>
    <row r="4474" spans="1:7">
      <c r="A4474" s="4">
        <v>4473</v>
      </c>
      <c r="B4474" s="6">
        <v>41946</v>
      </c>
      <c r="C4474" s="12" t="s">
        <v>5693</v>
      </c>
      <c r="D4474" s="5">
        <v>1800000</v>
      </c>
      <c r="E4474" s="4">
        <v>0</v>
      </c>
      <c r="F4474" s="4">
        <v>0</v>
      </c>
    </row>
    <row r="4475" spans="1:7">
      <c r="A4475" s="4">
        <v>4474</v>
      </c>
      <c r="B4475" s="6" t="s">
        <v>5694</v>
      </c>
      <c r="C4475" s="12" t="s">
        <v>5695</v>
      </c>
      <c r="D4475" s="5">
        <v>1800000</v>
      </c>
      <c r="E4475" s="4">
        <v>0</v>
      </c>
      <c r="F4475" s="4">
        <v>0</v>
      </c>
    </row>
    <row r="4476" spans="1:7">
      <c r="A4476" s="4">
        <v>4475</v>
      </c>
      <c r="B4476" s="6" t="s">
        <v>1127</v>
      </c>
      <c r="C4476" s="12" t="s">
        <v>5696</v>
      </c>
      <c r="D4476" s="5">
        <v>1750000</v>
      </c>
      <c r="E4476" s="5">
        <v>7267324</v>
      </c>
      <c r="F4476" s="5">
        <v>22879194</v>
      </c>
      <c r="G4476" s="5"/>
    </row>
    <row r="4477" spans="1:7">
      <c r="A4477" s="4">
        <v>4476</v>
      </c>
      <c r="B4477" s="6">
        <v>37804</v>
      </c>
      <c r="C4477" s="12" t="s">
        <v>5697</v>
      </c>
      <c r="D4477" s="5">
        <v>1750000</v>
      </c>
      <c r="E4477" s="5">
        <v>145540</v>
      </c>
      <c r="F4477" s="5">
        <v>634803</v>
      </c>
      <c r="G4477" s="5"/>
    </row>
    <row r="4478" spans="1:7">
      <c r="A4478" s="4">
        <v>4477</v>
      </c>
      <c r="B4478" s="6">
        <v>40400</v>
      </c>
      <c r="C4478" s="12" t="s">
        <v>5698</v>
      </c>
      <c r="D4478" s="5">
        <v>1750000</v>
      </c>
      <c r="E4478" s="5">
        <v>93051</v>
      </c>
      <c r="F4478" s="5">
        <v>1278471</v>
      </c>
      <c r="G4478" s="5"/>
    </row>
    <row r="4479" spans="1:7">
      <c r="A4479" s="4">
        <v>4478</v>
      </c>
      <c r="B4479" s="6" t="s">
        <v>2489</v>
      </c>
      <c r="C4479" s="12" t="s">
        <v>5699</v>
      </c>
      <c r="D4479" s="5">
        <v>1750000</v>
      </c>
      <c r="E4479" s="4">
        <v>0</v>
      </c>
      <c r="F4479" s="4">
        <v>0</v>
      </c>
    </row>
    <row r="4480" spans="1:7">
      <c r="A4480" s="4">
        <v>4479</v>
      </c>
      <c r="B4480" s="6" t="s">
        <v>5700</v>
      </c>
      <c r="C4480" s="12" t="s">
        <v>5701</v>
      </c>
      <c r="D4480" s="5">
        <v>1700000</v>
      </c>
      <c r="E4480" s="5">
        <v>35930604</v>
      </c>
      <c r="F4480" s="5">
        <v>42137871</v>
      </c>
      <c r="G4480" s="5"/>
    </row>
    <row r="4481" spans="1:7">
      <c r="A4481" s="4">
        <v>4480</v>
      </c>
      <c r="B4481" s="6" t="s">
        <v>5702</v>
      </c>
      <c r="C4481" s="12" t="s">
        <v>5703</v>
      </c>
      <c r="D4481" s="5">
        <v>1700000</v>
      </c>
      <c r="E4481" s="5">
        <v>12590147</v>
      </c>
      <c r="F4481" s="5">
        <v>23271741</v>
      </c>
      <c r="G4481" s="5"/>
    </row>
    <row r="4482" spans="1:7">
      <c r="A4482" s="4">
        <v>4481</v>
      </c>
      <c r="B4482" s="6">
        <v>26299</v>
      </c>
      <c r="C4482" s="12" t="s">
        <v>5704</v>
      </c>
      <c r="D4482" s="5">
        <v>1700000</v>
      </c>
      <c r="E4482" s="5">
        <v>9700000</v>
      </c>
      <c r="F4482" s="5">
        <v>9700000</v>
      </c>
      <c r="G4482" s="5"/>
    </row>
    <row r="4483" spans="1:7">
      <c r="A4483" s="4">
        <v>4482</v>
      </c>
      <c r="B4483" s="6" t="s">
        <v>1445</v>
      </c>
      <c r="C4483" s="12" t="s">
        <v>5705</v>
      </c>
      <c r="D4483" s="5">
        <v>1700000</v>
      </c>
      <c r="E4483" s="5">
        <v>4231500</v>
      </c>
      <c r="F4483" s="5">
        <v>12231500</v>
      </c>
      <c r="G4483" s="5"/>
    </row>
    <row r="4484" spans="1:7">
      <c r="A4484" s="4">
        <v>4483</v>
      </c>
      <c r="B4484" s="6">
        <v>41374</v>
      </c>
      <c r="C4484" s="12" t="s">
        <v>5706</v>
      </c>
      <c r="D4484" s="5">
        <v>1700000</v>
      </c>
      <c r="E4484" s="5">
        <v>2507159</v>
      </c>
      <c r="F4484" s="5">
        <v>2507159</v>
      </c>
      <c r="G4484" s="5"/>
    </row>
    <row r="4485" spans="1:7">
      <c r="A4485" s="4">
        <v>4484</v>
      </c>
      <c r="B4485" s="6">
        <v>36170</v>
      </c>
      <c r="C4485" s="12" t="s">
        <v>5707</v>
      </c>
      <c r="D4485" s="5">
        <v>1700000</v>
      </c>
      <c r="E4485" s="5">
        <v>2039192</v>
      </c>
      <c r="F4485" s="5">
        <v>2891228</v>
      </c>
      <c r="G4485" s="5"/>
    </row>
    <row r="4486" spans="1:7">
      <c r="A4486" s="4">
        <v>4485</v>
      </c>
      <c r="B4486" s="6" t="s">
        <v>4228</v>
      </c>
      <c r="C4486" s="12" t="s">
        <v>5708</v>
      </c>
      <c r="D4486" s="5">
        <v>1700000</v>
      </c>
      <c r="E4486" s="5">
        <v>1000915</v>
      </c>
      <c r="F4486" s="5">
        <v>4727375</v>
      </c>
      <c r="G4486" s="5"/>
    </row>
    <row r="4487" spans="1:7">
      <c r="A4487" s="4">
        <v>4486</v>
      </c>
      <c r="B4487" s="6" t="s">
        <v>771</v>
      </c>
      <c r="C4487" s="12" t="s">
        <v>5709</v>
      </c>
      <c r="D4487" s="5">
        <v>1700000</v>
      </c>
      <c r="E4487" s="5">
        <v>396035</v>
      </c>
      <c r="F4487" s="5">
        <v>661221</v>
      </c>
      <c r="G4487" s="5"/>
    </row>
    <row r="4488" spans="1:7">
      <c r="A4488" s="4">
        <v>4487</v>
      </c>
      <c r="B4488" s="6">
        <v>19487</v>
      </c>
      <c r="C4488" s="12" t="s">
        <v>5710</v>
      </c>
      <c r="D4488" s="5">
        <v>1650000</v>
      </c>
      <c r="E4488" s="5">
        <v>30500000</v>
      </c>
      <c r="F4488" s="5">
        <v>30500000</v>
      </c>
      <c r="G4488" s="5"/>
    </row>
    <row r="4489" spans="1:7">
      <c r="A4489" s="4">
        <v>4488</v>
      </c>
      <c r="B4489" s="6">
        <v>13881</v>
      </c>
      <c r="C4489" s="12" t="s">
        <v>5711</v>
      </c>
      <c r="D4489" s="5">
        <v>1644000</v>
      </c>
      <c r="E4489" s="5">
        <v>4000000</v>
      </c>
      <c r="F4489" s="5">
        <v>4000000</v>
      </c>
      <c r="G4489" s="5"/>
    </row>
    <row r="4490" spans="1:7">
      <c r="A4490" s="4">
        <v>4489</v>
      </c>
      <c r="B4490" s="6">
        <v>36407</v>
      </c>
      <c r="C4490" s="12" t="s">
        <v>5712</v>
      </c>
      <c r="D4490" s="5">
        <v>1600000</v>
      </c>
      <c r="E4490" s="5">
        <v>6026908</v>
      </c>
      <c r="F4490" s="5">
        <v>6026908</v>
      </c>
      <c r="G4490" s="5"/>
    </row>
    <row r="4491" spans="1:7">
      <c r="A4491" s="4">
        <v>4490</v>
      </c>
      <c r="B4491" s="6">
        <v>17899</v>
      </c>
      <c r="C4491" s="12" t="s">
        <v>5713</v>
      </c>
      <c r="D4491" s="5">
        <v>1600000</v>
      </c>
      <c r="E4491" s="5">
        <v>5400000</v>
      </c>
      <c r="F4491" s="5">
        <v>5400000</v>
      </c>
      <c r="G4491" s="5"/>
    </row>
    <row r="4492" spans="1:7">
      <c r="A4492" s="4">
        <v>4491</v>
      </c>
      <c r="B4492" s="6">
        <v>27214</v>
      </c>
      <c r="C4492" s="12" t="s">
        <v>5714</v>
      </c>
      <c r="D4492" s="5">
        <v>1600000</v>
      </c>
      <c r="E4492" s="5">
        <v>4420000</v>
      </c>
      <c r="F4492" s="5">
        <v>4420000</v>
      </c>
      <c r="G4492" s="5"/>
    </row>
    <row r="4493" spans="1:7">
      <c r="A4493" s="4">
        <v>4492</v>
      </c>
      <c r="B4493" s="6" t="s">
        <v>1136</v>
      </c>
      <c r="C4493" s="12" t="s">
        <v>5715</v>
      </c>
      <c r="D4493" s="5">
        <v>1600000</v>
      </c>
      <c r="E4493" s="5">
        <v>2595644</v>
      </c>
      <c r="F4493" s="5">
        <v>2595644</v>
      </c>
      <c r="G4493" s="5"/>
    </row>
    <row r="4494" spans="1:7">
      <c r="A4494" s="4">
        <v>4493</v>
      </c>
      <c r="B4494" s="6">
        <v>39449</v>
      </c>
      <c r="C4494" s="12" t="s">
        <v>5716</v>
      </c>
      <c r="D4494" s="5">
        <v>1600000</v>
      </c>
      <c r="E4494" s="5">
        <v>1060591</v>
      </c>
      <c r="F4494" s="5">
        <v>14253760</v>
      </c>
      <c r="G4494" s="5"/>
    </row>
    <row r="4495" spans="1:7">
      <c r="A4495" s="4">
        <v>4494</v>
      </c>
      <c r="B4495" s="6" t="s">
        <v>5717</v>
      </c>
      <c r="C4495" s="12" t="s">
        <v>5718</v>
      </c>
      <c r="D4495" s="5">
        <v>1600000</v>
      </c>
      <c r="E4495" s="5">
        <v>419428</v>
      </c>
      <c r="F4495" s="5">
        <v>419428</v>
      </c>
      <c r="G4495" s="5"/>
    </row>
    <row r="4496" spans="1:7">
      <c r="A4496" s="4">
        <v>4495</v>
      </c>
      <c r="B4496" s="6" t="s">
        <v>1831</v>
      </c>
      <c r="C4496" s="12" t="s">
        <v>5719</v>
      </c>
      <c r="D4496" s="5">
        <v>1600000</v>
      </c>
      <c r="E4496" s="5">
        <v>145382</v>
      </c>
      <c r="F4496" s="5">
        <v>145382</v>
      </c>
      <c r="G4496" s="5"/>
    </row>
    <row r="4497" spans="1:7">
      <c r="A4497" s="4">
        <v>4496</v>
      </c>
      <c r="B4497" s="6" t="s">
        <v>1087</v>
      </c>
      <c r="C4497" s="12" t="s">
        <v>5720</v>
      </c>
      <c r="D4497" s="5">
        <v>1600000</v>
      </c>
      <c r="E4497" s="5">
        <v>129319</v>
      </c>
      <c r="F4497" s="5">
        <v>129319</v>
      </c>
      <c r="G4497" s="5"/>
    </row>
    <row r="4498" spans="1:7">
      <c r="A4498" s="4">
        <v>4497</v>
      </c>
      <c r="B4498" s="6" t="s">
        <v>889</v>
      </c>
      <c r="C4498" s="12" t="s">
        <v>5721</v>
      </c>
      <c r="D4498" s="5">
        <v>1600000</v>
      </c>
      <c r="E4498" s="5">
        <v>27795</v>
      </c>
      <c r="F4498" s="5">
        <v>2627795</v>
      </c>
      <c r="G4498" s="5"/>
    </row>
    <row r="4499" spans="1:7">
      <c r="A4499" s="4">
        <v>4498</v>
      </c>
      <c r="B4499" s="6">
        <v>38453</v>
      </c>
      <c r="C4499" s="12" t="s">
        <v>5722</v>
      </c>
      <c r="D4499" s="5">
        <v>1600000</v>
      </c>
      <c r="E4499" s="5">
        <v>3264</v>
      </c>
      <c r="F4499" s="5">
        <v>3264</v>
      </c>
      <c r="G4499" s="5"/>
    </row>
    <row r="4500" spans="1:7">
      <c r="A4500" s="4">
        <v>4499</v>
      </c>
      <c r="B4500" s="6">
        <v>40547</v>
      </c>
      <c r="C4500" s="12" t="s">
        <v>5723</v>
      </c>
      <c r="D4500" s="5">
        <v>1500000</v>
      </c>
      <c r="E4500" s="5">
        <v>54009150</v>
      </c>
      <c r="F4500" s="5">
        <v>99870886</v>
      </c>
      <c r="G4500" s="5"/>
    </row>
    <row r="4501" spans="1:7">
      <c r="A4501" s="4">
        <v>4500</v>
      </c>
      <c r="B4501" s="6">
        <v>37964</v>
      </c>
      <c r="C4501" s="12" t="s">
        <v>5724</v>
      </c>
      <c r="D4501" s="5">
        <v>1500000</v>
      </c>
      <c r="E4501" s="5">
        <v>21158188</v>
      </c>
      <c r="F4501" s="5">
        <v>30351664</v>
      </c>
      <c r="G4501" s="5"/>
    </row>
    <row r="4502" spans="1:7">
      <c r="A4502" s="4">
        <v>4501</v>
      </c>
      <c r="B4502" s="6">
        <v>39118</v>
      </c>
      <c r="C4502" s="12" t="s">
        <v>5725</v>
      </c>
      <c r="D4502" s="5">
        <v>1500000</v>
      </c>
      <c r="E4502" s="5">
        <v>19097550</v>
      </c>
      <c r="F4502" s="5">
        <v>22217183</v>
      </c>
      <c r="G4502" s="5"/>
    </row>
    <row r="4503" spans="1:7">
      <c r="A4503" s="4">
        <v>4502</v>
      </c>
      <c r="B4503" s="6">
        <v>32729</v>
      </c>
      <c r="C4503" s="12" t="s">
        <v>5726</v>
      </c>
      <c r="D4503" s="5">
        <v>1500000</v>
      </c>
      <c r="E4503" s="5">
        <v>14533681</v>
      </c>
      <c r="F4503" s="5">
        <v>14533681</v>
      </c>
      <c r="G4503" s="5"/>
    </row>
    <row r="4504" spans="1:7">
      <c r="A4504" s="4">
        <v>4503</v>
      </c>
      <c r="B4504" s="6" t="s">
        <v>5727</v>
      </c>
      <c r="C4504" s="12" t="s">
        <v>5728</v>
      </c>
      <c r="D4504" s="5">
        <v>1500000</v>
      </c>
      <c r="E4504" s="5">
        <v>11806119</v>
      </c>
      <c r="F4504" s="5">
        <v>11806119</v>
      </c>
      <c r="G4504" s="5"/>
    </row>
    <row r="4505" spans="1:7">
      <c r="A4505" s="4">
        <v>4504</v>
      </c>
      <c r="B4505" s="6">
        <v>14246</v>
      </c>
      <c r="C4505" s="12" t="s">
        <v>5729</v>
      </c>
      <c r="D4505" s="5">
        <v>1500000</v>
      </c>
      <c r="E4505" s="5">
        <v>9000000</v>
      </c>
      <c r="F4505" s="5">
        <v>9000000</v>
      </c>
      <c r="G4505" s="5"/>
    </row>
    <row r="4506" spans="1:7">
      <c r="A4506" s="4">
        <v>4505</v>
      </c>
      <c r="B4506" s="6" t="s">
        <v>5730</v>
      </c>
      <c r="C4506" s="12" t="s">
        <v>5731</v>
      </c>
      <c r="D4506" s="5">
        <v>1500000</v>
      </c>
      <c r="E4506" s="5">
        <v>7412216</v>
      </c>
      <c r="F4506" s="5">
        <v>20412216</v>
      </c>
      <c r="G4506" s="5"/>
    </row>
    <row r="4507" spans="1:7">
      <c r="A4507" s="4">
        <v>4506</v>
      </c>
      <c r="B4507" s="6">
        <v>38482</v>
      </c>
      <c r="C4507" s="12" t="s">
        <v>5732</v>
      </c>
      <c r="D4507" s="5">
        <v>1500000</v>
      </c>
      <c r="E4507" s="5">
        <v>7372734</v>
      </c>
      <c r="F4507" s="5">
        <v>11191423</v>
      </c>
      <c r="G4507" s="5"/>
    </row>
    <row r="4508" spans="1:7">
      <c r="A4508" s="4">
        <v>4507</v>
      </c>
      <c r="B4508" s="6" t="s">
        <v>5733</v>
      </c>
      <c r="C4508" s="12" t="s">
        <v>5734</v>
      </c>
      <c r="D4508" s="5">
        <v>1500000</v>
      </c>
      <c r="E4508" s="5">
        <v>7025722</v>
      </c>
      <c r="F4508" s="5">
        <v>9345061</v>
      </c>
      <c r="G4508" s="5"/>
    </row>
    <row r="4509" spans="1:7">
      <c r="A4509" s="4">
        <v>4508</v>
      </c>
      <c r="B4509" s="6" t="s">
        <v>5735</v>
      </c>
      <c r="C4509" s="12" t="s">
        <v>5736</v>
      </c>
      <c r="D4509" s="5">
        <v>1500000</v>
      </c>
      <c r="E4509" s="5">
        <v>7000000</v>
      </c>
      <c r="F4509" s="5">
        <v>7000000</v>
      </c>
      <c r="G4509" s="5"/>
    </row>
    <row r="4510" spans="1:7">
      <c r="A4510" s="4">
        <v>4509</v>
      </c>
      <c r="B4510" s="6" t="s">
        <v>5737</v>
      </c>
      <c r="C4510" s="12" t="s">
        <v>2531</v>
      </c>
      <c r="D4510" s="5">
        <v>1500000</v>
      </c>
      <c r="E4510" s="5">
        <v>5100000</v>
      </c>
      <c r="F4510" s="5">
        <v>55000000</v>
      </c>
      <c r="G4510" s="5"/>
    </row>
    <row r="4511" spans="1:7">
      <c r="A4511" s="4">
        <v>4510</v>
      </c>
      <c r="B4511" s="6" t="s">
        <v>2770</v>
      </c>
      <c r="C4511" s="12" t="s">
        <v>5738</v>
      </c>
      <c r="D4511" s="5">
        <v>1500000</v>
      </c>
      <c r="E4511" s="5">
        <v>5046118</v>
      </c>
      <c r="F4511" s="5">
        <v>5046118</v>
      </c>
      <c r="G4511" s="5"/>
    </row>
    <row r="4512" spans="1:7">
      <c r="A4512" s="4">
        <v>4511</v>
      </c>
      <c r="B4512" s="6" t="s">
        <v>406</v>
      </c>
      <c r="C4512" s="12" t="s">
        <v>5739</v>
      </c>
      <c r="D4512" s="5">
        <v>1500000</v>
      </c>
      <c r="E4512" s="5">
        <v>3491669</v>
      </c>
      <c r="F4512" s="5">
        <v>4128828</v>
      </c>
      <c r="G4512" s="5"/>
    </row>
    <row r="4513" spans="1:7">
      <c r="A4513" s="4">
        <v>4512</v>
      </c>
      <c r="B4513" s="6">
        <v>41276</v>
      </c>
      <c r="C4513" s="12" t="s">
        <v>5740</v>
      </c>
      <c r="D4513" s="5">
        <v>1500000</v>
      </c>
      <c r="E4513" s="5">
        <v>2408553</v>
      </c>
      <c r="F4513" s="5">
        <v>2592308</v>
      </c>
      <c r="G4513" s="5"/>
    </row>
    <row r="4514" spans="1:7">
      <c r="A4514" s="4">
        <v>4513</v>
      </c>
      <c r="B4514" s="6" t="s">
        <v>918</v>
      </c>
      <c r="C4514" s="12" t="s">
        <v>5741</v>
      </c>
      <c r="D4514" s="5">
        <v>1500000</v>
      </c>
      <c r="E4514" s="5">
        <v>2380606</v>
      </c>
      <c r="F4514" s="5">
        <v>2380606</v>
      </c>
      <c r="G4514" s="5"/>
    </row>
    <row r="4515" spans="1:7">
      <c r="A4515" s="4">
        <v>4514</v>
      </c>
      <c r="B4515" s="6">
        <v>30715</v>
      </c>
      <c r="C4515" s="12" t="s">
        <v>5742</v>
      </c>
      <c r="D4515" s="5">
        <v>1500000</v>
      </c>
      <c r="E4515" s="5">
        <v>2300000</v>
      </c>
      <c r="F4515" s="5">
        <v>2300000</v>
      </c>
      <c r="G4515" s="5"/>
    </row>
    <row r="4516" spans="1:7">
      <c r="A4516" s="4">
        <v>4515</v>
      </c>
      <c r="B4516" s="6" t="s">
        <v>5743</v>
      </c>
      <c r="C4516" s="12" t="s">
        <v>5744</v>
      </c>
      <c r="D4516" s="5">
        <v>1500000</v>
      </c>
      <c r="E4516" s="5">
        <v>1690913</v>
      </c>
      <c r="F4516" s="5">
        <v>2730877</v>
      </c>
      <c r="G4516" s="5"/>
    </row>
    <row r="4517" spans="1:7">
      <c r="A4517" s="4">
        <v>4516</v>
      </c>
      <c r="B4517" s="6" t="s">
        <v>1134</v>
      </c>
      <c r="C4517" s="12" t="s">
        <v>5745</v>
      </c>
      <c r="D4517" s="5">
        <v>1500000</v>
      </c>
      <c r="E4517" s="5">
        <v>1222889</v>
      </c>
      <c r="F4517" s="5">
        <v>12412889</v>
      </c>
      <c r="G4517" s="5"/>
    </row>
    <row r="4518" spans="1:7">
      <c r="A4518" s="4">
        <v>4517</v>
      </c>
      <c r="B4518" s="6" t="s">
        <v>385</v>
      </c>
      <c r="C4518" s="12" t="s">
        <v>5746</v>
      </c>
      <c r="D4518" s="5">
        <v>1500000</v>
      </c>
      <c r="E4518" s="5">
        <v>1165881</v>
      </c>
      <c r="F4518" s="5">
        <v>1541131</v>
      </c>
      <c r="G4518" s="5"/>
    </row>
    <row r="4519" spans="1:7">
      <c r="A4519" s="4">
        <v>4518</v>
      </c>
      <c r="B4519" s="6" t="s">
        <v>2090</v>
      </c>
      <c r="C4519" s="12" t="s">
        <v>5747</v>
      </c>
      <c r="D4519" s="5">
        <v>1500000</v>
      </c>
      <c r="E4519" s="5">
        <v>712294</v>
      </c>
      <c r="F4519" s="5">
        <v>1126258</v>
      </c>
      <c r="G4519" s="5"/>
    </row>
    <row r="4520" spans="1:7">
      <c r="A4520" s="4">
        <v>4519</v>
      </c>
      <c r="B4520" s="6" t="s">
        <v>5094</v>
      </c>
      <c r="C4520" s="12" t="s">
        <v>5748</v>
      </c>
      <c r="D4520" s="5">
        <v>1500000</v>
      </c>
      <c r="E4520" s="5">
        <v>510957</v>
      </c>
      <c r="F4520" s="5">
        <v>510957</v>
      </c>
      <c r="G4520" s="5"/>
    </row>
    <row r="4521" spans="1:7">
      <c r="A4521" s="4">
        <v>4520</v>
      </c>
      <c r="B4521" s="6" t="s">
        <v>5749</v>
      </c>
      <c r="C4521" s="12" t="s">
        <v>5750</v>
      </c>
      <c r="D4521" s="5">
        <v>1500000</v>
      </c>
      <c r="E4521" s="5">
        <v>418953</v>
      </c>
      <c r="F4521" s="5">
        <v>418953</v>
      </c>
      <c r="G4521" s="5"/>
    </row>
    <row r="4522" spans="1:7">
      <c r="A4522" s="4">
        <v>4521</v>
      </c>
      <c r="B4522" s="6" t="s">
        <v>2595</v>
      </c>
      <c r="C4522" s="12" t="s">
        <v>5751</v>
      </c>
      <c r="D4522" s="5">
        <v>1500000</v>
      </c>
      <c r="E4522" s="5">
        <v>406035</v>
      </c>
      <c r="F4522" s="5">
        <v>1840248</v>
      </c>
      <c r="G4522" s="5"/>
    </row>
    <row r="4523" spans="1:7">
      <c r="A4523" s="4">
        <v>4522</v>
      </c>
      <c r="B4523" s="6">
        <v>39632</v>
      </c>
      <c r="C4523" s="12" t="s">
        <v>5752</v>
      </c>
      <c r="D4523" s="5">
        <v>1500000</v>
      </c>
      <c r="E4523" s="5">
        <v>402858</v>
      </c>
      <c r="F4523" s="5">
        <v>414404</v>
      </c>
      <c r="G4523" s="5"/>
    </row>
    <row r="4524" spans="1:7">
      <c r="A4524" s="4">
        <v>4523</v>
      </c>
      <c r="B4524" s="6">
        <v>37172</v>
      </c>
      <c r="C4524" s="12" t="s">
        <v>5753</v>
      </c>
      <c r="D4524" s="5">
        <v>1500000</v>
      </c>
      <c r="E4524" s="5">
        <v>378176</v>
      </c>
      <c r="F4524" s="5">
        <v>1619602</v>
      </c>
      <c r="G4524" s="5"/>
    </row>
    <row r="4525" spans="1:7">
      <c r="A4525" s="4">
        <v>4524</v>
      </c>
      <c r="B4525" s="6">
        <v>40849</v>
      </c>
      <c r="C4525" s="12" t="s">
        <v>5754</v>
      </c>
      <c r="D4525" s="5">
        <v>1500000</v>
      </c>
      <c r="E4525" s="5">
        <v>362239</v>
      </c>
      <c r="F4525" s="5">
        <v>372239</v>
      </c>
      <c r="G4525" s="5"/>
    </row>
    <row r="4526" spans="1:7">
      <c r="A4526" s="4">
        <v>4525</v>
      </c>
      <c r="B4526" s="6">
        <v>39211</v>
      </c>
      <c r="C4526" s="12" t="s">
        <v>5755</v>
      </c>
      <c r="D4526" s="5">
        <v>1500000</v>
      </c>
      <c r="E4526" s="5">
        <v>194568</v>
      </c>
      <c r="F4526" s="5">
        <v>194568</v>
      </c>
      <c r="G4526" s="5"/>
    </row>
    <row r="4527" spans="1:7">
      <c r="A4527" s="4">
        <v>4526</v>
      </c>
      <c r="B4527" s="6" t="s">
        <v>635</v>
      </c>
      <c r="C4527" s="12" t="s">
        <v>5756</v>
      </c>
      <c r="D4527" s="5">
        <v>1500000</v>
      </c>
      <c r="E4527" s="5">
        <v>184705</v>
      </c>
      <c r="F4527" s="5">
        <v>184705</v>
      </c>
      <c r="G4527" s="5"/>
    </row>
    <row r="4528" spans="1:7">
      <c r="A4528" s="4">
        <v>4527</v>
      </c>
      <c r="B4528" s="6">
        <v>39272</v>
      </c>
      <c r="C4528" s="12" t="s">
        <v>5757</v>
      </c>
      <c r="D4528" s="5">
        <v>1500000</v>
      </c>
      <c r="E4528" s="5">
        <v>175281</v>
      </c>
      <c r="F4528" s="5">
        <v>240396</v>
      </c>
      <c r="G4528" s="5"/>
    </row>
    <row r="4529" spans="1:7">
      <c r="A4529" s="4">
        <v>4528</v>
      </c>
      <c r="B4529" s="6" t="s">
        <v>2881</v>
      </c>
      <c r="C4529" s="12" t="s">
        <v>5758</v>
      </c>
      <c r="D4529" s="5">
        <v>1500000</v>
      </c>
      <c r="E4529" s="5">
        <v>173066</v>
      </c>
      <c r="F4529" s="5">
        <v>173066</v>
      </c>
      <c r="G4529" s="5"/>
    </row>
    <row r="4530" spans="1:7">
      <c r="A4530" s="4">
        <v>4529</v>
      </c>
      <c r="B4530" s="6">
        <v>13272</v>
      </c>
      <c r="C4530" s="12" t="s">
        <v>5759</v>
      </c>
      <c r="D4530" s="5">
        <v>1500000</v>
      </c>
      <c r="E4530" s="5">
        <v>163245</v>
      </c>
      <c r="F4530" s="5">
        <v>163245</v>
      </c>
      <c r="G4530" s="5"/>
    </row>
    <row r="4531" spans="1:7">
      <c r="A4531" s="4">
        <v>4530</v>
      </c>
      <c r="B4531" s="6">
        <v>39391</v>
      </c>
      <c r="C4531" s="12" t="s">
        <v>5760</v>
      </c>
      <c r="D4531" s="5">
        <v>1500000</v>
      </c>
      <c r="E4531" s="5">
        <v>139084</v>
      </c>
      <c r="F4531" s="5">
        <v>139084</v>
      </c>
      <c r="G4531" s="5"/>
    </row>
    <row r="4532" spans="1:7">
      <c r="A4532" s="4">
        <v>4531</v>
      </c>
      <c r="B4532" s="6" t="s">
        <v>1380</v>
      </c>
      <c r="C4532" s="12" t="s">
        <v>5761</v>
      </c>
      <c r="D4532" s="5">
        <v>1500000</v>
      </c>
      <c r="E4532" s="5">
        <v>119841</v>
      </c>
      <c r="F4532" s="5">
        <v>119841</v>
      </c>
      <c r="G4532" s="5"/>
    </row>
    <row r="4533" spans="1:7">
      <c r="A4533" s="4">
        <v>4532</v>
      </c>
      <c r="B4533" s="6">
        <v>42158</v>
      </c>
      <c r="C4533" s="12" t="s">
        <v>5762</v>
      </c>
      <c r="D4533" s="5">
        <v>1500000</v>
      </c>
      <c r="E4533" s="5">
        <v>113169</v>
      </c>
      <c r="F4533" s="5">
        <v>113169</v>
      </c>
      <c r="G4533" s="5"/>
    </row>
    <row r="4534" spans="1:7">
      <c r="A4534" s="4">
        <v>4533</v>
      </c>
      <c r="B4534" s="6" t="s">
        <v>5763</v>
      </c>
      <c r="C4534" s="12" t="s">
        <v>5764</v>
      </c>
      <c r="D4534" s="5">
        <v>1500000</v>
      </c>
      <c r="E4534" s="5">
        <v>75828</v>
      </c>
      <c r="F4534" s="5">
        <v>172569</v>
      </c>
      <c r="G4534" s="5"/>
    </row>
    <row r="4535" spans="1:7">
      <c r="A4535" s="4">
        <v>4534</v>
      </c>
      <c r="B4535" s="6">
        <v>40066</v>
      </c>
      <c r="C4535" s="12" t="s">
        <v>5765</v>
      </c>
      <c r="D4535" s="5">
        <v>1500000</v>
      </c>
      <c r="E4535" s="5">
        <v>52429</v>
      </c>
      <c r="F4535" s="5">
        <v>52429</v>
      </c>
      <c r="G4535" s="5"/>
    </row>
    <row r="4536" spans="1:7">
      <c r="A4536" s="4">
        <v>4535</v>
      </c>
      <c r="B4536" s="6" t="s">
        <v>141</v>
      </c>
      <c r="C4536" s="12" t="s">
        <v>5766</v>
      </c>
      <c r="D4536" s="5">
        <v>1500000</v>
      </c>
      <c r="E4536" s="5">
        <v>3865</v>
      </c>
      <c r="F4536" s="5">
        <v>31916</v>
      </c>
      <c r="G4536" s="5"/>
    </row>
    <row r="4537" spans="1:7">
      <c r="A4537" s="4">
        <v>4536</v>
      </c>
      <c r="B4537" s="6" t="s">
        <v>5767</v>
      </c>
      <c r="C4537" s="12" t="s">
        <v>5768</v>
      </c>
      <c r="D4537" s="5">
        <v>1500000</v>
      </c>
      <c r="E4537" s="5">
        <v>2105</v>
      </c>
      <c r="F4537" s="5">
        <v>2105</v>
      </c>
      <c r="G4537" s="5"/>
    </row>
    <row r="4538" spans="1:7">
      <c r="A4538" s="4">
        <v>4537</v>
      </c>
      <c r="B4538" s="6" t="s">
        <v>756</v>
      </c>
      <c r="C4538" s="12" t="s">
        <v>5769</v>
      </c>
      <c r="D4538" s="5">
        <v>1500000</v>
      </c>
      <c r="E4538" s="4">
        <v>0</v>
      </c>
      <c r="F4538" s="5">
        <v>236863</v>
      </c>
      <c r="G4538" s="5"/>
    </row>
    <row r="4539" spans="1:7">
      <c r="A4539" s="4">
        <v>4538</v>
      </c>
      <c r="B4539" s="6">
        <v>38453</v>
      </c>
      <c r="C4539" s="12" t="s">
        <v>5770</v>
      </c>
      <c r="D4539" s="5">
        <v>1500000</v>
      </c>
      <c r="E4539" s="4">
        <v>0</v>
      </c>
      <c r="F4539" s="5">
        <v>58692</v>
      </c>
      <c r="G4539" s="5"/>
    </row>
    <row r="4540" spans="1:7">
      <c r="A4540" s="4">
        <v>4539</v>
      </c>
      <c r="B4540" s="6" t="s">
        <v>1463</v>
      </c>
      <c r="C4540" s="12" t="s">
        <v>5771</v>
      </c>
      <c r="D4540" s="5">
        <v>1500000</v>
      </c>
      <c r="E4540" s="4">
        <v>0</v>
      </c>
      <c r="F4540" s="4">
        <v>0</v>
      </c>
    </row>
    <row r="4541" spans="1:7">
      <c r="A4541" s="4">
        <v>4540</v>
      </c>
      <c r="B4541" s="6">
        <v>40608</v>
      </c>
      <c r="C4541" s="12" t="s">
        <v>5772</v>
      </c>
      <c r="D4541" s="5">
        <v>1500000</v>
      </c>
      <c r="E4541" s="4">
        <v>0</v>
      </c>
      <c r="F4541" s="4">
        <v>0</v>
      </c>
    </row>
    <row r="4542" spans="1:7">
      <c r="A4542" s="4">
        <v>4541</v>
      </c>
      <c r="B4542" s="6">
        <v>41954</v>
      </c>
      <c r="C4542" s="12" t="s">
        <v>5773</v>
      </c>
      <c r="D4542" s="5">
        <v>1500000</v>
      </c>
      <c r="E4542" s="4">
        <v>0</v>
      </c>
      <c r="F4542" s="4">
        <v>0</v>
      </c>
    </row>
    <row r="4543" spans="1:7">
      <c r="A4543" s="4">
        <v>4542</v>
      </c>
      <c r="B4543" s="6" t="s">
        <v>1784</v>
      </c>
      <c r="C4543" s="12" t="s">
        <v>5774</v>
      </c>
      <c r="D4543" s="5">
        <v>1500000</v>
      </c>
      <c r="E4543" s="4">
        <v>0</v>
      </c>
      <c r="F4543" s="4">
        <v>0</v>
      </c>
    </row>
    <row r="4544" spans="1:7">
      <c r="A4544" s="4">
        <v>4543</v>
      </c>
      <c r="B4544" s="6" t="s">
        <v>1572</v>
      </c>
      <c r="C4544" s="12" t="s">
        <v>5775</v>
      </c>
      <c r="D4544" s="5">
        <v>1500000</v>
      </c>
      <c r="E4544" s="4">
        <v>0</v>
      </c>
      <c r="F4544" s="4">
        <v>0</v>
      </c>
    </row>
    <row r="4545" spans="1:7">
      <c r="A4545" s="4">
        <v>4544</v>
      </c>
      <c r="B4545" s="6" t="s">
        <v>5776</v>
      </c>
      <c r="C4545" s="12" t="s">
        <v>5777</v>
      </c>
      <c r="D4545" s="5">
        <v>1500000</v>
      </c>
      <c r="E4545" s="4">
        <v>0</v>
      </c>
      <c r="F4545" s="4">
        <v>0</v>
      </c>
    </row>
    <row r="4546" spans="1:7">
      <c r="A4546" s="4">
        <v>4545</v>
      </c>
      <c r="B4546" s="6" t="s">
        <v>184</v>
      </c>
      <c r="C4546" s="12" t="s">
        <v>5778</v>
      </c>
      <c r="D4546" s="5">
        <v>1500000</v>
      </c>
      <c r="E4546" s="4">
        <v>0</v>
      </c>
      <c r="F4546" s="4">
        <v>0</v>
      </c>
    </row>
    <row r="4547" spans="1:7">
      <c r="A4547" s="4">
        <v>4546</v>
      </c>
      <c r="B4547" s="6">
        <v>42225</v>
      </c>
      <c r="C4547" s="12" t="s">
        <v>5779</v>
      </c>
      <c r="D4547" s="5">
        <v>1500000</v>
      </c>
      <c r="E4547" s="4">
        <v>0</v>
      </c>
      <c r="F4547" s="4">
        <v>0</v>
      </c>
    </row>
    <row r="4548" spans="1:7">
      <c r="A4548" s="4">
        <v>4547</v>
      </c>
      <c r="B4548" s="6" t="s">
        <v>5780</v>
      </c>
      <c r="C4548" s="12" t="s">
        <v>5781</v>
      </c>
      <c r="D4548" s="5">
        <v>1488000</v>
      </c>
      <c r="E4548" s="5">
        <v>184925485</v>
      </c>
      <c r="F4548" s="5">
        <v>184925485</v>
      </c>
      <c r="G4548" s="5"/>
    </row>
    <row r="4549" spans="1:7">
      <c r="A4549" s="4">
        <v>4548</v>
      </c>
      <c r="B4549" s="6">
        <v>24838</v>
      </c>
      <c r="C4549" s="12" t="s">
        <v>5782</v>
      </c>
      <c r="D4549" s="5">
        <v>1455000</v>
      </c>
      <c r="E4549" s="5">
        <v>2620000</v>
      </c>
      <c r="F4549" s="5">
        <v>2620000</v>
      </c>
      <c r="G4549" s="5"/>
    </row>
    <row r="4550" spans="1:7">
      <c r="A4550" s="4">
        <v>4549</v>
      </c>
      <c r="B4550" s="6" t="s">
        <v>1229</v>
      </c>
      <c r="C4550" s="12" t="s">
        <v>5783</v>
      </c>
      <c r="D4550" s="5">
        <v>1400000</v>
      </c>
      <c r="E4550" s="5">
        <v>304124</v>
      </c>
      <c r="F4550" s="5">
        <v>1261792</v>
      </c>
      <c r="G4550" s="5"/>
    </row>
    <row r="4551" spans="1:7">
      <c r="A4551" s="4">
        <v>4550</v>
      </c>
      <c r="B4551" s="6">
        <v>41708</v>
      </c>
      <c r="C4551" s="12" t="s">
        <v>5784</v>
      </c>
      <c r="D4551" s="5">
        <v>1400000</v>
      </c>
      <c r="E4551" s="5">
        <v>260441</v>
      </c>
      <c r="F4551" s="5">
        <v>1945420</v>
      </c>
      <c r="G4551" s="5"/>
    </row>
    <row r="4552" spans="1:7">
      <c r="A4552" s="4">
        <v>4551</v>
      </c>
      <c r="B4552" s="6" t="s">
        <v>966</v>
      </c>
      <c r="C4552" s="12" t="s">
        <v>5785</v>
      </c>
      <c r="D4552" s="5">
        <v>1400000</v>
      </c>
      <c r="E4552" s="5">
        <v>36830</v>
      </c>
      <c r="F4552" s="5">
        <v>56073</v>
      </c>
      <c r="G4552" s="5"/>
    </row>
    <row r="4553" spans="1:7">
      <c r="A4553" s="4">
        <v>4552</v>
      </c>
      <c r="B4553" s="6">
        <v>41398</v>
      </c>
      <c r="C4553" s="12" t="s">
        <v>5786</v>
      </c>
      <c r="D4553" s="5">
        <v>1400000</v>
      </c>
      <c r="E4553" s="5">
        <v>1632</v>
      </c>
      <c r="F4553" s="5">
        <v>1632</v>
      </c>
      <c r="G4553" s="5"/>
    </row>
    <row r="4554" spans="1:7">
      <c r="A4554" s="4">
        <v>4553</v>
      </c>
      <c r="B4554" s="6" t="s">
        <v>1976</v>
      </c>
      <c r="C4554" s="12" t="s">
        <v>5787</v>
      </c>
      <c r="D4554" s="5">
        <v>1400000</v>
      </c>
      <c r="E4554" s="4">
        <v>0</v>
      </c>
      <c r="F4554" s="4">
        <v>0</v>
      </c>
    </row>
    <row r="4555" spans="1:7">
      <c r="A4555" s="4">
        <v>4554</v>
      </c>
      <c r="B4555" s="6" t="s">
        <v>815</v>
      </c>
      <c r="C4555" s="12" t="s">
        <v>5788</v>
      </c>
      <c r="D4555" s="5">
        <v>1400000</v>
      </c>
      <c r="E4555" s="4">
        <v>0</v>
      </c>
      <c r="F4555" s="4">
        <v>0</v>
      </c>
    </row>
    <row r="4556" spans="1:7">
      <c r="A4556" s="4">
        <v>4555</v>
      </c>
      <c r="B4556" s="6" t="s">
        <v>1976</v>
      </c>
      <c r="C4556" s="12" t="s">
        <v>5789</v>
      </c>
      <c r="D4556" s="5">
        <v>1400000</v>
      </c>
      <c r="E4556" s="4">
        <v>0</v>
      </c>
      <c r="F4556" s="4">
        <v>0</v>
      </c>
    </row>
    <row r="4557" spans="1:7">
      <c r="A4557" s="4">
        <v>4556</v>
      </c>
      <c r="B4557" s="6" t="s">
        <v>5790</v>
      </c>
      <c r="C4557" s="12" t="s">
        <v>5791</v>
      </c>
      <c r="D4557" s="5">
        <v>1377800</v>
      </c>
      <c r="E4557" s="4">
        <v>0</v>
      </c>
      <c r="F4557" s="4">
        <v>0</v>
      </c>
    </row>
    <row r="4558" spans="1:7">
      <c r="A4558" s="4">
        <v>4557</v>
      </c>
      <c r="B4558" s="6">
        <v>36283</v>
      </c>
      <c r="C4558" s="12" t="s">
        <v>5792</v>
      </c>
      <c r="D4558" s="5">
        <v>1350000</v>
      </c>
      <c r="E4558" s="5">
        <v>3897569</v>
      </c>
      <c r="F4558" s="5">
        <v>28356188</v>
      </c>
      <c r="G4558" s="5"/>
    </row>
    <row r="4559" spans="1:7">
      <c r="A4559" s="4">
        <v>4558</v>
      </c>
      <c r="B4559" s="6" t="s">
        <v>5793</v>
      </c>
      <c r="C4559" s="12" t="s">
        <v>5794</v>
      </c>
      <c r="D4559" s="5">
        <v>1305000</v>
      </c>
      <c r="E4559" s="5">
        <v>909000</v>
      </c>
      <c r="F4559" s="5">
        <v>909000</v>
      </c>
      <c r="G4559" s="5"/>
    </row>
    <row r="4560" spans="1:7">
      <c r="A4560" s="4">
        <v>4559</v>
      </c>
      <c r="B4560" s="6" t="s">
        <v>5795</v>
      </c>
      <c r="C4560" s="12" t="s">
        <v>5796</v>
      </c>
      <c r="D4560" s="5">
        <v>1300000</v>
      </c>
      <c r="E4560" s="5">
        <v>2868000</v>
      </c>
      <c r="F4560" s="5">
        <v>5273000</v>
      </c>
      <c r="G4560" s="5"/>
    </row>
    <row r="4561" spans="1:7">
      <c r="A4561" s="4">
        <v>4560</v>
      </c>
      <c r="B4561" s="6">
        <v>36048</v>
      </c>
      <c r="C4561" s="12" t="s">
        <v>5797</v>
      </c>
      <c r="D4561" s="5">
        <v>1300000</v>
      </c>
      <c r="E4561" s="5">
        <v>1647780</v>
      </c>
      <c r="F4561" s="5">
        <v>1647780</v>
      </c>
      <c r="G4561" s="5"/>
    </row>
    <row r="4562" spans="1:7">
      <c r="A4562" s="4">
        <v>4561</v>
      </c>
      <c r="B4562" s="6">
        <v>35379</v>
      </c>
      <c r="C4562" s="12" t="s">
        <v>5798</v>
      </c>
      <c r="D4562" s="5">
        <v>1300000</v>
      </c>
      <c r="E4562" s="5">
        <v>749741</v>
      </c>
      <c r="F4562" s="5">
        <v>749741</v>
      </c>
      <c r="G4562" s="5"/>
    </row>
    <row r="4563" spans="1:7">
      <c r="A4563" s="4">
        <v>4562</v>
      </c>
      <c r="B4563" s="6" t="s">
        <v>222</v>
      </c>
      <c r="C4563" s="12" t="s">
        <v>5799</v>
      </c>
      <c r="D4563" s="5">
        <v>1300000</v>
      </c>
      <c r="E4563" s="5">
        <v>695840</v>
      </c>
      <c r="F4563" s="5">
        <v>1005840</v>
      </c>
      <c r="G4563" s="5"/>
    </row>
    <row r="4564" spans="1:7">
      <c r="A4564" s="4">
        <v>4563</v>
      </c>
      <c r="B4564" s="6" t="s">
        <v>1188</v>
      </c>
      <c r="C4564" s="12" t="s">
        <v>5800</v>
      </c>
      <c r="D4564" s="5">
        <v>1300000</v>
      </c>
      <c r="E4564" s="5">
        <v>635305</v>
      </c>
      <c r="F4564" s="5">
        <v>635305</v>
      </c>
      <c r="G4564" s="5"/>
    </row>
    <row r="4565" spans="1:7">
      <c r="A4565" s="4">
        <v>4564</v>
      </c>
      <c r="B4565" s="6">
        <v>36651</v>
      </c>
      <c r="C4565" s="12" t="s">
        <v>5801</v>
      </c>
      <c r="D4565" s="5">
        <v>1300000</v>
      </c>
      <c r="E4565" s="5">
        <v>609042</v>
      </c>
      <c r="F4565" s="5">
        <v>609042</v>
      </c>
      <c r="G4565" s="5"/>
    </row>
    <row r="4566" spans="1:7">
      <c r="A4566" s="4">
        <v>4565</v>
      </c>
      <c r="B4566" s="6" t="s">
        <v>2481</v>
      </c>
      <c r="C4566" s="12" t="s">
        <v>5802</v>
      </c>
      <c r="D4566" s="5">
        <v>1300000</v>
      </c>
      <c r="E4566" s="5">
        <v>288751</v>
      </c>
      <c r="F4566" s="5">
        <v>288751</v>
      </c>
      <c r="G4566" s="5"/>
    </row>
    <row r="4567" spans="1:7">
      <c r="A4567" s="4">
        <v>4566</v>
      </c>
      <c r="B4567" s="6" t="s">
        <v>5803</v>
      </c>
      <c r="C4567" s="12" t="s">
        <v>5804</v>
      </c>
      <c r="D4567" s="5">
        <v>1300000</v>
      </c>
      <c r="E4567" s="5">
        <v>210904</v>
      </c>
      <c r="F4567" s="5">
        <v>210904</v>
      </c>
      <c r="G4567" s="5"/>
    </row>
    <row r="4568" spans="1:7">
      <c r="A4568" s="4">
        <v>4567</v>
      </c>
      <c r="B4568" s="6">
        <v>38607</v>
      </c>
      <c r="C4568" s="12" t="s">
        <v>5805</v>
      </c>
      <c r="D4568" s="5">
        <v>1300000</v>
      </c>
      <c r="E4568" s="5">
        <v>100358</v>
      </c>
      <c r="F4568" s="5">
        <v>329621</v>
      </c>
      <c r="G4568" s="5"/>
    </row>
    <row r="4569" spans="1:7">
      <c r="A4569" s="4">
        <v>4568</v>
      </c>
      <c r="B4569" s="6" t="s">
        <v>1047</v>
      </c>
      <c r="C4569" s="12" t="s">
        <v>5806</v>
      </c>
      <c r="D4569" s="5">
        <v>1300000</v>
      </c>
      <c r="E4569" s="5">
        <v>77755</v>
      </c>
      <c r="F4569" s="5">
        <v>90213</v>
      </c>
      <c r="G4569" s="5"/>
    </row>
    <row r="4570" spans="1:7">
      <c r="A4570" s="4">
        <v>4569</v>
      </c>
      <c r="B4570" s="6" t="s">
        <v>256</v>
      </c>
      <c r="C4570" s="12" t="s">
        <v>5807</v>
      </c>
      <c r="D4570" s="5">
        <v>1300000</v>
      </c>
      <c r="E4570" s="5">
        <v>11278</v>
      </c>
      <c r="F4570" s="5">
        <v>16653</v>
      </c>
      <c r="G4570" s="5"/>
    </row>
    <row r="4571" spans="1:7">
      <c r="A4571" s="4">
        <v>4570</v>
      </c>
      <c r="B4571" s="6">
        <v>38902</v>
      </c>
      <c r="C4571" s="12" t="s">
        <v>5808</v>
      </c>
      <c r="D4571" s="5">
        <v>1300000</v>
      </c>
      <c r="E4571" s="5">
        <v>4055</v>
      </c>
      <c r="F4571" s="5">
        <v>1738663</v>
      </c>
      <c r="G4571" s="5"/>
    </row>
    <row r="4572" spans="1:7">
      <c r="A4572" s="4">
        <v>4571</v>
      </c>
      <c r="B4572" s="6" t="s">
        <v>5809</v>
      </c>
      <c r="C4572" s="12" t="s">
        <v>5810</v>
      </c>
      <c r="D4572" s="5">
        <v>1300000</v>
      </c>
      <c r="E4572" s="4">
        <v>0</v>
      </c>
      <c r="F4572" s="5">
        <v>13465</v>
      </c>
      <c r="G4572" s="5"/>
    </row>
    <row r="4573" spans="1:7">
      <c r="A4573" s="4">
        <v>4572</v>
      </c>
      <c r="B4573" s="6" t="s">
        <v>2045</v>
      </c>
      <c r="C4573" s="12" t="s">
        <v>5811</v>
      </c>
      <c r="D4573" s="5">
        <v>1300000</v>
      </c>
      <c r="E4573" s="4">
        <v>0</v>
      </c>
      <c r="F4573" s="4">
        <v>0</v>
      </c>
    </row>
    <row r="4574" spans="1:7">
      <c r="A4574" s="4">
        <v>4573</v>
      </c>
      <c r="B4574" s="6" t="s">
        <v>995</v>
      </c>
      <c r="C4574" s="12" t="s">
        <v>5812</v>
      </c>
      <c r="D4574" s="5">
        <v>1300000</v>
      </c>
      <c r="E4574" s="4">
        <v>0</v>
      </c>
      <c r="F4574" s="4">
        <v>0</v>
      </c>
    </row>
    <row r="4575" spans="1:7">
      <c r="A4575" s="4">
        <v>4574</v>
      </c>
      <c r="B4575" s="6">
        <v>14611</v>
      </c>
      <c r="C4575" s="12" t="s">
        <v>5813</v>
      </c>
      <c r="D4575" s="5">
        <v>1288000</v>
      </c>
      <c r="E4575" s="5">
        <v>6000000</v>
      </c>
      <c r="F4575" s="5">
        <v>6000000</v>
      </c>
      <c r="G4575" s="5"/>
    </row>
    <row r="4576" spans="1:7">
      <c r="A4576" s="4">
        <v>4575</v>
      </c>
      <c r="B4576" s="6" t="s">
        <v>5814</v>
      </c>
      <c r="C4576" s="12" t="s">
        <v>5815</v>
      </c>
      <c r="D4576" s="5">
        <v>1250000</v>
      </c>
      <c r="E4576" s="5">
        <v>21722776</v>
      </c>
      <c r="F4576" s="5">
        <v>21722776</v>
      </c>
      <c r="G4576" s="5"/>
    </row>
    <row r="4577" spans="1:7">
      <c r="A4577" s="4">
        <v>4576</v>
      </c>
      <c r="B4577" s="6">
        <v>16438</v>
      </c>
      <c r="C4577" s="12" t="s">
        <v>5816</v>
      </c>
      <c r="D4577" s="5">
        <v>1250000</v>
      </c>
      <c r="E4577" s="5">
        <v>11000000</v>
      </c>
      <c r="F4577" s="5">
        <v>11000000</v>
      </c>
      <c r="G4577" s="5"/>
    </row>
    <row r="4578" spans="1:7">
      <c r="A4578" s="4">
        <v>4577</v>
      </c>
      <c r="B4578" s="6" t="s">
        <v>5817</v>
      </c>
      <c r="C4578" s="12" t="s">
        <v>5818</v>
      </c>
      <c r="D4578" s="5">
        <v>1250000</v>
      </c>
      <c r="E4578" s="5">
        <v>4700000</v>
      </c>
      <c r="F4578" s="5">
        <v>4700000</v>
      </c>
      <c r="G4578" s="5"/>
    </row>
    <row r="4579" spans="1:7">
      <c r="A4579" s="4">
        <v>4578</v>
      </c>
      <c r="B4579" s="6" t="s">
        <v>385</v>
      </c>
      <c r="C4579" s="12" t="s">
        <v>5819</v>
      </c>
      <c r="D4579" s="5">
        <v>1250000</v>
      </c>
      <c r="E4579" s="5">
        <v>2850357</v>
      </c>
      <c r="F4579" s="5">
        <v>2850357</v>
      </c>
      <c r="G4579" s="5"/>
    </row>
    <row r="4580" spans="1:7">
      <c r="A4580" s="4">
        <v>4579</v>
      </c>
      <c r="B4580" s="6" t="s">
        <v>5820</v>
      </c>
      <c r="C4580" s="12" t="s">
        <v>5821</v>
      </c>
      <c r="D4580" s="5">
        <v>1250000</v>
      </c>
      <c r="E4580" s="5">
        <v>2500000</v>
      </c>
      <c r="F4580" s="5">
        <v>2500000</v>
      </c>
      <c r="G4580" s="5"/>
    </row>
    <row r="4581" spans="1:7">
      <c r="A4581" s="4">
        <v>4580</v>
      </c>
      <c r="B4581" s="6" t="s">
        <v>5822</v>
      </c>
      <c r="C4581" s="12" t="s">
        <v>5823</v>
      </c>
      <c r="D4581" s="5">
        <v>1250000</v>
      </c>
      <c r="E4581" s="4">
        <v>0</v>
      </c>
      <c r="F4581" s="4">
        <v>0</v>
      </c>
    </row>
    <row r="4582" spans="1:7">
      <c r="A4582" s="4">
        <v>4581</v>
      </c>
      <c r="B4582" s="6" t="s">
        <v>5022</v>
      </c>
      <c r="C4582" s="12" t="s">
        <v>5824</v>
      </c>
      <c r="D4582" s="5">
        <v>1250000</v>
      </c>
      <c r="E4582" s="4">
        <v>0</v>
      </c>
      <c r="F4582" s="4">
        <v>0</v>
      </c>
    </row>
    <row r="4583" spans="1:7">
      <c r="A4583" s="4">
        <v>4582</v>
      </c>
      <c r="B4583" s="6" t="s">
        <v>5825</v>
      </c>
      <c r="C4583" s="12" t="s">
        <v>5826</v>
      </c>
      <c r="D4583" s="5">
        <v>1200000</v>
      </c>
      <c r="E4583" s="5">
        <v>140241017</v>
      </c>
      <c r="F4583" s="5">
        <v>140252463</v>
      </c>
      <c r="G4583" s="5"/>
    </row>
    <row r="4584" spans="1:7">
      <c r="A4584" s="4">
        <v>4583</v>
      </c>
      <c r="B4584" s="6" t="s">
        <v>1821</v>
      </c>
      <c r="C4584" s="12" t="s">
        <v>5827</v>
      </c>
      <c r="D4584" s="5">
        <v>1200000</v>
      </c>
      <c r="E4584" s="5">
        <v>55968727</v>
      </c>
      <c r="F4584" s="5">
        <v>103880027</v>
      </c>
      <c r="G4584" s="5"/>
    </row>
    <row r="4585" spans="1:7">
      <c r="A4585" s="4">
        <v>4584</v>
      </c>
      <c r="B4585" s="6">
        <v>32606</v>
      </c>
      <c r="C4585" s="12" t="s">
        <v>5828</v>
      </c>
      <c r="D4585" s="5">
        <v>1200000</v>
      </c>
      <c r="E4585" s="5">
        <v>24741667</v>
      </c>
      <c r="F4585" s="5">
        <v>36741667</v>
      </c>
      <c r="G4585" s="5"/>
    </row>
    <row r="4586" spans="1:7">
      <c r="A4586" s="4">
        <v>4585</v>
      </c>
      <c r="B4586" s="6" t="s">
        <v>979</v>
      </c>
      <c r="C4586" s="12" t="s">
        <v>5829</v>
      </c>
      <c r="D4586" s="5">
        <v>1200000</v>
      </c>
      <c r="E4586" s="5">
        <v>18492362</v>
      </c>
      <c r="F4586" s="5">
        <v>23046142</v>
      </c>
      <c r="G4586" s="5"/>
    </row>
    <row r="4587" spans="1:7">
      <c r="A4587" s="4">
        <v>4586</v>
      </c>
      <c r="B4587" s="6" t="s">
        <v>1224</v>
      </c>
      <c r="C4587" s="12" t="s">
        <v>5830</v>
      </c>
      <c r="D4587" s="5">
        <v>1200000</v>
      </c>
      <c r="E4587" s="5">
        <v>13876974</v>
      </c>
      <c r="F4587" s="5">
        <v>27025600</v>
      </c>
      <c r="G4587" s="5"/>
    </row>
    <row r="4588" spans="1:7">
      <c r="A4588" s="4">
        <v>4587</v>
      </c>
      <c r="B4588" s="6">
        <v>36810</v>
      </c>
      <c r="C4588" s="12" t="s">
        <v>5831</v>
      </c>
      <c r="D4588" s="5">
        <v>1200000</v>
      </c>
      <c r="E4588" s="5">
        <v>9180275</v>
      </c>
      <c r="F4588" s="5">
        <v>10827356</v>
      </c>
      <c r="G4588" s="5"/>
    </row>
    <row r="4589" spans="1:7">
      <c r="A4589" s="4">
        <v>4588</v>
      </c>
      <c r="B4589" s="6">
        <v>18694</v>
      </c>
      <c r="C4589" s="12" t="s">
        <v>5832</v>
      </c>
      <c r="D4589" s="5">
        <v>1200000</v>
      </c>
      <c r="E4589" s="5">
        <v>7000000</v>
      </c>
      <c r="F4589" s="5">
        <v>7000000</v>
      </c>
      <c r="G4589" s="5"/>
    </row>
    <row r="4590" spans="1:7">
      <c r="A4590" s="4">
        <v>4589</v>
      </c>
      <c r="B4590" s="6">
        <v>20158</v>
      </c>
      <c r="C4590" s="12" t="s">
        <v>5833</v>
      </c>
      <c r="D4590" s="5">
        <v>1200000</v>
      </c>
      <c r="E4590" s="5">
        <v>7000000</v>
      </c>
      <c r="F4590" s="5">
        <v>7000000</v>
      </c>
      <c r="G4590" s="5"/>
    </row>
    <row r="4591" spans="1:7">
      <c r="A4591" s="4">
        <v>4590</v>
      </c>
      <c r="B4591" s="6" t="s">
        <v>5834</v>
      </c>
      <c r="C4591" s="12" t="s">
        <v>5835</v>
      </c>
      <c r="D4591" s="5">
        <v>1200000</v>
      </c>
      <c r="E4591" s="5">
        <v>6100000</v>
      </c>
      <c r="F4591" s="5">
        <v>6100000</v>
      </c>
      <c r="G4591" s="5"/>
    </row>
    <row r="4592" spans="1:7">
      <c r="A4592" s="4">
        <v>4591</v>
      </c>
      <c r="B4592" s="6">
        <v>37714</v>
      </c>
      <c r="C4592" s="12" t="s">
        <v>760</v>
      </c>
      <c r="D4592" s="5">
        <v>1200000</v>
      </c>
      <c r="E4592" s="5">
        <v>3700000</v>
      </c>
      <c r="F4592" s="5">
        <v>3700000</v>
      </c>
      <c r="G4592" s="5"/>
    </row>
    <row r="4593" spans="1:7">
      <c r="A4593" s="4">
        <v>4592</v>
      </c>
      <c r="B4593" s="6" t="s">
        <v>385</v>
      </c>
      <c r="C4593" s="12" t="s">
        <v>5836</v>
      </c>
      <c r="D4593" s="5">
        <v>1200000</v>
      </c>
      <c r="E4593" s="5">
        <v>2859955</v>
      </c>
      <c r="F4593" s="5">
        <v>2859955</v>
      </c>
      <c r="G4593" s="5"/>
    </row>
    <row r="4594" spans="1:7">
      <c r="A4594" s="4">
        <v>4593</v>
      </c>
      <c r="B4594" s="6" t="s">
        <v>5837</v>
      </c>
      <c r="C4594" s="12" t="s">
        <v>5838</v>
      </c>
      <c r="D4594" s="5">
        <v>1200000</v>
      </c>
      <c r="E4594" s="5">
        <v>2832029</v>
      </c>
      <c r="F4594" s="5">
        <v>2832029</v>
      </c>
      <c r="G4594" s="5"/>
    </row>
    <row r="4595" spans="1:7">
      <c r="A4595" s="4">
        <v>4594</v>
      </c>
      <c r="B4595" s="6">
        <v>36714</v>
      </c>
      <c r="C4595" s="12" t="s">
        <v>5839</v>
      </c>
      <c r="D4595" s="5">
        <v>1200000</v>
      </c>
      <c r="E4595" s="5">
        <v>2205627</v>
      </c>
      <c r="F4595" s="5">
        <v>2509344</v>
      </c>
      <c r="G4595" s="5"/>
    </row>
    <row r="4596" spans="1:7">
      <c r="A4596" s="4">
        <v>4595</v>
      </c>
      <c r="B4596" s="6" t="s">
        <v>5840</v>
      </c>
      <c r="C4596" s="12" t="s">
        <v>5841</v>
      </c>
      <c r="D4596" s="5">
        <v>1200000</v>
      </c>
      <c r="E4596" s="5">
        <v>2000000</v>
      </c>
      <c r="F4596" s="5">
        <v>2000000</v>
      </c>
      <c r="G4596" s="5"/>
    </row>
    <row r="4597" spans="1:7">
      <c r="A4597" s="4">
        <v>4596</v>
      </c>
      <c r="B4597" s="6">
        <v>27760</v>
      </c>
      <c r="C4597" s="12" t="s">
        <v>5842</v>
      </c>
      <c r="D4597" s="5">
        <v>1200000</v>
      </c>
      <c r="E4597" s="5">
        <v>887000</v>
      </c>
      <c r="F4597" s="5">
        <v>887000</v>
      </c>
      <c r="G4597" s="5"/>
    </row>
    <row r="4598" spans="1:7">
      <c r="A4598" s="4">
        <v>4597</v>
      </c>
      <c r="B4598" s="6" t="s">
        <v>2384</v>
      </c>
      <c r="C4598" s="12" t="s">
        <v>5843</v>
      </c>
      <c r="D4598" s="5">
        <v>1200000</v>
      </c>
      <c r="E4598" s="5">
        <v>595018</v>
      </c>
      <c r="F4598" s="5">
        <v>595018</v>
      </c>
      <c r="G4598" s="5"/>
    </row>
    <row r="4599" spans="1:7">
      <c r="A4599" s="4">
        <v>4598</v>
      </c>
      <c r="B4599" s="6" t="s">
        <v>5094</v>
      </c>
      <c r="C4599" s="12" t="s">
        <v>5844</v>
      </c>
      <c r="D4599" s="5">
        <v>1200000</v>
      </c>
      <c r="E4599" s="5">
        <v>376976</v>
      </c>
      <c r="F4599" s="5">
        <v>3048209</v>
      </c>
      <c r="G4599" s="5"/>
    </row>
    <row r="4600" spans="1:7">
      <c r="A4600" s="4">
        <v>4599</v>
      </c>
      <c r="B4600" s="6" t="s">
        <v>5845</v>
      </c>
      <c r="C4600" s="12" t="s">
        <v>5846</v>
      </c>
      <c r="D4600" s="5">
        <v>1200000</v>
      </c>
      <c r="E4600" s="5">
        <v>255000</v>
      </c>
      <c r="F4600" s="5">
        <v>255000</v>
      </c>
      <c r="G4600" s="5"/>
    </row>
    <row r="4601" spans="1:7">
      <c r="A4601" s="4">
        <v>4600</v>
      </c>
      <c r="B4601" s="6" t="s">
        <v>1003</v>
      </c>
      <c r="C4601" s="12" t="s">
        <v>5847</v>
      </c>
      <c r="D4601" s="5">
        <v>1200000</v>
      </c>
      <c r="E4601" s="5">
        <v>58936</v>
      </c>
      <c r="F4601" s="5">
        <v>58936</v>
      </c>
      <c r="G4601" s="5"/>
    </row>
    <row r="4602" spans="1:7">
      <c r="A4602" s="4">
        <v>4601</v>
      </c>
      <c r="B4602" s="6">
        <v>40914</v>
      </c>
      <c r="C4602" s="12" t="s">
        <v>5848</v>
      </c>
      <c r="D4602" s="5">
        <v>1200000</v>
      </c>
      <c r="E4602" s="5">
        <v>26608</v>
      </c>
      <c r="F4602" s="5">
        <v>26608</v>
      </c>
      <c r="G4602" s="5"/>
    </row>
    <row r="4603" spans="1:7">
      <c r="A4603" s="4">
        <v>4602</v>
      </c>
      <c r="B4603" s="6">
        <v>40849</v>
      </c>
      <c r="C4603" s="12" t="s">
        <v>5849</v>
      </c>
      <c r="D4603" s="5">
        <v>1200000</v>
      </c>
      <c r="E4603" s="5">
        <v>7826</v>
      </c>
      <c r="F4603" s="5">
        <v>7826</v>
      </c>
      <c r="G4603" s="5"/>
    </row>
    <row r="4604" spans="1:7">
      <c r="A4604" s="4">
        <v>4603</v>
      </c>
      <c r="B4604" s="6" t="s">
        <v>1061</v>
      </c>
      <c r="C4604" s="12" t="s">
        <v>5850</v>
      </c>
      <c r="D4604" s="5">
        <v>1200000</v>
      </c>
      <c r="E4604" s="5">
        <v>4254</v>
      </c>
      <c r="F4604" s="5">
        <v>4254</v>
      </c>
      <c r="G4604" s="5"/>
    </row>
    <row r="4605" spans="1:7">
      <c r="A4605" s="4">
        <v>4604</v>
      </c>
      <c r="B4605" s="6" t="s">
        <v>1526</v>
      </c>
      <c r="C4605" s="12" t="s">
        <v>5851</v>
      </c>
      <c r="D4605" s="5">
        <v>1200000</v>
      </c>
      <c r="E4605" s="4">
        <v>0</v>
      </c>
      <c r="F4605" s="5">
        <v>81338</v>
      </c>
      <c r="G4605" s="5"/>
    </row>
    <row r="4606" spans="1:7">
      <c r="A4606" s="4">
        <v>4605</v>
      </c>
      <c r="B4606" s="6" t="s">
        <v>5852</v>
      </c>
      <c r="C4606" s="12" t="s">
        <v>5853</v>
      </c>
      <c r="D4606" s="5">
        <v>1200000</v>
      </c>
      <c r="E4606" s="4">
        <v>0</v>
      </c>
      <c r="F4606" s="4">
        <v>0</v>
      </c>
    </row>
    <row r="4607" spans="1:7">
      <c r="A4607" s="4">
        <v>4606</v>
      </c>
      <c r="B4607" s="6" t="s">
        <v>856</v>
      </c>
      <c r="C4607" s="12" t="s">
        <v>5854</v>
      </c>
      <c r="D4607" s="5">
        <v>1200000</v>
      </c>
      <c r="E4607" s="4">
        <v>0</v>
      </c>
      <c r="F4607" s="4">
        <v>0</v>
      </c>
    </row>
    <row r="4608" spans="1:7">
      <c r="A4608" s="4">
        <v>4607</v>
      </c>
      <c r="B4608" s="6" t="s">
        <v>5855</v>
      </c>
      <c r="C4608" s="12" t="s">
        <v>5856</v>
      </c>
      <c r="D4608" s="5">
        <v>1200000</v>
      </c>
      <c r="E4608" s="4">
        <v>0</v>
      </c>
      <c r="F4608" s="4">
        <v>0</v>
      </c>
    </row>
    <row r="4609" spans="1:7">
      <c r="A4609" s="4">
        <v>4608</v>
      </c>
      <c r="B4609" s="6">
        <v>41099</v>
      </c>
      <c r="C4609" s="12" t="s">
        <v>5857</v>
      </c>
      <c r="D4609" s="5">
        <v>1200000</v>
      </c>
      <c r="E4609" s="4">
        <v>0</v>
      </c>
      <c r="F4609" s="4">
        <v>0</v>
      </c>
    </row>
    <row r="4610" spans="1:7">
      <c r="A4610" s="4">
        <v>4609</v>
      </c>
      <c r="B4610" s="6" t="s">
        <v>1063</v>
      </c>
      <c r="C4610" s="12" t="s">
        <v>5858</v>
      </c>
      <c r="D4610" s="5">
        <v>1200000</v>
      </c>
      <c r="E4610" s="4">
        <v>0</v>
      </c>
      <c r="F4610" s="4">
        <v>0</v>
      </c>
    </row>
    <row r="4611" spans="1:7">
      <c r="A4611" s="4">
        <v>4610</v>
      </c>
      <c r="B4611" s="6">
        <v>41891</v>
      </c>
      <c r="C4611" s="12" t="s">
        <v>5859</v>
      </c>
      <c r="D4611" s="5">
        <v>1200000</v>
      </c>
      <c r="E4611" s="4">
        <v>0</v>
      </c>
      <c r="F4611" s="4">
        <v>0</v>
      </c>
    </row>
    <row r="4612" spans="1:7">
      <c r="A4612" s="4">
        <v>4611</v>
      </c>
      <c r="B4612" s="6">
        <v>42065</v>
      </c>
      <c r="C4612" s="12" t="s">
        <v>5860</v>
      </c>
      <c r="D4612" s="5">
        <v>1200000</v>
      </c>
      <c r="E4612" s="4">
        <v>0</v>
      </c>
      <c r="F4612" s="4">
        <v>0</v>
      </c>
    </row>
    <row r="4613" spans="1:7">
      <c r="A4613" s="4">
        <v>4612</v>
      </c>
      <c r="B4613" s="6" t="s">
        <v>2489</v>
      </c>
      <c r="C4613" s="12" t="s">
        <v>5861</v>
      </c>
      <c r="D4613" s="5">
        <v>1200000</v>
      </c>
      <c r="E4613" s="4">
        <v>0</v>
      </c>
      <c r="F4613" s="4">
        <v>0</v>
      </c>
    </row>
    <row r="4614" spans="1:7">
      <c r="A4614" s="4">
        <v>4613</v>
      </c>
      <c r="B4614" s="6" t="s">
        <v>654</v>
      </c>
      <c r="C4614" s="12" t="s">
        <v>5862</v>
      </c>
      <c r="D4614" s="5">
        <v>1150000</v>
      </c>
      <c r="E4614" s="5">
        <v>60755732</v>
      </c>
      <c r="F4614" s="5">
        <v>63777092</v>
      </c>
      <c r="G4614" s="5"/>
    </row>
    <row r="4615" spans="1:7">
      <c r="A4615" s="4">
        <v>4614</v>
      </c>
      <c r="B4615" s="6">
        <v>38543</v>
      </c>
      <c r="C4615" s="12" t="s">
        <v>5863</v>
      </c>
      <c r="D4615" s="5">
        <v>1125000</v>
      </c>
      <c r="E4615" s="5">
        <v>16124543</v>
      </c>
      <c r="F4615" s="5">
        <v>18673274</v>
      </c>
      <c r="G4615" s="5"/>
    </row>
    <row r="4616" spans="1:7">
      <c r="A4616" s="4">
        <v>4615</v>
      </c>
      <c r="B4616" s="6">
        <v>39056</v>
      </c>
      <c r="C4616" s="12" t="s">
        <v>5864</v>
      </c>
      <c r="D4616" s="5">
        <v>1125000</v>
      </c>
      <c r="E4616" s="5">
        <v>6408</v>
      </c>
      <c r="F4616" s="5">
        <v>414736</v>
      </c>
      <c r="G4616" s="5"/>
    </row>
    <row r="4617" spans="1:7">
      <c r="A4617" s="4">
        <v>4616</v>
      </c>
      <c r="B4617" s="6" t="s">
        <v>959</v>
      </c>
      <c r="C4617" s="12" t="s">
        <v>5865</v>
      </c>
      <c r="D4617" s="5">
        <v>1100000</v>
      </c>
      <c r="E4617" s="5">
        <v>16186348</v>
      </c>
      <c r="F4617" s="5">
        <v>29005064</v>
      </c>
      <c r="G4617" s="5"/>
    </row>
    <row r="4618" spans="1:7">
      <c r="A4618" s="4">
        <v>4617</v>
      </c>
      <c r="B4618" s="6" t="s">
        <v>714</v>
      </c>
      <c r="C4618" s="12" t="s">
        <v>5866</v>
      </c>
      <c r="D4618" s="5">
        <v>1100000</v>
      </c>
      <c r="E4618" s="5">
        <v>4105123</v>
      </c>
      <c r="F4618" s="5">
        <v>9297407</v>
      </c>
      <c r="G4618" s="5"/>
    </row>
    <row r="4619" spans="1:7">
      <c r="A4619" s="4">
        <v>4618</v>
      </c>
      <c r="B4619" s="6">
        <v>31876</v>
      </c>
      <c r="C4619" s="12" t="s">
        <v>5867</v>
      </c>
      <c r="D4619" s="5">
        <v>1100000</v>
      </c>
      <c r="E4619" s="5">
        <v>1355728</v>
      </c>
      <c r="F4619" s="5">
        <v>1355728</v>
      </c>
      <c r="G4619" s="5"/>
    </row>
    <row r="4620" spans="1:7">
      <c r="A4620" s="4">
        <v>4619</v>
      </c>
      <c r="B4620" s="6" t="s">
        <v>1224</v>
      </c>
      <c r="C4620" s="12" t="s">
        <v>5868</v>
      </c>
      <c r="D4620" s="5">
        <v>1100000</v>
      </c>
      <c r="E4620" s="5">
        <v>247740</v>
      </c>
      <c r="F4620" s="5">
        <v>247740</v>
      </c>
      <c r="G4620" s="5"/>
    </row>
    <row r="4621" spans="1:7">
      <c r="A4621" s="4">
        <v>4620</v>
      </c>
      <c r="B4621" s="6" t="s">
        <v>75</v>
      </c>
      <c r="C4621" s="12" t="s">
        <v>5869</v>
      </c>
      <c r="D4621" s="5">
        <v>1100000</v>
      </c>
      <c r="E4621" s="5">
        <v>56491</v>
      </c>
      <c r="F4621" s="5">
        <v>56491</v>
      </c>
      <c r="G4621" s="5"/>
    </row>
    <row r="4622" spans="1:7">
      <c r="A4622" s="4">
        <v>4621</v>
      </c>
      <c r="B4622" s="6" t="s">
        <v>5870</v>
      </c>
      <c r="C4622" s="12" t="s">
        <v>5871</v>
      </c>
      <c r="D4622" s="5">
        <v>1100000</v>
      </c>
      <c r="E4622" s="5">
        <v>39659</v>
      </c>
      <c r="F4622" s="5">
        <v>81371</v>
      </c>
      <c r="G4622" s="5"/>
    </row>
    <row r="4623" spans="1:7">
      <c r="A4623" s="4">
        <v>4622</v>
      </c>
      <c r="B4623" s="6" t="s">
        <v>346</v>
      </c>
      <c r="C4623" s="12" t="s">
        <v>5872</v>
      </c>
      <c r="D4623" s="5">
        <v>1100000</v>
      </c>
      <c r="E4623" s="5">
        <v>2636</v>
      </c>
      <c r="F4623" s="5">
        <v>2636</v>
      </c>
      <c r="G4623" s="5"/>
    </row>
    <row r="4624" spans="1:7">
      <c r="A4624" s="4">
        <v>4623</v>
      </c>
      <c r="B4624" s="6" t="s">
        <v>815</v>
      </c>
      <c r="C4624" s="12" t="s">
        <v>5873</v>
      </c>
      <c r="D4624" s="5">
        <v>1100000</v>
      </c>
      <c r="E4624" s="4">
        <v>0</v>
      </c>
      <c r="F4624" s="5">
        <v>27561</v>
      </c>
      <c r="G4624" s="5"/>
    </row>
    <row r="4625" spans="1:7">
      <c r="A4625" s="4">
        <v>4624</v>
      </c>
      <c r="B4625" s="6">
        <v>39998</v>
      </c>
      <c r="C4625" s="12" t="s">
        <v>5874</v>
      </c>
      <c r="D4625" s="5">
        <v>1100000</v>
      </c>
      <c r="E4625" s="4">
        <v>0</v>
      </c>
      <c r="F4625" s="4">
        <v>0</v>
      </c>
    </row>
    <row r="4626" spans="1:7">
      <c r="A4626" s="4">
        <v>4625</v>
      </c>
      <c r="B4626" s="6" t="s">
        <v>5875</v>
      </c>
      <c r="C4626" s="12" t="s">
        <v>5876</v>
      </c>
      <c r="D4626" s="5">
        <v>1100000</v>
      </c>
      <c r="E4626" s="4">
        <v>0</v>
      </c>
      <c r="F4626" s="4">
        <v>0</v>
      </c>
    </row>
    <row r="4627" spans="1:7">
      <c r="A4627" s="4">
        <v>4626</v>
      </c>
      <c r="B4627" s="6">
        <v>42189</v>
      </c>
      <c r="C4627" s="12" t="s">
        <v>5877</v>
      </c>
      <c r="D4627" s="5">
        <v>1100000</v>
      </c>
      <c r="E4627" s="4">
        <v>0</v>
      </c>
      <c r="F4627" s="4">
        <v>0</v>
      </c>
    </row>
    <row r="4628" spans="1:7">
      <c r="A4628" s="4">
        <v>4627</v>
      </c>
      <c r="B4628" s="6" t="s">
        <v>2484</v>
      </c>
      <c r="C4628" s="12" t="s">
        <v>5878</v>
      </c>
      <c r="D4628" s="5">
        <v>1100000</v>
      </c>
      <c r="E4628" s="4">
        <v>0</v>
      </c>
      <c r="F4628" s="4">
        <v>0</v>
      </c>
    </row>
    <row r="4629" spans="1:7">
      <c r="A4629" s="4">
        <v>4628</v>
      </c>
      <c r="B4629" s="6" t="s">
        <v>2489</v>
      </c>
      <c r="C4629" s="12" t="s">
        <v>5879</v>
      </c>
      <c r="D4629" s="5">
        <v>1100000</v>
      </c>
      <c r="E4629" s="4">
        <v>0</v>
      </c>
      <c r="F4629" s="4">
        <v>0</v>
      </c>
    </row>
    <row r="4630" spans="1:7">
      <c r="A4630" s="4">
        <v>4629</v>
      </c>
      <c r="B4630" s="6">
        <v>40129</v>
      </c>
      <c r="C4630" s="12" t="s">
        <v>5880</v>
      </c>
      <c r="D4630" s="5">
        <v>1070000</v>
      </c>
      <c r="E4630" s="5">
        <v>164649</v>
      </c>
      <c r="F4630" s="5">
        <v>5348767</v>
      </c>
      <c r="G4630" s="5"/>
    </row>
    <row r="4631" spans="1:7">
      <c r="A4631" s="4">
        <v>4630</v>
      </c>
      <c r="B4631" s="6" t="s">
        <v>5881</v>
      </c>
      <c r="C4631" s="12" t="s">
        <v>5882</v>
      </c>
      <c r="D4631" s="5">
        <v>1039000</v>
      </c>
      <c r="E4631" s="5">
        <v>10462500</v>
      </c>
      <c r="F4631" s="5">
        <v>10462500</v>
      </c>
      <c r="G4631" s="5"/>
    </row>
    <row r="4632" spans="1:7">
      <c r="A4632" s="4">
        <v>4631</v>
      </c>
      <c r="B4632" s="6" t="s">
        <v>5883</v>
      </c>
      <c r="C4632" s="12" t="s">
        <v>5884</v>
      </c>
      <c r="D4632" s="5">
        <v>1000000</v>
      </c>
      <c r="E4632" s="5">
        <v>117235147</v>
      </c>
      <c r="F4632" s="5">
        <v>225000000</v>
      </c>
      <c r="G4632" s="5"/>
    </row>
    <row r="4633" spans="1:7">
      <c r="A4633" s="4">
        <v>4632</v>
      </c>
      <c r="B4633" s="6">
        <v>41061</v>
      </c>
      <c r="C4633" s="12" t="s">
        <v>5885</v>
      </c>
      <c r="D4633" s="5">
        <v>1000000</v>
      </c>
      <c r="E4633" s="5">
        <v>53261944</v>
      </c>
      <c r="F4633" s="5">
        <v>101758489</v>
      </c>
      <c r="G4633" s="5"/>
    </row>
    <row r="4634" spans="1:7">
      <c r="A4634" s="4">
        <v>4633</v>
      </c>
      <c r="B4634" s="6">
        <v>23202</v>
      </c>
      <c r="C4634" s="12" t="s">
        <v>5886</v>
      </c>
      <c r="D4634" s="5">
        <v>1000000</v>
      </c>
      <c r="E4634" s="5">
        <v>37600000</v>
      </c>
      <c r="F4634" s="5">
        <v>37600000</v>
      </c>
      <c r="G4634" s="5"/>
    </row>
    <row r="4635" spans="1:7">
      <c r="A4635" s="4">
        <v>4634</v>
      </c>
      <c r="B4635" s="6" t="s">
        <v>1572</v>
      </c>
      <c r="C4635" s="12" t="s">
        <v>5887</v>
      </c>
      <c r="D4635" s="5">
        <v>1000000</v>
      </c>
      <c r="E4635" s="5">
        <v>32482090</v>
      </c>
      <c r="F4635" s="5">
        <v>62561449</v>
      </c>
      <c r="G4635" s="5"/>
    </row>
    <row r="4636" spans="1:7">
      <c r="A4636" s="4">
        <v>4635</v>
      </c>
      <c r="B4636" s="6">
        <v>27974</v>
      </c>
      <c r="C4636" s="12" t="s">
        <v>5888</v>
      </c>
      <c r="D4636" s="5">
        <v>1000000</v>
      </c>
      <c r="E4636" s="5">
        <v>28262574</v>
      </c>
      <c r="F4636" s="5">
        <v>28262574</v>
      </c>
      <c r="G4636" s="5"/>
    </row>
    <row r="4637" spans="1:7">
      <c r="A4637" s="4">
        <v>4636</v>
      </c>
      <c r="B4637" s="6" t="s">
        <v>5889</v>
      </c>
      <c r="C4637" s="12" t="s">
        <v>5890</v>
      </c>
      <c r="D4637" s="5">
        <v>1000000</v>
      </c>
      <c r="E4637" s="5">
        <v>24146161</v>
      </c>
      <c r="F4637" s="5">
        <v>52769915</v>
      </c>
      <c r="G4637" s="5"/>
    </row>
    <row r="4638" spans="1:7">
      <c r="A4638" s="4">
        <v>4637</v>
      </c>
      <c r="B4638" s="6">
        <v>29222</v>
      </c>
      <c r="C4638" s="12" t="s">
        <v>3355</v>
      </c>
      <c r="D4638" s="5">
        <v>1000000</v>
      </c>
      <c r="E4638" s="5">
        <v>21378361</v>
      </c>
      <c r="F4638" s="5">
        <v>21378361</v>
      </c>
      <c r="G4638" s="5"/>
    </row>
    <row r="4639" spans="1:7">
      <c r="A4639" s="4">
        <v>4638</v>
      </c>
      <c r="B4639" s="6" t="s">
        <v>65</v>
      </c>
      <c r="C4639" s="12" t="s">
        <v>5891</v>
      </c>
      <c r="D4639" s="5">
        <v>1000000</v>
      </c>
      <c r="E4639" s="5">
        <v>18119640</v>
      </c>
      <c r="F4639" s="5">
        <v>42411721</v>
      </c>
      <c r="G4639" s="5"/>
    </row>
    <row r="4640" spans="1:7">
      <c r="A4640" s="4">
        <v>4639</v>
      </c>
      <c r="B4640" s="6">
        <v>29863</v>
      </c>
      <c r="C4640" s="12" t="s">
        <v>5892</v>
      </c>
      <c r="D4640" s="5">
        <v>1000000</v>
      </c>
      <c r="E4640" s="5">
        <v>17985000</v>
      </c>
      <c r="F4640" s="5">
        <v>17985000</v>
      </c>
      <c r="G4640" s="5"/>
    </row>
    <row r="4641" spans="1:7">
      <c r="A4641" s="4">
        <v>4640</v>
      </c>
      <c r="B4641" s="6">
        <v>23228</v>
      </c>
      <c r="C4641" s="12" t="s">
        <v>5893</v>
      </c>
      <c r="D4641" s="5">
        <v>1000000</v>
      </c>
      <c r="E4641" s="5">
        <v>16067035</v>
      </c>
      <c r="F4641" s="5">
        <v>59567035</v>
      </c>
      <c r="G4641" s="5"/>
    </row>
    <row r="4642" spans="1:7">
      <c r="A4642" s="4">
        <v>4641</v>
      </c>
      <c r="B4642" s="6" t="s">
        <v>3773</v>
      </c>
      <c r="C4642" s="12" t="s">
        <v>5894</v>
      </c>
      <c r="D4642" s="5">
        <v>1000000</v>
      </c>
      <c r="E4642" s="5">
        <v>14564000</v>
      </c>
      <c r="F4642" s="5">
        <v>14564000</v>
      </c>
      <c r="G4642" s="5"/>
    </row>
    <row r="4643" spans="1:7">
      <c r="A4643" s="4">
        <v>4642</v>
      </c>
      <c r="B4643" s="6" t="s">
        <v>1269</v>
      </c>
      <c r="C4643" s="12" t="s">
        <v>5895</v>
      </c>
      <c r="D4643" s="5">
        <v>1000000</v>
      </c>
      <c r="E4643" s="5">
        <v>10047674</v>
      </c>
      <c r="F4643" s="5">
        <v>15943081</v>
      </c>
      <c r="G4643" s="5"/>
    </row>
    <row r="4644" spans="1:7">
      <c r="A4644" s="4">
        <v>4643</v>
      </c>
      <c r="B4644" s="6" t="s">
        <v>2099</v>
      </c>
      <c r="C4644" s="12" t="s">
        <v>5896</v>
      </c>
      <c r="D4644" s="5">
        <v>1000000</v>
      </c>
      <c r="E4644" s="5">
        <v>10037390</v>
      </c>
      <c r="F4644" s="5">
        <v>10037390</v>
      </c>
      <c r="G4644" s="5"/>
    </row>
    <row r="4645" spans="1:7">
      <c r="A4645" s="4">
        <v>4644</v>
      </c>
      <c r="B4645" s="6" t="s">
        <v>4523</v>
      </c>
      <c r="C4645" s="12" t="s">
        <v>5897</v>
      </c>
      <c r="D4645" s="5">
        <v>1000000</v>
      </c>
      <c r="E4645" s="5">
        <v>9737892</v>
      </c>
      <c r="F4645" s="5">
        <v>16566240</v>
      </c>
      <c r="G4645" s="5"/>
    </row>
    <row r="4646" spans="1:7">
      <c r="A4646" s="4">
        <v>4645</v>
      </c>
      <c r="B4646" s="6">
        <v>38395</v>
      </c>
      <c r="C4646" s="12" t="s">
        <v>5898</v>
      </c>
      <c r="D4646" s="5">
        <v>1000000</v>
      </c>
      <c r="E4646" s="5">
        <v>9015303</v>
      </c>
      <c r="F4646" s="5">
        <v>16553163</v>
      </c>
      <c r="G4646" s="5"/>
    </row>
    <row r="4647" spans="1:7">
      <c r="A4647" s="4">
        <v>4646</v>
      </c>
      <c r="B4647" s="6">
        <v>25569</v>
      </c>
      <c r="C4647" s="12" t="s">
        <v>5899</v>
      </c>
      <c r="D4647" s="5">
        <v>1000000</v>
      </c>
      <c r="E4647" s="5">
        <v>9000000</v>
      </c>
      <c r="F4647" s="5">
        <v>9000000</v>
      </c>
      <c r="G4647" s="5"/>
    </row>
    <row r="4648" spans="1:7">
      <c r="A4648" s="4">
        <v>4647</v>
      </c>
      <c r="B4648" s="6">
        <v>20455</v>
      </c>
      <c r="C4648" s="12" t="s">
        <v>5900</v>
      </c>
      <c r="D4648" s="5">
        <v>1000000</v>
      </c>
      <c r="E4648" s="5">
        <v>9000000</v>
      </c>
      <c r="F4648" s="5">
        <v>9000000</v>
      </c>
      <c r="G4648" s="5"/>
    </row>
    <row r="4649" spans="1:7">
      <c r="A4649" s="4">
        <v>4648</v>
      </c>
      <c r="B4649" s="6">
        <v>17899</v>
      </c>
      <c r="C4649" s="12" t="s">
        <v>5901</v>
      </c>
      <c r="D4649" s="5">
        <v>1000000</v>
      </c>
      <c r="E4649" s="5">
        <v>7800000</v>
      </c>
      <c r="F4649" s="5">
        <v>7800000</v>
      </c>
      <c r="G4649" s="5"/>
    </row>
    <row r="4650" spans="1:7">
      <c r="A4650" s="4">
        <v>4649</v>
      </c>
      <c r="B4650" s="6" t="s">
        <v>719</v>
      </c>
      <c r="C4650" s="12" t="s">
        <v>5902</v>
      </c>
      <c r="D4650" s="5">
        <v>1000000</v>
      </c>
      <c r="E4650" s="5">
        <v>7192291</v>
      </c>
      <c r="F4650" s="5">
        <v>12931569</v>
      </c>
      <c r="G4650" s="5"/>
    </row>
    <row r="4651" spans="1:7">
      <c r="A4651" s="4">
        <v>4650</v>
      </c>
      <c r="B4651" s="6" t="s">
        <v>2155</v>
      </c>
      <c r="C4651" s="12" t="s">
        <v>5903</v>
      </c>
      <c r="D4651" s="5">
        <v>1000000</v>
      </c>
      <c r="E4651" s="5">
        <v>6002451</v>
      </c>
      <c r="F4651" s="5">
        <v>11495204</v>
      </c>
      <c r="G4651" s="5"/>
    </row>
    <row r="4652" spans="1:7">
      <c r="A4652" s="4">
        <v>4651</v>
      </c>
      <c r="B4652" s="6">
        <v>39542</v>
      </c>
      <c r="C4652" s="12" t="s">
        <v>5904</v>
      </c>
      <c r="D4652" s="5">
        <v>1000000</v>
      </c>
      <c r="E4652" s="5">
        <v>5505267</v>
      </c>
      <c r="F4652" s="5">
        <v>16173879</v>
      </c>
      <c r="G4652" s="5"/>
    </row>
    <row r="4653" spans="1:7">
      <c r="A4653" s="4">
        <v>4652</v>
      </c>
      <c r="B4653" s="6" t="s">
        <v>714</v>
      </c>
      <c r="C4653" s="12" t="s">
        <v>5905</v>
      </c>
      <c r="D4653" s="5">
        <v>1000000</v>
      </c>
      <c r="E4653" s="5">
        <v>5355847</v>
      </c>
      <c r="F4653" s="5">
        <v>5391992</v>
      </c>
      <c r="G4653" s="5"/>
    </row>
    <row r="4654" spans="1:7">
      <c r="A4654" s="4">
        <v>4653</v>
      </c>
      <c r="B4654" s="6">
        <v>41982</v>
      </c>
      <c r="C4654" s="12" t="s">
        <v>5906</v>
      </c>
      <c r="D4654" s="5">
        <v>1000000</v>
      </c>
      <c r="E4654" s="5">
        <v>5284309</v>
      </c>
      <c r="F4654" s="5">
        <v>5797192</v>
      </c>
      <c r="G4654" s="5"/>
    </row>
    <row r="4655" spans="1:7">
      <c r="A4655" s="4">
        <v>4654</v>
      </c>
      <c r="B4655" s="6" t="s">
        <v>60</v>
      </c>
      <c r="C4655" s="12" t="s">
        <v>5907</v>
      </c>
      <c r="D4655" s="5">
        <v>1000000</v>
      </c>
      <c r="E4655" s="5">
        <v>4946250</v>
      </c>
      <c r="F4655" s="5">
        <v>5892466</v>
      </c>
      <c r="G4655" s="5"/>
    </row>
    <row r="4656" spans="1:7">
      <c r="A4656" s="4">
        <v>4655</v>
      </c>
      <c r="B4656" s="6">
        <v>40153</v>
      </c>
      <c r="C4656" s="12" t="s">
        <v>5908</v>
      </c>
      <c r="D4656" s="5">
        <v>1000000</v>
      </c>
      <c r="E4656" s="5">
        <v>4417674</v>
      </c>
      <c r="F4656" s="5">
        <v>4731944</v>
      </c>
      <c r="G4656" s="5"/>
    </row>
    <row r="4657" spans="1:7">
      <c r="A4657" s="4">
        <v>4656</v>
      </c>
      <c r="B4657" s="6" t="s">
        <v>1653</v>
      </c>
      <c r="C4657" s="12" t="s">
        <v>5909</v>
      </c>
      <c r="D4657" s="5">
        <v>1000000</v>
      </c>
      <c r="E4657" s="5">
        <v>3395581</v>
      </c>
      <c r="F4657" s="5">
        <v>3465703</v>
      </c>
      <c r="G4657" s="5"/>
    </row>
    <row r="4658" spans="1:7">
      <c r="A4658" s="4">
        <v>4657</v>
      </c>
      <c r="B4658" s="6">
        <v>41796</v>
      </c>
      <c r="C4658" s="12" t="s">
        <v>5910</v>
      </c>
      <c r="D4658" s="5">
        <v>1000000</v>
      </c>
      <c r="E4658" s="5">
        <v>3122616</v>
      </c>
      <c r="F4658" s="5">
        <v>3324070</v>
      </c>
      <c r="G4658" s="5"/>
    </row>
    <row r="4659" spans="1:7">
      <c r="A4659" s="4">
        <v>4658</v>
      </c>
      <c r="B4659" s="6" t="s">
        <v>637</v>
      </c>
      <c r="C4659" s="12" t="s">
        <v>5911</v>
      </c>
      <c r="D4659" s="5">
        <v>1000000</v>
      </c>
      <c r="E4659" s="5">
        <v>2981038</v>
      </c>
      <c r="F4659" s="5">
        <v>5438911</v>
      </c>
      <c r="G4659" s="5"/>
    </row>
    <row r="4660" spans="1:7">
      <c r="A4660" s="4">
        <v>4659</v>
      </c>
      <c r="B4660" s="6">
        <v>38419</v>
      </c>
      <c r="C4660" s="12" t="s">
        <v>5912</v>
      </c>
      <c r="D4660" s="5">
        <v>1000000</v>
      </c>
      <c r="E4660" s="5">
        <v>2678010</v>
      </c>
      <c r="F4660" s="5">
        <v>3553253</v>
      </c>
      <c r="G4660" s="5"/>
    </row>
    <row r="4661" spans="1:7">
      <c r="A4661" s="4">
        <v>4660</v>
      </c>
      <c r="B4661" s="6">
        <v>39455</v>
      </c>
      <c r="C4661" s="12" t="s">
        <v>5913</v>
      </c>
      <c r="D4661" s="5">
        <v>1000000</v>
      </c>
      <c r="E4661" s="5">
        <v>2511476</v>
      </c>
      <c r="F4661" s="5">
        <v>6030129</v>
      </c>
      <c r="G4661" s="5"/>
    </row>
    <row r="4662" spans="1:7">
      <c r="A4662" s="4">
        <v>4661</v>
      </c>
      <c r="B4662" s="6" t="s">
        <v>624</v>
      </c>
      <c r="C4662" s="12" t="s">
        <v>5914</v>
      </c>
      <c r="D4662" s="5">
        <v>1000000</v>
      </c>
      <c r="E4662" s="5">
        <v>2402459</v>
      </c>
      <c r="F4662" s="5">
        <v>3575308</v>
      </c>
      <c r="G4662" s="5"/>
    </row>
    <row r="4663" spans="1:7">
      <c r="A4663" s="4">
        <v>4662</v>
      </c>
      <c r="B4663" s="6" t="s">
        <v>3885</v>
      </c>
      <c r="C4663" s="12" t="s">
        <v>5915</v>
      </c>
      <c r="D4663" s="5">
        <v>1000000</v>
      </c>
      <c r="E4663" s="5">
        <v>2057193</v>
      </c>
      <c r="F4663" s="5">
        <v>2315026</v>
      </c>
      <c r="G4663" s="5"/>
    </row>
    <row r="4664" spans="1:7">
      <c r="A4664" s="4">
        <v>4663</v>
      </c>
      <c r="B4664" s="6" t="s">
        <v>2323</v>
      </c>
      <c r="C4664" s="12" t="s">
        <v>5916</v>
      </c>
      <c r="D4664" s="5">
        <v>1000000</v>
      </c>
      <c r="E4664" s="5">
        <v>1744858</v>
      </c>
      <c r="F4664" s="5">
        <v>2022442</v>
      </c>
      <c r="G4664" s="5"/>
    </row>
    <row r="4665" spans="1:7">
      <c r="A4665" s="4">
        <v>4664</v>
      </c>
      <c r="B4665" s="6" t="s">
        <v>28</v>
      </c>
      <c r="C4665" s="12" t="s">
        <v>5917</v>
      </c>
      <c r="D4665" s="5">
        <v>1000000</v>
      </c>
      <c r="E4665" s="5">
        <v>1678874</v>
      </c>
      <c r="F4665" s="5">
        <v>1849392</v>
      </c>
      <c r="G4665" s="5"/>
    </row>
    <row r="4666" spans="1:7">
      <c r="A4666" s="4">
        <v>4665</v>
      </c>
      <c r="B4666" s="6" t="s">
        <v>1694</v>
      </c>
      <c r="C4666" s="12" t="s">
        <v>5918</v>
      </c>
      <c r="D4666" s="5">
        <v>1000000</v>
      </c>
      <c r="E4666" s="5">
        <v>1287480</v>
      </c>
      <c r="F4666" s="5">
        <v>1615787</v>
      </c>
      <c r="G4666" s="5"/>
    </row>
    <row r="4667" spans="1:7">
      <c r="A4667" s="4">
        <v>4666</v>
      </c>
      <c r="B4667" s="6" t="s">
        <v>2393</v>
      </c>
      <c r="C4667" s="12" t="s">
        <v>5919</v>
      </c>
      <c r="D4667" s="5">
        <v>1000000</v>
      </c>
      <c r="E4667" s="5">
        <v>1239183</v>
      </c>
      <c r="F4667" s="5">
        <v>1492895</v>
      </c>
      <c r="G4667" s="5"/>
    </row>
    <row r="4668" spans="1:7">
      <c r="A4668" s="4">
        <v>4667</v>
      </c>
      <c r="B4668" s="6">
        <v>37084</v>
      </c>
      <c r="C4668" s="12" t="s">
        <v>5920</v>
      </c>
      <c r="D4668" s="5">
        <v>1000000</v>
      </c>
      <c r="E4668" s="5">
        <v>1067481</v>
      </c>
      <c r="F4668" s="5">
        <v>2684207</v>
      </c>
      <c r="G4668" s="5"/>
    </row>
    <row r="4669" spans="1:7">
      <c r="A4669" s="4">
        <v>4668</v>
      </c>
      <c r="B4669" s="6">
        <v>36048</v>
      </c>
      <c r="C4669" s="12" t="s">
        <v>5921</v>
      </c>
      <c r="D4669" s="5">
        <v>1000000</v>
      </c>
      <c r="E4669" s="5">
        <v>1009819</v>
      </c>
      <c r="F4669" s="5">
        <v>1087521</v>
      </c>
      <c r="G4669" s="5"/>
    </row>
    <row r="4670" spans="1:7">
      <c r="A4670" s="4">
        <v>4669</v>
      </c>
      <c r="B4670" s="6">
        <v>37046</v>
      </c>
      <c r="C4670" s="12" t="s">
        <v>5922</v>
      </c>
      <c r="D4670" s="5">
        <v>1000000</v>
      </c>
      <c r="E4670" s="5">
        <v>852206</v>
      </c>
      <c r="F4670" s="5">
        <v>852206</v>
      </c>
      <c r="G4670" s="5"/>
    </row>
    <row r="4671" spans="1:7">
      <c r="A4671" s="4">
        <v>4670</v>
      </c>
      <c r="B4671" s="6">
        <v>36537</v>
      </c>
      <c r="C4671" s="12" t="s">
        <v>5923</v>
      </c>
      <c r="D4671" s="5">
        <v>1000000</v>
      </c>
      <c r="E4671" s="5">
        <v>779137</v>
      </c>
      <c r="F4671" s="5">
        <v>1425707</v>
      </c>
      <c r="G4671" s="5"/>
    </row>
    <row r="4672" spans="1:7">
      <c r="A4672" s="4">
        <v>4671</v>
      </c>
      <c r="B4672" s="6">
        <v>41887</v>
      </c>
      <c r="C4672" s="12" t="s">
        <v>5924</v>
      </c>
      <c r="D4672" s="5">
        <v>1000000</v>
      </c>
      <c r="E4672" s="5">
        <v>767732</v>
      </c>
      <c r="F4672" s="5">
        <v>1156309</v>
      </c>
      <c r="G4672" s="5"/>
    </row>
    <row r="4673" spans="1:7">
      <c r="A4673" s="4">
        <v>4672</v>
      </c>
      <c r="B4673" s="6">
        <v>36747</v>
      </c>
      <c r="C4673" s="12" t="s">
        <v>5925</v>
      </c>
      <c r="D4673" s="5">
        <v>1000000</v>
      </c>
      <c r="E4673" s="5">
        <v>623791</v>
      </c>
      <c r="F4673" s="5">
        <v>1179462</v>
      </c>
      <c r="G4673" s="5"/>
    </row>
    <row r="4674" spans="1:7">
      <c r="A4674" s="4">
        <v>4673</v>
      </c>
      <c r="B4674" s="6">
        <v>40239</v>
      </c>
      <c r="C4674" s="12" t="s">
        <v>5926</v>
      </c>
      <c r="D4674" s="5">
        <v>1000000</v>
      </c>
      <c r="E4674" s="5">
        <v>621859</v>
      </c>
      <c r="F4674" s="5">
        <v>2721096</v>
      </c>
      <c r="G4674" s="5"/>
    </row>
    <row r="4675" spans="1:7">
      <c r="A4675" s="4">
        <v>4674</v>
      </c>
      <c r="B4675" s="6" t="s">
        <v>887</v>
      </c>
      <c r="C4675" s="12" t="s">
        <v>5927</v>
      </c>
      <c r="D4675" s="5">
        <v>1000000</v>
      </c>
      <c r="E4675" s="5">
        <v>582024</v>
      </c>
      <c r="F4675" s="5">
        <v>627287</v>
      </c>
      <c r="G4675" s="5"/>
    </row>
    <row r="4676" spans="1:7">
      <c r="A4676" s="4">
        <v>4675</v>
      </c>
      <c r="B4676" s="6" t="s">
        <v>178</v>
      </c>
      <c r="C4676" s="12" t="s">
        <v>5928</v>
      </c>
      <c r="D4676" s="5">
        <v>1000000</v>
      </c>
      <c r="E4676" s="5">
        <v>568662</v>
      </c>
      <c r="F4676" s="5">
        <v>1239174</v>
      </c>
      <c r="G4676" s="5"/>
    </row>
    <row r="4677" spans="1:7">
      <c r="A4677" s="4">
        <v>4676</v>
      </c>
      <c r="B4677" s="6" t="s">
        <v>741</v>
      </c>
      <c r="C4677" s="12" t="s">
        <v>5929</v>
      </c>
      <c r="D4677" s="5">
        <v>1000000</v>
      </c>
      <c r="E4677" s="5">
        <v>549666</v>
      </c>
      <c r="F4677" s="5">
        <v>703020</v>
      </c>
      <c r="G4677" s="5"/>
    </row>
    <row r="4678" spans="1:7">
      <c r="A4678" s="4">
        <v>4677</v>
      </c>
      <c r="B4678" s="6" t="s">
        <v>364</v>
      </c>
      <c r="C4678" s="12" t="s">
        <v>5930</v>
      </c>
      <c r="D4678" s="5">
        <v>1000000</v>
      </c>
      <c r="E4678" s="5">
        <v>542909</v>
      </c>
      <c r="F4678" s="5">
        <v>542909</v>
      </c>
      <c r="G4678" s="5"/>
    </row>
    <row r="4679" spans="1:7">
      <c r="A4679" s="4">
        <v>4678</v>
      </c>
      <c r="B4679" s="6" t="s">
        <v>339</v>
      </c>
      <c r="C4679" s="12" t="s">
        <v>5931</v>
      </c>
      <c r="D4679" s="5">
        <v>1000000</v>
      </c>
      <c r="E4679" s="5">
        <v>486919</v>
      </c>
      <c r="F4679" s="5">
        <v>501289</v>
      </c>
      <c r="G4679" s="5"/>
    </row>
    <row r="4680" spans="1:7">
      <c r="A4680" s="4">
        <v>4679</v>
      </c>
      <c r="B4680" s="6">
        <v>37657</v>
      </c>
      <c r="C4680" s="12" t="s">
        <v>5932</v>
      </c>
      <c r="D4680" s="5">
        <v>1000000</v>
      </c>
      <c r="E4680" s="5">
        <v>464126</v>
      </c>
      <c r="F4680" s="5">
        <v>475367</v>
      </c>
      <c r="G4680" s="5"/>
    </row>
    <row r="4681" spans="1:7">
      <c r="A4681" s="4">
        <v>4680</v>
      </c>
      <c r="B4681" s="6" t="s">
        <v>2398</v>
      </c>
      <c r="C4681" s="12" t="s">
        <v>5933</v>
      </c>
      <c r="D4681" s="5">
        <v>1000000</v>
      </c>
      <c r="E4681" s="5">
        <v>446165</v>
      </c>
      <c r="F4681" s="5">
        <v>473769</v>
      </c>
      <c r="G4681" s="5"/>
    </row>
    <row r="4682" spans="1:7">
      <c r="A4682" s="4">
        <v>4681</v>
      </c>
      <c r="B4682" s="6">
        <v>36651</v>
      </c>
      <c r="C4682" s="12" t="s">
        <v>5934</v>
      </c>
      <c r="D4682" s="5">
        <v>1000000</v>
      </c>
      <c r="E4682" s="5">
        <v>428535</v>
      </c>
      <c r="F4682" s="5">
        <v>428535</v>
      </c>
      <c r="G4682" s="5"/>
    </row>
    <row r="4683" spans="1:7">
      <c r="A4683" s="4">
        <v>4682</v>
      </c>
      <c r="B4683" s="6" t="s">
        <v>1473</v>
      </c>
      <c r="C4683" s="12" t="s">
        <v>5935</v>
      </c>
      <c r="D4683" s="5">
        <v>1000000</v>
      </c>
      <c r="E4683" s="5">
        <v>336472</v>
      </c>
      <c r="F4683" s="5">
        <v>852399</v>
      </c>
      <c r="G4683" s="5"/>
    </row>
    <row r="4684" spans="1:7">
      <c r="A4684" s="4">
        <v>4683</v>
      </c>
      <c r="B4684" s="6" t="s">
        <v>3591</v>
      </c>
      <c r="C4684" s="12" t="s">
        <v>5936</v>
      </c>
      <c r="D4684" s="5">
        <v>1000000</v>
      </c>
      <c r="E4684" s="5">
        <v>288757</v>
      </c>
      <c r="F4684" s="5">
        <v>288757</v>
      </c>
      <c r="G4684" s="5"/>
    </row>
    <row r="4685" spans="1:7">
      <c r="A4685" s="4">
        <v>4684</v>
      </c>
      <c r="B4685" s="6" t="s">
        <v>1777</v>
      </c>
      <c r="C4685" s="12" t="s">
        <v>5937</v>
      </c>
      <c r="D4685" s="5">
        <v>1000000</v>
      </c>
      <c r="E4685" s="5">
        <v>280351</v>
      </c>
      <c r="F4685" s="5">
        <v>839145</v>
      </c>
      <c r="G4685" s="5"/>
    </row>
    <row r="4686" spans="1:7">
      <c r="A4686" s="4">
        <v>4685</v>
      </c>
      <c r="B4686" s="6" t="s">
        <v>2698</v>
      </c>
      <c r="C4686" s="12" t="s">
        <v>5938</v>
      </c>
      <c r="D4686" s="5">
        <v>1000000</v>
      </c>
      <c r="E4686" s="5">
        <v>274661</v>
      </c>
      <c r="F4686" s="5">
        <v>304472</v>
      </c>
      <c r="G4686" s="5"/>
    </row>
    <row r="4687" spans="1:7">
      <c r="A4687" s="4">
        <v>4686</v>
      </c>
      <c r="B4687" s="6" t="s">
        <v>1468</v>
      </c>
      <c r="C4687" s="12" t="s">
        <v>5939</v>
      </c>
      <c r="D4687" s="5">
        <v>1000000</v>
      </c>
      <c r="E4687" s="5">
        <v>227241</v>
      </c>
      <c r="F4687" s="5">
        <v>227241</v>
      </c>
      <c r="G4687" s="5"/>
    </row>
    <row r="4688" spans="1:7">
      <c r="A4688" s="4">
        <v>4687</v>
      </c>
      <c r="B4688" s="6" t="s">
        <v>5940</v>
      </c>
      <c r="C4688" s="12" t="s">
        <v>5941</v>
      </c>
      <c r="D4688" s="5">
        <v>1000000</v>
      </c>
      <c r="E4688" s="5">
        <v>213137</v>
      </c>
      <c r="F4688" s="5">
        <v>213137</v>
      </c>
      <c r="G4688" s="5"/>
    </row>
    <row r="4689" spans="1:7">
      <c r="A4689" s="4">
        <v>4688</v>
      </c>
      <c r="B4689" s="6">
        <v>38905</v>
      </c>
      <c r="C4689" s="12" t="s">
        <v>5942</v>
      </c>
      <c r="D4689" s="5">
        <v>1000000</v>
      </c>
      <c r="E4689" s="5">
        <v>144601</v>
      </c>
      <c r="F4689" s="5">
        <v>215559</v>
      </c>
      <c r="G4689" s="5"/>
    </row>
    <row r="4690" spans="1:7">
      <c r="A4690" s="4">
        <v>4689</v>
      </c>
      <c r="B4690" s="6" t="s">
        <v>5943</v>
      </c>
      <c r="C4690" s="12" t="s">
        <v>5944</v>
      </c>
      <c r="D4690" s="5">
        <v>1000000</v>
      </c>
      <c r="E4690" s="5">
        <v>113433</v>
      </c>
      <c r="F4690" s="5">
        <v>113433</v>
      </c>
      <c r="G4690" s="5"/>
    </row>
    <row r="4691" spans="1:7">
      <c r="A4691" s="4">
        <v>4690</v>
      </c>
      <c r="B4691" s="6" t="s">
        <v>217</v>
      </c>
      <c r="C4691" s="12" t="s">
        <v>5945</v>
      </c>
      <c r="D4691" s="5">
        <v>1000000</v>
      </c>
      <c r="E4691" s="5">
        <v>101531</v>
      </c>
      <c r="F4691" s="5">
        <v>101531</v>
      </c>
      <c r="G4691" s="5"/>
    </row>
    <row r="4692" spans="1:7">
      <c r="A4692" s="4">
        <v>4691</v>
      </c>
      <c r="B4692" s="6" t="s">
        <v>4368</v>
      </c>
      <c r="C4692" s="12" t="s">
        <v>5946</v>
      </c>
      <c r="D4692" s="5">
        <v>1000000</v>
      </c>
      <c r="E4692" s="5">
        <v>101215</v>
      </c>
      <c r="F4692" s="5">
        <v>102812</v>
      </c>
      <c r="G4692" s="5"/>
    </row>
    <row r="4693" spans="1:7">
      <c r="A4693" s="4">
        <v>4692</v>
      </c>
      <c r="B4693" s="6">
        <v>40914</v>
      </c>
      <c r="C4693" s="12" t="s">
        <v>5947</v>
      </c>
      <c r="D4693" s="5">
        <v>1000000</v>
      </c>
      <c r="E4693" s="5">
        <v>96734</v>
      </c>
      <c r="F4693" s="5">
        <v>96734</v>
      </c>
      <c r="G4693" s="5"/>
    </row>
    <row r="4694" spans="1:7">
      <c r="A4694" s="4">
        <v>4693</v>
      </c>
      <c r="B4694" s="6">
        <v>42677</v>
      </c>
      <c r="C4694" s="12" t="s">
        <v>5948</v>
      </c>
      <c r="D4694" s="5">
        <v>1000000</v>
      </c>
      <c r="E4694" s="5">
        <v>63014</v>
      </c>
      <c r="F4694" s="5">
        <v>63014</v>
      </c>
      <c r="G4694" s="5"/>
    </row>
    <row r="4695" spans="1:7">
      <c r="A4695" s="4">
        <v>4694</v>
      </c>
      <c r="B4695" s="6" t="s">
        <v>1269</v>
      </c>
      <c r="C4695" s="12" t="s">
        <v>5949</v>
      </c>
      <c r="D4695" s="5">
        <v>1000000</v>
      </c>
      <c r="E4695" s="5">
        <v>49000</v>
      </c>
      <c r="F4695" s="5">
        <v>1549000</v>
      </c>
      <c r="G4695" s="5"/>
    </row>
    <row r="4696" spans="1:7">
      <c r="A4696" s="4">
        <v>4695</v>
      </c>
      <c r="B4696" s="6">
        <v>40550</v>
      </c>
      <c r="C4696" s="12" t="s">
        <v>5950</v>
      </c>
      <c r="D4696" s="5">
        <v>1000000</v>
      </c>
      <c r="E4696" s="5">
        <v>48764</v>
      </c>
      <c r="F4696" s="5">
        <v>51587</v>
      </c>
      <c r="G4696" s="5"/>
    </row>
    <row r="4697" spans="1:7">
      <c r="A4697" s="4">
        <v>4696</v>
      </c>
      <c r="B4697" s="6" t="s">
        <v>1343</v>
      </c>
      <c r="C4697" s="12" t="s">
        <v>5951</v>
      </c>
      <c r="D4697" s="5">
        <v>1000000</v>
      </c>
      <c r="E4697" s="5">
        <v>22434</v>
      </c>
      <c r="F4697" s="5">
        <v>22434</v>
      </c>
      <c r="G4697" s="5"/>
    </row>
    <row r="4698" spans="1:7">
      <c r="A4698" s="4">
        <v>4697</v>
      </c>
      <c r="B4698" s="6">
        <v>35984</v>
      </c>
      <c r="C4698" s="12" t="s">
        <v>5952</v>
      </c>
      <c r="D4698" s="5">
        <v>1000000</v>
      </c>
      <c r="E4698" s="5">
        <v>21210</v>
      </c>
      <c r="F4698" s="5">
        <v>21210</v>
      </c>
      <c r="G4698" s="5"/>
    </row>
    <row r="4699" spans="1:7">
      <c r="A4699" s="4">
        <v>4698</v>
      </c>
      <c r="B4699" s="6" t="s">
        <v>4177</v>
      </c>
      <c r="C4699" s="12" t="s">
        <v>5953</v>
      </c>
      <c r="D4699" s="5">
        <v>1000000</v>
      </c>
      <c r="E4699" s="5">
        <v>17127</v>
      </c>
      <c r="F4699" s="5">
        <v>17127</v>
      </c>
      <c r="G4699" s="5"/>
    </row>
    <row r="4700" spans="1:7">
      <c r="A4700" s="4">
        <v>4699</v>
      </c>
      <c r="B4700" s="6" t="s">
        <v>1784</v>
      </c>
      <c r="C4700" s="12" t="s">
        <v>5954</v>
      </c>
      <c r="D4700" s="5">
        <v>1000000</v>
      </c>
      <c r="E4700" s="5">
        <v>15156</v>
      </c>
      <c r="F4700" s="5">
        <v>15156</v>
      </c>
      <c r="G4700" s="5"/>
    </row>
    <row r="4701" spans="1:7">
      <c r="A4701" s="4">
        <v>4700</v>
      </c>
      <c r="B4701" s="6" t="s">
        <v>3657</v>
      </c>
      <c r="C4701" s="12" t="s">
        <v>5955</v>
      </c>
      <c r="D4701" s="5">
        <v>1000000</v>
      </c>
      <c r="E4701" s="5">
        <v>12996</v>
      </c>
      <c r="F4701" s="5">
        <v>12996</v>
      </c>
      <c r="G4701" s="5"/>
    </row>
    <row r="4702" spans="1:7">
      <c r="A4702" s="4">
        <v>4701</v>
      </c>
      <c r="B4702" s="6">
        <v>40246</v>
      </c>
      <c r="C4702" s="12" t="s">
        <v>5956</v>
      </c>
      <c r="D4702" s="5">
        <v>1000000</v>
      </c>
      <c r="E4702" s="5">
        <v>11574</v>
      </c>
      <c r="F4702" s="5">
        <v>11574</v>
      </c>
      <c r="G4702" s="5"/>
    </row>
    <row r="4703" spans="1:7">
      <c r="A4703" s="4">
        <v>4702</v>
      </c>
      <c r="B4703" s="6" t="s">
        <v>5957</v>
      </c>
      <c r="C4703" s="12" t="s">
        <v>5958</v>
      </c>
      <c r="D4703" s="5">
        <v>1000000</v>
      </c>
      <c r="E4703" s="5">
        <v>10787</v>
      </c>
      <c r="F4703" s="5">
        <v>844377</v>
      </c>
      <c r="G4703" s="5"/>
    </row>
    <row r="4704" spans="1:7">
      <c r="A4704" s="4">
        <v>4703</v>
      </c>
      <c r="B4704" s="6" t="s">
        <v>238</v>
      </c>
      <c r="C4704" s="12" t="s">
        <v>5959</v>
      </c>
      <c r="D4704" s="5">
        <v>1000000</v>
      </c>
      <c r="E4704" s="5">
        <v>7202</v>
      </c>
      <c r="F4704" s="5">
        <v>26822</v>
      </c>
      <c r="G4704" s="5"/>
    </row>
    <row r="4705" spans="1:7">
      <c r="A4705" s="4">
        <v>4704</v>
      </c>
      <c r="B4705" s="6">
        <v>42281</v>
      </c>
      <c r="C4705" s="12" t="s">
        <v>5960</v>
      </c>
      <c r="D4705" s="5">
        <v>1000000</v>
      </c>
      <c r="E4705" s="5">
        <v>6870</v>
      </c>
      <c r="F4705" s="5">
        <v>6870</v>
      </c>
      <c r="G4705" s="5"/>
    </row>
    <row r="4706" spans="1:7">
      <c r="A4706" s="4">
        <v>4705</v>
      </c>
      <c r="B4706" s="6" t="s">
        <v>4047</v>
      </c>
      <c r="C4706" s="12" t="s">
        <v>5961</v>
      </c>
      <c r="D4706" s="5">
        <v>1000000</v>
      </c>
      <c r="E4706" s="5">
        <v>5494</v>
      </c>
      <c r="F4706" s="5">
        <v>5494</v>
      </c>
      <c r="G4706" s="5"/>
    </row>
    <row r="4707" spans="1:7">
      <c r="A4707" s="4">
        <v>4706</v>
      </c>
      <c r="B4707" s="6" t="s">
        <v>1456</v>
      </c>
      <c r="C4707" s="12" t="s">
        <v>5962</v>
      </c>
      <c r="D4707" s="5">
        <v>1000000</v>
      </c>
      <c r="E4707" s="5">
        <v>3700</v>
      </c>
      <c r="F4707" s="5">
        <v>3700</v>
      </c>
      <c r="G4707" s="5"/>
    </row>
    <row r="4708" spans="1:7">
      <c r="A4708" s="4">
        <v>4707</v>
      </c>
      <c r="B4708" s="6" t="s">
        <v>226</v>
      </c>
      <c r="C4708" s="12" t="s">
        <v>5963</v>
      </c>
      <c r="D4708" s="5">
        <v>1000000</v>
      </c>
      <c r="E4708" s="5">
        <v>1036</v>
      </c>
      <c r="F4708" s="5">
        <v>1036</v>
      </c>
      <c r="G4708" s="5"/>
    </row>
    <row r="4709" spans="1:7">
      <c r="A4709" s="4">
        <v>4708</v>
      </c>
      <c r="B4709" s="6" t="s">
        <v>1209</v>
      </c>
      <c r="C4709" s="12" t="s">
        <v>5964</v>
      </c>
      <c r="D4709" s="5">
        <v>1000000</v>
      </c>
      <c r="E4709" s="4">
        <v>884</v>
      </c>
      <c r="F4709" s="4">
        <v>884</v>
      </c>
    </row>
    <row r="4710" spans="1:7">
      <c r="A4710" s="4">
        <v>4709</v>
      </c>
      <c r="B4710" s="6" t="s">
        <v>1197</v>
      </c>
      <c r="C4710" s="12" t="s">
        <v>5965</v>
      </c>
      <c r="D4710" s="5">
        <v>1000000</v>
      </c>
      <c r="E4710" s="4">
        <v>703</v>
      </c>
      <c r="F4710" s="4">
        <v>703</v>
      </c>
    </row>
    <row r="4711" spans="1:7">
      <c r="A4711" s="4">
        <v>4710</v>
      </c>
      <c r="B4711" s="6" t="s">
        <v>2489</v>
      </c>
      <c r="C4711" s="12" t="s">
        <v>5966</v>
      </c>
      <c r="D4711" s="5">
        <v>1000000</v>
      </c>
      <c r="E4711" s="4">
        <v>0</v>
      </c>
      <c r="F4711" s="5">
        <v>552614</v>
      </c>
      <c r="G4711" s="5"/>
    </row>
    <row r="4712" spans="1:7">
      <c r="A4712" s="4">
        <v>4711</v>
      </c>
      <c r="B4712" s="6" t="s">
        <v>815</v>
      </c>
      <c r="C4712" s="12" t="s">
        <v>5967</v>
      </c>
      <c r="D4712" s="5">
        <v>1000000</v>
      </c>
      <c r="E4712" s="4">
        <v>0</v>
      </c>
      <c r="F4712" s="5">
        <v>17721</v>
      </c>
      <c r="G4712" s="5"/>
    </row>
    <row r="4713" spans="1:7">
      <c r="A4713" s="4">
        <v>4712</v>
      </c>
      <c r="B4713" s="6" t="s">
        <v>1772</v>
      </c>
      <c r="C4713" s="12" t="s">
        <v>5968</v>
      </c>
      <c r="D4713" s="5">
        <v>1000000</v>
      </c>
      <c r="E4713" s="4">
        <v>0</v>
      </c>
      <c r="F4713" s="5">
        <v>5382</v>
      </c>
      <c r="G4713" s="5"/>
    </row>
    <row r="4714" spans="1:7">
      <c r="A4714" s="4">
        <v>4713</v>
      </c>
      <c r="B4714" s="6">
        <v>39825</v>
      </c>
      <c r="C4714" s="12" t="s">
        <v>5969</v>
      </c>
      <c r="D4714" s="5">
        <v>1000000</v>
      </c>
      <c r="E4714" s="4">
        <v>0</v>
      </c>
      <c r="F4714" s="4">
        <v>0</v>
      </c>
    </row>
    <row r="4715" spans="1:7">
      <c r="A4715" s="4">
        <v>4714</v>
      </c>
      <c r="B4715" s="6" t="s">
        <v>1236</v>
      </c>
      <c r="C4715" s="12" t="s">
        <v>5970</v>
      </c>
      <c r="D4715" s="5">
        <v>1000000</v>
      </c>
      <c r="E4715" s="4">
        <v>0</v>
      </c>
      <c r="F4715" s="4">
        <v>0</v>
      </c>
    </row>
    <row r="4716" spans="1:7">
      <c r="A4716" s="4">
        <v>4715</v>
      </c>
      <c r="B4716" s="6" t="s">
        <v>1257</v>
      </c>
      <c r="C4716" s="12" t="s">
        <v>5971</v>
      </c>
      <c r="D4716" s="5">
        <v>1000000</v>
      </c>
      <c r="E4716" s="4">
        <v>0</v>
      </c>
      <c r="F4716" s="4">
        <v>0</v>
      </c>
    </row>
    <row r="4717" spans="1:7">
      <c r="A4717" s="4">
        <v>4716</v>
      </c>
      <c r="B4717" s="6" t="s">
        <v>5972</v>
      </c>
      <c r="C4717" s="12" t="s">
        <v>5973</v>
      </c>
      <c r="D4717" s="5">
        <v>1000000</v>
      </c>
      <c r="E4717" s="4">
        <v>0</v>
      </c>
      <c r="F4717" s="4">
        <v>0</v>
      </c>
    </row>
    <row r="4718" spans="1:7">
      <c r="A4718" s="4">
        <v>4717</v>
      </c>
      <c r="B4718" s="6" t="s">
        <v>1087</v>
      </c>
      <c r="C4718" s="12" t="s">
        <v>5974</v>
      </c>
      <c r="D4718" s="5">
        <v>1000000</v>
      </c>
      <c r="E4718" s="4">
        <v>0</v>
      </c>
      <c r="F4718" s="4">
        <v>0</v>
      </c>
    </row>
    <row r="4719" spans="1:7">
      <c r="A4719" s="4">
        <v>4718</v>
      </c>
      <c r="B4719" s="6" t="s">
        <v>1526</v>
      </c>
      <c r="C4719" s="12" t="s">
        <v>5975</v>
      </c>
      <c r="D4719" s="5">
        <v>1000000</v>
      </c>
      <c r="E4719" s="4">
        <v>0</v>
      </c>
      <c r="F4719" s="4">
        <v>0</v>
      </c>
    </row>
    <row r="4720" spans="1:7">
      <c r="A4720" s="4">
        <v>4719</v>
      </c>
      <c r="B4720" s="6" t="s">
        <v>1195</v>
      </c>
      <c r="C4720" s="12" t="s">
        <v>5976</v>
      </c>
      <c r="D4720" s="5">
        <v>1000000</v>
      </c>
      <c r="E4720" s="4">
        <v>0</v>
      </c>
      <c r="F4720" s="4">
        <v>0</v>
      </c>
    </row>
    <row r="4721" spans="1:6">
      <c r="A4721" s="4">
        <v>4720</v>
      </c>
      <c r="B4721" s="6" t="s">
        <v>5198</v>
      </c>
      <c r="C4721" s="12" t="s">
        <v>5977</v>
      </c>
      <c r="D4721" s="5">
        <v>1000000</v>
      </c>
      <c r="E4721" s="4">
        <v>0</v>
      </c>
      <c r="F4721" s="4">
        <v>0</v>
      </c>
    </row>
    <row r="4722" spans="1:6">
      <c r="A4722" s="4">
        <v>4721</v>
      </c>
      <c r="B4722" s="6">
        <v>41162</v>
      </c>
      <c r="C4722" s="12" t="s">
        <v>5978</v>
      </c>
      <c r="D4722" s="5">
        <v>1000000</v>
      </c>
      <c r="E4722" s="4">
        <v>0</v>
      </c>
      <c r="F4722" s="4">
        <v>0</v>
      </c>
    </row>
    <row r="4723" spans="1:6">
      <c r="A4723" s="4">
        <v>4722</v>
      </c>
      <c r="B4723" s="6" t="s">
        <v>5979</v>
      </c>
      <c r="C4723" s="12" t="s">
        <v>5980</v>
      </c>
      <c r="D4723" s="5">
        <v>1000000</v>
      </c>
      <c r="E4723" s="4">
        <v>0</v>
      </c>
      <c r="F4723" s="4">
        <v>0</v>
      </c>
    </row>
    <row r="4724" spans="1:6">
      <c r="A4724" s="4">
        <v>4723</v>
      </c>
      <c r="B4724" s="6">
        <v>41821</v>
      </c>
      <c r="C4724" s="12" t="s">
        <v>5981</v>
      </c>
      <c r="D4724" s="5">
        <v>1000000</v>
      </c>
      <c r="E4724" s="4">
        <v>0</v>
      </c>
      <c r="F4724" s="4">
        <v>0</v>
      </c>
    </row>
    <row r="4725" spans="1:6">
      <c r="A4725" s="4">
        <v>4724</v>
      </c>
      <c r="B4725" s="6">
        <v>41374</v>
      </c>
      <c r="C4725" s="12" t="s">
        <v>5982</v>
      </c>
      <c r="D4725" s="5">
        <v>1000000</v>
      </c>
      <c r="E4725" s="4">
        <v>0</v>
      </c>
      <c r="F4725" s="4">
        <v>0</v>
      </c>
    </row>
    <row r="4726" spans="1:6">
      <c r="A4726" s="4">
        <v>4725</v>
      </c>
      <c r="B4726" s="6">
        <v>41496</v>
      </c>
      <c r="C4726" s="12" t="s">
        <v>5983</v>
      </c>
      <c r="D4726" s="5">
        <v>1000000</v>
      </c>
      <c r="E4726" s="4">
        <v>0</v>
      </c>
      <c r="F4726" s="4">
        <v>0</v>
      </c>
    </row>
    <row r="4727" spans="1:6">
      <c r="A4727" s="4">
        <v>4726</v>
      </c>
      <c r="B4727" s="6" t="s">
        <v>1976</v>
      </c>
      <c r="C4727" s="12" t="s">
        <v>5984</v>
      </c>
      <c r="D4727" s="5">
        <v>1000000</v>
      </c>
      <c r="E4727" s="4">
        <v>0</v>
      </c>
      <c r="F4727" s="4">
        <v>0</v>
      </c>
    </row>
    <row r="4728" spans="1:6">
      <c r="A4728" s="4">
        <v>4727</v>
      </c>
      <c r="B4728" s="6" t="s">
        <v>5985</v>
      </c>
      <c r="C4728" s="12" t="s">
        <v>5986</v>
      </c>
      <c r="D4728" s="5">
        <v>1000000</v>
      </c>
      <c r="E4728" s="4">
        <v>0</v>
      </c>
      <c r="F4728" s="4">
        <v>0</v>
      </c>
    </row>
    <row r="4729" spans="1:6">
      <c r="A4729" s="4">
        <v>4728</v>
      </c>
      <c r="B4729" s="6">
        <v>42279</v>
      </c>
      <c r="C4729" s="12" t="s">
        <v>5987</v>
      </c>
      <c r="D4729" s="5">
        <v>1000000</v>
      </c>
      <c r="E4729" s="4">
        <v>0</v>
      </c>
      <c r="F4729" s="4">
        <v>0</v>
      </c>
    </row>
    <row r="4730" spans="1:6">
      <c r="A4730" s="4">
        <v>4729</v>
      </c>
      <c r="B4730" s="6">
        <v>42280</v>
      </c>
      <c r="C4730" s="12" t="s">
        <v>5988</v>
      </c>
      <c r="D4730" s="5">
        <v>1000000</v>
      </c>
      <c r="E4730" s="4">
        <v>0</v>
      </c>
      <c r="F4730" s="4">
        <v>0</v>
      </c>
    </row>
    <row r="4731" spans="1:6">
      <c r="A4731" s="4">
        <v>4730</v>
      </c>
      <c r="B4731" s="6" t="s">
        <v>1976</v>
      </c>
      <c r="C4731" s="12" t="s">
        <v>5989</v>
      </c>
      <c r="D4731" s="5">
        <v>1000000</v>
      </c>
      <c r="E4731" s="4">
        <v>0</v>
      </c>
      <c r="F4731" s="4">
        <v>0</v>
      </c>
    </row>
    <row r="4732" spans="1:6">
      <c r="A4732" s="4">
        <v>4731</v>
      </c>
      <c r="B4732" s="6">
        <v>42372</v>
      </c>
      <c r="C4732" s="12">
        <v>1982</v>
      </c>
      <c r="D4732" s="5">
        <v>1000000</v>
      </c>
      <c r="E4732" s="4">
        <v>0</v>
      </c>
      <c r="F4732" s="4">
        <v>0</v>
      </c>
    </row>
    <row r="4733" spans="1:6">
      <c r="A4733" s="4">
        <v>4732</v>
      </c>
      <c r="B4733" s="6" t="s">
        <v>5030</v>
      </c>
      <c r="C4733" s="12" t="s">
        <v>5990</v>
      </c>
      <c r="D4733" s="5">
        <v>1000000</v>
      </c>
      <c r="E4733" s="4">
        <v>0</v>
      </c>
      <c r="F4733" s="4">
        <v>0</v>
      </c>
    </row>
    <row r="4734" spans="1:6">
      <c r="A4734" s="4">
        <v>4733</v>
      </c>
      <c r="B4734" s="6" t="s">
        <v>2862</v>
      </c>
      <c r="C4734" s="12" t="s">
        <v>5991</v>
      </c>
      <c r="D4734" s="5">
        <v>1000000</v>
      </c>
      <c r="E4734" s="4">
        <v>0</v>
      </c>
      <c r="F4734" s="4">
        <v>0</v>
      </c>
    </row>
    <row r="4735" spans="1:6">
      <c r="A4735" s="4">
        <v>4734</v>
      </c>
      <c r="B4735" s="6">
        <v>42320</v>
      </c>
      <c r="C4735" s="12" t="s">
        <v>5992</v>
      </c>
      <c r="D4735" s="5">
        <v>1000000</v>
      </c>
      <c r="E4735" s="4">
        <v>0</v>
      </c>
      <c r="F4735" s="4">
        <v>0</v>
      </c>
    </row>
    <row r="4736" spans="1:6">
      <c r="A4736" s="4">
        <v>4735</v>
      </c>
      <c r="B4736" s="6" t="s">
        <v>5993</v>
      </c>
      <c r="C4736" s="12" t="s">
        <v>5994</v>
      </c>
      <c r="D4736" s="5">
        <v>1000000</v>
      </c>
      <c r="E4736" s="4">
        <v>0</v>
      </c>
      <c r="F4736" s="4">
        <v>0</v>
      </c>
    </row>
    <row r="4737" spans="1:7">
      <c r="A4737" s="4">
        <v>4736</v>
      </c>
      <c r="B4737" s="6">
        <v>39088</v>
      </c>
      <c r="C4737" s="12" t="s">
        <v>5995</v>
      </c>
      <c r="D4737" s="5">
        <v>989000</v>
      </c>
      <c r="E4737" s="5">
        <v>8158</v>
      </c>
      <c r="F4737" s="5">
        <v>8158</v>
      </c>
      <c r="G4737" s="5"/>
    </row>
    <row r="4738" spans="1:7">
      <c r="A4738" s="4">
        <v>4737</v>
      </c>
      <c r="B4738" s="6" t="s">
        <v>788</v>
      </c>
      <c r="C4738" s="12" t="s">
        <v>5996</v>
      </c>
      <c r="D4738" s="5">
        <v>950000</v>
      </c>
      <c r="E4738" s="5">
        <v>1024640</v>
      </c>
      <c r="F4738" s="5">
        <v>8267066</v>
      </c>
      <c r="G4738" s="5"/>
    </row>
    <row r="4739" spans="1:7">
      <c r="A4739" s="4">
        <v>4738</v>
      </c>
      <c r="B4739" s="6" t="s">
        <v>1179</v>
      </c>
      <c r="C4739" s="12" t="s">
        <v>5997</v>
      </c>
      <c r="D4739" s="5">
        <v>950000</v>
      </c>
      <c r="E4739" s="5">
        <v>814666</v>
      </c>
      <c r="F4739" s="5">
        <v>814666</v>
      </c>
      <c r="G4739" s="5"/>
    </row>
    <row r="4740" spans="1:7">
      <c r="A4740" s="4">
        <v>4739</v>
      </c>
      <c r="B4740" s="6" t="s">
        <v>2484</v>
      </c>
      <c r="C4740" s="12" t="s">
        <v>3554</v>
      </c>
      <c r="D4740" s="5">
        <v>950000</v>
      </c>
      <c r="E4740" s="4">
        <v>0</v>
      </c>
      <c r="F4740" s="5">
        <v>11784772</v>
      </c>
      <c r="G4740" s="5"/>
    </row>
    <row r="4741" spans="1:7">
      <c r="A4741" s="4">
        <v>4740</v>
      </c>
      <c r="B4741" s="6">
        <v>41913</v>
      </c>
      <c r="C4741" s="12" t="s">
        <v>5998</v>
      </c>
      <c r="D4741" s="5">
        <v>950000</v>
      </c>
      <c r="E4741" s="4">
        <v>0</v>
      </c>
      <c r="F4741" s="5">
        <v>78122</v>
      </c>
      <c r="G4741" s="5"/>
    </row>
    <row r="4742" spans="1:7">
      <c r="A4742" s="4">
        <v>4741</v>
      </c>
      <c r="B4742" s="6">
        <v>41981</v>
      </c>
      <c r="C4742" s="12" t="s">
        <v>5999</v>
      </c>
      <c r="D4742" s="5">
        <v>950000</v>
      </c>
      <c r="E4742" s="4">
        <v>0</v>
      </c>
      <c r="F4742" s="4">
        <v>0</v>
      </c>
    </row>
    <row r="4743" spans="1:7">
      <c r="A4743" s="4">
        <v>4742</v>
      </c>
      <c r="B4743" s="6">
        <v>42066</v>
      </c>
      <c r="C4743" s="12" t="s">
        <v>6000</v>
      </c>
      <c r="D4743" s="5">
        <v>950000</v>
      </c>
      <c r="E4743" s="4">
        <v>0</v>
      </c>
      <c r="F4743" s="4">
        <v>0</v>
      </c>
    </row>
    <row r="4744" spans="1:7">
      <c r="A4744" s="4">
        <v>4743</v>
      </c>
      <c r="B4744" s="6" t="s">
        <v>2384</v>
      </c>
      <c r="C4744" s="12" t="s">
        <v>6001</v>
      </c>
      <c r="D4744" s="5">
        <v>930000</v>
      </c>
      <c r="E4744" s="5">
        <v>30905</v>
      </c>
      <c r="F4744" s="5">
        <v>30905</v>
      </c>
      <c r="G4744" s="5"/>
    </row>
    <row r="4745" spans="1:7">
      <c r="A4745" s="4">
        <v>4744</v>
      </c>
      <c r="B4745" s="6" t="s">
        <v>346</v>
      </c>
      <c r="C4745" s="12" t="s">
        <v>6002</v>
      </c>
      <c r="D4745" s="5">
        <v>913000</v>
      </c>
      <c r="E4745" s="4">
        <v>0</v>
      </c>
      <c r="F4745" s="4">
        <v>0</v>
      </c>
    </row>
    <row r="4746" spans="1:7">
      <c r="A4746" s="4">
        <v>4745</v>
      </c>
      <c r="B4746" s="6" t="s">
        <v>6003</v>
      </c>
      <c r="C4746" s="12" t="s">
        <v>6004</v>
      </c>
      <c r="D4746" s="5">
        <v>910000</v>
      </c>
      <c r="E4746" s="5">
        <v>9600000</v>
      </c>
      <c r="F4746" s="5">
        <v>9600000</v>
      </c>
      <c r="G4746" s="5"/>
    </row>
    <row r="4747" spans="1:7">
      <c r="A4747" s="4">
        <v>4746</v>
      </c>
      <c r="B4747" s="6">
        <v>41615</v>
      </c>
      <c r="C4747" s="12" t="s">
        <v>6005</v>
      </c>
      <c r="D4747" s="5">
        <v>900000</v>
      </c>
      <c r="E4747" s="5">
        <v>16098998</v>
      </c>
      <c r="F4747" s="5">
        <v>17549645</v>
      </c>
      <c r="G4747" s="5"/>
    </row>
    <row r="4748" spans="1:7">
      <c r="A4748" s="4">
        <v>4747</v>
      </c>
      <c r="B4748" s="6" t="s">
        <v>1604</v>
      </c>
      <c r="C4748" s="12" t="s">
        <v>6006</v>
      </c>
      <c r="D4748" s="5">
        <v>900000</v>
      </c>
      <c r="E4748" s="5">
        <v>1196321</v>
      </c>
      <c r="F4748" s="5">
        <v>11993156</v>
      </c>
      <c r="G4748" s="5"/>
    </row>
    <row r="4749" spans="1:7">
      <c r="A4749" s="4">
        <v>4748</v>
      </c>
      <c r="B4749" s="6" t="s">
        <v>1887</v>
      </c>
      <c r="C4749" s="12" t="s">
        <v>6007</v>
      </c>
      <c r="D4749" s="5">
        <v>900000</v>
      </c>
      <c r="E4749" s="5">
        <v>454121</v>
      </c>
      <c r="F4749" s="5">
        <v>958978</v>
      </c>
      <c r="G4749" s="5"/>
    </row>
    <row r="4750" spans="1:7">
      <c r="A4750" s="4">
        <v>4749</v>
      </c>
      <c r="B4750" s="6" t="s">
        <v>1846</v>
      </c>
      <c r="C4750" s="12" t="s">
        <v>6008</v>
      </c>
      <c r="D4750" s="5">
        <v>900000</v>
      </c>
      <c r="E4750" s="5">
        <v>381420</v>
      </c>
      <c r="F4750" s="5">
        <v>381420</v>
      </c>
      <c r="G4750" s="5"/>
    </row>
    <row r="4751" spans="1:7">
      <c r="A4751" s="4">
        <v>4750</v>
      </c>
      <c r="B4751" s="6">
        <v>41398</v>
      </c>
      <c r="C4751" s="12" t="s">
        <v>6009</v>
      </c>
      <c r="D4751" s="5">
        <v>900000</v>
      </c>
      <c r="E4751" s="5">
        <v>6997</v>
      </c>
      <c r="F4751" s="5">
        <v>413733</v>
      </c>
      <c r="G4751" s="5"/>
    </row>
    <row r="4752" spans="1:7">
      <c r="A4752" s="4">
        <v>4751</v>
      </c>
      <c r="B4752" s="6" t="s">
        <v>1976</v>
      </c>
      <c r="C4752" s="12" t="s">
        <v>6010</v>
      </c>
      <c r="D4752" s="5">
        <v>900000</v>
      </c>
      <c r="E4752" s="4">
        <v>0</v>
      </c>
      <c r="F4752" s="4">
        <v>0</v>
      </c>
    </row>
    <row r="4753" spans="1:7">
      <c r="A4753" s="4">
        <v>4752</v>
      </c>
      <c r="B4753" s="6">
        <v>42129</v>
      </c>
      <c r="C4753" s="12" t="s">
        <v>6011</v>
      </c>
      <c r="D4753" s="5">
        <v>900000</v>
      </c>
      <c r="E4753" s="4">
        <v>0</v>
      </c>
      <c r="F4753" s="4">
        <v>0</v>
      </c>
    </row>
    <row r="4754" spans="1:7">
      <c r="A4754" s="4">
        <v>4753</v>
      </c>
      <c r="B4754" s="6" t="s">
        <v>6012</v>
      </c>
      <c r="C4754" s="12" t="s">
        <v>6013</v>
      </c>
      <c r="D4754" s="5">
        <v>858000</v>
      </c>
      <c r="E4754" s="5">
        <v>102797000</v>
      </c>
      <c r="F4754" s="5">
        <v>268000000</v>
      </c>
      <c r="G4754" s="5"/>
    </row>
    <row r="4755" spans="1:7">
      <c r="A4755" s="4">
        <v>4754</v>
      </c>
      <c r="B4755" s="6" t="s">
        <v>3784</v>
      </c>
      <c r="C4755" s="12" t="s">
        <v>6014</v>
      </c>
      <c r="D4755" s="5">
        <v>850000</v>
      </c>
      <c r="E4755" s="5">
        <v>1251749</v>
      </c>
      <c r="F4755" s="5">
        <v>1386088</v>
      </c>
      <c r="G4755" s="5"/>
    </row>
    <row r="4756" spans="1:7">
      <c r="A4756" s="4">
        <v>4755</v>
      </c>
      <c r="B4756" s="6" t="s">
        <v>1569</v>
      </c>
      <c r="C4756" s="12" t="s">
        <v>6015</v>
      </c>
      <c r="D4756" s="5">
        <v>850000</v>
      </c>
      <c r="E4756" s="5">
        <v>833118</v>
      </c>
      <c r="F4756" s="5">
        <v>865708</v>
      </c>
      <c r="G4756" s="5"/>
    </row>
    <row r="4757" spans="1:7">
      <c r="A4757" s="4">
        <v>4756</v>
      </c>
      <c r="B4757" s="6" t="s">
        <v>1898</v>
      </c>
      <c r="C4757" s="12" t="s">
        <v>6016</v>
      </c>
      <c r="D4757" s="5">
        <v>850000</v>
      </c>
      <c r="E4757" s="5">
        <v>442638</v>
      </c>
      <c r="F4757" s="5">
        <v>442638</v>
      </c>
      <c r="G4757" s="5"/>
    </row>
    <row r="4758" spans="1:7">
      <c r="A4758" s="4">
        <v>4757</v>
      </c>
      <c r="B4758" s="6" t="s">
        <v>5094</v>
      </c>
      <c r="C4758" s="12" t="s">
        <v>6017</v>
      </c>
      <c r="D4758" s="5">
        <v>850000</v>
      </c>
      <c r="E4758" s="5">
        <v>3256</v>
      </c>
      <c r="F4758" s="5">
        <v>3256</v>
      </c>
      <c r="G4758" s="5"/>
    </row>
    <row r="4759" spans="1:7">
      <c r="A4759" s="4">
        <v>4758</v>
      </c>
      <c r="B4759" s="6" t="s">
        <v>828</v>
      </c>
      <c r="C4759" s="12" t="s">
        <v>3615</v>
      </c>
      <c r="D4759" s="5">
        <v>850000</v>
      </c>
      <c r="E4759" s="4">
        <v>0</v>
      </c>
      <c r="F4759" s="4">
        <v>0</v>
      </c>
    </row>
    <row r="4760" spans="1:7">
      <c r="A4760" s="4">
        <v>4759</v>
      </c>
      <c r="B4760" s="6" t="s">
        <v>1526</v>
      </c>
      <c r="C4760" s="12" t="s">
        <v>6018</v>
      </c>
      <c r="D4760" s="5">
        <v>850000</v>
      </c>
      <c r="E4760" s="4">
        <v>0</v>
      </c>
      <c r="F4760" s="4">
        <v>0</v>
      </c>
    </row>
    <row r="4761" spans="1:7">
      <c r="A4761" s="4">
        <v>4760</v>
      </c>
      <c r="B4761" s="6">
        <v>40976</v>
      </c>
      <c r="C4761" s="12" t="s">
        <v>6019</v>
      </c>
      <c r="D4761" s="5">
        <v>840000</v>
      </c>
      <c r="E4761" s="5">
        <v>3103407</v>
      </c>
      <c r="F4761" s="5">
        <v>3787689</v>
      </c>
      <c r="G4761" s="5"/>
    </row>
    <row r="4762" spans="1:7">
      <c r="A4762" s="4">
        <v>4761</v>
      </c>
      <c r="B4762" s="6" t="s">
        <v>3118</v>
      </c>
      <c r="C4762" s="12" t="s">
        <v>6020</v>
      </c>
      <c r="D4762" s="5">
        <v>825000</v>
      </c>
      <c r="E4762" s="5">
        <v>1500711</v>
      </c>
      <c r="F4762" s="5">
        <v>1500711</v>
      </c>
      <c r="G4762" s="5"/>
    </row>
    <row r="4763" spans="1:7">
      <c r="A4763" s="4">
        <v>4762</v>
      </c>
      <c r="B4763" s="6">
        <v>40125</v>
      </c>
      <c r="C4763" s="12" t="s">
        <v>6021</v>
      </c>
      <c r="D4763" s="5">
        <v>825000</v>
      </c>
      <c r="E4763" s="4">
        <v>0</v>
      </c>
      <c r="F4763" s="5">
        <v>610776</v>
      </c>
      <c r="G4763" s="5"/>
    </row>
    <row r="4764" spans="1:7">
      <c r="A4764" s="4">
        <v>4763</v>
      </c>
      <c r="B4764" s="6" t="s">
        <v>2045</v>
      </c>
      <c r="C4764" s="12" t="s">
        <v>6022</v>
      </c>
      <c r="D4764" s="5">
        <v>820000</v>
      </c>
      <c r="E4764" s="4">
        <v>0</v>
      </c>
      <c r="F4764" s="5">
        <v>16909</v>
      </c>
      <c r="G4764" s="5"/>
    </row>
    <row r="4765" spans="1:7">
      <c r="A4765" s="4">
        <v>4764</v>
      </c>
      <c r="B4765" s="6" t="s">
        <v>3796</v>
      </c>
      <c r="C4765" s="12" t="s">
        <v>6023</v>
      </c>
      <c r="D4765" s="5">
        <v>800000</v>
      </c>
      <c r="E4765" s="5">
        <v>7098492</v>
      </c>
      <c r="F4765" s="5">
        <v>24426169</v>
      </c>
      <c r="G4765" s="5"/>
    </row>
    <row r="4766" spans="1:7">
      <c r="A4766" s="4">
        <v>4765</v>
      </c>
      <c r="B4766" s="6">
        <v>35343</v>
      </c>
      <c r="C4766" s="12" t="s">
        <v>6024</v>
      </c>
      <c r="D4766" s="5">
        <v>800000</v>
      </c>
      <c r="E4766" s="5">
        <v>4198137</v>
      </c>
      <c r="F4766" s="5">
        <v>5034794</v>
      </c>
      <c r="G4766" s="5"/>
    </row>
    <row r="4767" spans="1:7">
      <c r="A4767" s="4">
        <v>4766</v>
      </c>
      <c r="B4767" s="6" t="s">
        <v>696</v>
      </c>
      <c r="C4767" s="12" t="s">
        <v>6025</v>
      </c>
      <c r="D4767" s="5">
        <v>800000</v>
      </c>
      <c r="E4767" s="5">
        <v>2073984</v>
      </c>
      <c r="F4767" s="5">
        <v>2900578</v>
      </c>
      <c r="G4767" s="5"/>
    </row>
    <row r="4768" spans="1:7">
      <c r="A4768" s="4">
        <v>4767</v>
      </c>
      <c r="B4768" s="6">
        <v>33979</v>
      </c>
      <c r="C4768" s="12" t="s">
        <v>6026</v>
      </c>
      <c r="D4768" s="5">
        <v>800000</v>
      </c>
      <c r="E4768" s="5">
        <v>1001437</v>
      </c>
      <c r="F4768" s="5">
        <v>1001437</v>
      </c>
      <c r="G4768" s="5"/>
    </row>
    <row r="4769" spans="1:7">
      <c r="A4769" s="4">
        <v>4768</v>
      </c>
      <c r="B4769" s="6">
        <v>37507</v>
      </c>
      <c r="C4769" s="12" t="s">
        <v>6027</v>
      </c>
      <c r="D4769" s="5">
        <v>800000</v>
      </c>
      <c r="E4769" s="5">
        <v>881950</v>
      </c>
      <c r="F4769" s="5">
        <v>881950</v>
      </c>
      <c r="G4769" s="5"/>
    </row>
    <row r="4770" spans="1:7">
      <c r="A4770" s="4">
        <v>4769</v>
      </c>
      <c r="B4770" s="6" t="s">
        <v>6028</v>
      </c>
      <c r="C4770" s="12" t="s">
        <v>6029</v>
      </c>
      <c r="D4770" s="5">
        <v>800000</v>
      </c>
      <c r="E4770" s="5">
        <v>200433</v>
      </c>
      <c r="F4770" s="5">
        <v>200433</v>
      </c>
      <c r="G4770" s="5"/>
    </row>
    <row r="4771" spans="1:7">
      <c r="A4771" s="4">
        <v>4770</v>
      </c>
      <c r="B4771" s="6">
        <v>36802</v>
      </c>
      <c r="C4771" s="12" t="s">
        <v>6030</v>
      </c>
      <c r="D4771" s="5">
        <v>800000</v>
      </c>
      <c r="E4771" s="5">
        <v>144583</v>
      </c>
      <c r="F4771" s="5">
        <v>371647</v>
      </c>
      <c r="G4771" s="5"/>
    </row>
    <row r="4772" spans="1:7">
      <c r="A4772" s="4">
        <v>4771</v>
      </c>
      <c r="B4772" s="6">
        <v>38173</v>
      </c>
      <c r="C4772" s="12" t="s">
        <v>6031</v>
      </c>
      <c r="D4772" s="5">
        <v>800000</v>
      </c>
      <c r="E4772" s="5">
        <v>62544</v>
      </c>
      <c r="F4772" s="5">
        <v>62544</v>
      </c>
      <c r="G4772" s="5"/>
    </row>
    <row r="4773" spans="1:7">
      <c r="A4773" s="4">
        <v>4772</v>
      </c>
      <c r="B4773" s="6">
        <v>37929</v>
      </c>
      <c r="C4773" s="12" t="s">
        <v>6032</v>
      </c>
      <c r="D4773" s="5">
        <v>800000</v>
      </c>
      <c r="E4773" s="5">
        <v>58163</v>
      </c>
      <c r="F4773" s="5">
        <v>58163</v>
      </c>
      <c r="G4773" s="5"/>
    </row>
    <row r="4774" spans="1:7">
      <c r="A4774" s="4">
        <v>4773</v>
      </c>
      <c r="B4774" s="6" t="s">
        <v>1193</v>
      </c>
      <c r="C4774" s="12" t="s">
        <v>6033</v>
      </c>
      <c r="D4774" s="5">
        <v>800000</v>
      </c>
      <c r="E4774" s="5">
        <v>46742</v>
      </c>
      <c r="F4774" s="5">
        <v>2194020</v>
      </c>
      <c r="G4774" s="5"/>
    </row>
    <row r="4775" spans="1:7">
      <c r="A4775" s="4">
        <v>4774</v>
      </c>
      <c r="B4775" s="6" t="s">
        <v>2221</v>
      </c>
      <c r="C4775" s="12" t="s">
        <v>6034</v>
      </c>
      <c r="D4775" s="5">
        <v>800000</v>
      </c>
      <c r="E4775" s="5">
        <v>35688</v>
      </c>
      <c r="F4775" s="5">
        <v>35688</v>
      </c>
      <c r="G4775" s="5"/>
    </row>
    <row r="4776" spans="1:7">
      <c r="A4776" s="4">
        <v>4775</v>
      </c>
      <c r="B4776" s="6">
        <v>40970</v>
      </c>
      <c r="C4776" s="12" t="s">
        <v>6035</v>
      </c>
      <c r="D4776" s="5">
        <v>800000</v>
      </c>
      <c r="E4776" s="5">
        <v>29063</v>
      </c>
      <c r="F4776" s="5">
        <v>462206</v>
      </c>
      <c r="G4776" s="5"/>
    </row>
    <row r="4777" spans="1:7">
      <c r="A4777" s="4">
        <v>4776</v>
      </c>
      <c r="B4777" s="6">
        <v>42248</v>
      </c>
      <c r="C4777" s="12" t="s">
        <v>6036</v>
      </c>
      <c r="D4777" s="5">
        <v>800000</v>
      </c>
      <c r="E4777" s="4">
        <v>0</v>
      </c>
      <c r="F4777" s="4">
        <v>0</v>
      </c>
    </row>
    <row r="4778" spans="1:7">
      <c r="A4778" s="4">
        <v>4777</v>
      </c>
      <c r="B4778" s="6">
        <v>38146</v>
      </c>
      <c r="C4778" s="12" t="s">
        <v>6037</v>
      </c>
      <c r="D4778" s="5">
        <v>780000</v>
      </c>
      <c r="E4778" s="5">
        <v>1310470</v>
      </c>
      <c r="F4778" s="5">
        <v>1310470</v>
      </c>
      <c r="G4778" s="5"/>
    </row>
    <row r="4779" spans="1:7">
      <c r="A4779" s="4">
        <v>4778</v>
      </c>
      <c r="B4779" s="6">
        <v>26976</v>
      </c>
      <c r="C4779" s="12" t="s">
        <v>6038</v>
      </c>
      <c r="D4779" s="5">
        <v>777000</v>
      </c>
      <c r="E4779" s="5">
        <v>115000000</v>
      </c>
      <c r="F4779" s="5">
        <v>140000000</v>
      </c>
      <c r="G4779" s="5"/>
    </row>
    <row r="4780" spans="1:7">
      <c r="A4780" s="4">
        <v>4779</v>
      </c>
      <c r="B4780" s="6">
        <v>38938</v>
      </c>
      <c r="C4780" s="12" t="s">
        <v>6039</v>
      </c>
      <c r="D4780" s="5">
        <v>775000</v>
      </c>
      <c r="E4780" s="4">
        <v>0</v>
      </c>
      <c r="F4780" s="4">
        <v>0</v>
      </c>
    </row>
    <row r="4781" spans="1:7">
      <c r="A4781" s="4">
        <v>4780</v>
      </c>
      <c r="B4781" s="6">
        <v>40795</v>
      </c>
      <c r="C4781" s="12" t="s">
        <v>6040</v>
      </c>
      <c r="D4781" s="5">
        <v>750000</v>
      </c>
      <c r="E4781" s="5">
        <v>7706436</v>
      </c>
      <c r="F4781" s="5">
        <v>7712436</v>
      </c>
      <c r="G4781" s="5"/>
    </row>
    <row r="4782" spans="1:7">
      <c r="A4782" s="4">
        <v>4781</v>
      </c>
      <c r="B4782" s="6" t="s">
        <v>3054</v>
      </c>
      <c r="C4782" s="12" t="s">
        <v>6041</v>
      </c>
      <c r="D4782" s="5">
        <v>750000</v>
      </c>
      <c r="E4782" s="5">
        <v>5520368</v>
      </c>
      <c r="F4782" s="5">
        <v>5520368</v>
      </c>
      <c r="G4782" s="5"/>
    </row>
    <row r="4783" spans="1:7">
      <c r="A4783" s="4">
        <v>4782</v>
      </c>
      <c r="B4783" s="6">
        <v>41127</v>
      </c>
      <c r="C4783" s="12" t="s">
        <v>6042</v>
      </c>
      <c r="D4783" s="5">
        <v>750000</v>
      </c>
      <c r="E4783" s="5">
        <v>4010957</v>
      </c>
      <c r="F4783" s="5">
        <v>4422318</v>
      </c>
      <c r="G4783" s="5"/>
    </row>
    <row r="4784" spans="1:7">
      <c r="A4784" s="4">
        <v>4783</v>
      </c>
      <c r="B4784" s="6">
        <v>40970</v>
      </c>
      <c r="C4784" s="12" t="s">
        <v>6043</v>
      </c>
      <c r="D4784" s="5">
        <v>750000</v>
      </c>
      <c r="E4784" s="5">
        <v>78396</v>
      </c>
      <c r="F4784" s="5">
        <v>1011535</v>
      </c>
      <c r="G4784" s="5"/>
    </row>
    <row r="4785" spans="1:7">
      <c r="A4785" s="4">
        <v>4784</v>
      </c>
      <c r="B4785" s="6" t="s">
        <v>3271</v>
      </c>
      <c r="C4785" s="12" t="s">
        <v>6044</v>
      </c>
      <c r="D4785" s="5">
        <v>750000</v>
      </c>
      <c r="E4785" s="5">
        <v>59656</v>
      </c>
      <c r="F4785" s="5">
        <v>59656</v>
      </c>
      <c r="G4785" s="5"/>
    </row>
    <row r="4786" spans="1:7">
      <c r="A4786" s="4">
        <v>4785</v>
      </c>
      <c r="B4786" s="6" t="s">
        <v>479</v>
      </c>
      <c r="C4786" s="12" t="s">
        <v>6045</v>
      </c>
      <c r="D4786" s="5">
        <v>750000</v>
      </c>
      <c r="E4786" s="5">
        <v>47329</v>
      </c>
      <c r="F4786" s="5">
        <v>47329</v>
      </c>
      <c r="G4786" s="5"/>
    </row>
    <row r="4787" spans="1:7">
      <c r="A4787" s="4">
        <v>4786</v>
      </c>
      <c r="B4787" s="6">
        <v>38359</v>
      </c>
      <c r="C4787" s="12" t="s">
        <v>6046</v>
      </c>
      <c r="D4787" s="5">
        <v>750000</v>
      </c>
      <c r="E4787" s="5">
        <v>41196</v>
      </c>
      <c r="F4787" s="5">
        <v>229250</v>
      </c>
      <c r="G4787" s="5"/>
    </row>
    <row r="4788" spans="1:7">
      <c r="A4788" s="4">
        <v>4787</v>
      </c>
      <c r="B4788" s="6" t="s">
        <v>1243</v>
      </c>
      <c r="C4788" s="12" t="s">
        <v>6047</v>
      </c>
      <c r="D4788" s="5">
        <v>750000</v>
      </c>
      <c r="E4788" s="5">
        <v>19367</v>
      </c>
      <c r="F4788" s="5">
        <v>814801</v>
      </c>
      <c r="G4788" s="5"/>
    </row>
    <row r="4789" spans="1:7">
      <c r="A4789" s="4">
        <v>4788</v>
      </c>
      <c r="B4789" s="6">
        <v>41588</v>
      </c>
      <c r="C4789" s="12" t="s">
        <v>6048</v>
      </c>
      <c r="D4789" s="5">
        <v>750000</v>
      </c>
      <c r="E4789" s="4">
        <v>0</v>
      </c>
      <c r="F4789" s="5">
        <v>1960521</v>
      </c>
      <c r="G4789" s="5"/>
    </row>
    <row r="4790" spans="1:7">
      <c r="A4790" s="4">
        <v>4789</v>
      </c>
      <c r="B4790" s="6" t="s">
        <v>1976</v>
      </c>
      <c r="C4790" s="12" t="s">
        <v>6049</v>
      </c>
      <c r="D4790" s="5">
        <v>750000</v>
      </c>
      <c r="E4790" s="4">
        <v>0</v>
      </c>
      <c r="F4790" s="4">
        <v>450</v>
      </c>
    </row>
    <row r="4791" spans="1:7">
      <c r="A4791" s="4">
        <v>4790</v>
      </c>
      <c r="B4791" s="6">
        <v>39998</v>
      </c>
      <c r="C4791" s="12" t="s">
        <v>6050</v>
      </c>
      <c r="D4791" s="5">
        <v>750000</v>
      </c>
      <c r="E4791" s="4">
        <v>0</v>
      </c>
      <c r="F4791" s="4">
        <v>0</v>
      </c>
    </row>
    <row r="4792" spans="1:7">
      <c r="A4792" s="4">
        <v>4791</v>
      </c>
      <c r="B4792" s="6">
        <v>42491</v>
      </c>
      <c r="C4792" s="12" t="s">
        <v>6051</v>
      </c>
      <c r="D4792" s="5">
        <v>750000</v>
      </c>
      <c r="E4792" s="4">
        <v>0</v>
      </c>
      <c r="F4792" s="4">
        <v>0</v>
      </c>
    </row>
    <row r="4793" spans="1:7">
      <c r="A4793" s="4">
        <v>4792</v>
      </c>
      <c r="B4793" s="6" t="s">
        <v>6052</v>
      </c>
      <c r="C4793" s="12" t="s">
        <v>6053</v>
      </c>
      <c r="D4793" s="5">
        <v>747000</v>
      </c>
      <c r="E4793" s="5">
        <v>44566</v>
      </c>
      <c r="F4793" s="5">
        <v>44566</v>
      </c>
      <c r="G4793" s="5"/>
    </row>
    <row r="4794" spans="1:7">
      <c r="A4794" s="4">
        <v>4793</v>
      </c>
      <c r="B4794" s="6">
        <v>18994</v>
      </c>
      <c r="C4794" s="12" t="s">
        <v>6054</v>
      </c>
      <c r="D4794" s="5">
        <v>730000</v>
      </c>
      <c r="E4794" s="5">
        <v>8000000</v>
      </c>
      <c r="F4794" s="5">
        <v>8000000</v>
      </c>
      <c r="G4794" s="5"/>
    </row>
    <row r="4795" spans="1:7">
      <c r="A4795" s="4">
        <v>4794</v>
      </c>
      <c r="B4795" s="6" t="s">
        <v>4473</v>
      </c>
      <c r="C4795" s="12" t="s">
        <v>6055</v>
      </c>
      <c r="D4795" s="5">
        <v>700000</v>
      </c>
      <c r="E4795" s="5">
        <v>7768371</v>
      </c>
      <c r="F4795" s="5">
        <v>11768371</v>
      </c>
      <c r="G4795" s="5"/>
    </row>
    <row r="4796" spans="1:7">
      <c r="A4796" s="4">
        <v>4795</v>
      </c>
      <c r="B4796" s="6" t="s">
        <v>771</v>
      </c>
      <c r="C4796" s="12" t="s">
        <v>6056</v>
      </c>
      <c r="D4796" s="5">
        <v>700000</v>
      </c>
      <c r="E4796" s="5">
        <v>3278611</v>
      </c>
      <c r="F4796" s="5">
        <v>4857731</v>
      </c>
      <c r="G4796" s="5"/>
    </row>
    <row r="4797" spans="1:7">
      <c r="A4797" s="4">
        <v>4796</v>
      </c>
      <c r="B4797" s="6">
        <v>39029</v>
      </c>
      <c r="C4797" s="12" t="s">
        <v>6057</v>
      </c>
      <c r="D4797" s="5">
        <v>700000</v>
      </c>
      <c r="E4797" s="5">
        <v>2697938</v>
      </c>
      <c r="F4797" s="5">
        <v>4911725</v>
      </c>
      <c r="G4797" s="5"/>
    </row>
    <row r="4798" spans="1:7">
      <c r="A4798" s="4">
        <v>4797</v>
      </c>
      <c r="B4798" s="6">
        <v>37081</v>
      </c>
      <c r="C4798" s="12" t="s">
        <v>6058</v>
      </c>
      <c r="D4798" s="5">
        <v>700000</v>
      </c>
      <c r="E4798" s="5">
        <v>1140965</v>
      </c>
      <c r="F4798" s="5">
        <v>1140965</v>
      </c>
      <c r="G4798" s="5"/>
    </row>
    <row r="4799" spans="1:7">
      <c r="A4799" s="4">
        <v>4798</v>
      </c>
      <c r="B4799" s="6">
        <v>36382</v>
      </c>
      <c r="C4799" s="12" t="s">
        <v>6059</v>
      </c>
      <c r="D4799" s="5">
        <v>700000</v>
      </c>
      <c r="E4799" s="5">
        <v>10508</v>
      </c>
      <c r="F4799" s="5">
        <v>10508</v>
      </c>
      <c r="G4799" s="5"/>
    </row>
    <row r="4800" spans="1:7">
      <c r="A4800" s="4">
        <v>4799</v>
      </c>
      <c r="B4800" s="6" t="s">
        <v>6060</v>
      </c>
      <c r="C4800" s="12" t="s">
        <v>6061</v>
      </c>
      <c r="D4800" s="5">
        <v>700000</v>
      </c>
      <c r="E4800" s="4">
        <v>0</v>
      </c>
      <c r="F4800" s="5">
        <v>1160</v>
      </c>
      <c r="G4800" s="5"/>
    </row>
    <row r="4801" spans="1:7">
      <c r="A4801" s="4">
        <v>4800</v>
      </c>
      <c r="B4801" s="6" t="s">
        <v>549</v>
      </c>
      <c r="C4801" s="12" t="s">
        <v>6062</v>
      </c>
      <c r="D4801" s="5">
        <v>700000</v>
      </c>
      <c r="E4801" s="4">
        <v>0</v>
      </c>
      <c r="F4801" s="4">
        <v>0</v>
      </c>
    </row>
    <row r="4802" spans="1:7">
      <c r="A4802" s="4">
        <v>4801</v>
      </c>
      <c r="B4802" s="6">
        <v>12239</v>
      </c>
      <c r="C4802" s="12" t="s">
        <v>78</v>
      </c>
      <c r="D4802" s="5">
        <v>672000</v>
      </c>
      <c r="E4802" s="5">
        <v>10000000</v>
      </c>
      <c r="F4802" s="5">
        <v>10000650</v>
      </c>
      <c r="G4802" s="5"/>
    </row>
    <row r="4803" spans="1:7">
      <c r="A4803" s="4">
        <v>4802</v>
      </c>
      <c r="B4803" s="6">
        <v>19636</v>
      </c>
      <c r="C4803" s="12" t="s">
        <v>2140</v>
      </c>
      <c r="D4803" s="5">
        <v>658000</v>
      </c>
      <c r="E4803" s="5">
        <v>23800000</v>
      </c>
      <c r="F4803" s="5">
        <v>23800000</v>
      </c>
      <c r="G4803" s="5"/>
    </row>
    <row r="4804" spans="1:7">
      <c r="A4804" s="4">
        <v>4803</v>
      </c>
      <c r="B4804" s="6" t="s">
        <v>599</v>
      </c>
      <c r="C4804" s="12" t="s">
        <v>6063</v>
      </c>
      <c r="D4804" s="5">
        <v>650000</v>
      </c>
      <c r="E4804" s="5">
        <v>2301777</v>
      </c>
      <c r="F4804" s="5">
        <v>2301777</v>
      </c>
      <c r="G4804" s="5"/>
    </row>
    <row r="4805" spans="1:7">
      <c r="A4805" s="4">
        <v>4804</v>
      </c>
      <c r="B4805" s="6">
        <v>41588</v>
      </c>
      <c r="C4805" s="12" t="s">
        <v>6064</v>
      </c>
      <c r="D4805" s="5">
        <v>650000</v>
      </c>
      <c r="E4805" s="5">
        <v>171962</v>
      </c>
      <c r="F4805" s="5">
        <v>171962</v>
      </c>
      <c r="G4805" s="5"/>
    </row>
    <row r="4806" spans="1:7">
      <c r="A4806" s="4">
        <v>4805</v>
      </c>
      <c r="B4806" s="6" t="s">
        <v>828</v>
      </c>
      <c r="C4806" s="12" t="s">
        <v>6065</v>
      </c>
      <c r="D4806" s="5">
        <v>650000</v>
      </c>
      <c r="E4806" s="4">
        <v>0</v>
      </c>
      <c r="F4806" s="4">
        <v>0</v>
      </c>
    </row>
    <row r="4807" spans="1:7">
      <c r="A4807" s="4">
        <v>4806</v>
      </c>
      <c r="B4807" s="6" t="s">
        <v>1976</v>
      </c>
      <c r="C4807" s="12" t="s">
        <v>6066</v>
      </c>
      <c r="D4807" s="5">
        <v>650000</v>
      </c>
      <c r="E4807" s="4">
        <v>0</v>
      </c>
      <c r="F4807" s="4">
        <v>0</v>
      </c>
    </row>
    <row r="4808" spans="1:7">
      <c r="A4808" s="4">
        <v>4807</v>
      </c>
      <c r="B4808" s="6" t="s">
        <v>2045</v>
      </c>
      <c r="C4808" s="12" t="s">
        <v>6067</v>
      </c>
      <c r="D4808" s="5">
        <v>640000</v>
      </c>
      <c r="E4808" s="4">
        <v>0</v>
      </c>
      <c r="F4808" s="5">
        <v>14812</v>
      </c>
      <c r="G4808" s="5"/>
    </row>
    <row r="4809" spans="1:7">
      <c r="A4809" s="4">
        <v>4808</v>
      </c>
      <c r="B4809" s="6" t="s">
        <v>2489</v>
      </c>
      <c r="C4809" s="12" t="s">
        <v>6068</v>
      </c>
      <c r="D4809" s="5">
        <v>625000</v>
      </c>
      <c r="E4809" s="4">
        <v>0</v>
      </c>
      <c r="F4809" s="4">
        <v>0</v>
      </c>
    </row>
    <row r="4810" spans="1:7">
      <c r="A4810" s="4">
        <v>4809</v>
      </c>
      <c r="B4810" s="6">
        <v>12944</v>
      </c>
      <c r="C4810" s="12" t="s">
        <v>6069</v>
      </c>
      <c r="D4810" s="5">
        <v>609000</v>
      </c>
      <c r="E4810" s="5">
        <v>1782000</v>
      </c>
      <c r="F4810" s="5">
        <v>3202000</v>
      </c>
      <c r="G4810" s="5"/>
    </row>
    <row r="4811" spans="1:7">
      <c r="A4811" s="4">
        <v>4810</v>
      </c>
      <c r="B4811" s="6" t="s">
        <v>2891</v>
      </c>
      <c r="C4811" s="12" t="s">
        <v>6070</v>
      </c>
      <c r="D4811" s="5">
        <v>600000</v>
      </c>
      <c r="E4811" s="5">
        <v>140539099</v>
      </c>
      <c r="F4811" s="5">
        <v>248300000</v>
      </c>
      <c r="G4811" s="5"/>
    </row>
    <row r="4812" spans="1:7">
      <c r="A4812" s="4">
        <v>4811</v>
      </c>
      <c r="B4812" s="6" t="s">
        <v>6071</v>
      </c>
      <c r="C4812" s="12" t="s">
        <v>6072</v>
      </c>
      <c r="D4812" s="5">
        <v>600000</v>
      </c>
      <c r="E4812" s="5">
        <v>34505110</v>
      </c>
      <c r="F4812" s="5">
        <v>34505110</v>
      </c>
      <c r="G4812" s="5"/>
    </row>
    <row r="4813" spans="1:7">
      <c r="A4813" s="4">
        <v>4812</v>
      </c>
      <c r="B4813" s="6">
        <v>28406</v>
      </c>
      <c r="C4813" s="12" t="s">
        <v>6073</v>
      </c>
      <c r="D4813" s="5">
        <v>600000</v>
      </c>
      <c r="E4813" s="5">
        <v>15000000</v>
      </c>
      <c r="F4813" s="5">
        <v>20000000</v>
      </c>
      <c r="G4813" s="5"/>
    </row>
    <row r="4814" spans="1:7">
      <c r="A4814" s="4">
        <v>4813</v>
      </c>
      <c r="B4814" s="6">
        <v>24750</v>
      </c>
      <c r="C4814" s="12" t="s">
        <v>6074</v>
      </c>
      <c r="D4814" s="5">
        <v>600000</v>
      </c>
      <c r="E4814" s="5">
        <v>4300000</v>
      </c>
      <c r="F4814" s="5">
        <v>4300000</v>
      </c>
      <c r="G4814" s="5"/>
    </row>
    <row r="4815" spans="1:7">
      <c r="A4815" s="4">
        <v>4814</v>
      </c>
      <c r="B4815" s="6" t="s">
        <v>6075</v>
      </c>
      <c r="C4815" s="12" t="s">
        <v>6076</v>
      </c>
      <c r="D4815" s="5">
        <v>600000</v>
      </c>
      <c r="E4815" s="5">
        <v>173599</v>
      </c>
      <c r="F4815" s="5">
        <v>173599</v>
      </c>
      <c r="G4815" s="5"/>
    </row>
    <row r="4816" spans="1:7">
      <c r="A4816" s="4">
        <v>4815</v>
      </c>
      <c r="B4816" s="6">
        <v>41675</v>
      </c>
      <c r="C4816" s="12" t="s">
        <v>6077</v>
      </c>
      <c r="D4816" s="5">
        <v>600000</v>
      </c>
      <c r="E4816" s="5">
        <v>42557</v>
      </c>
      <c r="F4816" s="5">
        <v>42557</v>
      </c>
      <c r="G4816" s="5"/>
    </row>
    <row r="4817" spans="1:7">
      <c r="A4817" s="4">
        <v>4816</v>
      </c>
      <c r="B4817" s="6" t="s">
        <v>2398</v>
      </c>
      <c r="C4817" s="12" t="s">
        <v>6078</v>
      </c>
      <c r="D4817" s="5">
        <v>600000</v>
      </c>
      <c r="E4817" s="5">
        <v>23616</v>
      </c>
      <c r="F4817" s="5">
        <v>23616</v>
      </c>
      <c r="G4817" s="5"/>
    </row>
    <row r="4818" spans="1:7">
      <c r="A4818" s="4">
        <v>4817</v>
      </c>
      <c r="B4818" s="6">
        <v>36198</v>
      </c>
      <c r="C4818" s="12" t="s">
        <v>6079</v>
      </c>
      <c r="D4818" s="5">
        <v>600000</v>
      </c>
      <c r="E4818" s="5">
        <v>15030</v>
      </c>
      <c r="F4818" s="5">
        <v>85343</v>
      </c>
      <c r="G4818" s="5"/>
    </row>
    <row r="4819" spans="1:7">
      <c r="A4819" s="4">
        <v>4818</v>
      </c>
      <c r="B4819" s="6">
        <v>42463</v>
      </c>
      <c r="C4819" s="12" t="s">
        <v>6080</v>
      </c>
      <c r="D4819" s="5">
        <v>600000</v>
      </c>
      <c r="E4819" s="4">
        <v>0</v>
      </c>
      <c r="F4819" s="5">
        <v>7943</v>
      </c>
      <c r="G4819" s="5"/>
    </row>
    <row r="4820" spans="1:7">
      <c r="A4820" s="4">
        <v>4819</v>
      </c>
      <c r="B4820" s="6" t="s">
        <v>2504</v>
      </c>
      <c r="C4820" s="12" t="s">
        <v>6081</v>
      </c>
      <c r="D4820" s="5">
        <v>600000</v>
      </c>
      <c r="E4820" s="4">
        <v>0</v>
      </c>
      <c r="F4820" s="4">
        <v>0</v>
      </c>
    </row>
    <row r="4821" spans="1:7">
      <c r="A4821" s="4">
        <v>4820</v>
      </c>
      <c r="B4821" s="6">
        <v>41859</v>
      </c>
      <c r="C4821" s="12" t="s">
        <v>6082</v>
      </c>
      <c r="D4821" s="5">
        <v>600000</v>
      </c>
      <c r="E4821" s="4">
        <v>0</v>
      </c>
      <c r="F4821" s="4">
        <v>0</v>
      </c>
    </row>
    <row r="4822" spans="1:7">
      <c r="A4822" s="4">
        <v>4821</v>
      </c>
      <c r="B4822" s="6" t="s">
        <v>1976</v>
      </c>
      <c r="C4822" s="12" t="s">
        <v>6083</v>
      </c>
      <c r="D4822" s="5">
        <v>600000</v>
      </c>
      <c r="E4822" s="4">
        <v>0</v>
      </c>
      <c r="F4822" s="4">
        <v>0</v>
      </c>
    </row>
    <row r="4823" spans="1:7">
      <c r="A4823" s="4">
        <v>4822</v>
      </c>
      <c r="B4823" s="6" t="s">
        <v>4553</v>
      </c>
      <c r="C4823" s="12" t="s">
        <v>6084</v>
      </c>
      <c r="D4823" s="5">
        <v>600000</v>
      </c>
      <c r="E4823" s="4">
        <v>0</v>
      </c>
      <c r="F4823" s="4">
        <v>0</v>
      </c>
    </row>
    <row r="4824" spans="1:7">
      <c r="A4824" s="4">
        <v>4823</v>
      </c>
      <c r="B4824" s="6">
        <v>23689</v>
      </c>
      <c r="C4824" s="12" t="s">
        <v>6085</v>
      </c>
      <c r="D4824" s="5">
        <v>560000</v>
      </c>
      <c r="E4824" s="5">
        <v>1537860</v>
      </c>
      <c r="F4824" s="5">
        <v>1585688</v>
      </c>
      <c r="G4824" s="5"/>
    </row>
    <row r="4825" spans="1:7">
      <c r="A4825" s="4">
        <v>4824</v>
      </c>
      <c r="B4825" s="6" t="s">
        <v>178</v>
      </c>
      <c r="C4825" s="12" t="s">
        <v>6086</v>
      </c>
      <c r="D4825" s="5">
        <v>560000</v>
      </c>
      <c r="E4825" s="5">
        <v>3709</v>
      </c>
      <c r="F4825" s="5">
        <v>3709</v>
      </c>
      <c r="G4825" s="5"/>
    </row>
    <row r="4826" spans="1:7">
      <c r="A4826" s="4">
        <v>4825</v>
      </c>
      <c r="B4826" s="6" t="s">
        <v>815</v>
      </c>
      <c r="C4826" s="12" t="s">
        <v>6087</v>
      </c>
      <c r="D4826" s="5">
        <v>560000</v>
      </c>
      <c r="E4826" s="4">
        <v>0</v>
      </c>
      <c r="F4826" s="5">
        <v>8462</v>
      </c>
      <c r="G4826" s="5"/>
    </row>
    <row r="4827" spans="1:7">
      <c r="A4827" s="4">
        <v>4826</v>
      </c>
      <c r="B4827" s="6" t="s">
        <v>6088</v>
      </c>
      <c r="C4827" s="12" t="s">
        <v>6089</v>
      </c>
      <c r="D4827" s="5">
        <v>558000</v>
      </c>
      <c r="E4827" s="5">
        <v>900000</v>
      </c>
      <c r="F4827" s="5">
        <v>900000</v>
      </c>
      <c r="G4827" s="5"/>
    </row>
    <row r="4828" spans="1:7">
      <c r="A4828" s="4">
        <v>4827</v>
      </c>
      <c r="B4828" s="6">
        <v>29469</v>
      </c>
      <c r="C4828" s="12" t="s">
        <v>3449</v>
      </c>
      <c r="D4828" s="5">
        <v>550000</v>
      </c>
      <c r="E4828" s="5">
        <v>39754601</v>
      </c>
      <c r="F4828" s="5">
        <v>59754601</v>
      </c>
      <c r="G4828" s="5"/>
    </row>
    <row r="4829" spans="1:7">
      <c r="A4829" s="4">
        <v>4828</v>
      </c>
      <c r="B4829" s="6" t="s">
        <v>6090</v>
      </c>
      <c r="C4829" s="12" t="s">
        <v>6091</v>
      </c>
      <c r="D4829" s="5">
        <v>550000</v>
      </c>
      <c r="E4829" s="5">
        <v>5269990</v>
      </c>
      <c r="F4829" s="5">
        <v>5269990</v>
      </c>
      <c r="G4829" s="5"/>
    </row>
    <row r="4830" spans="1:7">
      <c r="A4830" s="4">
        <v>4829</v>
      </c>
      <c r="B4830" s="6">
        <v>41982</v>
      </c>
      <c r="C4830" s="12" t="s">
        <v>6092</v>
      </c>
      <c r="D4830" s="5">
        <v>550000</v>
      </c>
      <c r="E4830" s="5">
        <v>9111</v>
      </c>
      <c r="F4830" s="5">
        <v>9111</v>
      </c>
      <c r="G4830" s="5"/>
    </row>
    <row r="4831" spans="1:7">
      <c r="A4831" s="4">
        <v>4830</v>
      </c>
      <c r="B4831" s="6">
        <v>41063</v>
      </c>
      <c r="C4831" s="12" t="s">
        <v>6093</v>
      </c>
      <c r="D4831" s="5">
        <v>546173</v>
      </c>
      <c r="E4831" s="4">
        <v>0</v>
      </c>
      <c r="F4831" s="4">
        <v>0</v>
      </c>
    </row>
    <row r="4832" spans="1:7">
      <c r="A4832" s="4">
        <v>4831</v>
      </c>
      <c r="B4832" s="6" t="s">
        <v>743</v>
      </c>
      <c r="C4832" s="12" t="s">
        <v>6094</v>
      </c>
      <c r="D4832" s="5">
        <v>500000</v>
      </c>
      <c r="E4832" s="5">
        <v>33456317</v>
      </c>
      <c r="F4832" s="5">
        <v>33473297</v>
      </c>
      <c r="G4832" s="5"/>
    </row>
    <row r="4833" spans="1:7">
      <c r="A4833" s="4">
        <v>4832</v>
      </c>
      <c r="B4833" s="6" t="s">
        <v>6095</v>
      </c>
      <c r="C4833" s="12" t="s">
        <v>6096</v>
      </c>
      <c r="D4833" s="5">
        <v>500000</v>
      </c>
      <c r="E4833" s="5">
        <v>31559560</v>
      </c>
      <c r="F4833" s="5">
        <v>31559560</v>
      </c>
      <c r="G4833" s="5"/>
    </row>
    <row r="4834" spans="1:7">
      <c r="A4834" s="4">
        <v>4833</v>
      </c>
      <c r="B4834" s="6">
        <v>38146</v>
      </c>
      <c r="C4834" s="12" t="s">
        <v>6097</v>
      </c>
      <c r="D4834" s="5">
        <v>500000</v>
      </c>
      <c r="E4834" s="5">
        <v>30500882</v>
      </c>
      <c r="F4834" s="5">
        <v>55518641</v>
      </c>
      <c r="G4834" s="5"/>
    </row>
    <row r="4835" spans="1:7">
      <c r="A4835" s="4">
        <v>4834</v>
      </c>
      <c r="B4835" s="6">
        <v>28126</v>
      </c>
      <c r="C4835" s="12" t="s">
        <v>6098</v>
      </c>
      <c r="D4835" s="5">
        <v>500000</v>
      </c>
      <c r="E4835" s="5">
        <v>17000000</v>
      </c>
      <c r="F4835" s="5">
        <v>17000000</v>
      </c>
      <c r="G4835" s="5"/>
    </row>
    <row r="4836" spans="1:7">
      <c r="A4836" s="4">
        <v>4835</v>
      </c>
      <c r="B4836" s="6" t="s">
        <v>1647</v>
      </c>
      <c r="C4836" s="12" t="s">
        <v>6099</v>
      </c>
      <c r="D4836" s="5">
        <v>500000</v>
      </c>
      <c r="E4836" s="5">
        <v>8117961</v>
      </c>
      <c r="F4836" s="5">
        <v>9387581</v>
      </c>
      <c r="G4836" s="5"/>
    </row>
    <row r="4837" spans="1:7">
      <c r="A4837" s="4">
        <v>4836</v>
      </c>
      <c r="B4837" s="6">
        <v>37690</v>
      </c>
      <c r="C4837" s="12" t="s">
        <v>6100</v>
      </c>
      <c r="D4837" s="5">
        <v>500000</v>
      </c>
      <c r="E4837" s="5">
        <v>5801558</v>
      </c>
      <c r="F4837" s="5">
        <v>9470209</v>
      </c>
      <c r="G4837" s="5"/>
    </row>
    <row r="4838" spans="1:7">
      <c r="A4838" s="4">
        <v>4837</v>
      </c>
      <c r="B4838" s="6" t="s">
        <v>1592</v>
      </c>
      <c r="C4838" s="12" t="s">
        <v>6101</v>
      </c>
      <c r="D4838" s="5">
        <v>500000</v>
      </c>
      <c r="E4838" s="5">
        <v>3777210</v>
      </c>
      <c r="F4838" s="5">
        <v>3824868</v>
      </c>
      <c r="G4838" s="5"/>
    </row>
    <row r="4839" spans="1:7">
      <c r="A4839" s="4">
        <v>4838</v>
      </c>
      <c r="B4839" s="6" t="s">
        <v>674</v>
      </c>
      <c r="C4839" s="12" t="s">
        <v>6102</v>
      </c>
      <c r="D4839" s="5">
        <v>500000</v>
      </c>
      <c r="E4839" s="5">
        <v>3121270</v>
      </c>
      <c r="F4839" s="5">
        <v>3177636</v>
      </c>
      <c r="G4839" s="5"/>
    </row>
    <row r="4840" spans="1:7">
      <c r="A4840" s="4">
        <v>4839</v>
      </c>
      <c r="B4840" s="6" t="s">
        <v>2284</v>
      </c>
      <c r="C4840" s="12" t="s">
        <v>6103</v>
      </c>
      <c r="D4840" s="5">
        <v>500000</v>
      </c>
      <c r="E4840" s="5">
        <v>2047570</v>
      </c>
      <c r="F4840" s="5">
        <v>2047570</v>
      </c>
      <c r="G4840" s="5"/>
    </row>
    <row r="4841" spans="1:7">
      <c r="A4841" s="4">
        <v>4840</v>
      </c>
      <c r="B4841" s="6">
        <v>37258</v>
      </c>
      <c r="C4841" s="12" t="s">
        <v>6104</v>
      </c>
      <c r="D4841" s="5">
        <v>500000</v>
      </c>
      <c r="E4841" s="5">
        <v>1250798</v>
      </c>
      <c r="F4841" s="5">
        <v>1250798</v>
      </c>
      <c r="G4841" s="5"/>
    </row>
    <row r="4842" spans="1:7">
      <c r="A4842" s="4">
        <v>4841</v>
      </c>
      <c r="B4842" s="6">
        <v>40762</v>
      </c>
      <c r="C4842" s="12" t="s">
        <v>6105</v>
      </c>
      <c r="D4842" s="5">
        <v>500000</v>
      </c>
      <c r="E4842" s="5">
        <v>1131261</v>
      </c>
      <c r="F4842" s="5">
        <v>1131261</v>
      </c>
      <c r="G4842" s="5"/>
    </row>
    <row r="4843" spans="1:7">
      <c r="A4843" s="4">
        <v>4842</v>
      </c>
      <c r="B4843" s="6" t="s">
        <v>1569</v>
      </c>
      <c r="C4843" s="12" t="s">
        <v>6106</v>
      </c>
      <c r="D4843" s="5">
        <v>500000</v>
      </c>
      <c r="E4843" s="5">
        <v>1127331</v>
      </c>
      <c r="F4843" s="5">
        <v>1971479</v>
      </c>
      <c r="G4843" s="5"/>
    </row>
    <row r="4844" spans="1:7">
      <c r="A4844" s="4">
        <v>4843</v>
      </c>
      <c r="B4844" s="6">
        <v>36775</v>
      </c>
      <c r="C4844" s="12" t="s">
        <v>6107</v>
      </c>
      <c r="D4844" s="5">
        <v>500000</v>
      </c>
      <c r="E4844" s="5">
        <v>1115313</v>
      </c>
      <c r="F4844" s="5">
        <v>1167524</v>
      </c>
      <c r="G4844" s="5"/>
    </row>
    <row r="4845" spans="1:7">
      <c r="A4845" s="4">
        <v>4844</v>
      </c>
      <c r="B4845" s="6" t="s">
        <v>2642</v>
      </c>
      <c r="C4845" s="12" t="s">
        <v>6108</v>
      </c>
      <c r="D4845" s="5">
        <v>500000</v>
      </c>
      <c r="E4845" s="5">
        <v>1111615</v>
      </c>
      <c r="F4845" s="5">
        <v>1111615</v>
      </c>
      <c r="G4845" s="5"/>
    </row>
    <row r="4846" spans="1:7">
      <c r="A4846" s="4">
        <v>4845</v>
      </c>
      <c r="B4846" s="6" t="s">
        <v>928</v>
      </c>
      <c r="C4846" s="12" t="s">
        <v>6109</v>
      </c>
      <c r="D4846" s="5">
        <v>500000</v>
      </c>
      <c r="E4846" s="5">
        <v>985341</v>
      </c>
      <c r="F4846" s="5">
        <v>1027228</v>
      </c>
      <c r="G4846" s="5"/>
    </row>
    <row r="4847" spans="1:7">
      <c r="A4847" s="4">
        <v>4846</v>
      </c>
      <c r="B4847" s="6" t="s">
        <v>826</v>
      </c>
      <c r="C4847" s="12" t="s">
        <v>6110</v>
      </c>
      <c r="D4847" s="5">
        <v>500000</v>
      </c>
      <c r="E4847" s="5">
        <v>603951</v>
      </c>
      <c r="F4847" s="5">
        <v>1348750</v>
      </c>
      <c r="G4847" s="5"/>
    </row>
    <row r="4848" spans="1:7">
      <c r="A4848" s="4">
        <v>4847</v>
      </c>
      <c r="B4848" s="6" t="s">
        <v>1990</v>
      </c>
      <c r="C4848" s="12" t="s">
        <v>6111</v>
      </c>
      <c r="D4848" s="5">
        <v>500000</v>
      </c>
      <c r="E4848" s="5">
        <v>343706</v>
      </c>
      <c r="F4848" s="5">
        <v>407100</v>
      </c>
      <c r="G4848" s="5"/>
    </row>
    <row r="4849" spans="1:7">
      <c r="A4849" s="4">
        <v>4848</v>
      </c>
      <c r="B4849" s="6" t="s">
        <v>899</v>
      </c>
      <c r="C4849" s="12" t="s">
        <v>6112</v>
      </c>
      <c r="D4849" s="5">
        <v>500000</v>
      </c>
      <c r="E4849" s="5">
        <v>334041</v>
      </c>
      <c r="F4849" s="5">
        <v>367582</v>
      </c>
      <c r="G4849" s="5"/>
    </row>
    <row r="4850" spans="1:7">
      <c r="A4850" s="4">
        <v>4849</v>
      </c>
      <c r="B4850" s="6">
        <v>37597</v>
      </c>
      <c r="C4850" s="12" t="s">
        <v>6113</v>
      </c>
      <c r="D4850" s="5">
        <v>500000</v>
      </c>
      <c r="E4850" s="5">
        <v>307631</v>
      </c>
      <c r="F4850" s="5">
        <v>308793</v>
      </c>
      <c r="G4850" s="5"/>
    </row>
    <row r="4851" spans="1:7">
      <c r="A4851" s="4">
        <v>4850</v>
      </c>
      <c r="B4851" s="6" t="s">
        <v>6114</v>
      </c>
      <c r="C4851" s="12" t="s">
        <v>6115</v>
      </c>
      <c r="D4851" s="5">
        <v>500000</v>
      </c>
      <c r="E4851" s="5">
        <v>271736</v>
      </c>
      <c r="F4851" s="5">
        <v>271736</v>
      </c>
      <c r="G4851" s="5"/>
    </row>
    <row r="4852" spans="1:7">
      <c r="A4852" s="4">
        <v>4851</v>
      </c>
      <c r="B4852" s="6" t="s">
        <v>2750</v>
      </c>
      <c r="C4852" s="12" t="s">
        <v>6116</v>
      </c>
      <c r="D4852" s="5">
        <v>500000</v>
      </c>
      <c r="E4852" s="5">
        <v>254293</v>
      </c>
      <c r="F4852" s="5">
        <v>254293</v>
      </c>
      <c r="G4852" s="5"/>
    </row>
    <row r="4853" spans="1:7">
      <c r="A4853" s="4">
        <v>4852</v>
      </c>
      <c r="B4853" s="6" t="s">
        <v>3454</v>
      </c>
      <c r="C4853" s="12" t="s">
        <v>6117</v>
      </c>
      <c r="D4853" s="5">
        <v>500000</v>
      </c>
      <c r="E4853" s="5">
        <v>237301</v>
      </c>
      <c r="F4853" s="5">
        <v>5639730</v>
      </c>
      <c r="G4853" s="5"/>
    </row>
    <row r="4854" spans="1:7">
      <c r="A4854" s="4">
        <v>4853</v>
      </c>
      <c r="B4854" s="6" t="s">
        <v>1450</v>
      </c>
      <c r="C4854" s="12" t="s">
        <v>6118</v>
      </c>
      <c r="D4854" s="5">
        <v>500000</v>
      </c>
      <c r="E4854" s="5">
        <v>154187</v>
      </c>
      <c r="F4854" s="5">
        <v>602789</v>
      </c>
      <c r="G4854" s="5"/>
    </row>
    <row r="4855" spans="1:7">
      <c r="A4855" s="4">
        <v>4854</v>
      </c>
      <c r="B4855" s="6" t="s">
        <v>6119</v>
      </c>
      <c r="C4855" s="12" t="s">
        <v>6120</v>
      </c>
      <c r="D4855" s="5">
        <v>500000</v>
      </c>
      <c r="E4855" s="5">
        <v>152449</v>
      </c>
      <c r="F4855" s="5">
        <v>152449</v>
      </c>
      <c r="G4855" s="5"/>
    </row>
    <row r="4856" spans="1:7">
      <c r="A4856" s="4">
        <v>4855</v>
      </c>
      <c r="B4856" s="6" t="s">
        <v>656</v>
      </c>
      <c r="C4856" s="12" t="s">
        <v>6121</v>
      </c>
      <c r="D4856" s="5">
        <v>500000</v>
      </c>
      <c r="E4856" s="5">
        <v>134109</v>
      </c>
      <c r="F4856" s="5">
        <v>314444</v>
      </c>
      <c r="G4856" s="5"/>
    </row>
    <row r="4857" spans="1:7">
      <c r="A4857" s="4">
        <v>4856</v>
      </c>
      <c r="B4857" s="6">
        <v>40547</v>
      </c>
      <c r="C4857" s="12" t="s">
        <v>6122</v>
      </c>
      <c r="D4857" s="5">
        <v>500000</v>
      </c>
      <c r="E4857" s="5">
        <v>100370</v>
      </c>
      <c r="F4857" s="5">
        <v>680914</v>
      </c>
      <c r="G4857" s="5"/>
    </row>
    <row r="4858" spans="1:7">
      <c r="A4858" s="4">
        <v>4857</v>
      </c>
      <c r="B4858" s="6">
        <v>33239</v>
      </c>
      <c r="C4858" s="12" t="s">
        <v>6123</v>
      </c>
      <c r="D4858" s="5">
        <v>500000</v>
      </c>
      <c r="E4858" s="5">
        <v>55000</v>
      </c>
      <c r="F4858" s="5">
        <v>55000</v>
      </c>
      <c r="G4858" s="5"/>
    </row>
    <row r="4859" spans="1:7">
      <c r="A4859" s="4">
        <v>4858</v>
      </c>
      <c r="B4859" s="6">
        <v>39212</v>
      </c>
      <c r="C4859" s="12" t="s">
        <v>6124</v>
      </c>
      <c r="D4859" s="5">
        <v>500000</v>
      </c>
      <c r="E4859" s="5">
        <v>52850</v>
      </c>
      <c r="F4859" s="5">
        <v>53201</v>
      </c>
      <c r="G4859" s="5"/>
    </row>
    <row r="4860" spans="1:7">
      <c r="A4860" s="4">
        <v>4859</v>
      </c>
      <c r="B4860" s="6" t="s">
        <v>1337</v>
      </c>
      <c r="C4860" s="12" t="s">
        <v>6125</v>
      </c>
      <c r="D4860" s="5">
        <v>500000</v>
      </c>
      <c r="E4860" s="5">
        <v>32033</v>
      </c>
      <c r="F4860" s="5">
        <v>32033</v>
      </c>
      <c r="G4860" s="5"/>
    </row>
    <row r="4861" spans="1:7">
      <c r="A4861" s="4">
        <v>4860</v>
      </c>
      <c r="B4861" s="6">
        <v>37932</v>
      </c>
      <c r="C4861" s="12" t="s">
        <v>6126</v>
      </c>
      <c r="D4861" s="5">
        <v>500000</v>
      </c>
      <c r="E4861" s="5">
        <v>19800</v>
      </c>
      <c r="F4861" s="5">
        <v>19800</v>
      </c>
      <c r="G4861" s="5"/>
    </row>
    <row r="4862" spans="1:7">
      <c r="A4862" s="4">
        <v>4861</v>
      </c>
      <c r="B4862" s="6" t="s">
        <v>6127</v>
      </c>
      <c r="C4862" s="12" t="s">
        <v>322</v>
      </c>
      <c r="D4862" s="5">
        <v>500000</v>
      </c>
      <c r="E4862" s="5">
        <v>15433</v>
      </c>
      <c r="F4862" s="5">
        <v>44793168</v>
      </c>
      <c r="G4862" s="5"/>
    </row>
    <row r="4863" spans="1:7">
      <c r="A4863" s="4">
        <v>4862</v>
      </c>
      <c r="B4863" s="6">
        <v>37895</v>
      </c>
      <c r="C4863" s="12" t="s">
        <v>6128</v>
      </c>
      <c r="D4863" s="5">
        <v>500000</v>
      </c>
      <c r="E4863" s="5">
        <v>13134</v>
      </c>
      <c r="F4863" s="5">
        <v>13134</v>
      </c>
      <c r="G4863" s="5"/>
    </row>
    <row r="4864" spans="1:7">
      <c r="A4864" s="4">
        <v>4863</v>
      </c>
      <c r="B4864" s="6" t="s">
        <v>73</v>
      </c>
      <c r="C4864" s="12" t="s">
        <v>6129</v>
      </c>
      <c r="D4864" s="5">
        <v>500000</v>
      </c>
      <c r="E4864" s="5">
        <v>12232</v>
      </c>
      <c r="F4864" s="5">
        <v>12232</v>
      </c>
      <c r="G4864" s="5"/>
    </row>
    <row r="4865" spans="1:7">
      <c r="A4865" s="4">
        <v>4864</v>
      </c>
      <c r="B4865" s="6" t="s">
        <v>1564</v>
      </c>
      <c r="C4865" s="12" t="s">
        <v>6130</v>
      </c>
      <c r="D4865" s="5">
        <v>500000</v>
      </c>
      <c r="E4865" s="5">
        <v>6840</v>
      </c>
      <c r="F4865" s="5">
        <v>77121</v>
      </c>
      <c r="G4865" s="5"/>
    </row>
    <row r="4866" spans="1:7">
      <c r="A4866" s="4">
        <v>4865</v>
      </c>
      <c r="B4866" s="6" t="s">
        <v>970</v>
      </c>
      <c r="C4866" s="12" t="s">
        <v>6131</v>
      </c>
      <c r="D4866" s="5">
        <v>500000</v>
      </c>
      <c r="E4866" s="5">
        <v>4134</v>
      </c>
      <c r="F4866" s="5">
        <v>4134</v>
      </c>
      <c r="G4866" s="5"/>
    </row>
    <row r="4867" spans="1:7">
      <c r="A4867" s="4">
        <v>4866</v>
      </c>
      <c r="B4867" s="6">
        <v>41921</v>
      </c>
      <c r="C4867" s="12" t="s">
        <v>6132</v>
      </c>
      <c r="D4867" s="5">
        <v>500000</v>
      </c>
      <c r="E4867" s="5">
        <v>1822</v>
      </c>
      <c r="F4867" s="5">
        <v>1822</v>
      </c>
      <c r="G4867" s="5"/>
    </row>
    <row r="4868" spans="1:7">
      <c r="A4868" s="4">
        <v>4867</v>
      </c>
      <c r="B4868" s="6" t="s">
        <v>245</v>
      </c>
      <c r="C4868" s="12" t="s">
        <v>6133</v>
      </c>
      <c r="D4868" s="5">
        <v>500000</v>
      </c>
      <c r="E4868" s="5">
        <v>1778</v>
      </c>
      <c r="F4868" s="5">
        <v>1778</v>
      </c>
      <c r="G4868" s="5"/>
    </row>
    <row r="4869" spans="1:7">
      <c r="A4869" s="4">
        <v>4868</v>
      </c>
      <c r="B4869" s="6" t="s">
        <v>1772</v>
      </c>
      <c r="C4869" s="12" t="s">
        <v>6134</v>
      </c>
      <c r="D4869" s="5">
        <v>500000</v>
      </c>
      <c r="E4869" s="4">
        <v>0</v>
      </c>
      <c r="F4869" s="5">
        <v>3000000</v>
      </c>
      <c r="G4869" s="5"/>
    </row>
    <row r="4870" spans="1:7">
      <c r="A4870" s="4">
        <v>4869</v>
      </c>
      <c r="B4870" s="6">
        <v>41487</v>
      </c>
      <c r="C4870" s="12" t="s">
        <v>6135</v>
      </c>
      <c r="D4870" s="5">
        <v>500000</v>
      </c>
      <c r="E4870" s="4">
        <v>0</v>
      </c>
      <c r="F4870" s="5">
        <v>2141436</v>
      </c>
      <c r="G4870" s="5"/>
    </row>
    <row r="4871" spans="1:7">
      <c r="A4871" s="4">
        <v>4870</v>
      </c>
      <c r="B4871" s="6">
        <v>36933</v>
      </c>
      <c r="C4871" s="12" t="s">
        <v>6136</v>
      </c>
      <c r="D4871" s="5">
        <v>500000</v>
      </c>
      <c r="E4871" s="4">
        <v>0</v>
      </c>
      <c r="F4871" s="5">
        <v>7890</v>
      </c>
      <c r="G4871" s="5"/>
    </row>
    <row r="4872" spans="1:7">
      <c r="A4872" s="4">
        <v>4871</v>
      </c>
      <c r="B4872" s="6" t="s">
        <v>2484</v>
      </c>
      <c r="C4872" s="12" t="s">
        <v>6137</v>
      </c>
      <c r="D4872" s="5">
        <v>500000</v>
      </c>
      <c r="E4872" s="4">
        <v>0</v>
      </c>
      <c r="F4872" s="4">
        <v>0</v>
      </c>
    </row>
    <row r="4873" spans="1:7">
      <c r="A4873" s="4">
        <v>4872</v>
      </c>
      <c r="B4873" s="6">
        <v>40972</v>
      </c>
      <c r="C4873" s="12" t="s">
        <v>6138</v>
      </c>
      <c r="D4873" s="5">
        <v>500000</v>
      </c>
      <c r="E4873" s="4">
        <v>0</v>
      </c>
      <c r="F4873" s="4">
        <v>0</v>
      </c>
    </row>
    <row r="4874" spans="1:7">
      <c r="A4874" s="4">
        <v>4873</v>
      </c>
      <c r="B4874" s="6" t="s">
        <v>6139</v>
      </c>
      <c r="C4874" s="12" t="s">
        <v>6140</v>
      </c>
      <c r="D4874" s="5">
        <v>500000</v>
      </c>
      <c r="E4874" s="4">
        <v>0</v>
      </c>
      <c r="F4874" s="4">
        <v>0</v>
      </c>
    </row>
    <row r="4875" spans="1:7">
      <c r="A4875" s="4">
        <v>4874</v>
      </c>
      <c r="B4875" s="6" t="s">
        <v>3757</v>
      </c>
      <c r="C4875" s="12" t="s">
        <v>6141</v>
      </c>
      <c r="D4875" s="5">
        <v>500000</v>
      </c>
      <c r="E4875" s="4">
        <v>0</v>
      </c>
      <c r="F4875" s="4">
        <v>0</v>
      </c>
    </row>
    <row r="4876" spans="1:7">
      <c r="A4876" s="4">
        <v>4875</v>
      </c>
      <c r="B4876" s="6" t="s">
        <v>1976</v>
      </c>
      <c r="C4876" s="12" t="s">
        <v>6142</v>
      </c>
      <c r="D4876" s="5">
        <v>500000</v>
      </c>
      <c r="E4876" s="4">
        <v>0</v>
      </c>
      <c r="F4876" s="4">
        <v>0</v>
      </c>
    </row>
    <row r="4877" spans="1:7">
      <c r="A4877" s="4">
        <v>4876</v>
      </c>
      <c r="B4877" s="6" t="s">
        <v>612</v>
      </c>
      <c r="C4877" s="12" t="s">
        <v>6143</v>
      </c>
      <c r="D4877" s="5">
        <v>500000</v>
      </c>
      <c r="E4877" s="4">
        <v>0</v>
      </c>
      <c r="F4877" s="4">
        <v>0</v>
      </c>
    </row>
    <row r="4878" spans="1:7">
      <c r="A4878" s="4">
        <v>4877</v>
      </c>
      <c r="B4878" s="6">
        <v>42280</v>
      </c>
      <c r="C4878" s="12" t="s">
        <v>6144</v>
      </c>
      <c r="D4878" s="5">
        <v>500000</v>
      </c>
      <c r="E4878" s="4">
        <v>0</v>
      </c>
      <c r="F4878" s="4">
        <v>0</v>
      </c>
    </row>
    <row r="4879" spans="1:7">
      <c r="A4879" s="4">
        <v>4878</v>
      </c>
      <c r="B4879" s="6" t="s">
        <v>4564</v>
      </c>
      <c r="C4879" s="12" t="s">
        <v>6145</v>
      </c>
      <c r="D4879" s="5">
        <v>500000</v>
      </c>
      <c r="E4879" s="4">
        <v>0</v>
      </c>
      <c r="F4879" s="4">
        <v>0</v>
      </c>
    </row>
    <row r="4880" spans="1:7">
      <c r="A4880" s="4">
        <v>4879</v>
      </c>
      <c r="B4880" s="6" t="s">
        <v>1976</v>
      </c>
      <c r="C4880" s="12" t="s">
        <v>6146</v>
      </c>
      <c r="D4880" s="5">
        <v>500000</v>
      </c>
      <c r="E4880" s="4">
        <v>0</v>
      </c>
      <c r="F4880" s="4">
        <v>0</v>
      </c>
    </row>
    <row r="4881" spans="1:7">
      <c r="A4881" s="4">
        <v>4880</v>
      </c>
      <c r="B4881" s="6">
        <v>42279</v>
      </c>
      <c r="C4881" s="12" t="s">
        <v>6147</v>
      </c>
      <c r="D4881" s="5">
        <v>500000</v>
      </c>
      <c r="E4881" s="4">
        <v>0</v>
      </c>
      <c r="F4881" s="4">
        <v>0</v>
      </c>
    </row>
    <row r="4882" spans="1:7">
      <c r="A4882" s="4">
        <v>4881</v>
      </c>
      <c r="B4882" s="6" t="s">
        <v>828</v>
      </c>
      <c r="C4882" s="12" t="s">
        <v>6148</v>
      </c>
      <c r="D4882" s="5">
        <v>500000</v>
      </c>
      <c r="E4882" s="4">
        <v>0</v>
      </c>
      <c r="F4882" s="4">
        <v>0</v>
      </c>
    </row>
    <row r="4883" spans="1:7">
      <c r="A4883" s="4">
        <v>4882</v>
      </c>
      <c r="B4883" s="6" t="s">
        <v>1976</v>
      </c>
      <c r="C4883" s="12" t="s">
        <v>6149</v>
      </c>
      <c r="D4883" s="5">
        <v>500000</v>
      </c>
      <c r="E4883" s="4">
        <v>0</v>
      </c>
      <c r="F4883" s="4">
        <v>0</v>
      </c>
    </row>
    <row r="4884" spans="1:7">
      <c r="A4884" s="4">
        <v>4883</v>
      </c>
      <c r="B4884" s="6" t="s">
        <v>2489</v>
      </c>
      <c r="C4884" s="12" t="s">
        <v>6150</v>
      </c>
      <c r="D4884" s="5">
        <v>500000</v>
      </c>
      <c r="E4884" s="4">
        <v>0</v>
      </c>
      <c r="F4884" s="4">
        <v>0</v>
      </c>
    </row>
    <row r="4885" spans="1:7">
      <c r="A4885" s="4">
        <v>4884</v>
      </c>
      <c r="B4885" s="6" t="s">
        <v>6151</v>
      </c>
      <c r="C4885" s="12" t="s">
        <v>6152</v>
      </c>
      <c r="D4885" s="5">
        <v>500000</v>
      </c>
      <c r="E4885" s="4">
        <v>0</v>
      </c>
      <c r="F4885" s="4">
        <v>0</v>
      </c>
    </row>
    <row r="4886" spans="1:7">
      <c r="A4886" s="4">
        <v>4885</v>
      </c>
      <c r="B4886" s="6" t="s">
        <v>6153</v>
      </c>
      <c r="C4886" s="12" t="s">
        <v>3985</v>
      </c>
      <c r="D4886" s="5">
        <v>500000</v>
      </c>
      <c r="E4886" s="4">
        <v>0</v>
      </c>
      <c r="F4886" s="4">
        <v>0</v>
      </c>
    </row>
    <row r="4887" spans="1:7">
      <c r="A4887" s="4">
        <v>4886</v>
      </c>
      <c r="B4887" s="6">
        <v>42316</v>
      </c>
      <c r="C4887" s="12" t="s">
        <v>6154</v>
      </c>
      <c r="D4887" s="5">
        <v>500000</v>
      </c>
      <c r="E4887" s="4">
        <v>0</v>
      </c>
      <c r="F4887" s="4">
        <v>0</v>
      </c>
    </row>
    <row r="4888" spans="1:7">
      <c r="A4888" s="4">
        <v>4887</v>
      </c>
      <c r="B4888" s="6">
        <v>42016</v>
      </c>
      <c r="C4888" s="12" t="s">
        <v>6155</v>
      </c>
      <c r="D4888" s="5">
        <v>500000</v>
      </c>
      <c r="E4888" s="4">
        <v>0</v>
      </c>
      <c r="F4888" s="4">
        <v>0</v>
      </c>
    </row>
    <row r="4889" spans="1:7">
      <c r="A4889" s="4">
        <v>4888</v>
      </c>
      <c r="B4889" s="6" t="s">
        <v>2862</v>
      </c>
      <c r="C4889" s="12" t="s">
        <v>6156</v>
      </c>
      <c r="D4889" s="5">
        <v>500000</v>
      </c>
      <c r="E4889" s="4">
        <v>0</v>
      </c>
      <c r="F4889" s="4">
        <v>0</v>
      </c>
    </row>
    <row r="4890" spans="1:7">
      <c r="A4890" s="4">
        <v>4889</v>
      </c>
      <c r="B4890" s="6" t="s">
        <v>1976</v>
      </c>
      <c r="C4890" s="12" t="s">
        <v>6157</v>
      </c>
      <c r="D4890" s="5">
        <v>500000</v>
      </c>
      <c r="E4890" s="4">
        <v>0</v>
      </c>
      <c r="F4890" s="4">
        <v>0</v>
      </c>
    </row>
    <row r="4891" spans="1:7">
      <c r="A4891" s="4">
        <v>4890</v>
      </c>
      <c r="B4891" s="6" t="s">
        <v>815</v>
      </c>
      <c r="C4891" s="12" t="s">
        <v>6158</v>
      </c>
      <c r="D4891" s="5">
        <v>500000</v>
      </c>
      <c r="E4891" s="4">
        <v>0</v>
      </c>
      <c r="F4891" s="4">
        <v>0</v>
      </c>
    </row>
    <row r="4892" spans="1:7">
      <c r="A4892" s="4">
        <v>4891</v>
      </c>
      <c r="B4892" s="6">
        <v>42288</v>
      </c>
      <c r="C4892" s="12" t="s">
        <v>6159</v>
      </c>
      <c r="D4892" s="5">
        <v>500000</v>
      </c>
      <c r="E4892" s="4">
        <v>0</v>
      </c>
      <c r="F4892" s="4">
        <v>0</v>
      </c>
    </row>
    <row r="4893" spans="1:7">
      <c r="A4893" s="4">
        <v>4892</v>
      </c>
      <c r="B4893" s="6" t="s">
        <v>6160</v>
      </c>
      <c r="C4893" s="12" t="s">
        <v>6161</v>
      </c>
      <c r="D4893" s="5">
        <v>475000</v>
      </c>
      <c r="E4893" s="4">
        <v>0</v>
      </c>
      <c r="F4893" s="4">
        <v>0</v>
      </c>
    </row>
    <row r="4894" spans="1:7">
      <c r="A4894" s="4">
        <v>4893</v>
      </c>
      <c r="B4894" s="6" t="s">
        <v>781</v>
      </c>
      <c r="C4894" s="12" t="s">
        <v>6162</v>
      </c>
      <c r="D4894" s="5">
        <v>450000</v>
      </c>
      <c r="E4894" s="5">
        <v>107918810</v>
      </c>
      <c r="F4894" s="5">
        <v>194183034</v>
      </c>
      <c r="G4894" s="5"/>
    </row>
    <row r="4895" spans="1:7">
      <c r="A4895" s="4">
        <v>4894</v>
      </c>
      <c r="B4895" s="6">
        <v>33239</v>
      </c>
      <c r="C4895" s="12" t="s">
        <v>6163</v>
      </c>
      <c r="D4895" s="5">
        <v>450000</v>
      </c>
      <c r="E4895" s="5">
        <v>2712293</v>
      </c>
      <c r="F4895" s="5">
        <v>2712293</v>
      </c>
      <c r="G4895" s="5"/>
    </row>
    <row r="4896" spans="1:7">
      <c r="A4896" s="4">
        <v>4895</v>
      </c>
      <c r="B4896" s="6" t="s">
        <v>839</v>
      </c>
      <c r="C4896" s="12" t="s">
        <v>6164</v>
      </c>
      <c r="D4896" s="5">
        <v>450000</v>
      </c>
      <c r="E4896" s="5">
        <v>2075743</v>
      </c>
      <c r="F4896" s="5">
        <v>4243996</v>
      </c>
      <c r="G4896" s="5"/>
    </row>
    <row r="4897" spans="1:7">
      <c r="A4897" s="4">
        <v>4896</v>
      </c>
      <c r="B4897" s="6" t="s">
        <v>1494</v>
      </c>
      <c r="C4897" s="12" t="s">
        <v>6165</v>
      </c>
      <c r="D4897" s="5">
        <v>450000</v>
      </c>
      <c r="E4897" s="5">
        <v>410919</v>
      </c>
      <c r="F4897" s="5">
        <v>450349</v>
      </c>
      <c r="G4897" s="5"/>
    </row>
    <row r="4898" spans="1:7">
      <c r="A4898" s="4">
        <v>4897</v>
      </c>
      <c r="B4898" s="6">
        <v>39029</v>
      </c>
      <c r="C4898" s="12" t="s">
        <v>6166</v>
      </c>
      <c r="D4898" s="5">
        <v>450000</v>
      </c>
      <c r="E4898" s="5">
        <v>379418</v>
      </c>
      <c r="F4898" s="5">
        <v>1297745</v>
      </c>
      <c r="G4898" s="5"/>
    </row>
    <row r="4899" spans="1:7">
      <c r="A4899" s="4">
        <v>4898</v>
      </c>
      <c r="B4899" s="6" t="s">
        <v>184</v>
      </c>
      <c r="C4899" s="12" t="s">
        <v>6167</v>
      </c>
      <c r="D4899" s="5">
        <v>450000</v>
      </c>
      <c r="E4899" s="5">
        <v>41260</v>
      </c>
      <c r="F4899" s="5">
        <v>42503</v>
      </c>
      <c r="G4899" s="5"/>
    </row>
    <row r="4900" spans="1:7">
      <c r="A4900" s="4">
        <v>4899</v>
      </c>
      <c r="B4900" s="6">
        <v>39696</v>
      </c>
      <c r="C4900" s="12" t="s">
        <v>6168</v>
      </c>
      <c r="D4900" s="5">
        <v>450000</v>
      </c>
      <c r="E4900" s="5">
        <v>13804</v>
      </c>
      <c r="F4900" s="5">
        <v>22623</v>
      </c>
      <c r="G4900" s="5"/>
    </row>
    <row r="4901" spans="1:7">
      <c r="A4901" s="4">
        <v>4900</v>
      </c>
      <c r="B4901" s="6">
        <v>41950</v>
      </c>
      <c r="C4901" s="12" t="s">
        <v>6169</v>
      </c>
      <c r="D4901" s="5">
        <v>450000</v>
      </c>
      <c r="E4901" s="5">
        <v>13486</v>
      </c>
      <c r="F4901" s="5">
        <v>13486</v>
      </c>
      <c r="G4901" s="5"/>
    </row>
    <row r="4902" spans="1:7">
      <c r="A4902" s="4">
        <v>4901</v>
      </c>
      <c r="B4902" s="6">
        <v>41646</v>
      </c>
      <c r="C4902" s="12" t="s">
        <v>6170</v>
      </c>
      <c r="D4902" s="5">
        <v>450000</v>
      </c>
      <c r="E4902" s="4">
        <v>0</v>
      </c>
      <c r="F4902" s="4">
        <v>0</v>
      </c>
    </row>
    <row r="4903" spans="1:7">
      <c r="A4903" s="4">
        <v>4902</v>
      </c>
      <c r="B4903" s="6" t="s">
        <v>1976</v>
      </c>
      <c r="C4903" s="12" t="s">
        <v>6171</v>
      </c>
      <c r="D4903" s="5">
        <v>450000</v>
      </c>
      <c r="E4903" s="4">
        <v>0</v>
      </c>
      <c r="F4903" s="4">
        <v>0</v>
      </c>
    </row>
    <row r="4904" spans="1:7">
      <c r="A4904" s="4">
        <v>4903</v>
      </c>
      <c r="B4904" s="6">
        <v>12300</v>
      </c>
      <c r="C4904" s="12" t="s">
        <v>6172</v>
      </c>
      <c r="D4904" s="5">
        <v>439000</v>
      </c>
      <c r="E4904" s="5">
        <v>1438000</v>
      </c>
      <c r="F4904" s="5">
        <v>2281000</v>
      </c>
      <c r="G4904" s="5"/>
    </row>
    <row r="4905" spans="1:7">
      <c r="A4905" s="4">
        <v>4904</v>
      </c>
      <c r="B4905" s="6">
        <v>32940</v>
      </c>
      <c r="C4905" s="12" t="s">
        <v>6173</v>
      </c>
      <c r="D4905" s="5">
        <v>430000</v>
      </c>
      <c r="E4905" s="5">
        <v>2938000</v>
      </c>
      <c r="F4905" s="5">
        <v>2938000</v>
      </c>
      <c r="G4905" s="5"/>
    </row>
    <row r="4906" spans="1:7">
      <c r="A4906" s="4">
        <v>4905</v>
      </c>
      <c r="B4906" s="6" t="s">
        <v>3049</v>
      </c>
      <c r="C4906" s="12" t="s">
        <v>6174</v>
      </c>
      <c r="D4906" s="5">
        <v>425000</v>
      </c>
      <c r="E4906" s="5">
        <v>12604</v>
      </c>
      <c r="F4906" s="5">
        <v>12604</v>
      </c>
      <c r="G4906" s="5"/>
    </row>
    <row r="4907" spans="1:7">
      <c r="A4907" s="4">
        <v>4906</v>
      </c>
      <c r="B4907" s="6" t="s">
        <v>1811</v>
      </c>
      <c r="C4907" s="12" t="s">
        <v>6175</v>
      </c>
      <c r="D4907" s="5">
        <v>420000</v>
      </c>
      <c r="E4907" s="5">
        <v>258384</v>
      </c>
      <c r="F4907" s="5">
        <v>435168</v>
      </c>
      <c r="G4907" s="5"/>
    </row>
    <row r="4908" spans="1:7">
      <c r="A4908" s="4">
        <v>4907</v>
      </c>
      <c r="B4908" s="6">
        <v>38297</v>
      </c>
      <c r="C4908" s="12" t="s">
        <v>6176</v>
      </c>
      <c r="D4908" s="5">
        <v>400000</v>
      </c>
      <c r="E4908" s="5">
        <v>44540956</v>
      </c>
      <c r="F4908" s="5">
        <v>46122713</v>
      </c>
      <c r="G4908" s="5"/>
    </row>
    <row r="4909" spans="1:7">
      <c r="A4909" s="4">
        <v>4908</v>
      </c>
      <c r="B4909" s="6">
        <v>27672</v>
      </c>
      <c r="C4909" s="12" t="s">
        <v>6177</v>
      </c>
      <c r="D4909" s="5">
        <v>400000</v>
      </c>
      <c r="E4909" s="5">
        <v>3427696</v>
      </c>
      <c r="F4909" s="5">
        <v>5028948</v>
      </c>
      <c r="G4909" s="5"/>
    </row>
    <row r="4910" spans="1:7">
      <c r="A4910" s="4">
        <v>4909</v>
      </c>
      <c r="B4910" s="6">
        <v>38756</v>
      </c>
      <c r="C4910" s="12" t="s">
        <v>6178</v>
      </c>
      <c r="D4910" s="5">
        <v>400000</v>
      </c>
      <c r="E4910" s="5">
        <v>1692693</v>
      </c>
      <c r="F4910" s="5">
        <v>2797199</v>
      </c>
      <c r="G4910" s="5"/>
    </row>
    <row r="4911" spans="1:7">
      <c r="A4911" s="4">
        <v>4910</v>
      </c>
      <c r="B4911" s="6" t="s">
        <v>1935</v>
      </c>
      <c r="C4911" s="12" t="s">
        <v>6179</v>
      </c>
      <c r="D4911" s="5">
        <v>400000</v>
      </c>
      <c r="E4911" s="5">
        <v>1293295</v>
      </c>
      <c r="F4911" s="5">
        <v>1600566</v>
      </c>
      <c r="G4911" s="5"/>
    </row>
    <row r="4912" spans="1:7">
      <c r="A4912" s="4">
        <v>4911</v>
      </c>
      <c r="B4912" s="6" t="s">
        <v>1347</v>
      </c>
      <c r="C4912" s="12" t="s">
        <v>6180</v>
      </c>
      <c r="D4912" s="5">
        <v>400000</v>
      </c>
      <c r="E4912" s="5">
        <v>655538</v>
      </c>
      <c r="F4912" s="5">
        <v>655538</v>
      </c>
      <c r="G4912" s="5"/>
    </row>
    <row r="4913" spans="1:7">
      <c r="A4913" s="4">
        <v>4912</v>
      </c>
      <c r="B4913" s="6">
        <v>38148</v>
      </c>
      <c r="C4913" s="12" t="s">
        <v>6181</v>
      </c>
      <c r="D4913" s="5">
        <v>400000</v>
      </c>
      <c r="E4913" s="5">
        <v>592014</v>
      </c>
      <c r="F4913" s="5">
        <v>1162014</v>
      </c>
      <c r="G4913" s="5"/>
    </row>
    <row r="4914" spans="1:7">
      <c r="A4914" s="4">
        <v>4913</v>
      </c>
      <c r="B4914" s="6" t="s">
        <v>1136</v>
      </c>
      <c r="C4914" s="12" t="s">
        <v>6182</v>
      </c>
      <c r="D4914" s="5">
        <v>400000</v>
      </c>
      <c r="E4914" s="5">
        <v>433588</v>
      </c>
      <c r="F4914" s="5">
        <v>433588</v>
      </c>
      <c r="G4914" s="5"/>
    </row>
    <row r="4915" spans="1:7">
      <c r="A4915" s="4">
        <v>4914</v>
      </c>
      <c r="B4915" s="6">
        <v>30317</v>
      </c>
      <c r="C4915" s="12" t="s">
        <v>6183</v>
      </c>
      <c r="D4915" s="5">
        <v>400000</v>
      </c>
      <c r="E4915" s="5">
        <v>126387</v>
      </c>
      <c r="F4915" s="5">
        <v>126387</v>
      </c>
      <c r="G4915" s="5"/>
    </row>
    <row r="4916" spans="1:7">
      <c r="A4916" s="4">
        <v>4915</v>
      </c>
      <c r="B4916" s="6" t="s">
        <v>4233</v>
      </c>
      <c r="C4916" s="12" t="s">
        <v>6184</v>
      </c>
      <c r="D4916" s="5">
        <v>400000</v>
      </c>
      <c r="E4916" s="5">
        <v>89134</v>
      </c>
      <c r="F4916" s="5">
        <v>89134</v>
      </c>
      <c r="G4916" s="5"/>
    </row>
    <row r="4917" spans="1:7">
      <c r="A4917" s="4">
        <v>4916</v>
      </c>
      <c r="B4917" s="6" t="s">
        <v>484</v>
      </c>
      <c r="C4917" s="12" t="s">
        <v>6185</v>
      </c>
      <c r="D4917" s="5">
        <v>400000</v>
      </c>
      <c r="E4917" s="5">
        <v>44452</v>
      </c>
      <c r="F4917" s="5">
        <v>44452</v>
      </c>
      <c r="G4917" s="5"/>
    </row>
    <row r="4918" spans="1:7">
      <c r="A4918" s="4">
        <v>4917</v>
      </c>
      <c r="B4918" s="6">
        <v>38272</v>
      </c>
      <c r="C4918" s="12" t="s">
        <v>6186</v>
      </c>
      <c r="D4918" s="5">
        <v>400000</v>
      </c>
      <c r="E4918" s="5">
        <v>31425</v>
      </c>
      <c r="F4918" s="5">
        <v>31425</v>
      </c>
      <c r="G4918" s="5"/>
    </row>
    <row r="4919" spans="1:7">
      <c r="A4919" s="4">
        <v>4918</v>
      </c>
      <c r="B4919" s="6" t="s">
        <v>6187</v>
      </c>
      <c r="C4919" s="12" t="s">
        <v>6188</v>
      </c>
      <c r="D4919" s="5">
        <v>400000</v>
      </c>
      <c r="E4919" s="4">
        <v>423</v>
      </c>
      <c r="F4919" s="4">
        <v>423</v>
      </c>
    </row>
    <row r="4920" spans="1:7">
      <c r="A4920" s="4">
        <v>4919</v>
      </c>
      <c r="B4920" s="6">
        <v>31416</v>
      </c>
      <c r="C4920" s="12" t="s">
        <v>6189</v>
      </c>
      <c r="D4920" s="5">
        <v>400000</v>
      </c>
      <c r="E4920" s="4">
        <v>0</v>
      </c>
      <c r="F4920" s="4">
        <v>0</v>
      </c>
    </row>
    <row r="4921" spans="1:7">
      <c r="A4921" s="4">
        <v>4920</v>
      </c>
      <c r="B4921" s="6">
        <v>38453</v>
      </c>
      <c r="C4921" s="12" t="s">
        <v>6190</v>
      </c>
      <c r="D4921" s="5">
        <v>400000</v>
      </c>
      <c r="E4921" s="4">
        <v>0</v>
      </c>
      <c r="F4921" s="4">
        <v>0</v>
      </c>
    </row>
    <row r="4922" spans="1:7">
      <c r="A4922" s="4">
        <v>4921</v>
      </c>
      <c r="B4922" s="6" t="s">
        <v>1976</v>
      </c>
      <c r="C4922" s="12" t="s">
        <v>6191</v>
      </c>
      <c r="D4922" s="5">
        <v>400000</v>
      </c>
      <c r="E4922" s="4">
        <v>0</v>
      </c>
      <c r="F4922" s="4">
        <v>0</v>
      </c>
    </row>
    <row r="4923" spans="1:7">
      <c r="A4923" s="4">
        <v>4922</v>
      </c>
      <c r="B4923" s="6" t="s">
        <v>6192</v>
      </c>
      <c r="C4923" s="12" t="s">
        <v>6193</v>
      </c>
      <c r="D4923" s="5">
        <v>400000</v>
      </c>
      <c r="E4923" s="4">
        <v>0</v>
      </c>
      <c r="F4923" s="4">
        <v>0</v>
      </c>
    </row>
    <row r="4924" spans="1:7">
      <c r="A4924" s="4">
        <v>4923</v>
      </c>
      <c r="B4924" s="6">
        <v>5974</v>
      </c>
      <c r="C4924" s="12" t="s">
        <v>6194</v>
      </c>
      <c r="D4924" s="5">
        <v>385907</v>
      </c>
      <c r="E4924" s="4">
        <v>0</v>
      </c>
      <c r="F4924" s="4">
        <v>0</v>
      </c>
    </row>
    <row r="4925" spans="1:7">
      <c r="A4925" s="4">
        <v>4924</v>
      </c>
      <c r="B4925" s="6">
        <v>10595</v>
      </c>
      <c r="C4925" s="12" t="s">
        <v>6195</v>
      </c>
      <c r="D4925" s="5">
        <v>379000</v>
      </c>
      <c r="E4925" s="5">
        <v>2800000</v>
      </c>
      <c r="F4925" s="5">
        <v>4358000</v>
      </c>
      <c r="G4925" s="5"/>
    </row>
    <row r="4926" spans="1:7">
      <c r="A4926" s="4">
        <v>4925</v>
      </c>
      <c r="B4926" s="6" t="s">
        <v>4601</v>
      </c>
      <c r="C4926" s="12" t="s">
        <v>6196</v>
      </c>
      <c r="D4926" s="5">
        <v>375000</v>
      </c>
      <c r="E4926" s="5">
        <v>2400000</v>
      </c>
      <c r="F4926" s="5">
        <v>29400000</v>
      </c>
      <c r="G4926" s="5"/>
    </row>
    <row r="4927" spans="1:7">
      <c r="A4927" s="4">
        <v>4926</v>
      </c>
      <c r="B4927" s="6" t="s">
        <v>3707</v>
      </c>
      <c r="C4927" s="12" t="s">
        <v>6197</v>
      </c>
      <c r="D4927" s="5">
        <v>375000</v>
      </c>
      <c r="E4927" s="5">
        <v>617172</v>
      </c>
      <c r="F4927" s="5">
        <v>617172</v>
      </c>
      <c r="G4927" s="5"/>
    </row>
    <row r="4928" spans="1:7">
      <c r="A4928" s="4">
        <v>4927</v>
      </c>
      <c r="B4928" s="6">
        <v>29221</v>
      </c>
      <c r="C4928" s="12" t="s">
        <v>6198</v>
      </c>
      <c r="D4928" s="5">
        <v>350000</v>
      </c>
      <c r="E4928" s="5">
        <v>10000000</v>
      </c>
      <c r="F4928" s="5">
        <v>10000000</v>
      </c>
      <c r="G4928" s="5"/>
    </row>
    <row r="4929" spans="1:7">
      <c r="A4929" s="4">
        <v>4928</v>
      </c>
      <c r="B4929" s="6">
        <v>31778</v>
      </c>
      <c r="C4929" s="12" t="s">
        <v>6199</v>
      </c>
      <c r="D4929" s="5">
        <v>350000</v>
      </c>
      <c r="E4929" s="5">
        <v>4000000</v>
      </c>
      <c r="F4929" s="5">
        <v>4000000</v>
      </c>
      <c r="G4929" s="5"/>
    </row>
    <row r="4930" spans="1:7">
      <c r="A4930" s="4">
        <v>4929</v>
      </c>
      <c r="B4930" s="6">
        <v>38571</v>
      </c>
      <c r="C4930" s="12" t="s">
        <v>6200</v>
      </c>
      <c r="D4930" s="5">
        <v>350000</v>
      </c>
      <c r="E4930" s="5">
        <v>1531154</v>
      </c>
      <c r="F4930" s="5">
        <v>1772979</v>
      </c>
      <c r="G4930" s="5"/>
    </row>
    <row r="4931" spans="1:7">
      <c r="A4931" s="4">
        <v>4930</v>
      </c>
      <c r="B4931" s="6">
        <v>40187</v>
      </c>
      <c r="C4931" s="12" t="s">
        <v>6201</v>
      </c>
      <c r="D4931" s="5">
        <v>350000</v>
      </c>
      <c r="E4931" s="5">
        <v>246574</v>
      </c>
      <c r="F4931" s="5">
        <v>310891</v>
      </c>
      <c r="G4931" s="5"/>
    </row>
    <row r="4932" spans="1:7">
      <c r="A4932" s="4">
        <v>4931</v>
      </c>
      <c r="B4932" s="6" t="s">
        <v>6202</v>
      </c>
      <c r="C4932" s="12" t="s">
        <v>6203</v>
      </c>
      <c r="D4932" s="5">
        <v>350000</v>
      </c>
      <c r="E4932" s="5">
        <v>84689</v>
      </c>
      <c r="F4932" s="5">
        <v>84689</v>
      </c>
      <c r="G4932" s="5"/>
    </row>
    <row r="4933" spans="1:7">
      <c r="A4933" s="4">
        <v>4932</v>
      </c>
      <c r="B4933" s="6" t="s">
        <v>479</v>
      </c>
      <c r="C4933" s="12" t="s">
        <v>6204</v>
      </c>
      <c r="D4933" s="5">
        <v>350000</v>
      </c>
      <c r="E4933" s="5">
        <v>9118</v>
      </c>
      <c r="F4933" s="5">
        <v>9118</v>
      </c>
      <c r="G4933" s="5"/>
    </row>
    <row r="4934" spans="1:7">
      <c r="A4934" s="4">
        <v>4933</v>
      </c>
      <c r="B4934" s="6">
        <v>40090</v>
      </c>
      <c r="C4934" s="12" t="s">
        <v>6205</v>
      </c>
      <c r="D4934" s="5">
        <v>350000</v>
      </c>
      <c r="E4934" s="4">
        <v>0</v>
      </c>
      <c r="F4934" s="4">
        <v>0</v>
      </c>
    </row>
    <row r="4935" spans="1:7">
      <c r="A4935" s="4">
        <v>4934</v>
      </c>
      <c r="B4935" s="6" t="s">
        <v>5694</v>
      </c>
      <c r="C4935" s="12" t="s">
        <v>6206</v>
      </c>
      <c r="D4935" s="5">
        <v>350000</v>
      </c>
      <c r="E4935" s="4">
        <v>0</v>
      </c>
      <c r="F4935" s="4">
        <v>0</v>
      </c>
    </row>
    <row r="4936" spans="1:7">
      <c r="A4936" s="4">
        <v>4935</v>
      </c>
      <c r="B4936" s="6" t="s">
        <v>6207</v>
      </c>
      <c r="C4936" s="12" t="s">
        <v>6208</v>
      </c>
      <c r="D4936" s="5">
        <v>340000</v>
      </c>
      <c r="E4936" s="4">
        <v>0</v>
      </c>
      <c r="F4936" s="4">
        <v>0</v>
      </c>
    </row>
    <row r="4937" spans="1:7">
      <c r="A4937" s="4">
        <v>4936</v>
      </c>
      <c r="B4937" s="6" t="s">
        <v>6209</v>
      </c>
      <c r="C4937" s="12" t="s">
        <v>3603</v>
      </c>
      <c r="D4937" s="5">
        <v>325000</v>
      </c>
      <c r="E4937" s="5">
        <v>47000000</v>
      </c>
      <c r="F4937" s="5">
        <v>70000000</v>
      </c>
      <c r="G4937" s="5"/>
    </row>
    <row r="4938" spans="1:7">
      <c r="A4938" s="4">
        <v>4937</v>
      </c>
      <c r="B4938" s="6">
        <v>12420</v>
      </c>
      <c r="C4938" s="12" t="s">
        <v>6210</v>
      </c>
      <c r="D4938" s="5">
        <v>325000</v>
      </c>
      <c r="E4938" s="5">
        <v>2500000</v>
      </c>
      <c r="F4938" s="5">
        <v>2500000</v>
      </c>
      <c r="G4938" s="5"/>
    </row>
    <row r="4939" spans="1:7">
      <c r="A4939" s="4">
        <v>4938</v>
      </c>
      <c r="B4939" s="6" t="s">
        <v>842</v>
      </c>
      <c r="C4939" s="12" t="s">
        <v>6211</v>
      </c>
      <c r="D4939" s="5">
        <v>323000</v>
      </c>
      <c r="E4939" s="5">
        <v>110248</v>
      </c>
      <c r="F4939" s="5">
        <v>1373407</v>
      </c>
      <c r="G4939" s="5"/>
    </row>
    <row r="4940" spans="1:7">
      <c r="A4940" s="4">
        <v>4939</v>
      </c>
      <c r="B4940" s="6" t="s">
        <v>515</v>
      </c>
      <c r="C4940" s="12" t="s">
        <v>6212</v>
      </c>
      <c r="D4940" s="5">
        <v>312000</v>
      </c>
      <c r="E4940" s="5">
        <v>1350248</v>
      </c>
      <c r="F4940" s="5">
        <v>1788168</v>
      </c>
      <c r="G4940" s="5"/>
    </row>
    <row r="4941" spans="1:7">
      <c r="A4941" s="4">
        <v>4940</v>
      </c>
      <c r="B4941" s="6" t="s">
        <v>302</v>
      </c>
      <c r="C4941" s="12" t="s">
        <v>6213</v>
      </c>
      <c r="D4941" s="5">
        <v>300000</v>
      </c>
      <c r="E4941" s="5">
        <v>7718961</v>
      </c>
      <c r="F4941" s="5">
        <v>7808524</v>
      </c>
      <c r="G4941" s="5"/>
    </row>
    <row r="4942" spans="1:7">
      <c r="A4942" s="4">
        <v>4941</v>
      </c>
      <c r="B4942" s="6">
        <v>36802</v>
      </c>
      <c r="C4942" s="12" t="s">
        <v>6214</v>
      </c>
      <c r="D4942" s="5">
        <v>300000</v>
      </c>
      <c r="E4942" s="5">
        <v>2637726</v>
      </c>
      <c r="F4942" s="5">
        <v>2652515</v>
      </c>
      <c r="G4942" s="5"/>
    </row>
    <row r="4943" spans="1:7">
      <c r="A4943" s="4">
        <v>4942</v>
      </c>
      <c r="B4943" s="6" t="s">
        <v>3487</v>
      </c>
      <c r="C4943" s="12" t="s">
        <v>6215</v>
      </c>
      <c r="D4943" s="5">
        <v>300000</v>
      </c>
      <c r="E4943" s="5">
        <v>2528664</v>
      </c>
      <c r="F4943" s="5">
        <v>3571253</v>
      </c>
      <c r="G4943" s="5"/>
    </row>
    <row r="4944" spans="1:7">
      <c r="A4944" s="4">
        <v>4943</v>
      </c>
      <c r="B4944" s="6" t="s">
        <v>1010</v>
      </c>
      <c r="C4944" s="12" t="s">
        <v>6216</v>
      </c>
      <c r="D4944" s="5">
        <v>300000</v>
      </c>
      <c r="E4944" s="5">
        <v>1652472</v>
      </c>
      <c r="F4944" s="5">
        <v>2525984</v>
      </c>
      <c r="G4944" s="5"/>
    </row>
    <row r="4945" spans="1:7">
      <c r="A4945" s="4">
        <v>4944</v>
      </c>
      <c r="B4945" s="6">
        <v>39733</v>
      </c>
      <c r="C4945" s="12" t="s">
        <v>6217</v>
      </c>
      <c r="D4945" s="5">
        <v>300000</v>
      </c>
      <c r="E4945" s="5">
        <v>865695</v>
      </c>
      <c r="F4945" s="5">
        <v>1416046</v>
      </c>
      <c r="G4945" s="5"/>
    </row>
    <row r="4946" spans="1:7">
      <c r="A4946" s="4">
        <v>4945</v>
      </c>
      <c r="B4946" s="6">
        <v>36108</v>
      </c>
      <c r="C4946" s="12" t="s">
        <v>6218</v>
      </c>
      <c r="D4946" s="5">
        <v>300000</v>
      </c>
      <c r="E4946" s="5">
        <v>373615</v>
      </c>
      <c r="F4946" s="5">
        <v>373615</v>
      </c>
      <c r="G4946" s="5"/>
    </row>
    <row r="4947" spans="1:7">
      <c r="A4947" s="4">
        <v>4946</v>
      </c>
      <c r="B4947" s="6" t="s">
        <v>1846</v>
      </c>
      <c r="C4947" s="12" t="s">
        <v>6219</v>
      </c>
      <c r="D4947" s="5">
        <v>300000</v>
      </c>
      <c r="E4947" s="5">
        <v>255923</v>
      </c>
      <c r="F4947" s="5">
        <v>399908</v>
      </c>
      <c r="G4947" s="5"/>
    </row>
    <row r="4948" spans="1:7">
      <c r="A4948" s="4">
        <v>4947</v>
      </c>
      <c r="B4948" s="6" t="s">
        <v>210</v>
      </c>
      <c r="C4948" s="12" t="s">
        <v>6220</v>
      </c>
      <c r="D4948" s="5">
        <v>300000</v>
      </c>
      <c r="E4948" s="5">
        <v>87264</v>
      </c>
      <c r="F4948" s="5">
        <v>87264</v>
      </c>
      <c r="G4948" s="5"/>
    </row>
    <row r="4949" spans="1:7">
      <c r="A4949" s="4">
        <v>4948</v>
      </c>
      <c r="B4949" s="6" t="s">
        <v>377</v>
      </c>
      <c r="C4949" s="12" t="s">
        <v>6221</v>
      </c>
      <c r="D4949" s="5">
        <v>300000</v>
      </c>
      <c r="E4949" s="5">
        <v>70807</v>
      </c>
      <c r="F4949" s="5">
        <v>70807</v>
      </c>
      <c r="G4949" s="5"/>
    </row>
    <row r="4950" spans="1:7">
      <c r="A4950" s="4">
        <v>4949</v>
      </c>
      <c r="B4950" s="6">
        <v>40850</v>
      </c>
      <c r="C4950" s="12" t="s">
        <v>6222</v>
      </c>
      <c r="D4950" s="5">
        <v>300000</v>
      </c>
      <c r="E4950" s="5">
        <v>39475</v>
      </c>
      <c r="F4950" s="5">
        <v>39475</v>
      </c>
      <c r="G4950" s="5"/>
    </row>
    <row r="4951" spans="1:7">
      <c r="A4951" s="4">
        <v>4950</v>
      </c>
      <c r="B4951" s="6">
        <v>39055</v>
      </c>
      <c r="C4951" s="12" t="s">
        <v>6223</v>
      </c>
      <c r="D4951" s="5">
        <v>300000</v>
      </c>
      <c r="E4951" s="5">
        <v>33312</v>
      </c>
      <c r="F4951" s="5">
        <v>33312</v>
      </c>
      <c r="G4951" s="5"/>
    </row>
    <row r="4952" spans="1:7">
      <c r="A4952" s="4">
        <v>4951</v>
      </c>
      <c r="B4952" s="6">
        <v>41163</v>
      </c>
      <c r="C4952" s="12" t="s">
        <v>6224</v>
      </c>
      <c r="D4952" s="5">
        <v>300000</v>
      </c>
      <c r="E4952" s="5">
        <v>17241</v>
      </c>
      <c r="F4952" s="5">
        <v>17241</v>
      </c>
      <c r="G4952" s="5"/>
    </row>
    <row r="4953" spans="1:7">
      <c r="A4953" s="4">
        <v>4952</v>
      </c>
      <c r="B4953" s="6" t="s">
        <v>387</v>
      </c>
      <c r="C4953" s="12" t="s">
        <v>6225</v>
      </c>
      <c r="D4953" s="5">
        <v>300000</v>
      </c>
      <c r="E4953" s="5">
        <v>16892</v>
      </c>
      <c r="F4953" s="5">
        <v>2066892</v>
      </c>
      <c r="G4953" s="5"/>
    </row>
    <row r="4954" spans="1:7">
      <c r="A4954" s="4">
        <v>4953</v>
      </c>
      <c r="B4954" s="6">
        <v>35984</v>
      </c>
      <c r="C4954" s="12" t="s">
        <v>6226</v>
      </c>
      <c r="D4954" s="5">
        <v>300000</v>
      </c>
      <c r="E4954" s="5">
        <v>10876</v>
      </c>
      <c r="F4954" s="5">
        <v>10876</v>
      </c>
      <c r="G4954" s="5"/>
    </row>
    <row r="4955" spans="1:7">
      <c r="A4955" s="4">
        <v>4954</v>
      </c>
      <c r="B4955" s="6">
        <v>38508</v>
      </c>
      <c r="C4955" s="12" t="s">
        <v>6227</v>
      </c>
      <c r="D4955" s="5">
        <v>300000</v>
      </c>
      <c r="E4955" s="5">
        <v>10514</v>
      </c>
      <c r="F4955" s="5">
        <v>10514</v>
      </c>
      <c r="G4955" s="5"/>
    </row>
    <row r="4956" spans="1:7">
      <c r="A4956" s="4">
        <v>4955</v>
      </c>
      <c r="B4956" s="6" t="s">
        <v>331</v>
      </c>
      <c r="C4956" s="12" t="s">
        <v>6228</v>
      </c>
      <c r="D4956" s="5">
        <v>300000</v>
      </c>
      <c r="E4956" s="5">
        <v>3496</v>
      </c>
      <c r="F4956" s="5">
        <v>3496</v>
      </c>
      <c r="G4956" s="5"/>
    </row>
    <row r="4957" spans="1:7">
      <c r="A4957" s="4">
        <v>4956</v>
      </c>
      <c r="B4957" s="6" t="s">
        <v>794</v>
      </c>
      <c r="C4957" s="12" t="s">
        <v>6229</v>
      </c>
      <c r="D4957" s="5">
        <v>300000</v>
      </c>
      <c r="E4957" s="5">
        <v>1711</v>
      </c>
      <c r="F4957" s="5">
        <v>1711</v>
      </c>
      <c r="G4957" s="5"/>
    </row>
    <row r="4958" spans="1:7">
      <c r="A4958" s="4">
        <v>4957</v>
      </c>
      <c r="B4958" s="6" t="s">
        <v>2990</v>
      </c>
      <c r="C4958" s="12" t="s">
        <v>6230</v>
      </c>
      <c r="D4958" s="5">
        <v>300000</v>
      </c>
      <c r="E4958" s="4">
        <v>0</v>
      </c>
      <c r="F4958" s="5">
        <v>177507</v>
      </c>
      <c r="G4958" s="5"/>
    </row>
    <row r="4959" spans="1:7">
      <c r="A4959" s="4">
        <v>4958</v>
      </c>
      <c r="B4959" s="6">
        <v>27398</v>
      </c>
      <c r="C4959" s="12" t="s">
        <v>6231</v>
      </c>
      <c r="D4959" s="5">
        <v>300000</v>
      </c>
      <c r="E4959" s="4">
        <v>0</v>
      </c>
      <c r="F4959" s="4">
        <v>0</v>
      </c>
    </row>
    <row r="4960" spans="1:7">
      <c r="A4960" s="4">
        <v>4959</v>
      </c>
      <c r="B4960" s="6">
        <v>40975</v>
      </c>
      <c r="C4960" s="12" t="s">
        <v>6232</v>
      </c>
      <c r="D4960" s="5">
        <v>300000</v>
      </c>
      <c r="E4960" s="4">
        <v>0</v>
      </c>
      <c r="F4960" s="4">
        <v>0</v>
      </c>
    </row>
    <row r="4961" spans="1:7">
      <c r="A4961" s="4">
        <v>4960</v>
      </c>
      <c r="B4961" s="6">
        <v>41463</v>
      </c>
      <c r="C4961" s="12" t="s">
        <v>6233</v>
      </c>
      <c r="D4961" s="5">
        <v>300000</v>
      </c>
      <c r="E4961" s="4">
        <v>0</v>
      </c>
      <c r="F4961" s="4">
        <v>0</v>
      </c>
    </row>
    <row r="4962" spans="1:7">
      <c r="A4962" s="4">
        <v>4961</v>
      </c>
      <c r="B4962" s="6">
        <v>42280</v>
      </c>
      <c r="C4962" s="12" t="s">
        <v>6234</v>
      </c>
      <c r="D4962" s="5">
        <v>300000</v>
      </c>
      <c r="E4962" s="4">
        <v>0</v>
      </c>
      <c r="F4962" s="4">
        <v>0</v>
      </c>
    </row>
    <row r="4963" spans="1:7">
      <c r="A4963" s="4">
        <v>4962</v>
      </c>
      <c r="B4963" s="6" t="s">
        <v>815</v>
      </c>
      <c r="C4963" s="12" t="s">
        <v>6235</v>
      </c>
      <c r="D4963" s="5">
        <v>300000</v>
      </c>
      <c r="E4963" s="4">
        <v>0</v>
      </c>
      <c r="F4963" s="4">
        <v>0</v>
      </c>
    </row>
    <row r="4964" spans="1:7">
      <c r="A4964" s="4">
        <v>4963</v>
      </c>
      <c r="B4964" s="6" t="s">
        <v>2484</v>
      </c>
      <c r="C4964" s="12" t="s">
        <v>6236</v>
      </c>
      <c r="D4964" s="5">
        <v>300000</v>
      </c>
      <c r="E4964" s="4">
        <v>0</v>
      </c>
      <c r="F4964" s="4">
        <v>0</v>
      </c>
    </row>
    <row r="4965" spans="1:7">
      <c r="A4965" s="4">
        <v>4964</v>
      </c>
      <c r="B4965" s="6">
        <v>42228</v>
      </c>
      <c r="C4965" s="12" t="s">
        <v>6237</v>
      </c>
      <c r="D4965" s="5">
        <v>300000</v>
      </c>
      <c r="E4965" s="4">
        <v>0</v>
      </c>
      <c r="F4965" s="4">
        <v>0</v>
      </c>
    </row>
    <row r="4966" spans="1:7">
      <c r="A4966" s="4">
        <v>4965</v>
      </c>
      <c r="B4966" s="6" t="s">
        <v>2484</v>
      </c>
      <c r="C4966" s="12" t="s">
        <v>6238</v>
      </c>
      <c r="D4966" s="5">
        <v>290000</v>
      </c>
      <c r="E4966" s="4">
        <v>0</v>
      </c>
      <c r="F4966" s="4">
        <v>0</v>
      </c>
    </row>
    <row r="4967" spans="1:7">
      <c r="A4967" s="4">
        <v>4966</v>
      </c>
      <c r="B4967" s="6" t="s">
        <v>506</v>
      </c>
      <c r="C4967" s="12" t="s">
        <v>6239</v>
      </c>
      <c r="D4967" s="5">
        <v>270000</v>
      </c>
      <c r="E4967" s="5">
        <v>319285</v>
      </c>
      <c r="F4967" s="5">
        <v>830700</v>
      </c>
      <c r="G4967" s="5"/>
    </row>
    <row r="4968" spans="1:7">
      <c r="A4968" s="4">
        <v>4967</v>
      </c>
      <c r="B4968" s="6">
        <v>29591</v>
      </c>
      <c r="C4968" s="12" t="s">
        <v>6240</v>
      </c>
      <c r="D4968" s="5">
        <v>250000</v>
      </c>
      <c r="E4968" s="5">
        <v>23894000</v>
      </c>
      <c r="F4968" s="5">
        <v>23894000</v>
      </c>
      <c r="G4968" s="5"/>
    </row>
    <row r="4969" spans="1:7">
      <c r="A4969" s="4">
        <v>4968</v>
      </c>
      <c r="B4969" s="6">
        <v>35524</v>
      </c>
      <c r="C4969" s="12" t="s">
        <v>6241</v>
      </c>
      <c r="D4969" s="5">
        <v>250000</v>
      </c>
      <c r="E4969" s="5">
        <v>12006514</v>
      </c>
      <c r="F4969" s="5">
        <v>15155095</v>
      </c>
      <c r="G4969" s="5"/>
    </row>
    <row r="4970" spans="1:7">
      <c r="A4970" s="4">
        <v>4969</v>
      </c>
      <c r="B4970" s="6" t="s">
        <v>1438</v>
      </c>
      <c r="C4970" s="12" t="s">
        <v>6242</v>
      </c>
      <c r="D4970" s="5">
        <v>250000</v>
      </c>
      <c r="E4970" s="5">
        <v>4210379</v>
      </c>
      <c r="F4970" s="5">
        <v>4613482</v>
      </c>
      <c r="G4970" s="5"/>
    </row>
    <row r="4971" spans="1:7">
      <c r="A4971" s="4">
        <v>4970</v>
      </c>
      <c r="B4971" s="6">
        <v>37929</v>
      </c>
      <c r="C4971" s="12" t="s">
        <v>6243</v>
      </c>
      <c r="D4971" s="5">
        <v>250000</v>
      </c>
      <c r="E4971" s="5">
        <v>3802390</v>
      </c>
      <c r="F4971" s="5">
        <v>3809226</v>
      </c>
      <c r="G4971" s="5"/>
    </row>
    <row r="4972" spans="1:7">
      <c r="A4972" s="4">
        <v>4971</v>
      </c>
      <c r="B4972" s="6" t="s">
        <v>323</v>
      </c>
      <c r="C4972" s="12" t="s">
        <v>6244</v>
      </c>
      <c r="D4972" s="5">
        <v>250000</v>
      </c>
      <c r="E4972" s="5">
        <v>3395391</v>
      </c>
      <c r="F4972" s="5">
        <v>3731489</v>
      </c>
      <c r="G4972" s="5"/>
    </row>
    <row r="4973" spans="1:7">
      <c r="A4973" s="4">
        <v>4972</v>
      </c>
      <c r="B4973" s="6" t="s">
        <v>482</v>
      </c>
      <c r="C4973" s="12" t="s">
        <v>6245</v>
      </c>
      <c r="D4973" s="5">
        <v>250000</v>
      </c>
      <c r="E4973" s="5">
        <v>2210408</v>
      </c>
      <c r="F4973" s="5">
        <v>2477155</v>
      </c>
      <c r="G4973" s="5"/>
    </row>
    <row r="4974" spans="1:7">
      <c r="A4974" s="4">
        <v>4973</v>
      </c>
      <c r="B4974" s="6" t="s">
        <v>845</v>
      </c>
      <c r="C4974" s="12" t="s">
        <v>6246</v>
      </c>
      <c r="D4974" s="5">
        <v>250000</v>
      </c>
      <c r="E4974" s="5">
        <v>1055671</v>
      </c>
      <c r="F4974" s="5">
        <v>1157672</v>
      </c>
      <c r="G4974" s="5"/>
    </row>
    <row r="4975" spans="1:7">
      <c r="A4975" s="4">
        <v>4974</v>
      </c>
      <c r="B4975" s="6" t="s">
        <v>677</v>
      </c>
      <c r="C4975" s="12" t="s">
        <v>6247</v>
      </c>
      <c r="D4975" s="5">
        <v>250000</v>
      </c>
      <c r="E4975" s="5">
        <v>902835</v>
      </c>
      <c r="F4975" s="5">
        <v>1366235</v>
      </c>
      <c r="G4975" s="5"/>
    </row>
    <row r="4976" spans="1:7">
      <c r="A4976" s="4">
        <v>4975</v>
      </c>
      <c r="B4976" s="6">
        <v>36108</v>
      </c>
      <c r="C4976" s="12" t="s">
        <v>6248</v>
      </c>
      <c r="D4976" s="5">
        <v>250000</v>
      </c>
      <c r="E4976" s="5">
        <v>489220</v>
      </c>
      <c r="F4976" s="5">
        <v>8969065</v>
      </c>
      <c r="G4976" s="5"/>
    </row>
    <row r="4977" spans="1:7">
      <c r="A4977" s="4">
        <v>4976</v>
      </c>
      <c r="B4977" s="6" t="s">
        <v>6249</v>
      </c>
      <c r="C4977" s="12" t="s">
        <v>6250</v>
      </c>
      <c r="D4977" s="5">
        <v>250000</v>
      </c>
      <c r="E4977" s="5">
        <v>212285</v>
      </c>
      <c r="F4977" s="5">
        <v>743216</v>
      </c>
      <c r="G4977" s="5"/>
    </row>
    <row r="4978" spans="1:7">
      <c r="A4978" s="4">
        <v>4977</v>
      </c>
      <c r="B4978" s="6" t="s">
        <v>3897</v>
      </c>
      <c r="C4978" s="12" t="s">
        <v>6251</v>
      </c>
      <c r="D4978" s="5">
        <v>250000</v>
      </c>
      <c r="E4978" s="5">
        <v>203134</v>
      </c>
      <c r="F4978" s="5">
        <v>203134</v>
      </c>
      <c r="G4978" s="5"/>
    </row>
    <row r="4979" spans="1:7">
      <c r="A4979" s="4">
        <v>4978</v>
      </c>
      <c r="B4979" s="6" t="s">
        <v>393</v>
      </c>
      <c r="C4979" s="12" t="s">
        <v>6252</v>
      </c>
      <c r="D4979" s="5">
        <v>250000</v>
      </c>
      <c r="E4979" s="5">
        <v>191862</v>
      </c>
      <c r="F4979" s="5">
        <v>191862</v>
      </c>
      <c r="G4979" s="5"/>
    </row>
    <row r="4980" spans="1:7">
      <c r="A4980" s="4">
        <v>4979</v>
      </c>
      <c r="B4980" s="6" t="s">
        <v>1516</v>
      </c>
      <c r="C4980" s="12" t="s">
        <v>6253</v>
      </c>
      <c r="D4980" s="5">
        <v>250000</v>
      </c>
      <c r="E4980" s="5">
        <v>178095</v>
      </c>
      <c r="F4980" s="5">
        <v>178095</v>
      </c>
      <c r="G4980" s="5"/>
    </row>
    <row r="4981" spans="1:7">
      <c r="A4981" s="4">
        <v>4980</v>
      </c>
      <c r="B4981" s="6" t="s">
        <v>2152</v>
      </c>
      <c r="C4981" s="12" t="s">
        <v>6254</v>
      </c>
      <c r="D4981" s="5">
        <v>250000</v>
      </c>
      <c r="E4981" s="5">
        <v>67665</v>
      </c>
      <c r="F4981" s="5">
        <v>67665</v>
      </c>
      <c r="G4981" s="5"/>
    </row>
    <row r="4982" spans="1:7">
      <c r="A4982" s="4">
        <v>4981</v>
      </c>
      <c r="B4982" s="6">
        <v>41313</v>
      </c>
      <c r="C4982" s="12" t="s">
        <v>6255</v>
      </c>
      <c r="D4982" s="5">
        <v>250000</v>
      </c>
      <c r="E4982" s="5">
        <v>59671</v>
      </c>
      <c r="F4982" s="5">
        <v>62375</v>
      </c>
      <c r="G4982" s="5"/>
    </row>
    <row r="4983" spans="1:7">
      <c r="A4983" s="4">
        <v>4982</v>
      </c>
      <c r="B4983" s="6" t="s">
        <v>28</v>
      </c>
      <c r="C4983" s="12" t="s">
        <v>6256</v>
      </c>
      <c r="D4983" s="5">
        <v>250000</v>
      </c>
      <c r="E4983" s="5">
        <v>51540</v>
      </c>
      <c r="F4983" s="5">
        <v>51540</v>
      </c>
      <c r="G4983" s="5"/>
    </row>
    <row r="4984" spans="1:7">
      <c r="A4984" s="4">
        <v>4983</v>
      </c>
      <c r="B4984" s="6" t="s">
        <v>210</v>
      </c>
      <c r="C4984" s="12" t="s">
        <v>6257</v>
      </c>
      <c r="D4984" s="5">
        <v>250000</v>
      </c>
      <c r="E4984" s="5">
        <v>49772</v>
      </c>
      <c r="F4984" s="5">
        <v>237816</v>
      </c>
      <c r="G4984" s="5"/>
    </row>
    <row r="4985" spans="1:7">
      <c r="A4985" s="4">
        <v>4984</v>
      </c>
      <c r="B4985" s="6" t="s">
        <v>207</v>
      </c>
      <c r="C4985" s="12" t="s">
        <v>6258</v>
      </c>
      <c r="D4985" s="5">
        <v>250000</v>
      </c>
      <c r="E4985" s="5">
        <v>46026</v>
      </c>
      <c r="F4985" s="5">
        <v>284174</v>
      </c>
      <c r="G4985" s="5"/>
    </row>
    <row r="4986" spans="1:7">
      <c r="A4986" s="4">
        <v>4985</v>
      </c>
      <c r="B4986" s="6">
        <v>41796</v>
      </c>
      <c r="C4986" s="12" t="s">
        <v>6259</v>
      </c>
      <c r="D4986" s="5">
        <v>250000</v>
      </c>
      <c r="E4986" s="5">
        <v>18823</v>
      </c>
      <c r="F4986" s="5">
        <v>18823</v>
      </c>
      <c r="G4986" s="5"/>
    </row>
    <row r="4987" spans="1:7">
      <c r="A4987" s="4">
        <v>4986</v>
      </c>
      <c r="B4987" s="6">
        <v>36373</v>
      </c>
      <c r="C4987" s="12" t="s">
        <v>6260</v>
      </c>
      <c r="D4987" s="5">
        <v>250000</v>
      </c>
      <c r="E4987" s="5">
        <v>18195</v>
      </c>
      <c r="F4987" s="5">
        <v>20628</v>
      </c>
      <c r="G4987" s="5"/>
    </row>
    <row r="4988" spans="1:7">
      <c r="A4988" s="4">
        <v>4987</v>
      </c>
      <c r="B4988" s="6" t="s">
        <v>528</v>
      </c>
      <c r="C4988" s="12" t="s">
        <v>6261</v>
      </c>
      <c r="D4988" s="5">
        <v>250000</v>
      </c>
      <c r="E4988" s="5">
        <v>12848</v>
      </c>
      <c r="F4988" s="5">
        <v>12848</v>
      </c>
      <c r="G4988" s="5"/>
    </row>
    <row r="4989" spans="1:7">
      <c r="A4989" s="4">
        <v>4988</v>
      </c>
      <c r="B4989" s="6" t="s">
        <v>6262</v>
      </c>
      <c r="C4989" s="12" t="s">
        <v>6263</v>
      </c>
      <c r="D4989" s="5">
        <v>250000</v>
      </c>
      <c r="E4989" s="4">
        <v>0</v>
      </c>
      <c r="F4989" s="5">
        <v>3234</v>
      </c>
      <c r="G4989" s="5"/>
    </row>
    <row r="4990" spans="1:7">
      <c r="A4990" s="4">
        <v>4989</v>
      </c>
      <c r="B4990" s="6" t="s">
        <v>6264</v>
      </c>
      <c r="C4990" s="12" t="s">
        <v>6265</v>
      </c>
      <c r="D4990" s="5">
        <v>250000</v>
      </c>
      <c r="E4990" s="4">
        <v>0</v>
      </c>
      <c r="F4990" s="4">
        <v>0</v>
      </c>
    </row>
    <row r="4991" spans="1:7">
      <c r="A4991" s="4">
        <v>4990</v>
      </c>
      <c r="B4991" s="6">
        <v>40308</v>
      </c>
      <c r="C4991" s="12" t="s">
        <v>6266</v>
      </c>
      <c r="D4991" s="5">
        <v>250000</v>
      </c>
      <c r="E4991" s="4">
        <v>0</v>
      </c>
      <c r="F4991" s="4">
        <v>0</v>
      </c>
    </row>
    <row r="4992" spans="1:7">
      <c r="A4992" s="4">
        <v>4991</v>
      </c>
      <c r="B4992" s="6" t="s">
        <v>2484</v>
      </c>
      <c r="C4992" s="12" t="s">
        <v>6267</v>
      </c>
      <c r="D4992" s="5">
        <v>250000</v>
      </c>
      <c r="E4992" s="4">
        <v>0</v>
      </c>
      <c r="F4992" s="4">
        <v>0</v>
      </c>
    </row>
    <row r="4993" spans="1:7">
      <c r="A4993" s="4">
        <v>4992</v>
      </c>
      <c r="B4993" s="6">
        <v>40097</v>
      </c>
      <c r="C4993" s="12" t="s">
        <v>6268</v>
      </c>
      <c r="D4993" s="5">
        <v>250000</v>
      </c>
      <c r="E4993" s="4">
        <v>0</v>
      </c>
      <c r="F4993" s="4">
        <v>0</v>
      </c>
    </row>
    <row r="4994" spans="1:7">
      <c r="A4994" s="4">
        <v>4993</v>
      </c>
      <c r="B4994" s="6" t="s">
        <v>6269</v>
      </c>
      <c r="C4994" s="12" t="s">
        <v>6270</v>
      </c>
      <c r="D4994" s="5">
        <v>250000</v>
      </c>
      <c r="E4994" s="4">
        <v>0</v>
      </c>
      <c r="F4994" s="4">
        <v>0</v>
      </c>
    </row>
    <row r="4995" spans="1:7">
      <c r="A4995" s="4">
        <v>4994</v>
      </c>
      <c r="B4995" s="6">
        <v>41947</v>
      </c>
      <c r="C4995" s="12" t="s">
        <v>6271</v>
      </c>
      <c r="D4995" s="5">
        <v>250000</v>
      </c>
      <c r="E4995" s="4">
        <v>0</v>
      </c>
      <c r="F4995" s="4">
        <v>0</v>
      </c>
    </row>
    <row r="4996" spans="1:7">
      <c r="A4996" s="4">
        <v>4995</v>
      </c>
      <c r="B4996" s="6" t="s">
        <v>2484</v>
      </c>
      <c r="C4996" s="12" t="s">
        <v>6272</v>
      </c>
      <c r="D4996" s="5">
        <v>250000</v>
      </c>
      <c r="E4996" s="4">
        <v>0</v>
      </c>
      <c r="F4996" s="4">
        <v>0</v>
      </c>
    </row>
    <row r="4997" spans="1:7">
      <c r="A4997" s="4">
        <v>4996</v>
      </c>
      <c r="B4997" s="6">
        <v>42065</v>
      </c>
      <c r="C4997" s="12" t="s">
        <v>6273</v>
      </c>
      <c r="D4997" s="5">
        <v>250000</v>
      </c>
      <c r="E4997" s="4">
        <v>0</v>
      </c>
      <c r="F4997" s="4">
        <v>0</v>
      </c>
    </row>
    <row r="4998" spans="1:7">
      <c r="A4998" s="4">
        <v>4997</v>
      </c>
      <c r="B4998" s="6" t="s">
        <v>1976</v>
      </c>
      <c r="C4998" s="12" t="s">
        <v>6274</v>
      </c>
      <c r="D4998" s="5">
        <v>250000</v>
      </c>
      <c r="E4998" s="4">
        <v>0</v>
      </c>
      <c r="F4998" s="4">
        <v>0</v>
      </c>
    </row>
    <row r="4999" spans="1:7">
      <c r="A4999" s="4">
        <v>4998</v>
      </c>
      <c r="B4999" s="6" t="s">
        <v>4553</v>
      </c>
      <c r="C4999" s="12" t="s">
        <v>6275</v>
      </c>
      <c r="D4999" s="5">
        <v>250000</v>
      </c>
      <c r="E4999" s="4">
        <v>0</v>
      </c>
      <c r="F4999" s="4">
        <v>0</v>
      </c>
    </row>
    <row r="5000" spans="1:7">
      <c r="A5000" s="4">
        <v>4999</v>
      </c>
      <c r="B5000" s="6" t="s">
        <v>3843</v>
      </c>
      <c r="C5000" s="12" t="s">
        <v>6276</v>
      </c>
      <c r="D5000" s="5">
        <v>250000</v>
      </c>
      <c r="E5000" s="4">
        <v>0</v>
      </c>
      <c r="F5000" s="4">
        <v>0</v>
      </c>
    </row>
    <row r="5001" spans="1:7">
      <c r="A5001" s="4">
        <v>5000</v>
      </c>
      <c r="B5001" s="6" t="s">
        <v>815</v>
      </c>
      <c r="C5001" s="12" t="s">
        <v>6277</v>
      </c>
      <c r="D5001" s="5">
        <v>250000</v>
      </c>
      <c r="E5001" s="4">
        <v>0</v>
      </c>
      <c r="F5001" s="4">
        <v>0</v>
      </c>
    </row>
    <row r="5002" spans="1:7">
      <c r="A5002" s="4">
        <v>5001</v>
      </c>
      <c r="B5002" s="6" t="s">
        <v>4676</v>
      </c>
      <c r="C5002" s="12" t="s">
        <v>3708</v>
      </c>
      <c r="D5002" s="5">
        <v>250000</v>
      </c>
      <c r="E5002" s="4">
        <v>0</v>
      </c>
      <c r="F5002" s="4">
        <v>0</v>
      </c>
    </row>
    <row r="5003" spans="1:7">
      <c r="A5003" s="4">
        <v>5002</v>
      </c>
      <c r="B5003" s="6">
        <v>42257</v>
      </c>
      <c r="C5003" s="12" t="s">
        <v>6278</v>
      </c>
      <c r="D5003" s="5">
        <v>250000</v>
      </c>
      <c r="E5003" s="4">
        <v>0</v>
      </c>
      <c r="F5003" s="4">
        <v>0</v>
      </c>
    </row>
    <row r="5004" spans="1:7">
      <c r="A5004" s="4">
        <v>5003</v>
      </c>
      <c r="B5004" s="6" t="s">
        <v>815</v>
      </c>
      <c r="C5004" s="15">
        <v>42678</v>
      </c>
      <c r="D5004" s="5">
        <v>250000</v>
      </c>
      <c r="E5004" s="4">
        <v>0</v>
      </c>
      <c r="F5004" s="4">
        <v>0</v>
      </c>
    </row>
    <row r="5005" spans="1:7">
      <c r="A5005" s="4">
        <v>5004</v>
      </c>
      <c r="B5005" s="6">
        <v>9133</v>
      </c>
      <c r="C5005" s="12" t="s">
        <v>6279</v>
      </c>
      <c r="D5005" s="5">
        <v>245000</v>
      </c>
      <c r="E5005" s="5">
        <v>11000000</v>
      </c>
      <c r="F5005" s="5">
        <v>22000000</v>
      </c>
      <c r="G5005" s="5"/>
    </row>
    <row r="5006" spans="1:7">
      <c r="A5006" s="4">
        <v>5005</v>
      </c>
      <c r="B5006" s="6" t="s">
        <v>2881</v>
      </c>
      <c r="C5006" s="12" t="s">
        <v>6280</v>
      </c>
      <c r="D5006" s="5">
        <v>240000</v>
      </c>
      <c r="E5006" s="5">
        <v>7484</v>
      </c>
      <c r="F5006" s="5">
        <v>7484</v>
      </c>
      <c r="G5006" s="5"/>
    </row>
    <row r="5007" spans="1:7">
      <c r="A5007" s="4">
        <v>5006</v>
      </c>
      <c r="B5007" s="6">
        <v>40066</v>
      </c>
      <c r="C5007" s="12" t="s">
        <v>6281</v>
      </c>
      <c r="D5007" s="5">
        <v>230000</v>
      </c>
      <c r="E5007" s="5">
        <v>104979</v>
      </c>
      <c r="F5007" s="5">
        <v>2703762</v>
      </c>
      <c r="G5007" s="5"/>
    </row>
    <row r="5008" spans="1:7">
      <c r="A5008" s="4">
        <v>5007</v>
      </c>
      <c r="B5008" s="6" t="s">
        <v>9</v>
      </c>
      <c r="C5008" s="12" t="s">
        <v>6282</v>
      </c>
      <c r="D5008" s="5">
        <v>225000</v>
      </c>
      <c r="E5008" s="5">
        <v>1109276</v>
      </c>
      <c r="F5008" s="5">
        <v>1109276</v>
      </c>
      <c r="G5008" s="5"/>
    </row>
    <row r="5009" spans="1:7">
      <c r="A5009" s="4">
        <v>5008</v>
      </c>
      <c r="B5009" s="6" t="s">
        <v>1216</v>
      </c>
      <c r="C5009" s="12" t="s">
        <v>6283</v>
      </c>
      <c r="D5009" s="5">
        <v>225000</v>
      </c>
      <c r="E5009" s="5">
        <v>1032075</v>
      </c>
      <c r="F5009" s="5">
        <v>1032075</v>
      </c>
      <c r="G5009" s="5"/>
    </row>
    <row r="5010" spans="1:7">
      <c r="A5010" s="4">
        <v>5009</v>
      </c>
      <c r="B5010" s="6" t="s">
        <v>6284</v>
      </c>
      <c r="C5010" s="12" t="s">
        <v>6285</v>
      </c>
      <c r="D5010" s="5">
        <v>210000</v>
      </c>
      <c r="E5010" s="5">
        <v>5000000</v>
      </c>
      <c r="F5010" s="5">
        <v>5000000</v>
      </c>
      <c r="G5010" s="5"/>
    </row>
    <row r="5011" spans="1:7">
      <c r="A5011" s="4">
        <v>5010</v>
      </c>
      <c r="B5011" s="6" t="s">
        <v>6286</v>
      </c>
      <c r="C5011" s="12" t="s">
        <v>6287</v>
      </c>
      <c r="D5011" s="5">
        <v>200000</v>
      </c>
      <c r="E5011" s="5">
        <v>13500000</v>
      </c>
      <c r="F5011" s="5">
        <v>25000000</v>
      </c>
      <c r="G5011" s="5"/>
    </row>
    <row r="5012" spans="1:7">
      <c r="A5012" s="4">
        <v>5011</v>
      </c>
      <c r="B5012" s="6" t="s">
        <v>6288</v>
      </c>
      <c r="C5012" s="12" t="s">
        <v>6289</v>
      </c>
      <c r="D5012" s="5">
        <v>200000</v>
      </c>
      <c r="E5012" s="5">
        <v>8750000</v>
      </c>
      <c r="F5012" s="5">
        <v>99750000</v>
      </c>
      <c r="G5012" s="5"/>
    </row>
    <row r="5013" spans="1:7">
      <c r="A5013" s="4">
        <v>5012</v>
      </c>
      <c r="B5013" s="6" t="s">
        <v>6290</v>
      </c>
      <c r="C5013" s="12" t="s">
        <v>4898</v>
      </c>
      <c r="D5013" s="5">
        <v>200000</v>
      </c>
      <c r="E5013" s="5">
        <v>8000000</v>
      </c>
      <c r="F5013" s="5">
        <v>8000000</v>
      </c>
      <c r="G5013" s="5"/>
    </row>
    <row r="5014" spans="1:7">
      <c r="A5014" s="4">
        <v>5013</v>
      </c>
      <c r="B5014" s="6" t="s">
        <v>1724</v>
      </c>
      <c r="C5014" s="12" t="s">
        <v>6291</v>
      </c>
      <c r="D5014" s="5">
        <v>200000</v>
      </c>
      <c r="E5014" s="5">
        <v>4505922</v>
      </c>
      <c r="F5014" s="5">
        <v>6618578</v>
      </c>
      <c r="G5014" s="5"/>
    </row>
    <row r="5015" spans="1:7">
      <c r="A5015" s="4">
        <v>5014</v>
      </c>
      <c r="B5015" s="6" t="s">
        <v>6292</v>
      </c>
      <c r="C5015" s="12" t="s">
        <v>6293</v>
      </c>
      <c r="D5015" s="5">
        <v>200000</v>
      </c>
      <c r="E5015" s="5">
        <v>3500000</v>
      </c>
      <c r="F5015" s="5">
        <v>3500000</v>
      </c>
      <c r="G5015" s="5"/>
    </row>
    <row r="5016" spans="1:7">
      <c r="A5016" s="4">
        <v>5015</v>
      </c>
      <c r="B5016" s="6" t="s">
        <v>999</v>
      </c>
      <c r="C5016" s="12" t="s">
        <v>6294</v>
      </c>
      <c r="D5016" s="5">
        <v>200000</v>
      </c>
      <c r="E5016" s="5">
        <v>2430735</v>
      </c>
      <c r="F5016" s="5">
        <v>2430735</v>
      </c>
      <c r="G5016" s="5"/>
    </row>
    <row r="5017" spans="1:7">
      <c r="A5017" s="4">
        <v>5016</v>
      </c>
      <c r="B5017" s="6">
        <v>12299</v>
      </c>
      <c r="C5017" s="12" t="s">
        <v>6295</v>
      </c>
      <c r="D5017" s="5">
        <v>200000</v>
      </c>
      <c r="E5017" s="5">
        <v>2000000</v>
      </c>
      <c r="F5017" s="5">
        <v>2000000</v>
      </c>
      <c r="G5017" s="5"/>
    </row>
    <row r="5018" spans="1:7">
      <c r="A5018" s="4">
        <v>5017</v>
      </c>
      <c r="B5018" s="6">
        <v>36832</v>
      </c>
      <c r="C5018" s="12" t="s">
        <v>6296</v>
      </c>
      <c r="D5018" s="5">
        <v>200000</v>
      </c>
      <c r="E5018" s="5">
        <v>1161843</v>
      </c>
      <c r="F5018" s="5">
        <v>1161843</v>
      </c>
      <c r="G5018" s="5"/>
    </row>
    <row r="5019" spans="1:7">
      <c r="A5019" s="4">
        <v>5018</v>
      </c>
      <c r="B5019" s="6" t="s">
        <v>3445</v>
      </c>
      <c r="C5019" s="12" t="s">
        <v>6297</v>
      </c>
      <c r="D5019" s="5">
        <v>200000</v>
      </c>
      <c r="E5019" s="5">
        <v>381225</v>
      </c>
      <c r="F5019" s="5">
        <v>439651</v>
      </c>
      <c r="G5019" s="5"/>
    </row>
    <row r="5020" spans="1:7">
      <c r="A5020" s="4">
        <v>5019</v>
      </c>
      <c r="B5020" s="6">
        <v>41253</v>
      </c>
      <c r="C5020" s="12" t="s">
        <v>6298</v>
      </c>
      <c r="D5020" s="5">
        <v>200000</v>
      </c>
      <c r="E5020" s="5">
        <v>236806</v>
      </c>
      <c r="F5020" s="5">
        <v>236806</v>
      </c>
      <c r="G5020" s="5"/>
    </row>
    <row r="5021" spans="1:7">
      <c r="A5021" s="4">
        <v>5020</v>
      </c>
      <c r="B5021" s="6">
        <v>39731</v>
      </c>
      <c r="C5021" s="12" t="s">
        <v>6299</v>
      </c>
      <c r="D5021" s="5">
        <v>200000</v>
      </c>
      <c r="E5021" s="5">
        <v>212989</v>
      </c>
      <c r="F5021" s="5">
        <v>212989</v>
      </c>
      <c r="G5021" s="5"/>
    </row>
    <row r="5022" spans="1:7">
      <c r="A5022" s="4">
        <v>5021</v>
      </c>
      <c r="B5022" s="6">
        <v>37534</v>
      </c>
      <c r="C5022" s="12" t="s">
        <v>6300</v>
      </c>
      <c r="D5022" s="5">
        <v>200000</v>
      </c>
      <c r="E5022" s="5">
        <v>174682</v>
      </c>
      <c r="F5022" s="5">
        <v>174682</v>
      </c>
      <c r="G5022" s="5"/>
    </row>
    <row r="5023" spans="1:7">
      <c r="A5023" s="4">
        <v>5022</v>
      </c>
      <c r="B5023" s="6">
        <v>37534</v>
      </c>
      <c r="C5023" s="12" t="s">
        <v>6301</v>
      </c>
      <c r="D5023" s="5">
        <v>200000</v>
      </c>
      <c r="E5023" s="5">
        <v>162605</v>
      </c>
      <c r="F5023" s="5">
        <v>162605</v>
      </c>
      <c r="G5023" s="5"/>
    </row>
    <row r="5024" spans="1:7">
      <c r="A5024" s="4">
        <v>5023</v>
      </c>
      <c r="B5024" s="6" t="s">
        <v>289</v>
      </c>
      <c r="C5024" s="12" t="s">
        <v>6302</v>
      </c>
      <c r="D5024" s="5">
        <v>200000</v>
      </c>
      <c r="E5024" s="5">
        <v>140016</v>
      </c>
      <c r="F5024" s="5">
        <v>140016</v>
      </c>
      <c r="G5024" s="5"/>
    </row>
    <row r="5025" spans="1:7">
      <c r="A5025" s="4">
        <v>5024</v>
      </c>
      <c r="B5025" s="6">
        <v>38269</v>
      </c>
      <c r="C5025" s="12" t="s">
        <v>6303</v>
      </c>
      <c r="D5025" s="5">
        <v>200000</v>
      </c>
      <c r="E5025" s="5">
        <v>126021</v>
      </c>
      <c r="F5025" s="5">
        <v>346106</v>
      </c>
      <c r="G5025" s="5"/>
    </row>
    <row r="5026" spans="1:7">
      <c r="A5026" s="4">
        <v>5025</v>
      </c>
      <c r="B5026" s="6">
        <v>38604</v>
      </c>
      <c r="C5026" s="12" t="s">
        <v>2417</v>
      </c>
      <c r="D5026" s="5">
        <v>200000</v>
      </c>
      <c r="E5026" s="5">
        <v>44701</v>
      </c>
      <c r="F5026" s="5">
        <v>44701</v>
      </c>
      <c r="G5026" s="5"/>
    </row>
    <row r="5027" spans="1:7">
      <c r="A5027" s="4">
        <v>5026</v>
      </c>
      <c r="B5027" s="6">
        <v>39731</v>
      </c>
      <c r="C5027" s="12" t="s">
        <v>6304</v>
      </c>
      <c r="D5027" s="5">
        <v>200000</v>
      </c>
      <c r="E5027" s="5">
        <v>28835</v>
      </c>
      <c r="F5027" s="5">
        <v>52443</v>
      </c>
      <c r="G5027" s="5"/>
    </row>
    <row r="5028" spans="1:7">
      <c r="A5028" s="4">
        <v>5027</v>
      </c>
      <c r="B5028" s="6" t="s">
        <v>859</v>
      </c>
      <c r="C5028" s="12" t="s">
        <v>6305</v>
      </c>
      <c r="D5028" s="5">
        <v>200000</v>
      </c>
      <c r="E5028" s="5">
        <v>7033</v>
      </c>
      <c r="F5028" s="5">
        <v>7033</v>
      </c>
      <c r="G5028" s="5"/>
    </row>
    <row r="5029" spans="1:7">
      <c r="A5029" s="4">
        <v>5028</v>
      </c>
      <c r="B5029" s="6">
        <v>38534</v>
      </c>
      <c r="C5029" s="12" t="s">
        <v>6306</v>
      </c>
      <c r="D5029" s="5">
        <v>200000</v>
      </c>
      <c r="E5029" s="5">
        <v>6260</v>
      </c>
      <c r="F5029" s="5">
        <v>6260</v>
      </c>
      <c r="G5029" s="5"/>
    </row>
    <row r="5030" spans="1:7">
      <c r="A5030" s="4">
        <v>5029</v>
      </c>
      <c r="B5030" s="6" t="s">
        <v>1016</v>
      </c>
      <c r="C5030" s="12" t="s">
        <v>6307</v>
      </c>
      <c r="D5030" s="5">
        <v>200000</v>
      </c>
      <c r="E5030" s="5">
        <v>3648</v>
      </c>
      <c r="F5030" s="5">
        <v>3648</v>
      </c>
      <c r="G5030" s="5"/>
    </row>
    <row r="5031" spans="1:7">
      <c r="A5031" s="4">
        <v>5030</v>
      </c>
      <c r="B5031" s="6" t="s">
        <v>377</v>
      </c>
      <c r="C5031" s="12" t="s">
        <v>6308</v>
      </c>
      <c r="D5031" s="5">
        <v>200000</v>
      </c>
      <c r="E5031" s="5">
        <v>1217</v>
      </c>
      <c r="F5031" s="5">
        <v>1217</v>
      </c>
      <c r="G5031" s="5"/>
    </row>
    <row r="5032" spans="1:7">
      <c r="A5032" s="4">
        <v>5031</v>
      </c>
      <c r="B5032" s="6" t="s">
        <v>2398</v>
      </c>
      <c r="C5032" s="12" t="s">
        <v>6309</v>
      </c>
      <c r="D5032" s="5">
        <v>200000</v>
      </c>
      <c r="E5032" s="4">
        <v>0</v>
      </c>
      <c r="F5032" s="4">
        <v>0</v>
      </c>
    </row>
    <row r="5033" spans="1:7">
      <c r="A5033" s="4">
        <v>5032</v>
      </c>
      <c r="B5033" s="6" t="s">
        <v>2292</v>
      </c>
      <c r="C5033" s="12" t="s">
        <v>6310</v>
      </c>
      <c r="D5033" s="5">
        <v>200000</v>
      </c>
      <c r="E5033" s="4">
        <v>0</v>
      </c>
      <c r="F5033" s="4">
        <v>0</v>
      </c>
    </row>
    <row r="5034" spans="1:7">
      <c r="A5034" s="4">
        <v>5033</v>
      </c>
      <c r="B5034" s="6" t="s">
        <v>6311</v>
      </c>
      <c r="C5034" s="12" t="s">
        <v>6312</v>
      </c>
      <c r="D5034" s="5">
        <v>200000</v>
      </c>
      <c r="E5034" s="4">
        <v>0</v>
      </c>
      <c r="F5034" s="4">
        <v>0</v>
      </c>
    </row>
    <row r="5035" spans="1:7">
      <c r="A5035" s="4">
        <v>5034</v>
      </c>
      <c r="B5035" s="6">
        <v>41982</v>
      </c>
      <c r="C5035" s="12" t="s">
        <v>6313</v>
      </c>
      <c r="D5035" s="5">
        <v>200000</v>
      </c>
      <c r="E5035" s="4">
        <v>0</v>
      </c>
      <c r="F5035" s="4">
        <v>0</v>
      </c>
    </row>
    <row r="5036" spans="1:7">
      <c r="A5036" s="4">
        <v>5035</v>
      </c>
      <c r="B5036" s="6" t="s">
        <v>6314</v>
      </c>
      <c r="C5036" s="12" t="s">
        <v>6315</v>
      </c>
      <c r="D5036" s="5">
        <v>200000</v>
      </c>
      <c r="E5036" s="4">
        <v>0</v>
      </c>
      <c r="F5036" s="4">
        <v>0</v>
      </c>
    </row>
    <row r="5037" spans="1:7">
      <c r="A5037" s="4">
        <v>5036</v>
      </c>
      <c r="B5037" s="6" t="s">
        <v>5101</v>
      </c>
      <c r="C5037" s="12" t="s">
        <v>6316</v>
      </c>
      <c r="D5037" s="5">
        <v>200000</v>
      </c>
      <c r="E5037" s="4">
        <v>0</v>
      </c>
      <c r="F5037" s="4">
        <v>0</v>
      </c>
    </row>
    <row r="5038" spans="1:7">
      <c r="A5038" s="4">
        <v>5037</v>
      </c>
      <c r="B5038" s="6">
        <v>42288</v>
      </c>
      <c r="C5038" s="12" t="s">
        <v>6317</v>
      </c>
      <c r="D5038" s="5">
        <v>200000</v>
      </c>
      <c r="E5038" s="4">
        <v>0</v>
      </c>
      <c r="F5038" s="4">
        <v>0</v>
      </c>
    </row>
    <row r="5039" spans="1:7">
      <c r="A5039" s="4">
        <v>5038</v>
      </c>
      <c r="B5039" s="6" t="s">
        <v>1976</v>
      </c>
      <c r="C5039" s="12" t="s">
        <v>6318</v>
      </c>
      <c r="D5039" s="5">
        <v>200000</v>
      </c>
      <c r="E5039" s="4">
        <v>0</v>
      </c>
      <c r="F5039" s="4">
        <v>0</v>
      </c>
    </row>
    <row r="5040" spans="1:7">
      <c r="A5040" s="4">
        <v>5039</v>
      </c>
      <c r="B5040" s="6" t="s">
        <v>975</v>
      </c>
      <c r="C5040" s="12" t="s">
        <v>6319</v>
      </c>
      <c r="D5040" s="5">
        <v>190000</v>
      </c>
      <c r="E5040" s="5">
        <v>484592</v>
      </c>
      <c r="F5040" s="5">
        <v>1577585</v>
      </c>
      <c r="G5040" s="5"/>
    </row>
    <row r="5041" spans="1:7">
      <c r="A5041" s="4">
        <v>5040</v>
      </c>
      <c r="B5041" s="6" t="s">
        <v>2466</v>
      </c>
      <c r="C5041" s="12" t="s">
        <v>6320</v>
      </c>
      <c r="D5041" s="5">
        <v>180000</v>
      </c>
      <c r="E5041" s="5">
        <v>933933</v>
      </c>
      <c r="F5041" s="5">
        <v>1628579</v>
      </c>
      <c r="G5041" s="5"/>
    </row>
    <row r="5042" spans="1:7">
      <c r="A5042" s="4">
        <v>5041</v>
      </c>
      <c r="B5042" s="6" t="s">
        <v>1056</v>
      </c>
      <c r="C5042" s="12" t="s">
        <v>6321</v>
      </c>
      <c r="D5042" s="5">
        <v>180000</v>
      </c>
      <c r="E5042" s="5">
        <v>8956</v>
      </c>
      <c r="F5042" s="5">
        <v>8956</v>
      </c>
      <c r="G5042" s="5"/>
    </row>
    <row r="5043" spans="1:7">
      <c r="A5043" s="4">
        <v>5042</v>
      </c>
      <c r="B5043" s="6">
        <v>31632</v>
      </c>
      <c r="C5043" s="12" t="s">
        <v>6322</v>
      </c>
      <c r="D5043" s="5">
        <v>175000</v>
      </c>
      <c r="E5043" s="5">
        <v>7137502</v>
      </c>
      <c r="F5043" s="5">
        <v>7137502</v>
      </c>
      <c r="G5043" s="5"/>
    </row>
    <row r="5044" spans="1:7">
      <c r="A5044" s="4">
        <v>5043</v>
      </c>
      <c r="B5044" s="6" t="s">
        <v>271</v>
      </c>
      <c r="C5044" s="12" t="s">
        <v>6323</v>
      </c>
      <c r="D5044" s="5">
        <v>175000</v>
      </c>
      <c r="E5044" s="5">
        <v>1321194</v>
      </c>
      <c r="F5044" s="5">
        <v>2102779</v>
      </c>
      <c r="G5044" s="5"/>
    </row>
    <row r="5045" spans="1:7">
      <c r="A5045" s="4">
        <v>5044</v>
      </c>
      <c r="B5045" s="6">
        <v>42103</v>
      </c>
      <c r="C5045" s="12" t="s">
        <v>6324</v>
      </c>
      <c r="D5045" s="5">
        <v>175000</v>
      </c>
      <c r="E5045" s="4">
        <v>0</v>
      </c>
      <c r="F5045" s="4">
        <v>0</v>
      </c>
    </row>
    <row r="5046" spans="1:7">
      <c r="A5046" s="4">
        <v>5045</v>
      </c>
      <c r="B5046" s="6" t="s">
        <v>6325</v>
      </c>
      <c r="C5046" s="12" t="s">
        <v>6326</v>
      </c>
      <c r="D5046" s="5">
        <v>170000</v>
      </c>
      <c r="E5046" s="5">
        <v>14000</v>
      </c>
      <c r="F5046" s="5">
        <v>14000</v>
      </c>
      <c r="G5046" s="5"/>
    </row>
    <row r="5047" spans="1:7">
      <c r="A5047" s="4">
        <v>5046</v>
      </c>
      <c r="B5047" s="6" t="s">
        <v>815</v>
      </c>
      <c r="C5047" s="12" t="s">
        <v>6327</v>
      </c>
      <c r="D5047" s="5">
        <v>168000</v>
      </c>
      <c r="E5047" s="4">
        <v>0</v>
      </c>
      <c r="F5047" s="5">
        <v>29827</v>
      </c>
      <c r="G5047" s="5"/>
    </row>
    <row r="5048" spans="1:7">
      <c r="A5048" s="4">
        <v>5047</v>
      </c>
      <c r="B5048" s="6">
        <v>40126</v>
      </c>
      <c r="C5048" s="12" t="s">
        <v>6328</v>
      </c>
      <c r="D5048" s="5">
        <v>160000</v>
      </c>
      <c r="E5048" s="5">
        <v>156612</v>
      </c>
      <c r="F5048" s="5">
        <v>156612</v>
      </c>
      <c r="G5048" s="5"/>
    </row>
    <row r="5049" spans="1:7">
      <c r="A5049" s="4">
        <v>5048</v>
      </c>
      <c r="B5049" s="6">
        <v>37259</v>
      </c>
      <c r="C5049" s="12" t="s">
        <v>5496</v>
      </c>
      <c r="D5049" s="5">
        <v>160000</v>
      </c>
      <c r="E5049" s="5">
        <v>32092</v>
      </c>
      <c r="F5049" s="5">
        <v>32092</v>
      </c>
      <c r="G5049" s="5"/>
    </row>
    <row r="5050" spans="1:7">
      <c r="A5050" s="4">
        <v>5049</v>
      </c>
      <c r="B5050" s="6">
        <v>25934</v>
      </c>
      <c r="C5050" s="12" t="s">
        <v>6329</v>
      </c>
      <c r="D5050" s="5">
        <v>150000</v>
      </c>
      <c r="E5050" s="5">
        <v>15200000</v>
      </c>
      <c r="F5050" s="5">
        <v>15200000</v>
      </c>
      <c r="G5050" s="5"/>
    </row>
    <row r="5051" spans="1:7">
      <c r="A5051" s="4">
        <v>5050</v>
      </c>
      <c r="B5051" s="6" t="s">
        <v>6330</v>
      </c>
      <c r="C5051" s="12" t="s">
        <v>6331</v>
      </c>
      <c r="D5051" s="5">
        <v>150000</v>
      </c>
      <c r="E5051" s="5">
        <v>9445857</v>
      </c>
      <c r="F5051" s="5">
        <v>23344056</v>
      </c>
      <c r="G5051" s="5"/>
    </row>
    <row r="5052" spans="1:7">
      <c r="A5052" s="4">
        <v>5051</v>
      </c>
      <c r="B5052" s="6" t="s">
        <v>387</v>
      </c>
      <c r="C5052" s="12" t="s">
        <v>6332</v>
      </c>
      <c r="D5052" s="5">
        <v>150000</v>
      </c>
      <c r="E5052" s="5">
        <v>2891288</v>
      </c>
      <c r="F5052" s="5">
        <v>3270128</v>
      </c>
      <c r="G5052" s="5"/>
    </row>
    <row r="5053" spans="1:7">
      <c r="A5053" s="4">
        <v>5052</v>
      </c>
      <c r="B5053" s="6" t="s">
        <v>1416</v>
      </c>
      <c r="C5053" s="12" t="s">
        <v>6333</v>
      </c>
      <c r="D5053" s="5">
        <v>150000</v>
      </c>
      <c r="E5053" s="5">
        <v>110719</v>
      </c>
      <c r="F5053" s="5">
        <v>110719</v>
      </c>
      <c r="G5053" s="5"/>
    </row>
    <row r="5054" spans="1:7">
      <c r="A5054" s="4">
        <v>5053</v>
      </c>
      <c r="B5054" s="6" t="s">
        <v>1572</v>
      </c>
      <c r="C5054" s="12" t="s">
        <v>6334</v>
      </c>
      <c r="D5054" s="5">
        <v>150000</v>
      </c>
      <c r="E5054" s="5">
        <v>7193</v>
      </c>
      <c r="F5054" s="5">
        <v>7193</v>
      </c>
      <c r="G5054" s="5"/>
    </row>
    <row r="5055" spans="1:7">
      <c r="A5055" s="4">
        <v>5054</v>
      </c>
      <c r="B5055" s="6" t="s">
        <v>4204</v>
      </c>
      <c r="C5055" s="12" t="s">
        <v>6335</v>
      </c>
      <c r="D5055" s="5">
        <v>150000</v>
      </c>
      <c r="E5055" s="5">
        <v>5858</v>
      </c>
      <c r="F5055" s="5">
        <v>5858</v>
      </c>
      <c r="G5055" s="5"/>
    </row>
    <row r="5056" spans="1:7">
      <c r="A5056" s="4">
        <v>5055</v>
      </c>
      <c r="B5056" s="6" t="s">
        <v>2489</v>
      </c>
      <c r="C5056" s="12" t="s">
        <v>6336</v>
      </c>
      <c r="D5056" s="5">
        <v>150000</v>
      </c>
      <c r="E5056" s="4">
        <v>0</v>
      </c>
      <c r="F5056" s="5">
        <v>32927</v>
      </c>
      <c r="G5056" s="5"/>
    </row>
    <row r="5057" spans="1:7">
      <c r="A5057" s="4">
        <v>5056</v>
      </c>
      <c r="B5057" s="6">
        <v>39974</v>
      </c>
      <c r="C5057" s="12" t="s">
        <v>6337</v>
      </c>
      <c r="D5057" s="5">
        <v>150000</v>
      </c>
      <c r="E5057" s="4">
        <v>0</v>
      </c>
      <c r="F5057" s="4">
        <v>0</v>
      </c>
    </row>
    <row r="5058" spans="1:7">
      <c r="A5058" s="4">
        <v>5057</v>
      </c>
      <c r="B5058" s="6">
        <v>41338</v>
      </c>
      <c r="C5058" s="12" t="s">
        <v>6338</v>
      </c>
      <c r="D5058" s="5">
        <v>150000</v>
      </c>
      <c r="E5058" s="4">
        <v>0</v>
      </c>
      <c r="F5058" s="4">
        <v>0</v>
      </c>
    </row>
    <row r="5059" spans="1:7">
      <c r="A5059" s="4">
        <v>5058</v>
      </c>
      <c r="B5059" s="6" t="s">
        <v>815</v>
      </c>
      <c r="C5059" s="12" t="s">
        <v>6339</v>
      </c>
      <c r="D5059" s="5">
        <v>150000</v>
      </c>
      <c r="E5059" s="4">
        <v>0</v>
      </c>
      <c r="F5059" s="4">
        <v>0</v>
      </c>
    </row>
    <row r="5060" spans="1:7">
      <c r="A5060" s="4">
        <v>5059</v>
      </c>
      <c r="B5060" s="6" t="s">
        <v>6340</v>
      </c>
      <c r="C5060" s="12" t="s">
        <v>4382</v>
      </c>
      <c r="D5060" s="5">
        <v>140000</v>
      </c>
      <c r="E5060" s="5">
        <v>26572439</v>
      </c>
      <c r="F5060" s="5">
        <v>26572439</v>
      </c>
      <c r="G5060" s="5"/>
    </row>
    <row r="5061" spans="1:7">
      <c r="A5061" s="4">
        <v>5060</v>
      </c>
      <c r="B5061" s="6" t="s">
        <v>3779</v>
      </c>
      <c r="C5061" s="12" t="s">
        <v>6341</v>
      </c>
      <c r="D5061" s="5">
        <v>140000</v>
      </c>
      <c r="E5061" s="5">
        <v>6706368</v>
      </c>
      <c r="F5061" s="5">
        <v>6706368</v>
      </c>
      <c r="G5061" s="5"/>
    </row>
    <row r="5062" spans="1:7">
      <c r="A5062" s="4">
        <v>5061</v>
      </c>
      <c r="B5062" s="6" t="s">
        <v>1357</v>
      </c>
      <c r="C5062" s="12" t="s">
        <v>6342</v>
      </c>
      <c r="D5062" s="5">
        <v>135000</v>
      </c>
      <c r="E5062" s="5">
        <v>408015</v>
      </c>
      <c r="F5062" s="5">
        <v>429448</v>
      </c>
      <c r="G5062" s="5"/>
    </row>
    <row r="5063" spans="1:7">
      <c r="A5063" s="4">
        <v>5062</v>
      </c>
      <c r="B5063" s="6" t="s">
        <v>6343</v>
      </c>
      <c r="C5063" s="12" t="s">
        <v>3942</v>
      </c>
      <c r="D5063" s="5">
        <v>134000</v>
      </c>
      <c r="E5063" s="5">
        <v>4000000</v>
      </c>
      <c r="F5063" s="5">
        <v>8000000</v>
      </c>
      <c r="G5063" s="5"/>
    </row>
    <row r="5064" spans="1:7">
      <c r="A5064" s="4">
        <v>5063</v>
      </c>
      <c r="B5064" s="6" t="s">
        <v>1473</v>
      </c>
      <c r="C5064" s="12" t="s">
        <v>6344</v>
      </c>
      <c r="D5064" s="5">
        <v>125000</v>
      </c>
      <c r="E5064" s="4">
        <v>0</v>
      </c>
      <c r="F5064" s="4">
        <v>0</v>
      </c>
    </row>
    <row r="5065" spans="1:7">
      <c r="A5065" s="4">
        <v>5064</v>
      </c>
      <c r="B5065" s="6">
        <v>42316</v>
      </c>
      <c r="C5065" s="12" t="s">
        <v>6345</v>
      </c>
      <c r="D5065" s="5">
        <v>125000</v>
      </c>
      <c r="E5065" s="4">
        <v>0</v>
      </c>
      <c r="F5065" s="4">
        <v>0</v>
      </c>
    </row>
    <row r="5066" spans="1:7">
      <c r="A5066" s="4">
        <v>5065</v>
      </c>
      <c r="B5066" s="6" t="s">
        <v>815</v>
      </c>
      <c r="C5066" s="12" t="s">
        <v>6346</v>
      </c>
      <c r="D5066" s="5">
        <v>125000</v>
      </c>
      <c r="E5066" s="4">
        <v>0</v>
      </c>
      <c r="F5066" s="4">
        <v>0</v>
      </c>
    </row>
    <row r="5067" spans="1:7">
      <c r="A5067" s="4">
        <v>5066</v>
      </c>
      <c r="B5067" s="6" t="s">
        <v>963</v>
      </c>
      <c r="C5067" s="12" t="s">
        <v>6347</v>
      </c>
      <c r="D5067" s="5">
        <v>120000</v>
      </c>
      <c r="E5067" s="5">
        <v>1597486</v>
      </c>
      <c r="F5067" s="5">
        <v>3090593</v>
      </c>
      <c r="G5067" s="5"/>
    </row>
    <row r="5068" spans="1:7">
      <c r="A5068" s="4">
        <v>5067</v>
      </c>
      <c r="B5068" s="6" t="s">
        <v>2078</v>
      </c>
      <c r="C5068" s="12" t="s">
        <v>6348</v>
      </c>
      <c r="D5068" s="5">
        <v>120000</v>
      </c>
      <c r="E5068" s="4">
        <v>0</v>
      </c>
      <c r="F5068" s="4">
        <v>0</v>
      </c>
    </row>
    <row r="5069" spans="1:7">
      <c r="A5069" s="4">
        <v>5068</v>
      </c>
      <c r="B5069" s="6" t="s">
        <v>2572</v>
      </c>
      <c r="C5069" s="12" t="s">
        <v>6349</v>
      </c>
      <c r="D5069" s="5">
        <v>120000</v>
      </c>
      <c r="E5069" s="4">
        <v>0</v>
      </c>
      <c r="F5069" s="4">
        <v>0</v>
      </c>
    </row>
    <row r="5070" spans="1:7">
      <c r="A5070" s="4">
        <v>5069</v>
      </c>
      <c r="B5070" s="6" t="s">
        <v>2572</v>
      </c>
      <c r="C5070" s="12" t="s">
        <v>6349</v>
      </c>
      <c r="D5070" s="5">
        <v>120000</v>
      </c>
      <c r="E5070" s="4">
        <v>0</v>
      </c>
      <c r="F5070" s="4">
        <v>0</v>
      </c>
    </row>
    <row r="5071" spans="1:7">
      <c r="A5071" s="4">
        <v>5070</v>
      </c>
      <c r="B5071" s="6" t="s">
        <v>6350</v>
      </c>
      <c r="C5071" s="12" t="s">
        <v>6351</v>
      </c>
      <c r="D5071" s="5">
        <v>120000</v>
      </c>
      <c r="E5071" s="4">
        <v>0</v>
      </c>
      <c r="F5071" s="4">
        <v>0</v>
      </c>
    </row>
    <row r="5072" spans="1:7">
      <c r="A5072" s="4">
        <v>5071</v>
      </c>
      <c r="B5072" s="6">
        <v>24847</v>
      </c>
      <c r="C5072" s="12" t="s">
        <v>5109</v>
      </c>
      <c r="D5072" s="5">
        <v>114000</v>
      </c>
      <c r="E5072" s="5">
        <v>12000000</v>
      </c>
      <c r="F5072" s="5">
        <v>30000000</v>
      </c>
      <c r="G5072" s="5"/>
    </row>
    <row r="5073" spans="1:7">
      <c r="A5073" s="4">
        <v>5072</v>
      </c>
      <c r="B5073" s="6">
        <v>5693</v>
      </c>
      <c r="C5073" s="12" t="s">
        <v>6352</v>
      </c>
      <c r="D5073" s="5">
        <v>110000</v>
      </c>
      <c r="E5073" s="5">
        <v>10000000</v>
      </c>
      <c r="F5073" s="5">
        <v>11000000</v>
      </c>
      <c r="G5073" s="5"/>
    </row>
    <row r="5074" spans="1:7">
      <c r="A5074" s="4">
        <v>5073</v>
      </c>
      <c r="B5074" s="6">
        <v>37690</v>
      </c>
      <c r="C5074" s="12" t="s">
        <v>6353</v>
      </c>
      <c r="D5074" s="5">
        <v>103000</v>
      </c>
      <c r="E5074" s="5">
        <v>16137</v>
      </c>
      <c r="F5074" s="5">
        <v>16137</v>
      </c>
      <c r="G5074" s="5"/>
    </row>
    <row r="5075" spans="1:7">
      <c r="A5075" s="4">
        <v>5074</v>
      </c>
      <c r="B5075" s="6">
        <v>42284</v>
      </c>
      <c r="C5075" s="12" t="s">
        <v>6354</v>
      </c>
      <c r="D5075" s="5">
        <v>100000</v>
      </c>
      <c r="E5075" s="5">
        <v>22764410</v>
      </c>
      <c r="F5075" s="5">
        <v>41753881</v>
      </c>
      <c r="G5075" s="5"/>
    </row>
    <row r="5076" spans="1:7">
      <c r="A5076" s="4">
        <v>5075</v>
      </c>
      <c r="B5076" s="6" t="s">
        <v>667</v>
      </c>
      <c r="C5076" s="12" t="s">
        <v>6355</v>
      </c>
      <c r="D5076" s="5">
        <v>100000</v>
      </c>
      <c r="E5076" s="5">
        <v>10178331</v>
      </c>
      <c r="F5076" s="5">
        <v>10243159</v>
      </c>
      <c r="G5076" s="5"/>
    </row>
    <row r="5077" spans="1:7">
      <c r="A5077" s="4">
        <v>5076</v>
      </c>
      <c r="B5077" s="6">
        <v>28126</v>
      </c>
      <c r="C5077" s="12" t="s">
        <v>6356</v>
      </c>
      <c r="D5077" s="5">
        <v>100000</v>
      </c>
      <c r="E5077" s="5">
        <v>7000000</v>
      </c>
      <c r="F5077" s="5">
        <v>7000000</v>
      </c>
      <c r="G5077" s="5"/>
    </row>
    <row r="5078" spans="1:7">
      <c r="A5078" s="4">
        <v>5077</v>
      </c>
      <c r="B5078" s="6">
        <v>31780</v>
      </c>
      <c r="C5078" s="12" t="s">
        <v>6357</v>
      </c>
      <c r="D5078" s="5">
        <v>100000</v>
      </c>
      <c r="E5078" s="5">
        <v>5228617</v>
      </c>
      <c r="F5078" s="5">
        <v>5228617</v>
      </c>
      <c r="G5078" s="5"/>
    </row>
    <row r="5079" spans="1:7">
      <c r="A5079" s="4">
        <v>5078</v>
      </c>
      <c r="B5079" s="6" t="s">
        <v>6358</v>
      </c>
      <c r="C5079" s="12" t="s">
        <v>6359</v>
      </c>
      <c r="D5079" s="5">
        <v>100000</v>
      </c>
      <c r="E5079" s="5">
        <v>3000000</v>
      </c>
      <c r="F5079" s="5">
        <v>3000000</v>
      </c>
      <c r="G5079" s="5"/>
    </row>
    <row r="5080" spans="1:7">
      <c r="A5080" s="4">
        <v>5079</v>
      </c>
      <c r="B5080" s="6">
        <v>36048</v>
      </c>
      <c r="C5080" s="12" t="s">
        <v>6360</v>
      </c>
      <c r="D5080" s="5">
        <v>100000</v>
      </c>
      <c r="E5080" s="5">
        <v>2652246</v>
      </c>
      <c r="F5080" s="5">
        <v>6121582</v>
      </c>
      <c r="G5080" s="5"/>
    </row>
    <row r="5081" spans="1:7">
      <c r="A5081" s="4">
        <v>5080</v>
      </c>
      <c r="B5081" s="6">
        <v>29499</v>
      </c>
      <c r="C5081" s="12" t="s">
        <v>6361</v>
      </c>
      <c r="D5081" s="5">
        <v>100000</v>
      </c>
      <c r="E5081" s="5">
        <v>287000</v>
      </c>
      <c r="F5081" s="5">
        <v>287000</v>
      </c>
      <c r="G5081" s="5"/>
    </row>
    <row r="5082" spans="1:7">
      <c r="A5082" s="4">
        <v>5081</v>
      </c>
      <c r="B5082" s="6">
        <v>38140</v>
      </c>
      <c r="C5082" s="12" t="s">
        <v>6362</v>
      </c>
      <c r="D5082" s="5">
        <v>100000</v>
      </c>
      <c r="E5082" s="5">
        <v>110536</v>
      </c>
      <c r="F5082" s="5">
        <v>110536</v>
      </c>
      <c r="G5082" s="5"/>
    </row>
    <row r="5083" spans="1:7">
      <c r="A5083" s="4">
        <v>5082</v>
      </c>
      <c r="B5083" s="6" t="s">
        <v>654</v>
      </c>
      <c r="C5083" s="12" t="s">
        <v>6363</v>
      </c>
      <c r="D5083" s="5">
        <v>100000</v>
      </c>
      <c r="E5083" s="5">
        <v>59424</v>
      </c>
      <c r="F5083" s="5">
        <v>59424</v>
      </c>
      <c r="G5083" s="5"/>
    </row>
    <row r="5084" spans="1:7">
      <c r="A5084" s="4">
        <v>5083</v>
      </c>
      <c r="B5084" s="6" t="s">
        <v>6364</v>
      </c>
      <c r="C5084" s="12" t="s">
        <v>6365</v>
      </c>
      <c r="D5084" s="5">
        <v>100000</v>
      </c>
      <c r="E5084" s="5">
        <v>20056</v>
      </c>
      <c r="F5084" s="5">
        <v>20056</v>
      </c>
      <c r="G5084" s="5"/>
    </row>
    <row r="5085" spans="1:7">
      <c r="A5085" s="4">
        <v>5084</v>
      </c>
      <c r="B5085" s="6">
        <v>37145</v>
      </c>
      <c r="C5085" s="12" t="s">
        <v>6366</v>
      </c>
      <c r="D5085" s="5">
        <v>100000</v>
      </c>
      <c r="E5085" s="5">
        <v>1358</v>
      </c>
      <c r="F5085" s="5">
        <v>1358</v>
      </c>
      <c r="G5085" s="5"/>
    </row>
    <row r="5086" spans="1:7">
      <c r="A5086" s="4">
        <v>5085</v>
      </c>
      <c r="B5086" s="6" t="s">
        <v>75</v>
      </c>
      <c r="C5086" s="12" t="s">
        <v>6367</v>
      </c>
      <c r="D5086" s="5">
        <v>100000</v>
      </c>
      <c r="E5086" s="4">
        <v>0</v>
      </c>
      <c r="F5086" s="4">
        <v>0</v>
      </c>
    </row>
    <row r="5087" spans="1:7">
      <c r="A5087" s="4">
        <v>5086</v>
      </c>
      <c r="B5087" s="6" t="s">
        <v>1976</v>
      </c>
      <c r="C5087" s="12" t="s">
        <v>6368</v>
      </c>
      <c r="D5087" s="5">
        <v>100000</v>
      </c>
      <c r="E5087" s="4">
        <v>0</v>
      </c>
      <c r="F5087" s="4">
        <v>0</v>
      </c>
    </row>
    <row r="5088" spans="1:7">
      <c r="A5088" s="4">
        <v>5087</v>
      </c>
      <c r="B5088" s="6" t="s">
        <v>2489</v>
      </c>
      <c r="C5088" s="12" t="s">
        <v>6369</v>
      </c>
      <c r="D5088" s="5">
        <v>100000</v>
      </c>
      <c r="E5088" s="4">
        <v>0</v>
      </c>
      <c r="F5088" s="4">
        <v>0</v>
      </c>
    </row>
    <row r="5089" spans="1:7">
      <c r="A5089" s="4">
        <v>5088</v>
      </c>
      <c r="B5089" s="6" t="s">
        <v>2669</v>
      </c>
      <c r="C5089" s="12" t="s">
        <v>6370</v>
      </c>
      <c r="D5089" s="5">
        <v>100000</v>
      </c>
      <c r="E5089" s="4">
        <v>0</v>
      </c>
      <c r="F5089" s="4">
        <v>0</v>
      </c>
    </row>
    <row r="5090" spans="1:7">
      <c r="A5090" s="4">
        <v>5089</v>
      </c>
      <c r="B5090" s="6" t="s">
        <v>815</v>
      </c>
      <c r="C5090" s="12" t="s">
        <v>6371</v>
      </c>
      <c r="D5090" s="5">
        <v>100000</v>
      </c>
      <c r="E5090" s="4">
        <v>0</v>
      </c>
      <c r="F5090" s="4">
        <v>0</v>
      </c>
    </row>
    <row r="5091" spans="1:7">
      <c r="A5091" s="4">
        <v>5090</v>
      </c>
      <c r="B5091" s="6" t="s">
        <v>6372</v>
      </c>
      <c r="C5091" s="12" t="s">
        <v>6373</v>
      </c>
      <c r="D5091" s="5">
        <v>100000</v>
      </c>
      <c r="E5091" s="4">
        <v>0</v>
      </c>
      <c r="F5091" s="4">
        <v>0</v>
      </c>
    </row>
    <row r="5092" spans="1:7">
      <c r="A5092" s="4">
        <v>5091</v>
      </c>
      <c r="B5092" s="6">
        <v>42288</v>
      </c>
      <c r="C5092" s="12" t="s">
        <v>6374</v>
      </c>
      <c r="D5092" s="5">
        <v>100000</v>
      </c>
      <c r="E5092" s="4">
        <v>0</v>
      </c>
      <c r="F5092" s="4">
        <v>0</v>
      </c>
    </row>
    <row r="5093" spans="1:7">
      <c r="A5093" s="4">
        <v>5092</v>
      </c>
      <c r="B5093" s="6">
        <v>42192</v>
      </c>
      <c r="C5093" s="12" t="s">
        <v>6375</v>
      </c>
      <c r="D5093" s="5">
        <v>100000</v>
      </c>
      <c r="E5093" s="4">
        <v>0</v>
      </c>
      <c r="F5093" s="4">
        <v>0</v>
      </c>
    </row>
    <row r="5094" spans="1:7">
      <c r="A5094" s="4">
        <v>5093</v>
      </c>
      <c r="B5094" s="6" t="s">
        <v>6376</v>
      </c>
      <c r="C5094" s="12" t="s">
        <v>3633</v>
      </c>
      <c r="D5094" s="5">
        <v>87000</v>
      </c>
      <c r="E5094" s="5">
        <v>3100000</v>
      </c>
      <c r="F5094" s="5">
        <v>3100000</v>
      </c>
      <c r="G5094" s="5"/>
    </row>
    <row r="5095" spans="1:7">
      <c r="A5095" s="4">
        <v>5094</v>
      </c>
      <c r="B5095" s="6" t="s">
        <v>319</v>
      </c>
      <c r="C5095" s="12" t="s">
        <v>6377</v>
      </c>
      <c r="D5095" s="5">
        <v>75000</v>
      </c>
      <c r="E5095" s="5">
        <v>8799</v>
      </c>
      <c r="F5095" s="5">
        <v>8799</v>
      </c>
      <c r="G5095" s="5"/>
    </row>
    <row r="5096" spans="1:7">
      <c r="A5096" s="4">
        <v>5095</v>
      </c>
      <c r="B5096" s="6" t="s">
        <v>5101</v>
      </c>
      <c r="C5096" s="12" t="s">
        <v>6378</v>
      </c>
      <c r="D5096" s="5">
        <v>75000</v>
      </c>
      <c r="E5096" s="4">
        <v>0</v>
      </c>
      <c r="F5096" s="4">
        <v>0</v>
      </c>
    </row>
    <row r="5097" spans="1:7">
      <c r="A5097" s="4">
        <v>5096</v>
      </c>
      <c r="B5097" s="6" t="s">
        <v>512</v>
      </c>
      <c r="C5097" s="12" t="s">
        <v>6379</v>
      </c>
      <c r="D5097" s="5">
        <v>70000</v>
      </c>
      <c r="E5097" s="5">
        <v>30312</v>
      </c>
      <c r="F5097" s="5">
        <v>30312</v>
      </c>
      <c r="G5097" s="5"/>
    </row>
    <row r="5098" spans="1:7">
      <c r="A5098" s="4">
        <v>5097</v>
      </c>
      <c r="B5098" s="6" t="s">
        <v>2723</v>
      </c>
      <c r="C5098" s="12" t="s">
        <v>6380</v>
      </c>
      <c r="D5098" s="5">
        <v>70000</v>
      </c>
      <c r="E5098" s="5">
        <v>4930</v>
      </c>
      <c r="F5098" s="5">
        <v>4930</v>
      </c>
      <c r="G5098" s="5"/>
    </row>
    <row r="5099" spans="1:7">
      <c r="A5099" s="4">
        <v>5098</v>
      </c>
      <c r="B5099" s="6" t="s">
        <v>3843</v>
      </c>
      <c r="C5099" s="12" t="s">
        <v>6381</v>
      </c>
      <c r="D5099" s="5">
        <v>70000</v>
      </c>
      <c r="E5099" s="4">
        <v>0</v>
      </c>
      <c r="F5099" s="5">
        <v>8555</v>
      </c>
      <c r="G5099" s="5"/>
    </row>
    <row r="5100" spans="1:7">
      <c r="A5100" s="4">
        <v>5099</v>
      </c>
      <c r="B5100" s="6">
        <v>36075</v>
      </c>
      <c r="C5100" s="12" t="s">
        <v>6382</v>
      </c>
      <c r="D5100" s="5">
        <v>68000</v>
      </c>
      <c r="E5100" s="5">
        <v>3221152</v>
      </c>
      <c r="F5100" s="5">
        <v>4678513</v>
      </c>
      <c r="G5100" s="5"/>
    </row>
    <row r="5101" spans="1:7">
      <c r="A5101" s="4">
        <v>5100</v>
      </c>
      <c r="B5101" s="6" t="s">
        <v>6383</v>
      </c>
      <c r="C5101" s="12" t="s">
        <v>6384</v>
      </c>
      <c r="D5101" s="5">
        <v>68000</v>
      </c>
      <c r="E5101" s="5">
        <v>33598</v>
      </c>
      <c r="F5101" s="5">
        <v>33598</v>
      </c>
      <c r="G5101" s="5"/>
    </row>
    <row r="5102" spans="1:7">
      <c r="A5102" s="4">
        <v>5101</v>
      </c>
      <c r="B5102" s="6" t="s">
        <v>1889</v>
      </c>
      <c r="C5102" s="12" t="s">
        <v>6385</v>
      </c>
      <c r="D5102" s="5">
        <v>66000</v>
      </c>
      <c r="E5102" s="5">
        <v>541636</v>
      </c>
      <c r="F5102" s="5">
        <v>602920</v>
      </c>
      <c r="G5102" s="5"/>
    </row>
    <row r="5103" spans="1:7">
      <c r="A5103" s="4">
        <v>5102</v>
      </c>
      <c r="B5103" s="6">
        <v>38173</v>
      </c>
      <c r="C5103" s="12" t="s">
        <v>6386</v>
      </c>
      <c r="D5103" s="5">
        <v>65000</v>
      </c>
      <c r="E5103" s="5">
        <v>11529368</v>
      </c>
      <c r="F5103" s="5">
        <v>22233808</v>
      </c>
      <c r="G5103" s="5"/>
    </row>
    <row r="5104" spans="1:7">
      <c r="A5104" s="4">
        <v>5103</v>
      </c>
      <c r="B5104" s="6" t="s">
        <v>1477</v>
      </c>
      <c r="C5104" s="12" t="s">
        <v>6387</v>
      </c>
      <c r="D5104" s="5">
        <v>60000</v>
      </c>
      <c r="E5104" s="5">
        <v>4917</v>
      </c>
      <c r="F5104" s="5">
        <v>4917</v>
      </c>
      <c r="G5104" s="5"/>
    </row>
    <row r="5105" spans="1:7">
      <c r="A5105" s="4">
        <v>5104</v>
      </c>
      <c r="B5105" s="6" t="s">
        <v>1742</v>
      </c>
      <c r="C5105" s="12" t="s">
        <v>6388</v>
      </c>
      <c r="D5105" s="5">
        <v>60000</v>
      </c>
      <c r="E5105" s="4">
        <v>0</v>
      </c>
      <c r="F5105" s="4">
        <v>0</v>
      </c>
    </row>
    <row r="5106" spans="1:7">
      <c r="A5106" s="4">
        <v>5105</v>
      </c>
      <c r="B5106" s="6" t="s">
        <v>828</v>
      </c>
      <c r="C5106" s="12" t="s">
        <v>6389</v>
      </c>
      <c r="D5106" s="5">
        <v>60000</v>
      </c>
      <c r="E5106" s="4">
        <v>0</v>
      </c>
      <c r="F5106" s="4">
        <v>0</v>
      </c>
    </row>
    <row r="5107" spans="1:7">
      <c r="A5107" s="4">
        <v>5106</v>
      </c>
      <c r="B5107" s="6" t="s">
        <v>5993</v>
      </c>
      <c r="C5107" s="12" t="s">
        <v>6390</v>
      </c>
      <c r="D5107" s="5">
        <v>60000</v>
      </c>
      <c r="E5107" s="4">
        <v>0</v>
      </c>
      <c r="F5107" s="4">
        <v>0</v>
      </c>
    </row>
    <row r="5108" spans="1:7">
      <c r="A5108" s="4">
        <v>5107</v>
      </c>
      <c r="B5108" s="6">
        <v>41374</v>
      </c>
      <c r="C5108" s="12" t="s">
        <v>6391</v>
      </c>
      <c r="D5108" s="5">
        <v>55000</v>
      </c>
      <c r="E5108" s="4">
        <v>0</v>
      </c>
      <c r="F5108" s="4">
        <v>0</v>
      </c>
    </row>
    <row r="5109" spans="1:7">
      <c r="A5109" s="4">
        <v>5108</v>
      </c>
      <c r="B5109" s="6">
        <v>34950</v>
      </c>
      <c r="C5109" s="12" t="s">
        <v>6392</v>
      </c>
      <c r="D5109" s="5">
        <v>50000</v>
      </c>
      <c r="E5109" s="5">
        <v>10426506</v>
      </c>
      <c r="F5109" s="5">
        <v>10426506</v>
      </c>
      <c r="G5109" s="5"/>
    </row>
    <row r="5110" spans="1:7">
      <c r="A5110" s="4">
        <v>5109</v>
      </c>
      <c r="B5110" s="6" t="s">
        <v>677</v>
      </c>
      <c r="C5110" s="12" t="s">
        <v>6393</v>
      </c>
      <c r="D5110" s="5">
        <v>50000</v>
      </c>
      <c r="E5110" s="5">
        <v>2335352</v>
      </c>
      <c r="F5110" s="5">
        <v>2335352</v>
      </c>
      <c r="G5110" s="5"/>
    </row>
    <row r="5111" spans="1:7">
      <c r="A5111" s="4">
        <v>5110</v>
      </c>
      <c r="B5111" s="6">
        <v>40523</v>
      </c>
      <c r="C5111" s="12" t="s">
        <v>6394</v>
      </c>
      <c r="D5111" s="5">
        <v>50000</v>
      </c>
      <c r="E5111" s="5">
        <v>391674</v>
      </c>
      <c r="F5111" s="5">
        <v>424149</v>
      </c>
      <c r="G5111" s="5"/>
    </row>
    <row r="5112" spans="1:7">
      <c r="A5112" s="4">
        <v>5111</v>
      </c>
      <c r="B5112" s="6" t="s">
        <v>1825</v>
      </c>
      <c r="C5112" s="12" t="s">
        <v>6395</v>
      </c>
      <c r="D5112" s="5">
        <v>50000</v>
      </c>
      <c r="E5112" s="5">
        <v>251150</v>
      </c>
      <c r="F5112" s="5">
        <v>406299</v>
      </c>
      <c r="G5112" s="5"/>
    </row>
    <row r="5113" spans="1:7">
      <c r="A5113" s="4">
        <v>5112</v>
      </c>
      <c r="B5113" s="6" t="s">
        <v>217</v>
      </c>
      <c r="C5113" s="12" t="s">
        <v>6396</v>
      </c>
      <c r="D5113" s="5">
        <v>50000</v>
      </c>
      <c r="E5113" s="5">
        <v>8374</v>
      </c>
      <c r="F5113" s="5">
        <v>8374</v>
      </c>
      <c r="G5113" s="5"/>
    </row>
    <row r="5114" spans="1:7">
      <c r="A5114" s="4">
        <v>5113</v>
      </c>
      <c r="B5114" s="6" t="s">
        <v>2045</v>
      </c>
      <c r="C5114" s="12" t="s">
        <v>6397</v>
      </c>
      <c r="D5114" s="5">
        <v>50000</v>
      </c>
      <c r="E5114" s="4">
        <v>0</v>
      </c>
      <c r="F5114" s="4">
        <v>0</v>
      </c>
    </row>
    <row r="5115" spans="1:7">
      <c r="A5115" s="4">
        <v>5114</v>
      </c>
      <c r="B5115" s="6" t="s">
        <v>3757</v>
      </c>
      <c r="C5115" s="12" t="s">
        <v>6398</v>
      </c>
      <c r="D5115" s="5">
        <v>50000</v>
      </c>
      <c r="E5115" s="4">
        <v>0</v>
      </c>
      <c r="F5115" s="4">
        <v>0</v>
      </c>
    </row>
    <row r="5116" spans="1:7">
      <c r="A5116" s="4">
        <v>5115</v>
      </c>
      <c r="B5116" s="6">
        <v>42102</v>
      </c>
      <c r="C5116" s="12" t="s">
        <v>6399</v>
      </c>
      <c r="D5116" s="5">
        <v>50000</v>
      </c>
      <c r="E5116" s="4">
        <v>0</v>
      </c>
      <c r="F5116" s="4">
        <v>0</v>
      </c>
    </row>
    <row r="5117" spans="1:7">
      <c r="A5117" s="4">
        <v>5116</v>
      </c>
      <c r="B5117" s="6">
        <v>42013</v>
      </c>
      <c r="C5117" s="12" t="s">
        <v>6400</v>
      </c>
      <c r="D5117" s="5">
        <v>50000</v>
      </c>
      <c r="E5117" s="4">
        <v>0</v>
      </c>
      <c r="F5117" s="4">
        <v>0</v>
      </c>
    </row>
    <row r="5118" spans="1:7">
      <c r="A5118" s="4">
        <v>5117</v>
      </c>
      <c r="B5118" s="6" t="s">
        <v>1976</v>
      </c>
      <c r="C5118" s="12" t="s">
        <v>6401</v>
      </c>
      <c r="D5118" s="5">
        <v>50000</v>
      </c>
      <c r="E5118" s="4">
        <v>0</v>
      </c>
      <c r="F5118" s="4">
        <v>0</v>
      </c>
    </row>
    <row r="5119" spans="1:7">
      <c r="A5119" s="4">
        <v>5118</v>
      </c>
      <c r="B5119" s="6" t="s">
        <v>2790</v>
      </c>
      <c r="C5119" s="12" t="s">
        <v>6402</v>
      </c>
      <c r="D5119" s="5">
        <v>45000</v>
      </c>
      <c r="E5119" s="4">
        <v>0</v>
      </c>
      <c r="F5119" s="4">
        <v>0</v>
      </c>
    </row>
    <row r="5120" spans="1:7">
      <c r="A5120" s="4">
        <v>5119</v>
      </c>
      <c r="B5120" s="6" t="s">
        <v>1085</v>
      </c>
      <c r="C5120" s="12" t="s">
        <v>6403</v>
      </c>
      <c r="D5120" s="5">
        <v>42000</v>
      </c>
      <c r="E5120" s="5">
        <v>241816</v>
      </c>
      <c r="F5120" s="5">
        <v>342722</v>
      </c>
      <c r="G5120" s="5"/>
    </row>
    <row r="5121" spans="1:7">
      <c r="A5121" s="4">
        <v>5120</v>
      </c>
      <c r="B5121" s="6" t="s">
        <v>87</v>
      </c>
      <c r="C5121" s="12" t="s">
        <v>6404</v>
      </c>
      <c r="D5121" s="5">
        <v>42000</v>
      </c>
      <c r="E5121" s="4">
        <v>0</v>
      </c>
      <c r="F5121" s="4">
        <v>0</v>
      </c>
    </row>
    <row r="5122" spans="1:7">
      <c r="A5122" s="4">
        <v>5121</v>
      </c>
      <c r="B5122" s="6" t="s">
        <v>1904</v>
      </c>
      <c r="C5122" s="12" t="s">
        <v>6405</v>
      </c>
      <c r="D5122" s="5">
        <v>40000</v>
      </c>
      <c r="E5122" s="5">
        <v>277233</v>
      </c>
      <c r="F5122" s="5">
        <v>277233</v>
      </c>
      <c r="G5122" s="5"/>
    </row>
    <row r="5123" spans="1:7">
      <c r="A5123" s="4">
        <v>5122</v>
      </c>
      <c r="B5123" s="6">
        <v>40515</v>
      </c>
      <c r="C5123" s="12" t="s">
        <v>6406</v>
      </c>
      <c r="D5123" s="5">
        <v>40000</v>
      </c>
      <c r="E5123" s="5">
        <v>25572</v>
      </c>
      <c r="F5123" s="5">
        <v>25572</v>
      </c>
      <c r="G5123" s="5"/>
    </row>
    <row r="5124" spans="1:7">
      <c r="A5124" s="4">
        <v>5123</v>
      </c>
      <c r="B5124" s="6">
        <v>40849</v>
      </c>
      <c r="C5124" s="12" t="s">
        <v>6407</v>
      </c>
      <c r="D5124" s="5">
        <v>40000</v>
      </c>
      <c r="E5124" s="5">
        <v>3632</v>
      </c>
      <c r="F5124" s="5">
        <v>3632</v>
      </c>
      <c r="G5124" s="5"/>
    </row>
    <row r="5125" spans="1:7">
      <c r="A5125" s="4">
        <v>5124</v>
      </c>
      <c r="B5125" s="6">
        <v>33245</v>
      </c>
      <c r="C5125" s="12" t="s">
        <v>6408</v>
      </c>
      <c r="D5125" s="5">
        <v>35000</v>
      </c>
      <c r="E5125" s="5">
        <v>321952</v>
      </c>
      <c r="F5125" s="5">
        <v>321952</v>
      </c>
      <c r="G5125" s="5"/>
    </row>
    <row r="5126" spans="1:7">
      <c r="A5126" s="4">
        <v>5125</v>
      </c>
      <c r="B5126" s="6" t="s">
        <v>2790</v>
      </c>
      <c r="C5126" s="12" t="s">
        <v>6409</v>
      </c>
      <c r="D5126" s="5">
        <v>35000</v>
      </c>
      <c r="E5126" s="4">
        <v>0</v>
      </c>
      <c r="F5126" s="4">
        <v>0</v>
      </c>
    </row>
    <row r="5127" spans="1:7">
      <c r="A5127" s="4">
        <v>5126</v>
      </c>
      <c r="B5127" s="6" t="s">
        <v>1976</v>
      </c>
      <c r="C5127" s="12" t="s">
        <v>6410</v>
      </c>
      <c r="D5127" s="5">
        <v>35000</v>
      </c>
      <c r="E5127" s="4">
        <v>0</v>
      </c>
      <c r="F5127" s="4">
        <v>0</v>
      </c>
    </row>
    <row r="5128" spans="1:7">
      <c r="A5128" s="4">
        <v>5127</v>
      </c>
      <c r="B5128" s="6" t="s">
        <v>45</v>
      </c>
      <c r="C5128" s="12" t="s">
        <v>6411</v>
      </c>
      <c r="D5128" s="5">
        <v>30000</v>
      </c>
      <c r="E5128" s="5">
        <v>243768</v>
      </c>
      <c r="F5128" s="5">
        <v>243768</v>
      </c>
      <c r="G5128" s="5"/>
    </row>
    <row r="5129" spans="1:7">
      <c r="A5129" s="4">
        <v>5128</v>
      </c>
      <c r="B5129" s="6">
        <v>38726</v>
      </c>
      <c r="C5129" s="12" t="s">
        <v>6412</v>
      </c>
      <c r="D5129" s="5">
        <v>30000</v>
      </c>
      <c r="E5129" s="5">
        <v>103509</v>
      </c>
      <c r="F5129" s="5">
        <v>103509</v>
      </c>
      <c r="G5129" s="5"/>
    </row>
    <row r="5130" spans="1:7">
      <c r="A5130" s="4">
        <v>5129</v>
      </c>
      <c r="B5130" s="6" t="s">
        <v>1229</v>
      </c>
      <c r="C5130" s="12" t="s">
        <v>6413</v>
      </c>
      <c r="D5130" s="5">
        <v>30000</v>
      </c>
      <c r="E5130" s="5">
        <v>77070</v>
      </c>
      <c r="F5130" s="5">
        <v>82698</v>
      </c>
      <c r="G5130" s="5"/>
    </row>
    <row r="5131" spans="1:7">
      <c r="A5131" s="4">
        <v>5130</v>
      </c>
      <c r="B5131" s="6" t="s">
        <v>1136</v>
      </c>
      <c r="C5131" s="12" t="s">
        <v>6414</v>
      </c>
      <c r="D5131" s="5">
        <v>30000</v>
      </c>
      <c r="E5131" s="5">
        <v>9812</v>
      </c>
      <c r="F5131" s="5">
        <v>9812</v>
      </c>
      <c r="G5131" s="5"/>
    </row>
    <row r="5132" spans="1:7">
      <c r="A5132" s="4">
        <v>5131</v>
      </c>
      <c r="B5132" s="6" t="s">
        <v>2489</v>
      </c>
      <c r="C5132" s="12" t="s">
        <v>6415</v>
      </c>
      <c r="D5132" s="5">
        <v>30000</v>
      </c>
      <c r="E5132" s="4">
        <v>0</v>
      </c>
      <c r="F5132" s="4">
        <v>0</v>
      </c>
    </row>
    <row r="5133" spans="1:7">
      <c r="A5133" s="4">
        <v>5132</v>
      </c>
      <c r="B5133" s="6" t="s">
        <v>6416</v>
      </c>
      <c r="C5133" s="12" t="s">
        <v>6417</v>
      </c>
      <c r="D5133" s="5">
        <v>27000</v>
      </c>
      <c r="E5133" s="5">
        <v>3073428</v>
      </c>
      <c r="F5133" s="5">
        <v>3894240</v>
      </c>
      <c r="G5133" s="5"/>
    </row>
    <row r="5134" spans="1:7">
      <c r="A5134" s="4">
        <v>5133</v>
      </c>
      <c r="B5134" s="6" t="s">
        <v>1650</v>
      </c>
      <c r="C5134" s="12" t="s">
        <v>6418</v>
      </c>
      <c r="D5134" s="5">
        <v>27000</v>
      </c>
      <c r="E5134" s="5">
        <v>8231</v>
      </c>
      <c r="F5134" s="5">
        <v>8231</v>
      </c>
      <c r="G5134" s="5"/>
    </row>
    <row r="5135" spans="1:7">
      <c r="A5135" s="4">
        <v>5134</v>
      </c>
      <c r="B5135" s="6" t="s">
        <v>6419</v>
      </c>
      <c r="C5135" s="12" t="s">
        <v>6420</v>
      </c>
      <c r="D5135" s="5">
        <v>25000</v>
      </c>
      <c r="E5135" s="5">
        <v>45000000</v>
      </c>
      <c r="F5135" s="5">
        <v>45000000</v>
      </c>
      <c r="G5135" s="5"/>
    </row>
    <row r="5136" spans="1:7">
      <c r="A5136" s="4">
        <v>5135</v>
      </c>
      <c r="B5136" s="6">
        <v>35438</v>
      </c>
      <c r="C5136" s="12" t="s">
        <v>6421</v>
      </c>
      <c r="D5136" s="5">
        <v>25000</v>
      </c>
      <c r="E5136" s="5">
        <v>2883661</v>
      </c>
      <c r="F5136" s="5">
        <v>2883661</v>
      </c>
      <c r="G5136" s="5"/>
    </row>
    <row r="5137" spans="1:7">
      <c r="A5137" s="4">
        <v>5136</v>
      </c>
      <c r="B5137" s="6" t="s">
        <v>1245</v>
      </c>
      <c r="C5137" s="12" t="s">
        <v>6422</v>
      </c>
      <c r="D5137" s="5">
        <v>25000</v>
      </c>
      <c r="E5137" s="5">
        <v>195043</v>
      </c>
      <c r="F5137" s="5">
        <v>195043</v>
      </c>
      <c r="G5137" s="5"/>
    </row>
    <row r="5138" spans="1:7">
      <c r="A5138" s="4">
        <v>5137</v>
      </c>
      <c r="B5138" s="6">
        <v>42013</v>
      </c>
      <c r="C5138" s="12" t="s">
        <v>6423</v>
      </c>
      <c r="D5138" s="5">
        <v>25000</v>
      </c>
      <c r="E5138" s="4">
        <v>0</v>
      </c>
      <c r="F5138" s="5">
        <v>2322</v>
      </c>
      <c r="G5138" s="5"/>
    </row>
    <row r="5139" spans="1:7">
      <c r="A5139" s="4">
        <v>5138</v>
      </c>
      <c r="B5139" s="6" t="s">
        <v>883</v>
      </c>
      <c r="C5139" s="12" t="s">
        <v>6424</v>
      </c>
      <c r="D5139" s="5">
        <v>25000</v>
      </c>
      <c r="E5139" s="4">
        <v>0</v>
      </c>
      <c r="F5139" s="4">
        <v>0</v>
      </c>
    </row>
    <row r="5140" spans="1:7">
      <c r="A5140" s="4">
        <v>5139</v>
      </c>
      <c r="B5140" s="6" t="s">
        <v>5658</v>
      </c>
      <c r="C5140" s="12" t="s">
        <v>6425</v>
      </c>
      <c r="D5140" s="5">
        <v>25000</v>
      </c>
      <c r="E5140" s="4">
        <v>0</v>
      </c>
      <c r="F5140" s="4">
        <v>0</v>
      </c>
    </row>
    <row r="5141" spans="1:7">
      <c r="A5141" s="4">
        <v>5140</v>
      </c>
      <c r="B5141" s="6">
        <v>42016</v>
      </c>
      <c r="C5141" s="12" t="s">
        <v>6426</v>
      </c>
      <c r="D5141" s="5">
        <v>25000</v>
      </c>
      <c r="E5141" s="4">
        <v>0</v>
      </c>
      <c r="F5141" s="4">
        <v>0</v>
      </c>
    </row>
    <row r="5142" spans="1:7">
      <c r="A5142" s="4">
        <v>5141</v>
      </c>
      <c r="B5142" s="6">
        <v>33246</v>
      </c>
      <c r="C5142" s="12" t="s">
        <v>6427</v>
      </c>
      <c r="D5142" s="5">
        <v>23000</v>
      </c>
      <c r="E5142" s="5">
        <v>1227508</v>
      </c>
      <c r="F5142" s="5">
        <v>1227508</v>
      </c>
      <c r="G5142" s="5"/>
    </row>
    <row r="5143" spans="1:7">
      <c r="A5143" s="4">
        <v>5142</v>
      </c>
      <c r="B5143" s="6" t="s">
        <v>1976</v>
      </c>
      <c r="C5143" s="12" t="s">
        <v>6428</v>
      </c>
      <c r="D5143" s="5">
        <v>22000</v>
      </c>
      <c r="E5143" s="4">
        <v>0</v>
      </c>
      <c r="F5143" s="4">
        <v>0</v>
      </c>
    </row>
    <row r="5144" spans="1:7">
      <c r="A5144" s="4">
        <v>5143</v>
      </c>
      <c r="B5144" s="6" t="s">
        <v>2491</v>
      </c>
      <c r="C5144" s="12" t="s">
        <v>6429</v>
      </c>
      <c r="D5144" s="5">
        <v>20000</v>
      </c>
      <c r="E5144" s="4">
        <v>0</v>
      </c>
      <c r="F5144" s="4">
        <v>0</v>
      </c>
    </row>
    <row r="5145" spans="1:7">
      <c r="A5145" s="4">
        <v>5144</v>
      </c>
      <c r="B5145" s="6">
        <v>41365</v>
      </c>
      <c r="C5145" s="12" t="s">
        <v>6430</v>
      </c>
      <c r="D5145" s="5">
        <v>20000</v>
      </c>
      <c r="E5145" s="4">
        <v>0</v>
      </c>
      <c r="F5145" s="4">
        <v>0</v>
      </c>
    </row>
    <row r="5146" spans="1:7">
      <c r="A5146" s="4">
        <v>5145</v>
      </c>
      <c r="B5146" s="6" t="s">
        <v>5658</v>
      </c>
      <c r="C5146" s="12" t="s">
        <v>6431</v>
      </c>
      <c r="D5146" s="5">
        <v>20000</v>
      </c>
      <c r="E5146" s="4">
        <v>0</v>
      </c>
      <c r="F5146" s="4">
        <v>0</v>
      </c>
    </row>
    <row r="5147" spans="1:7">
      <c r="A5147" s="4">
        <v>5146</v>
      </c>
      <c r="B5147" s="6" t="s">
        <v>3515</v>
      </c>
      <c r="C5147" s="12" t="s">
        <v>6432</v>
      </c>
      <c r="D5147" s="5">
        <v>17300</v>
      </c>
      <c r="E5147" s="4">
        <v>0</v>
      </c>
      <c r="F5147" s="4">
        <v>0</v>
      </c>
    </row>
    <row r="5148" spans="1:7">
      <c r="A5148" s="4">
        <v>5147</v>
      </c>
      <c r="B5148" s="6">
        <v>38754</v>
      </c>
      <c r="C5148" s="12" t="s">
        <v>6433</v>
      </c>
      <c r="D5148" s="5">
        <v>15000</v>
      </c>
      <c r="E5148" s="5">
        <v>194523</v>
      </c>
      <c r="F5148" s="5">
        <v>195254</v>
      </c>
      <c r="G5148" s="5"/>
    </row>
    <row r="5149" spans="1:7">
      <c r="A5149" s="4">
        <v>5148</v>
      </c>
      <c r="B5149" s="6">
        <v>40213</v>
      </c>
      <c r="C5149" s="12" t="s">
        <v>6434</v>
      </c>
      <c r="D5149" s="5">
        <v>15000</v>
      </c>
      <c r="E5149" s="5">
        <v>115592</v>
      </c>
      <c r="F5149" s="5">
        <v>115592</v>
      </c>
      <c r="G5149" s="5"/>
    </row>
    <row r="5150" spans="1:7">
      <c r="A5150" s="4">
        <v>5149</v>
      </c>
      <c r="B5150" s="6" t="s">
        <v>1976</v>
      </c>
      <c r="C5150" s="12" t="s">
        <v>6435</v>
      </c>
      <c r="D5150" s="5">
        <v>15000</v>
      </c>
      <c r="E5150" s="4">
        <v>0</v>
      </c>
      <c r="F5150" s="4">
        <v>0</v>
      </c>
    </row>
    <row r="5151" spans="1:7">
      <c r="A5151" s="4">
        <v>5150</v>
      </c>
      <c r="B5151" s="6">
        <v>35738</v>
      </c>
      <c r="C5151" s="12" t="s">
        <v>6436</v>
      </c>
      <c r="D5151" s="5">
        <v>12000</v>
      </c>
      <c r="E5151" s="5">
        <v>413802</v>
      </c>
      <c r="F5151" s="5">
        <v>413802</v>
      </c>
      <c r="G5151" s="5"/>
    </row>
    <row r="5152" spans="1:7">
      <c r="A5152" s="4">
        <v>5151</v>
      </c>
      <c r="B5152" s="6" t="s">
        <v>1316</v>
      </c>
      <c r="C5152" s="12" t="s">
        <v>6437</v>
      </c>
      <c r="D5152" s="5">
        <v>12000</v>
      </c>
      <c r="E5152" s="5">
        <v>1336</v>
      </c>
      <c r="F5152" s="5">
        <v>1336</v>
      </c>
      <c r="G5152" s="5"/>
    </row>
    <row r="5153" spans="1:7">
      <c r="A5153" s="4">
        <v>5152</v>
      </c>
      <c r="B5153" s="6" t="s">
        <v>2572</v>
      </c>
      <c r="C5153" s="12" t="s">
        <v>6438</v>
      </c>
      <c r="D5153" s="5">
        <v>12000</v>
      </c>
      <c r="E5153" s="4">
        <v>0</v>
      </c>
      <c r="F5153" s="4">
        <v>0</v>
      </c>
    </row>
    <row r="5154" spans="1:7">
      <c r="A5154" s="4">
        <v>5153</v>
      </c>
      <c r="B5154" s="6">
        <v>37137</v>
      </c>
      <c r="C5154" s="12" t="s">
        <v>6439</v>
      </c>
      <c r="D5154" s="5">
        <v>10000</v>
      </c>
      <c r="E5154" s="5">
        <v>673780</v>
      </c>
      <c r="F5154" s="5">
        <v>673780</v>
      </c>
      <c r="G5154" s="5"/>
    </row>
    <row r="5155" spans="1:7">
      <c r="A5155" s="4">
        <v>5154</v>
      </c>
      <c r="B5155" s="6" t="s">
        <v>1316</v>
      </c>
      <c r="C5155" s="12" t="s">
        <v>6440</v>
      </c>
      <c r="D5155" s="5">
        <v>10000</v>
      </c>
      <c r="E5155" s="5">
        <v>138711</v>
      </c>
      <c r="F5155" s="5">
        <v>138711</v>
      </c>
      <c r="G5155" s="5"/>
    </row>
    <row r="5156" spans="1:7">
      <c r="A5156" s="4">
        <v>5155</v>
      </c>
      <c r="B5156" s="6">
        <v>37049</v>
      </c>
      <c r="C5156" s="12" t="s">
        <v>6441</v>
      </c>
      <c r="D5156" s="5">
        <v>10000</v>
      </c>
      <c r="E5156" s="5">
        <v>94596</v>
      </c>
      <c r="F5156" s="5">
        <v>94596</v>
      </c>
      <c r="G5156" s="5"/>
    </row>
    <row r="5157" spans="1:7">
      <c r="A5157" s="4">
        <v>5156</v>
      </c>
      <c r="B5157" s="6" t="s">
        <v>358</v>
      </c>
      <c r="C5157" s="12" t="s">
        <v>6442</v>
      </c>
      <c r="D5157" s="5">
        <v>10000</v>
      </c>
      <c r="E5157" s="5">
        <v>1987</v>
      </c>
      <c r="F5157" s="5">
        <v>1987</v>
      </c>
      <c r="G5157" s="5"/>
    </row>
    <row r="5158" spans="1:7">
      <c r="A5158" s="4">
        <v>5157</v>
      </c>
      <c r="B5158" s="6">
        <v>35068</v>
      </c>
      <c r="C5158" s="12" t="s">
        <v>6443</v>
      </c>
      <c r="D5158" s="5">
        <v>10000</v>
      </c>
      <c r="E5158" s="4">
        <v>527</v>
      </c>
      <c r="F5158" s="4">
        <v>527</v>
      </c>
    </row>
    <row r="5159" spans="1:7">
      <c r="A5159" s="4">
        <v>5158</v>
      </c>
      <c r="B5159" s="6" t="s">
        <v>6444</v>
      </c>
      <c r="C5159" s="12" t="s">
        <v>6445</v>
      </c>
      <c r="D5159" s="5">
        <v>10000</v>
      </c>
      <c r="E5159" s="4">
        <v>401</v>
      </c>
      <c r="F5159" s="4">
        <v>401</v>
      </c>
    </row>
    <row r="5160" spans="1:7">
      <c r="A5160" s="4">
        <v>5159</v>
      </c>
      <c r="B5160" s="6" t="s">
        <v>4354</v>
      </c>
      <c r="C5160" s="12" t="s">
        <v>6446</v>
      </c>
      <c r="D5160" s="5">
        <v>10000</v>
      </c>
      <c r="E5160" s="4">
        <v>0</v>
      </c>
      <c r="F5160" s="4">
        <v>0</v>
      </c>
    </row>
    <row r="5161" spans="1:7">
      <c r="A5161" s="4">
        <v>5160</v>
      </c>
      <c r="B5161" s="6" t="s">
        <v>2579</v>
      </c>
      <c r="C5161" s="12" t="s">
        <v>6447</v>
      </c>
      <c r="D5161" s="5">
        <v>9000</v>
      </c>
      <c r="E5161" s="5">
        <v>4584</v>
      </c>
      <c r="F5161" s="5">
        <v>4584</v>
      </c>
      <c r="G5161" s="5"/>
    </row>
    <row r="5162" spans="1:7">
      <c r="A5162" s="4">
        <v>5161</v>
      </c>
      <c r="B5162" s="6" t="s">
        <v>6448</v>
      </c>
      <c r="C5162" s="12" t="s">
        <v>6449</v>
      </c>
      <c r="D5162" s="5">
        <v>7000</v>
      </c>
      <c r="E5162" s="5">
        <v>2040920</v>
      </c>
      <c r="F5162" s="5">
        <v>2041928</v>
      </c>
      <c r="G5162" s="5"/>
    </row>
    <row r="5163" spans="1:7">
      <c r="A5163" s="4">
        <v>5162</v>
      </c>
      <c r="B5163" s="6">
        <v>38209</v>
      </c>
      <c r="C5163" s="12" t="s">
        <v>6450</v>
      </c>
      <c r="D5163" s="5">
        <v>7000</v>
      </c>
      <c r="E5163" s="5">
        <v>424760</v>
      </c>
      <c r="F5163" s="5">
        <v>841926</v>
      </c>
      <c r="G5163" s="5"/>
    </row>
    <row r="5164" spans="1:7">
      <c r="A5164" s="4">
        <v>5163</v>
      </c>
      <c r="B5164" s="6" t="s">
        <v>71</v>
      </c>
      <c r="C5164" s="12" t="s">
        <v>6451</v>
      </c>
      <c r="D5164" s="5">
        <v>7000</v>
      </c>
      <c r="E5164" s="5">
        <v>70071</v>
      </c>
      <c r="F5164" s="5">
        <v>71644</v>
      </c>
      <c r="G5164" s="5"/>
    </row>
    <row r="5165" spans="1:7">
      <c r="A5165" s="4">
        <v>5164</v>
      </c>
      <c r="B5165" s="6">
        <v>37987</v>
      </c>
      <c r="C5165" s="12" t="s">
        <v>6452</v>
      </c>
      <c r="D5165" s="5">
        <v>7000</v>
      </c>
      <c r="E5165" s="4">
        <v>900</v>
      </c>
      <c r="F5165" s="4">
        <v>900</v>
      </c>
    </row>
    <row r="5166" spans="1:7">
      <c r="A5166" s="4">
        <v>5165</v>
      </c>
      <c r="B5166" s="6">
        <v>36195</v>
      </c>
      <c r="C5166" s="12" t="s">
        <v>6453</v>
      </c>
      <c r="D5166" s="5">
        <v>6000</v>
      </c>
      <c r="E5166" s="5">
        <v>48482</v>
      </c>
      <c r="F5166" s="5">
        <v>240495</v>
      </c>
      <c r="G5166" s="5"/>
    </row>
    <row r="5167" spans="1:7">
      <c r="A5167" s="4">
        <v>5166</v>
      </c>
      <c r="B5167" s="6" t="s">
        <v>6454</v>
      </c>
      <c r="C5167" s="12" t="s">
        <v>6455</v>
      </c>
      <c r="D5167" s="5">
        <v>5000</v>
      </c>
      <c r="E5167" s="5">
        <v>1338</v>
      </c>
      <c r="F5167" s="5">
        <v>1338</v>
      </c>
      <c r="G5167" s="5"/>
    </row>
    <row r="5168" spans="1:7">
      <c r="A5168" s="4">
        <v>5167</v>
      </c>
      <c r="B5168" s="6" t="s">
        <v>5101</v>
      </c>
      <c r="C5168" s="12" t="s">
        <v>6456</v>
      </c>
      <c r="D5168" s="5">
        <v>5000</v>
      </c>
      <c r="E5168" s="4">
        <v>0</v>
      </c>
      <c r="F5168" s="4">
        <v>0</v>
      </c>
    </row>
    <row r="5169" spans="1:7">
      <c r="A5169" s="4">
        <v>5168</v>
      </c>
      <c r="B5169" s="6" t="s">
        <v>1848</v>
      </c>
      <c r="C5169" s="12" t="s">
        <v>6457</v>
      </c>
      <c r="D5169" s="5">
        <v>3967</v>
      </c>
      <c r="E5169" s="5">
        <v>10443</v>
      </c>
      <c r="F5169" s="5">
        <v>10443</v>
      </c>
      <c r="G5169" s="5"/>
    </row>
    <row r="5170" spans="1:7">
      <c r="A5170" s="4">
        <v>5169</v>
      </c>
      <c r="B5170" s="6" t="s">
        <v>5101</v>
      </c>
      <c r="C5170" s="12" t="s">
        <v>6458</v>
      </c>
      <c r="D5170" s="5">
        <v>1400</v>
      </c>
      <c r="E5170" s="4">
        <v>0</v>
      </c>
      <c r="F5170" s="4">
        <v>0</v>
      </c>
    </row>
    <row r="5171" spans="1:7">
      <c r="A5171" s="4">
        <v>5170</v>
      </c>
      <c r="B5171" s="6">
        <v>38480</v>
      </c>
      <c r="C5171" s="12" t="s">
        <v>6459</v>
      </c>
      <c r="D5171" s="5">
        <v>1100</v>
      </c>
      <c r="E5171" s="5">
        <v>181041</v>
      </c>
      <c r="F5171" s="5">
        <v>181041</v>
      </c>
      <c r="G5171" s="5"/>
    </row>
  </sheetData>
  <sortState ref="A2:F10340">
    <sortCondition ref="A1"/>
  </sortState>
  <hyperlinks>
    <hyperlink ref="I1"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pane ySplit="1" topLeftCell="A2" activePane="bottomLeft" state="frozen"/>
      <selection pane="bottomLeft" activeCell="G6" sqref="G6"/>
    </sheetView>
  </sheetViews>
  <sheetFormatPr baseColWidth="10" defaultRowHeight="15" x14ac:dyDescent="0"/>
  <cols>
    <col min="1" max="1" width="3.1640625" bestFit="1" customWidth="1"/>
    <col min="2" max="2" width="37.33203125" bestFit="1" customWidth="1"/>
    <col min="3" max="3" width="17.33203125" bestFit="1" customWidth="1"/>
  </cols>
  <sheetData>
    <row r="1" spans="1:7">
      <c r="A1" s="4" t="s">
        <v>33</v>
      </c>
      <c r="B1" s="4" t="s">
        <v>6468</v>
      </c>
      <c r="C1" s="4" t="s">
        <v>6469</v>
      </c>
      <c r="D1" s="7" t="s">
        <v>6472</v>
      </c>
      <c r="E1" s="7" t="s">
        <v>6475</v>
      </c>
      <c r="F1" s="7" t="s">
        <v>6474</v>
      </c>
      <c r="G1" t="s">
        <v>6476</v>
      </c>
    </row>
    <row r="2" spans="1:7">
      <c r="A2" s="4">
        <v>1</v>
      </c>
      <c r="B2" s="4" t="s">
        <v>1</v>
      </c>
      <c r="C2" s="4" t="s">
        <v>6465</v>
      </c>
      <c r="D2" s="4">
        <v>7.9</v>
      </c>
      <c r="E2">
        <v>7.5</v>
      </c>
      <c r="F2">
        <v>83</v>
      </c>
      <c r="G2">
        <v>7.5</v>
      </c>
    </row>
    <row r="3" spans="1:7">
      <c r="A3" s="4">
        <v>2</v>
      </c>
      <c r="B3" s="4" t="s">
        <v>3</v>
      </c>
      <c r="C3" s="4" t="s">
        <v>6465</v>
      </c>
      <c r="D3" s="7">
        <v>8.1999999999999993</v>
      </c>
      <c r="E3">
        <v>8.1999999999999993</v>
      </c>
      <c r="F3">
        <v>92</v>
      </c>
      <c r="G3">
        <v>8.1999999999999993</v>
      </c>
    </row>
    <row r="4" spans="1:7">
      <c r="A4" s="4">
        <v>3</v>
      </c>
      <c r="B4" s="4" t="s">
        <v>5</v>
      </c>
      <c r="C4" s="4" t="s">
        <v>6465</v>
      </c>
      <c r="D4" s="7">
        <v>7.1</v>
      </c>
      <c r="E4">
        <v>5.5</v>
      </c>
      <c r="F4">
        <v>45</v>
      </c>
      <c r="G4">
        <v>5.5</v>
      </c>
    </row>
    <row r="5" spans="1:7">
      <c r="A5" s="4">
        <v>4</v>
      </c>
      <c r="B5" s="4" t="s">
        <v>6</v>
      </c>
      <c r="C5" s="4" t="s">
        <v>6465</v>
      </c>
      <c r="D5" s="7">
        <v>6.8</v>
      </c>
      <c r="E5">
        <v>6.4</v>
      </c>
      <c r="F5">
        <v>65</v>
      </c>
      <c r="G5">
        <v>6.4</v>
      </c>
    </row>
    <row r="6" spans="1:7">
      <c r="A6" s="4">
        <v>5</v>
      </c>
      <c r="B6" s="4" t="s">
        <v>7</v>
      </c>
      <c r="C6" s="4" t="s">
        <v>6465</v>
      </c>
      <c r="D6" s="7">
        <v>6.5</v>
      </c>
      <c r="E6">
        <v>4.8</v>
      </c>
      <c r="F6">
        <v>31</v>
      </c>
      <c r="G6">
        <v>4.8</v>
      </c>
    </row>
    <row r="7" spans="1:7">
      <c r="A7" s="4">
        <v>6</v>
      </c>
      <c r="B7" s="4" t="s">
        <v>8</v>
      </c>
      <c r="C7" s="4" t="s">
        <v>6465</v>
      </c>
      <c r="D7" s="7">
        <v>6.6</v>
      </c>
      <c r="E7">
        <v>5.7</v>
      </c>
      <c r="F7">
        <v>51</v>
      </c>
      <c r="G7">
        <v>5.7</v>
      </c>
    </row>
    <row r="8" spans="1:7">
      <c r="A8" s="4">
        <v>7</v>
      </c>
      <c r="B8" s="4" t="s">
        <v>10</v>
      </c>
      <c r="C8" s="4" t="s">
        <v>6465</v>
      </c>
      <c r="D8" s="4">
        <v>8.4</v>
      </c>
      <c r="E8">
        <v>8</v>
      </c>
      <c r="F8">
        <v>87</v>
      </c>
      <c r="G8">
        <v>8</v>
      </c>
    </row>
    <row r="9" spans="1:7">
      <c r="A9" s="4">
        <v>8</v>
      </c>
      <c r="B9" s="4" t="s">
        <v>12</v>
      </c>
      <c r="C9" s="4" t="s">
        <v>6465</v>
      </c>
      <c r="D9" s="7">
        <v>7.8</v>
      </c>
      <c r="E9">
        <v>7.5</v>
      </c>
      <c r="F9">
        <v>89</v>
      </c>
      <c r="G9">
        <v>7.5</v>
      </c>
    </row>
    <row r="10" spans="1:7">
      <c r="A10" s="4">
        <v>9</v>
      </c>
      <c r="B10" s="4" t="s">
        <v>13</v>
      </c>
      <c r="C10" s="4" t="s">
        <v>6465</v>
      </c>
      <c r="D10" s="7">
        <v>6.2</v>
      </c>
      <c r="E10">
        <v>6.2</v>
      </c>
      <c r="F10">
        <v>63</v>
      </c>
      <c r="G10">
        <v>6.2</v>
      </c>
    </row>
    <row r="11" spans="1:7">
      <c r="A11" s="4">
        <v>10</v>
      </c>
      <c r="B11" s="4" t="s">
        <v>15</v>
      </c>
      <c r="C11" s="4" t="s">
        <v>6465</v>
      </c>
      <c r="D11" s="7">
        <v>7.5</v>
      </c>
      <c r="E11">
        <v>7.2</v>
      </c>
      <c r="F11">
        <v>84</v>
      </c>
      <c r="G11">
        <v>7.2</v>
      </c>
    </row>
    <row r="12" spans="1:7">
      <c r="A12" s="4">
        <v>11</v>
      </c>
      <c r="B12" s="4" t="s">
        <v>17</v>
      </c>
      <c r="C12" s="4" t="s">
        <v>6465</v>
      </c>
      <c r="D12" s="7">
        <v>7.9</v>
      </c>
      <c r="E12">
        <v>6.5</v>
      </c>
      <c r="F12">
        <v>64</v>
      </c>
      <c r="G12">
        <v>6.5</v>
      </c>
    </row>
    <row r="13" spans="1:7">
      <c r="A13" s="4">
        <v>12</v>
      </c>
      <c r="B13" s="4" t="s">
        <v>19</v>
      </c>
      <c r="C13" s="4" t="s">
        <v>6465</v>
      </c>
      <c r="D13" s="4">
        <v>6.7</v>
      </c>
      <c r="E13">
        <v>5</v>
      </c>
      <c r="F13">
        <v>32</v>
      </c>
      <c r="G13">
        <v>5</v>
      </c>
    </row>
    <row r="14" spans="1:7">
      <c r="A14" s="4">
        <v>13</v>
      </c>
      <c r="B14" s="4" t="s">
        <v>21</v>
      </c>
      <c r="C14" s="4" t="s">
        <v>6465</v>
      </c>
      <c r="D14" s="7">
        <v>7.9</v>
      </c>
      <c r="E14">
        <v>6.8</v>
      </c>
      <c r="F14">
        <v>74</v>
      </c>
      <c r="G14">
        <v>6.8</v>
      </c>
    </row>
    <row r="15" spans="1:7">
      <c r="A15" s="4">
        <v>14</v>
      </c>
      <c r="B15" s="4" t="s">
        <v>23</v>
      </c>
      <c r="C15" s="4" t="s">
        <v>6465</v>
      </c>
      <c r="D15" s="7">
        <v>7.5</v>
      </c>
      <c r="E15">
        <v>6.2</v>
      </c>
      <c r="F15">
        <v>60</v>
      </c>
      <c r="G15">
        <v>6.2</v>
      </c>
    </row>
    <row r="16" spans="1:7">
      <c r="A16" s="4">
        <v>15</v>
      </c>
      <c r="B16" s="4" t="s">
        <v>24</v>
      </c>
      <c r="C16" s="4" t="s">
        <v>6465</v>
      </c>
      <c r="D16" s="4">
        <v>7.5</v>
      </c>
      <c r="E16">
        <v>6.7</v>
      </c>
      <c r="F16">
        <v>75</v>
      </c>
      <c r="G16">
        <v>6.7</v>
      </c>
    </row>
    <row r="17" spans="1:7">
      <c r="A17" s="4">
        <v>16</v>
      </c>
      <c r="B17" s="4" t="s">
        <v>26</v>
      </c>
      <c r="C17" s="4" t="s">
        <v>6465</v>
      </c>
      <c r="D17" s="4">
        <v>6.9</v>
      </c>
      <c r="E17">
        <v>4.9000000000000004</v>
      </c>
      <c r="F17">
        <v>27</v>
      </c>
      <c r="G17">
        <v>4.9000000000000004</v>
      </c>
    </row>
    <row r="18" spans="1:7">
      <c r="A18" s="4">
        <v>17</v>
      </c>
      <c r="B18" s="4" t="s">
        <v>27</v>
      </c>
      <c r="C18" s="4" t="s">
        <v>6465</v>
      </c>
      <c r="D18" s="4">
        <v>8.1</v>
      </c>
      <c r="E18">
        <v>7.6</v>
      </c>
      <c r="F18">
        <v>90</v>
      </c>
      <c r="G18">
        <v>7.6</v>
      </c>
    </row>
    <row r="19" spans="1:7">
      <c r="A19" s="4">
        <v>18</v>
      </c>
      <c r="B19" s="4" t="s">
        <v>29</v>
      </c>
      <c r="C19" s="4" t="s">
        <v>6465</v>
      </c>
      <c r="D19" s="7">
        <v>6.1</v>
      </c>
      <c r="E19">
        <v>7</v>
      </c>
      <c r="F19">
        <v>76</v>
      </c>
      <c r="G19">
        <v>7</v>
      </c>
    </row>
    <row r="20" spans="1:7">
      <c r="A20" s="4">
        <v>19</v>
      </c>
      <c r="B20" s="4" t="s">
        <v>31</v>
      </c>
      <c r="C20" s="4" t="s">
        <v>6465</v>
      </c>
      <c r="D20" s="7">
        <v>6.7</v>
      </c>
      <c r="E20">
        <v>6.1</v>
      </c>
      <c r="F20">
        <v>65</v>
      </c>
      <c r="G20">
        <v>6.1</v>
      </c>
    </row>
    <row r="21" spans="1:7">
      <c r="A21" s="4">
        <v>20</v>
      </c>
      <c r="B21" s="4" t="s">
        <v>32</v>
      </c>
      <c r="C21" s="4" t="s">
        <v>6465</v>
      </c>
      <c r="D21" s="7">
        <v>8.1</v>
      </c>
      <c r="E21">
        <v>8</v>
      </c>
      <c r="F21">
        <v>92</v>
      </c>
      <c r="G21">
        <v>8</v>
      </c>
    </row>
    <row r="22" spans="1:7">
      <c r="A22" s="4">
        <v>21</v>
      </c>
      <c r="B22" s="4" t="s">
        <v>1</v>
      </c>
      <c r="C22" s="4" t="s">
        <v>6464</v>
      </c>
      <c r="D22" s="4">
        <v>7.9</v>
      </c>
      <c r="E22">
        <v>7.5</v>
      </c>
      <c r="F22">
        <v>83</v>
      </c>
      <c r="G22">
        <v>7.5</v>
      </c>
    </row>
    <row r="23" spans="1:7">
      <c r="A23" s="4">
        <v>22</v>
      </c>
      <c r="B23" s="4" t="s">
        <v>3</v>
      </c>
      <c r="C23" s="4" t="s">
        <v>6464</v>
      </c>
      <c r="D23" s="7">
        <v>8.1999999999999993</v>
      </c>
      <c r="E23">
        <v>8.1999999999999993</v>
      </c>
      <c r="F23">
        <v>92</v>
      </c>
      <c r="G23">
        <v>8.1999999999999993</v>
      </c>
    </row>
    <row r="24" spans="1:7">
      <c r="A24" s="4">
        <v>23</v>
      </c>
      <c r="B24" s="4" t="s">
        <v>36</v>
      </c>
      <c r="C24" s="4" t="s">
        <v>6464</v>
      </c>
      <c r="D24" s="7">
        <v>7.7</v>
      </c>
      <c r="E24">
        <v>7.5</v>
      </c>
      <c r="F24">
        <v>88</v>
      </c>
      <c r="G24">
        <v>7.5</v>
      </c>
    </row>
    <row r="25" spans="1:7">
      <c r="A25" s="4">
        <v>24</v>
      </c>
      <c r="B25" s="4" t="s">
        <v>38</v>
      </c>
      <c r="C25" s="4" t="s">
        <v>6464</v>
      </c>
      <c r="D25" s="7">
        <v>7.6</v>
      </c>
      <c r="E25">
        <v>7.7</v>
      </c>
      <c r="F25">
        <v>89</v>
      </c>
      <c r="G25">
        <v>7.7</v>
      </c>
    </row>
    <row r="26" spans="1:7">
      <c r="A26" s="4">
        <v>25</v>
      </c>
      <c r="B26" s="4" t="s">
        <v>32</v>
      </c>
      <c r="C26" s="4" t="s">
        <v>6464</v>
      </c>
      <c r="D26" s="7">
        <v>8.1</v>
      </c>
      <c r="E26">
        <v>8</v>
      </c>
      <c r="F26">
        <v>92</v>
      </c>
      <c r="G26">
        <v>8</v>
      </c>
    </row>
    <row r="27" spans="1:7">
      <c r="A27" s="4">
        <v>26</v>
      </c>
      <c r="B27" s="4" t="s">
        <v>39</v>
      </c>
      <c r="C27" s="4" t="s">
        <v>6464</v>
      </c>
      <c r="D27" s="7">
        <v>7</v>
      </c>
      <c r="E27">
        <v>6.7</v>
      </c>
      <c r="F27">
        <v>71</v>
      </c>
      <c r="G27">
        <v>6.7</v>
      </c>
    </row>
    <row r="28" spans="1:7">
      <c r="A28" s="4">
        <v>27</v>
      </c>
      <c r="B28" s="4" t="s">
        <v>41</v>
      </c>
      <c r="C28" s="4" t="s">
        <v>6464</v>
      </c>
      <c r="D28" s="7">
        <v>8.1</v>
      </c>
      <c r="E28">
        <v>8.3000000000000007</v>
      </c>
      <c r="F28">
        <v>96</v>
      </c>
      <c r="G28">
        <v>8.3000000000000007</v>
      </c>
    </row>
    <row r="29" spans="1:7">
      <c r="A29" s="4">
        <v>28</v>
      </c>
      <c r="B29" s="4" t="s">
        <v>42</v>
      </c>
      <c r="C29" s="4" t="s">
        <v>6464</v>
      </c>
      <c r="D29" s="7">
        <v>7.2</v>
      </c>
      <c r="E29">
        <v>6.6</v>
      </c>
      <c r="F29">
        <v>73</v>
      </c>
      <c r="G29">
        <v>6.6</v>
      </c>
    </row>
    <row r="30" spans="1:7">
      <c r="A30" s="4">
        <v>29</v>
      </c>
      <c r="B30" s="4" t="s">
        <v>43</v>
      </c>
      <c r="C30" s="4" t="s">
        <v>6464</v>
      </c>
      <c r="D30" s="7">
        <v>7.2</v>
      </c>
      <c r="E30">
        <v>6.6</v>
      </c>
      <c r="F30">
        <v>79</v>
      </c>
      <c r="G30">
        <v>6.6</v>
      </c>
    </row>
    <row r="31" spans="1:7">
      <c r="A31" s="4">
        <v>30</v>
      </c>
      <c r="B31" s="4" t="s">
        <v>44</v>
      </c>
      <c r="C31" s="4" t="s">
        <v>6464</v>
      </c>
      <c r="D31" s="7">
        <v>7.3</v>
      </c>
      <c r="E31">
        <v>6</v>
      </c>
      <c r="F31">
        <v>54</v>
      </c>
      <c r="G31">
        <v>6</v>
      </c>
    </row>
    <row r="32" spans="1:7">
      <c r="A32" s="4">
        <v>31</v>
      </c>
      <c r="B32" s="4" t="s">
        <v>46</v>
      </c>
      <c r="C32" s="4" t="s">
        <v>6464</v>
      </c>
      <c r="D32" s="4">
        <v>8.9</v>
      </c>
      <c r="E32">
        <v>8.6</v>
      </c>
      <c r="F32">
        <v>94</v>
      </c>
      <c r="G32">
        <v>8.6</v>
      </c>
    </row>
    <row r="33" spans="1:7">
      <c r="A33" s="4">
        <v>32</v>
      </c>
      <c r="B33" s="4" t="s">
        <v>47</v>
      </c>
      <c r="C33" s="4" t="s">
        <v>6464</v>
      </c>
      <c r="D33" s="7">
        <v>6.4</v>
      </c>
      <c r="E33">
        <v>5.8</v>
      </c>
      <c r="F33">
        <v>56</v>
      </c>
      <c r="G33">
        <v>5.8</v>
      </c>
    </row>
    <row r="34" spans="1:7">
      <c r="A34" s="4">
        <v>33</v>
      </c>
      <c r="B34" s="4" t="s">
        <v>48</v>
      </c>
      <c r="C34" s="4" t="s">
        <v>6464</v>
      </c>
      <c r="D34" s="7">
        <v>7.5</v>
      </c>
      <c r="E34">
        <v>6.9</v>
      </c>
      <c r="F34">
        <v>78</v>
      </c>
      <c r="G34">
        <v>6.9</v>
      </c>
    </row>
    <row r="35" spans="1:7">
      <c r="A35" s="4">
        <v>34</v>
      </c>
      <c r="B35" s="4" t="s">
        <v>50</v>
      </c>
      <c r="C35" s="4" t="s">
        <v>6464</v>
      </c>
      <c r="D35" s="4">
        <v>8.3000000000000007</v>
      </c>
      <c r="E35">
        <v>8.9</v>
      </c>
      <c r="F35">
        <v>99</v>
      </c>
      <c r="G35">
        <v>8.9</v>
      </c>
    </row>
    <row r="36" spans="1:7">
      <c r="A36" s="4">
        <v>35</v>
      </c>
      <c r="B36" s="4" t="s">
        <v>52</v>
      </c>
      <c r="C36" s="4" t="s">
        <v>6464</v>
      </c>
      <c r="D36" s="4">
        <v>8.4</v>
      </c>
      <c r="E36">
        <v>8.3000000000000007</v>
      </c>
      <c r="F36">
        <v>92</v>
      </c>
      <c r="G36">
        <v>8.3000000000000007</v>
      </c>
    </row>
    <row r="37" spans="1:7">
      <c r="A37" s="4">
        <v>36</v>
      </c>
      <c r="B37" s="4" t="s">
        <v>24</v>
      </c>
      <c r="C37" s="4" t="s">
        <v>6464</v>
      </c>
      <c r="D37" s="4">
        <v>7.5</v>
      </c>
      <c r="E37">
        <v>6.7</v>
      </c>
      <c r="F37">
        <v>75</v>
      </c>
      <c r="G37">
        <v>6.7</v>
      </c>
    </row>
    <row r="38" spans="1:7">
      <c r="A38" s="4">
        <v>37</v>
      </c>
      <c r="B38" s="4" t="s">
        <v>54</v>
      </c>
      <c r="C38" s="4" t="s">
        <v>6464</v>
      </c>
      <c r="D38" s="7">
        <v>4.5999999999999996</v>
      </c>
      <c r="E38">
        <v>4.7</v>
      </c>
      <c r="F38">
        <v>28</v>
      </c>
      <c r="G38">
        <v>4.7</v>
      </c>
    </row>
    <row r="39" spans="1:7">
      <c r="A39" s="4">
        <v>38</v>
      </c>
      <c r="B39" s="4" t="s">
        <v>55</v>
      </c>
      <c r="C39" s="4" t="s">
        <v>6464</v>
      </c>
      <c r="D39" s="7">
        <v>7.1</v>
      </c>
      <c r="E39">
        <v>5.8</v>
      </c>
      <c r="F39">
        <v>57</v>
      </c>
      <c r="G39">
        <v>5.8</v>
      </c>
    </row>
    <row r="40" spans="1:7">
      <c r="A40" s="4">
        <v>39</v>
      </c>
      <c r="B40" s="4" t="s">
        <v>57</v>
      </c>
      <c r="C40" s="4" t="s">
        <v>6464</v>
      </c>
      <c r="D40" s="7">
        <v>7.7</v>
      </c>
      <c r="E40">
        <v>7.1</v>
      </c>
      <c r="F40">
        <v>78</v>
      </c>
      <c r="G40">
        <v>7.1</v>
      </c>
    </row>
    <row r="41" spans="1:7">
      <c r="A41" s="4">
        <v>40</v>
      </c>
      <c r="B41" s="4" t="s">
        <v>59</v>
      </c>
      <c r="C41" s="4" t="s">
        <v>6464</v>
      </c>
      <c r="D41" s="7">
        <v>4.9000000000000004</v>
      </c>
      <c r="E41">
        <v>5.5</v>
      </c>
      <c r="F41">
        <v>49</v>
      </c>
      <c r="G41">
        <v>5.5</v>
      </c>
    </row>
    <row r="42" spans="1:7">
      <c r="A42" s="4">
        <v>41</v>
      </c>
      <c r="B42" s="4" t="s">
        <v>249</v>
      </c>
      <c r="C42" s="4" t="s">
        <v>6466</v>
      </c>
      <c r="D42" s="7">
        <v>5.4</v>
      </c>
      <c r="E42">
        <v>5</v>
      </c>
      <c r="F42">
        <v>37</v>
      </c>
      <c r="G42">
        <v>5</v>
      </c>
    </row>
    <row r="43" spans="1:7">
      <c r="A43" s="4">
        <v>42</v>
      </c>
      <c r="B43" s="4" t="s">
        <v>8</v>
      </c>
      <c r="C43" s="4" t="s">
        <v>6466</v>
      </c>
      <c r="D43" s="7">
        <v>6.6</v>
      </c>
      <c r="E43">
        <v>5.7</v>
      </c>
      <c r="F43">
        <v>51</v>
      </c>
      <c r="G43">
        <v>5.7</v>
      </c>
    </row>
    <row r="44" spans="1:7">
      <c r="A44" s="4">
        <v>43</v>
      </c>
      <c r="B44" s="4" t="s">
        <v>7</v>
      </c>
      <c r="C44" s="4" t="s">
        <v>6466</v>
      </c>
      <c r="D44" s="7">
        <v>6.5</v>
      </c>
      <c r="E44">
        <v>4.8</v>
      </c>
      <c r="F44">
        <v>31</v>
      </c>
      <c r="G44">
        <v>4.8</v>
      </c>
    </row>
    <row r="45" spans="1:7">
      <c r="A45" s="4">
        <v>44</v>
      </c>
      <c r="B45" s="4" t="s">
        <v>106</v>
      </c>
      <c r="C45" s="4" t="s">
        <v>6466</v>
      </c>
      <c r="D45" s="7">
        <v>6.3</v>
      </c>
      <c r="E45">
        <v>5.7</v>
      </c>
      <c r="F45">
        <v>52</v>
      </c>
      <c r="G45">
        <v>5.7</v>
      </c>
    </row>
    <row r="46" spans="1:7">
      <c r="A46" s="4">
        <v>45</v>
      </c>
      <c r="B46" s="4" t="s">
        <v>395</v>
      </c>
      <c r="C46" s="4" t="s">
        <v>6466</v>
      </c>
      <c r="D46" s="7">
        <v>5.4</v>
      </c>
      <c r="E46">
        <v>4.9000000000000004</v>
      </c>
      <c r="F46">
        <v>32</v>
      </c>
      <c r="G46">
        <v>4.9000000000000004</v>
      </c>
    </row>
    <row r="47" spans="1:7">
      <c r="A47" s="4">
        <v>46</v>
      </c>
      <c r="B47" s="4" t="s">
        <v>248</v>
      </c>
      <c r="C47" s="4" t="s">
        <v>6466</v>
      </c>
      <c r="D47" s="7">
        <v>5.8</v>
      </c>
      <c r="E47">
        <v>4.5999999999999996</v>
      </c>
      <c r="F47">
        <v>27</v>
      </c>
      <c r="G47">
        <v>4.5999999999999996</v>
      </c>
    </row>
    <row r="48" spans="1:7">
      <c r="A48" s="4">
        <v>47</v>
      </c>
      <c r="B48" s="4" t="s">
        <v>155</v>
      </c>
      <c r="C48" s="4" t="s">
        <v>6466</v>
      </c>
      <c r="D48" s="4">
        <v>6.3</v>
      </c>
      <c r="E48">
        <v>4.0999999999999996</v>
      </c>
      <c r="F48">
        <v>14</v>
      </c>
      <c r="G48">
        <v>4.0999999999999996</v>
      </c>
    </row>
    <row r="49" spans="1:7">
      <c r="A49" s="4">
        <v>48</v>
      </c>
      <c r="B49" s="4" t="s">
        <v>133</v>
      </c>
      <c r="C49" s="4" t="s">
        <v>6466</v>
      </c>
      <c r="D49" s="7">
        <v>5.4</v>
      </c>
      <c r="E49">
        <v>4.3</v>
      </c>
      <c r="F49">
        <v>26</v>
      </c>
      <c r="G49">
        <v>4.3</v>
      </c>
    </row>
    <row r="50" spans="1:7">
      <c r="A50" s="4">
        <v>49</v>
      </c>
      <c r="B50" s="4" t="s">
        <v>340</v>
      </c>
      <c r="C50" s="4" t="s">
        <v>6466</v>
      </c>
      <c r="D50" s="7">
        <v>5.6</v>
      </c>
      <c r="E50">
        <v>3.6</v>
      </c>
      <c r="F50">
        <v>13</v>
      </c>
      <c r="G50">
        <v>3.6</v>
      </c>
    </row>
    <row r="51" spans="1:7">
      <c r="A51" s="4">
        <v>50</v>
      </c>
      <c r="B51" s="4" t="s">
        <v>167</v>
      </c>
      <c r="C51" s="4" t="s">
        <v>6466</v>
      </c>
      <c r="D51" s="7">
        <v>6.5</v>
      </c>
      <c r="E51">
        <v>5.9</v>
      </c>
      <c r="F51">
        <v>50</v>
      </c>
      <c r="G51">
        <v>5.9</v>
      </c>
    </row>
    <row r="52" spans="1:7">
      <c r="A52" s="4">
        <v>51</v>
      </c>
      <c r="B52" s="4" t="s">
        <v>130</v>
      </c>
      <c r="C52" s="4" t="s">
        <v>6466</v>
      </c>
      <c r="D52" s="7">
        <v>7.5</v>
      </c>
      <c r="E52">
        <v>8.3000000000000007</v>
      </c>
      <c r="F52">
        <v>94</v>
      </c>
      <c r="G52">
        <v>8.3000000000000007</v>
      </c>
    </row>
    <row r="53" spans="1:7">
      <c r="A53" s="4">
        <v>52</v>
      </c>
      <c r="B53" s="4" t="s">
        <v>151</v>
      </c>
      <c r="C53" s="4" t="s">
        <v>6466</v>
      </c>
      <c r="D53" s="7">
        <v>5.4</v>
      </c>
      <c r="E53">
        <v>4.4000000000000004</v>
      </c>
      <c r="F53">
        <v>23</v>
      </c>
      <c r="G53">
        <v>4.4000000000000004</v>
      </c>
    </row>
    <row r="54" spans="1:7">
      <c r="A54" s="4">
        <v>53</v>
      </c>
      <c r="B54" s="4" t="s">
        <v>284</v>
      </c>
      <c r="C54" s="4" t="s">
        <v>6466</v>
      </c>
      <c r="D54" s="7">
        <v>5.5</v>
      </c>
      <c r="E54">
        <v>3.5</v>
      </c>
      <c r="F54">
        <v>16</v>
      </c>
      <c r="G54">
        <v>3.5</v>
      </c>
    </row>
    <row r="55" spans="1:7">
      <c r="A55" s="4">
        <v>54</v>
      </c>
      <c r="B55" s="4" t="s">
        <v>392</v>
      </c>
      <c r="C55" s="4" t="s">
        <v>6466</v>
      </c>
      <c r="D55" s="7">
        <v>6.1</v>
      </c>
      <c r="E55">
        <v>5.0999999999999996</v>
      </c>
      <c r="F55">
        <v>39</v>
      </c>
      <c r="G55">
        <v>5.0999999999999996</v>
      </c>
    </row>
    <row r="56" spans="1:7">
      <c r="A56" s="4">
        <v>55</v>
      </c>
      <c r="B56" s="4" t="s">
        <v>247</v>
      </c>
      <c r="C56" s="4" t="s">
        <v>6466</v>
      </c>
      <c r="D56" s="7">
        <v>5.8</v>
      </c>
      <c r="E56">
        <v>4.8</v>
      </c>
      <c r="F56">
        <v>34</v>
      </c>
      <c r="G56">
        <v>4.8</v>
      </c>
    </row>
    <row r="57" spans="1:7">
      <c r="A57" s="4">
        <v>56</v>
      </c>
      <c r="B57" s="4" t="s">
        <v>195</v>
      </c>
      <c r="C57" s="4" t="s">
        <v>6466</v>
      </c>
      <c r="D57" s="7">
        <v>5.6</v>
      </c>
      <c r="E57">
        <v>4.9000000000000004</v>
      </c>
      <c r="F57">
        <v>33</v>
      </c>
      <c r="G57">
        <v>4.9000000000000004</v>
      </c>
    </row>
    <row r="58" spans="1:7">
      <c r="A58" s="4">
        <v>57</v>
      </c>
      <c r="B58" s="4" t="s">
        <v>811</v>
      </c>
      <c r="C58" s="4" t="s">
        <v>6466</v>
      </c>
      <c r="D58" s="7">
        <v>5.9</v>
      </c>
      <c r="E58">
        <v>4.3</v>
      </c>
      <c r="F58">
        <v>19</v>
      </c>
      <c r="G58">
        <v>4.3</v>
      </c>
    </row>
    <row r="59" spans="1:7">
      <c r="A59" s="4">
        <v>58</v>
      </c>
      <c r="B59" s="4" t="s">
        <v>986</v>
      </c>
      <c r="C59" s="4" t="s">
        <v>6466</v>
      </c>
      <c r="D59" s="7">
        <v>5.6</v>
      </c>
      <c r="E59">
        <v>3.5</v>
      </c>
      <c r="F59">
        <v>16</v>
      </c>
      <c r="G59">
        <v>3.5</v>
      </c>
    </row>
    <row r="60" spans="1:7">
      <c r="A60" s="4">
        <v>59</v>
      </c>
      <c r="B60" s="4" t="s">
        <v>101</v>
      </c>
      <c r="C60" s="4" t="s">
        <v>6466</v>
      </c>
      <c r="D60" s="7">
        <v>5.6</v>
      </c>
      <c r="E60">
        <v>4.5999999999999996</v>
      </c>
      <c r="F60">
        <v>26</v>
      </c>
      <c r="G60">
        <v>4.5999999999999996</v>
      </c>
    </row>
    <row r="61" spans="1:7">
      <c r="A61" s="4">
        <v>60</v>
      </c>
      <c r="B61" s="4" t="s">
        <v>443</v>
      </c>
      <c r="C61" s="4" t="s">
        <v>6466</v>
      </c>
      <c r="D61" s="7">
        <v>6.7</v>
      </c>
      <c r="E61">
        <v>6</v>
      </c>
      <c r="F61">
        <v>60</v>
      </c>
      <c r="G61">
        <v>6</v>
      </c>
    </row>
    <row r="62" spans="1:7">
      <c r="A62" s="4">
        <v>61</v>
      </c>
      <c r="B62" s="4" t="s">
        <v>6449</v>
      </c>
      <c r="C62" s="4" t="s">
        <v>6467</v>
      </c>
      <c r="D62" s="7">
        <v>6.9</v>
      </c>
      <c r="E62">
        <v>7</v>
      </c>
      <c r="F62">
        <v>93</v>
      </c>
      <c r="G62">
        <v>7</v>
      </c>
    </row>
    <row r="63" spans="1:7">
      <c r="A63" s="4">
        <v>62</v>
      </c>
      <c r="B63" s="4" t="s">
        <v>6427</v>
      </c>
      <c r="C63" s="4" t="s">
        <v>6467</v>
      </c>
      <c r="D63" s="7">
        <v>7.1</v>
      </c>
      <c r="E63">
        <v>7.3</v>
      </c>
      <c r="F63">
        <v>85</v>
      </c>
      <c r="G63">
        <v>7.3</v>
      </c>
    </row>
    <row r="64" spans="1:7">
      <c r="A64" s="4">
        <v>63</v>
      </c>
      <c r="B64" s="4" t="s">
        <v>6420</v>
      </c>
      <c r="C64" s="4" t="s">
        <v>6467</v>
      </c>
      <c r="D64" s="4">
        <v>5.2</v>
      </c>
      <c r="E64" t="s">
        <v>6473</v>
      </c>
      <c r="F64" t="s">
        <v>6473</v>
      </c>
      <c r="G64">
        <v>6.6</v>
      </c>
    </row>
    <row r="65" spans="1:7">
      <c r="A65" s="4">
        <v>64</v>
      </c>
      <c r="B65" s="4" t="s">
        <v>6421</v>
      </c>
      <c r="C65" s="4" t="s">
        <v>6467</v>
      </c>
      <c r="D65" s="7">
        <v>7.3</v>
      </c>
      <c r="E65">
        <v>7.9</v>
      </c>
      <c r="F65">
        <v>89</v>
      </c>
      <c r="G65">
        <v>7.9</v>
      </c>
    </row>
    <row r="66" spans="1:7">
      <c r="A66" s="4">
        <v>65</v>
      </c>
      <c r="B66" s="4" t="s">
        <v>6417</v>
      </c>
      <c r="C66" s="4" t="s">
        <v>6467</v>
      </c>
      <c r="D66" s="4">
        <v>7.8</v>
      </c>
      <c r="E66">
        <v>7.4</v>
      </c>
      <c r="F66">
        <v>88</v>
      </c>
      <c r="G66">
        <v>7.4</v>
      </c>
    </row>
    <row r="67" spans="1:7">
      <c r="A67" s="4">
        <v>66</v>
      </c>
      <c r="B67" s="4" t="s">
        <v>6392</v>
      </c>
      <c r="C67" s="4" t="s">
        <v>6467</v>
      </c>
      <c r="D67" s="7">
        <v>6.6</v>
      </c>
      <c r="E67">
        <v>7.1</v>
      </c>
      <c r="F67">
        <v>91</v>
      </c>
      <c r="G67">
        <v>7.1</v>
      </c>
    </row>
    <row r="68" spans="1:7">
      <c r="A68" s="4">
        <v>67</v>
      </c>
      <c r="B68" s="4" t="s">
        <v>6393</v>
      </c>
      <c r="C68" s="4" t="s">
        <v>6467</v>
      </c>
      <c r="D68" s="7">
        <v>6.9</v>
      </c>
      <c r="E68" t="s">
        <v>6473</v>
      </c>
      <c r="F68" t="s">
        <v>6473</v>
      </c>
      <c r="G68">
        <v>6.6</v>
      </c>
    </row>
    <row r="69" spans="1:7">
      <c r="A69" s="4">
        <v>68</v>
      </c>
      <c r="B69" s="4" t="s">
        <v>6386</v>
      </c>
      <c r="C69" s="4" t="s">
        <v>6467</v>
      </c>
      <c r="D69" s="4">
        <v>7.3</v>
      </c>
      <c r="E69">
        <v>7.7</v>
      </c>
      <c r="F69">
        <v>93</v>
      </c>
      <c r="G69">
        <v>7.7</v>
      </c>
    </row>
    <row r="70" spans="1:7">
      <c r="A70" s="4">
        <v>69</v>
      </c>
      <c r="B70" s="4" t="s">
        <v>6382</v>
      </c>
      <c r="C70" s="4" t="s">
        <v>6467</v>
      </c>
      <c r="D70" s="7">
        <v>7.5</v>
      </c>
      <c r="E70">
        <v>7.3</v>
      </c>
      <c r="F70">
        <v>87</v>
      </c>
      <c r="G70">
        <v>7.3</v>
      </c>
    </row>
    <row r="71" spans="1:7">
      <c r="A71" s="4">
        <v>70</v>
      </c>
      <c r="B71" s="4" t="s">
        <v>3633</v>
      </c>
      <c r="C71" s="4" t="s">
        <v>6467</v>
      </c>
      <c r="D71" s="4">
        <v>6</v>
      </c>
      <c r="E71">
        <v>5.4</v>
      </c>
      <c r="F71">
        <v>58</v>
      </c>
      <c r="G71">
        <v>5.4</v>
      </c>
    </row>
    <row r="72" spans="1:7">
      <c r="A72" s="4">
        <v>71</v>
      </c>
      <c r="B72" s="4" t="s">
        <v>6356</v>
      </c>
      <c r="C72" s="4" t="s">
        <v>6467</v>
      </c>
      <c r="D72" s="7">
        <v>7.4</v>
      </c>
      <c r="E72">
        <v>8.3000000000000007</v>
      </c>
      <c r="F72">
        <v>91</v>
      </c>
      <c r="G72">
        <v>8.3000000000000007</v>
      </c>
    </row>
    <row r="73" spans="1:7">
      <c r="A73" s="4">
        <v>72</v>
      </c>
      <c r="B73" s="4" t="s">
        <v>6355</v>
      </c>
      <c r="C73" s="4" t="s">
        <v>6467</v>
      </c>
      <c r="D73" s="7">
        <v>6.7</v>
      </c>
      <c r="E73">
        <v>4.0999999999999996</v>
      </c>
      <c r="F73">
        <v>13</v>
      </c>
      <c r="G73">
        <v>4.0999999999999996</v>
      </c>
    </row>
    <row r="74" spans="1:7">
      <c r="A74" s="4">
        <v>73</v>
      </c>
      <c r="B74" s="4" t="s">
        <v>6357</v>
      </c>
      <c r="C74" s="4" t="s">
        <v>6467</v>
      </c>
      <c r="D74" s="7">
        <v>7</v>
      </c>
      <c r="E74">
        <v>6.6</v>
      </c>
      <c r="F74">
        <v>88</v>
      </c>
      <c r="G74">
        <v>6.6</v>
      </c>
    </row>
    <row r="75" spans="1:7">
      <c r="A75" s="4">
        <v>74</v>
      </c>
      <c r="B75" s="4" t="s">
        <v>6360</v>
      </c>
      <c r="C75" s="4" t="s">
        <v>6467</v>
      </c>
      <c r="D75" s="7">
        <v>7.3</v>
      </c>
      <c r="E75">
        <v>6.8</v>
      </c>
      <c r="F75">
        <v>75</v>
      </c>
      <c r="G75">
        <v>6.8</v>
      </c>
    </row>
    <row r="76" spans="1:7">
      <c r="A76" s="4">
        <v>75</v>
      </c>
      <c r="B76" s="4" t="s">
        <v>6359</v>
      </c>
      <c r="C76" s="4" t="s">
        <v>6467</v>
      </c>
      <c r="D76" s="7">
        <v>4.8</v>
      </c>
      <c r="E76" t="s">
        <v>6473</v>
      </c>
      <c r="F76" t="s">
        <v>6473</v>
      </c>
      <c r="G76">
        <v>6.6</v>
      </c>
    </row>
    <row r="77" spans="1:7">
      <c r="A77" s="4">
        <v>76</v>
      </c>
      <c r="B77" s="4" t="s">
        <v>6354</v>
      </c>
      <c r="C77" s="4" t="s">
        <v>6467</v>
      </c>
      <c r="D77" s="7">
        <v>4.2</v>
      </c>
      <c r="E77">
        <v>3.2</v>
      </c>
      <c r="F77">
        <v>16</v>
      </c>
      <c r="G77">
        <v>3.2</v>
      </c>
    </row>
    <row r="78" spans="1:7">
      <c r="A78" s="4">
        <v>77</v>
      </c>
      <c r="B78" s="4" t="s">
        <v>6352</v>
      </c>
      <c r="C78" s="4" t="s">
        <v>6467</v>
      </c>
      <c r="D78" s="7">
        <v>6.8</v>
      </c>
      <c r="E78">
        <v>8</v>
      </c>
      <c r="F78">
        <v>100</v>
      </c>
      <c r="G78">
        <v>8</v>
      </c>
    </row>
    <row r="79" spans="1:7">
      <c r="A79" s="4">
        <v>78</v>
      </c>
      <c r="B79" s="4" t="s">
        <v>5109</v>
      </c>
      <c r="C79" s="4" t="s">
        <v>6467</v>
      </c>
      <c r="D79" s="7">
        <v>8</v>
      </c>
      <c r="E79">
        <v>8.8000000000000007</v>
      </c>
      <c r="F79">
        <v>96</v>
      </c>
      <c r="G79">
        <v>8.8000000000000007</v>
      </c>
    </row>
    <row r="80" spans="1:7">
      <c r="A80" s="4">
        <v>79</v>
      </c>
      <c r="B80" s="4" t="s">
        <v>6347</v>
      </c>
      <c r="C80" s="4" t="s">
        <v>6467</v>
      </c>
      <c r="D80" s="7">
        <v>6.7</v>
      </c>
      <c r="E80">
        <v>7</v>
      </c>
      <c r="F80">
        <v>83</v>
      </c>
      <c r="G80">
        <v>7</v>
      </c>
    </row>
    <row r="81" spans="1:7">
      <c r="A81" s="4">
        <v>80</v>
      </c>
      <c r="B81" s="4" t="s">
        <v>3942</v>
      </c>
      <c r="C81" s="4" t="s">
        <v>6467</v>
      </c>
      <c r="D81" s="4">
        <v>7.4</v>
      </c>
      <c r="E81">
        <v>8.3000000000000007</v>
      </c>
      <c r="F81">
        <v>93</v>
      </c>
      <c r="G81">
        <v>8.3000000000000007</v>
      </c>
    </row>
    <row r="84" spans="1:7">
      <c r="C84" s="4" t="s">
        <v>6465</v>
      </c>
      <c r="D84" s="8">
        <f>AVERAGEIF($C$2:$C$81,C84,$D$2:$D$81)</f>
        <v>7.32</v>
      </c>
      <c r="G84" s="8">
        <f>AVERAGEIF($C$2:$C$81,C84,$G$2:$G$81)</f>
        <v>6.5900000000000007</v>
      </c>
    </row>
    <row r="85" spans="1:7">
      <c r="C85" s="4" t="s">
        <v>6464</v>
      </c>
      <c r="D85" s="8">
        <f>AVERAGEIF($C$2:$C$81,C85,$D$2:$D$81)</f>
        <v>7.38</v>
      </c>
      <c r="G85" s="8">
        <f>AVERAGEIF($C$2:$C$81,C85,$G$2:$G$81)</f>
        <v>7.07</v>
      </c>
    </row>
    <row r="86" spans="1:7">
      <c r="C86" s="4" t="s">
        <v>6466</v>
      </c>
      <c r="D86" s="8">
        <f>AVERAGEIF($C$2:$C$81,C86,$D$2:$D$81)</f>
        <v>5.9749999999999996</v>
      </c>
      <c r="G86" s="8">
        <f>AVERAGEIF($C$2:$C$81,C86,$G$2:$G$81)</f>
        <v>4.9000000000000004</v>
      </c>
    </row>
    <row r="87" spans="1:7">
      <c r="C87" s="4" t="s">
        <v>6467</v>
      </c>
      <c r="D87" s="8">
        <f>AVERAGEIF($C$2:$C$81,C87,$D$2:$D$81)</f>
        <v>6.7450000000000001</v>
      </c>
      <c r="G87" s="8">
        <f>AVERAGEIF($C$2:$C$81,C87,$G$2:$G$81)</f>
        <v>6.9</v>
      </c>
    </row>
    <row r="89" spans="1:7">
      <c r="C89" t="s">
        <v>6477</v>
      </c>
      <c r="D89" s="8">
        <f>AVERAGE($D$2:$D$81)</f>
        <v>6.8550000000000013</v>
      </c>
      <c r="G89" s="8">
        <f>AVERAGE($G$2:$G$81)</f>
        <v>6.365000000000002</v>
      </c>
    </row>
    <row r="90" spans="1:7">
      <c r="C90" t="s">
        <v>6478</v>
      </c>
      <c r="D90" s="8">
        <f>MEDIAN($D$2:$D$81)</f>
        <v>6.95</v>
      </c>
      <c r="G90" s="8">
        <f>MEDIAN($G$2:$G$81)</f>
        <v>6.6</v>
      </c>
    </row>
    <row r="91" spans="1:7">
      <c r="C91" t="s">
        <v>6479</v>
      </c>
      <c r="D91" s="8">
        <f>STDEV($D$2:$D$81)</f>
        <v>1.0160608972081417</v>
      </c>
      <c r="G91" s="8">
        <f>STDEV($G$2:$G$81)</f>
        <v>1.4368654350637629</v>
      </c>
    </row>
    <row r="92" spans="1:7">
      <c r="C92" t="s">
        <v>6480</v>
      </c>
      <c r="D92" s="8">
        <f>CORREL(D2:D81,G2:G81)</f>
        <v>0.80022210083968903</v>
      </c>
    </row>
  </sheetData>
  <sortState ref="A2:G81">
    <sortCondition ref="A1"/>
  </sortState>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1"/>
  <sheetViews>
    <sheetView topLeftCell="S1" workbookViewId="0">
      <selection activeCell="AC1" sqref="AC1:AH81"/>
    </sheetView>
  </sheetViews>
  <sheetFormatPr baseColWidth="10" defaultRowHeight="15" x14ac:dyDescent="0"/>
  <cols>
    <col min="3" max="3" width="10.83203125" customWidth="1"/>
    <col min="4" max="4" width="17" customWidth="1"/>
    <col min="5" max="5" width="14.6640625" customWidth="1"/>
    <col min="6" max="24" width="10.83203125" customWidth="1"/>
    <col min="25" max="26" width="10.83203125" style="20"/>
    <col min="31" max="33" width="10.83203125" style="19"/>
    <col min="34" max="34" width="10.83203125" style="20"/>
  </cols>
  <sheetData>
    <row r="1" spans="1:34">
      <c r="A1" t="s">
        <v>6483</v>
      </c>
      <c r="B1" t="s">
        <v>6485</v>
      </c>
      <c r="C1" t="s">
        <v>6495</v>
      </c>
      <c r="D1" t="s">
        <v>6748</v>
      </c>
      <c r="E1" t="s">
        <v>6749</v>
      </c>
      <c r="F1" t="s">
        <v>6750</v>
      </c>
      <c r="G1" t="s">
        <v>6782</v>
      </c>
      <c r="H1" t="s">
        <v>6783</v>
      </c>
      <c r="I1" t="s">
        <v>6784</v>
      </c>
      <c r="J1" t="s">
        <v>6785</v>
      </c>
      <c r="K1" t="s">
        <v>6786</v>
      </c>
      <c r="L1" t="s">
        <v>6787</v>
      </c>
      <c r="M1" t="s">
        <v>6788</v>
      </c>
      <c r="N1" t="s">
        <v>6789</v>
      </c>
      <c r="O1" t="s">
        <v>6788</v>
      </c>
      <c r="P1" t="s">
        <v>6789</v>
      </c>
      <c r="Q1" t="s">
        <v>6788</v>
      </c>
      <c r="R1" t="s">
        <v>6789</v>
      </c>
      <c r="S1" s="20" t="s">
        <v>6795</v>
      </c>
      <c r="T1" s="20" t="s">
        <v>6798</v>
      </c>
      <c r="U1" s="20" t="s">
        <v>6799</v>
      </c>
      <c r="V1" s="20" t="s">
        <v>6800</v>
      </c>
      <c r="W1" s="20" t="s">
        <v>6796</v>
      </c>
      <c r="X1" s="20" t="s">
        <v>6797</v>
      </c>
      <c r="Y1" s="21" t="s">
        <v>6792</v>
      </c>
      <c r="Z1" s="21" t="s">
        <v>6793</v>
      </c>
      <c r="AC1" t="s">
        <v>6791</v>
      </c>
      <c r="AD1" t="s">
        <v>6790</v>
      </c>
      <c r="AE1" s="19" t="s">
        <v>6794</v>
      </c>
      <c r="AF1" s="19" t="s">
        <v>6788</v>
      </c>
      <c r="AG1" s="19" t="s">
        <v>6789</v>
      </c>
      <c r="AH1" s="20" t="s">
        <v>6801</v>
      </c>
    </row>
    <row r="2" spans="1:34">
      <c r="A2">
        <v>1</v>
      </c>
      <c r="B2" t="s">
        <v>1</v>
      </c>
      <c r="C2" t="s">
        <v>6501</v>
      </c>
      <c r="D2" t="s">
        <v>6496</v>
      </c>
      <c r="E2">
        <v>7.9</v>
      </c>
      <c r="F2">
        <v>7.5</v>
      </c>
      <c r="G2">
        <f>E2:E21</f>
        <v>7.9</v>
      </c>
      <c r="H2">
        <f>F2:F21</f>
        <v>7.5</v>
      </c>
      <c r="I2" s="19">
        <f>AVERAGE(E2:F22)</f>
        <v>6.9904761904761896</v>
      </c>
      <c r="J2" s="19">
        <f>2*_xlfn.STDEV.P(E2:E22)</f>
        <v>1.3809852212843901</v>
      </c>
      <c r="K2" s="19">
        <f>2*_xlfn.STDEV.P(F2:F22)</f>
        <v>2.037115919588592</v>
      </c>
      <c r="L2" s="19">
        <f>2*_xlfn.STDEV.P(E2:F22)</f>
        <v>1.8811392312256767</v>
      </c>
      <c r="M2" s="19">
        <f>G2+J2</f>
        <v>9.2809852212843911</v>
      </c>
      <c r="N2" s="19">
        <f>G2-J2</f>
        <v>6.5190147787156105</v>
      </c>
      <c r="O2" s="19">
        <f>H2+K2</f>
        <v>9.537115919588592</v>
      </c>
      <c r="P2" s="19">
        <f>H2-K2</f>
        <v>5.462884080411408</v>
      </c>
      <c r="Q2" s="19">
        <f>I2+L2</f>
        <v>8.8716154217018666</v>
      </c>
      <c r="R2" s="19">
        <f>I2-L2</f>
        <v>5.1093369592505127</v>
      </c>
      <c r="S2" s="22">
        <f>IF(OR($E2&gt;M2),1,0)</f>
        <v>0</v>
      </c>
      <c r="T2" s="22">
        <f>IF(OR($F2&gt;O2),1,0)</f>
        <v>0</v>
      </c>
      <c r="U2" s="22">
        <f>IF(OR($E2&lt;N2),1,0)</f>
        <v>0</v>
      </c>
      <c r="V2" s="22">
        <f>IF(OR($F2&lt;P2),1,0)</f>
        <v>0</v>
      </c>
      <c r="W2" s="22">
        <f>IF(OR($E2&gt;M2,$F2&gt;O2),1,0)</f>
        <v>0</v>
      </c>
      <c r="X2" s="22">
        <f>IF(OR($E2&lt;N2,$F2&lt;P2),1,0)</f>
        <v>0</v>
      </c>
      <c r="Y2" s="21">
        <f>IF(OR(E2&gt;M2,E2&lt;N2),1,0)</f>
        <v>0</v>
      </c>
      <c r="Z2" s="21">
        <f>IF(OR(F2&gt;O2,F2&lt;P2),1,0)</f>
        <v>0</v>
      </c>
      <c r="AC2">
        <f>ABS(E2-F2)</f>
        <v>0.40000000000000036</v>
      </c>
      <c r="AD2">
        <f>AVERAGE(AC2:AC21)</f>
        <v>0.82</v>
      </c>
      <c r="AE2" s="19">
        <f>2*_xlfn.STDEV.P(AC2:AC21)</f>
        <v>1.2076423311560425</v>
      </c>
      <c r="AF2" s="19">
        <f>AD2+AE2</f>
        <v>2.0276423311560423</v>
      </c>
      <c r="AG2" s="19">
        <f>AD2-AF2</f>
        <v>-1.2076423311560425</v>
      </c>
      <c r="AH2" s="20">
        <f>IF(OR(AC2&lt;AG2,AC2&gt;AF2),1,0)</f>
        <v>0</v>
      </c>
    </row>
    <row r="3" spans="1:34">
      <c r="A3">
        <v>2</v>
      </c>
      <c r="B3" t="s">
        <v>3</v>
      </c>
      <c r="C3" t="s">
        <v>6501</v>
      </c>
      <c r="D3" t="s">
        <v>6496</v>
      </c>
      <c r="E3">
        <v>8.1999999999999993</v>
      </c>
      <c r="F3">
        <v>8.1999999999999993</v>
      </c>
      <c r="M3" s="19">
        <v>9.2809852212843911</v>
      </c>
      <c r="N3" s="19">
        <v>6.5190147787156105</v>
      </c>
      <c r="O3" s="19">
        <v>9.537115919588592</v>
      </c>
      <c r="P3" s="19">
        <v>5.462884080411408</v>
      </c>
      <c r="Q3" s="19">
        <v>8.8716154217018666</v>
      </c>
      <c r="R3" s="19">
        <v>5.1093369592505127</v>
      </c>
      <c r="S3" s="22">
        <f t="shared" ref="S3:S66" si="0">IF(OR($E3&gt;M3),1,0)</f>
        <v>0</v>
      </c>
      <c r="T3" s="22">
        <f t="shared" ref="T3:T66" si="1">IF(OR($F3&gt;O3),1,0)</f>
        <v>0</v>
      </c>
      <c r="U3" s="22">
        <f t="shared" ref="U3:U66" si="2">IF(OR($E3&lt;N3),1,0)</f>
        <v>0</v>
      </c>
      <c r="V3" s="22">
        <f t="shared" ref="V3:V66" si="3">IF(OR($F3&lt;P3),1,0)</f>
        <v>0</v>
      </c>
      <c r="W3" s="22">
        <f t="shared" ref="W3:W12" si="4">IF(OR($E3&gt;M3,$F3&gt;O3),1,0)</f>
        <v>0</v>
      </c>
      <c r="X3" s="22">
        <f t="shared" ref="X3:X12" si="5">IF(OR($E3&lt;N3,$F3&lt;P3),1,0)</f>
        <v>0</v>
      </c>
      <c r="Y3" s="21">
        <f t="shared" ref="Y3:Y66" si="6">IF(OR(E3&gt;M3,E3&lt;N3),1,0)</f>
        <v>0</v>
      </c>
      <c r="Z3" s="21">
        <f t="shared" ref="Z3:Z66" si="7">IF(OR(F3&gt;O3,F3&lt;P3),1,0)</f>
        <v>0</v>
      </c>
      <c r="AC3">
        <f t="shared" ref="AC3:AC21" si="8">ABS(E3-F3)</f>
        <v>0</v>
      </c>
      <c r="AF3" s="19">
        <v>2.0276423311560423</v>
      </c>
      <c r="AG3" s="19">
        <v>-1.2076423311560425</v>
      </c>
      <c r="AH3" s="20">
        <f t="shared" ref="AH3:AH66" si="9">IF(OR(AC3&lt;AG3,AC3&gt;AF3),1,0)</f>
        <v>0</v>
      </c>
    </row>
    <row r="4" spans="1:34">
      <c r="A4">
        <v>3</v>
      </c>
      <c r="B4" t="s">
        <v>5</v>
      </c>
      <c r="C4" t="s">
        <v>6501</v>
      </c>
      <c r="D4" t="s">
        <v>6496</v>
      </c>
      <c r="E4">
        <v>7.1</v>
      </c>
      <c r="F4">
        <v>5.5</v>
      </c>
      <c r="M4" s="19">
        <v>9.2809852212843911</v>
      </c>
      <c r="N4" s="19">
        <v>6.5190147787156105</v>
      </c>
      <c r="O4" s="19">
        <v>9.537115919588592</v>
      </c>
      <c r="P4" s="19">
        <v>5.462884080411408</v>
      </c>
      <c r="Q4" s="19">
        <v>8.8716154217018666</v>
      </c>
      <c r="R4" s="19">
        <v>5.1093369592505127</v>
      </c>
      <c r="S4" s="22">
        <f t="shared" si="0"/>
        <v>0</v>
      </c>
      <c r="T4" s="22">
        <f t="shared" si="1"/>
        <v>0</v>
      </c>
      <c r="U4" s="22">
        <f t="shared" si="2"/>
        <v>0</v>
      </c>
      <c r="V4" s="22">
        <f t="shared" si="3"/>
        <v>0</v>
      </c>
      <c r="W4" s="22">
        <f t="shared" si="4"/>
        <v>0</v>
      </c>
      <c r="X4" s="22">
        <f t="shared" si="5"/>
        <v>0</v>
      </c>
      <c r="Y4" s="21">
        <f t="shared" si="6"/>
        <v>0</v>
      </c>
      <c r="Z4" s="21">
        <f t="shared" si="7"/>
        <v>0</v>
      </c>
      <c r="AC4">
        <f t="shared" si="8"/>
        <v>1.5999999999999996</v>
      </c>
      <c r="AF4" s="19">
        <v>2.0276423311560423</v>
      </c>
      <c r="AG4" s="19">
        <v>-1.2076423311560425</v>
      </c>
      <c r="AH4" s="20">
        <f t="shared" si="9"/>
        <v>0</v>
      </c>
    </row>
    <row r="5" spans="1:34">
      <c r="A5">
        <v>4</v>
      </c>
      <c r="B5" t="s">
        <v>6</v>
      </c>
      <c r="C5" t="s">
        <v>6501</v>
      </c>
      <c r="D5" t="s">
        <v>6496</v>
      </c>
      <c r="E5">
        <v>6.8</v>
      </c>
      <c r="F5">
        <v>6.4</v>
      </c>
      <c r="M5" s="19">
        <v>9.2809852212843911</v>
      </c>
      <c r="N5" s="19">
        <v>6.5190147787156105</v>
      </c>
      <c r="O5" s="19">
        <v>9.537115919588592</v>
      </c>
      <c r="P5" s="19">
        <v>5.462884080411408</v>
      </c>
      <c r="Q5" s="19">
        <v>8.8716154217018666</v>
      </c>
      <c r="R5" s="19">
        <v>5.1093369592505127</v>
      </c>
      <c r="S5" s="22">
        <f t="shared" si="0"/>
        <v>0</v>
      </c>
      <c r="T5" s="22">
        <f t="shared" si="1"/>
        <v>0</v>
      </c>
      <c r="U5" s="22">
        <f t="shared" si="2"/>
        <v>0</v>
      </c>
      <c r="V5" s="22">
        <f t="shared" si="3"/>
        <v>0</v>
      </c>
      <c r="W5" s="22">
        <f t="shared" si="4"/>
        <v>0</v>
      </c>
      <c r="X5" s="22">
        <f t="shared" si="5"/>
        <v>0</v>
      </c>
      <c r="Y5" s="21">
        <f t="shared" si="6"/>
        <v>0</v>
      </c>
      <c r="Z5" s="21">
        <f t="shared" si="7"/>
        <v>0</v>
      </c>
      <c r="AC5">
        <f t="shared" si="8"/>
        <v>0.39999999999999947</v>
      </c>
      <c r="AF5" s="19">
        <v>2.0276423311560423</v>
      </c>
      <c r="AG5" s="19">
        <v>-1.2076423311560425</v>
      </c>
      <c r="AH5" s="20">
        <f t="shared" si="9"/>
        <v>0</v>
      </c>
    </row>
    <row r="6" spans="1:34">
      <c r="A6">
        <v>5</v>
      </c>
      <c r="B6" t="s">
        <v>7</v>
      </c>
      <c r="C6" t="s">
        <v>6501</v>
      </c>
      <c r="D6" t="s">
        <v>6496</v>
      </c>
      <c r="E6">
        <v>6.5</v>
      </c>
      <c r="F6">
        <v>4.8</v>
      </c>
      <c r="M6" s="19">
        <v>9.2809852212843911</v>
      </c>
      <c r="N6" s="19">
        <v>6.5190147787156105</v>
      </c>
      <c r="O6" s="19">
        <v>9.537115919588592</v>
      </c>
      <c r="P6" s="19">
        <v>5.462884080411408</v>
      </c>
      <c r="Q6" s="19">
        <v>8.8716154217018666</v>
      </c>
      <c r="R6" s="19">
        <v>5.1093369592505127</v>
      </c>
      <c r="S6" s="22">
        <f t="shared" si="0"/>
        <v>0</v>
      </c>
      <c r="T6" s="22">
        <f t="shared" si="1"/>
        <v>0</v>
      </c>
      <c r="U6" s="22">
        <f t="shared" si="2"/>
        <v>1</v>
      </c>
      <c r="V6" s="22">
        <f t="shared" si="3"/>
        <v>1</v>
      </c>
      <c r="W6" s="22">
        <f t="shared" si="4"/>
        <v>0</v>
      </c>
      <c r="X6" s="22">
        <f t="shared" si="5"/>
        <v>1</v>
      </c>
      <c r="Y6" s="21">
        <f t="shared" si="6"/>
        <v>1</v>
      </c>
      <c r="Z6" s="21">
        <f t="shared" si="7"/>
        <v>1</v>
      </c>
      <c r="AC6">
        <f t="shared" si="8"/>
        <v>1.7000000000000002</v>
      </c>
      <c r="AF6" s="19">
        <v>2.0276423311560423</v>
      </c>
      <c r="AG6" s="19">
        <v>-1.2076423311560425</v>
      </c>
      <c r="AH6" s="20">
        <f t="shared" si="9"/>
        <v>0</v>
      </c>
    </row>
    <row r="7" spans="1:34">
      <c r="A7">
        <v>6</v>
      </c>
      <c r="B7" t="s">
        <v>8</v>
      </c>
      <c r="C7" t="s">
        <v>6501</v>
      </c>
      <c r="D7" t="s">
        <v>6496</v>
      </c>
      <c r="E7">
        <v>6.6</v>
      </c>
      <c r="F7">
        <v>5.7</v>
      </c>
      <c r="M7" s="19">
        <v>9.2809852212843911</v>
      </c>
      <c r="N7" s="19">
        <v>6.5190147787156105</v>
      </c>
      <c r="O7" s="19">
        <v>9.537115919588592</v>
      </c>
      <c r="P7" s="19">
        <v>5.462884080411408</v>
      </c>
      <c r="Q7" s="19">
        <v>8.8716154217018666</v>
      </c>
      <c r="R7" s="19">
        <v>5.1093369592505127</v>
      </c>
      <c r="S7" s="22">
        <f t="shared" si="0"/>
        <v>0</v>
      </c>
      <c r="T7" s="22">
        <f t="shared" si="1"/>
        <v>0</v>
      </c>
      <c r="U7" s="22">
        <f t="shared" si="2"/>
        <v>0</v>
      </c>
      <c r="V7" s="22">
        <f t="shared" si="3"/>
        <v>0</v>
      </c>
      <c r="W7" s="22">
        <f t="shared" si="4"/>
        <v>0</v>
      </c>
      <c r="X7" s="22">
        <f t="shared" si="5"/>
        <v>0</v>
      </c>
      <c r="Y7" s="21">
        <f t="shared" si="6"/>
        <v>0</v>
      </c>
      <c r="Z7" s="21">
        <f t="shared" si="7"/>
        <v>0</v>
      </c>
      <c r="AC7">
        <f t="shared" si="8"/>
        <v>0.89999999999999947</v>
      </c>
      <c r="AF7" s="19">
        <v>2.0276423311560423</v>
      </c>
      <c r="AG7" s="19">
        <v>-1.2076423311560425</v>
      </c>
      <c r="AH7" s="20">
        <f t="shared" si="9"/>
        <v>0</v>
      </c>
    </row>
    <row r="8" spans="1:34">
      <c r="A8">
        <v>7</v>
      </c>
      <c r="B8" t="s">
        <v>10</v>
      </c>
      <c r="C8" t="s">
        <v>6501</v>
      </c>
      <c r="D8" t="s">
        <v>6496</v>
      </c>
      <c r="E8">
        <v>8.4</v>
      </c>
      <c r="F8">
        <v>8</v>
      </c>
      <c r="M8" s="19">
        <v>9.2809852212843911</v>
      </c>
      <c r="N8" s="19">
        <v>6.5190147787156105</v>
      </c>
      <c r="O8" s="19">
        <v>9.537115919588592</v>
      </c>
      <c r="P8" s="19">
        <v>5.462884080411408</v>
      </c>
      <c r="Q8" s="19">
        <v>8.8716154217018666</v>
      </c>
      <c r="R8" s="19">
        <v>5.1093369592505127</v>
      </c>
      <c r="S8" s="22">
        <f t="shared" si="0"/>
        <v>0</v>
      </c>
      <c r="T8" s="22">
        <f t="shared" si="1"/>
        <v>0</v>
      </c>
      <c r="U8" s="22">
        <f t="shared" si="2"/>
        <v>0</v>
      </c>
      <c r="V8" s="22">
        <f t="shared" si="3"/>
        <v>0</v>
      </c>
      <c r="W8" s="22">
        <f t="shared" si="4"/>
        <v>0</v>
      </c>
      <c r="X8" s="22">
        <f t="shared" si="5"/>
        <v>0</v>
      </c>
      <c r="Y8" s="21">
        <f t="shared" si="6"/>
        <v>0</v>
      </c>
      <c r="Z8" s="21">
        <f t="shared" si="7"/>
        <v>0</v>
      </c>
      <c r="AC8">
        <f t="shared" si="8"/>
        <v>0.40000000000000036</v>
      </c>
      <c r="AF8" s="19">
        <v>2.0276423311560423</v>
      </c>
      <c r="AG8" s="19">
        <v>-1.2076423311560425</v>
      </c>
      <c r="AH8" s="20">
        <f t="shared" si="9"/>
        <v>0</v>
      </c>
    </row>
    <row r="9" spans="1:34">
      <c r="A9">
        <v>8</v>
      </c>
      <c r="B9" t="s">
        <v>12</v>
      </c>
      <c r="C9" t="s">
        <v>6501</v>
      </c>
      <c r="D9" t="s">
        <v>6496</v>
      </c>
      <c r="E9">
        <v>7.8</v>
      </c>
      <c r="F9">
        <v>7.5</v>
      </c>
      <c r="M9" s="19">
        <v>9.2809852212843911</v>
      </c>
      <c r="N9" s="19">
        <v>6.5190147787156105</v>
      </c>
      <c r="O9" s="19">
        <v>9.537115919588592</v>
      </c>
      <c r="P9" s="19">
        <v>5.462884080411408</v>
      </c>
      <c r="Q9" s="19">
        <v>8.8716154217018666</v>
      </c>
      <c r="R9" s="19">
        <v>5.1093369592505127</v>
      </c>
      <c r="S9" s="22">
        <f t="shared" si="0"/>
        <v>0</v>
      </c>
      <c r="T9" s="22">
        <f t="shared" si="1"/>
        <v>0</v>
      </c>
      <c r="U9" s="22">
        <f t="shared" si="2"/>
        <v>0</v>
      </c>
      <c r="V9" s="22">
        <f t="shared" si="3"/>
        <v>0</v>
      </c>
      <c r="W9" s="22">
        <f t="shared" si="4"/>
        <v>0</v>
      </c>
      <c r="X9" s="22">
        <f t="shared" si="5"/>
        <v>0</v>
      </c>
      <c r="Y9" s="21">
        <f t="shared" si="6"/>
        <v>0</v>
      </c>
      <c r="Z9" s="21">
        <f t="shared" si="7"/>
        <v>0</v>
      </c>
      <c r="AC9">
        <f t="shared" si="8"/>
        <v>0.29999999999999982</v>
      </c>
      <c r="AF9" s="19">
        <v>2.0276423311560423</v>
      </c>
      <c r="AG9" s="19">
        <v>-1.2076423311560425</v>
      </c>
      <c r="AH9" s="20">
        <f t="shared" si="9"/>
        <v>0</v>
      </c>
    </row>
    <row r="10" spans="1:34">
      <c r="A10">
        <v>9</v>
      </c>
      <c r="B10" t="s">
        <v>13</v>
      </c>
      <c r="C10" t="s">
        <v>6501</v>
      </c>
      <c r="D10" t="s">
        <v>6496</v>
      </c>
      <c r="E10">
        <v>6.2</v>
      </c>
      <c r="F10">
        <v>6.2</v>
      </c>
      <c r="M10" s="19">
        <v>9.2809852212843911</v>
      </c>
      <c r="N10" s="19">
        <v>6.5190147787156105</v>
      </c>
      <c r="O10" s="19">
        <v>9.537115919588592</v>
      </c>
      <c r="P10" s="19">
        <v>5.462884080411408</v>
      </c>
      <c r="Q10" s="19">
        <v>8.8716154217018666</v>
      </c>
      <c r="R10" s="19">
        <v>5.1093369592505127</v>
      </c>
      <c r="S10" s="22">
        <f t="shared" si="0"/>
        <v>0</v>
      </c>
      <c r="T10" s="22">
        <f t="shared" si="1"/>
        <v>0</v>
      </c>
      <c r="U10" s="22">
        <f t="shared" si="2"/>
        <v>1</v>
      </c>
      <c r="V10" s="22">
        <f t="shared" si="3"/>
        <v>0</v>
      </c>
      <c r="W10" s="22">
        <f t="shared" si="4"/>
        <v>0</v>
      </c>
      <c r="X10" s="22">
        <f t="shared" si="5"/>
        <v>1</v>
      </c>
      <c r="Y10" s="21">
        <f t="shared" si="6"/>
        <v>1</v>
      </c>
      <c r="Z10" s="21">
        <f t="shared" si="7"/>
        <v>0</v>
      </c>
      <c r="AC10">
        <f t="shared" si="8"/>
        <v>0</v>
      </c>
      <c r="AF10" s="19">
        <v>2.0276423311560423</v>
      </c>
      <c r="AG10" s="19">
        <v>-1.2076423311560425</v>
      </c>
      <c r="AH10" s="20">
        <f t="shared" si="9"/>
        <v>0</v>
      </c>
    </row>
    <row r="11" spans="1:34">
      <c r="A11">
        <v>10</v>
      </c>
      <c r="B11" t="s">
        <v>15</v>
      </c>
      <c r="C11" t="s">
        <v>6501</v>
      </c>
      <c r="D11" t="s">
        <v>6496</v>
      </c>
      <c r="E11">
        <v>7.5</v>
      </c>
      <c r="F11">
        <v>7.2</v>
      </c>
      <c r="M11" s="19">
        <v>9.2809852212843911</v>
      </c>
      <c r="N11" s="19">
        <v>6.5190147787156105</v>
      </c>
      <c r="O11" s="19">
        <v>9.537115919588592</v>
      </c>
      <c r="P11" s="19">
        <v>5.462884080411408</v>
      </c>
      <c r="Q11" s="19">
        <v>8.8716154217018666</v>
      </c>
      <c r="R11" s="19">
        <v>5.1093369592505127</v>
      </c>
      <c r="S11" s="22">
        <f t="shared" si="0"/>
        <v>0</v>
      </c>
      <c r="T11" s="22">
        <f t="shared" si="1"/>
        <v>0</v>
      </c>
      <c r="U11" s="22">
        <f t="shared" si="2"/>
        <v>0</v>
      </c>
      <c r="V11" s="22">
        <f t="shared" si="3"/>
        <v>0</v>
      </c>
      <c r="W11" s="22">
        <f t="shared" si="4"/>
        <v>0</v>
      </c>
      <c r="X11" s="22">
        <f t="shared" si="5"/>
        <v>0</v>
      </c>
      <c r="Y11" s="21">
        <f t="shared" si="6"/>
        <v>0</v>
      </c>
      <c r="Z11" s="21">
        <f t="shared" si="7"/>
        <v>0</v>
      </c>
      <c r="AC11">
        <f t="shared" si="8"/>
        <v>0.29999999999999982</v>
      </c>
      <c r="AF11" s="19">
        <v>2.0276423311560423</v>
      </c>
      <c r="AG11" s="19">
        <v>-1.2076423311560425</v>
      </c>
      <c r="AH11" s="20">
        <f t="shared" si="9"/>
        <v>0</v>
      </c>
    </row>
    <row r="12" spans="1:34">
      <c r="A12">
        <v>11</v>
      </c>
      <c r="B12" t="s">
        <v>17</v>
      </c>
      <c r="C12" t="s">
        <v>6501</v>
      </c>
      <c r="D12" t="s">
        <v>6496</v>
      </c>
      <c r="E12">
        <v>7.9</v>
      </c>
      <c r="F12">
        <v>6.5</v>
      </c>
      <c r="M12" s="19">
        <v>9.2809852212843911</v>
      </c>
      <c r="N12" s="19">
        <v>6.5190147787156105</v>
      </c>
      <c r="O12" s="19">
        <v>9.537115919588592</v>
      </c>
      <c r="P12" s="19">
        <v>5.462884080411408</v>
      </c>
      <c r="Q12" s="19">
        <v>8.8716154217018666</v>
      </c>
      <c r="R12" s="19">
        <v>5.1093369592505127</v>
      </c>
      <c r="S12" s="22">
        <f t="shared" si="0"/>
        <v>0</v>
      </c>
      <c r="T12" s="22">
        <f t="shared" si="1"/>
        <v>0</v>
      </c>
      <c r="U12" s="22">
        <f t="shared" si="2"/>
        <v>0</v>
      </c>
      <c r="V12" s="22">
        <f t="shared" si="3"/>
        <v>0</v>
      </c>
      <c r="W12" s="22">
        <f t="shared" si="4"/>
        <v>0</v>
      </c>
      <c r="X12" s="22">
        <f t="shared" si="5"/>
        <v>0</v>
      </c>
      <c r="Y12" s="21">
        <f t="shared" si="6"/>
        <v>0</v>
      </c>
      <c r="Z12" s="21">
        <f t="shared" si="7"/>
        <v>0</v>
      </c>
      <c r="AC12">
        <f t="shared" si="8"/>
        <v>1.4000000000000004</v>
      </c>
      <c r="AF12" s="19">
        <v>2.0276423311560423</v>
      </c>
      <c r="AG12" s="19">
        <v>-1.2076423311560425</v>
      </c>
      <c r="AH12" s="20">
        <f t="shared" si="9"/>
        <v>0</v>
      </c>
    </row>
    <row r="13" spans="1:34">
      <c r="A13">
        <v>12</v>
      </c>
      <c r="B13" t="s">
        <v>19</v>
      </c>
      <c r="C13" t="s">
        <v>6501</v>
      </c>
      <c r="D13" t="s">
        <v>6496</v>
      </c>
      <c r="E13">
        <v>6.7</v>
      </c>
      <c r="F13">
        <v>5</v>
      </c>
      <c r="M13" s="19">
        <v>9.2809852212843911</v>
      </c>
      <c r="N13" s="19">
        <v>6.5190147787156105</v>
      </c>
      <c r="O13" s="19">
        <v>9.537115919588592</v>
      </c>
      <c r="P13" s="19">
        <v>5.462884080411408</v>
      </c>
      <c r="Q13" s="19">
        <v>8.8716154217018666</v>
      </c>
      <c r="R13" s="19">
        <v>5.1093369592505127</v>
      </c>
      <c r="S13" s="22">
        <f t="shared" si="0"/>
        <v>0</v>
      </c>
      <c r="T13" s="22">
        <f t="shared" si="1"/>
        <v>0</v>
      </c>
      <c r="U13" s="22">
        <f t="shared" si="2"/>
        <v>0</v>
      </c>
      <c r="V13" s="22">
        <f t="shared" si="3"/>
        <v>1</v>
      </c>
      <c r="W13" s="22">
        <f t="shared" ref="W13:W76" si="10">IF(OR($E13&gt;M13,$F13&gt;O13),1,0)</f>
        <v>0</v>
      </c>
      <c r="X13" s="22">
        <f t="shared" ref="X13:X76" si="11">IF(OR($E13&lt;N13,$F13&lt;P13),1,0)</f>
        <v>1</v>
      </c>
      <c r="Y13" s="21">
        <f t="shared" si="6"/>
        <v>0</v>
      </c>
      <c r="Z13" s="21">
        <f t="shared" si="7"/>
        <v>1</v>
      </c>
      <c r="AC13">
        <f t="shared" si="8"/>
        <v>1.7000000000000002</v>
      </c>
      <c r="AF13" s="19">
        <v>2.0276423311560423</v>
      </c>
      <c r="AG13" s="19">
        <v>-1.2076423311560425</v>
      </c>
      <c r="AH13" s="20">
        <f t="shared" si="9"/>
        <v>0</v>
      </c>
    </row>
    <row r="14" spans="1:34">
      <c r="A14">
        <v>13</v>
      </c>
      <c r="B14" t="s">
        <v>21</v>
      </c>
      <c r="C14" t="s">
        <v>6501</v>
      </c>
      <c r="D14" t="s">
        <v>6496</v>
      </c>
      <c r="E14">
        <v>7.9</v>
      </c>
      <c r="F14">
        <v>6.8</v>
      </c>
      <c r="M14" s="19">
        <v>9.2809852212843911</v>
      </c>
      <c r="N14" s="19">
        <v>6.5190147787156105</v>
      </c>
      <c r="O14" s="19">
        <v>9.537115919588592</v>
      </c>
      <c r="P14" s="19">
        <v>5.462884080411408</v>
      </c>
      <c r="Q14" s="19">
        <v>8.8716154217018666</v>
      </c>
      <c r="R14" s="19">
        <v>5.1093369592505127</v>
      </c>
      <c r="S14" s="22">
        <f t="shared" si="0"/>
        <v>0</v>
      </c>
      <c r="T14" s="22">
        <f t="shared" si="1"/>
        <v>0</v>
      </c>
      <c r="U14" s="22">
        <f t="shared" si="2"/>
        <v>0</v>
      </c>
      <c r="V14" s="22">
        <f t="shared" si="3"/>
        <v>0</v>
      </c>
      <c r="W14" s="22">
        <f t="shared" si="10"/>
        <v>0</v>
      </c>
      <c r="X14" s="22">
        <f t="shared" si="11"/>
        <v>0</v>
      </c>
      <c r="Y14" s="21">
        <f t="shared" si="6"/>
        <v>0</v>
      </c>
      <c r="Z14" s="21">
        <f t="shared" si="7"/>
        <v>0</v>
      </c>
      <c r="AC14">
        <f t="shared" si="8"/>
        <v>1.1000000000000005</v>
      </c>
      <c r="AF14" s="19">
        <v>2.0276423311560423</v>
      </c>
      <c r="AG14" s="19">
        <v>-1.2076423311560425</v>
      </c>
      <c r="AH14" s="20">
        <f t="shared" si="9"/>
        <v>0</v>
      </c>
    </row>
    <row r="15" spans="1:34">
      <c r="A15">
        <v>14</v>
      </c>
      <c r="B15" t="s">
        <v>23</v>
      </c>
      <c r="C15" t="s">
        <v>6501</v>
      </c>
      <c r="D15" t="s">
        <v>6496</v>
      </c>
      <c r="E15">
        <v>7.5</v>
      </c>
      <c r="F15">
        <v>6.2</v>
      </c>
      <c r="M15" s="19">
        <v>9.2809852212843911</v>
      </c>
      <c r="N15" s="19">
        <v>6.5190147787156105</v>
      </c>
      <c r="O15" s="19">
        <v>9.537115919588592</v>
      </c>
      <c r="P15" s="19">
        <v>5.462884080411408</v>
      </c>
      <c r="Q15" s="19">
        <v>8.8716154217018666</v>
      </c>
      <c r="R15" s="19">
        <v>5.1093369592505127</v>
      </c>
      <c r="S15" s="22">
        <f t="shared" si="0"/>
        <v>0</v>
      </c>
      <c r="T15" s="22">
        <f t="shared" si="1"/>
        <v>0</v>
      </c>
      <c r="U15" s="22">
        <f t="shared" si="2"/>
        <v>0</v>
      </c>
      <c r="V15" s="22">
        <f t="shared" si="3"/>
        <v>0</v>
      </c>
      <c r="W15" s="22">
        <f t="shared" si="10"/>
        <v>0</v>
      </c>
      <c r="X15" s="22">
        <f t="shared" si="11"/>
        <v>0</v>
      </c>
      <c r="Y15" s="21">
        <f t="shared" si="6"/>
        <v>0</v>
      </c>
      <c r="Z15" s="21">
        <f t="shared" si="7"/>
        <v>0</v>
      </c>
      <c r="AC15">
        <f t="shared" si="8"/>
        <v>1.2999999999999998</v>
      </c>
      <c r="AF15" s="19">
        <v>2.0276423311560423</v>
      </c>
      <c r="AG15" s="19">
        <v>-1.2076423311560425</v>
      </c>
      <c r="AH15" s="20">
        <f t="shared" si="9"/>
        <v>0</v>
      </c>
    </row>
    <row r="16" spans="1:34">
      <c r="A16">
        <v>15</v>
      </c>
      <c r="B16" t="s">
        <v>24</v>
      </c>
      <c r="C16" t="s">
        <v>6501</v>
      </c>
      <c r="D16" t="s">
        <v>6496</v>
      </c>
      <c r="E16">
        <v>7.5</v>
      </c>
      <c r="F16">
        <v>6.7</v>
      </c>
      <c r="M16" s="19">
        <v>9.2809852212843911</v>
      </c>
      <c r="N16" s="19">
        <v>6.5190147787156105</v>
      </c>
      <c r="O16" s="19">
        <v>9.537115919588592</v>
      </c>
      <c r="P16" s="19">
        <v>5.462884080411408</v>
      </c>
      <c r="Q16" s="19">
        <v>8.8716154217018666</v>
      </c>
      <c r="R16" s="19">
        <v>5.1093369592505127</v>
      </c>
      <c r="S16" s="22">
        <f t="shared" si="0"/>
        <v>0</v>
      </c>
      <c r="T16" s="22">
        <f t="shared" si="1"/>
        <v>0</v>
      </c>
      <c r="U16" s="22">
        <f t="shared" si="2"/>
        <v>0</v>
      </c>
      <c r="V16" s="22">
        <f t="shared" si="3"/>
        <v>0</v>
      </c>
      <c r="W16" s="22">
        <f t="shared" si="10"/>
        <v>0</v>
      </c>
      <c r="X16" s="22">
        <f t="shared" si="11"/>
        <v>0</v>
      </c>
      <c r="Y16" s="21">
        <f t="shared" si="6"/>
        <v>0</v>
      </c>
      <c r="Z16" s="21">
        <f t="shared" si="7"/>
        <v>0</v>
      </c>
      <c r="AC16">
        <f t="shared" si="8"/>
        <v>0.79999999999999982</v>
      </c>
      <c r="AF16" s="19">
        <v>2.0276423311560423</v>
      </c>
      <c r="AG16" s="19">
        <v>-1.2076423311560425</v>
      </c>
      <c r="AH16" s="20">
        <f t="shared" si="9"/>
        <v>0</v>
      </c>
    </row>
    <row r="17" spans="1:34">
      <c r="A17">
        <v>16</v>
      </c>
      <c r="B17" t="s">
        <v>26</v>
      </c>
      <c r="C17" t="s">
        <v>6501</v>
      </c>
      <c r="D17" t="s">
        <v>6496</v>
      </c>
      <c r="E17">
        <v>6.9</v>
      </c>
      <c r="F17">
        <v>4.9000000000000004</v>
      </c>
      <c r="M17" s="19">
        <v>9.2809852212843911</v>
      </c>
      <c r="N17" s="19">
        <v>6.5190147787156105</v>
      </c>
      <c r="O17" s="19">
        <v>9.537115919588592</v>
      </c>
      <c r="P17" s="19">
        <v>5.462884080411408</v>
      </c>
      <c r="Q17" s="19">
        <v>8.8716154217018666</v>
      </c>
      <c r="R17" s="19">
        <v>5.1093369592505127</v>
      </c>
      <c r="S17" s="22">
        <f t="shared" si="0"/>
        <v>0</v>
      </c>
      <c r="T17" s="22">
        <f t="shared" si="1"/>
        <v>0</v>
      </c>
      <c r="U17" s="22">
        <f t="shared" si="2"/>
        <v>0</v>
      </c>
      <c r="V17" s="22">
        <f t="shared" si="3"/>
        <v>1</v>
      </c>
      <c r="W17" s="22">
        <f t="shared" si="10"/>
        <v>0</v>
      </c>
      <c r="X17" s="22">
        <f t="shared" si="11"/>
        <v>1</v>
      </c>
      <c r="Y17" s="21">
        <f t="shared" si="6"/>
        <v>0</v>
      </c>
      <c r="Z17" s="21">
        <f t="shared" si="7"/>
        <v>1</v>
      </c>
      <c r="AC17">
        <f t="shared" si="8"/>
        <v>2</v>
      </c>
      <c r="AF17" s="19">
        <v>2.0276423311560423</v>
      </c>
      <c r="AG17" s="19">
        <v>-1.2076423311560425</v>
      </c>
      <c r="AH17" s="20">
        <f t="shared" si="9"/>
        <v>0</v>
      </c>
    </row>
    <row r="18" spans="1:34">
      <c r="A18">
        <v>17</v>
      </c>
      <c r="B18" t="s">
        <v>27</v>
      </c>
      <c r="C18" t="s">
        <v>6501</v>
      </c>
      <c r="D18" t="s">
        <v>6496</v>
      </c>
      <c r="E18">
        <v>8.1</v>
      </c>
      <c r="F18">
        <v>7.6</v>
      </c>
      <c r="M18" s="19">
        <v>9.2809852212843911</v>
      </c>
      <c r="N18" s="19">
        <v>6.5190147787156105</v>
      </c>
      <c r="O18" s="19">
        <v>9.537115919588592</v>
      </c>
      <c r="P18" s="19">
        <v>5.462884080411408</v>
      </c>
      <c r="Q18" s="19">
        <v>8.8716154217018666</v>
      </c>
      <c r="R18" s="19">
        <v>5.1093369592505127</v>
      </c>
      <c r="S18" s="22">
        <f t="shared" si="0"/>
        <v>0</v>
      </c>
      <c r="T18" s="22">
        <f t="shared" si="1"/>
        <v>0</v>
      </c>
      <c r="U18" s="22">
        <f t="shared" si="2"/>
        <v>0</v>
      </c>
      <c r="V18" s="22">
        <f t="shared" si="3"/>
        <v>0</v>
      </c>
      <c r="W18" s="22">
        <f t="shared" si="10"/>
        <v>0</v>
      </c>
      <c r="X18" s="22">
        <f t="shared" si="11"/>
        <v>0</v>
      </c>
      <c r="Y18" s="21">
        <f t="shared" si="6"/>
        <v>0</v>
      </c>
      <c r="Z18" s="21">
        <f t="shared" si="7"/>
        <v>0</v>
      </c>
      <c r="AC18">
        <f t="shared" si="8"/>
        <v>0.5</v>
      </c>
      <c r="AF18" s="19">
        <v>2.0276423311560423</v>
      </c>
      <c r="AG18" s="19">
        <v>-1.2076423311560425</v>
      </c>
      <c r="AH18" s="20">
        <f t="shared" si="9"/>
        <v>0</v>
      </c>
    </row>
    <row r="19" spans="1:34">
      <c r="A19">
        <v>18</v>
      </c>
      <c r="B19" t="s">
        <v>29</v>
      </c>
      <c r="C19" t="s">
        <v>6501</v>
      </c>
      <c r="D19" t="s">
        <v>6496</v>
      </c>
      <c r="E19">
        <v>6.1</v>
      </c>
      <c r="F19">
        <v>7</v>
      </c>
      <c r="M19" s="19">
        <v>9.2809852212843911</v>
      </c>
      <c r="N19" s="19">
        <v>6.5190147787156105</v>
      </c>
      <c r="O19" s="19">
        <v>9.537115919588592</v>
      </c>
      <c r="P19" s="19">
        <v>5.462884080411408</v>
      </c>
      <c r="Q19" s="19">
        <v>8.8716154217018666</v>
      </c>
      <c r="R19" s="19">
        <v>5.1093369592505127</v>
      </c>
      <c r="S19" s="22">
        <f t="shared" si="0"/>
        <v>0</v>
      </c>
      <c r="T19" s="22">
        <f t="shared" si="1"/>
        <v>0</v>
      </c>
      <c r="U19" s="22">
        <f t="shared" si="2"/>
        <v>1</v>
      </c>
      <c r="V19" s="22">
        <f t="shared" si="3"/>
        <v>0</v>
      </c>
      <c r="W19" s="22">
        <f t="shared" si="10"/>
        <v>0</v>
      </c>
      <c r="X19" s="22">
        <f t="shared" si="11"/>
        <v>1</v>
      </c>
      <c r="Y19" s="21">
        <f t="shared" si="6"/>
        <v>1</v>
      </c>
      <c r="Z19" s="21">
        <f t="shared" si="7"/>
        <v>0</v>
      </c>
      <c r="AC19">
        <f t="shared" si="8"/>
        <v>0.90000000000000036</v>
      </c>
      <c r="AF19" s="19">
        <v>2.0276423311560423</v>
      </c>
      <c r="AG19" s="19">
        <v>-1.2076423311560425</v>
      </c>
      <c r="AH19" s="20">
        <f t="shared" si="9"/>
        <v>0</v>
      </c>
    </row>
    <row r="20" spans="1:34">
      <c r="A20">
        <v>19</v>
      </c>
      <c r="B20" t="s">
        <v>31</v>
      </c>
      <c r="C20" t="s">
        <v>6501</v>
      </c>
      <c r="D20" t="s">
        <v>6496</v>
      </c>
      <c r="E20">
        <v>6.7</v>
      </c>
      <c r="F20">
        <v>6.1</v>
      </c>
      <c r="M20" s="19">
        <v>9.2809852212843911</v>
      </c>
      <c r="N20" s="19">
        <v>6.5190147787156105</v>
      </c>
      <c r="O20" s="19">
        <v>9.537115919588592</v>
      </c>
      <c r="P20" s="19">
        <v>5.462884080411408</v>
      </c>
      <c r="Q20" s="19">
        <v>8.8716154217018666</v>
      </c>
      <c r="R20" s="19">
        <v>5.1093369592505127</v>
      </c>
      <c r="S20" s="22">
        <f t="shared" si="0"/>
        <v>0</v>
      </c>
      <c r="T20" s="22">
        <f t="shared" si="1"/>
        <v>0</v>
      </c>
      <c r="U20" s="22">
        <f t="shared" si="2"/>
        <v>0</v>
      </c>
      <c r="V20" s="22">
        <f t="shared" si="3"/>
        <v>0</v>
      </c>
      <c r="W20" s="22">
        <f t="shared" si="10"/>
        <v>0</v>
      </c>
      <c r="X20" s="22">
        <f t="shared" si="11"/>
        <v>0</v>
      </c>
      <c r="Y20" s="21">
        <f t="shared" si="6"/>
        <v>0</v>
      </c>
      <c r="Z20" s="21">
        <f t="shared" si="7"/>
        <v>0</v>
      </c>
      <c r="AC20">
        <f t="shared" si="8"/>
        <v>0.60000000000000053</v>
      </c>
      <c r="AF20" s="19">
        <v>2.0276423311560423</v>
      </c>
      <c r="AG20" s="19">
        <v>-1.2076423311560425</v>
      </c>
      <c r="AH20" s="20">
        <f t="shared" si="9"/>
        <v>0</v>
      </c>
    </row>
    <row r="21" spans="1:34">
      <c r="A21">
        <v>20</v>
      </c>
      <c r="B21" t="s">
        <v>32</v>
      </c>
      <c r="C21" t="s">
        <v>6501</v>
      </c>
      <c r="D21" t="s">
        <v>6496</v>
      </c>
      <c r="E21">
        <v>8.1</v>
      </c>
      <c r="F21">
        <v>8</v>
      </c>
      <c r="M21" s="19">
        <v>9.2809852212843911</v>
      </c>
      <c r="N21" s="19">
        <v>6.5190147787156105</v>
      </c>
      <c r="O21" s="19">
        <v>9.537115919588592</v>
      </c>
      <c r="P21" s="19">
        <v>5.462884080411408</v>
      </c>
      <c r="Q21" s="19">
        <v>8.8716154217018666</v>
      </c>
      <c r="R21" s="19">
        <v>5.1093369592505127</v>
      </c>
      <c r="S21" s="22">
        <f t="shared" si="0"/>
        <v>0</v>
      </c>
      <c r="T21" s="22">
        <f t="shared" si="1"/>
        <v>0</v>
      </c>
      <c r="U21" s="22">
        <f t="shared" si="2"/>
        <v>0</v>
      </c>
      <c r="V21" s="22">
        <f t="shared" si="3"/>
        <v>0</v>
      </c>
      <c r="W21" s="22">
        <f t="shared" si="10"/>
        <v>0</v>
      </c>
      <c r="X21" s="22">
        <f t="shared" si="11"/>
        <v>0</v>
      </c>
      <c r="Y21" s="21">
        <f t="shared" si="6"/>
        <v>0</v>
      </c>
      <c r="Z21" s="21">
        <f t="shared" si="7"/>
        <v>0</v>
      </c>
      <c r="AC21">
        <f t="shared" si="8"/>
        <v>9.9999999999999645E-2</v>
      </c>
      <c r="AF21" s="19">
        <v>2.0276423311560423</v>
      </c>
      <c r="AG21" s="19">
        <v>-1.2076423311560425</v>
      </c>
      <c r="AH21" s="20">
        <f t="shared" si="9"/>
        <v>0</v>
      </c>
    </row>
    <row r="22" spans="1:34">
      <c r="A22">
        <v>1</v>
      </c>
      <c r="B22" t="s">
        <v>1</v>
      </c>
      <c r="C22" t="s">
        <v>6500</v>
      </c>
      <c r="D22" t="s">
        <v>6496</v>
      </c>
      <c r="E22">
        <v>7.9</v>
      </c>
      <c r="F22">
        <v>7.5</v>
      </c>
      <c r="G22">
        <f>E22:E41</f>
        <v>7.9</v>
      </c>
      <c r="H22">
        <f>F22:F41</f>
        <v>7.5</v>
      </c>
      <c r="I22" s="19">
        <f>AVERAGE(E22:F42)</f>
        <v>7.128571428571429</v>
      </c>
      <c r="J22" s="19">
        <f>2*_xlfn.STDEV.P(E22:E42)</f>
        <v>2.196348237013269</v>
      </c>
      <c r="K22" s="19">
        <f>2*_xlfn.STDEV.P(F22:F42)</f>
        <v>2.3463388763025983</v>
      </c>
      <c r="L22" s="19">
        <f>2*_xlfn.STDEV.P(E22:F42)</f>
        <v>2.2942104002345176</v>
      </c>
      <c r="M22" s="19">
        <v>10.09634823701327</v>
      </c>
      <c r="N22" s="19">
        <v>5.7036517629867314</v>
      </c>
      <c r="O22" s="19">
        <v>9.8463388763025979</v>
      </c>
      <c r="P22" s="19">
        <v>5.1536611236974021</v>
      </c>
      <c r="Q22" s="19">
        <v>9.4227818288059471</v>
      </c>
      <c r="R22" s="19">
        <v>4.8343610283369109</v>
      </c>
      <c r="S22" s="22">
        <f t="shared" si="0"/>
        <v>0</v>
      </c>
      <c r="T22" s="22">
        <f t="shared" si="1"/>
        <v>0</v>
      </c>
      <c r="U22" s="22">
        <f t="shared" si="2"/>
        <v>0</v>
      </c>
      <c r="V22" s="22">
        <f t="shared" si="3"/>
        <v>0</v>
      </c>
      <c r="W22" s="22">
        <f t="shared" si="10"/>
        <v>0</v>
      </c>
      <c r="X22" s="22">
        <f t="shared" si="11"/>
        <v>0</v>
      </c>
      <c r="Y22" s="21">
        <f t="shared" si="6"/>
        <v>0</v>
      </c>
      <c r="Z22" s="21">
        <f t="shared" si="7"/>
        <v>0</v>
      </c>
      <c r="AC22">
        <f>ABS(E22-F22)</f>
        <v>0.40000000000000036</v>
      </c>
      <c r="AD22">
        <f>AVERAGE(AC22:AC41)</f>
        <v>0.4700000000000002</v>
      </c>
      <c r="AE22" s="19">
        <f>2*_xlfn.STDEV.P(AC22:AC41)</f>
        <v>0.71860976892886674</v>
      </c>
      <c r="AF22" s="19">
        <v>1.1886097689288668</v>
      </c>
      <c r="AG22" s="19">
        <v>-0.71860976892886663</v>
      </c>
      <c r="AH22" s="20">
        <f t="shared" si="9"/>
        <v>0</v>
      </c>
    </row>
    <row r="23" spans="1:34">
      <c r="A23">
        <v>2</v>
      </c>
      <c r="B23" t="s">
        <v>3</v>
      </c>
      <c r="C23" t="s">
        <v>6500</v>
      </c>
      <c r="D23" t="s">
        <v>6496</v>
      </c>
      <c r="E23">
        <v>8.1999999999999993</v>
      </c>
      <c r="F23">
        <v>8.1999999999999993</v>
      </c>
      <c r="I23" s="19"/>
      <c r="J23" s="19"/>
      <c r="K23" s="19"/>
      <c r="L23" s="19"/>
      <c r="M23" s="19">
        <v>10.09634823701327</v>
      </c>
      <c r="N23" s="19">
        <v>5.7036517629867314</v>
      </c>
      <c r="O23" s="19">
        <v>9.8463388763025979</v>
      </c>
      <c r="P23" s="19">
        <v>5.1536611236974021</v>
      </c>
      <c r="Q23" s="19">
        <v>9.4227818288059471</v>
      </c>
      <c r="R23" s="19">
        <v>4.8343610283369109</v>
      </c>
      <c r="S23" s="22">
        <f t="shared" si="0"/>
        <v>0</v>
      </c>
      <c r="T23" s="22">
        <f t="shared" si="1"/>
        <v>0</v>
      </c>
      <c r="U23" s="22">
        <f t="shared" si="2"/>
        <v>0</v>
      </c>
      <c r="V23" s="22">
        <f t="shared" si="3"/>
        <v>0</v>
      </c>
      <c r="W23" s="22">
        <f t="shared" si="10"/>
        <v>0</v>
      </c>
      <c r="X23" s="22">
        <f t="shared" si="11"/>
        <v>0</v>
      </c>
      <c r="Y23" s="21">
        <f t="shared" si="6"/>
        <v>0</v>
      </c>
      <c r="Z23" s="21">
        <f t="shared" si="7"/>
        <v>0</v>
      </c>
      <c r="AC23">
        <f t="shared" ref="AC23:AC81" si="12">ABS(E23-F23)</f>
        <v>0</v>
      </c>
      <c r="AF23" s="19">
        <v>1.1886097689288668</v>
      </c>
      <c r="AG23" s="19">
        <v>-0.71860976892886663</v>
      </c>
      <c r="AH23" s="20">
        <f t="shared" si="9"/>
        <v>0</v>
      </c>
    </row>
    <row r="24" spans="1:34">
      <c r="A24">
        <v>3</v>
      </c>
      <c r="B24" t="s">
        <v>36</v>
      </c>
      <c r="C24" t="s">
        <v>6500</v>
      </c>
      <c r="D24" t="s">
        <v>6496</v>
      </c>
      <c r="E24">
        <v>7.7</v>
      </c>
      <c r="F24">
        <v>7.5</v>
      </c>
      <c r="I24" s="19"/>
      <c r="J24" s="19"/>
      <c r="K24" s="19"/>
      <c r="L24" s="19"/>
      <c r="M24" s="19">
        <v>10.09634823701327</v>
      </c>
      <c r="N24" s="19">
        <v>5.7036517629867314</v>
      </c>
      <c r="O24" s="19">
        <v>9.8463388763025979</v>
      </c>
      <c r="P24" s="19">
        <v>5.1536611236974021</v>
      </c>
      <c r="Q24" s="19">
        <v>9.4227818288059471</v>
      </c>
      <c r="R24" s="19">
        <v>4.8343610283369109</v>
      </c>
      <c r="S24" s="22">
        <f t="shared" si="0"/>
        <v>0</v>
      </c>
      <c r="T24" s="22">
        <f t="shared" si="1"/>
        <v>0</v>
      </c>
      <c r="U24" s="22">
        <f t="shared" si="2"/>
        <v>0</v>
      </c>
      <c r="V24" s="22">
        <f t="shared" si="3"/>
        <v>0</v>
      </c>
      <c r="W24" s="22">
        <f t="shared" si="10"/>
        <v>0</v>
      </c>
      <c r="X24" s="22">
        <f t="shared" si="11"/>
        <v>0</v>
      </c>
      <c r="Y24" s="21">
        <f t="shared" si="6"/>
        <v>0</v>
      </c>
      <c r="Z24" s="21">
        <f t="shared" si="7"/>
        <v>0</v>
      </c>
      <c r="AC24">
        <f t="shared" si="12"/>
        <v>0.20000000000000018</v>
      </c>
      <c r="AF24" s="19">
        <v>1.1886097689288668</v>
      </c>
      <c r="AG24" s="19">
        <v>-0.71860976892886663</v>
      </c>
      <c r="AH24" s="20">
        <f t="shared" si="9"/>
        <v>0</v>
      </c>
    </row>
    <row r="25" spans="1:34">
      <c r="A25">
        <v>4</v>
      </c>
      <c r="B25" t="s">
        <v>38</v>
      </c>
      <c r="C25" t="s">
        <v>6500</v>
      </c>
      <c r="D25" t="s">
        <v>6496</v>
      </c>
      <c r="E25">
        <v>7.6</v>
      </c>
      <c r="F25">
        <v>7.7</v>
      </c>
      <c r="I25" s="19"/>
      <c r="J25" s="19"/>
      <c r="K25" s="19"/>
      <c r="L25" s="19"/>
      <c r="M25" s="19">
        <v>10.09634823701327</v>
      </c>
      <c r="N25" s="19">
        <v>5.7036517629867314</v>
      </c>
      <c r="O25" s="19">
        <v>9.8463388763025979</v>
      </c>
      <c r="P25" s="19">
        <v>5.1536611236974021</v>
      </c>
      <c r="Q25" s="19">
        <v>9.4227818288059471</v>
      </c>
      <c r="R25" s="19">
        <v>4.8343610283369109</v>
      </c>
      <c r="S25" s="22">
        <f t="shared" si="0"/>
        <v>0</v>
      </c>
      <c r="T25" s="22">
        <f t="shared" si="1"/>
        <v>0</v>
      </c>
      <c r="U25" s="22">
        <f t="shared" si="2"/>
        <v>0</v>
      </c>
      <c r="V25" s="22">
        <f t="shared" si="3"/>
        <v>0</v>
      </c>
      <c r="W25" s="22">
        <f t="shared" si="10"/>
        <v>0</v>
      </c>
      <c r="X25" s="22">
        <f t="shared" si="11"/>
        <v>0</v>
      </c>
      <c r="Y25" s="21">
        <f t="shared" si="6"/>
        <v>0</v>
      </c>
      <c r="Z25" s="21">
        <f t="shared" si="7"/>
        <v>0</v>
      </c>
      <c r="AC25">
        <f t="shared" si="12"/>
        <v>0.10000000000000053</v>
      </c>
      <c r="AF25" s="19">
        <v>1.1886097689288668</v>
      </c>
      <c r="AG25" s="19">
        <v>-0.71860976892886663</v>
      </c>
      <c r="AH25" s="20">
        <f t="shared" si="9"/>
        <v>0</v>
      </c>
    </row>
    <row r="26" spans="1:34">
      <c r="A26">
        <v>5</v>
      </c>
      <c r="B26" t="s">
        <v>32</v>
      </c>
      <c r="C26" t="s">
        <v>6500</v>
      </c>
      <c r="D26" t="s">
        <v>6496</v>
      </c>
      <c r="E26">
        <v>8.1</v>
      </c>
      <c r="F26">
        <v>8</v>
      </c>
      <c r="I26" s="19"/>
      <c r="J26" s="19"/>
      <c r="K26" s="19"/>
      <c r="L26" s="19"/>
      <c r="M26" s="19">
        <v>10.09634823701327</v>
      </c>
      <c r="N26" s="19">
        <v>5.7036517629867314</v>
      </c>
      <c r="O26" s="19">
        <v>9.8463388763025979</v>
      </c>
      <c r="P26" s="19">
        <v>5.1536611236974021</v>
      </c>
      <c r="Q26" s="19">
        <v>9.4227818288059471</v>
      </c>
      <c r="R26" s="19">
        <v>4.8343610283369109</v>
      </c>
      <c r="S26" s="22">
        <f t="shared" si="0"/>
        <v>0</v>
      </c>
      <c r="T26" s="22">
        <f t="shared" si="1"/>
        <v>0</v>
      </c>
      <c r="U26" s="22">
        <f t="shared" si="2"/>
        <v>0</v>
      </c>
      <c r="V26" s="22">
        <f t="shared" si="3"/>
        <v>0</v>
      </c>
      <c r="W26" s="22">
        <f t="shared" si="10"/>
        <v>0</v>
      </c>
      <c r="X26" s="22">
        <f t="shared" si="11"/>
        <v>0</v>
      </c>
      <c r="Y26" s="21">
        <f t="shared" si="6"/>
        <v>0</v>
      </c>
      <c r="Z26" s="21">
        <f t="shared" si="7"/>
        <v>0</v>
      </c>
      <c r="AC26">
        <f t="shared" si="12"/>
        <v>9.9999999999999645E-2</v>
      </c>
      <c r="AF26" s="19">
        <v>1.1886097689288668</v>
      </c>
      <c r="AG26" s="19">
        <v>-0.71860976892886663</v>
      </c>
      <c r="AH26" s="20">
        <f t="shared" si="9"/>
        <v>0</v>
      </c>
    </row>
    <row r="27" spans="1:34">
      <c r="A27">
        <v>6</v>
      </c>
      <c r="B27" t="s">
        <v>39</v>
      </c>
      <c r="C27" t="s">
        <v>6500</v>
      </c>
      <c r="D27" t="s">
        <v>6496</v>
      </c>
      <c r="E27">
        <v>7</v>
      </c>
      <c r="F27">
        <v>6.7</v>
      </c>
      <c r="I27" s="19"/>
      <c r="J27" s="19"/>
      <c r="K27" s="19"/>
      <c r="L27" s="19"/>
      <c r="M27" s="19">
        <v>10.09634823701327</v>
      </c>
      <c r="N27" s="19">
        <v>5.7036517629867314</v>
      </c>
      <c r="O27" s="19">
        <v>9.8463388763025979</v>
      </c>
      <c r="P27" s="19">
        <v>5.1536611236974021</v>
      </c>
      <c r="Q27" s="19">
        <v>9.4227818288059471</v>
      </c>
      <c r="R27" s="19">
        <v>4.8343610283369109</v>
      </c>
      <c r="S27" s="22">
        <f t="shared" si="0"/>
        <v>0</v>
      </c>
      <c r="T27" s="22">
        <f t="shared" si="1"/>
        <v>0</v>
      </c>
      <c r="U27" s="22">
        <f t="shared" si="2"/>
        <v>0</v>
      </c>
      <c r="V27" s="22">
        <f t="shared" si="3"/>
        <v>0</v>
      </c>
      <c r="W27" s="22">
        <f t="shared" si="10"/>
        <v>0</v>
      </c>
      <c r="X27" s="22">
        <f t="shared" si="11"/>
        <v>0</v>
      </c>
      <c r="Y27" s="21">
        <f t="shared" si="6"/>
        <v>0</v>
      </c>
      <c r="Z27" s="21">
        <f t="shared" si="7"/>
        <v>0</v>
      </c>
      <c r="AC27">
        <f t="shared" si="12"/>
        <v>0.29999999999999982</v>
      </c>
      <c r="AF27" s="19">
        <v>1.1886097689288668</v>
      </c>
      <c r="AG27" s="19">
        <v>-0.71860976892886663</v>
      </c>
      <c r="AH27" s="20">
        <f t="shared" si="9"/>
        <v>0</v>
      </c>
    </row>
    <row r="28" spans="1:34">
      <c r="A28">
        <v>7</v>
      </c>
      <c r="B28" t="s">
        <v>41</v>
      </c>
      <c r="C28" t="s">
        <v>6500</v>
      </c>
      <c r="D28" t="s">
        <v>6496</v>
      </c>
      <c r="E28">
        <v>8.1</v>
      </c>
      <c r="F28">
        <v>8.3000000000000007</v>
      </c>
      <c r="I28" s="19"/>
      <c r="J28" s="19"/>
      <c r="K28" s="19"/>
      <c r="L28" s="19"/>
      <c r="M28" s="19">
        <v>10.09634823701327</v>
      </c>
      <c r="N28" s="19">
        <v>5.7036517629867314</v>
      </c>
      <c r="O28" s="19">
        <v>9.8463388763025979</v>
      </c>
      <c r="P28" s="19">
        <v>5.1536611236974021</v>
      </c>
      <c r="Q28" s="19">
        <v>9.4227818288059471</v>
      </c>
      <c r="R28" s="19">
        <v>4.8343610283369109</v>
      </c>
      <c r="S28" s="22">
        <f t="shared" si="0"/>
        <v>0</v>
      </c>
      <c r="T28" s="22">
        <f t="shared" si="1"/>
        <v>0</v>
      </c>
      <c r="U28" s="22">
        <f t="shared" si="2"/>
        <v>0</v>
      </c>
      <c r="V28" s="22">
        <f t="shared" si="3"/>
        <v>0</v>
      </c>
      <c r="W28" s="22">
        <f t="shared" si="10"/>
        <v>0</v>
      </c>
      <c r="X28" s="22">
        <f t="shared" si="11"/>
        <v>0</v>
      </c>
      <c r="Y28" s="21">
        <f t="shared" si="6"/>
        <v>0</v>
      </c>
      <c r="Z28" s="21">
        <f t="shared" si="7"/>
        <v>0</v>
      </c>
      <c r="AC28">
        <f t="shared" si="12"/>
        <v>0.20000000000000107</v>
      </c>
      <c r="AF28" s="19">
        <v>1.1886097689288668</v>
      </c>
      <c r="AG28" s="19">
        <v>-0.71860976892886663</v>
      </c>
      <c r="AH28" s="20">
        <f t="shared" si="9"/>
        <v>0</v>
      </c>
    </row>
    <row r="29" spans="1:34">
      <c r="A29">
        <v>8</v>
      </c>
      <c r="B29" t="s">
        <v>42</v>
      </c>
      <c r="C29" t="s">
        <v>6500</v>
      </c>
      <c r="D29" t="s">
        <v>6496</v>
      </c>
      <c r="E29">
        <v>7.2</v>
      </c>
      <c r="F29">
        <v>6.6</v>
      </c>
      <c r="I29" s="19"/>
      <c r="J29" s="19"/>
      <c r="K29" s="19"/>
      <c r="L29" s="19"/>
      <c r="M29" s="19">
        <v>10.09634823701327</v>
      </c>
      <c r="N29" s="19">
        <v>5.7036517629867314</v>
      </c>
      <c r="O29" s="19">
        <v>9.8463388763025979</v>
      </c>
      <c r="P29" s="19">
        <v>5.1536611236974021</v>
      </c>
      <c r="Q29" s="19">
        <v>9.4227818288059471</v>
      </c>
      <c r="R29" s="19">
        <v>4.8343610283369109</v>
      </c>
      <c r="S29" s="22">
        <f t="shared" si="0"/>
        <v>0</v>
      </c>
      <c r="T29" s="22">
        <f t="shared" si="1"/>
        <v>0</v>
      </c>
      <c r="U29" s="22">
        <f t="shared" si="2"/>
        <v>0</v>
      </c>
      <c r="V29" s="22">
        <f t="shared" si="3"/>
        <v>0</v>
      </c>
      <c r="W29" s="22">
        <f t="shared" si="10"/>
        <v>0</v>
      </c>
      <c r="X29" s="22">
        <f t="shared" si="11"/>
        <v>0</v>
      </c>
      <c r="Y29" s="21">
        <f t="shared" si="6"/>
        <v>0</v>
      </c>
      <c r="Z29" s="21">
        <f t="shared" si="7"/>
        <v>0</v>
      </c>
      <c r="AC29">
        <f t="shared" si="12"/>
        <v>0.60000000000000053</v>
      </c>
      <c r="AF29" s="19">
        <v>1.1886097689288668</v>
      </c>
      <c r="AG29" s="19">
        <v>-0.71860976892886663</v>
      </c>
      <c r="AH29" s="20">
        <f t="shared" si="9"/>
        <v>0</v>
      </c>
    </row>
    <row r="30" spans="1:34">
      <c r="A30">
        <v>9</v>
      </c>
      <c r="B30" t="s">
        <v>43</v>
      </c>
      <c r="C30" t="s">
        <v>6500</v>
      </c>
      <c r="D30" t="s">
        <v>6496</v>
      </c>
      <c r="E30">
        <v>7.2</v>
      </c>
      <c r="F30">
        <v>6.6</v>
      </c>
      <c r="I30" s="19"/>
      <c r="J30" s="19"/>
      <c r="K30" s="19"/>
      <c r="L30" s="19"/>
      <c r="M30" s="19">
        <v>10.09634823701327</v>
      </c>
      <c r="N30" s="19">
        <v>5.7036517629867314</v>
      </c>
      <c r="O30" s="19">
        <v>9.8463388763025979</v>
      </c>
      <c r="P30" s="19">
        <v>5.1536611236974021</v>
      </c>
      <c r="Q30" s="19">
        <v>9.4227818288059471</v>
      </c>
      <c r="R30" s="19">
        <v>4.8343610283369109</v>
      </c>
      <c r="S30" s="22">
        <f t="shared" si="0"/>
        <v>0</v>
      </c>
      <c r="T30" s="22">
        <f t="shared" si="1"/>
        <v>0</v>
      </c>
      <c r="U30" s="22">
        <f t="shared" si="2"/>
        <v>0</v>
      </c>
      <c r="V30" s="22">
        <f t="shared" si="3"/>
        <v>0</v>
      </c>
      <c r="W30" s="22">
        <f t="shared" si="10"/>
        <v>0</v>
      </c>
      <c r="X30" s="22">
        <f t="shared" si="11"/>
        <v>0</v>
      </c>
      <c r="Y30" s="21">
        <f t="shared" si="6"/>
        <v>0</v>
      </c>
      <c r="Z30" s="21">
        <f t="shared" si="7"/>
        <v>0</v>
      </c>
      <c r="AC30">
        <f t="shared" si="12"/>
        <v>0.60000000000000053</v>
      </c>
      <c r="AF30" s="19">
        <v>1.1886097689288668</v>
      </c>
      <c r="AG30" s="19">
        <v>-0.71860976892886663</v>
      </c>
      <c r="AH30" s="20">
        <f t="shared" si="9"/>
        <v>0</v>
      </c>
    </row>
    <row r="31" spans="1:34">
      <c r="A31">
        <v>10</v>
      </c>
      <c r="B31" t="s">
        <v>44</v>
      </c>
      <c r="C31" t="s">
        <v>6500</v>
      </c>
      <c r="D31" t="s">
        <v>6496</v>
      </c>
      <c r="E31">
        <v>7.3</v>
      </c>
      <c r="F31">
        <v>6</v>
      </c>
      <c r="I31" s="19"/>
      <c r="J31" s="19"/>
      <c r="K31" s="19"/>
      <c r="L31" s="19"/>
      <c r="M31" s="19">
        <v>10.09634823701327</v>
      </c>
      <c r="N31" s="19">
        <v>5.7036517629867314</v>
      </c>
      <c r="O31" s="19">
        <v>9.8463388763025979</v>
      </c>
      <c r="P31" s="19">
        <v>5.1536611236974021</v>
      </c>
      <c r="Q31" s="19">
        <v>9.4227818288059471</v>
      </c>
      <c r="R31" s="19">
        <v>4.8343610283369109</v>
      </c>
      <c r="S31" s="22">
        <f t="shared" si="0"/>
        <v>0</v>
      </c>
      <c r="T31" s="22">
        <f t="shared" si="1"/>
        <v>0</v>
      </c>
      <c r="U31" s="22">
        <f t="shared" si="2"/>
        <v>0</v>
      </c>
      <c r="V31" s="22">
        <f t="shared" si="3"/>
        <v>0</v>
      </c>
      <c r="W31" s="22">
        <f t="shared" si="10"/>
        <v>0</v>
      </c>
      <c r="X31" s="22">
        <f t="shared" si="11"/>
        <v>0</v>
      </c>
      <c r="Y31" s="21">
        <f t="shared" si="6"/>
        <v>0</v>
      </c>
      <c r="Z31" s="21">
        <f t="shared" si="7"/>
        <v>0</v>
      </c>
      <c r="AC31">
        <f t="shared" si="12"/>
        <v>1.2999999999999998</v>
      </c>
      <c r="AF31" s="19">
        <v>1.1886097689288668</v>
      </c>
      <c r="AG31" s="19">
        <v>-0.71860976892886663</v>
      </c>
      <c r="AH31" s="20">
        <f t="shared" si="9"/>
        <v>1</v>
      </c>
    </row>
    <row r="32" spans="1:34">
      <c r="A32">
        <v>11</v>
      </c>
      <c r="B32" t="s">
        <v>46</v>
      </c>
      <c r="C32" t="s">
        <v>6500</v>
      </c>
      <c r="D32" t="s">
        <v>6496</v>
      </c>
      <c r="E32">
        <v>8.9</v>
      </c>
      <c r="F32">
        <v>8.6</v>
      </c>
      <c r="I32" s="19"/>
      <c r="J32" s="19"/>
      <c r="K32" s="19"/>
      <c r="L32" s="19"/>
      <c r="M32" s="19">
        <v>10.09634823701327</v>
      </c>
      <c r="N32" s="19">
        <v>5.7036517629867314</v>
      </c>
      <c r="O32" s="19">
        <v>9.8463388763025979</v>
      </c>
      <c r="P32" s="19">
        <v>5.1536611236974021</v>
      </c>
      <c r="Q32" s="19">
        <v>9.4227818288059471</v>
      </c>
      <c r="R32" s="19">
        <v>4.8343610283369109</v>
      </c>
      <c r="S32" s="22">
        <f t="shared" si="0"/>
        <v>0</v>
      </c>
      <c r="T32" s="22">
        <f t="shared" si="1"/>
        <v>0</v>
      </c>
      <c r="U32" s="22">
        <f t="shared" si="2"/>
        <v>0</v>
      </c>
      <c r="V32" s="22">
        <f t="shared" si="3"/>
        <v>0</v>
      </c>
      <c r="W32" s="22">
        <f t="shared" si="10"/>
        <v>0</v>
      </c>
      <c r="X32" s="22">
        <f t="shared" si="11"/>
        <v>0</v>
      </c>
      <c r="Y32" s="21">
        <f t="shared" si="6"/>
        <v>0</v>
      </c>
      <c r="Z32" s="21">
        <f t="shared" si="7"/>
        <v>0</v>
      </c>
      <c r="AC32">
        <f t="shared" si="12"/>
        <v>0.30000000000000071</v>
      </c>
      <c r="AF32" s="19">
        <v>1.1886097689288668</v>
      </c>
      <c r="AG32" s="19">
        <v>-0.71860976892886663</v>
      </c>
      <c r="AH32" s="20">
        <f t="shared" si="9"/>
        <v>0</v>
      </c>
    </row>
    <row r="33" spans="1:34">
      <c r="A33">
        <v>12</v>
      </c>
      <c r="B33" t="s">
        <v>47</v>
      </c>
      <c r="C33" t="s">
        <v>6500</v>
      </c>
      <c r="D33" t="s">
        <v>6496</v>
      </c>
      <c r="E33">
        <v>6.4</v>
      </c>
      <c r="F33">
        <v>5.8</v>
      </c>
      <c r="I33" s="19"/>
      <c r="J33" s="19"/>
      <c r="K33" s="19"/>
      <c r="L33" s="19"/>
      <c r="M33" s="19">
        <v>10.09634823701327</v>
      </c>
      <c r="N33" s="19">
        <v>5.7036517629867314</v>
      </c>
      <c r="O33" s="19">
        <v>9.8463388763025979</v>
      </c>
      <c r="P33" s="19">
        <v>5.1536611236974021</v>
      </c>
      <c r="Q33" s="19">
        <v>9.4227818288059471</v>
      </c>
      <c r="R33" s="19">
        <v>4.8343610283369109</v>
      </c>
      <c r="S33" s="22">
        <f t="shared" si="0"/>
        <v>0</v>
      </c>
      <c r="T33" s="22">
        <f t="shared" si="1"/>
        <v>0</v>
      </c>
      <c r="U33" s="22">
        <f t="shared" si="2"/>
        <v>0</v>
      </c>
      <c r="V33" s="22">
        <f t="shared" si="3"/>
        <v>0</v>
      </c>
      <c r="W33" s="22">
        <f t="shared" si="10"/>
        <v>0</v>
      </c>
      <c r="X33" s="22">
        <f t="shared" si="11"/>
        <v>0</v>
      </c>
      <c r="Y33" s="21">
        <f t="shared" si="6"/>
        <v>0</v>
      </c>
      <c r="Z33" s="21">
        <f t="shared" si="7"/>
        <v>0</v>
      </c>
      <c r="AC33">
        <f t="shared" si="12"/>
        <v>0.60000000000000053</v>
      </c>
      <c r="AF33" s="19">
        <v>1.1886097689288668</v>
      </c>
      <c r="AG33" s="19">
        <v>-0.71860976892886663</v>
      </c>
      <c r="AH33" s="20">
        <f t="shared" si="9"/>
        <v>0</v>
      </c>
    </row>
    <row r="34" spans="1:34">
      <c r="A34">
        <v>13</v>
      </c>
      <c r="B34" t="s">
        <v>48</v>
      </c>
      <c r="C34" t="s">
        <v>6500</v>
      </c>
      <c r="D34" t="s">
        <v>6496</v>
      </c>
      <c r="E34">
        <v>7.5</v>
      </c>
      <c r="F34">
        <v>6.9</v>
      </c>
      <c r="I34" s="19"/>
      <c r="J34" s="19"/>
      <c r="K34" s="19"/>
      <c r="L34" s="19"/>
      <c r="M34" s="19">
        <v>10.09634823701327</v>
      </c>
      <c r="N34" s="19">
        <v>5.7036517629867314</v>
      </c>
      <c r="O34" s="19">
        <v>9.8463388763025979</v>
      </c>
      <c r="P34" s="19">
        <v>5.1536611236974021</v>
      </c>
      <c r="Q34" s="19">
        <v>9.4227818288059471</v>
      </c>
      <c r="R34" s="19">
        <v>4.8343610283369109</v>
      </c>
      <c r="S34" s="22">
        <f t="shared" si="0"/>
        <v>0</v>
      </c>
      <c r="T34" s="22">
        <f t="shared" si="1"/>
        <v>0</v>
      </c>
      <c r="U34" s="22">
        <f t="shared" si="2"/>
        <v>0</v>
      </c>
      <c r="V34" s="22">
        <f t="shared" si="3"/>
        <v>0</v>
      </c>
      <c r="W34" s="22">
        <f t="shared" si="10"/>
        <v>0</v>
      </c>
      <c r="X34" s="22">
        <f t="shared" si="11"/>
        <v>0</v>
      </c>
      <c r="Y34" s="21">
        <f t="shared" si="6"/>
        <v>0</v>
      </c>
      <c r="Z34" s="21">
        <f t="shared" si="7"/>
        <v>0</v>
      </c>
      <c r="AC34">
        <f t="shared" si="12"/>
        <v>0.59999999999999964</v>
      </c>
      <c r="AF34" s="19">
        <v>1.1886097689288668</v>
      </c>
      <c r="AG34" s="19">
        <v>-0.71860976892886663</v>
      </c>
      <c r="AH34" s="20">
        <f t="shared" si="9"/>
        <v>0</v>
      </c>
    </row>
    <row r="35" spans="1:34">
      <c r="A35">
        <v>14</v>
      </c>
      <c r="B35" t="s">
        <v>50</v>
      </c>
      <c r="C35" t="s">
        <v>6500</v>
      </c>
      <c r="D35" t="s">
        <v>6496</v>
      </c>
      <c r="E35">
        <v>8.3000000000000007</v>
      </c>
      <c r="F35">
        <v>8.9</v>
      </c>
      <c r="I35" s="19"/>
      <c r="J35" s="19"/>
      <c r="K35" s="19"/>
      <c r="L35" s="19"/>
      <c r="M35" s="19">
        <v>10.09634823701327</v>
      </c>
      <c r="N35" s="19">
        <v>5.7036517629867314</v>
      </c>
      <c r="O35" s="19">
        <v>9.8463388763025979</v>
      </c>
      <c r="P35" s="19">
        <v>5.1536611236974021</v>
      </c>
      <c r="Q35" s="19">
        <v>9.4227818288059471</v>
      </c>
      <c r="R35" s="19">
        <v>4.8343610283369109</v>
      </c>
      <c r="S35" s="22">
        <f t="shared" si="0"/>
        <v>0</v>
      </c>
      <c r="T35" s="22">
        <f t="shared" si="1"/>
        <v>0</v>
      </c>
      <c r="U35" s="22">
        <f t="shared" si="2"/>
        <v>0</v>
      </c>
      <c r="V35" s="22">
        <f t="shared" si="3"/>
        <v>0</v>
      </c>
      <c r="W35" s="22">
        <f t="shared" si="10"/>
        <v>0</v>
      </c>
      <c r="X35" s="22">
        <f t="shared" si="11"/>
        <v>0</v>
      </c>
      <c r="Y35" s="21">
        <f t="shared" si="6"/>
        <v>0</v>
      </c>
      <c r="Z35" s="21">
        <f t="shared" si="7"/>
        <v>0</v>
      </c>
      <c r="AC35">
        <f t="shared" si="12"/>
        <v>0.59999999999999964</v>
      </c>
      <c r="AF35" s="19">
        <v>1.1886097689288668</v>
      </c>
      <c r="AG35" s="19">
        <v>-0.71860976892886663</v>
      </c>
      <c r="AH35" s="20">
        <f t="shared" si="9"/>
        <v>0</v>
      </c>
    </row>
    <row r="36" spans="1:34">
      <c r="A36">
        <v>15</v>
      </c>
      <c r="B36" t="s">
        <v>52</v>
      </c>
      <c r="C36" t="s">
        <v>6500</v>
      </c>
      <c r="D36" t="s">
        <v>6496</v>
      </c>
      <c r="E36">
        <v>8.4</v>
      </c>
      <c r="F36">
        <v>8.3000000000000007</v>
      </c>
      <c r="I36" s="19"/>
      <c r="J36" s="19"/>
      <c r="K36" s="19"/>
      <c r="L36" s="19"/>
      <c r="M36" s="19">
        <v>10.09634823701327</v>
      </c>
      <c r="N36" s="19">
        <v>5.7036517629867314</v>
      </c>
      <c r="O36" s="19">
        <v>9.8463388763025979</v>
      </c>
      <c r="P36" s="19">
        <v>5.1536611236974021</v>
      </c>
      <c r="Q36" s="19">
        <v>9.4227818288059471</v>
      </c>
      <c r="R36" s="19">
        <v>4.8343610283369109</v>
      </c>
      <c r="S36" s="22">
        <f t="shared" si="0"/>
        <v>0</v>
      </c>
      <c r="T36" s="22">
        <f t="shared" si="1"/>
        <v>0</v>
      </c>
      <c r="U36" s="22">
        <f t="shared" si="2"/>
        <v>0</v>
      </c>
      <c r="V36" s="22">
        <f t="shared" si="3"/>
        <v>0</v>
      </c>
      <c r="W36" s="22">
        <f t="shared" si="10"/>
        <v>0</v>
      </c>
      <c r="X36" s="22">
        <f t="shared" si="11"/>
        <v>0</v>
      </c>
      <c r="Y36" s="21">
        <f t="shared" si="6"/>
        <v>0</v>
      </c>
      <c r="Z36" s="21">
        <f t="shared" si="7"/>
        <v>0</v>
      </c>
      <c r="AC36">
        <f t="shared" si="12"/>
        <v>9.9999999999999645E-2</v>
      </c>
      <c r="AF36" s="19">
        <v>1.1886097689288668</v>
      </c>
      <c r="AG36" s="19">
        <v>-0.71860976892886663</v>
      </c>
      <c r="AH36" s="20">
        <f t="shared" si="9"/>
        <v>0</v>
      </c>
    </row>
    <row r="37" spans="1:34">
      <c r="A37">
        <v>16</v>
      </c>
      <c r="B37" t="s">
        <v>24</v>
      </c>
      <c r="C37" t="s">
        <v>6500</v>
      </c>
      <c r="D37" t="s">
        <v>6496</v>
      </c>
      <c r="E37">
        <v>7.5</v>
      </c>
      <c r="F37">
        <v>6.7</v>
      </c>
      <c r="I37" s="19"/>
      <c r="J37" s="19"/>
      <c r="K37" s="19"/>
      <c r="L37" s="19"/>
      <c r="M37" s="19">
        <v>10.09634823701327</v>
      </c>
      <c r="N37" s="19">
        <v>5.7036517629867314</v>
      </c>
      <c r="O37" s="19">
        <v>9.8463388763025979</v>
      </c>
      <c r="P37" s="19">
        <v>5.1536611236974021</v>
      </c>
      <c r="Q37" s="19">
        <v>9.4227818288059471</v>
      </c>
      <c r="R37" s="19">
        <v>4.8343610283369109</v>
      </c>
      <c r="S37" s="22">
        <f t="shared" si="0"/>
        <v>0</v>
      </c>
      <c r="T37" s="22">
        <f t="shared" si="1"/>
        <v>0</v>
      </c>
      <c r="U37" s="22">
        <f t="shared" si="2"/>
        <v>0</v>
      </c>
      <c r="V37" s="22">
        <f t="shared" si="3"/>
        <v>0</v>
      </c>
      <c r="W37" s="22">
        <f t="shared" si="10"/>
        <v>0</v>
      </c>
      <c r="X37" s="22">
        <f t="shared" si="11"/>
        <v>0</v>
      </c>
      <c r="Y37" s="21">
        <f t="shared" si="6"/>
        <v>0</v>
      </c>
      <c r="Z37" s="21">
        <f t="shared" si="7"/>
        <v>0</v>
      </c>
      <c r="AC37">
        <f t="shared" si="12"/>
        <v>0.79999999999999982</v>
      </c>
      <c r="AF37" s="19">
        <v>1.1886097689288668</v>
      </c>
      <c r="AG37" s="19">
        <v>-0.71860976892886663</v>
      </c>
      <c r="AH37" s="20">
        <f t="shared" si="9"/>
        <v>0</v>
      </c>
    </row>
    <row r="38" spans="1:34">
      <c r="A38">
        <v>17</v>
      </c>
      <c r="B38" t="s">
        <v>54</v>
      </c>
      <c r="C38" t="s">
        <v>6500</v>
      </c>
      <c r="D38" t="s">
        <v>6496</v>
      </c>
      <c r="E38">
        <v>4.5999999999999996</v>
      </c>
      <c r="F38">
        <v>4.7</v>
      </c>
      <c r="I38" s="19"/>
      <c r="J38" s="19"/>
      <c r="K38" s="19"/>
      <c r="L38" s="19"/>
      <c r="M38" s="19">
        <v>10.09634823701327</v>
      </c>
      <c r="N38" s="19">
        <v>5.7036517629867314</v>
      </c>
      <c r="O38" s="19">
        <v>9.8463388763025979</v>
      </c>
      <c r="P38" s="19">
        <v>5.1536611236974021</v>
      </c>
      <c r="Q38" s="19">
        <v>9.4227818288059471</v>
      </c>
      <c r="R38" s="19">
        <v>4.8343610283369109</v>
      </c>
      <c r="S38" s="22">
        <f t="shared" si="0"/>
        <v>0</v>
      </c>
      <c r="T38" s="22">
        <f t="shared" si="1"/>
        <v>0</v>
      </c>
      <c r="U38" s="22">
        <f t="shared" si="2"/>
        <v>1</v>
      </c>
      <c r="V38" s="22">
        <f t="shared" si="3"/>
        <v>1</v>
      </c>
      <c r="W38" s="22">
        <f t="shared" si="10"/>
        <v>0</v>
      </c>
      <c r="X38" s="22">
        <f t="shared" si="11"/>
        <v>1</v>
      </c>
      <c r="Y38" s="21">
        <f t="shared" si="6"/>
        <v>1</v>
      </c>
      <c r="Z38" s="21">
        <f t="shared" si="7"/>
        <v>1</v>
      </c>
      <c r="AC38">
        <f t="shared" si="12"/>
        <v>0.10000000000000053</v>
      </c>
      <c r="AF38" s="19">
        <v>1.1886097689288668</v>
      </c>
      <c r="AG38" s="19">
        <v>-0.71860976892886663</v>
      </c>
      <c r="AH38" s="20">
        <f t="shared" si="9"/>
        <v>0</v>
      </c>
    </row>
    <row r="39" spans="1:34">
      <c r="A39">
        <v>18</v>
      </c>
      <c r="B39" t="s">
        <v>55</v>
      </c>
      <c r="C39" t="s">
        <v>6500</v>
      </c>
      <c r="D39" t="s">
        <v>6496</v>
      </c>
      <c r="E39">
        <v>7.1</v>
      </c>
      <c r="F39">
        <v>5.8</v>
      </c>
      <c r="I39" s="19"/>
      <c r="J39" s="19"/>
      <c r="K39" s="19"/>
      <c r="L39" s="19"/>
      <c r="M39" s="19">
        <v>10.09634823701327</v>
      </c>
      <c r="N39" s="19">
        <v>5.7036517629867314</v>
      </c>
      <c r="O39" s="19">
        <v>9.8463388763025979</v>
      </c>
      <c r="P39" s="19">
        <v>5.1536611236974021</v>
      </c>
      <c r="Q39" s="19">
        <v>9.4227818288059471</v>
      </c>
      <c r="R39" s="19">
        <v>4.8343610283369109</v>
      </c>
      <c r="S39" s="22">
        <f t="shared" si="0"/>
        <v>0</v>
      </c>
      <c r="T39" s="22">
        <f t="shared" si="1"/>
        <v>0</v>
      </c>
      <c r="U39" s="22">
        <f t="shared" si="2"/>
        <v>0</v>
      </c>
      <c r="V39" s="22">
        <f t="shared" si="3"/>
        <v>0</v>
      </c>
      <c r="W39" s="22">
        <f t="shared" si="10"/>
        <v>0</v>
      </c>
      <c r="X39" s="22">
        <f t="shared" si="11"/>
        <v>0</v>
      </c>
      <c r="Y39" s="21">
        <f t="shared" si="6"/>
        <v>0</v>
      </c>
      <c r="Z39" s="21">
        <f t="shared" si="7"/>
        <v>0</v>
      </c>
      <c r="AC39">
        <f t="shared" si="12"/>
        <v>1.2999999999999998</v>
      </c>
      <c r="AF39" s="19">
        <v>1.1886097689288668</v>
      </c>
      <c r="AG39" s="19">
        <v>-0.71860976892886663</v>
      </c>
      <c r="AH39" s="20">
        <f t="shared" si="9"/>
        <v>1</v>
      </c>
    </row>
    <row r="40" spans="1:34">
      <c r="A40">
        <v>19</v>
      </c>
      <c r="B40" t="s">
        <v>57</v>
      </c>
      <c r="C40" t="s">
        <v>6500</v>
      </c>
      <c r="D40" t="s">
        <v>6496</v>
      </c>
      <c r="E40">
        <v>7.7</v>
      </c>
      <c r="F40">
        <v>7.1</v>
      </c>
      <c r="I40" s="19"/>
      <c r="J40" s="19"/>
      <c r="K40" s="19"/>
      <c r="L40" s="19"/>
      <c r="M40" s="19">
        <v>10.09634823701327</v>
      </c>
      <c r="N40" s="19">
        <v>5.7036517629867314</v>
      </c>
      <c r="O40" s="19">
        <v>9.8463388763025979</v>
      </c>
      <c r="P40" s="19">
        <v>5.1536611236974021</v>
      </c>
      <c r="Q40" s="19">
        <v>9.4227818288059471</v>
      </c>
      <c r="R40" s="19">
        <v>4.8343610283369109</v>
      </c>
      <c r="S40" s="22">
        <f t="shared" si="0"/>
        <v>0</v>
      </c>
      <c r="T40" s="22">
        <f t="shared" si="1"/>
        <v>0</v>
      </c>
      <c r="U40" s="22">
        <f t="shared" si="2"/>
        <v>0</v>
      </c>
      <c r="V40" s="22">
        <f t="shared" si="3"/>
        <v>0</v>
      </c>
      <c r="W40" s="22">
        <f t="shared" si="10"/>
        <v>0</v>
      </c>
      <c r="X40" s="22">
        <f t="shared" si="11"/>
        <v>0</v>
      </c>
      <c r="Y40" s="21">
        <f t="shared" si="6"/>
        <v>0</v>
      </c>
      <c r="Z40" s="21">
        <f t="shared" si="7"/>
        <v>0</v>
      </c>
      <c r="AC40">
        <f t="shared" si="12"/>
        <v>0.60000000000000053</v>
      </c>
      <c r="AF40" s="19">
        <v>1.1886097689288668</v>
      </c>
      <c r="AG40" s="19">
        <v>-0.71860976892886663</v>
      </c>
      <c r="AH40" s="20">
        <f t="shared" si="9"/>
        <v>0</v>
      </c>
    </row>
    <row r="41" spans="1:34">
      <c r="A41">
        <v>20</v>
      </c>
      <c r="B41" t="s">
        <v>59</v>
      </c>
      <c r="C41" t="s">
        <v>6500</v>
      </c>
      <c r="D41" t="s">
        <v>6496</v>
      </c>
      <c r="E41">
        <v>4.9000000000000004</v>
      </c>
      <c r="F41">
        <v>5.5</v>
      </c>
      <c r="I41" s="19"/>
      <c r="J41" s="19"/>
      <c r="K41" s="19"/>
      <c r="L41" s="19"/>
      <c r="M41" s="19">
        <v>10.09634823701327</v>
      </c>
      <c r="N41" s="19">
        <v>5.7036517629867314</v>
      </c>
      <c r="O41" s="19">
        <v>9.8463388763025979</v>
      </c>
      <c r="P41" s="19">
        <v>5.1536611236974021</v>
      </c>
      <c r="Q41" s="19">
        <v>9.4227818288059471</v>
      </c>
      <c r="R41" s="19">
        <v>4.8343610283369109</v>
      </c>
      <c r="S41" s="22">
        <f t="shared" si="0"/>
        <v>0</v>
      </c>
      <c r="T41" s="22">
        <f t="shared" si="1"/>
        <v>0</v>
      </c>
      <c r="U41" s="22">
        <f t="shared" si="2"/>
        <v>1</v>
      </c>
      <c r="V41" s="22">
        <f t="shared" si="3"/>
        <v>0</v>
      </c>
      <c r="W41" s="22">
        <f t="shared" si="10"/>
        <v>0</v>
      </c>
      <c r="X41" s="22">
        <f t="shared" si="11"/>
        <v>1</v>
      </c>
      <c r="Y41" s="21">
        <f t="shared" si="6"/>
        <v>1</v>
      </c>
      <c r="Z41" s="21">
        <f t="shared" si="7"/>
        <v>0</v>
      </c>
      <c r="AC41">
        <f t="shared" si="12"/>
        <v>0.59999999999999964</v>
      </c>
      <c r="AF41" s="19">
        <v>1.1886097689288668</v>
      </c>
      <c r="AG41" s="19">
        <v>-0.71860976892886663</v>
      </c>
      <c r="AH41" s="20">
        <f t="shared" si="9"/>
        <v>0</v>
      </c>
    </row>
    <row r="42" spans="1:34">
      <c r="A42">
        <v>1</v>
      </c>
      <c r="B42" t="s">
        <v>249</v>
      </c>
      <c r="C42" t="s">
        <v>6502</v>
      </c>
      <c r="D42" t="s">
        <v>6497</v>
      </c>
      <c r="E42">
        <v>5.4</v>
      </c>
      <c r="F42">
        <v>5</v>
      </c>
      <c r="G42">
        <f t="shared" ref="G42:H42" si="13">E42:E61</f>
        <v>5.4</v>
      </c>
      <c r="H42">
        <f t="shared" si="13"/>
        <v>5</v>
      </c>
      <c r="I42" s="19">
        <f t="shared" ref="I42:I62" si="14">AVERAGE(E42:F62)</f>
        <v>5.5095238095238086</v>
      </c>
      <c r="J42" s="19">
        <f t="shared" ref="J42:K42" si="15">2*_xlfn.STDEV.P(E42:E62)</f>
        <v>1.1557212509845634</v>
      </c>
      <c r="K42" s="19">
        <f t="shared" si="15"/>
        <v>2.2559972982084515</v>
      </c>
      <c r="L42" s="19">
        <f t="shared" ref="L42:L62" si="16">2*_xlfn.STDEV.P(E42:F62)</f>
        <v>2.0618112812857552</v>
      </c>
      <c r="M42" s="19">
        <v>6.5557212509845639</v>
      </c>
      <c r="N42" s="19">
        <v>4.2442787490154368</v>
      </c>
      <c r="O42" s="19">
        <v>7.2559972982084515</v>
      </c>
      <c r="P42" s="19">
        <v>2.7440027017915485</v>
      </c>
      <c r="Q42" s="19">
        <v>7.5713350908095638</v>
      </c>
      <c r="R42" s="19">
        <v>3.4477125282380534</v>
      </c>
      <c r="S42" s="22">
        <f t="shared" si="0"/>
        <v>0</v>
      </c>
      <c r="T42" s="22">
        <f t="shared" si="1"/>
        <v>0</v>
      </c>
      <c r="U42" s="22">
        <f t="shared" si="2"/>
        <v>0</v>
      </c>
      <c r="V42" s="22">
        <f t="shared" si="3"/>
        <v>0</v>
      </c>
      <c r="W42" s="22">
        <f t="shared" si="10"/>
        <v>0</v>
      </c>
      <c r="X42" s="22">
        <f t="shared" si="11"/>
        <v>0</v>
      </c>
      <c r="Y42" s="21">
        <f t="shared" si="6"/>
        <v>0</v>
      </c>
      <c r="Z42" s="21">
        <f t="shared" si="7"/>
        <v>0</v>
      </c>
      <c r="AC42">
        <f t="shared" si="12"/>
        <v>0.40000000000000036</v>
      </c>
      <c r="AD42">
        <f t="shared" ref="AD42:AD62" si="17">AVERAGE(AC42:AC61)</f>
        <v>1.1549999999999998</v>
      </c>
      <c r="AE42" s="19">
        <f t="shared" ref="AE42:AE62" si="18">2*_xlfn.STDEV.P(AC42:AC61)</f>
        <v>1.1161989070053784</v>
      </c>
      <c r="AF42" s="19">
        <v>2.2711989070053784</v>
      </c>
      <c r="AG42" s="19">
        <v>-1.1161989070053786</v>
      </c>
      <c r="AH42" s="20">
        <f t="shared" si="9"/>
        <v>0</v>
      </c>
    </row>
    <row r="43" spans="1:34">
      <c r="A43">
        <v>2</v>
      </c>
      <c r="B43" t="s">
        <v>8</v>
      </c>
      <c r="C43" t="s">
        <v>6502</v>
      </c>
      <c r="D43" t="s">
        <v>6497</v>
      </c>
      <c r="E43">
        <v>6.6</v>
      </c>
      <c r="F43">
        <v>5.7</v>
      </c>
      <c r="I43" s="19"/>
      <c r="J43" s="19"/>
      <c r="K43" s="19"/>
      <c r="L43" s="19"/>
      <c r="M43" s="19">
        <v>6.5557212509845639</v>
      </c>
      <c r="N43" s="19">
        <v>4.2442787490154368</v>
      </c>
      <c r="O43" s="19">
        <v>7.2559972982084515</v>
      </c>
      <c r="P43" s="19">
        <v>2.7440027017915485</v>
      </c>
      <c r="Q43" s="19">
        <v>7.5713350908095638</v>
      </c>
      <c r="R43" s="19">
        <v>3.4477125282380534</v>
      </c>
      <c r="S43" s="22">
        <f t="shared" si="0"/>
        <v>1</v>
      </c>
      <c r="T43" s="22">
        <f t="shared" si="1"/>
        <v>0</v>
      </c>
      <c r="U43" s="22">
        <f t="shared" si="2"/>
        <v>0</v>
      </c>
      <c r="V43" s="22">
        <f t="shared" si="3"/>
        <v>0</v>
      </c>
      <c r="W43" s="22">
        <f t="shared" si="10"/>
        <v>1</v>
      </c>
      <c r="X43" s="22">
        <f t="shared" si="11"/>
        <v>0</v>
      </c>
      <c r="Y43" s="21">
        <f t="shared" si="6"/>
        <v>1</v>
      </c>
      <c r="Z43" s="21">
        <f t="shared" si="7"/>
        <v>0</v>
      </c>
      <c r="AC43">
        <f t="shared" si="12"/>
        <v>0.89999999999999947</v>
      </c>
      <c r="AF43" s="19">
        <v>2.2711989070053784</v>
      </c>
      <c r="AG43" s="19">
        <v>-1.1161989070053786</v>
      </c>
      <c r="AH43" s="20">
        <f t="shared" si="9"/>
        <v>0</v>
      </c>
    </row>
    <row r="44" spans="1:34">
      <c r="A44">
        <v>3</v>
      </c>
      <c r="B44" t="s">
        <v>7</v>
      </c>
      <c r="C44" t="s">
        <v>6502</v>
      </c>
      <c r="D44" t="s">
        <v>6497</v>
      </c>
      <c r="E44">
        <v>6.5</v>
      </c>
      <c r="F44">
        <v>4.8</v>
      </c>
      <c r="I44" s="19"/>
      <c r="J44" s="19"/>
      <c r="K44" s="19"/>
      <c r="L44" s="19"/>
      <c r="M44" s="19">
        <v>6.5557212509845639</v>
      </c>
      <c r="N44" s="19">
        <v>4.2442787490154368</v>
      </c>
      <c r="O44" s="19">
        <v>7.2559972982084515</v>
      </c>
      <c r="P44" s="19">
        <v>2.7440027017915485</v>
      </c>
      <c r="Q44" s="19">
        <v>7.5713350908095638</v>
      </c>
      <c r="R44" s="19">
        <v>3.4477125282380534</v>
      </c>
      <c r="S44" s="22">
        <f t="shared" si="0"/>
        <v>0</v>
      </c>
      <c r="T44" s="22">
        <f t="shared" si="1"/>
        <v>0</v>
      </c>
      <c r="U44" s="22">
        <f t="shared" si="2"/>
        <v>0</v>
      </c>
      <c r="V44" s="22">
        <f t="shared" si="3"/>
        <v>0</v>
      </c>
      <c r="W44" s="22">
        <f t="shared" si="10"/>
        <v>0</v>
      </c>
      <c r="X44" s="22">
        <f t="shared" si="11"/>
        <v>0</v>
      </c>
      <c r="Y44" s="21">
        <f t="shared" si="6"/>
        <v>0</v>
      </c>
      <c r="Z44" s="21">
        <f t="shared" si="7"/>
        <v>0</v>
      </c>
      <c r="AC44">
        <f t="shared" si="12"/>
        <v>1.7000000000000002</v>
      </c>
      <c r="AF44" s="19">
        <v>2.2711989070053784</v>
      </c>
      <c r="AG44" s="19">
        <v>-1.1161989070053786</v>
      </c>
      <c r="AH44" s="20">
        <f t="shared" si="9"/>
        <v>0</v>
      </c>
    </row>
    <row r="45" spans="1:34">
      <c r="A45">
        <v>4</v>
      </c>
      <c r="B45" t="s">
        <v>106</v>
      </c>
      <c r="C45" t="s">
        <v>6502</v>
      </c>
      <c r="D45" t="s">
        <v>6497</v>
      </c>
      <c r="E45">
        <v>6.3</v>
      </c>
      <c r="F45">
        <v>5.7</v>
      </c>
      <c r="I45" s="19"/>
      <c r="J45" s="19"/>
      <c r="K45" s="19"/>
      <c r="L45" s="19"/>
      <c r="M45" s="19">
        <v>6.5557212509845639</v>
      </c>
      <c r="N45" s="19">
        <v>4.2442787490154368</v>
      </c>
      <c r="O45" s="19">
        <v>7.2559972982084515</v>
      </c>
      <c r="P45" s="19">
        <v>2.7440027017915485</v>
      </c>
      <c r="Q45" s="19">
        <v>7.5713350908095638</v>
      </c>
      <c r="R45" s="19">
        <v>3.4477125282380534</v>
      </c>
      <c r="S45" s="22">
        <f t="shared" si="0"/>
        <v>0</v>
      </c>
      <c r="T45" s="22">
        <f t="shared" si="1"/>
        <v>0</v>
      </c>
      <c r="U45" s="22">
        <f t="shared" si="2"/>
        <v>0</v>
      </c>
      <c r="V45" s="22">
        <f t="shared" si="3"/>
        <v>0</v>
      </c>
      <c r="W45" s="22">
        <f t="shared" si="10"/>
        <v>0</v>
      </c>
      <c r="X45" s="22">
        <f t="shared" si="11"/>
        <v>0</v>
      </c>
      <c r="Y45" s="21">
        <f t="shared" si="6"/>
        <v>0</v>
      </c>
      <c r="Z45" s="21">
        <f t="shared" si="7"/>
        <v>0</v>
      </c>
      <c r="AC45">
        <f t="shared" si="12"/>
        <v>0.59999999999999964</v>
      </c>
      <c r="AF45" s="19">
        <v>2.2711989070053784</v>
      </c>
      <c r="AG45" s="19">
        <v>-1.1161989070053786</v>
      </c>
      <c r="AH45" s="20">
        <f t="shared" si="9"/>
        <v>0</v>
      </c>
    </row>
    <row r="46" spans="1:34">
      <c r="A46">
        <v>5</v>
      </c>
      <c r="B46" t="s">
        <v>395</v>
      </c>
      <c r="C46" t="s">
        <v>6502</v>
      </c>
      <c r="D46" t="s">
        <v>6497</v>
      </c>
      <c r="E46">
        <v>5.4</v>
      </c>
      <c r="F46">
        <v>4.9000000000000004</v>
      </c>
      <c r="I46" s="19"/>
      <c r="J46" s="19"/>
      <c r="K46" s="19"/>
      <c r="L46" s="19"/>
      <c r="M46" s="19">
        <v>6.5557212509845639</v>
      </c>
      <c r="N46" s="19">
        <v>4.2442787490154368</v>
      </c>
      <c r="O46" s="19">
        <v>7.2559972982084515</v>
      </c>
      <c r="P46" s="19">
        <v>2.7440027017915485</v>
      </c>
      <c r="Q46" s="19">
        <v>7.5713350908095638</v>
      </c>
      <c r="R46" s="19">
        <v>3.4477125282380534</v>
      </c>
      <c r="S46" s="22">
        <f t="shared" si="0"/>
        <v>0</v>
      </c>
      <c r="T46" s="22">
        <f t="shared" si="1"/>
        <v>0</v>
      </c>
      <c r="U46" s="22">
        <f t="shared" si="2"/>
        <v>0</v>
      </c>
      <c r="V46" s="22">
        <f t="shared" si="3"/>
        <v>0</v>
      </c>
      <c r="W46" s="22">
        <f t="shared" si="10"/>
        <v>0</v>
      </c>
      <c r="X46" s="22">
        <f t="shared" si="11"/>
        <v>0</v>
      </c>
      <c r="Y46" s="21">
        <f t="shared" si="6"/>
        <v>0</v>
      </c>
      <c r="Z46" s="21">
        <f t="shared" si="7"/>
        <v>0</v>
      </c>
      <c r="AC46">
        <f t="shared" si="12"/>
        <v>0.5</v>
      </c>
      <c r="AF46" s="19">
        <v>2.2711989070053784</v>
      </c>
      <c r="AG46" s="19">
        <v>-1.1161989070053786</v>
      </c>
      <c r="AH46" s="20">
        <f t="shared" si="9"/>
        <v>0</v>
      </c>
    </row>
    <row r="47" spans="1:34">
      <c r="A47">
        <v>6</v>
      </c>
      <c r="B47" t="s">
        <v>248</v>
      </c>
      <c r="C47" t="s">
        <v>6502</v>
      </c>
      <c r="D47" t="s">
        <v>6497</v>
      </c>
      <c r="E47">
        <v>5.8</v>
      </c>
      <c r="F47">
        <v>4.5999999999999996</v>
      </c>
      <c r="I47" s="19"/>
      <c r="J47" s="19"/>
      <c r="K47" s="19"/>
      <c r="L47" s="19"/>
      <c r="M47" s="19">
        <v>6.5557212509845639</v>
      </c>
      <c r="N47" s="19">
        <v>4.2442787490154368</v>
      </c>
      <c r="O47" s="19">
        <v>7.2559972982084515</v>
      </c>
      <c r="P47" s="19">
        <v>2.7440027017915485</v>
      </c>
      <c r="Q47" s="19">
        <v>7.5713350908095638</v>
      </c>
      <c r="R47" s="19">
        <v>3.4477125282380534</v>
      </c>
      <c r="S47" s="22">
        <f t="shared" si="0"/>
        <v>0</v>
      </c>
      <c r="T47" s="22">
        <f t="shared" si="1"/>
        <v>0</v>
      </c>
      <c r="U47" s="22">
        <f t="shared" si="2"/>
        <v>0</v>
      </c>
      <c r="V47" s="22">
        <f t="shared" si="3"/>
        <v>0</v>
      </c>
      <c r="W47" s="22">
        <f t="shared" si="10"/>
        <v>0</v>
      </c>
      <c r="X47" s="22">
        <f t="shared" si="11"/>
        <v>0</v>
      </c>
      <c r="Y47" s="21">
        <f t="shared" si="6"/>
        <v>0</v>
      </c>
      <c r="Z47" s="21">
        <f t="shared" si="7"/>
        <v>0</v>
      </c>
      <c r="AC47">
        <f t="shared" si="12"/>
        <v>1.2000000000000002</v>
      </c>
      <c r="AF47" s="19">
        <v>2.2711989070053784</v>
      </c>
      <c r="AG47" s="19">
        <v>-1.1161989070053786</v>
      </c>
      <c r="AH47" s="20">
        <f t="shared" si="9"/>
        <v>0</v>
      </c>
    </row>
    <row r="48" spans="1:34">
      <c r="A48">
        <v>7</v>
      </c>
      <c r="B48" t="s">
        <v>155</v>
      </c>
      <c r="C48" t="s">
        <v>6502</v>
      </c>
      <c r="D48" t="s">
        <v>6497</v>
      </c>
      <c r="E48">
        <v>6.3</v>
      </c>
      <c r="F48">
        <v>4.0999999999999996</v>
      </c>
      <c r="I48" s="19"/>
      <c r="J48" s="19"/>
      <c r="K48" s="19"/>
      <c r="L48" s="19"/>
      <c r="M48" s="19">
        <v>6.5557212509845639</v>
      </c>
      <c r="N48" s="19">
        <v>4.2442787490154368</v>
      </c>
      <c r="O48" s="19">
        <v>7.2559972982084515</v>
      </c>
      <c r="P48" s="19">
        <v>2.7440027017915485</v>
      </c>
      <c r="Q48" s="19">
        <v>7.5713350908095638</v>
      </c>
      <c r="R48" s="19">
        <v>3.4477125282380534</v>
      </c>
      <c r="S48" s="22">
        <f t="shared" si="0"/>
        <v>0</v>
      </c>
      <c r="T48" s="22">
        <f t="shared" si="1"/>
        <v>0</v>
      </c>
      <c r="U48" s="22">
        <f t="shared" si="2"/>
        <v>0</v>
      </c>
      <c r="V48" s="22">
        <f t="shared" si="3"/>
        <v>0</v>
      </c>
      <c r="W48" s="22">
        <f t="shared" si="10"/>
        <v>0</v>
      </c>
      <c r="X48" s="22">
        <f t="shared" si="11"/>
        <v>0</v>
      </c>
      <c r="Y48" s="21">
        <f t="shared" si="6"/>
        <v>0</v>
      </c>
      <c r="Z48" s="21">
        <f t="shared" si="7"/>
        <v>0</v>
      </c>
      <c r="AC48">
        <f t="shared" si="12"/>
        <v>2.2000000000000002</v>
      </c>
      <c r="AF48" s="19">
        <v>2.2711989070053784</v>
      </c>
      <c r="AG48" s="19">
        <v>-1.1161989070053786</v>
      </c>
      <c r="AH48" s="20">
        <f t="shared" si="9"/>
        <v>0</v>
      </c>
    </row>
    <row r="49" spans="1:34">
      <c r="A49">
        <v>8</v>
      </c>
      <c r="B49" t="s">
        <v>133</v>
      </c>
      <c r="C49" t="s">
        <v>6502</v>
      </c>
      <c r="D49" t="s">
        <v>6497</v>
      </c>
      <c r="E49">
        <v>5.4</v>
      </c>
      <c r="F49">
        <v>4.3</v>
      </c>
      <c r="I49" s="19"/>
      <c r="J49" s="19"/>
      <c r="K49" s="19"/>
      <c r="L49" s="19"/>
      <c r="M49" s="19">
        <v>6.5557212509845639</v>
      </c>
      <c r="N49" s="19">
        <v>4.2442787490154368</v>
      </c>
      <c r="O49" s="19">
        <v>7.2559972982084515</v>
      </c>
      <c r="P49" s="19">
        <v>2.7440027017915485</v>
      </c>
      <c r="Q49" s="19">
        <v>7.5713350908095638</v>
      </c>
      <c r="R49" s="19">
        <v>3.4477125282380534</v>
      </c>
      <c r="S49" s="22">
        <f t="shared" si="0"/>
        <v>0</v>
      </c>
      <c r="T49" s="22">
        <f t="shared" si="1"/>
        <v>0</v>
      </c>
      <c r="U49" s="22">
        <f t="shared" si="2"/>
        <v>0</v>
      </c>
      <c r="V49" s="22">
        <f t="shared" si="3"/>
        <v>0</v>
      </c>
      <c r="W49" s="22">
        <f t="shared" si="10"/>
        <v>0</v>
      </c>
      <c r="X49" s="22">
        <f t="shared" si="11"/>
        <v>0</v>
      </c>
      <c r="Y49" s="21">
        <f t="shared" si="6"/>
        <v>0</v>
      </c>
      <c r="Z49" s="21">
        <f t="shared" si="7"/>
        <v>0</v>
      </c>
      <c r="AC49">
        <f t="shared" si="12"/>
        <v>1.1000000000000005</v>
      </c>
      <c r="AF49" s="19">
        <v>2.2711989070053784</v>
      </c>
      <c r="AG49" s="19">
        <v>-1.1161989070053786</v>
      </c>
      <c r="AH49" s="20">
        <f t="shared" si="9"/>
        <v>0</v>
      </c>
    </row>
    <row r="50" spans="1:34">
      <c r="A50">
        <v>9</v>
      </c>
      <c r="B50" t="s">
        <v>340</v>
      </c>
      <c r="C50" t="s">
        <v>6502</v>
      </c>
      <c r="D50" t="s">
        <v>6497</v>
      </c>
      <c r="E50">
        <v>5.6</v>
      </c>
      <c r="F50">
        <v>3.6</v>
      </c>
      <c r="I50" s="19"/>
      <c r="J50" s="19"/>
      <c r="K50" s="19"/>
      <c r="L50" s="19"/>
      <c r="M50" s="19">
        <v>6.5557212509845639</v>
      </c>
      <c r="N50" s="19">
        <v>4.2442787490154368</v>
      </c>
      <c r="O50" s="19">
        <v>7.2559972982084515</v>
      </c>
      <c r="P50" s="19">
        <v>2.7440027017915485</v>
      </c>
      <c r="Q50" s="19">
        <v>7.5713350908095638</v>
      </c>
      <c r="R50" s="19">
        <v>3.4477125282380534</v>
      </c>
      <c r="S50" s="22">
        <f t="shared" si="0"/>
        <v>0</v>
      </c>
      <c r="T50" s="22">
        <f t="shared" si="1"/>
        <v>0</v>
      </c>
      <c r="U50" s="22">
        <f t="shared" si="2"/>
        <v>0</v>
      </c>
      <c r="V50" s="22">
        <f t="shared" si="3"/>
        <v>0</v>
      </c>
      <c r="W50" s="22">
        <f t="shared" si="10"/>
        <v>0</v>
      </c>
      <c r="X50" s="22">
        <f t="shared" si="11"/>
        <v>0</v>
      </c>
      <c r="Y50" s="21">
        <f t="shared" si="6"/>
        <v>0</v>
      </c>
      <c r="Z50" s="21">
        <f t="shared" si="7"/>
        <v>0</v>
      </c>
      <c r="AC50">
        <f t="shared" si="12"/>
        <v>1.9999999999999996</v>
      </c>
      <c r="AF50" s="19">
        <v>2.2711989070053784</v>
      </c>
      <c r="AG50" s="19">
        <v>-1.1161989070053786</v>
      </c>
      <c r="AH50" s="20">
        <f t="shared" si="9"/>
        <v>0</v>
      </c>
    </row>
    <row r="51" spans="1:34">
      <c r="A51">
        <v>10</v>
      </c>
      <c r="B51" t="s">
        <v>167</v>
      </c>
      <c r="C51" t="s">
        <v>6502</v>
      </c>
      <c r="D51" t="s">
        <v>6497</v>
      </c>
      <c r="E51">
        <v>6.5</v>
      </c>
      <c r="F51">
        <v>5.9</v>
      </c>
      <c r="I51" s="19"/>
      <c r="J51" s="19"/>
      <c r="K51" s="19"/>
      <c r="L51" s="19"/>
      <c r="M51" s="19">
        <v>6.5557212509845639</v>
      </c>
      <c r="N51" s="19">
        <v>4.2442787490154368</v>
      </c>
      <c r="O51" s="19">
        <v>7.2559972982084515</v>
      </c>
      <c r="P51" s="19">
        <v>2.7440027017915485</v>
      </c>
      <c r="Q51" s="19">
        <v>7.5713350908095638</v>
      </c>
      <c r="R51" s="19">
        <v>3.4477125282380534</v>
      </c>
      <c r="S51" s="22">
        <f t="shared" si="0"/>
        <v>0</v>
      </c>
      <c r="T51" s="22">
        <f t="shared" si="1"/>
        <v>0</v>
      </c>
      <c r="U51" s="22">
        <f t="shared" si="2"/>
        <v>0</v>
      </c>
      <c r="V51" s="22">
        <f t="shared" si="3"/>
        <v>0</v>
      </c>
      <c r="W51" s="22">
        <f t="shared" si="10"/>
        <v>0</v>
      </c>
      <c r="X51" s="22">
        <f t="shared" si="11"/>
        <v>0</v>
      </c>
      <c r="Y51" s="21">
        <f t="shared" si="6"/>
        <v>0</v>
      </c>
      <c r="Z51" s="21">
        <f t="shared" si="7"/>
        <v>0</v>
      </c>
      <c r="AC51">
        <f t="shared" si="12"/>
        <v>0.59999999999999964</v>
      </c>
      <c r="AF51" s="19">
        <v>2.2711989070053784</v>
      </c>
      <c r="AG51" s="19">
        <v>-1.1161989070053786</v>
      </c>
      <c r="AH51" s="20">
        <f t="shared" si="9"/>
        <v>0</v>
      </c>
    </row>
    <row r="52" spans="1:34">
      <c r="A52">
        <v>11</v>
      </c>
      <c r="B52" t="s">
        <v>130</v>
      </c>
      <c r="C52" t="s">
        <v>6502</v>
      </c>
      <c r="D52" t="s">
        <v>6497</v>
      </c>
      <c r="E52">
        <v>7.5</v>
      </c>
      <c r="F52">
        <v>8.3000000000000007</v>
      </c>
      <c r="I52" s="19"/>
      <c r="J52" s="19"/>
      <c r="K52" s="19"/>
      <c r="L52" s="19"/>
      <c r="M52" s="19">
        <v>6.5557212509845639</v>
      </c>
      <c r="N52" s="19">
        <v>4.2442787490154368</v>
      </c>
      <c r="O52" s="19">
        <v>7.2559972982084515</v>
      </c>
      <c r="P52" s="19">
        <v>2.7440027017915485</v>
      </c>
      <c r="Q52" s="19">
        <v>7.5713350908095638</v>
      </c>
      <c r="R52" s="19">
        <v>3.4477125282380534</v>
      </c>
      <c r="S52" s="22">
        <f t="shared" si="0"/>
        <v>1</v>
      </c>
      <c r="T52" s="22">
        <f t="shared" si="1"/>
        <v>1</v>
      </c>
      <c r="U52" s="22">
        <f t="shared" si="2"/>
        <v>0</v>
      </c>
      <c r="V52" s="22">
        <f t="shared" si="3"/>
        <v>0</v>
      </c>
      <c r="W52" s="22">
        <f t="shared" si="10"/>
        <v>1</v>
      </c>
      <c r="X52" s="22">
        <f t="shared" si="11"/>
        <v>0</v>
      </c>
      <c r="Y52" s="21">
        <f t="shared" si="6"/>
        <v>1</v>
      </c>
      <c r="Z52" s="21">
        <f t="shared" si="7"/>
        <v>1</v>
      </c>
      <c r="AC52">
        <f t="shared" si="12"/>
        <v>0.80000000000000071</v>
      </c>
      <c r="AF52" s="19">
        <v>2.2711989070053784</v>
      </c>
      <c r="AG52" s="19">
        <v>-1.1161989070053786</v>
      </c>
      <c r="AH52" s="20">
        <f t="shared" si="9"/>
        <v>0</v>
      </c>
    </row>
    <row r="53" spans="1:34">
      <c r="A53">
        <v>12</v>
      </c>
      <c r="B53" t="s">
        <v>151</v>
      </c>
      <c r="C53" t="s">
        <v>6502</v>
      </c>
      <c r="D53" t="s">
        <v>6497</v>
      </c>
      <c r="E53">
        <v>5.4</v>
      </c>
      <c r="F53">
        <v>4.4000000000000004</v>
      </c>
      <c r="I53" s="19"/>
      <c r="J53" s="19"/>
      <c r="K53" s="19"/>
      <c r="L53" s="19"/>
      <c r="M53" s="19">
        <v>6.5557212509845639</v>
      </c>
      <c r="N53" s="19">
        <v>4.2442787490154368</v>
      </c>
      <c r="O53" s="19">
        <v>7.2559972982084515</v>
      </c>
      <c r="P53" s="19">
        <v>2.7440027017915485</v>
      </c>
      <c r="Q53" s="19">
        <v>7.5713350908095638</v>
      </c>
      <c r="R53" s="19">
        <v>3.4477125282380534</v>
      </c>
      <c r="S53" s="22">
        <f t="shared" si="0"/>
        <v>0</v>
      </c>
      <c r="T53" s="22">
        <f t="shared" si="1"/>
        <v>0</v>
      </c>
      <c r="U53" s="22">
        <f t="shared" si="2"/>
        <v>0</v>
      </c>
      <c r="V53" s="22">
        <f t="shared" si="3"/>
        <v>0</v>
      </c>
      <c r="W53" s="22">
        <f t="shared" si="10"/>
        <v>0</v>
      </c>
      <c r="X53" s="22">
        <f t="shared" si="11"/>
        <v>0</v>
      </c>
      <c r="Y53" s="21">
        <f t="shared" si="6"/>
        <v>0</v>
      </c>
      <c r="Z53" s="21">
        <f t="shared" si="7"/>
        <v>0</v>
      </c>
      <c r="AC53">
        <f t="shared" si="12"/>
        <v>1</v>
      </c>
      <c r="AF53" s="19">
        <v>2.2711989070053784</v>
      </c>
      <c r="AG53" s="19">
        <v>-1.1161989070053786</v>
      </c>
      <c r="AH53" s="20">
        <f t="shared" si="9"/>
        <v>0</v>
      </c>
    </row>
    <row r="54" spans="1:34">
      <c r="A54">
        <v>13</v>
      </c>
      <c r="B54" t="s">
        <v>284</v>
      </c>
      <c r="C54" t="s">
        <v>6502</v>
      </c>
      <c r="D54" t="s">
        <v>6497</v>
      </c>
      <c r="E54">
        <v>5.5</v>
      </c>
      <c r="F54">
        <v>3.5</v>
      </c>
      <c r="I54" s="19"/>
      <c r="J54" s="19"/>
      <c r="K54" s="19"/>
      <c r="L54" s="19"/>
      <c r="M54" s="19">
        <v>6.5557212509845639</v>
      </c>
      <c r="N54" s="19">
        <v>4.2442787490154368</v>
      </c>
      <c r="O54" s="19">
        <v>7.2559972982084515</v>
      </c>
      <c r="P54" s="19">
        <v>2.7440027017915485</v>
      </c>
      <c r="Q54" s="19">
        <v>7.5713350908095638</v>
      </c>
      <c r="R54" s="19">
        <v>3.4477125282380534</v>
      </c>
      <c r="S54" s="22">
        <f t="shared" si="0"/>
        <v>0</v>
      </c>
      <c r="T54" s="22">
        <f t="shared" si="1"/>
        <v>0</v>
      </c>
      <c r="U54" s="22">
        <f t="shared" si="2"/>
        <v>0</v>
      </c>
      <c r="V54" s="22">
        <f t="shared" si="3"/>
        <v>0</v>
      </c>
      <c r="W54" s="22">
        <f t="shared" si="10"/>
        <v>0</v>
      </c>
      <c r="X54" s="22">
        <f t="shared" si="11"/>
        <v>0</v>
      </c>
      <c r="Y54" s="21">
        <f t="shared" si="6"/>
        <v>0</v>
      </c>
      <c r="Z54" s="21">
        <f t="shared" si="7"/>
        <v>0</v>
      </c>
      <c r="AC54">
        <f t="shared" si="12"/>
        <v>2</v>
      </c>
      <c r="AF54" s="19">
        <v>2.2711989070053784</v>
      </c>
      <c r="AG54" s="19">
        <v>-1.1161989070053786</v>
      </c>
      <c r="AH54" s="20">
        <f t="shared" si="9"/>
        <v>0</v>
      </c>
    </row>
    <row r="55" spans="1:34">
      <c r="A55">
        <v>14</v>
      </c>
      <c r="B55" t="s">
        <v>392</v>
      </c>
      <c r="C55" t="s">
        <v>6502</v>
      </c>
      <c r="D55" t="s">
        <v>6497</v>
      </c>
      <c r="E55">
        <v>6.1</v>
      </c>
      <c r="F55">
        <v>5.0999999999999996</v>
      </c>
      <c r="I55" s="19"/>
      <c r="J55" s="19"/>
      <c r="K55" s="19"/>
      <c r="L55" s="19"/>
      <c r="M55" s="19">
        <v>6.5557212509845639</v>
      </c>
      <c r="N55" s="19">
        <v>4.2442787490154368</v>
      </c>
      <c r="O55" s="19">
        <v>7.2559972982084515</v>
      </c>
      <c r="P55" s="19">
        <v>2.7440027017915485</v>
      </c>
      <c r="Q55" s="19">
        <v>7.5713350908095638</v>
      </c>
      <c r="R55" s="19">
        <v>3.4477125282380534</v>
      </c>
      <c r="S55" s="22">
        <f t="shared" si="0"/>
        <v>0</v>
      </c>
      <c r="T55" s="22">
        <f t="shared" si="1"/>
        <v>0</v>
      </c>
      <c r="U55" s="22">
        <f t="shared" si="2"/>
        <v>0</v>
      </c>
      <c r="V55" s="22">
        <f t="shared" si="3"/>
        <v>0</v>
      </c>
      <c r="W55" s="22">
        <f t="shared" si="10"/>
        <v>0</v>
      </c>
      <c r="X55" s="22">
        <f t="shared" si="11"/>
        <v>0</v>
      </c>
      <c r="Y55" s="21">
        <f t="shared" si="6"/>
        <v>0</v>
      </c>
      <c r="Z55" s="21">
        <f t="shared" si="7"/>
        <v>0</v>
      </c>
      <c r="AC55">
        <f t="shared" si="12"/>
        <v>1</v>
      </c>
      <c r="AF55" s="19">
        <v>2.2711989070053784</v>
      </c>
      <c r="AG55" s="19">
        <v>-1.1161989070053786</v>
      </c>
      <c r="AH55" s="20">
        <f t="shared" si="9"/>
        <v>0</v>
      </c>
    </row>
    <row r="56" spans="1:34">
      <c r="A56">
        <v>15</v>
      </c>
      <c r="B56" t="s">
        <v>247</v>
      </c>
      <c r="C56" t="s">
        <v>6502</v>
      </c>
      <c r="D56" t="s">
        <v>6497</v>
      </c>
      <c r="E56">
        <v>5.8</v>
      </c>
      <c r="F56">
        <v>4.8</v>
      </c>
      <c r="I56" s="19"/>
      <c r="J56" s="19"/>
      <c r="K56" s="19"/>
      <c r="L56" s="19"/>
      <c r="M56" s="19">
        <v>6.5557212509845639</v>
      </c>
      <c r="N56" s="19">
        <v>4.2442787490154368</v>
      </c>
      <c r="O56" s="19">
        <v>7.2559972982084515</v>
      </c>
      <c r="P56" s="19">
        <v>2.7440027017915485</v>
      </c>
      <c r="Q56" s="19">
        <v>7.5713350908095638</v>
      </c>
      <c r="R56" s="19">
        <v>3.4477125282380534</v>
      </c>
      <c r="S56" s="22">
        <f t="shared" si="0"/>
        <v>0</v>
      </c>
      <c r="T56" s="22">
        <f t="shared" si="1"/>
        <v>0</v>
      </c>
      <c r="U56" s="22">
        <f t="shared" si="2"/>
        <v>0</v>
      </c>
      <c r="V56" s="22">
        <f t="shared" si="3"/>
        <v>0</v>
      </c>
      <c r="W56" s="22">
        <f t="shared" si="10"/>
        <v>0</v>
      </c>
      <c r="X56" s="22">
        <f t="shared" si="11"/>
        <v>0</v>
      </c>
      <c r="Y56" s="21">
        <f t="shared" si="6"/>
        <v>0</v>
      </c>
      <c r="Z56" s="21">
        <f t="shared" si="7"/>
        <v>0</v>
      </c>
      <c r="AC56">
        <f t="shared" si="12"/>
        <v>1</v>
      </c>
      <c r="AF56" s="19">
        <v>2.2711989070053784</v>
      </c>
      <c r="AG56" s="19">
        <v>-1.1161989070053786</v>
      </c>
      <c r="AH56" s="20">
        <f t="shared" si="9"/>
        <v>0</v>
      </c>
    </row>
    <row r="57" spans="1:34">
      <c r="A57">
        <v>16</v>
      </c>
      <c r="B57" t="s">
        <v>195</v>
      </c>
      <c r="C57" t="s">
        <v>6502</v>
      </c>
      <c r="D57" t="s">
        <v>6497</v>
      </c>
      <c r="E57">
        <v>5.6</v>
      </c>
      <c r="F57">
        <v>4.9000000000000004</v>
      </c>
      <c r="I57" s="19"/>
      <c r="J57" s="19"/>
      <c r="K57" s="19"/>
      <c r="L57" s="19"/>
      <c r="M57" s="19">
        <v>6.5557212509845639</v>
      </c>
      <c r="N57" s="19">
        <v>4.2442787490154368</v>
      </c>
      <c r="O57" s="19">
        <v>7.2559972982084515</v>
      </c>
      <c r="P57" s="19">
        <v>2.7440027017915485</v>
      </c>
      <c r="Q57" s="19">
        <v>7.5713350908095638</v>
      </c>
      <c r="R57" s="19">
        <v>3.4477125282380534</v>
      </c>
      <c r="S57" s="22">
        <f t="shared" si="0"/>
        <v>0</v>
      </c>
      <c r="T57" s="22">
        <f t="shared" si="1"/>
        <v>0</v>
      </c>
      <c r="U57" s="22">
        <f t="shared" si="2"/>
        <v>0</v>
      </c>
      <c r="V57" s="22">
        <f t="shared" si="3"/>
        <v>0</v>
      </c>
      <c r="W57" s="22">
        <f t="shared" si="10"/>
        <v>0</v>
      </c>
      <c r="X57" s="22">
        <f t="shared" si="11"/>
        <v>0</v>
      </c>
      <c r="Y57" s="21">
        <f t="shared" si="6"/>
        <v>0</v>
      </c>
      <c r="Z57" s="21">
        <f t="shared" si="7"/>
        <v>0</v>
      </c>
      <c r="AC57">
        <f t="shared" si="12"/>
        <v>0.69999999999999929</v>
      </c>
      <c r="AF57" s="19">
        <v>2.2711989070053784</v>
      </c>
      <c r="AG57" s="19">
        <v>-1.1161989070053786</v>
      </c>
      <c r="AH57" s="20">
        <f t="shared" si="9"/>
        <v>0</v>
      </c>
    </row>
    <row r="58" spans="1:34">
      <c r="A58">
        <v>17</v>
      </c>
      <c r="B58" t="s">
        <v>811</v>
      </c>
      <c r="C58" t="s">
        <v>6502</v>
      </c>
      <c r="D58" t="s">
        <v>6497</v>
      </c>
      <c r="E58">
        <v>5.9</v>
      </c>
      <c r="F58">
        <v>4.3</v>
      </c>
      <c r="I58" s="19"/>
      <c r="J58" s="19"/>
      <c r="K58" s="19"/>
      <c r="L58" s="19"/>
      <c r="M58" s="19">
        <v>6.5557212509845639</v>
      </c>
      <c r="N58" s="19">
        <v>4.2442787490154368</v>
      </c>
      <c r="O58" s="19">
        <v>7.2559972982084515</v>
      </c>
      <c r="P58" s="19">
        <v>2.7440027017915485</v>
      </c>
      <c r="Q58" s="19">
        <v>7.5713350908095638</v>
      </c>
      <c r="R58" s="19">
        <v>3.4477125282380534</v>
      </c>
      <c r="S58" s="22">
        <f t="shared" si="0"/>
        <v>0</v>
      </c>
      <c r="T58" s="22">
        <f t="shared" si="1"/>
        <v>0</v>
      </c>
      <c r="U58" s="22">
        <f t="shared" si="2"/>
        <v>0</v>
      </c>
      <c r="V58" s="22">
        <f t="shared" si="3"/>
        <v>0</v>
      </c>
      <c r="W58" s="22">
        <f t="shared" si="10"/>
        <v>0</v>
      </c>
      <c r="X58" s="22">
        <f t="shared" si="11"/>
        <v>0</v>
      </c>
      <c r="Y58" s="21">
        <f t="shared" si="6"/>
        <v>0</v>
      </c>
      <c r="Z58" s="21">
        <f t="shared" si="7"/>
        <v>0</v>
      </c>
      <c r="AC58">
        <f t="shared" si="12"/>
        <v>1.6000000000000005</v>
      </c>
      <c r="AF58" s="19">
        <v>2.2711989070053784</v>
      </c>
      <c r="AG58" s="19">
        <v>-1.1161989070053786</v>
      </c>
      <c r="AH58" s="20">
        <f t="shared" si="9"/>
        <v>0</v>
      </c>
    </row>
    <row r="59" spans="1:34">
      <c r="A59">
        <v>18</v>
      </c>
      <c r="B59" t="s">
        <v>6751</v>
      </c>
      <c r="C59" t="s">
        <v>6502</v>
      </c>
      <c r="D59" t="s">
        <v>6497</v>
      </c>
      <c r="E59">
        <v>5.6</v>
      </c>
      <c r="F59">
        <v>3.5</v>
      </c>
      <c r="I59" s="19"/>
      <c r="J59" s="19"/>
      <c r="K59" s="19"/>
      <c r="L59" s="19"/>
      <c r="M59" s="19">
        <v>6.5557212509845639</v>
      </c>
      <c r="N59" s="19">
        <v>4.2442787490154368</v>
      </c>
      <c r="O59" s="19">
        <v>7.2559972982084515</v>
      </c>
      <c r="P59" s="19">
        <v>2.7440027017915485</v>
      </c>
      <c r="Q59" s="19">
        <v>7.5713350908095638</v>
      </c>
      <c r="R59" s="19">
        <v>3.4477125282380534</v>
      </c>
      <c r="S59" s="22">
        <f t="shared" si="0"/>
        <v>0</v>
      </c>
      <c r="T59" s="22">
        <f t="shared" si="1"/>
        <v>0</v>
      </c>
      <c r="U59" s="22">
        <f t="shared" si="2"/>
        <v>0</v>
      </c>
      <c r="V59" s="22">
        <f t="shared" si="3"/>
        <v>0</v>
      </c>
      <c r="W59" s="22">
        <f t="shared" si="10"/>
        <v>0</v>
      </c>
      <c r="X59" s="22">
        <f t="shared" si="11"/>
        <v>0</v>
      </c>
      <c r="Y59" s="21">
        <f t="shared" si="6"/>
        <v>0</v>
      </c>
      <c r="Z59" s="21">
        <f t="shared" si="7"/>
        <v>0</v>
      </c>
      <c r="AC59">
        <f t="shared" si="12"/>
        <v>2.0999999999999996</v>
      </c>
      <c r="AF59" s="19">
        <v>2.2711989070053784</v>
      </c>
      <c r="AG59" s="19">
        <v>-1.1161989070053786</v>
      </c>
      <c r="AH59" s="20">
        <f t="shared" si="9"/>
        <v>0</v>
      </c>
    </row>
    <row r="60" spans="1:34">
      <c r="A60">
        <v>19</v>
      </c>
      <c r="B60" t="s">
        <v>101</v>
      </c>
      <c r="C60" t="s">
        <v>6502</v>
      </c>
      <c r="D60" t="s">
        <v>6497</v>
      </c>
      <c r="E60">
        <v>5.6</v>
      </c>
      <c r="F60">
        <v>4.5999999999999996</v>
      </c>
      <c r="I60" s="19"/>
      <c r="J60" s="19"/>
      <c r="K60" s="19"/>
      <c r="L60" s="19"/>
      <c r="M60" s="19">
        <v>6.5557212509845639</v>
      </c>
      <c r="N60" s="19">
        <v>4.2442787490154368</v>
      </c>
      <c r="O60" s="19">
        <v>7.2559972982084515</v>
      </c>
      <c r="P60" s="19">
        <v>2.7440027017915485</v>
      </c>
      <c r="Q60" s="19">
        <v>7.5713350908095638</v>
      </c>
      <c r="R60" s="19">
        <v>3.4477125282380534</v>
      </c>
      <c r="S60" s="22">
        <f t="shared" si="0"/>
        <v>0</v>
      </c>
      <c r="T60" s="22">
        <f t="shared" si="1"/>
        <v>0</v>
      </c>
      <c r="U60" s="22">
        <f t="shared" si="2"/>
        <v>0</v>
      </c>
      <c r="V60" s="22">
        <f t="shared" si="3"/>
        <v>0</v>
      </c>
      <c r="W60" s="22">
        <f t="shared" si="10"/>
        <v>0</v>
      </c>
      <c r="X60" s="22">
        <f t="shared" si="11"/>
        <v>0</v>
      </c>
      <c r="Y60" s="21">
        <f t="shared" si="6"/>
        <v>0</v>
      </c>
      <c r="Z60" s="21">
        <f t="shared" si="7"/>
        <v>0</v>
      </c>
      <c r="AC60">
        <f t="shared" si="12"/>
        <v>1</v>
      </c>
      <c r="AF60" s="19">
        <v>2.2711989070053784</v>
      </c>
      <c r="AG60" s="19">
        <v>-1.1161989070053786</v>
      </c>
      <c r="AH60" s="20">
        <f t="shared" si="9"/>
        <v>0</v>
      </c>
    </row>
    <row r="61" spans="1:34">
      <c r="A61">
        <v>20</v>
      </c>
      <c r="B61" t="s">
        <v>443</v>
      </c>
      <c r="C61" t="s">
        <v>6502</v>
      </c>
      <c r="D61" t="s">
        <v>6497</v>
      </c>
      <c r="E61">
        <v>6.7</v>
      </c>
      <c r="F61">
        <v>6</v>
      </c>
      <c r="I61" s="19"/>
      <c r="J61" s="19"/>
      <c r="K61" s="19"/>
      <c r="L61" s="19"/>
      <c r="M61" s="19">
        <v>6.5557212509845639</v>
      </c>
      <c r="N61" s="19">
        <v>4.2442787490154368</v>
      </c>
      <c r="O61" s="19">
        <v>7.2559972982084515</v>
      </c>
      <c r="P61" s="19">
        <v>2.7440027017915485</v>
      </c>
      <c r="Q61" s="19">
        <v>7.5713350908095638</v>
      </c>
      <c r="R61" s="19">
        <v>3.4477125282380534</v>
      </c>
      <c r="S61" s="22">
        <f t="shared" si="0"/>
        <v>1</v>
      </c>
      <c r="T61" s="22">
        <f t="shared" si="1"/>
        <v>0</v>
      </c>
      <c r="U61" s="22">
        <f t="shared" si="2"/>
        <v>0</v>
      </c>
      <c r="V61" s="22">
        <f t="shared" si="3"/>
        <v>0</v>
      </c>
      <c r="W61" s="22">
        <f t="shared" si="10"/>
        <v>1</v>
      </c>
      <c r="X61" s="22">
        <f t="shared" si="11"/>
        <v>0</v>
      </c>
      <c r="Y61" s="21">
        <f t="shared" si="6"/>
        <v>1</v>
      </c>
      <c r="Z61" s="21">
        <f t="shared" si="7"/>
        <v>0</v>
      </c>
      <c r="AC61">
        <f t="shared" si="12"/>
        <v>0.70000000000000018</v>
      </c>
      <c r="AF61" s="19">
        <v>2.2711989070053784</v>
      </c>
      <c r="AG61" s="19">
        <v>-1.1161989070053786</v>
      </c>
      <c r="AH61" s="20">
        <f t="shared" si="9"/>
        <v>0</v>
      </c>
    </row>
    <row r="62" spans="1:34">
      <c r="A62">
        <v>1</v>
      </c>
      <c r="B62" t="s">
        <v>6449</v>
      </c>
      <c r="C62" t="s">
        <v>6503</v>
      </c>
      <c r="D62" t="s">
        <v>6498</v>
      </c>
      <c r="E62">
        <v>6.9</v>
      </c>
      <c r="F62">
        <v>7</v>
      </c>
      <c r="G62">
        <f t="shared" ref="G62:H62" si="19">E62:E81</f>
        <v>6.9</v>
      </c>
      <c r="H62">
        <f t="shared" si="19"/>
        <v>7</v>
      </c>
      <c r="I62" s="19">
        <f t="shared" si="14"/>
        <v>6.3275000000000006</v>
      </c>
      <c r="J62" s="19">
        <f t="shared" ref="J62:K62" si="20">2*_xlfn.STDEV.P(E62:E82)</f>
        <v>1.9240322242623658</v>
      </c>
      <c r="K62" s="19">
        <f t="shared" si="20"/>
        <v>5.6234864630405257</v>
      </c>
      <c r="L62" s="19">
        <f t="shared" si="16"/>
        <v>4.2848541398745388</v>
      </c>
      <c r="M62" s="19">
        <v>8.8240322242623659</v>
      </c>
      <c r="N62" s="19">
        <v>4.9759677757376348</v>
      </c>
      <c r="O62" s="19">
        <v>12.623486463040525</v>
      </c>
      <c r="P62" s="19">
        <v>1.3765135369594743</v>
      </c>
      <c r="Q62" s="19">
        <v>10.61235413987454</v>
      </c>
      <c r="R62" s="19">
        <v>2.0426458601254618</v>
      </c>
      <c r="S62" s="22">
        <f t="shared" si="0"/>
        <v>0</v>
      </c>
      <c r="T62" s="22">
        <f t="shared" si="1"/>
        <v>0</v>
      </c>
      <c r="U62" s="22">
        <f t="shared" si="2"/>
        <v>0</v>
      </c>
      <c r="V62" s="22">
        <f t="shared" si="3"/>
        <v>0</v>
      </c>
      <c r="W62" s="22">
        <f t="shared" si="10"/>
        <v>0</v>
      </c>
      <c r="X62" s="22">
        <f t="shared" si="11"/>
        <v>0</v>
      </c>
      <c r="Y62" s="21">
        <f t="shared" si="6"/>
        <v>0</v>
      </c>
      <c r="Z62" s="21">
        <f t="shared" si="7"/>
        <v>0</v>
      </c>
      <c r="AC62">
        <f t="shared" si="12"/>
        <v>9.9999999999999645E-2</v>
      </c>
      <c r="AD62">
        <f t="shared" si="17"/>
        <v>1.425</v>
      </c>
      <c r="AE62" s="19">
        <f t="shared" si="18"/>
        <v>3.7527989554464551</v>
      </c>
      <c r="AF62" s="19">
        <v>5.1777989554464554</v>
      </c>
      <c r="AG62" s="19">
        <v>-3.7527989554464556</v>
      </c>
      <c r="AH62" s="20">
        <f t="shared" si="9"/>
        <v>0</v>
      </c>
    </row>
    <row r="63" spans="1:34">
      <c r="A63">
        <v>2</v>
      </c>
      <c r="B63" t="s">
        <v>6427</v>
      </c>
      <c r="C63" t="s">
        <v>6503</v>
      </c>
      <c r="D63" t="s">
        <v>6498</v>
      </c>
      <c r="E63">
        <v>7.1</v>
      </c>
      <c r="F63">
        <v>7.3</v>
      </c>
      <c r="I63" s="19"/>
      <c r="J63" s="19"/>
      <c r="K63" s="19"/>
      <c r="L63" s="19"/>
      <c r="M63" s="19">
        <v>8.8240322242623659</v>
      </c>
      <c r="N63" s="19">
        <v>4.9759677757376348</v>
      </c>
      <c r="O63" s="19">
        <v>12.623486463040525</v>
      </c>
      <c r="P63" s="19">
        <v>1.3765135369594743</v>
      </c>
      <c r="Q63" s="19">
        <v>10.61235413987454</v>
      </c>
      <c r="R63" s="19">
        <v>2.0426458601254618</v>
      </c>
      <c r="S63" s="22">
        <f t="shared" si="0"/>
        <v>0</v>
      </c>
      <c r="T63" s="22">
        <f t="shared" si="1"/>
        <v>0</v>
      </c>
      <c r="U63" s="22">
        <f t="shared" si="2"/>
        <v>0</v>
      </c>
      <c r="V63" s="22">
        <f t="shared" si="3"/>
        <v>0</v>
      </c>
      <c r="W63" s="22">
        <f t="shared" si="10"/>
        <v>0</v>
      </c>
      <c r="X63" s="22">
        <f t="shared" si="11"/>
        <v>0</v>
      </c>
      <c r="Y63" s="21">
        <f t="shared" si="6"/>
        <v>0</v>
      </c>
      <c r="Z63" s="21">
        <f t="shared" si="7"/>
        <v>0</v>
      </c>
      <c r="AC63">
        <f t="shared" si="12"/>
        <v>0.20000000000000018</v>
      </c>
      <c r="AF63" s="19">
        <v>5.1777989554464554</v>
      </c>
      <c r="AG63" s="19">
        <v>-3.7527989554464556</v>
      </c>
      <c r="AH63" s="20">
        <f t="shared" si="9"/>
        <v>0</v>
      </c>
    </row>
    <row r="64" spans="1:34">
      <c r="A64">
        <v>3</v>
      </c>
      <c r="B64" t="s">
        <v>6420</v>
      </c>
      <c r="C64" t="s">
        <v>6503</v>
      </c>
      <c r="D64" t="s">
        <v>6498</v>
      </c>
      <c r="E64">
        <v>5.2</v>
      </c>
      <c r="F64">
        <v>0</v>
      </c>
      <c r="I64" s="19"/>
      <c r="J64" s="19"/>
      <c r="K64" s="19"/>
      <c r="L64" s="19"/>
      <c r="M64" s="19">
        <v>8.8240322242623659</v>
      </c>
      <c r="N64" s="19">
        <v>4.9759677757376348</v>
      </c>
      <c r="O64" s="19">
        <v>12.623486463040525</v>
      </c>
      <c r="P64" s="19">
        <v>1.3765135369594743</v>
      </c>
      <c r="Q64" s="19">
        <v>10.61235413987454</v>
      </c>
      <c r="R64" s="19">
        <v>2.0426458601254618</v>
      </c>
      <c r="S64" s="22">
        <f t="shared" si="0"/>
        <v>0</v>
      </c>
      <c r="T64" s="22">
        <f t="shared" si="1"/>
        <v>0</v>
      </c>
      <c r="U64" s="22">
        <f t="shared" si="2"/>
        <v>0</v>
      </c>
      <c r="V64" s="22">
        <f t="shared" si="3"/>
        <v>1</v>
      </c>
      <c r="W64" s="22">
        <f t="shared" si="10"/>
        <v>0</v>
      </c>
      <c r="X64" s="22">
        <f t="shared" si="11"/>
        <v>1</v>
      </c>
      <c r="Y64" s="21">
        <f t="shared" si="6"/>
        <v>0</v>
      </c>
      <c r="Z64" s="21">
        <f t="shared" si="7"/>
        <v>1</v>
      </c>
      <c r="AC64">
        <f t="shared" si="12"/>
        <v>5.2</v>
      </c>
      <c r="AF64" s="19">
        <v>5.1777989554464554</v>
      </c>
      <c r="AG64" s="19">
        <v>-3.7527989554464556</v>
      </c>
      <c r="AH64" s="20">
        <f t="shared" si="9"/>
        <v>1</v>
      </c>
    </row>
    <row r="65" spans="1:34">
      <c r="A65">
        <v>4</v>
      </c>
      <c r="B65" t="s">
        <v>6421</v>
      </c>
      <c r="C65" t="s">
        <v>6503</v>
      </c>
      <c r="D65" t="s">
        <v>6498</v>
      </c>
      <c r="E65">
        <v>7.3</v>
      </c>
      <c r="F65">
        <v>7.9</v>
      </c>
      <c r="I65" s="19"/>
      <c r="J65" s="19"/>
      <c r="K65" s="19"/>
      <c r="L65" s="19"/>
      <c r="M65" s="19">
        <v>8.8240322242623659</v>
      </c>
      <c r="N65" s="19">
        <v>4.9759677757376348</v>
      </c>
      <c r="O65" s="19">
        <v>12.623486463040525</v>
      </c>
      <c r="P65" s="19">
        <v>1.3765135369594743</v>
      </c>
      <c r="Q65" s="19">
        <v>10.61235413987454</v>
      </c>
      <c r="R65" s="19">
        <v>2.0426458601254618</v>
      </c>
      <c r="S65" s="22">
        <f t="shared" si="0"/>
        <v>0</v>
      </c>
      <c r="T65" s="22">
        <f t="shared" si="1"/>
        <v>0</v>
      </c>
      <c r="U65" s="22">
        <f t="shared" si="2"/>
        <v>0</v>
      </c>
      <c r="V65" s="22">
        <f t="shared" si="3"/>
        <v>0</v>
      </c>
      <c r="W65" s="22">
        <f t="shared" si="10"/>
        <v>0</v>
      </c>
      <c r="X65" s="22">
        <f t="shared" si="11"/>
        <v>0</v>
      </c>
      <c r="Y65" s="21">
        <f t="shared" si="6"/>
        <v>0</v>
      </c>
      <c r="Z65" s="21">
        <f t="shared" si="7"/>
        <v>0</v>
      </c>
      <c r="AC65">
        <f t="shared" si="12"/>
        <v>0.60000000000000053</v>
      </c>
      <c r="AF65" s="19">
        <v>5.1777989554464554</v>
      </c>
      <c r="AG65" s="19">
        <v>-3.7527989554464556</v>
      </c>
      <c r="AH65" s="20">
        <f t="shared" si="9"/>
        <v>0</v>
      </c>
    </row>
    <row r="66" spans="1:34">
      <c r="A66">
        <v>5</v>
      </c>
      <c r="B66" t="s">
        <v>6417</v>
      </c>
      <c r="C66" t="s">
        <v>6503</v>
      </c>
      <c r="D66" t="s">
        <v>6498</v>
      </c>
      <c r="E66">
        <v>7.8</v>
      </c>
      <c r="F66">
        <v>7.4</v>
      </c>
      <c r="I66" s="19"/>
      <c r="J66" s="19"/>
      <c r="K66" s="19"/>
      <c r="L66" s="19"/>
      <c r="M66" s="19">
        <v>8.8240322242623659</v>
      </c>
      <c r="N66" s="19">
        <v>4.9759677757376348</v>
      </c>
      <c r="O66" s="19">
        <v>12.623486463040525</v>
      </c>
      <c r="P66" s="19">
        <v>1.3765135369594743</v>
      </c>
      <c r="Q66" s="19">
        <v>10.61235413987454</v>
      </c>
      <c r="R66" s="19">
        <v>2.0426458601254618</v>
      </c>
      <c r="S66" s="22">
        <f t="shared" si="0"/>
        <v>0</v>
      </c>
      <c r="T66" s="22">
        <f t="shared" si="1"/>
        <v>0</v>
      </c>
      <c r="U66" s="22">
        <f t="shared" si="2"/>
        <v>0</v>
      </c>
      <c r="V66" s="22">
        <f t="shared" si="3"/>
        <v>0</v>
      </c>
      <c r="W66" s="22">
        <f t="shared" si="10"/>
        <v>0</v>
      </c>
      <c r="X66" s="22">
        <f t="shared" si="11"/>
        <v>0</v>
      </c>
      <c r="Y66" s="21">
        <f t="shared" si="6"/>
        <v>0</v>
      </c>
      <c r="Z66" s="21">
        <f t="shared" si="7"/>
        <v>0</v>
      </c>
      <c r="AC66">
        <f t="shared" si="12"/>
        <v>0.39999999999999947</v>
      </c>
      <c r="AF66" s="19">
        <v>5.1777989554464554</v>
      </c>
      <c r="AG66" s="19">
        <v>-3.7527989554464556</v>
      </c>
      <c r="AH66" s="20">
        <f t="shared" si="9"/>
        <v>0</v>
      </c>
    </row>
    <row r="67" spans="1:34">
      <c r="A67">
        <v>6</v>
      </c>
      <c r="B67" t="s">
        <v>6392</v>
      </c>
      <c r="C67" t="s">
        <v>6503</v>
      </c>
      <c r="D67" t="s">
        <v>6498</v>
      </c>
      <c r="E67">
        <v>6.6</v>
      </c>
      <c r="F67">
        <v>7.1</v>
      </c>
      <c r="I67" s="19"/>
      <c r="J67" s="19"/>
      <c r="K67" s="19"/>
      <c r="L67" s="19"/>
      <c r="M67" s="19">
        <v>8.8240322242623659</v>
      </c>
      <c r="N67" s="19">
        <v>4.9759677757376348</v>
      </c>
      <c r="O67" s="19">
        <v>12.623486463040525</v>
      </c>
      <c r="P67" s="19">
        <v>1.3765135369594743</v>
      </c>
      <c r="Q67" s="19">
        <v>10.61235413987454</v>
      </c>
      <c r="R67" s="19">
        <v>2.0426458601254618</v>
      </c>
      <c r="S67" s="22">
        <f t="shared" ref="S67:S81" si="21">IF(OR($E67&gt;M67),1,0)</f>
        <v>0</v>
      </c>
      <c r="T67" s="22">
        <f t="shared" ref="T67:T81" si="22">IF(OR($F67&gt;O67),1,0)</f>
        <v>0</v>
      </c>
      <c r="U67" s="22">
        <f t="shared" ref="U67:U81" si="23">IF(OR($E67&lt;N67),1,0)</f>
        <v>0</v>
      </c>
      <c r="V67" s="22">
        <f t="shared" ref="V67:V81" si="24">IF(OR($F67&lt;P67),1,0)</f>
        <v>0</v>
      </c>
      <c r="W67" s="22">
        <f t="shared" si="10"/>
        <v>0</v>
      </c>
      <c r="X67" s="22">
        <f t="shared" si="11"/>
        <v>0</v>
      </c>
      <c r="Y67" s="21">
        <f t="shared" ref="Y67:Y81" si="25">IF(OR(E67&gt;M67,E67&lt;N67),1,0)</f>
        <v>0</v>
      </c>
      <c r="Z67" s="21">
        <f t="shared" ref="Z67:Z81" si="26">IF(OR(F67&gt;O67,F67&lt;P67),1,0)</f>
        <v>0</v>
      </c>
      <c r="AC67">
        <f t="shared" si="12"/>
        <v>0.5</v>
      </c>
      <c r="AF67" s="19">
        <v>5.1777989554464554</v>
      </c>
      <c r="AG67" s="19">
        <v>-3.7527989554464556</v>
      </c>
      <c r="AH67" s="20">
        <f t="shared" ref="AH67:AH81" si="27">IF(OR(AC67&lt;AG67,AC67&gt;AF67),1,0)</f>
        <v>0</v>
      </c>
    </row>
    <row r="68" spans="1:34">
      <c r="A68">
        <v>7</v>
      </c>
      <c r="B68" t="s">
        <v>6393</v>
      </c>
      <c r="C68" t="s">
        <v>6503</v>
      </c>
      <c r="D68" t="s">
        <v>6498</v>
      </c>
      <c r="E68">
        <v>6.9</v>
      </c>
      <c r="F68">
        <v>0</v>
      </c>
      <c r="I68" s="19"/>
      <c r="J68" s="19"/>
      <c r="K68" s="19"/>
      <c r="L68" s="19"/>
      <c r="M68" s="19">
        <v>8.8240322242623659</v>
      </c>
      <c r="N68" s="19">
        <v>4.9759677757376348</v>
      </c>
      <c r="O68" s="19">
        <v>12.623486463040525</v>
      </c>
      <c r="P68" s="19">
        <v>1.3765135369594743</v>
      </c>
      <c r="Q68" s="19">
        <v>10.61235413987454</v>
      </c>
      <c r="R68" s="19">
        <v>2.0426458601254618</v>
      </c>
      <c r="S68" s="22">
        <f t="shared" si="21"/>
        <v>0</v>
      </c>
      <c r="T68" s="22">
        <f t="shared" si="22"/>
        <v>0</v>
      </c>
      <c r="U68" s="22">
        <f t="shared" si="23"/>
        <v>0</v>
      </c>
      <c r="V68" s="22">
        <f t="shared" si="24"/>
        <v>1</v>
      </c>
      <c r="W68" s="22">
        <f t="shared" si="10"/>
        <v>0</v>
      </c>
      <c r="X68" s="22">
        <f t="shared" si="11"/>
        <v>1</v>
      </c>
      <c r="Y68" s="21">
        <f t="shared" si="25"/>
        <v>0</v>
      </c>
      <c r="Z68" s="21">
        <f t="shared" si="26"/>
        <v>1</v>
      </c>
      <c r="AC68">
        <f t="shared" si="12"/>
        <v>6.9</v>
      </c>
      <c r="AF68" s="19">
        <v>5.1777989554464554</v>
      </c>
      <c r="AG68" s="19">
        <v>-3.7527989554464556</v>
      </c>
      <c r="AH68" s="20">
        <f t="shared" si="27"/>
        <v>1</v>
      </c>
    </row>
    <row r="69" spans="1:34">
      <c r="A69">
        <v>8</v>
      </c>
      <c r="B69" t="s">
        <v>6386</v>
      </c>
      <c r="C69" t="s">
        <v>6503</v>
      </c>
      <c r="D69" t="s">
        <v>6498</v>
      </c>
      <c r="E69">
        <v>7.3</v>
      </c>
      <c r="F69">
        <v>7.7</v>
      </c>
      <c r="I69" s="19"/>
      <c r="J69" s="19"/>
      <c r="K69" s="19"/>
      <c r="L69" s="19"/>
      <c r="M69" s="19">
        <v>8.8240322242623659</v>
      </c>
      <c r="N69" s="19">
        <v>4.9759677757376348</v>
      </c>
      <c r="O69" s="19">
        <v>12.623486463040525</v>
      </c>
      <c r="P69" s="19">
        <v>1.3765135369594743</v>
      </c>
      <c r="Q69" s="19">
        <v>10.61235413987454</v>
      </c>
      <c r="R69" s="19">
        <v>2.0426458601254618</v>
      </c>
      <c r="S69" s="22">
        <f t="shared" si="21"/>
        <v>0</v>
      </c>
      <c r="T69" s="22">
        <f t="shared" si="22"/>
        <v>0</v>
      </c>
      <c r="U69" s="22">
        <f t="shared" si="23"/>
        <v>0</v>
      </c>
      <c r="V69" s="22">
        <f t="shared" si="24"/>
        <v>0</v>
      </c>
      <c r="W69" s="22">
        <f t="shared" si="10"/>
        <v>0</v>
      </c>
      <c r="X69" s="22">
        <f t="shared" si="11"/>
        <v>0</v>
      </c>
      <c r="Y69" s="21">
        <f t="shared" si="25"/>
        <v>0</v>
      </c>
      <c r="Z69" s="21">
        <f t="shared" si="26"/>
        <v>0</v>
      </c>
      <c r="AC69">
        <f t="shared" si="12"/>
        <v>0.40000000000000036</v>
      </c>
      <c r="AF69" s="19">
        <v>5.1777989554464554</v>
      </c>
      <c r="AG69" s="19">
        <v>-3.7527989554464556</v>
      </c>
      <c r="AH69" s="20">
        <f t="shared" si="27"/>
        <v>0</v>
      </c>
    </row>
    <row r="70" spans="1:34">
      <c r="A70">
        <v>9</v>
      </c>
      <c r="B70" t="s">
        <v>6382</v>
      </c>
      <c r="C70" t="s">
        <v>6503</v>
      </c>
      <c r="D70" t="s">
        <v>6498</v>
      </c>
      <c r="E70">
        <v>7.5</v>
      </c>
      <c r="F70">
        <v>7.3</v>
      </c>
      <c r="I70" s="19"/>
      <c r="J70" s="19"/>
      <c r="K70" s="19"/>
      <c r="L70" s="19"/>
      <c r="M70" s="19">
        <v>8.8240322242623659</v>
      </c>
      <c r="N70" s="19">
        <v>4.9759677757376348</v>
      </c>
      <c r="O70" s="19">
        <v>12.623486463040525</v>
      </c>
      <c r="P70" s="19">
        <v>1.3765135369594743</v>
      </c>
      <c r="Q70" s="19">
        <v>10.61235413987454</v>
      </c>
      <c r="R70" s="19">
        <v>2.0426458601254618</v>
      </c>
      <c r="S70" s="22">
        <f t="shared" si="21"/>
        <v>0</v>
      </c>
      <c r="T70" s="22">
        <f t="shared" si="22"/>
        <v>0</v>
      </c>
      <c r="U70" s="22">
        <f t="shared" si="23"/>
        <v>0</v>
      </c>
      <c r="V70" s="22">
        <f t="shared" si="24"/>
        <v>0</v>
      </c>
      <c r="W70" s="22">
        <f t="shared" si="10"/>
        <v>0</v>
      </c>
      <c r="X70" s="22">
        <f t="shared" si="11"/>
        <v>0</v>
      </c>
      <c r="Y70" s="21">
        <f t="shared" si="25"/>
        <v>0</v>
      </c>
      <c r="Z70" s="21">
        <f t="shared" si="26"/>
        <v>0</v>
      </c>
      <c r="AC70">
        <f t="shared" si="12"/>
        <v>0.20000000000000018</v>
      </c>
      <c r="AF70" s="19">
        <v>5.1777989554464554</v>
      </c>
      <c r="AG70" s="19">
        <v>-3.7527989554464556</v>
      </c>
      <c r="AH70" s="20">
        <f t="shared" si="27"/>
        <v>0</v>
      </c>
    </row>
    <row r="71" spans="1:34">
      <c r="A71">
        <v>10</v>
      </c>
      <c r="B71" t="s">
        <v>3633</v>
      </c>
      <c r="C71" t="s">
        <v>6503</v>
      </c>
      <c r="D71" t="s">
        <v>6498</v>
      </c>
      <c r="E71">
        <v>6</v>
      </c>
      <c r="F71">
        <v>5.4</v>
      </c>
      <c r="I71" s="19"/>
      <c r="J71" s="19"/>
      <c r="K71" s="19"/>
      <c r="L71" s="19"/>
      <c r="M71" s="19">
        <v>8.8240322242623659</v>
      </c>
      <c r="N71" s="19">
        <v>4.9759677757376348</v>
      </c>
      <c r="O71" s="19">
        <v>12.623486463040525</v>
      </c>
      <c r="P71" s="19">
        <v>1.3765135369594743</v>
      </c>
      <c r="Q71" s="19">
        <v>10.61235413987454</v>
      </c>
      <c r="R71" s="19">
        <v>2.0426458601254618</v>
      </c>
      <c r="S71" s="22">
        <f t="shared" si="21"/>
        <v>0</v>
      </c>
      <c r="T71" s="22">
        <f t="shared" si="22"/>
        <v>0</v>
      </c>
      <c r="U71" s="22">
        <f t="shared" si="23"/>
        <v>0</v>
      </c>
      <c r="V71" s="22">
        <f t="shared" si="24"/>
        <v>0</v>
      </c>
      <c r="W71" s="22">
        <f t="shared" si="10"/>
        <v>0</v>
      </c>
      <c r="X71" s="22">
        <f t="shared" si="11"/>
        <v>0</v>
      </c>
      <c r="Y71" s="21">
        <f t="shared" si="25"/>
        <v>0</v>
      </c>
      <c r="Z71" s="21">
        <f t="shared" si="26"/>
        <v>0</v>
      </c>
      <c r="AC71">
        <f t="shared" si="12"/>
        <v>0.59999999999999964</v>
      </c>
      <c r="AF71" s="19">
        <v>5.1777989554464554</v>
      </c>
      <c r="AG71" s="19">
        <v>-3.7527989554464556</v>
      </c>
      <c r="AH71" s="20">
        <f t="shared" si="27"/>
        <v>0</v>
      </c>
    </row>
    <row r="72" spans="1:34">
      <c r="A72">
        <v>11</v>
      </c>
      <c r="B72" t="s">
        <v>6356</v>
      </c>
      <c r="C72" t="s">
        <v>6503</v>
      </c>
      <c r="D72" t="s">
        <v>6498</v>
      </c>
      <c r="E72">
        <v>7.4</v>
      </c>
      <c r="F72">
        <v>8.3000000000000007</v>
      </c>
      <c r="I72" s="19"/>
      <c r="J72" s="19"/>
      <c r="K72" s="19"/>
      <c r="L72" s="19"/>
      <c r="M72" s="19">
        <v>8.8240322242623659</v>
      </c>
      <c r="N72" s="19">
        <v>4.9759677757376348</v>
      </c>
      <c r="O72" s="19">
        <v>12.623486463040525</v>
      </c>
      <c r="P72" s="19">
        <v>1.3765135369594743</v>
      </c>
      <c r="Q72" s="19">
        <v>10.61235413987454</v>
      </c>
      <c r="R72" s="19">
        <v>2.0426458601254618</v>
      </c>
      <c r="S72" s="22">
        <f t="shared" si="21"/>
        <v>0</v>
      </c>
      <c r="T72" s="22">
        <f t="shared" si="22"/>
        <v>0</v>
      </c>
      <c r="U72" s="22">
        <f t="shared" si="23"/>
        <v>0</v>
      </c>
      <c r="V72" s="22">
        <f t="shared" si="24"/>
        <v>0</v>
      </c>
      <c r="W72" s="22">
        <f t="shared" si="10"/>
        <v>0</v>
      </c>
      <c r="X72" s="22">
        <f t="shared" si="11"/>
        <v>0</v>
      </c>
      <c r="Y72" s="21">
        <f t="shared" si="25"/>
        <v>0</v>
      </c>
      <c r="Z72" s="21">
        <f t="shared" si="26"/>
        <v>0</v>
      </c>
      <c r="AC72">
        <f t="shared" si="12"/>
        <v>0.90000000000000036</v>
      </c>
      <c r="AF72" s="19">
        <v>5.1777989554464554</v>
      </c>
      <c r="AG72" s="19">
        <v>-3.7527989554464556</v>
      </c>
      <c r="AH72" s="20">
        <f t="shared" si="27"/>
        <v>0</v>
      </c>
    </row>
    <row r="73" spans="1:34">
      <c r="A73">
        <v>12</v>
      </c>
      <c r="B73" t="s">
        <v>6355</v>
      </c>
      <c r="C73" t="s">
        <v>6503</v>
      </c>
      <c r="D73" t="s">
        <v>6498</v>
      </c>
      <c r="E73">
        <v>6.7</v>
      </c>
      <c r="F73">
        <v>4.0999999999999996</v>
      </c>
      <c r="I73" s="19"/>
      <c r="J73" s="19"/>
      <c r="K73" s="19"/>
      <c r="L73" s="19"/>
      <c r="M73" s="19">
        <v>8.8240322242623659</v>
      </c>
      <c r="N73" s="19">
        <v>4.9759677757376348</v>
      </c>
      <c r="O73" s="19">
        <v>12.623486463040525</v>
      </c>
      <c r="P73" s="19">
        <v>1.3765135369594743</v>
      </c>
      <c r="Q73" s="19">
        <v>10.61235413987454</v>
      </c>
      <c r="R73" s="19">
        <v>2.0426458601254618</v>
      </c>
      <c r="S73" s="22">
        <f t="shared" si="21"/>
        <v>0</v>
      </c>
      <c r="T73" s="22">
        <f t="shared" si="22"/>
        <v>0</v>
      </c>
      <c r="U73" s="22">
        <f t="shared" si="23"/>
        <v>0</v>
      </c>
      <c r="V73" s="22">
        <f t="shared" si="24"/>
        <v>0</v>
      </c>
      <c r="W73" s="22">
        <f t="shared" si="10"/>
        <v>0</v>
      </c>
      <c r="X73" s="22">
        <f t="shared" si="11"/>
        <v>0</v>
      </c>
      <c r="Y73" s="21">
        <f t="shared" si="25"/>
        <v>0</v>
      </c>
      <c r="Z73" s="21">
        <f t="shared" si="26"/>
        <v>0</v>
      </c>
      <c r="AC73">
        <f t="shared" si="12"/>
        <v>2.6000000000000005</v>
      </c>
      <c r="AF73" s="19">
        <v>5.1777989554464554</v>
      </c>
      <c r="AG73" s="19">
        <v>-3.7527989554464556</v>
      </c>
      <c r="AH73" s="20">
        <f t="shared" si="27"/>
        <v>0</v>
      </c>
    </row>
    <row r="74" spans="1:34">
      <c r="A74">
        <v>13</v>
      </c>
      <c r="B74" t="s">
        <v>6357</v>
      </c>
      <c r="C74" t="s">
        <v>6503</v>
      </c>
      <c r="D74" t="s">
        <v>6498</v>
      </c>
      <c r="E74">
        <v>7</v>
      </c>
      <c r="F74">
        <v>6.6</v>
      </c>
      <c r="I74" s="19"/>
      <c r="J74" s="19"/>
      <c r="K74" s="19"/>
      <c r="L74" s="19"/>
      <c r="M74" s="19">
        <v>8.8240322242623659</v>
      </c>
      <c r="N74" s="19">
        <v>4.9759677757376348</v>
      </c>
      <c r="O74" s="19">
        <v>12.623486463040525</v>
      </c>
      <c r="P74" s="19">
        <v>1.3765135369594743</v>
      </c>
      <c r="Q74" s="19">
        <v>10.61235413987454</v>
      </c>
      <c r="R74" s="19">
        <v>2.0426458601254618</v>
      </c>
      <c r="S74" s="22">
        <f t="shared" si="21"/>
        <v>0</v>
      </c>
      <c r="T74" s="22">
        <f t="shared" si="22"/>
        <v>0</v>
      </c>
      <c r="U74" s="22">
        <f t="shared" si="23"/>
        <v>0</v>
      </c>
      <c r="V74" s="22">
        <f t="shared" si="24"/>
        <v>0</v>
      </c>
      <c r="W74" s="22">
        <f t="shared" si="10"/>
        <v>0</v>
      </c>
      <c r="X74" s="22">
        <f t="shared" si="11"/>
        <v>0</v>
      </c>
      <c r="Y74" s="21">
        <f t="shared" si="25"/>
        <v>0</v>
      </c>
      <c r="Z74" s="21">
        <f t="shared" si="26"/>
        <v>0</v>
      </c>
      <c r="AC74">
        <f t="shared" si="12"/>
        <v>0.40000000000000036</v>
      </c>
      <c r="AF74" s="19">
        <v>5.1777989554464554</v>
      </c>
      <c r="AG74" s="19">
        <v>-3.7527989554464556</v>
      </c>
      <c r="AH74" s="20">
        <f t="shared" si="27"/>
        <v>0</v>
      </c>
    </row>
    <row r="75" spans="1:34">
      <c r="A75">
        <v>14</v>
      </c>
      <c r="B75" t="s">
        <v>6360</v>
      </c>
      <c r="C75" t="s">
        <v>6503</v>
      </c>
      <c r="D75" t="s">
        <v>6498</v>
      </c>
      <c r="E75">
        <v>7.3</v>
      </c>
      <c r="F75">
        <v>6.8</v>
      </c>
      <c r="I75" s="19"/>
      <c r="J75" s="19"/>
      <c r="K75" s="19"/>
      <c r="L75" s="19"/>
      <c r="M75" s="19">
        <v>8.8240322242623659</v>
      </c>
      <c r="N75" s="19">
        <v>4.9759677757376348</v>
      </c>
      <c r="O75" s="19">
        <v>12.623486463040525</v>
      </c>
      <c r="P75" s="19">
        <v>1.3765135369594743</v>
      </c>
      <c r="Q75" s="19">
        <v>10.61235413987454</v>
      </c>
      <c r="R75" s="19">
        <v>2.0426458601254618</v>
      </c>
      <c r="S75" s="22">
        <f t="shared" si="21"/>
        <v>0</v>
      </c>
      <c r="T75" s="22">
        <f t="shared" si="22"/>
        <v>0</v>
      </c>
      <c r="U75" s="22">
        <f t="shared" si="23"/>
        <v>0</v>
      </c>
      <c r="V75" s="22">
        <f t="shared" si="24"/>
        <v>0</v>
      </c>
      <c r="W75" s="22">
        <f t="shared" si="10"/>
        <v>0</v>
      </c>
      <c r="X75" s="22">
        <f t="shared" si="11"/>
        <v>0</v>
      </c>
      <c r="Y75" s="21">
        <f t="shared" si="25"/>
        <v>0</v>
      </c>
      <c r="Z75" s="21">
        <f t="shared" si="26"/>
        <v>0</v>
      </c>
      <c r="AC75">
        <f t="shared" si="12"/>
        <v>0.5</v>
      </c>
      <c r="AF75" s="19">
        <v>5.1777989554464554</v>
      </c>
      <c r="AG75" s="19">
        <v>-3.7527989554464556</v>
      </c>
      <c r="AH75" s="20">
        <f t="shared" si="27"/>
        <v>0</v>
      </c>
    </row>
    <row r="76" spans="1:34">
      <c r="A76">
        <v>15</v>
      </c>
      <c r="B76" t="s">
        <v>6359</v>
      </c>
      <c r="C76" t="s">
        <v>6503</v>
      </c>
      <c r="D76" t="s">
        <v>6498</v>
      </c>
      <c r="E76">
        <v>4.8</v>
      </c>
      <c r="F76">
        <v>0</v>
      </c>
      <c r="I76" s="19"/>
      <c r="J76" s="19"/>
      <c r="K76" s="19"/>
      <c r="L76" s="19"/>
      <c r="M76" s="19">
        <v>8.8240322242623659</v>
      </c>
      <c r="N76" s="19">
        <v>4.9759677757376348</v>
      </c>
      <c r="O76" s="19">
        <v>12.623486463040525</v>
      </c>
      <c r="P76" s="19">
        <v>1.3765135369594743</v>
      </c>
      <c r="Q76" s="19">
        <v>10.61235413987454</v>
      </c>
      <c r="R76" s="19">
        <v>2.0426458601254618</v>
      </c>
      <c r="S76" s="22">
        <f t="shared" si="21"/>
        <v>0</v>
      </c>
      <c r="T76" s="22">
        <f t="shared" si="22"/>
        <v>0</v>
      </c>
      <c r="U76" s="22">
        <f t="shared" si="23"/>
        <v>1</v>
      </c>
      <c r="V76" s="22">
        <f t="shared" si="24"/>
        <v>1</v>
      </c>
      <c r="W76" s="22">
        <f t="shared" si="10"/>
        <v>0</v>
      </c>
      <c r="X76" s="22">
        <f t="shared" si="11"/>
        <v>1</v>
      </c>
      <c r="Y76" s="21">
        <f t="shared" si="25"/>
        <v>1</v>
      </c>
      <c r="Z76" s="21">
        <f t="shared" si="26"/>
        <v>1</v>
      </c>
      <c r="AC76">
        <f t="shared" si="12"/>
        <v>4.8</v>
      </c>
      <c r="AF76" s="19">
        <v>5.1777989554464554</v>
      </c>
      <c r="AG76" s="19">
        <v>-3.7527989554464556</v>
      </c>
      <c r="AH76" s="20">
        <f t="shared" si="27"/>
        <v>0</v>
      </c>
    </row>
    <row r="77" spans="1:34">
      <c r="A77">
        <v>16</v>
      </c>
      <c r="B77" t="s">
        <v>6354</v>
      </c>
      <c r="C77" t="s">
        <v>6503</v>
      </c>
      <c r="D77" t="s">
        <v>6498</v>
      </c>
      <c r="E77">
        <v>4.2</v>
      </c>
      <c r="F77">
        <v>3.2</v>
      </c>
      <c r="I77" s="19"/>
      <c r="J77" s="19"/>
      <c r="K77" s="19"/>
      <c r="L77" s="19"/>
      <c r="M77" s="19">
        <v>8.8240322242623659</v>
      </c>
      <c r="N77" s="19">
        <v>4.9759677757376348</v>
      </c>
      <c r="O77" s="19">
        <v>12.623486463040525</v>
      </c>
      <c r="P77" s="19">
        <v>1.3765135369594743</v>
      </c>
      <c r="Q77" s="19">
        <v>10.61235413987454</v>
      </c>
      <c r="R77" s="19">
        <v>2.0426458601254618</v>
      </c>
      <c r="S77" s="22">
        <f t="shared" si="21"/>
        <v>0</v>
      </c>
      <c r="T77" s="22">
        <f t="shared" si="22"/>
        <v>0</v>
      </c>
      <c r="U77" s="22">
        <f t="shared" si="23"/>
        <v>1</v>
      </c>
      <c r="V77" s="22">
        <f t="shared" si="24"/>
        <v>0</v>
      </c>
      <c r="W77" s="22">
        <f t="shared" ref="W77:W81" si="28">IF(OR($E77&gt;M77,$F77&gt;O77),1,0)</f>
        <v>0</v>
      </c>
      <c r="X77" s="22">
        <f t="shared" ref="X77:X81" si="29">IF(OR($E77&lt;N77,$F77&lt;P77),1,0)</f>
        <v>1</v>
      </c>
      <c r="Y77" s="21">
        <f t="shared" si="25"/>
        <v>1</v>
      </c>
      <c r="Z77" s="21">
        <f t="shared" si="26"/>
        <v>0</v>
      </c>
      <c r="AC77">
        <f t="shared" si="12"/>
        <v>1</v>
      </c>
      <c r="AF77" s="19">
        <v>5.1777989554464554</v>
      </c>
      <c r="AG77" s="19">
        <v>-3.7527989554464556</v>
      </c>
      <c r="AH77" s="20">
        <f t="shared" si="27"/>
        <v>0</v>
      </c>
    </row>
    <row r="78" spans="1:34">
      <c r="A78">
        <v>17</v>
      </c>
      <c r="B78" t="s">
        <v>6352</v>
      </c>
      <c r="C78" t="s">
        <v>6503</v>
      </c>
      <c r="D78" t="s">
        <v>6498</v>
      </c>
      <c r="E78">
        <v>6.8</v>
      </c>
      <c r="F78">
        <v>8</v>
      </c>
      <c r="I78" s="19"/>
      <c r="J78" s="19"/>
      <c r="K78" s="19"/>
      <c r="L78" s="19"/>
      <c r="M78" s="19">
        <v>8.8240322242623659</v>
      </c>
      <c r="N78" s="19">
        <v>4.9759677757376348</v>
      </c>
      <c r="O78" s="19">
        <v>12.623486463040525</v>
      </c>
      <c r="P78" s="19">
        <v>1.3765135369594743</v>
      </c>
      <c r="Q78" s="19">
        <v>10.61235413987454</v>
      </c>
      <c r="R78" s="19">
        <v>2.0426458601254618</v>
      </c>
      <c r="S78" s="22">
        <f t="shared" si="21"/>
        <v>0</v>
      </c>
      <c r="T78" s="22">
        <f t="shared" si="22"/>
        <v>0</v>
      </c>
      <c r="U78" s="22">
        <f t="shared" si="23"/>
        <v>0</v>
      </c>
      <c r="V78" s="22">
        <f t="shared" si="24"/>
        <v>0</v>
      </c>
      <c r="W78" s="22">
        <f t="shared" si="28"/>
        <v>0</v>
      </c>
      <c r="X78" s="22">
        <f t="shared" si="29"/>
        <v>0</v>
      </c>
      <c r="Y78" s="21">
        <f t="shared" si="25"/>
        <v>0</v>
      </c>
      <c r="Z78" s="21">
        <f t="shared" si="26"/>
        <v>0</v>
      </c>
      <c r="AC78">
        <f t="shared" si="12"/>
        <v>1.2000000000000002</v>
      </c>
      <c r="AF78" s="19">
        <v>5.1777989554464554</v>
      </c>
      <c r="AG78" s="19">
        <v>-3.7527989554464556</v>
      </c>
      <c r="AH78" s="20">
        <f t="shared" si="27"/>
        <v>0</v>
      </c>
    </row>
    <row r="79" spans="1:34">
      <c r="A79">
        <v>18</v>
      </c>
      <c r="B79" t="s">
        <v>5109</v>
      </c>
      <c r="C79" t="s">
        <v>6503</v>
      </c>
      <c r="D79" t="s">
        <v>6498</v>
      </c>
      <c r="E79">
        <v>8</v>
      </c>
      <c r="F79">
        <v>8.8000000000000007</v>
      </c>
      <c r="I79" s="19"/>
      <c r="J79" s="19"/>
      <c r="K79" s="19"/>
      <c r="L79" s="19"/>
      <c r="M79" s="19">
        <v>8.8240322242623659</v>
      </c>
      <c r="N79" s="19">
        <v>4.9759677757376348</v>
      </c>
      <c r="O79" s="19">
        <v>12.623486463040525</v>
      </c>
      <c r="P79" s="19">
        <v>1.3765135369594743</v>
      </c>
      <c r="Q79" s="19">
        <v>10.61235413987454</v>
      </c>
      <c r="R79" s="19">
        <v>2.0426458601254618</v>
      </c>
      <c r="S79" s="22">
        <f t="shared" si="21"/>
        <v>0</v>
      </c>
      <c r="T79" s="22">
        <f t="shared" si="22"/>
        <v>0</v>
      </c>
      <c r="U79" s="22">
        <f t="shared" si="23"/>
        <v>0</v>
      </c>
      <c r="V79" s="22">
        <f t="shared" si="24"/>
        <v>0</v>
      </c>
      <c r="W79" s="22">
        <f t="shared" si="28"/>
        <v>0</v>
      </c>
      <c r="X79" s="22">
        <f t="shared" si="29"/>
        <v>0</v>
      </c>
      <c r="Y79" s="21">
        <f t="shared" si="25"/>
        <v>0</v>
      </c>
      <c r="Z79" s="21">
        <f t="shared" si="26"/>
        <v>0</v>
      </c>
      <c r="AC79">
        <f t="shared" si="12"/>
        <v>0.80000000000000071</v>
      </c>
      <c r="AF79" s="19">
        <v>5.1777989554464554</v>
      </c>
      <c r="AG79" s="19">
        <v>-3.7527989554464556</v>
      </c>
      <c r="AH79" s="20">
        <f t="shared" si="27"/>
        <v>0</v>
      </c>
    </row>
    <row r="80" spans="1:34">
      <c r="A80">
        <v>19</v>
      </c>
      <c r="B80" t="s">
        <v>6347</v>
      </c>
      <c r="C80" t="s">
        <v>6503</v>
      </c>
      <c r="D80" t="s">
        <v>6498</v>
      </c>
      <c r="E80">
        <v>6.7</v>
      </c>
      <c r="F80">
        <v>7</v>
      </c>
      <c r="I80" s="19"/>
      <c r="J80" s="19"/>
      <c r="K80" s="19"/>
      <c r="L80" s="19"/>
      <c r="M80" s="19">
        <v>8.8240322242623659</v>
      </c>
      <c r="N80" s="19">
        <v>4.9759677757376348</v>
      </c>
      <c r="O80" s="19">
        <v>12.623486463040525</v>
      </c>
      <c r="P80" s="19">
        <v>1.3765135369594743</v>
      </c>
      <c r="Q80" s="19">
        <v>10.61235413987454</v>
      </c>
      <c r="R80" s="19">
        <v>2.0426458601254618</v>
      </c>
      <c r="S80" s="22">
        <f t="shared" si="21"/>
        <v>0</v>
      </c>
      <c r="T80" s="22">
        <f t="shared" si="22"/>
        <v>0</v>
      </c>
      <c r="U80" s="22">
        <f t="shared" si="23"/>
        <v>0</v>
      </c>
      <c r="V80" s="22">
        <f t="shared" si="24"/>
        <v>0</v>
      </c>
      <c r="W80" s="22">
        <f t="shared" si="28"/>
        <v>0</v>
      </c>
      <c r="X80" s="22">
        <f t="shared" si="29"/>
        <v>0</v>
      </c>
      <c r="Y80" s="21">
        <f t="shared" si="25"/>
        <v>0</v>
      </c>
      <c r="Z80" s="21">
        <f t="shared" si="26"/>
        <v>0</v>
      </c>
      <c r="AC80">
        <f t="shared" si="12"/>
        <v>0.29999999999999982</v>
      </c>
      <c r="AF80" s="19">
        <v>5.1777989554464554</v>
      </c>
      <c r="AG80" s="19">
        <v>-3.7527989554464556</v>
      </c>
      <c r="AH80" s="20">
        <f t="shared" si="27"/>
        <v>0</v>
      </c>
    </row>
    <row r="81" spans="1:34">
      <c r="A81">
        <v>20</v>
      </c>
      <c r="B81" t="s">
        <v>3942</v>
      </c>
      <c r="C81" t="s">
        <v>6503</v>
      </c>
      <c r="D81" t="s">
        <v>6498</v>
      </c>
      <c r="E81">
        <v>7.4</v>
      </c>
      <c r="F81">
        <v>8.3000000000000007</v>
      </c>
      <c r="I81" s="19"/>
      <c r="J81" s="19"/>
      <c r="K81" s="19"/>
      <c r="L81" s="19"/>
      <c r="M81" s="19">
        <v>8.8240322242623659</v>
      </c>
      <c r="N81" s="19">
        <v>4.9759677757376348</v>
      </c>
      <c r="O81" s="19">
        <v>12.623486463040525</v>
      </c>
      <c r="P81" s="19">
        <v>1.3765135369594743</v>
      </c>
      <c r="Q81" s="19">
        <v>10.61235413987454</v>
      </c>
      <c r="R81" s="19">
        <v>2.0426458601254618</v>
      </c>
      <c r="S81" s="22">
        <f t="shared" si="21"/>
        <v>0</v>
      </c>
      <c r="T81" s="22">
        <f t="shared" si="22"/>
        <v>0</v>
      </c>
      <c r="U81" s="22">
        <f t="shared" si="23"/>
        <v>0</v>
      </c>
      <c r="V81" s="22">
        <f t="shared" si="24"/>
        <v>0</v>
      </c>
      <c r="W81" s="22">
        <f t="shared" si="28"/>
        <v>0</v>
      </c>
      <c r="X81" s="22">
        <f t="shared" si="29"/>
        <v>0</v>
      </c>
      <c r="Y81" s="21">
        <f t="shared" si="25"/>
        <v>0</v>
      </c>
      <c r="Z81" s="21">
        <f t="shared" si="26"/>
        <v>0</v>
      </c>
      <c r="AC81">
        <f t="shared" si="12"/>
        <v>0.90000000000000036</v>
      </c>
      <c r="AF81" s="19">
        <v>5.1777989554464554</v>
      </c>
      <c r="AG81" s="19">
        <v>-3.7527989554464556</v>
      </c>
      <c r="AH81" s="20">
        <f t="shared" si="27"/>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topLeftCell="A31" workbookViewId="0">
      <selection activeCell="A53" sqref="A53"/>
    </sheetView>
  </sheetViews>
  <sheetFormatPr baseColWidth="10" defaultRowHeight="15" x14ac:dyDescent="0"/>
  <cols>
    <col min="1" max="1" width="37.33203125" bestFit="1" customWidth="1"/>
    <col min="2" max="2" width="26.83203125" bestFit="1" customWidth="1"/>
    <col min="3" max="3" width="33" customWidth="1"/>
    <col min="4" max="4" width="47.33203125" bestFit="1" customWidth="1"/>
    <col min="5" max="5" width="86.1640625" bestFit="1" customWidth="1"/>
  </cols>
  <sheetData>
    <row r="1" spans="1:5">
      <c r="A1" t="s">
        <v>6752</v>
      </c>
      <c r="B1" t="s">
        <v>6753</v>
      </c>
      <c r="C1" t="s">
        <v>6754</v>
      </c>
      <c r="D1" t="s">
        <v>6755</v>
      </c>
      <c r="E1" t="s">
        <v>6756</v>
      </c>
    </row>
    <row r="2" spans="1:5">
      <c r="A2" t="s">
        <v>1</v>
      </c>
      <c r="B2" t="s">
        <v>6511</v>
      </c>
      <c r="C2" t="s">
        <v>6667</v>
      </c>
      <c r="D2" t="s">
        <v>6616</v>
      </c>
      <c r="E2" t="s">
        <v>6615</v>
      </c>
    </row>
    <row r="3" spans="1:5">
      <c r="A3" t="s">
        <v>3</v>
      </c>
      <c r="B3" t="s">
        <v>6511</v>
      </c>
      <c r="C3" t="s">
        <v>6668</v>
      </c>
      <c r="D3" t="s">
        <v>6618</v>
      </c>
      <c r="E3" t="s">
        <v>6617</v>
      </c>
    </row>
    <row r="4" spans="1:5">
      <c r="A4" t="s">
        <v>5</v>
      </c>
      <c r="B4" t="s">
        <v>6511</v>
      </c>
      <c r="C4" t="s">
        <v>6669</v>
      </c>
      <c r="D4" t="s">
        <v>6619</v>
      </c>
      <c r="E4" t="s">
        <v>6745</v>
      </c>
    </row>
    <row r="5" spans="1:5">
      <c r="A5" t="s">
        <v>6</v>
      </c>
      <c r="B5" t="s">
        <v>6512</v>
      </c>
      <c r="C5" t="s">
        <v>6670</v>
      </c>
      <c r="D5" t="s">
        <v>6620</v>
      </c>
      <c r="E5" t="s">
        <v>6621</v>
      </c>
    </row>
    <row r="6" spans="1:5">
      <c r="A6" t="s">
        <v>7</v>
      </c>
      <c r="B6" t="s">
        <v>6513</v>
      </c>
      <c r="C6" t="s">
        <v>6671</v>
      </c>
      <c r="D6" t="s">
        <v>6623</v>
      </c>
      <c r="E6" t="s">
        <v>6622</v>
      </c>
    </row>
    <row r="7" spans="1:5">
      <c r="A7" t="s">
        <v>8</v>
      </c>
      <c r="B7" t="s">
        <v>6514</v>
      </c>
      <c r="C7" t="s">
        <v>6672</v>
      </c>
      <c r="D7" t="s">
        <v>6624</v>
      </c>
      <c r="E7" t="s">
        <v>6625</v>
      </c>
    </row>
    <row r="8" spans="1:5">
      <c r="A8" t="s">
        <v>10</v>
      </c>
      <c r="B8" t="s">
        <v>6515</v>
      </c>
      <c r="C8" t="s">
        <v>6673</v>
      </c>
      <c r="D8" t="s">
        <v>6626</v>
      </c>
      <c r="E8" t="s">
        <v>6627</v>
      </c>
    </row>
    <row r="9" spans="1:5">
      <c r="A9" t="s">
        <v>12</v>
      </c>
      <c r="B9" t="s">
        <v>6516</v>
      </c>
      <c r="C9" t="s">
        <v>6674</v>
      </c>
      <c r="D9" t="s">
        <v>6629</v>
      </c>
      <c r="E9" t="s">
        <v>6628</v>
      </c>
    </row>
    <row r="10" spans="1:5">
      <c r="A10" t="s">
        <v>13</v>
      </c>
      <c r="B10" t="s">
        <v>6517</v>
      </c>
      <c r="C10" t="s">
        <v>6675</v>
      </c>
      <c r="D10" t="s">
        <v>6630</v>
      </c>
      <c r="E10" t="s">
        <v>6746</v>
      </c>
    </row>
    <row r="11" spans="1:5">
      <c r="A11" t="s">
        <v>15</v>
      </c>
      <c r="B11" t="s">
        <v>6518</v>
      </c>
      <c r="C11" t="s">
        <v>6676</v>
      </c>
      <c r="D11" t="s">
        <v>6631</v>
      </c>
      <c r="E11" t="s">
        <v>6632</v>
      </c>
    </row>
    <row r="12" spans="1:5">
      <c r="A12" t="s">
        <v>17</v>
      </c>
      <c r="B12" t="s">
        <v>6519</v>
      </c>
      <c r="C12" t="s">
        <v>6677</v>
      </c>
      <c r="D12" t="s">
        <v>6633</v>
      </c>
      <c r="E12" t="s">
        <v>6634</v>
      </c>
    </row>
    <row r="13" spans="1:5">
      <c r="A13" t="s">
        <v>19</v>
      </c>
      <c r="B13" t="s">
        <v>6511</v>
      </c>
      <c r="C13" t="s">
        <v>6678</v>
      </c>
      <c r="D13" t="s">
        <v>6636</v>
      </c>
      <c r="E13" t="s">
        <v>6635</v>
      </c>
    </row>
    <row r="14" spans="1:5">
      <c r="A14" t="s">
        <v>21</v>
      </c>
      <c r="B14" t="s">
        <v>6519</v>
      </c>
      <c r="C14" t="s">
        <v>6679</v>
      </c>
      <c r="D14" t="s">
        <v>6637</v>
      </c>
      <c r="E14" t="s">
        <v>6638</v>
      </c>
    </row>
    <row r="15" spans="1:5">
      <c r="A15" t="s">
        <v>23</v>
      </c>
      <c r="B15" t="s">
        <v>6519</v>
      </c>
      <c r="C15" t="s">
        <v>6680</v>
      </c>
      <c r="D15" t="s">
        <v>6640</v>
      </c>
      <c r="E15" t="s">
        <v>6639</v>
      </c>
    </row>
    <row r="16" spans="1:5">
      <c r="A16" t="s">
        <v>24</v>
      </c>
      <c r="B16" t="s">
        <v>6514</v>
      </c>
      <c r="C16" t="s">
        <v>6681</v>
      </c>
      <c r="D16" t="s">
        <v>6642</v>
      </c>
      <c r="E16" t="s">
        <v>6641</v>
      </c>
    </row>
    <row r="17" spans="1:5">
      <c r="A17" t="s">
        <v>26</v>
      </c>
      <c r="B17" t="s">
        <v>6514</v>
      </c>
      <c r="C17" t="s">
        <v>6682</v>
      </c>
      <c r="D17" t="s">
        <v>6643</v>
      </c>
      <c r="E17" t="s">
        <v>6644</v>
      </c>
    </row>
    <row r="18" spans="1:5">
      <c r="A18" t="s">
        <v>27</v>
      </c>
      <c r="B18" t="s">
        <v>6514</v>
      </c>
      <c r="C18" t="s">
        <v>6683</v>
      </c>
      <c r="D18" t="s">
        <v>6646</v>
      </c>
      <c r="E18" t="s">
        <v>6645</v>
      </c>
    </row>
    <row r="19" spans="1:5">
      <c r="A19" t="s">
        <v>29</v>
      </c>
      <c r="B19" t="s">
        <v>6514</v>
      </c>
      <c r="C19" t="s">
        <v>6684</v>
      </c>
      <c r="D19" t="s">
        <v>6648</v>
      </c>
      <c r="E19" t="s">
        <v>6647</v>
      </c>
    </row>
    <row r="20" spans="1:5">
      <c r="A20" t="s">
        <v>31</v>
      </c>
      <c r="B20" t="s">
        <v>6520</v>
      </c>
      <c r="C20" t="s">
        <v>6685</v>
      </c>
      <c r="D20" t="s">
        <v>6650</v>
      </c>
      <c r="E20" t="s">
        <v>6649</v>
      </c>
    </row>
    <row r="21" spans="1:5">
      <c r="A21" t="s">
        <v>32</v>
      </c>
      <c r="B21" t="s">
        <v>6741</v>
      </c>
      <c r="C21" t="s">
        <v>6686</v>
      </c>
      <c r="D21" t="s">
        <v>6652</v>
      </c>
      <c r="E21" t="s">
        <v>6651</v>
      </c>
    </row>
    <row r="22" spans="1:5">
      <c r="A22" t="s">
        <v>36</v>
      </c>
      <c r="B22" t="s">
        <v>6521</v>
      </c>
      <c r="C22" t="s">
        <v>6687</v>
      </c>
      <c r="D22" t="s">
        <v>6653</v>
      </c>
      <c r="E22" t="s">
        <v>6757</v>
      </c>
    </row>
    <row r="23" spans="1:5">
      <c r="A23" t="s">
        <v>38</v>
      </c>
      <c r="B23" t="s">
        <v>6516</v>
      </c>
      <c r="C23" t="s">
        <v>6688</v>
      </c>
      <c r="D23" t="s">
        <v>6655</v>
      </c>
      <c r="E23" t="s">
        <v>6654</v>
      </c>
    </row>
    <row r="24" spans="1:5">
      <c r="A24" t="s">
        <v>39</v>
      </c>
      <c r="B24" t="s">
        <v>6514</v>
      </c>
      <c r="C24" t="s">
        <v>6689</v>
      </c>
      <c r="D24" t="s">
        <v>6657</v>
      </c>
      <c r="E24" t="s">
        <v>6656</v>
      </c>
    </row>
    <row r="25" spans="1:5">
      <c r="A25" t="s">
        <v>41</v>
      </c>
      <c r="B25" t="s">
        <v>6522</v>
      </c>
      <c r="C25" t="s">
        <v>6690</v>
      </c>
      <c r="D25" t="s">
        <v>6658</v>
      </c>
      <c r="E25" t="s">
        <v>6596</v>
      </c>
    </row>
    <row r="26" spans="1:5">
      <c r="A26" t="s">
        <v>42</v>
      </c>
      <c r="B26" t="s">
        <v>6516</v>
      </c>
      <c r="C26" t="s">
        <v>6691</v>
      </c>
      <c r="D26" t="s">
        <v>6660</v>
      </c>
      <c r="E26" t="s">
        <v>6659</v>
      </c>
    </row>
    <row r="27" spans="1:5">
      <c r="A27" t="s">
        <v>43</v>
      </c>
      <c r="B27" t="s">
        <v>6523</v>
      </c>
      <c r="C27" t="s">
        <v>6692</v>
      </c>
      <c r="D27" t="s">
        <v>6662</v>
      </c>
      <c r="E27" t="s">
        <v>6661</v>
      </c>
    </row>
    <row r="28" spans="1:5">
      <c r="A28" t="s">
        <v>44</v>
      </c>
      <c r="B28" t="s">
        <v>6511</v>
      </c>
      <c r="C28" t="s">
        <v>6693</v>
      </c>
      <c r="D28" t="s">
        <v>6663</v>
      </c>
      <c r="E28" t="s">
        <v>6758</v>
      </c>
    </row>
    <row r="29" spans="1:5">
      <c r="A29" t="s">
        <v>46</v>
      </c>
      <c r="B29" t="s">
        <v>6524</v>
      </c>
      <c r="C29" t="s">
        <v>6694</v>
      </c>
      <c r="D29" t="s">
        <v>6664</v>
      </c>
      <c r="E29" t="s">
        <v>6759</v>
      </c>
    </row>
    <row r="30" spans="1:5">
      <c r="A30" t="s">
        <v>47</v>
      </c>
      <c r="B30" t="s">
        <v>6525</v>
      </c>
      <c r="C30" t="s">
        <v>6695</v>
      </c>
      <c r="D30" t="s">
        <v>6666</v>
      </c>
      <c r="E30" t="s">
        <v>6665</v>
      </c>
    </row>
    <row r="31" spans="1:5">
      <c r="A31" t="s">
        <v>48</v>
      </c>
      <c r="B31" t="s">
        <v>6518</v>
      </c>
      <c r="C31" t="s">
        <v>6696</v>
      </c>
      <c r="D31" t="s">
        <v>6589</v>
      </c>
      <c r="E31" t="s">
        <v>6760</v>
      </c>
    </row>
    <row r="32" spans="1:5">
      <c r="A32" t="s">
        <v>50</v>
      </c>
      <c r="B32" t="s">
        <v>6516</v>
      </c>
      <c r="C32" t="s">
        <v>6697</v>
      </c>
      <c r="D32" t="s">
        <v>6590</v>
      </c>
      <c r="E32" t="s">
        <v>6761</v>
      </c>
    </row>
    <row r="33" spans="1:5">
      <c r="A33" t="s">
        <v>52</v>
      </c>
      <c r="B33" t="s">
        <v>6526</v>
      </c>
      <c r="C33" t="s">
        <v>6698</v>
      </c>
      <c r="D33" t="s">
        <v>6591</v>
      </c>
      <c r="E33" t="s">
        <v>6762</v>
      </c>
    </row>
    <row r="34" spans="1:5">
      <c r="A34" t="s">
        <v>54</v>
      </c>
      <c r="B34" t="s">
        <v>6522</v>
      </c>
      <c r="C34" t="s">
        <v>6699</v>
      </c>
      <c r="D34" t="s">
        <v>6592</v>
      </c>
      <c r="E34" t="s">
        <v>6593</v>
      </c>
    </row>
    <row r="35" spans="1:5">
      <c r="A35" t="s">
        <v>55</v>
      </c>
      <c r="B35" t="s">
        <v>6514</v>
      </c>
      <c r="C35" t="s">
        <v>6700</v>
      </c>
      <c r="D35" t="s">
        <v>6594</v>
      </c>
      <c r="E35" t="s">
        <v>6744</v>
      </c>
    </row>
    <row r="36" spans="1:5">
      <c r="A36" t="s">
        <v>57</v>
      </c>
      <c r="B36" t="s">
        <v>6518</v>
      </c>
      <c r="C36" t="s">
        <v>6701</v>
      </c>
      <c r="D36" t="s">
        <v>6595</v>
      </c>
      <c r="E36" t="s">
        <v>6596</v>
      </c>
    </row>
    <row r="37" spans="1:5">
      <c r="A37" t="s">
        <v>59</v>
      </c>
      <c r="B37" t="s">
        <v>6522</v>
      </c>
      <c r="C37" t="s">
        <v>6702</v>
      </c>
      <c r="D37" t="s">
        <v>6597</v>
      </c>
      <c r="E37" t="s">
        <v>6598</v>
      </c>
    </row>
    <row r="38" spans="1:5">
      <c r="A38" t="s">
        <v>249</v>
      </c>
      <c r="B38" t="s">
        <v>6527</v>
      </c>
      <c r="C38" t="s">
        <v>6703</v>
      </c>
      <c r="D38" t="s">
        <v>6599</v>
      </c>
      <c r="E38" t="s">
        <v>6600</v>
      </c>
    </row>
    <row r="39" spans="1:5">
      <c r="A39" t="s">
        <v>106</v>
      </c>
      <c r="B39" t="s">
        <v>6519</v>
      </c>
      <c r="C39" t="s">
        <v>6704</v>
      </c>
      <c r="D39" t="s">
        <v>6601</v>
      </c>
      <c r="E39" t="s">
        <v>6602</v>
      </c>
    </row>
    <row r="40" spans="1:5">
      <c r="A40" t="s">
        <v>395</v>
      </c>
      <c r="B40" t="s">
        <v>6528</v>
      </c>
      <c r="C40" t="s">
        <v>6705</v>
      </c>
      <c r="D40" t="s">
        <v>6603</v>
      </c>
      <c r="E40" t="s">
        <v>6604</v>
      </c>
    </row>
    <row r="41" spans="1:5">
      <c r="A41" t="s">
        <v>248</v>
      </c>
      <c r="B41" t="s">
        <v>6518</v>
      </c>
      <c r="C41" t="s">
        <v>6706</v>
      </c>
      <c r="D41" t="s">
        <v>6605</v>
      </c>
      <c r="E41" t="s">
        <v>6606</v>
      </c>
    </row>
    <row r="42" spans="1:5">
      <c r="A42" t="s">
        <v>155</v>
      </c>
      <c r="B42" t="s">
        <v>6529</v>
      </c>
      <c r="C42" t="s">
        <v>6707</v>
      </c>
      <c r="D42" t="s">
        <v>6608</v>
      </c>
      <c r="E42" t="s">
        <v>6607</v>
      </c>
    </row>
    <row r="43" spans="1:5">
      <c r="A43" t="s">
        <v>133</v>
      </c>
      <c r="B43" t="s">
        <v>6514</v>
      </c>
      <c r="C43" t="s">
        <v>6708</v>
      </c>
      <c r="D43" t="s">
        <v>6610</v>
      </c>
      <c r="E43" t="s">
        <v>6609</v>
      </c>
    </row>
    <row r="44" spans="1:5">
      <c r="A44" t="s">
        <v>340</v>
      </c>
      <c r="B44" t="s">
        <v>6530</v>
      </c>
      <c r="C44" t="s">
        <v>6709</v>
      </c>
      <c r="D44" t="s">
        <v>6612</v>
      </c>
      <c r="E44" t="s">
        <v>6611</v>
      </c>
    </row>
    <row r="45" spans="1:5">
      <c r="A45" t="s">
        <v>167</v>
      </c>
      <c r="B45" t="s">
        <v>6521</v>
      </c>
      <c r="C45" t="s">
        <v>6710</v>
      </c>
      <c r="D45" t="s">
        <v>6613</v>
      </c>
      <c r="E45" t="s">
        <v>6614</v>
      </c>
    </row>
    <row r="46" spans="1:5">
      <c r="A46" t="s">
        <v>130</v>
      </c>
      <c r="B46" t="s">
        <v>6533</v>
      </c>
      <c r="C46" t="s">
        <v>6711</v>
      </c>
      <c r="D46" t="s">
        <v>6531</v>
      </c>
      <c r="E46" t="s">
        <v>6532</v>
      </c>
    </row>
    <row r="47" spans="1:5">
      <c r="A47" t="s">
        <v>151</v>
      </c>
      <c r="B47" t="s">
        <v>6533</v>
      </c>
      <c r="C47" t="s">
        <v>6712</v>
      </c>
      <c r="D47" t="s">
        <v>6541</v>
      </c>
      <c r="E47" t="s">
        <v>6763</v>
      </c>
    </row>
    <row r="48" spans="1:5">
      <c r="A48" t="s">
        <v>284</v>
      </c>
      <c r="B48" t="s">
        <v>6511</v>
      </c>
      <c r="C48" t="s">
        <v>6713</v>
      </c>
      <c r="D48" t="s">
        <v>6535</v>
      </c>
      <c r="E48" t="s">
        <v>6534</v>
      </c>
    </row>
    <row r="49" spans="1:5">
      <c r="A49" t="s">
        <v>392</v>
      </c>
      <c r="B49" t="s">
        <v>6539</v>
      </c>
      <c r="C49" t="s">
        <v>6714</v>
      </c>
      <c r="D49" t="s">
        <v>6536</v>
      </c>
      <c r="E49" t="s">
        <v>6537</v>
      </c>
    </row>
    <row r="50" spans="1:5">
      <c r="A50" t="s">
        <v>247</v>
      </c>
      <c r="B50" t="s">
        <v>6742</v>
      </c>
      <c r="C50" t="s">
        <v>6715</v>
      </c>
      <c r="D50" t="s">
        <v>6540</v>
      </c>
      <c r="E50" t="s">
        <v>6538</v>
      </c>
    </row>
    <row r="51" spans="1:5">
      <c r="A51" t="s">
        <v>195</v>
      </c>
      <c r="B51" t="s">
        <v>6529</v>
      </c>
      <c r="C51" t="s">
        <v>6716</v>
      </c>
      <c r="D51" t="s">
        <v>6542</v>
      </c>
      <c r="E51" t="s">
        <v>6764</v>
      </c>
    </row>
    <row r="52" spans="1:5">
      <c r="A52" t="s">
        <v>811</v>
      </c>
      <c r="B52" t="s">
        <v>6543</v>
      </c>
      <c r="C52" t="s">
        <v>6717</v>
      </c>
      <c r="D52" t="s">
        <v>6544</v>
      </c>
      <c r="E52" t="s">
        <v>6765</v>
      </c>
    </row>
    <row r="53" spans="1:5">
      <c r="A53" t="s">
        <v>6751</v>
      </c>
      <c r="B53" t="s">
        <v>6545</v>
      </c>
      <c r="C53" t="s">
        <v>6718</v>
      </c>
      <c r="D53" t="s">
        <v>6546</v>
      </c>
      <c r="E53" t="s">
        <v>6547</v>
      </c>
    </row>
    <row r="54" spans="1:5">
      <c r="A54" t="s">
        <v>101</v>
      </c>
      <c r="B54" t="s">
        <v>6514</v>
      </c>
      <c r="C54" t="s">
        <v>6719</v>
      </c>
      <c r="D54" t="s">
        <v>6548</v>
      </c>
      <c r="E54" t="s">
        <v>6549</v>
      </c>
    </row>
    <row r="55" spans="1:5">
      <c r="A55" t="s">
        <v>443</v>
      </c>
      <c r="B55" t="s">
        <v>6551</v>
      </c>
      <c r="C55" t="s">
        <v>6720</v>
      </c>
      <c r="D55" t="s">
        <v>6550</v>
      </c>
      <c r="E55" t="s">
        <v>6552</v>
      </c>
    </row>
    <row r="56" spans="1:5">
      <c r="A56" t="s">
        <v>6449</v>
      </c>
      <c r="B56" t="s">
        <v>6524</v>
      </c>
      <c r="C56" t="s">
        <v>6721</v>
      </c>
      <c r="D56" t="s">
        <v>6553</v>
      </c>
      <c r="E56" t="s">
        <v>6766</v>
      </c>
    </row>
    <row r="57" spans="1:5">
      <c r="A57" t="s">
        <v>6427</v>
      </c>
      <c r="B57" t="s">
        <v>6554</v>
      </c>
      <c r="C57" t="s">
        <v>6722</v>
      </c>
      <c r="D57" t="s">
        <v>6555</v>
      </c>
      <c r="E57" t="s">
        <v>6767</v>
      </c>
    </row>
    <row r="58" spans="1:5">
      <c r="A58" t="s">
        <v>6420</v>
      </c>
      <c r="B58" t="s">
        <v>6556</v>
      </c>
      <c r="C58" t="s">
        <v>6723</v>
      </c>
      <c r="D58" t="s">
        <v>6557</v>
      </c>
      <c r="E58" t="s">
        <v>6768</v>
      </c>
    </row>
    <row r="59" spans="1:5">
      <c r="A59" t="s">
        <v>6421</v>
      </c>
      <c r="B59" t="s">
        <v>6554</v>
      </c>
      <c r="C59" t="s">
        <v>6724</v>
      </c>
      <c r="D59" t="s">
        <v>6558</v>
      </c>
      <c r="E59" t="s">
        <v>6769</v>
      </c>
    </row>
    <row r="60" spans="1:5">
      <c r="A60" t="s">
        <v>6417</v>
      </c>
      <c r="B60" t="s">
        <v>6559</v>
      </c>
      <c r="C60" t="s">
        <v>6725</v>
      </c>
      <c r="D60" t="s">
        <v>6560</v>
      </c>
      <c r="E60" t="s">
        <v>6770</v>
      </c>
    </row>
    <row r="61" spans="1:5">
      <c r="A61" t="s">
        <v>6392</v>
      </c>
      <c r="B61" t="s">
        <v>6528</v>
      </c>
      <c r="C61" t="s">
        <v>6726</v>
      </c>
      <c r="D61" t="s">
        <v>6561</v>
      </c>
      <c r="E61" t="s">
        <v>6771</v>
      </c>
    </row>
    <row r="62" spans="1:5">
      <c r="A62" t="s">
        <v>6393</v>
      </c>
      <c r="B62" t="s">
        <v>6562</v>
      </c>
      <c r="C62" t="s">
        <v>6727</v>
      </c>
      <c r="D62" t="s">
        <v>6563</v>
      </c>
      <c r="E62" t="s">
        <v>6747</v>
      </c>
    </row>
    <row r="63" spans="1:5">
      <c r="A63" t="s">
        <v>6386</v>
      </c>
      <c r="B63" t="s">
        <v>6564</v>
      </c>
      <c r="C63" t="s">
        <v>6728</v>
      </c>
      <c r="D63" t="s">
        <v>6565</v>
      </c>
      <c r="E63" t="s">
        <v>6772</v>
      </c>
    </row>
    <row r="64" spans="1:5">
      <c r="A64" t="s">
        <v>6382</v>
      </c>
      <c r="B64" t="s">
        <v>6566</v>
      </c>
      <c r="C64" t="s">
        <v>6729</v>
      </c>
      <c r="D64" t="s">
        <v>6567</v>
      </c>
      <c r="E64" t="s">
        <v>6773</v>
      </c>
    </row>
    <row r="65" spans="1:5">
      <c r="A65" t="s">
        <v>3633</v>
      </c>
      <c r="B65" t="s">
        <v>6568</v>
      </c>
      <c r="C65" t="s">
        <v>6730</v>
      </c>
      <c r="D65" t="s">
        <v>6569</v>
      </c>
      <c r="E65" t="s">
        <v>6774</v>
      </c>
    </row>
    <row r="66" spans="1:5">
      <c r="A66" t="s">
        <v>6356</v>
      </c>
      <c r="B66" t="s">
        <v>6571</v>
      </c>
      <c r="C66" t="s">
        <v>6731</v>
      </c>
      <c r="D66" t="s">
        <v>6570</v>
      </c>
      <c r="E66" t="s">
        <v>6775</v>
      </c>
    </row>
    <row r="67" spans="1:5">
      <c r="A67" t="s">
        <v>6355</v>
      </c>
      <c r="B67" t="s">
        <v>6573</v>
      </c>
      <c r="C67" t="s">
        <v>6732</v>
      </c>
      <c r="D67" t="s">
        <v>6572</v>
      </c>
      <c r="E67" t="s">
        <v>6776</v>
      </c>
    </row>
    <row r="68" spans="1:5">
      <c r="A68" t="s">
        <v>6357</v>
      </c>
      <c r="B68" t="s">
        <v>6559</v>
      </c>
      <c r="C68" t="s">
        <v>6733</v>
      </c>
      <c r="D68" t="s">
        <v>6574</v>
      </c>
      <c r="E68" t="s">
        <v>6777</v>
      </c>
    </row>
    <row r="69" spans="1:5">
      <c r="A69" t="s">
        <v>6360</v>
      </c>
      <c r="B69" t="s">
        <v>6554</v>
      </c>
      <c r="C69" t="s">
        <v>6734</v>
      </c>
      <c r="D69" t="s">
        <v>6575</v>
      </c>
      <c r="E69" t="s">
        <v>6778</v>
      </c>
    </row>
    <row r="70" spans="1:5">
      <c r="A70" t="s">
        <v>6359</v>
      </c>
      <c r="B70" t="s">
        <v>6576</v>
      </c>
      <c r="C70" t="s">
        <v>6735</v>
      </c>
      <c r="D70" t="s">
        <v>6577</v>
      </c>
    </row>
    <row r="71" spans="1:5">
      <c r="A71" t="s">
        <v>6354</v>
      </c>
      <c r="B71" t="s">
        <v>6580</v>
      </c>
      <c r="C71" t="s">
        <v>6736</v>
      </c>
      <c r="D71" t="s">
        <v>6579</v>
      </c>
      <c r="E71" t="s">
        <v>6578</v>
      </c>
    </row>
    <row r="72" spans="1:5">
      <c r="A72" t="s">
        <v>6352</v>
      </c>
      <c r="B72" t="s">
        <v>6581</v>
      </c>
      <c r="C72" t="s">
        <v>6737</v>
      </c>
      <c r="D72" t="s">
        <v>6582</v>
      </c>
      <c r="E72" t="s">
        <v>6779</v>
      </c>
    </row>
    <row r="73" spans="1:5">
      <c r="A73" t="s">
        <v>5109</v>
      </c>
      <c r="B73" t="s">
        <v>6583</v>
      </c>
      <c r="C73" t="s">
        <v>6738</v>
      </c>
      <c r="D73" t="s">
        <v>6584</v>
      </c>
      <c r="E73" t="s">
        <v>6780</v>
      </c>
    </row>
    <row r="74" spans="1:5">
      <c r="A74" t="s">
        <v>6347</v>
      </c>
      <c r="B74" t="s">
        <v>6554</v>
      </c>
      <c r="C74" t="s">
        <v>6739</v>
      </c>
      <c r="D74" t="s">
        <v>6585</v>
      </c>
      <c r="E74" t="s">
        <v>6586</v>
      </c>
    </row>
    <row r="75" spans="1:5">
      <c r="A75" t="s">
        <v>3942</v>
      </c>
      <c r="B75" t="s">
        <v>6587</v>
      </c>
      <c r="C75" t="s">
        <v>6740</v>
      </c>
      <c r="D75" t="s">
        <v>6588</v>
      </c>
      <c r="E75" t="s">
        <v>6781</v>
      </c>
    </row>
    <row r="76" spans="1:5">
      <c r="B76" t="s">
        <v>6743</v>
      </c>
    </row>
    <row r="77" spans="1:5">
      <c r="B77" t="s">
        <v>6743</v>
      </c>
    </row>
    <row r="78" spans="1:5">
      <c r="B78" t="s">
        <v>6743</v>
      </c>
    </row>
    <row r="79" spans="1:5">
      <c r="B79" t="s">
        <v>6743</v>
      </c>
    </row>
    <row r="80" spans="1:5">
      <c r="B80" t="s">
        <v>6743</v>
      </c>
    </row>
    <row r="81" spans="2:2">
      <c r="B81" t="s">
        <v>6743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AA5238"/>
  <sheetViews>
    <sheetView workbookViewId="0">
      <pane ySplit="1" topLeftCell="A2" activePane="bottomLeft" state="frozen"/>
      <selection activeCell="A2" sqref="A2"/>
      <selection pane="bottomLeft" activeCell="A2" sqref="A2"/>
    </sheetView>
  </sheetViews>
  <sheetFormatPr baseColWidth="10" defaultRowHeight="15" x14ac:dyDescent="0"/>
  <cols>
    <col min="3" max="5" width="10.83203125" style="28"/>
    <col min="6" max="6" width="10.83203125" style="28" customWidth="1"/>
    <col min="7" max="7" width="37" customWidth="1"/>
    <col min="8" max="8" width="16.5" customWidth="1"/>
    <col min="9" max="9" width="14" customWidth="1"/>
    <col min="10" max="10" width="15.33203125" customWidth="1"/>
    <col min="11" max="14" width="10.83203125" style="28" customWidth="1"/>
    <col min="15" max="15" width="11.6640625" style="28" customWidth="1"/>
    <col min="16" max="19" width="10.83203125" style="28"/>
    <col min="20" max="20" width="20.33203125" style="28" bestFit="1" customWidth="1"/>
    <col min="21" max="21" width="17.83203125" style="28" bestFit="1" customWidth="1"/>
    <col min="22" max="22" width="19.1640625" style="28" bestFit="1" customWidth="1"/>
    <col min="25" max="25" width="12.1640625" bestFit="1" customWidth="1"/>
  </cols>
  <sheetData>
    <row r="1" spans="1:27">
      <c r="A1" s="23" t="s">
        <v>6802</v>
      </c>
      <c r="B1" t="s">
        <v>6873</v>
      </c>
      <c r="C1" s="28" t="s">
        <v>6872</v>
      </c>
      <c r="D1" s="28" t="s">
        <v>6870</v>
      </c>
      <c r="E1" s="28" t="s">
        <v>6869</v>
      </c>
      <c r="F1" s="28" t="s">
        <v>6874</v>
      </c>
      <c r="G1" s="24" t="s">
        <v>6803</v>
      </c>
      <c r="H1" t="s">
        <v>6903</v>
      </c>
      <c r="I1" t="s">
        <v>6904</v>
      </c>
      <c r="J1" t="s">
        <v>6905</v>
      </c>
      <c r="K1" s="28" t="s">
        <v>6804</v>
      </c>
      <c r="L1" s="28" t="s">
        <v>6871</v>
      </c>
      <c r="M1" s="28" t="s">
        <v>6876</v>
      </c>
      <c r="N1" s="28" t="s">
        <v>6875</v>
      </c>
      <c r="O1" s="28" t="s">
        <v>6877</v>
      </c>
      <c r="P1" s="28" t="s">
        <v>6900</v>
      </c>
      <c r="Q1" s="28" t="s">
        <v>6902</v>
      </c>
      <c r="R1" s="28" t="s">
        <v>6901</v>
      </c>
      <c r="S1" s="28" t="s">
        <v>6906</v>
      </c>
      <c r="T1" s="28" t="s">
        <v>6907</v>
      </c>
      <c r="U1" s="28" t="s">
        <v>6908</v>
      </c>
      <c r="V1" s="28" t="s">
        <v>6909</v>
      </c>
      <c r="X1" s="39" t="s">
        <v>7034</v>
      </c>
    </row>
    <row r="2" spans="1:27">
      <c r="A2" s="23">
        <v>1</v>
      </c>
      <c r="B2" s="25" t="s">
        <v>0</v>
      </c>
      <c r="C2" s="28">
        <v>18</v>
      </c>
      <c r="D2" s="29">
        <v>12</v>
      </c>
      <c r="E2" s="28">
        <v>2009</v>
      </c>
      <c r="F2" s="31">
        <f>DATE(E2,D2,C2)</f>
        <v>40165</v>
      </c>
      <c r="G2" s="24" t="s">
        <v>1</v>
      </c>
      <c r="H2" s="2">
        <v>425000000</v>
      </c>
      <c r="I2" s="2">
        <v>760507625</v>
      </c>
      <c r="J2" s="2">
        <v>2783918982</v>
      </c>
      <c r="K2" s="28" t="str">
        <f>IF(J2=0,1,"")</f>
        <v/>
      </c>
      <c r="L2" s="28" t="str">
        <f>IF(E2&gt;2016,1,"")</f>
        <v/>
      </c>
      <c r="M2" s="28" t="s">
        <v>1</v>
      </c>
      <c r="N2" s="28" t="str">
        <f>IF(COUNTIF($M$2:$M$5233,M2)&gt;1,1,"")</f>
        <v/>
      </c>
      <c r="O2" s="28" t="str">
        <f>IF(N2=1,M2&amp;" ("&amp;E2&amp;")",M2)</f>
        <v>Avatar</v>
      </c>
      <c r="P2" s="36">
        <f>INDEX(cpi!$A$1:$M$105,MATCH('Inflation adjust calc'!$E2,cpi!$A:$A,0),MATCH('Inflation adjust calc'!$D2,cpi!$1:$1,0))</f>
        <v>215.94900000000001</v>
      </c>
      <c r="Q2" s="36">
        <f>cpi!$I$2</f>
        <v>240.85300000000001</v>
      </c>
      <c r="R2" s="36">
        <f>Q2/P2</f>
        <v>1.1153235254620304</v>
      </c>
      <c r="S2" s="28" t="str">
        <f>IF(ISERROR(R2),1,"")</f>
        <v/>
      </c>
      <c r="T2" s="37">
        <f>H2*$R2</f>
        <v>474012498.32136291</v>
      </c>
      <c r="U2" s="37">
        <f t="shared" ref="U2:V2" si="0">I2*$R2</f>
        <v>848212045.45575571</v>
      </c>
      <c r="V2" s="37">
        <f t="shared" si="0"/>
        <v>3104970333.6049066</v>
      </c>
      <c r="AA2" s="2"/>
    </row>
    <row r="3" spans="1:27">
      <c r="A3" s="23">
        <v>2</v>
      </c>
      <c r="B3" s="3" t="s">
        <v>2</v>
      </c>
      <c r="C3" s="28">
        <v>18</v>
      </c>
      <c r="D3" s="29">
        <v>12</v>
      </c>
      <c r="E3" s="28">
        <v>2015</v>
      </c>
      <c r="F3" s="31">
        <f>DATE(E3,D3,C3)</f>
        <v>42356</v>
      </c>
      <c r="G3" s="24" t="s">
        <v>3</v>
      </c>
      <c r="H3" s="2">
        <v>306000000</v>
      </c>
      <c r="I3" s="2">
        <v>936662225</v>
      </c>
      <c r="J3" s="2">
        <v>2058662225</v>
      </c>
      <c r="K3" s="28" t="str">
        <f t="shared" ref="K3:K66" si="1">IF(J3=0,1,"")</f>
        <v/>
      </c>
      <c r="L3" s="28" t="str">
        <f t="shared" ref="L3:L66" si="2">IF(E3&gt;2016,1,"")</f>
        <v/>
      </c>
      <c r="M3" s="28" t="s">
        <v>3</v>
      </c>
      <c r="N3" s="28" t="str">
        <f t="shared" ref="N3:N66" si="3">IF(COUNTIF($M$2:$M$5233,M3)&gt;1,1,"")</f>
        <v/>
      </c>
      <c r="O3" s="28" t="str">
        <f>IF(N3=1,M3&amp;" ("&amp;E3&amp;")",M3)</f>
        <v>Star Wars Ep. VII: The Force Awakens</v>
      </c>
      <c r="P3" s="36">
        <f>INDEX(cpi!$A$1:$M$105,MATCH('Inflation adjust calc'!$E3,cpi!$A:$A,0),MATCH('Inflation adjust calc'!$D3,cpi!$1:$1,0))</f>
        <v>236.52500000000001</v>
      </c>
      <c r="Q3" s="36">
        <f>cpi!$I$2</f>
        <v>240.85300000000001</v>
      </c>
      <c r="R3" s="36">
        <f t="shared" ref="R3:R17" si="4">Q3/P3</f>
        <v>1.0182982771377234</v>
      </c>
      <c r="S3" s="28" t="str">
        <f t="shared" ref="S3:S66" si="5">IF(ISERROR(R3),1,"")</f>
        <v/>
      </c>
      <c r="T3" s="37">
        <f t="shared" ref="T3:T66" si="6">H3*$R3</f>
        <v>311599272.80414337</v>
      </c>
      <c r="U3" s="37">
        <f t="shared" ref="U3:U66" si="7">I3*$R3</f>
        <v>953801529.97748661</v>
      </c>
      <c r="V3" s="37">
        <f t="shared" ref="V3:V66" si="8">J3*$R3</f>
        <v>2096332196.9260123</v>
      </c>
    </row>
    <row r="4" spans="1:27">
      <c r="A4" s="23">
        <v>3</v>
      </c>
      <c r="B4" s="3" t="s">
        <v>4</v>
      </c>
      <c r="C4" s="28">
        <v>24</v>
      </c>
      <c r="D4" s="29">
        <v>5</v>
      </c>
      <c r="E4" s="28">
        <v>2007</v>
      </c>
      <c r="F4" s="31">
        <f>DATE(E4,D4,C4)</f>
        <v>39226</v>
      </c>
      <c r="G4" s="24" t="s">
        <v>5</v>
      </c>
      <c r="H4" s="2">
        <v>300000000</v>
      </c>
      <c r="I4" s="2">
        <v>309420425</v>
      </c>
      <c r="J4" s="2">
        <v>963420425</v>
      </c>
      <c r="K4" s="28" t="str">
        <f t="shared" si="1"/>
        <v/>
      </c>
      <c r="L4" s="28" t="str">
        <f t="shared" si="2"/>
        <v/>
      </c>
      <c r="M4" s="28" t="s">
        <v>5</v>
      </c>
      <c r="N4" s="28" t="str">
        <f t="shared" si="3"/>
        <v/>
      </c>
      <c r="O4" s="28" t="str">
        <f>IF(N4=1,M4&amp;" ("&amp;E4&amp;")",M4)</f>
        <v>Pirates of the Caribbean: At World's End</v>
      </c>
      <c r="P4" s="36">
        <f>INDEX(cpi!$A$1:$M$105,MATCH('Inflation adjust calc'!$E4,cpi!$A:$A,0),MATCH('Inflation adjust calc'!$D4,cpi!$1:$1,0))</f>
        <v>207.94900000000001</v>
      </c>
      <c r="Q4" s="36">
        <f>cpi!$I$2</f>
        <v>240.85300000000001</v>
      </c>
      <c r="R4" s="36">
        <f t="shared" si="4"/>
        <v>1.1582311047420282</v>
      </c>
      <c r="S4" s="28" t="str">
        <f t="shared" si="5"/>
        <v/>
      </c>
      <c r="T4" s="37">
        <f t="shared" si="6"/>
        <v>347469331.42260844</v>
      </c>
      <c r="U4" s="37">
        <f t="shared" si="7"/>
        <v>358380360.67749786</v>
      </c>
      <c r="V4" s="37">
        <f t="shared" si="8"/>
        <v>1115863503.1787844</v>
      </c>
    </row>
    <row r="5" spans="1:27">
      <c r="A5" s="23">
        <v>4</v>
      </c>
      <c r="B5" s="3">
        <v>42166</v>
      </c>
      <c r="C5" s="28">
        <v>6</v>
      </c>
      <c r="D5" s="29">
        <v>11</v>
      </c>
      <c r="E5" s="28">
        <v>2015</v>
      </c>
      <c r="F5" s="31">
        <f>DATE(E5,D5,C5)</f>
        <v>42314</v>
      </c>
      <c r="G5" s="24" t="s">
        <v>6</v>
      </c>
      <c r="H5" s="2">
        <v>300000000</v>
      </c>
      <c r="I5" s="2">
        <v>200074175</v>
      </c>
      <c r="J5" s="2">
        <v>879620923</v>
      </c>
      <c r="K5" s="28" t="str">
        <f t="shared" si="1"/>
        <v/>
      </c>
      <c r="L5" s="28" t="str">
        <f t="shared" si="2"/>
        <v/>
      </c>
      <c r="M5" s="28" t="s">
        <v>6</v>
      </c>
      <c r="N5" s="28" t="str">
        <f t="shared" si="3"/>
        <v/>
      </c>
      <c r="O5" s="28" t="str">
        <f>IF(N5=1,M5&amp;" ("&amp;E5&amp;")",M5)</f>
        <v>Spectre</v>
      </c>
      <c r="P5" s="36">
        <f>INDEX(cpi!$A$1:$M$105,MATCH('Inflation adjust calc'!$E5,cpi!$A:$A,0),MATCH('Inflation adjust calc'!$D5,cpi!$1:$1,0))</f>
        <v>237.33600000000001</v>
      </c>
      <c r="Q5" s="36">
        <f>cpi!$I$2</f>
        <v>240.85300000000001</v>
      </c>
      <c r="R5" s="36">
        <f t="shared" si="4"/>
        <v>1.014818653722992</v>
      </c>
      <c r="S5" s="28" t="str">
        <f t="shared" si="5"/>
        <v/>
      </c>
      <c r="T5" s="37">
        <f t="shared" si="6"/>
        <v>304445596.11689758</v>
      </c>
      <c r="U5" s="37">
        <f t="shared" si="7"/>
        <v>203039004.91823828</v>
      </c>
      <c r="V5" s="37">
        <f t="shared" si="8"/>
        <v>892655720.8654356</v>
      </c>
    </row>
    <row r="6" spans="1:27">
      <c r="A6" s="23">
        <v>5</v>
      </c>
      <c r="B6" s="3" t="s">
        <v>9</v>
      </c>
      <c r="C6" s="28">
        <v>20</v>
      </c>
      <c r="D6" s="29">
        <v>7</v>
      </c>
      <c r="E6" s="28">
        <v>2012</v>
      </c>
      <c r="F6" s="31">
        <f>DATE(E6,D6,C6)</f>
        <v>41110</v>
      </c>
      <c r="G6" s="24" t="s">
        <v>10</v>
      </c>
      <c r="H6" s="2">
        <v>275000000</v>
      </c>
      <c r="I6" s="2">
        <v>448139099</v>
      </c>
      <c r="J6" s="2">
        <v>1084439099</v>
      </c>
      <c r="K6" s="28" t="str">
        <f t="shared" si="1"/>
        <v/>
      </c>
      <c r="L6" s="28" t="str">
        <f t="shared" si="2"/>
        <v/>
      </c>
      <c r="M6" s="28" t="s">
        <v>10</v>
      </c>
      <c r="N6" s="28" t="str">
        <f t="shared" si="3"/>
        <v/>
      </c>
      <c r="O6" s="28" t="str">
        <f>IF(N6=1,M6&amp;" ("&amp;E6&amp;")",M6)</f>
        <v>The Dark Knight Rises</v>
      </c>
      <c r="P6" s="36">
        <f>INDEX(cpi!$A$1:$M$105,MATCH('Inflation adjust calc'!$E6,cpi!$A:$A,0),MATCH('Inflation adjust calc'!$D6,cpi!$1:$1,0))</f>
        <v>229.10400000000001</v>
      </c>
      <c r="Q6" s="36">
        <f>cpi!$I$2</f>
        <v>240.85300000000001</v>
      </c>
      <c r="R6" s="36">
        <f t="shared" si="4"/>
        <v>1.0512823870382009</v>
      </c>
      <c r="S6" s="28" t="str">
        <f t="shared" si="5"/>
        <v/>
      </c>
      <c r="T6" s="37">
        <f t="shared" si="6"/>
        <v>289102656.43550521</v>
      </c>
      <c r="U6" s="37">
        <f t="shared" si="7"/>
        <v>471120741.72186863</v>
      </c>
      <c r="V6" s="37">
        <f t="shared" si="8"/>
        <v>1140051724.5942757</v>
      </c>
    </row>
    <row r="7" spans="1:27">
      <c r="A7" s="23">
        <v>6</v>
      </c>
      <c r="B7" s="3">
        <v>41312</v>
      </c>
      <c r="C7" s="28">
        <v>2</v>
      </c>
      <c r="D7" s="29">
        <v>7</v>
      </c>
      <c r="E7" s="28">
        <v>2013</v>
      </c>
      <c r="F7" s="31">
        <f>DATE(E7,D7,C7)</f>
        <v>41457</v>
      </c>
      <c r="G7" s="24" t="s">
        <v>7</v>
      </c>
      <c r="H7" s="2">
        <v>275000000</v>
      </c>
      <c r="I7" s="2">
        <v>89302115</v>
      </c>
      <c r="J7" s="2">
        <v>260002115</v>
      </c>
      <c r="K7" s="28" t="str">
        <f t="shared" si="1"/>
        <v/>
      </c>
      <c r="L7" s="28" t="str">
        <f t="shared" si="2"/>
        <v/>
      </c>
      <c r="M7" s="28" t="s">
        <v>7</v>
      </c>
      <c r="N7" s="28" t="str">
        <f t="shared" si="3"/>
        <v/>
      </c>
      <c r="O7" s="28" t="str">
        <f>IF(N7=1,M7&amp;" ("&amp;E7&amp;")",M7)</f>
        <v>The Lone Ranger</v>
      </c>
      <c r="P7" s="36">
        <f>INDEX(cpi!$A$1:$M$105,MATCH('Inflation adjust calc'!$E7,cpi!$A:$A,0),MATCH('Inflation adjust calc'!$D7,cpi!$1:$1,0))</f>
        <v>233.596</v>
      </c>
      <c r="Q7" s="36">
        <f>cpi!$I$2</f>
        <v>240.85300000000001</v>
      </c>
      <c r="R7" s="36">
        <f t="shared" si="4"/>
        <v>1.0310664566174079</v>
      </c>
      <c r="S7" s="28" t="str">
        <f t="shared" si="5"/>
        <v/>
      </c>
      <c r="T7" s="37">
        <f t="shared" si="6"/>
        <v>283543275.5697872</v>
      </c>
      <c r="U7" s="37">
        <f t="shared" si="7"/>
        <v>92076415.281490266</v>
      </c>
      <c r="V7" s="37">
        <f t="shared" si="8"/>
        <v>268079459.42608181</v>
      </c>
    </row>
    <row r="8" spans="1:27">
      <c r="A8" s="23">
        <v>7</v>
      </c>
      <c r="B8" s="3">
        <v>41155</v>
      </c>
      <c r="C8" s="28">
        <v>9</v>
      </c>
      <c r="D8" s="29">
        <v>3</v>
      </c>
      <c r="E8" s="28">
        <v>2012</v>
      </c>
      <c r="F8" s="31">
        <f>DATE(E8,D8,C8)</f>
        <v>40977</v>
      </c>
      <c r="G8" s="24" t="s">
        <v>8</v>
      </c>
      <c r="H8" s="2">
        <v>275000000</v>
      </c>
      <c r="I8" s="2">
        <v>73058679</v>
      </c>
      <c r="J8" s="2">
        <v>282778100</v>
      </c>
      <c r="K8" s="28" t="str">
        <f t="shared" si="1"/>
        <v/>
      </c>
      <c r="L8" s="28" t="str">
        <f t="shared" si="2"/>
        <v/>
      </c>
      <c r="M8" s="28" t="s">
        <v>8</v>
      </c>
      <c r="N8" s="28" t="str">
        <f t="shared" si="3"/>
        <v/>
      </c>
      <c r="O8" s="28" t="str">
        <f>IF(N8=1,M8&amp;" ("&amp;E8&amp;")",M8)</f>
        <v>John Carter</v>
      </c>
      <c r="P8" s="36">
        <f>INDEX(cpi!$A$1:$M$105,MATCH('Inflation adjust calc'!$E8,cpi!$A:$A,0),MATCH('Inflation adjust calc'!$D8,cpi!$1:$1,0))</f>
        <v>229.392</v>
      </c>
      <c r="Q8" s="36">
        <f>cpi!$I$2</f>
        <v>240.85300000000001</v>
      </c>
      <c r="R8" s="36">
        <f t="shared" si="4"/>
        <v>1.0499625095905698</v>
      </c>
      <c r="S8" s="28" t="str">
        <f t="shared" si="5"/>
        <v/>
      </c>
      <c r="T8" s="37">
        <f t="shared" si="6"/>
        <v>288739690.13740671</v>
      </c>
      <c r="U8" s="37">
        <f t="shared" si="7"/>
        <v>76708873.950211868</v>
      </c>
      <c r="V8" s="37">
        <f t="shared" si="8"/>
        <v>296906403.53325313</v>
      </c>
    </row>
    <row r="9" spans="1:27">
      <c r="A9" s="23">
        <v>8</v>
      </c>
      <c r="B9" s="3" t="s">
        <v>11</v>
      </c>
      <c r="C9" s="28">
        <v>24</v>
      </c>
      <c r="D9" s="29">
        <v>11</v>
      </c>
      <c r="E9" s="28">
        <v>2010</v>
      </c>
      <c r="F9" s="31">
        <f>DATE(E9,D9,C9)</f>
        <v>40506</v>
      </c>
      <c r="G9" s="24" t="s">
        <v>12</v>
      </c>
      <c r="H9" s="2">
        <v>260000000</v>
      </c>
      <c r="I9" s="2">
        <v>200821936</v>
      </c>
      <c r="J9" s="2">
        <v>586581936</v>
      </c>
      <c r="K9" s="28" t="str">
        <f t="shared" si="1"/>
        <v/>
      </c>
      <c r="L9" s="28" t="str">
        <f t="shared" si="2"/>
        <v/>
      </c>
      <c r="M9" s="28" t="s">
        <v>12</v>
      </c>
      <c r="N9" s="28" t="str">
        <f t="shared" si="3"/>
        <v/>
      </c>
      <c r="O9" s="28" t="str">
        <f>IF(N9=1,M9&amp;" ("&amp;E9&amp;")",M9)</f>
        <v>Tangled</v>
      </c>
      <c r="P9" s="36">
        <f>INDEX(cpi!$A$1:$M$105,MATCH('Inflation adjust calc'!$E9,cpi!$A:$A,0),MATCH('Inflation adjust calc'!$D9,cpi!$1:$1,0))</f>
        <v>218.803</v>
      </c>
      <c r="Q9" s="36">
        <f>cpi!$I$2</f>
        <v>240.85300000000001</v>
      </c>
      <c r="R9" s="36">
        <f t="shared" si="4"/>
        <v>1.1007755835157653</v>
      </c>
      <c r="S9" s="28" t="str">
        <f t="shared" si="5"/>
        <v/>
      </c>
      <c r="T9" s="37">
        <f t="shared" si="6"/>
        <v>286201651.71409899</v>
      </c>
      <c r="U9" s="37">
        <f t="shared" si="7"/>
        <v>221059883.78316566</v>
      </c>
      <c r="V9" s="37">
        <f t="shared" si="8"/>
        <v>645695072.8802073</v>
      </c>
    </row>
    <row r="10" spans="1:27">
      <c r="A10" s="23">
        <v>9</v>
      </c>
      <c r="B10" s="3">
        <v>39177</v>
      </c>
      <c r="C10" s="28">
        <v>4</v>
      </c>
      <c r="D10" s="29">
        <v>5</v>
      </c>
      <c r="E10" s="28">
        <v>2007</v>
      </c>
      <c r="F10" s="31">
        <f>DATE(E10,D10,C10)</f>
        <v>39206</v>
      </c>
      <c r="G10" s="24" t="s">
        <v>13</v>
      </c>
      <c r="H10" s="2">
        <v>258000000</v>
      </c>
      <c r="I10" s="2">
        <v>336530303</v>
      </c>
      <c r="J10" s="2">
        <v>890875303</v>
      </c>
      <c r="K10" s="28" t="str">
        <f t="shared" si="1"/>
        <v/>
      </c>
      <c r="L10" s="28" t="str">
        <f t="shared" si="2"/>
        <v/>
      </c>
      <c r="M10" s="28" t="s">
        <v>13</v>
      </c>
      <c r="N10" s="28" t="str">
        <f t="shared" si="3"/>
        <v/>
      </c>
      <c r="O10" s="28" t="str">
        <f>IF(N10=1,M10&amp;" ("&amp;E10&amp;")",M10)</f>
        <v>Spider-Man 3</v>
      </c>
      <c r="P10" s="36">
        <f>INDEX(cpi!$A$1:$M$105,MATCH('Inflation adjust calc'!$E10,cpi!$A:$A,0),MATCH('Inflation adjust calc'!$D10,cpi!$1:$1,0))</f>
        <v>207.94900000000001</v>
      </c>
      <c r="Q10" s="36">
        <f>cpi!$I$2</f>
        <v>240.85300000000001</v>
      </c>
      <c r="R10" s="36">
        <f t="shared" si="4"/>
        <v>1.1582311047420282</v>
      </c>
      <c r="S10" s="28" t="str">
        <f t="shared" si="5"/>
        <v/>
      </c>
      <c r="T10" s="37">
        <f t="shared" si="6"/>
        <v>298823625.02344328</v>
      </c>
      <c r="U10" s="37">
        <f t="shared" si="7"/>
        <v>389779864.62285948</v>
      </c>
      <c r="V10" s="37">
        <f t="shared" si="8"/>
        <v>1031839486.3810791</v>
      </c>
    </row>
    <row r="11" spans="1:27">
      <c r="A11" s="23">
        <v>10</v>
      </c>
      <c r="B11" s="3">
        <v>42009</v>
      </c>
      <c r="C11" s="28">
        <v>1</v>
      </c>
      <c r="D11" s="29">
        <v>5</v>
      </c>
      <c r="E11" s="28">
        <v>2015</v>
      </c>
      <c r="F11" s="31">
        <f>DATE(E11,D11,C11)</f>
        <v>42125</v>
      </c>
      <c r="G11" s="24" t="s">
        <v>24</v>
      </c>
      <c r="H11" s="2">
        <v>250000000</v>
      </c>
      <c r="I11" s="2">
        <v>459005868</v>
      </c>
      <c r="J11" s="2">
        <v>1404705868</v>
      </c>
      <c r="K11" s="28" t="str">
        <f t="shared" si="1"/>
        <v/>
      </c>
      <c r="L11" s="28" t="str">
        <f t="shared" si="2"/>
        <v/>
      </c>
      <c r="M11" s="28" t="s">
        <v>24</v>
      </c>
      <c r="N11" s="28" t="str">
        <f t="shared" si="3"/>
        <v/>
      </c>
      <c r="O11" s="28" t="str">
        <f>IF(N11=1,M11&amp;" ("&amp;E11&amp;")",M11)</f>
        <v>Avengers: Age of Ultron</v>
      </c>
      <c r="P11" s="36">
        <f>INDEX(cpi!$A$1:$M$105,MATCH('Inflation adjust calc'!$E11,cpi!$A:$A,0),MATCH('Inflation adjust calc'!$D11,cpi!$1:$1,0))</f>
        <v>237.80500000000001</v>
      </c>
      <c r="Q11" s="36">
        <f>cpi!$I$2</f>
        <v>240.85300000000001</v>
      </c>
      <c r="R11" s="36">
        <f t="shared" si="4"/>
        <v>1.0128172241962954</v>
      </c>
      <c r="S11" s="28" t="str">
        <f t="shared" si="5"/>
        <v/>
      </c>
      <c r="T11" s="37">
        <f t="shared" si="6"/>
        <v>253204306.04907385</v>
      </c>
      <c r="U11" s="37">
        <f t="shared" si="7"/>
        <v>464889049.11757118</v>
      </c>
      <c r="V11" s="37">
        <f t="shared" si="8"/>
        <v>1422710298.0400078</v>
      </c>
    </row>
    <row r="12" spans="1:27">
      <c r="A12" s="23">
        <v>11</v>
      </c>
      <c r="B12" s="3">
        <v>42526</v>
      </c>
      <c r="C12" s="28">
        <v>6</v>
      </c>
      <c r="D12" s="29">
        <v>5</v>
      </c>
      <c r="E12" s="28">
        <v>2016</v>
      </c>
      <c r="F12" s="31">
        <f>DATE(E12,D12,C12)</f>
        <v>42496</v>
      </c>
      <c r="G12" s="24" t="s">
        <v>27</v>
      </c>
      <c r="H12" s="2">
        <v>250000000</v>
      </c>
      <c r="I12" s="2">
        <v>408084349</v>
      </c>
      <c r="J12" s="2">
        <v>1151684349</v>
      </c>
      <c r="K12" s="28" t="str">
        <f t="shared" si="1"/>
        <v/>
      </c>
      <c r="L12" s="28" t="str">
        <f t="shared" si="2"/>
        <v/>
      </c>
      <c r="M12" s="28" t="s">
        <v>27</v>
      </c>
      <c r="N12" s="28" t="str">
        <f t="shared" si="3"/>
        <v/>
      </c>
      <c r="O12" s="28" t="str">
        <f>IF(N12=1,M12&amp;" ("&amp;E12&amp;")",M12)</f>
        <v>Captain America: Civil War</v>
      </c>
      <c r="P12" s="36">
        <f>INDEX(cpi!$A$1:$M$105,MATCH('Inflation adjust calc'!$E12,cpi!$A:$A,0),MATCH('Inflation adjust calc'!$D12,cpi!$1:$1,0))</f>
        <v>240.23599999999999</v>
      </c>
      <c r="Q12" s="36">
        <f>cpi!$I$2</f>
        <v>240.85300000000001</v>
      </c>
      <c r="R12" s="36">
        <f t="shared" si="4"/>
        <v>1.0025683078306333</v>
      </c>
      <c r="S12" s="28" t="str">
        <f t="shared" si="5"/>
        <v/>
      </c>
      <c r="T12" s="37">
        <f t="shared" si="6"/>
        <v>250642076.95765832</v>
      </c>
      <c r="U12" s="37">
        <f t="shared" si="7"/>
        <v>409132435.22909558</v>
      </c>
      <c r="V12" s="37">
        <f t="shared" si="8"/>
        <v>1154642228.9319546</v>
      </c>
    </row>
    <row r="13" spans="1:27">
      <c r="A13" s="23">
        <v>12</v>
      </c>
      <c r="B13" s="3" t="s">
        <v>25</v>
      </c>
      <c r="C13" s="28">
        <v>25</v>
      </c>
      <c r="D13" s="29">
        <v>3</v>
      </c>
      <c r="E13" s="28">
        <v>2016</v>
      </c>
      <c r="F13" s="31">
        <f>DATE(E13,D13,C13)</f>
        <v>42454</v>
      </c>
      <c r="G13" s="24" t="s">
        <v>26</v>
      </c>
      <c r="H13" s="2">
        <v>250000000</v>
      </c>
      <c r="I13" s="2">
        <v>330360194</v>
      </c>
      <c r="J13" s="2">
        <v>868160194</v>
      </c>
      <c r="K13" s="28" t="str">
        <f t="shared" si="1"/>
        <v/>
      </c>
      <c r="L13" s="28" t="str">
        <f t="shared" si="2"/>
        <v/>
      </c>
      <c r="M13" s="28" t="s">
        <v>26</v>
      </c>
      <c r="N13" s="28" t="str">
        <f t="shared" si="3"/>
        <v/>
      </c>
      <c r="O13" s="28" t="str">
        <f>IF(N13=1,M13&amp;" ("&amp;E13&amp;")",M13)</f>
        <v>Batman v Superman: Dawn of Justice</v>
      </c>
      <c r="P13" s="36">
        <f>INDEX(cpi!$A$1:$M$105,MATCH('Inflation adjust calc'!$E13,cpi!$A:$A,0),MATCH('Inflation adjust calc'!$D13,cpi!$1:$1,0))</f>
        <v>238.13200000000001</v>
      </c>
      <c r="Q13" s="36">
        <f>cpi!$I$2</f>
        <v>240.85300000000001</v>
      </c>
      <c r="R13" s="36">
        <f t="shared" si="4"/>
        <v>1.0114264357583189</v>
      </c>
      <c r="S13" s="28" t="str">
        <f t="shared" si="5"/>
        <v/>
      </c>
      <c r="T13" s="37">
        <f t="shared" si="6"/>
        <v>252856608.93957973</v>
      </c>
      <c r="U13" s="37">
        <f t="shared" si="7"/>
        <v>334135033.5338468</v>
      </c>
      <c r="V13" s="37">
        <f t="shared" si="8"/>
        <v>878080170.68467069</v>
      </c>
    </row>
    <row r="14" spans="1:27">
      <c r="A14" s="23">
        <v>13</v>
      </c>
      <c r="B14" s="3" t="s">
        <v>16</v>
      </c>
      <c r="C14" s="28">
        <v>14</v>
      </c>
      <c r="D14" s="29">
        <v>12</v>
      </c>
      <c r="E14" s="28">
        <v>2012</v>
      </c>
      <c r="F14" s="31">
        <f>DATE(E14,D14,C14)</f>
        <v>41257</v>
      </c>
      <c r="G14" s="24" t="s">
        <v>17</v>
      </c>
      <c r="H14" s="2">
        <v>250000000</v>
      </c>
      <c r="I14" s="2">
        <v>303003568</v>
      </c>
      <c r="J14" s="2">
        <v>1017003568</v>
      </c>
      <c r="K14" s="28" t="str">
        <f t="shared" si="1"/>
        <v/>
      </c>
      <c r="L14" s="28" t="str">
        <f t="shared" si="2"/>
        <v/>
      </c>
      <c r="M14" s="28" t="s">
        <v>17</v>
      </c>
      <c r="N14" s="28" t="str">
        <f t="shared" si="3"/>
        <v/>
      </c>
      <c r="O14" s="28" t="str">
        <f>IF(N14=1,M14&amp;" ("&amp;E14&amp;")",M14)</f>
        <v>The Hobbit: An Unexpected Journey</v>
      </c>
      <c r="P14" s="36">
        <f>INDEX(cpi!$A$1:$M$105,MATCH('Inflation adjust calc'!$E14,cpi!$A:$A,0),MATCH('Inflation adjust calc'!$D14,cpi!$1:$1,0))</f>
        <v>229.601</v>
      </c>
      <c r="Q14" s="36">
        <f>cpi!$I$2</f>
        <v>240.85300000000001</v>
      </c>
      <c r="R14" s="36">
        <f t="shared" si="4"/>
        <v>1.0490067551970592</v>
      </c>
      <c r="S14" s="28" t="str">
        <f t="shared" si="5"/>
        <v/>
      </c>
      <c r="T14" s="37">
        <f t="shared" si="6"/>
        <v>262251688.79926482</v>
      </c>
      <c r="U14" s="37">
        <f t="shared" si="7"/>
        <v>317852789.68081146</v>
      </c>
      <c r="V14" s="37">
        <f t="shared" si="8"/>
        <v>1066843612.8915118</v>
      </c>
    </row>
    <row r="15" spans="1:27">
      <c r="A15" s="23">
        <v>14</v>
      </c>
      <c r="B15" s="3" t="s">
        <v>14</v>
      </c>
      <c r="C15" s="28">
        <v>15</v>
      </c>
      <c r="D15" s="29">
        <v>7</v>
      </c>
      <c r="E15" s="28">
        <v>2009</v>
      </c>
      <c r="F15" s="31">
        <f>DATE(E15,D15,C15)</f>
        <v>40009</v>
      </c>
      <c r="G15" s="24" t="s">
        <v>15</v>
      </c>
      <c r="H15" s="2">
        <v>250000000</v>
      </c>
      <c r="I15" s="2">
        <v>301959197</v>
      </c>
      <c r="J15" s="2">
        <v>935083686</v>
      </c>
      <c r="K15" s="28" t="str">
        <f t="shared" si="1"/>
        <v/>
      </c>
      <c r="L15" s="28" t="str">
        <f t="shared" si="2"/>
        <v/>
      </c>
      <c r="M15" s="28" t="s">
        <v>15</v>
      </c>
      <c r="N15" s="28" t="str">
        <f t="shared" si="3"/>
        <v/>
      </c>
      <c r="O15" s="28" t="str">
        <f>IF(N15=1,M15&amp;" ("&amp;E15&amp;")",M15)</f>
        <v>Harry Potter and the Half-Blood Prince</v>
      </c>
      <c r="P15" s="36">
        <f>INDEX(cpi!$A$1:$M$105,MATCH('Inflation adjust calc'!$E15,cpi!$A:$A,0),MATCH('Inflation adjust calc'!$D15,cpi!$1:$1,0))</f>
        <v>215.351</v>
      </c>
      <c r="Q15" s="36">
        <f>cpi!$I$2</f>
        <v>240.85300000000001</v>
      </c>
      <c r="R15" s="36">
        <f t="shared" si="4"/>
        <v>1.1184206249332485</v>
      </c>
      <c r="S15" s="28" t="str">
        <f t="shared" si="5"/>
        <v/>
      </c>
      <c r="T15" s="37">
        <f t="shared" si="6"/>
        <v>279605156.23331213</v>
      </c>
      <c r="U15" s="37">
        <f t="shared" si="7"/>
        <v>337717393.81308186</v>
      </c>
      <c r="V15" s="37">
        <f t="shared" si="8"/>
        <v>1045816880.4610054</v>
      </c>
    </row>
    <row r="16" spans="1:27">
      <c r="A16" s="23">
        <v>15</v>
      </c>
      <c r="B16" s="3" t="s">
        <v>20</v>
      </c>
      <c r="C16" s="28">
        <v>13</v>
      </c>
      <c r="D16" s="29">
        <v>12</v>
      </c>
      <c r="E16" s="28">
        <v>2013</v>
      </c>
      <c r="F16" s="31">
        <f>DATE(E16,D16,C16)</f>
        <v>41621</v>
      </c>
      <c r="G16" s="24" t="s">
        <v>21</v>
      </c>
      <c r="H16" s="2">
        <v>250000000</v>
      </c>
      <c r="I16" s="2">
        <v>258366855</v>
      </c>
      <c r="J16" s="2">
        <v>960366855</v>
      </c>
      <c r="K16" s="28" t="str">
        <f t="shared" si="1"/>
        <v/>
      </c>
      <c r="L16" s="28" t="str">
        <f t="shared" si="2"/>
        <v/>
      </c>
      <c r="M16" s="28" t="s">
        <v>21</v>
      </c>
      <c r="N16" s="28" t="str">
        <f t="shared" si="3"/>
        <v/>
      </c>
      <c r="O16" s="28" t="str">
        <f>IF(N16=1,M16&amp;" ("&amp;E16&amp;")",M16)</f>
        <v>The Hobbit: The Desolation of Smaug</v>
      </c>
      <c r="P16" s="36">
        <f>INDEX(cpi!$A$1:$M$105,MATCH('Inflation adjust calc'!$E16,cpi!$A:$A,0),MATCH('Inflation adjust calc'!$D16,cpi!$1:$1,0))</f>
        <v>233.04900000000001</v>
      </c>
      <c r="Q16" s="36">
        <f>cpi!$I$2</f>
        <v>240.85300000000001</v>
      </c>
      <c r="R16" s="36">
        <f t="shared" si="4"/>
        <v>1.0334865200022314</v>
      </c>
      <c r="S16" s="28" t="str">
        <f t="shared" si="5"/>
        <v/>
      </c>
      <c r="T16" s="37">
        <f t="shared" si="6"/>
        <v>258371630.00055784</v>
      </c>
      <c r="U16" s="37">
        <f t="shared" si="7"/>
        <v>267018661.85787112</v>
      </c>
      <c r="V16" s="37">
        <f t="shared" si="8"/>
        <v>992526198.89943755</v>
      </c>
    </row>
    <row r="17" spans="1:22">
      <c r="A17" s="23">
        <v>16</v>
      </c>
      <c r="B17" s="3" t="s">
        <v>22</v>
      </c>
      <c r="C17" s="28">
        <v>17</v>
      </c>
      <c r="D17" s="29">
        <v>12</v>
      </c>
      <c r="E17" s="28">
        <v>2014</v>
      </c>
      <c r="F17" s="31">
        <f>DATE(E17,D17,C17)</f>
        <v>41990</v>
      </c>
      <c r="G17" s="24" t="s">
        <v>23</v>
      </c>
      <c r="H17" s="2">
        <v>250000000</v>
      </c>
      <c r="I17" s="2">
        <v>255119788</v>
      </c>
      <c r="J17" s="2">
        <v>955119788</v>
      </c>
      <c r="K17" s="28" t="str">
        <f t="shared" si="1"/>
        <v/>
      </c>
      <c r="L17" s="28" t="str">
        <f t="shared" si="2"/>
        <v/>
      </c>
      <c r="M17" s="28" t="s">
        <v>23</v>
      </c>
      <c r="N17" s="28" t="str">
        <f t="shared" si="3"/>
        <v/>
      </c>
      <c r="O17" s="28" t="str">
        <f>IF(N17=1,M17&amp;" ("&amp;E17&amp;")",M17)</f>
        <v>The Hobbit: The Battle of the Five Armies</v>
      </c>
      <c r="P17" s="36">
        <f>INDEX(cpi!$A$1:$M$105,MATCH('Inflation adjust calc'!$E17,cpi!$A:$A,0),MATCH('Inflation adjust calc'!$D17,cpi!$1:$1,0))</f>
        <v>234.81200000000001</v>
      </c>
      <c r="Q17" s="36">
        <f>cpi!$I$2</f>
        <v>240.85300000000001</v>
      </c>
      <c r="R17" s="36">
        <f t="shared" si="4"/>
        <v>1.0257269645503637</v>
      </c>
      <c r="S17" s="28" t="str">
        <f t="shared" si="5"/>
        <v/>
      </c>
      <c r="T17" s="37">
        <f t="shared" si="6"/>
        <v>256431741.13759091</v>
      </c>
      <c r="U17" s="37">
        <f t="shared" si="7"/>
        <v>261683245.7419723</v>
      </c>
      <c r="V17" s="37">
        <f t="shared" si="8"/>
        <v>979692120.9272269</v>
      </c>
    </row>
    <row r="18" spans="1:22">
      <c r="A18" s="23">
        <v>17</v>
      </c>
      <c r="B18" s="3" t="s">
        <v>18</v>
      </c>
      <c r="C18" s="28">
        <v>20</v>
      </c>
      <c r="D18" s="29">
        <v>5</v>
      </c>
      <c r="E18" s="28">
        <v>2011</v>
      </c>
      <c r="F18" s="31">
        <f>DATE(E18,D18,C18)</f>
        <v>40683</v>
      </c>
      <c r="G18" s="24" t="s">
        <v>19</v>
      </c>
      <c r="H18" s="2">
        <v>250000000</v>
      </c>
      <c r="I18" s="2">
        <v>241063875</v>
      </c>
      <c r="J18" s="2">
        <v>1045663875</v>
      </c>
      <c r="K18" s="28" t="str">
        <f t="shared" si="1"/>
        <v/>
      </c>
      <c r="L18" s="28" t="str">
        <f t="shared" si="2"/>
        <v/>
      </c>
      <c r="M18" s="28" t="s">
        <v>19</v>
      </c>
      <c r="N18" s="28" t="str">
        <f t="shared" si="3"/>
        <v/>
      </c>
      <c r="O18" s="28" t="str">
        <f>IF(N18=1,M18&amp;" ("&amp;E18&amp;")",M18)</f>
        <v>Pirates of the Caribbean: On Stranger Tides</v>
      </c>
      <c r="P18" s="36">
        <f>INDEX(cpi!$A$1:$M$105,MATCH('Inflation adjust calc'!$E18,cpi!$A:$A,0),MATCH('Inflation adjust calc'!$D18,cpi!$1:$1,0))</f>
        <v>225.964</v>
      </c>
      <c r="Q18" s="36">
        <f>cpi!$I$2</f>
        <v>240.85300000000001</v>
      </c>
      <c r="R18" s="36">
        <f t="shared" ref="R18:R81" si="9">Q18/P18</f>
        <v>1.065891026889239</v>
      </c>
      <c r="S18" s="28" t="str">
        <f t="shared" si="5"/>
        <v/>
      </c>
      <c r="T18" s="37">
        <f t="shared" si="6"/>
        <v>266472756.72230974</v>
      </c>
      <c r="U18" s="37">
        <f t="shared" si="7"/>
        <v>256947821.26964915</v>
      </c>
      <c r="V18" s="37">
        <f t="shared" si="8"/>
        <v>1114563741.5047309</v>
      </c>
    </row>
    <row r="19" spans="1:22">
      <c r="A19" s="23">
        <v>18</v>
      </c>
      <c r="B19" s="3" t="s">
        <v>28</v>
      </c>
      <c r="C19" s="28">
        <v>28</v>
      </c>
      <c r="D19" s="29">
        <v>6</v>
      </c>
      <c r="E19" s="28">
        <v>2006</v>
      </c>
      <c r="F19" s="31">
        <f>DATE(E19,D19,C19)</f>
        <v>38896</v>
      </c>
      <c r="G19" s="24" t="s">
        <v>29</v>
      </c>
      <c r="H19" s="2">
        <v>232000000</v>
      </c>
      <c r="I19" s="2">
        <v>200120000</v>
      </c>
      <c r="J19" s="2">
        <v>374085065</v>
      </c>
      <c r="K19" s="28" t="str">
        <f t="shared" si="1"/>
        <v/>
      </c>
      <c r="L19" s="28" t="str">
        <f t="shared" si="2"/>
        <v/>
      </c>
      <c r="M19" s="28" t="s">
        <v>29</v>
      </c>
      <c r="N19" s="28" t="str">
        <f t="shared" si="3"/>
        <v/>
      </c>
      <c r="O19" s="28" t="str">
        <f>IF(N19=1,M19&amp;" ("&amp;E19&amp;")",M19)</f>
        <v>Superman Returns</v>
      </c>
      <c r="P19" s="36">
        <f>INDEX(cpi!$A$1:$M$105,MATCH('Inflation adjust calc'!$E19,cpi!$A:$A,0),MATCH('Inflation adjust calc'!$D19,cpi!$1:$1,0))</f>
        <v>202.9</v>
      </c>
      <c r="Q19" s="36">
        <f>cpi!$I$2</f>
        <v>240.85300000000001</v>
      </c>
      <c r="R19" s="36">
        <f t="shared" si="9"/>
        <v>1.1870527353376048</v>
      </c>
      <c r="S19" s="28" t="str">
        <f t="shared" si="5"/>
        <v/>
      </c>
      <c r="T19" s="37">
        <f t="shared" si="6"/>
        <v>275396234.5983243</v>
      </c>
      <c r="U19" s="37">
        <f t="shared" si="7"/>
        <v>237552993.39576146</v>
      </c>
      <c r="V19" s="37">
        <f t="shared" si="8"/>
        <v>444058699.65719569</v>
      </c>
    </row>
    <row r="20" spans="1:22">
      <c r="A20" s="23">
        <v>19</v>
      </c>
      <c r="B20" s="3" t="s">
        <v>30</v>
      </c>
      <c r="C20" s="28">
        <v>14</v>
      </c>
      <c r="D20" s="29">
        <v>11</v>
      </c>
      <c r="E20" s="28">
        <v>2008</v>
      </c>
      <c r="F20" s="31">
        <f>DATE(E20,D20,C20)</f>
        <v>39766</v>
      </c>
      <c r="G20" s="24" t="s">
        <v>31</v>
      </c>
      <c r="H20" s="2">
        <v>230000000</v>
      </c>
      <c r="I20" s="2">
        <v>169368427</v>
      </c>
      <c r="J20" s="2">
        <v>591692078</v>
      </c>
      <c r="K20" s="28" t="str">
        <f t="shared" si="1"/>
        <v/>
      </c>
      <c r="L20" s="28" t="str">
        <f t="shared" si="2"/>
        <v/>
      </c>
      <c r="M20" s="28" t="s">
        <v>31</v>
      </c>
      <c r="N20" s="28" t="str">
        <f t="shared" si="3"/>
        <v/>
      </c>
      <c r="O20" s="28" t="str">
        <f>IF(N20=1,M20&amp;" ("&amp;E20&amp;")",M20)</f>
        <v>Quantum of Solace</v>
      </c>
      <c r="P20" s="36">
        <f>INDEX(cpi!$A$1:$M$105,MATCH('Inflation adjust calc'!$E20,cpi!$A:$A,0),MATCH('Inflation adjust calc'!$D20,cpi!$1:$1,0))</f>
        <v>212.42500000000001</v>
      </c>
      <c r="Q20" s="36">
        <f>cpi!$I$2</f>
        <v>240.85300000000001</v>
      </c>
      <c r="R20" s="36">
        <f t="shared" si="9"/>
        <v>1.1338260562551488</v>
      </c>
      <c r="S20" s="28" t="str">
        <f t="shared" si="5"/>
        <v/>
      </c>
      <c r="T20" s="37">
        <f t="shared" si="6"/>
        <v>260779992.93868423</v>
      </c>
      <c r="U20" s="37">
        <f t="shared" si="7"/>
        <v>192034335.63954806</v>
      </c>
      <c r="V20" s="37">
        <f t="shared" si="8"/>
        <v>670875895.31615388</v>
      </c>
    </row>
    <row r="21" spans="1:22">
      <c r="A21" s="23">
        <v>20</v>
      </c>
      <c r="B21" s="3">
        <v>41004</v>
      </c>
      <c r="C21" s="28">
        <v>4</v>
      </c>
      <c r="D21" s="29">
        <v>5</v>
      </c>
      <c r="E21" s="28">
        <v>2012</v>
      </c>
      <c r="F21" s="31">
        <f>DATE(E21,D21,C21)</f>
        <v>41033</v>
      </c>
      <c r="G21" s="24" t="s">
        <v>32</v>
      </c>
      <c r="H21" s="2">
        <v>225000000</v>
      </c>
      <c r="I21" s="2">
        <v>623279547</v>
      </c>
      <c r="J21" s="2">
        <v>1519479547</v>
      </c>
      <c r="K21" s="28" t="str">
        <f t="shared" si="1"/>
        <v/>
      </c>
      <c r="L21" s="28" t="str">
        <f t="shared" si="2"/>
        <v/>
      </c>
      <c r="M21" s="28" t="s">
        <v>32</v>
      </c>
      <c r="N21" s="28">
        <f t="shared" si="3"/>
        <v>1</v>
      </c>
      <c r="O21" s="28" t="str">
        <f>IF(N21=1,M21&amp;" ("&amp;E21&amp;")",M21)</f>
        <v>The Avengers (2012)</v>
      </c>
      <c r="P21" s="36">
        <f>INDEX(cpi!$A$1:$M$105,MATCH('Inflation adjust calc'!$E21,cpi!$A:$A,0),MATCH('Inflation adjust calc'!$D21,cpi!$1:$1,0))</f>
        <v>229.815</v>
      </c>
      <c r="Q21" s="36">
        <f>cpi!$I$2</f>
        <v>240.85300000000001</v>
      </c>
      <c r="R21" s="36">
        <f t="shared" si="9"/>
        <v>1.0480299371233384</v>
      </c>
      <c r="S21" s="28" t="str">
        <f t="shared" si="5"/>
        <v/>
      </c>
      <c r="T21" s="37">
        <f t="shared" si="6"/>
        <v>235806735.85275114</v>
      </c>
      <c r="U21" s="37">
        <f t="shared" si="7"/>
        <v>653215624.45267284</v>
      </c>
      <c r="V21" s="37">
        <f t="shared" si="8"/>
        <v>1592460054.1026087</v>
      </c>
    </row>
    <row r="22" spans="1:22">
      <c r="A22" s="23">
        <v>21</v>
      </c>
      <c r="B22" s="3">
        <v>38905</v>
      </c>
      <c r="C22" s="28">
        <v>7</v>
      </c>
      <c r="D22" s="29">
        <v>7</v>
      </c>
      <c r="E22" s="28">
        <v>2006</v>
      </c>
      <c r="F22" s="31">
        <f>DATE(E22,D22,C22)</f>
        <v>38905</v>
      </c>
      <c r="G22" s="24" t="s">
        <v>44</v>
      </c>
      <c r="H22" s="2">
        <v>225000000</v>
      </c>
      <c r="I22" s="2">
        <v>423315812</v>
      </c>
      <c r="J22" s="2">
        <v>1066215812</v>
      </c>
      <c r="K22" s="28" t="str">
        <f t="shared" si="1"/>
        <v/>
      </c>
      <c r="L22" s="28" t="str">
        <f t="shared" si="2"/>
        <v/>
      </c>
      <c r="M22" s="28" t="s">
        <v>44</v>
      </c>
      <c r="N22" s="28" t="str">
        <f t="shared" si="3"/>
        <v/>
      </c>
      <c r="O22" s="28" t="str">
        <f>IF(N22=1,M22&amp;" ("&amp;E22&amp;")",M22)</f>
        <v>Pirates of the Caribbean: Dead Man's Chest</v>
      </c>
      <c r="P22" s="36">
        <f>INDEX(cpi!$A$1:$M$105,MATCH('Inflation adjust calc'!$E22,cpi!$A:$A,0),MATCH('Inflation adjust calc'!$D22,cpi!$1:$1,0))</f>
        <v>203.5</v>
      </c>
      <c r="Q22" s="36">
        <f>cpi!$I$2</f>
        <v>240.85300000000001</v>
      </c>
      <c r="R22" s="36">
        <f t="shared" si="9"/>
        <v>1.1835528255528256</v>
      </c>
      <c r="S22" s="28" t="str">
        <f t="shared" si="5"/>
        <v/>
      </c>
      <c r="T22" s="37">
        <f t="shared" si="6"/>
        <v>266299385.74938574</v>
      </c>
      <c r="U22" s="37">
        <f t="shared" si="7"/>
        <v>501016625.3937887</v>
      </c>
      <c r="V22" s="37">
        <f t="shared" si="8"/>
        <v>1261922736.9417002</v>
      </c>
    </row>
    <row r="23" spans="1:22">
      <c r="A23" s="23">
        <v>22</v>
      </c>
      <c r="B23" s="3" t="s">
        <v>60</v>
      </c>
      <c r="C23" s="28">
        <v>14</v>
      </c>
      <c r="D23" s="29">
        <v>6</v>
      </c>
      <c r="E23" s="28">
        <v>2013</v>
      </c>
      <c r="F23" s="31">
        <f>DATE(E23,D23,C23)</f>
        <v>41439</v>
      </c>
      <c r="G23" s="24" t="s">
        <v>61</v>
      </c>
      <c r="H23" s="2">
        <v>225000000</v>
      </c>
      <c r="I23" s="2">
        <v>291045518</v>
      </c>
      <c r="J23" s="2">
        <v>667999518</v>
      </c>
      <c r="K23" s="28" t="str">
        <f t="shared" si="1"/>
        <v/>
      </c>
      <c r="L23" s="28" t="str">
        <f t="shared" si="2"/>
        <v/>
      </c>
      <c r="M23" s="28" t="s">
        <v>61</v>
      </c>
      <c r="N23" s="28" t="str">
        <f t="shared" si="3"/>
        <v/>
      </c>
      <c r="O23" s="28" t="str">
        <f>IF(N23=1,M23&amp;" ("&amp;E23&amp;")",M23)</f>
        <v>Man of Steel</v>
      </c>
      <c r="P23" s="36">
        <f>INDEX(cpi!$A$1:$M$105,MATCH('Inflation adjust calc'!$E23,cpi!$A:$A,0),MATCH('Inflation adjust calc'!$D23,cpi!$1:$1,0))</f>
        <v>233.50399999999999</v>
      </c>
      <c r="Q23" s="36">
        <f>cpi!$I$2</f>
        <v>240.85300000000001</v>
      </c>
      <c r="R23" s="36">
        <f t="shared" si="9"/>
        <v>1.0314726942579142</v>
      </c>
      <c r="S23" s="28" t="str">
        <f t="shared" si="5"/>
        <v/>
      </c>
      <c r="T23" s="37">
        <f t="shared" si="6"/>
        <v>232081356.2080307</v>
      </c>
      <c r="U23" s="37">
        <f t="shared" si="7"/>
        <v>300205504.60315025</v>
      </c>
      <c r="V23" s="37">
        <f t="shared" si="8"/>
        <v>689023262.59444809</v>
      </c>
    </row>
    <row r="24" spans="1:22">
      <c r="A24" s="23">
        <v>23</v>
      </c>
      <c r="B24" s="3" t="s">
        <v>62</v>
      </c>
      <c r="C24" s="28">
        <v>16</v>
      </c>
      <c r="D24" s="29">
        <v>5</v>
      </c>
      <c r="E24" s="28">
        <v>2008</v>
      </c>
      <c r="F24" s="31">
        <f>DATE(E24,D24,C24)</f>
        <v>39584</v>
      </c>
      <c r="G24" s="24" t="s">
        <v>63</v>
      </c>
      <c r="H24" s="2">
        <v>225000000</v>
      </c>
      <c r="I24" s="2">
        <v>141621490</v>
      </c>
      <c r="J24" s="2">
        <v>417341288</v>
      </c>
      <c r="K24" s="28" t="str">
        <f t="shared" si="1"/>
        <v/>
      </c>
      <c r="L24" s="28" t="str">
        <f t="shared" si="2"/>
        <v/>
      </c>
      <c r="M24" s="28" t="s">
        <v>63</v>
      </c>
      <c r="N24" s="28" t="str">
        <f t="shared" si="3"/>
        <v/>
      </c>
      <c r="O24" s="28" t="str">
        <f>IF(N24=1,M24&amp;" ("&amp;E24&amp;")",M24)</f>
        <v>The Chronicles of Narnia: Prince Caspian</v>
      </c>
      <c r="P24" s="36">
        <f>INDEX(cpi!$A$1:$M$105,MATCH('Inflation adjust calc'!$E24,cpi!$A:$A,0),MATCH('Inflation adjust calc'!$D24,cpi!$1:$1,0))</f>
        <v>216.63200000000001</v>
      </c>
      <c r="Q24" s="36">
        <f>cpi!$I$2</f>
        <v>240.85300000000001</v>
      </c>
      <c r="R24" s="36">
        <f t="shared" si="9"/>
        <v>1.1118071199084161</v>
      </c>
      <c r="S24" s="28" t="str">
        <f t="shared" si="5"/>
        <v/>
      </c>
      <c r="T24" s="37">
        <f t="shared" si="6"/>
        <v>250156601.97939363</v>
      </c>
      <c r="U24" s="37">
        <f t="shared" si="7"/>
        <v>157455780.91403854</v>
      </c>
      <c r="V24" s="37">
        <f t="shared" si="8"/>
        <v>464003015.43014878</v>
      </c>
    </row>
    <row r="25" spans="1:22">
      <c r="A25" s="23">
        <v>24</v>
      </c>
      <c r="B25" s="3">
        <v>40975</v>
      </c>
      <c r="C25" s="28">
        <v>3</v>
      </c>
      <c r="D25" s="29">
        <v>7</v>
      </c>
      <c r="E25" s="28">
        <v>2012</v>
      </c>
      <c r="F25" s="31">
        <f>DATE(E25,D25,C25)</f>
        <v>41093</v>
      </c>
      <c r="G25" s="24" t="s">
        <v>64</v>
      </c>
      <c r="H25" s="2">
        <v>220000000</v>
      </c>
      <c r="I25" s="2">
        <v>262030663</v>
      </c>
      <c r="J25" s="2">
        <v>757890267</v>
      </c>
      <c r="K25" s="28" t="str">
        <f t="shared" si="1"/>
        <v/>
      </c>
      <c r="L25" s="28" t="str">
        <f t="shared" si="2"/>
        <v/>
      </c>
      <c r="M25" s="28" t="s">
        <v>64</v>
      </c>
      <c r="N25" s="28" t="str">
        <f t="shared" si="3"/>
        <v/>
      </c>
      <c r="O25" s="28" t="str">
        <f>IF(N25=1,M25&amp;" ("&amp;E25&amp;")",M25)</f>
        <v>The Amazing Spider-Man</v>
      </c>
      <c r="P25" s="36">
        <f>INDEX(cpi!$A$1:$M$105,MATCH('Inflation adjust calc'!$E25,cpi!$A:$A,0),MATCH('Inflation adjust calc'!$D25,cpi!$1:$1,0))</f>
        <v>229.10400000000001</v>
      </c>
      <c r="Q25" s="36">
        <f>cpi!$I$2</f>
        <v>240.85300000000001</v>
      </c>
      <c r="R25" s="36">
        <f t="shared" si="9"/>
        <v>1.0512823870382009</v>
      </c>
      <c r="S25" s="28" t="str">
        <f t="shared" si="5"/>
        <v/>
      </c>
      <c r="T25" s="37">
        <f t="shared" si="6"/>
        <v>231282125.14840418</v>
      </c>
      <c r="U25" s="37">
        <f t="shared" si="7"/>
        <v>275468220.87584239</v>
      </c>
      <c r="V25" s="37">
        <f t="shared" si="8"/>
        <v>796756689.00477934</v>
      </c>
    </row>
    <row r="26" spans="1:22">
      <c r="A26" s="23">
        <v>25</v>
      </c>
      <c r="B26" s="3">
        <v>42344</v>
      </c>
      <c r="C26" s="28">
        <v>12</v>
      </c>
      <c r="D26" s="29">
        <v>6</v>
      </c>
      <c r="E26" s="28">
        <v>2015</v>
      </c>
      <c r="F26" s="31">
        <f>DATE(E26,D26,C26)</f>
        <v>42167</v>
      </c>
      <c r="G26" s="24" t="s">
        <v>39</v>
      </c>
      <c r="H26" s="2">
        <v>215000000</v>
      </c>
      <c r="I26" s="2">
        <v>652198010</v>
      </c>
      <c r="J26" s="2">
        <v>1670328025</v>
      </c>
      <c r="K26" s="28" t="str">
        <f t="shared" si="1"/>
        <v/>
      </c>
      <c r="L26" s="28" t="str">
        <f t="shared" si="2"/>
        <v/>
      </c>
      <c r="M26" s="28" t="s">
        <v>39</v>
      </c>
      <c r="N26" s="28" t="str">
        <f t="shared" si="3"/>
        <v/>
      </c>
      <c r="O26" s="28" t="str">
        <f>IF(N26=1,M26&amp;" ("&amp;E26&amp;")",M26)</f>
        <v>Jurassic World</v>
      </c>
      <c r="P26" s="36">
        <f>INDEX(cpi!$A$1:$M$105,MATCH('Inflation adjust calc'!$E26,cpi!$A:$A,0),MATCH('Inflation adjust calc'!$D26,cpi!$1:$1,0))</f>
        <v>238.63800000000001</v>
      </c>
      <c r="Q26" s="36">
        <f>cpi!$I$2</f>
        <v>240.85300000000001</v>
      </c>
      <c r="R26" s="36">
        <f t="shared" si="9"/>
        <v>1.0092818411149942</v>
      </c>
      <c r="S26" s="28" t="str">
        <f t="shared" si="5"/>
        <v/>
      </c>
      <c r="T26" s="37">
        <f t="shared" si="6"/>
        <v>216995595.83972377</v>
      </c>
      <c r="U26" s="37">
        <f t="shared" si="7"/>
        <v>658251608.30433536</v>
      </c>
      <c r="V26" s="37">
        <f t="shared" si="8"/>
        <v>1685831744.3379722</v>
      </c>
    </row>
    <row r="27" spans="1:22">
      <c r="A27" s="23">
        <v>26</v>
      </c>
      <c r="B27" s="3" t="s">
        <v>65</v>
      </c>
      <c r="C27" s="28">
        <v>25</v>
      </c>
      <c r="D27" s="29">
        <v>5</v>
      </c>
      <c r="E27" s="28">
        <v>2012</v>
      </c>
      <c r="F27" s="31">
        <f>DATE(E27,D27,C27)</f>
        <v>41054</v>
      </c>
      <c r="G27" s="24" t="s">
        <v>66</v>
      </c>
      <c r="H27" s="2">
        <v>215000000</v>
      </c>
      <c r="I27" s="2">
        <v>179020854</v>
      </c>
      <c r="J27" s="2">
        <v>654213485</v>
      </c>
      <c r="K27" s="28" t="str">
        <f t="shared" si="1"/>
        <v/>
      </c>
      <c r="L27" s="28" t="str">
        <f t="shared" si="2"/>
        <v/>
      </c>
      <c r="M27" s="28" t="s">
        <v>66</v>
      </c>
      <c r="N27" s="28" t="str">
        <f t="shared" si="3"/>
        <v/>
      </c>
      <c r="O27" s="28" t="str">
        <f>IF(N27=1,M27&amp;" ("&amp;E27&amp;")",M27)</f>
        <v>Men in Black 3</v>
      </c>
      <c r="P27" s="36">
        <f>INDEX(cpi!$A$1:$M$105,MATCH('Inflation adjust calc'!$E27,cpi!$A:$A,0),MATCH('Inflation adjust calc'!$D27,cpi!$1:$1,0))</f>
        <v>229.815</v>
      </c>
      <c r="Q27" s="36">
        <f>cpi!$I$2</f>
        <v>240.85300000000001</v>
      </c>
      <c r="R27" s="36">
        <f t="shared" si="9"/>
        <v>1.0480299371233384</v>
      </c>
      <c r="S27" s="28" t="str">
        <f t="shared" si="5"/>
        <v/>
      </c>
      <c r="T27" s="37">
        <f t="shared" si="6"/>
        <v>225326436.48151776</v>
      </c>
      <c r="U27" s="37">
        <f t="shared" si="7"/>
        <v>187619214.36138633</v>
      </c>
      <c r="V27" s="37">
        <f t="shared" si="8"/>
        <v>685635317.54979002</v>
      </c>
    </row>
    <row r="28" spans="1:22">
      <c r="A28" s="23">
        <v>27</v>
      </c>
      <c r="B28" s="3" t="s">
        <v>67</v>
      </c>
      <c r="C28" s="28">
        <v>24</v>
      </c>
      <c r="D28" s="29">
        <v>6</v>
      </c>
      <c r="E28" s="28">
        <v>2009</v>
      </c>
      <c r="F28" s="31">
        <f>DATE(E28,D28,C28)</f>
        <v>39988</v>
      </c>
      <c r="G28" s="24" t="s">
        <v>68</v>
      </c>
      <c r="H28" s="2">
        <v>210000000</v>
      </c>
      <c r="I28" s="2">
        <v>402111870</v>
      </c>
      <c r="J28" s="2">
        <v>836519699</v>
      </c>
      <c r="K28" s="28" t="str">
        <f t="shared" si="1"/>
        <v/>
      </c>
      <c r="L28" s="28" t="str">
        <f t="shared" si="2"/>
        <v/>
      </c>
      <c r="M28" s="28" t="s">
        <v>68</v>
      </c>
      <c r="N28" s="28" t="str">
        <f t="shared" si="3"/>
        <v/>
      </c>
      <c r="O28" s="28" t="str">
        <f>IF(N28=1,M28&amp;" ("&amp;E28&amp;")",M28)</f>
        <v>Transformers: Revenge of the Fallen</v>
      </c>
      <c r="P28" s="36">
        <f>INDEX(cpi!$A$1:$M$105,MATCH('Inflation adjust calc'!$E28,cpi!$A:$A,0),MATCH('Inflation adjust calc'!$D28,cpi!$1:$1,0))</f>
        <v>215.69300000000001</v>
      </c>
      <c r="Q28" s="36">
        <f>cpi!$I$2</f>
        <v>240.85300000000001</v>
      </c>
      <c r="R28" s="36">
        <f t="shared" si="9"/>
        <v>1.1166472718168878</v>
      </c>
      <c r="S28" s="28" t="str">
        <f t="shared" si="5"/>
        <v/>
      </c>
      <c r="T28" s="37">
        <f t="shared" si="6"/>
        <v>234495927.08154646</v>
      </c>
      <c r="U28" s="37">
        <f t="shared" si="7"/>
        <v>449017122.60068709</v>
      </c>
      <c r="V28" s="37">
        <f t="shared" si="8"/>
        <v>934097439.70943415</v>
      </c>
    </row>
    <row r="29" spans="1:22">
      <c r="A29" s="23">
        <v>28</v>
      </c>
      <c r="B29" s="3" t="s">
        <v>69</v>
      </c>
      <c r="C29" s="28">
        <v>27</v>
      </c>
      <c r="D29" s="29">
        <v>6</v>
      </c>
      <c r="E29" s="28">
        <v>2014</v>
      </c>
      <c r="F29" s="31">
        <f>DATE(E29,D29,C29)</f>
        <v>41817</v>
      </c>
      <c r="G29" s="24" t="s">
        <v>70</v>
      </c>
      <c r="H29" s="2">
        <v>210000000</v>
      </c>
      <c r="I29" s="2">
        <v>245439076</v>
      </c>
      <c r="J29" s="2">
        <v>1104039076</v>
      </c>
      <c r="K29" s="28" t="str">
        <f t="shared" si="1"/>
        <v/>
      </c>
      <c r="L29" s="28" t="str">
        <f t="shared" si="2"/>
        <v/>
      </c>
      <c r="M29" s="28" t="s">
        <v>70</v>
      </c>
      <c r="N29" s="28" t="str">
        <f t="shared" si="3"/>
        <v/>
      </c>
      <c r="O29" s="28" t="str">
        <f>IF(N29=1,M29&amp;" ("&amp;E29&amp;")",M29)</f>
        <v>Transformers: Age of Extinction</v>
      </c>
      <c r="P29" s="36">
        <f>INDEX(cpi!$A$1:$M$105,MATCH('Inflation adjust calc'!$E29,cpi!$A:$A,0),MATCH('Inflation adjust calc'!$D29,cpi!$1:$1,0))</f>
        <v>238.34299999999999</v>
      </c>
      <c r="Q29" s="36">
        <f>cpi!$I$2</f>
        <v>240.85300000000001</v>
      </c>
      <c r="R29" s="36">
        <f t="shared" si="9"/>
        <v>1.0105310413983211</v>
      </c>
      <c r="S29" s="28" t="str">
        <f t="shared" si="5"/>
        <v/>
      </c>
      <c r="T29" s="37">
        <f t="shared" si="6"/>
        <v>212211518.69364741</v>
      </c>
      <c r="U29" s="37">
        <f t="shared" si="7"/>
        <v>248023805.07012168</v>
      </c>
      <c r="V29" s="37">
        <f t="shared" si="8"/>
        <v>1115665757.2147202</v>
      </c>
    </row>
    <row r="30" spans="1:22">
      <c r="A30" s="23">
        <v>29</v>
      </c>
      <c r="B30" s="3" t="s">
        <v>71</v>
      </c>
      <c r="C30" s="28">
        <v>26</v>
      </c>
      <c r="D30" s="29">
        <v>5</v>
      </c>
      <c r="E30" s="28">
        <v>2006</v>
      </c>
      <c r="F30" s="31">
        <f>DATE(E30,D30,C30)</f>
        <v>38863</v>
      </c>
      <c r="G30" s="24" t="s">
        <v>72</v>
      </c>
      <c r="H30" s="2">
        <v>210000000</v>
      </c>
      <c r="I30" s="2">
        <v>234362462</v>
      </c>
      <c r="J30" s="2">
        <v>459359555</v>
      </c>
      <c r="K30" s="28" t="str">
        <f t="shared" si="1"/>
        <v/>
      </c>
      <c r="L30" s="28" t="str">
        <f t="shared" si="2"/>
        <v/>
      </c>
      <c r="M30" s="28" t="s">
        <v>72</v>
      </c>
      <c r="N30" s="28" t="str">
        <f t="shared" si="3"/>
        <v/>
      </c>
      <c r="O30" s="28" t="str">
        <f>IF(N30=1,M30&amp;" ("&amp;E30&amp;")",M30)</f>
        <v>X-Men: The Last Stand</v>
      </c>
      <c r="P30" s="36">
        <f>INDEX(cpi!$A$1:$M$105,MATCH('Inflation adjust calc'!$E30,cpi!$A:$A,0),MATCH('Inflation adjust calc'!$D30,cpi!$1:$1,0))</f>
        <v>202.5</v>
      </c>
      <c r="Q30" s="36">
        <f>cpi!$I$2</f>
        <v>240.85300000000001</v>
      </c>
      <c r="R30" s="36">
        <f t="shared" si="9"/>
        <v>1.1893975308641975</v>
      </c>
      <c r="S30" s="28" t="str">
        <f t="shared" si="5"/>
        <v/>
      </c>
      <c r="T30" s="37">
        <f t="shared" si="6"/>
        <v>249773481.48148149</v>
      </c>
      <c r="U30" s="37">
        <f t="shared" si="7"/>
        <v>278750133.6300543</v>
      </c>
      <c r="V30" s="37">
        <f t="shared" si="8"/>
        <v>546361120.49587655</v>
      </c>
    </row>
    <row r="31" spans="1:22">
      <c r="A31" s="23">
        <v>30</v>
      </c>
      <c r="B31" s="3" t="s">
        <v>73</v>
      </c>
      <c r="C31" s="28">
        <v>14</v>
      </c>
      <c r="D31" s="29">
        <v>5</v>
      </c>
      <c r="E31" s="28">
        <v>2010</v>
      </c>
      <c r="F31" s="31">
        <f>DATE(E31,D31,C31)</f>
        <v>40312</v>
      </c>
      <c r="G31" s="24" t="s">
        <v>74</v>
      </c>
      <c r="H31" s="2">
        <v>210000000</v>
      </c>
      <c r="I31" s="2">
        <v>105269730</v>
      </c>
      <c r="J31" s="2">
        <v>322241588</v>
      </c>
      <c r="K31" s="28" t="str">
        <f t="shared" si="1"/>
        <v/>
      </c>
      <c r="L31" s="28" t="str">
        <f t="shared" si="2"/>
        <v/>
      </c>
      <c r="M31" s="28" t="s">
        <v>74</v>
      </c>
      <c r="N31" s="28" t="str">
        <f t="shared" si="3"/>
        <v/>
      </c>
      <c r="O31" s="28" t="str">
        <f>IF(N31=1,M31&amp;" ("&amp;E31&amp;")",M31)</f>
        <v>Robin Hood</v>
      </c>
      <c r="P31" s="36">
        <f>INDEX(cpi!$A$1:$M$105,MATCH('Inflation adjust calc'!$E31,cpi!$A:$A,0),MATCH('Inflation adjust calc'!$D31,cpi!$1:$1,0))</f>
        <v>218.178</v>
      </c>
      <c r="Q31" s="36">
        <f>cpi!$I$2</f>
        <v>240.85300000000001</v>
      </c>
      <c r="R31" s="36">
        <f t="shared" si="9"/>
        <v>1.1039289020891199</v>
      </c>
      <c r="S31" s="28" t="str">
        <f t="shared" si="5"/>
        <v/>
      </c>
      <c r="T31" s="37">
        <f t="shared" si="6"/>
        <v>231825069.43871516</v>
      </c>
      <c r="U31" s="37">
        <f t="shared" si="7"/>
        <v>116210297.46211809</v>
      </c>
      <c r="V31" s="37">
        <f t="shared" si="8"/>
        <v>355731802.44829452</v>
      </c>
    </row>
    <row r="32" spans="1:22">
      <c r="A32" s="23">
        <v>31</v>
      </c>
      <c r="B32" s="3" t="s">
        <v>75</v>
      </c>
      <c r="C32" s="28">
        <v>18</v>
      </c>
      <c r="D32" s="29">
        <v>5</v>
      </c>
      <c r="E32" s="28">
        <v>2012</v>
      </c>
      <c r="F32" s="31">
        <f>DATE(E32,D32,C32)</f>
        <v>41047</v>
      </c>
      <c r="G32" s="24" t="s">
        <v>76</v>
      </c>
      <c r="H32" s="2">
        <v>209000000</v>
      </c>
      <c r="I32" s="2">
        <v>65233400</v>
      </c>
      <c r="J32" s="2">
        <v>305218228</v>
      </c>
      <c r="K32" s="28" t="str">
        <f t="shared" si="1"/>
        <v/>
      </c>
      <c r="L32" s="28" t="str">
        <f t="shared" si="2"/>
        <v/>
      </c>
      <c r="M32" s="28" t="s">
        <v>76</v>
      </c>
      <c r="N32" s="28" t="str">
        <f t="shared" si="3"/>
        <v/>
      </c>
      <c r="O32" s="28" t="str">
        <f>IF(N32=1,M32&amp;" ("&amp;E32&amp;")",M32)</f>
        <v>Battleship</v>
      </c>
      <c r="P32" s="36">
        <f>INDEX(cpi!$A$1:$M$105,MATCH('Inflation adjust calc'!$E32,cpi!$A:$A,0),MATCH('Inflation adjust calc'!$D32,cpi!$1:$1,0))</f>
        <v>229.815</v>
      </c>
      <c r="Q32" s="36">
        <f>cpi!$I$2</f>
        <v>240.85300000000001</v>
      </c>
      <c r="R32" s="36">
        <f t="shared" si="9"/>
        <v>1.0480299371233384</v>
      </c>
      <c r="S32" s="28" t="str">
        <f t="shared" si="5"/>
        <v/>
      </c>
      <c r="T32" s="37">
        <f t="shared" si="6"/>
        <v>219038256.85877773</v>
      </c>
      <c r="U32" s="37">
        <f t="shared" si="7"/>
        <v>68366556.100341573</v>
      </c>
      <c r="V32" s="37">
        <f t="shared" si="8"/>
        <v>319877840.29973674</v>
      </c>
    </row>
    <row r="33" spans="1:27">
      <c r="A33" s="23">
        <v>32</v>
      </c>
      <c r="B33" s="3" t="s">
        <v>77</v>
      </c>
      <c r="C33" s="28">
        <v>14</v>
      </c>
      <c r="D33" s="29">
        <v>12</v>
      </c>
      <c r="E33" s="28">
        <v>2005</v>
      </c>
      <c r="F33" s="31">
        <f>DATE(E33,D33,C33)</f>
        <v>38700</v>
      </c>
      <c r="G33" s="24" t="s">
        <v>78</v>
      </c>
      <c r="H33" s="2">
        <v>207000000</v>
      </c>
      <c r="I33" s="2">
        <v>218080025</v>
      </c>
      <c r="J33" s="2">
        <v>550517357</v>
      </c>
      <c r="K33" s="28" t="str">
        <f t="shared" si="1"/>
        <v/>
      </c>
      <c r="L33" s="28" t="str">
        <f t="shared" si="2"/>
        <v/>
      </c>
      <c r="M33" s="28" t="s">
        <v>78</v>
      </c>
      <c r="N33" s="28">
        <f t="shared" si="3"/>
        <v>1</v>
      </c>
      <c r="O33" s="28" t="str">
        <f>IF(N33=1,M33&amp;" ("&amp;E33&amp;")",M33)</f>
        <v>King Kong (2005)</v>
      </c>
      <c r="P33" s="36">
        <f>INDEX(cpi!$A$1:$M$105,MATCH('Inflation adjust calc'!$E33,cpi!$A:$A,0),MATCH('Inflation adjust calc'!$D33,cpi!$1:$1,0))</f>
        <v>196.8</v>
      </c>
      <c r="Q33" s="36">
        <f>cpi!$I$2</f>
        <v>240.85300000000001</v>
      </c>
      <c r="R33" s="36">
        <f t="shared" si="9"/>
        <v>1.2238465447154472</v>
      </c>
      <c r="S33" s="28" t="str">
        <f t="shared" si="5"/>
        <v/>
      </c>
      <c r="T33" s="37">
        <f t="shared" si="6"/>
        <v>253336234.75609756</v>
      </c>
      <c r="U33" s="37">
        <f t="shared" si="7"/>
        <v>266896485.06770834</v>
      </c>
      <c r="V33" s="37">
        <f t="shared" si="8"/>
        <v>673748765.17033029</v>
      </c>
    </row>
    <row r="34" spans="1:27">
      <c r="A34" s="23">
        <v>33</v>
      </c>
      <c r="B34" s="3">
        <v>39094</v>
      </c>
      <c r="C34" s="28">
        <v>1</v>
      </c>
      <c r="D34" s="29">
        <v>12</v>
      </c>
      <c r="E34" s="28">
        <v>2007</v>
      </c>
      <c r="F34" s="31">
        <f>DATE(E34,D34,C34)</f>
        <v>39417</v>
      </c>
      <c r="G34" s="24" t="s">
        <v>79</v>
      </c>
      <c r="H34" s="2">
        <v>205000000</v>
      </c>
      <c r="I34" s="2">
        <v>70107728</v>
      </c>
      <c r="J34" s="2">
        <v>367262558</v>
      </c>
      <c r="K34" s="28" t="str">
        <f t="shared" si="1"/>
        <v/>
      </c>
      <c r="L34" s="28" t="str">
        <f t="shared" si="2"/>
        <v/>
      </c>
      <c r="M34" s="28" t="s">
        <v>79</v>
      </c>
      <c r="N34" s="28" t="str">
        <f t="shared" si="3"/>
        <v/>
      </c>
      <c r="O34" s="28" t="str">
        <f>IF(N34=1,M34&amp;" ("&amp;E34&amp;")",M34)</f>
        <v>The Golden Compass</v>
      </c>
      <c r="P34" s="36">
        <f>INDEX(cpi!$A$1:$M$105,MATCH('Inflation adjust calc'!$E34,cpi!$A:$A,0),MATCH('Inflation adjust calc'!$D34,cpi!$1:$1,0))</f>
        <v>210.036</v>
      </c>
      <c r="Q34" s="36">
        <f>cpi!$I$2</f>
        <v>240.85300000000001</v>
      </c>
      <c r="R34" s="36">
        <f t="shared" si="9"/>
        <v>1.1467224666247691</v>
      </c>
      <c r="S34" s="28" t="str">
        <f t="shared" si="5"/>
        <v/>
      </c>
      <c r="T34" s="37">
        <f t="shared" si="6"/>
        <v>235078105.65807766</v>
      </c>
      <c r="U34" s="37">
        <f t="shared" si="7"/>
        <v>80394106.781618387</v>
      </c>
      <c r="V34" s="37">
        <f t="shared" si="8"/>
        <v>421148226.40868229</v>
      </c>
    </row>
    <row r="35" spans="1:27">
      <c r="A35" s="23">
        <v>34</v>
      </c>
      <c r="B35" s="3" t="s">
        <v>80</v>
      </c>
      <c r="C35" s="28">
        <v>19</v>
      </c>
      <c r="D35" s="29">
        <v>12</v>
      </c>
      <c r="E35" s="28">
        <v>1997</v>
      </c>
      <c r="F35" s="31">
        <f>DATE(E35,D35,C35)</f>
        <v>35783</v>
      </c>
      <c r="G35" s="24" t="s">
        <v>81</v>
      </c>
      <c r="H35" s="2">
        <v>200000000</v>
      </c>
      <c r="I35" s="2">
        <v>658672302</v>
      </c>
      <c r="J35" s="2">
        <v>2207615668</v>
      </c>
      <c r="K35" s="28" t="str">
        <f t="shared" si="1"/>
        <v/>
      </c>
      <c r="L35" s="28" t="str">
        <f t="shared" si="2"/>
        <v/>
      </c>
      <c r="M35" s="28" t="s">
        <v>81</v>
      </c>
      <c r="N35" s="28" t="str">
        <f t="shared" si="3"/>
        <v/>
      </c>
      <c r="O35" s="28" t="str">
        <f>IF(N35=1,M35&amp;" ("&amp;E35&amp;")",M35)</f>
        <v>Titanic</v>
      </c>
      <c r="P35" s="36">
        <f>INDEX(cpi!$A$1:$M$105,MATCH('Inflation adjust calc'!$E35,cpi!$A:$A,0),MATCH('Inflation adjust calc'!$D35,cpi!$1:$1,0))</f>
        <v>161.30000000000001</v>
      </c>
      <c r="Q35" s="36">
        <f>cpi!$I$2</f>
        <v>240.85300000000001</v>
      </c>
      <c r="R35" s="36">
        <f t="shared" si="9"/>
        <v>1.4931990080595163</v>
      </c>
      <c r="S35" s="28" t="str">
        <f t="shared" si="5"/>
        <v/>
      </c>
      <c r="T35" s="37">
        <f t="shared" si="6"/>
        <v>298639801.61190325</v>
      </c>
      <c r="U35" s="37">
        <f t="shared" si="7"/>
        <v>983528827.98267817</v>
      </c>
      <c r="V35" s="37">
        <f t="shared" si="8"/>
        <v>3296409525.6342463</v>
      </c>
      <c r="AA35" s="2"/>
    </row>
    <row r="36" spans="1:27">
      <c r="A36" s="23">
        <v>35</v>
      </c>
      <c r="B36" s="3" t="s">
        <v>1433</v>
      </c>
      <c r="C36" s="28">
        <v>17</v>
      </c>
      <c r="D36" s="29">
        <v>6</v>
      </c>
      <c r="E36" s="28">
        <v>2016</v>
      </c>
      <c r="F36" s="31">
        <f>DATE(E36,D36,C36)</f>
        <v>42538</v>
      </c>
      <c r="G36" s="24" t="s">
        <v>6805</v>
      </c>
      <c r="H36" s="2">
        <v>200000000</v>
      </c>
      <c r="I36" s="2">
        <v>484761750</v>
      </c>
      <c r="J36" s="2">
        <v>1001461750</v>
      </c>
      <c r="K36" s="28" t="str">
        <f t="shared" si="1"/>
        <v/>
      </c>
      <c r="L36" s="28" t="str">
        <f t="shared" si="2"/>
        <v/>
      </c>
      <c r="M36" s="28" t="s">
        <v>6805</v>
      </c>
      <c r="N36" s="28" t="str">
        <f t="shared" si="3"/>
        <v/>
      </c>
      <c r="O36" s="28" t="str">
        <f>IF(N36=1,M36&amp;" ("&amp;E36&amp;")",M36)</f>
        <v>Finding Dory</v>
      </c>
      <c r="P36" s="36">
        <f>INDEX(cpi!$A$1:$M$105,MATCH('Inflation adjust calc'!$E36,cpi!$A:$A,0),MATCH('Inflation adjust calc'!$D36,cpi!$1:$1,0))</f>
        <v>241.03800000000001</v>
      </c>
      <c r="Q36" s="36">
        <f>cpi!$I$2</f>
        <v>240.85300000000001</v>
      </c>
      <c r="R36" s="36">
        <f t="shared" si="9"/>
        <v>0.99923248616400728</v>
      </c>
      <c r="S36" s="28" t="str">
        <f t="shared" si="5"/>
        <v/>
      </c>
      <c r="T36" s="37">
        <f t="shared" si="6"/>
        <v>199846497.23280147</v>
      </c>
      <c r="U36" s="37">
        <f t="shared" si="7"/>
        <v>484389688.64971495</v>
      </c>
      <c r="V36" s="37">
        <f t="shared" si="8"/>
        <v>1000693114.2506576</v>
      </c>
    </row>
    <row r="37" spans="1:27">
      <c r="A37" s="23">
        <v>36</v>
      </c>
      <c r="B37" s="3" t="s">
        <v>49</v>
      </c>
      <c r="C37" s="28">
        <v>18</v>
      </c>
      <c r="D37" s="29">
        <v>6</v>
      </c>
      <c r="E37" s="28">
        <v>2010</v>
      </c>
      <c r="F37" s="31">
        <f>DATE(E37,D37,C37)</f>
        <v>40347</v>
      </c>
      <c r="G37" s="24" t="s">
        <v>50</v>
      </c>
      <c r="H37" s="2">
        <v>200000000</v>
      </c>
      <c r="I37" s="2">
        <v>415004880</v>
      </c>
      <c r="J37" s="2">
        <v>1069818229</v>
      </c>
      <c r="K37" s="28" t="str">
        <f t="shared" si="1"/>
        <v/>
      </c>
      <c r="L37" s="28" t="str">
        <f t="shared" si="2"/>
        <v/>
      </c>
      <c r="M37" s="28" t="s">
        <v>50</v>
      </c>
      <c r="N37" s="28" t="str">
        <f t="shared" si="3"/>
        <v/>
      </c>
      <c r="O37" s="28" t="str">
        <f>IF(N37=1,M37&amp;" ("&amp;E37&amp;")",M37)</f>
        <v>Toy Story 3</v>
      </c>
      <c r="P37" s="36">
        <f>INDEX(cpi!$A$1:$M$105,MATCH('Inflation adjust calc'!$E37,cpi!$A:$A,0),MATCH('Inflation adjust calc'!$D37,cpi!$1:$1,0))</f>
        <v>217.965</v>
      </c>
      <c r="Q37" s="36">
        <f>cpi!$I$2</f>
        <v>240.85300000000001</v>
      </c>
      <c r="R37" s="36">
        <f t="shared" si="9"/>
        <v>1.1050076847200239</v>
      </c>
      <c r="S37" s="28" t="str">
        <f t="shared" si="5"/>
        <v/>
      </c>
      <c r="T37" s="37">
        <f t="shared" si="6"/>
        <v>221001536.94400477</v>
      </c>
      <c r="U37" s="37">
        <f t="shared" si="7"/>
        <v>458583581.59631133</v>
      </c>
      <c r="V37" s="37">
        <f t="shared" si="8"/>
        <v>1182157364.2985663</v>
      </c>
    </row>
    <row r="38" spans="1:27">
      <c r="A38" s="23">
        <v>37</v>
      </c>
      <c r="B38" s="3">
        <v>41338</v>
      </c>
      <c r="C38" s="28">
        <v>3</v>
      </c>
      <c r="D38" s="29">
        <v>5</v>
      </c>
      <c r="E38" s="28">
        <v>2013</v>
      </c>
      <c r="F38" s="31">
        <f>DATE(E38,D38,C38)</f>
        <v>41397</v>
      </c>
      <c r="G38" s="24" t="s">
        <v>82</v>
      </c>
      <c r="H38" s="2">
        <v>200000000</v>
      </c>
      <c r="I38" s="2">
        <v>408992272</v>
      </c>
      <c r="J38" s="2">
        <v>1215392272</v>
      </c>
      <c r="K38" s="28" t="str">
        <f t="shared" si="1"/>
        <v/>
      </c>
      <c r="L38" s="28" t="str">
        <f t="shared" si="2"/>
        <v/>
      </c>
      <c r="M38" s="28" t="s">
        <v>82</v>
      </c>
      <c r="N38" s="28" t="str">
        <f t="shared" si="3"/>
        <v/>
      </c>
      <c r="O38" s="28" t="str">
        <f>IF(N38=1,M38&amp;" ("&amp;E38&amp;")",M38)</f>
        <v>Iron Man 3</v>
      </c>
      <c r="P38" s="36">
        <f>INDEX(cpi!$A$1:$M$105,MATCH('Inflation adjust calc'!$E38,cpi!$A:$A,0),MATCH('Inflation adjust calc'!$D38,cpi!$1:$1,0))</f>
        <v>232.94499999999999</v>
      </c>
      <c r="Q38" s="36">
        <f>cpi!$I$2</f>
        <v>240.85300000000001</v>
      </c>
      <c r="R38" s="36">
        <f t="shared" si="9"/>
        <v>1.0339479276224002</v>
      </c>
      <c r="S38" s="28" t="str">
        <f t="shared" si="5"/>
        <v/>
      </c>
      <c r="T38" s="37">
        <f t="shared" si="6"/>
        <v>206789585.52448004</v>
      </c>
      <c r="U38" s="37">
        <f t="shared" si="7"/>
        <v>422876712.04797703</v>
      </c>
      <c r="V38" s="37">
        <f t="shared" si="8"/>
        <v>1256652320.8826804</v>
      </c>
    </row>
    <row r="39" spans="1:27">
      <c r="A39" s="23">
        <v>38</v>
      </c>
      <c r="B39" s="3" t="s">
        <v>83</v>
      </c>
      <c r="C39" s="28">
        <v>30</v>
      </c>
      <c r="D39" s="29">
        <v>6</v>
      </c>
      <c r="E39" s="28">
        <v>2004</v>
      </c>
      <c r="F39" s="31">
        <f>DATE(E39,D39,C39)</f>
        <v>38168</v>
      </c>
      <c r="G39" s="24" t="s">
        <v>84</v>
      </c>
      <c r="H39" s="2">
        <v>200000000</v>
      </c>
      <c r="I39" s="2">
        <v>373524485</v>
      </c>
      <c r="J39" s="2">
        <v>783705001</v>
      </c>
      <c r="K39" s="28" t="str">
        <f t="shared" si="1"/>
        <v/>
      </c>
      <c r="L39" s="28" t="str">
        <f t="shared" si="2"/>
        <v/>
      </c>
      <c r="M39" s="28" t="s">
        <v>84</v>
      </c>
      <c r="N39" s="28" t="str">
        <f t="shared" si="3"/>
        <v/>
      </c>
      <c r="O39" s="28" t="str">
        <f>IF(N39=1,M39&amp;" ("&amp;E39&amp;")",M39)</f>
        <v>Spider-Man 2</v>
      </c>
      <c r="P39" s="36">
        <f>INDEX(cpi!$A$1:$M$105,MATCH('Inflation adjust calc'!$E39,cpi!$A:$A,0),MATCH('Inflation adjust calc'!$D39,cpi!$1:$1,0))</f>
        <v>189.7</v>
      </c>
      <c r="Q39" s="36">
        <f>cpi!$I$2</f>
        <v>240.85300000000001</v>
      </c>
      <c r="R39" s="36">
        <f t="shared" si="9"/>
        <v>1.2696520822351083</v>
      </c>
      <c r="S39" s="28" t="str">
        <f t="shared" si="5"/>
        <v/>
      </c>
      <c r="T39" s="37">
        <f t="shared" si="6"/>
        <v>253930416.44702166</v>
      </c>
      <c r="U39" s="37">
        <f t="shared" si="7"/>
        <v>474246140.14604646</v>
      </c>
      <c r="V39" s="37">
        <f t="shared" si="8"/>
        <v>995032686.37771761</v>
      </c>
    </row>
    <row r="40" spans="1:27">
      <c r="A40" s="23">
        <v>39</v>
      </c>
      <c r="B40" s="3">
        <v>40301</v>
      </c>
      <c r="C40" s="28">
        <v>5</v>
      </c>
      <c r="D40" s="29">
        <v>3</v>
      </c>
      <c r="E40" s="28">
        <v>2010</v>
      </c>
      <c r="F40" s="31">
        <f>DATE(E40,D40,C40)</f>
        <v>40242</v>
      </c>
      <c r="G40" s="24" t="s">
        <v>85</v>
      </c>
      <c r="H40" s="2">
        <v>200000000</v>
      </c>
      <c r="I40" s="2">
        <v>334191110</v>
      </c>
      <c r="J40" s="2">
        <v>1025491110</v>
      </c>
      <c r="K40" s="28" t="str">
        <f t="shared" si="1"/>
        <v/>
      </c>
      <c r="L40" s="28" t="str">
        <f t="shared" si="2"/>
        <v/>
      </c>
      <c r="M40" s="28" t="s">
        <v>85</v>
      </c>
      <c r="N40" s="28">
        <f t="shared" si="3"/>
        <v>1</v>
      </c>
      <c r="O40" s="28" t="str">
        <f>IF(N40=1,M40&amp;" ("&amp;E40&amp;")",M40)</f>
        <v>Alice in Wonderland (2010)</v>
      </c>
      <c r="P40" s="36">
        <f>INDEX(cpi!$A$1:$M$105,MATCH('Inflation adjust calc'!$E40,cpi!$A:$A,0),MATCH('Inflation adjust calc'!$D40,cpi!$1:$1,0))</f>
        <v>217.631</v>
      </c>
      <c r="Q40" s="36">
        <f>cpi!$I$2</f>
        <v>240.85300000000001</v>
      </c>
      <c r="R40" s="36">
        <f t="shared" si="9"/>
        <v>1.1067035486672396</v>
      </c>
      <c r="S40" s="28" t="str">
        <f t="shared" si="5"/>
        <v/>
      </c>
      <c r="T40" s="37">
        <f t="shared" si="6"/>
        <v>221340709.73344794</v>
      </c>
      <c r="U40" s="37">
        <f t="shared" si="7"/>
        <v>369850487.37004381</v>
      </c>
      <c r="V40" s="37">
        <f t="shared" si="8"/>
        <v>1134914650.5637066</v>
      </c>
    </row>
    <row r="41" spans="1:27">
      <c r="A41" s="23">
        <v>40</v>
      </c>
      <c r="B41" s="3">
        <v>41132</v>
      </c>
      <c r="C41" s="28">
        <v>8</v>
      </c>
      <c r="D41" s="29">
        <v>11</v>
      </c>
      <c r="E41" s="28">
        <v>2012</v>
      </c>
      <c r="F41" s="31">
        <f>DATE(E41,D41,C41)</f>
        <v>41221</v>
      </c>
      <c r="G41" s="24" t="s">
        <v>86</v>
      </c>
      <c r="H41" s="2">
        <v>200000000</v>
      </c>
      <c r="I41" s="2">
        <v>304360277</v>
      </c>
      <c r="J41" s="2">
        <v>1110526981</v>
      </c>
      <c r="K41" s="28" t="str">
        <f t="shared" si="1"/>
        <v/>
      </c>
      <c r="L41" s="28" t="str">
        <f t="shared" si="2"/>
        <v/>
      </c>
      <c r="M41" s="28" t="s">
        <v>86</v>
      </c>
      <c r="N41" s="28" t="str">
        <f t="shared" si="3"/>
        <v/>
      </c>
      <c r="O41" s="28" t="str">
        <f>IF(N41=1,M41&amp;" ("&amp;E41&amp;")",M41)</f>
        <v>Skyfall</v>
      </c>
      <c r="P41" s="36">
        <f>INDEX(cpi!$A$1:$M$105,MATCH('Inflation adjust calc'!$E41,cpi!$A:$A,0),MATCH('Inflation adjust calc'!$D41,cpi!$1:$1,0))</f>
        <v>230.221</v>
      </c>
      <c r="Q41" s="36">
        <f>cpi!$I$2</f>
        <v>240.85300000000001</v>
      </c>
      <c r="R41" s="36">
        <f t="shared" si="9"/>
        <v>1.0461817123546506</v>
      </c>
      <c r="S41" s="28" t="str">
        <f t="shared" si="5"/>
        <v/>
      </c>
      <c r="T41" s="37">
        <f t="shared" si="6"/>
        <v>209236342.47093013</v>
      </c>
      <c r="U41" s="37">
        <f t="shared" si="7"/>
        <v>318416155.76459581</v>
      </c>
      <c r="V41" s="37">
        <f t="shared" si="8"/>
        <v>1161813018.5986207</v>
      </c>
    </row>
    <row r="42" spans="1:27">
      <c r="A42" s="23">
        <v>41</v>
      </c>
      <c r="B42" s="3" t="s">
        <v>87</v>
      </c>
      <c r="C42" s="28">
        <v>21</v>
      </c>
      <c r="D42" s="29">
        <v>6</v>
      </c>
      <c r="E42" s="28">
        <v>2013</v>
      </c>
      <c r="F42" s="31">
        <f>DATE(E42,D42,C42)</f>
        <v>41446</v>
      </c>
      <c r="G42" s="24" t="s">
        <v>88</v>
      </c>
      <c r="H42" s="2">
        <v>200000000</v>
      </c>
      <c r="I42" s="2">
        <v>268488329</v>
      </c>
      <c r="J42" s="2">
        <v>743588329</v>
      </c>
      <c r="K42" s="28" t="str">
        <f t="shared" si="1"/>
        <v/>
      </c>
      <c r="L42" s="28" t="str">
        <f t="shared" si="2"/>
        <v/>
      </c>
      <c r="M42" s="28" t="s">
        <v>88</v>
      </c>
      <c r="N42" s="28" t="str">
        <f t="shared" si="3"/>
        <v/>
      </c>
      <c r="O42" s="28" t="str">
        <f>IF(N42=1,M42&amp;" ("&amp;E42&amp;")",M42)</f>
        <v>Monsters University</v>
      </c>
      <c r="P42" s="36">
        <f>INDEX(cpi!$A$1:$M$105,MATCH('Inflation adjust calc'!$E42,cpi!$A:$A,0),MATCH('Inflation adjust calc'!$D42,cpi!$1:$1,0))</f>
        <v>233.50399999999999</v>
      </c>
      <c r="Q42" s="36">
        <f>cpi!$I$2</f>
        <v>240.85300000000001</v>
      </c>
      <c r="R42" s="36">
        <f t="shared" si="9"/>
        <v>1.0314726942579142</v>
      </c>
      <c r="S42" s="28" t="str">
        <f t="shared" si="5"/>
        <v/>
      </c>
      <c r="T42" s="37">
        <f t="shared" si="6"/>
        <v>206294538.85158285</v>
      </c>
      <c r="U42" s="37">
        <f t="shared" si="7"/>
        <v>276938380.09043527</v>
      </c>
      <c r="V42" s="37">
        <f t="shared" si="8"/>
        <v>766991057.13237035</v>
      </c>
    </row>
    <row r="43" spans="1:27">
      <c r="A43" s="23">
        <v>42</v>
      </c>
      <c r="B43" s="3">
        <v>41489</v>
      </c>
      <c r="C43" s="28">
        <v>8</v>
      </c>
      <c r="D43" s="29">
        <v>3</v>
      </c>
      <c r="E43" s="28">
        <v>2013</v>
      </c>
      <c r="F43" s="31">
        <f>DATE(E43,D43,C43)</f>
        <v>41341</v>
      </c>
      <c r="G43" s="24" t="s">
        <v>89</v>
      </c>
      <c r="H43" s="2">
        <v>200000000</v>
      </c>
      <c r="I43" s="2">
        <v>234770996</v>
      </c>
      <c r="J43" s="2">
        <v>490359051</v>
      </c>
      <c r="K43" s="28" t="str">
        <f t="shared" si="1"/>
        <v/>
      </c>
      <c r="L43" s="28" t="str">
        <f t="shared" si="2"/>
        <v/>
      </c>
      <c r="M43" s="28" t="s">
        <v>89</v>
      </c>
      <c r="N43" s="28" t="str">
        <f t="shared" si="3"/>
        <v/>
      </c>
      <c r="O43" s="28" t="str">
        <f>IF(N43=1,M43&amp;" ("&amp;E43&amp;")",M43)</f>
        <v>Oz the Great and Powerful</v>
      </c>
      <c r="P43" s="36">
        <f>INDEX(cpi!$A$1:$M$105,MATCH('Inflation adjust calc'!$E43,cpi!$A:$A,0),MATCH('Inflation adjust calc'!$D43,cpi!$1:$1,0))</f>
        <v>232.773</v>
      </c>
      <c r="Q43" s="36">
        <f>cpi!$I$2</f>
        <v>240.85300000000001</v>
      </c>
      <c r="R43" s="36">
        <f t="shared" si="9"/>
        <v>1.0347119296481981</v>
      </c>
      <c r="S43" s="28" t="str">
        <f t="shared" si="5"/>
        <v/>
      </c>
      <c r="T43" s="37">
        <f t="shared" si="6"/>
        <v>206942385.92963964</v>
      </c>
      <c r="U43" s="37">
        <f t="shared" si="7"/>
        <v>242920350.2965894</v>
      </c>
      <c r="V43" s="37">
        <f t="shared" si="8"/>
        <v>507380359.88066918</v>
      </c>
    </row>
    <row r="44" spans="1:27">
      <c r="A44" s="23">
        <v>43</v>
      </c>
      <c r="B44" s="3" t="s">
        <v>90</v>
      </c>
      <c r="C44" s="28">
        <v>23</v>
      </c>
      <c r="D44" s="29">
        <v>5</v>
      </c>
      <c r="E44" s="28">
        <v>2014</v>
      </c>
      <c r="F44" s="31">
        <f>DATE(E44,D44,C44)</f>
        <v>41782</v>
      </c>
      <c r="G44" s="24" t="s">
        <v>91</v>
      </c>
      <c r="H44" s="2">
        <v>200000000</v>
      </c>
      <c r="I44" s="2">
        <v>233921534</v>
      </c>
      <c r="J44" s="2">
        <v>747862775</v>
      </c>
      <c r="K44" s="28" t="str">
        <f t="shared" si="1"/>
        <v/>
      </c>
      <c r="L44" s="28" t="str">
        <f t="shared" si="2"/>
        <v/>
      </c>
      <c r="M44" s="28" t="s">
        <v>91</v>
      </c>
      <c r="N44" s="28" t="str">
        <f t="shared" si="3"/>
        <v/>
      </c>
      <c r="O44" s="28" t="str">
        <f>IF(N44=1,M44&amp;" ("&amp;E44&amp;")",M44)</f>
        <v>X-Men: Days of Future Past</v>
      </c>
      <c r="P44" s="36">
        <f>INDEX(cpi!$A$1:$M$105,MATCH('Inflation adjust calc'!$E44,cpi!$A:$A,0),MATCH('Inflation adjust calc'!$D44,cpi!$1:$1,0))</f>
        <v>237.9</v>
      </c>
      <c r="Q44" s="36">
        <f>cpi!$I$2</f>
        <v>240.85300000000001</v>
      </c>
      <c r="R44" s="36">
        <f t="shared" si="9"/>
        <v>1.0124127784783523</v>
      </c>
      <c r="S44" s="28" t="str">
        <f t="shared" si="5"/>
        <v/>
      </c>
      <c r="T44" s="37">
        <f t="shared" si="6"/>
        <v>202482555.69567046</v>
      </c>
      <c r="U44" s="37">
        <f t="shared" si="7"/>
        <v>236825150.18285835</v>
      </c>
      <c r="V44" s="37">
        <f t="shared" si="8"/>
        <v>757145829.9582808</v>
      </c>
    </row>
    <row r="45" spans="1:27">
      <c r="A45" s="23">
        <v>44</v>
      </c>
      <c r="B45" s="3">
        <v>41675</v>
      </c>
      <c r="C45" s="28">
        <v>2</v>
      </c>
      <c r="D45" s="29">
        <v>5</v>
      </c>
      <c r="E45" s="28">
        <v>2014</v>
      </c>
      <c r="F45" s="31">
        <f>DATE(E45,D45,C45)</f>
        <v>41761</v>
      </c>
      <c r="G45" s="24" t="s">
        <v>92</v>
      </c>
      <c r="H45" s="2">
        <v>200000000</v>
      </c>
      <c r="I45" s="2">
        <v>202853933</v>
      </c>
      <c r="J45" s="2">
        <v>708996336</v>
      </c>
      <c r="K45" s="28" t="str">
        <f t="shared" si="1"/>
        <v/>
      </c>
      <c r="L45" s="28" t="str">
        <f t="shared" si="2"/>
        <v/>
      </c>
      <c r="M45" s="28" t="s">
        <v>92</v>
      </c>
      <c r="N45" s="28" t="str">
        <f t="shared" si="3"/>
        <v/>
      </c>
      <c r="O45" s="28" t="str">
        <f>IF(N45=1,M45&amp;" ("&amp;E45&amp;")",M45)</f>
        <v>The Amazing Spider-Man 2</v>
      </c>
      <c r="P45" s="36">
        <f>INDEX(cpi!$A$1:$M$105,MATCH('Inflation adjust calc'!$E45,cpi!$A:$A,0),MATCH('Inflation adjust calc'!$D45,cpi!$1:$1,0))</f>
        <v>237.9</v>
      </c>
      <c r="Q45" s="36">
        <f>cpi!$I$2</f>
        <v>240.85300000000001</v>
      </c>
      <c r="R45" s="36">
        <f t="shared" si="9"/>
        <v>1.0124127784783523</v>
      </c>
      <c r="S45" s="28" t="str">
        <f t="shared" si="5"/>
        <v/>
      </c>
      <c r="T45" s="37">
        <f t="shared" si="6"/>
        <v>202482555.69567046</v>
      </c>
      <c r="U45" s="37">
        <f t="shared" si="7"/>
        <v>205371913.93379152</v>
      </c>
      <c r="V45" s="37">
        <f t="shared" si="8"/>
        <v>717796950.46073151</v>
      </c>
    </row>
    <row r="46" spans="1:27">
      <c r="A46" s="23">
        <v>45</v>
      </c>
      <c r="B46" s="3" t="s">
        <v>93</v>
      </c>
      <c r="C46" s="28">
        <v>24</v>
      </c>
      <c r="D46" s="29">
        <v>6</v>
      </c>
      <c r="E46" s="28">
        <v>2011</v>
      </c>
      <c r="F46" s="31">
        <f>DATE(E46,D46,C46)</f>
        <v>40718</v>
      </c>
      <c r="G46" s="24" t="s">
        <v>94</v>
      </c>
      <c r="H46" s="2">
        <v>200000000</v>
      </c>
      <c r="I46" s="2">
        <v>191450875</v>
      </c>
      <c r="J46" s="2">
        <v>560155383</v>
      </c>
      <c r="K46" s="28" t="str">
        <f t="shared" si="1"/>
        <v/>
      </c>
      <c r="L46" s="28" t="str">
        <f t="shared" si="2"/>
        <v/>
      </c>
      <c r="M46" s="28" t="s">
        <v>94</v>
      </c>
      <c r="N46" s="28" t="str">
        <f t="shared" si="3"/>
        <v/>
      </c>
      <c r="O46" s="28" t="str">
        <f>IF(N46=1,M46&amp;" ("&amp;E46&amp;")",M46)</f>
        <v>Cars 2</v>
      </c>
      <c r="P46" s="36">
        <f>INDEX(cpi!$A$1:$M$105,MATCH('Inflation adjust calc'!$E46,cpi!$A:$A,0),MATCH('Inflation adjust calc'!$D46,cpi!$1:$1,0))</f>
        <v>225.72200000000001</v>
      </c>
      <c r="Q46" s="36">
        <f>cpi!$I$2</f>
        <v>240.85300000000001</v>
      </c>
      <c r="R46" s="36">
        <f t="shared" si="9"/>
        <v>1.0670337849212748</v>
      </c>
      <c r="S46" s="28" t="str">
        <f t="shared" si="5"/>
        <v/>
      </c>
      <c r="T46" s="37">
        <f t="shared" si="6"/>
        <v>213406756.98425496</v>
      </c>
      <c r="U46" s="37">
        <f t="shared" si="7"/>
        <v>204284551.77773985</v>
      </c>
      <c r="V46" s="37">
        <f t="shared" si="8"/>
        <v>597704718.46651626</v>
      </c>
    </row>
    <row r="47" spans="1:27">
      <c r="A47" s="23">
        <v>46</v>
      </c>
      <c r="B47" s="3" t="s">
        <v>95</v>
      </c>
      <c r="C47" s="28">
        <v>17</v>
      </c>
      <c r="D47" s="29">
        <v>12</v>
      </c>
      <c r="E47" s="28">
        <v>2010</v>
      </c>
      <c r="F47" s="31">
        <f>DATE(E47,D47,C47)</f>
        <v>40529</v>
      </c>
      <c r="G47" s="24" t="s">
        <v>96</v>
      </c>
      <c r="H47" s="2">
        <v>200000000</v>
      </c>
      <c r="I47" s="2">
        <v>172062763</v>
      </c>
      <c r="J47" s="2">
        <v>397562763</v>
      </c>
      <c r="K47" s="28" t="str">
        <f t="shared" si="1"/>
        <v/>
      </c>
      <c r="L47" s="28" t="str">
        <f t="shared" si="2"/>
        <v/>
      </c>
      <c r="M47" s="28" t="s">
        <v>96</v>
      </c>
      <c r="N47" s="28" t="str">
        <f t="shared" si="3"/>
        <v/>
      </c>
      <c r="O47" s="28" t="str">
        <f>IF(N47=1,M47&amp;" ("&amp;E47&amp;")",M47)</f>
        <v>Tron: Legacy</v>
      </c>
      <c r="P47" s="36">
        <f>INDEX(cpi!$A$1:$M$105,MATCH('Inflation adjust calc'!$E47,cpi!$A:$A,0),MATCH('Inflation adjust calc'!$D47,cpi!$1:$1,0))</f>
        <v>219.179</v>
      </c>
      <c r="Q47" s="36">
        <f>cpi!$I$2</f>
        <v>240.85300000000001</v>
      </c>
      <c r="R47" s="36">
        <f t="shared" si="9"/>
        <v>1.0988872109098042</v>
      </c>
      <c r="S47" s="28" t="str">
        <f t="shared" si="5"/>
        <v/>
      </c>
      <c r="T47" s="37">
        <f t="shared" si="6"/>
        <v>219777442.18196085</v>
      </c>
      <c r="U47" s="37">
        <f t="shared" si="7"/>
        <v>189077569.73450467</v>
      </c>
      <c r="V47" s="37">
        <f t="shared" si="8"/>
        <v>436876635.79466552</v>
      </c>
    </row>
    <row r="48" spans="1:27">
      <c r="A48" s="23">
        <v>47</v>
      </c>
      <c r="B48" s="3" t="s">
        <v>97</v>
      </c>
      <c r="C48" s="28">
        <v>13</v>
      </c>
      <c r="D48" s="29">
        <v>11</v>
      </c>
      <c r="E48" s="28">
        <v>2009</v>
      </c>
      <c r="F48" s="31">
        <f>DATE(E48,D48,C48)</f>
        <v>40130</v>
      </c>
      <c r="G48" s="24">
        <v>2012</v>
      </c>
      <c r="H48" s="2">
        <v>200000000</v>
      </c>
      <c r="I48" s="2">
        <v>166112167</v>
      </c>
      <c r="J48" s="2">
        <v>788408539</v>
      </c>
      <c r="K48" s="28" t="str">
        <f t="shared" si="1"/>
        <v/>
      </c>
      <c r="L48" s="28" t="str">
        <f t="shared" si="2"/>
        <v/>
      </c>
      <c r="M48" s="28">
        <v>2012</v>
      </c>
      <c r="N48" s="28" t="str">
        <f t="shared" si="3"/>
        <v/>
      </c>
      <c r="O48" s="28">
        <f>IF(N48=1,M48&amp;" ("&amp;E48&amp;")",M48)</f>
        <v>2012</v>
      </c>
      <c r="P48" s="36">
        <f>INDEX(cpi!$A$1:$M$105,MATCH('Inflation adjust calc'!$E48,cpi!$A:$A,0),MATCH('Inflation adjust calc'!$D48,cpi!$1:$1,0))</f>
        <v>216.33</v>
      </c>
      <c r="Q48" s="36">
        <f>cpi!$I$2</f>
        <v>240.85300000000001</v>
      </c>
      <c r="R48" s="36">
        <f t="shared" si="9"/>
        <v>1.1133592197106272</v>
      </c>
      <c r="S48" s="28" t="str">
        <f t="shared" si="5"/>
        <v/>
      </c>
      <c r="T48" s="37">
        <f t="shared" si="6"/>
        <v>222671843.94212544</v>
      </c>
      <c r="U48" s="37">
        <f t="shared" si="7"/>
        <v>184942512.63556141</v>
      </c>
      <c r="V48" s="37">
        <f t="shared" si="8"/>
        <v>877781915.79423559</v>
      </c>
    </row>
    <row r="49" spans="1:22">
      <c r="A49" s="23">
        <v>48</v>
      </c>
      <c r="B49" s="3" t="s">
        <v>98</v>
      </c>
      <c r="C49" s="28">
        <v>21</v>
      </c>
      <c r="D49" s="29">
        <v>5</v>
      </c>
      <c r="E49" s="28">
        <v>2009</v>
      </c>
      <c r="F49" s="31">
        <f>DATE(E49,D49,C49)</f>
        <v>39954</v>
      </c>
      <c r="G49" s="24" t="s">
        <v>99</v>
      </c>
      <c r="H49" s="2">
        <v>200000000</v>
      </c>
      <c r="I49" s="2">
        <v>125322469</v>
      </c>
      <c r="J49" s="2">
        <v>365491792</v>
      </c>
      <c r="K49" s="28" t="str">
        <f t="shared" si="1"/>
        <v/>
      </c>
      <c r="L49" s="28" t="str">
        <f t="shared" si="2"/>
        <v/>
      </c>
      <c r="M49" s="28" t="s">
        <v>99</v>
      </c>
      <c r="N49" s="28" t="str">
        <f t="shared" si="3"/>
        <v/>
      </c>
      <c r="O49" s="28" t="str">
        <f>IF(N49=1,M49&amp;" ("&amp;E49&amp;")",M49)</f>
        <v>Terminator Salvation</v>
      </c>
      <c r="P49" s="36">
        <f>INDEX(cpi!$A$1:$M$105,MATCH('Inflation adjust calc'!$E49,cpi!$A:$A,0),MATCH('Inflation adjust calc'!$D49,cpi!$1:$1,0))</f>
        <v>213.85599999999999</v>
      </c>
      <c r="Q49" s="36">
        <f>cpi!$I$2</f>
        <v>240.85300000000001</v>
      </c>
      <c r="R49" s="36">
        <f t="shared" si="9"/>
        <v>1.1262391515786325</v>
      </c>
      <c r="S49" s="28" t="str">
        <f t="shared" si="5"/>
        <v/>
      </c>
      <c r="T49" s="37">
        <f t="shared" si="6"/>
        <v>225247830.31572652</v>
      </c>
      <c r="U49" s="37">
        <f t="shared" si="7"/>
        <v>141143071.16029948</v>
      </c>
      <c r="V49" s="37">
        <f t="shared" si="8"/>
        <v>411631165.73103404</v>
      </c>
    </row>
    <row r="50" spans="1:22">
      <c r="A50" s="23">
        <v>49</v>
      </c>
      <c r="B50" s="3" t="s">
        <v>100</v>
      </c>
      <c r="C50" s="28">
        <v>17</v>
      </c>
      <c r="D50" s="29">
        <v>6</v>
      </c>
      <c r="E50" s="28">
        <v>2011</v>
      </c>
      <c r="F50" s="31">
        <f>DATE(E50,D50,C50)</f>
        <v>40711</v>
      </c>
      <c r="G50" s="24" t="s">
        <v>101</v>
      </c>
      <c r="H50" s="2">
        <v>200000000</v>
      </c>
      <c r="I50" s="2">
        <v>116601172</v>
      </c>
      <c r="J50" s="2">
        <v>231201172</v>
      </c>
      <c r="K50" s="28" t="str">
        <f t="shared" si="1"/>
        <v/>
      </c>
      <c r="L50" s="28" t="str">
        <f t="shared" si="2"/>
        <v/>
      </c>
      <c r="M50" s="28" t="s">
        <v>101</v>
      </c>
      <c r="N50" s="28" t="str">
        <f t="shared" si="3"/>
        <v/>
      </c>
      <c r="O50" s="28" t="str">
        <f>IF(N50=1,M50&amp;" ("&amp;E50&amp;")",M50)</f>
        <v>Green Lantern</v>
      </c>
      <c r="P50" s="36">
        <f>INDEX(cpi!$A$1:$M$105,MATCH('Inflation adjust calc'!$E50,cpi!$A:$A,0),MATCH('Inflation adjust calc'!$D50,cpi!$1:$1,0))</f>
        <v>225.72200000000001</v>
      </c>
      <c r="Q50" s="36">
        <f>cpi!$I$2</f>
        <v>240.85300000000001</v>
      </c>
      <c r="R50" s="36">
        <f t="shared" si="9"/>
        <v>1.0670337849212748</v>
      </c>
      <c r="S50" s="28" t="str">
        <f t="shared" si="5"/>
        <v/>
      </c>
      <c r="T50" s="37">
        <f t="shared" si="6"/>
        <v>213406756.98425496</v>
      </c>
      <c r="U50" s="37">
        <f t="shared" si="7"/>
        <v>124417389.88541657</v>
      </c>
      <c r="V50" s="37">
        <f t="shared" si="8"/>
        <v>246699461.63739467</v>
      </c>
    </row>
    <row r="51" spans="1:22">
      <c r="A51" s="23">
        <v>50</v>
      </c>
      <c r="B51" s="3" t="s">
        <v>102</v>
      </c>
      <c r="C51" s="28">
        <v>28</v>
      </c>
      <c r="D51" s="29">
        <v>5</v>
      </c>
      <c r="E51" s="28">
        <v>2010</v>
      </c>
      <c r="F51" s="31">
        <f>DATE(E51,D51,C51)</f>
        <v>40326</v>
      </c>
      <c r="G51" s="24" t="s">
        <v>103</v>
      </c>
      <c r="H51" s="2">
        <v>200000000</v>
      </c>
      <c r="I51" s="2">
        <v>90759676</v>
      </c>
      <c r="J51" s="2">
        <v>314594597</v>
      </c>
      <c r="K51" s="28" t="str">
        <f t="shared" si="1"/>
        <v/>
      </c>
      <c r="L51" s="28" t="str">
        <f t="shared" si="2"/>
        <v/>
      </c>
      <c r="M51" s="28" t="s">
        <v>103</v>
      </c>
      <c r="N51" s="28" t="str">
        <f t="shared" si="3"/>
        <v/>
      </c>
      <c r="O51" s="28" t="str">
        <f>IF(N51=1,M51&amp;" ("&amp;E51&amp;")",M51)</f>
        <v>Prince of Persia: Sands of Time</v>
      </c>
      <c r="P51" s="36">
        <f>INDEX(cpi!$A$1:$M$105,MATCH('Inflation adjust calc'!$E51,cpi!$A:$A,0),MATCH('Inflation adjust calc'!$D51,cpi!$1:$1,0))</f>
        <v>218.178</v>
      </c>
      <c r="Q51" s="36">
        <f>cpi!$I$2</f>
        <v>240.85300000000001</v>
      </c>
      <c r="R51" s="36">
        <f t="shared" si="9"/>
        <v>1.1039289020891199</v>
      </c>
      <c r="S51" s="28" t="str">
        <f t="shared" si="5"/>
        <v/>
      </c>
      <c r="T51" s="37">
        <f t="shared" si="6"/>
        <v>220785780.41782397</v>
      </c>
      <c r="U51" s="37">
        <f t="shared" si="7"/>
        <v>100192229.48064424</v>
      </c>
      <c r="V51" s="37">
        <f t="shared" si="8"/>
        <v>347290068.06937915</v>
      </c>
    </row>
    <row r="52" spans="1:22">
      <c r="A52" s="23">
        <v>51</v>
      </c>
      <c r="B52" s="3" t="s">
        <v>104</v>
      </c>
      <c r="C52" s="28">
        <v>29</v>
      </c>
      <c r="D52" s="29">
        <v>6</v>
      </c>
      <c r="E52" s="28">
        <v>2011</v>
      </c>
      <c r="F52" s="31">
        <f>DATE(E52,D52,C52)</f>
        <v>40723</v>
      </c>
      <c r="G52" s="24" t="s">
        <v>105</v>
      </c>
      <c r="H52" s="2">
        <v>195000000</v>
      </c>
      <c r="I52" s="2">
        <v>352390543</v>
      </c>
      <c r="J52" s="2">
        <v>1123790543</v>
      </c>
      <c r="K52" s="28" t="str">
        <f t="shared" si="1"/>
        <v/>
      </c>
      <c r="L52" s="28" t="str">
        <f t="shared" si="2"/>
        <v/>
      </c>
      <c r="M52" s="28" t="s">
        <v>105</v>
      </c>
      <c r="N52" s="28" t="str">
        <f t="shared" si="3"/>
        <v/>
      </c>
      <c r="O52" s="28" t="str">
        <f>IF(N52=1,M52&amp;" ("&amp;E52&amp;")",M52)</f>
        <v>Transformers: Dark of the Moon</v>
      </c>
      <c r="P52" s="36">
        <f>INDEX(cpi!$A$1:$M$105,MATCH('Inflation adjust calc'!$E52,cpi!$A:$A,0),MATCH('Inflation adjust calc'!$D52,cpi!$1:$1,0))</f>
        <v>225.72200000000001</v>
      </c>
      <c r="Q52" s="36">
        <f>cpi!$I$2</f>
        <v>240.85300000000001</v>
      </c>
      <c r="R52" s="36">
        <f t="shared" si="9"/>
        <v>1.0670337849212748</v>
      </c>
      <c r="S52" s="28" t="str">
        <f t="shared" si="5"/>
        <v/>
      </c>
      <c r="T52" s="37">
        <f t="shared" si="6"/>
        <v>208071588.05964857</v>
      </c>
      <c r="U52" s="37">
        <f t="shared" si="7"/>
        <v>376012614.86775321</v>
      </c>
      <c r="V52" s="37">
        <f t="shared" si="8"/>
        <v>1199122476.5560246</v>
      </c>
    </row>
    <row r="53" spans="1:22">
      <c r="A53" s="23">
        <v>52</v>
      </c>
      <c r="B53" s="3">
        <v>41277</v>
      </c>
      <c r="C53" s="28">
        <v>1</v>
      </c>
      <c r="D53" s="29">
        <v>3</v>
      </c>
      <c r="E53" s="28">
        <v>2013</v>
      </c>
      <c r="F53" s="31">
        <f>DATE(E53,D53,C53)</f>
        <v>41334</v>
      </c>
      <c r="G53" s="24" t="s">
        <v>106</v>
      </c>
      <c r="H53" s="2">
        <v>195000000</v>
      </c>
      <c r="I53" s="2">
        <v>65187603</v>
      </c>
      <c r="J53" s="2">
        <v>197687603</v>
      </c>
      <c r="K53" s="28" t="str">
        <f t="shared" si="1"/>
        <v/>
      </c>
      <c r="L53" s="28" t="str">
        <f t="shared" si="2"/>
        <v/>
      </c>
      <c r="M53" s="28" t="s">
        <v>106</v>
      </c>
      <c r="N53" s="28" t="str">
        <f t="shared" si="3"/>
        <v/>
      </c>
      <c r="O53" s="28" t="str">
        <f>IF(N53=1,M53&amp;" ("&amp;E53&amp;")",M53)</f>
        <v>Jack the Giant Slayer</v>
      </c>
      <c r="P53" s="36">
        <f>INDEX(cpi!$A$1:$M$105,MATCH('Inflation adjust calc'!$E53,cpi!$A:$A,0),MATCH('Inflation adjust calc'!$D53,cpi!$1:$1,0))</f>
        <v>232.773</v>
      </c>
      <c r="Q53" s="36">
        <f>cpi!$I$2</f>
        <v>240.85300000000001</v>
      </c>
      <c r="R53" s="36">
        <f t="shared" si="9"/>
        <v>1.0347119296481981</v>
      </c>
      <c r="S53" s="28" t="str">
        <f t="shared" si="5"/>
        <v/>
      </c>
      <c r="T53" s="37">
        <f t="shared" si="6"/>
        <v>201768826.28139862</v>
      </c>
      <c r="U53" s="37">
        <f t="shared" si="7"/>
        <v>67450390.489270672</v>
      </c>
      <c r="V53" s="37">
        <f t="shared" si="8"/>
        <v>204549721.16765693</v>
      </c>
    </row>
    <row r="54" spans="1:22">
      <c r="A54" s="23">
        <v>53</v>
      </c>
      <c r="B54" s="3">
        <v>42067</v>
      </c>
      <c r="C54" s="28">
        <v>3</v>
      </c>
      <c r="D54" s="29">
        <v>4</v>
      </c>
      <c r="E54" s="28">
        <v>2015</v>
      </c>
      <c r="F54" s="31">
        <f>DATE(E54,D54,C54)</f>
        <v>42097</v>
      </c>
      <c r="G54" s="24" t="s">
        <v>43</v>
      </c>
      <c r="H54" s="2">
        <v>190000000</v>
      </c>
      <c r="I54" s="2">
        <v>351032910</v>
      </c>
      <c r="J54" s="2">
        <v>1514019071</v>
      </c>
      <c r="K54" s="28" t="str">
        <f t="shared" si="1"/>
        <v/>
      </c>
      <c r="L54" s="28" t="str">
        <f t="shared" si="2"/>
        <v/>
      </c>
      <c r="M54" s="28" t="s">
        <v>43</v>
      </c>
      <c r="N54" s="28" t="str">
        <f t="shared" si="3"/>
        <v/>
      </c>
      <c r="O54" s="28" t="str">
        <f>IF(N54=1,M54&amp;" ("&amp;E54&amp;")",M54)</f>
        <v>Furious 7</v>
      </c>
      <c r="P54" s="36">
        <f>INDEX(cpi!$A$1:$M$105,MATCH('Inflation adjust calc'!$E54,cpi!$A:$A,0),MATCH('Inflation adjust calc'!$D54,cpi!$1:$1,0))</f>
        <v>236.59899999999999</v>
      </c>
      <c r="Q54" s="36">
        <f>cpi!$I$2</f>
        <v>240.85300000000001</v>
      </c>
      <c r="R54" s="36">
        <f t="shared" si="9"/>
        <v>1.0179797885874413</v>
      </c>
      <c r="S54" s="28" t="str">
        <f t="shared" si="5"/>
        <v/>
      </c>
      <c r="T54" s="37">
        <f t="shared" si="6"/>
        <v>193416159.83161384</v>
      </c>
      <c r="U54" s="37">
        <f t="shared" si="7"/>
        <v>357344407.50903434</v>
      </c>
      <c r="V54" s="37">
        <f t="shared" si="8"/>
        <v>1541240813.8139343</v>
      </c>
    </row>
    <row r="55" spans="1:22">
      <c r="A55" s="23">
        <v>54</v>
      </c>
      <c r="B55" s="3" t="s">
        <v>107</v>
      </c>
      <c r="C55" s="28">
        <v>15</v>
      </c>
      <c r="D55" s="29">
        <v>5</v>
      </c>
      <c r="E55" s="28">
        <v>2013</v>
      </c>
      <c r="F55" s="31">
        <f>DATE(E55,D55,C55)</f>
        <v>41409</v>
      </c>
      <c r="G55" s="24" t="s">
        <v>108</v>
      </c>
      <c r="H55" s="2">
        <v>190000000</v>
      </c>
      <c r="I55" s="2">
        <v>228778661</v>
      </c>
      <c r="J55" s="2">
        <v>467381584</v>
      </c>
      <c r="K55" s="28" t="str">
        <f t="shared" si="1"/>
        <v/>
      </c>
      <c r="L55" s="28" t="str">
        <f t="shared" si="2"/>
        <v/>
      </c>
      <c r="M55" s="28" t="s">
        <v>108</v>
      </c>
      <c r="N55" s="28" t="str">
        <f t="shared" si="3"/>
        <v/>
      </c>
      <c r="O55" s="28" t="str">
        <f>IF(N55=1,M55&amp;" ("&amp;E55&amp;")",M55)</f>
        <v>Star Trek Into Darkness</v>
      </c>
      <c r="P55" s="36">
        <f>INDEX(cpi!$A$1:$M$105,MATCH('Inflation adjust calc'!$E55,cpi!$A:$A,0),MATCH('Inflation adjust calc'!$D55,cpi!$1:$1,0))</f>
        <v>232.94499999999999</v>
      </c>
      <c r="Q55" s="36">
        <f>cpi!$I$2</f>
        <v>240.85300000000001</v>
      </c>
      <c r="R55" s="36">
        <f t="shared" si="9"/>
        <v>1.0339479276224002</v>
      </c>
      <c r="S55" s="28" t="str">
        <f t="shared" si="5"/>
        <v/>
      </c>
      <c r="T55" s="37">
        <f t="shared" si="6"/>
        <v>196450106.24825603</v>
      </c>
      <c r="U55" s="37">
        <f t="shared" si="7"/>
        <v>236545222.42517763</v>
      </c>
      <c r="V55" s="37">
        <f t="shared" si="8"/>
        <v>483248220.18567473</v>
      </c>
    </row>
    <row r="56" spans="1:22">
      <c r="A56" s="23">
        <v>55</v>
      </c>
      <c r="B56" s="3" t="s">
        <v>87</v>
      </c>
      <c r="C56" s="28">
        <v>21</v>
      </c>
      <c r="D56" s="29">
        <v>6</v>
      </c>
      <c r="E56" s="28">
        <v>2013</v>
      </c>
      <c r="F56" s="31">
        <f>DATE(E56,D56,C56)</f>
        <v>41446</v>
      </c>
      <c r="G56" s="24" t="s">
        <v>109</v>
      </c>
      <c r="H56" s="2">
        <v>190000000</v>
      </c>
      <c r="I56" s="2">
        <v>202359711</v>
      </c>
      <c r="J56" s="2">
        <v>531514650</v>
      </c>
      <c r="K56" s="28" t="str">
        <f t="shared" si="1"/>
        <v/>
      </c>
      <c r="L56" s="28" t="str">
        <f t="shared" si="2"/>
        <v/>
      </c>
      <c r="M56" s="28" t="s">
        <v>109</v>
      </c>
      <c r="N56" s="28" t="str">
        <f t="shared" si="3"/>
        <v/>
      </c>
      <c r="O56" s="28" t="str">
        <f>IF(N56=1,M56&amp;" ("&amp;E56&amp;")",M56)</f>
        <v>World War Z</v>
      </c>
      <c r="P56" s="36">
        <f>INDEX(cpi!$A$1:$M$105,MATCH('Inflation adjust calc'!$E56,cpi!$A:$A,0),MATCH('Inflation adjust calc'!$D56,cpi!$1:$1,0))</f>
        <v>233.50399999999999</v>
      </c>
      <c r="Q56" s="36">
        <f>cpi!$I$2</f>
        <v>240.85300000000001</v>
      </c>
      <c r="R56" s="36">
        <f t="shared" si="9"/>
        <v>1.0314726942579142</v>
      </c>
      <c r="S56" s="28" t="str">
        <f t="shared" si="5"/>
        <v/>
      </c>
      <c r="T56" s="37">
        <f t="shared" si="6"/>
        <v>195979811.9090037</v>
      </c>
      <c r="U56" s="37">
        <f t="shared" si="7"/>
        <v>208728516.31442288</v>
      </c>
      <c r="V56" s="37">
        <f t="shared" si="8"/>
        <v>548242848.07305229</v>
      </c>
    </row>
    <row r="57" spans="1:22">
      <c r="A57" s="23">
        <v>56</v>
      </c>
      <c r="B57" s="3">
        <v>41552</v>
      </c>
      <c r="C57" s="28">
        <v>10</v>
      </c>
      <c r="D57" s="29">
        <v>5</v>
      </c>
      <c r="E57" s="28">
        <v>2013</v>
      </c>
      <c r="F57" s="31">
        <f>DATE(E57,D57,C57)</f>
        <v>41404</v>
      </c>
      <c r="G57" s="24" t="s">
        <v>110</v>
      </c>
      <c r="H57" s="2">
        <v>190000000</v>
      </c>
      <c r="I57" s="2">
        <v>144840419</v>
      </c>
      <c r="J57" s="2">
        <v>351040419</v>
      </c>
      <c r="K57" s="28" t="str">
        <f t="shared" si="1"/>
        <v/>
      </c>
      <c r="L57" s="28" t="str">
        <f t="shared" si="2"/>
        <v/>
      </c>
      <c r="M57" s="28" t="s">
        <v>110</v>
      </c>
      <c r="N57" s="28">
        <f t="shared" si="3"/>
        <v>1</v>
      </c>
      <c r="O57" s="28" t="str">
        <f>IF(N57=1,M57&amp;" ("&amp;E57&amp;")",M57)</f>
        <v>The Great Gatsby (2013)</v>
      </c>
      <c r="P57" s="36">
        <f>INDEX(cpi!$A$1:$M$105,MATCH('Inflation adjust calc'!$E57,cpi!$A:$A,0),MATCH('Inflation adjust calc'!$D57,cpi!$1:$1,0))</f>
        <v>232.94499999999999</v>
      </c>
      <c r="Q57" s="36">
        <f>cpi!$I$2</f>
        <v>240.85300000000001</v>
      </c>
      <c r="R57" s="36">
        <f t="shared" si="9"/>
        <v>1.0339479276224002</v>
      </c>
      <c r="S57" s="28" t="str">
        <f t="shared" si="5"/>
        <v/>
      </c>
      <c r="T57" s="37">
        <f t="shared" si="6"/>
        <v>196450106.24825603</v>
      </c>
      <c r="U57" s="37">
        <f t="shared" si="7"/>
        <v>149757451.06101012</v>
      </c>
      <c r="V57" s="37">
        <f t="shared" si="8"/>
        <v>362957513.73674905</v>
      </c>
    </row>
    <row r="58" spans="1:22">
      <c r="A58" s="23">
        <v>57</v>
      </c>
      <c r="B58" s="3">
        <v>39975</v>
      </c>
      <c r="C58" s="28">
        <v>6</v>
      </c>
      <c r="D58" s="29">
        <v>11</v>
      </c>
      <c r="E58" s="28">
        <v>2009</v>
      </c>
      <c r="F58" s="31">
        <f>DATE(E58,D58,C58)</f>
        <v>40123</v>
      </c>
      <c r="G58" s="24" t="s">
        <v>111</v>
      </c>
      <c r="H58" s="2">
        <v>190000000</v>
      </c>
      <c r="I58" s="2">
        <v>137855863</v>
      </c>
      <c r="J58" s="2">
        <v>315709697</v>
      </c>
      <c r="K58" s="28" t="str">
        <f t="shared" si="1"/>
        <v/>
      </c>
      <c r="L58" s="28" t="str">
        <f t="shared" si="2"/>
        <v/>
      </c>
      <c r="M58" s="28" t="s">
        <v>111</v>
      </c>
      <c r="N58" s="28" t="str">
        <f t="shared" si="3"/>
        <v/>
      </c>
      <c r="O58" s="28" t="str">
        <f>IF(N58=1,M58&amp;" ("&amp;E58&amp;")",M58)</f>
        <v>Disney's A Christmas Carol</v>
      </c>
      <c r="P58" s="36">
        <f>INDEX(cpi!$A$1:$M$105,MATCH('Inflation adjust calc'!$E58,cpi!$A:$A,0),MATCH('Inflation adjust calc'!$D58,cpi!$1:$1,0))</f>
        <v>216.33</v>
      </c>
      <c r="Q58" s="36">
        <f>cpi!$I$2</f>
        <v>240.85300000000001</v>
      </c>
      <c r="R58" s="36">
        <f t="shared" si="9"/>
        <v>1.1133592197106272</v>
      </c>
      <c r="S58" s="28" t="str">
        <f t="shared" si="5"/>
        <v/>
      </c>
      <c r="T58" s="37">
        <f t="shared" si="6"/>
        <v>211538251.74501917</v>
      </c>
      <c r="U58" s="37">
        <f t="shared" si="7"/>
        <v>153483096.06221512</v>
      </c>
      <c r="V58" s="37">
        <f t="shared" si="8"/>
        <v>351498301.90699857</v>
      </c>
    </row>
    <row r="59" spans="1:22">
      <c r="A59" s="23">
        <v>58</v>
      </c>
      <c r="B59" s="3">
        <v>41615</v>
      </c>
      <c r="C59" s="28">
        <v>12</v>
      </c>
      <c r="D59" s="29">
        <v>7</v>
      </c>
      <c r="E59" s="28">
        <v>2013</v>
      </c>
      <c r="F59" s="31">
        <f>DATE(E59,D59,C59)</f>
        <v>41467</v>
      </c>
      <c r="G59" s="24" t="s">
        <v>112</v>
      </c>
      <c r="H59" s="2">
        <v>190000000</v>
      </c>
      <c r="I59" s="2">
        <v>101802906</v>
      </c>
      <c r="J59" s="2">
        <v>411002906</v>
      </c>
      <c r="K59" s="28" t="str">
        <f t="shared" si="1"/>
        <v/>
      </c>
      <c r="L59" s="28" t="str">
        <f t="shared" si="2"/>
        <v/>
      </c>
      <c r="M59" s="28" t="s">
        <v>112</v>
      </c>
      <c r="N59" s="28" t="str">
        <f t="shared" si="3"/>
        <v/>
      </c>
      <c r="O59" s="28" t="str">
        <f>IF(N59=1,M59&amp;" ("&amp;E59&amp;")",M59)</f>
        <v>Pacific Rim</v>
      </c>
      <c r="P59" s="36">
        <f>INDEX(cpi!$A$1:$M$105,MATCH('Inflation adjust calc'!$E59,cpi!$A:$A,0),MATCH('Inflation adjust calc'!$D59,cpi!$1:$1,0))</f>
        <v>233.596</v>
      </c>
      <c r="Q59" s="36">
        <f>cpi!$I$2</f>
        <v>240.85300000000001</v>
      </c>
      <c r="R59" s="36">
        <f t="shared" si="9"/>
        <v>1.0310664566174079</v>
      </c>
      <c r="S59" s="28" t="str">
        <f t="shared" si="5"/>
        <v/>
      </c>
      <c r="T59" s="37">
        <f t="shared" si="6"/>
        <v>195902626.7573075</v>
      </c>
      <c r="U59" s="37">
        <f t="shared" si="7"/>
        <v>104965561.56277506</v>
      </c>
      <c r="V59" s="37">
        <f t="shared" si="8"/>
        <v>423771309.94887757</v>
      </c>
    </row>
    <row r="60" spans="1:22">
      <c r="A60" s="23">
        <v>59</v>
      </c>
      <c r="B60" s="3" t="s">
        <v>113</v>
      </c>
      <c r="C60" s="28">
        <v>25</v>
      </c>
      <c r="D60" s="29">
        <v>11</v>
      </c>
      <c r="E60" s="28">
        <v>2015</v>
      </c>
      <c r="F60" s="31">
        <f>DATE(E60,D60,C60)</f>
        <v>42333</v>
      </c>
      <c r="G60" s="24" t="s">
        <v>114</v>
      </c>
      <c r="H60" s="2">
        <v>187500000</v>
      </c>
      <c r="I60" s="2">
        <v>123087120</v>
      </c>
      <c r="J60" s="2">
        <v>334354269</v>
      </c>
      <c r="K60" s="28" t="str">
        <f t="shared" si="1"/>
        <v/>
      </c>
      <c r="L60" s="28" t="str">
        <f t="shared" si="2"/>
        <v/>
      </c>
      <c r="M60" s="28" t="s">
        <v>114</v>
      </c>
      <c r="N60" s="28" t="str">
        <f t="shared" si="3"/>
        <v/>
      </c>
      <c r="O60" s="28" t="str">
        <f>IF(N60=1,M60&amp;" ("&amp;E60&amp;")",M60)</f>
        <v>The Good Dinosaur</v>
      </c>
      <c r="P60" s="36">
        <f>INDEX(cpi!$A$1:$M$105,MATCH('Inflation adjust calc'!$E60,cpi!$A:$A,0),MATCH('Inflation adjust calc'!$D60,cpi!$1:$1,0))</f>
        <v>237.33600000000001</v>
      </c>
      <c r="Q60" s="36">
        <f>cpi!$I$2</f>
        <v>240.85300000000001</v>
      </c>
      <c r="R60" s="36">
        <f t="shared" si="9"/>
        <v>1.014818653722992</v>
      </c>
      <c r="S60" s="28" t="str">
        <f t="shared" si="5"/>
        <v/>
      </c>
      <c r="T60" s="37">
        <f t="shared" si="6"/>
        <v>190278497.57306099</v>
      </c>
      <c r="U60" s="37">
        <f t="shared" si="7"/>
        <v>124911105.40904036</v>
      </c>
      <c r="V60" s="37">
        <f t="shared" si="8"/>
        <v>339308949.13311511</v>
      </c>
    </row>
    <row r="61" spans="1:22">
      <c r="A61" s="23">
        <v>60</v>
      </c>
      <c r="B61" s="3">
        <v>39483</v>
      </c>
      <c r="C61" s="28">
        <v>2</v>
      </c>
      <c r="D61" s="29">
        <v>5</v>
      </c>
      <c r="E61" s="28">
        <v>2008</v>
      </c>
      <c r="F61" s="31">
        <f>DATE(E61,D61,C61)</f>
        <v>39570</v>
      </c>
      <c r="G61" s="24" t="s">
        <v>115</v>
      </c>
      <c r="H61" s="2">
        <v>186000000</v>
      </c>
      <c r="I61" s="2">
        <v>318604126</v>
      </c>
      <c r="J61" s="2">
        <v>582443126</v>
      </c>
      <c r="K61" s="28" t="str">
        <f t="shared" si="1"/>
        <v/>
      </c>
      <c r="L61" s="28" t="str">
        <f t="shared" si="2"/>
        <v/>
      </c>
      <c r="M61" s="28" t="s">
        <v>115</v>
      </c>
      <c r="N61" s="28" t="str">
        <f t="shared" si="3"/>
        <v/>
      </c>
      <c r="O61" s="28" t="str">
        <f>IF(N61=1,M61&amp;" ("&amp;E61&amp;")",M61)</f>
        <v>Iron Man</v>
      </c>
      <c r="P61" s="36">
        <f>INDEX(cpi!$A$1:$M$105,MATCH('Inflation adjust calc'!$E61,cpi!$A:$A,0),MATCH('Inflation adjust calc'!$D61,cpi!$1:$1,0))</f>
        <v>216.63200000000001</v>
      </c>
      <c r="Q61" s="36">
        <f>cpi!$I$2</f>
        <v>240.85300000000001</v>
      </c>
      <c r="R61" s="36">
        <f t="shared" si="9"/>
        <v>1.1118071199084161</v>
      </c>
      <c r="S61" s="28" t="str">
        <f t="shared" si="5"/>
        <v/>
      </c>
      <c r="T61" s="37">
        <f t="shared" si="6"/>
        <v>206796124.3029654</v>
      </c>
      <c r="U61" s="37">
        <f t="shared" si="7"/>
        <v>354226335.71899807</v>
      </c>
      <c r="V61" s="37">
        <f t="shared" si="8"/>
        <v>647564414.42851472</v>
      </c>
    </row>
    <row r="62" spans="1:22">
      <c r="A62" s="23">
        <v>61</v>
      </c>
      <c r="B62" s="3" t="s">
        <v>45</v>
      </c>
      <c r="C62" s="28">
        <v>18</v>
      </c>
      <c r="D62" s="29">
        <v>7</v>
      </c>
      <c r="E62" s="28">
        <v>2008</v>
      </c>
      <c r="F62" s="31">
        <f>DATE(E62,D62,C62)</f>
        <v>39647</v>
      </c>
      <c r="G62" s="24" t="s">
        <v>46</v>
      </c>
      <c r="H62" s="2">
        <v>185000000</v>
      </c>
      <c r="I62" s="2">
        <v>533345358</v>
      </c>
      <c r="J62" s="2">
        <v>1002891358</v>
      </c>
      <c r="K62" s="28" t="str">
        <f t="shared" si="1"/>
        <v/>
      </c>
      <c r="L62" s="28" t="str">
        <f t="shared" si="2"/>
        <v/>
      </c>
      <c r="M62" s="28" t="s">
        <v>46</v>
      </c>
      <c r="N62" s="28" t="str">
        <f t="shared" si="3"/>
        <v/>
      </c>
      <c r="O62" s="28" t="str">
        <f>IF(N62=1,M62&amp;" ("&amp;E62&amp;")",M62)</f>
        <v>The Dark Knight</v>
      </c>
      <c r="P62" s="36">
        <f>INDEX(cpi!$A$1:$M$105,MATCH('Inflation adjust calc'!$E62,cpi!$A:$A,0),MATCH('Inflation adjust calc'!$D62,cpi!$1:$1,0))</f>
        <v>219.964</v>
      </c>
      <c r="Q62" s="36">
        <f>cpi!$I$2</f>
        <v>240.85300000000001</v>
      </c>
      <c r="R62" s="36">
        <f t="shared" si="9"/>
        <v>1.0949655398156062</v>
      </c>
      <c r="S62" s="28" t="str">
        <f t="shared" si="5"/>
        <v/>
      </c>
      <c r="T62" s="37">
        <f t="shared" si="6"/>
        <v>202568624.86588714</v>
      </c>
      <c r="U62" s="37">
        <f t="shared" si="7"/>
        <v>583994787.83061779</v>
      </c>
      <c r="V62" s="37">
        <f t="shared" si="8"/>
        <v>1098131477.1888764</v>
      </c>
    </row>
    <row r="63" spans="1:22">
      <c r="A63" s="23">
        <v>62</v>
      </c>
      <c r="B63" s="3" t="s">
        <v>116</v>
      </c>
      <c r="C63" s="28">
        <v>22</v>
      </c>
      <c r="D63" s="29">
        <v>5</v>
      </c>
      <c r="E63" s="28">
        <v>2008</v>
      </c>
      <c r="F63" s="31">
        <f>DATE(E63,D63,C63)</f>
        <v>39590</v>
      </c>
      <c r="G63" s="24" t="s">
        <v>117</v>
      </c>
      <c r="H63" s="2">
        <v>185000000</v>
      </c>
      <c r="I63" s="2">
        <v>317023851</v>
      </c>
      <c r="J63" s="2">
        <v>786558145</v>
      </c>
      <c r="K63" s="28" t="str">
        <f t="shared" si="1"/>
        <v/>
      </c>
      <c r="L63" s="28" t="str">
        <f t="shared" si="2"/>
        <v/>
      </c>
      <c r="M63" s="28" t="s">
        <v>117</v>
      </c>
      <c r="N63" s="28" t="str">
        <f t="shared" si="3"/>
        <v/>
      </c>
      <c r="O63" s="28" t="str">
        <f>IF(N63=1,M63&amp;" ("&amp;E63&amp;")",M63)</f>
        <v>Indiana Jones and the Kingdom of the Crystal Skull</v>
      </c>
      <c r="P63" s="36">
        <f>INDEX(cpi!$A$1:$M$105,MATCH('Inflation adjust calc'!$E63,cpi!$A:$A,0),MATCH('Inflation adjust calc'!$D63,cpi!$1:$1,0))</f>
        <v>216.63200000000001</v>
      </c>
      <c r="Q63" s="36">
        <f>cpi!$I$2</f>
        <v>240.85300000000001</v>
      </c>
      <c r="R63" s="36">
        <f t="shared" si="9"/>
        <v>1.1118071199084161</v>
      </c>
      <c r="S63" s="28" t="str">
        <f t="shared" si="5"/>
        <v/>
      </c>
      <c r="T63" s="37">
        <f t="shared" si="6"/>
        <v>205684317.18305698</v>
      </c>
      <c r="U63" s="37">
        <f t="shared" si="7"/>
        <v>352469374.72258484</v>
      </c>
      <c r="V63" s="37">
        <f t="shared" si="8"/>
        <v>874500945.83295631</v>
      </c>
    </row>
    <row r="64" spans="1:22">
      <c r="A64" s="23">
        <v>63</v>
      </c>
      <c r="B64" s="3" t="s">
        <v>118</v>
      </c>
      <c r="C64" s="28">
        <v>22</v>
      </c>
      <c r="D64" s="29">
        <v>6</v>
      </c>
      <c r="E64" s="28">
        <v>2012</v>
      </c>
      <c r="F64" s="31">
        <f>DATE(E64,D64,C64)</f>
        <v>41082</v>
      </c>
      <c r="G64" s="24" t="s">
        <v>119</v>
      </c>
      <c r="H64" s="2">
        <v>185000000</v>
      </c>
      <c r="I64" s="2">
        <v>237282182</v>
      </c>
      <c r="J64" s="2">
        <v>554606532</v>
      </c>
      <c r="K64" s="28" t="str">
        <f t="shared" si="1"/>
        <v/>
      </c>
      <c r="L64" s="28" t="str">
        <f t="shared" si="2"/>
        <v/>
      </c>
      <c r="M64" s="28" t="s">
        <v>119</v>
      </c>
      <c r="N64" s="28" t="str">
        <f t="shared" si="3"/>
        <v/>
      </c>
      <c r="O64" s="28" t="str">
        <f>IF(N64=1,M64&amp;" ("&amp;E64&amp;")",M64)</f>
        <v>Brave</v>
      </c>
      <c r="P64" s="36">
        <f>INDEX(cpi!$A$1:$M$105,MATCH('Inflation adjust calc'!$E64,cpi!$A:$A,0),MATCH('Inflation adjust calc'!$D64,cpi!$1:$1,0))</f>
        <v>229.47800000000001</v>
      </c>
      <c r="Q64" s="36">
        <f>cpi!$I$2</f>
        <v>240.85300000000001</v>
      </c>
      <c r="R64" s="36">
        <f t="shared" si="9"/>
        <v>1.0495690218670199</v>
      </c>
      <c r="S64" s="28" t="str">
        <f t="shared" si="5"/>
        <v/>
      </c>
      <c r="T64" s="37">
        <f t="shared" si="6"/>
        <v>194170269.04539868</v>
      </c>
      <c r="U64" s="37">
        <f t="shared" si="7"/>
        <v>249044027.66821221</v>
      </c>
      <c r="V64" s="37">
        <f t="shared" si="8"/>
        <v>582097835.31230009</v>
      </c>
    </row>
    <row r="65" spans="1:22">
      <c r="A65" s="23">
        <v>64</v>
      </c>
      <c r="B65" s="3" t="s">
        <v>120</v>
      </c>
      <c r="C65" s="28">
        <v>22</v>
      </c>
      <c r="D65" s="29">
        <v>7</v>
      </c>
      <c r="E65" s="28">
        <v>2016</v>
      </c>
      <c r="F65" s="31">
        <f>DATE(E65,D65,C65)</f>
        <v>42573</v>
      </c>
      <c r="G65" s="24" t="s">
        <v>121</v>
      </c>
      <c r="H65" s="2">
        <v>185000000</v>
      </c>
      <c r="I65" s="2">
        <v>158658428</v>
      </c>
      <c r="J65" s="2">
        <v>336458428</v>
      </c>
      <c r="K65" s="28" t="str">
        <f t="shared" si="1"/>
        <v/>
      </c>
      <c r="L65" s="28" t="str">
        <f t="shared" si="2"/>
        <v/>
      </c>
      <c r="M65" s="28" t="s">
        <v>121</v>
      </c>
      <c r="N65" s="28" t="str">
        <f t="shared" si="3"/>
        <v/>
      </c>
      <c r="O65" s="28" t="str">
        <f>IF(N65=1,M65&amp;" ("&amp;E65&amp;")",M65)</f>
        <v>Star Trek Beyond</v>
      </c>
      <c r="P65" s="36">
        <f>INDEX(cpi!$A$1:$M$105,MATCH('Inflation adjust calc'!$E65,cpi!$A:$A,0),MATCH('Inflation adjust calc'!$D65,cpi!$1:$1,0))</f>
        <v>240.64699999999999</v>
      </c>
      <c r="Q65" s="36">
        <f>cpi!$I$2</f>
        <v>240.85300000000001</v>
      </c>
      <c r="R65" s="36">
        <f t="shared" si="9"/>
        <v>1.0008560256309034</v>
      </c>
      <c r="S65" s="28" t="str">
        <f t="shared" si="5"/>
        <v/>
      </c>
      <c r="T65" s="37">
        <f t="shared" si="6"/>
        <v>185158364.74171713</v>
      </c>
      <c r="U65" s="37">
        <f t="shared" si="7"/>
        <v>158794243.68092683</v>
      </c>
      <c r="V65" s="37">
        <f t="shared" si="8"/>
        <v>336746445.03810143</v>
      </c>
    </row>
    <row r="66" spans="1:22">
      <c r="A66" s="23">
        <v>65</v>
      </c>
      <c r="B66" s="3">
        <v>38607</v>
      </c>
      <c r="C66" s="28">
        <v>9</v>
      </c>
      <c r="D66" s="29">
        <v>12</v>
      </c>
      <c r="E66" s="28">
        <v>2005</v>
      </c>
      <c r="F66" s="31">
        <f>DATE(E66,D66,C66)</f>
        <v>38695</v>
      </c>
      <c r="G66" s="24" t="s">
        <v>122</v>
      </c>
      <c r="H66" s="2">
        <v>180000000</v>
      </c>
      <c r="I66" s="2">
        <v>291710957</v>
      </c>
      <c r="J66" s="2">
        <v>720539572</v>
      </c>
      <c r="K66" s="28" t="str">
        <f t="shared" si="1"/>
        <v/>
      </c>
      <c r="L66" s="28" t="str">
        <f t="shared" si="2"/>
        <v/>
      </c>
      <c r="M66" s="28" t="s">
        <v>122</v>
      </c>
      <c r="N66" s="28" t="str">
        <f t="shared" si="3"/>
        <v/>
      </c>
      <c r="O66" s="28" t="str">
        <f>IF(N66=1,M66&amp;" ("&amp;E66&amp;")",M66)</f>
        <v>The Chronicles of Narnia: The Lion, the Witch and the Wardrobe</v>
      </c>
      <c r="P66" s="36">
        <f>INDEX(cpi!$A$1:$M$105,MATCH('Inflation adjust calc'!$E66,cpi!$A:$A,0),MATCH('Inflation adjust calc'!$D66,cpi!$1:$1,0))</f>
        <v>196.8</v>
      </c>
      <c r="Q66" s="36">
        <f>cpi!$I$2</f>
        <v>240.85300000000001</v>
      </c>
      <c r="R66" s="36">
        <f t="shared" si="9"/>
        <v>1.2238465447154472</v>
      </c>
      <c r="S66" s="28" t="str">
        <f t="shared" si="5"/>
        <v/>
      </c>
      <c r="T66" s="37">
        <f t="shared" si="6"/>
        <v>220292378.0487805</v>
      </c>
      <c r="U66" s="37">
        <f t="shared" si="7"/>
        <v>357009446.7800864</v>
      </c>
      <c r="V66" s="37">
        <f t="shared" si="8"/>
        <v>881829865.52294719</v>
      </c>
    </row>
    <row r="67" spans="1:22">
      <c r="A67" s="23">
        <v>66</v>
      </c>
      <c r="B67" s="3" t="s">
        <v>123</v>
      </c>
      <c r="C67" s="28">
        <v>30</v>
      </c>
      <c r="D67" s="29">
        <v>5</v>
      </c>
      <c r="E67" s="28">
        <v>2014</v>
      </c>
      <c r="F67" s="31">
        <f>DATE(E67,D67,C67)</f>
        <v>41789</v>
      </c>
      <c r="G67" s="24" t="s">
        <v>124</v>
      </c>
      <c r="H67" s="2">
        <v>180000000</v>
      </c>
      <c r="I67" s="2">
        <v>241407328</v>
      </c>
      <c r="J67" s="2">
        <v>758536735</v>
      </c>
      <c r="K67" s="28" t="str">
        <f t="shared" ref="K67:K130" si="10">IF(J67=0,1,"")</f>
        <v/>
      </c>
      <c r="L67" s="28" t="str">
        <f t="shared" ref="L67:L130" si="11">IF(E67&gt;2016,1,"")</f>
        <v/>
      </c>
      <c r="M67" s="28" t="s">
        <v>124</v>
      </c>
      <c r="N67" s="28" t="str">
        <f t="shared" ref="N67:N130" si="12">IF(COUNTIF($M$2:$M$5233,M67)&gt;1,1,"")</f>
        <v/>
      </c>
      <c r="O67" s="28" t="str">
        <f>IF(N67=1,M67&amp;" ("&amp;E67&amp;")",M67)</f>
        <v>Maleficent</v>
      </c>
      <c r="P67" s="36">
        <f>INDEX(cpi!$A$1:$M$105,MATCH('Inflation adjust calc'!$E67,cpi!$A:$A,0),MATCH('Inflation adjust calc'!$D67,cpi!$1:$1,0))</f>
        <v>237.9</v>
      </c>
      <c r="Q67" s="36">
        <f>cpi!$I$2</f>
        <v>240.85300000000001</v>
      </c>
      <c r="R67" s="36">
        <f t="shared" si="9"/>
        <v>1.0124127784783523</v>
      </c>
      <c r="S67" s="28" t="str">
        <f t="shared" ref="S67:S130" si="13">IF(ISERROR(R67),1,"")</f>
        <v/>
      </c>
      <c r="T67" s="37">
        <f t="shared" ref="T67:T130" si="14">H67*$R67</f>
        <v>182234300.12610343</v>
      </c>
      <c r="U67" s="37">
        <f t="shared" ref="U67:U130" si="15">I67*$R67</f>
        <v>244403863.68551493</v>
      </c>
      <c r="V67" s="37">
        <f t="shared" ref="V67:V130" si="16">J67*$R67</f>
        <v>767952283.45924759</v>
      </c>
    </row>
    <row r="68" spans="1:22">
      <c r="A68" s="23">
        <v>67</v>
      </c>
      <c r="B68" s="3" t="s">
        <v>125</v>
      </c>
      <c r="C68" s="28">
        <v>27</v>
      </c>
      <c r="D68" s="29">
        <v>6</v>
      </c>
      <c r="E68" s="28">
        <v>2008</v>
      </c>
      <c r="F68" s="31">
        <f>DATE(E68,D68,C68)</f>
        <v>39626</v>
      </c>
      <c r="G68" s="24" t="s">
        <v>126</v>
      </c>
      <c r="H68" s="2">
        <v>180000000</v>
      </c>
      <c r="I68" s="2">
        <v>223808164</v>
      </c>
      <c r="J68" s="2">
        <v>532590994</v>
      </c>
      <c r="K68" s="28" t="str">
        <f t="shared" si="10"/>
        <v/>
      </c>
      <c r="L68" s="28" t="str">
        <f t="shared" si="11"/>
        <v/>
      </c>
      <c r="M68" s="28" t="s">
        <v>126</v>
      </c>
      <c r="N68" s="28" t="str">
        <f t="shared" si="12"/>
        <v/>
      </c>
      <c r="O68" s="28" t="str">
        <f>IF(N68=1,M68&amp;" ("&amp;E68&amp;")",M68)</f>
        <v>WALL-E</v>
      </c>
      <c r="P68" s="36">
        <f>INDEX(cpi!$A$1:$M$105,MATCH('Inflation adjust calc'!$E68,cpi!$A:$A,0),MATCH('Inflation adjust calc'!$D68,cpi!$1:$1,0))</f>
        <v>218.815</v>
      </c>
      <c r="Q68" s="36">
        <f>cpi!$I$2</f>
        <v>240.85300000000001</v>
      </c>
      <c r="R68" s="36">
        <f t="shared" si="9"/>
        <v>1.1007152160500879</v>
      </c>
      <c r="S68" s="28" t="str">
        <f t="shared" si="13"/>
        <v/>
      </c>
      <c r="T68" s="37">
        <f t="shared" si="14"/>
        <v>198128738.88901582</v>
      </c>
      <c r="U68" s="37">
        <f t="shared" si="15"/>
        <v>246349051.59103352</v>
      </c>
      <c r="V68" s="37">
        <f t="shared" si="16"/>
        <v>586231011.02704108</v>
      </c>
    </row>
    <row r="69" spans="1:22">
      <c r="A69" s="23">
        <v>68</v>
      </c>
      <c r="B69" s="3">
        <v>39363</v>
      </c>
      <c r="C69" s="28">
        <v>10</v>
      </c>
      <c r="D69" s="29">
        <v>8</v>
      </c>
      <c r="E69" s="28">
        <v>2007</v>
      </c>
      <c r="F69" s="31">
        <f>DATE(E69,D69,C69)</f>
        <v>39304</v>
      </c>
      <c r="G69" s="24" t="s">
        <v>127</v>
      </c>
      <c r="H69" s="2">
        <v>180000000</v>
      </c>
      <c r="I69" s="2">
        <v>140125968</v>
      </c>
      <c r="J69" s="2">
        <v>256585882</v>
      </c>
      <c r="K69" s="28" t="str">
        <f t="shared" si="10"/>
        <v/>
      </c>
      <c r="L69" s="28" t="str">
        <f t="shared" si="11"/>
        <v/>
      </c>
      <c r="M69" s="28" t="s">
        <v>127</v>
      </c>
      <c r="N69" s="28" t="str">
        <f t="shared" si="12"/>
        <v/>
      </c>
      <c r="O69" s="28" t="str">
        <f>IF(N69=1,M69&amp;" ("&amp;E69&amp;")",M69)</f>
        <v>Rush Hour 3</v>
      </c>
      <c r="P69" s="36">
        <f>INDEX(cpi!$A$1:$M$105,MATCH('Inflation adjust calc'!$E69,cpi!$A:$A,0),MATCH('Inflation adjust calc'!$D69,cpi!$1:$1,0))</f>
        <v>207.917</v>
      </c>
      <c r="Q69" s="36">
        <f>cpi!$I$2</f>
        <v>240.85300000000001</v>
      </c>
      <c r="R69" s="36">
        <f t="shared" si="9"/>
        <v>1.1584093652755667</v>
      </c>
      <c r="S69" s="28" t="str">
        <f t="shared" si="13"/>
        <v/>
      </c>
      <c r="T69" s="37">
        <f t="shared" si="14"/>
        <v>208513685.74960202</v>
      </c>
      <c r="U69" s="37">
        <f t="shared" si="15"/>
        <v>162323233.64950436</v>
      </c>
      <c r="V69" s="37">
        <f t="shared" si="16"/>
        <v>297231488.70629144</v>
      </c>
    </row>
    <row r="70" spans="1:22">
      <c r="A70" s="23">
        <v>69</v>
      </c>
      <c r="B70" s="3">
        <v>42376</v>
      </c>
      <c r="C70" s="28">
        <v>1</v>
      </c>
      <c r="D70" s="29">
        <v>7</v>
      </c>
      <c r="E70" s="28">
        <v>2016</v>
      </c>
      <c r="F70" s="31">
        <f>DATE(E70,D70,C70)</f>
        <v>42552</v>
      </c>
      <c r="G70" s="24" t="s">
        <v>128</v>
      </c>
      <c r="H70" s="2">
        <v>180000000</v>
      </c>
      <c r="I70" s="2">
        <v>126643061</v>
      </c>
      <c r="J70" s="2">
        <v>349143061</v>
      </c>
      <c r="K70" s="28" t="str">
        <f t="shared" si="10"/>
        <v/>
      </c>
      <c r="L70" s="28" t="str">
        <f t="shared" si="11"/>
        <v/>
      </c>
      <c r="M70" s="28" t="s">
        <v>128</v>
      </c>
      <c r="N70" s="28" t="str">
        <f t="shared" si="12"/>
        <v/>
      </c>
      <c r="O70" s="28" t="str">
        <f>IF(N70=1,M70&amp;" ("&amp;E70&amp;")",M70)</f>
        <v>The Legend of Tarzan</v>
      </c>
      <c r="P70" s="36">
        <f>INDEX(cpi!$A$1:$M$105,MATCH('Inflation adjust calc'!$E70,cpi!$A:$A,0),MATCH('Inflation adjust calc'!$D70,cpi!$1:$1,0))</f>
        <v>240.64699999999999</v>
      </c>
      <c r="Q70" s="36">
        <f>cpi!$I$2</f>
        <v>240.85300000000001</v>
      </c>
      <c r="R70" s="36">
        <f t="shared" si="9"/>
        <v>1.0008560256309034</v>
      </c>
      <c r="S70" s="28" t="str">
        <f t="shared" si="13"/>
        <v/>
      </c>
      <c r="T70" s="37">
        <f t="shared" si="14"/>
        <v>180154084.61356261</v>
      </c>
      <c r="U70" s="37">
        <f t="shared" si="15"/>
        <v>126751470.70619206</v>
      </c>
      <c r="V70" s="37">
        <f t="shared" si="16"/>
        <v>349441936.40906805</v>
      </c>
    </row>
    <row r="71" spans="1:22">
      <c r="A71" s="23">
        <v>70</v>
      </c>
      <c r="B71" s="3" t="s">
        <v>129</v>
      </c>
      <c r="C71" s="28">
        <v>23</v>
      </c>
      <c r="D71" s="29">
        <v>11</v>
      </c>
      <c r="E71" s="28">
        <v>2011</v>
      </c>
      <c r="F71" s="31">
        <f>DATE(E71,D71,C71)</f>
        <v>40870</v>
      </c>
      <c r="G71" s="24" t="s">
        <v>130</v>
      </c>
      <c r="H71" s="2">
        <v>180000000</v>
      </c>
      <c r="I71" s="2">
        <v>73864507</v>
      </c>
      <c r="J71" s="2">
        <v>180047784</v>
      </c>
      <c r="K71" s="28" t="str">
        <f t="shared" si="10"/>
        <v/>
      </c>
      <c r="L71" s="28" t="str">
        <f t="shared" si="11"/>
        <v/>
      </c>
      <c r="M71" s="28" t="s">
        <v>130</v>
      </c>
      <c r="N71" s="28" t="str">
        <f t="shared" si="12"/>
        <v/>
      </c>
      <c r="O71" s="28" t="str">
        <f>IF(N71=1,M71&amp;" ("&amp;E71&amp;")",M71)</f>
        <v>Hugo</v>
      </c>
      <c r="P71" s="36">
        <f>INDEX(cpi!$A$1:$M$105,MATCH('Inflation adjust calc'!$E71,cpi!$A:$A,0),MATCH('Inflation adjust calc'!$D71,cpi!$1:$1,0))</f>
        <v>226.23</v>
      </c>
      <c r="Q71" s="36">
        <f>cpi!$I$2</f>
        <v>240.85300000000001</v>
      </c>
      <c r="R71" s="36">
        <f t="shared" si="9"/>
        <v>1.0646377580338595</v>
      </c>
      <c r="S71" s="28" t="str">
        <f t="shared" si="13"/>
        <v/>
      </c>
      <c r="T71" s="37">
        <f t="shared" si="14"/>
        <v>191634796.44609472</v>
      </c>
      <c r="U71" s="37">
        <f t="shared" si="15"/>
        <v>78638943.130756319</v>
      </c>
      <c r="V71" s="37">
        <f t="shared" si="16"/>
        <v>191685669.0967246</v>
      </c>
    </row>
    <row r="72" spans="1:22">
      <c r="A72" s="23">
        <v>71</v>
      </c>
      <c r="B72" s="3" t="s">
        <v>131</v>
      </c>
      <c r="C72" s="28">
        <v>21</v>
      </c>
      <c r="D72" s="29">
        <v>7</v>
      </c>
      <c r="E72" s="28">
        <v>2017</v>
      </c>
      <c r="F72" s="31">
        <f>DATE(E72,D72,C72)</f>
        <v>42937</v>
      </c>
      <c r="G72" s="24" t="s">
        <v>132</v>
      </c>
      <c r="H72" s="2">
        <v>180000000</v>
      </c>
      <c r="I72">
        <v>0</v>
      </c>
      <c r="J72">
        <v>0</v>
      </c>
      <c r="K72" s="28">
        <f t="shared" si="10"/>
        <v>1</v>
      </c>
      <c r="L72" s="28">
        <f t="shared" si="11"/>
        <v>1</v>
      </c>
      <c r="M72" s="28" t="s">
        <v>132</v>
      </c>
      <c r="N72" s="28" t="str">
        <f t="shared" si="12"/>
        <v/>
      </c>
      <c r="O72" s="28" t="str">
        <f>IF(N72=1,M72&amp;" ("&amp;E72&amp;")",M72)</f>
        <v>Valerian and the City of a Thousand Planets</v>
      </c>
      <c r="P72" s="36" t="e">
        <f>INDEX(cpi!$A$1:$M$105,MATCH('Inflation adjust calc'!$E72,cpi!$A:$A,0),MATCH('Inflation adjust calc'!$D72,cpi!$1:$1,0))</f>
        <v>#N/A</v>
      </c>
      <c r="Q72" s="36">
        <f>cpi!$I$2</f>
        <v>240.85300000000001</v>
      </c>
      <c r="R72" s="36" t="e">
        <f t="shared" si="9"/>
        <v>#N/A</v>
      </c>
      <c r="S72" s="28">
        <f t="shared" si="13"/>
        <v>1</v>
      </c>
      <c r="T72" s="37" t="e">
        <f t="shared" si="14"/>
        <v>#N/A</v>
      </c>
      <c r="U72" s="37" t="e">
        <f t="shared" si="15"/>
        <v>#N/A</v>
      </c>
      <c r="V72" s="37" t="e">
        <f t="shared" si="16"/>
        <v>#N/A</v>
      </c>
    </row>
    <row r="73" spans="1:22">
      <c r="A73" s="23">
        <v>72</v>
      </c>
      <c r="B73" s="3">
        <v>42157</v>
      </c>
      <c r="C73" s="28">
        <v>6</v>
      </c>
      <c r="D73" s="29">
        <v>2</v>
      </c>
      <c r="E73" s="28">
        <v>2015</v>
      </c>
      <c r="F73" s="31">
        <f>DATE(E73,D73,C73)</f>
        <v>42041</v>
      </c>
      <c r="G73" s="24" t="s">
        <v>133</v>
      </c>
      <c r="H73" s="2">
        <v>179000000</v>
      </c>
      <c r="I73" s="2">
        <v>47482519</v>
      </c>
      <c r="J73" s="2">
        <v>181982519</v>
      </c>
      <c r="K73" s="28" t="str">
        <f t="shared" si="10"/>
        <v/>
      </c>
      <c r="L73" s="28" t="str">
        <f t="shared" si="11"/>
        <v/>
      </c>
      <c r="M73" s="28" t="s">
        <v>133</v>
      </c>
      <c r="N73" s="28" t="str">
        <f t="shared" si="12"/>
        <v/>
      </c>
      <c r="O73" s="28" t="str">
        <f>IF(N73=1,M73&amp;" ("&amp;E73&amp;")",M73)</f>
        <v>Jupiter Ascending</v>
      </c>
      <c r="P73" s="36">
        <f>INDEX(cpi!$A$1:$M$105,MATCH('Inflation adjust calc'!$E73,cpi!$A:$A,0),MATCH('Inflation adjust calc'!$D73,cpi!$1:$1,0))</f>
        <v>234.72200000000001</v>
      </c>
      <c r="Q73" s="36">
        <f>cpi!$I$2</f>
        <v>240.85300000000001</v>
      </c>
      <c r="R73" s="36">
        <f t="shared" si="9"/>
        <v>1.0261202614156322</v>
      </c>
      <c r="S73" s="28" t="str">
        <f t="shared" si="13"/>
        <v/>
      </c>
      <c r="T73" s="37">
        <f t="shared" si="14"/>
        <v>183675526.79339817</v>
      </c>
      <c r="U73" s="37">
        <f t="shared" si="15"/>
        <v>48722774.808952719</v>
      </c>
      <c r="V73" s="37">
        <f t="shared" si="16"/>
        <v>186735949.96935526</v>
      </c>
    </row>
    <row r="74" spans="1:22">
      <c r="A74" s="23">
        <v>73</v>
      </c>
      <c r="B74" s="3" t="s">
        <v>134</v>
      </c>
      <c r="C74" s="28">
        <v>27</v>
      </c>
      <c r="D74" s="29">
        <v>5</v>
      </c>
      <c r="E74" s="28">
        <v>2016</v>
      </c>
      <c r="F74" s="31">
        <f>DATE(E74,D74,C74)</f>
        <v>42517</v>
      </c>
      <c r="G74" s="24" t="s">
        <v>135</v>
      </c>
      <c r="H74" s="2">
        <v>178000000</v>
      </c>
      <c r="I74" s="2">
        <v>155442489</v>
      </c>
      <c r="J74" s="2">
        <v>542742489</v>
      </c>
      <c r="K74" s="28" t="str">
        <f t="shared" si="10"/>
        <v/>
      </c>
      <c r="L74" s="28" t="str">
        <f t="shared" si="11"/>
        <v/>
      </c>
      <c r="M74" s="28" t="s">
        <v>135</v>
      </c>
      <c r="N74" s="28" t="str">
        <f t="shared" si="12"/>
        <v/>
      </c>
      <c r="O74" s="28" t="str">
        <f>IF(N74=1,M74&amp;" ("&amp;E74&amp;")",M74)</f>
        <v>X-Men: Apocalypse</v>
      </c>
      <c r="P74" s="36">
        <f>INDEX(cpi!$A$1:$M$105,MATCH('Inflation adjust calc'!$E74,cpi!$A:$A,0),MATCH('Inflation adjust calc'!$D74,cpi!$1:$1,0))</f>
        <v>240.23599999999999</v>
      </c>
      <c r="Q74" s="36">
        <f>cpi!$I$2</f>
        <v>240.85300000000001</v>
      </c>
      <c r="R74" s="36">
        <f t="shared" si="9"/>
        <v>1.0025683078306333</v>
      </c>
      <c r="S74" s="28" t="str">
        <f t="shared" si="13"/>
        <v/>
      </c>
      <c r="T74" s="37">
        <f t="shared" si="14"/>
        <v>178457158.79385275</v>
      </c>
      <c r="U74" s="37">
        <f t="shared" si="15"/>
        <v>155841713.16171184</v>
      </c>
      <c r="V74" s="37">
        <f t="shared" si="16"/>
        <v>544136418.7845161</v>
      </c>
    </row>
    <row r="75" spans="1:22">
      <c r="A75" s="23">
        <v>74</v>
      </c>
      <c r="B75" s="3">
        <v>41796</v>
      </c>
      <c r="C75" s="28">
        <v>6</v>
      </c>
      <c r="D75" s="29">
        <v>6</v>
      </c>
      <c r="E75" s="28">
        <v>2014</v>
      </c>
      <c r="F75" s="31">
        <f>DATE(E75,D75,C75)</f>
        <v>41796</v>
      </c>
      <c r="G75" s="24" t="s">
        <v>136</v>
      </c>
      <c r="H75" s="2">
        <v>178000000</v>
      </c>
      <c r="I75" s="2">
        <v>100206256</v>
      </c>
      <c r="J75" s="2">
        <v>364406256</v>
      </c>
      <c r="K75" s="28" t="str">
        <f t="shared" si="10"/>
        <v/>
      </c>
      <c r="L75" s="28" t="str">
        <f t="shared" si="11"/>
        <v/>
      </c>
      <c r="M75" s="28" t="s">
        <v>136</v>
      </c>
      <c r="N75" s="28" t="str">
        <f t="shared" si="12"/>
        <v/>
      </c>
      <c r="O75" s="28" t="str">
        <f>IF(N75=1,M75&amp;" ("&amp;E75&amp;")",M75)</f>
        <v>Edge of Tomorrow</v>
      </c>
      <c r="P75" s="36">
        <f>INDEX(cpi!$A$1:$M$105,MATCH('Inflation adjust calc'!$E75,cpi!$A:$A,0),MATCH('Inflation adjust calc'!$D75,cpi!$1:$1,0))</f>
        <v>238.34299999999999</v>
      </c>
      <c r="Q75" s="36">
        <f>cpi!$I$2</f>
        <v>240.85300000000001</v>
      </c>
      <c r="R75" s="36">
        <f t="shared" si="9"/>
        <v>1.0105310413983211</v>
      </c>
      <c r="S75" s="28" t="str">
        <f t="shared" si="13"/>
        <v/>
      </c>
      <c r="T75" s="37">
        <f t="shared" si="14"/>
        <v>179874525.36890116</v>
      </c>
      <c r="U75" s="37">
        <f t="shared" si="15"/>
        <v>101261532.23030676</v>
      </c>
      <c r="V75" s="37">
        <f t="shared" si="16"/>
        <v>368243833.36774319</v>
      </c>
    </row>
    <row r="76" spans="1:22">
      <c r="A76" s="23">
        <v>75</v>
      </c>
      <c r="B76" s="3" t="s">
        <v>137</v>
      </c>
      <c r="C76" s="28">
        <v>15</v>
      </c>
      <c r="D76" s="29">
        <v>4</v>
      </c>
      <c r="E76" s="28">
        <v>2016</v>
      </c>
      <c r="F76" s="31">
        <f>DATE(E76,D76,C76)</f>
        <v>42475</v>
      </c>
      <c r="G76" s="24" t="s">
        <v>138</v>
      </c>
      <c r="H76" s="2">
        <v>175000000</v>
      </c>
      <c r="I76" s="2">
        <v>364001123</v>
      </c>
      <c r="J76" s="2">
        <v>963901123</v>
      </c>
      <c r="K76" s="28" t="str">
        <f t="shared" si="10"/>
        <v/>
      </c>
      <c r="L76" s="28" t="str">
        <f t="shared" si="11"/>
        <v/>
      </c>
      <c r="M76" s="28" t="s">
        <v>138</v>
      </c>
      <c r="N76" s="28">
        <f t="shared" si="12"/>
        <v>1</v>
      </c>
      <c r="O76" s="28" t="str">
        <f>IF(N76=1,M76&amp;" ("&amp;E76&amp;")",M76)</f>
        <v>The Jungle Book (2016)</v>
      </c>
      <c r="P76" s="36">
        <f>INDEX(cpi!$A$1:$M$105,MATCH('Inflation adjust calc'!$E76,cpi!$A:$A,0),MATCH('Inflation adjust calc'!$D76,cpi!$1:$1,0))</f>
        <v>239.261</v>
      </c>
      <c r="Q76" s="36">
        <f>cpi!$I$2</f>
        <v>240.85300000000001</v>
      </c>
      <c r="R76" s="36">
        <f t="shared" si="9"/>
        <v>1.0066538215588834</v>
      </c>
      <c r="S76" s="28" t="str">
        <f t="shared" si="13"/>
        <v/>
      </c>
      <c r="T76" s="37">
        <f t="shared" si="14"/>
        <v>176164418.77280459</v>
      </c>
      <c r="U76" s="37">
        <f t="shared" si="15"/>
        <v>366423121.51967514</v>
      </c>
      <c r="V76" s="37">
        <f t="shared" si="16"/>
        <v>970314749.07284927</v>
      </c>
    </row>
    <row r="77" spans="1:22">
      <c r="A77" s="23">
        <v>76</v>
      </c>
      <c r="B77" s="3" t="s">
        <v>139</v>
      </c>
      <c r="C77" s="28">
        <v>19</v>
      </c>
      <c r="D77" s="29">
        <v>6</v>
      </c>
      <c r="E77" s="28">
        <v>2015</v>
      </c>
      <c r="F77" s="31">
        <f>DATE(E77,D77,C77)</f>
        <v>42174</v>
      </c>
      <c r="G77" s="24" t="s">
        <v>140</v>
      </c>
      <c r="H77" s="2">
        <v>175000000</v>
      </c>
      <c r="I77" s="2">
        <v>356461711</v>
      </c>
      <c r="J77" s="2">
        <v>853923085</v>
      </c>
      <c r="K77" s="28" t="str">
        <f t="shared" si="10"/>
        <v/>
      </c>
      <c r="L77" s="28" t="str">
        <f t="shared" si="11"/>
        <v/>
      </c>
      <c r="M77" s="28" t="s">
        <v>140</v>
      </c>
      <c r="N77" s="28" t="str">
        <f t="shared" si="12"/>
        <v/>
      </c>
      <c r="O77" s="28" t="str">
        <f>IF(N77=1,M77&amp;" ("&amp;E77&amp;")",M77)</f>
        <v>Inside Out</v>
      </c>
      <c r="P77" s="36">
        <f>INDEX(cpi!$A$1:$M$105,MATCH('Inflation adjust calc'!$E77,cpi!$A:$A,0),MATCH('Inflation adjust calc'!$D77,cpi!$1:$1,0))</f>
        <v>238.63800000000001</v>
      </c>
      <c r="Q77" s="36">
        <f>cpi!$I$2</f>
        <v>240.85300000000001</v>
      </c>
      <c r="R77" s="36">
        <f t="shared" si="9"/>
        <v>1.0092818411149942</v>
      </c>
      <c r="S77" s="28" t="str">
        <f t="shared" si="13"/>
        <v/>
      </c>
      <c r="T77" s="37">
        <f t="shared" si="14"/>
        <v>176624322.19512397</v>
      </c>
      <c r="U77" s="37">
        <f t="shared" si="15"/>
        <v>359770331.96508098</v>
      </c>
      <c r="V77" s="37">
        <f t="shared" si="16"/>
        <v>861849063.3993957</v>
      </c>
    </row>
    <row r="78" spans="1:22">
      <c r="A78" s="23">
        <v>77</v>
      </c>
      <c r="B78" s="3">
        <v>42498</v>
      </c>
      <c r="C78" s="28">
        <v>5</v>
      </c>
      <c r="D78" s="29">
        <v>8</v>
      </c>
      <c r="E78" s="28">
        <v>2016</v>
      </c>
      <c r="F78" s="31">
        <f>DATE(E78,D78,C78)</f>
        <v>42587</v>
      </c>
      <c r="G78" s="24" t="s">
        <v>143</v>
      </c>
      <c r="H78" s="2">
        <v>175000000</v>
      </c>
      <c r="I78" s="2">
        <v>322547564</v>
      </c>
      <c r="J78" s="2">
        <v>742147564</v>
      </c>
      <c r="K78" s="28" t="str">
        <f t="shared" si="10"/>
        <v/>
      </c>
      <c r="L78" s="28" t="str">
        <f t="shared" si="11"/>
        <v/>
      </c>
      <c r="M78" s="28" t="s">
        <v>143</v>
      </c>
      <c r="N78" s="28" t="str">
        <f t="shared" si="12"/>
        <v/>
      </c>
      <c r="O78" s="28" t="str">
        <f>IF(N78=1,M78&amp;" ("&amp;E78&amp;")",M78)</f>
        <v>Suicide Squad</v>
      </c>
      <c r="P78" s="36">
        <f>INDEX(cpi!$A$1:$M$105,MATCH('Inflation adjust calc'!$E78,cpi!$A:$A,0),MATCH('Inflation adjust calc'!$D78,cpi!$1:$1,0))</f>
        <v>240.85300000000001</v>
      </c>
      <c r="Q78" s="36">
        <f>cpi!$I$2</f>
        <v>240.85300000000001</v>
      </c>
      <c r="R78" s="36">
        <f t="shared" si="9"/>
        <v>1</v>
      </c>
      <c r="S78" s="28" t="str">
        <f t="shared" si="13"/>
        <v/>
      </c>
      <c r="T78" s="37">
        <f t="shared" si="14"/>
        <v>175000000</v>
      </c>
      <c r="U78" s="37">
        <f t="shared" si="15"/>
        <v>322547564</v>
      </c>
      <c r="V78" s="37">
        <f t="shared" si="16"/>
        <v>742147564</v>
      </c>
    </row>
    <row r="79" spans="1:22">
      <c r="A79" s="23">
        <v>78</v>
      </c>
      <c r="B79" s="3" t="s">
        <v>141</v>
      </c>
      <c r="C79" s="28">
        <v>29</v>
      </c>
      <c r="D79" s="29">
        <v>5</v>
      </c>
      <c r="E79" s="28">
        <v>2009</v>
      </c>
      <c r="F79" s="31">
        <f>DATE(E79,D79,C79)</f>
        <v>39962</v>
      </c>
      <c r="G79" s="24" t="s">
        <v>142</v>
      </c>
      <c r="H79" s="2">
        <v>175000000</v>
      </c>
      <c r="I79" s="2">
        <v>293004164</v>
      </c>
      <c r="J79" s="2">
        <v>731542621</v>
      </c>
      <c r="K79" s="28" t="str">
        <f t="shared" si="10"/>
        <v/>
      </c>
      <c r="L79" s="28" t="str">
        <f t="shared" si="11"/>
        <v/>
      </c>
      <c r="M79" s="28" t="s">
        <v>142</v>
      </c>
      <c r="N79" s="28" t="str">
        <f t="shared" si="12"/>
        <v/>
      </c>
      <c r="O79" s="28" t="str">
        <f>IF(N79=1,M79&amp;" ("&amp;E79&amp;")",M79)</f>
        <v>Up</v>
      </c>
      <c r="P79" s="36">
        <f>INDEX(cpi!$A$1:$M$105,MATCH('Inflation adjust calc'!$E79,cpi!$A:$A,0),MATCH('Inflation adjust calc'!$D79,cpi!$1:$1,0))</f>
        <v>213.85599999999999</v>
      </c>
      <c r="Q79" s="36">
        <f>cpi!$I$2</f>
        <v>240.85300000000001</v>
      </c>
      <c r="R79" s="36">
        <f t="shared" si="9"/>
        <v>1.1262391515786325</v>
      </c>
      <c r="S79" s="28" t="str">
        <f t="shared" si="13"/>
        <v/>
      </c>
      <c r="T79" s="37">
        <f t="shared" si="14"/>
        <v>197091851.5262607</v>
      </c>
      <c r="U79" s="37">
        <f t="shared" si="15"/>
        <v>329992761.07236648</v>
      </c>
      <c r="V79" s="37">
        <f t="shared" si="16"/>
        <v>823891940.81864917</v>
      </c>
    </row>
    <row r="80" spans="1:22">
      <c r="A80" s="23">
        <v>79</v>
      </c>
      <c r="B80" s="3" t="s">
        <v>144</v>
      </c>
      <c r="C80" s="28">
        <v>27</v>
      </c>
      <c r="D80" s="29">
        <v>3</v>
      </c>
      <c r="E80" s="28">
        <v>2009</v>
      </c>
      <c r="F80" s="31">
        <f>DATE(E80,D80,C80)</f>
        <v>39899</v>
      </c>
      <c r="G80" s="24" t="s">
        <v>145</v>
      </c>
      <c r="H80" s="2">
        <v>175000000</v>
      </c>
      <c r="I80" s="2">
        <v>198351526</v>
      </c>
      <c r="J80" s="2">
        <v>381687380</v>
      </c>
      <c r="K80" s="28" t="str">
        <f t="shared" si="10"/>
        <v/>
      </c>
      <c r="L80" s="28" t="str">
        <f t="shared" si="11"/>
        <v/>
      </c>
      <c r="M80" s="28" t="s">
        <v>145</v>
      </c>
      <c r="N80" s="28" t="str">
        <f t="shared" si="12"/>
        <v/>
      </c>
      <c r="O80" s="28" t="str">
        <f>IF(N80=1,M80&amp;" ("&amp;E80&amp;")",M80)</f>
        <v>Monsters vs. Aliens</v>
      </c>
      <c r="P80" s="36">
        <f>INDEX(cpi!$A$1:$M$105,MATCH('Inflation adjust calc'!$E80,cpi!$A:$A,0),MATCH('Inflation adjust calc'!$D80,cpi!$1:$1,0))</f>
        <v>212.709</v>
      </c>
      <c r="Q80" s="36">
        <f>cpi!$I$2</f>
        <v>240.85300000000001</v>
      </c>
      <c r="R80" s="36">
        <f t="shared" si="9"/>
        <v>1.1323122199812889</v>
      </c>
      <c r="S80" s="28" t="str">
        <f t="shared" si="13"/>
        <v/>
      </c>
      <c r="T80" s="37">
        <f t="shared" si="14"/>
        <v>198154638.49672556</v>
      </c>
      <c r="U80" s="37">
        <f t="shared" si="15"/>
        <v>224595856.74173635</v>
      </c>
      <c r="V80" s="37">
        <f t="shared" si="16"/>
        <v>432189284.58664185</v>
      </c>
    </row>
    <row r="81" spans="1:22">
      <c r="A81" s="23">
        <v>80</v>
      </c>
      <c r="B81" s="3">
        <v>40002</v>
      </c>
      <c r="C81" s="28">
        <v>7</v>
      </c>
      <c r="D81" s="29">
        <v>8</v>
      </c>
      <c r="E81" s="28">
        <v>2009</v>
      </c>
      <c r="F81" s="31">
        <f>DATE(E81,D81,C81)</f>
        <v>40032</v>
      </c>
      <c r="G81" s="24" t="s">
        <v>146</v>
      </c>
      <c r="H81" s="2">
        <v>175000000</v>
      </c>
      <c r="I81" s="2">
        <v>150201498</v>
      </c>
      <c r="J81" s="2">
        <v>302469017</v>
      </c>
      <c r="K81" s="28" t="str">
        <f t="shared" si="10"/>
        <v/>
      </c>
      <c r="L81" s="28" t="str">
        <f t="shared" si="11"/>
        <v/>
      </c>
      <c r="M81" s="28" t="s">
        <v>146</v>
      </c>
      <c r="N81" s="28" t="str">
        <f t="shared" si="12"/>
        <v/>
      </c>
      <c r="O81" s="28" t="str">
        <f>IF(N81=1,M81&amp;" ("&amp;E81&amp;")",M81)</f>
        <v>G.I. Joe: The Rise of Cobra</v>
      </c>
      <c r="P81" s="36">
        <f>INDEX(cpi!$A$1:$M$105,MATCH('Inflation adjust calc'!$E81,cpi!$A:$A,0),MATCH('Inflation adjust calc'!$D81,cpi!$1:$1,0))</f>
        <v>215.834</v>
      </c>
      <c r="Q81" s="36">
        <f>cpi!$I$2</f>
        <v>240.85300000000001</v>
      </c>
      <c r="R81" s="36">
        <f t="shared" si="9"/>
        <v>1.1159177886709231</v>
      </c>
      <c r="S81" s="28" t="str">
        <f t="shared" si="13"/>
        <v/>
      </c>
      <c r="T81" s="37">
        <f t="shared" si="14"/>
        <v>195285613.01741153</v>
      </c>
      <c r="U81" s="37">
        <f t="shared" si="15"/>
        <v>167612523.50322008</v>
      </c>
      <c r="V81" s="37">
        <f t="shared" si="16"/>
        <v>337530556.59210783</v>
      </c>
    </row>
    <row r="82" spans="1:22">
      <c r="A82" s="23">
        <v>81</v>
      </c>
      <c r="B82" s="3" t="s">
        <v>147</v>
      </c>
      <c r="C82" s="28">
        <v>30</v>
      </c>
      <c r="D82" s="29">
        <v>6</v>
      </c>
      <c r="E82" s="28">
        <v>1999</v>
      </c>
      <c r="F82" s="31">
        <f>DATE(E82,D82,C82)</f>
        <v>36341</v>
      </c>
      <c r="G82" s="24" t="s">
        <v>148</v>
      </c>
      <c r="H82" s="2">
        <v>175000000</v>
      </c>
      <c r="I82" s="2">
        <v>113805681</v>
      </c>
      <c r="J82" s="2">
        <v>221229335</v>
      </c>
      <c r="K82" s="28" t="str">
        <f t="shared" si="10"/>
        <v/>
      </c>
      <c r="L82" s="28" t="str">
        <f t="shared" si="11"/>
        <v/>
      </c>
      <c r="M82" s="28" t="s">
        <v>148</v>
      </c>
      <c r="N82" s="28" t="str">
        <f t="shared" si="12"/>
        <v/>
      </c>
      <c r="O82" s="28" t="str">
        <f>IF(N82=1,M82&amp;" ("&amp;E82&amp;")",M82)</f>
        <v>Wild Wild West</v>
      </c>
      <c r="P82" s="36">
        <f>INDEX(cpi!$A$1:$M$105,MATCH('Inflation adjust calc'!$E82,cpi!$A:$A,0),MATCH('Inflation adjust calc'!$D82,cpi!$1:$1,0))</f>
        <v>166.2</v>
      </c>
      <c r="Q82" s="36">
        <f>cpi!$I$2</f>
        <v>240.85300000000001</v>
      </c>
      <c r="R82" s="36">
        <f t="shared" ref="R82:R145" si="17">Q82/P82</f>
        <v>1.449175691937425</v>
      </c>
      <c r="S82" s="28" t="str">
        <f t="shared" si="13"/>
        <v/>
      </c>
      <c r="T82" s="37">
        <f t="shared" si="14"/>
        <v>253605746.08904937</v>
      </c>
      <c r="U82" s="37">
        <f t="shared" si="15"/>
        <v>164924426.50958487</v>
      </c>
      <c r="V82" s="37">
        <f t="shared" si="16"/>
        <v>320600174.62548143</v>
      </c>
    </row>
    <row r="83" spans="1:22">
      <c r="A83" s="23">
        <v>82</v>
      </c>
      <c r="B83" s="3">
        <v>39455</v>
      </c>
      <c r="C83" s="28">
        <v>1</v>
      </c>
      <c r="D83" s="29">
        <v>8</v>
      </c>
      <c r="E83" s="28">
        <v>2008</v>
      </c>
      <c r="F83" s="31">
        <f>DATE(E83,D83,C83)</f>
        <v>39661</v>
      </c>
      <c r="G83" s="24" t="s">
        <v>149</v>
      </c>
      <c r="H83" s="2">
        <v>175000000</v>
      </c>
      <c r="I83" s="2">
        <v>102491776</v>
      </c>
      <c r="J83" s="2">
        <v>405760225</v>
      </c>
      <c r="K83" s="28" t="str">
        <f t="shared" si="10"/>
        <v/>
      </c>
      <c r="L83" s="28" t="str">
        <f t="shared" si="11"/>
        <v/>
      </c>
      <c r="M83" s="28" t="s">
        <v>149</v>
      </c>
      <c r="N83" s="28" t="str">
        <f t="shared" si="12"/>
        <v/>
      </c>
      <c r="O83" s="28" t="str">
        <f>IF(N83=1,M83&amp;" ("&amp;E83&amp;")",M83)</f>
        <v>The Mummy: Tomb of the Dragon Emperor</v>
      </c>
      <c r="P83" s="36">
        <f>INDEX(cpi!$A$1:$M$105,MATCH('Inflation adjust calc'!$E83,cpi!$A:$A,0),MATCH('Inflation adjust calc'!$D83,cpi!$1:$1,0))</f>
        <v>219.08600000000001</v>
      </c>
      <c r="Q83" s="36">
        <f>cpi!$I$2</f>
        <v>240.85300000000001</v>
      </c>
      <c r="R83" s="36">
        <f t="shared" si="17"/>
        <v>1.0993536784641647</v>
      </c>
      <c r="S83" s="28" t="str">
        <f t="shared" si="13"/>
        <v/>
      </c>
      <c r="T83" s="37">
        <f t="shared" si="14"/>
        <v>192386893.73122883</v>
      </c>
      <c r="U83" s="37">
        <f t="shared" si="15"/>
        <v>112674710.95792519</v>
      </c>
      <c r="V83" s="37">
        <f t="shared" si="16"/>
        <v>446073995.92819709</v>
      </c>
    </row>
    <row r="84" spans="1:22">
      <c r="A84" s="23">
        <v>83</v>
      </c>
      <c r="B84" s="3" t="s">
        <v>150</v>
      </c>
      <c r="C84" s="28">
        <v>22</v>
      </c>
      <c r="D84" s="29">
        <v>6</v>
      </c>
      <c r="E84" s="28">
        <v>2007</v>
      </c>
      <c r="F84" s="31">
        <f>DATE(E84,D84,C84)</f>
        <v>39255</v>
      </c>
      <c r="G84" s="24" t="s">
        <v>151</v>
      </c>
      <c r="H84" s="2">
        <v>175000000</v>
      </c>
      <c r="I84" s="2">
        <v>100289690</v>
      </c>
      <c r="J84" s="2">
        <v>174131329</v>
      </c>
      <c r="K84" s="28" t="str">
        <f t="shared" si="10"/>
        <v/>
      </c>
      <c r="L84" s="28" t="str">
        <f t="shared" si="11"/>
        <v/>
      </c>
      <c r="M84" s="28" t="s">
        <v>151</v>
      </c>
      <c r="N84" s="28" t="str">
        <f t="shared" si="12"/>
        <v/>
      </c>
      <c r="O84" s="28" t="str">
        <f>IF(N84=1,M84&amp;" ("&amp;E84&amp;")",M84)</f>
        <v>Evan Almighty</v>
      </c>
      <c r="P84" s="36">
        <f>INDEX(cpi!$A$1:$M$105,MATCH('Inflation adjust calc'!$E84,cpi!$A:$A,0),MATCH('Inflation adjust calc'!$D84,cpi!$1:$1,0))</f>
        <v>208.352</v>
      </c>
      <c r="Q84" s="36">
        <f>cpi!$I$2</f>
        <v>240.85300000000001</v>
      </c>
      <c r="R84" s="36">
        <f t="shared" si="17"/>
        <v>1.1559908232222393</v>
      </c>
      <c r="S84" s="28" t="str">
        <f t="shared" si="13"/>
        <v/>
      </c>
      <c r="T84" s="37">
        <f t="shared" si="14"/>
        <v>202298394.06389189</v>
      </c>
      <c r="U84" s="37">
        <f t="shared" si="15"/>
        <v>115933961.30380319</v>
      </c>
      <c r="V84" s="37">
        <f t="shared" si="16"/>
        <v>201294218.3594926</v>
      </c>
    </row>
    <row r="85" spans="1:22">
      <c r="A85" s="23">
        <v>84</v>
      </c>
      <c r="B85" s="3" t="s">
        <v>152</v>
      </c>
      <c r="C85" s="28">
        <v>28</v>
      </c>
      <c r="D85" s="29">
        <v>7</v>
      </c>
      <c r="E85" s="28">
        <v>1995</v>
      </c>
      <c r="F85" s="31">
        <f>DATE(E85,D85,C85)</f>
        <v>34908</v>
      </c>
      <c r="G85" s="24" t="s">
        <v>153</v>
      </c>
      <c r="H85" s="2">
        <v>175000000</v>
      </c>
      <c r="I85" s="2">
        <v>88246220</v>
      </c>
      <c r="J85" s="2">
        <v>264246220</v>
      </c>
      <c r="K85" s="28" t="str">
        <f t="shared" si="10"/>
        <v/>
      </c>
      <c r="L85" s="28" t="str">
        <f t="shared" si="11"/>
        <v/>
      </c>
      <c r="M85" s="28" t="s">
        <v>153</v>
      </c>
      <c r="N85" s="28" t="str">
        <f t="shared" si="12"/>
        <v/>
      </c>
      <c r="O85" s="28" t="str">
        <f>IF(N85=1,M85&amp;" ("&amp;E85&amp;")",M85)</f>
        <v>Waterworld</v>
      </c>
      <c r="P85" s="36">
        <f>INDEX(cpi!$A$1:$M$105,MATCH('Inflation adjust calc'!$E85,cpi!$A:$A,0),MATCH('Inflation adjust calc'!$D85,cpi!$1:$1,0))</f>
        <v>152.5</v>
      </c>
      <c r="Q85" s="36">
        <f>cpi!$I$2</f>
        <v>240.85300000000001</v>
      </c>
      <c r="R85" s="36">
        <f t="shared" si="17"/>
        <v>1.5793639344262296</v>
      </c>
      <c r="S85" s="28" t="str">
        <f t="shared" si="13"/>
        <v/>
      </c>
      <c r="T85" s="37">
        <f t="shared" si="14"/>
        <v>276388688.52459019</v>
      </c>
      <c r="U85" s="37">
        <f t="shared" si="15"/>
        <v>139372897.21744263</v>
      </c>
      <c r="V85" s="37">
        <f t="shared" si="16"/>
        <v>417340949.67645901</v>
      </c>
    </row>
    <row r="86" spans="1:22">
      <c r="A86" s="23">
        <v>85</v>
      </c>
      <c r="B86" s="3" t="s">
        <v>154</v>
      </c>
      <c r="C86" s="28">
        <v>25</v>
      </c>
      <c r="D86" s="29">
        <v>12</v>
      </c>
      <c r="E86" s="28">
        <v>2013</v>
      </c>
      <c r="F86" s="31">
        <f>DATE(E86,D86,C86)</f>
        <v>41633</v>
      </c>
      <c r="G86" s="24" t="s">
        <v>155</v>
      </c>
      <c r="H86" s="2">
        <v>175000000</v>
      </c>
      <c r="I86" s="2">
        <v>38362475</v>
      </c>
      <c r="J86" s="2">
        <v>151659062</v>
      </c>
      <c r="K86" s="28" t="str">
        <f t="shared" si="10"/>
        <v/>
      </c>
      <c r="L86" s="28" t="str">
        <f t="shared" si="11"/>
        <v/>
      </c>
      <c r="M86" s="28" t="s">
        <v>155</v>
      </c>
      <c r="N86" s="28" t="str">
        <f t="shared" si="12"/>
        <v/>
      </c>
      <c r="O86" s="28" t="str">
        <f>IF(N86=1,M86&amp;" ("&amp;E86&amp;")",M86)</f>
        <v>47 Ronin</v>
      </c>
      <c r="P86" s="36">
        <f>INDEX(cpi!$A$1:$M$105,MATCH('Inflation adjust calc'!$E86,cpi!$A:$A,0),MATCH('Inflation adjust calc'!$D86,cpi!$1:$1,0))</f>
        <v>233.04900000000001</v>
      </c>
      <c r="Q86" s="36">
        <f>cpi!$I$2</f>
        <v>240.85300000000001</v>
      </c>
      <c r="R86" s="36">
        <f t="shared" si="17"/>
        <v>1.0334865200022314</v>
      </c>
      <c r="S86" s="28" t="str">
        <f t="shared" si="13"/>
        <v/>
      </c>
      <c r="T86" s="37">
        <f t="shared" si="14"/>
        <v>180860141.0003905</v>
      </c>
      <c r="U86" s="37">
        <f t="shared" si="15"/>
        <v>39647100.786422603</v>
      </c>
      <c r="V86" s="37">
        <f t="shared" si="16"/>
        <v>156737596.21318266</v>
      </c>
    </row>
    <row r="87" spans="1:22">
      <c r="A87" s="23">
        <v>86</v>
      </c>
      <c r="B87" s="3" t="s">
        <v>156</v>
      </c>
      <c r="C87" s="28">
        <v>31</v>
      </c>
      <c r="D87" s="29">
        <v>12</v>
      </c>
      <c r="E87" s="28">
        <v>2020</v>
      </c>
      <c r="F87" s="31">
        <f>DATE(E87,D87,C87)</f>
        <v>44196</v>
      </c>
      <c r="G87" s="24" t="s">
        <v>157</v>
      </c>
      <c r="H87" s="2">
        <v>175000000</v>
      </c>
      <c r="I87">
        <v>0</v>
      </c>
      <c r="J87">
        <v>0</v>
      </c>
      <c r="K87" s="28">
        <f t="shared" si="10"/>
        <v>1</v>
      </c>
      <c r="L87" s="28">
        <f t="shared" si="11"/>
        <v>1</v>
      </c>
      <c r="M87" s="28" t="s">
        <v>157</v>
      </c>
      <c r="N87" s="28" t="str">
        <f t="shared" si="12"/>
        <v/>
      </c>
      <c r="O87" s="28" t="str">
        <f>IF(N87=1,M87&amp;" ("&amp;E87&amp;")",M87)</f>
        <v>Singularity</v>
      </c>
      <c r="P87" s="36" t="e">
        <f>INDEX(cpi!$A$1:$M$105,MATCH('Inflation adjust calc'!$E87,cpi!$A:$A,0),MATCH('Inflation adjust calc'!$D87,cpi!$1:$1,0))</f>
        <v>#N/A</v>
      </c>
      <c r="Q87" s="36">
        <f>cpi!$I$2</f>
        <v>240.85300000000001</v>
      </c>
      <c r="R87" s="36" t="e">
        <f t="shared" si="17"/>
        <v>#N/A</v>
      </c>
      <c r="S87" s="28">
        <f t="shared" si="13"/>
        <v>1</v>
      </c>
      <c r="T87" s="37" t="e">
        <f t="shared" si="14"/>
        <v>#N/A</v>
      </c>
      <c r="U87" s="37" t="e">
        <f t="shared" si="15"/>
        <v>#N/A</v>
      </c>
      <c r="V87" s="37" t="e">
        <f t="shared" si="16"/>
        <v>#N/A</v>
      </c>
    </row>
    <row r="88" spans="1:22">
      <c r="A88" s="23">
        <v>87</v>
      </c>
      <c r="B88" s="3">
        <v>41647</v>
      </c>
      <c r="C88" s="28">
        <v>1</v>
      </c>
      <c r="D88" s="29">
        <v>8</v>
      </c>
      <c r="E88" s="28">
        <v>2014</v>
      </c>
      <c r="F88" s="31">
        <f>DATE(E88,D88,C88)</f>
        <v>41852</v>
      </c>
      <c r="G88" s="24" t="s">
        <v>158</v>
      </c>
      <c r="H88" s="2">
        <v>170000000</v>
      </c>
      <c r="I88" s="2">
        <v>333172112</v>
      </c>
      <c r="J88" s="2">
        <v>771172112</v>
      </c>
      <c r="K88" s="28" t="str">
        <f t="shared" si="10"/>
        <v/>
      </c>
      <c r="L88" s="28" t="str">
        <f t="shared" si="11"/>
        <v/>
      </c>
      <c r="M88" s="28" t="s">
        <v>158</v>
      </c>
      <c r="N88" s="28" t="str">
        <f t="shared" si="12"/>
        <v/>
      </c>
      <c r="O88" s="28" t="str">
        <f>IF(N88=1,M88&amp;" ("&amp;E88&amp;")",M88)</f>
        <v>Guardians of the Galaxy</v>
      </c>
      <c r="P88" s="36">
        <f>INDEX(cpi!$A$1:$M$105,MATCH('Inflation adjust calc'!$E88,cpi!$A:$A,0),MATCH('Inflation adjust calc'!$D88,cpi!$1:$1,0))</f>
        <v>237.852</v>
      </c>
      <c r="Q88" s="36">
        <f>cpi!$I$2</f>
        <v>240.85300000000001</v>
      </c>
      <c r="R88" s="36">
        <f t="shared" si="17"/>
        <v>1.0126170896187545</v>
      </c>
      <c r="S88" s="28" t="str">
        <f t="shared" si="13"/>
        <v/>
      </c>
      <c r="T88" s="37">
        <f t="shared" si="14"/>
        <v>172144905.23518828</v>
      </c>
      <c r="U88" s="37">
        <f t="shared" si="15"/>
        <v>337375774.39557374</v>
      </c>
      <c r="V88" s="37">
        <f t="shared" si="16"/>
        <v>780902059.64858818</v>
      </c>
    </row>
    <row r="89" spans="1:22">
      <c r="A89" s="23">
        <v>88</v>
      </c>
      <c r="B89" s="3">
        <v>40364</v>
      </c>
      <c r="C89" s="28">
        <v>7</v>
      </c>
      <c r="D89" s="29">
        <v>5</v>
      </c>
      <c r="E89" s="28">
        <v>2010</v>
      </c>
      <c r="F89" s="31">
        <f>DATE(E89,D89,C89)</f>
        <v>40305</v>
      </c>
      <c r="G89" s="24" t="s">
        <v>159</v>
      </c>
      <c r="H89" s="2">
        <v>170000000</v>
      </c>
      <c r="I89" s="2">
        <v>312433331</v>
      </c>
      <c r="J89" s="2">
        <v>623561331</v>
      </c>
      <c r="K89" s="28" t="str">
        <f t="shared" si="10"/>
        <v/>
      </c>
      <c r="L89" s="28" t="str">
        <f t="shared" si="11"/>
        <v/>
      </c>
      <c r="M89" s="28" t="s">
        <v>159</v>
      </c>
      <c r="N89" s="28" t="str">
        <f t="shared" si="12"/>
        <v/>
      </c>
      <c r="O89" s="28" t="str">
        <f>IF(N89=1,M89&amp;" ("&amp;E89&amp;")",M89)</f>
        <v>Iron Man 2</v>
      </c>
      <c r="P89" s="36">
        <f>INDEX(cpi!$A$1:$M$105,MATCH('Inflation adjust calc'!$E89,cpi!$A:$A,0),MATCH('Inflation adjust calc'!$D89,cpi!$1:$1,0))</f>
        <v>218.178</v>
      </c>
      <c r="Q89" s="36">
        <f>cpi!$I$2</f>
        <v>240.85300000000001</v>
      </c>
      <c r="R89" s="36">
        <f t="shared" si="17"/>
        <v>1.1039289020891199</v>
      </c>
      <c r="S89" s="28" t="str">
        <f t="shared" si="13"/>
        <v/>
      </c>
      <c r="T89" s="37">
        <f t="shared" si="14"/>
        <v>187667913.35515037</v>
      </c>
      <c r="U89" s="37">
        <f t="shared" si="15"/>
        <v>344904184.06687659</v>
      </c>
      <c r="V89" s="37">
        <f t="shared" si="16"/>
        <v>688367375.51606023</v>
      </c>
    </row>
    <row r="90" spans="1:22">
      <c r="A90" s="23">
        <v>89</v>
      </c>
      <c r="B90" s="3">
        <v>41733</v>
      </c>
      <c r="C90" s="28">
        <v>4</v>
      </c>
      <c r="D90" s="29">
        <v>4</v>
      </c>
      <c r="E90" s="28">
        <v>2014</v>
      </c>
      <c r="F90" s="31">
        <f>DATE(E90,D90,C90)</f>
        <v>41733</v>
      </c>
      <c r="G90" s="24" t="s">
        <v>160</v>
      </c>
      <c r="H90" s="2">
        <v>170000000</v>
      </c>
      <c r="I90" s="2">
        <v>259746958</v>
      </c>
      <c r="J90" s="2">
        <v>714401889</v>
      </c>
      <c r="K90" s="28" t="str">
        <f t="shared" si="10"/>
        <v/>
      </c>
      <c r="L90" s="28" t="str">
        <f t="shared" si="11"/>
        <v/>
      </c>
      <c r="M90" s="28" t="s">
        <v>160</v>
      </c>
      <c r="N90" s="28" t="str">
        <f t="shared" si="12"/>
        <v/>
      </c>
      <c r="O90" s="28" t="str">
        <f>IF(N90=1,M90&amp;" ("&amp;E90&amp;")",M90)</f>
        <v>Captain America: The Winter Soldier</v>
      </c>
      <c r="P90" s="36">
        <f>INDEX(cpi!$A$1:$M$105,MATCH('Inflation adjust calc'!$E90,cpi!$A:$A,0),MATCH('Inflation adjust calc'!$D90,cpi!$1:$1,0))</f>
        <v>237.072</v>
      </c>
      <c r="Q90" s="36">
        <f>cpi!$I$2</f>
        <v>240.85300000000001</v>
      </c>
      <c r="R90" s="36">
        <f t="shared" si="17"/>
        <v>1.0159487413106567</v>
      </c>
      <c r="S90" s="28" t="str">
        <f t="shared" si="13"/>
        <v/>
      </c>
      <c r="T90" s="37">
        <f t="shared" si="14"/>
        <v>172711286.02281165</v>
      </c>
      <c r="U90" s="37">
        <f t="shared" si="15"/>
        <v>263889595.03937203</v>
      </c>
      <c r="V90" s="37">
        <f t="shared" si="16"/>
        <v>725795699.91950548</v>
      </c>
    </row>
    <row r="91" spans="1:22">
      <c r="A91" s="23">
        <v>90</v>
      </c>
      <c r="B91" s="3">
        <v>41950</v>
      </c>
      <c r="C91" s="28">
        <v>11</v>
      </c>
      <c r="D91" s="29">
        <v>7</v>
      </c>
      <c r="E91" s="28">
        <v>2014</v>
      </c>
      <c r="F91" s="31">
        <f>DATE(E91,D91,C91)</f>
        <v>41831</v>
      </c>
      <c r="G91" s="24" t="s">
        <v>161</v>
      </c>
      <c r="H91" s="2">
        <v>170000000</v>
      </c>
      <c r="I91" s="2">
        <v>208545589</v>
      </c>
      <c r="J91" s="2">
        <v>703545589</v>
      </c>
      <c r="K91" s="28" t="str">
        <f t="shared" si="10"/>
        <v/>
      </c>
      <c r="L91" s="28" t="str">
        <f t="shared" si="11"/>
        <v/>
      </c>
      <c r="M91" s="28" t="s">
        <v>161</v>
      </c>
      <c r="N91" s="28" t="str">
        <f t="shared" si="12"/>
        <v/>
      </c>
      <c r="O91" s="28" t="str">
        <f>IF(N91=1,M91&amp;" ("&amp;E91&amp;")",M91)</f>
        <v>Dawn of the Planet of the Apes</v>
      </c>
      <c r="P91" s="36">
        <f>INDEX(cpi!$A$1:$M$105,MATCH('Inflation adjust calc'!$E91,cpi!$A:$A,0),MATCH('Inflation adjust calc'!$D91,cpi!$1:$1,0))</f>
        <v>238.25</v>
      </c>
      <c r="Q91" s="36">
        <f>cpi!$I$2</f>
        <v>240.85300000000001</v>
      </c>
      <c r="R91" s="36">
        <f t="shared" si="17"/>
        <v>1.0109254984260232</v>
      </c>
      <c r="S91" s="28" t="str">
        <f t="shared" si="13"/>
        <v/>
      </c>
      <c r="T91" s="37">
        <f t="shared" si="14"/>
        <v>171857334.73242393</v>
      </c>
      <c r="U91" s="37">
        <f t="shared" si="15"/>
        <v>210824053.50437358</v>
      </c>
      <c r="V91" s="37">
        <f t="shared" si="16"/>
        <v>711232175.22525501</v>
      </c>
    </row>
    <row r="92" spans="1:22">
      <c r="A92" s="23">
        <v>91</v>
      </c>
      <c r="B92" s="3">
        <v>38271</v>
      </c>
      <c r="C92" s="28">
        <v>10</v>
      </c>
      <c r="D92" s="29">
        <v>11</v>
      </c>
      <c r="E92" s="28">
        <v>2004</v>
      </c>
      <c r="F92" s="31">
        <f>DATE(E92,D92,C92)</f>
        <v>38301</v>
      </c>
      <c r="G92" s="24" t="s">
        <v>162</v>
      </c>
      <c r="H92" s="2">
        <v>170000000</v>
      </c>
      <c r="I92" s="2">
        <v>194949659</v>
      </c>
      <c r="J92" s="2">
        <v>319090241</v>
      </c>
      <c r="K92" s="28" t="str">
        <f t="shared" si="10"/>
        <v/>
      </c>
      <c r="L92" s="28" t="str">
        <f t="shared" si="11"/>
        <v/>
      </c>
      <c r="M92" s="28" t="s">
        <v>162</v>
      </c>
      <c r="N92" s="28" t="str">
        <f t="shared" si="12"/>
        <v/>
      </c>
      <c r="O92" s="28" t="str">
        <f>IF(N92=1,M92&amp;" ("&amp;E92&amp;")",M92)</f>
        <v>The Polar Express</v>
      </c>
      <c r="P92" s="36">
        <f>INDEX(cpi!$A$1:$M$105,MATCH('Inflation adjust calc'!$E92,cpi!$A:$A,0),MATCH('Inflation adjust calc'!$D92,cpi!$1:$1,0))</f>
        <v>191</v>
      </c>
      <c r="Q92" s="36">
        <f>cpi!$I$2</f>
        <v>240.85300000000001</v>
      </c>
      <c r="R92" s="36">
        <f t="shared" si="17"/>
        <v>1.2610104712041885</v>
      </c>
      <c r="S92" s="28" t="str">
        <f t="shared" si="13"/>
        <v/>
      </c>
      <c r="T92" s="37">
        <f t="shared" si="14"/>
        <v>214371780.10471204</v>
      </c>
      <c r="U92" s="37">
        <f t="shared" si="15"/>
        <v>245833561.35668588</v>
      </c>
      <c r="V92" s="37">
        <f t="shared" si="16"/>
        <v>402376135.16006809</v>
      </c>
    </row>
    <row r="93" spans="1:22">
      <c r="A93" s="23">
        <v>92</v>
      </c>
      <c r="B93" s="3">
        <v>40914</v>
      </c>
      <c r="C93" s="28">
        <v>1</v>
      </c>
      <c r="D93" s="29">
        <v>6</v>
      </c>
      <c r="E93" s="28">
        <v>2012</v>
      </c>
      <c r="F93" s="31">
        <f>DATE(E93,D93,C93)</f>
        <v>41061</v>
      </c>
      <c r="G93" s="24" t="s">
        <v>163</v>
      </c>
      <c r="H93" s="2">
        <v>170000000</v>
      </c>
      <c r="I93" s="2">
        <v>155136755</v>
      </c>
      <c r="J93" s="2">
        <v>401016924</v>
      </c>
      <c r="K93" s="28" t="str">
        <f t="shared" si="10"/>
        <v/>
      </c>
      <c r="L93" s="28" t="str">
        <f t="shared" si="11"/>
        <v/>
      </c>
      <c r="M93" s="28" t="s">
        <v>163</v>
      </c>
      <c r="N93" s="28" t="str">
        <f t="shared" si="12"/>
        <v/>
      </c>
      <c r="O93" s="28" t="str">
        <f>IF(N93=1,M93&amp;" ("&amp;E93&amp;")",M93)</f>
        <v>Snow White and the Huntsman</v>
      </c>
      <c r="P93" s="36">
        <f>INDEX(cpi!$A$1:$M$105,MATCH('Inflation adjust calc'!$E93,cpi!$A:$A,0),MATCH('Inflation adjust calc'!$D93,cpi!$1:$1,0))</f>
        <v>229.47800000000001</v>
      </c>
      <c r="Q93" s="36">
        <f>cpi!$I$2</f>
        <v>240.85300000000001</v>
      </c>
      <c r="R93" s="36">
        <f t="shared" si="17"/>
        <v>1.0495690218670199</v>
      </c>
      <c r="S93" s="28" t="str">
        <f t="shared" si="13"/>
        <v/>
      </c>
      <c r="T93" s="37">
        <f t="shared" si="14"/>
        <v>178426733.7173934</v>
      </c>
      <c r="U93" s="37">
        <f t="shared" si="15"/>
        <v>162826732.20097351</v>
      </c>
      <c r="V93" s="37">
        <f t="shared" si="16"/>
        <v>420894940.67480105</v>
      </c>
    </row>
    <row r="94" spans="1:22">
      <c r="A94" s="23">
        <v>93</v>
      </c>
      <c r="B94" s="3">
        <v>37628</v>
      </c>
      <c r="C94" s="28">
        <v>1</v>
      </c>
      <c r="D94" s="29">
        <v>7</v>
      </c>
      <c r="E94" s="28">
        <v>2003</v>
      </c>
      <c r="F94" s="31">
        <f>DATE(E94,D94,C94)</f>
        <v>37803</v>
      </c>
      <c r="G94" s="24" t="s">
        <v>164</v>
      </c>
      <c r="H94" s="2">
        <v>170000000</v>
      </c>
      <c r="I94" s="2">
        <v>150358296</v>
      </c>
      <c r="J94" s="2">
        <v>433058296</v>
      </c>
      <c r="K94" s="28" t="str">
        <f t="shared" si="10"/>
        <v/>
      </c>
      <c r="L94" s="28" t="str">
        <f t="shared" si="11"/>
        <v/>
      </c>
      <c r="M94" s="28" t="s">
        <v>164</v>
      </c>
      <c r="N94" s="28" t="str">
        <f t="shared" si="12"/>
        <v/>
      </c>
      <c r="O94" s="28" t="str">
        <f>IF(N94=1,M94&amp;" ("&amp;E94&amp;")",M94)</f>
        <v>Terminator 3: Rise of the Machines</v>
      </c>
      <c r="P94" s="36">
        <f>INDEX(cpi!$A$1:$M$105,MATCH('Inflation adjust calc'!$E94,cpi!$A:$A,0),MATCH('Inflation adjust calc'!$D94,cpi!$1:$1,0))</f>
        <v>183.9</v>
      </c>
      <c r="Q94" s="36">
        <f>cpi!$I$2</f>
        <v>240.85300000000001</v>
      </c>
      <c r="R94" s="36">
        <f t="shared" si="17"/>
        <v>1.3096954866775421</v>
      </c>
      <c r="S94" s="28" t="str">
        <f t="shared" si="13"/>
        <v/>
      </c>
      <c r="T94" s="37">
        <f t="shared" si="14"/>
        <v>222648232.73518217</v>
      </c>
      <c r="U94" s="37">
        <f t="shared" si="15"/>
        <v>196923581.65572593</v>
      </c>
      <c r="V94" s="37">
        <f t="shared" si="16"/>
        <v>567174495.73946702</v>
      </c>
    </row>
    <row r="95" spans="1:22">
      <c r="A95" s="23">
        <v>94</v>
      </c>
      <c r="B95" s="3">
        <v>38173</v>
      </c>
      <c r="C95" s="28">
        <v>7</v>
      </c>
      <c r="D95" s="29">
        <v>5</v>
      </c>
      <c r="E95" s="28">
        <v>2004</v>
      </c>
      <c r="F95" s="31">
        <f>DATE(E95,D95,C95)</f>
        <v>38114</v>
      </c>
      <c r="G95" s="24" t="s">
        <v>165</v>
      </c>
      <c r="H95" s="2">
        <v>170000000</v>
      </c>
      <c r="I95" s="2">
        <v>120150546</v>
      </c>
      <c r="J95" s="2">
        <v>300150546</v>
      </c>
      <c r="K95" s="28" t="str">
        <f t="shared" si="10"/>
        <v/>
      </c>
      <c r="L95" s="28" t="str">
        <f t="shared" si="11"/>
        <v/>
      </c>
      <c r="M95" s="28" t="s">
        <v>165</v>
      </c>
      <c r="N95" s="28" t="str">
        <f t="shared" si="12"/>
        <v/>
      </c>
      <c r="O95" s="28" t="str">
        <f>IF(N95=1,M95&amp;" ("&amp;E95&amp;")",M95)</f>
        <v>Van Helsing</v>
      </c>
      <c r="P95" s="36">
        <f>INDEX(cpi!$A$1:$M$105,MATCH('Inflation adjust calc'!$E95,cpi!$A:$A,0),MATCH('Inflation adjust calc'!$D95,cpi!$1:$1,0))</f>
        <v>189.1</v>
      </c>
      <c r="Q95" s="36">
        <f>cpi!$I$2</f>
        <v>240.85300000000001</v>
      </c>
      <c r="R95" s="36">
        <f t="shared" si="17"/>
        <v>1.2736805922792174</v>
      </c>
      <c r="S95" s="28" t="str">
        <f t="shared" si="13"/>
        <v/>
      </c>
      <c r="T95" s="37">
        <f t="shared" si="14"/>
        <v>216525700.68746695</v>
      </c>
      <c r="U95" s="37">
        <f t="shared" si="15"/>
        <v>153033418.59195134</v>
      </c>
      <c r="V95" s="37">
        <f t="shared" si="16"/>
        <v>382295925.20221049</v>
      </c>
    </row>
    <row r="96" spans="1:22">
      <c r="A96" s="23">
        <v>95</v>
      </c>
      <c r="B96" s="3" t="s">
        <v>166</v>
      </c>
      <c r="C96" s="28">
        <v>22</v>
      </c>
      <c r="D96" s="29">
        <v>5</v>
      </c>
      <c r="E96" s="28">
        <v>2015</v>
      </c>
      <c r="F96" s="31">
        <f>DATE(E96,D96,C96)</f>
        <v>42146</v>
      </c>
      <c r="G96" s="24" t="s">
        <v>167</v>
      </c>
      <c r="H96" s="2">
        <v>170000000</v>
      </c>
      <c r="I96" s="2">
        <v>93436322</v>
      </c>
      <c r="J96" s="2">
        <v>205336322</v>
      </c>
      <c r="K96" s="28" t="str">
        <f t="shared" si="10"/>
        <v/>
      </c>
      <c r="L96" s="28" t="str">
        <f t="shared" si="11"/>
        <v/>
      </c>
      <c r="M96" s="28" t="s">
        <v>167</v>
      </c>
      <c r="N96" s="28" t="str">
        <f t="shared" si="12"/>
        <v/>
      </c>
      <c r="O96" s="28" t="str">
        <f>IF(N96=1,M96&amp;" ("&amp;E96&amp;")",M96)</f>
        <v>Tomorrowland</v>
      </c>
      <c r="P96" s="36">
        <f>INDEX(cpi!$A$1:$M$105,MATCH('Inflation adjust calc'!$E96,cpi!$A:$A,0),MATCH('Inflation adjust calc'!$D96,cpi!$1:$1,0))</f>
        <v>237.80500000000001</v>
      </c>
      <c r="Q96" s="36">
        <f>cpi!$I$2</f>
        <v>240.85300000000001</v>
      </c>
      <c r="R96" s="36">
        <f t="shared" si="17"/>
        <v>1.0128172241962954</v>
      </c>
      <c r="S96" s="28" t="str">
        <f t="shared" si="13"/>
        <v/>
      </c>
      <c r="T96" s="37">
        <f t="shared" si="14"/>
        <v>172178928.11337021</v>
      </c>
      <c r="U96" s="37">
        <f t="shared" si="15"/>
        <v>94633916.287151247</v>
      </c>
      <c r="V96" s="37">
        <f t="shared" si="16"/>
        <v>207968163.67471671</v>
      </c>
    </row>
    <row r="97" spans="1:22">
      <c r="A97" s="23">
        <v>96</v>
      </c>
      <c r="B97" s="3" t="s">
        <v>134</v>
      </c>
      <c r="C97" s="28">
        <v>27</v>
      </c>
      <c r="D97" s="29">
        <v>5</v>
      </c>
      <c r="E97" s="28">
        <v>2016</v>
      </c>
      <c r="F97" s="31">
        <f>DATE(E97,D97,C97)</f>
        <v>42517</v>
      </c>
      <c r="G97" s="24" t="s">
        <v>168</v>
      </c>
      <c r="H97" s="2">
        <v>170000000</v>
      </c>
      <c r="I97" s="2">
        <v>77042381</v>
      </c>
      <c r="J97" s="2">
        <v>277442381</v>
      </c>
      <c r="K97" s="28" t="str">
        <f t="shared" si="10"/>
        <v/>
      </c>
      <c r="L97" s="28" t="str">
        <f t="shared" si="11"/>
        <v/>
      </c>
      <c r="M97" s="28" t="s">
        <v>168</v>
      </c>
      <c r="N97" s="28" t="str">
        <f t="shared" si="12"/>
        <v/>
      </c>
      <c r="O97" s="28" t="str">
        <f>IF(N97=1,M97&amp;" ("&amp;E97&amp;")",M97)</f>
        <v>Alice Through the Looking Glass</v>
      </c>
      <c r="P97" s="36">
        <f>INDEX(cpi!$A$1:$M$105,MATCH('Inflation adjust calc'!$E97,cpi!$A:$A,0),MATCH('Inflation adjust calc'!$D97,cpi!$1:$1,0))</f>
        <v>240.23599999999999</v>
      </c>
      <c r="Q97" s="36">
        <f>cpi!$I$2</f>
        <v>240.85300000000001</v>
      </c>
      <c r="R97" s="36">
        <f t="shared" si="17"/>
        <v>1.0025683078306333</v>
      </c>
      <c r="S97" s="28" t="str">
        <f t="shared" si="13"/>
        <v/>
      </c>
      <c r="T97" s="37">
        <f t="shared" si="14"/>
        <v>170436612.33120766</v>
      </c>
      <c r="U97" s="37">
        <f t="shared" si="15"/>
        <v>77240249.550412938</v>
      </c>
      <c r="V97" s="37">
        <f t="shared" si="16"/>
        <v>278154938.43967187</v>
      </c>
    </row>
    <row r="98" spans="1:22">
      <c r="A98" s="23">
        <v>97</v>
      </c>
      <c r="B98" s="3" t="s">
        <v>169</v>
      </c>
      <c r="C98" s="28">
        <v>21</v>
      </c>
      <c r="D98" s="29">
        <v>5</v>
      </c>
      <c r="E98" s="28">
        <v>2010</v>
      </c>
      <c r="F98" s="31">
        <f>DATE(E98,D98,C98)</f>
        <v>40319</v>
      </c>
      <c r="G98" s="24" t="s">
        <v>170</v>
      </c>
      <c r="H98" s="2">
        <v>165000000</v>
      </c>
      <c r="I98" s="2">
        <v>238736787</v>
      </c>
      <c r="J98" s="2">
        <v>756244673</v>
      </c>
      <c r="K98" s="28" t="str">
        <f t="shared" si="10"/>
        <v/>
      </c>
      <c r="L98" s="28" t="str">
        <f t="shared" si="11"/>
        <v/>
      </c>
      <c r="M98" s="28" t="s">
        <v>170</v>
      </c>
      <c r="N98" s="28" t="str">
        <f t="shared" si="12"/>
        <v/>
      </c>
      <c r="O98" s="28" t="str">
        <f>IF(N98=1,M98&amp;" ("&amp;E98&amp;")",M98)</f>
        <v>Shrek Forever After</v>
      </c>
      <c r="P98" s="36">
        <f>INDEX(cpi!$A$1:$M$105,MATCH('Inflation adjust calc'!$E98,cpi!$A:$A,0),MATCH('Inflation adjust calc'!$D98,cpi!$1:$1,0))</f>
        <v>218.178</v>
      </c>
      <c r="Q98" s="36">
        <f>cpi!$I$2</f>
        <v>240.85300000000001</v>
      </c>
      <c r="R98" s="36">
        <f t="shared" si="17"/>
        <v>1.1039289020891199</v>
      </c>
      <c r="S98" s="28" t="str">
        <f t="shared" si="13"/>
        <v/>
      </c>
      <c r="T98" s="37">
        <f t="shared" si="14"/>
        <v>182148268.84470478</v>
      </c>
      <c r="U98" s="37">
        <f t="shared" si="15"/>
        <v>263548439.16119406</v>
      </c>
      <c r="V98" s="37">
        <f t="shared" si="16"/>
        <v>834840351.57563543</v>
      </c>
    </row>
    <row r="99" spans="1:22">
      <c r="A99" s="23">
        <v>98</v>
      </c>
      <c r="B99" s="3">
        <v>41831</v>
      </c>
      <c r="C99" s="28">
        <v>7</v>
      </c>
      <c r="D99" s="29">
        <v>11</v>
      </c>
      <c r="E99" s="28">
        <v>2014</v>
      </c>
      <c r="F99" s="31">
        <f>DATE(E99,D99,C99)</f>
        <v>41950</v>
      </c>
      <c r="G99" s="24" t="s">
        <v>171</v>
      </c>
      <c r="H99" s="2">
        <v>165000000</v>
      </c>
      <c r="I99" s="2">
        <v>222527828</v>
      </c>
      <c r="J99" s="2">
        <v>652127828</v>
      </c>
      <c r="K99" s="28" t="str">
        <f t="shared" si="10"/>
        <v/>
      </c>
      <c r="L99" s="28" t="str">
        <f t="shared" si="11"/>
        <v/>
      </c>
      <c r="M99" s="28" t="s">
        <v>171</v>
      </c>
      <c r="N99" s="28" t="str">
        <f t="shared" si="12"/>
        <v/>
      </c>
      <c r="O99" s="28" t="str">
        <f>IF(N99=1,M99&amp;" ("&amp;E99&amp;")",M99)</f>
        <v>Big Hero 6</v>
      </c>
      <c r="P99" s="36">
        <f>INDEX(cpi!$A$1:$M$105,MATCH('Inflation adjust calc'!$E99,cpi!$A:$A,0),MATCH('Inflation adjust calc'!$D99,cpi!$1:$1,0))</f>
        <v>236.15100000000001</v>
      </c>
      <c r="Q99" s="36">
        <f>cpi!$I$2</f>
        <v>240.85300000000001</v>
      </c>
      <c r="R99" s="36">
        <f t="shared" si="17"/>
        <v>1.0199109891552438</v>
      </c>
      <c r="S99" s="28" t="str">
        <f t="shared" si="13"/>
        <v/>
      </c>
      <c r="T99" s="37">
        <f t="shared" si="14"/>
        <v>168285313.21061522</v>
      </c>
      <c r="U99" s="37">
        <f t="shared" si="15"/>
        <v>226958577.17004797</v>
      </c>
      <c r="V99" s="37">
        <f t="shared" si="16"/>
        <v>665112338.11114073</v>
      </c>
    </row>
    <row r="100" spans="1:22">
      <c r="A100" s="23">
        <v>99</v>
      </c>
      <c r="B100" s="3" t="s">
        <v>172</v>
      </c>
      <c r="C100" s="28">
        <v>26</v>
      </c>
      <c r="D100" s="29">
        <v>3</v>
      </c>
      <c r="E100" s="28">
        <v>2010</v>
      </c>
      <c r="F100" s="31">
        <f>DATE(E100,D100,C100)</f>
        <v>40263</v>
      </c>
      <c r="G100" s="24" t="s">
        <v>173</v>
      </c>
      <c r="H100" s="2">
        <v>165000000</v>
      </c>
      <c r="I100" s="2">
        <v>217581231</v>
      </c>
      <c r="J100" s="2">
        <v>494870991</v>
      </c>
      <c r="K100" s="28" t="str">
        <f t="shared" si="10"/>
        <v/>
      </c>
      <c r="L100" s="28" t="str">
        <f t="shared" si="11"/>
        <v/>
      </c>
      <c r="M100" s="28" t="s">
        <v>173</v>
      </c>
      <c r="N100" s="28" t="str">
        <f t="shared" si="12"/>
        <v/>
      </c>
      <c r="O100" s="28" t="str">
        <f>IF(N100=1,M100&amp;" ("&amp;E100&amp;")",M100)</f>
        <v>How to Train Your Dragon</v>
      </c>
      <c r="P100" s="36">
        <f>INDEX(cpi!$A$1:$M$105,MATCH('Inflation adjust calc'!$E100,cpi!$A:$A,0),MATCH('Inflation adjust calc'!$D100,cpi!$1:$1,0))</f>
        <v>217.631</v>
      </c>
      <c r="Q100" s="36">
        <f>cpi!$I$2</f>
        <v>240.85300000000001</v>
      </c>
      <c r="R100" s="36">
        <f t="shared" si="17"/>
        <v>1.1067035486672396</v>
      </c>
      <c r="S100" s="28" t="str">
        <f t="shared" si="13"/>
        <v/>
      </c>
      <c r="T100" s="37">
        <f t="shared" si="14"/>
        <v>182606085.53009453</v>
      </c>
      <c r="U100" s="37">
        <f t="shared" si="15"/>
        <v>240797920.47108641</v>
      </c>
      <c r="V100" s="37">
        <f t="shared" si="16"/>
        <v>547675481.87217355</v>
      </c>
    </row>
    <row r="101" spans="1:22">
      <c r="A101" s="23">
        <v>100</v>
      </c>
      <c r="B101" s="3">
        <v>40950</v>
      </c>
      <c r="C101" s="28">
        <v>2</v>
      </c>
      <c r="D101" s="29">
        <v>11</v>
      </c>
      <c r="E101" s="28">
        <v>2012</v>
      </c>
      <c r="F101" s="31">
        <f>DATE(E101,D101,C101)</f>
        <v>41215</v>
      </c>
      <c r="G101" s="24" t="s">
        <v>174</v>
      </c>
      <c r="H101" s="2">
        <v>165000000</v>
      </c>
      <c r="I101" s="2">
        <v>189412677</v>
      </c>
      <c r="J101" s="2">
        <v>496511521</v>
      </c>
      <c r="K101" s="28" t="str">
        <f t="shared" si="10"/>
        <v/>
      </c>
      <c r="L101" s="28" t="str">
        <f t="shared" si="11"/>
        <v/>
      </c>
      <c r="M101" s="28" t="s">
        <v>174</v>
      </c>
      <c r="N101" s="28" t="str">
        <f t="shared" si="12"/>
        <v/>
      </c>
      <c r="O101" s="28" t="str">
        <f>IF(N101=1,M101&amp;" ("&amp;E101&amp;")",M101)</f>
        <v>Wreck-It Ralph</v>
      </c>
      <c r="P101" s="36">
        <f>INDEX(cpi!$A$1:$M$105,MATCH('Inflation adjust calc'!$E101,cpi!$A:$A,0),MATCH('Inflation adjust calc'!$D101,cpi!$1:$1,0))</f>
        <v>230.221</v>
      </c>
      <c r="Q101" s="36">
        <f>cpi!$I$2</f>
        <v>240.85300000000001</v>
      </c>
      <c r="R101" s="36">
        <f t="shared" si="17"/>
        <v>1.0461817123546506</v>
      </c>
      <c r="S101" s="28" t="str">
        <f t="shared" si="13"/>
        <v/>
      </c>
      <c r="T101" s="37">
        <f t="shared" si="14"/>
        <v>172619982.53851736</v>
      </c>
      <c r="U101" s="37">
        <f t="shared" si="15"/>
        <v>198160078.76553833</v>
      </c>
      <c r="V101" s="37">
        <f t="shared" si="16"/>
        <v>519441273.24359208</v>
      </c>
    </row>
    <row r="102" spans="1:22">
      <c r="A102" s="23">
        <v>101</v>
      </c>
      <c r="B102" s="3">
        <v>41770</v>
      </c>
      <c r="C102" s="28">
        <v>5</v>
      </c>
      <c r="D102" s="29">
        <v>11</v>
      </c>
      <c r="E102" s="28">
        <v>2014</v>
      </c>
      <c r="F102" s="31">
        <f>DATE(E102,D102,C102)</f>
        <v>41948</v>
      </c>
      <c r="G102" s="24" t="s">
        <v>175</v>
      </c>
      <c r="H102" s="2">
        <v>165000000</v>
      </c>
      <c r="I102" s="2">
        <v>188017894</v>
      </c>
      <c r="J102" s="2">
        <v>665417894</v>
      </c>
      <c r="K102" s="28" t="str">
        <f t="shared" si="10"/>
        <v/>
      </c>
      <c r="L102" s="28" t="str">
        <f t="shared" si="11"/>
        <v/>
      </c>
      <c r="M102" s="28" t="s">
        <v>175</v>
      </c>
      <c r="N102" s="28" t="str">
        <f t="shared" si="12"/>
        <v/>
      </c>
      <c r="O102" s="28" t="str">
        <f>IF(N102=1,M102&amp;" ("&amp;E102&amp;")",M102)</f>
        <v>Interstellar</v>
      </c>
      <c r="P102" s="36">
        <f>INDEX(cpi!$A$1:$M$105,MATCH('Inflation adjust calc'!$E102,cpi!$A:$A,0),MATCH('Inflation adjust calc'!$D102,cpi!$1:$1,0))</f>
        <v>236.15100000000001</v>
      </c>
      <c r="Q102" s="36">
        <f>cpi!$I$2</f>
        <v>240.85300000000001</v>
      </c>
      <c r="R102" s="36">
        <f t="shared" si="17"/>
        <v>1.0199109891552438</v>
      </c>
      <c r="S102" s="28" t="str">
        <f t="shared" si="13"/>
        <v/>
      </c>
      <c r="T102" s="37">
        <f t="shared" si="14"/>
        <v>168285313.21061522</v>
      </c>
      <c r="U102" s="37">
        <f t="shared" si="15"/>
        <v>191761516.24842578</v>
      </c>
      <c r="V102" s="37">
        <f t="shared" si="16"/>
        <v>678667022.47113919</v>
      </c>
    </row>
    <row r="103" spans="1:22">
      <c r="A103" s="23">
        <v>102</v>
      </c>
      <c r="B103" s="3" t="s">
        <v>176</v>
      </c>
      <c r="C103" s="28">
        <v>24</v>
      </c>
      <c r="D103" s="29">
        <v>6</v>
      </c>
      <c r="E103" s="28">
        <v>2016</v>
      </c>
      <c r="F103" s="31">
        <f>DATE(E103,D103,C103)</f>
        <v>42545</v>
      </c>
      <c r="G103" s="24" t="s">
        <v>177</v>
      </c>
      <c r="H103" s="2">
        <v>165000000</v>
      </c>
      <c r="I103" s="2">
        <v>103144286</v>
      </c>
      <c r="J103" s="2">
        <v>387644286</v>
      </c>
      <c r="K103" s="28" t="str">
        <f t="shared" si="10"/>
        <v/>
      </c>
      <c r="L103" s="28" t="str">
        <f t="shared" si="11"/>
        <v/>
      </c>
      <c r="M103" s="28" t="s">
        <v>177</v>
      </c>
      <c r="N103" s="28" t="str">
        <f t="shared" si="12"/>
        <v/>
      </c>
      <c r="O103" s="28" t="str">
        <f>IF(N103=1,M103&amp;" ("&amp;E103&amp;")",M103)</f>
        <v>Independence Day: Resurgence</v>
      </c>
      <c r="P103" s="36">
        <f>INDEX(cpi!$A$1:$M$105,MATCH('Inflation adjust calc'!$E103,cpi!$A:$A,0),MATCH('Inflation adjust calc'!$D103,cpi!$1:$1,0))</f>
        <v>241.03800000000001</v>
      </c>
      <c r="Q103" s="36">
        <f>cpi!$I$2</f>
        <v>240.85300000000001</v>
      </c>
      <c r="R103" s="36">
        <f t="shared" si="17"/>
        <v>0.99923248616400728</v>
      </c>
      <c r="S103" s="28" t="str">
        <f t="shared" si="13"/>
        <v/>
      </c>
      <c r="T103" s="37">
        <f t="shared" si="14"/>
        <v>164873360.21706119</v>
      </c>
      <c r="U103" s="37">
        <f t="shared" si="15"/>
        <v>103065121.33339141</v>
      </c>
      <c r="V103" s="37">
        <f t="shared" si="16"/>
        <v>387346763.64705145</v>
      </c>
    </row>
    <row r="104" spans="1:22">
      <c r="A104" s="23">
        <v>103</v>
      </c>
      <c r="B104" s="3" t="s">
        <v>178</v>
      </c>
      <c r="C104" s="28">
        <v>29</v>
      </c>
      <c r="D104" s="29">
        <v>7</v>
      </c>
      <c r="E104" s="28">
        <v>2011</v>
      </c>
      <c r="F104" s="31">
        <f>DATE(E104,D104,C104)</f>
        <v>40753</v>
      </c>
      <c r="G104" s="24" t="s">
        <v>179</v>
      </c>
      <c r="H104" s="2">
        <v>163000000</v>
      </c>
      <c r="I104" s="2">
        <v>100240551</v>
      </c>
      <c r="J104" s="2">
        <v>175910315</v>
      </c>
      <c r="K104" s="28" t="str">
        <f t="shared" si="10"/>
        <v/>
      </c>
      <c r="L104" s="28" t="str">
        <f t="shared" si="11"/>
        <v/>
      </c>
      <c r="M104" s="28" t="s">
        <v>179</v>
      </c>
      <c r="N104" s="28" t="str">
        <f t="shared" si="12"/>
        <v/>
      </c>
      <c r="O104" s="28" t="str">
        <f>IF(N104=1,M104&amp;" ("&amp;E104&amp;")",M104)</f>
        <v>Cowboys and Aliens</v>
      </c>
      <c r="P104" s="36">
        <f>INDEX(cpi!$A$1:$M$105,MATCH('Inflation adjust calc'!$E104,cpi!$A:$A,0),MATCH('Inflation adjust calc'!$D104,cpi!$1:$1,0))</f>
        <v>225.922</v>
      </c>
      <c r="Q104" s="36">
        <f>cpi!$I$2</f>
        <v>240.85300000000001</v>
      </c>
      <c r="R104" s="36">
        <f t="shared" si="17"/>
        <v>1.0660891812218376</v>
      </c>
      <c r="S104" s="28" t="str">
        <f t="shared" si="13"/>
        <v/>
      </c>
      <c r="T104" s="37">
        <f t="shared" si="14"/>
        <v>173772536.53915954</v>
      </c>
      <c r="U104" s="37">
        <f t="shared" si="15"/>
        <v>106865366.94081585</v>
      </c>
      <c r="V104" s="37">
        <f t="shared" si="16"/>
        <v>187536083.68682554</v>
      </c>
    </row>
    <row r="105" spans="1:22">
      <c r="A105" s="23">
        <v>104</v>
      </c>
      <c r="B105" s="3" t="s">
        <v>180</v>
      </c>
      <c r="C105" s="28">
        <v>17</v>
      </c>
      <c r="D105" s="29">
        <v>5</v>
      </c>
      <c r="E105" s="28">
        <v>2007</v>
      </c>
      <c r="F105" s="31">
        <f>DATE(E105,D105,C105)</f>
        <v>39219</v>
      </c>
      <c r="G105" s="24" t="s">
        <v>181</v>
      </c>
      <c r="H105" s="2">
        <v>160000000</v>
      </c>
      <c r="I105" s="2">
        <v>322719944</v>
      </c>
      <c r="J105" s="2">
        <v>807330936</v>
      </c>
      <c r="K105" s="28" t="str">
        <f t="shared" si="10"/>
        <v/>
      </c>
      <c r="L105" s="28" t="str">
        <f t="shared" si="11"/>
        <v/>
      </c>
      <c r="M105" s="28" t="s">
        <v>181</v>
      </c>
      <c r="N105" s="28" t="str">
        <f t="shared" si="12"/>
        <v/>
      </c>
      <c r="O105" s="28" t="str">
        <f>IF(N105=1,M105&amp;" ("&amp;E105&amp;")",M105)</f>
        <v>Shrek the Third</v>
      </c>
      <c r="P105" s="36">
        <f>INDEX(cpi!$A$1:$M$105,MATCH('Inflation adjust calc'!$E105,cpi!$A:$A,0),MATCH('Inflation adjust calc'!$D105,cpi!$1:$1,0))</f>
        <v>207.94900000000001</v>
      </c>
      <c r="Q105" s="36">
        <f>cpi!$I$2</f>
        <v>240.85300000000001</v>
      </c>
      <c r="R105" s="36">
        <f t="shared" si="17"/>
        <v>1.1582311047420282</v>
      </c>
      <c r="S105" s="28" t="str">
        <f t="shared" si="13"/>
        <v/>
      </c>
      <c r="T105" s="37">
        <f t="shared" si="14"/>
        <v>185316976.75872451</v>
      </c>
      <c r="U105" s="37">
        <f t="shared" si="15"/>
        <v>373784277.26140547</v>
      </c>
      <c r="V105" s="37">
        <f t="shared" si="16"/>
        <v>935075801.89569569</v>
      </c>
    </row>
    <row r="106" spans="1:22">
      <c r="A106" s="23">
        <v>105</v>
      </c>
      <c r="B106" s="3" t="s">
        <v>182</v>
      </c>
      <c r="C106" s="28">
        <v>16</v>
      </c>
      <c r="D106" s="29">
        <v>7</v>
      </c>
      <c r="E106" s="28">
        <v>2010</v>
      </c>
      <c r="F106" s="31">
        <f>DATE(E106,D106,C106)</f>
        <v>40375</v>
      </c>
      <c r="G106" s="24" t="s">
        <v>183</v>
      </c>
      <c r="H106" s="2">
        <v>160000000</v>
      </c>
      <c r="I106" s="2">
        <v>292576195</v>
      </c>
      <c r="J106" s="2">
        <v>832584416</v>
      </c>
      <c r="K106" s="28" t="str">
        <f t="shared" si="10"/>
        <v/>
      </c>
      <c r="L106" s="28" t="str">
        <f t="shared" si="11"/>
        <v/>
      </c>
      <c r="M106" s="28" t="s">
        <v>183</v>
      </c>
      <c r="N106" s="28" t="str">
        <f t="shared" si="12"/>
        <v/>
      </c>
      <c r="O106" s="28" t="str">
        <f>IF(N106=1,M106&amp;" ("&amp;E106&amp;")",M106)</f>
        <v>Inception</v>
      </c>
      <c r="P106" s="36">
        <f>INDEX(cpi!$A$1:$M$105,MATCH('Inflation adjust calc'!$E106,cpi!$A:$A,0),MATCH('Inflation adjust calc'!$D106,cpi!$1:$1,0))</f>
        <v>218.011</v>
      </c>
      <c r="Q106" s="36">
        <f>cpi!$I$2</f>
        <v>240.85300000000001</v>
      </c>
      <c r="R106" s="36">
        <f t="shared" si="17"/>
        <v>1.1047745297255644</v>
      </c>
      <c r="S106" s="28" t="str">
        <f t="shared" si="13"/>
        <v/>
      </c>
      <c r="T106" s="37">
        <f t="shared" si="14"/>
        <v>176763924.75609031</v>
      </c>
      <c r="U106" s="37">
        <f t="shared" si="15"/>
        <v>323230728.24002004</v>
      </c>
      <c r="V106" s="37">
        <f t="shared" si="16"/>
        <v>919818056.64323366</v>
      </c>
    </row>
    <row r="107" spans="1:22">
      <c r="A107" s="23">
        <v>106</v>
      </c>
      <c r="B107" s="3" t="s">
        <v>184</v>
      </c>
      <c r="C107" s="28">
        <v>20</v>
      </c>
      <c r="D107" s="29">
        <v>11</v>
      </c>
      <c r="E107" s="28">
        <v>2015</v>
      </c>
      <c r="F107" s="31">
        <f>DATE(E107,D107,C107)</f>
        <v>42328</v>
      </c>
      <c r="G107" s="24" t="s">
        <v>185</v>
      </c>
      <c r="H107" s="2">
        <v>160000000</v>
      </c>
      <c r="I107" s="2">
        <v>281723902</v>
      </c>
      <c r="J107" s="2">
        <v>650523427</v>
      </c>
      <c r="K107" s="28" t="str">
        <f t="shared" si="10"/>
        <v/>
      </c>
      <c r="L107" s="28" t="str">
        <f t="shared" si="11"/>
        <v/>
      </c>
      <c r="M107" s="28" t="s">
        <v>185</v>
      </c>
      <c r="N107" s="28" t="str">
        <f t="shared" si="12"/>
        <v/>
      </c>
      <c r="O107" s="28" t="str">
        <f>IF(N107=1,M107&amp;" ("&amp;E107&amp;")",M107)</f>
        <v>The Hunger Games: Mockingjay - Part 2</v>
      </c>
      <c r="P107" s="36">
        <f>INDEX(cpi!$A$1:$M$105,MATCH('Inflation adjust calc'!$E107,cpi!$A:$A,0),MATCH('Inflation adjust calc'!$D107,cpi!$1:$1,0))</f>
        <v>237.33600000000001</v>
      </c>
      <c r="Q107" s="36">
        <f>cpi!$I$2</f>
        <v>240.85300000000001</v>
      </c>
      <c r="R107" s="36">
        <f t="shared" si="17"/>
        <v>1.014818653722992</v>
      </c>
      <c r="S107" s="28" t="str">
        <f t="shared" si="13"/>
        <v/>
      </c>
      <c r="T107" s="37">
        <f t="shared" si="14"/>
        <v>162370984.59567872</v>
      </c>
      <c r="U107" s="37">
        <f t="shared" si="15"/>
        <v>285898670.94922811</v>
      </c>
      <c r="V107" s="37">
        <f t="shared" si="16"/>
        <v>660163308.4034071</v>
      </c>
    </row>
    <row r="108" spans="1:22">
      <c r="A108" s="23">
        <v>107</v>
      </c>
      <c r="B108" s="3" t="s">
        <v>186</v>
      </c>
      <c r="C108" s="28">
        <v>24</v>
      </c>
      <c r="D108" s="29">
        <v>5</v>
      </c>
      <c r="E108" s="28">
        <v>2013</v>
      </c>
      <c r="F108" s="31">
        <f>DATE(E108,D108,C108)</f>
        <v>41418</v>
      </c>
      <c r="G108" s="24" t="s">
        <v>187</v>
      </c>
      <c r="H108" s="2">
        <v>160000000</v>
      </c>
      <c r="I108" s="2">
        <v>238679850</v>
      </c>
      <c r="J108" s="2">
        <v>789952811</v>
      </c>
      <c r="K108" s="28" t="str">
        <f t="shared" si="10"/>
        <v/>
      </c>
      <c r="L108" s="28" t="str">
        <f t="shared" si="11"/>
        <v/>
      </c>
      <c r="M108" s="28" t="s">
        <v>187</v>
      </c>
      <c r="N108" s="28" t="str">
        <f t="shared" si="12"/>
        <v/>
      </c>
      <c r="O108" s="28" t="str">
        <f>IF(N108=1,M108&amp;" ("&amp;E108&amp;")",M108)</f>
        <v>Fast and Furious 6</v>
      </c>
      <c r="P108" s="36">
        <f>INDEX(cpi!$A$1:$M$105,MATCH('Inflation adjust calc'!$E108,cpi!$A:$A,0),MATCH('Inflation adjust calc'!$D108,cpi!$1:$1,0))</f>
        <v>232.94499999999999</v>
      </c>
      <c r="Q108" s="36">
        <f>cpi!$I$2</f>
        <v>240.85300000000001</v>
      </c>
      <c r="R108" s="36">
        <f t="shared" si="17"/>
        <v>1.0339479276224002</v>
      </c>
      <c r="S108" s="28" t="str">
        <f t="shared" si="13"/>
        <v/>
      </c>
      <c r="T108" s="37">
        <f t="shared" si="14"/>
        <v>165431668.41958404</v>
      </c>
      <c r="U108" s="37">
        <f t="shared" si="15"/>
        <v>246782536.27272534</v>
      </c>
      <c r="V108" s="37">
        <f t="shared" si="16"/>
        <v>816770071.85293961</v>
      </c>
    </row>
    <row r="109" spans="1:22">
      <c r="A109" s="23">
        <v>108</v>
      </c>
      <c r="B109" s="3" t="s">
        <v>188</v>
      </c>
      <c r="C109" s="28">
        <v>16</v>
      </c>
      <c r="D109" s="29">
        <v>5</v>
      </c>
      <c r="E109" s="28">
        <v>2014</v>
      </c>
      <c r="F109" s="31">
        <f>DATE(E109,D109,C109)</f>
        <v>41775</v>
      </c>
      <c r="G109" s="24" t="s">
        <v>189</v>
      </c>
      <c r="H109" s="2">
        <v>160000000</v>
      </c>
      <c r="I109" s="2">
        <v>200676069</v>
      </c>
      <c r="J109" s="2">
        <v>529076069</v>
      </c>
      <c r="K109" s="28" t="str">
        <f t="shared" si="10"/>
        <v/>
      </c>
      <c r="L109" s="28" t="str">
        <f t="shared" si="11"/>
        <v/>
      </c>
      <c r="M109" s="28" t="s">
        <v>189</v>
      </c>
      <c r="N109" s="28">
        <f t="shared" si="12"/>
        <v>1</v>
      </c>
      <c r="O109" s="28" t="str">
        <f>IF(N109=1,M109&amp;" ("&amp;E109&amp;")",M109)</f>
        <v>Godzilla (2014)</v>
      </c>
      <c r="P109" s="36">
        <f>INDEX(cpi!$A$1:$M$105,MATCH('Inflation adjust calc'!$E109,cpi!$A:$A,0),MATCH('Inflation adjust calc'!$D109,cpi!$1:$1,0))</f>
        <v>237.9</v>
      </c>
      <c r="Q109" s="36">
        <f>cpi!$I$2</f>
        <v>240.85300000000001</v>
      </c>
      <c r="R109" s="36">
        <f t="shared" si="17"/>
        <v>1.0124127784783523</v>
      </c>
      <c r="S109" s="28" t="str">
        <f t="shared" si="13"/>
        <v/>
      </c>
      <c r="T109" s="37">
        <f t="shared" si="14"/>
        <v>161986044.55653638</v>
      </c>
      <c r="U109" s="37">
        <f t="shared" si="15"/>
        <v>203167016.59040356</v>
      </c>
      <c r="V109" s="37">
        <f t="shared" si="16"/>
        <v>535643373.04269445</v>
      </c>
    </row>
    <row r="110" spans="1:22">
      <c r="A110" s="23">
        <v>109</v>
      </c>
      <c r="B110" s="3">
        <v>40608</v>
      </c>
      <c r="C110" s="28">
        <v>3</v>
      </c>
      <c r="D110" s="29">
        <v>6</v>
      </c>
      <c r="E110" s="28">
        <v>2011</v>
      </c>
      <c r="F110" s="31">
        <f>DATE(E110,D110,C110)</f>
        <v>40697</v>
      </c>
      <c r="G110" s="24" t="s">
        <v>190</v>
      </c>
      <c r="H110" s="2">
        <v>160000000</v>
      </c>
      <c r="I110" s="2">
        <v>146408305</v>
      </c>
      <c r="J110" s="2">
        <v>355408305</v>
      </c>
      <c r="K110" s="28" t="str">
        <f t="shared" si="10"/>
        <v/>
      </c>
      <c r="L110" s="28" t="str">
        <f t="shared" si="11"/>
        <v/>
      </c>
      <c r="M110" s="28" t="s">
        <v>190</v>
      </c>
      <c r="N110" s="28" t="str">
        <f t="shared" si="12"/>
        <v/>
      </c>
      <c r="O110" s="28" t="str">
        <f>IF(N110=1,M110&amp;" ("&amp;E110&amp;")",M110)</f>
        <v>X-Men: First Class</v>
      </c>
      <c r="P110" s="36">
        <f>INDEX(cpi!$A$1:$M$105,MATCH('Inflation adjust calc'!$E110,cpi!$A:$A,0),MATCH('Inflation adjust calc'!$D110,cpi!$1:$1,0))</f>
        <v>225.72200000000001</v>
      </c>
      <c r="Q110" s="36">
        <f>cpi!$I$2</f>
        <v>240.85300000000001</v>
      </c>
      <c r="R110" s="36">
        <f t="shared" si="17"/>
        <v>1.0670337849212748</v>
      </c>
      <c r="S110" s="28" t="str">
        <f t="shared" si="13"/>
        <v/>
      </c>
      <c r="T110" s="37">
        <f t="shared" si="14"/>
        <v>170725405.58740395</v>
      </c>
      <c r="U110" s="37">
        <f t="shared" si="15"/>
        <v>156222607.82805839</v>
      </c>
      <c r="V110" s="37">
        <f t="shared" si="16"/>
        <v>379232668.8766048</v>
      </c>
    </row>
    <row r="111" spans="1:22">
      <c r="A111" s="23">
        <v>110</v>
      </c>
      <c r="B111" s="3" t="s">
        <v>191</v>
      </c>
      <c r="C111" s="28">
        <v>25</v>
      </c>
      <c r="D111" s="29">
        <v>12</v>
      </c>
      <c r="E111" s="28">
        <v>2008</v>
      </c>
      <c r="F111" s="31">
        <f>DATE(E111,D111,C111)</f>
        <v>39807</v>
      </c>
      <c r="G111" s="24" t="s">
        <v>192</v>
      </c>
      <c r="H111" s="2">
        <v>160000000</v>
      </c>
      <c r="I111" s="2">
        <v>127509326</v>
      </c>
      <c r="J111" s="2">
        <v>329809326</v>
      </c>
      <c r="K111" s="28" t="str">
        <f t="shared" si="10"/>
        <v/>
      </c>
      <c r="L111" s="28" t="str">
        <f t="shared" si="11"/>
        <v/>
      </c>
      <c r="M111" s="28" t="s">
        <v>192</v>
      </c>
      <c r="N111" s="28" t="str">
        <f t="shared" si="12"/>
        <v/>
      </c>
      <c r="O111" s="28" t="str">
        <f>IF(N111=1,M111&amp;" ("&amp;E111&amp;")",M111)</f>
        <v>The Curious Case of Benjamin Button</v>
      </c>
      <c r="P111" s="36">
        <f>INDEX(cpi!$A$1:$M$105,MATCH('Inflation adjust calc'!$E111,cpi!$A:$A,0),MATCH('Inflation adjust calc'!$D111,cpi!$1:$1,0))</f>
        <v>210.22800000000001</v>
      </c>
      <c r="Q111" s="36">
        <f>cpi!$I$2</f>
        <v>240.85300000000001</v>
      </c>
      <c r="R111" s="36">
        <f t="shared" si="17"/>
        <v>1.1456751717183249</v>
      </c>
      <c r="S111" s="28" t="str">
        <f t="shared" si="13"/>
        <v/>
      </c>
      <c r="T111" s="37">
        <f t="shared" si="14"/>
        <v>183308027.47493199</v>
      </c>
      <c r="U111" s="37">
        <f t="shared" si="15"/>
        <v>146084268.96073785</v>
      </c>
      <c r="V111" s="37">
        <f t="shared" si="16"/>
        <v>377854356.19935501</v>
      </c>
    </row>
    <row r="112" spans="1:22">
      <c r="A112" s="23">
        <v>111</v>
      </c>
      <c r="B112" s="3" t="s">
        <v>193</v>
      </c>
      <c r="C112" s="28">
        <v>14</v>
      </c>
      <c r="D112" s="29">
        <v>7</v>
      </c>
      <c r="E112" s="28">
        <v>2010</v>
      </c>
      <c r="F112" s="31">
        <f>DATE(E112,D112,C112)</f>
        <v>40373</v>
      </c>
      <c r="G112" s="24" t="s">
        <v>194</v>
      </c>
      <c r="H112" s="2">
        <v>160000000</v>
      </c>
      <c r="I112" s="2">
        <v>63150991</v>
      </c>
      <c r="J112" s="2">
        <v>217986320</v>
      </c>
      <c r="K112" s="28" t="str">
        <f t="shared" si="10"/>
        <v/>
      </c>
      <c r="L112" s="28" t="str">
        <f t="shared" si="11"/>
        <v/>
      </c>
      <c r="M112" s="28" t="s">
        <v>194</v>
      </c>
      <c r="N112" s="28" t="str">
        <f t="shared" si="12"/>
        <v/>
      </c>
      <c r="O112" s="28" t="str">
        <f>IF(N112=1,M112&amp;" ("&amp;E112&amp;")",M112)</f>
        <v>The Sorcerer's Apprentice</v>
      </c>
      <c r="P112" s="36">
        <f>INDEX(cpi!$A$1:$M$105,MATCH('Inflation adjust calc'!$E112,cpi!$A:$A,0),MATCH('Inflation adjust calc'!$D112,cpi!$1:$1,0))</f>
        <v>218.011</v>
      </c>
      <c r="Q112" s="36">
        <f>cpi!$I$2</f>
        <v>240.85300000000001</v>
      </c>
      <c r="R112" s="36">
        <f t="shared" si="17"/>
        <v>1.1047745297255644</v>
      </c>
      <c r="S112" s="28" t="str">
        <f t="shared" si="13"/>
        <v/>
      </c>
      <c r="T112" s="37">
        <f t="shared" si="14"/>
        <v>176763924.75609031</v>
      </c>
      <c r="U112" s="37">
        <f t="shared" si="15"/>
        <v>69767606.383728355</v>
      </c>
      <c r="V112" s="37">
        <f t="shared" si="16"/>
        <v>240825734.16460639</v>
      </c>
    </row>
    <row r="113" spans="1:22">
      <c r="A113" s="23">
        <v>112</v>
      </c>
      <c r="B113" s="3">
        <v>39056</v>
      </c>
      <c r="C113" s="28">
        <v>12</v>
      </c>
      <c r="D113" s="29">
        <v>5</v>
      </c>
      <c r="E113" s="28">
        <v>2006</v>
      </c>
      <c r="F113" s="31">
        <f>DATE(E113,D113,C113)</f>
        <v>38849</v>
      </c>
      <c r="G113" s="24" t="s">
        <v>195</v>
      </c>
      <c r="H113" s="2">
        <v>160000000</v>
      </c>
      <c r="I113" s="2">
        <v>60674817</v>
      </c>
      <c r="J113" s="2">
        <v>181674817</v>
      </c>
      <c r="K113" s="28" t="str">
        <f t="shared" si="10"/>
        <v/>
      </c>
      <c r="L113" s="28" t="str">
        <f t="shared" si="11"/>
        <v/>
      </c>
      <c r="M113" s="28" t="s">
        <v>195</v>
      </c>
      <c r="N113" s="28" t="str">
        <f t="shared" si="12"/>
        <v/>
      </c>
      <c r="O113" s="28" t="str">
        <f>IF(N113=1,M113&amp;" ("&amp;E113&amp;")",M113)</f>
        <v>Poseidon</v>
      </c>
      <c r="P113" s="36">
        <f>INDEX(cpi!$A$1:$M$105,MATCH('Inflation adjust calc'!$E113,cpi!$A:$A,0),MATCH('Inflation adjust calc'!$D113,cpi!$1:$1,0))</f>
        <v>202.5</v>
      </c>
      <c r="Q113" s="36">
        <f>cpi!$I$2</f>
        <v>240.85300000000001</v>
      </c>
      <c r="R113" s="36">
        <f t="shared" si="17"/>
        <v>1.1893975308641975</v>
      </c>
      <c r="S113" s="28" t="str">
        <f t="shared" si="13"/>
        <v/>
      </c>
      <c r="T113" s="37">
        <f t="shared" si="14"/>
        <v>190303604.93827161</v>
      </c>
      <c r="U113" s="37">
        <f t="shared" si="15"/>
        <v>72166477.525437042</v>
      </c>
      <c r="V113" s="37">
        <f t="shared" si="16"/>
        <v>216083578.76000494</v>
      </c>
    </row>
    <row r="114" spans="1:22">
      <c r="A114" s="23">
        <v>113</v>
      </c>
      <c r="B114" s="3">
        <v>42649</v>
      </c>
      <c r="C114" s="28">
        <v>10</v>
      </c>
      <c r="D114" s="29">
        <v>6</v>
      </c>
      <c r="E114" s="28">
        <v>2016</v>
      </c>
      <c r="F114" s="31">
        <f>DATE(E114,D114,C114)</f>
        <v>42531</v>
      </c>
      <c r="G114" s="24" t="s">
        <v>196</v>
      </c>
      <c r="H114" s="2">
        <v>160000000</v>
      </c>
      <c r="I114" s="2">
        <v>47225655</v>
      </c>
      <c r="J114" s="2">
        <v>433125655</v>
      </c>
      <c r="K114" s="28" t="str">
        <f t="shared" si="10"/>
        <v/>
      </c>
      <c r="L114" s="28" t="str">
        <f t="shared" si="11"/>
        <v/>
      </c>
      <c r="M114" s="28" t="s">
        <v>196</v>
      </c>
      <c r="N114" s="28" t="str">
        <f t="shared" si="12"/>
        <v/>
      </c>
      <c r="O114" s="28" t="str">
        <f>IF(N114=1,M114&amp;" ("&amp;E114&amp;")",M114)</f>
        <v>Warcraft</v>
      </c>
      <c r="P114" s="36">
        <f>INDEX(cpi!$A$1:$M$105,MATCH('Inflation adjust calc'!$E114,cpi!$A:$A,0),MATCH('Inflation adjust calc'!$D114,cpi!$1:$1,0))</f>
        <v>241.03800000000001</v>
      </c>
      <c r="Q114" s="36">
        <f>cpi!$I$2</f>
        <v>240.85300000000001</v>
      </c>
      <c r="R114" s="36">
        <f t="shared" si="17"/>
        <v>0.99923248616400728</v>
      </c>
      <c r="S114" s="28" t="str">
        <f t="shared" si="13"/>
        <v/>
      </c>
      <c r="T114" s="37">
        <f t="shared" si="14"/>
        <v>159877197.78624117</v>
      </c>
      <c r="U114" s="37">
        <f t="shared" si="15"/>
        <v>47189408.65637368</v>
      </c>
      <c r="V114" s="37">
        <f t="shared" si="16"/>
        <v>432793225.06706411</v>
      </c>
    </row>
    <row r="115" spans="1:22">
      <c r="A115" s="23">
        <v>114</v>
      </c>
      <c r="B115" s="3" t="s">
        <v>197</v>
      </c>
      <c r="C115" s="28">
        <v>30</v>
      </c>
      <c r="D115" s="29">
        <v>9</v>
      </c>
      <c r="E115" s="28">
        <v>2016</v>
      </c>
      <c r="F115" s="31">
        <f>DATE(E115,D115,C115)</f>
        <v>42643</v>
      </c>
      <c r="G115" s="24" t="s">
        <v>198</v>
      </c>
      <c r="H115" s="2">
        <v>156000000</v>
      </c>
      <c r="I115" s="2">
        <v>38295415</v>
      </c>
      <c r="J115" s="2">
        <v>66095415</v>
      </c>
      <c r="K115" s="28" t="str">
        <f t="shared" si="10"/>
        <v/>
      </c>
      <c r="L115" s="28" t="str">
        <f t="shared" si="11"/>
        <v/>
      </c>
      <c r="M115" s="28" t="s">
        <v>198</v>
      </c>
      <c r="N115" s="28" t="str">
        <f t="shared" si="12"/>
        <v/>
      </c>
      <c r="O115" s="28" t="str">
        <f>IF(N115=1,M115&amp;" ("&amp;E115&amp;")",M115)</f>
        <v>Deepwater Horizon</v>
      </c>
      <c r="P115" s="36">
        <f>INDEX(cpi!$A$1:$M$105,MATCH('Inflation adjust calc'!$E115,cpi!$A:$A,0),MATCH('Inflation adjust calc'!$D115,cpi!$1:$1,0))</f>
        <v>0</v>
      </c>
      <c r="Q115" s="36">
        <f>cpi!$I$2</f>
        <v>240.85300000000001</v>
      </c>
      <c r="R115" s="36" t="e">
        <f t="shared" si="17"/>
        <v>#DIV/0!</v>
      </c>
      <c r="S115" s="28">
        <f t="shared" si="13"/>
        <v>1</v>
      </c>
      <c r="T115" s="37" t="e">
        <f t="shared" si="14"/>
        <v>#DIV/0!</v>
      </c>
      <c r="U115" s="37" t="e">
        <f t="shared" si="15"/>
        <v>#DIV/0!</v>
      </c>
      <c r="V115" s="37" t="e">
        <f t="shared" si="16"/>
        <v>#DIV/0!</v>
      </c>
    </row>
    <row r="116" spans="1:22">
      <c r="A116" s="23">
        <v>115</v>
      </c>
      <c r="B116" s="3">
        <v>40463</v>
      </c>
      <c r="C116" s="28">
        <v>10</v>
      </c>
      <c r="D116" s="29">
        <v>12</v>
      </c>
      <c r="E116" s="28">
        <v>2010</v>
      </c>
      <c r="F116" s="31">
        <f>DATE(E116,D116,C116)</f>
        <v>40522</v>
      </c>
      <c r="G116" s="24" t="s">
        <v>199</v>
      </c>
      <c r="H116" s="2">
        <v>155000000</v>
      </c>
      <c r="I116" s="2">
        <v>104386950</v>
      </c>
      <c r="J116" s="2">
        <v>418186950</v>
      </c>
      <c r="K116" s="28" t="str">
        <f t="shared" si="10"/>
        <v/>
      </c>
      <c r="L116" s="28" t="str">
        <f t="shared" si="11"/>
        <v/>
      </c>
      <c r="M116" s="28" t="s">
        <v>199</v>
      </c>
      <c r="N116" s="28" t="str">
        <f t="shared" si="12"/>
        <v/>
      </c>
      <c r="O116" s="28" t="str">
        <f>IF(N116=1,M116&amp;" ("&amp;E116&amp;")",M116)</f>
        <v>The Chronicles of Narnia: The Voyage of the Dawn Treader</v>
      </c>
      <c r="P116" s="36">
        <f>INDEX(cpi!$A$1:$M$105,MATCH('Inflation adjust calc'!$E116,cpi!$A:$A,0),MATCH('Inflation adjust calc'!$D116,cpi!$1:$1,0))</f>
        <v>219.179</v>
      </c>
      <c r="Q116" s="36">
        <f>cpi!$I$2</f>
        <v>240.85300000000001</v>
      </c>
      <c r="R116" s="36">
        <f t="shared" si="17"/>
        <v>1.0988872109098042</v>
      </c>
      <c r="S116" s="28" t="str">
        <f t="shared" si="13"/>
        <v/>
      </c>
      <c r="T116" s="37">
        <f t="shared" si="14"/>
        <v>170327517.69101965</v>
      </c>
      <c r="U116" s="37">
        <f t="shared" si="15"/>
        <v>114709484.34088118</v>
      </c>
      <c r="V116" s="37">
        <f t="shared" si="16"/>
        <v>459540291.12437779</v>
      </c>
    </row>
    <row r="117" spans="1:22">
      <c r="A117" s="23">
        <v>116</v>
      </c>
      <c r="B117" s="3">
        <v>42011</v>
      </c>
      <c r="C117" s="28">
        <v>1</v>
      </c>
      <c r="D117" s="29">
        <v>7</v>
      </c>
      <c r="E117" s="28">
        <v>2015</v>
      </c>
      <c r="F117" s="31">
        <f>DATE(E117,D117,C117)</f>
        <v>42186</v>
      </c>
      <c r="G117" s="24" t="s">
        <v>200</v>
      </c>
      <c r="H117" s="2">
        <v>155000000</v>
      </c>
      <c r="I117" s="2">
        <v>89760956</v>
      </c>
      <c r="J117" s="2">
        <v>440160956</v>
      </c>
      <c r="K117" s="28" t="str">
        <f t="shared" si="10"/>
        <v/>
      </c>
      <c r="L117" s="28" t="str">
        <f t="shared" si="11"/>
        <v/>
      </c>
      <c r="M117" s="28" t="s">
        <v>200</v>
      </c>
      <c r="N117" s="28" t="str">
        <f t="shared" si="12"/>
        <v/>
      </c>
      <c r="O117" s="28" t="str">
        <f>IF(N117=1,M117&amp;" ("&amp;E117&amp;")",M117)</f>
        <v>Terminator: Genisys</v>
      </c>
      <c r="P117" s="36">
        <f>INDEX(cpi!$A$1:$M$105,MATCH('Inflation adjust calc'!$E117,cpi!$A:$A,0),MATCH('Inflation adjust calc'!$D117,cpi!$1:$1,0))</f>
        <v>238.654</v>
      </c>
      <c r="Q117" s="36">
        <f>cpi!$I$2</f>
        <v>240.85300000000001</v>
      </c>
      <c r="R117" s="36">
        <f t="shared" si="17"/>
        <v>1.0092141761713611</v>
      </c>
      <c r="S117" s="28" t="str">
        <f t="shared" si="13"/>
        <v/>
      </c>
      <c r="T117" s="37">
        <f t="shared" si="14"/>
        <v>156428197.30656096</v>
      </c>
      <c r="U117" s="37">
        <f t="shared" si="15"/>
        <v>90588029.261893794</v>
      </c>
      <c r="V117" s="37">
        <f t="shared" si="16"/>
        <v>444216676.59233874</v>
      </c>
    </row>
    <row r="118" spans="1:22">
      <c r="A118" s="23">
        <v>117</v>
      </c>
      <c r="B118" s="3" t="s">
        <v>201</v>
      </c>
      <c r="C118" s="28">
        <v>24</v>
      </c>
      <c r="D118" s="29">
        <v>11</v>
      </c>
      <c r="E118" s="28">
        <v>2004</v>
      </c>
      <c r="F118" s="31">
        <f>DATE(E118,D118,C118)</f>
        <v>38315</v>
      </c>
      <c r="G118" s="24" t="s">
        <v>202</v>
      </c>
      <c r="H118" s="2">
        <v>155000000</v>
      </c>
      <c r="I118" s="2">
        <v>34297191</v>
      </c>
      <c r="J118" s="2">
        <v>167297191</v>
      </c>
      <c r="K118" s="28" t="str">
        <f t="shared" si="10"/>
        <v/>
      </c>
      <c r="L118" s="28" t="str">
        <f t="shared" si="11"/>
        <v/>
      </c>
      <c r="M118" s="28" t="s">
        <v>202</v>
      </c>
      <c r="N118" s="28" t="str">
        <f t="shared" si="12"/>
        <v/>
      </c>
      <c r="O118" s="28" t="str">
        <f>IF(N118=1,M118&amp;" ("&amp;E118&amp;")",M118)</f>
        <v>Alexander</v>
      </c>
      <c r="P118" s="36">
        <f>INDEX(cpi!$A$1:$M$105,MATCH('Inflation adjust calc'!$E118,cpi!$A:$A,0),MATCH('Inflation adjust calc'!$D118,cpi!$1:$1,0))</f>
        <v>191</v>
      </c>
      <c r="Q118" s="36">
        <f>cpi!$I$2</f>
        <v>240.85300000000001</v>
      </c>
      <c r="R118" s="36">
        <f t="shared" si="17"/>
        <v>1.2610104712041885</v>
      </c>
      <c r="S118" s="28" t="str">
        <f t="shared" si="13"/>
        <v/>
      </c>
      <c r="T118" s="37">
        <f t="shared" si="14"/>
        <v>195456623.03664923</v>
      </c>
      <c r="U118" s="37">
        <f t="shared" si="15"/>
        <v>43249116.983890057</v>
      </c>
      <c r="V118" s="37">
        <f t="shared" si="16"/>
        <v>210963509.65404713</v>
      </c>
    </row>
    <row r="119" spans="1:22">
      <c r="A119" s="23">
        <v>118</v>
      </c>
      <c r="B119" s="3" t="s">
        <v>203</v>
      </c>
      <c r="C119" s="28">
        <v>25</v>
      </c>
      <c r="D119" s="29">
        <v>5</v>
      </c>
      <c r="E119" s="28">
        <v>2001</v>
      </c>
      <c r="F119" s="31">
        <f>DATE(E119,D119,C119)</f>
        <v>37036</v>
      </c>
      <c r="G119" s="24" t="s">
        <v>204</v>
      </c>
      <c r="H119" s="2">
        <v>151500000</v>
      </c>
      <c r="I119" s="2">
        <v>198539855</v>
      </c>
      <c r="J119" s="2">
        <v>449239855</v>
      </c>
      <c r="K119" s="28" t="str">
        <f t="shared" si="10"/>
        <v/>
      </c>
      <c r="L119" s="28" t="str">
        <f t="shared" si="11"/>
        <v/>
      </c>
      <c r="M119" s="28" t="s">
        <v>204</v>
      </c>
      <c r="N119" s="28" t="str">
        <f t="shared" si="12"/>
        <v/>
      </c>
      <c r="O119" s="28" t="str">
        <f>IF(N119=1,M119&amp;" ("&amp;E119&amp;")",M119)</f>
        <v>Pearl Harbor</v>
      </c>
      <c r="P119" s="36">
        <f>INDEX(cpi!$A$1:$M$105,MATCH('Inflation adjust calc'!$E119,cpi!$A:$A,0),MATCH('Inflation adjust calc'!$D119,cpi!$1:$1,0))</f>
        <v>177.7</v>
      </c>
      <c r="Q119" s="36">
        <f>cpi!$I$2</f>
        <v>240.85300000000001</v>
      </c>
      <c r="R119" s="36">
        <f t="shared" si="17"/>
        <v>1.355391108610017</v>
      </c>
      <c r="S119" s="28" t="str">
        <f t="shared" si="13"/>
        <v/>
      </c>
      <c r="T119" s="37">
        <f t="shared" si="14"/>
        <v>205341752.95441759</v>
      </c>
      <c r="U119" s="37">
        <f t="shared" si="15"/>
        <v>269099154.17172205</v>
      </c>
      <c r="V119" s="37">
        <f t="shared" si="16"/>
        <v>608895705.10025334</v>
      </c>
    </row>
    <row r="120" spans="1:22">
      <c r="A120" s="23">
        <v>119</v>
      </c>
      <c r="B120" s="3">
        <v>39120</v>
      </c>
      <c r="C120" s="28">
        <v>2</v>
      </c>
      <c r="D120" s="29">
        <v>7</v>
      </c>
      <c r="E120" s="28">
        <v>2007</v>
      </c>
      <c r="F120" s="31">
        <f>DATE(E120,D120,C120)</f>
        <v>39265</v>
      </c>
      <c r="G120" s="24" t="s">
        <v>55</v>
      </c>
      <c r="H120" s="2">
        <v>151000000</v>
      </c>
      <c r="I120" s="2">
        <v>319246193</v>
      </c>
      <c r="J120" s="2">
        <v>708272592</v>
      </c>
      <c r="K120" s="28" t="str">
        <f t="shared" si="10"/>
        <v/>
      </c>
      <c r="L120" s="28" t="str">
        <f t="shared" si="11"/>
        <v/>
      </c>
      <c r="M120" s="28" t="s">
        <v>55</v>
      </c>
      <c r="N120" s="28" t="str">
        <f t="shared" si="12"/>
        <v/>
      </c>
      <c r="O120" s="28" t="str">
        <f>IF(N120=1,M120&amp;" ("&amp;E120&amp;")",M120)</f>
        <v>Transformers</v>
      </c>
      <c r="P120" s="36">
        <f>INDEX(cpi!$A$1:$M$105,MATCH('Inflation adjust calc'!$E120,cpi!$A:$A,0),MATCH('Inflation adjust calc'!$D120,cpi!$1:$1,0))</f>
        <v>208.29900000000001</v>
      </c>
      <c r="Q120" s="36">
        <f>cpi!$I$2</f>
        <v>240.85300000000001</v>
      </c>
      <c r="R120" s="36">
        <f t="shared" si="17"/>
        <v>1.1562849557607093</v>
      </c>
      <c r="S120" s="28" t="str">
        <f t="shared" si="13"/>
        <v/>
      </c>
      <c r="T120" s="37">
        <f t="shared" si="14"/>
        <v>174599028.3198671</v>
      </c>
      <c r="U120" s="37">
        <f t="shared" si="15"/>
        <v>369139570.14977986</v>
      </c>
      <c r="V120" s="37">
        <f t="shared" si="16"/>
        <v>818964942.70724297</v>
      </c>
    </row>
    <row r="121" spans="1:22">
      <c r="A121" s="23">
        <v>120</v>
      </c>
      <c r="B121" s="3" t="s">
        <v>37</v>
      </c>
      <c r="C121" s="28">
        <v>22</v>
      </c>
      <c r="D121" s="29">
        <v>11</v>
      </c>
      <c r="E121" s="28">
        <v>2013</v>
      </c>
      <c r="F121" s="31">
        <f>DATE(E121,D121,C121)</f>
        <v>41600</v>
      </c>
      <c r="G121" s="24" t="s">
        <v>38</v>
      </c>
      <c r="H121" s="2">
        <v>150000000</v>
      </c>
      <c r="I121" s="2">
        <v>400738009</v>
      </c>
      <c r="J121" s="2">
        <v>1274234980</v>
      </c>
      <c r="K121" s="28" t="str">
        <f t="shared" si="10"/>
        <v/>
      </c>
      <c r="L121" s="28" t="str">
        <f t="shared" si="11"/>
        <v/>
      </c>
      <c r="M121" s="28" t="s">
        <v>38</v>
      </c>
      <c r="N121" s="28" t="str">
        <f t="shared" si="12"/>
        <v/>
      </c>
      <c r="O121" s="28" t="str">
        <f>IF(N121=1,M121&amp;" ("&amp;E121&amp;")",M121)</f>
        <v>Frozen</v>
      </c>
      <c r="P121" s="36">
        <f>INDEX(cpi!$A$1:$M$105,MATCH('Inflation adjust calc'!$E121,cpi!$A:$A,0),MATCH('Inflation adjust calc'!$D121,cpi!$1:$1,0))</f>
        <v>233.06899999999999</v>
      </c>
      <c r="Q121" s="36">
        <f>cpi!$I$2</f>
        <v>240.85300000000001</v>
      </c>
      <c r="R121" s="36">
        <f t="shared" si="17"/>
        <v>1.0333978349759085</v>
      </c>
      <c r="S121" s="28" t="str">
        <f t="shared" si="13"/>
        <v/>
      </c>
      <c r="T121" s="37">
        <f t="shared" si="14"/>
        <v>155009675.24638629</v>
      </c>
      <c r="U121" s="37">
        <f t="shared" si="15"/>
        <v>414121790.89315617</v>
      </c>
      <c r="V121" s="37">
        <f t="shared" si="16"/>
        <v>1316791669.5825701</v>
      </c>
    </row>
    <row r="122" spans="1:22">
      <c r="A122" s="23">
        <v>121</v>
      </c>
      <c r="B122" s="3">
        <v>42463</v>
      </c>
      <c r="C122" s="28">
        <v>4</v>
      </c>
      <c r="D122" s="29">
        <v>3</v>
      </c>
      <c r="E122" s="28">
        <v>2016</v>
      </c>
      <c r="F122" s="31">
        <f>DATE(E122,D122,C122)</f>
        <v>42433</v>
      </c>
      <c r="G122" s="24" t="s">
        <v>6806</v>
      </c>
      <c r="H122" s="2">
        <v>150000000</v>
      </c>
      <c r="I122" s="2">
        <v>341268248</v>
      </c>
      <c r="J122" s="2">
        <v>1021768248</v>
      </c>
      <c r="K122" s="28" t="str">
        <f t="shared" si="10"/>
        <v/>
      </c>
      <c r="L122" s="28" t="str">
        <f t="shared" si="11"/>
        <v/>
      </c>
      <c r="M122" s="28" t="s">
        <v>6806</v>
      </c>
      <c r="N122" s="28" t="str">
        <f t="shared" si="12"/>
        <v/>
      </c>
      <c r="O122" s="28" t="str">
        <f>IF(N122=1,M122&amp;" ("&amp;E122&amp;")",M122)</f>
        <v>Zootopia</v>
      </c>
      <c r="P122" s="36">
        <f>INDEX(cpi!$A$1:$M$105,MATCH('Inflation adjust calc'!$E122,cpi!$A:$A,0),MATCH('Inflation adjust calc'!$D122,cpi!$1:$1,0))</f>
        <v>238.13200000000001</v>
      </c>
      <c r="Q122" s="36">
        <f>cpi!$I$2</f>
        <v>240.85300000000001</v>
      </c>
      <c r="R122" s="36">
        <f t="shared" si="17"/>
        <v>1.0114264357583189</v>
      </c>
      <c r="S122" s="28" t="str">
        <f t="shared" si="13"/>
        <v/>
      </c>
      <c r="T122" s="37">
        <f t="shared" si="14"/>
        <v>151713965.36374784</v>
      </c>
      <c r="U122" s="37">
        <f t="shared" si="15"/>
        <v>345167727.71212608</v>
      </c>
      <c r="V122" s="37">
        <f t="shared" si="16"/>
        <v>1033443417.2456621</v>
      </c>
    </row>
    <row r="123" spans="1:22">
      <c r="A123" s="23">
        <v>122</v>
      </c>
      <c r="B123" s="3">
        <v>39393</v>
      </c>
      <c r="C123" s="28">
        <v>11</v>
      </c>
      <c r="D123" s="29">
        <v>7</v>
      </c>
      <c r="E123" s="28">
        <v>2007</v>
      </c>
      <c r="F123" s="31">
        <f>DATE(E123,D123,C123)</f>
        <v>39274</v>
      </c>
      <c r="G123" s="24" t="s">
        <v>48</v>
      </c>
      <c r="H123" s="2">
        <v>150000000</v>
      </c>
      <c r="I123" s="2">
        <v>292004738</v>
      </c>
      <c r="J123" s="2">
        <v>942943935</v>
      </c>
      <c r="K123" s="28" t="str">
        <f t="shared" si="10"/>
        <v/>
      </c>
      <c r="L123" s="28" t="str">
        <f t="shared" si="11"/>
        <v/>
      </c>
      <c r="M123" s="28" t="s">
        <v>48</v>
      </c>
      <c r="N123" s="28" t="str">
        <f t="shared" si="12"/>
        <v/>
      </c>
      <c r="O123" s="28" t="str">
        <f>IF(N123=1,M123&amp;" ("&amp;E123&amp;")",M123)</f>
        <v>Harry Potter and the Order of the Phoenix</v>
      </c>
      <c r="P123" s="36">
        <f>INDEX(cpi!$A$1:$M$105,MATCH('Inflation adjust calc'!$E123,cpi!$A:$A,0),MATCH('Inflation adjust calc'!$D123,cpi!$1:$1,0))</f>
        <v>208.29900000000001</v>
      </c>
      <c r="Q123" s="36">
        <f>cpi!$I$2</f>
        <v>240.85300000000001</v>
      </c>
      <c r="R123" s="36">
        <f t="shared" si="17"/>
        <v>1.1562849557607093</v>
      </c>
      <c r="S123" s="28" t="str">
        <f t="shared" si="13"/>
        <v/>
      </c>
      <c r="T123" s="37">
        <f t="shared" si="14"/>
        <v>173442743.36410639</v>
      </c>
      <c r="U123" s="37">
        <f t="shared" si="15"/>
        <v>337640685.56024754</v>
      </c>
      <c r="V123" s="37">
        <f t="shared" si="16"/>
        <v>1090311886.1663041</v>
      </c>
    </row>
    <row r="124" spans="1:22">
      <c r="A124" s="23">
        <v>123</v>
      </c>
      <c r="B124" s="3" t="s">
        <v>35</v>
      </c>
      <c r="C124" s="28">
        <v>18</v>
      </c>
      <c r="D124" s="29">
        <v>11</v>
      </c>
      <c r="E124" s="28">
        <v>2005</v>
      </c>
      <c r="F124" s="31">
        <f>DATE(E124,D124,C124)</f>
        <v>38674</v>
      </c>
      <c r="G124" s="24" t="s">
        <v>36</v>
      </c>
      <c r="H124" s="2">
        <v>150000000</v>
      </c>
      <c r="I124" s="2">
        <v>290013036</v>
      </c>
      <c r="J124" s="2">
        <v>896911078</v>
      </c>
      <c r="K124" s="28" t="str">
        <f t="shared" si="10"/>
        <v/>
      </c>
      <c r="L124" s="28" t="str">
        <f t="shared" si="11"/>
        <v/>
      </c>
      <c r="M124" s="28" t="s">
        <v>36</v>
      </c>
      <c r="N124" s="28" t="str">
        <f t="shared" si="12"/>
        <v/>
      </c>
      <c r="O124" s="28" t="str">
        <f>IF(N124=1,M124&amp;" ("&amp;E124&amp;")",M124)</f>
        <v>Harry Potter and the Goblet of Fire</v>
      </c>
      <c r="P124" s="36">
        <f>INDEX(cpi!$A$1:$M$105,MATCH('Inflation adjust calc'!$E124,cpi!$A:$A,0),MATCH('Inflation adjust calc'!$D124,cpi!$1:$1,0))</f>
        <v>197.6</v>
      </c>
      <c r="Q124" s="36">
        <f>cpi!$I$2</f>
        <v>240.85300000000001</v>
      </c>
      <c r="R124" s="36">
        <f t="shared" si="17"/>
        <v>1.2188917004048583</v>
      </c>
      <c r="S124" s="28" t="str">
        <f t="shared" si="13"/>
        <v/>
      </c>
      <c r="T124" s="37">
        <f t="shared" si="14"/>
        <v>182833755.06072873</v>
      </c>
      <c r="U124" s="37">
        <f t="shared" si="15"/>
        <v>353494482.5896154</v>
      </c>
      <c r="V124" s="37">
        <f t="shared" si="16"/>
        <v>1093237468.9753745</v>
      </c>
    </row>
    <row r="125" spans="1:22">
      <c r="A125" s="23">
        <v>124</v>
      </c>
      <c r="B125" s="3" t="s">
        <v>205</v>
      </c>
      <c r="C125" s="28">
        <v>15</v>
      </c>
      <c r="D125" s="29">
        <v>5</v>
      </c>
      <c r="E125" s="28">
        <v>2003</v>
      </c>
      <c r="F125" s="31">
        <f>DATE(E125,D125,C125)</f>
        <v>37756</v>
      </c>
      <c r="G125" s="24" t="s">
        <v>206</v>
      </c>
      <c r="H125" s="2">
        <v>150000000</v>
      </c>
      <c r="I125" s="2">
        <v>281553689</v>
      </c>
      <c r="J125" s="2">
        <v>738576929</v>
      </c>
      <c r="K125" s="28" t="str">
        <f t="shared" si="10"/>
        <v/>
      </c>
      <c r="L125" s="28" t="str">
        <f t="shared" si="11"/>
        <v/>
      </c>
      <c r="M125" s="28" t="s">
        <v>206</v>
      </c>
      <c r="N125" s="28" t="str">
        <f t="shared" si="12"/>
        <v/>
      </c>
      <c r="O125" s="28" t="str">
        <f>IF(N125=1,M125&amp;" ("&amp;E125&amp;")",M125)</f>
        <v>The Matrix Reloaded</v>
      </c>
      <c r="P125" s="36">
        <f>INDEX(cpi!$A$1:$M$105,MATCH('Inflation adjust calc'!$E125,cpi!$A:$A,0),MATCH('Inflation adjust calc'!$D125,cpi!$1:$1,0))</f>
        <v>183.5</v>
      </c>
      <c r="Q125" s="36">
        <f>cpi!$I$2</f>
        <v>240.85300000000001</v>
      </c>
      <c r="R125" s="36">
        <f t="shared" si="17"/>
        <v>1.312550408719346</v>
      </c>
      <c r="S125" s="28" t="str">
        <f t="shared" si="13"/>
        <v/>
      </c>
      <c r="T125" s="37">
        <f t="shared" si="14"/>
        <v>196882561.30790192</v>
      </c>
      <c r="U125" s="37">
        <f t="shared" si="15"/>
        <v>369553409.57338965</v>
      </c>
      <c r="V125" s="37">
        <f t="shared" si="16"/>
        <v>969419450.02962947</v>
      </c>
    </row>
    <row r="126" spans="1:22">
      <c r="A126" s="23">
        <v>125</v>
      </c>
      <c r="B126" s="3" t="s">
        <v>207</v>
      </c>
      <c r="C126" s="28">
        <v>14</v>
      </c>
      <c r="D126" s="29">
        <v>12</v>
      </c>
      <c r="E126" s="28">
        <v>2007</v>
      </c>
      <c r="F126" s="31">
        <f>DATE(E126,D126,C126)</f>
        <v>39430</v>
      </c>
      <c r="G126" s="24" t="s">
        <v>208</v>
      </c>
      <c r="H126" s="2">
        <v>150000000</v>
      </c>
      <c r="I126" s="2">
        <v>256393010</v>
      </c>
      <c r="J126" s="2">
        <v>585532684</v>
      </c>
      <c r="K126" s="28" t="str">
        <f t="shared" si="10"/>
        <v/>
      </c>
      <c r="L126" s="28" t="str">
        <f t="shared" si="11"/>
        <v/>
      </c>
      <c r="M126" s="28" t="s">
        <v>208</v>
      </c>
      <c r="N126" s="28" t="str">
        <f t="shared" si="12"/>
        <v/>
      </c>
      <c r="O126" s="28" t="str">
        <f>IF(N126=1,M126&amp;" ("&amp;E126&amp;")",M126)</f>
        <v>I am Legend</v>
      </c>
      <c r="P126" s="36">
        <f>INDEX(cpi!$A$1:$M$105,MATCH('Inflation adjust calc'!$E126,cpi!$A:$A,0),MATCH('Inflation adjust calc'!$D126,cpi!$1:$1,0))</f>
        <v>210.036</v>
      </c>
      <c r="Q126" s="36">
        <f>cpi!$I$2</f>
        <v>240.85300000000001</v>
      </c>
      <c r="R126" s="36">
        <f t="shared" si="17"/>
        <v>1.1467224666247691</v>
      </c>
      <c r="S126" s="28" t="str">
        <f t="shared" si="13"/>
        <v/>
      </c>
      <c r="T126" s="37">
        <f t="shared" si="14"/>
        <v>172008369.99371535</v>
      </c>
      <c r="U126" s="37">
        <f t="shared" si="15"/>
        <v>294011624.85254908</v>
      </c>
      <c r="V126" s="37">
        <f t="shared" si="16"/>
        <v>671443483.6859014</v>
      </c>
    </row>
    <row r="127" spans="1:22">
      <c r="A127" s="23">
        <v>126</v>
      </c>
      <c r="B127" s="3">
        <v>39454</v>
      </c>
      <c r="C127" s="28">
        <v>1</v>
      </c>
      <c r="D127" s="29">
        <v>7</v>
      </c>
      <c r="E127" s="28">
        <v>2008</v>
      </c>
      <c r="F127" s="31">
        <f>DATE(E127,D127,C127)</f>
        <v>39630</v>
      </c>
      <c r="G127" s="24" t="s">
        <v>209</v>
      </c>
      <c r="H127" s="2">
        <v>150000000</v>
      </c>
      <c r="I127" s="2">
        <v>227946274</v>
      </c>
      <c r="J127" s="2">
        <v>624234272</v>
      </c>
      <c r="K127" s="28" t="str">
        <f t="shared" si="10"/>
        <v/>
      </c>
      <c r="L127" s="28" t="str">
        <f t="shared" si="11"/>
        <v/>
      </c>
      <c r="M127" s="28" t="s">
        <v>209</v>
      </c>
      <c r="N127" s="28" t="str">
        <f t="shared" si="12"/>
        <v/>
      </c>
      <c r="O127" s="28" t="str">
        <f>IF(N127=1,M127&amp;" ("&amp;E127&amp;")",M127)</f>
        <v>Hancock</v>
      </c>
      <c r="P127" s="36">
        <f>INDEX(cpi!$A$1:$M$105,MATCH('Inflation adjust calc'!$E127,cpi!$A:$A,0),MATCH('Inflation adjust calc'!$D127,cpi!$1:$1,0))</f>
        <v>219.964</v>
      </c>
      <c r="Q127" s="36">
        <f>cpi!$I$2</f>
        <v>240.85300000000001</v>
      </c>
      <c r="R127" s="36">
        <f t="shared" si="17"/>
        <v>1.0949655398156062</v>
      </c>
      <c r="S127" s="28" t="str">
        <f t="shared" si="13"/>
        <v/>
      </c>
      <c r="T127" s="37">
        <f t="shared" si="14"/>
        <v>164244830.97234094</v>
      </c>
      <c r="U127" s="37">
        <f t="shared" si="15"/>
        <v>249593314.95936608</v>
      </c>
      <c r="V127" s="37">
        <f t="shared" si="16"/>
        <v>683515016.61188197</v>
      </c>
    </row>
    <row r="128" spans="1:22">
      <c r="A128" s="23">
        <v>127</v>
      </c>
      <c r="B128" s="3" t="s">
        <v>210</v>
      </c>
      <c r="C128" s="28">
        <v>15</v>
      </c>
      <c r="D128" s="29">
        <v>7</v>
      </c>
      <c r="E128" s="28">
        <v>2005</v>
      </c>
      <c r="F128" s="31">
        <f>DATE(E128,D128,C128)</f>
        <v>38548</v>
      </c>
      <c r="G128" s="24" t="s">
        <v>211</v>
      </c>
      <c r="H128" s="2">
        <v>150000000</v>
      </c>
      <c r="I128" s="2">
        <v>206459076</v>
      </c>
      <c r="J128" s="2">
        <v>475825484</v>
      </c>
      <c r="K128" s="28" t="str">
        <f t="shared" si="10"/>
        <v/>
      </c>
      <c r="L128" s="28" t="str">
        <f t="shared" si="11"/>
        <v/>
      </c>
      <c r="M128" s="28" t="s">
        <v>211</v>
      </c>
      <c r="N128" s="28" t="str">
        <f t="shared" si="12"/>
        <v/>
      </c>
      <c r="O128" s="28" t="str">
        <f>IF(N128=1,M128&amp;" ("&amp;E128&amp;")",M128)</f>
        <v>Charlie and the Chocolate Factory</v>
      </c>
      <c r="P128" s="36">
        <f>INDEX(cpi!$A$1:$M$105,MATCH('Inflation adjust calc'!$E128,cpi!$A:$A,0),MATCH('Inflation adjust calc'!$D128,cpi!$1:$1,0))</f>
        <v>195.4</v>
      </c>
      <c r="Q128" s="36">
        <f>cpi!$I$2</f>
        <v>240.85300000000001</v>
      </c>
      <c r="R128" s="36">
        <f t="shared" si="17"/>
        <v>1.2326151484135108</v>
      </c>
      <c r="S128" s="28" t="str">
        <f t="shared" si="13"/>
        <v/>
      </c>
      <c r="T128" s="37">
        <f t="shared" si="14"/>
        <v>184892272.26202664</v>
      </c>
      <c r="U128" s="37">
        <f t="shared" si="15"/>
        <v>254484584.60505632</v>
      </c>
      <c r="V128" s="37">
        <f t="shared" si="16"/>
        <v>586509699.57959068</v>
      </c>
    </row>
    <row r="129" spans="1:22">
      <c r="A129" s="23">
        <v>128</v>
      </c>
      <c r="B129" s="3" t="s">
        <v>212</v>
      </c>
      <c r="C129" s="28">
        <v>29</v>
      </c>
      <c r="D129" s="29">
        <v>6</v>
      </c>
      <c r="E129" s="28">
        <v>2007</v>
      </c>
      <c r="F129" s="31">
        <f>DATE(E129,D129,C129)</f>
        <v>39262</v>
      </c>
      <c r="G129" s="24" t="s">
        <v>213</v>
      </c>
      <c r="H129" s="2">
        <v>150000000</v>
      </c>
      <c r="I129" s="2">
        <v>206445654</v>
      </c>
      <c r="J129" s="2">
        <v>626549695</v>
      </c>
      <c r="K129" s="28" t="str">
        <f t="shared" si="10"/>
        <v/>
      </c>
      <c r="L129" s="28" t="str">
        <f t="shared" si="11"/>
        <v/>
      </c>
      <c r="M129" s="28" t="s">
        <v>213</v>
      </c>
      <c r="N129" s="28" t="str">
        <f t="shared" si="12"/>
        <v/>
      </c>
      <c r="O129" s="28" t="str">
        <f>IF(N129=1,M129&amp;" ("&amp;E129&amp;")",M129)</f>
        <v>Ratatouille</v>
      </c>
      <c r="P129" s="36">
        <f>INDEX(cpi!$A$1:$M$105,MATCH('Inflation adjust calc'!$E129,cpi!$A:$A,0),MATCH('Inflation adjust calc'!$D129,cpi!$1:$1,0))</f>
        <v>208.352</v>
      </c>
      <c r="Q129" s="36">
        <f>cpi!$I$2</f>
        <v>240.85300000000001</v>
      </c>
      <c r="R129" s="36">
        <f t="shared" si="17"/>
        <v>1.1559908232222393</v>
      </c>
      <c r="S129" s="28" t="str">
        <f t="shared" si="13"/>
        <v/>
      </c>
      <c r="T129" s="37">
        <f t="shared" si="14"/>
        <v>173398623.48333591</v>
      </c>
      <c r="U129" s="37">
        <f t="shared" si="15"/>
        <v>238649281.51811358</v>
      </c>
      <c r="V129" s="37">
        <f t="shared" si="16"/>
        <v>724285697.71269298</v>
      </c>
    </row>
    <row r="130" spans="1:22">
      <c r="A130" s="23">
        <v>129</v>
      </c>
      <c r="B130" s="3">
        <v>41497</v>
      </c>
      <c r="C130" s="28">
        <v>8</v>
      </c>
      <c r="D130" s="29">
        <v>11</v>
      </c>
      <c r="E130" s="28">
        <v>2013</v>
      </c>
      <c r="F130" s="31">
        <f>DATE(E130,D130,C130)</f>
        <v>41586</v>
      </c>
      <c r="G130" s="24" t="s">
        <v>214</v>
      </c>
      <c r="H130" s="2">
        <v>150000000</v>
      </c>
      <c r="I130" s="2">
        <v>206362140</v>
      </c>
      <c r="J130" s="2">
        <v>644602516</v>
      </c>
      <c r="K130" s="28" t="str">
        <f t="shared" si="10"/>
        <v/>
      </c>
      <c r="L130" s="28" t="str">
        <f t="shared" si="11"/>
        <v/>
      </c>
      <c r="M130" s="28" t="s">
        <v>214</v>
      </c>
      <c r="N130" s="28" t="str">
        <f t="shared" si="12"/>
        <v/>
      </c>
      <c r="O130" s="28" t="str">
        <f>IF(N130=1,M130&amp;" ("&amp;E130&amp;")",M130)</f>
        <v>Thor: The Dark World</v>
      </c>
      <c r="P130" s="36">
        <f>INDEX(cpi!$A$1:$M$105,MATCH('Inflation adjust calc'!$E130,cpi!$A:$A,0),MATCH('Inflation adjust calc'!$D130,cpi!$1:$1,0))</f>
        <v>233.06899999999999</v>
      </c>
      <c r="Q130" s="36">
        <f>cpi!$I$2</f>
        <v>240.85300000000001</v>
      </c>
      <c r="R130" s="36">
        <f t="shared" si="17"/>
        <v>1.0333978349759085</v>
      </c>
      <c r="S130" s="28" t="str">
        <f t="shared" si="13"/>
        <v/>
      </c>
      <c r="T130" s="37">
        <f t="shared" si="14"/>
        <v>155009675.24638629</v>
      </c>
      <c r="U130" s="37">
        <f t="shared" si="15"/>
        <v>213254188.69699535</v>
      </c>
      <c r="V130" s="37">
        <f t="shared" si="16"/>
        <v>666130844.45442343</v>
      </c>
    </row>
    <row r="131" spans="1:22">
      <c r="A131" s="23">
        <v>130</v>
      </c>
      <c r="B131" s="3" t="s">
        <v>215</v>
      </c>
      <c r="C131" s="28">
        <v>15</v>
      </c>
      <c r="D131" s="29">
        <v>6</v>
      </c>
      <c r="E131" s="28">
        <v>2005</v>
      </c>
      <c r="F131" s="31">
        <f>DATE(E131,D131,C131)</f>
        <v>38518</v>
      </c>
      <c r="G131" s="24" t="s">
        <v>216</v>
      </c>
      <c r="H131" s="2">
        <v>150000000</v>
      </c>
      <c r="I131" s="2">
        <v>205343774</v>
      </c>
      <c r="J131" s="2">
        <v>359142722</v>
      </c>
      <c r="K131" s="28" t="str">
        <f t="shared" ref="K131:K194" si="18">IF(J131=0,1,"")</f>
        <v/>
      </c>
      <c r="L131" s="28" t="str">
        <f t="shared" ref="L131:L194" si="19">IF(E131&gt;2016,1,"")</f>
        <v/>
      </c>
      <c r="M131" s="28" t="s">
        <v>216</v>
      </c>
      <c r="N131" s="28" t="str">
        <f t="shared" ref="N131:N194" si="20">IF(COUNTIF($M$2:$M$5233,M131)&gt;1,1,"")</f>
        <v/>
      </c>
      <c r="O131" s="28" t="str">
        <f>IF(N131=1,M131&amp;" ("&amp;E131&amp;")",M131)</f>
        <v>Batman Begins</v>
      </c>
      <c r="P131" s="36">
        <f>INDEX(cpi!$A$1:$M$105,MATCH('Inflation adjust calc'!$E131,cpi!$A:$A,0),MATCH('Inflation adjust calc'!$D131,cpi!$1:$1,0))</f>
        <v>194.5</v>
      </c>
      <c r="Q131" s="36">
        <f>cpi!$I$2</f>
        <v>240.85300000000001</v>
      </c>
      <c r="R131" s="36">
        <f t="shared" si="17"/>
        <v>1.238318766066838</v>
      </c>
      <c r="S131" s="28" t="str">
        <f t="shared" ref="S131:S194" si="21">IF(ISERROR(R131),1,"")</f>
        <v/>
      </c>
      <c r="T131" s="37">
        <f t="shared" ref="T131:T194" si="22">H131*$R131</f>
        <v>185747814.91002569</v>
      </c>
      <c r="U131" s="37">
        <f t="shared" ref="U131:U194" si="23">I131*$R131</f>
        <v>254281048.83918765</v>
      </c>
      <c r="V131" s="37">
        <f t="shared" ref="V131:V194" si="24">J131*$R131</f>
        <v>444733172.34892541</v>
      </c>
    </row>
    <row r="132" spans="1:22">
      <c r="A132" s="23">
        <v>131</v>
      </c>
      <c r="B132" s="3" t="s">
        <v>217</v>
      </c>
      <c r="C132" s="28">
        <v>31</v>
      </c>
      <c r="D132" s="29">
        <v>7</v>
      </c>
      <c r="E132" s="28">
        <v>2015</v>
      </c>
      <c r="F132" s="31">
        <f>DATE(E132,D132,C132)</f>
        <v>42216</v>
      </c>
      <c r="G132" s="24" t="s">
        <v>218</v>
      </c>
      <c r="H132" s="2">
        <v>150000000</v>
      </c>
      <c r="I132" s="2">
        <v>195042377</v>
      </c>
      <c r="J132" s="2">
        <v>700868363</v>
      </c>
      <c r="K132" s="28" t="str">
        <f t="shared" si="18"/>
        <v/>
      </c>
      <c r="L132" s="28" t="str">
        <f t="shared" si="19"/>
        <v/>
      </c>
      <c r="M132" s="28" t="s">
        <v>218</v>
      </c>
      <c r="N132" s="28" t="str">
        <f t="shared" si="20"/>
        <v/>
      </c>
      <c r="O132" s="28" t="str">
        <f>IF(N132=1,M132&amp;" ("&amp;E132&amp;")",M132)</f>
        <v>Mission: Impossible - Rogue Nation</v>
      </c>
      <c r="P132" s="36">
        <f>INDEX(cpi!$A$1:$M$105,MATCH('Inflation adjust calc'!$E132,cpi!$A:$A,0),MATCH('Inflation adjust calc'!$D132,cpi!$1:$1,0))</f>
        <v>238.654</v>
      </c>
      <c r="Q132" s="36">
        <f>cpi!$I$2</f>
        <v>240.85300000000001</v>
      </c>
      <c r="R132" s="36">
        <f t="shared" si="17"/>
        <v>1.0092141761713611</v>
      </c>
      <c r="S132" s="28" t="str">
        <f t="shared" si="21"/>
        <v/>
      </c>
      <c r="T132" s="37">
        <f t="shared" si="22"/>
        <v>151382126.42570418</v>
      </c>
      <c r="U132" s="37">
        <f t="shared" si="23"/>
        <v>196839531.82255903</v>
      </c>
      <c r="V132" s="37">
        <f t="shared" si="24"/>
        <v>707326287.56961548</v>
      </c>
    </row>
    <row r="133" spans="1:22">
      <c r="A133" s="23">
        <v>132</v>
      </c>
      <c r="B133" s="3">
        <v>40699</v>
      </c>
      <c r="C133" s="28">
        <v>6</v>
      </c>
      <c r="D133" s="29">
        <v>5</v>
      </c>
      <c r="E133" s="28">
        <v>2011</v>
      </c>
      <c r="F133" s="31">
        <f>DATE(E133,D133,C133)</f>
        <v>40669</v>
      </c>
      <c r="G133" s="24" t="s">
        <v>219</v>
      </c>
      <c r="H133" s="2">
        <v>150000000</v>
      </c>
      <c r="I133" s="2">
        <v>181030624</v>
      </c>
      <c r="J133" s="2">
        <v>449326618</v>
      </c>
      <c r="K133" s="28" t="str">
        <f t="shared" si="18"/>
        <v/>
      </c>
      <c r="L133" s="28" t="str">
        <f t="shared" si="19"/>
        <v/>
      </c>
      <c r="M133" s="28" t="s">
        <v>219</v>
      </c>
      <c r="N133" s="28" t="str">
        <f t="shared" si="20"/>
        <v/>
      </c>
      <c r="O133" s="28" t="str">
        <f>IF(N133=1,M133&amp;" ("&amp;E133&amp;")",M133)</f>
        <v>Thor</v>
      </c>
      <c r="P133" s="36">
        <f>INDEX(cpi!$A$1:$M$105,MATCH('Inflation adjust calc'!$E133,cpi!$A:$A,0),MATCH('Inflation adjust calc'!$D133,cpi!$1:$1,0))</f>
        <v>225.964</v>
      </c>
      <c r="Q133" s="36">
        <f>cpi!$I$2</f>
        <v>240.85300000000001</v>
      </c>
      <c r="R133" s="36">
        <f t="shared" si="17"/>
        <v>1.065891026889239</v>
      </c>
      <c r="S133" s="28" t="str">
        <f t="shared" si="21"/>
        <v/>
      </c>
      <c r="T133" s="37">
        <f t="shared" si="22"/>
        <v>159883654.03338584</v>
      </c>
      <c r="U133" s="37">
        <f t="shared" si="23"/>
        <v>192958917.71375972</v>
      </c>
      <c r="V133" s="37">
        <f t="shared" si="24"/>
        <v>478933210.2686888</v>
      </c>
    </row>
    <row r="134" spans="1:22">
      <c r="A134" s="23">
        <v>133</v>
      </c>
      <c r="B134" s="3">
        <v>39640</v>
      </c>
      <c r="C134" s="28">
        <v>7</v>
      </c>
      <c r="D134" s="29">
        <v>11</v>
      </c>
      <c r="E134" s="28">
        <v>2008</v>
      </c>
      <c r="F134" s="31">
        <f>DATE(E134,D134,C134)</f>
        <v>39759</v>
      </c>
      <c r="G134" s="24" t="s">
        <v>220</v>
      </c>
      <c r="H134" s="2">
        <v>150000000</v>
      </c>
      <c r="I134" s="2">
        <v>180010950</v>
      </c>
      <c r="J134" s="2">
        <v>599516844</v>
      </c>
      <c r="K134" s="28" t="str">
        <f t="shared" si="18"/>
        <v/>
      </c>
      <c r="L134" s="28" t="str">
        <f t="shared" si="19"/>
        <v/>
      </c>
      <c r="M134" s="28" t="s">
        <v>220</v>
      </c>
      <c r="N134" s="28" t="str">
        <f t="shared" si="20"/>
        <v/>
      </c>
      <c r="O134" s="28" t="str">
        <f>IF(N134=1,M134&amp;" ("&amp;E134&amp;")",M134)</f>
        <v>Madagascar: Escape 2 Africa</v>
      </c>
      <c r="P134" s="36">
        <f>INDEX(cpi!$A$1:$M$105,MATCH('Inflation adjust calc'!$E134,cpi!$A:$A,0),MATCH('Inflation adjust calc'!$D134,cpi!$1:$1,0))</f>
        <v>212.42500000000001</v>
      </c>
      <c r="Q134" s="36">
        <f>cpi!$I$2</f>
        <v>240.85300000000001</v>
      </c>
      <c r="R134" s="36">
        <f t="shared" si="17"/>
        <v>1.1338260562551488</v>
      </c>
      <c r="S134" s="28" t="str">
        <f t="shared" si="21"/>
        <v/>
      </c>
      <c r="T134" s="37">
        <f t="shared" si="22"/>
        <v>170073908.43827233</v>
      </c>
      <c r="U134" s="37">
        <f t="shared" si="23"/>
        <v>204101105.52124277</v>
      </c>
      <c r="V134" s="37">
        <f t="shared" si="24"/>
        <v>679747818.8910532</v>
      </c>
    </row>
    <row r="135" spans="1:22">
      <c r="A135" s="23">
        <v>134</v>
      </c>
      <c r="B135" s="3">
        <v>39818</v>
      </c>
      <c r="C135" s="28">
        <v>1</v>
      </c>
      <c r="D135" s="29">
        <v>5</v>
      </c>
      <c r="E135" s="28">
        <v>2009</v>
      </c>
      <c r="F135" s="31">
        <f>DATE(E135,D135,C135)</f>
        <v>39934</v>
      </c>
      <c r="G135" s="24" t="s">
        <v>221</v>
      </c>
      <c r="H135" s="2">
        <v>150000000</v>
      </c>
      <c r="I135" s="2">
        <v>179883157</v>
      </c>
      <c r="J135" s="2">
        <v>374825760</v>
      </c>
      <c r="K135" s="28" t="str">
        <f t="shared" si="18"/>
        <v/>
      </c>
      <c r="L135" s="28" t="str">
        <f t="shared" si="19"/>
        <v/>
      </c>
      <c r="M135" s="28" t="s">
        <v>221</v>
      </c>
      <c r="N135" s="28" t="str">
        <f t="shared" si="20"/>
        <v/>
      </c>
      <c r="O135" s="28" t="str">
        <f>IF(N135=1,M135&amp;" ("&amp;E135&amp;")",M135)</f>
        <v>X-Men Origins: Wolverine</v>
      </c>
      <c r="P135" s="36">
        <f>INDEX(cpi!$A$1:$M$105,MATCH('Inflation adjust calc'!$E135,cpi!$A:$A,0),MATCH('Inflation adjust calc'!$D135,cpi!$1:$1,0))</f>
        <v>213.85599999999999</v>
      </c>
      <c r="Q135" s="36">
        <f>cpi!$I$2</f>
        <v>240.85300000000001</v>
      </c>
      <c r="R135" s="36">
        <f t="shared" si="17"/>
        <v>1.1262391515786325</v>
      </c>
      <c r="S135" s="28" t="str">
        <f t="shared" si="21"/>
        <v/>
      </c>
      <c r="T135" s="37">
        <f t="shared" si="22"/>
        <v>168935872.73679489</v>
      </c>
      <c r="U135" s="37">
        <f t="shared" si="23"/>
        <v>202591454.12296596</v>
      </c>
      <c r="V135" s="37">
        <f t="shared" si="24"/>
        <v>422143445.93221611</v>
      </c>
    </row>
    <row r="136" spans="1:22">
      <c r="A136" s="23">
        <v>135</v>
      </c>
      <c r="B136" s="3" t="s">
        <v>222</v>
      </c>
      <c r="C136" s="28">
        <v>22</v>
      </c>
      <c r="D136" s="29">
        <v>5</v>
      </c>
      <c r="E136" s="28">
        <v>2009</v>
      </c>
      <c r="F136" s="31">
        <f>DATE(E136,D136,C136)</f>
        <v>39955</v>
      </c>
      <c r="G136" s="24" t="s">
        <v>223</v>
      </c>
      <c r="H136" s="2">
        <v>150000000</v>
      </c>
      <c r="I136" s="2">
        <v>177243721</v>
      </c>
      <c r="J136" s="2">
        <v>402231063</v>
      </c>
      <c r="K136" s="28" t="str">
        <f t="shared" si="18"/>
        <v/>
      </c>
      <c r="L136" s="28" t="str">
        <f t="shared" si="19"/>
        <v/>
      </c>
      <c r="M136" s="28" t="s">
        <v>223</v>
      </c>
      <c r="N136" s="28" t="str">
        <f t="shared" si="20"/>
        <v/>
      </c>
      <c r="O136" s="28" t="str">
        <f>IF(N136=1,M136&amp;" ("&amp;E136&amp;")",M136)</f>
        <v>Night at the Museum: Battle of the Smithsonian</v>
      </c>
      <c r="P136" s="36">
        <f>INDEX(cpi!$A$1:$M$105,MATCH('Inflation adjust calc'!$E136,cpi!$A:$A,0),MATCH('Inflation adjust calc'!$D136,cpi!$1:$1,0))</f>
        <v>213.85599999999999</v>
      </c>
      <c r="Q136" s="36">
        <f>cpi!$I$2</f>
        <v>240.85300000000001</v>
      </c>
      <c r="R136" s="36">
        <f t="shared" si="17"/>
        <v>1.1262391515786325</v>
      </c>
      <c r="S136" s="28" t="str">
        <f t="shared" si="21"/>
        <v/>
      </c>
      <c r="T136" s="37">
        <f t="shared" si="22"/>
        <v>168935872.73679489</v>
      </c>
      <c r="U136" s="37">
        <f t="shared" si="23"/>
        <v>199618817.96167985</v>
      </c>
      <c r="V136" s="37">
        <f t="shared" si="24"/>
        <v>453008371.13169152</v>
      </c>
    </row>
    <row r="137" spans="1:22">
      <c r="A137" s="23">
        <v>136</v>
      </c>
      <c r="B137" s="3" t="s">
        <v>224</v>
      </c>
      <c r="C137" s="28">
        <v>26</v>
      </c>
      <c r="D137" s="29">
        <v>5</v>
      </c>
      <c r="E137" s="28">
        <v>2011</v>
      </c>
      <c r="F137" s="31">
        <f>DATE(E137,D137,C137)</f>
        <v>40689</v>
      </c>
      <c r="G137" s="24" t="s">
        <v>225</v>
      </c>
      <c r="H137" s="2">
        <v>150000000</v>
      </c>
      <c r="I137" s="2">
        <v>165249063</v>
      </c>
      <c r="J137" s="2">
        <v>664837547</v>
      </c>
      <c r="K137" s="28" t="str">
        <f t="shared" si="18"/>
        <v/>
      </c>
      <c r="L137" s="28" t="str">
        <f t="shared" si="19"/>
        <v/>
      </c>
      <c r="M137" s="28" t="s">
        <v>225</v>
      </c>
      <c r="N137" s="28" t="str">
        <f t="shared" si="20"/>
        <v/>
      </c>
      <c r="O137" s="28" t="str">
        <f>IF(N137=1,M137&amp;" ("&amp;E137&amp;")",M137)</f>
        <v>Kung Fu Panda 2</v>
      </c>
      <c r="P137" s="36">
        <f>INDEX(cpi!$A$1:$M$105,MATCH('Inflation adjust calc'!$E137,cpi!$A:$A,0),MATCH('Inflation adjust calc'!$D137,cpi!$1:$1,0))</f>
        <v>225.964</v>
      </c>
      <c r="Q137" s="36">
        <f>cpi!$I$2</f>
        <v>240.85300000000001</v>
      </c>
      <c r="R137" s="36">
        <f t="shared" si="17"/>
        <v>1.065891026889239</v>
      </c>
      <c r="S137" s="28" t="str">
        <f t="shared" si="21"/>
        <v/>
      </c>
      <c r="T137" s="37">
        <f t="shared" si="22"/>
        <v>159883654.03338584</v>
      </c>
      <c r="U137" s="37">
        <f t="shared" si="23"/>
        <v>176137493.45355454</v>
      </c>
      <c r="V137" s="37">
        <f t="shared" si="24"/>
        <v>708644375.68635273</v>
      </c>
    </row>
    <row r="138" spans="1:22">
      <c r="A138" s="23">
        <v>137</v>
      </c>
      <c r="B138" s="3" t="s">
        <v>226</v>
      </c>
      <c r="C138" s="28">
        <v>15</v>
      </c>
      <c r="D138" s="29">
        <v>5</v>
      </c>
      <c r="E138" s="28">
        <v>2015</v>
      </c>
      <c r="F138" s="31">
        <f>DATE(E138,D138,C138)</f>
        <v>42139</v>
      </c>
      <c r="G138" s="24" t="s">
        <v>227</v>
      </c>
      <c r="H138" s="2">
        <v>150000000</v>
      </c>
      <c r="I138" s="2">
        <v>153636354</v>
      </c>
      <c r="J138" s="2">
        <v>373136354</v>
      </c>
      <c r="K138" s="28" t="str">
        <f t="shared" si="18"/>
        <v/>
      </c>
      <c r="L138" s="28" t="str">
        <f t="shared" si="19"/>
        <v/>
      </c>
      <c r="M138" s="28" t="s">
        <v>227</v>
      </c>
      <c r="N138" s="28" t="str">
        <f t="shared" si="20"/>
        <v/>
      </c>
      <c r="O138" s="28" t="str">
        <f>IF(N138=1,M138&amp;" ("&amp;E138&amp;")",M138)</f>
        <v>Mad Max: Fury Road</v>
      </c>
      <c r="P138" s="36">
        <f>INDEX(cpi!$A$1:$M$105,MATCH('Inflation adjust calc'!$E138,cpi!$A:$A,0),MATCH('Inflation adjust calc'!$D138,cpi!$1:$1,0))</f>
        <v>237.80500000000001</v>
      </c>
      <c r="Q138" s="36">
        <f>cpi!$I$2</f>
        <v>240.85300000000001</v>
      </c>
      <c r="R138" s="36">
        <f t="shared" si="17"/>
        <v>1.0128172241962954</v>
      </c>
      <c r="S138" s="28" t="str">
        <f t="shared" si="21"/>
        <v/>
      </c>
      <c r="T138" s="37">
        <f t="shared" si="22"/>
        <v>151922583.6294443</v>
      </c>
      <c r="U138" s="37">
        <f t="shared" si="23"/>
        <v>155605545.5939194</v>
      </c>
      <c r="V138" s="37">
        <f t="shared" si="24"/>
        <v>377918926.30500627</v>
      </c>
    </row>
    <row r="139" spans="1:22">
      <c r="A139" s="23">
        <v>138</v>
      </c>
      <c r="B139" s="3">
        <v>37752</v>
      </c>
      <c r="C139" s="28">
        <v>5</v>
      </c>
      <c r="D139" s="29">
        <v>11</v>
      </c>
      <c r="E139" s="28">
        <v>2003</v>
      </c>
      <c r="F139" s="31">
        <f>DATE(E139,D139,C139)</f>
        <v>37930</v>
      </c>
      <c r="G139" s="24" t="s">
        <v>228</v>
      </c>
      <c r="H139" s="2">
        <v>150000000</v>
      </c>
      <c r="I139" s="2">
        <v>139270910</v>
      </c>
      <c r="J139" s="2">
        <v>427300260</v>
      </c>
      <c r="K139" s="28" t="str">
        <f t="shared" si="18"/>
        <v/>
      </c>
      <c r="L139" s="28" t="str">
        <f t="shared" si="19"/>
        <v/>
      </c>
      <c r="M139" s="28" t="s">
        <v>228</v>
      </c>
      <c r="N139" s="28" t="str">
        <f t="shared" si="20"/>
        <v/>
      </c>
      <c r="O139" s="28" t="str">
        <f>IF(N139=1,M139&amp;" ("&amp;E139&amp;")",M139)</f>
        <v>The Matrix Revolutions</v>
      </c>
      <c r="P139" s="36">
        <f>INDEX(cpi!$A$1:$M$105,MATCH('Inflation adjust calc'!$E139,cpi!$A:$A,0),MATCH('Inflation adjust calc'!$D139,cpi!$1:$1,0))</f>
        <v>184.5</v>
      </c>
      <c r="Q139" s="36">
        <f>cpi!$I$2</f>
        <v>240.85300000000001</v>
      </c>
      <c r="R139" s="36">
        <f t="shared" si="17"/>
        <v>1.3054363143631438</v>
      </c>
      <c r="S139" s="28" t="str">
        <f t="shared" si="21"/>
        <v/>
      </c>
      <c r="T139" s="37">
        <f t="shared" si="22"/>
        <v>195815447.15447158</v>
      </c>
      <c r="U139" s="37">
        <f t="shared" si="23"/>
        <v>181809303.44840109</v>
      </c>
      <c r="V139" s="37">
        <f t="shared" si="24"/>
        <v>557813276.54081309</v>
      </c>
    </row>
    <row r="140" spans="1:22">
      <c r="A140" s="23">
        <v>139</v>
      </c>
      <c r="B140" s="3">
        <v>38842</v>
      </c>
      <c r="C140" s="28">
        <v>5</v>
      </c>
      <c r="D140" s="29">
        <v>5</v>
      </c>
      <c r="E140" s="28">
        <v>2006</v>
      </c>
      <c r="F140" s="31">
        <f>DATE(E140,D140,C140)</f>
        <v>38842</v>
      </c>
      <c r="G140" s="24" t="s">
        <v>229</v>
      </c>
      <c r="H140" s="2">
        <v>150000000</v>
      </c>
      <c r="I140" s="2">
        <v>133501348</v>
      </c>
      <c r="J140" s="2">
        <v>397501348</v>
      </c>
      <c r="K140" s="28" t="str">
        <f t="shared" si="18"/>
        <v/>
      </c>
      <c r="L140" s="28" t="str">
        <f t="shared" si="19"/>
        <v/>
      </c>
      <c r="M140" s="28" t="s">
        <v>229</v>
      </c>
      <c r="N140" s="28" t="str">
        <f t="shared" si="20"/>
        <v/>
      </c>
      <c r="O140" s="28" t="str">
        <f>IF(N140=1,M140&amp;" ("&amp;E140&amp;")",M140)</f>
        <v>Mission: Impossible III</v>
      </c>
      <c r="P140" s="36">
        <f>INDEX(cpi!$A$1:$M$105,MATCH('Inflation adjust calc'!$E140,cpi!$A:$A,0),MATCH('Inflation adjust calc'!$D140,cpi!$1:$1,0))</f>
        <v>202.5</v>
      </c>
      <c r="Q140" s="36">
        <f>cpi!$I$2</f>
        <v>240.85300000000001</v>
      </c>
      <c r="R140" s="36">
        <f t="shared" si="17"/>
        <v>1.1893975308641975</v>
      </c>
      <c r="S140" s="28" t="str">
        <f t="shared" si="21"/>
        <v/>
      </c>
      <c r="T140" s="37">
        <f t="shared" si="22"/>
        <v>178409629.62962964</v>
      </c>
      <c r="U140" s="37">
        <f t="shared" si="23"/>
        <v>158786173.67824197</v>
      </c>
      <c r="V140" s="37">
        <f t="shared" si="24"/>
        <v>472787121.82639015</v>
      </c>
    </row>
    <row r="141" spans="1:22">
      <c r="A141" s="23">
        <v>140</v>
      </c>
      <c r="B141" s="3" t="s">
        <v>230</v>
      </c>
      <c r="C141" s="28">
        <v>15</v>
      </c>
      <c r="D141" s="29">
        <v>5</v>
      </c>
      <c r="E141" s="28">
        <v>2009</v>
      </c>
      <c r="F141" s="31">
        <f>DATE(E141,D141,C141)</f>
        <v>39948</v>
      </c>
      <c r="G141" s="24" t="s">
        <v>231</v>
      </c>
      <c r="H141" s="2">
        <v>150000000</v>
      </c>
      <c r="I141" s="2">
        <v>133375846</v>
      </c>
      <c r="J141" s="2">
        <v>490875846</v>
      </c>
      <c r="K141" s="28" t="str">
        <f t="shared" si="18"/>
        <v/>
      </c>
      <c r="L141" s="28" t="str">
        <f t="shared" si="19"/>
        <v/>
      </c>
      <c r="M141" s="28" t="s">
        <v>231</v>
      </c>
      <c r="N141" s="28" t="str">
        <f t="shared" si="20"/>
        <v/>
      </c>
      <c r="O141" s="28" t="str">
        <f>IF(N141=1,M141&amp;" ("&amp;E141&amp;")",M141)</f>
        <v>Angels &amp; Demons</v>
      </c>
      <c r="P141" s="36">
        <f>INDEX(cpi!$A$1:$M$105,MATCH('Inflation adjust calc'!$E141,cpi!$A:$A,0),MATCH('Inflation adjust calc'!$D141,cpi!$1:$1,0))</f>
        <v>213.85599999999999</v>
      </c>
      <c r="Q141" s="36">
        <f>cpi!$I$2</f>
        <v>240.85300000000001</v>
      </c>
      <c r="R141" s="36">
        <f t="shared" si="17"/>
        <v>1.1262391515786325</v>
      </c>
      <c r="S141" s="28" t="str">
        <f t="shared" si="21"/>
        <v/>
      </c>
      <c r="T141" s="37">
        <f t="shared" si="22"/>
        <v>168935872.73679489</v>
      </c>
      <c r="U141" s="37">
        <f t="shared" si="23"/>
        <v>150213099.64012235</v>
      </c>
      <c r="V141" s="37">
        <f t="shared" si="24"/>
        <v>552843596.32948351</v>
      </c>
    </row>
    <row r="142" spans="1:22">
      <c r="A142" s="23">
        <v>141</v>
      </c>
      <c r="B142" s="3" t="s">
        <v>232</v>
      </c>
      <c r="C142" s="28">
        <v>14</v>
      </c>
      <c r="D142" s="29">
        <v>5</v>
      </c>
      <c r="E142" s="28">
        <v>2004</v>
      </c>
      <c r="F142" s="31">
        <f>DATE(E142,D142,C142)</f>
        <v>38121</v>
      </c>
      <c r="G142" s="24" t="s">
        <v>233</v>
      </c>
      <c r="H142" s="2">
        <v>150000000</v>
      </c>
      <c r="I142" s="2">
        <v>133298577</v>
      </c>
      <c r="J142" s="2">
        <v>484161265</v>
      </c>
      <c r="K142" s="28" t="str">
        <f t="shared" si="18"/>
        <v/>
      </c>
      <c r="L142" s="28" t="str">
        <f t="shared" si="19"/>
        <v/>
      </c>
      <c r="M142" s="28" t="s">
        <v>233</v>
      </c>
      <c r="N142" s="28" t="str">
        <f t="shared" si="20"/>
        <v/>
      </c>
      <c r="O142" s="28" t="str">
        <f>IF(N142=1,M142&amp;" ("&amp;E142&amp;")",M142)</f>
        <v>Troy</v>
      </c>
      <c r="P142" s="36">
        <f>INDEX(cpi!$A$1:$M$105,MATCH('Inflation adjust calc'!$E142,cpi!$A:$A,0),MATCH('Inflation adjust calc'!$D142,cpi!$1:$1,0))</f>
        <v>189.1</v>
      </c>
      <c r="Q142" s="36">
        <f>cpi!$I$2</f>
        <v>240.85300000000001</v>
      </c>
      <c r="R142" s="36">
        <f t="shared" si="17"/>
        <v>1.2736805922792174</v>
      </c>
      <c r="S142" s="28" t="str">
        <f t="shared" si="21"/>
        <v/>
      </c>
      <c r="T142" s="37">
        <f t="shared" si="22"/>
        <v>191052088.84188262</v>
      </c>
      <c r="U142" s="37">
        <f t="shared" si="23"/>
        <v>169779810.50333688</v>
      </c>
      <c r="V142" s="37">
        <f t="shared" si="24"/>
        <v>616666806.7638551</v>
      </c>
    </row>
    <row r="143" spans="1:22">
      <c r="A143" s="23">
        <v>142</v>
      </c>
      <c r="B143" s="3">
        <v>40185</v>
      </c>
      <c r="C143" s="28">
        <v>1</v>
      </c>
      <c r="D143" s="29">
        <v>7</v>
      </c>
      <c r="E143" s="28">
        <v>2010</v>
      </c>
      <c r="F143" s="31">
        <f>DATE(E143,D143,C143)</f>
        <v>40360</v>
      </c>
      <c r="G143" s="24" t="s">
        <v>234</v>
      </c>
      <c r="H143" s="2">
        <v>150000000</v>
      </c>
      <c r="I143" s="2">
        <v>131772187</v>
      </c>
      <c r="J143" s="2">
        <v>319713881</v>
      </c>
      <c r="K143" s="28" t="str">
        <f t="shared" si="18"/>
        <v/>
      </c>
      <c r="L143" s="28" t="str">
        <f t="shared" si="19"/>
        <v/>
      </c>
      <c r="M143" s="28" t="s">
        <v>234</v>
      </c>
      <c r="N143" s="28" t="str">
        <f t="shared" si="20"/>
        <v/>
      </c>
      <c r="O143" s="28" t="str">
        <f>IF(N143=1,M143&amp;" ("&amp;E143&amp;")",M143)</f>
        <v>The Last Airbender</v>
      </c>
      <c r="P143" s="36">
        <f>INDEX(cpi!$A$1:$M$105,MATCH('Inflation adjust calc'!$E143,cpi!$A:$A,0),MATCH('Inflation adjust calc'!$D143,cpi!$1:$1,0))</f>
        <v>218.011</v>
      </c>
      <c r="Q143" s="36">
        <f>cpi!$I$2</f>
        <v>240.85300000000001</v>
      </c>
      <c r="R143" s="36">
        <f t="shared" si="17"/>
        <v>1.1047745297255644</v>
      </c>
      <c r="S143" s="28" t="str">
        <f t="shared" si="21"/>
        <v/>
      </c>
      <c r="T143" s="37">
        <f t="shared" si="22"/>
        <v>165716179.45883468</v>
      </c>
      <c r="U143" s="37">
        <f t="shared" si="23"/>
        <v>145578555.92383415</v>
      </c>
      <c r="V143" s="37">
        <f t="shared" si="24"/>
        <v>353211752.52851009</v>
      </c>
    </row>
    <row r="144" spans="1:22">
      <c r="A144" s="23">
        <v>143</v>
      </c>
      <c r="B144" s="3">
        <v>39124</v>
      </c>
      <c r="C144" s="28">
        <v>2</v>
      </c>
      <c r="D144" s="29">
        <v>11</v>
      </c>
      <c r="E144" s="28">
        <v>2007</v>
      </c>
      <c r="F144" s="31">
        <f>DATE(E144,D144,C144)</f>
        <v>39388</v>
      </c>
      <c r="G144" s="24" t="s">
        <v>235</v>
      </c>
      <c r="H144" s="2">
        <v>150000000</v>
      </c>
      <c r="I144" s="2">
        <v>126631277</v>
      </c>
      <c r="J144" s="2">
        <v>287594577</v>
      </c>
      <c r="K144" s="28" t="str">
        <f t="shared" si="18"/>
        <v/>
      </c>
      <c r="L144" s="28" t="str">
        <f t="shared" si="19"/>
        <v/>
      </c>
      <c r="M144" s="28" t="s">
        <v>235</v>
      </c>
      <c r="N144" s="28" t="str">
        <f t="shared" si="20"/>
        <v/>
      </c>
      <c r="O144" s="28" t="str">
        <f>IF(N144=1,M144&amp;" ("&amp;E144&amp;")",M144)</f>
        <v>Bee Movie</v>
      </c>
      <c r="P144" s="36">
        <f>INDEX(cpi!$A$1:$M$105,MATCH('Inflation adjust calc'!$E144,cpi!$A:$A,0),MATCH('Inflation adjust calc'!$D144,cpi!$1:$1,0))</f>
        <v>210.17699999999999</v>
      </c>
      <c r="Q144" s="36">
        <f>cpi!$I$2</f>
        <v>240.85300000000001</v>
      </c>
      <c r="R144" s="36">
        <f t="shared" si="17"/>
        <v>1.1459531728019718</v>
      </c>
      <c r="S144" s="28" t="str">
        <f t="shared" si="21"/>
        <v/>
      </c>
      <c r="T144" s="37">
        <f t="shared" si="22"/>
        <v>171892975.92029577</v>
      </c>
      <c r="U144" s="37">
        <f t="shared" si="23"/>
        <v>145113513.65411535</v>
      </c>
      <c r="V144" s="37">
        <f t="shared" si="24"/>
        <v>329569917.99379098</v>
      </c>
    </row>
    <row r="145" spans="1:22">
      <c r="A145" s="23">
        <v>144</v>
      </c>
      <c r="B145" s="3" t="s">
        <v>236</v>
      </c>
      <c r="C145" s="28">
        <v>24</v>
      </c>
      <c r="D145" s="29">
        <v>7</v>
      </c>
      <c r="E145" s="28">
        <v>2009</v>
      </c>
      <c r="F145" s="31">
        <f>DATE(E145,D145,C145)</f>
        <v>40018</v>
      </c>
      <c r="G145" s="24" t="s">
        <v>237</v>
      </c>
      <c r="H145" s="2">
        <v>150000000</v>
      </c>
      <c r="I145" s="2">
        <v>119436770</v>
      </c>
      <c r="J145" s="2">
        <v>292817841</v>
      </c>
      <c r="K145" s="28" t="str">
        <f t="shared" si="18"/>
        <v/>
      </c>
      <c r="L145" s="28" t="str">
        <f t="shared" si="19"/>
        <v/>
      </c>
      <c r="M145" s="28" t="s">
        <v>237</v>
      </c>
      <c r="N145" s="28" t="str">
        <f t="shared" si="20"/>
        <v/>
      </c>
      <c r="O145" s="28" t="str">
        <f>IF(N145=1,M145&amp;" ("&amp;E145&amp;")",M145)</f>
        <v>G-Force</v>
      </c>
      <c r="P145" s="36">
        <f>INDEX(cpi!$A$1:$M$105,MATCH('Inflation adjust calc'!$E145,cpi!$A:$A,0),MATCH('Inflation adjust calc'!$D145,cpi!$1:$1,0))</f>
        <v>215.351</v>
      </c>
      <c r="Q145" s="36">
        <f>cpi!$I$2</f>
        <v>240.85300000000001</v>
      </c>
      <c r="R145" s="36">
        <f t="shared" si="17"/>
        <v>1.1184206249332485</v>
      </c>
      <c r="S145" s="28" t="str">
        <f t="shared" si="21"/>
        <v/>
      </c>
      <c r="T145" s="37">
        <f t="shared" si="22"/>
        <v>167763093.73998725</v>
      </c>
      <c r="U145" s="37">
        <f t="shared" si="23"/>
        <v>133580546.94340867</v>
      </c>
      <c r="V145" s="37">
        <f t="shared" si="24"/>
        <v>327493512.72282457</v>
      </c>
    </row>
    <row r="146" spans="1:22">
      <c r="A146" s="23">
        <v>145</v>
      </c>
      <c r="B146" s="3" t="s">
        <v>238</v>
      </c>
      <c r="C146" s="28">
        <v>21</v>
      </c>
      <c r="D146" s="29">
        <v>11</v>
      </c>
      <c r="E146" s="28">
        <v>2008</v>
      </c>
      <c r="F146" s="31">
        <f>DATE(E146,D146,C146)</f>
        <v>39773</v>
      </c>
      <c r="G146" s="24" t="s">
        <v>239</v>
      </c>
      <c r="H146" s="2">
        <v>150000000</v>
      </c>
      <c r="I146" s="2">
        <v>114053759</v>
      </c>
      <c r="J146" s="2">
        <v>328015209</v>
      </c>
      <c r="K146" s="28" t="str">
        <f t="shared" si="18"/>
        <v/>
      </c>
      <c r="L146" s="28" t="str">
        <f t="shared" si="19"/>
        <v/>
      </c>
      <c r="M146" s="28" t="s">
        <v>239</v>
      </c>
      <c r="N146" s="28" t="str">
        <f t="shared" si="20"/>
        <v/>
      </c>
      <c r="O146" s="28" t="str">
        <f>IF(N146=1,M146&amp;" ("&amp;E146&amp;")",M146)</f>
        <v>Bolt</v>
      </c>
      <c r="P146" s="36">
        <f>INDEX(cpi!$A$1:$M$105,MATCH('Inflation adjust calc'!$E146,cpi!$A:$A,0),MATCH('Inflation adjust calc'!$D146,cpi!$1:$1,0))</f>
        <v>212.42500000000001</v>
      </c>
      <c r="Q146" s="36">
        <f>cpi!$I$2</f>
        <v>240.85300000000001</v>
      </c>
      <c r="R146" s="36">
        <f t="shared" ref="R146:R209" si="25">Q146/P146</f>
        <v>1.1338260562551488</v>
      </c>
      <c r="S146" s="28" t="str">
        <f t="shared" si="21"/>
        <v/>
      </c>
      <c r="T146" s="37">
        <f t="shared" si="22"/>
        <v>170073908.43827233</v>
      </c>
      <c r="U146" s="37">
        <f t="shared" si="23"/>
        <v>129317123.76804517</v>
      </c>
      <c r="V146" s="37">
        <f t="shared" si="24"/>
        <v>371912190.81217837</v>
      </c>
    </row>
    <row r="147" spans="1:22">
      <c r="A147" s="23">
        <v>146</v>
      </c>
      <c r="B147" s="3" t="s">
        <v>240</v>
      </c>
      <c r="C147" s="28">
        <v>30</v>
      </c>
      <c r="D147" s="29">
        <v>3</v>
      </c>
      <c r="E147" s="28">
        <v>2012</v>
      </c>
      <c r="F147" s="31">
        <f>DATE(E147,D147,C147)</f>
        <v>40998</v>
      </c>
      <c r="G147" s="24" t="s">
        <v>241</v>
      </c>
      <c r="H147" s="2">
        <v>150000000</v>
      </c>
      <c r="I147" s="2">
        <v>83670083</v>
      </c>
      <c r="J147" s="2">
        <v>305270083</v>
      </c>
      <c r="K147" s="28" t="str">
        <f t="shared" si="18"/>
        <v/>
      </c>
      <c r="L147" s="28" t="str">
        <f t="shared" si="19"/>
        <v/>
      </c>
      <c r="M147" s="28" t="s">
        <v>241</v>
      </c>
      <c r="N147" s="28" t="str">
        <f t="shared" si="20"/>
        <v/>
      </c>
      <c r="O147" s="28" t="str">
        <f>IF(N147=1,M147&amp;" ("&amp;E147&amp;")",M147)</f>
        <v>Wrath of the Titans</v>
      </c>
      <c r="P147" s="36">
        <f>INDEX(cpi!$A$1:$M$105,MATCH('Inflation adjust calc'!$E147,cpi!$A:$A,0),MATCH('Inflation adjust calc'!$D147,cpi!$1:$1,0))</f>
        <v>229.392</v>
      </c>
      <c r="Q147" s="36">
        <f>cpi!$I$2</f>
        <v>240.85300000000001</v>
      </c>
      <c r="R147" s="36">
        <f t="shared" si="25"/>
        <v>1.0499625095905698</v>
      </c>
      <c r="S147" s="28" t="str">
        <f t="shared" si="21"/>
        <v/>
      </c>
      <c r="T147" s="37">
        <f t="shared" si="22"/>
        <v>157494376.43858546</v>
      </c>
      <c r="U147" s="37">
        <f t="shared" si="23"/>
        <v>87850450.324331269</v>
      </c>
      <c r="V147" s="37">
        <f t="shared" si="24"/>
        <v>320522142.44960153</v>
      </c>
    </row>
    <row r="148" spans="1:22">
      <c r="A148" s="23">
        <v>147</v>
      </c>
      <c r="B148" s="3" t="s">
        <v>242</v>
      </c>
      <c r="C148" s="28">
        <v>16</v>
      </c>
      <c r="D148" s="29">
        <v>11</v>
      </c>
      <c r="E148" s="28">
        <v>2007</v>
      </c>
      <c r="F148" s="31">
        <f>DATE(E148,D148,C148)</f>
        <v>39402</v>
      </c>
      <c r="G148" s="24" t="s">
        <v>243</v>
      </c>
      <c r="H148" s="2">
        <v>150000000</v>
      </c>
      <c r="I148" s="2">
        <v>82195215</v>
      </c>
      <c r="J148" s="2">
        <v>194995215</v>
      </c>
      <c r="K148" s="28" t="str">
        <f t="shared" si="18"/>
        <v/>
      </c>
      <c r="L148" s="28" t="str">
        <f t="shared" si="19"/>
        <v/>
      </c>
      <c r="M148" s="28" t="s">
        <v>243</v>
      </c>
      <c r="N148" s="28" t="str">
        <f t="shared" si="20"/>
        <v/>
      </c>
      <c r="O148" s="28" t="str">
        <f>IF(N148=1,M148&amp;" ("&amp;E148&amp;")",M148)</f>
        <v>Beowulf</v>
      </c>
      <c r="P148" s="36">
        <f>INDEX(cpi!$A$1:$M$105,MATCH('Inflation adjust calc'!$E148,cpi!$A:$A,0),MATCH('Inflation adjust calc'!$D148,cpi!$1:$1,0))</f>
        <v>210.17699999999999</v>
      </c>
      <c r="Q148" s="36">
        <f>cpi!$I$2</f>
        <v>240.85300000000001</v>
      </c>
      <c r="R148" s="36">
        <f t="shared" si="25"/>
        <v>1.1459531728019718</v>
      </c>
      <c r="S148" s="28" t="str">
        <f t="shared" si="21"/>
        <v/>
      </c>
      <c r="T148" s="37">
        <f t="shared" si="22"/>
        <v>171892975.92029577</v>
      </c>
      <c r="U148" s="37">
        <f t="shared" si="23"/>
        <v>94191867.418390229</v>
      </c>
      <c r="V148" s="37">
        <f t="shared" si="24"/>
        <v>223455385.31045264</v>
      </c>
    </row>
    <row r="149" spans="1:22">
      <c r="A149" s="23">
        <v>148</v>
      </c>
      <c r="B149" s="3">
        <v>41218</v>
      </c>
      <c r="C149" s="28">
        <v>11</v>
      </c>
      <c r="D149" s="29">
        <v>5</v>
      </c>
      <c r="E149" s="28">
        <v>2012</v>
      </c>
      <c r="F149" s="31">
        <f>DATE(E149,D149,C149)</f>
        <v>41040</v>
      </c>
      <c r="G149" s="24" t="s">
        <v>244</v>
      </c>
      <c r="H149" s="2">
        <v>150000000</v>
      </c>
      <c r="I149" s="2">
        <v>79727149</v>
      </c>
      <c r="J149" s="2">
        <v>238202668</v>
      </c>
      <c r="K149" s="28" t="str">
        <f t="shared" si="18"/>
        <v/>
      </c>
      <c r="L149" s="28" t="str">
        <f t="shared" si="19"/>
        <v/>
      </c>
      <c r="M149" s="28" t="s">
        <v>244</v>
      </c>
      <c r="N149" s="28" t="str">
        <f t="shared" si="20"/>
        <v/>
      </c>
      <c r="O149" s="28" t="str">
        <f>IF(N149=1,M149&amp;" ("&amp;E149&amp;")",M149)</f>
        <v>Dark Shadows</v>
      </c>
      <c r="P149" s="36">
        <f>INDEX(cpi!$A$1:$M$105,MATCH('Inflation adjust calc'!$E149,cpi!$A:$A,0),MATCH('Inflation adjust calc'!$D149,cpi!$1:$1,0))</f>
        <v>229.815</v>
      </c>
      <c r="Q149" s="36">
        <f>cpi!$I$2</f>
        <v>240.85300000000001</v>
      </c>
      <c r="R149" s="36">
        <f t="shared" si="25"/>
        <v>1.0480299371233384</v>
      </c>
      <c r="S149" s="28" t="str">
        <f t="shared" si="21"/>
        <v/>
      </c>
      <c r="T149" s="37">
        <f t="shared" si="22"/>
        <v>157204490.56850076</v>
      </c>
      <c r="U149" s="37">
        <f t="shared" si="23"/>
        <v>83556438.953493029</v>
      </c>
      <c r="V149" s="37">
        <f t="shared" si="24"/>
        <v>249643527.16665146</v>
      </c>
    </row>
    <row r="150" spans="1:22">
      <c r="A150" s="23">
        <v>149</v>
      </c>
      <c r="B150" s="3" t="s">
        <v>245</v>
      </c>
      <c r="C150" s="28">
        <v>28</v>
      </c>
      <c r="D150" s="29">
        <v>6</v>
      </c>
      <c r="E150" s="28">
        <v>2013</v>
      </c>
      <c r="F150" s="31">
        <f>DATE(E150,D150,C150)</f>
        <v>41453</v>
      </c>
      <c r="G150" s="24" t="s">
        <v>246</v>
      </c>
      <c r="H150" s="2">
        <v>150000000</v>
      </c>
      <c r="I150" s="2">
        <v>73103784</v>
      </c>
      <c r="J150" s="2">
        <v>205440387</v>
      </c>
      <c r="K150" s="28" t="str">
        <f t="shared" si="18"/>
        <v/>
      </c>
      <c r="L150" s="28" t="str">
        <f t="shared" si="19"/>
        <v/>
      </c>
      <c r="M150" s="28" t="s">
        <v>246</v>
      </c>
      <c r="N150" s="28" t="str">
        <f t="shared" si="20"/>
        <v/>
      </c>
      <c r="O150" s="28" t="str">
        <f>IF(N150=1,M150&amp;" ("&amp;E150&amp;")",M150)</f>
        <v>White House Down</v>
      </c>
      <c r="P150" s="36">
        <f>INDEX(cpi!$A$1:$M$105,MATCH('Inflation adjust calc'!$E150,cpi!$A:$A,0),MATCH('Inflation adjust calc'!$D150,cpi!$1:$1,0))</f>
        <v>233.50399999999999</v>
      </c>
      <c r="Q150" s="36">
        <f>cpi!$I$2</f>
        <v>240.85300000000001</v>
      </c>
      <c r="R150" s="36">
        <f t="shared" si="25"/>
        <v>1.0314726942579142</v>
      </c>
      <c r="S150" s="28" t="str">
        <f t="shared" si="21"/>
        <v/>
      </c>
      <c r="T150" s="37">
        <f t="shared" si="22"/>
        <v>154720904.13868713</v>
      </c>
      <c r="U150" s="37">
        <f t="shared" si="23"/>
        <v>75404557.042928606</v>
      </c>
      <c r="V150" s="37">
        <f t="shared" si="24"/>
        <v>211906149.48827857</v>
      </c>
    </row>
    <row r="151" spans="1:22">
      <c r="A151" s="23">
        <v>150</v>
      </c>
      <c r="B151" s="3">
        <v>40514</v>
      </c>
      <c r="C151" s="28">
        <v>12</v>
      </c>
      <c r="D151" s="29">
        <v>2</v>
      </c>
      <c r="E151" s="28">
        <v>2010</v>
      </c>
      <c r="F151" s="31">
        <f>DATE(E151,D151,C151)</f>
        <v>40221</v>
      </c>
      <c r="G151" s="24" t="s">
        <v>247</v>
      </c>
      <c r="H151" s="2">
        <v>150000000</v>
      </c>
      <c r="I151" s="2">
        <v>62189884</v>
      </c>
      <c r="J151" s="2">
        <v>142634358</v>
      </c>
      <c r="K151" s="28" t="str">
        <f t="shared" si="18"/>
        <v/>
      </c>
      <c r="L151" s="28" t="str">
        <f t="shared" si="19"/>
        <v/>
      </c>
      <c r="M151" s="28" t="s">
        <v>247</v>
      </c>
      <c r="N151" s="28" t="str">
        <f t="shared" si="20"/>
        <v/>
      </c>
      <c r="O151" s="28" t="str">
        <f>IF(N151=1,M151&amp;" ("&amp;E151&amp;")",M151)</f>
        <v>The Wolfman</v>
      </c>
      <c r="P151" s="36">
        <f>INDEX(cpi!$A$1:$M$105,MATCH('Inflation adjust calc'!$E151,cpi!$A:$A,0),MATCH('Inflation adjust calc'!$D151,cpi!$1:$1,0))</f>
        <v>216.74100000000001</v>
      </c>
      <c r="Q151" s="36">
        <f>cpi!$I$2</f>
        <v>240.85300000000001</v>
      </c>
      <c r="R151" s="36">
        <f t="shared" si="25"/>
        <v>1.1112479872289969</v>
      </c>
      <c r="S151" s="28" t="str">
        <f t="shared" si="21"/>
        <v/>
      </c>
      <c r="T151" s="37">
        <f t="shared" si="22"/>
        <v>166687198.08434954</v>
      </c>
      <c r="U151" s="37">
        <f t="shared" si="23"/>
        <v>69108383.421004802</v>
      </c>
      <c r="V151" s="37">
        <f t="shared" si="24"/>
        <v>158502143.23720017</v>
      </c>
    </row>
    <row r="152" spans="1:22">
      <c r="A152" s="23">
        <v>151</v>
      </c>
      <c r="B152" s="3">
        <v>42257</v>
      </c>
      <c r="C152" s="28">
        <v>9</v>
      </c>
      <c r="D152" s="29">
        <v>10</v>
      </c>
      <c r="E152" s="28">
        <v>2015</v>
      </c>
      <c r="F152" s="31">
        <f>DATE(E152,D152,C152)</f>
        <v>42286</v>
      </c>
      <c r="G152" s="24" t="s">
        <v>248</v>
      </c>
      <c r="H152" s="2">
        <v>150000000</v>
      </c>
      <c r="I152" s="2">
        <v>35088320</v>
      </c>
      <c r="J152" s="2">
        <v>123888320</v>
      </c>
      <c r="K152" s="28" t="str">
        <f t="shared" si="18"/>
        <v/>
      </c>
      <c r="L152" s="28" t="str">
        <f t="shared" si="19"/>
        <v/>
      </c>
      <c r="M152" s="28" t="s">
        <v>248</v>
      </c>
      <c r="N152" s="28" t="str">
        <f t="shared" si="20"/>
        <v/>
      </c>
      <c r="O152" s="28" t="str">
        <f>IF(N152=1,M152&amp;" ("&amp;E152&amp;")",M152)</f>
        <v>Pan</v>
      </c>
      <c r="P152" s="36">
        <f>INDEX(cpi!$A$1:$M$105,MATCH('Inflation adjust calc'!$E152,cpi!$A:$A,0),MATCH('Inflation adjust calc'!$D152,cpi!$1:$1,0))</f>
        <v>237.83799999999999</v>
      </c>
      <c r="Q152" s="36">
        <f>cpi!$I$2</f>
        <v>240.85300000000001</v>
      </c>
      <c r="R152" s="36">
        <f t="shared" si="25"/>
        <v>1.0126766959022528</v>
      </c>
      <c r="S152" s="28" t="str">
        <f t="shared" si="21"/>
        <v/>
      </c>
      <c r="T152" s="37">
        <f t="shared" si="22"/>
        <v>151901504.38533792</v>
      </c>
      <c r="U152" s="37">
        <f t="shared" si="23"/>
        <v>35533123.962360933</v>
      </c>
      <c r="V152" s="37">
        <f t="shared" si="24"/>
        <v>125458814.55848099</v>
      </c>
    </row>
    <row r="153" spans="1:22">
      <c r="A153" s="23">
        <v>152</v>
      </c>
      <c r="B153" s="3">
        <v>40850</v>
      </c>
      <c r="C153" s="28">
        <v>11</v>
      </c>
      <c r="D153" s="29">
        <v>3</v>
      </c>
      <c r="E153" s="28">
        <v>2011</v>
      </c>
      <c r="F153" s="31">
        <f>DATE(E153,D153,C153)</f>
        <v>40613</v>
      </c>
      <c r="G153" s="24" t="s">
        <v>249</v>
      </c>
      <c r="H153" s="2">
        <v>150000000</v>
      </c>
      <c r="I153" s="2">
        <v>21392758</v>
      </c>
      <c r="J153" s="2">
        <v>39549758</v>
      </c>
      <c r="K153" s="28" t="str">
        <f t="shared" si="18"/>
        <v/>
      </c>
      <c r="L153" s="28" t="str">
        <f t="shared" si="19"/>
        <v/>
      </c>
      <c r="M153" s="28" t="s">
        <v>249</v>
      </c>
      <c r="N153" s="28" t="str">
        <f t="shared" si="20"/>
        <v/>
      </c>
      <c r="O153" s="28" t="str">
        <f>IF(N153=1,M153&amp;" ("&amp;E153&amp;")",M153)</f>
        <v>Mars Needs Moms</v>
      </c>
      <c r="P153" s="36">
        <f>INDEX(cpi!$A$1:$M$105,MATCH('Inflation adjust calc'!$E153,cpi!$A:$A,0),MATCH('Inflation adjust calc'!$D153,cpi!$1:$1,0))</f>
        <v>223.46700000000001</v>
      </c>
      <c r="Q153" s="36">
        <f>cpi!$I$2</f>
        <v>240.85300000000001</v>
      </c>
      <c r="R153" s="36">
        <f t="shared" si="25"/>
        <v>1.0778011965972605</v>
      </c>
      <c r="S153" s="28" t="str">
        <f t="shared" si="21"/>
        <v/>
      </c>
      <c r="T153" s="37">
        <f t="shared" si="22"/>
        <v>161670179.48958907</v>
      </c>
      <c r="U153" s="37">
        <f t="shared" si="23"/>
        <v>23057140.170915619</v>
      </c>
      <c r="V153" s="37">
        <f t="shared" si="24"/>
        <v>42626776.497532077</v>
      </c>
    </row>
    <row r="154" spans="1:22">
      <c r="A154" s="23">
        <v>153</v>
      </c>
      <c r="B154" s="3" t="s">
        <v>250</v>
      </c>
      <c r="C154" s="28">
        <v>21</v>
      </c>
      <c r="D154" s="29">
        <v>12</v>
      </c>
      <c r="E154" s="28">
        <v>2016</v>
      </c>
      <c r="F154" s="31">
        <f>DATE(E154,D154,C154)</f>
        <v>42725</v>
      </c>
      <c r="G154" s="24" t="s">
        <v>251</v>
      </c>
      <c r="H154" s="2">
        <v>150000000</v>
      </c>
      <c r="I154">
        <v>0</v>
      </c>
      <c r="J154">
        <v>0</v>
      </c>
      <c r="K154" s="28">
        <f t="shared" si="18"/>
        <v>1</v>
      </c>
      <c r="L154" s="28" t="str">
        <f t="shared" si="19"/>
        <v/>
      </c>
      <c r="M154" s="28" t="s">
        <v>251</v>
      </c>
      <c r="N154" s="28" t="str">
        <f t="shared" si="20"/>
        <v/>
      </c>
      <c r="O154" s="28" t="str">
        <f>IF(N154=1,M154&amp;" ("&amp;E154&amp;")",M154)</f>
        <v>Passengers</v>
      </c>
      <c r="P154" s="36">
        <f>INDEX(cpi!$A$1:$M$105,MATCH('Inflation adjust calc'!$E154,cpi!$A:$A,0),MATCH('Inflation adjust calc'!$D154,cpi!$1:$1,0))</f>
        <v>0</v>
      </c>
      <c r="Q154" s="36">
        <f>cpi!$I$2</f>
        <v>240.85300000000001</v>
      </c>
      <c r="R154" s="36" t="e">
        <f t="shared" si="25"/>
        <v>#DIV/0!</v>
      </c>
      <c r="S154" s="28">
        <f t="shared" si="21"/>
        <v>1</v>
      </c>
      <c r="T154" s="37" t="e">
        <f t="shared" si="22"/>
        <v>#DIV/0!</v>
      </c>
      <c r="U154" s="37" t="e">
        <f t="shared" si="23"/>
        <v>#DIV/0!</v>
      </c>
      <c r="V154" s="37" t="e">
        <f t="shared" si="24"/>
        <v>#DIV/0!</v>
      </c>
    </row>
    <row r="155" spans="1:22">
      <c r="A155" s="23">
        <v>154</v>
      </c>
      <c r="B155" s="3">
        <v>38787</v>
      </c>
      <c r="C155" s="28">
        <v>3</v>
      </c>
      <c r="D155" s="29">
        <v>11</v>
      </c>
      <c r="E155" s="28">
        <v>2006</v>
      </c>
      <c r="F155" s="31">
        <f>DATE(E155,D155,C155)</f>
        <v>39024</v>
      </c>
      <c r="G155" s="24" t="s">
        <v>252</v>
      </c>
      <c r="H155" s="2">
        <v>149000000</v>
      </c>
      <c r="I155" s="2">
        <v>64665672</v>
      </c>
      <c r="J155" s="2">
        <v>179357126</v>
      </c>
      <c r="K155" s="28" t="str">
        <f t="shared" si="18"/>
        <v/>
      </c>
      <c r="L155" s="28" t="str">
        <f t="shared" si="19"/>
        <v/>
      </c>
      <c r="M155" s="28" t="s">
        <v>252</v>
      </c>
      <c r="N155" s="28" t="str">
        <f t="shared" si="20"/>
        <v/>
      </c>
      <c r="O155" s="28" t="str">
        <f>IF(N155=1,M155&amp;" ("&amp;E155&amp;")",M155)</f>
        <v>Flushed Away</v>
      </c>
      <c r="P155" s="36">
        <f>INDEX(cpi!$A$1:$M$105,MATCH('Inflation adjust calc'!$E155,cpi!$A:$A,0),MATCH('Inflation adjust calc'!$D155,cpi!$1:$1,0))</f>
        <v>201.5</v>
      </c>
      <c r="Q155" s="36">
        <f>cpi!$I$2</f>
        <v>240.85300000000001</v>
      </c>
      <c r="R155" s="36">
        <f t="shared" si="25"/>
        <v>1.1953002481389579</v>
      </c>
      <c r="S155" s="28" t="str">
        <f t="shared" si="21"/>
        <v/>
      </c>
      <c r="T155" s="37">
        <f t="shared" si="22"/>
        <v>178099736.97270471</v>
      </c>
      <c r="U155" s="37">
        <f t="shared" si="23"/>
        <v>77294893.78767246</v>
      </c>
      <c r="V155" s="37">
        <f t="shared" si="24"/>
        <v>214385617.21329033</v>
      </c>
    </row>
    <row r="156" spans="1:22">
      <c r="A156" s="23">
        <v>155</v>
      </c>
      <c r="B156" s="3">
        <v>41127</v>
      </c>
      <c r="C156" s="28">
        <v>8</v>
      </c>
      <c r="D156" s="29">
        <v>6</v>
      </c>
      <c r="E156" s="28">
        <v>2012</v>
      </c>
      <c r="F156" s="31">
        <f>DATE(E156,D156,C156)</f>
        <v>41068</v>
      </c>
      <c r="G156" s="24" t="s">
        <v>253</v>
      </c>
      <c r="H156" s="2">
        <v>145000000</v>
      </c>
      <c r="I156" s="2">
        <v>216391482</v>
      </c>
      <c r="J156" s="2">
        <v>746921271</v>
      </c>
      <c r="K156" s="28" t="str">
        <f t="shared" si="18"/>
        <v/>
      </c>
      <c r="L156" s="28" t="str">
        <f t="shared" si="19"/>
        <v/>
      </c>
      <c r="M156" s="28" t="s">
        <v>253</v>
      </c>
      <c r="N156" s="28" t="str">
        <f t="shared" si="20"/>
        <v/>
      </c>
      <c r="O156" s="28" t="str">
        <f>IF(N156=1,M156&amp;" ("&amp;E156&amp;")",M156)</f>
        <v>Madagascar 3: Europe's Most Wanted</v>
      </c>
      <c r="P156" s="36">
        <f>INDEX(cpi!$A$1:$M$105,MATCH('Inflation adjust calc'!$E156,cpi!$A:$A,0),MATCH('Inflation adjust calc'!$D156,cpi!$1:$1,0))</f>
        <v>229.47800000000001</v>
      </c>
      <c r="Q156" s="36">
        <f>cpi!$I$2</f>
        <v>240.85300000000001</v>
      </c>
      <c r="R156" s="36">
        <f t="shared" si="25"/>
        <v>1.0495690218670199</v>
      </c>
      <c r="S156" s="28" t="str">
        <f t="shared" si="21"/>
        <v/>
      </c>
      <c r="T156" s="37">
        <f t="shared" si="22"/>
        <v>152187508.1707179</v>
      </c>
      <c r="U156" s="37">
        <f t="shared" si="23"/>
        <v>227117796.10309485</v>
      </c>
      <c r="V156" s="37">
        <f t="shared" si="24"/>
        <v>783945427.81514132</v>
      </c>
    </row>
    <row r="157" spans="1:22">
      <c r="A157" s="23">
        <v>156</v>
      </c>
      <c r="B157" s="3" t="s">
        <v>254</v>
      </c>
      <c r="C157" s="28">
        <v>16</v>
      </c>
      <c r="D157" s="29">
        <v>12</v>
      </c>
      <c r="E157" s="28">
        <v>2011</v>
      </c>
      <c r="F157" s="31">
        <f>DATE(E157,D157,C157)</f>
        <v>40893</v>
      </c>
      <c r="G157" s="24" t="s">
        <v>255</v>
      </c>
      <c r="H157" s="2">
        <v>145000000</v>
      </c>
      <c r="I157" s="2">
        <v>209397903</v>
      </c>
      <c r="J157" s="2">
        <v>694713230</v>
      </c>
      <c r="K157" s="28" t="str">
        <f t="shared" si="18"/>
        <v/>
      </c>
      <c r="L157" s="28" t="str">
        <f t="shared" si="19"/>
        <v/>
      </c>
      <c r="M157" s="28" t="s">
        <v>255</v>
      </c>
      <c r="N157" s="28" t="str">
        <f t="shared" si="20"/>
        <v/>
      </c>
      <c r="O157" s="28" t="str">
        <f>IF(N157=1,M157&amp;" ("&amp;E157&amp;")",M157)</f>
        <v>Mission: Impossible—Ghost Protocol</v>
      </c>
      <c r="P157" s="36">
        <f>INDEX(cpi!$A$1:$M$105,MATCH('Inflation adjust calc'!$E157,cpi!$A:$A,0),MATCH('Inflation adjust calc'!$D157,cpi!$1:$1,0))</f>
        <v>225.672</v>
      </c>
      <c r="Q157" s="36">
        <f>cpi!$I$2</f>
        <v>240.85300000000001</v>
      </c>
      <c r="R157" s="36">
        <f t="shared" si="25"/>
        <v>1.0672701974547132</v>
      </c>
      <c r="S157" s="28" t="str">
        <f t="shared" si="21"/>
        <v/>
      </c>
      <c r="T157" s="37">
        <f t="shared" si="22"/>
        <v>154754178.6309334</v>
      </c>
      <c r="U157" s="37">
        <f t="shared" si="23"/>
        <v>223484141.28141287</v>
      </c>
      <c r="V157" s="37">
        <f t="shared" si="24"/>
        <v>741446726.15650153</v>
      </c>
    </row>
    <row r="158" spans="1:22">
      <c r="A158" s="23">
        <v>157</v>
      </c>
      <c r="B158" s="3" t="s">
        <v>256</v>
      </c>
      <c r="C158" s="28">
        <v>13</v>
      </c>
      <c r="D158" s="29">
        <v>6</v>
      </c>
      <c r="E158" s="28">
        <v>2014</v>
      </c>
      <c r="F158" s="31">
        <f>DATE(E158,D158,C158)</f>
        <v>41803</v>
      </c>
      <c r="G158" s="24" t="s">
        <v>257</v>
      </c>
      <c r="H158" s="2">
        <v>145000000</v>
      </c>
      <c r="I158" s="2">
        <v>177002924</v>
      </c>
      <c r="J158" s="2">
        <v>616102924</v>
      </c>
      <c r="K158" s="28" t="str">
        <f t="shared" si="18"/>
        <v/>
      </c>
      <c r="L158" s="28" t="str">
        <f t="shared" si="19"/>
        <v/>
      </c>
      <c r="M158" s="28" t="s">
        <v>257</v>
      </c>
      <c r="N158" s="28" t="str">
        <f t="shared" si="20"/>
        <v/>
      </c>
      <c r="O158" s="28" t="str">
        <f>IF(N158=1,M158&amp;" ("&amp;E158&amp;")",M158)</f>
        <v>How to Train Your Dragon 2</v>
      </c>
      <c r="P158" s="36">
        <f>INDEX(cpi!$A$1:$M$105,MATCH('Inflation adjust calc'!$E158,cpi!$A:$A,0),MATCH('Inflation adjust calc'!$D158,cpi!$1:$1,0))</f>
        <v>238.34299999999999</v>
      </c>
      <c r="Q158" s="36">
        <f>cpi!$I$2</f>
        <v>240.85300000000001</v>
      </c>
      <c r="R158" s="36">
        <f t="shared" si="25"/>
        <v>1.0105310413983211</v>
      </c>
      <c r="S158" s="28" t="str">
        <f t="shared" si="21"/>
        <v/>
      </c>
      <c r="T158" s="37">
        <f t="shared" si="22"/>
        <v>146527001.00275657</v>
      </c>
      <c r="U158" s="37">
        <f t="shared" si="23"/>
        <v>178866949.12026787</v>
      </c>
      <c r="V158" s="37">
        <f t="shared" si="24"/>
        <v>622591129.39827061</v>
      </c>
    </row>
    <row r="159" spans="1:22">
      <c r="A159" s="23">
        <v>158</v>
      </c>
      <c r="B159" s="3" t="s">
        <v>258</v>
      </c>
      <c r="C159" s="28">
        <v>16</v>
      </c>
      <c r="D159" s="29">
        <v>6</v>
      </c>
      <c r="E159" s="28">
        <v>1999</v>
      </c>
      <c r="F159" s="31">
        <f>DATE(E159,D159,C159)</f>
        <v>36327</v>
      </c>
      <c r="G159" s="24" t="s">
        <v>259</v>
      </c>
      <c r="H159" s="2">
        <v>145000000</v>
      </c>
      <c r="I159" s="2">
        <v>171091819</v>
      </c>
      <c r="J159" s="2">
        <v>448191819</v>
      </c>
      <c r="K159" s="28" t="str">
        <f t="shared" si="18"/>
        <v/>
      </c>
      <c r="L159" s="28" t="str">
        <f t="shared" si="19"/>
        <v/>
      </c>
      <c r="M159" s="28" t="s">
        <v>259</v>
      </c>
      <c r="N159" s="28" t="str">
        <f t="shared" si="20"/>
        <v/>
      </c>
      <c r="O159" s="28" t="str">
        <f>IF(N159=1,M159&amp;" ("&amp;E159&amp;")",M159)</f>
        <v>Tarzan</v>
      </c>
      <c r="P159" s="36">
        <f>INDEX(cpi!$A$1:$M$105,MATCH('Inflation adjust calc'!$E159,cpi!$A:$A,0),MATCH('Inflation adjust calc'!$D159,cpi!$1:$1,0))</f>
        <v>166.2</v>
      </c>
      <c r="Q159" s="36">
        <f>cpi!$I$2</f>
        <v>240.85300000000001</v>
      </c>
      <c r="R159" s="36">
        <f t="shared" si="25"/>
        <v>1.449175691937425</v>
      </c>
      <c r="S159" s="28" t="str">
        <f t="shared" si="21"/>
        <v/>
      </c>
      <c r="T159" s="37">
        <f t="shared" si="22"/>
        <v>210130475.33092663</v>
      </c>
      <c r="U159" s="37">
        <f t="shared" si="23"/>
        <v>247942105.18415767</v>
      </c>
      <c r="V159" s="37">
        <f t="shared" si="24"/>
        <v>649508689.4200182</v>
      </c>
    </row>
    <row r="160" spans="1:22">
      <c r="A160" s="23">
        <v>159</v>
      </c>
      <c r="B160" s="3">
        <v>41823</v>
      </c>
      <c r="C160" s="28">
        <v>7</v>
      </c>
      <c r="D160" s="29">
        <v>3</v>
      </c>
      <c r="E160" s="28">
        <v>2014</v>
      </c>
      <c r="F160" s="31">
        <f>DATE(E160,D160,C160)</f>
        <v>41705</v>
      </c>
      <c r="G160" s="24" t="s">
        <v>260</v>
      </c>
      <c r="H160" s="2">
        <v>145000000</v>
      </c>
      <c r="I160" s="2">
        <v>111506430</v>
      </c>
      <c r="J160" s="2">
        <v>269806430</v>
      </c>
      <c r="K160" s="28" t="str">
        <f t="shared" si="18"/>
        <v/>
      </c>
      <c r="L160" s="28" t="str">
        <f t="shared" si="19"/>
        <v/>
      </c>
      <c r="M160" s="28" t="s">
        <v>260</v>
      </c>
      <c r="N160" s="28" t="str">
        <f t="shared" si="20"/>
        <v/>
      </c>
      <c r="O160" s="28" t="str">
        <f>IF(N160=1,M160&amp;" ("&amp;E160&amp;")",M160)</f>
        <v>Mr. Peabody &amp; Sherman</v>
      </c>
      <c r="P160" s="36">
        <f>INDEX(cpi!$A$1:$M$105,MATCH('Inflation adjust calc'!$E160,cpi!$A:$A,0),MATCH('Inflation adjust calc'!$D160,cpi!$1:$1,0))</f>
        <v>236.29300000000001</v>
      </c>
      <c r="Q160" s="36">
        <f>cpi!$I$2</f>
        <v>240.85300000000001</v>
      </c>
      <c r="R160" s="36">
        <f t="shared" si="25"/>
        <v>1.0192980748477525</v>
      </c>
      <c r="S160" s="28" t="str">
        <f t="shared" si="21"/>
        <v/>
      </c>
      <c r="T160" s="37">
        <f t="shared" si="22"/>
        <v>147798220.85292411</v>
      </c>
      <c r="U160" s="37">
        <f t="shared" si="23"/>
        <v>113658289.43214567</v>
      </c>
      <c r="V160" s="37">
        <f t="shared" si="24"/>
        <v>275013174.68054491</v>
      </c>
    </row>
    <row r="161" spans="1:22">
      <c r="A161" s="23">
        <v>160</v>
      </c>
      <c r="B161" s="3" t="s">
        <v>261</v>
      </c>
      <c r="C161" s="28">
        <v>21</v>
      </c>
      <c r="D161" s="29">
        <v>11</v>
      </c>
      <c r="E161" s="28">
        <v>2012</v>
      </c>
      <c r="F161" s="31">
        <f>DATE(E161,D161,C161)</f>
        <v>41234</v>
      </c>
      <c r="G161" s="24" t="s">
        <v>262</v>
      </c>
      <c r="H161" s="2">
        <v>145000000</v>
      </c>
      <c r="I161" s="2">
        <v>103412758</v>
      </c>
      <c r="J161" s="2">
        <v>306900902</v>
      </c>
      <c r="K161" s="28" t="str">
        <f t="shared" si="18"/>
        <v/>
      </c>
      <c r="L161" s="28" t="str">
        <f t="shared" si="19"/>
        <v/>
      </c>
      <c r="M161" s="28" t="s">
        <v>262</v>
      </c>
      <c r="N161" s="28" t="str">
        <f t="shared" si="20"/>
        <v/>
      </c>
      <c r="O161" s="28" t="str">
        <f>IF(N161=1,M161&amp;" ("&amp;E161&amp;")",M161)</f>
        <v>Rise of the Guardians</v>
      </c>
      <c r="P161" s="36">
        <f>INDEX(cpi!$A$1:$M$105,MATCH('Inflation adjust calc'!$E161,cpi!$A:$A,0),MATCH('Inflation adjust calc'!$D161,cpi!$1:$1,0))</f>
        <v>230.221</v>
      </c>
      <c r="Q161" s="36">
        <f>cpi!$I$2</f>
        <v>240.85300000000001</v>
      </c>
      <c r="R161" s="36">
        <f t="shared" si="25"/>
        <v>1.0461817123546506</v>
      </c>
      <c r="S161" s="28" t="str">
        <f t="shared" si="21"/>
        <v/>
      </c>
      <c r="T161" s="37">
        <f t="shared" si="22"/>
        <v>151696348.29142433</v>
      </c>
      <c r="U161" s="37">
        <f t="shared" si="23"/>
        <v>108188536.2437571</v>
      </c>
      <c r="V161" s="37">
        <f t="shared" si="24"/>
        <v>321074111.1775468</v>
      </c>
    </row>
    <row r="162" spans="1:22">
      <c r="A162" s="23">
        <v>161</v>
      </c>
      <c r="B162" s="3">
        <v>38568</v>
      </c>
      <c r="C162" s="28">
        <v>8</v>
      </c>
      <c r="D162" s="29">
        <v>4</v>
      </c>
      <c r="E162" s="28">
        <v>2005</v>
      </c>
      <c r="F162" s="31">
        <f>DATE(E162,D162,C162)</f>
        <v>38450</v>
      </c>
      <c r="G162" s="24" t="s">
        <v>263</v>
      </c>
      <c r="H162" s="2">
        <v>145000000</v>
      </c>
      <c r="I162" s="2">
        <v>68671925</v>
      </c>
      <c r="J162" s="2">
        <v>121671925</v>
      </c>
      <c r="K162" s="28" t="str">
        <f t="shared" si="18"/>
        <v/>
      </c>
      <c r="L162" s="28" t="str">
        <f t="shared" si="19"/>
        <v/>
      </c>
      <c r="M162" s="28" t="s">
        <v>263</v>
      </c>
      <c r="N162" s="28" t="str">
        <f t="shared" si="20"/>
        <v/>
      </c>
      <c r="O162" s="28" t="str">
        <f>IF(N162=1,M162&amp;" ("&amp;E162&amp;")",M162)</f>
        <v>Sahara</v>
      </c>
      <c r="P162" s="36">
        <f>INDEX(cpi!$A$1:$M$105,MATCH('Inflation adjust calc'!$E162,cpi!$A:$A,0),MATCH('Inflation adjust calc'!$D162,cpi!$1:$1,0))</f>
        <v>194.6</v>
      </c>
      <c r="Q162" s="36">
        <f>cpi!$I$2</f>
        <v>240.85300000000001</v>
      </c>
      <c r="R162" s="36">
        <f t="shared" si="25"/>
        <v>1.2376824254881809</v>
      </c>
      <c r="S162" s="28" t="str">
        <f t="shared" si="21"/>
        <v/>
      </c>
      <c r="T162" s="37">
        <f t="shared" si="22"/>
        <v>179463951.69578624</v>
      </c>
      <c r="U162" s="37">
        <f t="shared" si="23"/>
        <v>84994034.696942449</v>
      </c>
      <c r="V162" s="37">
        <f t="shared" si="24"/>
        <v>150591203.24781603</v>
      </c>
    </row>
    <row r="163" spans="1:22">
      <c r="A163" s="23">
        <v>162</v>
      </c>
      <c r="B163" s="3" t="s">
        <v>264</v>
      </c>
      <c r="C163" s="28">
        <v>15</v>
      </c>
      <c r="D163" s="29">
        <v>7</v>
      </c>
      <c r="E163" s="28">
        <v>2016</v>
      </c>
      <c r="F163" s="31">
        <f>DATE(E163,D163,C163)</f>
        <v>42566</v>
      </c>
      <c r="G163" s="24" t="s">
        <v>265</v>
      </c>
      <c r="H163" s="2">
        <v>144000000</v>
      </c>
      <c r="I163" s="2">
        <v>127960612</v>
      </c>
      <c r="J163" s="2">
        <v>228615287</v>
      </c>
      <c r="K163" s="28" t="str">
        <f t="shared" si="18"/>
        <v/>
      </c>
      <c r="L163" s="28" t="str">
        <f t="shared" si="19"/>
        <v/>
      </c>
      <c r="M163" s="28" t="s">
        <v>265</v>
      </c>
      <c r="N163" s="28">
        <f t="shared" si="20"/>
        <v>1</v>
      </c>
      <c r="O163" s="28" t="str">
        <f>IF(N163=1,M163&amp;" ("&amp;E163&amp;")",M163)</f>
        <v>Ghostbusters (2016)</v>
      </c>
      <c r="P163" s="36">
        <f>INDEX(cpi!$A$1:$M$105,MATCH('Inflation adjust calc'!$E163,cpi!$A:$A,0),MATCH('Inflation adjust calc'!$D163,cpi!$1:$1,0))</f>
        <v>240.64699999999999</v>
      </c>
      <c r="Q163" s="36">
        <f>cpi!$I$2</f>
        <v>240.85300000000001</v>
      </c>
      <c r="R163" s="36">
        <f t="shared" si="25"/>
        <v>1.0008560256309034</v>
      </c>
      <c r="S163" s="28" t="str">
        <f t="shared" si="21"/>
        <v/>
      </c>
      <c r="T163" s="37">
        <f t="shared" si="22"/>
        <v>144123267.69085008</v>
      </c>
      <c r="U163" s="37">
        <f t="shared" si="23"/>
        <v>128070149.56361808</v>
      </c>
      <c r="V163" s="37">
        <f t="shared" si="24"/>
        <v>228810987.54528832</v>
      </c>
    </row>
    <row r="164" spans="1:22">
      <c r="A164" s="23">
        <v>163</v>
      </c>
      <c r="B164" s="3" t="s">
        <v>266</v>
      </c>
      <c r="C164" s="28">
        <v>22</v>
      </c>
      <c r="D164" s="29">
        <v>11</v>
      </c>
      <c r="E164" s="28">
        <v>2002</v>
      </c>
      <c r="F164" s="31">
        <f>DATE(E164,D164,C164)</f>
        <v>37582</v>
      </c>
      <c r="G164" s="24" t="s">
        <v>267</v>
      </c>
      <c r="H164" s="2">
        <v>142000000</v>
      </c>
      <c r="I164" s="2">
        <v>160942139</v>
      </c>
      <c r="J164" s="2">
        <v>431942139</v>
      </c>
      <c r="K164" s="28" t="str">
        <f t="shared" si="18"/>
        <v/>
      </c>
      <c r="L164" s="28" t="str">
        <f t="shared" si="19"/>
        <v/>
      </c>
      <c r="M164" s="28" t="s">
        <v>267</v>
      </c>
      <c r="N164" s="28" t="str">
        <f t="shared" si="20"/>
        <v/>
      </c>
      <c r="O164" s="28" t="str">
        <f>IF(N164=1,M164&amp;" ("&amp;E164&amp;")",M164)</f>
        <v>Die Another Day</v>
      </c>
      <c r="P164" s="36">
        <f>INDEX(cpi!$A$1:$M$105,MATCH('Inflation adjust calc'!$E164,cpi!$A:$A,0),MATCH('Inflation adjust calc'!$D164,cpi!$1:$1,0))</f>
        <v>181.3</v>
      </c>
      <c r="Q164" s="36">
        <f>cpi!$I$2</f>
        <v>240.85300000000001</v>
      </c>
      <c r="R164" s="36">
        <f t="shared" si="25"/>
        <v>1.3284776613348042</v>
      </c>
      <c r="S164" s="28" t="str">
        <f t="shared" si="21"/>
        <v/>
      </c>
      <c r="T164" s="37">
        <f t="shared" si="22"/>
        <v>188643827.9095422</v>
      </c>
      <c r="U164" s="37">
        <f t="shared" si="23"/>
        <v>213808036.42894098</v>
      </c>
      <c r="V164" s="37">
        <f t="shared" si="24"/>
        <v>573825482.65067291</v>
      </c>
    </row>
    <row r="165" spans="1:22">
      <c r="A165" s="23">
        <v>164</v>
      </c>
      <c r="B165" s="3">
        <v>40030</v>
      </c>
      <c r="C165" s="28">
        <v>8</v>
      </c>
      <c r="D165" s="29">
        <v>5</v>
      </c>
      <c r="E165" s="28">
        <v>2009</v>
      </c>
      <c r="F165" s="31">
        <f>DATE(E165,D165,C165)</f>
        <v>39941</v>
      </c>
      <c r="G165" s="24" t="s">
        <v>268</v>
      </c>
      <c r="H165" s="2">
        <v>140000000</v>
      </c>
      <c r="I165" s="2">
        <v>257730019</v>
      </c>
      <c r="J165" s="2">
        <v>385680446</v>
      </c>
      <c r="K165" s="28" t="str">
        <f t="shared" si="18"/>
        <v/>
      </c>
      <c r="L165" s="28" t="str">
        <f t="shared" si="19"/>
        <v/>
      </c>
      <c r="M165" s="28" t="s">
        <v>268</v>
      </c>
      <c r="N165" s="28" t="str">
        <f t="shared" si="20"/>
        <v/>
      </c>
      <c r="O165" s="28" t="str">
        <f>IF(N165=1,M165&amp;" ("&amp;E165&amp;")",M165)</f>
        <v>Star Trek</v>
      </c>
      <c r="P165" s="36">
        <f>INDEX(cpi!$A$1:$M$105,MATCH('Inflation adjust calc'!$E165,cpi!$A:$A,0),MATCH('Inflation adjust calc'!$D165,cpi!$1:$1,0))</f>
        <v>213.85599999999999</v>
      </c>
      <c r="Q165" s="36">
        <f>cpi!$I$2</f>
        <v>240.85300000000001</v>
      </c>
      <c r="R165" s="36">
        <f t="shared" si="25"/>
        <v>1.1262391515786325</v>
      </c>
      <c r="S165" s="28" t="str">
        <f t="shared" si="21"/>
        <v/>
      </c>
      <c r="T165" s="37">
        <f t="shared" si="22"/>
        <v>157673481.22100854</v>
      </c>
      <c r="U165" s="37">
        <f t="shared" si="23"/>
        <v>290265637.93490481</v>
      </c>
      <c r="V165" s="37">
        <f t="shared" si="24"/>
        <v>434368418.2835086</v>
      </c>
    </row>
    <row r="166" spans="1:22">
      <c r="A166" s="23">
        <v>165</v>
      </c>
      <c r="B166" s="3">
        <v>35802</v>
      </c>
      <c r="C166" s="28">
        <v>1</v>
      </c>
      <c r="D166" s="29">
        <v>7</v>
      </c>
      <c r="E166" s="28">
        <v>1998</v>
      </c>
      <c r="F166" s="31">
        <f>DATE(E166,D166,C166)</f>
        <v>35977</v>
      </c>
      <c r="G166" s="24" t="s">
        <v>269</v>
      </c>
      <c r="H166" s="2">
        <v>140000000</v>
      </c>
      <c r="I166" s="2">
        <v>201578182</v>
      </c>
      <c r="J166" s="2">
        <v>554600000</v>
      </c>
      <c r="K166" s="28" t="str">
        <f t="shared" si="18"/>
        <v/>
      </c>
      <c r="L166" s="28" t="str">
        <f t="shared" si="19"/>
        <v/>
      </c>
      <c r="M166" s="28" t="s">
        <v>269</v>
      </c>
      <c r="N166" s="28" t="str">
        <f t="shared" si="20"/>
        <v/>
      </c>
      <c r="O166" s="28" t="str">
        <f>IF(N166=1,M166&amp;" ("&amp;E166&amp;")",M166)</f>
        <v>Armageddon</v>
      </c>
      <c r="P166" s="36">
        <f>INDEX(cpi!$A$1:$M$105,MATCH('Inflation adjust calc'!$E166,cpi!$A:$A,0),MATCH('Inflation adjust calc'!$D166,cpi!$1:$1,0))</f>
        <v>163.19999999999999</v>
      </c>
      <c r="Q166" s="36">
        <f>cpi!$I$2</f>
        <v>240.85300000000001</v>
      </c>
      <c r="R166" s="36">
        <f t="shared" si="25"/>
        <v>1.4758149509803924</v>
      </c>
      <c r="S166" s="28" t="str">
        <f t="shared" si="21"/>
        <v/>
      </c>
      <c r="T166" s="37">
        <f t="shared" si="22"/>
        <v>206614093.13725492</v>
      </c>
      <c r="U166" s="37">
        <f t="shared" si="23"/>
        <v>297492094.78704661</v>
      </c>
      <c r="V166" s="37">
        <f t="shared" si="24"/>
        <v>818486971.81372559</v>
      </c>
    </row>
    <row r="167" spans="1:22">
      <c r="A167" s="23">
        <v>166</v>
      </c>
      <c r="B167" s="3">
        <v>37322</v>
      </c>
      <c r="C167" s="28">
        <v>3</v>
      </c>
      <c r="D167" s="29">
        <v>7</v>
      </c>
      <c r="E167" s="28">
        <v>2002</v>
      </c>
      <c r="F167" s="31">
        <f>DATE(E167,D167,C167)</f>
        <v>37440</v>
      </c>
      <c r="G167" s="24" t="s">
        <v>270</v>
      </c>
      <c r="H167" s="2">
        <v>140000000</v>
      </c>
      <c r="I167" s="2">
        <v>190418803</v>
      </c>
      <c r="J167" s="2">
        <v>441767803</v>
      </c>
      <c r="K167" s="28" t="str">
        <f t="shared" si="18"/>
        <v/>
      </c>
      <c r="L167" s="28" t="str">
        <f t="shared" si="19"/>
        <v/>
      </c>
      <c r="M167" s="28" t="s">
        <v>270</v>
      </c>
      <c r="N167" s="28" t="str">
        <f t="shared" si="20"/>
        <v/>
      </c>
      <c r="O167" s="28" t="str">
        <f>IF(N167=1,M167&amp;" ("&amp;E167&amp;")",M167)</f>
        <v>Men in Black 2</v>
      </c>
      <c r="P167" s="36">
        <f>INDEX(cpi!$A$1:$M$105,MATCH('Inflation adjust calc'!$E167,cpi!$A:$A,0),MATCH('Inflation adjust calc'!$D167,cpi!$1:$1,0))</f>
        <v>180.1</v>
      </c>
      <c r="Q167" s="36">
        <f>cpi!$I$2</f>
        <v>240.85300000000001</v>
      </c>
      <c r="R167" s="36">
        <f t="shared" si="25"/>
        <v>1.3373292615213772</v>
      </c>
      <c r="S167" s="28" t="str">
        <f t="shared" si="21"/>
        <v/>
      </c>
      <c r="T167" s="37">
        <f t="shared" si="22"/>
        <v>187226096.61299282</v>
      </c>
      <c r="U167" s="37">
        <f t="shared" si="23"/>
        <v>254652637.19577461</v>
      </c>
      <c r="V167" s="37">
        <f t="shared" si="24"/>
        <v>590789009.74991119</v>
      </c>
    </row>
    <row r="168" spans="1:22">
      <c r="A168" s="23">
        <v>167</v>
      </c>
      <c r="B168" s="3" t="s">
        <v>271</v>
      </c>
      <c r="C168" s="28">
        <v>22</v>
      </c>
      <c r="D168" s="29">
        <v>7</v>
      </c>
      <c r="E168" s="28">
        <v>2011</v>
      </c>
      <c r="F168" s="31">
        <f>DATE(E168,D168,C168)</f>
        <v>40746</v>
      </c>
      <c r="G168" s="24" t="s">
        <v>272</v>
      </c>
      <c r="H168" s="2">
        <v>140000000</v>
      </c>
      <c r="I168" s="2">
        <v>176654505</v>
      </c>
      <c r="J168" s="2">
        <v>370569776</v>
      </c>
      <c r="K168" s="28" t="str">
        <f t="shared" si="18"/>
        <v/>
      </c>
      <c r="L168" s="28" t="str">
        <f t="shared" si="19"/>
        <v/>
      </c>
      <c r="M168" s="28" t="s">
        <v>272</v>
      </c>
      <c r="N168" s="28" t="str">
        <f t="shared" si="20"/>
        <v/>
      </c>
      <c r="O168" s="28" t="str">
        <f>IF(N168=1,M168&amp;" ("&amp;E168&amp;")",M168)</f>
        <v>Captain America: The First Avenger</v>
      </c>
      <c r="P168" s="36">
        <f>INDEX(cpi!$A$1:$M$105,MATCH('Inflation adjust calc'!$E168,cpi!$A:$A,0),MATCH('Inflation adjust calc'!$D168,cpi!$1:$1,0))</f>
        <v>225.922</v>
      </c>
      <c r="Q168" s="36">
        <f>cpi!$I$2</f>
        <v>240.85300000000001</v>
      </c>
      <c r="R168" s="36">
        <f t="shared" si="25"/>
        <v>1.0660891812218376</v>
      </c>
      <c r="S168" s="28" t="str">
        <f t="shared" si="21"/>
        <v/>
      </c>
      <c r="T168" s="37">
        <f t="shared" si="22"/>
        <v>149252485.37105727</v>
      </c>
      <c r="U168" s="37">
        <f t="shared" si="23"/>
        <v>188329456.59459901</v>
      </c>
      <c r="V168" s="37">
        <f t="shared" si="24"/>
        <v>395060429.08139974</v>
      </c>
    </row>
    <row r="169" spans="1:22">
      <c r="A169" s="23">
        <v>168</v>
      </c>
      <c r="B169" s="3" t="s">
        <v>273</v>
      </c>
      <c r="C169" s="28">
        <v>29</v>
      </c>
      <c r="D169" s="29">
        <v>1</v>
      </c>
      <c r="E169" s="28">
        <v>2016</v>
      </c>
      <c r="F169" s="31">
        <f>DATE(E169,D169,C169)</f>
        <v>42398</v>
      </c>
      <c r="G169" s="24" t="s">
        <v>274</v>
      </c>
      <c r="H169" s="2">
        <v>140000000</v>
      </c>
      <c r="I169" s="2">
        <v>143528619</v>
      </c>
      <c r="J169" s="2">
        <v>518628619</v>
      </c>
      <c r="K169" s="28" t="str">
        <f t="shared" si="18"/>
        <v/>
      </c>
      <c r="L169" s="28" t="str">
        <f t="shared" si="19"/>
        <v/>
      </c>
      <c r="M169" s="28" t="s">
        <v>274</v>
      </c>
      <c r="N169" s="28" t="str">
        <f t="shared" si="20"/>
        <v/>
      </c>
      <c r="O169" s="28" t="str">
        <f>IF(N169=1,M169&amp;" ("&amp;E169&amp;")",M169)</f>
        <v>Kung Fu Panda 3</v>
      </c>
      <c r="P169" s="36">
        <f>INDEX(cpi!$A$1:$M$105,MATCH('Inflation adjust calc'!$E169,cpi!$A:$A,0),MATCH('Inflation adjust calc'!$D169,cpi!$1:$1,0))</f>
        <v>236.916</v>
      </c>
      <c r="Q169" s="36">
        <f>cpi!$I$2</f>
        <v>240.85300000000001</v>
      </c>
      <c r="R169" s="36">
        <f t="shared" si="25"/>
        <v>1.0166177041651894</v>
      </c>
      <c r="S169" s="28" t="str">
        <f t="shared" si="21"/>
        <v/>
      </c>
      <c r="T169" s="37">
        <f t="shared" si="22"/>
        <v>142326478.58312652</v>
      </c>
      <c r="U169" s="37">
        <f t="shared" si="23"/>
        <v>145913735.12978017</v>
      </c>
      <c r="V169" s="37">
        <f t="shared" si="24"/>
        <v>527247035.96214271</v>
      </c>
    </row>
    <row r="170" spans="1:22">
      <c r="A170" s="23">
        <v>169</v>
      </c>
      <c r="B170" s="3">
        <v>36075</v>
      </c>
      <c r="C170" s="28">
        <v>10</v>
      </c>
      <c r="D170" s="29">
        <v>7</v>
      </c>
      <c r="E170" s="28">
        <v>1998</v>
      </c>
      <c r="F170" s="31">
        <f>DATE(E170,D170,C170)</f>
        <v>35986</v>
      </c>
      <c r="G170" s="24" t="s">
        <v>275</v>
      </c>
      <c r="H170" s="2">
        <v>140000000</v>
      </c>
      <c r="I170" s="2">
        <v>130444603</v>
      </c>
      <c r="J170" s="2">
        <v>285400000</v>
      </c>
      <c r="K170" s="28" t="str">
        <f t="shared" si="18"/>
        <v/>
      </c>
      <c r="L170" s="28" t="str">
        <f t="shared" si="19"/>
        <v/>
      </c>
      <c r="M170" s="28" t="s">
        <v>275</v>
      </c>
      <c r="N170" s="28" t="str">
        <f t="shared" si="20"/>
        <v/>
      </c>
      <c r="O170" s="28" t="str">
        <f>IF(N170=1,M170&amp;" ("&amp;E170&amp;")",M170)</f>
        <v>Lethal Weapon 4</v>
      </c>
      <c r="P170" s="36">
        <f>INDEX(cpi!$A$1:$M$105,MATCH('Inflation adjust calc'!$E170,cpi!$A:$A,0),MATCH('Inflation adjust calc'!$D170,cpi!$1:$1,0))</f>
        <v>163.19999999999999</v>
      </c>
      <c r="Q170" s="36">
        <f>cpi!$I$2</f>
        <v>240.85300000000001</v>
      </c>
      <c r="R170" s="36">
        <f t="shared" si="25"/>
        <v>1.4758149509803924</v>
      </c>
      <c r="S170" s="28" t="str">
        <f t="shared" si="21"/>
        <v/>
      </c>
      <c r="T170" s="37">
        <f t="shared" si="22"/>
        <v>206614093.13725492</v>
      </c>
      <c r="U170" s="37">
        <f t="shared" si="23"/>
        <v>192512095.38210174</v>
      </c>
      <c r="V170" s="37">
        <f t="shared" si="24"/>
        <v>421197587.00980401</v>
      </c>
    </row>
    <row r="171" spans="1:22">
      <c r="A171" s="23">
        <v>170</v>
      </c>
      <c r="B171" s="3" t="s">
        <v>276</v>
      </c>
      <c r="C171" s="28">
        <v>27</v>
      </c>
      <c r="D171" s="29">
        <v>3</v>
      </c>
      <c r="E171" s="28">
        <v>2013</v>
      </c>
      <c r="F171" s="31">
        <f>DATE(E171,D171,C171)</f>
        <v>41360</v>
      </c>
      <c r="G171" s="24" t="s">
        <v>277</v>
      </c>
      <c r="H171" s="2">
        <v>140000000</v>
      </c>
      <c r="I171" s="2">
        <v>122523060</v>
      </c>
      <c r="J171" s="2">
        <v>375740705</v>
      </c>
      <c r="K171" s="28" t="str">
        <f t="shared" si="18"/>
        <v/>
      </c>
      <c r="L171" s="28" t="str">
        <f t="shared" si="19"/>
        <v/>
      </c>
      <c r="M171" s="28" t="s">
        <v>277</v>
      </c>
      <c r="N171" s="28" t="str">
        <f t="shared" si="20"/>
        <v/>
      </c>
      <c r="O171" s="28" t="str">
        <f>IF(N171=1,M171&amp;" ("&amp;E171&amp;")",M171)</f>
        <v>G.I. Joe: Retaliation</v>
      </c>
      <c r="P171" s="36">
        <f>INDEX(cpi!$A$1:$M$105,MATCH('Inflation adjust calc'!$E171,cpi!$A:$A,0),MATCH('Inflation adjust calc'!$D171,cpi!$1:$1,0))</f>
        <v>232.773</v>
      </c>
      <c r="Q171" s="36">
        <f>cpi!$I$2</f>
        <v>240.85300000000001</v>
      </c>
      <c r="R171" s="36">
        <f t="shared" si="25"/>
        <v>1.0347119296481981</v>
      </c>
      <c r="S171" s="28" t="str">
        <f t="shared" si="21"/>
        <v/>
      </c>
      <c r="T171" s="37">
        <f t="shared" si="22"/>
        <v>144859670.15074775</v>
      </c>
      <c r="U171" s="37">
        <f t="shared" si="23"/>
        <v>126776071.83900195</v>
      </c>
      <c r="V171" s="37">
        <f t="shared" si="24"/>
        <v>388783389.91792434</v>
      </c>
    </row>
    <row r="172" spans="1:22">
      <c r="A172" s="23">
        <v>171</v>
      </c>
      <c r="B172" s="3">
        <v>37753</v>
      </c>
      <c r="C172" s="28">
        <v>5</v>
      </c>
      <c r="D172" s="29">
        <v>12</v>
      </c>
      <c r="E172" s="28">
        <v>2003</v>
      </c>
      <c r="F172" s="31">
        <f>DATE(E172,D172,C172)</f>
        <v>37960</v>
      </c>
      <c r="G172" s="24" t="s">
        <v>278</v>
      </c>
      <c r="H172" s="2">
        <v>140000000</v>
      </c>
      <c r="I172" s="2">
        <v>111110575</v>
      </c>
      <c r="J172" s="2">
        <v>456810575</v>
      </c>
      <c r="K172" s="28" t="str">
        <f t="shared" si="18"/>
        <v/>
      </c>
      <c r="L172" s="28" t="str">
        <f t="shared" si="19"/>
        <v/>
      </c>
      <c r="M172" s="28" t="s">
        <v>278</v>
      </c>
      <c r="N172" s="28" t="str">
        <f t="shared" si="20"/>
        <v/>
      </c>
      <c r="O172" s="28" t="str">
        <f>IF(N172=1,M172&amp;" ("&amp;E172&amp;")",M172)</f>
        <v>The Last Samurai</v>
      </c>
      <c r="P172" s="36">
        <f>INDEX(cpi!$A$1:$M$105,MATCH('Inflation adjust calc'!$E172,cpi!$A:$A,0),MATCH('Inflation adjust calc'!$D172,cpi!$1:$1,0))</f>
        <v>184.3</v>
      </c>
      <c r="Q172" s="36">
        <f>cpi!$I$2</f>
        <v>240.85300000000001</v>
      </c>
      <c r="R172" s="36">
        <f t="shared" si="25"/>
        <v>1.3068529571351057</v>
      </c>
      <c r="S172" s="28" t="str">
        <f t="shared" si="21"/>
        <v/>
      </c>
      <c r="T172" s="37">
        <f t="shared" si="22"/>
        <v>182959413.99891481</v>
      </c>
      <c r="U172" s="37">
        <f t="shared" si="23"/>
        <v>145205183.50773194</v>
      </c>
      <c r="V172" s="37">
        <f t="shared" si="24"/>
        <v>596984250.78933799</v>
      </c>
    </row>
    <row r="173" spans="1:22">
      <c r="A173" s="23">
        <v>172</v>
      </c>
      <c r="B173" s="3" t="s">
        <v>279</v>
      </c>
      <c r="C173" s="28">
        <v>21</v>
      </c>
      <c r="D173" s="29">
        <v>12</v>
      </c>
      <c r="E173" s="28">
        <v>2005</v>
      </c>
      <c r="F173" s="31">
        <f>DATE(E173,D173,C173)</f>
        <v>38707</v>
      </c>
      <c r="G173" s="24" t="s">
        <v>280</v>
      </c>
      <c r="H173" s="2">
        <v>140000000</v>
      </c>
      <c r="I173" s="2">
        <v>110550000</v>
      </c>
      <c r="J173" s="2">
        <v>203018919</v>
      </c>
      <c r="K173" s="28" t="str">
        <f t="shared" si="18"/>
        <v/>
      </c>
      <c r="L173" s="28" t="str">
        <f t="shared" si="19"/>
        <v/>
      </c>
      <c r="M173" s="28" t="s">
        <v>280</v>
      </c>
      <c r="N173" s="28" t="str">
        <f t="shared" si="20"/>
        <v/>
      </c>
      <c r="O173" s="28" t="str">
        <f>IF(N173=1,M173&amp;" ("&amp;E173&amp;")",M173)</f>
        <v>Fun With Dick And Jane</v>
      </c>
      <c r="P173" s="36">
        <f>INDEX(cpi!$A$1:$M$105,MATCH('Inflation adjust calc'!$E173,cpi!$A:$A,0),MATCH('Inflation adjust calc'!$D173,cpi!$1:$1,0))</f>
        <v>196.8</v>
      </c>
      <c r="Q173" s="36">
        <f>cpi!$I$2</f>
        <v>240.85300000000001</v>
      </c>
      <c r="R173" s="36">
        <f t="shared" si="25"/>
        <v>1.2238465447154472</v>
      </c>
      <c r="S173" s="28" t="str">
        <f t="shared" si="21"/>
        <v/>
      </c>
      <c r="T173" s="37">
        <f t="shared" si="22"/>
        <v>171338516.26016259</v>
      </c>
      <c r="U173" s="37">
        <f t="shared" si="23"/>
        <v>135296235.5182927</v>
      </c>
      <c r="V173" s="37">
        <f t="shared" si="24"/>
        <v>248464002.53001526</v>
      </c>
    </row>
    <row r="174" spans="1:22">
      <c r="A174" s="23">
        <v>173</v>
      </c>
      <c r="B174" s="3">
        <v>41985</v>
      </c>
      <c r="C174" s="28">
        <v>12</v>
      </c>
      <c r="D174" s="29">
        <v>12</v>
      </c>
      <c r="E174" s="28">
        <v>2014</v>
      </c>
      <c r="F174" s="31">
        <f>DATE(E174,D174,C174)</f>
        <v>41985</v>
      </c>
      <c r="G174" s="24" t="s">
        <v>281</v>
      </c>
      <c r="H174" s="2">
        <v>140000000</v>
      </c>
      <c r="I174" s="2">
        <v>65014513</v>
      </c>
      <c r="J174" s="2">
        <v>268314513</v>
      </c>
      <c r="K174" s="28" t="str">
        <f t="shared" si="18"/>
        <v/>
      </c>
      <c r="L174" s="28" t="str">
        <f t="shared" si="19"/>
        <v/>
      </c>
      <c r="M174" s="28" t="s">
        <v>281</v>
      </c>
      <c r="N174" s="28" t="str">
        <f t="shared" si="20"/>
        <v/>
      </c>
      <c r="O174" s="28" t="str">
        <f>IF(N174=1,M174&amp;" ("&amp;E174&amp;")",M174)</f>
        <v>Exodus: Gods and Kings</v>
      </c>
      <c r="P174" s="36">
        <f>INDEX(cpi!$A$1:$M$105,MATCH('Inflation adjust calc'!$E174,cpi!$A:$A,0),MATCH('Inflation adjust calc'!$D174,cpi!$1:$1,0))</f>
        <v>234.81200000000001</v>
      </c>
      <c r="Q174" s="36">
        <f>cpi!$I$2</f>
        <v>240.85300000000001</v>
      </c>
      <c r="R174" s="36">
        <f t="shared" si="25"/>
        <v>1.0257269645503637</v>
      </c>
      <c r="S174" s="28" t="str">
        <f t="shared" si="21"/>
        <v/>
      </c>
      <c r="T174" s="37">
        <f t="shared" si="22"/>
        <v>143601775.03705093</v>
      </c>
      <c r="U174" s="37">
        <f t="shared" si="23"/>
        <v>66687139.071210161</v>
      </c>
      <c r="V174" s="37">
        <f t="shared" si="24"/>
        <v>275217430.96429908</v>
      </c>
    </row>
    <row r="175" spans="1:22">
      <c r="A175" s="23">
        <v>174</v>
      </c>
      <c r="B175" s="3">
        <v>42376</v>
      </c>
      <c r="C175" s="28">
        <v>1</v>
      </c>
      <c r="D175" s="29">
        <v>7</v>
      </c>
      <c r="E175" s="28">
        <v>2016</v>
      </c>
      <c r="F175" s="31">
        <f>DATE(E175,D175,C175)</f>
        <v>42552</v>
      </c>
      <c r="G175" s="24" t="s">
        <v>282</v>
      </c>
      <c r="H175" s="2">
        <v>140000000</v>
      </c>
      <c r="I175" s="2">
        <v>55472665</v>
      </c>
      <c r="J175" s="2">
        <v>147622665</v>
      </c>
      <c r="K175" s="28" t="str">
        <f t="shared" si="18"/>
        <v/>
      </c>
      <c r="L175" s="28" t="str">
        <f t="shared" si="19"/>
        <v/>
      </c>
      <c r="M175" s="28" t="s">
        <v>282</v>
      </c>
      <c r="N175" s="28" t="str">
        <f t="shared" si="20"/>
        <v/>
      </c>
      <c r="O175" s="28" t="str">
        <f>IF(N175=1,M175&amp;" ("&amp;E175&amp;")",M175)</f>
        <v>The BFG</v>
      </c>
      <c r="P175" s="36">
        <f>INDEX(cpi!$A$1:$M$105,MATCH('Inflation adjust calc'!$E175,cpi!$A:$A,0),MATCH('Inflation adjust calc'!$D175,cpi!$1:$1,0))</f>
        <v>240.64699999999999</v>
      </c>
      <c r="Q175" s="36">
        <f>cpi!$I$2</f>
        <v>240.85300000000001</v>
      </c>
      <c r="R175" s="36">
        <f t="shared" si="25"/>
        <v>1.0008560256309034</v>
      </c>
      <c r="S175" s="28" t="str">
        <f t="shared" si="21"/>
        <v/>
      </c>
      <c r="T175" s="37">
        <f t="shared" si="22"/>
        <v>140119843.58832648</v>
      </c>
      <c r="U175" s="37">
        <f t="shared" si="23"/>
        <v>55520151.023054518</v>
      </c>
      <c r="V175" s="37">
        <f t="shared" si="24"/>
        <v>147749033.78494227</v>
      </c>
    </row>
    <row r="176" spans="1:22">
      <c r="A176" s="23">
        <v>175</v>
      </c>
      <c r="B176" s="3" t="s">
        <v>283</v>
      </c>
      <c r="C176" s="28">
        <v>26</v>
      </c>
      <c r="D176" s="29">
        <v>2</v>
      </c>
      <c r="E176" s="28">
        <v>2016</v>
      </c>
      <c r="F176" s="31">
        <f>DATE(E176,D176,C176)</f>
        <v>42426</v>
      </c>
      <c r="G176" s="24" t="s">
        <v>284</v>
      </c>
      <c r="H176" s="2">
        <v>140000000</v>
      </c>
      <c r="I176" s="2">
        <v>31153464</v>
      </c>
      <c r="J176" s="2">
        <v>133553464</v>
      </c>
      <c r="K176" s="28" t="str">
        <f t="shared" si="18"/>
        <v/>
      </c>
      <c r="L176" s="28" t="str">
        <f t="shared" si="19"/>
        <v/>
      </c>
      <c r="M176" s="28" t="s">
        <v>284</v>
      </c>
      <c r="N176" s="28" t="str">
        <f t="shared" si="20"/>
        <v/>
      </c>
      <c r="O176" s="28" t="str">
        <f>IF(N176=1,M176&amp;" ("&amp;E176&amp;")",M176)</f>
        <v>Gods of Egypt</v>
      </c>
      <c r="P176" s="36">
        <f>INDEX(cpi!$A$1:$M$105,MATCH('Inflation adjust calc'!$E176,cpi!$A:$A,0),MATCH('Inflation adjust calc'!$D176,cpi!$1:$1,0))</f>
        <v>237.11099999999999</v>
      </c>
      <c r="Q176" s="36">
        <f>cpi!$I$2</f>
        <v>240.85300000000001</v>
      </c>
      <c r="R176" s="36">
        <f t="shared" si="25"/>
        <v>1.0157816381357256</v>
      </c>
      <c r="S176" s="28" t="str">
        <f t="shared" si="21"/>
        <v/>
      </c>
      <c r="T176" s="37">
        <f t="shared" si="22"/>
        <v>142209429.3390016</v>
      </c>
      <c r="U176" s="37">
        <f t="shared" si="23"/>
        <v>31645116.695522357</v>
      </c>
      <c r="V176" s="37">
        <f t="shared" si="24"/>
        <v>135661156.44062066</v>
      </c>
    </row>
    <row r="177" spans="1:22">
      <c r="A177" s="23">
        <v>176</v>
      </c>
      <c r="B177" s="3">
        <v>37320</v>
      </c>
      <c r="C177" s="28">
        <v>3</v>
      </c>
      <c r="D177" s="29">
        <v>5</v>
      </c>
      <c r="E177" s="28">
        <v>2002</v>
      </c>
      <c r="F177" s="31">
        <f>DATE(E177,D177,C177)</f>
        <v>37379</v>
      </c>
      <c r="G177" s="24" t="s">
        <v>285</v>
      </c>
      <c r="H177" s="2">
        <v>139000000</v>
      </c>
      <c r="I177" s="2">
        <v>403706375</v>
      </c>
      <c r="J177" s="2">
        <v>821706375</v>
      </c>
      <c r="K177" s="28" t="str">
        <f t="shared" si="18"/>
        <v/>
      </c>
      <c r="L177" s="28" t="str">
        <f t="shared" si="19"/>
        <v/>
      </c>
      <c r="M177" s="28" t="s">
        <v>285</v>
      </c>
      <c r="N177" s="28" t="str">
        <f t="shared" si="20"/>
        <v/>
      </c>
      <c r="O177" s="28" t="str">
        <f>IF(N177=1,M177&amp;" ("&amp;E177&amp;")",M177)</f>
        <v>Spider-Man</v>
      </c>
      <c r="P177" s="36">
        <f>INDEX(cpi!$A$1:$M$105,MATCH('Inflation adjust calc'!$E177,cpi!$A:$A,0),MATCH('Inflation adjust calc'!$D177,cpi!$1:$1,0))</f>
        <v>179.8</v>
      </c>
      <c r="Q177" s="36">
        <f>cpi!$I$2</f>
        <v>240.85300000000001</v>
      </c>
      <c r="R177" s="36">
        <f t="shared" si="25"/>
        <v>1.3395606229143493</v>
      </c>
      <c r="S177" s="28" t="str">
        <f t="shared" si="21"/>
        <v/>
      </c>
      <c r="T177" s="37">
        <f t="shared" si="22"/>
        <v>186198926.58509454</v>
      </c>
      <c r="U177" s="37">
        <f t="shared" si="23"/>
        <v>540789163.16949391</v>
      </c>
      <c r="V177" s="37">
        <f t="shared" si="24"/>
        <v>1100725503.5476918</v>
      </c>
    </row>
    <row r="178" spans="1:22">
      <c r="A178" s="23">
        <v>177</v>
      </c>
      <c r="B178" s="3">
        <v>39967</v>
      </c>
      <c r="C178" s="28">
        <v>6</v>
      </c>
      <c r="D178" s="29">
        <v>3</v>
      </c>
      <c r="E178" s="28">
        <v>2009</v>
      </c>
      <c r="F178" s="31">
        <f>DATE(E178,D178,C178)</f>
        <v>39878</v>
      </c>
      <c r="G178" s="24" t="s">
        <v>286</v>
      </c>
      <c r="H178" s="2">
        <v>138000000</v>
      </c>
      <c r="I178" s="2">
        <v>107509799</v>
      </c>
      <c r="J178" s="2">
        <v>184068357</v>
      </c>
      <c r="K178" s="28" t="str">
        <f t="shared" si="18"/>
        <v/>
      </c>
      <c r="L178" s="28" t="str">
        <f t="shared" si="19"/>
        <v/>
      </c>
      <c r="M178" s="28" t="s">
        <v>286</v>
      </c>
      <c r="N178" s="28" t="str">
        <f t="shared" si="20"/>
        <v/>
      </c>
      <c r="O178" s="28" t="str">
        <f>IF(N178=1,M178&amp;" ("&amp;E178&amp;")",M178)</f>
        <v>Watchmen</v>
      </c>
      <c r="P178" s="36">
        <f>INDEX(cpi!$A$1:$M$105,MATCH('Inflation adjust calc'!$E178,cpi!$A:$A,0),MATCH('Inflation adjust calc'!$D178,cpi!$1:$1,0))</f>
        <v>212.709</v>
      </c>
      <c r="Q178" s="36">
        <f>cpi!$I$2</f>
        <v>240.85300000000001</v>
      </c>
      <c r="R178" s="36">
        <f t="shared" si="25"/>
        <v>1.1323122199812889</v>
      </c>
      <c r="S178" s="28" t="str">
        <f t="shared" si="21"/>
        <v/>
      </c>
      <c r="T178" s="37">
        <f t="shared" si="22"/>
        <v>156259086.35741788</v>
      </c>
      <c r="U178" s="37">
        <f t="shared" si="23"/>
        <v>121734659.17543216</v>
      </c>
      <c r="V178" s="37">
        <f t="shared" si="24"/>
        <v>208422849.94297844</v>
      </c>
    </row>
    <row r="179" spans="1:22">
      <c r="A179" s="23">
        <v>178</v>
      </c>
      <c r="B179" s="3" t="s">
        <v>287</v>
      </c>
      <c r="C179" s="28">
        <v>29</v>
      </c>
      <c r="D179" s="29">
        <v>7</v>
      </c>
      <c r="E179" s="28">
        <v>2005</v>
      </c>
      <c r="F179" s="31">
        <f>DATE(E179,D179,C179)</f>
        <v>38562</v>
      </c>
      <c r="G179" s="24" t="s">
        <v>288</v>
      </c>
      <c r="H179" s="2">
        <v>138000000</v>
      </c>
      <c r="I179" s="2">
        <v>32116746</v>
      </c>
      <c r="J179" s="2">
        <v>76416746</v>
      </c>
      <c r="K179" s="28" t="str">
        <f t="shared" si="18"/>
        <v/>
      </c>
      <c r="L179" s="28" t="str">
        <f t="shared" si="19"/>
        <v/>
      </c>
      <c r="M179" s="28" t="s">
        <v>288</v>
      </c>
      <c r="N179" s="28" t="str">
        <f t="shared" si="20"/>
        <v/>
      </c>
      <c r="O179" s="28" t="str">
        <f>IF(N179=1,M179&amp;" ("&amp;E179&amp;")",M179)</f>
        <v>Stealth</v>
      </c>
      <c r="P179" s="36">
        <f>INDEX(cpi!$A$1:$M$105,MATCH('Inflation adjust calc'!$E179,cpi!$A:$A,0),MATCH('Inflation adjust calc'!$D179,cpi!$1:$1,0))</f>
        <v>195.4</v>
      </c>
      <c r="Q179" s="36">
        <f>cpi!$I$2</f>
        <v>240.85300000000001</v>
      </c>
      <c r="R179" s="36">
        <f t="shared" si="25"/>
        <v>1.2326151484135108</v>
      </c>
      <c r="S179" s="28" t="str">
        <f t="shared" si="21"/>
        <v/>
      </c>
      <c r="T179" s="37">
        <f t="shared" si="22"/>
        <v>170100890.4810645</v>
      </c>
      <c r="U179" s="37">
        <f t="shared" si="23"/>
        <v>39587587.637349032</v>
      </c>
      <c r="V179" s="37">
        <f t="shared" si="24"/>
        <v>94192438.712067559</v>
      </c>
    </row>
    <row r="180" spans="1:22">
      <c r="A180" s="23">
        <v>179</v>
      </c>
      <c r="B180" s="3" t="s">
        <v>289</v>
      </c>
      <c r="C180" s="28">
        <v>13</v>
      </c>
      <c r="D180" s="29">
        <v>6</v>
      </c>
      <c r="E180" s="28">
        <v>2008</v>
      </c>
      <c r="F180" s="31">
        <f>DATE(E180,D180,C180)</f>
        <v>39612</v>
      </c>
      <c r="G180" s="24" t="s">
        <v>290</v>
      </c>
      <c r="H180" s="2">
        <v>137500000</v>
      </c>
      <c r="I180" s="2">
        <v>134806913</v>
      </c>
      <c r="J180" s="2">
        <v>263417913</v>
      </c>
      <c r="K180" s="28" t="str">
        <f t="shared" si="18"/>
        <v/>
      </c>
      <c r="L180" s="28" t="str">
        <f t="shared" si="19"/>
        <v/>
      </c>
      <c r="M180" s="28" t="s">
        <v>290</v>
      </c>
      <c r="N180" s="28" t="str">
        <f t="shared" si="20"/>
        <v/>
      </c>
      <c r="O180" s="28" t="str">
        <f>IF(N180=1,M180&amp;" ("&amp;E180&amp;")",M180)</f>
        <v>The Incredible Hulk</v>
      </c>
      <c r="P180" s="36">
        <f>INDEX(cpi!$A$1:$M$105,MATCH('Inflation adjust calc'!$E180,cpi!$A:$A,0),MATCH('Inflation adjust calc'!$D180,cpi!$1:$1,0))</f>
        <v>218.815</v>
      </c>
      <c r="Q180" s="36">
        <f>cpi!$I$2</f>
        <v>240.85300000000001</v>
      </c>
      <c r="R180" s="36">
        <f t="shared" si="25"/>
        <v>1.1007152160500879</v>
      </c>
      <c r="S180" s="28" t="str">
        <f t="shared" si="21"/>
        <v/>
      </c>
      <c r="T180" s="37">
        <f t="shared" si="22"/>
        <v>151348342.2068871</v>
      </c>
      <c r="U180" s="37">
        <f t="shared" si="23"/>
        <v>148384020.36784041</v>
      </c>
      <c r="V180" s="37">
        <f t="shared" si="24"/>
        <v>289948105.01925826</v>
      </c>
    </row>
    <row r="181" spans="1:22">
      <c r="A181" s="23">
        <v>180</v>
      </c>
      <c r="B181" s="3" t="s">
        <v>291</v>
      </c>
      <c r="C181" s="28">
        <v>20</v>
      </c>
      <c r="D181" s="29">
        <v>6</v>
      </c>
      <c r="E181" s="28">
        <v>2003</v>
      </c>
      <c r="F181" s="31">
        <f>DATE(E181,D181,C181)</f>
        <v>37792</v>
      </c>
      <c r="G181" s="24" t="s">
        <v>292</v>
      </c>
      <c r="H181" s="2">
        <v>137000000</v>
      </c>
      <c r="I181" s="2">
        <v>132177234</v>
      </c>
      <c r="J181" s="2">
        <v>245229234</v>
      </c>
      <c r="K181" s="28" t="str">
        <f t="shared" si="18"/>
        <v/>
      </c>
      <c r="L181" s="28" t="str">
        <f t="shared" si="19"/>
        <v/>
      </c>
      <c r="M181" s="28" t="s">
        <v>292</v>
      </c>
      <c r="N181" s="28" t="str">
        <f t="shared" si="20"/>
        <v/>
      </c>
      <c r="O181" s="28" t="str">
        <f>IF(N181=1,M181&amp;" ("&amp;E181&amp;")",M181)</f>
        <v>Hulk</v>
      </c>
      <c r="P181" s="36">
        <f>INDEX(cpi!$A$1:$M$105,MATCH('Inflation adjust calc'!$E181,cpi!$A:$A,0),MATCH('Inflation adjust calc'!$D181,cpi!$1:$1,0))</f>
        <v>183.7</v>
      </c>
      <c r="Q181" s="36">
        <f>cpi!$I$2</f>
        <v>240.85300000000001</v>
      </c>
      <c r="R181" s="36">
        <f t="shared" si="25"/>
        <v>1.3111213935764836</v>
      </c>
      <c r="S181" s="28" t="str">
        <f t="shared" si="21"/>
        <v/>
      </c>
      <c r="T181" s="37">
        <f t="shared" si="22"/>
        <v>179623630.91997826</v>
      </c>
      <c r="U181" s="37">
        <f t="shared" si="23"/>
        <v>173300399.24116498</v>
      </c>
      <c r="V181" s="37">
        <f t="shared" si="24"/>
        <v>321525295.02777362</v>
      </c>
    </row>
    <row r="182" spans="1:22">
      <c r="A182" s="23">
        <v>181</v>
      </c>
      <c r="B182" s="3">
        <v>37202</v>
      </c>
      <c r="C182" s="28">
        <v>11</v>
      </c>
      <c r="D182" s="29">
        <v>7</v>
      </c>
      <c r="E182" s="28">
        <v>2001</v>
      </c>
      <c r="F182" s="31">
        <f>DATE(E182,D182,C182)</f>
        <v>37083</v>
      </c>
      <c r="G182" s="24" t="s">
        <v>293</v>
      </c>
      <c r="H182" s="2">
        <v>137000000</v>
      </c>
      <c r="I182" s="2">
        <v>32131830</v>
      </c>
      <c r="J182" s="2">
        <v>85131830</v>
      </c>
      <c r="K182" s="28" t="str">
        <f t="shared" si="18"/>
        <v/>
      </c>
      <c r="L182" s="28" t="str">
        <f t="shared" si="19"/>
        <v/>
      </c>
      <c r="M182" s="28" t="s">
        <v>293</v>
      </c>
      <c r="N182" s="28" t="str">
        <f t="shared" si="20"/>
        <v/>
      </c>
      <c r="O182" s="28" t="str">
        <f>IF(N182=1,M182&amp;" ("&amp;E182&amp;")",M182)</f>
        <v>Final Fantasy: The Spirits Within</v>
      </c>
      <c r="P182" s="36">
        <f>INDEX(cpi!$A$1:$M$105,MATCH('Inflation adjust calc'!$E182,cpi!$A:$A,0),MATCH('Inflation adjust calc'!$D182,cpi!$1:$1,0))</f>
        <v>177.5</v>
      </c>
      <c r="Q182" s="36">
        <f>cpi!$I$2</f>
        <v>240.85300000000001</v>
      </c>
      <c r="R182" s="36">
        <f t="shared" si="25"/>
        <v>1.3569183098591551</v>
      </c>
      <c r="S182" s="28" t="str">
        <f t="shared" si="21"/>
        <v/>
      </c>
      <c r="T182" s="37">
        <f t="shared" si="22"/>
        <v>185897808.45070425</v>
      </c>
      <c r="U182" s="37">
        <f t="shared" si="23"/>
        <v>43600268.456281692</v>
      </c>
      <c r="V182" s="37">
        <f t="shared" si="24"/>
        <v>115516938.87881692</v>
      </c>
    </row>
    <row r="183" spans="1:22">
      <c r="A183" s="23">
        <v>182</v>
      </c>
      <c r="B183" s="3" t="s">
        <v>294</v>
      </c>
      <c r="C183" s="28">
        <v>16</v>
      </c>
      <c r="D183" s="29">
        <v>11</v>
      </c>
      <c r="E183" s="28">
        <v>2012</v>
      </c>
      <c r="F183" s="31">
        <f>DATE(E183,D183,C183)</f>
        <v>41229</v>
      </c>
      <c r="G183" s="24" t="s">
        <v>295</v>
      </c>
      <c r="H183" s="2">
        <v>136200000</v>
      </c>
      <c r="I183" s="2">
        <v>292324737</v>
      </c>
      <c r="J183" s="2">
        <v>829724737</v>
      </c>
      <c r="K183" s="28" t="str">
        <f t="shared" si="18"/>
        <v/>
      </c>
      <c r="L183" s="28" t="str">
        <f t="shared" si="19"/>
        <v/>
      </c>
      <c r="M183" s="28" t="s">
        <v>295</v>
      </c>
      <c r="N183" s="28" t="str">
        <f t="shared" si="20"/>
        <v/>
      </c>
      <c r="O183" s="28" t="str">
        <f>IF(N183=1,M183&amp;" ("&amp;E183&amp;")",M183)</f>
        <v>The Twilight Saga: Breaking Dawn, Part 2</v>
      </c>
      <c r="P183" s="36">
        <f>INDEX(cpi!$A$1:$M$105,MATCH('Inflation adjust calc'!$E183,cpi!$A:$A,0),MATCH('Inflation adjust calc'!$D183,cpi!$1:$1,0))</f>
        <v>230.221</v>
      </c>
      <c r="Q183" s="36">
        <f>cpi!$I$2</f>
        <v>240.85300000000001</v>
      </c>
      <c r="R183" s="36">
        <f t="shared" si="25"/>
        <v>1.0461817123546506</v>
      </c>
      <c r="S183" s="28" t="str">
        <f t="shared" si="21"/>
        <v/>
      </c>
      <c r="T183" s="37">
        <f t="shared" si="22"/>
        <v>142489949.22270343</v>
      </c>
      <c r="U183" s="37">
        <f t="shared" si="23"/>
        <v>305824793.91828287</v>
      </c>
      <c r="V183" s="37">
        <f t="shared" si="24"/>
        <v>868042846.13767219</v>
      </c>
    </row>
    <row r="184" spans="1:22">
      <c r="A184" s="23">
        <v>183</v>
      </c>
      <c r="B184" s="3">
        <v>40918</v>
      </c>
      <c r="C184" s="28">
        <v>1</v>
      </c>
      <c r="D184" s="29">
        <v>10</v>
      </c>
      <c r="E184" s="28">
        <v>2012</v>
      </c>
      <c r="F184" s="31">
        <f>DATE(E184,D184,C184)</f>
        <v>41183</v>
      </c>
      <c r="G184" s="24" t="s">
        <v>296</v>
      </c>
      <c r="H184" s="2">
        <v>135000000</v>
      </c>
      <c r="I184" s="2">
        <v>187168425</v>
      </c>
      <c r="J184" s="2">
        <v>573068425</v>
      </c>
      <c r="K184" s="28" t="str">
        <f t="shared" si="18"/>
        <v/>
      </c>
      <c r="L184" s="28" t="str">
        <f t="shared" si="19"/>
        <v/>
      </c>
      <c r="M184" s="28" t="s">
        <v>296</v>
      </c>
      <c r="N184" s="28" t="str">
        <f t="shared" si="20"/>
        <v/>
      </c>
      <c r="O184" s="28" t="str">
        <f>IF(N184=1,M184&amp;" ("&amp;E184&amp;")",M184)</f>
        <v>The Croods</v>
      </c>
      <c r="P184" s="36">
        <f>INDEX(cpi!$A$1:$M$105,MATCH('Inflation adjust calc'!$E184,cpi!$A:$A,0),MATCH('Inflation adjust calc'!$D184,cpi!$1:$1,0))</f>
        <v>231.31700000000001</v>
      </c>
      <c r="Q184" s="36">
        <f>cpi!$I$2</f>
        <v>240.85300000000001</v>
      </c>
      <c r="R184" s="36">
        <f t="shared" si="25"/>
        <v>1.0412248127029142</v>
      </c>
      <c r="S184" s="28" t="str">
        <f t="shared" si="21"/>
        <v/>
      </c>
      <c r="T184" s="37">
        <f t="shared" si="22"/>
        <v>140565349.71489343</v>
      </c>
      <c r="U184" s="37">
        <f t="shared" si="23"/>
        <v>194884408.26452446</v>
      </c>
      <c r="V184" s="37">
        <f t="shared" si="24"/>
        <v>596693063.48657906</v>
      </c>
    </row>
    <row r="185" spans="1:22">
      <c r="A185" s="23">
        <v>184</v>
      </c>
      <c r="B185" s="3" t="s">
        <v>297</v>
      </c>
      <c r="C185" s="28">
        <v>25</v>
      </c>
      <c r="D185" s="29">
        <v>12</v>
      </c>
      <c r="E185" s="28">
        <v>2015</v>
      </c>
      <c r="F185" s="31">
        <f>DATE(E185,D185,C185)</f>
        <v>42363</v>
      </c>
      <c r="G185" s="24" t="s">
        <v>298</v>
      </c>
      <c r="H185" s="2">
        <v>135000000</v>
      </c>
      <c r="I185" s="2">
        <v>183637894</v>
      </c>
      <c r="J185" s="2">
        <v>532950503</v>
      </c>
      <c r="K185" s="28" t="str">
        <f t="shared" si="18"/>
        <v/>
      </c>
      <c r="L185" s="28" t="str">
        <f t="shared" si="19"/>
        <v/>
      </c>
      <c r="M185" s="28" t="s">
        <v>298</v>
      </c>
      <c r="N185" s="28" t="str">
        <f t="shared" si="20"/>
        <v/>
      </c>
      <c r="O185" s="28" t="str">
        <f>IF(N185=1,M185&amp;" ("&amp;E185&amp;")",M185)</f>
        <v>The Revenant</v>
      </c>
      <c r="P185" s="36">
        <f>INDEX(cpi!$A$1:$M$105,MATCH('Inflation adjust calc'!$E185,cpi!$A:$A,0),MATCH('Inflation adjust calc'!$D185,cpi!$1:$1,0))</f>
        <v>236.52500000000001</v>
      </c>
      <c r="Q185" s="36">
        <f>cpi!$I$2</f>
        <v>240.85300000000001</v>
      </c>
      <c r="R185" s="36">
        <f t="shared" si="25"/>
        <v>1.0182982771377234</v>
      </c>
      <c r="S185" s="28" t="str">
        <f t="shared" si="21"/>
        <v/>
      </c>
      <c r="T185" s="37">
        <f t="shared" si="22"/>
        <v>137470267.41359267</v>
      </c>
      <c r="U185" s="37">
        <f t="shared" si="23"/>
        <v>186998151.07739988</v>
      </c>
      <c r="V185" s="37">
        <f t="shared" si="24"/>
        <v>542702579.00458312</v>
      </c>
    </row>
    <row r="186" spans="1:22">
      <c r="A186" s="23">
        <v>185</v>
      </c>
      <c r="B186" s="3" t="s">
        <v>299</v>
      </c>
      <c r="C186" s="28">
        <v>19</v>
      </c>
      <c r="D186" s="29">
        <v>11</v>
      </c>
      <c r="E186" s="28">
        <v>1999</v>
      </c>
      <c r="F186" s="31">
        <f>DATE(E186,D186,C186)</f>
        <v>36483</v>
      </c>
      <c r="G186" s="24" t="s">
        <v>300</v>
      </c>
      <c r="H186" s="2">
        <v>135000000</v>
      </c>
      <c r="I186" s="2">
        <v>126930660</v>
      </c>
      <c r="J186" s="2">
        <v>361730660</v>
      </c>
      <c r="K186" s="28" t="str">
        <f t="shared" si="18"/>
        <v/>
      </c>
      <c r="L186" s="28" t="str">
        <f t="shared" si="19"/>
        <v/>
      </c>
      <c r="M186" s="28" t="s">
        <v>300</v>
      </c>
      <c r="N186" s="28" t="str">
        <f t="shared" si="20"/>
        <v/>
      </c>
      <c r="O186" s="28" t="str">
        <f>IF(N186=1,M186&amp;" ("&amp;E186&amp;")",M186)</f>
        <v>The World is Not Enough</v>
      </c>
      <c r="P186" s="36">
        <f>INDEX(cpi!$A$1:$M$105,MATCH('Inflation adjust calc'!$E186,cpi!$A:$A,0),MATCH('Inflation adjust calc'!$D186,cpi!$1:$1,0))</f>
        <v>168.3</v>
      </c>
      <c r="Q186" s="36">
        <f>cpi!$I$2</f>
        <v>240.85300000000001</v>
      </c>
      <c r="R186" s="36">
        <f t="shared" si="25"/>
        <v>1.4310932857991681</v>
      </c>
      <c r="S186" s="28" t="str">
        <f t="shared" si="21"/>
        <v/>
      </c>
      <c r="T186" s="37">
        <f t="shared" si="22"/>
        <v>193197593.58288768</v>
      </c>
      <c r="U186" s="37">
        <f t="shared" si="23"/>
        <v>181649615.28805703</v>
      </c>
      <c r="V186" s="37">
        <f t="shared" si="24"/>
        <v>517670318.79370171</v>
      </c>
    </row>
    <row r="187" spans="1:22">
      <c r="A187" s="23">
        <v>186</v>
      </c>
      <c r="B187" s="3">
        <v>40636</v>
      </c>
      <c r="C187" s="28">
        <v>4</v>
      </c>
      <c r="D187" s="29">
        <v>3</v>
      </c>
      <c r="E187" s="28">
        <v>2011</v>
      </c>
      <c r="F187" s="31">
        <f>DATE(E187,D187,C187)</f>
        <v>40606</v>
      </c>
      <c r="G187" s="24" t="s">
        <v>301</v>
      </c>
      <c r="H187" s="2">
        <v>135000000</v>
      </c>
      <c r="I187" s="2">
        <v>123257581</v>
      </c>
      <c r="J187" s="2">
        <v>245504574</v>
      </c>
      <c r="K187" s="28" t="str">
        <f t="shared" si="18"/>
        <v/>
      </c>
      <c r="L187" s="28" t="str">
        <f t="shared" si="19"/>
        <v/>
      </c>
      <c r="M187" s="28" t="s">
        <v>301</v>
      </c>
      <c r="N187" s="28" t="str">
        <f t="shared" si="20"/>
        <v/>
      </c>
      <c r="O187" s="28" t="str">
        <f>IF(N187=1,M187&amp;" ("&amp;E187&amp;")",M187)</f>
        <v>Rango</v>
      </c>
      <c r="P187" s="36">
        <f>INDEX(cpi!$A$1:$M$105,MATCH('Inflation adjust calc'!$E187,cpi!$A:$A,0),MATCH('Inflation adjust calc'!$D187,cpi!$1:$1,0))</f>
        <v>223.46700000000001</v>
      </c>
      <c r="Q187" s="36">
        <f>cpi!$I$2</f>
        <v>240.85300000000001</v>
      </c>
      <c r="R187" s="36">
        <f t="shared" si="25"/>
        <v>1.0778011965972605</v>
      </c>
      <c r="S187" s="28" t="str">
        <f t="shared" si="21"/>
        <v/>
      </c>
      <c r="T187" s="37">
        <f t="shared" si="22"/>
        <v>145503161.54063016</v>
      </c>
      <c r="U187" s="37">
        <f t="shared" si="23"/>
        <v>132847168.29148376</v>
      </c>
      <c r="V187" s="37">
        <f t="shared" si="24"/>
        <v>264605123.62730068</v>
      </c>
    </row>
    <row r="188" spans="1:22">
      <c r="A188" s="23">
        <v>187</v>
      </c>
      <c r="B188" s="3" t="s">
        <v>302</v>
      </c>
      <c r="C188" s="28">
        <v>14</v>
      </c>
      <c r="D188" s="29">
        <v>11</v>
      </c>
      <c r="E188" s="28">
        <v>2003</v>
      </c>
      <c r="F188" s="31">
        <f>DATE(E188,D188,C188)</f>
        <v>37939</v>
      </c>
      <c r="G188" s="24" t="s">
        <v>303</v>
      </c>
      <c r="H188" s="2">
        <v>135000000</v>
      </c>
      <c r="I188" s="2">
        <v>93926386</v>
      </c>
      <c r="J188" s="2">
        <v>212912137</v>
      </c>
      <c r="K188" s="28" t="str">
        <f t="shared" si="18"/>
        <v/>
      </c>
      <c r="L188" s="28" t="str">
        <f t="shared" si="19"/>
        <v/>
      </c>
      <c r="M188" s="28" t="s">
        <v>303</v>
      </c>
      <c r="N188" s="28" t="str">
        <f t="shared" si="20"/>
        <v/>
      </c>
      <c r="O188" s="28" t="str">
        <f>IF(N188=1,M188&amp;" ("&amp;E188&amp;")",M188)</f>
        <v>Master and Commander: The Far Side of the World</v>
      </c>
      <c r="P188" s="36">
        <f>INDEX(cpi!$A$1:$M$105,MATCH('Inflation adjust calc'!$E188,cpi!$A:$A,0),MATCH('Inflation adjust calc'!$D188,cpi!$1:$1,0))</f>
        <v>184.5</v>
      </c>
      <c r="Q188" s="36">
        <f>cpi!$I$2</f>
        <v>240.85300000000001</v>
      </c>
      <c r="R188" s="36">
        <f t="shared" si="25"/>
        <v>1.3054363143631438</v>
      </c>
      <c r="S188" s="28" t="str">
        <f t="shared" si="21"/>
        <v/>
      </c>
      <c r="T188" s="37">
        <f t="shared" si="22"/>
        <v>176233902.43902442</v>
      </c>
      <c r="U188" s="37">
        <f t="shared" si="23"/>
        <v>122614915.16128999</v>
      </c>
      <c r="V188" s="37">
        <f t="shared" si="24"/>
        <v>277943235.40846074</v>
      </c>
    </row>
    <row r="189" spans="1:22">
      <c r="A189" s="23">
        <v>188</v>
      </c>
      <c r="B189" s="3" t="s">
        <v>304</v>
      </c>
      <c r="C189" s="28">
        <v>17</v>
      </c>
      <c r="D189" s="29">
        <v>7</v>
      </c>
      <c r="E189" s="28">
        <v>2013</v>
      </c>
      <c r="F189" s="31">
        <f>DATE(E189,D189,C189)</f>
        <v>41472</v>
      </c>
      <c r="G189" s="24" t="s">
        <v>305</v>
      </c>
      <c r="H189" s="2">
        <v>135000000</v>
      </c>
      <c r="I189" s="2">
        <v>83028130</v>
      </c>
      <c r="J189" s="2">
        <v>286896578</v>
      </c>
      <c r="K189" s="28" t="str">
        <f t="shared" si="18"/>
        <v/>
      </c>
      <c r="L189" s="28" t="str">
        <f t="shared" si="19"/>
        <v/>
      </c>
      <c r="M189" s="28" t="s">
        <v>305</v>
      </c>
      <c r="N189" s="28" t="str">
        <f t="shared" si="20"/>
        <v/>
      </c>
      <c r="O189" s="28" t="str">
        <f>IF(N189=1,M189&amp;" ("&amp;E189&amp;")",M189)</f>
        <v>Turbo</v>
      </c>
      <c r="P189" s="36">
        <f>INDEX(cpi!$A$1:$M$105,MATCH('Inflation adjust calc'!$E189,cpi!$A:$A,0),MATCH('Inflation adjust calc'!$D189,cpi!$1:$1,0))</f>
        <v>233.596</v>
      </c>
      <c r="Q189" s="36">
        <f>cpi!$I$2</f>
        <v>240.85300000000001</v>
      </c>
      <c r="R189" s="36">
        <f t="shared" si="25"/>
        <v>1.0310664566174079</v>
      </c>
      <c r="S189" s="28" t="str">
        <f t="shared" si="21"/>
        <v/>
      </c>
      <c r="T189" s="37">
        <f t="shared" si="22"/>
        <v>139193971.64335006</v>
      </c>
      <c r="U189" s="37">
        <f t="shared" si="23"/>
        <v>85607519.798669502</v>
      </c>
      <c r="V189" s="37">
        <f t="shared" si="24"/>
        <v>295809438.09411979</v>
      </c>
    </row>
    <row r="190" spans="1:22">
      <c r="A190" s="23">
        <v>189</v>
      </c>
      <c r="B190" s="3">
        <v>42435</v>
      </c>
      <c r="C190" s="28">
        <v>3</v>
      </c>
      <c r="D190" s="29">
        <v>6</v>
      </c>
      <c r="E190" s="28">
        <v>2016</v>
      </c>
      <c r="F190" s="31">
        <f>DATE(E190,D190,C190)</f>
        <v>42524</v>
      </c>
      <c r="G190" s="24" t="s">
        <v>306</v>
      </c>
      <c r="H190" s="2">
        <v>135000000</v>
      </c>
      <c r="I190" s="2">
        <v>82051601</v>
      </c>
      <c r="J190" s="2">
        <v>244451601</v>
      </c>
      <c r="K190" s="28" t="str">
        <f t="shared" si="18"/>
        <v/>
      </c>
      <c r="L190" s="28" t="str">
        <f t="shared" si="19"/>
        <v/>
      </c>
      <c r="M190" s="28" t="s">
        <v>306</v>
      </c>
      <c r="N190" s="28" t="str">
        <f t="shared" si="20"/>
        <v/>
      </c>
      <c r="O190" s="28" t="str">
        <f>IF(N190=1,M190&amp;" ("&amp;E190&amp;")",M190)</f>
        <v>Teenage Mutant Ninja Turtles: Out of the Shadows</v>
      </c>
      <c r="P190" s="36">
        <f>INDEX(cpi!$A$1:$M$105,MATCH('Inflation adjust calc'!$E190,cpi!$A:$A,0),MATCH('Inflation adjust calc'!$D190,cpi!$1:$1,0))</f>
        <v>241.03800000000001</v>
      </c>
      <c r="Q190" s="36">
        <f>cpi!$I$2</f>
        <v>240.85300000000001</v>
      </c>
      <c r="R190" s="36">
        <f t="shared" si="25"/>
        <v>0.99923248616400728</v>
      </c>
      <c r="S190" s="28" t="str">
        <f t="shared" si="21"/>
        <v/>
      </c>
      <c r="T190" s="37">
        <f t="shared" si="22"/>
        <v>134896385.63214099</v>
      </c>
      <c r="U190" s="37">
        <f t="shared" si="23"/>
        <v>81988625.26096715</v>
      </c>
      <c r="V190" s="37">
        <f t="shared" si="24"/>
        <v>244263981.01400194</v>
      </c>
    </row>
    <row r="191" spans="1:22">
      <c r="A191" s="23">
        <v>190</v>
      </c>
      <c r="B191" s="3" t="s">
        <v>307</v>
      </c>
      <c r="C191" s="28">
        <v>18</v>
      </c>
      <c r="D191" s="29">
        <v>11</v>
      </c>
      <c r="E191" s="28">
        <v>2011</v>
      </c>
      <c r="F191" s="31">
        <f>DATE(E191,D191,C191)</f>
        <v>40865</v>
      </c>
      <c r="G191" s="24" t="s">
        <v>308</v>
      </c>
      <c r="H191" s="2">
        <v>135000000</v>
      </c>
      <c r="I191" s="2">
        <v>64006466</v>
      </c>
      <c r="J191" s="2">
        <v>157956466</v>
      </c>
      <c r="K191" s="28" t="str">
        <f t="shared" si="18"/>
        <v/>
      </c>
      <c r="L191" s="28" t="str">
        <f t="shared" si="19"/>
        <v/>
      </c>
      <c r="M191" s="28" t="s">
        <v>308</v>
      </c>
      <c r="N191" s="28" t="str">
        <f t="shared" si="20"/>
        <v/>
      </c>
      <c r="O191" s="28" t="str">
        <f>IF(N191=1,M191&amp;" ("&amp;E191&amp;")",M191)</f>
        <v>Happy Feet Two</v>
      </c>
      <c r="P191" s="36">
        <f>INDEX(cpi!$A$1:$M$105,MATCH('Inflation adjust calc'!$E191,cpi!$A:$A,0),MATCH('Inflation adjust calc'!$D191,cpi!$1:$1,0))</f>
        <v>226.23</v>
      </c>
      <c r="Q191" s="36">
        <f>cpi!$I$2</f>
        <v>240.85300000000001</v>
      </c>
      <c r="R191" s="36">
        <f t="shared" si="25"/>
        <v>1.0646377580338595</v>
      </c>
      <c r="S191" s="28" t="str">
        <f t="shared" si="21"/>
        <v/>
      </c>
      <c r="T191" s="37">
        <f t="shared" si="22"/>
        <v>143726097.33457103</v>
      </c>
      <c r="U191" s="37">
        <f t="shared" si="23"/>
        <v>68143700.461910456</v>
      </c>
      <c r="V191" s="37">
        <f t="shared" si="24"/>
        <v>168166417.82919157</v>
      </c>
    </row>
    <row r="192" spans="1:22">
      <c r="A192" s="23">
        <v>191</v>
      </c>
      <c r="B192" s="3" t="s">
        <v>309</v>
      </c>
      <c r="C192" s="28">
        <v>28</v>
      </c>
      <c r="D192" s="29">
        <v>7</v>
      </c>
      <c r="E192" s="28">
        <v>2006</v>
      </c>
      <c r="F192" s="31">
        <f>DATE(E192,D192,C192)</f>
        <v>38926</v>
      </c>
      <c r="G192" s="24" t="s">
        <v>310</v>
      </c>
      <c r="H192" s="2">
        <v>135000000</v>
      </c>
      <c r="I192" s="2">
        <v>63478838</v>
      </c>
      <c r="J192" s="2">
        <v>163818556</v>
      </c>
      <c r="K192" s="28" t="str">
        <f t="shared" si="18"/>
        <v/>
      </c>
      <c r="L192" s="28" t="str">
        <f t="shared" si="19"/>
        <v/>
      </c>
      <c r="M192" s="28" t="s">
        <v>310</v>
      </c>
      <c r="N192" s="28" t="str">
        <f t="shared" si="20"/>
        <v/>
      </c>
      <c r="O192" s="28" t="str">
        <f>IF(N192=1,M192&amp;" ("&amp;E192&amp;")",M192)</f>
        <v>Miami Vice</v>
      </c>
      <c r="P192" s="36">
        <f>INDEX(cpi!$A$1:$M$105,MATCH('Inflation adjust calc'!$E192,cpi!$A:$A,0),MATCH('Inflation adjust calc'!$D192,cpi!$1:$1,0))</f>
        <v>203.5</v>
      </c>
      <c r="Q192" s="36">
        <f>cpi!$I$2</f>
        <v>240.85300000000001</v>
      </c>
      <c r="R192" s="36">
        <f t="shared" si="25"/>
        <v>1.1835528255528256</v>
      </c>
      <c r="S192" s="28" t="str">
        <f t="shared" si="21"/>
        <v/>
      </c>
      <c r="T192" s="37">
        <f t="shared" si="22"/>
        <v>159779631.44963145</v>
      </c>
      <c r="U192" s="37">
        <f t="shared" si="23"/>
        <v>75130558.077710077</v>
      </c>
      <c r="V192" s="37">
        <f t="shared" si="24"/>
        <v>193887914.8317838</v>
      </c>
    </row>
    <row r="193" spans="1:22">
      <c r="A193" s="23">
        <v>192</v>
      </c>
      <c r="B193" s="3" t="s">
        <v>311</v>
      </c>
      <c r="C193" s="28">
        <v>29</v>
      </c>
      <c r="D193" s="29">
        <v>6</v>
      </c>
      <c r="E193" s="28">
        <v>2005</v>
      </c>
      <c r="F193" s="31">
        <f>DATE(E193,D193,C193)</f>
        <v>38532</v>
      </c>
      <c r="G193" s="24" t="s">
        <v>312</v>
      </c>
      <c r="H193" s="2">
        <v>132000000</v>
      </c>
      <c r="I193" s="2">
        <v>234280354</v>
      </c>
      <c r="J193" s="2">
        <v>606836535</v>
      </c>
      <c r="K193" s="28" t="str">
        <f t="shared" si="18"/>
        <v/>
      </c>
      <c r="L193" s="28" t="str">
        <f t="shared" si="19"/>
        <v/>
      </c>
      <c r="M193" s="28" t="s">
        <v>312</v>
      </c>
      <c r="N193" s="28" t="str">
        <f t="shared" si="20"/>
        <v/>
      </c>
      <c r="O193" s="28" t="str">
        <f>IF(N193=1,M193&amp;" ("&amp;E193&amp;")",M193)</f>
        <v>War of the Worlds</v>
      </c>
      <c r="P193" s="36">
        <f>INDEX(cpi!$A$1:$M$105,MATCH('Inflation adjust calc'!$E193,cpi!$A:$A,0),MATCH('Inflation adjust calc'!$D193,cpi!$1:$1,0))</f>
        <v>194.5</v>
      </c>
      <c r="Q193" s="36">
        <f>cpi!$I$2</f>
        <v>240.85300000000001</v>
      </c>
      <c r="R193" s="36">
        <f t="shared" si="25"/>
        <v>1.238318766066838</v>
      </c>
      <c r="S193" s="28" t="str">
        <f t="shared" si="21"/>
        <v/>
      </c>
      <c r="T193" s="37">
        <f t="shared" si="22"/>
        <v>163458077.12082261</v>
      </c>
      <c r="U193" s="37">
        <f t="shared" si="23"/>
        <v>290113758.87898201</v>
      </c>
      <c r="V193" s="37">
        <f t="shared" si="24"/>
        <v>751457069.22547555</v>
      </c>
    </row>
    <row r="194" spans="1:22">
      <c r="A194" s="23">
        <v>193</v>
      </c>
      <c r="B194" s="3" t="s">
        <v>313</v>
      </c>
      <c r="C194" s="28">
        <v>26</v>
      </c>
      <c r="D194" s="29">
        <v>11</v>
      </c>
      <c r="E194" s="28">
        <v>2014</v>
      </c>
      <c r="F194" s="31">
        <f>DATE(E194,D194,C194)</f>
        <v>41969</v>
      </c>
      <c r="G194" s="24" t="s">
        <v>314</v>
      </c>
      <c r="H194" s="2">
        <v>132000000</v>
      </c>
      <c r="I194" s="2">
        <v>83350911</v>
      </c>
      <c r="J194" s="2">
        <v>367650911</v>
      </c>
      <c r="K194" s="28" t="str">
        <f t="shared" si="18"/>
        <v/>
      </c>
      <c r="L194" s="28" t="str">
        <f t="shared" si="19"/>
        <v/>
      </c>
      <c r="M194" s="28" t="s">
        <v>314</v>
      </c>
      <c r="N194" s="28" t="str">
        <f t="shared" si="20"/>
        <v/>
      </c>
      <c r="O194" s="28" t="str">
        <f>IF(N194=1,M194&amp;" ("&amp;E194&amp;")",M194)</f>
        <v>Penguins of Madagascar</v>
      </c>
      <c r="P194" s="36">
        <f>INDEX(cpi!$A$1:$M$105,MATCH('Inflation adjust calc'!$E194,cpi!$A:$A,0),MATCH('Inflation adjust calc'!$D194,cpi!$1:$1,0))</f>
        <v>236.15100000000001</v>
      </c>
      <c r="Q194" s="36">
        <f>cpi!$I$2</f>
        <v>240.85300000000001</v>
      </c>
      <c r="R194" s="36">
        <f t="shared" si="25"/>
        <v>1.0199109891552438</v>
      </c>
      <c r="S194" s="28" t="str">
        <f t="shared" si="21"/>
        <v/>
      </c>
      <c r="T194" s="37">
        <f t="shared" si="22"/>
        <v>134628250.56849217</v>
      </c>
      <c r="U194" s="37">
        <f t="shared" si="23"/>
        <v>85010510.085000694</v>
      </c>
      <c r="V194" s="37">
        <f t="shared" si="24"/>
        <v>374971204.30183649</v>
      </c>
    </row>
    <row r="195" spans="1:22">
      <c r="A195" s="23">
        <v>194</v>
      </c>
      <c r="B195" s="3" t="s">
        <v>37</v>
      </c>
      <c r="C195" s="28">
        <v>22</v>
      </c>
      <c r="D195" s="29">
        <v>11</v>
      </c>
      <c r="E195" s="28">
        <v>2013</v>
      </c>
      <c r="F195" s="31">
        <f>DATE(E195,D195,C195)</f>
        <v>41600</v>
      </c>
      <c r="G195" s="24" t="s">
        <v>315</v>
      </c>
      <c r="H195" s="2">
        <v>130000000</v>
      </c>
      <c r="I195" s="2">
        <v>424668047</v>
      </c>
      <c r="J195" s="2">
        <v>864868047</v>
      </c>
      <c r="K195" s="28" t="str">
        <f t="shared" ref="K195:K258" si="26">IF(J195=0,1,"")</f>
        <v/>
      </c>
      <c r="L195" s="28" t="str">
        <f t="shared" ref="L195:L258" si="27">IF(E195&gt;2016,1,"")</f>
        <v/>
      </c>
      <c r="M195" s="28" t="s">
        <v>315</v>
      </c>
      <c r="N195" s="28" t="str">
        <f t="shared" ref="N195:N258" si="28">IF(COUNTIF($M$2:$M$5233,M195)&gt;1,1,"")</f>
        <v/>
      </c>
      <c r="O195" s="28" t="str">
        <f>IF(N195=1,M195&amp;" ("&amp;E195&amp;")",M195)</f>
        <v>The Hunger Games: Catching Fire</v>
      </c>
      <c r="P195" s="36">
        <f>INDEX(cpi!$A$1:$M$105,MATCH('Inflation adjust calc'!$E195,cpi!$A:$A,0),MATCH('Inflation adjust calc'!$D195,cpi!$1:$1,0))</f>
        <v>233.06899999999999</v>
      </c>
      <c r="Q195" s="36">
        <f>cpi!$I$2</f>
        <v>240.85300000000001</v>
      </c>
      <c r="R195" s="36">
        <f t="shared" si="25"/>
        <v>1.0333978349759085</v>
      </c>
      <c r="S195" s="28" t="str">
        <f t="shared" ref="S195:S258" si="29">IF(ISERROR(R195),1,"")</f>
        <v/>
      </c>
      <c r="T195" s="37">
        <f t="shared" ref="T195:T258" si="30">H195*$R195</f>
        <v>134341718.54686812</v>
      </c>
      <c r="U195" s="37">
        <f t="shared" ref="U195:U258" si="31">I195*$R195</f>
        <v>438851040.35324734</v>
      </c>
      <c r="V195" s="37">
        <f t="shared" ref="V195:V258" si="32">J195*$R195</f>
        <v>893752767.30964231</v>
      </c>
    </row>
    <row r="196" spans="1:22">
      <c r="A196" s="23">
        <v>195</v>
      </c>
      <c r="B196" s="3">
        <v>38083</v>
      </c>
      <c r="C196" s="28">
        <v>4</v>
      </c>
      <c r="D196" s="29">
        <v>6</v>
      </c>
      <c r="E196" s="28">
        <v>2004</v>
      </c>
      <c r="F196" s="31">
        <f>DATE(E196,D196,C196)</f>
        <v>38142</v>
      </c>
      <c r="G196" s="24" t="s">
        <v>316</v>
      </c>
      <c r="H196" s="2">
        <v>130000000</v>
      </c>
      <c r="I196" s="2">
        <v>249538952</v>
      </c>
      <c r="J196" s="2">
        <v>796688549</v>
      </c>
      <c r="K196" s="28" t="str">
        <f t="shared" si="26"/>
        <v/>
      </c>
      <c r="L196" s="28" t="str">
        <f t="shared" si="27"/>
        <v/>
      </c>
      <c r="M196" s="28" t="s">
        <v>316</v>
      </c>
      <c r="N196" s="28" t="str">
        <f t="shared" si="28"/>
        <v/>
      </c>
      <c r="O196" s="28" t="str">
        <f>IF(N196=1,M196&amp;" ("&amp;E196&amp;")",M196)</f>
        <v>Harry Potter and the Prisoner of Azkaban</v>
      </c>
      <c r="P196" s="36">
        <f>INDEX(cpi!$A$1:$M$105,MATCH('Inflation adjust calc'!$E196,cpi!$A:$A,0),MATCH('Inflation adjust calc'!$D196,cpi!$1:$1,0))</f>
        <v>189.7</v>
      </c>
      <c r="Q196" s="36">
        <f>cpi!$I$2</f>
        <v>240.85300000000001</v>
      </c>
      <c r="R196" s="36">
        <f t="shared" si="25"/>
        <v>1.2696520822351083</v>
      </c>
      <c r="S196" s="28" t="str">
        <f t="shared" si="29"/>
        <v/>
      </c>
      <c r="T196" s="37">
        <f t="shared" si="30"/>
        <v>165054770.69056407</v>
      </c>
      <c r="U196" s="37">
        <f t="shared" si="31"/>
        <v>316827650.00556672</v>
      </c>
      <c r="V196" s="37">
        <f t="shared" si="32"/>
        <v>1011517275.130717</v>
      </c>
    </row>
    <row r="197" spans="1:22">
      <c r="A197" s="23">
        <v>196</v>
      </c>
      <c r="B197" s="3">
        <v>39149</v>
      </c>
      <c r="C197" s="28">
        <v>3</v>
      </c>
      <c r="D197" s="29">
        <v>8</v>
      </c>
      <c r="E197" s="28">
        <v>2007</v>
      </c>
      <c r="F197" s="31">
        <f>DATE(E197,D197,C197)</f>
        <v>39297</v>
      </c>
      <c r="G197" s="24" t="s">
        <v>317</v>
      </c>
      <c r="H197" s="2">
        <v>130000000</v>
      </c>
      <c r="I197" s="2">
        <v>227471070</v>
      </c>
      <c r="J197" s="2">
        <v>442161562</v>
      </c>
      <c r="K197" s="28" t="str">
        <f t="shared" si="26"/>
        <v/>
      </c>
      <c r="L197" s="28" t="str">
        <f t="shared" si="27"/>
        <v/>
      </c>
      <c r="M197" s="28" t="s">
        <v>317</v>
      </c>
      <c r="N197" s="28" t="str">
        <f t="shared" si="28"/>
        <v/>
      </c>
      <c r="O197" s="28" t="str">
        <f>IF(N197=1,M197&amp;" ("&amp;E197&amp;")",M197)</f>
        <v>The Bourne Ultimatum</v>
      </c>
      <c r="P197" s="36">
        <f>INDEX(cpi!$A$1:$M$105,MATCH('Inflation adjust calc'!$E197,cpi!$A:$A,0),MATCH('Inflation adjust calc'!$D197,cpi!$1:$1,0))</f>
        <v>207.917</v>
      </c>
      <c r="Q197" s="36">
        <f>cpi!$I$2</f>
        <v>240.85300000000001</v>
      </c>
      <c r="R197" s="36">
        <f t="shared" si="25"/>
        <v>1.1584093652755667</v>
      </c>
      <c r="S197" s="28" t="str">
        <f t="shared" si="29"/>
        <v/>
      </c>
      <c r="T197" s="37">
        <f t="shared" si="30"/>
        <v>150593217.48582366</v>
      </c>
      <c r="U197" s="37">
        <f t="shared" si="31"/>
        <v>263504617.81725401</v>
      </c>
      <c r="V197" s="37">
        <f t="shared" si="32"/>
        <v>512204094.38567311</v>
      </c>
    </row>
    <row r="198" spans="1:22">
      <c r="A198" s="23">
        <v>197</v>
      </c>
      <c r="B198" s="3">
        <v>39605</v>
      </c>
      <c r="C198" s="28">
        <v>6</v>
      </c>
      <c r="D198" s="29">
        <v>6</v>
      </c>
      <c r="E198" s="28">
        <v>2008</v>
      </c>
      <c r="F198" s="31">
        <f>DATE(E198,D198,C198)</f>
        <v>39605</v>
      </c>
      <c r="G198" s="24" t="s">
        <v>318</v>
      </c>
      <c r="H198" s="2">
        <v>130000000</v>
      </c>
      <c r="I198" s="2">
        <v>215434591</v>
      </c>
      <c r="J198" s="2">
        <v>631910531</v>
      </c>
      <c r="K198" s="28" t="str">
        <f t="shared" si="26"/>
        <v/>
      </c>
      <c r="L198" s="28" t="str">
        <f t="shared" si="27"/>
        <v/>
      </c>
      <c r="M198" s="28" t="s">
        <v>318</v>
      </c>
      <c r="N198" s="28" t="str">
        <f t="shared" si="28"/>
        <v/>
      </c>
      <c r="O198" s="28" t="str">
        <f>IF(N198=1,M198&amp;" ("&amp;E198&amp;")",M198)</f>
        <v>Kung Fu Panda</v>
      </c>
      <c r="P198" s="36">
        <f>INDEX(cpi!$A$1:$M$105,MATCH('Inflation adjust calc'!$E198,cpi!$A:$A,0),MATCH('Inflation adjust calc'!$D198,cpi!$1:$1,0))</f>
        <v>218.815</v>
      </c>
      <c r="Q198" s="36">
        <f>cpi!$I$2</f>
        <v>240.85300000000001</v>
      </c>
      <c r="R198" s="36">
        <f t="shared" si="25"/>
        <v>1.1007152160500879</v>
      </c>
      <c r="S198" s="28" t="str">
        <f t="shared" si="29"/>
        <v/>
      </c>
      <c r="T198" s="37">
        <f t="shared" si="30"/>
        <v>143092978.08651143</v>
      </c>
      <c r="U198" s="37">
        <f t="shared" si="31"/>
        <v>237132132.37722734</v>
      </c>
      <c r="V198" s="37">
        <f t="shared" si="32"/>
        <v>695553536.65399075</v>
      </c>
    </row>
    <row r="199" spans="1:22">
      <c r="A199" s="23">
        <v>198</v>
      </c>
      <c r="B199" s="3" t="s">
        <v>319</v>
      </c>
      <c r="C199" s="28">
        <v>17</v>
      </c>
      <c r="D199" s="29">
        <v>7</v>
      </c>
      <c r="E199" s="28">
        <v>2015</v>
      </c>
      <c r="F199" s="31">
        <f>DATE(E199,D199,C199)</f>
        <v>42202</v>
      </c>
      <c r="G199" s="24" t="s">
        <v>320</v>
      </c>
      <c r="H199" s="2">
        <v>130000000</v>
      </c>
      <c r="I199" s="2">
        <v>180202163</v>
      </c>
      <c r="J199" s="2">
        <v>518602163</v>
      </c>
      <c r="K199" s="28" t="str">
        <f t="shared" si="26"/>
        <v/>
      </c>
      <c r="L199" s="28" t="str">
        <f t="shared" si="27"/>
        <v/>
      </c>
      <c r="M199" s="28" t="s">
        <v>320</v>
      </c>
      <c r="N199" s="28" t="str">
        <f t="shared" si="28"/>
        <v/>
      </c>
      <c r="O199" s="28" t="str">
        <f>IF(N199=1,M199&amp;" ("&amp;E199&amp;")",M199)</f>
        <v>Ant-Man</v>
      </c>
      <c r="P199" s="36">
        <f>INDEX(cpi!$A$1:$M$105,MATCH('Inflation adjust calc'!$E199,cpi!$A:$A,0),MATCH('Inflation adjust calc'!$D199,cpi!$1:$1,0))</f>
        <v>238.654</v>
      </c>
      <c r="Q199" s="36">
        <f>cpi!$I$2</f>
        <v>240.85300000000001</v>
      </c>
      <c r="R199" s="36">
        <f t="shared" si="25"/>
        <v>1.0092141761713611</v>
      </c>
      <c r="S199" s="28" t="str">
        <f t="shared" si="29"/>
        <v/>
      </c>
      <c r="T199" s="37">
        <f t="shared" si="30"/>
        <v>131197842.90227695</v>
      </c>
      <c r="U199" s="37">
        <f t="shared" si="31"/>
        <v>181862577.47634232</v>
      </c>
      <c r="V199" s="37">
        <f t="shared" si="32"/>
        <v>523380654.6927309</v>
      </c>
    </row>
    <row r="200" spans="1:22">
      <c r="A200" s="23">
        <v>199</v>
      </c>
      <c r="B200" s="3" t="s">
        <v>321</v>
      </c>
      <c r="C200" s="28">
        <v>27</v>
      </c>
      <c r="D200" s="29">
        <v>3</v>
      </c>
      <c r="E200" s="28">
        <v>2015</v>
      </c>
      <c r="F200" s="31">
        <f>DATE(E200,D200,C200)</f>
        <v>42090</v>
      </c>
      <c r="G200" s="24" t="s">
        <v>322</v>
      </c>
      <c r="H200" s="2">
        <v>130000000</v>
      </c>
      <c r="I200" s="2">
        <v>177397510</v>
      </c>
      <c r="J200" s="2">
        <v>386085953</v>
      </c>
      <c r="K200" s="28" t="str">
        <f t="shared" si="26"/>
        <v/>
      </c>
      <c r="L200" s="28" t="str">
        <f t="shared" si="27"/>
        <v/>
      </c>
      <c r="M200" s="28" t="s">
        <v>322</v>
      </c>
      <c r="N200" s="28">
        <f t="shared" si="28"/>
        <v>1</v>
      </c>
      <c r="O200" s="28" t="str">
        <f>IF(N200=1,M200&amp;" ("&amp;E200&amp;")",M200)</f>
        <v>Home (2015)</v>
      </c>
      <c r="P200" s="36">
        <f>INDEX(cpi!$A$1:$M$105,MATCH('Inflation adjust calc'!$E200,cpi!$A:$A,0),MATCH('Inflation adjust calc'!$D200,cpi!$1:$1,0))</f>
        <v>236.119</v>
      </c>
      <c r="Q200" s="36">
        <f>cpi!$I$2</f>
        <v>240.85300000000001</v>
      </c>
      <c r="R200" s="36">
        <f t="shared" si="25"/>
        <v>1.0200492124733715</v>
      </c>
      <c r="S200" s="28" t="str">
        <f t="shared" si="29"/>
        <v/>
      </c>
      <c r="T200" s="37">
        <f t="shared" si="30"/>
        <v>132606397.6215383</v>
      </c>
      <c r="U200" s="37">
        <f t="shared" si="31"/>
        <v>180954190.37023705</v>
      </c>
      <c r="V200" s="37">
        <f t="shared" si="32"/>
        <v>393826672.30468112</v>
      </c>
    </row>
    <row r="201" spans="1:22">
      <c r="A201" s="23">
        <v>200</v>
      </c>
      <c r="B201" s="3" t="s">
        <v>323</v>
      </c>
      <c r="C201" s="28">
        <v>28</v>
      </c>
      <c r="D201" s="29">
        <v>10</v>
      </c>
      <c r="E201" s="28">
        <v>2011</v>
      </c>
      <c r="F201" s="31">
        <f>DATE(E201,D201,C201)</f>
        <v>40844</v>
      </c>
      <c r="G201" s="24" t="s">
        <v>324</v>
      </c>
      <c r="H201" s="2">
        <v>130000000</v>
      </c>
      <c r="I201" s="2">
        <v>149260504</v>
      </c>
      <c r="J201" s="2">
        <v>554987477</v>
      </c>
      <c r="K201" s="28" t="str">
        <f t="shared" si="26"/>
        <v/>
      </c>
      <c r="L201" s="28" t="str">
        <f t="shared" si="27"/>
        <v/>
      </c>
      <c r="M201" s="28" t="s">
        <v>324</v>
      </c>
      <c r="N201" s="28" t="str">
        <f t="shared" si="28"/>
        <v/>
      </c>
      <c r="O201" s="28" t="str">
        <f>IF(N201=1,M201&amp;" ("&amp;E201&amp;")",M201)</f>
        <v>Puss in Boots</v>
      </c>
      <c r="P201" s="36">
        <f>INDEX(cpi!$A$1:$M$105,MATCH('Inflation adjust calc'!$E201,cpi!$A:$A,0),MATCH('Inflation adjust calc'!$D201,cpi!$1:$1,0))</f>
        <v>226.42099999999999</v>
      </c>
      <c r="Q201" s="36">
        <f>cpi!$I$2</f>
        <v>240.85300000000001</v>
      </c>
      <c r="R201" s="36">
        <f t="shared" si="25"/>
        <v>1.0637396707902536</v>
      </c>
      <c r="S201" s="28" t="str">
        <f t="shared" si="29"/>
        <v/>
      </c>
      <c r="T201" s="37">
        <f t="shared" si="30"/>
        <v>138286157.20273295</v>
      </c>
      <c r="U201" s="37">
        <f t="shared" si="31"/>
        <v>158774319.38694733</v>
      </c>
      <c r="V201" s="37">
        <f t="shared" si="32"/>
        <v>590362196.07669342</v>
      </c>
    </row>
    <row r="202" spans="1:22">
      <c r="A202" s="23">
        <v>201</v>
      </c>
      <c r="B202" s="3">
        <v>40309</v>
      </c>
      <c r="C202" s="28">
        <v>5</v>
      </c>
      <c r="D202" s="29">
        <v>11</v>
      </c>
      <c r="E202" s="28">
        <v>2010</v>
      </c>
      <c r="F202" s="31">
        <f>DATE(E202,D202,C202)</f>
        <v>40487</v>
      </c>
      <c r="G202" s="24" t="s">
        <v>325</v>
      </c>
      <c r="H202" s="2">
        <v>130000000</v>
      </c>
      <c r="I202" s="2">
        <v>148415853</v>
      </c>
      <c r="J202" s="2">
        <v>321887208</v>
      </c>
      <c r="K202" s="28" t="str">
        <f t="shared" si="26"/>
        <v/>
      </c>
      <c r="L202" s="28" t="str">
        <f t="shared" si="27"/>
        <v/>
      </c>
      <c r="M202" s="28" t="s">
        <v>325</v>
      </c>
      <c r="N202" s="28" t="str">
        <f t="shared" si="28"/>
        <v/>
      </c>
      <c r="O202" s="28" t="str">
        <f>IF(N202=1,M202&amp;" ("&amp;E202&amp;")",M202)</f>
        <v>Megamind</v>
      </c>
      <c r="P202" s="36">
        <f>INDEX(cpi!$A$1:$M$105,MATCH('Inflation adjust calc'!$E202,cpi!$A:$A,0),MATCH('Inflation adjust calc'!$D202,cpi!$1:$1,0))</f>
        <v>218.803</v>
      </c>
      <c r="Q202" s="36">
        <f>cpi!$I$2</f>
        <v>240.85300000000001</v>
      </c>
      <c r="R202" s="36">
        <f t="shared" si="25"/>
        <v>1.1007755835157653</v>
      </c>
      <c r="S202" s="28" t="str">
        <f t="shared" si="29"/>
        <v/>
      </c>
      <c r="T202" s="37">
        <f t="shared" si="30"/>
        <v>143100825.85704949</v>
      </c>
      <c r="U202" s="37">
        <f t="shared" si="31"/>
        <v>163372547.18906504</v>
      </c>
      <c r="V202" s="37">
        <f t="shared" si="32"/>
        <v>354325579.21246052</v>
      </c>
    </row>
    <row r="203" spans="1:22">
      <c r="A203" s="23">
        <v>202</v>
      </c>
      <c r="B203" s="3" t="s">
        <v>326</v>
      </c>
      <c r="C203" s="28">
        <v>18</v>
      </c>
      <c r="D203" s="29">
        <v>7</v>
      </c>
      <c r="E203" s="28">
        <v>2003</v>
      </c>
      <c r="F203" s="31">
        <f>DATE(E203,D203,C203)</f>
        <v>37820</v>
      </c>
      <c r="G203" s="24" t="s">
        <v>327</v>
      </c>
      <c r="H203" s="2">
        <v>130000000</v>
      </c>
      <c r="I203" s="2">
        <v>138540870</v>
      </c>
      <c r="J203" s="2">
        <v>273271982</v>
      </c>
      <c r="K203" s="28" t="str">
        <f t="shared" si="26"/>
        <v/>
      </c>
      <c r="L203" s="28" t="str">
        <f t="shared" si="27"/>
        <v/>
      </c>
      <c r="M203" s="28" t="s">
        <v>327</v>
      </c>
      <c r="N203" s="28" t="str">
        <f t="shared" si="28"/>
        <v/>
      </c>
      <c r="O203" s="28" t="str">
        <f>IF(N203=1,M203&amp;" ("&amp;E203&amp;")",M203)</f>
        <v>Bad Boys II</v>
      </c>
      <c r="P203" s="36">
        <f>INDEX(cpi!$A$1:$M$105,MATCH('Inflation adjust calc'!$E203,cpi!$A:$A,0),MATCH('Inflation adjust calc'!$D203,cpi!$1:$1,0))</f>
        <v>183.9</v>
      </c>
      <c r="Q203" s="36">
        <f>cpi!$I$2</f>
        <v>240.85300000000001</v>
      </c>
      <c r="R203" s="36">
        <f t="shared" si="25"/>
        <v>1.3096954866775421</v>
      </c>
      <c r="S203" s="28" t="str">
        <f t="shared" si="29"/>
        <v/>
      </c>
      <c r="T203" s="37">
        <f t="shared" si="30"/>
        <v>170260413.26808047</v>
      </c>
      <c r="U203" s="37">
        <f t="shared" si="31"/>
        <v>181446352.15938008</v>
      </c>
      <c r="V203" s="37">
        <f t="shared" si="32"/>
        <v>357903081.46082652</v>
      </c>
    </row>
    <row r="204" spans="1:22">
      <c r="A204" s="23">
        <v>203</v>
      </c>
      <c r="B204" s="3">
        <v>41947</v>
      </c>
      <c r="C204" s="28">
        <v>11</v>
      </c>
      <c r="D204" s="29">
        <v>4</v>
      </c>
      <c r="E204" s="28">
        <v>2014</v>
      </c>
      <c r="F204" s="31">
        <f>DATE(E204,D204,C204)</f>
        <v>41740</v>
      </c>
      <c r="G204" s="24" t="s">
        <v>328</v>
      </c>
      <c r="H204" s="2">
        <v>130000000</v>
      </c>
      <c r="I204" s="2">
        <v>131538435</v>
      </c>
      <c r="J204" s="2">
        <v>493738435</v>
      </c>
      <c r="K204" s="28" t="str">
        <f t="shared" si="26"/>
        <v/>
      </c>
      <c r="L204" s="28" t="str">
        <f t="shared" si="27"/>
        <v/>
      </c>
      <c r="M204" s="28" t="s">
        <v>328</v>
      </c>
      <c r="N204" s="28" t="str">
        <f t="shared" si="28"/>
        <v/>
      </c>
      <c r="O204" s="28" t="str">
        <f>IF(N204=1,M204&amp;" ("&amp;E204&amp;")",M204)</f>
        <v>Rio 2</v>
      </c>
      <c r="P204" s="36">
        <f>INDEX(cpi!$A$1:$M$105,MATCH('Inflation adjust calc'!$E204,cpi!$A:$A,0),MATCH('Inflation adjust calc'!$D204,cpi!$1:$1,0))</f>
        <v>237.072</v>
      </c>
      <c r="Q204" s="36">
        <f>cpi!$I$2</f>
        <v>240.85300000000001</v>
      </c>
      <c r="R204" s="36">
        <f t="shared" si="25"/>
        <v>1.0159487413106567</v>
      </c>
      <c r="S204" s="28" t="str">
        <f t="shared" si="29"/>
        <v/>
      </c>
      <c r="T204" s="37">
        <f t="shared" si="30"/>
        <v>132073336.37038538</v>
      </c>
      <c r="U204" s="37">
        <f t="shared" si="31"/>
        <v>133636307.47222364</v>
      </c>
      <c r="V204" s="37">
        <f t="shared" si="32"/>
        <v>501612941.57494348</v>
      </c>
    </row>
    <row r="205" spans="1:22">
      <c r="A205" s="23">
        <v>204</v>
      </c>
      <c r="B205" s="3" t="s">
        <v>329</v>
      </c>
      <c r="C205" s="28">
        <v>23</v>
      </c>
      <c r="D205" s="29">
        <v>7</v>
      </c>
      <c r="E205" s="28">
        <v>2010</v>
      </c>
      <c r="F205" s="31">
        <f>DATE(E205,D205,C205)</f>
        <v>40382</v>
      </c>
      <c r="G205" s="24" t="s">
        <v>330</v>
      </c>
      <c r="H205" s="2">
        <v>130000000</v>
      </c>
      <c r="I205" s="2">
        <v>118311368</v>
      </c>
      <c r="J205" s="2">
        <v>290650494</v>
      </c>
      <c r="K205" s="28" t="str">
        <f t="shared" si="26"/>
        <v/>
      </c>
      <c r="L205" s="28" t="str">
        <f t="shared" si="27"/>
        <v/>
      </c>
      <c r="M205" s="28" t="s">
        <v>330</v>
      </c>
      <c r="N205" s="28" t="str">
        <f t="shared" si="28"/>
        <v/>
      </c>
      <c r="O205" s="28" t="str">
        <f>IF(N205=1,M205&amp;" ("&amp;E205&amp;")",M205)</f>
        <v>Salt</v>
      </c>
      <c r="P205" s="36">
        <f>INDEX(cpi!$A$1:$M$105,MATCH('Inflation adjust calc'!$E205,cpi!$A:$A,0),MATCH('Inflation adjust calc'!$D205,cpi!$1:$1,0))</f>
        <v>218.011</v>
      </c>
      <c r="Q205" s="36">
        <f>cpi!$I$2</f>
        <v>240.85300000000001</v>
      </c>
      <c r="R205" s="36">
        <f t="shared" si="25"/>
        <v>1.1047745297255644</v>
      </c>
      <c r="S205" s="28" t="str">
        <f t="shared" si="29"/>
        <v/>
      </c>
      <c r="T205" s="37">
        <f t="shared" si="30"/>
        <v>143620688.86432338</v>
      </c>
      <c r="U205" s="37">
        <f t="shared" si="31"/>
        <v>130707385.94338819</v>
      </c>
      <c r="V205" s="37">
        <f t="shared" si="32"/>
        <v>321103262.82335299</v>
      </c>
    </row>
    <row r="206" spans="1:22">
      <c r="A206" s="23">
        <v>205</v>
      </c>
      <c r="B206" s="3" t="s">
        <v>331</v>
      </c>
      <c r="C206" s="28">
        <v>28</v>
      </c>
      <c r="D206" s="29">
        <v>3</v>
      </c>
      <c r="E206" s="28">
        <v>2014</v>
      </c>
      <c r="F206" s="31">
        <f>DATE(E206,D206,C206)</f>
        <v>41726</v>
      </c>
      <c r="G206" s="24" t="s">
        <v>332</v>
      </c>
      <c r="H206" s="2">
        <v>130000000</v>
      </c>
      <c r="I206" s="2">
        <v>101200044</v>
      </c>
      <c r="J206" s="2">
        <v>352831065</v>
      </c>
      <c r="K206" s="28" t="str">
        <f t="shared" si="26"/>
        <v/>
      </c>
      <c r="L206" s="28" t="str">
        <f t="shared" si="27"/>
        <v/>
      </c>
      <c r="M206" s="28" t="s">
        <v>332</v>
      </c>
      <c r="N206" s="28" t="str">
        <f t="shared" si="28"/>
        <v/>
      </c>
      <c r="O206" s="28" t="str">
        <f>IF(N206=1,M206&amp;" ("&amp;E206&amp;")",M206)</f>
        <v>Noah</v>
      </c>
      <c r="P206" s="36">
        <f>INDEX(cpi!$A$1:$M$105,MATCH('Inflation adjust calc'!$E206,cpi!$A:$A,0),MATCH('Inflation adjust calc'!$D206,cpi!$1:$1,0))</f>
        <v>236.29300000000001</v>
      </c>
      <c r="Q206" s="36">
        <f>cpi!$I$2</f>
        <v>240.85300000000001</v>
      </c>
      <c r="R206" s="36">
        <f t="shared" si="25"/>
        <v>1.0192980748477525</v>
      </c>
      <c r="S206" s="28" t="str">
        <f t="shared" si="29"/>
        <v/>
      </c>
      <c r="T206" s="37">
        <f t="shared" si="30"/>
        <v>132508749.73020782</v>
      </c>
      <c r="U206" s="37">
        <f t="shared" si="31"/>
        <v>103153010.02370784</v>
      </c>
      <c r="V206" s="37">
        <f t="shared" si="32"/>
        <v>359640025.30098224</v>
      </c>
    </row>
    <row r="207" spans="1:22">
      <c r="A207" s="23">
        <v>206</v>
      </c>
      <c r="B207" s="3" t="s">
        <v>333</v>
      </c>
      <c r="C207" s="28">
        <v>21</v>
      </c>
      <c r="D207" s="29">
        <v>12</v>
      </c>
      <c r="E207" s="28">
        <v>2011</v>
      </c>
      <c r="F207" s="31">
        <f>DATE(E207,D207,C207)</f>
        <v>40898</v>
      </c>
      <c r="G207" s="24" t="s">
        <v>334</v>
      </c>
      <c r="H207" s="2">
        <v>130000000</v>
      </c>
      <c r="I207" s="2">
        <v>77591831</v>
      </c>
      <c r="J207" s="2">
        <v>373993951</v>
      </c>
      <c r="K207" s="28" t="str">
        <f t="shared" si="26"/>
        <v/>
      </c>
      <c r="L207" s="28" t="str">
        <f t="shared" si="27"/>
        <v/>
      </c>
      <c r="M207" s="28" t="s">
        <v>334</v>
      </c>
      <c r="N207" s="28" t="str">
        <f t="shared" si="28"/>
        <v/>
      </c>
      <c r="O207" s="28" t="str">
        <f>IF(N207=1,M207&amp;" ("&amp;E207&amp;")",M207)</f>
        <v>The Adventures of Tintin</v>
      </c>
      <c r="P207" s="36">
        <f>INDEX(cpi!$A$1:$M$105,MATCH('Inflation adjust calc'!$E207,cpi!$A:$A,0),MATCH('Inflation adjust calc'!$D207,cpi!$1:$1,0))</f>
        <v>225.672</v>
      </c>
      <c r="Q207" s="36">
        <f>cpi!$I$2</f>
        <v>240.85300000000001</v>
      </c>
      <c r="R207" s="36">
        <f t="shared" si="25"/>
        <v>1.0672701974547132</v>
      </c>
      <c r="S207" s="28" t="str">
        <f t="shared" si="29"/>
        <v/>
      </c>
      <c r="T207" s="37">
        <f t="shared" si="30"/>
        <v>138745125.66911271</v>
      </c>
      <c r="U207" s="37">
        <f t="shared" si="31"/>
        <v>82811448.792242736</v>
      </c>
      <c r="V207" s="37">
        <f t="shared" si="32"/>
        <v>399152597.93063831</v>
      </c>
    </row>
    <row r="208" spans="1:22">
      <c r="A208" s="23">
        <v>207</v>
      </c>
      <c r="B208" s="3" t="s">
        <v>335</v>
      </c>
      <c r="C208" s="28">
        <v>31</v>
      </c>
      <c r="D208" s="29">
        <v>5</v>
      </c>
      <c r="E208" s="28">
        <v>2013</v>
      </c>
      <c r="F208" s="31">
        <f>DATE(E208,D208,C208)</f>
        <v>41425</v>
      </c>
      <c r="G208" s="24" t="s">
        <v>336</v>
      </c>
      <c r="H208" s="2">
        <v>130000000</v>
      </c>
      <c r="I208" s="2">
        <v>60522097</v>
      </c>
      <c r="J208" s="2">
        <v>251499665</v>
      </c>
      <c r="K208" s="28" t="str">
        <f t="shared" si="26"/>
        <v/>
      </c>
      <c r="L208" s="28" t="str">
        <f t="shared" si="27"/>
        <v/>
      </c>
      <c r="M208" s="28" t="s">
        <v>336</v>
      </c>
      <c r="N208" s="28" t="str">
        <f t="shared" si="28"/>
        <v/>
      </c>
      <c r="O208" s="28" t="str">
        <f>IF(N208=1,M208&amp;" ("&amp;E208&amp;")",M208)</f>
        <v>After Earth</v>
      </c>
      <c r="P208" s="36">
        <f>INDEX(cpi!$A$1:$M$105,MATCH('Inflation adjust calc'!$E208,cpi!$A:$A,0),MATCH('Inflation adjust calc'!$D208,cpi!$1:$1,0))</f>
        <v>232.94499999999999</v>
      </c>
      <c r="Q208" s="36">
        <f>cpi!$I$2</f>
        <v>240.85300000000001</v>
      </c>
      <c r="R208" s="36">
        <f t="shared" si="25"/>
        <v>1.0339479276224002</v>
      </c>
      <c r="S208" s="28" t="str">
        <f t="shared" si="29"/>
        <v/>
      </c>
      <c r="T208" s="37">
        <f t="shared" si="30"/>
        <v>134413230.59091201</v>
      </c>
      <c r="U208" s="37">
        <f t="shared" si="31"/>
        <v>62576696.768511884</v>
      </c>
      <c r="V208" s="37">
        <f t="shared" si="32"/>
        <v>260037557.42447791</v>
      </c>
    </row>
    <row r="209" spans="1:22">
      <c r="A209" s="23">
        <v>208</v>
      </c>
      <c r="B209" s="3" t="s">
        <v>337</v>
      </c>
      <c r="C209" s="28">
        <v>26</v>
      </c>
      <c r="D209" s="29">
        <v>11</v>
      </c>
      <c r="E209" s="28">
        <v>2008</v>
      </c>
      <c r="F209" s="31">
        <f>DATE(E209,D209,C209)</f>
        <v>39778</v>
      </c>
      <c r="G209" s="24" t="s">
        <v>338</v>
      </c>
      <c r="H209" s="2">
        <v>130000000</v>
      </c>
      <c r="I209" s="2">
        <v>49554002</v>
      </c>
      <c r="J209" s="2">
        <v>215080810</v>
      </c>
      <c r="K209" s="28" t="str">
        <f t="shared" si="26"/>
        <v/>
      </c>
      <c r="L209" s="28" t="str">
        <f t="shared" si="27"/>
        <v/>
      </c>
      <c r="M209" s="28" t="s">
        <v>338</v>
      </c>
      <c r="N209" s="28" t="str">
        <f t="shared" si="28"/>
        <v/>
      </c>
      <c r="O209" s="28" t="str">
        <f>IF(N209=1,M209&amp;" ("&amp;E209&amp;")",M209)</f>
        <v>Australia</v>
      </c>
      <c r="P209" s="36">
        <f>INDEX(cpi!$A$1:$M$105,MATCH('Inflation adjust calc'!$E209,cpi!$A:$A,0),MATCH('Inflation adjust calc'!$D209,cpi!$1:$1,0))</f>
        <v>212.42500000000001</v>
      </c>
      <c r="Q209" s="36">
        <f>cpi!$I$2</f>
        <v>240.85300000000001</v>
      </c>
      <c r="R209" s="36">
        <f t="shared" si="25"/>
        <v>1.1338260562551488</v>
      </c>
      <c r="S209" s="28" t="str">
        <f t="shared" si="29"/>
        <v/>
      </c>
      <c r="T209" s="37">
        <f t="shared" si="30"/>
        <v>147397387.31316933</v>
      </c>
      <c r="U209" s="37">
        <f t="shared" si="31"/>
        <v>56185618.659319751</v>
      </c>
      <c r="V209" s="37">
        <f t="shared" si="32"/>
        <v>243864226.57846296</v>
      </c>
    </row>
    <row r="210" spans="1:22">
      <c r="A210" s="23">
        <v>209</v>
      </c>
      <c r="B210" s="3" t="s">
        <v>339</v>
      </c>
      <c r="C210" s="28">
        <v>19</v>
      </c>
      <c r="D210" s="29">
        <v>7</v>
      </c>
      <c r="E210" s="28">
        <v>2013</v>
      </c>
      <c r="F210" s="31">
        <f>DATE(E210,D210,C210)</f>
        <v>41474</v>
      </c>
      <c r="G210" s="24" t="s">
        <v>340</v>
      </c>
      <c r="H210" s="2">
        <v>130000000</v>
      </c>
      <c r="I210" s="2">
        <v>33618855</v>
      </c>
      <c r="J210" s="2">
        <v>79072464</v>
      </c>
      <c r="K210" s="28" t="str">
        <f t="shared" si="26"/>
        <v/>
      </c>
      <c r="L210" s="28" t="str">
        <f t="shared" si="27"/>
        <v/>
      </c>
      <c r="M210" s="28" t="s">
        <v>340</v>
      </c>
      <c r="N210" s="28" t="str">
        <f t="shared" si="28"/>
        <v/>
      </c>
      <c r="O210" s="28" t="str">
        <f>IF(N210=1,M210&amp;" ("&amp;E210&amp;")",M210)</f>
        <v>R.I.P.D.</v>
      </c>
      <c r="P210" s="36">
        <f>INDEX(cpi!$A$1:$M$105,MATCH('Inflation adjust calc'!$E210,cpi!$A:$A,0),MATCH('Inflation adjust calc'!$D210,cpi!$1:$1,0))</f>
        <v>233.596</v>
      </c>
      <c r="Q210" s="36">
        <f>cpi!$I$2</f>
        <v>240.85300000000001</v>
      </c>
      <c r="R210" s="36">
        <f t="shared" ref="R210:R273" si="33">Q210/P210</f>
        <v>1.0310664566174079</v>
      </c>
      <c r="S210" s="28" t="str">
        <f t="shared" si="29"/>
        <v/>
      </c>
      <c r="T210" s="37">
        <f t="shared" si="30"/>
        <v>134038639.36026303</v>
      </c>
      <c r="U210" s="37">
        <f t="shared" si="31"/>
        <v>34663273.700384431</v>
      </c>
      <c r="V210" s="37">
        <f t="shared" si="32"/>
        <v>81528965.272487551</v>
      </c>
    </row>
    <row r="211" spans="1:22">
      <c r="A211" s="23">
        <v>210</v>
      </c>
      <c r="B211" s="3" t="s">
        <v>307</v>
      </c>
      <c r="C211" s="28">
        <v>18</v>
      </c>
      <c r="D211" s="29">
        <v>11</v>
      </c>
      <c r="E211" s="28">
        <v>2011</v>
      </c>
      <c r="F211" s="31">
        <f>DATE(E211,D211,C211)</f>
        <v>40865</v>
      </c>
      <c r="G211" s="24" t="s">
        <v>341</v>
      </c>
      <c r="H211" s="2">
        <v>127500000</v>
      </c>
      <c r="I211" s="2">
        <v>281287133</v>
      </c>
      <c r="J211" s="2">
        <v>689420051</v>
      </c>
      <c r="K211" s="28" t="str">
        <f t="shared" si="26"/>
        <v/>
      </c>
      <c r="L211" s="28" t="str">
        <f t="shared" si="27"/>
        <v/>
      </c>
      <c r="M211" s="28" t="s">
        <v>341</v>
      </c>
      <c r="N211" s="28" t="str">
        <f t="shared" si="28"/>
        <v/>
      </c>
      <c r="O211" s="28" t="str">
        <f>IF(N211=1,M211&amp;" ("&amp;E211&amp;")",M211)</f>
        <v>The Twilight Saga: Breaking Dawn, Part 1</v>
      </c>
      <c r="P211" s="36">
        <f>INDEX(cpi!$A$1:$M$105,MATCH('Inflation adjust calc'!$E211,cpi!$A:$A,0),MATCH('Inflation adjust calc'!$D211,cpi!$1:$1,0))</f>
        <v>226.23</v>
      </c>
      <c r="Q211" s="36">
        <f>cpi!$I$2</f>
        <v>240.85300000000001</v>
      </c>
      <c r="R211" s="36">
        <f t="shared" si="33"/>
        <v>1.0646377580338595</v>
      </c>
      <c r="S211" s="28" t="str">
        <f t="shared" si="29"/>
        <v/>
      </c>
      <c r="T211" s="37">
        <f t="shared" si="30"/>
        <v>135741314.14931709</v>
      </c>
      <c r="U211" s="37">
        <f t="shared" si="31"/>
        <v>299468902.64089209</v>
      </c>
      <c r="V211" s="37">
        <f t="shared" si="32"/>
        <v>733982617.44022906</v>
      </c>
    </row>
    <row r="212" spans="1:22">
      <c r="A212" s="23">
        <v>211</v>
      </c>
      <c r="B212" s="3" t="s">
        <v>342</v>
      </c>
      <c r="C212" s="28">
        <v>19</v>
      </c>
      <c r="D212" s="29">
        <v>5</v>
      </c>
      <c r="E212" s="28">
        <v>2000</v>
      </c>
      <c r="F212" s="31">
        <f>DATE(E212,D212,C212)</f>
        <v>36665</v>
      </c>
      <c r="G212" s="24" t="s">
        <v>343</v>
      </c>
      <c r="H212" s="2">
        <v>127500000</v>
      </c>
      <c r="I212" s="2">
        <v>137748063</v>
      </c>
      <c r="J212" s="2">
        <v>356148063</v>
      </c>
      <c r="K212" s="28" t="str">
        <f t="shared" si="26"/>
        <v/>
      </c>
      <c r="L212" s="28" t="str">
        <f t="shared" si="27"/>
        <v/>
      </c>
      <c r="M212" s="28" t="s">
        <v>343</v>
      </c>
      <c r="N212" s="28" t="str">
        <f t="shared" si="28"/>
        <v/>
      </c>
      <c r="O212" s="28" t="str">
        <f>IF(N212=1,M212&amp;" ("&amp;E212&amp;")",M212)</f>
        <v>Dinosaur</v>
      </c>
      <c r="P212" s="36">
        <f>INDEX(cpi!$A$1:$M$105,MATCH('Inflation adjust calc'!$E212,cpi!$A:$A,0),MATCH('Inflation adjust calc'!$D212,cpi!$1:$1,0))</f>
        <v>171.5</v>
      </c>
      <c r="Q212" s="36">
        <f>cpi!$I$2</f>
        <v>240.85300000000001</v>
      </c>
      <c r="R212" s="36">
        <f t="shared" si="33"/>
        <v>1.404390670553936</v>
      </c>
      <c r="S212" s="28" t="str">
        <f t="shared" si="29"/>
        <v/>
      </c>
      <c r="T212" s="37">
        <f t="shared" si="30"/>
        <v>179059810.49562684</v>
      </c>
      <c r="U212" s="37">
        <f t="shared" si="31"/>
        <v>193452094.56407583</v>
      </c>
      <c r="V212" s="37">
        <f t="shared" si="32"/>
        <v>500171017.01305544</v>
      </c>
    </row>
    <row r="213" spans="1:22">
      <c r="A213" s="23">
        <v>212</v>
      </c>
      <c r="B213" s="3" t="s">
        <v>344</v>
      </c>
      <c r="C213" s="28">
        <v>19</v>
      </c>
      <c r="D213" s="29">
        <v>12</v>
      </c>
      <c r="E213" s="28">
        <v>2014</v>
      </c>
      <c r="F213" s="31">
        <f>DATE(E213,D213,C213)</f>
        <v>41992</v>
      </c>
      <c r="G213" s="24" t="s">
        <v>345</v>
      </c>
      <c r="H213" s="2">
        <v>127000000</v>
      </c>
      <c r="I213" s="2">
        <v>113746621</v>
      </c>
      <c r="J213" s="2">
        <v>356546621</v>
      </c>
      <c r="K213" s="28" t="str">
        <f t="shared" si="26"/>
        <v/>
      </c>
      <c r="L213" s="28" t="str">
        <f t="shared" si="27"/>
        <v/>
      </c>
      <c r="M213" s="28" t="s">
        <v>345</v>
      </c>
      <c r="N213" s="28" t="str">
        <f t="shared" si="28"/>
        <v/>
      </c>
      <c r="O213" s="28" t="str">
        <f>IF(N213=1,M213&amp;" ("&amp;E213&amp;")",M213)</f>
        <v>Night at the Museum: Secret of the Tomb</v>
      </c>
      <c r="P213" s="36">
        <f>INDEX(cpi!$A$1:$M$105,MATCH('Inflation adjust calc'!$E213,cpi!$A:$A,0),MATCH('Inflation adjust calc'!$D213,cpi!$1:$1,0))</f>
        <v>234.81200000000001</v>
      </c>
      <c r="Q213" s="36">
        <f>cpi!$I$2</f>
        <v>240.85300000000001</v>
      </c>
      <c r="R213" s="36">
        <f t="shared" si="33"/>
        <v>1.0257269645503637</v>
      </c>
      <c r="S213" s="28" t="str">
        <f t="shared" si="29"/>
        <v/>
      </c>
      <c r="T213" s="37">
        <f t="shared" si="30"/>
        <v>130267324.49789619</v>
      </c>
      <c r="U213" s="37">
        <f t="shared" si="31"/>
        <v>116672976.28619066</v>
      </c>
      <c r="V213" s="37">
        <f t="shared" si="32"/>
        <v>365719483.27901894</v>
      </c>
    </row>
    <row r="214" spans="1:22">
      <c r="A214" s="23">
        <v>213</v>
      </c>
      <c r="B214" s="3" t="s">
        <v>40</v>
      </c>
      <c r="C214" s="28">
        <v>15</v>
      </c>
      <c r="D214" s="29">
        <v>7</v>
      </c>
      <c r="E214" s="28">
        <v>2011</v>
      </c>
      <c r="F214" s="31">
        <f>DATE(E214,D214,C214)</f>
        <v>40739</v>
      </c>
      <c r="G214" s="24" t="s">
        <v>41</v>
      </c>
      <c r="H214" s="2">
        <v>125000000</v>
      </c>
      <c r="I214" s="2">
        <v>381011219</v>
      </c>
      <c r="J214" s="2">
        <v>1341511219</v>
      </c>
      <c r="K214" s="28" t="str">
        <f t="shared" si="26"/>
        <v/>
      </c>
      <c r="L214" s="28" t="str">
        <f t="shared" si="27"/>
        <v/>
      </c>
      <c r="M214" s="28" t="s">
        <v>41</v>
      </c>
      <c r="N214" s="28" t="str">
        <f t="shared" si="28"/>
        <v/>
      </c>
      <c r="O214" s="28" t="str">
        <f>IF(N214=1,M214&amp;" ("&amp;E214&amp;")",M214)</f>
        <v>Harry Potter and the Deathly Hallows: Part II</v>
      </c>
      <c r="P214" s="36">
        <f>INDEX(cpi!$A$1:$M$105,MATCH('Inflation adjust calc'!$E214,cpi!$A:$A,0),MATCH('Inflation adjust calc'!$D214,cpi!$1:$1,0))</f>
        <v>225.922</v>
      </c>
      <c r="Q214" s="36">
        <f>cpi!$I$2</f>
        <v>240.85300000000001</v>
      </c>
      <c r="R214" s="36">
        <f t="shared" si="33"/>
        <v>1.0660891812218376</v>
      </c>
      <c r="S214" s="28" t="str">
        <f t="shared" si="29"/>
        <v/>
      </c>
      <c r="T214" s="37">
        <f t="shared" si="30"/>
        <v>133261147.6527297</v>
      </c>
      <c r="U214" s="37">
        <f t="shared" si="31"/>
        <v>406191938.50004423</v>
      </c>
      <c r="V214" s="37">
        <f t="shared" si="32"/>
        <v>1430170597.0636194</v>
      </c>
    </row>
    <row r="215" spans="1:22">
      <c r="A215" s="23">
        <v>214</v>
      </c>
      <c r="B215" s="3" t="s">
        <v>346</v>
      </c>
      <c r="C215" s="28">
        <v>21</v>
      </c>
      <c r="D215" s="29">
        <v>11</v>
      </c>
      <c r="E215" s="28">
        <v>2014</v>
      </c>
      <c r="F215" s="31">
        <f>DATE(E215,D215,C215)</f>
        <v>41964</v>
      </c>
      <c r="G215" s="24" t="s">
        <v>347</v>
      </c>
      <c r="H215" s="2">
        <v>125000000</v>
      </c>
      <c r="I215" s="2">
        <v>337135885</v>
      </c>
      <c r="J215" s="2">
        <v>766652288</v>
      </c>
      <c r="K215" s="28" t="str">
        <f t="shared" si="26"/>
        <v/>
      </c>
      <c r="L215" s="28" t="str">
        <f t="shared" si="27"/>
        <v/>
      </c>
      <c r="M215" s="28" t="s">
        <v>347</v>
      </c>
      <c r="N215" s="28" t="str">
        <f t="shared" si="28"/>
        <v/>
      </c>
      <c r="O215" s="28" t="str">
        <f>IF(N215=1,M215&amp;" ("&amp;E215&amp;")",M215)</f>
        <v>The Hunger Games: Mockingjay - Part 1</v>
      </c>
      <c r="P215" s="36">
        <f>INDEX(cpi!$A$1:$M$105,MATCH('Inflation adjust calc'!$E215,cpi!$A:$A,0),MATCH('Inflation adjust calc'!$D215,cpi!$1:$1,0))</f>
        <v>236.15100000000001</v>
      </c>
      <c r="Q215" s="36">
        <f>cpi!$I$2</f>
        <v>240.85300000000001</v>
      </c>
      <c r="R215" s="36">
        <f t="shared" si="33"/>
        <v>1.0199109891552438</v>
      </c>
      <c r="S215" s="28" t="str">
        <f t="shared" si="29"/>
        <v/>
      </c>
      <c r="T215" s="37">
        <f t="shared" si="30"/>
        <v>127488873.64440547</v>
      </c>
      <c r="U215" s="37">
        <f t="shared" si="31"/>
        <v>343848593.95007855</v>
      </c>
      <c r="V215" s="37">
        <f t="shared" si="32"/>
        <v>781917093.39221084</v>
      </c>
    </row>
    <row r="216" spans="1:22">
      <c r="A216" s="23">
        <v>215</v>
      </c>
      <c r="B216" s="3" t="s">
        <v>348</v>
      </c>
      <c r="C216" s="28">
        <v>16</v>
      </c>
      <c r="D216" s="29">
        <v>11</v>
      </c>
      <c r="E216" s="28">
        <v>2001</v>
      </c>
      <c r="F216" s="31">
        <f>DATE(E216,D216,C216)</f>
        <v>37211</v>
      </c>
      <c r="G216" s="24" t="s">
        <v>349</v>
      </c>
      <c r="H216" s="2">
        <v>125000000</v>
      </c>
      <c r="I216" s="2">
        <v>317575550</v>
      </c>
      <c r="J216" s="2">
        <v>974755371</v>
      </c>
      <c r="K216" s="28" t="str">
        <f t="shared" si="26"/>
        <v/>
      </c>
      <c r="L216" s="28" t="str">
        <f t="shared" si="27"/>
        <v/>
      </c>
      <c r="M216" s="28" t="s">
        <v>349</v>
      </c>
      <c r="N216" s="28" t="str">
        <f t="shared" si="28"/>
        <v/>
      </c>
      <c r="O216" s="28" t="str">
        <f>IF(N216=1,M216&amp;" ("&amp;E216&amp;")",M216)</f>
        <v>Harry Potter and the Sorcerer’s Stone</v>
      </c>
      <c r="P216" s="36">
        <f>INDEX(cpi!$A$1:$M$105,MATCH('Inflation adjust calc'!$E216,cpi!$A:$A,0),MATCH('Inflation adjust calc'!$D216,cpi!$1:$1,0))</f>
        <v>177.4</v>
      </c>
      <c r="Q216" s="36">
        <f>cpi!$I$2</f>
        <v>240.85300000000001</v>
      </c>
      <c r="R216" s="36">
        <f t="shared" si="33"/>
        <v>1.3576832018038332</v>
      </c>
      <c r="S216" s="28" t="str">
        <f t="shared" si="29"/>
        <v/>
      </c>
      <c r="T216" s="37">
        <f t="shared" si="30"/>
        <v>169710400.22547916</v>
      </c>
      <c r="U216" s="37">
        <f t="shared" si="31"/>
        <v>431166989.53861332</v>
      </c>
      <c r="V216" s="37">
        <f t="shared" si="32"/>
        <v>1323408993.0747633</v>
      </c>
    </row>
    <row r="217" spans="1:22">
      <c r="A217" s="23">
        <v>216</v>
      </c>
      <c r="B217" s="3">
        <v>37871</v>
      </c>
      <c r="C217" s="28">
        <v>9</v>
      </c>
      <c r="D217" s="29">
        <v>7</v>
      </c>
      <c r="E217" s="28">
        <v>2003</v>
      </c>
      <c r="F217" s="31">
        <f>DATE(E217,D217,C217)</f>
        <v>37811</v>
      </c>
      <c r="G217" s="24" t="s">
        <v>350</v>
      </c>
      <c r="H217" s="2">
        <v>125000000</v>
      </c>
      <c r="I217" s="2">
        <v>305411224</v>
      </c>
      <c r="J217" s="2">
        <v>634954103</v>
      </c>
      <c r="K217" s="28" t="str">
        <f t="shared" si="26"/>
        <v/>
      </c>
      <c r="L217" s="28" t="str">
        <f t="shared" si="27"/>
        <v/>
      </c>
      <c r="M217" s="28" t="s">
        <v>350</v>
      </c>
      <c r="N217" s="28" t="str">
        <f t="shared" si="28"/>
        <v/>
      </c>
      <c r="O217" s="28" t="str">
        <f>IF(N217=1,M217&amp;" ("&amp;E217&amp;")",M217)</f>
        <v>Pirates of the Caribbean: The Curse of the Black Pearl</v>
      </c>
      <c r="P217" s="36">
        <f>INDEX(cpi!$A$1:$M$105,MATCH('Inflation adjust calc'!$E217,cpi!$A:$A,0),MATCH('Inflation adjust calc'!$D217,cpi!$1:$1,0))</f>
        <v>183.9</v>
      </c>
      <c r="Q217" s="36">
        <f>cpi!$I$2</f>
        <v>240.85300000000001</v>
      </c>
      <c r="R217" s="36">
        <f t="shared" si="33"/>
        <v>1.3096954866775421</v>
      </c>
      <c r="S217" s="28" t="str">
        <f t="shared" si="29"/>
        <v/>
      </c>
      <c r="T217" s="37">
        <f t="shared" si="30"/>
        <v>163711935.83469278</v>
      </c>
      <c r="U217" s="37">
        <f t="shared" si="31"/>
        <v>399995701.65346384</v>
      </c>
      <c r="V217" s="37">
        <f t="shared" si="32"/>
        <v>831596522.94648719</v>
      </c>
    </row>
    <row r="218" spans="1:22">
      <c r="A218" s="23">
        <v>217</v>
      </c>
      <c r="B218" s="3" t="s">
        <v>56</v>
      </c>
      <c r="C218" s="28">
        <v>19</v>
      </c>
      <c r="D218" s="29">
        <v>11</v>
      </c>
      <c r="E218" s="28">
        <v>2010</v>
      </c>
      <c r="F218" s="31">
        <f>DATE(E218,D218,C218)</f>
        <v>40501</v>
      </c>
      <c r="G218" s="24" t="s">
        <v>57</v>
      </c>
      <c r="H218" s="2">
        <v>125000000</v>
      </c>
      <c r="I218" s="2">
        <v>295983305</v>
      </c>
      <c r="J218" s="2">
        <v>960283305</v>
      </c>
      <c r="K218" s="28" t="str">
        <f t="shared" si="26"/>
        <v/>
      </c>
      <c r="L218" s="28" t="str">
        <f t="shared" si="27"/>
        <v/>
      </c>
      <c r="M218" s="28" t="s">
        <v>57</v>
      </c>
      <c r="N218" s="28" t="str">
        <f t="shared" si="28"/>
        <v/>
      </c>
      <c r="O218" s="28" t="str">
        <f>IF(N218=1,M218&amp;" ("&amp;E218&amp;")",M218)</f>
        <v>Harry Potter and the Deathly Hallows: Part I</v>
      </c>
      <c r="P218" s="36">
        <f>INDEX(cpi!$A$1:$M$105,MATCH('Inflation adjust calc'!$E218,cpi!$A:$A,0),MATCH('Inflation adjust calc'!$D218,cpi!$1:$1,0))</f>
        <v>218.803</v>
      </c>
      <c r="Q218" s="36">
        <f>cpi!$I$2</f>
        <v>240.85300000000001</v>
      </c>
      <c r="R218" s="36">
        <f t="shared" si="33"/>
        <v>1.1007755835157653</v>
      </c>
      <c r="S218" s="28" t="str">
        <f t="shared" si="29"/>
        <v/>
      </c>
      <c r="T218" s="37">
        <f t="shared" si="30"/>
        <v>137596947.93947068</v>
      </c>
      <c r="U218" s="37">
        <f t="shared" si="31"/>
        <v>325811195.27229977</v>
      </c>
      <c r="V218" s="37">
        <f t="shared" si="32"/>
        <v>1057056415.4018227</v>
      </c>
    </row>
    <row r="219" spans="1:22">
      <c r="A219" s="23">
        <v>218</v>
      </c>
      <c r="B219" s="3" t="s">
        <v>351</v>
      </c>
      <c r="C219" s="28">
        <v>19</v>
      </c>
      <c r="D219" s="29">
        <v>5</v>
      </c>
      <c r="E219" s="28">
        <v>2006</v>
      </c>
      <c r="F219" s="31">
        <f>DATE(E219,D219,C219)</f>
        <v>38856</v>
      </c>
      <c r="G219" s="24" t="s">
        <v>352</v>
      </c>
      <c r="H219" s="2">
        <v>125000000</v>
      </c>
      <c r="I219" s="2">
        <v>217536138</v>
      </c>
      <c r="J219" s="2">
        <v>767820459</v>
      </c>
      <c r="K219" s="28" t="str">
        <f t="shared" si="26"/>
        <v/>
      </c>
      <c r="L219" s="28" t="str">
        <f t="shared" si="27"/>
        <v/>
      </c>
      <c r="M219" s="28" t="s">
        <v>352</v>
      </c>
      <c r="N219" s="28" t="str">
        <f t="shared" si="28"/>
        <v/>
      </c>
      <c r="O219" s="28" t="str">
        <f>IF(N219=1,M219&amp;" ("&amp;E219&amp;")",M219)</f>
        <v>The Da Vinci Code</v>
      </c>
      <c r="P219" s="36">
        <f>INDEX(cpi!$A$1:$M$105,MATCH('Inflation adjust calc'!$E219,cpi!$A:$A,0),MATCH('Inflation adjust calc'!$D219,cpi!$1:$1,0))</f>
        <v>202.5</v>
      </c>
      <c r="Q219" s="36">
        <f>cpi!$I$2</f>
        <v>240.85300000000001</v>
      </c>
      <c r="R219" s="36">
        <f t="shared" si="33"/>
        <v>1.1893975308641975</v>
      </c>
      <c r="S219" s="28" t="str">
        <f t="shared" si="29"/>
        <v/>
      </c>
      <c r="T219" s="37">
        <f t="shared" si="30"/>
        <v>148674691.35802469</v>
      </c>
      <c r="U219" s="37">
        <f t="shared" si="31"/>
        <v>258736945.41093335</v>
      </c>
      <c r="V219" s="37">
        <f t="shared" si="32"/>
        <v>913243758.08161485</v>
      </c>
    </row>
    <row r="220" spans="1:22">
      <c r="A220" s="23">
        <v>219</v>
      </c>
      <c r="B220" s="3">
        <v>37657</v>
      </c>
      <c r="C220" s="28">
        <v>2</v>
      </c>
      <c r="D220" s="29">
        <v>5</v>
      </c>
      <c r="E220" s="28">
        <v>2003</v>
      </c>
      <c r="F220" s="31">
        <f>DATE(E220,D220,C220)</f>
        <v>37743</v>
      </c>
      <c r="G220" s="24" t="s">
        <v>353</v>
      </c>
      <c r="H220" s="2">
        <v>125000000</v>
      </c>
      <c r="I220" s="2">
        <v>214949694</v>
      </c>
      <c r="J220" s="2">
        <v>407711549</v>
      </c>
      <c r="K220" s="28" t="str">
        <f t="shared" si="26"/>
        <v/>
      </c>
      <c r="L220" s="28" t="str">
        <f t="shared" si="27"/>
        <v/>
      </c>
      <c r="M220" s="28" t="s">
        <v>353</v>
      </c>
      <c r="N220" s="28" t="str">
        <f t="shared" si="28"/>
        <v/>
      </c>
      <c r="O220" s="28" t="str">
        <f>IF(N220=1,M220&amp;" ("&amp;E220&amp;")",M220)</f>
        <v>X2</v>
      </c>
      <c r="P220" s="36">
        <f>INDEX(cpi!$A$1:$M$105,MATCH('Inflation adjust calc'!$E220,cpi!$A:$A,0),MATCH('Inflation adjust calc'!$D220,cpi!$1:$1,0))</f>
        <v>183.5</v>
      </c>
      <c r="Q220" s="36">
        <f>cpi!$I$2</f>
        <v>240.85300000000001</v>
      </c>
      <c r="R220" s="36">
        <f t="shared" si="33"/>
        <v>1.312550408719346</v>
      </c>
      <c r="S220" s="28" t="str">
        <f t="shared" si="29"/>
        <v/>
      </c>
      <c r="T220" s="37">
        <f t="shared" si="30"/>
        <v>164068801.08991826</v>
      </c>
      <c r="U220" s="37">
        <f t="shared" si="31"/>
        <v>282132308.71379834</v>
      </c>
      <c r="V220" s="37">
        <f t="shared" si="32"/>
        <v>535141960.27954769</v>
      </c>
    </row>
    <row r="221" spans="1:22">
      <c r="A221" s="23">
        <v>220</v>
      </c>
      <c r="B221" s="3" t="s">
        <v>354</v>
      </c>
      <c r="C221" s="28">
        <v>29</v>
      </c>
      <c r="D221" s="29">
        <v>4</v>
      </c>
      <c r="E221" s="28">
        <v>2011</v>
      </c>
      <c r="F221" s="31">
        <f>DATE(E221,D221,C221)</f>
        <v>40662</v>
      </c>
      <c r="G221" s="24" t="s">
        <v>355</v>
      </c>
      <c r="H221" s="2">
        <v>125000000</v>
      </c>
      <c r="I221" s="2">
        <v>209837675</v>
      </c>
      <c r="J221" s="2">
        <v>629969804</v>
      </c>
      <c r="K221" s="28" t="str">
        <f t="shared" si="26"/>
        <v/>
      </c>
      <c r="L221" s="28" t="str">
        <f t="shared" si="27"/>
        <v/>
      </c>
      <c r="M221" s="28" t="s">
        <v>355</v>
      </c>
      <c r="N221" s="28" t="str">
        <f t="shared" si="28"/>
        <v/>
      </c>
      <c r="O221" s="28" t="str">
        <f>IF(N221=1,M221&amp;" ("&amp;E221&amp;")",M221)</f>
        <v>Fast Five</v>
      </c>
      <c r="P221" s="36">
        <f>INDEX(cpi!$A$1:$M$105,MATCH('Inflation adjust calc'!$E221,cpi!$A:$A,0),MATCH('Inflation adjust calc'!$D221,cpi!$1:$1,0))</f>
        <v>224.90600000000001</v>
      </c>
      <c r="Q221" s="36">
        <f>cpi!$I$2</f>
        <v>240.85300000000001</v>
      </c>
      <c r="R221" s="36">
        <f t="shared" si="33"/>
        <v>1.0709051781633216</v>
      </c>
      <c r="S221" s="28" t="str">
        <f t="shared" si="29"/>
        <v/>
      </c>
      <c r="T221" s="37">
        <f t="shared" si="30"/>
        <v>133863147.2704152</v>
      </c>
      <c r="U221" s="37">
        <f t="shared" si="31"/>
        <v>224716252.73125219</v>
      </c>
      <c r="V221" s="37">
        <f t="shared" si="32"/>
        <v>674637925.19013286</v>
      </c>
    </row>
    <row r="222" spans="1:22">
      <c r="A222" s="23">
        <v>221</v>
      </c>
      <c r="B222" s="3">
        <v>41859</v>
      </c>
      <c r="C222" s="28">
        <v>8</v>
      </c>
      <c r="D222" s="29">
        <v>8</v>
      </c>
      <c r="E222" s="28">
        <v>2014</v>
      </c>
      <c r="F222" s="31">
        <f>DATE(E222,D222,C222)</f>
        <v>41859</v>
      </c>
      <c r="G222" s="24" t="s">
        <v>356</v>
      </c>
      <c r="H222" s="2">
        <v>125000000</v>
      </c>
      <c r="I222" s="2">
        <v>191204754</v>
      </c>
      <c r="J222" s="2">
        <v>485004754</v>
      </c>
      <c r="K222" s="28" t="str">
        <f t="shared" si="26"/>
        <v/>
      </c>
      <c r="L222" s="28" t="str">
        <f t="shared" si="27"/>
        <v/>
      </c>
      <c r="M222" s="28" t="s">
        <v>356</v>
      </c>
      <c r="N222" s="28">
        <f t="shared" si="28"/>
        <v>1</v>
      </c>
      <c r="O222" s="28" t="str">
        <f>IF(N222=1,M222&amp;" ("&amp;E222&amp;")",M222)</f>
        <v>Teenage Mutant Ninja Turtles (2014)</v>
      </c>
      <c r="P222" s="36">
        <f>INDEX(cpi!$A$1:$M$105,MATCH('Inflation adjust calc'!$E222,cpi!$A:$A,0),MATCH('Inflation adjust calc'!$D222,cpi!$1:$1,0))</f>
        <v>237.852</v>
      </c>
      <c r="Q222" s="36">
        <f>cpi!$I$2</f>
        <v>240.85300000000001</v>
      </c>
      <c r="R222" s="36">
        <f t="shared" si="33"/>
        <v>1.0126170896187545</v>
      </c>
      <c r="S222" s="28" t="str">
        <f t="shared" si="29"/>
        <v/>
      </c>
      <c r="T222" s="37">
        <f t="shared" si="30"/>
        <v>126577136.20234431</v>
      </c>
      <c r="U222" s="37">
        <f t="shared" si="31"/>
        <v>193617201.51674992</v>
      </c>
      <c r="V222" s="37">
        <f t="shared" si="32"/>
        <v>491124102.44673997</v>
      </c>
    </row>
    <row r="223" spans="1:22">
      <c r="A223" s="23">
        <v>222</v>
      </c>
      <c r="B223" s="3" t="s">
        <v>254</v>
      </c>
      <c r="C223" s="28">
        <v>16</v>
      </c>
      <c r="D223" s="29">
        <v>12</v>
      </c>
      <c r="E223" s="28">
        <v>2011</v>
      </c>
      <c r="F223" s="31">
        <f>DATE(E223,D223,C223)</f>
        <v>40893</v>
      </c>
      <c r="G223" s="24" t="s">
        <v>357</v>
      </c>
      <c r="H223" s="2">
        <v>125000000</v>
      </c>
      <c r="I223" s="2">
        <v>186848418</v>
      </c>
      <c r="J223" s="2">
        <v>535663443</v>
      </c>
      <c r="K223" s="28" t="str">
        <f t="shared" si="26"/>
        <v/>
      </c>
      <c r="L223" s="28" t="str">
        <f t="shared" si="27"/>
        <v/>
      </c>
      <c r="M223" s="28" t="s">
        <v>357</v>
      </c>
      <c r="N223" s="28" t="str">
        <f t="shared" si="28"/>
        <v/>
      </c>
      <c r="O223" s="28" t="str">
        <f>IF(N223=1,M223&amp;" ("&amp;E223&amp;")",M223)</f>
        <v>Sherlock Holmes: A Game of Shadows</v>
      </c>
      <c r="P223" s="36">
        <f>INDEX(cpi!$A$1:$M$105,MATCH('Inflation adjust calc'!$E223,cpi!$A:$A,0),MATCH('Inflation adjust calc'!$D223,cpi!$1:$1,0))</f>
        <v>225.672</v>
      </c>
      <c r="Q223" s="36">
        <f>cpi!$I$2</f>
        <v>240.85300000000001</v>
      </c>
      <c r="R223" s="36">
        <f t="shared" si="33"/>
        <v>1.0672701974547132</v>
      </c>
      <c r="S223" s="28" t="str">
        <f t="shared" si="29"/>
        <v/>
      </c>
      <c r="T223" s="37">
        <f t="shared" si="30"/>
        <v>133408774.68183915</v>
      </c>
      <c r="U223" s="37">
        <f t="shared" si="31"/>
        <v>199417747.9729608</v>
      </c>
      <c r="V223" s="37">
        <f t="shared" si="32"/>
        <v>571697628.57988155</v>
      </c>
    </row>
    <row r="224" spans="1:22">
      <c r="A224" s="23">
        <v>223</v>
      </c>
      <c r="B224" s="3" t="s">
        <v>358</v>
      </c>
      <c r="C224" s="28">
        <v>28</v>
      </c>
      <c r="D224" s="29">
        <v>5</v>
      </c>
      <c r="E224" s="28">
        <v>2004</v>
      </c>
      <c r="F224" s="31">
        <f>DATE(E224,D224,C224)</f>
        <v>38135</v>
      </c>
      <c r="G224" s="24" t="s">
        <v>359</v>
      </c>
      <c r="H224" s="2">
        <v>125000000</v>
      </c>
      <c r="I224" s="2">
        <v>186740799</v>
      </c>
      <c r="J224" s="2">
        <v>556319450</v>
      </c>
      <c r="K224" s="28" t="str">
        <f t="shared" si="26"/>
        <v/>
      </c>
      <c r="L224" s="28" t="str">
        <f t="shared" si="27"/>
        <v/>
      </c>
      <c r="M224" s="28" t="s">
        <v>359</v>
      </c>
      <c r="N224" s="28" t="str">
        <f t="shared" si="28"/>
        <v/>
      </c>
      <c r="O224" s="28" t="str">
        <f>IF(N224=1,M224&amp;" ("&amp;E224&amp;")",M224)</f>
        <v>The Day After Tomorrow</v>
      </c>
      <c r="P224" s="36">
        <f>INDEX(cpi!$A$1:$M$105,MATCH('Inflation adjust calc'!$E224,cpi!$A:$A,0),MATCH('Inflation adjust calc'!$D224,cpi!$1:$1,0))</f>
        <v>189.1</v>
      </c>
      <c r="Q224" s="36">
        <f>cpi!$I$2</f>
        <v>240.85300000000001</v>
      </c>
      <c r="R224" s="36">
        <f t="shared" si="33"/>
        <v>1.2736805922792174</v>
      </c>
      <c r="S224" s="28" t="str">
        <f t="shared" si="29"/>
        <v/>
      </c>
      <c r="T224" s="37">
        <f t="shared" si="30"/>
        <v>159210074.03490219</v>
      </c>
      <c r="U224" s="37">
        <f t="shared" si="31"/>
        <v>237848131.4730143</v>
      </c>
      <c r="V224" s="37">
        <f t="shared" si="32"/>
        <v>708573286.57244849</v>
      </c>
    </row>
    <row r="225" spans="1:22">
      <c r="A225" s="23">
        <v>224</v>
      </c>
      <c r="B225" s="3">
        <v>40182</v>
      </c>
      <c r="C225" s="28">
        <v>1</v>
      </c>
      <c r="D225" s="29">
        <v>4</v>
      </c>
      <c r="E225" s="28">
        <v>2010</v>
      </c>
      <c r="F225" s="31">
        <f>DATE(E225,D225,C225)</f>
        <v>40269</v>
      </c>
      <c r="G225" s="24" t="s">
        <v>360</v>
      </c>
      <c r="H225" s="2">
        <v>125000000</v>
      </c>
      <c r="I225" s="2">
        <v>163214888</v>
      </c>
      <c r="J225" s="2">
        <v>493214888</v>
      </c>
      <c r="K225" s="28" t="str">
        <f t="shared" si="26"/>
        <v/>
      </c>
      <c r="L225" s="28" t="str">
        <f t="shared" si="27"/>
        <v/>
      </c>
      <c r="M225" s="28" t="s">
        <v>360</v>
      </c>
      <c r="N225" s="28">
        <f t="shared" si="28"/>
        <v>1</v>
      </c>
      <c r="O225" s="28" t="str">
        <f>IF(N225=1,M225&amp;" ("&amp;E225&amp;")",M225)</f>
        <v>Clash of the Titans (2010)</v>
      </c>
      <c r="P225" s="36">
        <f>INDEX(cpi!$A$1:$M$105,MATCH('Inflation adjust calc'!$E225,cpi!$A:$A,0),MATCH('Inflation adjust calc'!$D225,cpi!$1:$1,0))</f>
        <v>218.00899999999999</v>
      </c>
      <c r="Q225" s="36">
        <f>cpi!$I$2</f>
        <v>240.85300000000001</v>
      </c>
      <c r="R225" s="36">
        <f t="shared" si="33"/>
        <v>1.104784664853286</v>
      </c>
      <c r="S225" s="28" t="str">
        <f t="shared" si="29"/>
        <v/>
      </c>
      <c r="T225" s="37">
        <f t="shared" si="30"/>
        <v>138098083.10666075</v>
      </c>
      <c r="U225" s="37">
        <f t="shared" si="31"/>
        <v>180317305.3381466</v>
      </c>
      <c r="V225" s="37">
        <f t="shared" si="32"/>
        <v>544896244.73973095</v>
      </c>
    </row>
    <row r="226" spans="1:22">
      <c r="A226" s="23">
        <v>225</v>
      </c>
      <c r="B226" s="3" t="s">
        <v>361</v>
      </c>
      <c r="C226" s="28">
        <v>19</v>
      </c>
      <c r="D226" s="29">
        <v>5</v>
      </c>
      <c r="E226" s="28">
        <v>1998</v>
      </c>
      <c r="F226" s="31">
        <f>DATE(E226,D226,C226)</f>
        <v>35934</v>
      </c>
      <c r="G226" s="24" t="s">
        <v>189</v>
      </c>
      <c r="H226" s="2">
        <v>125000000</v>
      </c>
      <c r="I226" s="2">
        <v>136314294</v>
      </c>
      <c r="J226" s="2">
        <v>376000000</v>
      </c>
      <c r="K226" s="28" t="str">
        <f t="shared" si="26"/>
        <v/>
      </c>
      <c r="L226" s="28" t="str">
        <f t="shared" si="27"/>
        <v/>
      </c>
      <c r="M226" s="28" t="s">
        <v>189</v>
      </c>
      <c r="N226" s="28">
        <f t="shared" si="28"/>
        <v>1</v>
      </c>
      <c r="O226" s="28" t="str">
        <f>IF(N226=1,M226&amp;" ("&amp;E226&amp;")",M226)</f>
        <v>Godzilla (1998)</v>
      </c>
      <c r="P226" s="36">
        <f>INDEX(cpi!$A$1:$M$105,MATCH('Inflation adjust calc'!$E226,cpi!$A:$A,0),MATCH('Inflation adjust calc'!$D226,cpi!$1:$1,0))</f>
        <v>162.80000000000001</v>
      </c>
      <c r="Q226" s="36">
        <f>cpi!$I$2</f>
        <v>240.85300000000001</v>
      </c>
      <c r="R226" s="36">
        <f t="shared" si="33"/>
        <v>1.4794410319410318</v>
      </c>
      <c r="S226" s="28" t="str">
        <f t="shared" si="29"/>
        <v/>
      </c>
      <c r="T226" s="37">
        <f t="shared" si="30"/>
        <v>184930128.99262899</v>
      </c>
      <c r="U226" s="37">
        <f t="shared" si="31"/>
        <v>201668959.7836732</v>
      </c>
      <c r="V226" s="37">
        <f t="shared" si="32"/>
        <v>556269828.00982797</v>
      </c>
    </row>
    <row r="227" spans="1:22">
      <c r="A227" s="23">
        <v>226</v>
      </c>
      <c r="B227" s="3">
        <v>41127</v>
      </c>
      <c r="C227" s="28">
        <v>8</v>
      </c>
      <c r="D227" s="29">
        <v>6</v>
      </c>
      <c r="E227" s="28">
        <v>2012</v>
      </c>
      <c r="F227" s="31">
        <f>DATE(E227,D227,C227)</f>
        <v>41068</v>
      </c>
      <c r="G227" s="24" t="s">
        <v>362</v>
      </c>
      <c r="H227" s="2">
        <v>125000000</v>
      </c>
      <c r="I227" s="2">
        <v>126477084</v>
      </c>
      <c r="J227" s="2">
        <v>399005706</v>
      </c>
      <c r="K227" s="28" t="str">
        <f t="shared" si="26"/>
        <v/>
      </c>
      <c r="L227" s="28" t="str">
        <f t="shared" si="27"/>
        <v/>
      </c>
      <c r="M227" s="28" t="s">
        <v>362</v>
      </c>
      <c r="N227" s="28" t="str">
        <f t="shared" si="28"/>
        <v/>
      </c>
      <c r="O227" s="28" t="str">
        <f>IF(N227=1,M227&amp;" ("&amp;E227&amp;")",M227)</f>
        <v>Prometheus</v>
      </c>
      <c r="P227" s="36">
        <f>INDEX(cpi!$A$1:$M$105,MATCH('Inflation adjust calc'!$E227,cpi!$A:$A,0),MATCH('Inflation adjust calc'!$D227,cpi!$1:$1,0))</f>
        <v>229.47800000000001</v>
      </c>
      <c r="Q227" s="36">
        <f>cpi!$I$2</f>
        <v>240.85300000000001</v>
      </c>
      <c r="R227" s="36">
        <f t="shared" si="33"/>
        <v>1.0495690218670199</v>
      </c>
      <c r="S227" s="28" t="str">
        <f t="shared" si="29"/>
        <v/>
      </c>
      <c r="T227" s="37">
        <f t="shared" si="30"/>
        <v>131196127.73337749</v>
      </c>
      <c r="U227" s="37">
        <f t="shared" si="31"/>
        <v>132746429.34247293</v>
      </c>
      <c r="V227" s="37">
        <f t="shared" si="32"/>
        <v>418784028.56577975</v>
      </c>
    </row>
    <row r="228" spans="1:22">
      <c r="A228" s="23">
        <v>227</v>
      </c>
      <c r="B228" s="3">
        <v>41190</v>
      </c>
      <c r="C228" s="28">
        <v>10</v>
      </c>
      <c r="D228" s="29">
        <v>8</v>
      </c>
      <c r="E228" s="28">
        <v>2012</v>
      </c>
      <c r="F228" s="31">
        <f>DATE(E228,D228,C228)</f>
        <v>41131</v>
      </c>
      <c r="G228" s="24" t="s">
        <v>363</v>
      </c>
      <c r="H228" s="2">
        <v>125000000</v>
      </c>
      <c r="I228" s="2">
        <v>113203870</v>
      </c>
      <c r="J228" s="2">
        <v>280355920</v>
      </c>
      <c r="K228" s="28" t="str">
        <f t="shared" si="26"/>
        <v/>
      </c>
      <c r="L228" s="28" t="str">
        <f t="shared" si="27"/>
        <v/>
      </c>
      <c r="M228" s="28" t="s">
        <v>363</v>
      </c>
      <c r="N228" s="28" t="str">
        <f t="shared" si="28"/>
        <v/>
      </c>
      <c r="O228" s="28" t="str">
        <f>IF(N228=1,M228&amp;" ("&amp;E228&amp;")",M228)</f>
        <v>The Bourne Legacy</v>
      </c>
      <c r="P228" s="36">
        <f>INDEX(cpi!$A$1:$M$105,MATCH('Inflation adjust calc'!$E228,cpi!$A:$A,0),MATCH('Inflation adjust calc'!$D228,cpi!$1:$1,0))</f>
        <v>230.37899999999999</v>
      </c>
      <c r="Q228" s="36">
        <f>cpi!$I$2</f>
        <v>240.85300000000001</v>
      </c>
      <c r="R228" s="36">
        <f t="shared" si="33"/>
        <v>1.0454642133180543</v>
      </c>
      <c r="S228" s="28" t="str">
        <f t="shared" si="29"/>
        <v/>
      </c>
      <c r="T228" s="37">
        <f t="shared" si="30"/>
        <v>130683026.66475679</v>
      </c>
      <c r="U228" s="37">
        <f t="shared" si="31"/>
        <v>118350594.89410928</v>
      </c>
      <c r="V228" s="37">
        <f t="shared" si="32"/>
        <v>293102081.35185933</v>
      </c>
    </row>
    <row r="229" spans="1:22">
      <c r="A229" s="23">
        <v>228</v>
      </c>
      <c r="B229" s="3" t="s">
        <v>364</v>
      </c>
      <c r="C229" s="28">
        <v>20</v>
      </c>
      <c r="D229" s="29">
        <v>6</v>
      </c>
      <c r="E229" s="28">
        <v>1997</v>
      </c>
      <c r="F229" s="31">
        <f>DATE(E229,D229,C229)</f>
        <v>35601</v>
      </c>
      <c r="G229" s="24" t="s">
        <v>365</v>
      </c>
      <c r="H229" s="2">
        <v>125000000</v>
      </c>
      <c r="I229" s="2">
        <v>107325195</v>
      </c>
      <c r="J229" s="2">
        <v>238317814</v>
      </c>
      <c r="K229" s="28" t="str">
        <f t="shared" si="26"/>
        <v/>
      </c>
      <c r="L229" s="28" t="str">
        <f t="shared" si="27"/>
        <v/>
      </c>
      <c r="M229" s="28" t="s">
        <v>365</v>
      </c>
      <c r="N229" s="28" t="str">
        <f t="shared" si="28"/>
        <v/>
      </c>
      <c r="O229" s="28" t="str">
        <f>IF(N229=1,M229&amp;" ("&amp;E229&amp;")",M229)</f>
        <v>Batman &amp; Robin</v>
      </c>
      <c r="P229" s="36">
        <f>INDEX(cpi!$A$1:$M$105,MATCH('Inflation adjust calc'!$E229,cpi!$A:$A,0),MATCH('Inflation adjust calc'!$D229,cpi!$1:$1,0))</f>
        <v>160.30000000000001</v>
      </c>
      <c r="Q229" s="36">
        <f>cpi!$I$2</f>
        <v>240.85300000000001</v>
      </c>
      <c r="R229" s="36">
        <f t="shared" si="33"/>
        <v>1.5025140361821585</v>
      </c>
      <c r="S229" s="28" t="str">
        <f t="shared" si="29"/>
        <v/>
      </c>
      <c r="T229" s="37">
        <f t="shared" si="30"/>
        <v>187814254.52276981</v>
      </c>
      <c r="U229" s="37">
        <f t="shared" si="31"/>
        <v>161257611.92348722</v>
      </c>
      <c r="V229" s="37">
        <f t="shared" si="32"/>
        <v>358075860.6072489</v>
      </c>
    </row>
    <row r="230" spans="1:22">
      <c r="A230" s="23">
        <v>229</v>
      </c>
      <c r="B230" s="3">
        <v>40976</v>
      </c>
      <c r="C230" s="28">
        <v>3</v>
      </c>
      <c r="D230" s="29">
        <v>8</v>
      </c>
      <c r="E230" s="28">
        <v>2012</v>
      </c>
      <c r="F230" s="31">
        <f>DATE(E230,D230,C230)</f>
        <v>41124</v>
      </c>
      <c r="G230" s="24" t="s">
        <v>366</v>
      </c>
      <c r="H230" s="2">
        <v>125000000</v>
      </c>
      <c r="I230" s="2">
        <v>58877969</v>
      </c>
      <c r="J230" s="2">
        <v>211856088</v>
      </c>
      <c r="K230" s="28" t="str">
        <f t="shared" si="26"/>
        <v/>
      </c>
      <c r="L230" s="28" t="str">
        <f t="shared" si="27"/>
        <v/>
      </c>
      <c r="M230" s="28" t="s">
        <v>366</v>
      </c>
      <c r="N230" s="28">
        <f t="shared" si="28"/>
        <v>1</v>
      </c>
      <c r="O230" s="28" t="str">
        <f>IF(N230=1,M230&amp;" ("&amp;E230&amp;")",M230)</f>
        <v>Total Recall (2012)</v>
      </c>
      <c r="P230" s="36">
        <f>INDEX(cpi!$A$1:$M$105,MATCH('Inflation adjust calc'!$E230,cpi!$A:$A,0),MATCH('Inflation adjust calc'!$D230,cpi!$1:$1,0))</f>
        <v>230.37899999999999</v>
      </c>
      <c r="Q230" s="36">
        <f>cpi!$I$2</f>
        <v>240.85300000000001</v>
      </c>
      <c r="R230" s="36">
        <f t="shared" si="33"/>
        <v>1.0454642133180543</v>
      </c>
      <c r="S230" s="28" t="str">
        <f t="shared" si="29"/>
        <v/>
      </c>
      <c r="T230" s="37">
        <f t="shared" si="30"/>
        <v>130683026.66475679</v>
      </c>
      <c r="U230" s="37">
        <f t="shared" si="31"/>
        <v>61554809.542349786</v>
      </c>
      <c r="V230" s="37">
        <f t="shared" si="32"/>
        <v>221487958.37756047</v>
      </c>
    </row>
    <row r="231" spans="1:22">
      <c r="A231" s="23">
        <v>230</v>
      </c>
      <c r="B231" s="3" t="s">
        <v>367</v>
      </c>
      <c r="C231" s="28">
        <v>27</v>
      </c>
      <c r="D231" s="29">
        <v>8</v>
      </c>
      <c r="E231" s="28">
        <v>1999</v>
      </c>
      <c r="F231" s="31">
        <f>DATE(E231,D231,C231)</f>
        <v>36399</v>
      </c>
      <c r="G231" s="24" t="s">
        <v>368</v>
      </c>
      <c r="H231" s="2">
        <v>125000000</v>
      </c>
      <c r="I231" s="2">
        <v>32698899</v>
      </c>
      <c r="J231" s="2">
        <v>61698899</v>
      </c>
      <c r="K231" s="28" t="str">
        <f t="shared" si="26"/>
        <v/>
      </c>
      <c r="L231" s="28" t="str">
        <f t="shared" si="27"/>
        <v/>
      </c>
      <c r="M231" s="28" t="s">
        <v>368</v>
      </c>
      <c r="N231" s="28" t="str">
        <f t="shared" si="28"/>
        <v/>
      </c>
      <c r="O231" s="28" t="str">
        <f>IF(N231=1,M231&amp;" ("&amp;E231&amp;")",M231)</f>
        <v>The 13th Warrior</v>
      </c>
      <c r="P231" s="36">
        <f>INDEX(cpi!$A$1:$M$105,MATCH('Inflation adjust calc'!$E231,cpi!$A:$A,0),MATCH('Inflation adjust calc'!$D231,cpi!$1:$1,0))</f>
        <v>167.1</v>
      </c>
      <c r="Q231" s="36">
        <f>cpi!$I$2</f>
        <v>240.85300000000001</v>
      </c>
      <c r="R231" s="36">
        <f t="shared" si="33"/>
        <v>1.4413704368641533</v>
      </c>
      <c r="S231" s="28" t="str">
        <f t="shared" si="29"/>
        <v/>
      </c>
      <c r="T231" s="37">
        <f t="shared" si="30"/>
        <v>180171304.60801917</v>
      </c>
      <c r="U231" s="37">
        <f t="shared" si="31"/>
        <v>47131226.33660683</v>
      </c>
      <c r="V231" s="37">
        <f t="shared" si="32"/>
        <v>88930969.005667269</v>
      </c>
    </row>
    <row r="232" spans="1:22">
      <c r="A232" s="23">
        <v>231</v>
      </c>
      <c r="B232" s="3" t="s">
        <v>369</v>
      </c>
      <c r="C232" s="28">
        <v>17</v>
      </c>
      <c r="D232" s="29">
        <v>11</v>
      </c>
      <c r="E232" s="28">
        <v>2000</v>
      </c>
      <c r="F232" s="31">
        <f>DATE(E232,D232,C232)</f>
        <v>36847</v>
      </c>
      <c r="G232" s="24" t="s">
        <v>370</v>
      </c>
      <c r="H232" s="2">
        <v>123000000</v>
      </c>
      <c r="I232" s="2">
        <v>260044825</v>
      </c>
      <c r="J232" s="2">
        <v>345141403</v>
      </c>
      <c r="K232" s="28" t="str">
        <f t="shared" si="26"/>
        <v/>
      </c>
      <c r="L232" s="28" t="str">
        <f t="shared" si="27"/>
        <v/>
      </c>
      <c r="M232" s="28" t="s">
        <v>370</v>
      </c>
      <c r="N232" s="28" t="str">
        <f t="shared" si="28"/>
        <v/>
      </c>
      <c r="O232" s="28" t="str">
        <f>IF(N232=1,M232&amp;" ("&amp;E232&amp;")",M232)</f>
        <v>How the Grinch Stole Christmas</v>
      </c>
      <c r="P232" s="36">
        <f>INDEX(cpi!$A$1:$M$105,MATCH('Inflation adjust calc'!$E232,cpi!$A:$A,0),MATCH('Inflation adjust calc'!$D232,cpi!$1:$1,0))</f>
        <v>174.1</v>
      </c>
      <c r="Q232" s="36">
        <f>cpi!$I$2</f>
        <v>240.85300000000001</v>
      </c>
      <c r="R232" s="36">
        <f t="shared" si="33"/>
        <v>1.3834175761056864</v>
      </c>
      <c r="S232" s="28" t="str">
        <f t="shared" si="29"/>
        <v/>
      </c>
      <c r="T232" s="37">
        <f t="shared" si="30"/>
        <v>170160361.86099944</v>
      </c>
      <c r="U232" s="37">
        <f t="shared" si="31"/>
        <v>359750581.48032743</v>
      </c>
      <c r="V232" s="37">
        <f t="shared" si="32"/>
        <v>477474683.15197587</v>
      </c>
    </row>
    <row r="233" spans="1:22">
      <c r="A233" s="23">
        <v>232</v>
      </c>
      <c r="B233" s="3" t="s">
        <v>371</v>
      </c>
      <c r="C233" s="28">
        <v>24</v>
      </c>
      <c r="D233" s="29">
        <v>5</v>
      </c>
      <c r="E233" s="28">
        <v>2000</v>
      </c>
      <c r="F233" s="31">
        <f>DATE(E233,D233,C233)</f>
        <v>36670</v>
      </c>
      <c r="G233" s="24" t="s">
        <v>372</v>
      </c>
      <c r="H233" s="2">
        <v>120000000</v>
      </c>
      <c r="I233" s="2">
        <v>215409889</v>
      </c>
      <c r="J233" s="2">
        <v>549588516</v>
      </c>
      <c r="K233" s="28" t="str">
        <f t="shared" si="26"/>
        <v/>
      </c>
      <c r="L233" s="28" t="str">
        <f t="shared" si="27"/>
        <v/>
      </c>
      <c r="M233" s="28" t="s">
        <v>372</v>
      </c>
      <c r="N233" s="28" t="str">
        <f t="shared" si="28"/>
        <v/>
      </c>
      <c r="O233" s="28" t="str">
        <f>IF(N233=1,M233&amp;" ("&amp;E233&amp;")",M233)</f>
        <v>Mission: Impossible 2</v>
      </c>
      <c r="P233" s="36">
        <f>INDEX(cpi!$A$1:$M$105,MATCH('Inflation adjust calc'!$E233,cpi!$A:$A,0),MATCH('Inflation adjust calc'!$D233,cpi!$1:$1,0))</f>
        <v>171.5</v>
      </c>
      <c r="Q233" s="36">
        <f>cpi!$I$2</f>
        <v>240.85300000000001</v>
      </c>
      <c r="R233" s="36">
        <f t="shared" si="33"/>
        <v>1.404390670553936</v>
      </c>
      <c r="S233" s="28" t="str">
        <f t="shared" si="29"/>
        <v/>
      </c>
      <c r="T233" s="37">
        <f t="shared" si="30"/>
        <v>168526880.46647233</v>
      </c>
      <c r="U233" s="37">
        <f t="shared" si="31"/>
        <v>302519638.4566589</v>
      </c>
      <c r="V233" s="37">
        <f t="shared" si="32"/>
        <v>771836984.51398253</v>
      </c>
    </row>
    <row r="234" spans="1:22">
      <c r="A234" s="23">
        <v>233</v>
      </c>
      <c r="B234" s="3" t="s">
        <v>373</v>
      </c>
      <c r="C234" s="28">
        <v>30</v>
      </c>
      <c r="D234" s="29">
        <v>6</v>
      </c>
      <c r="E234" s="28">
        <v>2000</v>
      </c>
      <c r="F234" s="31">
        <f>DATE(E234,D234,C234)</f>
        <v>36707</v>
      </c>
      <c r="G234" s="24" t="s">
        <v>374</v>
      </c>
      <c r="H234" s="2">
        <v>120000000</v>
      </c>
      <c r="I234" s="2">
        <v>182618434</v>
      </c>
      <c r="J234" s="2">
        <v>328711434</v>
      </c>
      <c r="K234" s="28" t="str">
        <f t="shared" si="26"/>
        <v/>
      </c>
      <c r="L234" s="28" t="str">
        <f t="shared" si="27"/>
        <v/>
      </c>
      <c r="M234" s="28" t="s">
        <v>374</v>
      </c>
      <c r="N234" s="28" t="str">
        <f t="shared" si="28"/>
        <v/>
      </c>
      <c r="O234" s="28" t="str">
        <f>IF(N234=1,M234&amp;" ("&amp;E234&amp;")",M234)</f>
        <v>The Perfect Storm</v>
      </c>
      <c r="P234" s="36">
        <f>INDEX(cpi!$A$1:$M$105,MATCH('Inflation adjust calc'!$E234,cpi!$A:$A,0),MATCH('Inflation adjust calc'!$D234,cpi!$1:$1,0))</f>
        <v>172.4</v>
      </c>
      <c r="Q234" s="36">
        <f>cpi!$I$2</f>
        <v>240.85300000000001</v>
      </c>
      <c r="R234" s="36">
        <f t="shared" si="33"/>
        <v>1.3970591647331787</v>
      </c>
      <c r="S234" s="28" t="str">
        <f t="shared" si="29"/>
        <v/>
      </c>
      <c r="T234" s="37">
        <f t="shared" si="30"/>
        <v>167647099.76798144</v>
      </c>
      <c r="U234" s="37">
        <f t="shared" si="31"/>
        <v>255128756.86892113</v>
      </c>
      <c r="V234" s="37">
        <f t="shared" si="32"/>
        <v>459229321.42228538</v>
      </c>
    </row>
    <row r="235" spans="1:22">
      <c r="A235" s="23">
        <v>234</v>
      </c>
      <c r="B235" s="3" t="s">
        <v>375</v>
      </c>
      <c r="C235" s="28">
        <v>29</v>
      </c>
      <c r="D235" s="29">
        <v>7</v>
      </c>
      <c r="E235" s="28">
        <v>2016</v>
      </c>
      <c r="F235" s="31">
        <f>DATE(E235,D235,C235)</f>
        <v>42580</v>
      </c>
      <c r="G235" s="24" t="s">
        <v>376</v>
      </c>
      <c r="H235" s="2">
        <v>120000000</v>
      </c>
      <c r="I235" s="2">
        <v>161912470</v>
      </c>
      <c r="J235" s="2">
        <v>404912470</v>
      </c>
      <c r="K235" s="28" t="str">
        <f t="shared" si="26"/>
        <v/>
      </c>
      <c r="L235" s="28" t="str">
        <f t="shared" si="27"/>
        <v/>
      </c>
      <c r="M235" s="28" t="s">
        <v>376</v>
      </c>
      <c r="N235" s="28" t="str">
        <f t="shared" si="28"/>
        <v/>
      </c>
      <c r="O235" s="28" t="str">
        <f>IF(N235=1,M235&amp;" ("&amp;E235&amp;")",M235)</f>
        <v>Jason Bourne</v>
      </c>
      <c r="P235" s="36">
        <f>INDEX(cpi!$A$1:$M$105,MATCH('Inflation adjust calc'!$E235,cpi!$A:$A,0),MATCH('Inflation adjust calc'!$D235,cpi!$1:$1,0))</f>
        <v>240.64699999999999</v>
      </c>
      <c r="Q235" s="36">
        <f>cpi!$I$2</f>
        <v>240.85300000000001</v>
      </c>
      <c r="R235" s="36">
        <f t="shared" si="33"/>
        <v>1.0008560256309034</v>
      </c>
      <c r="S235" s="28" t="str">
        <f t="shared" si="29"/>
        <v/>
      </c>
      <c r="T235" s="37">
        <f t="shared" si="30"/>
        <v>120102723.0757084</v>
      </c>
      <c r="U235" s="37">
        <f t="shared" si="31"/>
        <v>162051071.22428286</v>
      </c>
      <c r="V235" s="37">
        <f t="shared" si="32"/>
        <v>405259085.45259237</v>
      </c>
    </row>
    <row r="236" spans="1:22">
      <c r="A236" s="23">
        <v>235</v>
      </c>
      <c r="B236" s="3" t="s">
        <v>377</v>
      </c>
      <c r="C236" s="28">
        <v>15</v>
      </c>
      <c r="D236" s="29">
        <v>6</v>
      </c>
      <c r="E236" s="28">
        <v>2007</v>
      </c>
      <c r="F236" s="31">
        <f>DATE(E236,D236,C236)</f>
        <v>39248</v>
      </c>
      <c r="G236" s="24" t="s">
        <v>378</v>
      </c>
      <c r="H236" s="2">
        <v>120000000</v>
      </c>
      <c r="I236" s="2">
        <v>131921738</v>
      </c>
      <c r="J236" s="2">
        <v>288215319</v>
      </c>
      <c r="K236" s="28" t="str">
        <f t="shared" si="26"/>
        <v/>
      </c>
      <c r="L236" s="28" t="str">
        <f t="shared" si="27"/>
        <v/>
      </c>
      <c r="M236" s="28" t="s">
        <v>378</v>
      </c>
      <c r="N236" s="28" t="str">
        <f t="shared" si="28"/>
        <v/>
      </c>
      <c r="O236" s="28" t="str">
        <f>IF(N236=1,M236&amp;" ("&amp;E236&amp;")",M236)</f>
        <v>Fantastic Four: Rise of the Silver Surfer</v>
      </c>
      <c r="P236" s="36">
        <f>INDEX(cpi!$A$1:$M$105,MATCH('Inflation adjust calc'!$E236,cpi!$A:$A,0),MATCH('Inflation adjust calc'!$D236,cpi!$1:$1,0))</f>
        <v>208.352</v>
      </c>
      <c r="Q236" s="36">
        <f>cpi!$I$2</f>
        <v>240.85300000000001</v>
      </c>
      <c r="R236" s="36">
        <f t="shared" si="33"/>
        <v>1.1559908232222393</v>
      </c>
      <c r="S236" s="28" t="str">
        <f t="shared" si="29"/>
        <v/>
      </c>
      <c r="T236" s="37">
        <f t="shared" si="30"/>
        <v>138718898.78666872</v>
      </c>
      <c r="U236" s="37">
        <f t="shared" si="31"/>
        <v>152500318.51152858</v>
      </c>
      <c r="V236" s="37">
        <f t="shared" si="32"/>
        <v>333174263.87607032</v>
      </c>
    </row>
    <row r="237" spans="1:22">
      <c r="A237" s="23">
        <v>236</v>
      </c>
      <c r="B237" s="3" t="s">
        <v>261</v>
      </c>
      <c r="C237" s="28">
        <v>21</v>
      </c>
      <c r="D237" s="29">
        <v>11</v>
      </c>
      <c r="E237" s="28">
        <v>2012</v>
      </c>
      <c r="F237" s="31">
        <f>DATE(E237,D237,C237)</f>
        <v>41234</v>
      </c>
      <c r="G237" s="24" t="s">
        <v>379</v>
      </c>
      <c r="H237" s="2">
        <v>120000000</v>
      </c>
      <c r="I237" s="2">
        <v>124987022</v>
      </c>
      <c r="J237" s="2">
        <v>607987022</v>
      </c>
      <c r="K237" s="28" t="str">
        <f t="shared" si="26"/>
        <v/>
      </c>
      <c r="L237" s="28" t="str">
        <f t="shared" si="27"/>
        <v/>
      </c>
      <c r="M237" s="28" t="s">
        <v>379</v>
      </c>
      <c r="N237" s="28" t="str">
        <f t="shared" si="28"/>
        <v/>
      </c>
      <c r="O237" s="28" t="str">
        <f>IF(N237=1,M237&amp;" ("&amp;E237&amp;")",M237)</f>
        <v>Life of Pi</v>
      </c>
      <c r="P237" s="36">
        <f>INDEX(cpi!$A$1:$M$105,MATCH('Inflation adjust calc'!$E237,cpi!$A:$A,0),MATCH('Inflation adjust calc'!$D237,cpi!$1:$1,0))</f>
        <v>230.221</v>
      </c>
      <c r="Q237" s="36">
        <f>cpi!$I$2</f>
        <v>240.85300000000001</v>
      </c>
      <c r="R237" s="36">
        <f t="shared" si="33"/>
        <v>1.0461817123546506</v>
      </c>
      <c r="S237" s="28" t="str">
        <f t="shared" si="29"/>
        <v/>
      </c>
      <c r="T237" s="37">
        <f t="shared" si="30"/>
        <v>125541805.48255807</v>
      </c>
      <c r="U237" s="37">
        <f t="shared" si="31"/>
        <v>130759136.6980684</v>
      </c>
      <c r="V237" s="37">
        <f t="shared" si="32"/>
        <v>636064903.76536465</v>
      </c>
    </row>
    <row r="238" spans="1:22">
      <c r="A238" s="23">
        <v>237</v>
      </c>
      <c r="B238" s="3" t="s">
        <v>380</v>
      </c>
      <c r="C238" s="28">
        <v>16</v>
      </c>
      <c r="D238" s="29">
        <v>2</v>
      </c>
      <c r="E238" s="28">
        <v>2007</v>
      </c>
      <c r="F238" s="31">
        <f>DATE(E238,D238,C238)</f>
        <v>39129</v>
      </c>
      <c r="G238" s="24" t="s">
        <v>381</v>
      </c>
      <c r="H238" s="2">
        <v>120000000</v>
      </c>
      <c r="I238" s="2">
        <v>115802596</v>
      </c>
      <c r="J238" s="2">
        <v>229545589</v>
      </c>
      <c r="K238" s="28" t="str">
        <f t="shared" si="26"/>
        <v/>
      </c>
      <c r="L238" s="28" t="str">
        <f t="shared" si="27"/>
        <v/>
      </c>
      <c r="M238" s="28" t="s">
        <v>381</v>
      </c>
      <c r="N238" s="28" t="str">
        <f t="shared" si="28"/>
        <v/>
      </c>
      <c r="O238" s="28" t="str">
        <f>IF(N238=1,M238&amp;" ("&amp;E238&amp;")",M238)</f>
        <v>Ghost Rider</v>
      </c>
      <c r="P238" s="36">
        <f>INDEX(cpi!$A$1:$M$105,MATCH('Inflation adjust calc'!$E238,cpi!$A:$A,0),MATCH('Inflation adjust calc'!$D238,cpi!$1:$1,0))</f>
        <v>203.499</v>
      </c>
      <c r="Q238" s="36">
        <f>cpi!$I$2</f>
        <v>240.85300000000001</v>
      </c>
      <c r="R238" s="36">
        <f t="shared" si="33"/>
        <v>1.1835586415658064</v>
      </c>
      <c r="S238" s="28" t="str">
        <f t="shared" si="29"/>
        <v/>
      </c>
      <c r="T238" s="37">
        <f t="shared" si="30"/>
        <v>142027036.98789677</v>
      </c>
      <c r="U238" s="37">
        <f t="shared" si="31"/>
        <v>137059163.21155387</v>
      </c>
      <c r="V238" s="37">
        <f t="shared" si="32"/>
        <v>271680665.49426293</v>
      </c>
    </row>
    <row r="239" spans="1:22">
      <c r="A239" s="23">
        <v>238</v>
      </c>
      <c r="B239" s="3" t="s">
        <v>382</v>
      </c>
      <c r="C239" s="28">
        <v>27</v>
      </c>
      <c r="D239" s="29">
        <v>6</v>
      </c>
      <c r="E239" s="28">
        <v>2003</v>
      </c>
      <c r="F239" s="31">
        <f>DATE(E239,D239,C239)</f>
        <v>37799</v>
      </c>
      <c r="G239" s="24" t="s">
        <v>383</v>
      </c>
      <c r="H239" s="2">
        <v>120000000</v>
      </c>
      <c r="I239" s="2">
        <v>100814328</v>
      </c>
      <c r="J239" s="2">
        <v>227200000</v>
      </c>
      <c r="K239" s="28" t="str">
        <f t="shared" si="26"/>
        <v/>
      </c>
      <c r="L239" s="28" t="str">
        <f t="shared" si="27"/>
        <v/>
      </c>
      <c r="M239" s="28" t="s">
        <v>383</v>
      </c>
      <c r="N239" s="28" t="str">
        <f t="shared" si="28"/>
        <v/>
      </c>
      <c r="O239" s="28" t="str">
        <f>IF(N239=1,M239&amp;" ("&amp;E239&amp;")",M239)</f>
        <v>Charlie's Angels: Full Throttle</v>
      </c>
      <c r="P239" s="36">
        <f>INDEX(cpi!$A$1:$M$105,MATCH('Inflation adjust calc'!$E239,cpi!$A:$A,0),MATCH('Inflation adjust calc'!$D239,cpi!$1:$1,0))</f>
        <v>183.7</v>
      </c>
      <c r="Q239" s="36">
        <f>cpi!$I$2</f>
        <v>240.85300000000001</v>
      </c>
      <c r="R239" s="36">
        <f t="shared" si="33"/>
        <v>1.3111213935764836</v>
      </c>
      <c r="S239" s="28" t="str">
        <f t="shared" si="29"/>
        <v/>
      </c>
      <c r="T239" s="37">
        <f t="shared" si="30"/>
        <v>157334567.22917804</v>
      </c>
      <c r="U239" s="37">
        <f t="shared" si="31"/>
        <v>132179822.21983671</v>
      </c>
      <c r="V239" s="37">
        <f t="shared" si="32"/>
        <v>297886780.6205771</v>
      </c>
    </row>
    <row r="240" spans="1:22">
      <c r="A240" s="23">
        <v>239</v>
      </c>
      <c r="B240" s="3">
        <v>41525</v>
      </c>
      <c r="C240" s="28">
        <v>9</v>
      </c>
      <c r="D240" s="29">
        <v>8</v>
      </c>
      <c r="E240" s="28">
        <v>2013</v>
      </c>
      <c r="F240" s="31">
        <f>DATE(E240,D240,C240)</f>
        <v>41495</v>
      </c>
      <c r="G240" s="24" t="s">
        <v>384</v>
      </c>
      <c r="H240" s="2">
        <v>120000000</v>
      </c>
      <c r="I240" s="2">
        <v>93050117</v>
      </c>
      <c r="J240" s="2">
        <v>286192091</v>
      </c>
      <c r="K240" s="28" t="str">
        <f t="shared" si="26"/>
        <v/>
      </c>
      <c r="L240" s="28" t="str">
        <f t="shared" si="27"/>
        <v/>
      </c>
      <c r="M240" s="28" t="s">
        <v>384</v>
      </c>
      <c r="N240" s="28" t="str">
        <f t="shared" si="28"/>
        <v/>
      </c>
      <c r="O240" s="28" t="str">
        <f>IF(N240=1,M240&amp;" ("&amp;E240&amp;")",M240)</f>
        <v>Elysium</v>
      </c>
      <c r="P240" s="36">
        <f>INDEX(cpi!$A$1:$M$105,MATCH('Inflation adjust calc'!$E240,cpi!$A:$A,0),MATCH('Inflation adjust calc'!$D240,cpi!$1:$1,0))</f>
        <v>233.87700000000001</v>
      </c>
      <c r="Q240" s="36">
        <f>cpi!$I$2</f>
        <v>240.85300000000001</v>
      </c>
      <c r="R240" s="36">
        <f t="shared" si="33"/>
        <v>1.0298276444455847</v>
      </c>
      <c r="S240" s="28" t="str">
        <f t="shared" si="29"/>
        <v/>
      </c>
      <c r="T240" s="37">
        <f t="shared" si="30"/>
        <v>123579317.33347017</v>
      </c>
      <c r="U240" s="37">
        <f t="shared" si="31"/>
        <v>95825582.805496052</v>
      </c>
      <c r="V240" s="37">
        <f t="shared" si="32"/>
        <v>294728526.9334864</v>
      </c>
    </row>
    <row r="241" spans="1:22">
      <c r="A241" s="23">
        <v>240</v>
      </c>
      <c r="B241" s="3" t="s">
        <v>385</v>
      </c>
      <c r="C241" s="28">
        <v>19</v>
      </c>
      <c r="D241" s="29">
        <v>4</v>
      </c>
      <c r="E241" s="28">
        <v>2013</v>
      </c>
      <c r="F241" s="31">
        <f>DATE(E241,D241,C241)</f>
        <v>41383</v>
      </c>
      <c r="G241" s="24" t="s">
        <v>386</v>
      </c>
      <c r="H241" s="2">
        <v>120000000</v>
      </c>
      <c r="I241" s="2">
        <v>89107235</v>
      </c>
      <c r="J241" s="2">
        <v>287916633</v>
      </c>
      <c r="K241" s="28" t="str">
        <f t="shared" si="26"/>
        <v/>
      </c>
      <c r="L241" s="28" t="str">
        <f t="shared" si="27"/>
        <v/>
      </c>
      <c r="M241" s="28" t="s">
        <v>386</v>
      </c>
      <c r="N241" s="28" t="str">
        <f t="shared" si="28"/>
        <v/>
      </c>
      <c r="O241" s="28" t="str">
        <f>IF(N241=1,M241&amp;" ("&amp;E241&amp;")",M241)</f>
        <v>Oblivion</v>
      </c>
      <c r="P241" s="36">
        <f>INDEX(cpi!$A$1:$M$105,MATCH('Inflation adjust calc'!$E241,cpi!$A:$A,0),MATCH('Inflation adjust calc'!$D241,cpi!$1:$1,0))</f>
        <v>232.53100000000001</v>
      </c>
      <c r="Q241" s="36">
        <f>cpi!$I$2</f>
        <v>240.85300000000001</v>
      </c>
      <c r="R241" s="36">
        <f t="shared" si="33"/>
        <v>1.0357887765502234</v>
      </c>
      <c r="S241" s="28" t="str">
        <f t="shared" si="29"/>
        <v/>
      </c>
      <c r="T241" s="37">
        <f t="shared" si="30"/>
        <v>124294653.18602681</v>
      </c>
      <c r="U241" s="37">
        <f t="shared" si="31"/>
        <v>92296273.922423244</v>
      </c>
      <c r="V241" s="37">
        <f t="shared" si="32"/>
        <v>298220817.04352969</v>
      </c>
    </row>
    <row r="242" spans="1:22">
      <c r="A242" s="23">
        <v>241</v>
      </c>
      <c r="B242" s="3" t="s">
        <v>387</v>
      </c>
      <c r="C242" s="28">
        <v>19</v>
      </c>
      <c r="D242" s="29">
        <v>7</v>
      </c>
      <c r="E242" s="28">
        <v>2002</v>
      </c>
      <c r="F242" s="31">
        <f>DATE(E242,D242,C242)</f>
        <v>37456</v>
      </c>
      <c r="G242" s="24" t="s">
        <v>388</v>
      </c>
      <c r="H242" s="2">
        <v>120000000</v>
      </c>
      <c r="I242" s="2">
        <v>64956806</v>
      </c>
      <c r="J242" s="2">
        <v>166000000</v>
      </c>
      <c r="K242" s="28" t="str">
        <f t="shared" si="26"/>
        <v/>
      </c>
      <c r="L242" s="28" t="str">
        <f t="shared" si="27"/>
        <v/>
      </c>
      <c r="M242" s="28" t="s">
        <v>388</v>
      </c>
      <c r="N242" s="28" t="str">
        <f t="shared" si="28"/>
        <v/>
      </c>
      <c r="O242" s="28" t="str">
        <f>IF(N242=1,M242&amp;" ("&amp;E242&amp;")",M242)</f>
        <v>Stuart Little 2</v>
      </c>
      <c r="P242" s="36">
        <f>INDEX(cpi!$A$1:$M$105,MATCH('Inflation adjust calc'!$E242,cpi!$A:$A,0),MATCH('Inflation adjust calc'!$D242,cpi!$1:$1,0))</f>
        <v>180.1</v>
      </c>
      <c r="Q242" s="36">
        <f>cpi!$I$2</f>
        <v>240.85300000000001</v>
      </c>
      <c r="R242" s="36">
        <f t="shared" si="33"/>
        <v>1.3373292615213772</v>
      </c>
      <c r="S242" s="28" t="str">
        <f t="shared" si="29"/>
        <v/>
      </c>
      <c r="T242" s="37">
        <f t="shared" si="30"/>
        <v>160479511.38256526</v>
      </c>
      <c r="U242" s="37">
        <f t="shared" si="31"/>
        <v>86868637.398767367</v>
      </c>
      <c r="V242" s="37">
        <f t="shared" si="32"/>
        <v>221996657.41254863</v>
      </c>
    </row>
    <row r="243" spans="1:22">
      <c r="A243" s="23">
        <v>242</v>
      </c>
      <c r="B243" s="3">
        <v>41975</v>
      </c>
      <c r="C243" s="28">
        <v>12</v>
      </c>
      <c r="D243" s="29">
        <v>2</v>
      </c>
      <c r="E243" s="28">
        <v>2014</v>
      </c>
      <c r="F243" s="31">
        <f>DATE(E243,D243,C243)</f>
        <v>41682</v>
      </c>
      <c r="G243" s="24" t="s">
        <v>389</v>
      </c>
      <c r="H243" s="2">
        <v>120000000</v>
      </c>
      <c r="I243" s="2">
        <v>58607007</v>
      </c>
      <c r="J243" s="2">
        <v>242981799</v>
      </c>
      <c r="K243" s="28" t="str">
        <f t="shared" si="26"/>
        <v/>
      </c>
      <c r="L243" s="28" t="str">
        <f t="shared" si="27"/>
        <v/>
      </c>
      <c r="M243" s="28" t="s">
        <v>389</v>
      </c>
      <c r="N243" s="28">
        <f t="shared" si="28"/>
        <v>1</v>
      </c>
      <c r="O243" s="28" t="str">
        <f>IF(N243=1,M243&amp;" ("&amp;E243&amp;")",M243)</f>
        <v>RoboCop (2014)</v>
      </c>
      <c r="P243" s="36">
        <f>INDEX(cpi!$A$1:$M$105,MATCH('Inflation adjust calc'!$E243,cpi!$A:$A,0),MATCH('Inflation adjust calc'!$D243,cpi!$1:$1,0))</f>
        <v>234.78100000000001</v>
      </c>
      <c r="Q243" s="36">
        <f>cpi!$I$2</f>
        <v>240.85300000000001</v>
      </c>
      <c r="R243" s="36">
        <f t="shared" si="33"/>
        <v>1.0258623994275518</v>
      </c>
      <c r="S243" s="28" t="str">
        <f t="shared" si="29"/>
        <v/>
      </c>
      <c r="T243" s="37">
        <f t="shared" si="30"/>
        <v>123103487.93130621</v>
      </c>
      <c r="U243" s="37">
        <f t="shared" si="31"/>
        <v>60122724.824287325</v>
      </c>
      <c r="V243" s="37">
        <f t="shared" si="32"/>
        <v>249265891.3393631</v>
      </c>
    </row>
    <row r="244" spans="1:22">
      <c r="A244" s="23">
        <v>243</v>
      </c>
      <c r="B244" s="3">
        <v>38297</v>
      </c>
      <c r="C244" s="28">
        <v>11</v>
      </c>
      <c r="D244" s="29">
        <v>6</v>
      </c>
      <c r="E244" s="28">
        <v>2004</v>
      </c>
      <c r="F244" s="31">
        <f>DATE(E244,D244,C244)</f>
        <v>38149</v>
      </c>
      <c r="G244" s="24" t="s">
        <v>390</v>
      </c>
      <c r="H244" s="2">
        <v>120000000</v>
      </c>
      <c r="I244" s="2">
        <v>57712751</v>
      </c>
      <c r="J244" s="2">
        <v>107212751</v>
      </c>
      <c r="K244" s="28" t="str">
        <f t="shared" si="26"/>
        <v/>
      </c>
      <c r="L244" s="28" t="str">
        <f t="shared" si="27"/>
        <v/>
      </c>
      <c r="M244" s="28" t="s">
        <v>390</v>
      </c>
      <c r="N244" s="28" t="str">
        <f t="shared" si="28"/>
        <v/>
      </c>
      <c r="O244" s="28" t="str">
        <f>IF(N244=1,M244&amp;" ("&amp;E244&amp;")",M244)</f>
        <v>The Chronicles of Riddick</v>
      </c>
      <c r="P244" s="36">
        <f>INDEX(cpi!$A$1:$M$105,MATCH('Inflation adjust calc'!$E244,cpi!$A:$A,0),MATCH('Inflation adjust calc'!$D244,cpi!$1:$1,0))</f>
        <v>189.7</v>
      </c>
      <c r="Q244" s="36">
        <f>cpi!$I$2</f>
        <v>240.85300000000001</v>
      </c>
      <c r="R244" s="36">
        <f t="shared" si="33"/>
        <v>1.2696520822351083</v>
      </c>
      <c r="S244" s="28" t="str">
        <f t="shared" si="29"/>
        <v/>
      </c>
      <c r="T244" s="37">
        <f t="shared" si="30"/>
        <v>152358249.868213</v>
      </c>
      <c r="U244" s="37">
        <f t="shared" si="31"/>
        <v>73275114.47866632</v>
      </c>
      <c r="V244" s="37">
        <f t="shared" si="32"/>
        <v>136122892.54930419</v>
      </c>
    </row>
    <row r="245" spans="1:22">
      <c r="A245" s="23">
        <v>244</v>
      </c>
      <c r="B245" s="3">
        <v>42193</v>
      </c>
      <c r="C245" s="28">
        <v>7</v>
      </c>
      <c r="D245" s="29">
        <v>8</v>
      </c>
      <c r="E245" s="28">
        <v>2015</v>
      </c>
      <c r="F245" s="31">
        <f>DATE(E245,D245,C245)</f>
        <v>42223</v>
      </c>
      <c r="G245" s="24" t="s">
        <v>391</v>
      </c>
      <c r="H245" s="2">
        <v>120000000</v>
      </c>
      <c r="I245" s="2">
        <v>56117548</v>
      </c>
      <c r="J245" s="2">
        <v>167117548</v>
      </c>
      <c r="K245" s="28" t="str">
        <f t="shared" si="26"/>
        <v/>
      </c>
      <c r="L245" s="28" t="str">
        <f t="shared" si="27"/>
        <v/>
      </c>
      <c r="M245" s="28" t="s">
        <v>391</v>
      </c>
      <c r="N245" s="28">
        <f t="shared" si="28"/>
        <v>1</v>
      </c>
      <c r="O245" s="28" t="str">
        <f>IF(N245=1,M245&amp;" ("&amp;E245&amp;")",M245)</f>
        <v>Fantastic Four (2015)</v>
      </c>
      <c r="P245" s="36">
        <f>INDEX(cpi!$A$1:$M$105,MATCH('Inflation adjust calc'!$E245,cpi!$A:$A,0),MATCH('Inflation adjust calc'!$D245,cpi!$1:$1,0))</f>
        <v>238.316</v>
      </c>
      <c r="Q245" s="36">
        <f>cpi!$I$2</f>
        <v>240.85300000000001</v>
      </c>
      <c r="R245" s="36">
        <f t="shared" si="33"/>
        <v>1.01064552946508</v>
      </c>
      <c r="S245" s="28" t="str">
        <f t="shared" si="29"/>
        <v/>
      </c>
      <c r="T245" s="37">
        <f t="shared" si="30"/>
        <v>121277463.53580961</v>
      </c>
      <c r="U245" s="37">
        <f t="shared" si="31"/>
        <v>56714949.010742038</v>
      </c>
      <c r="V245" s="37">
        <f t="shared" si="32"/>
        <v>168896602.78136593</v>
      </c>
    </row>
    <row r="246" spans="1:22">
      <c r="A246" s="23">
        <v>245</v>
      </c>
      <c r="B246" s="3">
        <v>39696</v>
      </c>
      <c r="C246" s="28">
        <v>9</v>
      </c>
      <c r="D246" s="29">
        <v>5</v>
      </c>
      <c r="E246" s="28">
        <v>2008</v>
      </c>
      <c r="F246" s="31">
        <f>DATE(E246,D246,C246)</f>
        <v>39577</v>
      </c>
      <c r="G246" s="24" t="s">
        <v>392</v>
      </c>
      <c r="H246" s="2">
        <v>120000000</v>
      </c>
      <c r="I246" s="2">
        <v>43945766</v>
      </c>
      <c r="J246" s="2">
        <v>93394462</v>
      </c>
      <c r="K246" s="28" t="str">
        <f t="shared" si="26"/>
        <v/>
      </c>
      <c r="L246" s="28" t="str">
        <f t="shared" si="27"/>
        <v/>
      </c>
      <c r="M246" s="28" t="s">
        <v>392</v>
      </c>
      <c r="N246" s="28" t="str">
        <f t="shared" si="28"/>
        <v/>
      </c>
      <c r="O246" s="28" t="str">
        <f>IF(N246=1,M246&amp;" ("&amp;E246&amp;")",M246)</f>
        <v>Speed Racer</v>
      </c>
      <c r="P246" s="36">
        <f>INDEX(cpi!$A$1:$M$105,MATCH('Inflation adjust calc'!$E246,cpi!$A:$A,0),MATCH('Inflation adjust calc'!$D246,cpi!$1:$1,0))</f>
        <v>216.63200000000001</v>
      </c>
      <c r="Q246" s="36">
        <f>cpi!$I$2</f>
        <v>240.85300000000001</v>
      </c>
      <c r="R246" s="36">
        <f t="shared" si="33"/>
        <v>1.1118071199084161</v>
      </c>
      <c r="S246" s="28" t="str">
        <f t="shared" si="29"/>
        <v/>
      </c>
      <c r="T246" s="37">
        <f t="shared" si="30"/>
        <v>133416854.38900992</v>
      </c>
      <c r="U246" s="37">
        <f t="shared" si="31"/>
        <v>48859215.528629191</v>
      </c>
      <c r="V246" s="37">
        <f t="shared" si="32"/>
        <v>103836627.811616</v>
      </c>
    </row>
    <row r="247" spans="1:22">
      <c r="A247" s="23">
        <v>246</v>
      </c>
      <c r="B247" s="3" t="s">
        <v>393</v>
      </c>
      <c r="C247" s="28">
        <v>22</v>
      </c>
      <c r="D247" s="29">
        <v>7</v>
      </c>
      <c r="E247" s="28">
        <v>2005</v>
      </c>
      <c r="F247" s="31">
        <f>DATE(E247,D247,C247)</f>
        <v>38555</v>
      </c>
      <c r="G247" s="24" t="s">
        <v>394</v>
      </c>
      <c r="H247" s="2">
        <v>120000000</v>
      </c>
      <c r="I247" s="2">
        <v>35818913</v>
      </c>
      <c r="J247" s="2">
        <v>163018913</v>
      </c>
      <c r="K247" s="28" t="str">
        <f t="shared" si="26"/>
        <v/>
      </c>
      <c r="L247" s="28" t="str">
        <f t="shared" si="27"/>
        <v/>
      </c>
      <c r="M247" s="28" t="s">
        <v>394</v>
      </c>
      <c r="N247" s="28">
        <f t="shared" si="28"/>
        <v>1</v>
      </c>
      <c r="O247" s="28" t="str">
        <f>IF(N247=1,M247&amp;" ("&amp;E247&amp;")",M247)</f>
        <v>The Island (2005)</v>
      </c>
      <c r="P247" s="36">
        <f>INDEX(cpi!$A$1:$M$105,MATCH('Inflation adjust calc'!$E247,cpi!$A:$A,0),MATCH('Inflation adjust calc'!$D247,cpi!$1:$1,0))</f>
        <v>195.4</v>
      </c>
      <c r="Q247" s="36">
        <f>cpi!$I$2</f>
        <v>240.85300000000001</v>
      </c>
      <c r="R247" s="36">
        <f t="shared" si="33"/>
        <v>1.2326151484135108</v>
      </c>
      <c r="S247" s="28" t="str">
        <f t="shared" si="29"/>
        <v/>
      </c>
      <c r="T247" s="37">
        <f t="shared" si="30"/>
        <v>147913817.8096213</v>
      </c>
      <c r="U247" s="37">
        <f t="shared" si="31"/>
        <v>44150934.76350563</v>
      </c>
      <c r="V247" s="37">
        <f t="shared" si="32"/>
        <v>200939581.6417042</v>
      </c>
    </row>
    <row r="248" spans="1:22">
      <c r="A248" s="23">
        <v>247</v>
      </c>
      <c r="B248" s="3" t="s">
        <v>95</v>
      </c>
      <c r="C248" s="28">
        <v>17</v>
      </c>
      <c r="D248" s="29">
        <v>12</v>
      </c>
      <c r="E248" s="28">
        <v>2010</v>
      </c>
      <c r="F248" s="31">
        <f>DATE(E248,D248,C248)</f>
        <v>40529</v>
      </c>
      <c r="G248" s="24" t="s">
        <v>395</v>
      </c>
      <c r="H248" s="2">
        <v>120000000</v>
      </c>
      <c r="I248" s="2">
        <v>30212620</v>
      </c>
      <c r="J248" s="2">
        <v>49628177</v>
      </c>
      <c r="K248" s="28" t="str">
        <f t="shared" si="26"/>
        <v/>
      </c>
      <c r="L248" s="28" t="str">
        <f t="shared" si="27"/>
        <v/>
      </c>
      <c r="M248" s="28" t="s">
        <v>395</v>
      </c>
      <c r="N248" s="28" t="str">
        <f t="shared" si="28"/>
        <v/>
      </c>
      <c r="O248" s="28" t="str">
        <f>IF(N248=1,M248&amp;" ("&amp;E248&amp;")",M248)</f>
        <v>How Do You Know?</v>
      </c>
      <c r="P248" s="36">
        <f>INDEX(cpi!$A$1:$M$105,MATCH('Inflation adjust calc'!$E248,cpi!$A:$A,0),MATCH('Inflation adjust calc'!$D248,cpi!$1:$1,0))</f>
        <v>219.179</v>
      </c>
      <c r="Q248" s="36">
        <f>cpi!$I$2</f>
        <v>240.85300000000001</v>
      </c>
      <c r="R248" s="36">
        <f t="shared" si="33"/>
        <v>1.0988872109098042</v>
      </c>
      <c r="S248" s="28" t="str">
        <f t="shared" si="29"/>
        <v/>
      </c>
      <c r="T248" s="37">
        <f t="shared" si="30"/>
        <v>131866465.3091765</v>
      </c>
      <c r="U248" s="37">
        <f t="shared" si="31"/>
        <v>33200261.726077769</v>
      </c>
      <c r="V248" s="37">
        <f t="shared" si="32"/>
        <v>54535769.006068096</v>
      </c>
    </row>
    <row r="249" spans="1:22">
      <c r="A249" s="23">
        <v>248</v>
      </c>
      <c r="B249" s="3">
        <v>42471</v>
      </c>
      <c r="C249" s="28">
        <v>4</v>
      </c>
      <c r="D249" s="29">
        <v>11</v>
      </c>
      <c r="E249" s="28">
        <v>2016</v>
      </c>
      <c r="F249" s="31">
        <f>DATE(E249,D249,C249)</f>
        <v>42678</v>
      </c>
      <c r="G249" s="24" t="s">
        <v>396</v>
      </c>
      <c r="H249" s="2">
        <v>120000000</v>
      </c>
      <c r="I249">
        <v>0</v>
      </c>
      <c r="J249">
        <v>0</v>
      </c>
      <c r="K249" s="28">
        <f t="shared" si="26"/>
        <v>1</v>
      </c>
      <c r="L249" s="28" t="str">
        <f t="shared" si="27"/>
        <v/>
      </c>
      <c r="M249" s="28" t="s">
        <v>396</v>
      </c>
      <c r="N249" s="28" t="str">
        <f t="shared" si="28"/>
        <v/>
      </c>
      <c r="O249" s="28" t="str">
        <f>IF(N249=1,M249&amp;" ("&amp;E249&amp;")",M249)</f>
        <v>Trolls</v>
      </c>
      <c r="P249" s="36">
        <f>INDEX(cpi!$A$1:$M$105,MATCH('Inflation adjust calc'!$E249,cpi!$A:$A,0),MATCH('Inflation adjust calc'!$D249,cpi!$1:$1,0))</f>
        <v>0</v>
      </c>
      <c r="Q249" s="36">
        <f>cpi!$I$2</f>
        <v>240.85300000000001</v>
      </c>
      <c r="R249" s="36" t="e">
        <f t="shared" si="33"/>
        <v>#DIV/0!</v>
      </c>
      <c r="S249" s="28">
        <f t="shared" si="29"/>
        <v>1</v>
      </c>
      <c r="T249" s="37" t="e">
        <f t="shared" si="30"/>
        <v>#DIV/0!</v>
      </c>
      <c r="U249" s="37" t="e">
        <f t="shared" si="31"/>
        <v>#DIV/0!</v>
      </c>
      <c r="V249" s="37" t="e">
        <f t="shared" si="32"/>
        <v>#DIV/0!</v>
      </c>
    </row>
    <row r="250" spans="1:22">
      <c r="A250" s="23">
        <v>249</v>
      </c>
      <c r="B250" s="3" t="s">
        <v>397</v>
      </c>
      <c r="C250" s="28">
        <v>23</v>
      </c>
      <c r="D250" s="29">
        <v>6</v>
      </c>
      <c r="E250" s="28">
        <v>2010</v>
      </c>
      <c r="F250" s="31">
        <f>DATE(E250,D250,C250)</f>
        <v>40352</v>
      </c>
      <c r="G250" s="24" t="s">
        <v>398</v>
      </c>
      <c r="H250" s="2">
        <v>117000000</v>
      </c>
      <c r="I250" s="2">
        <v>76423035</v>
      </c>
      <c r="J250" s="2">
        <v>258751370</v>
      </c>
      <c r="K250" s="28" t="str">
        <f t="shared" si="26"/>
        <v/>
      </c>
      <c r="L250" s="28" t="str">
        <f t="shared" si="27"/>
        <v/>
      </c>
      <c r="M250" s="28" t="s">
        <v>398</v>
      </c>
      <c r="N250" s="28" t="str">
        <f t="shared" si="28"/>
        <v/>
      </c>
      <c r="O250" s="28" t="str">
        <f>IF(N250=1,M250&amp;" ("&amp;E250&amp;")",M250)</f>
        <v>Knight and Day</v>
      </c>
      <c r="P250" s="36">
        <f>INDEX(cpi!$A$1:$M$105,MATCH('Inflation adjust calc'!$E250,cpi!$A:$A,0),MATCH('Inflation adjust calc'!$D250,cpi!$1:$1,0))</f>
        <v>217.965</v>
      </c>
      <c r="Q250" s="36">
        <f>cpi!$I$2</f>
        <v>240.85300000000001</v>
      </c>
      <c r="R250" s="36">
        <f t="shared" si="33"/>
        <v>1.1050076847200239</v>
      </c>
      <c r="S250" s="28" t="str">
        <f t="shared" si="29"/>
        <v/>
      </c>
      <c r="T250" s="37">
        <f t="shared" si="30"/>
        <v>129285899.11224279</v>
      </c>
      <c r="U250" s="37">
        <f t="shared" si="31"/>
        <v>84448040.964627355</v>
      </c>
      <c r="V250" s="37">
        <f t="shared" si="32"/>
        <v>285922252.28183424</v>
      </c>
    </row>
    <row r="251" spans="1:22">
      <c r="A251" s="23">
        <v>250</v>
      </c>
      <c r="B251" s="3" t="s">
        <v>399</v>
      </c>
      <c r="C251" s="28">
        <v>19</v>
      </c>
      <c r="D251" s="29">
        <v>5</v>
      </c>
      <c r="E251" s="28">
        <v>1999</v>
      </c>
      <c r="F251" s="31">
        <f>DATE(E251,D251,C251)</f>
        <v>36299</v>
      </c>
      <c r="G251" s="24" t="s">
        <v>400</v>
      </c>
      <c r="H251" s="2">
        <v>115000000</v>
      </c>
      <c r="I251" s="2">
        <v>474544677</v>
      </c>
      <c r="J251" s="2">
        <v>1027044677</v>
      </c>
      <c r="K251" s="28" t="str">
        <f t="shared" si="26"/>
        <v/>
      </c>
      <c r="L251" s="28" t="str">
        <f t="shared" si="27"/>
        <v/>
      </c>
      <c r="M251" s="28" t="s">
        <v>400</v>
      </c>
      <c r="N251" s="28" t="str">
        <f t="shared" si="28"/>
        <v/>
      </c>
      <c r="O251" s="28" t="str">
        <f>IF(N251=1,M251&amp;" ("&amp;E251&amp;")",M251)</f>
        <v>Star Wars Ep. I: The Phantom Menace</v>
      </c>
      <c r="P251" s="36">
        <f>INDEX(cpi!$A$1:$M$105,MATCH('Inflation adjust calc'!$E251,cpi!$A:$A,0),MATCH('Inflation adjust calc'!$D251,cpi!$1:$1,0))</f>
        <v>166.2</v>
      </c>
      <c r="Q251" s="36">
        <f>cpi!$I$2</f>
        <v>240.85300000000001</v>
      </c>
      <c r="R251" s="36">
        <f t="shared" si="33"/>
        <v>1.449175691937425</v>
      </c>
      <c r="S251" s="28" t="str">
        <f t="shared" si="29"/>
        <v/>
      </c>
      <c r="T251" s="37">
        <f t="shared" si="30"/>
        <v>166655204.57280388</v>
      </c>
      <c r="U251" s="37">
        <f t="shared" si="31"/>
        <v>687698610.64669681</v>
      </c>
      <c r="V251" s="37">
        <f t="shared" si="32"/>
        <v>1488368180.4421241</v>
      </c>
    </row>
    <row r="252" spans="1:22">
      <c r="A252" s="23">
        <v>251</v>
      </c>
      <c r="B252" s="3" t="s">
        <v>401</v>
      </c>
      <c r="C252" s="28">
        <v>19</v>
      </c>
      <c r="D252" s="29">
        <v>5</v>
      </c>
      <c r="E252" s="28">
        <v>2005</v>
      </c>
      <c r="F252" s="31">
        <f>DATE(E252,D252,C252)</f>
        <v>38491</v>
      </c>
      <c r="G252" s="24" t="s">
        <v>402</v>
      </c>
      <c r="H252" s="2">
        <v>115000000</v>
      </c>
      <c r="I252" s="2">
        <v>380270577</v>
      </c>
      <c r="J252" s="2">
        <v>848998877</v>
      </c>
      <c r="K252" s="28" t="str">
        <f t="shared" si="26"/>
        <v/>
      </c>
      <c r="L252" s="28" t="str">
        <f t="shared" si="27"/>
        <v/>
      </c>
      <c r="M252" s="28" t="s">
        <v>402</v>
      </c>
      <c r="N252" s="28" t="str">
        <f t="shared" si="28"/>
        <v/>
      </c>
      <c r="O252" s="28" t="str">
        <f>IF(N252=1,M252&amp;" ("&amp;E252&amp;")",M252)</f>
        <v>Star Wars Ep. III: Revenge of the Sith</v>
      </c>
      <c r="P252" s="36">
        <f>INDEX(cpi!$A$1:$M$105,MATCH('Inflation adjust calc'!$E252,cpi!$A:$A,0),MATCH('Inflation adjust calc'!$D252,cpi!$1:$1,0))</f>
        <v>194.4</v>
      </c>
      <c r="Q252" s="36">
        <f>cpi!$I$2</f>
        <v>240.85300000000001</v>
      </c>
      <c r="R252" s="36">
        <f t="shared" si="33"/>
        <v>1.2389557613168725</v>
      </c>
      <c r="S252" s="28" t="str">
        <f t="shared" si="29"/>
        <v/>
      </c>
      <c r="T252" s="37">
        <f t="shared" si="30"/>
        <v>142479912.55144033</v>
      </c>
      <c r="U252" s="37">
        <f t="shared" si="31"/>
        <v>471138422.23344135</v>
      </c>
      <c r="V252" s="37">
        <f t="shared" si="32"/>
        <v>1051872050.0107048</v>
      </c>
    </row>
    <row r="253" spans="1:22">
      <c r="A253" s="23">
        <v>252</v>
      </c>
      <c r="B253" s="3" t="s">
        <v>403</v>
      </c>
      <c r="C253" s="28">
        <v>16</v>
      </c>
      <c r="D253" s="29">
        <v>5</v>
      </c>
      <c r="E253" s="28">
        <v>2002</v>
      </c>
      <c r="F253" s="31">
        <f>DATE(E253,D253,C253)</f>
        <v>37392</v>
      </c>
      <c r="G253" s="24" t="s">
        <v>404</v>
      </c>
      <c r="H253" s="2">
        <v>115000000</v>
      </c>
      <c r="I253" s="2">
        <v>310676740</v>
      </c>
      <c r="J253" s="2">
        <v>656695615</v>
      </c>
      <c r="K253" s="28" t="str">
        <f t="shared" si="26"/>
        <v/>
      </c>
      <c r="L253" s="28" t="str">
        <f t="shared" si="27"/>
        <v/>
      </c>
      <c r="M253" s="28" t="s">
        <v>404</v>
      </c>
      <c r="N253" s="28" t="str">
        <f t="shared" si="28"/>
        <v/>
      </c>
      <c r="O253" s="28" t="str">
        <f>IF(N253=1,M253&amp;" ("&amp;E253&amp;")",M253)</f>
        <v>Star Wars Ep. II: Attack of the Clones</v>
      </c>
      <c r="P253" s="36">
        <f>INDEX(cpi!$A$1:$M$105,MATCH('Inflation adjust calc'!$E253,cpi!$A:$A,0),MATCH('Inflation adjust calc'!$D253,cpi!$1:$1,0))</f>
        <v>179.8</v>
      </c>
      <c r="Q253" s="36">
        <f>cpi!$I$2</f>
        <v>240.85300000000001</v>
      </c>
      <c r="R253" s="36">
        <f t="shared" si="33"/>
        <v>1.3395606229143493</v>
      </c>
      <c r="S253" s="28" t="str">
        <f t="shared" si="29"/>
        <v/>
      </c>
      <c r="T253" s="37">
        <f t="shared" si="30"/>
        <v>154049471.63515016</v>
      </c>
      <c r="U253" s="37">
        <f t="shared" si="31"/>
        <v>416170327.35939932</v>
      </c>
      <c r="V253" s="37">
        <f t="shared" si="32"/>
        <v>879683587.09452176</v>
      </c>
    </row>
    <row r="254" spans="1:22">
      <c r="A254" s="23">
        <v>253</v>
      </c>
      <c r="B254" s="3">
        <v>36933</v>
      </c>
      <c r="C254" s="28">
        <v>2</v>
      </c>
      <c r="D254" s="29">
        <v>11</v>
      </c>
      <c r="E254" s="28">
        <v>2001</v>
      </c>
      <c r="F254" s="31">
        <f>DATE(E254,D254,C254)</f>
        <v>37197</v>
      </c>
      <c r="G254" s="24" t="s">
        <v>405</v>
      </c>
      <c r="H254" s="2">
        <v>115000000</v>
      </c>
      <c r="I254" s="2">
        <v>289423425</v>
      </c>
      <c r="J254" s="2">
        <v>559757719</v>
      </c>
      <c r="K254" s="28" t="str">
        <f t="shared" si="26"/>
        <v/>
      </c>
      <c r="L254" s="28" t="str">
        <f t="shared" si="27"/>
        <v/>
      </c>
      <c r="M254" s="28" t="s">
        <v>405</v>
      </c>
      <c r="N254" s="28" t="str">
        <f t="shared" si="28"/>
        <v/>
      </c>
      <c r="O254" s="28" t="str">
        <f>IF(N254=1,M254&amp;" ("&amp;E254&amp;")",M254)</f>
        <v>Monsters, Inc.</v>
      </c>
      <c r="P254" s="36">
        <f>INDEX(cpi!$A$1:$M$105,MATCH('Inflation adjust calc'!$E254,cpi!$A:$A,0),MATCH('Inflation adjust calc'!$D254,cpi!$1:$1,0))</f>
        <v>177.4</v>
      </c>
      <c r="Q254" s="36">
        <f>cpi!$I$2</f>
        <v>240.85300000000001</v>
      </c>
      <c r="R254" s="36">
        <f t="shared" si="33"/>
        <v>1.3576832018038332</v>
      </c>
      <c r="S254" s="28" t="str">
        <f t="shared" si="29"/>
        <v/>
      </c>
      <c r="T254" s="37">
        <f t="shared" si="30"/>
        <v>156133568.20744082</v>
      </c>
      <c r="U254" s="37">
        <f t="shared" si="31"/>
        <v>392945322.33103156</v>
      </c>
      <c r="V254" s="37">
        <f t="shared" si="32"/>
        <v>759973652.16633034</v>
      </c>
    </row>
    <row r="255" spans="1:22">
      <c r="A255" s="23">
        <v>254</v>
      </c>
      <c r="B255" s="3" t="s">
        <v>406</v>
      </c>
      <c r="C255" s="28">
        <v>26</v>
      </c>
      <c r="D255" s="29">
        <v>7</v>
      </c>
      <c r="E255" s="28">
        <v>2013</v>
      </c>
      <c r="F255" s="31">
        <f>DATE(E255,D255,C255)</f>
        <v>41481</v>
      </c>
      <c r="G255" s="24" t="s">
        <v>407</v>
      </c>
      <c r="H255" s="2">
        <v>115000000</v>
      </c>
      <c r="I255" s="2">
        <v>132556852</v>
      </c>
      <c r="J255" s="2">
        <v>416456852</v>
      </c>
      <c r="K255" s="28" t="str">
        <f t="shared" si="26"/>
        <v/>
      </c>
      <c r="L255" s="28" t="str">
        <f t="shared" si="27"/>
        <v/>
      </c>
      <c r="M255" s="28" t="s">
        <v>407</v>
      </c>
      <c r="N255" s="28" t="str">
        <f t="shared" si="28"/>
        <v/>
      </c>
      <c r="O255" s="28" t="str">
        <f>IF(N255=1,M255&amp;" ("&amp;E255&amp;")",M255)</f>
        <v>The Wolverine</v>
      </c>
      <c r="P255" s="36">
        <f>INDEX(cpi!$A$1:$M$105,MATCH('Inflation adjust calc'!$E255,cpi!$A:$A,0),MATCH('Inflation adjust calc'!$D255,cpi!$1:$1,0))</f>
        <v>233.596</v>
      </c>
      <c r="Q255" s="36">
        <f>cpi!$I$2</f>
        <v>240.85300000000001</v>
      </c>
      <c r="R255" s="36">
        <f t="shared" si="33"/>
        <v>1.0310664566174079</v>
      </c>
      <c r="S255" s="28" t="str">
        <f t="shared" si="29"/>
        <v/>
      </c>
      <c r="T255" s="37">
        <f t="shared" si="30"/>
        <v>118572642.51100191</v>
      </c>
      <c r="U255" s="37">
        <f t="shared" si="31"/>
        <v>136674923.69199815</v>
      </c>
      <c r="V255" s="37">
        <f t="shared" si="32"/>
        <v>429394690.72568029</v>
      </c>
    </row>
    <row r="256" spans="1:22">
      <c r="A256" s="23">
        <v>255</v>
      </c>
      <c r="B256" s="3">
        <v>35613</v>
      </c>
      <c r="C256" s="28">
        <v>7</v>
      </c>
      <c r="D256" s="29">
        <v>2</v>
      </c>
      <c r="E256" s="28">
        <v>1997</v>
      </c>
      <c r="F256" s="31">
        <f>DATE(E256,D256,C256)</f>
        <v>35468</v>
      </c>
      <c r="G256" s="24" t="s">
        <v>408</v>
      </c>
      <c r="H256" s="2">
        <v>115000000</v>
      </c>
      <c r="I256" s="2">
        <v>67163857</v>
      </c>
      <c r="J256" s="2">
        <v>178200000</v>
      </c>
      <c r="K256" s="28" t="str">
        <f t="shared" si="26"/>
        <v/>
      </c>
      <c r="L256" s="28" t="str">
        <f t="shared" si="27"/>
        <v/>
      </c>
      <c r="M256" s="28" t="s">
        <v>408</v>
      </c>
      <c r="N256" s="28" t="str">
        <f t="shared" si="28"/>
        <v/>
      </c>
      <c r="O256" s="28" t="str">
        <f>IF(N256=1,M256&amp;" ("&amp;E256&amp;")",M256)</f>
        <v>Dante's Peak</v>
      </c>
      <c r="P256" s="36">
        <f>INDEX(cpi!$A$1:$M$105,MATCH('Inflation adjust calc'!$E256,cpi!$A:$A,0),MATCH('Inflation adjust calc'!$D256,cpi!$1:$1,0))</f>
        <v>159.6</v>
      </c>
      <c r="Q256" s="36">
        <f>cpi!$I$2</f>
        <v>240.85300000000001</v>
      </c>
      <c r="R256" s="36">
        <f t="shared" si="33"/>
        <v>1.5091040100250628</v>
      </c>
      <c r="S256" s="28" t="str">
        <f t="shared" si="29"/>
        <v/>
      </c>
      <c r="T256" s="37">
        <f t="shared" si="30"/>
        <v>173546961.15288222</v>
      </c>
      <c r="U256" s="37">
        <f t="shared" si="31"/>
        <v>101357245.92744988</v>
      </c>
      <c r="V256" s="37">
        <f t="shared" si="32"/>
        <v>268922334.58646619</v>
      </c>
    </row>
    <row r="257" spans="1:22">
      <c r="A257" s="23">
        <v>256</v>
      </c>
      <c r="B257" s="3" t="s">
        <v>409</v>
      </c>
      <c r="C257" s="28">
        <v>22</v>
      </c>
      <c r="D257" s="29">
        <v>4</v>
      </c>
      <c r="E257" s="28">
        <v>2016</v>
      </c>
      <c r="F257" s="31">
        <f>DATE(E257,D257,C257)</f>
        <v>42482</v>
      </c>
      <c r="G257" s="24" t="s">
        <v>410</v>
      </c>
      <c r="H257" s="2">
        <v>115000000</v>
      </c>
      <c r="I257" s="2">
        <v>48003015</v>
      </c>
      <c r="J257" s="2">
        <v>164602163</v>
      </c>
      <c r="K257" s="28" t="str">
        <f t="shared" si="26"/>
        <v/>
      </c>
      <c r="L257" s="28" t="str">
        <f t="shared" si="27"/>
        <v/>
      </c>
      <c r="M257" s="28" t="s">
        <v>410</v>
      </c>
      <c r="N257" s="28" t="str">
        <f t="shared" si="28"/>
        <v/>
      </c>
      <c r="O257" s="28" t="str">
        <f>IF(N257=1,M257&amp;" ("&amp;E257&amp;")",M257)</f>
        <v>The Huntsman: Winter’s War</v>
      </c>
      <c r="P257" s="36">
        <f>INDEX(cpi!$A$1:$M$105,MATCH('Inflation adjust calc'!$E257,cpi!$A:$A,0),MATCH('Inflation adjust calc'!$D257,cpi!$1:$1,0))</f>
        <v>239.261</v>
      </c>
      <c r="Q257" s="36">
        <f>cpi!$I$2</f>
        <v>240.85300000000001</v>
      </c>
      <c r="R257" s="36">
        <f t="shared" si="33"/>
        <v>1.0066538215588834</v>
      </c>
      <c r="S257" s="28" t="str">
        <f t="shared" si="29"/>
        <v/>
      </c>
      <c r="T257" s="37">
        <f t="shared" si="30"/>
        <v>115765189.47927159</v>
      </c>
      <c r="U257" s="37">
        <f t="shared" si="31"/>
        <v>48322418.496098399</v>
      </c>
      <c r="V257" s="37">
        <f t="shared" si="32"/>
        <v>165697396.42080823</v>
      </c>
    </row>
    <row r="258" spans="1:22">
      <c r="A258" s="23">
        <v>257</v>
      </c>
      <c r="B258" s="3" t="s">
        <v>411</v>
      </c>
      <c r="C258" s="28">
        <v>14</v>
      </c>
      <c r="D258" s="29">
        <v>6</v>
      </c>
      <c r="E258" s="28">
        <v>2002</v>
      </c>
      <c r="F258" s="31">
        <f>DATE(E258,D258,C258)</f>
        <v>37421</v>
      </c>
      <c r="G258" s="24" t="s">
        <v>412</v>
      </c>
      <c r="H258" s="2">
        <v>115000000</v>
      </c>
      <c r="I258" s="2">
        <v>40914068</v>
      </c>
      <c r="J258" s="2">
        <v>77628265</v>
      </c>
      <c r="K258" s="28" t="str">
        <f t="shared" si="26"/>
        <v/>
      </c>
      <c r="L258" s="28" t="str">
        <f t="shared" si="27"/>
        <v/>
      </c>
      <c r="M258" s="28" t="s">
        <v>412</v>
      </c>
      <c r="N258" s="28" t="str">
        <f t="shared" si="28"/>
        <v/>
      </c>
      <c r="O258" s="28" t="str">
        <f>IF(N258=1,M258&amp;" ("&amp;E258&amp;")",M258)</f>
        <v>Windtalkers</v>
      </c>
      <c r="P258" s="36">
        <f>INDEX(cpi!$A$1:$M$105,MATCH('Inflation adjust calc'!$E258,cpi!$A:$A,0),MATCH('Inflation adjust calc'!$D258,cpi!$1:$1,0))</f>
        <v>179.9</v>
      </c>
      <c r="Q258" s="36">
        <f>cpi!$I$2</f>
        <v>240.85300000000001</v>
      </c>
      <c r="R258" s="36">
        <f t="shared" si="33"/>
        <v>1.3388160088938299</v>
      </c>
      <c r="S258" s="28" t="str">
        <f t="shared" si="29"/>
        <v/>
      </c>
      <c r="T258" s="37">
        <f t="shared" si="30"/>
        <v>153963841.02279043</v>
      </c>
      <c r="U258" s="37">
        <f t="shared" si="31"/>
        <v>54776409.227370761</v>
      </c>
      <c r="V258" s="37">
        <f t="shared" si="32"/>
        <v>103929963.92465259</v>
      </c>
    </row>
    <row r="259" spans="1:22">
      <c r="A259" s="23">
        <v>258</v>
      </c>
      <c r="B259" s="3">
        <v>39545</v>
      </c>
      <c r="C259" s="28">
        <v>4</v>
      </c>
      <c r="D259" s="29">
        <v>7</v>
      </c>
      <c r="E259" s="28">
        <v>2008</v>
      </c>
      <c r="F259" s="31">
        <f>DATE(E259,D259,C259)</f>
        <v>39633</v>
      </c>
      <c r="G259" s="24" t="s">
        <v>413</v>
      </c>
      <c r="H259" s="2">
        <v>113500000</v>
      </c>
      <c r="I259" s="2">
        <v>999811</v>
      </c>
      <c r="J259" s="2">
        <v>132999811</v>
      </c>
      <c r="K259" s="28" t="str">
        <f t="shared" ref="K259:K322" si="34">IF(J259=0,1,"")</f>
        <v/>
      </c>
      <c r="L259" s="28" t="str">
        <f t="shared" ref="L259:L322" si="35">IF(E259&gt;2016,1,"")</f>
        <v/>
      </c>
      <c r="M259" s="28" t="s">
        <v>413</v>
      </c>
      <c r="N259" s="28" t="str">
        <f t="shared" ref="N259:N322" si="36">IF(COUNTIF($M$2:$M$5233,M259)&gt;1,1,"")</f>
        <v/>
      </c>
      <c r="O259" s="28" t="str">
        <f>IF(N259=1,M259&amp;" ("&amp;E259&amp;")",M259)</f>
        <v>Astérix aux Jeux Olympiques</v>
      </c>
      <c r="P259" s="36">
        <f>INDEX(cpi!$A$1:$M$105,MATCH('Inflation adjust calc'!$E259,cpi!$A:$A,0),MATCH('Inflation adjust calc'!$D259,cpi!$1:$1,0))</f>
        <v>219.964</v>
      </c>
      <c r="Q259" s="36">
        <f>cpi!$I$2</f>
        <v>240.85300000000001</v>
      </c>
      <c r="R259" s="36">
        <f t="shared" si="33"/>
        <v>1.0949655398156062</v>
      </c>
      <c r="S259" s="28" t="str">
        <f t="shared" ref="S259:S322" si="37">IF(ISERROR(R259),1,"")</f>
        <v/>
      </c>
      <c r="T259" s="37">
        <f t="shared" ref="T259:T322" si="38">H259*$R259</f>
        <v>124278588.7690713</v>
      </c>
      <c r="U259" s="37">
        <f t="shared" ref="U259:U322" si="39">I259*$R259</f>
        <v>1094758.5913285811</v>
      </c>
      <c r="V259" s="37">
        <f t="shared" ref="V259:V322" si="40">J259*$R259</f>
        <v>145630209.84698859</v>
      </c>
    </row>
    <row r="260" spans="1:22">
      <c r="A260" s="23">
        <v>259</v>
      </c>
      <c r="B260" s="3" t="s">
        <v>414</v>
      </c>
      <c r="C260" s="28">
        <v>25</v>
      </c>
      <c r="D260" s="29">
        <v>12</v>
      </c>
      <c r="E260" s="28">
        <v>2010</v>
      </c>
      <c r="F260" s="31">
        <f>DATE(E260,D260,C260)</f>
        <v>40537</v>
      </c>
      <c r="G260" s="24" t="s">
        <v>415</v>
      </c>
      <c r="H260" s="2">
        <v>112000000</v>
      </c>
      <c r="I260" s="2">
        <v>42779261</v>
      </c>
      <c r="J260" s="2">
        <v>232017848</v>
      </c>
      <c r="K260" s="28" t="str">
        <f t="shared" si="34"/>
        <v/>
      </c>
      <c r="L260" s="28" t="str">
        <f t="shared" si="35"/>
        <v/>
      </c>
      <c r="M260" s="28" t="s">
        <v>415</v>
      </c>
      <c r="N260" s="28" t="str">
        <f t="shared" si="36"/>
        <v/>
      </c>
      <c r="O260" s="28" t="str">
        <f>IF(N260=1,M260&amp;" ("&amp;E260&amp;")",M260)</f>
        <v>Gulliver's Travels</v>
      </c>
      <c r="P260" s="36">
        <f>INDEX(cpi!$A$1:$M$105,MATCH('Inflation adjust calc'!$E260,cpi!$A:$A,0),MATCH('Inflation adjust calc'!$D260,cpi!$1:$1,0))</f>
        <v>219.179</v>
      </c>
      <c r="Q260" s="36">
        <f>cpi!$I$2</f>
        <v>240.85300000000001</v>
      </c>
      <c r="R260" s="36">
        <f t="shared" si="33"/>
        <v>1.0988872109098042</v>
      </c>
      <c r="S260" s="28" t="str">
        <f t="shared" si="37"/>
        <v/>
      </c>
      <c r="T260" s="37">
        <f t="shared" si="38"/>
        <v>123075367.62189807</v>
      </c>
      <c r="U260" s="37">
        <f t="shared" si="39"/>
        <v>47009582.805072561</v>
      </c>
      <c r="V260" s="37">
        <f t="shared" si="40"/>
        <v>254961445.87001491</v>
      </c>
    </row>
    <row r="261" spans="1:22">
      <c r="A261" s="23">
        <v>260</v>
      </c>
      <c r="B261" s="3">
        <v>41374</v>
      </c>
      <c r="C261" s="28">
        <v>4</v>
      </c>
      <c r="D261" s="29">
        <v>10</v>
      </c>
      <c r="E261" s="28">
        <v>2013</v>
      </c>
      <c r="F261" s="31">
        <f>DATE(E261,D261,C261)</f>
        <v>41551</v>
      </c>
      <c r="G261" s="24" t="s">
        <v>416</v>
      </c>
      <c r="H261" s="2">
        <v>110000000</v>
      </c>
      <c r="I261" s="2">
        <v>274092705</v>
      </c>
      <c r="J261" s="2">
        <v>716392705</v>
      </c>
      <c r="K261" s="28" t="str">
        <f t="shared" si="34"/>
        <v/>
      </c>
      <c r="L261" s="28" t="str">
        <f t="shared" si="35"/>
        <v/>
      </c>
      <c r="M261" s="28" t="s">
        <v>416</v>
      </c>
      <c r="N261" s="28" t="str">
        <f t="shared" si="36"/>
        <v/>
      </c>
      <c r="O261" s="28" t="str">
        <f>IF(N261=1,M261&amp;" ("&amp;E261&amp;")",M261)</f>
        <v>Gravity</v>
      </c>
      <c r="P261" s="36">
        <f>INDEX(cpi!$A$1:$M$105,MATCH('Inflation adjust calc'!$E261,cpi!$A:$A,0),MATCH('Inflation adjust calc'!$D261,cpi!$1:$1,0))</f>
        <v>233.54599999999999</v>
      </c>
      <c r="Q261" s="36">
        <f>cpi!$I$2</f>
        <v>240.85300000000001</v>
      </c>
      <c r="R261" s="36">
        <f t="shared" si="33"/>
        <v>1.031287198239319</v>
      </c>
      <c r="S261" s="28" t="str">
        <f t="shared" si="37"/>
        <v/>
      </c>
      <c r="T261" s="37">
        <f t="shared" si="38"/>
        <v>113441591.80632509</v>
      </c>
      <c r="U261" s="37">
        <f t="shared" si="39"/>
        <v>282668297.79728621</v>
      </c>
      <c r="V261" s="37">
        <f t="shared" si="40"/>
        <v>738806625.57853699</v>
      </c>
    </row>
    <row r="262" spans="1:22">
      <c r="A262" s="23">
        <v>261</v>
      </c>
      <c r="B262" s="3" t="s">
        <v>417</v>
      </c>
      <c r="C262" s="28">
        <v>22</v>
      </c>
      <c r="D262" s="29">
        <v>12</v>
      </c>
      <c r="E262" s="28">
        <v>2006</v>
      </c>
      <c r="F262" s="31">
        <f>DATE(E262,D262,C262)</f>
        <v>39073</v>
      </c>
      <c r="G262" s="24" t="s">
        <v>418</v>
      </c>
      <c r="H262" s="2">
        <v>110000000</v>
      </c>
      <c r="I262" s="2">
        <v>250863268</v>
      </c>
      <c r="J262" s="2">
        <v>579446407</v>
      </c>
      <c r="K262" s="28" t="str">
        <f t="shared" si="34"/>
        <v/>
      </c>
      <c r="L262" s="28" t="str">
        <f t="shared" si="35"/>
        <v/>
      </c>
      <c r="M262" s="28" t="s">
        <v>418</v>
      </c>
      <c r="N262" s="28" t="str">
        <f t="shared" si="36"/>
        <v/>
      </c>
      <c r="O262" s="28" t="str">
        <f>IF(N262=1,M262&amp;" ("&amp;E262&amp;")",M262)</f>
        <v>Night at the Museum</v>
      </c>
      <c r="P262" s="36">
        <f>INDEX(cpi!$A$1:$M$105,MATCH('Inflation adjust calc'!$E262,cpi!$A:$A,0),MATCH('Inflation adjust calc'!$D262,cpi!$1:$1,0))</f>
        <v>201.8</v>
      </c>
      <c r="Q262" s="36">
        <f>cpi!$I$2</f>
        <v>240.85300000000001</v>
      </c>
      <c r="R262" s="36">
        <f t="shared" si="33"/>
        <v>1.1935232903865214</v>
      </c>
      <c r="S262" s="28" t="str">
        <f t="shared" si="37"/>
        <v/>
      </c>
      <c r="T262" s="37">
        <f t="shared" si="38"/>
        <v>131287561.94251736</v>
      </c>
      <c r="U262" s="37">
        <f t="shared" si="39"/>
        <v>299411153.06047577</v>
      </c>
      <c r="V262" s="37">
        <f t="shared" si="40"/>
        <v>691582782.2852875</v>
      </c>
    </row>
    <row r="263" spans="1:22">
      <c r="A263" s="23">
        <v>262</v>
      </c>
      <c r="B263" s="3">
        <v>38631</v>
      </c>
      <c r="C263" s="28">
        <v>10</v>
      </c>
      <c r="D263" s="29">
        <v>6</v>
      </c>
      <c r="E263" s="28">
        <v>2005</v>
      </c>
      <c r="F263" s="31">
        <f>DATE(E263,D263,C263)</f>
        <v>38513</v>
      </c>
      <c r="G263" s="24" t="s">
        <v>419</v>
      </c>
      <c r="H263" s="2">
        <v>110000000</v>
      </c>
      <c r="I263" s="2">
        <v>186336279</v>
      </c>
      <c r="J263" s="2">
        <v>486124090</v>
      </c>
      <c r="K263" s="28" t="str">
        <f t="shared" si="34"/>
        <v/>
      </c>
      <c r="L263" s="28" t="str">
        <f t="shared" si="35"/>
        <v/>
      </c>
      <c r="M263" s="28" t="s">
        <v>419</v>
      </c>
      <c r="N263" s="28" t="str">
        <f t="shared" si="36"/>
        <v/>
      </c>
      <c r="O263" s="28" t="str">
        <f>IF(N263=1,M263&amp;" ("&amp;E263&amp;")",M263)</f>
        <v>Mr. and Mrs. Smith</v>
      </c>
      <c r="P263" s="36">
        <f>INDEX(cpi!$A$1:$M$105,MATCH('Inflation adjust calc'!$E263,cpi!$A:$A,0),MATCH('Inflation adjust calc'!$D263,cpi!$1:$1,0))</f>
        <v>194.5</v>
      </c>
      <c r="Q263" s="36">
        <f>cpi!$I$2</f>
        <v>240.85300000000001</v>
      </c>
      <c r="R263" s="36">
        <f t="shared" si="33"/>
        <v>1.238318766066838</v>
      </c>
      <c r="S263" s="28" t="str">
        <f t="shared" si="37"/>
        <v/>
      </c>
      <c r="T263" s="37">
        <f t="shared" si="38"/>
        <v>136215064.26735219</v>
      </c>
      <c r="U263" s="37">
        <f t="shared" si="39"/>
        <v>230743711.08476606</v>
      </c>
      <c r="V263" s="37">
        <f t="shared" si="40"/>
        <v>601976583.28416455</v>
      </c>
    </row>
    <row r="264" spans="1:22">
      <c r="A264" s="23">
        <v>263</v>
      </c>
      <c r="B264" s="3" t="s">
        <v>420</v>
      </c>
      <c r="C264" s="28">
        <v>29</v>
      </c>
      <c r="D264" s="29">
        <v>5</v>
      </c>
      <c r="E264" s="28">
        <v>2015</v>
      </c>
      <c r="F264" s="31">
        <f>DATE(E264,D264,C264)</f>
        <v>42153</v>
      </c>
      <c r="G264" s="24" t="s">
        <v>421</v>
      </c>
      <c r="H264" s="2">
        <v>110000000</v>
      </c>
      <c r="I264" s="2">
        <v>155190832</v>
      </c>
      <c r="J264" s="2">
        <v>469590832</v>
      </c>
      <c r="K264" s="28" t="str">
        <f t="shared" si="34"/>
        <v/>
      </c>
      <c r="L264" s="28" t="str">
        <f t="shared" si="35"/>
        <v/>
      </c>
      <c r="M264" s="28" t="s">
        <v>421</v>
      </c>
      <c r="N264" s="28" t="str">
        <f t="shared" si="36"/>
        <v/>
      </c>
      <c r="O264" s="28" t="str">
        <f>IF(N264=1,M264&amp;" ("&amp;E264&amp;")",M264)</f>
        <v>San Andreas</v>
      </c>
      <c r="P264" s="36">
        <f>INDEX(cpi!$A$1:$M$105,MATCH('Inflation adjust calc'!$E264,cpi!$A:$A,0),MATCH('Inflation adjust calc'!$D264,cpi!$1:$1,0))</f>
        <v>237.80500000000001</v>
      </c>
      <c r="Q264" s="36">
        <f>cpi!$I$2</f>
        <v>240.85300000000001</v>
      </c>
      <c r="R264" s="36">
        <f t="shared" si="33"/>
        <v>1.0128172241962954</v>
      </c>
      <c r="S264" s="28" t="str">
        <f t="shared" si="37"/>
        <v/>
      </c>
      <c r="T264" s="37">
        <f t="shared" si="38"/>
        <v>111409894.6615925</v>
      </c>
      <c r="U264" s="37">
        <f t="shared" si="39"/>
        <v>157179947.6869536</v>
      </c>
      <c r="V264" s="37">
        <f t="shared" si="40"/>
        <v>475609682.97426885</v>
      </c>
    </row>
    <row r="265" spans="1:22">
      <c r="A265" s="23">
        <v>264</v>
      </c>
      <c r="B265" s="3" t="s">
        <v>178</v>
      </c>
      <c r="C265" s="28">
        <v>29</v>
      </c>
      <c r="D265" s="29">
        <v>7</v>
      </c>
      <c r="E265" s="28">
        <v>2011</v>
      </c>
      <c r="F265" s="31">
        <f>DATE(E265,D265,C265)</f>
        <v>40753</v>
      </c>
      <c r="G265" s="24" t="s">
        <v>422</v>
      </c>
      <c r="H265" s="2">
        <v>110000000</v>
      </c>
      <c r="I265" s="2">
        <v>142614158</v>
      </c>
      <c r="J265" s="2">
        <v>563749323</v>
      </c>
      <c r="K265" s="28" t="str">
        <f t="shared" si="34"/>
        <v/>
      </c>
      <c r="L265" s="28" t="str">
        <f t="shared" si="35"/>
        <v/>
      </c>
      <c r="M265" s="28" t="s">
        <v>422</v>
      </c>
      <c r="N265" s="28" t="str">
        <f t="shared" si="36"/>
        <v/>
      </c>
      <c r="O265" s="28" t="str">
        <f>IF(N265=1,M265&amp;" ("&amp;E265&amp;")",M265)</f>
        <v>The Smurfs</v>
      </c>
      <c r="P265" s="36">
        <f>INDEX(cpi!$A$1:$M$105,MATCH('Inflation adjust calc'!$E265,cpi!$A:$A,0),MATCH('Inflation adjust calc'!$D265,cpi!$1:$1,0))</f>
        <v>225.922</v>
      </c>
      <c r="Q265" s="36">
        <f>cpi!$I$2</f>
        <v>240.85300000000001</v>
      </c>
      <c r="R265" s="36">
        <f t="shared" si="33"/>
        <v>1.0660891812218376</v>
      </c>
      <c r="S265" s="28" t="str">
        <f t="shared" si="37"/>
        <v/>
      </c>
      <c r="T265" s="37">
        <f t="shared" si="38"/>
        <v>117269809.93440214</v>
      </c>
      <c r="U265" s="37">
        <f t="shared" si="39"/>
        <v>152039410.93286178</v>
      </c>
      <c r="V265" s="37">
        <f t="shared" si="40"/>
        <v>601007054.17143524</v>
      </c>
    </row>
    <row r="266" spans="1:22">
      <c r="A266" s="23">
        <v>265</v>
      </c>
      <c r="B266" s="3" t="s">
        <v>423</v>
      </c>
      <c r="C266" s="28">
        <v>27</v>
      </c>
      <c r="D266" s="29">
        <v>6</v>
      </c>
      <c r="E266" s="28">
        <v>2007</v>
      </c>
      <c r="F266" s="31">
        <f>DATE(E266,D266,C266)</f>
        <v>39260</v>
      </c>
      <c r="G266" s="24" t="s">
        <v>424</v>
      </c>
      <c r="H266" s="2">
        <v>110000000</v>
      </c>
      <c r="I266" s="2">
        <v>134529403</v>
      </c>
      <c r="J266" s="2">
        <v>382288147</v>
      </c>
      <c r="K266" s="28" t="str">
        <f t="shared" si="34"/>
        <v/>
      </c>
      <c r="L266" s="28" t="str">
        <f t="shared" si="35"/>
        <v/>
      </c>
      <c r="M266" s="28" t="s">
        <v>424</v>
      </c>
      <c r="N266" s="28" t="str">
        <f t="shared" si="36"/>
        <v/>
      </c>
      <c r="O266" s="28" t="str">
        <f>IF(N266=1,M266&amp;" ("&amp;E266&amp;")",M266)</f>
        <v>Live Free or Die Hard</v>
      </c>
      <c r="P266" s="36">
        <f>INDEX(cpi!$A$1:$M$105,MATCH('Inflation adjust calc'!$E266,cpi!$A:$A,0),MATCH('Inflation adjust calc'!$D266,cpi!$1:$1,0))</f>
        <v>208.352</v>
      </c>
      <c r="Q266" s="36">
        <f>cpi!$I$2</f>
        <v>240.85300000000001</v>
      </c>
      <c r="R266" s="36">
        <f t="shared" si="33"/>
        <v>1.1559908232222393</v>
      </c>
      <c r="S266" s="28" t="str">
        <f t="shared" si="37"/>
        <v/>
      </c>
      <c r="T266" s="37">
        <f t="shared" si="38"/>
        <v>127158990.55444632</v>
      </c>
      <c r="U266" s="37">
        <f t="shared" si="39"/>
        <v>155514755.3215664</v>
      </c>
      <c r="V266" s="37">
        <f t="shared" si="40"/>
        <v>441921589.75863445</v>
      </c>
    </row>
    <row r="267" spans="1:22">
      <c r="A267" s="23">
        <v>266</v>
      </c>
      <c r="B267" s="3" t="s">
        <v>425</v>
      </c>
      <c r="C267" s="28">
        <v>20</v>
      </c>
      <c r="D267" s="29">
        <v>3</v>
      </c>
      <c r="E267" s="28">
        <v>2015</v>
      </c>
      <c r="F267" s="31">
        <f>DATE(E267,D267,C267)</f>
        <v>42083</v>
      </c>
      <c r="G267" s="24" t="s">
        <v>426</v>
      </c>
      <c r="H267" s="2">
        <v>110000000</v>
      </c>
      <c r="I267" s="2">
        <v>130179072</v>
      </c>
      <c r="J267" s="2">
        <v>295279072</v>
      </c>
      <c r="K267" s="28" t="str">
        <f t="shared" si="34"/>
        <v/>
      </c>
      <c r="L267" s="28" t="str">
        <f t="shared" si="35"/>
        <v/>
      </c>
      <c r="M267" s="28" t="s">
        <v>426</v>
      </c>
      <c r="N267" s="28" t="str">
        <f t="shared" si="36"/>
        <v/>
      </c>
      <c r="O267" s="28" t="str">
        <f>IF(N267=1,M267&amp;" ("&amp;E267&amp;")",M267)</f>
        <v>The Divergent Series: Insurgent</v>
      </c>
      <c r="P267" s="36">
        <f>INDEX(cpi!$A$1:$M$105,MATCH('Inflation adjust calc'!$E267,cpi!$A:$A,0),MATCH('Inflation adjust calc'!$D267,cpi!$1:$1,0))</f>
        <v>236.119</v>
      </c>
      <c r="Q267" s="36">
        <f>cpi!$I$2</f>
        <v>240.85300000000001</v>
      </c>
      <c r="R267" s="36">
        <f t="shared" si="33"/>
        <v>1.0200492124733715</v>
      </c>
      <c r="S267" s="28" t="str">
        <f t="shared" si="37"/>
        <v/>
      </c>
      <c r="T267" s="37">
        <f t="shared" si="38"/>
        <v>112205413.37207086</v>
      </c>
      <c r="U267" s="37">
        <f t="shared" si="39"/>
        <v>132789059.87411433</v>
      </c>
      <c r="V267" s="37">
        <f t="shared" si="40"/>
        <v>301199184.853468</v>
      </c>
    </row>
    <row r="268" spans="1:22">
      <c r="A268" s="23">
        <v>267</v>
      </c>
      <c r="B268" s="3">
        <v>38272</v>
      </c>
      <c r="C268" s="28">
        <v>10</v>
      </c>
      <c r="D268" s="29">
        <v>12</v>
      </c>
      <c r="E268" s="28">
        <v>2004</v>
      </c>
      <c r="F268" s="31">
        <f>DATE(E268,D268,C268)</f>
        <v>38331</v>
      </c>
      <c r="G268" s="24" t="s">
        <v>427</v>
      </c>
      <c r="H268" s="2">
        <v>110000000</v>
      </c>
      <c r="I268" s="2">
        <v>125531634</v>
      </c>
      <c r="J268" s="2">
        <v>362989076</v>
      </c>
      <c r="K268" s="28" t="str">
        <f t="shared" si="34"/>
        <v/>
      </c>
      <c r="L268" s="28" t="str">
        <f t="shared" si="35"/>
        <v/>
      </c>
      <c r="M268" s="28" t="s">
        <v>427</v>
      </c>
      <c r="N268" s="28" t="str">
        <f t="shared" si="36"/>
        <v/>
      </c>
      <c r="O268" s="28" t="str">
        <f>IF(N268=1,M268&amp;" ("&amp;E268&amp;")",M268)</f>
        <v>Ocean's Twelve</v>
      </c>
      <c r="P268" s="36">
        <f>INDEX(cpi!$A$1:$M$105,MATCH('Inflation adjust calc'!$E268,cpi!$A:$A,0),MATCH('Inflation adjust calc'!$D268,cpi!$1:$1,0))</f>
        <v>190.3</v>
      </c>
      <c r="Q268" s="36">
        <f>cpi!$I$2</f>
        <v>240.85300000000001</v>
      </c>
      <c r="R268" s="36">
        <f t="shared" si="33"/>
        <v>1.2656489753021545</v>
      </c>
      <c r="S268" s="28" t="str">
        <f t="shared" si="37"/>
        <v/>
      </c>
      <c r="T268" s="37">
        <f t="shared" si="38"/>
        <v>139221387.28323698</v>
      </c>
      <c r="U268" s="37">
        <f t="shared" si="39"/>
        <v>158878983.94010508</v>
      </c>
      <c r="V268" s="37">
        <f t="shared" si="40"/>
        <v>459416752.08527589</v>
      </c>
    </row>
    <row r="269" spans="1:22">
      <c r="A269" s="23">
        <v>268</v>
      </c>
      <c r="B269" s="3" t="s">
        <v>80</v>
      </c>
      <c r="C269" s="28">
        <v>19</v>
      </c>
      <c r="D269" s="29">
        <v>12</v>
      </c>
      <c r="E269" s="28">
        <v>1997</v>
      </c>
      <c r="F269" s="31">
        <f>DATE(E269,D269,C269)</f>
        <v>35783</v>
      </c>
      <c r="G269" s="24" t="s">
        <v>428</v>
      </c>
      <c r="H269" s="2">
        <v>110000000</v>
      </c>
      <c r="I269" s="2">
        <v>125304276</v>
      </c>
      <c r="J269" s="2">
        <v>339504276</v>
      </c>
      <c r="K269" s="28" t="str">
        <f t="shared" si="34"/>
        <v/>
      </c>
      <c r="L269" s="28" t="str">
        <f t="shared" si="35"/>
        <v/>
      </c>
      <c r="M269" s="28" t="s">
        <v>428</v>
      </c>
      <c r="N269" s="28" t="str">
        <f t="shared" si="36"/>
        <v/>
      </c>
      <c r="O269" s="28" t="str">
        <f>IF(N269=1,M269&amp;" ("&amp;E269&amp;")",M269)</f>
        <v>Tomorrow Never Dies</v>
      </c>
      <c r="P269" s="36">
        <f>INDEX(cpi!$A$1:$M$105,MATCH('Inflation adjust calc'!$E269,cpi!$A:$A,0),MATCH('Inflation adjust calc'!$D269,cpi!$1:$1,0))</f>
        <v>161.30000000000001</v>
      </c>
      <c r="Q269" s="36">
        <f>cpi!$I$2</f>
        <v>240.85300000000001</v>
      </c>
      <c r="R269" s="36">
        <f t="shared" si="33"/>
        <v>1.4931990080595163</v>
      </c>
      <c r="S269" s="28" t="str">
        <f t="shared" si="37"/>
        <v/>
      </c>
      <c r="T269" s="37">
        <f t="shared" si="38"/>
        <v>164251890.88654679</v>
      </c>
      <c r="U269" s="37">
        <f t="shared" si="39"/>
        <v>187104220.62881586</v>
      </c>
      <c r="V269" s="37">
        <f t="shared" si="40"/>
        <v>506947448.15516424</v>
      </c>
    </row>
    <row r="270" spans="1:22">
      <c r="A270" s="23">
        <v>269</v>
      </c>
      <c r="B270" s="3" t="s">
        <v>429</v>
      </c>
      <c r="C270" s="28">
        <v>28</v>
      </c>
      <c r="D270" s="29">
        <v>6</v>
      </c>
      <c r="E270" s="28">
        <v>2000</v>
      </c>
      <c r="F270" s="31">
        <f>DATE(E270,D270,C270)</f>
        <v>36705</v>
      </c>
      <c r="G270" s="24" t="s">
        <v>430</v>
      </c>
      <c r="H270" s="2">
        <v>110000000</v>
      </c>
      <c r="I270" s="2">
        <v>113330342</v>
      </c>
      <c r="J270" s="2">
        <v>215300000</v>
      </c>
      <c r="K270" s="28" t="str">
        <f t="shared" si="34"/>
        <v/>
      </c>
      <c r="L270" s="28" t="str">
        <f t="shared" si="35"/>
        <v/>
      </c>
      <c r="M270" s="28" t="s">
        <v>430</v>
      </c>
      <c r="N270" s="28" t="str">
        <f t="shared" si="36"/>
        <v/>
      </c>
      <c r="O270" s="28" t="str">
        <f>IF(N270=1,M270&amp;" ("&amp;E270&amp;")",M270)</f>
        <v>The Patriot</v>
      </c>
      <c r="P270" s="36">
        <f>INDEX(cpi!$A$1:$M$105,MATCH('Inflation adjust calc'!$E270,cpi!$A:$A,0),MATCH('Inflation adjust calc'!$D270,cpi!$1:$1,0))</f>
        <v>172.4</v>
      </c>
      <c r="Q270" s="36">
        <f>cpi!$I$2</f>
        <v>240.85300000000001</v>
      </c>
      <c r="R270" s="36">
        <f t="shared" si="33"/>
        <v>1.3970591647331787</v>
      </c>
      <c r="S270" s="28" t="str">
        <f t="shared" si="37"/>
        <v/>
      </c>
      <c r="T270" s="37">
        <f t="shared" si="38"/>
        <v>153676508.12064967</v>
      </c>
      <c r="U270" s="37">
        <f t="shared" si="39"/>
        <v>158329192.93344548</v>
      </c>
      <c r="V270" s="37">
        <f t="shared" si="40"/>
        <v>300786838.1670534</v>
      </c>
    </row>
    <row r="271" spans="1:22">
      <c r="A271" s="23">
        <v>270</v>
      </c>
      <c r="B271" s="3">
        <v>41823</v>
      </c>
      <c r="C271" s="28">
        <v>7</v>
      </c>
      <c r="D271" s="29">
        <v>3</v>
      </c>
      <c r="E271" s="28">
        <v>2014</v>
      </c>
      <c r="F271" s="31">
        <f>DATE(E271,D271,C271)</f>
        <v>41705</v>
      </c>
      <c r="G271" s="24" t="s">
        <v>431</v>
      </c>
      <c r="H271" s="2">
        <v>110000000</v>
      </c>
      <c r="I271" s="2">
        <v>106580051</v>
      </c>
      <c r="J271" s="2">
        <v>330780051</v>
      </c>
      <c r="K271" s="28" t="str">
        <f t="shared" si="34"/>
        <v/>
      </c>
      <c r="L271" s="28" t="str">
        <f t="shared" si="35"/>
        <v/>
      </c>
      <c r="M271" s="28" t="s">
        <v>431</v>
      </c>
      <c r="N271" s="28" t="str">
        <f t="shared" si="36"/>
        <v/>
      </c>
      <c r="O271" s="28" t="str">
        <f>IF(N271=1,M271&amp;" ("&amp;E271&amp;")",M271)</f>
        <v>300: Rise of an Empire</v>
      </c>
      <c r="P271" s="36">
        <f>INDEX(cpi!$A$1:$M$105,MATCH('Inflation adjust calc'!$E271,cpi!$A:$A,0),MATCH('Inflation adjust calc'!$D271,cpi!$1:$1,0))</f>
        <v>236.29300000000001</v>
      </c>
      <c r="Q271" s="36">
        <f>cpi!$I$2</f>
        <v>240.85300000000001</v>
      </c>
      <c r="R271" s="36">
        <f t="shared" si="33"/>
        <v>1.0192980748477525</v>
      </c>
      <c r="S271" s="28" t="str">
        <f t="shared" si="37"/>
        <v/>
      </c>
      <c r="T271" s="37">
        <f t="shared" si="38"/>
        <v>112122788.23325278</v>
      </c>
      <c r="U271" s="37">
        <f t="shared" si="39"/>
        <v>108636840.80147527</v>
      </c>
      <c r="V271" s="37">
        <f t="shared" si="40"/>
        <v>337163469.1823414</v>
      </c>
    </row>
    <row r="272" spans="1:22">
      <c r="A272" s="23">
        <v>271</v>
      </c>
      <c r="B272" s="3" t="s">
        <v>432</v>
      </c>
      <c r="C272" s="28">
        <v>17</v>
      </c>
      <c r="D272" s="29">
        <v>12</v>
      </c>
      <c r="E272" s="28">
        <v>2004</v>
      </c>
      <c r="F272" s="31">
        <f>DATE(E272,D272,C272)</f>
        <v>38338</v>
      </c>
      <c r="G272" s="24" t="s">
        <v>433</v>
      </c>
      <c r="H272" s="2">
        <v>110000000</v>
      </c>
      <c r="I272" s="2">
        <v>102608827</v>
      </c>
      <c r="J272" s="2">
        <v>208370892</v>
      </c>
      <c r="K272" s="28" t="str">
        <f t="shared" si="34"/>
        <v/>
      </c>
      <c r="L272" s="28" t="str">
        <f t="shared" si="35"/>
        <v/>
      </c>
      <c r="M272" s="28" t="s">
        <v>433</v>
      </c>
      <c r="N272" s="28" t="str">
        <f t="shared" si="36"/>
        <v/>
      </c>
      <c r="O272" s="28" t="str">
        <f>IF(N272=1,M272&amp;" ("&amp;E272&amp;")",M272)</f>
        <v>The Aviator</v>
      </c>
      <c r="P272" s="36">
        <f>INDEX(cpi!$A$1:$M$105,MATCH('Inflation adjust calc'!$E272,cpi!$A:$A,0),MATCH('Inflation adjust calc'!$D272,cpi!$1:$1,0))</f>
        <v>190.3</v>
      </c>
      <c r="Q272" s="36">
        <f>cpi!$I$2</f>
        <v>240.85300000000001</v>
      </c>
      <c r="R272" s="36">
        <f t="shared" si="33"/>
        <v>1.2656489753021545</v>
      </c>
      <c r="S272" s="28" t="str">
        <f t="shared" si="37"/>
        <v/>
      </c>
      <c r="T272" s="37">
        <f t="shared" si="38"/>
        <v>139221387.28323698</v>
      </c>
      <c r="U272" s="37">
        <f t="shared" si="39"/>
        <v>129866756.74950604</v>
      </c>
      <c r="V272" s="37">
        <f t="shared" si="40"/>
        <v>263724405.9425959</v>
      </c>
    </row>
    <row r="273" spans="1:22">
      <c r="A273" s="23">
        <v>272</v>
      </c>
      <c r="B273" s="3" t="s">
        <v>434</v>
      </c>
      <c r="C273" s="28">
        <v>14</v>
      </c>
      <c r="D273" s="29">
        <v>1</v>
      </c>
      <c r="E273" s="28">
        <v>2011</v>
      </c>
      <c r="F273" s="31">
        <f>DATE(E273,D273,C273)</f>
        <v>40557</v>
      </c>
      <c r="G273" s="24" t="s">
        <v>435</v>
      </c>
      <c r="H273" s="2">
        <v>110000000</v>
      </c>
      <c r="I273" s="2">
        <v>98780042</v>
      </c>
      <c r="J273" s="2">
        <v>229155503</v>
      </c>
      <c r="K273" s="28" t="str">
        <f t="shared" si="34"/>
        <v/>
      </c>
      <c r="L273" s="28" t="str">
        <f t="shared" si="35"/>
        <v/>
      </c>
      <c r="M273" s="28" t="s">
        <v>435</v>
      </c>
      <c r="N273" s="28" t="str">
        <f t="shared" si="36"/>
        <v/>
      </c>
      <c r="O273" s="28" t="str">
        <f>IF(N273=1,M273&amp;" ("&amp;E273&amp;")",M273)</f>
        <v>The Green Hornet</v>
      </c>
      <c r="P273" s="36">
        <f>INDEX(cpi!$A$1:$M$105,MATCH('Inflation adjust calc'!$E273,cpi!$A:$A,0),MATCH('Inflation adjust calc'!$D273,cpi!$1:$1,0))</f>
        <v>220.22300000000001</v>
      </c>
      <c r="Q273" s="36">
        <f>cpi!$I$2</f>
        <v>240.85300000000001</v>
      </c>
      <c r="R273" s="36">
        <f t="shared" si="33"/>
        <v>1.0936777720764861</v>
      </c>
      <c r="S273" s="28" t="str">
        <f t="shared" si="37"/>
        <v/>
      </c>
      <c r="T273" s="37">
        <f t="shared" si="38"/>
        <v>120304554.92841347</v>
      </c>
      <c r="U273" s="37">
        <f t="shared" si="39"/>
        <v>108033536.26018173</v>
      </c>
      <c r="V273" s="37">
        <f t="shared" si="40"/>
        <v>250622279.98010653</v>
      </c>
    </row>
    <row r="274" spans="1:22">
      <c r="A274" s="23">
        <v>273</v>
      </c>
      <c r="B274" s="3">
        <v>40734</v>
      </c>
      <c r="C274" s="28">
        <v>7</v>
      </c>
      <c r="D274" s="29">
        <v>10</v>
      </c>
      <c r="E274" s="28">
        <v>2011</v>
      </c>
      <c r="F274" s="31">
        <f>DATE(E274,D274,C274)</f>
        <v>40823</v>
      </c>
      <c r="G274" s="24" t="s">
        <v>436</v>
      </c>
      <c r="H274" s="2">
        <v>110000000</v>
      </c>
      <c r="I274" s="2">
        <v>85463309</v>
      </c>
      <c r="J274" s="2">
        <v>263880341</v>
      </c>
      <c r="K274" s="28" t="str">
        <f t="shared" si="34"/>
        <v/>
      </c>
      <c r="L274" s="28" t="str">
        <f t="shared" si="35"/>
        <v/>
      </c>
      <c r="M274" s="28" t="s">
        <v>436</v>
      </c>
      <c r="N274" s="28" t="str">
        <f t="shared" si="36"/>
        <v/>
      </c>
      <c r="O274" s="28" t="str">
        <f>IF(N274=1,M274&amp;" ("&amp;E274&amp;")",M274)</f>
        <v>Real Steel</v>
      </c>
      <c r="P274" s="36">
        <f>INDEX(cpi!$A$1:$M$105,MATCH('Inflation adjust calc'!$E274,cpi!$A:$A,0),MATCH('Inflation adjust calc'!$D274,cpi!$1:$1,0))</f>
        <v>226.42099999999999</v>
      </c>
      <c r="Q274" s="36">
        <f>cpi!$I$2</f>
        <v>240.85300000000001</v>
      </c>
      <c r="R274" s="36">
        <f t="shared" ref="R274:R337" si="41">Q274/P274</f>
        <v>1.0637396707902536</v>
      </c>
      <c r="S274" s="28" t="str">
        <f t="shared" si="37"/>
        <v/>
      </c>
      <c r="T274" s="37">
        <f t="shared" si="38"/>
        <v>117011363.78692789</v>
      </c>
      <c r="U274" s="37">
        <f t="shared" si="39"/>
        <v>90910712.180305719</v>
      </c>
      <c r="V274" s="37">
        <f t="shared" si="40"/>
        <v>280699987.06335986</v>
      </c>
    </row>
    <row r="275" spans="1:22">
      <c r="A275" s="23">
        <v>274</v>
      </c>
      <c r="B275" s="3">
        <v>40488</v>
      </c>
      <c r="C275" s="28">
        <v>11</v>
      </c>
      <c r="D275" s="29">
        <v>6</v>
      </c>
      <c r="E275" s="28">
        <v>2010</v>
      </c>
      <c r="F275" s="31">
        <f>DATE(E275,D275,C275)</f>
        <v>40340</v>
      </c>
      <c r="G275" s="24" t="s">
        <v>437</v>
      </c>
      <c r="H275" s="2">
        <v>110000000</v>
      </c>
      <c r="I275" s="2">
        <v>77222099</v>
      </c>
      <c r="J275" s="2">
        <v>177241171</v>
      </c>
      <c r="K275" s="28" t="str">
        <f t="shared" si="34"/>
        <v/>
      </c>
      <c r="L275" s="28" t="str">
        <f t="shared" si="35"/>
        <v/>
      </c>
      <c r="M275" s="28" t="s">
        <v>437</v>
      </c>
      <c r="N275" s="28" t="str">
        <f t="shared" si="36"/>
        <v/>
      </c>
      <c r="O275" s="28" t="str">
        <f>IF(N275=1,M275&amp;" ("&amp;E275&amp;")",M275)</f>
        <v>The A-Team</v>
      </c>
      <c r="P275" s="36">
        <f>INDEX(cpi!$A$1:$M$105,MATCH('Inflation adjust calc'!$E275,cpi!$A:$A,0),MATCH('Inflation adjust calc'!$D275,cpi!$1:$1,0))</f>
        <v>217.965</v>
      </c>
      <c r="Q275" s="36">
        <f>cpi!$I$2</f>
        <v>240.85300000000001</v>
      </c>
      <c r="R275" s="36">
        <f t="shared" si="41"/>
        <v>1.1050076847200239</v>
      </c>
      <c r="S275" s="28" t="str">
        <f t="shared" si="37"/>
        <v/>
      </c>
      <c r="T275" s="37">
        <f t="shared" si="38"/>
        <v>121550845.31920263</v>
      </c>
      <c r="U275" s="37">
        <f t="shared" si="39"/>
        <v>85331012.825210467</v>
      </c>
      <c r="V275" s="37">
        <f t="shared" si="40"/>
        <v>195852856.00377584</v>
      </c>
    </row>
    <row r="276" spans="1:22">
      <c r="A276" s="23">
        <v>275</v>
      </c>
      <c r="B276" s="3" t="s">
        <v>438</v>
      </c>
      <c r="C276" s="28">
        <v>31</v>
      </c>
      <c r="D276" s="29">
        <v>7</v>
      </c>
      <c r="E276" s="28">
        <v>2013</v>
      </c>
      <c r="F276" s="31">
        <f>DATE(E276,D276,C276)</f>
        <v>41486</v>
      </c>
      <c r="G276" s="24" t="s">
        <v>439</v>
      </c>
      <c r="H276" s="2">
        <v>110000000</v>
      </c>
      <c r="I276" s="2">
        <v>71017784</v>
      </c>
      <c r="J276" s="2">
        <v>348547523</v>
      </c>
      <c r="K276" s="28" t="str">
        <f t="shared" si="34"/>
        <v/>
      </c>
      <c r="L276" s="28" t="str">
        <f t="shared" si="35"/>
        <v/>
      </c>
      <c r="M276" s="28" t="s">
        <v>439</v>
      </c>
      <c r="N276" s="28" t="str">
        <f t="shared" si="36"/>
        <v/>
      </c>
      <c r="O276" s="28" t="str">
        <f>IF(N276=1,M276&amp;" ("&amp;E276&amp;")",M276)</f>
        <v>The Smurfs 2</v>
      </c>
      <c r="P276" s="36">
        <f>INDEX(cpi!$A$1:$M$105,MATCH('Inflation adjust calc'!$E276,cpi!$A:$A,0),MATCH('Inflation adjust calc'!$D276,cpi!$1:$1,0))</f>
        <v>233.596</v>
      </c>
      <c r="Q276" s="36">
        <f>cpi!$I$2</f>
        <v>240.85300000000001</v>
      </c>
      <c r="R276" s="36">
        <f t="shared" si="41"/>
        <v>1.0310664566174079</v>
      </c>
      <c r="S276" s="28" t="str">
        <f t="shared" si="37"/>
        <v/>
      </c>
      <c r="T276" s="37">
        <f t="shared" si="38"/>
        <v>113417310.22791487</v>
      </c>
      <c r="U276" s="37">
        <f t="shared" si="39"/>
        <v>73224054.905700445</v>
      </c>
      <c r="V276" s="37">
        <f t="shared" si="40"/>
        <v>359375659.50238448</v>
      </c>
    </row>
    <row r="277" spans="1:22">
      <c r="A277" s="23">
        <v>276</v>
      </c>
      <c r="B277" s="3" t="s">
        <v>440</v>
      </c>
      <c r="C277" s="28">
        <v>18</v>
      </c>
      <c r="D277" s="29">
        <v>3</v>
      </c>
      <c r="E277" s="28">
        <v>2016</v>
      </c>
      <c r="F277" s="31">
        <f>DATE(E277,D277,C277)</f>
        <v>42447</v>
      </c>
      <c r="G277" s="24" t="s">
        <v>441</v>
      </c>
      <c r="H277" s="2">
        <v>110000000</v>
      </c>
      <c r="I277" s="2">
        <v>66184051</v>
      </c>
      <c r="J277" s="2">
        <v>171484051</v>
      </c>
      <c r="K277" s="28" t="str">
        <f t="shared" si="34"/>
        <v/>
      </c>
      <c r="L277" s="28" t="str">
        <f t="shared" si="35"/>
        <v/>
      </c>
      <c r="M277" s="28" t="s">
        <v>441</v>
      </c>
      <c r="N277" s="28" t="str">
        <f t="shared" si="36"/>
        <v/>
      </c>
      <c r="O277" s="28" t="str">
        <f>IF(N277=1,M277&amp;" ("&amp;E277&amp;")",M277)</f>
        <v>The Divergent Series: Allegiant</v>
      </c>
      <c r="P277" s="36">
        <f>INDEX(cpi!$A$1:$M$105,MATCH('Inflation adjust calc'!$E277,cpi!$A:$A,0),MATCH('Inflation adjust calc'!$D277,cpi!$1:$1,0))</f>
        <v>238.13200000000001</v>
      </c>
      <c r="Q277" s="36">
        <f>cpi!$I$2</f>
        <v>240.85300000000001</v>
      </c>
      <c r="R277" s="36">
        <f t="shared" si="41"/>
        <v>1.0114264357583189</v>
      </c>
      <c r="S277" s="28" t="str">
        <f t="shared" si="37"/>
        <v/>
      </c>
      <c r="T277" s="37">
        <f t="shared" si="38"/>
        <v>111256907.93341509</v>
      </c>
      <c r="U277" s="37">
        <f t="shared" si="39"/>
        <v>66940298.806976803</v>
      </c>
      <c r="V277" s="37">
        <f t="shared" si="40"/>
        <v>173443502.49232778</v>
      </c>
    </row>
    <row r="278" spans="1:22">
      <c r="A278" s="23">
        <v>277</v>
      </c>
      <c r="B278" s="3">
        <v>40153</v>
      </c>
      <c r="C278" s="28">
        <v>12</v>
      </c>
      <c r="D278" s="29">
        <v>6</v>
      </c>
      <c r="E278" s="28">
        <v>2009</v>
      </c>
      <c r="F278" s="31">
        <f>DATE(E278,D278,C278)</f>
        <v>39976</v>
      </c>
      <c r="G278" s="24" t="s">
        <v>442</v>
      </c>
      <c r="H278" s="2">
        <v>110000000</v>
      </c>
      <c r="I278" s="2">
        <v>65452312</v>
      </c>
      <c r="J278" s="2">
        <v>152364370</v>
      </c>
      <c r="K278" s="28" t="str">
        <f t="shared" si="34"/>
        <v/>
      </c>
      <c r="L278" s="28" t="str">
        <f t="shared" si="35"/>
        <v/>
      </c>
      <c r="M278" s="28" t="s">
        <v>442</v>
      </c>
      <c r="N278" s="28" t="str">
        <f t="shared" si="36"/>
        <v/>
      </c>
      <c r="O278" s="28" t="str">
        <f>IF(N278=1,M278&amp;" ("&amp;E278&amp;")",M278)</f>
        <v>The Taking of Pelham 123</v>
      </c>
      <c r="P278" s="36">
        <f>INDEX(cpi!$A$1:$M$105,MATCH('Inflation adjust calc'!$E278,cpi!$A:$A,0),MATCH('Inflation adjust calc'!$D278,cpi!$1:$1,0))</f>
        <v>215.69300000000001</v>
      </c>
      <c r="Q278" s="36">
        <f>cpi!$I$2</f>
        <v>240.85300000000001</v>
      </c>
      <c r="R278" s="36">
        <f t="shared" si="41"/>
        <v>1.1166472718168878</v>
      </c>
      <c r="S278" s="28" t="str">
        <f t="shared" si="37"/>
        <v/>
      </c>
      <c r="T278" s="37">
        <f t="shared" si="38"/>
        <v>122831199.89985766</v>
      </c>
      <c r="U278" s="37">
        <f t="shared" si="39"/>
        <v>73087145.628907755</v>
      </c>
      <c r="V278" s="37">
        <f t="shared" si="40"/>
        <v>170137258.08259887</v>
      </c>
    </row>
    <row r="279" spans="1:22">
      <c r="A279" s="23">
        <v>278</v>
      </c>
      <c r="B279" s="3">
        <v>41285</v>
      </c>
      <c r="C279" s="28">
        <v>1</v>
      </c>
      <c r="D279" s="29">
        <v>11</v>
      </c>
      <c r="E279" s="28">
        <v>2013</v>
      </c>
      <c r="F279" s="31">
        <f>DATE(E279,D279,C279)</f>
        <v>41579</v>
      </c>
      <c r="G279" s="24" t="s">
        <v>443</v>
      </c>
      <c r="H279" s="2">
        <v>110000000</v>
      </c>
      <c r="I279" s="2">
        <v>61737191</v>
      </c>
      <c r="J279" s="2">
        <v>89737191</v>
      </c>
      <c r="K279" s="28" t="str">
        <f t="shared" si="34"/>
        <v/>
      </c>
      <c r="L279" s="28" t="str">
        <f t="shared" si="35"/>
        <v/>
      </c>
      <c r="M279" s="28" t="s">
        <v>443</v>
      </c>
      <c r="N279" s="28" t="str">
        <f t="shared" si="36"/>
        <v/>
      </c>
      <c r="O279" s="28" t="str">
        <f>IF(N279=1,M279&amp;" ("&amp;E279&amp;")",M279)</f>
        <v>Ender's Game</v>
      </c>
      <c r="P279" s="36">
        <f>INDEX(cpi!$A$1:$M$105,MATCH('Inflation adjust calc'!$E279,cpi!$A:$A,0),MATCH('Inflation adjust calc'!$D279,cpi!$1:$1,0))</f>
        <v>233.06899999999999</v>
      </c>
      <c r="Q279" s="36">
        <f>cpi!$I$2</f>
        <v>240.85300000000001</v>
      </c>
      <c r="R279" s="36">
        <f t="shared" si="41"/>
        <v>1.0333978349759085</v>
      </c>
      <c r="S279" s="28" t="str">
        <f t="shared" si="37"/>
        <v/>
      </c>
      <c r="T279" s="37">
        <f t="shared" si="38"/>
        <v>113673761.84734994</v>
      </c>
      <c r="U279" s="37">
        <f t="shared" si="39"/>
        <v>63799079.516894147</v>
      </c>
      <c r="V279" s="37">
        <f t="shared" si="40"/>
        <v>92734218.896219581</v>
      </c>
    </row>
    <row r="280" spans="1:22">
      <c r="A280" s="23">
        <v>279</v>
      </c>
      <c r="B280" s="3" t="s">
        <v>197</v>
      </c>
      <c r="C280" s="28">
        <v>30</v>
      </c>
      <c r="D280" s="29">
        <v>9</v>
      </c>
      <c r="E280" s="28">
        <v>2016</v>
      </c>
      <c r="F280" s="31">
        <f>DATE(E280,D280,C280)</f>
        <v>42643</v>
      </c>
      <c r="G280" s="24" t="s">
        <v>6807</v>
      </c>
      <c r="H280" s="2">
        <v>110000000</v>
      </c>
      <c r="I280" s="2">
        <v>51195272</v>
      </c>
      <c r="J280" s="2">
        <v>103409566</v>
      </c>
      <c r="K280" s="28" t="str">
        <f t="shared" si="34"/>
        <v/>
      </c>
      <c r="L280" s="28" t="str">
        <f t="shared" si="35"/>
        <v/>
      </c>
      <c r="M280" s="28" t="s">
        <v>6807</v>
      </c>
      <c r="N280" s="28" t="str">
        <f t="shared" si="36"/>
        <v/>
      </c>
      <c r="O280" s="28" t="str">
        <f>IF(N280=1,M280&amp;" ("&amp;E280&amp;")",M280)</f>
        <v>Miss Peregrine’s Home for Peculiar Children</v>
      </c>
      <c r="P280" s="36">
        <f>INDEX(cpi!$A$1:$M$105,MATCH('Inflation adjust calc'!$E280,cpi!$A:$A,0),MATCH('Inflation adjust calc'!$D280,cpi!$1:$1,0))</f>
        <v>0</v>
      </c>
      <c r="Q280" s="36">
        <f>cpi!$I$2</f>
        <v>240.85300000000001</v>
      </c>
      <c r="R280" s="36" t="e">
        <f t="shared" si="41"/>
        <v>#DIV/0!</v>
      </c>
      <c r="S280" s="28">
        <f t="shared" si="37"/>
        <v>1</v>
      </c>
      <c r="T280" s="37" t="e">
        <f t="shared" si="38"/>
        <v>#DIV/0!</v>
      </c>
      <c r="U280" s="37" t="e">
        <f t="shared" si="39"/>
        <v>#DIV/0!</v>
      </c>
      <c r="V280" s="37" t="e">
        <f t="shared" si="40"/>
        <v>#DIV/0!</v>
      </c>
    </row>
    <row r="281" spans="1:22">
      <c r="A281" s="23">
        <v>280</v>
      </c>
      <c r="B281" s="3">
        <v>38021</v>
      </c>
      <c r="C281" s="28">
        <v>2</v>
      </c>
      <c r="D281" s="29">
        <v>4</v>
      </c>
      <c r="E281" s="28">
        <v>2004</v>
      </c>
      <c r="F281" s="31">
        <f>DATE(E281,D281,C281)</f>
        <v>38079</v>
      </c>
      <c r="G281" s="24" t="s">
        <v>444</v>
      </c>
      <c r="H281" s="2">
        <v>110000000</v>
      </c>
      <c r="I281" s="2">
        <v>50026353</v>
      </c>
      <c r="J281" s="2">
        <v>76482461</v>
      </c>
      <c r="K281" s="28" t="str">
        <f t="shared" si="34"/>
        <v/>
      </c>
      <c r="L281" s="28" t="str">
        <f t="shared" si="35"/>
        <v/>
      </c>
      <c r="M281" s="28" t="s">
        <v>444</v>
      </c>
      <c r="N281" s="28" t="str">
        <f t="shared" si="36"/>
        <v/>
      </c>
      <c r="O281" s="28" t="str">
        <f>IF(N281=1,M281&amp;" ("&amp;E281&amp;")",M281)</f>
        <v>Home on the Range</v>
      </c>
      <c r="P281" s="36">
        <f>INDEX(cpi!$A$1:$M$105,MATCH('Inflation adjust calc'!$E281,cpi!$A:$A,0),MATCH('Inflation adjust calc'!$D281,cpi!$1:$1,0))</f>
        <v>188</v>
      </c>
      <c r="Q281" s="36">
        <f>cpi!$I$2</f>
        <v>240.85300000000001</v>
      </c>
      <c r="R281" s="36">
        <f t="shared" si="41"/>
        <v>1.2811329787234043</v>
      </c>
      <c r="S281" s="28" t="str">
        <f t="shared" si="37"/>
        <v/>
      </c>
      <c r="T281" s="37">
        <f t="shared" si="38"/>
        <v>140924627.65957448</v>
      </c>
      <c r="U281" s="37">
        <f t="shared" si="39"/>
        <v>64090410.633558512</v>
      </c>
      <c r="V281" s="37">
        <f t="shared" si="40"/>
        <v>97984203.081026599</v>
      </c>
    </row>
    <row r="282" spans="1:22">
      <c r="A282" s="23">
        <v>281</v>
      </c>
      <c r="B282" s="3" t="s">
        <v>445</v>
      </c>
      <c r="C282" s="28">
        <v>13</v>
      </c>
      <c r="D282" s="29">
        <v>6</v>
      </c>
      <c r="E282" s="28">
        <v>1997</v>
      </c>
      <c r="F282" s="31">
        <f>DATE(E282,D282,C282)</f>
        <v>35594</v>
      </c>
      <c r="G282" s="24" t="s">
        <v>446</v>
      </c>
      <c r="H282" s="2">
        <v>110000000</v>
      </c>
      <c r="I282" s="2">
        <v>48097081</v>
      </c>
      <c r="J282" s="2">
        <v>150468000</v>
      </c>
      <c r="K282" s="28" t="str">
        <f t="shared" si="34"/>
        <v/>
      </c>
      <c r="L282" s="28" t="str">
        <f t="shared" si="35"/>
        <v/>
      </c>
      <c r="M282" s="28" t="s">
        <v>446</v>
      </c>
      <c r="N282" s="28" t="str">
        <f t="shared" si="36"/>
        <v/>
      </c>
      <c r="O282" s="28" t="str">
        <f>IF(N282=1,M282&amp;" ("&amp;E282&amp;")",M282)</f>
        <v>Speed 2: Cruise Control</v>
      </c>
      <c r="P282" s="36">
        <f>INDEX(cpi!$A$1:$M$105,MATCH('Inflation adjust calc'!$E282,cpi!$A:$A,0),MATCH('Inflation adjust calc'!$D282,cpi!$1:$1,0))</f>
        <v>160.30000000000001</v>
      </c>
      <c r="Q282" s="36">
        <f>cpi!$I$2</f>
        <v>240.85300000000001</v>
      </c>
      <c r="R282" s="36">
        <f t="shared" si="41"/>
        <v>1.5025140361821585</v>
      </c>
      <c r="S282" s="28" t="str">
        <f t="shared" si="37"/>
        <v/>
      </c>
      <c r="T282" s="37">
        <f t="shared" si="38"/>
        <v>165276543.98003742</v>
      </c>
      <c r="U282" s="37">
        <f t="shared" si="39"/>
        <v>72266539.301890209</v>
      </c>
      <c r="V282" s="37">
        <f t="shared" si="40"/>
        <v>226080281.99625704</v>
      </c>
    </row>
    <row r="283" spans="1:22">
      <c r="A283" s="23">
        <v>282</v>
      </c>
      <c r="B283" s="3">
        <v>38508</v>
      </c>
      <c r="C283" s="28">
        <v>6</v>
      </c>
      <c r="D283" s="29">
        <v>5</v>
      </c>
      <c r="E283" s="28">
        <v>2005</v>
      </c>
      <c r="F283" s="31">
        <f>DATE(E283,D283,C283)</f>
        <v>38478</v>
      </c>
      <c r="G283" s="24" t="s">
        <v>447</v>
      </c>
      <c r="H283" s="2">
        <v>110000000</v>
      </c>
      <c r="I283" s="2">
        <v>47398413</v>
      </c>
      <c r="J283" s="2">
        <v>218853353</v>
      </c>
      <c r="K283" s="28" t="str">
        <f t="shared" si="34"/>
        <v/>
      </c>
      <c r="L283" s="28" t="str">
        <f t="shared" si="35"/>
        <v/>
      </c>
      <c r="M283" s="28" t="s">
        <v>447</v>
      </c>
      <c r="N283" s="28" t="str">
        <f t="shared" si="36"/>
        <v/>
      </c>
      <c r="O283" s="28" t="str">
        <f>IF(N283=1,M283&amp;" ("&amp;E283&amp;")",M283)</f>
        <v>Kingdom of Heaven</v>
      </c>
      <c r="P283" s="36">
        <f>INDEX(cpi!$A$1:$M$105,MATCH('Inflation adjust calc'!$E283,cpi!$A:$A,0),MATCH('Inflation adjust calc'!$D283,cpi!$1:$1,0))</f>
        <v>194.4</v>
      </c>
      <c r="Q283" s="36">
        <f>cpi!$I$2</f>
        <v>240.85300000000001</v>
      </c>
      <c r="R283" s="36">
        <f t="shared" si="41"/>
        <v>1.2389557613168725</v>
      </c>
      <c r="S283" s="28" t="str">
        <f t="shared" si="37"/>
        <v/>
      </c>
      <c r="T283" s="37">
        <f t="shared" si="38"/>
        <v>136285133.74485597</v>
      </c>
      <c r="U283" s="37">
        <f t="shared" si="39"/>
        <v>58724536.863626547</v>
      </c>
      <c r="V283" s="37">
        <f t="shared" si="40"/>
        <v>271149622.58286524</v>
      </c>
    </row>
    <row r="284" spans="1:22">
      <c r="A284" s="23">
        <v>283</v>
      </c>
      <c r="B284" s="3" t="s">
        <v>448</v>
      </c>
      <c r="C284" s="28">
        <v>16</v>
      </c>
      <c r="D284" s="29">
        <v>6</v>
      </c>
      <c r="E284" s="28">
        <v>2004</v>
      </c>
      <c r="F284" s="31">
        <f>DATE(E284,D284,C284)</f>
        <v>38154</v>
      </c>
      <c r="G284" s="24" t="s">
        <v>449</v>
      </c>
      <c r="H284" s="2">
        <v>110000000</v>
      </c>
      <c r="I284" s="2">
        <v>24004159</v>
      </c>
      <c r="J284" s="2">
        <v>72004159</v>
      </c>
      <c r="K284" s="28" t="str">
        <f t="shared" si="34"/>
        <v/>
      </c>
      <c r="L284" s="28" t="str">
        <f t="shared" si="35"/>
        <v/>
      </c>
      <c r="M284" s="28" t="s">
        <v>449</v>
      </c>
      <c r="N284" s="28">
        <f t="shared" si="36"/>
        <v>1</v>
      </c>
      <c r="O284" s="28" t="str">
        <f>IF(N284=1,M284&amp;" ("&amp;E284&amp;")",M284)</f>
        <v>Around the World in 80 Days (2004)</v>
      </c>
      <c r="P284" s="36">
        <f>INDEX(cpi!$A$1:$M$105,MATCH('Inflation adjust calc'!$E284,cpi!$A:$A,0),MATCH('Inflation adjust calc'!$D284,cpi!$1:$1,0))</f>
        <v>189.7</v>
      </c>
      <c r="Q284" s="36">
        <f>cpi!$I$2</f>
        <v>240.85300000000001</v>
      </c>
      <c r="R284" s="36">
        <f t="shared" si="41"/>
        <v>1.2696520822351083</v>
      </c>
      <c r="S284" s="28" t="str">
        <f t="shared" si="37"/>
        <v/>
      </c>
      <c r="T284" s="37">
        <f t="shared" si="38"/>
        <v>139661729.0458619</v>
      </c>
      <c r="U284" s="37">
        <f t="shared" si="39"/>
        <v>30476930.456652615</v>
      </c>
      <c r="V284" s="37">
        <f t="shared" si="40"/>
        <v>91420230.403937817</v>
      </c>
    </row>
    <row r="285" spans="1:22">
      <c r="A285" s="23">
        <v>284</v>
      </c>
      <c r="B285" s="3" t="s">
        <v>450</v>
      </c>
      <c r="C285" s="28">
        <v>19</v>
      </c>
      <c r="D285" s="29">
        <v>12</v>
      </c>
      <c r="E285" s="28">
        <v>2001</v>
      </c>
      <c r="F285" s="31">
        <f>DATE(E285,D285,C285)</f>
        <v>37244</v>
      </c>
      <c r="G285" s="24" t="s">
        <v>451</v>
      </c>
      <c r="H285" s="2">
        <v>109000000</v>
      </c>
      <c r="I285" s="2">
        <v>315544750</v>
      </c>
      <c r="J285" s="2">
        <v>887217688</v>
      </c>
      <c r="K285" s="28" t="str">
        <f t="shared" si="34"/>
        <v/>
      </c>
      <c r="L285" s="28" t="str">
        <f t="shared" si="35"/>
        <v/>
      </c>
      <c r="M285" s="28" t="s">
        <v>451</v>
      </c>
      <c r="N285" s="28" t="str">
        <f t="shared" si="36"/>
        <v/>
      </c>
      <c r="O285" s="28" t="str">
        <f>IF(N285=1,M285&amp;" ("&amp;E285&amp;")",M285)</f>
        <v>The Lord of the Rings: The Fellowship of the Ring</v>
      </c>
      <c r="P285" s="36">
        <f>INDEX(cpi!$A$1:$M$105,MATCH('Inflation adjust calc'!$E285,cpi!$A:$A,0),MATCH('Inflation adjust calc'!$D285,cpi!$1:$1,0))</f>
        <v>176.7</v>
      </c>
      <c r="Q285" s="36">
        <f>cpi!$I$2</f>
        <v>240.85300000000001</v>
      </c>
      <c r="R285" s="36">
        <f t="shared" si="41"/>
        <v>1.3630616864742502</v>
      </c>
      <c r="S285" s="28" t="str">
        <f t="shared" si="37"/>
        <v/>
      </c>
      <c r="T285" s="37">
        <f t="shared" si="38"/>
        <v>148573723.82569328</v>
      </c>
      <c r="U285" s="37">
        <f t="shared" si="39"/>
        <v>430106959.09309566</v>
      </c>
      <c r="V285" s="37">
        <f t="shared" si="40"/>
        <v>1209332438.0750651</v>
      </c>
    </row>
    <row r="286" spans="1:22">
      <c r="A286" s="23">
        <v>285</v>
      </c>
      <c r="B286" s="3" t="s">
        <v>452</v>
      </c>
      <c r="C286" s="28">
        <v>21</v>
      </c>
      <c r="D286" s="29">
        <v>11</v>
      </c>
      <c r="E286" s="28">
        <v>2003</v>
      </c>
      <c r="F286" s="31">
        <f>DATE(E286,D286,C286)</f>
        <v>37946</v>
      </c>
      <c r="G286" s="24" t="s">
        <v>453</v>
      </c>
      <c r="H286" s="2">
        <v>109000000</v>
      </c>
      <c r="I286" s="2">
        <v>101018283</v>
      </c>
      <c r="J286" s="2">
        <v>133818283</v>
      </c>
      <c r="K286" s="28" t="str">
        <f t="shared" si="34"/>
        <v/>
      </c>
      <c r="L286" s="28" t="str">
        <f t="shared" si="35"/>
        <v/>
      </c>
      <c r="M286" s="28" t="s">
        <v>453</v>
      </c>
      <c r="N286" s="28" t="str">
        <f t="shared" si="36"/>
        <v/>
      </c>
      <c r="O286" s="28" t="str">
        <f>IF(N286=1,M286&amp;" ("&amp;E286&amp;")",M286)</f>
        <v>The Cat in the Hat</v>
      </c>
      <c r="P286" s="36">
        <f>INDEX(cpi!$A$1:$M$105,MATCH('Inflation adjust calc'!$E286,cpi!$A:$A,0),MATCH('Inflation adjust calc'!$D286,cpi!$1:$1,0))</f>
        <v>184.5</v>
      </c>
      <c r="Q286" s="36">
        <f>cpi!$I$2</f>
        <v>240.85300000000001</v>
      </c>
      <c r="R286" s="36">
        <f t="shared" si="41"/>
        <v>1.3054363143631438</v>
      </c>
      <c r="S286" s="28" t="str">
        <f t="shared" si="37"/>
        <v/>
      </c>
      <c r="T286" s="37">
        <f t="shared" si="38"/>
        <v>142292558.26558268</v>
      </c>
      <c r="U286" s="37">
        <f t="shared" si="39"/>
        <v>131872935.04281302</v>
      </c>
      <c r="V286" s="37">
        <f t="shared" si="40"/>
        <v>174691246.15392414</v>
      </c>
    </row>
    <row r="287" spans="1:22">
      <c r="A287" s="23">
        <v>286</v>
      </c>
      <c r="B287" s="3" t="s">
        <v>454</v>
      </c>
      <c r="C287" s="28">
        <v>25</v>
      </c>
      <c r="D287" s="29">
        <v>12</v>
      </c>
      <c r="E287" s="28">
        <v>2001</v>
      </c>
      <c r="F287" s="31">
        <f>DATE(E287,D287,C287)</f>
        <v>37250</v>
      </c>
      <c r="G287" s="24" t="s">
        <v>455</v>
      </c>
      <c r="H287" s="2">
        <v>109000000</v>
      </c>
      <c r="I287" s="2">
        <v>58183966</v>
      </c>
      <c r="J287" s="2">
        <v>87683966</v>
      </c>
      <c r="K287" s="28" t="str">
        <f t="shared" si="34"/>
        <v/>
      </c>
      <c r="L287" s="28" t="str">
        <f t="shared" si="35"/>
        <v/>
      </c>
      <c r="M287" s="28" t="s">
        <v>455</v>
      </c>
      <c r="N287" s="28" t="str">
        <f t="shared" si="36"/>
        <v/>
      </c>
      <c r="O287" s="28" t="str">
        <f>IF(N287=1,M287&amp;" ("&amp;E287&amp;")",M287)</f>
        <v>Ali</v>
      </c>
      <c r="P287" s="36">
        <f>INDEX(cpi!$A$1:$M$105,MATCH('Inflation adjust calc'!$E287,cpi!$A:$A,0),MATCH('Inflation adjust calc'!$D287,cpi!$1:$1,0))</f>
        <v>176.7</v>
      </c>
      <c r="Q287" s="36">
        <f>cpi!$I$2</f>
        <v>240.85300000000001</v>
      </c>
      <c r="R287" s="36">
        <f t="shared" si="41"/>
        <v>1.3630616864742502</v>
      </c>
      <c r="S287" s="28" t="str">
        <f t="shared" si="37"/>
        <v/>
      </c>
      <c r="T287" s="37">
        <f t="shared" si="38"/>
        <v>148573723.82569328</v>
      </c>
      <c r="U287" s="37">
        <f t="shared" si="39"/>
        <v>79308334.821720436</v>
      </c>
      <c r="V287" s="37">
        <f t="shared" si="40"/>
        <v>119518654.57271081</v>
      </c>
    </row>
    <row r="288" spans="1:22">
      <c r="A288" s="23">
        <v>287</v>
      </c>
      <c r="B288" s="3">
        <v>42045</v>
      </c>
      <c r="C288" s="28">
        <v>2</v>
      </c>
      <c r="D288" s="29">
        <v>10</v>
      </c>
      <c r="E288" s="28">
        <v>2015</v>
      </c>
      <c r="F288" s="31">
        <f>DATE(E288,D288,C288)</f>
        <v>42279</v>
      </c>
      <c r="G288" s="24" t="s">
        <v>456</v>
      </c>
      <c r="H288" s="2">
        <v>108000000</v>
      </c>
      <c r="I288" s="2">
        <v>228433663</v>
      </c>
      <c r="J288" s="2">
        <v>640055863</v>
      </c>
      <c r="K288" s="28" t="str">
        <f t="shared" si="34"/>
        <v/>
      </c>
      <c r="L288" s="28" t="str">
        <f t="shared" si="35"/>
        <v/>
      </c>
      <c r="M288" s="28" t="s">
        <v>456</v>
      </c>
      <c r="N288" s="28" t="str">
        <f t="shared" si="36"/>
        <v/>
      </c>
      <c r="O288" s="28" t="str">
        <f>IF(N288=1,M288&amp;" ("&amp;E288&amp;")",M288)</f>
        <v>The Martian</v>
      </c>
      <c r="P288" s="36">
        <f>INDEX(cpi!$A$1:$M$105,MATCH('Inflation adjust calc'!$E288,cpi!$A:$A,0),MATCH('Inflation adjust calc'!$D288,cpi!$1:$1,0))</f>
        <v>237.83799999999999</v>
      </c>
      <c r="Q288" s="36">
        <f>cpi!$I$2</f>
        <v>240.85300000000001</v>
      </c>
      <c r="R288" s="36">
        <f t="shared" si="41"/>
        <v>1.0126766959022528</v>
      </c>
      <c r="S288" s="28" t="str">
        <f t="shared" si="37"/>
        <v/>
      </c>
      <c r="T288" s="37">
        <f t="shared" si="38"/>
        <v>109369083.1574433</v>
      </c>
      <c r="U288" s="37">
        <f t="shared" si="39"/>
        <v>231329447.0796887</v>
      </c>
      <c r="V288" s="37">
        <f t="shared" si="40"/>
        <v>648169656.53570497</v>
      </c>
    </row>
    <row r="289" spans="1:22">
      <c r="A289" s="23">
        <v>288</v>
      </c>
      <c r="B289" s="3" t="s">
        <v>459</v>
      </c>
      <c r="C289" s="28">
        <v>16</v>
      </c>
      <c r="D289" s="29">
        <v>7</v>
      </c>
      <c r="E289" s="28">
        <v>2004</v>
      </c>
      <c r="F289" s="31">
        <f>DATE(E289,D289,C289)</f>
        <v>38184</v>
      </c>
      <c r="G289" s="24" t="s">
        <v>460</v>
      </c>
      <c r="H289" s="2">
        <v>105000000</v>
      </c>
      <c r="I289" s="2">
        <v>144801023</v>
      </c>
      <c r="J289" s="2">
        <v>348629585</v>
      </c>
      <c r="K289" s="28" t="str">
        <f t="shared" si="34"/>
        <v/>
      </c>
      <c r="L289" s="28" t="str">
        <f t="shared" si="35"/>
        <v/>
      </c>
      <c r="M289" s="28" t="s">
        <v>460</v>
      </c>
      <c r="N289" s="28" t="str">
        <f t="shared" si="36"/>
        <v/>
      </c>
      <c r="O289" s="28" t="str">
        <f>IF(N289=1,M289&amp;" ("&amp;E289&amp;")",M289)</f>
        <v>I, Robot</v>
      </c>
      <c r="P289" s="36">
        <f>INDEX(cpi!$A$1:$M$105,MATCH('Inflation adjust calc'!$E289,cpi!$A:$A,0),MATCH('Inflation adjust calc'!$D289,cpi!$1:$1,0))</f>
        <v>189.4</v>
      </c>
      <c r="Q289" s="36">
        <f>cpi!$I$2</f>
        <v>240.85300000000001</v>
      </c>
      <c r="R289" s="36">
        <f t="shared" si="41"/>
        <v>1.2716631467793031</v>
      </c>
      <c r="S289" s="28" t="str">
        <f t="shared" si="37"/>
        <v/>
      </c>
      <c r="T289" s="37">
        <f t="shared" si="38"/>
        <v>133524630.41182683</v>
      </c>
      <c r="U289" s="37">
        <f t="shared" si="39"/>
        <v>184138124.56504226</v>
      </c>
      <c r="V289" s="37">
        <f t="shared" si="40"/>
        <v>443339395.12146252</v>
      </c>
    </row>
    <row r="290" spans="1:22">
      <c r="A290" s="23">
        <v>289</v>
      </c>
      <c r="B290" s="3" t="s">
        <v>461</v>
      </c>
      <c r="C290" s="28">
        <v>17</v>
      </c>
      <c r="D290" s="29">
        <v>12</v>
      </c>
      <c r="E290" s="28">
        <v>1999</v>
      </c>
      <c r="F290" s="31">
        <f>DATE(E290,D290,C290)</f>
        <v>36511</v>
      </c>
      <c r="G290" s="24" t="s">
        <v>462</v>
      </c>
      <c r="H290" s="2">
        <v>105000000</v>
      </c>
      <c r="I290" s="2">
        <v>140015224</v>
      </c>
      <c r="J290" s="2">
        <v>298815224</v>
      </c>
      <c r="K290" s="28" t="str">
        <f t="shared" si="34"/>
        <v/>
      </c>
      <c r="L290" s="28" t="str">
        <f t="shared" si="35"/>
        <v/>
      </c>
      <c r="M290" s="28" t="s">
        <v>462</v>
      </c>
      <c r="N290" s="28" t="str">
        <f t="shared" si="36"/>
        <v/>
      </c>
      <c r="O290" s="28" t="str">
        <f>IF(N290=1,M290&amp;" ("&amp;E290&amp;")",M290)</f>
        <v>Stuart Little</v>
      </c>
      <c r="P290" s="36">
        <f>INDEX(cpi!$A$1:$M$105,MATCH('Inflation adjust calc'!$E290,cpi!$A:$A,0),MATCH('Inflation adjust calc'!$D290,cpi!$1:$1,0))</f>
        <v>168.3</v>
      </c>
      <c r="Q290" s="36">
        <f>cpi!$I$2</f>
        <v>240.85300000000001</v>
      </c>
      <c r="R290" s="36">
        <f t="shared" si="41"/>
        <v>1.4310932857991681</v>
      </c>
      <c r="S290" s="28" t="str">
        <f t="shared" si="37"/>
        <v/>
      </c>
      <c r="T290" s="37">
        <f t="shared" si="38"/>
        <v>150264795.00891265</v>
      </c>
      <c r="U290" s="37">
        <f t="shared" si="39"/>
        <v>200374846.97606653</v>
      </c>
      <c r="V290" s="37">
        <f t="shared" si="40"/>
        <v>427632460.76097441</v>
      </c>
    </row>
    <row r="291" spans="1:22">
      <c r="A291" s="23">
        <v>290</v>
      </c>
      <c r="B291" s="3" t="s">
        <v>463</v>
      </c>
      <c r="C291" s="28">
        <v>25</v>
      </c>
      <c r="D291" s="29">
        <v>11</v>
      </c>
      <c r="E291" s="28">
        <v>2009</v>
      </c>
      <c r="F291" s="31">
        <f>DATE(E291,D291,C291)</f>
        <v>40142</v>
      </c>
      <c r="G291" s="24" t="s">
        <v>464</v>
      </c>
      <c r="H291" s="2">
        <v>105000000</v>
      </c>
      <c r="I291" s="2">
        <v>104400899</v>
      </c>
      <c r="J291" s="2">
        <v>270997378</v>
      </c>
      <c r="K291" s="28" t="str">
        <f t="shared" si="34"/>
        <v/>
      </c>
      <c r="L291" s="28" t="str">
        <f t="shared" si="35"/>
        <v/>
      </c>
      <c r="M291" s="28" t="s">
        <v>464</v>
      </c>
      <c r="N291" s="28" t="str">
        <f t="shared" si="36"/>
        <v/>
      </c>
      <c r="O291" s="28" t="str">
        <f>IF(N291=1,M291&amp;" ("&amp;E291&amp;")",M291)</f>
        <v>The Princess and the Frog</v>
      </c>
      <c r="P291" s="36">
        <f>INDEX(cpi!$A$1:$M$105,MATCH('Inflation adjust calc'!$E291,cpi!$A:$A,0),MATCH('Inflation adjust calc'!$D291,cpi!$1:$1,0))</f>
        <v>216.33</v>
      </c>
      <c r="Q291" s="36">
        <f>cpi!$I$2</f>
        <v>240.85300000000001</v>
      </c>
      <c r="R291" s="36">
        <f t="shared" si="41"/>
        <v>1.1133592197106272</v>
      </c>
      <c r="S291" s="28" t="str">
        <f t="shared" si="37"/>
        <v/>
      </c>
      <c r="T291" s="37">
        <f t="shared" si="38"/>
        <v>116902718.06961586</v>
      </c>
      <c r="U291" s="37">
        <f t="shared" si="39"/>
        <v>116235703.44772801</v>
      </c>
      <c r="V291" s="37">
        <f t="shared" si="40"/>
        <v>301717429.31370592</v>
      </c>
    </row>
    <row r="292" spans="1:22">
      <c r="A292" s="23">
        <v>291</v>
      </c>
      <c r="B292" s="3">
        <v>39632</v>
      </c>
      <c r="C292" s="28">
        <v>7</v>
      </c>
      <c r="D292" s="29">
        <v>3</v>
      </c>
      <c r="E292" s="28">
        <v>2008</v>
      </c>
      <c r="F292" s="31">
        <f>DATE(E292,D292,C292)</f>
        <v>39514</v>
      </c>
      <c r="G292" s="24" t="s">
        <v>465</v>
      </c>
      <c r="H292" s="2">
        <v>105000000</v>
      </c>
      <c r="I292" s="2">
        <v>94784201</v>
      </c>
      <c r="J292" s="2">
        <v>269065678</v>
      </c>
      <c r="K292" s="28" t="str">
        <f t="shared" si="34"/>
        <v/>
      </c>
      <c r="L292" s="28" t="str">
        <f t="shared" si="35"/>
        <v/>
      </c>
      <c r="M292" s="28" t="s">
        <v>465</v>
      </c>
      <c r="N292" s="28" t="str">
        <f t="shared" si="36"/>
        <v/>
      </c>
      <c r="O292" s="28" t="str">
        <f>IF(N292=1,M292&amp;" ("&amp;E292&amp;")",M292)</f>
        <v>10,000 B.C.</v>
      </c>
      <c r="P292" s="36">
        <f>INDEX(cpi!$A$1:$M$105,MATCH('Inflation adjust calc'!$E292,cpi!$A:$A,0),MATCH('Inflation adjust calc'!$D292,cpi!$1:$1,0))</f>
        <v>213.52799999999999</v>
      </c>
      <c r="Q292" s="36">
        <f>cpi!$I$2</f>
        <v>240.85300000000001</v>
      </c>
      <c r="R292" s="36">
        <f t="shared" si="41"/>
        <v>1.1279691656363569</v>
      </c>
      <c r="S292" s="28" t="str">
        <f t="shared" si="37"/>
        <v/>
      </c>
      <c r="T292" s="37">
        <f t="shared" si="38"/>
        <v>118436762.39181747</v>
      </c>
      <c r="U292" s="37">
        <f t="shared" si="39"/>
        <v>106913656.11747874</v>
      </c>
      <c r="V292" s="37">
        <f t="shared" si="40"/>
        <v>303497788.31504065</v>
      </c>
    </row>
    <row r="293" spans="1:22">
      <c r="A293" s="23">
        <v>292</v>
      </c>
      <c r="B293" s="3" t="s">
        <v>120</v>
      </c>
      <c r="C293" s="28">
        <v>22</v>
      </c>
      <c r="D293" s="29">
        <v>7</v>
      </c>
      <c r="E293" s="28">
        <v>2016</v>
      </c>
      <c r="F293" s="31">
        <f>DATE(E293,D293,C293)</f>
        <v>42573</v>
      </c>
      <c r="G293" s="24" t="s">
        <v>6808</v>
      </c>
      <c r="H293" s="2">
        <v>105000000</v>
      </c>
      <c r="I293" s="2">
        <v>63942653</v>
      </c>
      <c r="J293" s="2">
        <v>403942653</v>
      </c>
      <c r="K293" s="28" t="str">
        <f t="shared" si="34"/>
        <v/>
      </c>
      <c r="L293" s="28" t="str">
        <f t="shared" si="35"/>
        <v/>
      </c>
      <c r="M293" s="28" t="s">
        <v>6808</v>
      </c>
      <c r="N293" s="28" t="str">
        <f t="shared" si="36"/>
        <v/>
      </c>
      <c r="O293" s="28" t="str">
        <f>IF(N293=1,M293&amp;" ("&amp;E293&amp;")",M293)</f>
        <v>Ice Age: Collision Course</v>
      </c>
      <c r="P293" s="36">
        <f>INDEX(cpi!$A$1:$M$105,MATCH('Inflation adjust calc'!$E293,cpi!$A:$A,0),MATCH('Inflation adjust calc'!$D293,cpi!$1:$1,0))</f>
        <v>240.64699999999999</v>
      </c>
      <c r="Q293" s="36">
        <f>cpi!$I$2</f>
        <v>240.85300000000001</v>
      </c>
      <c r="R293" s="36">
        <f t="shared" si="41"/>
        <v>1.0008560256309034</v>
      </c>
      <c r="S293" s="28" t="str">
        <f t="shared" si="37"/>
        <v/>
      </c>
      <c r="T293" s="37">
        <f t="shared" si="38"/>
        <v>105089882.69124486</v>
      </c>
      <c r="U293" s="37">
        <f t="shared" si="39"/>
        <v>63997389.54987596</v>
      </c>
      <c r="V293" s="37">
        <f t="shared" si="40"/>
        <v>404288438.26438308</v>
      </c>
    </row>
    <row r="294" spans="1:22">
      <c r="A294" s="23">
        <v>293</v>
      </c>
      <c r="B294" s="3" t="s">
        <v>466</v>
      </c>
      <c r="C294" s="28">
        <v>27</v>
      </c>
      <c r="D294" s="29">
        <v>4</v>
      </c>
      <c r="E294" s="28">
        <v>2001</v>
      </c>
      <c r="F294" s="31">
        <f>DATE(E294,D294,C294)</f>
        <v>37008</v>
      </c>
      <c r="G294" s="24" t="s">
        <v>467</v>
      </c>
      <c r="H294" s="2">
        <v>105000000</v>
      </c>
      <c r="I294" s="2">
        <v>6712451</v>
      </c>
      <c r="J294" s="2">
        <v>10364769</v>
      </c>
      <c r="K294" s="28" t="str">
        <f t="shared" si="34"/>
        <v/>
      </c>
      <c r="L294" s="28" t="str">
        <f t="shared" si="35"/>
        <v/>
      </c>
      <c r="M294" s="28" t="s">
        <v>467</v>
      </c>
      <c r="N294" s="28" t="str">
        <f t="shared" si="36"/>
        <v/>
      </c>
      <c r="O294" s="28" t="str">
        <f>IF(N294=1,M294&amp;" ("&amp;E294&amp;")",M294)</f>
        <v>Town &amp; Country</v>
      </c>
      <c r="P294" s="36">
        <f>INDEX(cpi!$A$1:$M$105,MATCH('Inflation adjust calc'!$E294,cpi!$A:$A,0),MATCH('Inflation adjust calc'!$D294,cpi!$1:$1,0))</f>
        <v>176.9</v>
      </c>
      <c r="Q294" s="36">
        <f>cpi!$I$2</f>
        <v>240.85300000000001</v>
      </c>
      <c r="R294" s="36">
        <f t="shared" si="41"/>
        <v>1.3615206331260599</v>
      </c>
      <c r="S294" s="28" t="str">
        <f t="shared" si="37"/>
        <v/>
      </c>
      <c r="T294" s="37">
        <f t="shared" si="38"/>
        <v>142959666.47823629</v>
      </c>
      <c r="U294" s="37">
        <f t="shared" si="39"/>
        <v>9139140.5353476536</v>
      </c>
      <c r="V294" s="37">
        <f t="shared" si="40"/>
        <v>14111846.851085359</v>
      </c>
    </row>
    <row r="295" spans="1:22">
      <c r="A295" s="23">
        <v>294</v>
      </c>
      <c r="B295" s="3">
        <v>36775</v>
      </c>
      <c r="C295" s="28">
        <v>9</v>
      </c>
      <c r="D295" s="29">
        <v>6</v>
      </c>
      <c r="E295" s="28">
        <v>2000</v>
      </c>
      <c r="F295" s="31">
        <f>DATE(E295,D295,C295)</f>
        <v>36686</v>
      </c>
      <c r="G295" s="24" t="s">
        <v>468</v>
      </c>
      <c r="H295" s="2">
        <v>103300000</v>
      </c>
      <c r="I295" s="2">
        <v>101643008</v>
      </c>
      <c r="J295" s="2">
        <v>232643008</v>
      </c>
      <c r="K295" s="28" t="str">
        <f t="shared" si="34"/>
        <v/>
      </c>
      <c r="L295" s="28" t="str">
        <f t="shared" si="35"/>
        <v/>
      </c>
      <c r="M295" s="28" t="s">
        <v>468</v>
      </c>
      <c r="N295" s="28" t="str">
        <f t="shared" si="36"/>
        <v/>
      </c>
      <c r="O295" s="28" t="str">
        <f>IF(N295=1,M295&amp;" ("&amp;E295&amp;")",M295)</f>
        <v>Gone in 60 Seconds</v>
      </c>
      <c r="P295" s="36">
        <f>INDEX(cpi!$A$1:$M$105,MATCH('Inflation adjust calc'!$E295,cpi!$A:$A,0),MATCH('Inflation adjust calc'!$D295,cpi!$1:$1,0))</f>
        <v>172.4</v>
      </c>
      <c r="Q295" s="36">
        <f>cpi!$I$2</f>
        <v>240.85300000000001</v>
      </c>
      <c r="R295" s="36">
        <f t="shared" si="41"/>
        <v>1.3970591647331787</v>
      </c>
      <c r="S295" s="28" t="str">
        <f t="shared" si="37"/>
        <v/>
      </c>
      <c r="T295" s="37">
        <f t="shared" si="38"/>
        <v>144316211.71693736</v>
      </c>
      <c r="U295" s="37">
        <f t="shared" si="39"/>
        <v>142001295.8574478</v>
      </c>
      <c r="V295" s="37">
        <f t="shared" si="40"/>
        <v>325016046.43749422</v>
      </c>
    </row>
    <row r="296" spans="1:22">
      <c r="A296" s="23">
        <v>295</v>
      </c>
      <c r="B296" s="3">
        <v>36651</v>
      </c>
      <c r="C296" s="28">
        <v>5</v>
      </c>
      <c r="D296" s="29">
        <v>5</v>
      </c>
      <c r="E296" s="28">
        <v>2000</v>
      </c>
      <c r="F296" s="31">
        <f>DATE(E296,D296,C296)</f>
        <v>36651</v>
      </c>
      <c r="G296" s="24" t="s">
        <v>469</v>
      </c>
      <c r="H296" s="2">
        <v>103000000</v>
      </c>
      <c r="I296" s="2">
        <v>187683805</v>
      </c>
      <c r="J296" s="2">
        <v>457683805</v>
      </c>
      <c r="K296" s="28" t="str">
        <f t="shared" si="34"/>
        <v/>
      </c>
      <c r="L296" s="28" t="str">
        <f t="shared" si="35"/>
        <v/>
      </c>
      <c r="M296" s="28" t="s">
        <v>469</v>
      </c>
      <c r="N296" s="28" t="str">
        <f t="shared" si="36"/>
        <v/>
      </c>
      <c r="O296" s="28" t="str">
        <f>IF(N296=1,M296&amp;" ("&amp;E296&amp;")",M296)</f>
        <v>Gladiator</v>
      </c>
      <c r="P296" s="36">
        <f>INDEX(cpi!$A$1:$M$105,MATCH('Inflation adjust calc'!$E296,cpi!$A:$A,0),MATCH('Inflation adjust calc'!$D296,cpi!$1:$1,0))</f>
        <v>171.5</v>
      </c>
      <c r="Q296" s="36">
        <f>cpi!$I$2</f>
        <v>240.85300000000001</v>
      </c>
      <c r="R296" s="36">
        <f t="shared" si="41"/>
        <v>1.404390670553936</v>
      </c>
      <c r="S296" s="28" t="str">
        <f t="shared" si="37"/>
        <v/>
      </c>
      <c r="T296" s="37">
        <f t="shared" si="38"/>
        <v>144652239.0670554</v>
      </c>
      <c r="U296" s="37">
        <f t="shared" si="39"/>
        <v>263581384.75606415</v>
      </c>
      <c r="V296" s="37">
        <f t="shared" si="40"/>
        <v>642766865.80562687</v>
      </c>
    </row>
    <row r="297" spans="1:22">
      <c r="A297" s="23">
        <v>296</v>
      </c>
      <c r="B297" s="3" t="s">
        <v>470</v>
      </c>
      <c r="C297" s="28">
        <v>23</v>
      </c>
      <c r="D297" s="29">
        <v>5</v>
      </c>
      <c r="E297" s="28">
        <v>2013</v>
      </c>
      <c r="F297" s="31">
        <f>DATE(E297,D297,C297)</f>
        <v>41417</v>
      </c>
      <c r="G297" s="24" t="s">
        <v>471</v>
      </c>
      <c r="H297" s="2">
        <v>103000000</v>
      </c>
      <c r="I297" s="2">
        <v>112200072</v>
      </c>
      <c r="J297" s="2">
        <v>362000072</v>
      </c>
      <c r="K297" s="28" t="str">
        <f t="shared" si="34"/>
        <v/>
      </c>
      <c r="L297" s="28" t="str">
        <f t="shared" si="35"/>
        <v/>
      </c>
      <c r="M297" s="28" t="s">
        <v>471</v>
      </c>
      <c r="N297" s="28" t="str">
        <f t="shared" si="36"/>
        <v/>
      </c>
      <c r="O297" s="28" t="str">
        <f>IF(N297=1,M297&amp;" ("&amp;E297&amp;")",M297)</f>
        <v>The Hangover 3</v>
      </c>
      <c r="P297" s="36">
        <f>INDEX(cpi!$A$1:$M$105,MATCH('Inflation adjust calc'!$E297,cpi!$A:$A,0),MATCH('Inflation adjust calc'!$D297,cpi!$1:$1,0))</f>
        <v>232.94499999999999</v>
      </c>
      <c r="Q297" s="36">
        <f>cpi!$I$2</f>
        <v>240.85300000000001</v>
      </c>
      <c r="R297" s="36">
        <f t="shared" si="41"/>
        <v>1.0339479276224002</v>
      </c>
      <c r="S297" s="28" t="str">
        <f t="shared" si="37"/>
        <v/>
      </c>
      <c r="T297" s="37">
        <f t="shared" si="38"/>
        <v>106496636.54510722</v>
      </c>
      <c r="U297" s="37">
        <f t="shared" si="39"/>
        <v>116009031.92348409</v>
      </c>
      <c r="V297" s="37">
        <f t="shared" si="40"/>
        <v>374289224.24355966</v>
      </c>
    </row>
    <row r="298" spans="1:22">
      <c r="A298" s="23">
        <v>297</v>
      </c>
      <c r="B298" s="3">
        <v>39820</v>
      </c>
      <c r="C298" s="28">
        <v>1</v>
      </c>
      <c r="D298" s="29">
        <v>7</v>
      </c>
      <c r="E298" s="28">
        <v>2009</v>
      </c>
      <c r="F298" s="31">
        <f>DATE(E298,D298,C298)</f>
        <v>39995</v>
      </c>
      <c r="G298" s="24" t="s">
        <v>472</v>
      </c>
      <c r="H298" s="2">
        <v>102500000</v>
      </c>
      <c r="I298" s="2">
        <v>97104620</v>
      </c>
      <c r="J298" s="2">
        <v>212282709</v>
      </c>
      <c r="K298" s="28" t="str">
        <f t="shared" si="34"/>
        <v/>
      </c>
      <c r="L298" s="28" t="str">
        <f t="shared" si="35"/>
        <v/>
      </c>
      <c r="M298" s="28" t="s">
        <v>472</v>
      </c>
      <c r="N298" s="28" t="str">
        <f t="shared" si="36"/>
        <v/>
      </c>
      <c r="O298" s="28" t="str">
        <f>IF(N298=1,M298&amp;" ("&amp;E298&amp;")",M298)</f>
        <v>Public Enemies</v>
      </c>
      <c r="P298" s="36">
        <f>INDEX(cpi!$A$1:$M$105,MATCH('Inflation adjust calc'!$E298,cpi!$A:$A,0),MATCH('Inflation adjust calc'!$D298,cpi!$1:$1,0))</f>
        <v>215.351</v>
      </c>
      <c r="Q298" s="36">
        <f>cpi!$I$2</f>
        <v>240.85300000000001</v>
      </c>
      <c r="R298" s="36">
        <f t="shared" si="41"/>
        <v>1.1184206249332485</v>
      </c>
      <c r="S298" s="28" t="str">
        <f t="shared" si="37"/>
        <v/>
      </c>
      <c r="T298" s="37">
        <f t="shared" si="38"/>
        <v>114638114.05565797</v>
      </c>
      <c r="U298" s="37">
        <f t="shared" si="39"/>
        <v>108603809.78430562</v>
      </c>
      <c r="V298" s="37">
        <f t="shared" si="40"/>
        <v>237421360.06230292</v>
      </c>
    </row>
    <row r="299" spans="1:22">
      <c r="A299" s="23">
        <v>298</v>
      </c>
      <c r="B299" s="3" t="s">
        <v>473</v>
      </c>
      <c r="C299" s="28">
        <v>17</v>
      </c>
      <c r="D299" s="29">
        <v>11</v>
      </c>
      <c r="E299" s="28">
        <v>2006</v>
      </c>
      <c r="F299" s="31">
        <f>DATE(E299,D299,C299)</f>
        <v>39038</v>
      </c>
      <c r="G299" s="24" t="s">
        <v>474</v>
      </c>
      <c r="H299" s="2">
        <v>102000000</v>
      </c>
      <c r="I299" s="2">
        <v>167365000</v>
      </c>
      <c r="J299" s="2">
        <v>594420283</v>
      </c>
      <c r="K299" s="28" t="str">
        <f t="shared" si="34"/>
        <v/>
      </c>
      <c r="L299" s="28" t="str">
        <f t="shared" si="35"/>
        <v/>
      </c>
      <c r="M299" s="28" t="s">
        <v>474</v>
      </c>
      <c r="N299" s="28">
        <f t="shared" si="36"/>
        <v>1</v>
      </c>
      <c r="O299" s="28" t="str">
        <f>IF(N299=1,M299&amp;" ("&amp;E299&amp;")",M299)</f>
        <v>Casino Royale (2006)</v>
      </c>
      <c r="P299" s="36">
        <f>INDEX(cpi!$A$1:$M$105,MATCH('Inflation adjust calc'!$E299,cpi!$A:$A,0),MATCH('Inflation adjust calc'!$D299,cpi!$1:$1,0))</f>
        <v>201.5</v>
      </c>
      <c r="Q299" s="36">
        <f>cpi!$I$2</f>
        <v>240.85300000000001</v>
      </c>
      <c r="R299" s="36">
        <f t="shared" si="41"/>
        <v>1.1953002481389579</v>
      </c>
      <c r="S299" s="28" t="str">
        <f t="shared" si="37"/>
        <v/>
      </c>
      <c r="T299" s="37">
        <f t="shared" si="38"/>
        <v>121920625.31017371</v>
      </c>
      <c r="U299" s="37">
        <f t="shared" si="39"/>
        <v>200051426.02977669</v>
      </c>
      <c r="V299" s="37">
        <f t="shared" si="40"/>
        <v>710510711.76872957</v>
      </c>
    </row>
    <row r="300" spans="1:22">
      <c r="A300" s="23">
        <v>299</v>
      </c>
      <c r="B300" s="3" t="s">
        <v>475</v>
      </c>
      <c r="C300" s="28">
        <v>21</v>
      </c>
      <c r="D300" s="29">
        <v>6</v>
      </c>
      <c r="E300" s="28">
        <v>2002</v>
      </c>
      <c r="F300" s="31">
        <f>DATE(E300,D300,C300)</f>
        <v>37428</v>
      </c>
      <c r="G300" s="24" t="s">
        <v>476</v>
      </c>
      <c r="H300" s="2">
        <v>102000000</v>
      </c>
      <c r="I300" s="2">
        <v>132024714</v>
      </c>
      <c r="J300" s="2">
        <v>358824714</v>
      </c>
      <c r="K300" s="28" t="str">
        <f t="shared" si="34"/>
        <v/>
      </c>
      <c r="L300" s="28" t="str">
        <f t="shared" si="35"/>
        <v/>
      </c>
      <c r="M300" s="28" t="s">
        <v>476</v>
      </c>
      <c r="N300" s="28" t="str">
        <f t="shared" si="36"/>
        <v/>
      </c>
      <c r="O300" s="28" t="str">
        <f>IF(N300=1,M300&amp;" ("&amp;E300&amp;")",M300)</f>
        <v>Minority Report</v>
      </c>
      <c r="P300" s="36">
        <f>INDEX(cpi!$A$1:$M$105,MATCH('Inflation adjust calc'!$E300,cpi!$A:$A,0),MATCH('Inflation adjust calc'!$D300,cpi!$1:$1,0))</f>
        <v>179.9</v>
      </c>
      <c r="Q300" s="36">
        <f>cpi!$I$2</f>
        <v>240.85300000000001</v>
      </c>
      <c r="R300" s="36">
        <f t="shared" si="41"/>
        <v>1.3388160088938299</v>
      </c>
      <c r="S300" s="28" t="str">
        <f t="shared" si="37"/>
        <v/>
      </c>
      <c r="T300" s="37">
        <f t="shared" si="38"/>
        <v>136559232.90717065</v>
      </c>
      <c r="U300" s="37">
        <f t="shared" si="39"/>
        <v>176756800.67282936</v>
      </c>
      <c r="V300" s="37">
        <f t="shared" si="40"/>
        <v>480400271.48994994</v>
      </c>
    </row>
    <row r="301" spans="1:22">
      <c r="A301" s="23">
        <v>300</v>
      </c>
      <c r="B301" s="3" t="s">
        <v>477</v>
      </c>
      <c r="C301" s="28">
        <v>26</v>
      </c>
      <c r="D301" s="29">
        <v>10</v>
      </c>
      <c r="E301" s="28">
        <v>2012</v>
      </c>
      <c r="F301" s="31">
        <f>DATE(E301,D301,C301)</f>
        <v>41208</v>
      </c>
      <c r="G301" s="24" t="s">
        <v>478</v>
      </c>
      <c r="H301" s="2">
        <v>102000000</v>
      </c>
      <c r="I301" s="2">
        <v>27108272</v>
      </c>
      <c r="J301" s="2">
        <v>130673154</v>
      </c>
      <c r="K301" s="28" t="str">
        <f t="shared" si="34"/>
        <v/>
      </c>
      <c r="L301" s="28" t="str">
        <f t="shared" si="35"/>
        <v/>
      </c>
      <c r="M301" s="28" t="s">
        <v>478</v>
      </c>
      <c r="N301" s="28" t="str">
        <f t="shared" si="36"/>
        <v/>
      </c>
      <c r="O301" s="28" t="str">
        <f>IF(N301=1,M301&amp;" ("&amp;E301&amp;")",M301)</f>
        <v>Cloud Atlas</v>
      </c>
      <c r="P301" s="36">
        <f>INDEX(cpi!$A$1:$M$105,MATCH('Inflation adjust calc'!$E301,cpi!$A:$A,0),MATCH('Inflation adjust calc'!$D301,cpi!$1:$1,0))</f>
        <v>231.31700000000001</v>
      </c>
      <c r="Q301" s="36">
        <f>cpi!$I$2</f>
        <v>240.85300000000001</v>
      </c>
      <c r="R301" s="36">
        <f t="shared" si="41"/>
        <v>1.0412248127029142</v>
      </c>
      <c r="S301" s="28" t="str">
        <f t="shared" si="37"/>
        <v/>
      </c>
      <c r="T301" s="37">
        <f t="shared" si="38"/>
        <v>106204930.89569725</v>
      </c>
      <c r="U301" s="37">
        <f t="shared" si="39"/>
        <v>28225805.435899653</v>
      </c>
      <c r="V301" s="37">
        <f t="shared" si="40"/>
        <v>136060130.29894906</v>
      </c>
    </row>
    <row r="302" spans="1:22">
      <c r="A302" s="23">
        <v>301</v>
      </c>
      <c r="B302" s="3" t="s">
        <v>479</v>
      </c>
      <c r="C302" s="28">
        <v>15</v>
      </c>
      <c r="D302" s="29">
        <v>11</v>
      </c>
      <c r="E302" s="28">
        <v>2002</v>
      </c>
      <c r="F302" s="31">
        <f>DATE(E302,D302,C302)</f>
        <v>37575</v>
      </c>
      <c r="G302" s="24" t="s">
        <v>480</v>
      </c>
      <c r="H302" s="2">
        <v>100000000</v>
      </c>
      <c r="I302" s="2">
        <v>261987880</v>
      </c>
      <c r="J302" s="2">
        <v>878979634</v>
      </c>
      <c r="K302" s="28" t="str">
        <f t="shared" si="34"/>
        <v/>
      </c>
      <c r="L302" s="28" t="str">
        <f t="shared" si="35"/>
        <v/>
      </c>
      <c r="M302" s="28" t="s">
        <v>480</v>
      </c>
      <c r="N302" s="28" t="str">
        <f t="shared" si="36"/>
        <v/>
      </c>
      <c r="O302" s="28" t="str">
        <f>IF(N302=1,M302&amp;" ("&amp;E302&amp;")",M302)</f>
        <v>Harry Potter and the Chamber of Secrets</v>
      </c>
      <c r="P302" s="36">
        <f>INDEX(cpi!$A$1:$M$105,MATCH('Inflation adjust calc'!$E302,cpi!$A:$A,0),MATCH('Inflation adjust calc'!$D302,cpi!$1:$1,0))</f>
        <v>181.3</v>
      </c>
      <c r="Q302" s="36">
        <f>cpi!$I$2</f>
        <v>240.85300000000001</v>
      </c>
      <c r="R302" s="36">
        <f t="shared" si="41"/>
        <v>1.3284776613348042</v>
      </c>
      <c r="S302" s="28" t="str">
        <f t="shared" si="37"/>
        <v/>
      </c>
      <c r="T302" s="37">
        <f t="shared" si="38"/>
        <v>132847766.13348041</v>
      </c>
      <c r="U302" s="37">
        <f t="shared" si="39"/>
        <v>348045046.12046331</v>
      </c>
      <c r="V302" s="37">
        <f t="shared" si="40"/>
        <v>1167704808.5372422</v>
      </c>
    </row>
    <row r="303" spans="1:22">
      <c r="A303" s="23">
        <v>302</v>
      </c>
      <c r="B303" s="3">
        <v>33276</v>
      </c>
      <c r="C303" s="28">
        <v>2</v>
      </c>
      <c r="D303" s="29">
        <v>7</v>
      </c>
      <c r="E303" s="28">
        <v>1991</v>
      </c>
      <c r="F303" s="31">
        <f>DATE(E303,D303,C303)</f>
        <v>33421</v>
      </c>
      <c r="G303" s="24" t="s">
        <v>481</v>
      </c>
      <c r="H303" s="2">
        <v>100000000</v>
      </c>
      <c r="I303" s="2">
        <v>201858746</v>
      </c>
      <c r="J303" s="2">
        <v>513815401</v>
      </c>
      <c r="K303" s="28" t="str">
        <f t="shared" si="34"/>
        <v/>
      </c>
      <c r="L303" s="28" t="str">
        <f t="shared" si="35"/>
        <v/>
      </c>
      <c r="M303" s="28" t="s">
        <v>481</v>
      </c>
      <c r="N303" s="28" t="str">
        <f t="shared" si="36"/>
        <v/>
      </c>
      <c r="O303" s="28" t="str">
        <f>IF(N303=1,M303&amp;" ("&amp;E303&amp;")",M303)</f>
        <v>Terminator 2: Judgment Day</v>
      </c>
      <c r="P303" s="36">
        <f>INDEX(cpi!$A$1:$M$105,MATCH('Inflation adjust calc'!$E303,cpi!$A:$A,0),MATCH('Inflation adjust calc'!$D303,cpi!$1:$1,0))</f>
        <v>136.19999999999999</v>
      </c>
      <c r="Q303" s="36">
        <f>cpi!$I$2</f>
        <v>240.85300000000001</v>
      </c>
      <c r="R303" s="36">
        <f t="shared" si="41"/>
        <v>1.7683773861967698</v>
      </c>
      <c r="S303" s="28" t="str">
        <f t="shared" si="37"/>
        <v/>
      </c>
      <c r="T303" s="37">
        <f t="shared" si="38"/>
        <v>176837738.61967698</v>
      </c>
      <c r="U303" s="37">
        <f t="shared" si="39"/>
        <v>356962441.63243765</v>
      </c>
      <c r="V303" s="37">
        <f t="shared" si="40"/>
        <v>908619535.80802512</v>
      </c>
    </row>
    <row r="304" spans="1:22">
      <c r="A304" s="23">
        <v>303</v>
      </c>
      <c r="B304" s="3" t="s">
        <v>482</v>
      </c>
      <c r="C304" s="28">
        <v>16</v>
      </c>
      <c r="D304" s="29">
        <v>6</v>
      </c>
      <c r="E304" s="28">
        <v>1995</v>
      </c>
      <c r="F304" s="31">
        <f>DATE(E304,D304,C304)</f>
        <v>34866</v>
      </c>
      <c r="G304" s="24" t="s">
        <v>483</v>
      </c>
      <c r="H304" s="2">
        <v>100000000</v>
      </c>
      <c r="I304" s="2">
        <v>184031112</v>
      </c>
      <c r="J304" s="2">
        <v>336529144</v>
      </c>
      <c r="K304" s="28" t="str">
        <f t="shared" si="34"/>
        <v/>
      </c>
      <c r="L304" s="28" t="str">
        <f t="shared" si="35"/>
        <v/>
      </c>
      <c r="M304" s="28" t="s">
        <v>483</v>
      </c>
      <c r="N304" s="28" t="str">
        <f t="shared" si="36"/>
        <v/>
      </c>
      <c r="O304" s="28" t="str">
        <f>IF(N304=1,M304&amp;" ("&amp;E304&amp;")",M304)</f>
        <v>Batman Forever</v>
      </c>
      <c r="P304" s="36">
        <f>INDEX(cpi!$A$1:$M$105,MATCH('Inflation adjust calc'!$E304,cpi!$A:$A,0),MATCH('Inflation adjust calc'!$D304,cpi!$1:$1,0))</f>
        <v>152.5</v>
      </c>
      <c r="Q304" s="36">
        <f>cpi!$I$2</f>
        <v>240.85300000000001</v>
      </c>
      <c r="R304" s="36">
        <f t="shared" si="41"/>
        <v>1.5793639344262296</v>
      </c>
      <c r="S304" s="28" t="str">
        <f t="shared" si="37"/>
        <v/>
      </c>
      <c r="T304" s="37">
        <f t="shared" si="38"/>
        <v>157936393.44262296</v>
      </c>
      <c r="U304" s="37">
        <f t="shared" si="39"/>
        <v>290652101.1051541</v>
      </c>
      <c r="V304" s="37">
        <f t="shared" si="40"/>
        <v>531501992.91693115</v>
      </c>
    </row>
    <row r="305" spans="1:22">
      <c r="A305" s="23">
        <v>304</v>
      </c>
      <c r="B305" s="3" t="s">
        <v>484</v>
      </c>
      <c r="C305" s="28">
        <v>27</v>
      </c>
      <c r="D305" s="29">
        <v>7</v>
      </c>
      <c r="E305" s="28">
        <v>2001</v>
      </c>
      <c r="F305" s="31">
        <f>DATE(E305,D305,C305)</f>
        <v>37099</v>
      </c>
      <c r="G305" s="24" t="s">
        <v>485</v>
      </c>
      <c r="H305" s="2">
        <v>100000000</v>
      </c>
      <c r="I305" s="2">
        <v>180011740</v>
      </c>
      <c r="J305" s="2">
        <v>362211740</v>
      </c>
      <c r="K305" s="28" t="str">
        <f t="shared" si="34"/>
        <v/>
      </c>
      <c r="L305" s="28" t="str">
        <f t="shared" si="35"/>
        <v/>
      </c>
      <c r="M305" s="28" t="s">
        <v>485</v>
      </c>
      <c r="N305" s="28" t="str">
        <f t="shared" si="36"/>
        <v/>
      </c>
      <c r="O305" s="28" t="str">
        <f>IF(N305=1,M305&amp;" ("&amp;E305&amp;")",M305)</f>
        <v>Planet of the Apes</v>
      </c>
      <c r="P305" s="36">
        <f>INDEX(cpi!$A$1:$M$105,MATCH('Inflation adjust calc'!$E305,cpi!$A:$A,0),MATCH('Inflation adjust calc'!$D305,cpi!$1:$1,0))</f>
        <v>177.5</v>
      </c>
      <c r="Q305" s="36">
        <f>cpi!$I$2</f>
        <v>240.85300000000001</v>
      </c>
      <c r="R305" s="36">
        <f t="shared" si="41"/>
        <v>1.3569183098591551</v>
      </c>
      <c r="S305" s="28" t="str">
        <f t="shared" si="37"/>
        <v/>
      </c>
      <c r="T305" s="37">
        <f t="shared" si="38"/>
        <v>135691830.98591551</v>
      </c>
      <c r="U305" s="37">
        <f t="shared" si="39"/>
        <v>244261225.99560565</v>
      </c>
      <c r="V305" s="37">
        <f t="shared" si="40"/>
        <v>491491742.05194372</v>
      </c>
    </row>
    <row r="306" spans="1:22">
      <c r="A306" s="23">
        <v>305</v>
      </c>
      <c r="B306" s="3" t="s">
        <v>486</v>
      </c>
      <c r="C306" s="28">
        <v>19</v>
      </c>
      <c r="D306" s="29">
        <v>11</v>
      </c>
      <c r="E306" s="28">
        <v>2004</v>
      </c>
      <c r="F306" s="31">
        <f>DATE(E306,D306,C306)</f>
        <v>38310</v>
      </c>
      <c r="G306" s="24" t="s">
        <v>487</v>
      </c>
      <c r="H306" s="2">
        <v>100000000</v>
      </c>
      <c r="I306" s="2">
        <v>173005002</v>
      </c>
      <c r="J306" s="2">
        <v>331323410</v>
      </c>
      <c r="K306" s="28" t="str">
        <f t="shared" si="34"/>
        <v/>
      </c>
      <c r="L306" s="28" t="str">
        <f t="shared" si="35"/>
        <v/>
      </c>
      <c r="M306" s="28" t="s">
        <v>487</v>
      </c>
      <c r="N306" s="28" t="str">
        <f t="shared" si="36"/>
        <v/>
      </c>
      <c r="O306" s="28" t="str">
        <f>IF(N306=1,M306&amp;" ("&amp;E306&amp;")",M306)</f>
        <v>National Treasure</v>
      </c>
      <c r="P306" s="36">
        <f>INDEX(cpi!$A$1:$M$105,MATCH('Inflation adjust calc'!$E306,cpi!$A:$A,0),MATCH('Inflation adjust calc'!$D306,cpi!$1:$1,0))</f>
        <v>191</v>
      </c>
      <c r="Q306" s="36">
        <f>cpi!$I$2</f>
        <v>240.85300000000001</v>
      </c>
      <c r="R306" s="36">
        <f t="shared" si="41"/>
        <v>1.2610104712041885</v>
      </c>
      <c r="S306" s="28" t="str">
        <f t="shared" si="37"/>
        <v/>
      </c>
      <c r="T306" s="37">
        <f t="shared" si="38"/>
        <v>126101047.12041885</v>
      </c>
      <c r="U306" s="37">
        <f t="shared" si="39"/>
        <v>218161119.09270158</v>
      </c>
      <c r="V306" s="37">
        <f t="shared" si="40"/>
        <v>417802289.36507857</v>
      </c>
    </row>
    <row r="307" spans="1:22">
      <c r="A307" s="23">
        <v>306</v>
      </c>
      <c r="B307" s="3" t="s">
        <v>488</v>
      </c>
      <c r="C307" s="28">
        <v>25</v>
      </c>
      <c r="D307" s="29">
        <v>12</v>
      </c>
      <c r="E307" s="28">
        <v>2012</v>
      </c>
      <c r="F307" s="31">
        <f>DATE(E307,D307,C307)</f>
        <v>41268</v>
      </c>
      <c r="G307" s="24" t="s">
        <v>489</v>
      </c>
      <c r="H307" s="2">
        <v>100000000</v>
      </c>
      <c r="I307" s="2">
        <v>162805434</v>
      </c>
      <c r="J307" s="2">
        <v>449948323</v>
      </c>
      <c r="K307" s="28" t="str">
        <f t="shared" si="34"/>
        <v/>
      </c>
      <c r="L307" s="28" t="str">
        <f t="shared" si="35"/>
        <v/>
      </c>
      <c r="M307" s="28" t="s">
        <v>489</v>
      </c>
      <c r="N307" s="28" t="str">
        <f t="shared" si="36"/>
        <v/>
      </c>
      <c r="O307" s="28" t="str">
        <f>IF(N307=1,M307&amp;" ("&amp;E307&amp;")",M307)</f>
        <v>Django Unchained</v>
      </c>
      <c r="P307" s="36">
        <f>INDEX(cpi!$A$1:$M$105,MATCH('Inflation adjust calc'!$E307,cpi!$A:$A,0),MATCH('Inflation adjust calc'!$D307,cpi!$1:$1,0))</f>
        <v>229.601</v>
      </c>
      <c r="Q307" s="36">
        <f>cpi!$I$2</f>
        <v>240.85300000000001</v>
      </c>
      <c r="R307" s="36">
        <f t="shared" si="41"/>
        <v>1.0490067551970592</v>
      </c>
      <c r="S307" s="28" t="str">
        <f t="shared" si="37"/>
        <v/>
      </c>
      <c r="T307" s="37">
        <f t="shared" si="38"/>
        <v>104900675.51970592</v>
      </c>
      <c r="U307" s="37">
        <f t="shared" si="39"/>
        <v>170784000.04878899</v>
      </c>
      <c r="V307" s="37">
        <f t="shared" si="40"/>
        <v>471998830.31658834</v>
      </c>
    </row>
    <row r="308" spans="1:22">
      <c r="A308" s="23">
        <v>307</v>
      </c>
      <c r="B308" s="3" t="s">
        <v>490</v>
      </c>
      <c r="C308" s="28">
        <v>22</v>
      </c>
      <c r="D308" s="29">
        <v>12</v>
      </c>
      <c r="E308" s="28">
        <v>2010</v>
      </c>
      <c r="F308" s="31">
        <f>DATE(E308,D308,C308)</f>
        <v>40534</v>
      </c>
      <c r="G308" s="24" t="s">
        <v>491</v>
      </c>
      <c r="H308" s="2">
        <v>100000000</v>
      </c>
      <c r="I308" s="2">
        <v>148438600</v>
      </c>
      <c r="J308" s="2">
        <v>310650574</v>
      </c>
      <c r="K308" s="28" t="str">
        <f t="shared" si="34"/>
        <v/>
      </c>
      <c r="L308" s="28" t="str">
        <f t="shared" si="35"/>
        <v/>
      </c>
      <c r="M308" s="28" t="s">
        <v>491</v>
      </c>
      <c r="N308" s="28" t="str">
        <f t="shared" si="36"/>
        <v/>
      </c>
      <c r="O308" s="28" t="str">
        <f>IF(N308=1,M308&amp;" ("&amp;E308&amp;")",M308)</f>
        <v>Little Fockers</v>
      </c>
      <c r="P308" s="36">
        <f>INDEX(cpi!$A$1:$M$105,MATCH('Inflation adjust calc'!$E308,cpi!$A:$A,0),MATCH('Inflation adjust calc'!$D308,cpi!$1:$1,0))</f>
        <v>219.179</v>
      </c>
      <c r="Q308" s="36">
        <f>cpi!$I$2</f>
        <v>240.85300000000001</v>
      </c>
      <c r="R308" s="36">
        <f t="shared" si="41"/>
        <v>1.0988872109098042</v>
      </c>
      <c r="S308" s="28" t="str">
        <f t="shared" si="37"/>
        <v/>
      </c>
      <c r="T308" s="37">
        <f t="shared" si="38"/>
        <v>109888721.09098043</v>
      </c>
      <c r="U308" s="37">
        <f t="shared" si="39"/>
        <v>163117279.14535606</v>
      </c>
      <c r="V308" s="37">
        <f t="shared" si="40"/>
        <v>341369942.83038974</v>
      </c>
    </row>
    <row r="309" spans="1:22">
      <c r="A309" s="23">
        <v>308</v>
      </c>
      <c r="B309" s="3" t="s">
        <v>492</v>
      </c>
      <c r="C309" s="28">
        <v>15</v>
      </c>
      <c r="D309" s="29">
        <v>7</v>
      </c>
      <c r="E309" s="28">
        <v>1994</v>
      </c>
      <c r="F309" s="31">
        <f>DATE(E309,D309,C309)</f>
        <v>34530</v>
      </c>
      <c r="G309" s="24" t="s">
        <v>493</v>
      </c>
      <c r="H309" s="2">
        <v>100000000</v>
      </c>
      <c r="I309" s="2">
        <v>146282411</v>
      </c>
      <c r="J309" s="2">
        <v>365300000</v>
      </c>
      <c r="K309" s="28" t="str">
        <f t="shared" si="34"/>
        <v/>
      </c>
      <c r="L309" s="28" t="str">
        <f t="shared" si="35"/>
        <v/>
      </c>
      <c r="M309" s="28" t="s">
        <v>493</v>
      </c>
      <c r="N309" s="28" t="str">
        <f t="shared" si="36"/>
        <v/>
      </c>
      <c r="O309" s="28" t="str">
        <f>IF(N309=1,M309&amp;" ("&amp;E309&amp;")",M309)</f>
        <v>True Lies</v>
      </c>
      <c r="P309" s="36">
        <f>INDEX(cpi!$A$1:$M$105,MATCH('Inflation adjust calc'!$E309,cpi!$A:$A,0),MATCH('Inflation adjust calc'!$D309,cpi!$1:$1,0))</f>
        <v>148.4</v>
      </c>
      <c r="Q309" s="36">
        <f>cpi!$I$2</f>
        <v>240.85300000000001</v>
      </c>
      <c r="R309" s="36">
        <f t="shared" si="41"/>
        <v>1.6229986522911051</v>
      </c>
      <c r="S309" s="28" t="str">
        <f t="shared" si="37"/>
        <v/>
      </c>
      <c r="T309" s="37">
        <f t="shared" si="38"/>
        <v>162299865.22911051</v>
      </c>
      <c r="U309" s="37">
        <f t="shared" si="39"/>
        <v>237416155.90689352</v>
      </c>
      <c r="V309" s="37">
        <f t="shared" si="40"/>
        <v>592881407.68194067</v>
      </c>
    </row>
    <row r="310" spans="1:22">
      <c r="A310" s="23">
        <v>309</v>
      </c>
      <c r="B310" s="3">
        <v>39124</v>
      </c>
      <c r="C310" s="28">
        <v>2</v>
      </c>
      <c r="D310" s="29">
        <v>11</v>
      </c>
      <c r="E310" s="28">
        <v>2007</v>
      </c>
      <c r="F310" s="31">
        <f>DATE(E310,D310,C310)</f>
        <v>39388</v>
      </c>
      <c r="G310" s="24" t="s">
        <v>494</v>
      </c>
      <c r="H310" s="2">
        <v>100000000</v>
      </c>
      <c r="I310" s="2">
        <v>130164645</v>
      </c>
      <c r="J310" s="2">
        <v>267985456</v>
      </c>
      <c r="K310" s="28" t="str">
        <f t="shared" si="34"/>
        <v/>
      </c>
      <c r="L310" s="28" t="str">
        <f t="shared" si="35"/>
        <v/>
      </c>
      <c r="M310" s="28" t="s">
        <v>494</v>
      </c>
      <c r="N310" s="28" t="str">
        <f t="shared" si="36"/>
        <v/>
      </c>
      <c r="O310" s="28" t="str">
        <f>IF(N310=1,M310&amp;" ("&amp;E310&amp;")",M310)</f>
        <v>American Gangster</v>
      </c>
      <c r="P310" s="36">
        <f>INDEX(cpi!$A$1:$M$105,MATCH('Inflation adjust calc'!$E310,cpi!$A:$A,0),MATCH('Inflation adjust calc'!$D310,cpi!$1:$1,0))</f>
        <v>210.17699999999999</v>
      </c>
      <c r="Q310" s="36">
        <f>cpi!$I$2</f>
        <v>240.85300000000001</v>
      </c>
      <c r="R310" s="36">
        <f t="shared" si="41"/>
        <v>1.1459531728019718</v>
      </c>
      <c r="S310" s="28" t="str">
        <f t="shared" si="37"/>
        <v/>
      </c>
      <c r="T310" s="37">
        <f t="shared" si="38"/>
        <v>114595317.28019719</v>
      </c>
      <c r="U310" s="37">
        <f t="shared" si="39"/>
        <v>149162587.92439231</v>
      </c>
      <c r="V310" s="37">
        <f t="shared" si="40"/>
        <v>307098783.56798321</v>
      </c>
    </row>
    <row r="311" spans="1:22">
      <c r="A311" s="23">
        <v>310</v>
      </c>
      <c r="B311" s="3" t="s">
        <v>495</v>
      </c>
      <c r="C311" s="28">
        <v>18</v>
      </c>
      <c r="D311" s="29">
        <v>9</v>
      </c>
      <c r="E311" s="28">
        <v>2009</v>
      </c>
      <c r="F311" s="31">
        <f>DATE(E311,D311,C311)</f>
        <v>40074</v>
      </c>
      <c r="G311" s="24" t="s">
        <v>496</v>
      </c>
      <c r="H311" s="2">
        <v>100000000</v>
      </c>
      <c r="I311" s="2">
        <v>124870275</v>
      </c>
      <c r="J311" s="2">
        <v>236827677</v>
      </c>
      <c r="K311" s="28" t="str">
        <f t="shared" si="34"/>
        <v/>
      </c>
      <c r="L311" s="28" t="str">
        <f t="shared" si="35"/>
        <v/>
      </c>
      <c r="M311" s="28" t="s">
        <v>496</v>
      </c>
      <c r="N311" s="28" t="str">
        <f t="shared" si="36"/>
        <v/>
      </c>
      <c r="O311" s="28" t="str">
        <f>IF(N311=1,M311&amp;" ("&amp;E311&amp;")",M311)</f>
        <v>Cloudy with a Chance of Meatballs</v>
      </c>
      <c r="P311" s="36">
        <f>INDEX(cpi!$A$1:$M$105,MATCH('Inflation adjust calc'!$E311,cpi!$A:$A,0),MATCH('Inflation adjust calc'!$D311,cpi!$1:$1,0))</f>
        <v>215.96899999999999</v>
      </c>
      <c r="Q311" s="36">
        <f>cpi!$I$2</f>
        <v>240.85300000000001</v>
      </c>
      <c r="R311" s="36">
        <f t="shared" si="41"/>
        <v>1.1152202399418436</v>
      </c>
      <c r="S311" s="28" t="str">
        <f t="shared" si="37"/>
        <v/>
      </c>
      <c r="T311" s="37">
        <f t="shared" si="38"/>
        <v>111522023.99418436</v>
      </c>
      <c r="U311" s="37">
        <f t="shared" si="39"/>
        <v>139257858.047104</v>
      </c>
      <c r="V311" s="37">
        <f t="shared" si="40"/>
        <v>264115018.76880944</v>
      </c>
    </row>
    <row r="312" spans="1:22">
      <c r="A312" s="23">
        <v>311</v>
      </c>
      <c r="B312" s="3">
        <v>40337</v>
      </c>
      <c r="C312" s="28">
        <v>6</v>
      </c>
      <c r="D312" s="29">
        <v>8</v>
      </c>
      <c r="E312" s="28">
        <v>2010</v>
      </c>
      <c r="F312" s="31">
        <f>DATE(E312,D312,C312)</f>
        <v>40396</v>
      </c>
      <c r="G312" s="24" t="s">
        <v>497</v>
      </c>
      <c r="H312" s="2">
        <v>100000000</v>
      </c>
      <c r="I312" s="2">
        <v>119219978</v>
      </c>
      <c r="J312" s="2">
        <v>170936470</v>
      </c>
      <c r="K312" s="28" t="str">
        <f t="shared" si="34"/>
        <v/>
      </c>
      <c r="L312" s="28" t="str">
        <f t="shared" si="35"/>
        <v/>
      </c>
      <c r="M312" s="28" t="s">
        <v>497</v>
      </c>
      <c r="N312" s="28" t="str">
        <f t="shared" si="36"/>
        <v/>
      </c>
      <c r="O312" s="28" t="str">
        <f>IF(N312=1,M312&amp;" ("&amp;E312&amp;")",M312)</f>
        <v>The Other Guys</v>
      </c>
      <c r="P312" s="36">
        <f>INDEX(cpi!$A$1:$M$105,MATCH('Inflation adjust calc'!$E312,cpi!$A:$A,0),MATCH('Inflation adjust calc'!$D312,cpi!$1:$1,0))</f>
        <v>218.31200000000001</v>
      </c>
      <c r="Q312" s="36">
        <f>cpi!$I$2</f>
        <v>240.85300000000001</v>
      </c>
      <c r="R312" s="36">
        <f t="shared" si="41"/>
        <v>1.1032513100516692</v>
      </c>
      <c r="S312" s="28" t="str">
        <f t="shared" si="37"/>
        <v/>
      </c>
      <c r="T312" s="37">
        <f t="shared" si="38"/>
        <v>110325131.00516692</v>
      </c>
      <c r="U312" s="37">
        <f t="shared" si="39"/>
        <v>131529596.91283119</v>
      </c>
      <c r="V312" s="37">
        <f t="shared" si="40"/>
        <v>188585884.46310785</v>
      </c>
    </row>
    <row r="313" spans="1:22">
      <c r="A313" s="23">
        <v>312</v>
      </c>
      <c r="B313" s="3" t="s">
        <v>432</v>
      </c>
      <c r="C313" s="28">
        <v>17</v>
      </c>
      <c r="D313" s="29">
        <v>12</v>
      </c>
      <c r="E313" s="28">
        <v>2004</v>
      </c>
      <c r="F313" s="31">
        <f>DATE(E313,D313,C313)</f>
        <v>38338</v>
      </c>
      <c r="G313" s="24" t="s">
        <v>498</v>
      </c>
      <c r="H313" s="2">
        <v>100000000</v>
      </c>
      <c r="I313" s="2">
        <v>118627117</v>
      </c>
      <c r="J313" s="2">
        <v>212956024</v>
      </c>
      <c r="K313" s="28" t="str">
        <f t="shared" si="34"/>
        <v/>
      </c>
      <c r="L313" s="28" t="str">
        <f t="shared" si="35"/>
        <v/>
      </c>
      <c r="M313" s="28" t="s">
        <v>498</v>
      </c>
      <c r="N313" s="28" t="str">
        <f t="shared" si="36"/>
        <v/>
      </c>
      <c r="O313" s="28" t="str">
        <f>IF(N313=1,M313&amp;" ("&amp;E313&amp;")",M313)</f>
        <v>Lemony Snicket's A Series of Unfortunate Events</v>
      </c>
      <c r="P313" s="36">
        <f>INDEX(cpi!$A$1:$M$105,MATCH('Inflation adjust calc'!$E313,cpi!$A:$A,0),MATCH('Inflation adjust calc'!$D313,cpi!$1:$1,0))</f>
        <v>190.3</v>
      </c>
      <c r="Q313" s="36">
        <f>cpi!$I$2</f>
        <v>240.85300000000001</v>
      </c>
      <c r="R313" s="36">
        <f t="shared" si="41"/>
        <v>1.2656489753021545</v>
      </c>
      <c r="S313" s="28" t="str">
        <f t="shared" si="37"/>
        <v/>
      </c>
      <c r="T313" s="37">
        <f t="shared" si="38"/>
        <v>126564897.53021544</v>
      </c>
      <c r="U313" s="37">
        <f t="shared" si="39"/>
        <v>150140289.0740988</v>
      </c>
      <c r="V313" s="37">
        <f t="shared" si="40"/>
        <v>269527573.56002104</v>
      </c>
    </row>
    <row r="314" spans="1:22">
      <c r="A314" s="23">
        <v>313</v>
      </c>
      <c r="B314" s="3" t="s">
        <v>154</v>
      </c>
      <c r="C314" s="28">
        <v>25</v>
      </c>
      <c r="D314" s="29">
        <v>12</v>
      </c>
      <c r="E314" s="28">
        <v>2013</v>
      </c>
      <c r="F314" s="31">
        <f>DATE(E314,D314,C314)</f>
        <v>41633</v>
      </c>
      <c r="G314" s="24" t="s">
        <v>499</v>
      </c>
      <c r="H314" s="2">
        <v>100000000</v>
      </c>
      <c r="I314" s="2">
        <v>116900694</v>
      </c>
      <c r="J314" s="2">
        <v>391976723</v>
      </c>
      <c r="K314" s="28" t="str">
        <f t="shared" si="34"/>
        <v/>
      </c>
      <c r="L314" s="28" t="str">
        <f t="shared" si="35"/>
        <v/>
      </c>
      <c r="M314" s="28" t="s">
        <v>499</v>
      </c>
      <c r="N314" s="28" t="str">
        <f t="shared" si="36"/>
        <v/>
      </c>
      <c r="O314" s="28" t="str">
        <f>IF(N314=1,M314&amp;" ("&amp;E314&amp;")",M314)</f>
        <v>The Wolf of Wall Street</v>
      </c>
      <c r="P314" s="36">
        <f>INDEX(cpi!$A$1:$M$105,MATCH('Inflation adjust calc'!$E314,cpi!$A:$A,0),MATCH('Inflation adjust calc'!$D314,cpi!$1:$1,0))</f>
        <v>233.04900000000001</v>
      </c>
      <c r="Q314" s="36">
        <f>cpi!$I$2</f>
        <v>240.85300000000001</v>
      </c>
      <c r="R314" s="36">
        <f t="shared" si="41"/>
        <v>1.0334865200022314</v>
      </c>
      <c r="S314" s="28" t="str">
        <f t="shared" si="37"/>
        <v/>
      </c>
      <c r="T314" s="37">
        <f t="shared" si="38"/>
        <v>103348652.00022314</v>
      </c>
      <c r="U314" s="37">
        <f t="shared" si="39"/>
        <v>120815291.42790574</v>
      </c>
      <c r="V314" s="37">
        <f t="shared" si="40"/>
        <v>405102659.37514859</v>
      </c>
    </row>
    <row r="315" spans="1:22">
      <c r="A315" s="23">
        <v>314</v>
      </c>
      <c r="B315" s="3" t="s">
        <v>186</v>
      </c>
      <c r="C315" s="28">
        <v>24</v>
      </c>
      <c r="D315" s="29">
        <v>5</v>
      </c>
      <c r="E315" s="28">
        <v>2013</v>
      </c>
      <c r="F315" s="31">
        <f>DATE(E315,D315,C315)</f>
        <v>41418</v>
      </c>
      <c r="G315" s="24" t="s">
        <v>500</v>
      </c>
      <c r="H315" s="2">
        <v>100000000</v>
      </c>
      <c r="I315" s="2">
        <v>107518682</v>
      </c>
      <c r="J315" s="2">
        <v>262794441</v>
      </c>
      <c r="K315" s="28" t="str">
        <f t="shared" si="34"/>
        <v/>
      </c>
      <c r="L315" s="28" t="str">
        <f t="shared" si="35"/>
        <v/>
      </c>
      <c r="M315" s="28" t="s">
        <v>500</v>
      </c>
      <c r="N315" s="28" t="str">
        <f t="shared" si="36"/>
        <v/>
      </c>
      <c r="O315" s="28" t="str">
        <f>IF(N315=1,M315&amp;" ("&amp;E315&amp;")",M315)</f>
        <v>Epic</v>
      </c>
      <c r="P315" s="36">
        <f>INDEX(cpi!$A$1:$M$105,MATCH('Inflation adjust calc'!$E315,cpi!$A:$A,0),MATCH('Inflation adjust calc'!$D315,cpi!$1:$1,0))</f>
        <v>232.94499999999999</v>
      </c>
      <c r="Q315" s="36">
        <f>cpi!$I$2</f>
        <v>240.85300000000001</v>
      </c>
      <c r="R315" s="36">
        <f t="shared" si="41"/>
        <v>1.0339479276224002</v>
      </c>
      <c r="S315" s="28" t="str">
        <f t="shared" si="37"/>
        <v/>
      </c>
      <c r="T315" s="37">
        <f t="shared" si="38"/>
        <v>103394792.76224002</v>
      </c>
      <c r="U315" s="37">
        <f t="shared" si="39"/>
        <v>111168718.43459186</v>
      </c>
      <c r="V315" s="37">
        <f t="shared" si="40"/>
        <v>271715767.66263711</v>
      </c>
    </row>
    <row r="316" spans="1:22">
      <c r="A316" s="23">
        <v>315</v>
      </c>
      <c r="B316" s="3" t="s">
        <v>501</v>
      </c>
      <c r="C316" s="28">
        <v>21</v>
      </c>
      <c r="D316" s="29">
        <v>6</v>
      </c>
      <c r="E316" s="28">
        <v>1996</v>
      </c>
      <c r="F316" s="31">
        <f>DATE(E316,D316,C316)</f>
        <v>35237</v>
      </c>
      <c r="G316" s="24" t="s">
        <v>502</v>
      </c>
      <c r="H316" s="2">
        <v>100000000</v>
      </c>
      <c r="I316" s="2">
        <v>101295562</v>
      </c>
      <c r="J316" s="2">
        <v>234400000</v>
      </c>
      <c r="K316" s="28" t="str">
        <f t="shared" si="34"/>
        <v/>
      </c>
      <c r="L316" s="28" t="str">
        <f t="shared" si="35"/>
        <v/>
      </c>
      <c r="M316" s="28" t="s">
        <v>502</v>
      </c>
      <c r="N316" s="28" t="str">
        <f t="shared" si="36"/>
        <v/>
      </c>
      <c r="O316" s="28" t="str">
        <f>IF(N316=1,M316&amp;" ("&amp;E316&amp;")",M316)</f>
        <v>Eraser</v>
      </c>
      <c r="P316" s="36">
        <f>INDEX(cpi!$A$1:$M$105,MATCH('Inflation adjust calc'!$E316,cpi!$A:$A,0),MATCH('Inflation adjust calc'!$D316,cpi!$1:$1,0))</f>
        <v>156.69999999999999</v>
      </c>
      <c r="Q316" s="36">
        <f>cpi!$I$2</f>
        <v>240.85300000000001</v>
      </c>
      <c r="R316" s="36">
        <f t="shared" si="41"/>
        <v>1.537032546266752</v>
      </c>
      <c r="S316" s="28" t="str">
        <f t="shared" si="37"/>
        <v/>
      </c>
      <c r="T316" s="37">
        <f t="shared" si="38"/>
        <v>153703254.62667519</v>
      </c>
      <c r="U316" s="37">
        <f t="shared" si="39"/>
        <v>155694575.58638164</v>
      </c>
      <c r="V316" s="37">
        <f t="shared" si="40"/>
        <v>360280428.84492666</v>
      </c>
    </row>
    <row r="317" spans="1:22">
      <c r="A317" s="23">
        <v>316</v>
      </c>
      <c r="B317" s="3" t="s">
        <v>501</v>
      </c>
      <c r="C317" s="28">
        <v>21</v>
      </c>
      <c r="D317" s="29">
        <v>6</v>
      </c>
      <c r="E317" s="28">
        <v>1996</v>
      </c>
      <c r="F317" s="31">
        <f>DATE(E317,D317,C317)</f>
        <v>35237</v>
      </c>
      <c r="G317" s="24" t="s">
        <v>503</v>
      </c>
      <c r="H317" s="2">
        <v>100000000</v>
      </c>
      <c r="I317" s="2">
        <v>100138851</v>
      </c>
      <c r="J317" s="2">
        <v>325500000</v>
      </c>
      <c r="K317" s="28" t="str">
        <f t="shared" si="34"/>
        <v/>
      </c>
      <c r="L317" s="28" t="str">
        <f t="shared" si="35"/>
        <v/>
      </c>
      <c r="M317" s="28" t="s">
        <v>503</v>
      </c>
      <c r="N317" s="28" t="str">
        <f t="shared" si="36"/>
        <v/>
      </c>
      <c r="O317" s="28" t="str">
        <f>IF(N317=1,M317&amp;" ("&amp;E317&amp;")",M317)</f>
        <v>The Hunchback of Notre Dame</v>
      </c>
      <c r="P317" s="36">
        <f>INDEX(cpi!$A$1:$M$105,MATCH('Inflation adjust calc'!$E317,cpi!$A:$A,0),MATCH('Inflation adjust calc'!$D317,cpi!$1:$1,0))</f>
        <v>156.69999999999999</v>
      </c>
      <c r="Q317" s="36">
        <f>cpi!$I$2</f>
        <v>240.85300000000001</v>
      </c>
      <c r="R317" s="36">
        <f t="shared" si="41"/>
        <v>1.537032546266752</v>
      </c>
      <c r="S317" s="28" t="str">
        <f t="shared" si="37"/>
        <v/>
      </c>
      <c r="T317" s="37">
        <f t="shared" si="38"/>
        <v>153703254.62667519</v>
      </c>
      <c r="U317" s="37">
        <f t="shared" si="39"/>
        <v>153916673.13275689</v>
      </c>
      <c r="V317" s="37">
        <f t="shared" si="40"/>
        <v>500304093.8098278</v>
      </c>
    </row>
    <row r="318" spans="1:22">
      <c r="A318" s="23">
        <v>317</v>
      </c>
      <c r="B318" s="3" t="s">
        <v>504</v>
      </c>
      <c r="C318" s="28">
        <v>15</v>
      </c>
      <c r="D318" s="29">
        <v>12</v>
      </c>
      <c r="E318" s="28">
        <v>2000</v>
      </c>
      <c r="F318" s="31">
        <f>DATE(E318,D318,C318)</f>
        <v>36875</v>
      </c>
      <c r="G318" s="24" t="s">
        <v>505</v>
      </c>
      <c r="H318" s="2">
        <v>100000000</v>
      </c>
      <c r="I318" s="2">
        <v>89296573</v>
      </c>
      <c r="J318" s="2">
        <v>169296573</v>
      </c>
      <c r="K318" s="28" t="str">
        <f t="shared" si="34"/>
        <v/>
      </c>
      <c r="L318" s="28" t="str">
        <f t="shared" si="35"/>
        <v/>
      </c>
      <c r="M318" s="28" t="s">
        <v>505</v>
      </c>
      <c r="N318" s="28" t="str">
        <f t="shared" si="36"/>
        <v/>
      </c>
      <c r="O318" s="28" t="str">
        <f>IF(N318=1,M318&amp;" ("&amp;E318&amp;")",M318)</f>
        <v>The Emperor's New Groove</v>
      </c>
      <c r="P318" s="36">
        <f>INDEX(cpi!$A$1:$M$105,MATCH('Inflation adjust calc'!$E318,cpi!$A:$A,0),MATCH('Inflation adjust calc'!$D318,cpi!$1:$1,0))</f>
        <v>174</v>
      </c>
      <c r="Q318" s="36">
        <f>cpi!$I$2</f>
        <v>240.85300000000001</v>
      </c>
      <c r="R318" s="36">
        <f t="shared" si="41"/>
        <v>1.384212643678161</v>
      </c>
      <c r="S318" s="28" t="str">
        <f t="shared" si="37"/>
        <v/>
      </c>
      <c r="T318" s="37">
        <f t="shared" si="38"/>
        <v>138421264.36781609</v>
      </c>
      <c r="U318" s="37">
        <f t="shared" si="39"/>
        <v>123605445.38372989</v>
      </c>
      <c r="V318" s="37">
        <f t="shared" si="40"/>
        <v>234342456.87798277</v>
      </c>
    </row>
    <row r="319" spans="1:22">
      <c r="A319" s="23">
        <v>318</v>
      </c>
      <c r="B319" s="3" t="s">
        <v>506</v>
      </c>
      <c r="C319" s="28">
        <v>17</v>
      </c>
      <c r="D319" s="29">
        <v>8</v>
      </c>
      <c r="E319" s="28">
        <v>2012</v>
      </c>
      <c r="F319" s="31">
        <f>DATE(E319,D319,C319)</f>
        <v>41138</v>
      </c>
      <c r="G319" s="24" t="s">
        <v>507</v>
      </c>
      <c r="H319" s="2">
        <v>100000000</v>
      </c>
      <c r="I319" s="2">
        <v>85028192</v>
      </c>
      <c r="J319" s="2">
        <v>311979256</v>
      </c>
      <c r="K319" s="28" t="str">
        <f t="shared" si="34"/>
        <v/>
      </c>
      <c r="L319" s="28" t="str">
        <f t="shared" si="35"/>
        <v/>
      </c>
      <c r="M319" s="28" t="s">
        <v>507</v>
      </c>
      <c r="N319" s="28" t="str">
        <f t="shared" si="36"/>
        <v/>
      </c>
      <c r="O319" s="28" t="str">
        <f>IF(N319=1,M319&amp;" ("&amp;E319&amp;")",M319)</f>
        <v>The Expendables 2</v>
      </c>
      <c r="P319" s="36">
        <f>INDEX(cpi!$A$1:$M$105,MATCH('Inflation adjust calc'!$E319,cpi!$A:$A,0),MATCH('Inflation adjust calc'!$D319,cpi!$1:$1,0))</f>
        <v>230.37899999999999</v>
      </c>
      <c r="Q319" s="36">
        <f>cpi!$I$2</f>
        <v>240.85300000000001</v>
      </c>
      <c r="R319" s="36">
        <f t="shared" si="41"/>
        <v>1.0454642133180543</v>
      </c>
      <c r="S319" s="28" t="str">
        <f t="shared" si="37"/>
        <v/>
      </c>
      <c r="T319" s="37">
        <f t="shared" si="38"/>
        <v>104546421.33180542</v>
      </c>
      <c r="U319" s="37">
        <f t="shared" si="39"/>
        <v>88893931.859136477</v>
      </c>
      <c r="V319" s="37">
        <f t="shared" si="40"/>
        <v>326163147.44559187</v>
      </c>
    </row>
    <row r="320" spans="1:22">
      <c r="A320" s="23">
        <v>319</v>
      </c>
      <c r="B320" s="3" t="s">
        <v>508</v>
      </c>
      <c r="C320" s="28">
        <v>16</v>
      </c>
      <c r="D320" s="29">
        <v>10</v>
      </c>
      <c r="E320" s="28">
        <v>2009</v>
      </c>
      <c r="F320" s="31">
        <f>DATE(E320,D320,C320)</f>
        <v>40102</v>
      </c>
      <c r="G320" s="24" t="s">
        <v>509</v>
      </c>
      <c r="H320" s="2">
        <v>100000000</v>
      </c>
      <c r="I320" s="2">
        <v>77233467</v>
      </c>
      <c r="J320" s="2">
        <v>99123656</v>
      </c>
      <c r="K320" s="28" t="str">
        <f t="shared" si="34"/>
        <v/>
      </c>
      <c r="L320" s="28" t="str">
        <f t="shared" si="35"/>
        <v/>
      </c>
      <c r="M320" s="28" t="s">
        <v>509</v>
      </c>
      <c r="N320" s="28" t="str">
        <f t="shared" si="36"/>
        <v/>
      </c>
      <c r="O320" s="28" t="str">
        <f>IF(N320=1,M320&amp;" ("&amp;E320&amp;")",M320)</f>
        <v>Where the Wild Things Are</v>
      </c>
      <c r="P320" s="36">
        <f>INDEX(cpi!$A$1:$M$105,MATCH('Inflation adjust calc'!$E320,cpi!$A:$A,0),MATCH('Inflation adjust calc'!$D320,cpi!$1:$1,0))</f>
        <v>216.17699999999999</v>
      </c>
      <c r="Q320" s="36">
        <f>cpi!$I$2</f>
        <v>240.85300000000001</v>
      </c>
      <c r="R320" s="36">
        <f t="shared" si="41"/>
        <v>1.1141472034490256</v>
      </c>
      <c r="S320" s="28" t="str">
        <f t="shared" si="37"/>
        <v/>
      </c>
      <c r="T320" s="37">
        <f t="shared" si="38"/>
        <v>111414720.34490256</v>
      </c>
      <c r="U320" s="37">
        <f t="shared" si="39"/>
        <v>86049451.270722613</v>
      </c>
      <c r="V320" s="37">
        <f t="shared" si="40"/>
        <v>110438344.12804323</v>
      </c>
    </row>
    <row r="321" spans="1:22">
      <c r="A321" s="23">
        <v>320</v>
      </c>
      <c r="B321" s="3" t="s">
        <v>510</v>
      </c>
      <c r="C321" s="28">
        <v>15</v>
      </c>
      <c r="D321" s="29">
        <v>12</v>
      </c>
      <c r="E321" s="28">
        <v>2006</v>
      </c>
      <c r="F321" s="31">
        <f>DATE(E321,D321,C321)</f>
        <v>39066</v>
      </c>
      <c r="G321" s="24" t="s">
        <v>511</v>
      </c>
      <c r="H321" s="2">
        <v>100000000</v>
      </c>
      <c r="I321" s="2">
        <v>75030163</v>
      </c>
      <c r="J321" s="2">
        <v>249488115</v>
      </c>
      <c r="K321" s="28" t="str">
        <f t="shared" si="34"/>
        <v/>
      </c>
      <c r="L321" s="28" t="str">
        <f t="shared" si="35"/>
        <v/>
      </c>
      <c r="M321" s="28" t="s">
        <v>511</v>
      </c>
      <c r="N321" s="28" t="str">
        <f t="shared" si="36"/>
        <v/>
      </c>
      <c r="O321" s="28" t="str">
        <f>IF(N321=1,M321&amp;" ("&amp;E321&amp;")",M321)</f>
        <v>Eragon</v>
      </c>
      <c r="P321" s="36">
        <f>INDEX(cpi!$A$1:$M$105,MATCH('Inflation adjust calc'!$E321,cpi!$A:$A,0),MATCH('Inflation adjust calc'!$D321,cpi!$1:$1,0))</f>
        <v>201.8</v>
      </c>
      <c r="Q321" s="36">
        <f>cpi!$I$2</f>
        <v>240.85300000000001</v>
      </c>
      <c r="R321" s="36">
        <f t="shared" si="41"/>
        <v>1.1935232903865214</v>
      </c>
      <c r="S321" s="28" t="str">
        <f t="shared" si="37"/>
        <v/>
      </c>
      <c r="T321" s="37">
        <f t="shared" si="38"/>
        <v>119352329.03865214</v>
      </c>
      <c r="U321" s="37">
        <f t="shared" si="39"/>
        <v>89550247.021997035</v>
      </c>
      <c r="V321" s="37">
        <f t="shared" si="40"/>
        <v>297769875.92713082</v>
      </c>
    </row>
    <row r="322" spans="1:22">
      <c r="A322" s="23">
        <v>321</v>
      </c>
      <c r="B322" s="3" t="s">
        <v>512</v>
      </c>
      <c r="C322" s="28">
        <v>25</v>
      </c>
      <c r="D322" s="29">
        <v>7</v>
      </c>
      <c r="E322" s="28">
        <v>2014</v>
      </c>
      <c r="F322" s="31">
        <f>DATE(E322,D322,C322)</f>
        <v>41845</v>
      </c>
      <c r="G322" s="24" t="s">
        <v>513</v>
      </c>
      <c r="H322" s="2">
        <v>100000000</v>
      </c>
      <c r="I322" s="2">
        <v>72688614</v>
      </c>
      <c r="J322" s="2">
        <v>243388614</v>
      </c>
      <c r="K322" s="28" t="str">
        <f t="shared" si="34"/>
        <v/>
      </c>
      <c r="L322" s="28" t="str">
        <f t="shared" si="35"/>
        <v/>
      </c>
      <c r="M322" s="28" t="s">
        <v>513</v>
      </c>
      <c r="N322" s="28">
        <f t="shared" si="36"/>
        <v>1</v>
      </c>
      <c r="O322" s="28" t="str">
        <f>IF(N322=1,M322&amp;" ("&amp;E322&amp;")",M322)</f>
        <v>Hercules (2014)</v>
      </c>
      <c r="P322" s="36">
        <f>INDEX(cpi!$A$1:$M$105,MATCH('Inflation adjust calc'!$E322,cpi!$A:$A,0),MATCH('Inflation adjust calc'!$D322,cpi!$1:$1,0))</f>
        <v>238.25</v>
      </c>
      <c r="Q322" s="36">
        <f>cpi!$I$2</f>
        <v>240.85300000000001</v>
      </c>
      <c r="R322" s="36">
        <f t="shared" si="41"/>
        <v>1.0109254984260232</v>
      </c>
      <c r="S322" s="28" t="str">
        <f t="shared" si="37"/>
        <v/>
      </c>
      <c r="T322" s="37">
        <f t="shared" si="38"/>
        <v>101092549.84260231</v>
      </c>
      <c r="U322" s="37">
        <f t="shared" si="39"/>
        <v>73482773.337846801</v>
      </c>
      <c r="V322" s="37">
        <f t="shared" si="40"/>
        <v>246047755.91916898</v>
      </c>
    </row>
    <row r="323" spans="1:22">
      <c r="A323" s="23">
        <v>322</v>
      </c>
      <c r="B323" s="3">
        <v>40463</v>
      </c>
      <c r="C323" s="28">
        <v>10</v>
      </c>
      <c r="D323" s="29">
        <v>12</v>
      </c>
      <c r="E323" s="28">
        <v>2010</v>
      </c>
      <c r="F323" s="31">
        <f>DATE(E323,D323,C323)</f>
        <v>40522</v>
      </c>
      <c r="G323" s="24" t="s">
        <v>514</v>
      </c>
      <c r="H323" s="2">
        <v>100000000</v>
      </c>
      <c r="I323" s="2">
        <v>67631157</v>
      </c>
      <c r="J323" s="2">
        <v>278731369</v>
      </c>
      <c r="K323" s="28" t="str">
        <f t="shared" ref="K323:K386" si="42">IF(J323=0,1,"")</f>
        <v/>
      </c>
      <c r="L323" s="28" t="str">
        <f t="shared" ref="L323:L386" si="43">IF(E323&gt;2016,1,"")</f>
        <v/>
      </c>
      <c r="M323" s="28" t="s">
        <v>514</v>
      </c>
      <c r="N323" s="28" t="str">
        <f t="shared" ref="N323:N386" si="44">IF(COUNTIF($M$2:$M$5233,M323)&gt;1,1,"")</f>
        <v/>
      </c>
      <c r="O323" s="28" t="str">
        <f>IF(N323=1,M323&amp;" ("&amp;E323&amp;")",M323)</f>
        <v>The Tourist</v>
      </c>
      <c r="P323" s="36">
        <f>INDEX(cpi!$A$1:$M$105,MATCH('Inflation adjust calc'!$E323,cpi!$A:$A,0),MATCH('Inflation adjust calc'!$D323,cpi!$1:$1,0))</f>
        <v>219.179</v>
      </c>
      <c r="Q323" s="36">
        <f>cpi!$I$2</f>
        <v>240.85300000000001</v>
      </c>
      <c r="R323" s="36">
        <f t="shared" si="41"/>
        <v>1.0988872109098042</v>
      </c>
      <c r="S323" s="28" t="str">
        <f t="shared" ref="S323:S386" si="45">IF(ISERROR(R323),1,"")</f>
        <v/>
      </c>
      <c r="T323" s="37">
        <f t="shared" ref="T323:T386" si="46">H323*$R323</f>
        <v>109888721.09098043</v>
      </c>
      <c r="U323" s="37">
        <f t="shared" ref="U323:U386" si="47">I323*$R323</f>
        <v>74319013.486333087</v>
      </c>
      <c r="V323" s="37">
        <f t="shared" ref="V323:V386" si="48">J323*$R323</f>
        <v>306294336.67348146</v>
      </c>
    </row>
    <row r="324" spans="1:22">
      <c r="A324" s="23">
        <v>323</v>
      </c>
      <c r="B324" s="3" t="s">
        <v>515</v>
      </c>
      <c r="C324" s="28">
        <v>24</v>
      </c>
      <c r="D324" s="29">
        <v>11</v>
      </c>
      <c r="E324" s="28">
        <v>1999</v>
      </c>
      <c r="F324" s="31">
        <f>DATE(E324,D324,C324)</f>
        <v>36488</v>
      </c>
      <c r="G324" s="24" t="s">
        <v>516</v>
      </c>
      <c r="H324" s="2">
        <v>100000000</v>
      </c>
      <c r="I324" s="2">
        <v>66889043</v>
      </c>
      <c r="J324" s="2">
        <v>212026975</v>
      </c>
      <c r="K324" s="28" t="str">
        <f t="shared" si="42"/>
        <v/>
      </c>
      <c r="L324" s="28" t="str">
        <f t="shared" si="43"/>
        <v/>
      </c>
      <c r="M324" s="28" t="s">
        <v>516</v>
      </c>
      <c r="N324" s="28" t="str">
        <f t="shared" si="44"/>
        <v/>
      </c>
      <c r="O324" s="28" t="str">
        <f>IF(N324=1,M324&amp;" ("&amp;E324&amp;")",M324)</f>
        <v>End of Days</v>
      </c>
      <c r="P324" s="36">
        <f>INDEX(cpi!$A$1:$M$105,MATCH('Inflation adjust calc'!$E324,cpi!$A:$A,0),MATCH('Inflation adjust calc'!$D324,cpi!$1:$1,0))</f>
        <v>168.3</v>
      </c>
      <c r="Q324" s="36">
        <f>cpi!$I$2</f>
        <v>240.85300000000001</v>
      </c>
      <c r="R324" s="36">
        <f t="shared" si="41"/>
        <v>1.4310932857991681</v>
      </c>
      <c r="S324" s="28" t="str">
        <f t="shared" si="45"/>
        <v/>
      </c>
      <c r="T324" s="37">
        <f t="shared" si="46"/>
        <v>143109328.57991681</v>
      </c>
      <c r="U324" s="37">
        <f t="shared" si="47"/>
        <v>95724460.330831841</v>
      </c>
      <c r="V324" s="37">
        <f t="shared" si="48"/>
        <v>303430380.33080804</v>
      </c>
    </row>
    <row r="325" spans="1:22">
      <c r="A325" s="23">
        <v>324</v>
      </c>
      <c r="B325" s="3">
        <v>38297</v>
      </c>
      <c r="C325" s="28">
        <v>11</v>
      </c>
      <c r="D325" s="29">
        <v>6</v>
      </c>
      <c r="E325" s="28">
        <v>2004</v>
      </c>
      <c r="F325" s="31">
        <f>DATE(E325,D325,C325)</f>
        <v>38149</v>
      </c>
      <c r="G325" s="24" t="s">
        <v>517</v>
      </c>
      <c r="H325" s="2">
        <v>100000000</v>
      </c>
      <c r="I325" s="2">
        <v>59475623</v>
      </c>
      <c r="J325" s="2">
        <v>96221971</v>
      </c>
      <c r="K325" s="28" t="str">
        <f t="shared" si="42"/>
        <v/>
      </c>
      <c r="L325" s="28" t="str">
        <f t="shared" si="43"/>
        <v/>
      </c>
      <c r="M325" s="28" t="s">
        <v>517</v>
      </c>
      <c r="N325" s="28" t="str">
        <f t="shared" si="44"/>
        <v/>
      </c>
      <c r="O325" s="28" t="str">
        <f>IF(N325=1,M325&amp;" ("&amp;E325&amp;")",M325)</f>
        <v>The Stepford Wives</v>
      </c>
      <c r="P325" s="36">
        <f>INDEX(cpi!$A$1:$M$105,MATCH('Inflation adjust calc'!$E325,cpi!$A:$A,0),MATCH('Inflation adjust calc'!$D325,cpi!$1:$1,0))</f>
        <v>189.7</v>
      </c>
      <c r="Q325" s="36">
        <f>cpi!$I$2</f>
        <v>240.85300000000001</v>
      </c>
      <c r="R325" s="36">
        <f t="shared" si="41"/>
        <v>1.2696520822351083</v>
      </c>
      <c r="S325" s="28" t="str">
        <f t="shared" si="45"/>
        <v/>
      </c>
      <c r="T325" s="37">
        <f t="shared" si="46"/>
        <v>126965208.22351083</v>
      </c>
      <c r="U325" s="37">
        <f t="shared" si="47"/>
        <v>75513348.584180295</v>
      </c>
      <c r="V325" s="37">
        <f t="shared" si="48"/>
        <v>122168425.83691621</v>
      </c>
    </row>
    <row r="326" spans="1:22">
      <c r="A326" s="23">
        <v>325</v>
      </c>
      <c r="B326" s="3">
        <v>39300</v>
      </c>
      <c r="C326" s="28">
        <v>8</v>
      </c>
      <c r="D326" s="29">
        <v>6</v>
      </c>
      <c r="E326" s="28">
        <v>2007</v>
      </c>
      <c r="F326" s="31">
        <f>DATE(E326,D326,C326)</f>
        <v>39241</v>
      </c>
      <c r="G326" s="24" t="s">
        <v>518</v>
      </c>
      <c r="H326" s="2">
        <v>100000000</v>
      </c>
      <c r="I326" s="2">
        <v>58867694</v>
      </c>
      <c r="J326" s="2">
        <v>145395745</v>
      </c>
      <c r="K326" s="28" t="str">
        <f t="shared" si="42"/>
        <v/>
      </c>
      <c r="L326" s="28" t="str">
        <f t="shared" si="43"/>
        <v/>
      </c>
      <c r="M326" s="28" t="s">
        <v>518</v>
      </c>
      <c r="N326" s="28" t="str">
        <f t="shared" si="44"/>
        <v/>
      </c>
      <c r="O326" s="28" t="str">
        <f>IF(N326=1,M326&amp;" ("&amp;E326&amp;")",M326)</f>
        <v>Surf's Up</v>
      </c>
      <c r="P326" s="36">
        <f>INDEX(cpi!$A$1:$M$105,MATCH('Inflation adjust calc'!$E326,cpi!$A:$A,0),MATCH('Inflation adjust calc'!$D326,cpi!$1:$1,0))</f>
        <v>208.352</v>
      </c>
      <c r="Q326" s="36">
        <f>cpi!$I$2</f>
        <v>240.85300000000001</v>
      </c>
      <c r="R326" s="36">
        <f t="shared" si="41"/>
        <v>1.1559908232222393</v>
      </c>
      <c r="S326" s="28" t="str">
        <f t="shared" si="45"/>
        <v/>
      </c>
      <c r="T326" s="37">
        <f t="shared" si="46"/>
        <v>115599082.32222393</v>
      </c>
      <c r="U326" s="37">
        <f t="shared" si="47"/>
        <v>68050514.048254877</v>
      </c>
      <c r="V326" s="37">
        <f t="shared" si="48"/>
        <v>168076146.9555608</v>
      </c>
    </row>
    <row r="327" spans="1:22">
      <c r="A327" s="23">
        <v>326</v>
      </c>
      <c r="B327" s="3">
        <v>38941</v>
      </c>
      <c r="C327" s="28">
        <v>8</v>
      </c>
      <c r="D327" s="29">
        <v>12</v>
      </c>
      <c r="E327" s="28">
        <v>2006</v>
      </c>
      <c r="F327" s="31">
        <f>DATE(E327,D327,C327)</f>
        <v>39059</v>
      </c>
      <c r="G327" s="24" t="s">
        <v>519</v>
      </c>
      <c r="H327" s="2">
        <v>100000000</v>
      </c>
      <c r="I327" s="2">
        <v>57377916</v>
      </c>
      <c r="J327" s="2">
        <v>171377916</v>
      </c>
      <c r="K327" s="28" t="str">
        <f t="shared" si="42"/>
        <v/>
      </c>
      <c r="L327" s="28" t="str">
        <f t="shared" si="43"/>
        <v/>
      </c>
      <c r="M327" s="28" t="s">
        <v>519</v>
      </c>
      <c r="N327" s="28" t="str">
        <f t="shared" si="44"/>
        <v/>
      </c>
      <c r="O327" s="28" t="str">
        <f>IF(N327=1,M327&amp;" ("&amp;E327&amp;")",M327)</f>
        <v>Blood Diamond</v>
      </c>
      <c r="P327" s="36">
        <f>INDEX(cpi!$A$1:$M$105,MATCH('Inflation adjust calc'!$E327,cpi!$A:$A,0),MATCH('Inflation adjust calc'!$D327,cpi!$1:$1,0))</f>
        <v>201.8</v>
      </c>
      <c r="Q327" s="36">
        <f>cpi!$I$2</f>
        <v>240.85300000000001</v>
      </c>
      <c r="R327" s="36">
        <f t="shared" si="41"/>
        <v>1.1935232903865214</v>
      </c>
      <c r="S327" s="28" t="str">
        <f t="shared" si="45"/>
        <v/>
      </c>
      <c r="T327" s="37">
        <f t="shared" si="46"/>
        <v>119352329.03865214</v>
      </c>
      <c r="U327" s="37">
        <f t="shared" si="47"/>
        <v>68481879.099841431</v>
      </c>
      <c r="V327" s="37">
        <f t="shared" si="48"/>
        <v>204543534.20390487</v>
      </c>
    </row>
    <row r="328" spans="1:22">
      <c r="A328" s="23">
        <v>327</v>
      </c>
      <c r="B328" s="3" t="s">
        <v>520</v>
      </c>
      <c r="C328" s="28">
        <v>24</v>
      </c>
      <c r="D328" s="29">
        <v>9</v>
      </c>
      <c r="E328" s="28">
        <v>2010</v>
      </c>
      <c r="F328" s="31">
        <f>DATE(E328,D328,C328)</f>
        <v>40445</v>
      </c>
      <c r="G328" s="24" t="s">
        <v>521</v>
      </c>
      <c r="H328" s="2">
        <v>100000000</v>
      </c>
      <c r="I328" s="2">
        <v>55675313</v>
      </c>
      <c r="J328" s="2">
        <v>139716717</v>
      </c>
      <c r="K328" s="28" t="str">
        <f t="shared" si="42"/>
        <v/>
      </c>
      <c r="L328" s="28" t="str">
        <f t="shared" si="43"/>
        <v/>
      </c>
      <c r="M328" s="28" t="s">
        <v>521</v>
      </c>
      <c r="N328" s="28" t="str">
        <f t="shared" si="44"/>
        <v/>
      </c>
      <c r="O328" s="28" t="str">
        <f>IF(N328=1,M328&amp;" ("&amp;E328&amp;")",M328)</f>
        <v>Legend of the Guardians: The Owls of Ga'Hoole</v>
      </c>
      <c r="P328" s="36">
        <f>INDEX(cpi!$A$1:$M$105,MATCH('Inflation adjust calc'!$E328,cpi!$A:$A,0),MATCH('Inflation adjust calc'!$D328,cpi!$1:$1,0))</f>
        <v>218.43899999999999</v>
      </c>
      <c r="Q328" s="36">
        <f>cpi!$I$2</f>
        <v>240.85300000000001</v>
      </c>
      <c r="R328" s="36">
        <f t="shared" si="41"/>
        <v>1.1026098819350025</v>
      </c>
      <c r="S328" s="28" t="str">
        <f t="shared" si="45"/>
        <v/>
      </c>
      <c r="T328" s="37">
        <f t="shared" si="46"/>
        <v>110260988.19350025</v>
      </c>
      <c r="U328" s="37">
        <f t="shared" si="47"/>
        <v>61388150.293624312</v>
      </c>
      <c r="V328" s="37">
        <f t="shared" si="48"/>
        <v>154053032.83571616</v>
      </c>
    </row>
    <row r="329" spans="1:22">
      <c r="A329" s="23">
        <v>328</v>
      </c>
      <c r="B329" s="3">
        <v>35622</v>
      </c>
      <c r="C329" s="28">
        <v>7</v>
      </c>
      <c r="D329" s="29">
        <v>11</v>
      </c>
      <c r="E329" s="28">
        <v>1997</v>
      </c>
      <c r="F329" s="31">
        <f>DATE(E329,D329,C329)</f>
        <v>35741</v>
      </c>
      <c r="G329" s="24" t="s">
        <v>522</v>
      </c>
      <c r="H329" s="2">
        <v>100000000</v>
      </c>
      <c r="I329" s="2">
        <v>54768952</v>
      </c>
      <c r="J329" s="2">
        <v>121100000</v>
      </c>
      <c r="K329" s="28" t="str">
        <f t="shared" si="42"/>
        <v/>
      </c>
      <c r="L329" s="28" t="str">
        <f t="shared" si="43"/>
        <v/>
      </c>
      <c r="M329" s="28" t="s">
        <v>522</v>
      </c>
      <c r="N329" s="28" t="str">
        <f t="shared" si="44"/>
        <v/>
      </c>
      <c r="O329" s="28" t="str">
        <f>IF(N329=1,M329&amp;" ("&amp;E329&amp;")",M329)</f>
        <v>Starship Troopers</v>
      </c>
      <c r="P329" s="36">
        <f>INDEX(cpi!$A$1:$M$105,MATCH('Inflation adjust calc'!$E329,cpi!$A:$A,0),MATCH('Inflation adjust calc'!$D329,cpi!$1:$1,0))</f>
        <v>161.5</v>
      </c>
      <c r="Q329" s="36">
        <f>cpi!$I$2</f>
        <v>240.85300000000001</v>
      </c>
      <c r="R329" s="36">
        <f t="shared" si="41"/>
        <v>1.4913498452012384</v>
      </c>
      <c r="S329" s="28" t="str">
        <f t="shared" si="45"/>
        <v/>
      </c>
      <c r="T329" s="37">
        <f t="shared" si="46"/>
        <v>149134984.52012384</v>
      </c>
      <c r="U329" s="37">
        <f t="shared" si="47"/>
        <v>81679668.087034062</v>
      </c>
      <c r="V329" s="37">
        <f t="shared" si="48"/>
        <v>180602466.25386998</v>
      </c>
    </row>
    <row r="330" spans="1:22">
      <c r="A330" s="23">
        <v>329</v>
      </c>
      <c r="B330" s="3">
        <v>39939</v>
      </c>
      <c r="C330" s="28">
        <v>5</v>
      </c>
      <c r="D330" s="29">
        <v>6</v>
      </c>
      <c r="E330" s="28">
        <v>2009</v>
      </c>
      <c r="F330" s="31">
        <f>DATE(E330,D330,C330)</f>
        <v>39969</v>
      </c>
      <c r="G330" s="24" t="s">
        <v>523</v>
      </c>
      <c r="H330" s="2">
        <v>100000000</v>
      </c>
      <c r="I330" s="2">
        <v>49438370</v>
      </c>
      <c r="J330" s="2">
        <v>69548641</v>
      </c>
      <c r="K330" s="28" t="str">
        <f t="shared" si="42"/>
        <v/>
      </c>
      <c r="L330" s="28" t="str">
        <f t="shared" si="43"/>
        <v/>
      </c>
      <c r="M330" s="28" t="s">
        <v>523</v>
      </c>
      <c r="N330" s="28" t="str">
        <f t="shared" si="44"/>
        <v/>
      </c>
      <c r="O330" s="28" t="str">
        <f>IF(N330=1,M330&amp;" ("&amp;E330&amp;")",M330)</f>
        <v>Land of the Lost</v>
      </c>
      <c r="P330" s="36">
        <f>INDEX(cpi!$A$1:$M$105,MATCH('Inflation adjust calc'!$E330,cpi!$A:$A,0),MATCH('Inflation adjust calc'!$D330,cpi!$1:$1,0))</f>
        <v>215.69300000000001</v>
      </c>
      <c r="Q330" s="36">
        <f>cpi!$I$2</f>
        <v>240.85300000000001</v>
      </c>
      <c r="R330" s="36">
        <f t="shared" si="41"/>
        <v>1.1166472718168878</v>
      </c>
      <c r="S330" s="28" t="str">
        <f t="shared" si="45"/>
        <v/>
      </c>
      <c r="T330" s="37">
        <f t="shared" si="46"/>
        <v>111664727.18168879</v>
      </c>
      <c r="U330" s="37">
        <f t="shared" si="47"/>
        <v>55205220.983573876</v>
      </c>
      <c r="V330" s="37">
        <f t="shared" si="48"/>
        <v>77661300.231222153</v>
      </c>
    </row>
    <row r="331" spans="1:22">
      <c r="A331" s="23">
        <v>330</v>
      </c>
      <c r="B331" s="3" t="s">
        <v>524</v>
      </c>
      <c r="C331" s="28">
        <v>25</v>
      </c>
      <c r="D331" s="29">
        <v>12</v>
      </c>
      <c r="E331" s="28">
        <v>2003</v>
      </c>
      <c r="F331" s="31">
        <f>DATE(E331,D331,C331)</f>
        <v>37980</v>
      </c>
      <c r="G331" s="24" t="s">
        <v>525</v>
      </c>
      <c r="H331" s="2">
        <v>100000000</v>
      </c>
      <c r="I331" s="2">
        <v>48417850</v>
      </c>
      <c r="J331" s="2">
        <v>95255485</v>
      </c>
      <c r="K331" s="28" t="str">
        <f t="shared" si="42"/>
        <v/>
      </c>
      <c r="L331" s="28" t="str">
        <f t="shared" si="43"/>
        <v/>
      </c>
      <c r="M331" s="28" t="s">
        <v>525</v>
      </c>
      <c r="N331" s="28">
        <f t="shared" si="44"/>
        <v>1</v>
      </c>
      <c r="O331" s="28" t="str">
        <f>IF(N331=1,M331&amp;" ("&amp;E331&amp;")",M331)</f>
        <v>Peter Pan (2003)</v>
      </c>
      <c r="P331" s="36">
        <f>INDEX(cpi!$A$1:$M$105,MATCH('Inflation adjust calc'!$E331,cpi!$A:$A,0),MATCH('Inflation adjust calc'!$D331,cpi!$1:$1,0))</f>
        <v>184.3</v>
      </c>
      <c r="Q331" s="36">
        <f>cpi!$I$2</f>
        <v>240.85300000000001</v>
      </c>
      <c r="R331" s="36">
        <f t="shared" si="41"/>
        <v>1.3068529571351057</v>
      </c>
      <c r="S331" s="28" t="str">
        <f t="shared" si="45"/>
        <v/>
      </c>
      <c r="T331" s="37">
        <f t="shared" si="46"/>
        <v>130685295.71351057</v>
      </c>
      <c r="U331" s="37">
        <f t="shared" si="47"/>
        <v>63275010.450623982</v>
      </c>
      <c r="V331" s="37">
        <f t="shared" si="48"/>
        <v>124484912.25558871</v>
      </c>
    </row>
    <row r="332" spans="1:22">
      <c r="A332" s="23">
        <v>331</v>
      </c>
      <c r="B332" s="3" t="s">
        <v>526</v>
      </c>
      <c r="C332" s="28">
        <v>23</v>
      </c>
      <c r="D332" s="29">
        <v>7</v>
      </c>
      <c r="E332" s="28">
        <v>2004</v>
      </c>
      <c r="F332" s="31">
        <f>DATE(E332,D332,C332)</f>
        <v>38191</v>
      </c>
      <c r="G332" s="24" t="s">
        <v>527</v>
      </c>
      <c r="H332" s="2">
        <v>100000000</v>
      </c>
      <c r="I332" s="2">
        <v>40202379</v>
      </c>
      <c r="J332" s="2">
        <v>82145379</v>
      </c>
      <c r="K332" s="28" t="str">
        <f t="shared" si="42"/>
        <v/>
      </c>
      <c r="L332" s="28" t="str">
        <f t="shared" si="43"/>
        <v/>
      </c>
      <c r="M332" s="28" t="s">
        <v>527</v>
      </c>
      <c r="N332" s="28" t="str">
        <f t="shared" si="44"/>
        <v/>
      </c>
      <c r="O332" s="28" t="str">
        <f>IF(N332=1,M332&amp;" ("&amp;E332&amp;")",M332)</f>
        <v>Catwoman</v>
      </c>
      <c r="P332" s="36">
        <f>INDEX(cpi!$A$1:$M$105,MATCH('Inflation adjust calc'!$E332,cpi!$A:$A,0),MATCH('Inflation adjust calc'!$D332,cpi!$1:$1,0))</f>
        <v>189.4</v>
      </c>
      <c r="Q332" s="36">
        <f>cpi!$I$2</f>
        <v>240.85300000000001</v>
      </c>
      <c r="R332" s="36">
        <f t="shared" si="41"/>
        <v>1.2716631467793031</v>
      </c>
      <c r="S332" s="28" t="str">
        <f t="shared" si="45"/>
        <v/>
      </c>
      <c r="T332" s="37">
        <f t="shared" si="46"/>
        <v>127166314.67793031</v>
      </c>
      <c r="U332" s="37">
        <f t="shared" si="47"/>
        <v>51123883.787154175</v>
      </c>
      <c r="V332" s="37">
        <f t="shared" si="48"/>
        <v>104461251.15251848</v>
      </c>
    </row>
    <row r="333" spans="1:22">
      <c r="A333" s="23">
        <v>332</v>
      </c>
      <c r="B333" s="3" t="s">
        <v>528</v>
      </c>
      <c r="C333" s="28">
        <v>15</v>
      </c>
      <c r="D333" s="29">
        <v>8</v>
      </c>
      <c r="E333" s="28">
        <v>2014</v>
      </c>
      <c r="F333" s="31">
        <f>DATE(E333,D333,C333)</f>
        <v>41866</v>
      </c>
      <c r="G333" s="24" t="s">
        <v>529</v>
      </c>
      <c r="H333" s="2">
        <v>100000000</v>
      </c>
      <c r="I333" s="2">
        <v>39322544</v>
      </c>
      <c r="J333" s="2">
        <v>209461378</v>
      </c>
      <c r="K333" s="28" t="str">
        <f t="shared" si="42"/>
        <v/>
      </c>
      <c r="L333" s="28" t="str">
        <f t="shared" si="43"/>
        <v/>
      </c>
      <c r="M333" s="28" t="s">
        <v>529</v>
      </c>
      <c r="N333" s="28" t="str">
        <f t="shared" si="44"/>
        <v/>
      </c>
      <c r="O333" s="28" t="str">
        <f>IF(N333=1,M333&amp;" ("&amp;E333&amp;")",M333)</f>
        <v>The Expendables 3</v>
      </c>
      <c r="P333" s="36">
        <f>INDEX(cpi!$A$1:$M$105,MATCH('Inflation adjust calc'!$E333,cpi!$A:$A,0),MATCH('Inflation adjust calc'!$D333,cpi!$1:$1,0))</f>
        <v>237.852</v>
      </c>
      <c r="Q333" s="36">
        <f>cpi!$I$2</f>
        <v>240.85300000000001</v>
      </c>
      <c r="R333" s="36">
        <f t="shared" si="41"/>
        <v>1.0126170896187545</v>
      </c>
      <c r="S333" s="28" t="str">
        <f t="shared" si="45"/>
        <v/>
      </c>
      <c r="T333" s="37">
        <f t="shared" si="46"/>
        <v>101261708.96187545</v>
      </c>
      <c r="U333" s="37">
        <f t="shared" si="47"/>
        <v>39818680.061685421</v>
      </c>
      <c r="V333" s="37">
        <f t="shared" si="48"/>
        <v>212104170.97789383</v>
      </c>
    </row>
    <row r="334" spans="1:22">
      <c r="A334" s="23">
        <v>333</v>
      </c>
      <c r="B334" s="3" t="s">
        <v>530</v>
      </c>
      <c r="C334" s="28">
        <v>27</v>
      </c>
      <c r="D334" s="29">
        <v>11</v>
      </c>
      <c r="E334" s="28">
        <v>2002</v>
      </c>
      <c r="F334" s="31">
        <f>DATE(E334,D334,C334)</f>
        <v>37587</v>
      </c>
      <c r="G334" s="24" t="s">
        <v>531</v>
      </c>
      <c r="H334" s="2">
        <v>100000000</v>
      </c>
      <c r="I334" s="2">
        <v>38120554</v>
      </c>
      <c r="J334" s="2">
        <v>91800000</v>
      </c>
      <c r="K334" s="28" t="str">
        <f t="shared" si="42"/>
        <v/>
      </c>
      <c r="L334" s="28" t="str">
        <f t="shared" si="43"/>
        <v/>
      </c>
      <c r="M334" s="28" t="s">
        <v>531</v>
      </c>
      <c r="N334" s="28" t="str">
        <f t="shared" si="44"/>
        <v/>
      </c>
      <c r="O334" s="28" t="str">
        <f>IF(N334=1,M334&amp;" ("&amp;E334&amp;")",M334)</f>
        <v>Treasure Planet</v>
      </c>
      <c r="P334" s="36">
        <f>INDEX(cpi!$A$1:$M$105,MATCH('Inflation adjust calc'!$E334,cpi!$A:$A,0),MATCH('Inflation adjust calc'!$D334,cpi!$1:$1,0))</f>
        <v>181.3</v>
      </c>
      <c r="Q334" s="36">
        <f>cpi!$I$2</f>
        <v>240.85300000000001</v>
      </c>
      <c r="R334" s="36">
        <f t="shared" si="41"/>
        <v>1.3284776613348042</v>
      </c>
      <c r="S334" s="28" t="str">
        <f t="shared" si="45"/>
        <v/>
      </c>
      <c r="T334" s="37">
        <f t="shared" si="46"/>
        <v>132847766.13348041</v>
      </c>
      <c r="U334" s="37">
        <f t="shared" si="47"/>
        <v>50642304.426707111</v>
      </c>
      <c r="V334" s="37">
        <f t="shared" si="48"/>
        <v>121954249.31053503</v>
      </c>
    </row>
    <row r="335" spans="1:22">
      <c r="A335" s="23">
        <v>334</v>
      </c>
      <c r="B335" s="3">
        <v>40515</v>
      </c>
      <c r="C335" s="28">
        <v>12</v>
      </c>
      <c r="D335" s="29">
        <v>3</v>
      </c>
      <c r="E335" s="28">
        <v>2010</v>
      </c>
      <c r="F335" s="31">
        <f>DATE(E335,D335,C335)</f>
        <v>40249</v>
      </c>
      <c r="G335" s="24" t="s">
        <v>532</v>
      </c>
      <c r="H335" s="2">
        <v>100000000</v>
      </c>
      <c r="I335" s="2">
        <v>35497337</v>
      </c>
      <c r="J335" s="2">
        <v>97523020</v>
      </c>
      <c r="K335" s="28" t="str">
        <f t="shared" si="42"/>
        <v/>
      </c>
      <c r="L335" s="28" t="str">
        <f t="shared" si="43"/>
        <v/>
      </c>
      <c r="M335" s="28" t="s">
        <v>532</v>
      </c>
      <c r="N335" s="28" t="str">
        <f t="shared" si="44"/>
        <v/>
      </c>
      <c r="O335" s="28" t="str">
        <f>IF(N335=1,M335&amp;" ("&amp;E335&amp;")",M335)</f>
        <v>Green Zone</v>
      </c>
      <c r="P335" s="36">
        <f>INDEX(cpi!$A$1:$M$105,MATCH('Inflation adjust calc'!$E335,cpi!$A:$A,0),MATCH('Inflation adjust calc'!$D335,cpi!$1:$1,0))</f>
        <v>217.631</v>
      </c>
      <c r="Q335" s="36">
        <f>cpi!$I$2</f>
        <v>240.85300000000001</v>
      </c>
      <c r="R335" s="36">
        <f t="shared" si="41"/>
        <v>1.1067035486672396</v>
      </c>
      <c r="S335" s="28" t="str">
        <f t="shared" si="45"/>
        <v/>
      </c>
      <c r="T335" s="37">
        <f t="shared" si="46"/>
        <v>110670354.86672397</v>
      </c>
      <c r="U335" s="37">
        <f t="shared" si="47"/>
        <v>39285028.826136909</v>
      </c>
      <c r="V335" s="37">
        <f t="shared" si="48"/>
        <v>107929072.31074618</v>
      </c>
    </row>
    <row r="336" spans="1:22">
      <c r="A336" s="23">
        <v>335</v>
      </c>
      <c r="B336" s="3" t="s">
        <v>297</v>
      </c>
      <c r="C336" s="28">
        <v>25</v>
      </c>
      <c r="D336" s="29">
        <v>12</v>
      </c>
      <c r="E336" s="28">
        <v>2015</v>
      </c>
      <c r="F336" s="31">
        <f>DATE(E336,D336,C336)</f>
        <v>42363</v>
      </c>
      <c r="G336" s="24" t="s">
        <v>533</v>
      </c>
      <c r="H336" s="2">
        <v>100000000</v>
      </c>
      <c r="I336" s="2">
        <v>28782481</v>
      </c>
      <c r="J336" s="2">
        <v>128131571</v>
      </c>
      <c r="K336" s="28" t="str">
        <f t="shared" si="42"/>
        <v/>
      </c>
      <c r="L336" s="28" t="str">
        <f t="shared" si="43"/>
        <v/>
      </c>
      <c r="M336" s="28" t="s">
        <v>533</v>
      </c>
      <c r="N336" s="28">
        <f t="shared" si="44"/>
        <v>1</v>
      </c>
      <c r="O336" s="28" t="str">
        <f>IF(N336=1,M336&amp;" ("&amp;E336&amp;")",M336)</f>
        <v>Point Break (2015)</v>
      </c>
      <c r="P336" s="36">
        <f>INDEX(cpi!$A$1:$M$105,MATCH('Inflation adjust calc'!$E336,cpi!$A:$A,0),MATCH('Inflation adjust calc'!$D336,cpi!$1:$1,0))</f>
        <v>236.52500000000001</v>
      </c>
      <c r="Q336" s="36">
        <f>cpi!$I$2</f>
        <v>240.85300000000001</v>
      </c>
      <c r="R336" s="36">
        <f t="shared" si="41"/>
        <v>1.0182982771377234</v>
      </c>
      <c r="S336" s="28" t="str">
        <f t="shared" si="45"/>
        <v/>
      </c>
      <c r="T336" s="37">
        <f t="shared" si="46"/>
        <v>101829827.71377234</v>
      </c>
      <c r="U336" s="37">
        <f t="shared" si="47"/>
        <v>29309150.814049259</v>
      </c>
      <c r="V336" s="37">
        <f t="shared" si="48"/>
        <v>130476157.99624988</v>
      </c>
    </row>
    <row r="337" spans="1:22">
      <c r="A337" s="23">
        <v>336</v>
      </c>
      <c r="B337" s="3">
        <v>42320</v>
      </c>
      <c r="C337" s="28">
        <v>11</v>
      </c>
      <c r="D337" s="29">
        <v>12</v>
      </c>
      <c r="E337" s="28">
        <v>2015</v>
      </c>
      <c r="F337" s="31">
        <f>DATE(E337,D337,C337)</f>
        <v>42349</v>
      </c>
      <c r="G337" s="24" t="s">
        <v>534</v>
      </c>
      <c r="H337" s="2">
        <v>100000000</v>
      </c>
      <c r="I337" s="2">
        <v>25020758</v>
      </c>
      <c r="J337" s="2">
        <v>90420758</v>
      </c>
      <c r="K337" s="28" t="str">
        <f t="shared" si="42"/>
        <v/>
      </c>
      <c r="L337" s="28" t="str">
        <f t="shared" si="43"/>
        <v/>
      </c>
      <c r="M337" s="28" t="s">
        <v>534</v>
      </c>
      <c r="N337" s="28" t="str">
        <f t="shared" si="44"/>
        <v/>
      </c>
      <c r="O337" s="28" t="str">
        <f>IF(N337=1,M337&amp;" ("&amp;E337&amp;")",M337)</f>
        <v>In the Heart of the Sea</v>
      </c>
      <c r="P337" s="36">
        <f>INDEX(cpi!$A$1:$M$105,MATCH('Inflation adjust calc'!$E337,cpi!$A:$A,0),MATCH('Inflation adjust calc'!$D337,cpi!$1:$1,0))</f>
        <v>236.52500000000001</v>
      </c>
      <c r="Q337" s="36">
        <f>cpi!$I$2</f>
        <v>240.85300000000001</v>
      </c>
      <c r="R337" s="36">
        <f t="shared" si="41"/>
        <v>1.0182982771377234</v>
      </c>
      <c r="S337" s="28" t="str">
        <f t="shared" si="45"/>
        <v/>
      </c>
      <c r="T337" s="37">
        <f t="shared" si="46"/>
        <v>101829827.71377234</v>
      </c>
      <c r="U337" s="37">
        <f t="shared" si="47"/>
        <v>25478594.76407991</v>
      </c>
      <c r="V337" s="37">
        <f t="shared" si="48"/>
        <v>92075302.088887021</v>
      </c>
    </row>
    <row r="338" spans="1:22">
      <c r="A338" s="23">
        <v>337</v>
      </c>
      <c r="B338" s="3" t="s">
        <v>535</v>
      </c>
      <c r="C338" s="28">
        <v>18</v>
      </c>
      <c r="D338" s="29">
        <v>4</v>
      </c>
      <c r="E338" s="28">
        <v>2014</v>
      </c>
      <c r="F338" s="31">
        <f>DATE(E338,D338,C338)</f>
        <v>41747</v>
      </c>
      <c r="G338" s="24" t="s">
        <v>536</v>
      </c>
      <c r="H338" s="2">
        <v>100000000</v>
      </c>
      <c r="I338" s="2">
        <v>23022309</v>
      </c>
      <c r="J338" s="2">
        <v>103039258</v>
      </c>
      <c r="K338" s="28" t="str">
        <f t="shared" si="42"/>
        <v/>
      </c>
      <c r="L338" s="28" t="str">
        <f t="shared" si="43"/>
        <v/>
      </c>
      <c r="M338" s="28" t="s">
        <v>536</v>
      </c>
      <c r="N338" s="28" t="str">
        <f t="shared" si="44"/>
        <v/>
      </c>
      <c r="O338" s="28" t="str">
        <f>IF(N338=1,M338&amp;" ("&amp;E338&amp;")",M338)</f>
        <v>Transcendence</v>
      </c>
      <c r="P338" s="36">
        <f>INDEX(cpi!$A$1:$M$105,MATCH('Inflation adjust calc'!$E338,cpi!$A:$A,0),MATCH('Inflation adjust calc'!$D338,cpi!$1:$1,0))</f>
        <v>237.072</v>
      </c>
      <c r="Q338" s="36">
        <f>cpi!$I$2</f>
        <v>240.85300000000001</v>
      </c>
      <c r="R338" s="36">
        <f t="shared" ref="R338:R401" si="49">Q338/P338</f>
        <v>1.0159487413106567</v>
      </c>
      <c r="S338" s="28" t="str">
        <f t="shared" si="45"/>
        <v/>
      </c>
      <c r="T338" s="37">
        <f t="shared" si="46"/>
        <v>101594874.13106567</v>
      </c>
      <c r="U338" s="37">
        <f t="shared" si="47"/>
        <v>23389485.850615002</v>
      </c>
      <c r="V338" s="37">
        <f t="shared" si="48"/>
        <v>104682604.47068402</v>
      </c>
    </row>
    <row r="339" spans="1:22">
      <c r="A339" s="23">
        <v>338</v>
      </c>
      <c r="B339" s="3" t="s">
        <v>537</v>
      </c>
      <c r="C339" s="28">
        <v>18</v>
      </c>
      <c r="D339" s="29">
        <v>2</v>
      </c>
      <c r="E339" s="28">
        <v>2005</v>
      </c>
      <c r="F339" s="31">
        <f>DATE(E339,D339,C339)</f>
        <v>38401</v>
      </c>
      <c r="G339" s="24" t="s">
        <v>538</v>
      </c>
      <c r="H339" s="2">
        <v>100000000</v>
      </c>
      <c r="I339" s="2">
        <v>17018422</v>
      </c>
      <c r="J339" s="2">
        <v>59918422</v>
      </c>
      <c r="K339" s="28" t="str">
        <f t="shared" si="42"/>
        <v/>
      </c>
      <c r="L339" s="28" t="str">
        <f t="shared" si="43"/>
        <v/>
      </c>
      <c r="M339" s="28" t="s">
        <v>538</v>
      </c>
      <c r="N339" s="28" t="str">
        <f t="shared" si="44"/>
        <v/>
      </c>
      <c r="O339" s="28" t="str">
        <f>IF(N339=1,M339&amp;" ("&amp;E339&amp;")",M339)</f>
        <v>Son of the Mask</v>
      </c>
      <c r="P339" s="36">
        <f>INDEX(cpi!$A$1:$M$105,MATCH('Inflation adjust calc'!$E339,cpi!$A:$A,0),MATCH('Inflation adjust calc'!$D339,cpi!$1:$1,0))</f>
        <v>191.8</v>
      </c>
      <c r="Q339" s="36">
        <f>cpi!$I$2</f>
        <v>240.85300000000001</v>
      </c>
      <c r="R339" s="36">
        <f t="shared" si="49"/>
        <v>1.2557507820646507</v>
      </c>
      <c r="S339" s="28" t="str">
        <f t="shared" si="45"/>
        <v/>
      </c>
      <c r="T339" s="37">
        <f t="shared" si="46"/>
        <v>125575078.20646508</v>
      </c>
      <c r="U339" s="37">
        <f t="shared" si="47"/>
        <v>21370896.736006256</v>
      </c>
      <c r="V339" s="37">
        <f t="shared" si="48"/>
        <v>75242605.286579773</v>
      </c>
    </row>
    <row r="340" spans="1:22">
      <c r="A340" s="23">
        <v>339</v>
      </c>
      <c r="B340" s="3">
        <v>35858</v>
      </c>
      <c r="C340" s="28">
        <v>3</v>
      </c>
      <c r="D340" s="29">
        <v>4</v>
      </c>
      <c r="E340" s="28">
        <v>1998</v>
      </c>
      <c r="F340" s="31">
        <f>DATE(E340,D340,C340)</f>
        <v>35888</v>
      </c>
      <c r="G340" s="24" t="s">
        <v>539</v>
      </c>
      <c r="H340" s="2">
        <v>100000000</v>
      </c>
      <c r="I340" s="2">
        <v>10162034</v>
      </c>
      <c r="J340" s="2">
        <v>13835130</v>
      </c>
      <c r="K340" s="28" t="str">
        <f t="shared" si="42"/>
        <v/>
      </c>
      <c r="L340" s="28" t="str">
        <f t="shared" si="43"/>
        <v/>
      </c>
      <c r="M340" s="28" t="s">
        <v>539</v>
      </c>
      <c r="N340" s="28" t="str">
        <f t="shared" si="44"/>
        <v/>
      </c>
      <c r="O340" s="28" t="str">
        <f>IF(N340=1,M340&amp;" ("&amp;E340&amp;")",M340)</f>
        <v>The Spanish Prisoner</v>
      </c>
      <c r="P340" s="36">
        <f>INDEX(cpi!$A$1:$M$105,MATCH('Inflation adjust calc'!$E340,cpi!$A:$A,0),MATCH('Inflation adjust calc'!$D340,cpi!$1:$1,0))</f>
        <v>162.5</v>
      </c>
      <c r="Q340" s="36">
        <f>cpi!$I$2</f>
        <v>240.85300000000001</v>
      </c>
      <c r="R340" s="36">
        <f t="shared" si="49"/>
        <v>1.4821723076923077</v>
      </c>
      <c r="S340" s="28" t="str">
        <f t="shared" si="45"/>
        <v/>
      </c>
      <c r="T340" s="37">
        <f t="shared" si="46"/>
        <v>148217230.76923075</v>
      </c>
      <c r="U340" s="37">
        <f t="shared" si="47"/>
        <v>15061885.384627692</v>
      </c>
      <c r="V340" s="37">
        <f t="shared" si="48"/>
        <v>20506046.559323076</v>
      </c>
    </row>
    <row r="341" spans="1:22">
      <c r="A341" s="23">
        <v>340</v>
      </c>
      <c r="B341" s="3" t="s">
        <v>540</v>
      </c>
      <c r="C341" s="28">
        <v>16</v>
      </c>
      <c r="D341" s="29">
        <v>8</v>
      </c>
      <c r="E341" s="28">
        <v>2002</v>
      </c>
      <c r="F341" s="31">
        <f>DATE(E341,D341,C341)</f>
        <v>37484</v>
      </c>
      <c r="G341" s="24" t="s">
        <v>541</v>
      </c>
      <c r="H341" s="2">
        <v>100000000</v>
      </c>
      <c r="I341" s="2">
        <v>4411102</v>
      </c>
      <c r="J341" s="2">
        <v>7094995</v>
      </c>
      <c r="K341" s="28" t="str">
        <f t="shared" si="42"/>
        <v/>
      </c>
      <c r="L341" s="28" t="str">
        <f t="shared" si="43"/>
        <v/>
      </c>
      <c r="M341" s="28" t="s">
        <v>541</v>
      </c>
      <c r="N341" s="28" t="str">
        <f t="shared" si="44"/>
        <v/>
      </c>
      <c r="O341" s="28" t="str">
        <f>IF(N341=1,M341&amp;" ("&amp;E341&amp;")",M341)</f>
        <v>The Adventures of Pluto Nash</v>
      </c>
      <c r="P341" s="36">
        <f>INDEX(cpi!$A$1:$M$105,MATCH('Inflation adjust calc'!$E341,cpi!$A:$A,0),MATCH('Inflation adjust calc'!$D341,cpi!$1:$1,0))</f>
        <v>180.7</v>
      </c>
      <c r="Q341" s="36">
        <f>cpi!$I$2</f>
        <v>240.85300000000001</v>
      </c>
      <c r="R341" s="36">
        <f t="shared" si="49"/>
        <v>1.3328887659103488</v>
      </c>
      <c r="S341" s="28" t="str">
        <f t="shared" si="45"/>
        <v/>
      </c>
      <c r="T341" s="37">
        <f t="shared" si="46"/>
        <v>133288876.59103487</v>
      </c>
      <c r="U341" s="37">
        <f t="shared" si="47"/>
        <v>5879508.3010846712</v>
      </c>
      <c r="V341" s="37">
        <f t="shared" si="48"/>
        <v>9456839.1296900958</v>
      </c>
    </row>
    <row r="342" spans="1:22">
      <c r="A342" s="23">
        <v>341</v>
      </c>
      <c r="B342" s="3" t="s">
        <v>333</v>
      </c>
      <c r="C342" s="28">
        <v>21</v>
      </c>
      <c r="D342" s="29">
        <v>12</v>
      </c>
      <c r="E342" s="28">
        <v>2011</v>
      </c>
      <c r="F342" s="31">
        <f>DATE(E342,D342,C342)</f>
        <v>40898</v>
      </c>
      <c r="G342" s="24" t="s">
        <v>542</v>
      </c>
      <c r="H342" s="2">
        <v>100000000</v>
      </c>
      <c r="I342" s="2">
        <v>311434</v>
      </c>
      <c r="J342" s="2">
        <v>93721434</v>
      </c>
      <c r="K342" s="28" t="str">
        <f t="shared" si="42"/>
        <v/>
      </c>
      <c r="L342" s="28" t="str">
        <f t="shared" si="43"/>
        <v/>
      </c>
      <c r="M342" s="28" t="s">
        <v>542</v>
      </c>
      <c r="N342" s="28" t="str">
        <f t="shared" si="44"/>
        <v/>
      </c>
      <c r="O342" s="28" t="str">
        <f>IF(N342=1,M342&amp;" ("&amp;E342&amp;")",M342)</f>
        <v>Jin líng shí san chai</v>
      </c>
      <c r="P342" s="36">
        <f>INDEX(cpi!$A$1:$M$105,MATCH('Inflation adjust calc'!$E342,cpi!$A:$A,0),MATCH('Inflation adjust calc'!$D342,cpi!$1:$1,0))</f>
        <v>225.672</v>
      </c>
      <c r="Q342" s="36">
        <f>cpi!$I$2</f>
        <v>240.85300000000001</v>
      </c>
      <c r="R342" s="36">
        <f t="shared" si="49"/>
        <v>1.0672701974547132</v>
      </c>
      <c r="S342" s="28" t="str">
        <f t="shared" si="45"/>
        <v/>
      </c>
      <c r="T342" s="37">
        <f t="shared" si="46"/>
        <v>106727019.74547131</v>
      </c>
      <c r="U342" s="37">
        <f t="shared" si="47"/>
        <v>332384.22667411115</v>
      </c>
      <c r="V342" s="37">
        <f t="shared" si="48"/>
        <v>100026093.37091887</v>
      </c>
    </row>
    <row r="343" spans="1:22">
      <c r="A343" s="23">
        <v>342</v>
      </c>
      <c r="B343" s="3">
        <v>42166</v>
      </c>
      <c r="C343" s="28">
        <v>6</v>
      </c>
      <c r="D343" s="29">
        <v>11</v>
      </c>
      <c r="E343" s="28">
        <v>2015</v>
      </c>
      <c r="F343" s="31">
        <f>DATE(E343,D343,C343)</f>
        <v>42314</v>
      </c>
      <c r="G343" s="24" t="s">
        <v>543</v>
      </c>
      <c r="H343" s="2">
        <v>99000000</v>
      </c>
      <c r="I343" s="2">
        <v>130178411</v>
      </c>
      <c r="J343" s="2">
        <v>244778411</v>
      </c>
      <c r="K343" s="28" t="str">
        <f t="shared" si="42"/>
        <v/>
      </c>
      <c r="L343" s="28" t="str">
        <f t="shared" si="43"/>
        <v/>
      </c>
      <c r="M343" s="28" t="s">
        <v>543</v>
      </c>
      <c r="N343" s="28" t="str">
        <f t="shared" si="44"/>
        <v/>
      </c>
      <c r="O343" s="28" t="str">
        <f>IF(N343=1,M343&amp;" ("&amp;E343&amp;")",M343)</f>
        <v>The Peanuts Movie</v>
      </c>
      <c r="P343" s="36">
        <f>INDEX(cpi!$A$1:$M$105,MATCH('Inflation adjust calc'!$E343,cpi!$A:$A,0),MATCH('Inflation adjust calc'!$D343,cpi!$1:$1,0))</f>
        <v>237.33600000000001</v>
      </c>
      <c r="Q343" s="36">
        <f>cpi!$I$2</f>
        <v>240.85300000000001</v>
      </c>
      <c r="R343" s="36">
        <f t="shared" si="49"/>
        <v>1.014818653722992</v>
      </c>
      <c r="S343" s="28" t="str">
        <f t="shared" si="45"/>
        <v/>
      </c>
      <c r="T343" s="37">
        <f t="shared" si="46"/>
        <v>100467046.71857621</v>
      </c>
      <c r="U343" s="37">
        <f t="shared" si="47"/>
        <v>132107479.79481833</v>
      </c>
      <c r="V343" s="37">
        <f t="shared" si="48"/>
        <v>248405697.51147321</v>
      </c>
    </row>
    <row r="344" spans="1:22">
      <c r="A344" s="23">
        <v>343</v>
      </c>
      <c r="B344" s="3">
        <v>36986</v>
      </c>
      <c r="C344" s="28">
        <v>4</v>
      </c>
      <c r="D344" s="29">
        <v>5</v>
      </c>
      <c r="E344" s="28">
        <v>2001</v>
      </c>
      <c r="F344" s="31">
        <f>DATE(E344,D344,C344)</f>
        <v>37015</v>
      </c>
      <c r="G344" s="24" t="s">
        <v>544</v>
      </c>
      <c r="H344" s="2">
        <v>98000000</v>
      </c>
      <c r="I344" s="2">
        <v>202007640</v>
      </c>
      <c r="J344" s="2">
        <v>435040395</v>
      </c>
      <c r="K344" s="28" t="str">
        <f t="shared" si="42"/>
        <v/>
      </c>
      <c r="L344" s="28" t="str">
        <f t="shared" si="43"/>
        <v/>
      </c>
      <c r="M344" s="28" t="s">
        <v>544</v>
      </c>
      <c r="N344" s="28" t="str">
        <f t="shared" si="44"/>
        <v/>
      </c>
      <c r="O344" s="28" t="str">
        <f>IF(N344=1,M344&amp;" ("&amp;E344&amp;")",M344)</f>
        <v>The Mummy Returns</v>
      </c>
      <c r="P344" s="36">
        <f>INDEX(cpi!$A$1:$M$105,MATCH('Inflation adjust calc'!$E344,cpi!$A:$A,0),MATCH('Inflation adjust calc'!$D344,cpi!$1:$1,0))</f>
        <v>177.7</v>
      </c>
      <c r="Q344" s="36">
        <f>cpi!$I$2</f>
        <v>240.85300000000001</v>
      </c>
      <c r="R344" s="36">
        <f t="shared" si="49"/>
        <v>1.355391108610017</v>
      </c>
      <c r="S344" s="28" t="str">
        <f t="shared" si="45"/>
        <v/>
      </c>
      <c r="T344" s="37">
        <f t="shared" si="46"/>
        <v>132828328.64378166</v>
      </c>
      <c r="U344" s="37">
        <f t="shared" si="47"/>
        <v>273799359.12729323</v>
      </c>
      <c r="V344" s="37">
        <f t="shared" si="48"/>
        <v>589649883.26918972</v>
      </c>
    </row>
    <row r="345" spans="1:22">
      <c r="A345" s="23">
        <v>344</v>
      </c>
      <c r="B345" s="3" t="s">
        <v>545</v>
      </c>
      <c r="C345" s="28">
        <v>20</v>
      </c>
      <c r="D345" s="29">
        <v>12</v>
      </c>
      <c r="E345" s="28">
        <v>2002</v>
      </c>
      <c r="F345" s="31">
        <f>DATE(E345,D345,C345)</f>
        <v>37610</v>
      </c>
      <c r="G345" s="24" t="s">
        <v>546</v>
      </c>
      <c r="H345" s="2">
        <v>97000000</v>
      </c>
      <c r="I345" s="2">
        <v>77730500</v>
      </c>
      <c r="J345" s="2">
        <v>183124621</v>
      </c>
      <c r="K345" s="28" t="str">
        <f t="shared" si="42"/>
        <v/>
      </c>
      <c r="L345" s="28" t="str">
        <f t="shared" si="43"/>
        <v/>
      </c>
      <c r="M345" s="28" t="s">
        <v>546</v>
      </c>
      <c r="N345" s="28" t="str">
        <f t="shared" si="44"/>
        <v/>
      </c>
      <c r="O345" s="28" t="str">
        <f>IF(N345=1,M345&amp;" ("&amp;E345&amp;")",M345)</f>
        <v>Gangs of New York</v>
      </c>
      <c r="P345" s="36">
        <f>INDEX(cpi!$A$1:$M$105,MATCH('Inflation adjust calc'!$E345,cpi!$A:$A,0),MATCH('Inflation adjust calc'!$D345,cpi!$1:$1,0))</f>
        <v>180.9</v>
      </c>
      <c r="Q345" s="36">
        <f>cpi!$I$2</f>
        <v>240.85300000000001</v>
      </c>
      <c r="R345" s="36">
        <f t="shared" si="49"/>
        <v>1.3314151464897734</v>
      </c>
      <c r="S345" s="28" t="str">
        <f t="shared" si="45"/>
        <v/>
      </c>
      <c r="T345" s="37">
        <f t="shared" si="46"/>
        <v>129147269.20950802</v>
      </c>
      <c r="U345" s="37">
        <f t="shared" si="47"/>
        <v>103491565.04422334</v>
      </c>
      <c r="V345" s="37">
        <f t="shared" si="48"/>
        <v>243814894.09459925</v>
      </c>
    </row>
    <row r="346" spans="1:22">
      <c r="A346" s="23">
        <v>345</v>
      </c>
      <c r="B346" s="3" t="s">
        <v>547</v>
      </c>
      <c r="C346" s="28">
        <v>21</v>
      </c>
      <c r="D346" s="29">
        <v>10</v>
      </c>
      <c r="E346" s="28">
        <v>2016</v>
      </c>
      <c r="F346" s="31">
        <f>DATE(E346,D346,C346)</f>
        <v>42664</v>
      </c>
      <c r="G346" s="24" t="s">
        <v>548</v>
      </c>
      <c r="H346" s="2">
        <v>96000000</v>
      </c>
      <c r="I346">
        <v>0</v>
      </c>
      <c r="J346">
        <v>0</v>
      </c>
      <c r="K346" s="28">
        <f t="shared" si="42"/>
        <v>1</v>
      </c>
      <c r="L346" s="28" t="str">
        <f t="shared" si="43"/>
        <v/>
      </c>
      <c r="M346" s="28" t="s">
        <v>548</v>
      </c>
      <c r="N346" s="28" t="str">
        <f t="shared" si="44"/>
        <v/>
      </c>
      <c r="O346" s="28" t="str">
        <f>IF(N346=1,M346&amp;" ("&amp;E346&amp;")",M346)</f>
        <v>Jack Reacher: Never Go Back</v>
      </c>
      <c r="P346" s="36">
        <f>INDEX(cpi!$A$1:$M$105,MATCH('Inflation adjust calc'!$E346,cpi!$A:$A,0),MATCH('Inflation adjust calc'!$D346,cpi!$1:$1,0))</f>
        <v>0</v>
      </c>
      <c r="Q346" s="36">
        <f>cpi!$I$2</f>
        <v>240.85300000000001</v>
      </c>
      <c r="R346" s="36" t="e">
        <f t="shared" si="49"/>
        <v>#DIV/0!</v>
      </c>
      <c r="S346" s="28">
        <f t="shared" si="45"/>
        <v>1</v>
      </c>
      <c r="T346" s="37" t="e">
        <f t="shared" si="46"/>
        <v>#DIV/0!</v>
      </c>
      <c r="U346" s="37" t="e">
        <f t="shared" si="47"/>
        <v>#DIV/0!</v>
      </c>
      <c r="V346" s="37" t="e">
        <f t="shared" si="48"/>
        <v>#DIV/0!</v>
      </c>
    </row>
    <row r="347" spans="1:22">
      <c r="A347" s="23">
        <v>346</v>
      </c>
      <c r="B347" s="3" t="s">
        <v>549</v>
      </c>
      <c r="C347" s="28">
        <v>13</v>
      </c>
      <c r="D347" s="29">
        <v>3</v>
      </c>
      <c r="E347" s="28">
        <v>2015</v>
      </c>
      <c r="F347" s="31">
        <f>DATE(E347,D347,C347)</f>
        <v>42076</v>
      </c>
      <c r="G347" s="24" t="s">
        <v>550</v>
      </c>
      <c r="H347" s="2">
        <v>95000000</v>
      </c>
      <c r="I347" s="2">
        <v>201151353</v>
      </c>
      <c r="J347" s="2">
        <v>534551353</v>
      </c>
      <c r="K347" s="28" t="str">
        <f t="shared" si="42"/>
        <v/>
      </c>
      <c r="L347" s="28" t="str">
        <f t="shared" si="43"/>
        <v/>
      </c>
      <c r="M347" s="28" t="s">
        <v>550</v>
      </c>
      <c r="N347" s="28">
        <f t="shared" si="44"/>
        <v>1</v>
      </c>
      <c r="O347" s="28" t="str">
        <f>IF(N347=1,M347&amp;" ("&amp;E347&amp;")",M347)</f>
        <v>Cinderella (2015)</v>
      </c>
      <c r="P347" s="36">
        <f>INDEX(cpi!$A$1:$M$105,MATCH('Inflation adjust calc'!$E347,cpi!$A:$A,0),MATCH('Inflation adjust calc'!$D347,cpi!$1:$1,0))</f>
        <v>236.119</v>
      </c>
      <c r="Q347" s="36">
        <f>cpi!$I$2</f>
        <v>240.85300000000001</v>
      </c>
      <c r="R347" s="36">
        <f t="shared" si="49"/>
        <v>1.0200492124733715</v>
      </c>
      <c r="S347" s="28" t="str">
        <f t="shared" si="45"/>
        <v/>
      </c>
      <c r="T347" s="37">
        <f t="shared" si="46"/>
        <v>96904675.184970304</v>
      </c>
      <c r="U347" s="37">
        <f t="shared" si="47"/>
        <v>205184279.21560317</v>
      </c>
      <c r="V347" s="37">
        <f t="shared" si="48"/>
        <v>545268686.65422523</v>
      </c>
    </row>
    <row r="348" spans="1:22">
      <c r="A348" s="23">
        <v>347</v>
      </c>
      <c r="B348" s="3" t="s">
        <v>551</v>
      </c>
      <c r="C348" s="28">
        <v>13</v>
      </c>
      <c r="D348" s="29">
        <v>7</v>
      </c>
      <c r="E348" s="28">
        <v>2012</v>
      </c>
      <c r="F348" s="31">
        <f>DATE(E348,D348,C348)</f>
        <v>41103</v>
      </c>
      <c r="G348" s="24" t="s">
        <v>552</v>
      </c>
      <c r="H348" s="2">
        <v>95000000</v>
      </c>
      <c r="I348" s="2">
        <v>161321843</v>
      </c>
      <c r="J348" s="2">
        <v>879765137</v>
      </c>
      <c r="K348" s="28" t="str">
        <f t="shared" si="42"/>
        <v/>
      </c>
      <c r="L348" s="28" t="str">
        <f t="shared" si="43"/>
        <v/>
      </c>
      <c r="M348" s="28" t="s">
        <v>552</v>
      </c>
      <c r="N348" s="28" t="str">
        <f t="shared" si="44"/>
        <v/>
      </c>
      <c r="O348" s="28" t="str">
        <f>IF(N348=1,M348&amp;" ("&amp;E348&amp;")",M348)</f>
        <v>Ice Age: Continental Drift</v>
      </c>
      <c r="P348" s="36">
        <f>INDEX(cpi!$A$1:$M$105,MATCH('Inflation adjust calc'!$E348,cpi!$A:$A,0),MATCH('Inflation adjust calc'!$D348,cpi!$1:$1,0))</f>
        <v>229.10400000000001</v>
      </c>
      <c r="Q348" s="36">
        <f>cpi!$I$2</f>
        <v>240.85300000000001</v>
      </c>
      <c r="R348" s="36">
        <f t="shared" si="49"/>
        <v>1.0512823870382009</v>
      </c>
      <c r="S348" s="28" t="str">
        <f t="shared" si="45"/>
        <v/>
      </c>
      <c r="T348" s="37">
        <f t="shared" si="46"/>
        <v>99871826.768629089</v>
      </c>
      <c r="U348" s="37">
        <f t="shared" si="47"/>
        <v>169594812.19044188</v>
      </c>
      <c r="V348" s="37">
        <f t="shared" si="48"/>
        <v>924881593.25834978</v>
      </c>
    </row>
    <row r="349" spans="1:22">
      <c r="A349" s="23">
        <v>348</v>
      </c>
      <c r="B349" s="3" t="s">
        <v>553</v>
      </c>
      <c r="C349" s="28">
        <v>28</v>
      </c>
      <c r="D349" s="29">
        <v>12</v>
      </c>
      <c r="E349" s="28">
        <v>2001</v>
      </c>
      <c r="F349" s="31">
        <f>DATE(E349,D349,C349)</f>
        <v>37253</v>
      </c>
      <c r="G349" s="24" t="s">
        <v>554</v>
      </c>
      <c r="H349" s="2">
        <v>95000000</v>
      </c>
      <c r="I349" s="2">
        <v>108638745</v>
      </c>
      <c r="J349" s="2">
        <v>159691085</v>
      </c>
      <c r="K349" s="28" t="str">
        <f t="shared" si="42"/>
        <v/>
      </c>
      <c r="L349" s="28" t="str">
        <f t="shared" si="43"/>
        <v/>
      </c>
      <c r="M349" s="28" t="s">
        <v>554</v>
      </c>
      <c r="N349" s="28" t="str">
        <f t="shared" si="44"/>
        <v/>
      </c>
      <c r="O349" s="28" t="str">
        <f>IF(N349=1,M349&amp;" ("&amp;E349&amp;")",M349)</f>
        <v>Black Hawk Down</v>
      </c>
      <c r="P349" s="36">
        <f>INDEX(cpi!$A$1:$M$105,MATCH('Inflation adjust calc'!$E349,cpi!$A:$A,0),MATCH('Inflation adjust calc'!$D349,cpi!$1:$1,0))</f>
        <v>176.7</v>
      </c>
      <c r="Q349" s="36">
        <f>cpi!$I$2</f>
        <v>240.85300000000001</v>
      </c>
      <c r="R349" s="36">
        <f t="shared" si="49"/>
        <v>1.3630616864742502</v>
      </c>
      <c r="S349" s="28" t="str">
        <f t="shared" si="45"/>
        <v/>
      </c>
      <c r="T349" s="37">
        <f t="shared" si="46"/>
        <v>129490860.21505377</v>
      </c>
      <c r="U349" s="37">
        <f t="shared" si="47"/>
        <v>148081310.97614601</v>
      </c>
      <c r="V349" s="37">
        <f t="shared" si="48"/>
        <v>217668799.63500285</v>
      </c>
    </row>
    <row r="350" spans="1:22">
      <c r="A350" s="23">
        <v>349</v>
      </c>
      <c r="B350" s="3" t="s">
        <v>555</v>
      </c>
      <c r="C350" s="28">
        <v>27</v>
      </c>
      <c r="D350" s="29">
        <v>5</v>
      </c>
      <c r="E350" s="28">
        <v>2010</v>
      </c>
      <c r="F350" s="31">
        <f>DATE(E350,D350,C350)</f>
        <v>40325</v>
      </c>
      <c r="G350" s="24" t="s">
        <v>556</v>
      </c>
      <c r="H350" s="2">
        <v>95000000</v>
      </c>
      <c r="I350" s="2">
        <v>95347692</v>
      </c>
      <c r="J350" s="2">
        <v>294680778</v>
      </c>
      <c r="K350" s="28" t="str">
        <f t="shared" si="42"/>
        <v/>
      </c>
      <c r="L350" s="28" t="str">
        <f t="shared" si="43"/>
        <v/>
      </c>
      <c r="M350" s="28" t="s">
        <v>556</v>
      </c>
      <c r="N350" s="28" t="str">
        <f t="shared" si="44"/>
        <v/>
      </c>
      <c r="O350" s="28" t="str">
        <f>IF(N350=1,M350&amp;" ("&amp;E350&amp;")",M350)</f>
        <v>Sex and the City 2</v>
      </c>
      <c r="P350" s="36">
        <f>INDEX(cpi!$A$1:$M$105,MATCH('Inflation adjust calc'!$E350,cpi!$A:$A,0),MATCH('Inflation adjust calc'!$D350,cpi!$1:$1,0))</f>
        <v>218.178</v>
      </c>
      <c r="Q350" s="36">
        <f>cpi!$I$2</f>
        <v>240.85300000000001</v>
      </c>
      <c r="R350" s="36">
        <f t="shared" si="49"/>
        <v>1.1039289020891199</v>
      </c>
      <c r="S350" s="28" t="str">
        <f t="shared" si="45"/>
        <v/>
      </c>
      <c r="T350" s="37">
        <f t="shared" si="46"/>
        <v>104873245.69846639</v>
      </c>
      <c r="U350" s="37">
        <f t="shared" si="47"/>
        <v>105257072.94629155</v>
      </c>
      <c r="V350" s="37">
        <f t="shared" si="48"/>
        <v>325306627.72430766</v>
      </c>
    </row>
    <row r="351" spans="1:22">
      <c r="A351" s="23">
        <v>350</v>
      </c>
      <c r="B351" s="3">
        <v>40514</v>
      </c>
      <c r="C351" s="28">
        <v>12</v>
      </c>
      <c r="D351" s="29">
        <v>2</v>
      </c>
      <c r="E351" s="28">
        <v>2010</v>
      </c>
      <c r="F351" s="31">
        <f>DATE(E351,D351,C351)</f>
        <v>40221</v>
      </c>
      <c r="G351" s="24" t="s">
        <v>557</v>
      </c>
      <c r="H351" s="2">
        <v>95000000</v>
      </c>
      <c r="I351" s="2">
        <v>88768303</v>
      </c>
      <c r="J351" s="2">
        <v>223050874</v>
      </c>
      <c r="K351" s="28" t="str">
        <f t="shared" si="42"/>
        <v/>
      </c>
      <c r="L351" s="28" t="str">
        <f t="shared" si="43"/>
        <v/>
      </c>
      <c r="M351" s="28" t="s">
        <v>557</v>
      </c>
      <c r="N351" s="28" t="str">
        <f t="shared" si="44"/>
        <v/>
      </c>
      <c r="O351" s="28" t="str">
        <f>IF(N351=1,M351&amp;" ("&amp;E351&amp;")",M351)</f>
        <v>Percy Jackson &amp; the Olympians: The Lightning Thief</v>
      </c>
      <c r="P351" s="36">
        <f>INDEX(cpi!$A$1:$M$105,MATCH('Inflation adjust calc'!$E351,cpi!$A:$A,0),MATCH('Inflation adjust calc'!$D351,cpi!$1:$1,0))</f>
        <v>216.74100000000001</v>
      </c>
      <c r="Q351" s="36">
        <f>cpi!$I$2</f>
        <v>240.85300000000001</v>
      </c>
      <c r="R351" s="36">
        <f t="shared" si="49"/>
        <v>1.1112479872289969</v>
      </c>
      <c r="S351" s="28" t="str">
        <f t="shared" si="45"/>
        <v/>
      </c>
      <c r="T351" s="37">
        <f t="shared" si="46"/>
        <v>105568558.7867547</v>
      </c>
      <c r="U351" s="37">
        <f t="shared" si="47"/>
        <v>98643598.038483724</v>
      </c>
      <c r="V351" s="37">
        <f t="shared" si="48"/>
        <v>247864834.7821686</v>
      </c>
    </row>
    <row r="352" spans="1:22">
      <c r="A352" s="23">
        <v>351</v>
      </c>
      <c r="B352" s="3">
        <v>41190</v>
      </c>
      <c r="C352" s="28">
        <v>10</v>
      </c>
      <c r="D352" s="29">
        <v>8</v>
      </c>
      <c r="E352" s="28">
        <v>2012</v>
      </c>
      <c r="F352" s="31">
        <f>DATE(E352,D352,C352)</f>
        <v>41131</v>
      </c>
      <c r="G352" s="24" t="s">
        <v>558</v>
      </c>
      <c r="H352" s="2">
        <v>95000000</v>
      </c>
      <c r="I352" s="2">
        <v>86907746</v>
      </c>
      <c r="J352" s="2">
        <v>104907746</v>
      </c>
      <c r="K352" s="28" t="str">
        <f t="shared" si="42"/>
        <v/>
      </c>
      <c r="L352" s="28" t="str">
        <f t="shared" si="43"/>
        <v/>
      </c>
      <c r="M352" s="28" t="s">
        <v>558</v>
      </c>
      <c r="N352" s="28" t="str">
        <f t="shared" si="44"/>
        <v/>
      </c>
      <c r="O352" s="28" t="str">
        <f>IF(N352=1,M352&amp;" ("&amp;E352&amp;")",M352)</f>
        <v>The Campaign</v>
      </c>
      <c r="P352" s="36">
        <f>INDEX(cpi!$A$1:$M$105,MATCH('Inflation adjust calc'!$E352,cpi!$A:$A,0),MATCH('Inflation adjust calc'!$D352,cpi!$1:$1,0))</f>
        <v>230.37899999999999</v>
      </c>
      <c r="Q352" s="36">
        <f>cpi!$I$2</f>
        <v>240.85300000000001</v>
      </c>
      <c r="R352" s="36">
        <f t="shared" si="49"/>
        <v>1.0454642133180543</v>
      </c>
      <c r="S352" s="28" t="str">
        <f t="shared" si="45"/>
        <v/>
      </c>
      <c r="T352" s="37">
        <f t="shared" si="46"/>
        <v>99319100.265215158</v>
      </c>
      <c r="U352" s="37">
        <f t="shared" si="47"/>
        <v>90858938.303135276</v>
      </c>
      <c r="V352" s="37">
        <f t="shared" si="48"/>
        <v>109677294.14286025</v>
      </c>
    </row>
    <row r="353" spans="1:22">
      <c r="A353" s="23">
        <v>352</v>
      </c>
      <c r="B353" s="3">
        <v>40523</v>
      </c>
      <c r="C353" s="28">
        <v>12</v>
      </c>
      <c r="D353" s="29">
        <v>11</v>
      </c>
      <c r="E353" s="28">
        <v>2010</v>
      </c>
      <c r="F353" s="31">
        <f>DATE(E353,D353,C353)</f>
        <v>40494</v>
      </c>
      <c r="G353" s="24" t="s">
        <v>559</v>
      </c>
      <c r="H353" s="2">
        <v>95000000</v>
      </c>
      <c r="I353" s="2">
        <v>81562942</v>
      </c>
      <c r="J353" s="2">
        <v>169511609</v>
      </c>
      <c r="K353" s="28" t="str">
        <f t="shared" si="42"/>
        <v/>
      </c>
      <c r="L353" s="28" t="str">
        <f t="shared" si="43"/>
        <v/>
      </c>
      <c r="M353" s="28" t="s">
        <v>559</v>
      </c>
      <c r="N353" s="28" t="str">
        <f t="shared" si="44"/>
        <v/>
      </c>
      <c r="O353" s="28" t="str">
        <f>IF(N353=1,M353&amp;" ("&amp;E353&amp;")",M353)</f>
        <v>Unstoppable</v>
      </c>
      <c r="P353" s="36">
        <f>INDEX(cpi!$A$1:$M$105,MATCH('Inflation adjust calc'!$E353,cpi!$A:$A,0),MATCH('Inflation adjust calc'!$D353,cpi!$1:$1,0))</f>
        <v>218.803</v>
      </c>
      <c r="Q353" s="36">
        <f>cpi!$I$2</f>
        <v>240.85300000000001</v>
      </c>
      <c r="R353" s="36">
        <f t="shared" si="49"/>
        <v>1.1007755835157653</v>
      </c>
      <c r="S353" s="28" t="str">
        <f t="shared" si="45"/>
        <v/>
      </c>
      <c r="T353" s="37">
        <f t="shared" si="46"/>
        <v>104573680.43399771</v>
      </c>
      <c r="U353" s="37">
        <f t="shared" si="47"/>
        <v>89782495.073312521</v>
      </c>
      <c r="V353" s="37">
        <f t="shared" si="48"/>
        <v>186594240.30967125</v>
      </c>
    </row>
    <row r="354" spans="1:22">
      <c r="A354" s="23">
        <v>353</v>
      </c>
      <c r="B354" s="3">
        <v>35678</v>
      </c>
      <c r="C354" s="28">
        <v>9</v>
      </c>
      <c r="D354" s="29">
        <v>5</v>
      </c>
      <c r="E354" s="28">
        <v>1997</v>
      </c>
      <c r="F354" s="31">
        <f>DATE(E354,D354,C354)</f>
        <v>35559</v>
      </c>
      <c r="G354" s="24" t="s">
        <v>560</v>
      </c>
      <c r="H354" s="2">
        <v>95000000</v>
      </c>
      <c r="I354" s="2">
        <v>63570862</v>
      </c>
      <c r="J354" s="2">
        <v>263900000</v>
      </c>
      <c r="K354" s="28" t="str">
        <f t="shared" si="42"/>
        <v/>
      </c>
      <c r="L354" s="28" t="str">
        <f t="shared" si="43"/>
        <v/>
      </c>
      <c r="M354" s="28" t="s">
        <v>560</v>
      </c>
      <c r="N354" s="28" t="str">
        <f t="shared" si="44"/>
        <v/>
      </c>
      <c r="O354" s="28" t="str">
        <f>IF(N354=1,M354&amp;" ("&amp;E354&amp;")",M354)</f>
        <v>The Fifth Element</v>
      </c>
      <c r="P354" s="36">
        <f>INDEX(cpi!$A$1:$M$105,MATCH('Inflation adjust calc'!$E354,cpi!$A:$A,0),MATCH('Inflation adjust calc'!$D354,cpi!$1:$1,0))</f>
        <v>160.1</v>
      </c>
      <c r="Q354" s="36">
        <f>cpi!$I$2</f>
        <v>240.85300000000001</v>
      </c>
      <c r="R354" s="36">
        <f t="shared" si="49"/>
        <v>1.5043910056214866</v>
      </c>
      <c r="S354" s="28" t="str">
        <f t="shared" si="45"/>
        <v/>
      </c>
      <c r="T354" s="37">
        <f t="shared" si="46"/>
        <v>142917145.53404123</v>
      </c>
      <c r="U354" s="37">
        <f t="shared" si="47"/>
        <v>95635433.012404755</v>
      </c>
      <c r="V354" s="37">
        <f t="shared" si="48"/>
        <v>397008786.38351035</v>
      </c>
    </row>
    <row r="355" spans="1:22">
      <c r="A355" s="23">
        <v>354</v>
      </c>
      <c r="B355" s="3" t="s">
        <v>561</v>
      </c>
      <c r="C355" s="28">
        <v>31</v>
      </c>
      <c r="D355" s="29">
        <v>3</v>
      </c>
      <c r="E355" s="28">
        <v>2000</v>
      </c>
      <c r="F355" s="31">
        <f>DATE(E355,D355,C355)</f>
        <v>36616</v>
      </c>
      <c r="G355" s="24" t="s">
        <v>562</v>
      </c>
      <c r="H355" s="2">
        <v>95000000</v>
      </c>
      <c r="I355" s="2">
        <v>50802661</v>
      </c>
      <c r="J355" s="2">
        <v>65700000</v>
      </c>
      <c r="K355" s="28" t="str">
        <f t="shared" si="42"/>
        <v/>
      </c>
      <c r="L355" s="28" t="str">
        <f t="shared" si="43"/>
        <v/>
      </c>
      <c r="M355" s="28" t="s">
        <v>562</v>
      </c>
      <c r="N355" s="28" t="str">
        <f t="shared" si="44"/>
        <v/>
      </c>
      <c r="O355" s="28" t="str">
        <f>IF(N355=1,M355&amp;" ("&amp;E355&amp;")",M355)</f>
        <v>The Road to El Dorado</v>
      </c>
      <c r="P355" s="36">
        <f>INDEX(cpi!$A$1:$M$105,MATCH('Inflation adjust calc'!$E355,cpi!$A:$A,0),MATCH('Inflation adjust calc'!$D355,cpi!$1:$1,0))</f>
        <v>171.2</v>
      </c>
      <c r="Q355" s="36">
        <f>cpi!$I$2</f>
        <v>240.85300000000001</v>
      </c>
      <c r="R355" s="36">
        <f t="shared" si="49"/>
        <v>1.4068516355140188</v>
      </c>
      <c r="S355" s="28" t="str">
        <f t="shared" si="45"/>
        <v/>
      </c>
      <c r="T355" s="37">
        <f t="shared" si="46"/>
        <v>133650905.37383179</v>
      </c>
      <c r="U355" s="37">
        <f t="shared" si="47"/>
        <v>71471806.716314256</v>
      </c>
      <c r="V355" s="37">
        <f t="shared" si="48"/>
        <v>92430152.453271031</v>
      </c>
    </row>
    <row r="356" spans="1:22">
      <c r="A356" s="23">
        <v>355</v>
      </c>
      <c r="B356" s="3">
        <v>40129</v>
      </c>
      <c r="C356" s="28">
        <v>11</v>
      </c>
      <c r="D356" s="29">
        <v>12</v>
      </c>
      <c r="E356" s="28">
        <v>2009</v>
      </c>
      <c r="F356" s="31">
        <f>DATE(E356,D356,C356)</f>
        <v>40158</v>
      </c>
      <c r="G356" s="24" t="s">
        <v>563</v>
      </c>
      <c r="H356" s="2">
        <v>95000000</v>
      </c>
      <c r="I356" s="2">
        <v>44114232</v>
      </c>
      <c r="J356" s="2">
        <v>94894448</v>
      </c>
      <c r="K356" s="28" t="str">
        <f t="shared" si="42"/>
        <v/>
      </c>
      <c r="L356" s="28" t="str">
        <f t="shared" si="43"/>
        <v/>
      </c>
      <c r="M356" s="28" t="s">
        <v>563</v>
      </c>
      <c r="N356" s="28" t="str">
        <f t="shared" si="44"/>
        <v/>
      </c>
      <c r="O356" s="28" t="str">
        <f>IF(N356=1,M356&amp;" ("&amp;E356&amp;")",M356)</f>
        <v>The Lovely Bones</v>
      </c>
      <c r="P356" s="36">
        <f>INDEX(cpi!$A$1:$M$105,MATCH('Inflation adjust calc'!$E356,cpi!$A:$A,0),MATCH('Inflation adjust calc'!$D356,cpi!$1:$1,0))</f>
        <v>215.94900000000001</v>
      </c>
      <c r="Q356" s="36">
        <f>cpi!$I$2</f>
        <v>240.85300000000001</v>
      </c>
      <c r="R356" s="36">
        <f t="shared" si="49"/>
        <v>1.1153235254620304</v>
      </c>
      <c r="S356" s="28" t="str">
        <f t="shared" si="45"/>
        <v/>
      </c>
      <c r="T356" s="37">
        <f t="shared" si="46"/>
        <v>105955734.91889289</v>
      </c>
      <c r="U356" s="37">
        <f t="shared" si="47"/>
        <v>49201640.757289916</v>
      </c>
      <c r="V356" s="37">
        <f t="shared" si="48"/>
        <v>105838010.29013331</v>
      </c>
    </row>
    <row r="357" spans="1:22">
      <c r="A357" s="23">
        <v>356</v>
      </c>
      <c r="B357" s="3" t="s">
        <v>564</v>
      </c>
      <c r="C357" s="28">
        <v>19</v>
      </c>
      <c r="D357" s="29">
        <v>8</v>
      </c>
      <c r="E357" s="28">
        <v>2016</v>
      </c>
      <c r="F357" s="31">
        <f>DATE(E357,D357,C357)</f>
        <v>42601</v>
      </c>
      <c r="G357" s="24" t="s">
        <v>565</v>
      </c>
      <c r="H357" s="2">
        <v>95000000</v>
      </c>
      <c r="I357" s="2">
        <v>26410477</v>
      </c>
      <c r="J357" s="2">
        <v>89310477</v>
      </c>
      <c r="K357" s="28" t="str">
        <f t="shared" si="42"/>
        <v/>
      </c>
      <c r="L357" s="28" t="str">
        <f t="shared" si="43"/>
        <v/>
      </c>
      <c r="M357" s="28" t="s">
        <v>565</v>
      </c>
      <c r="N357" s="28">
        <f t="shared" si="44"/>
        <v>1</v>
      </c>
      <c r="O357" s="28" t="str">
        <f>IF(N357=1,M357&amp;" ("&amp;E357&amp;")",M357)</f>
        <v>Ben-Hur (2016)</v>
      </c>
      <c r="P357" s="36">
        <f>INDEX(cpi!$A$1:$M$105,MATCH('Inflation adjust calc'!$E357,cpi!$A:$A,0),MATCH('Inflation adjust calc'!$D357,cpi!$1:$1,0))</f>
        <v>240.85300000000001</v>
      </c>
      <c r="Q357" s="36">
        <f>cpi!$I$2</f>
        <v>240.85300000000001</v>
      </c>
      <c r="R357" s="36">
        <f t="shared" si="49"/>
        <v>1</v>
      </c>
      <c r="S357" s="28" t="str">
        <f t="shared" si="45"/>
        <v/>
      </c>
      <c r="T357" s="37">
        <f t="shared" si="46"/>
        <v>95000000</v>
      </c>
      <c r="U357" s="37">
        <f t="shared" si="47"/>
        <v>26410477</v>
      </c>
      <c r="V357" s="37">
        <f t="shared" si="48"/>
        <v>89310477</v>
      </c>
    </row>
    <row r="358" spans="1:22">
      <c r="A358" s="23">
        <v>357</v>
      </c>
      <c r="B358" s="3">
        <v>42157</v>
      </c>
      <c r="C358" s="28">
        <v>6</v>
      </c>
      <c r="D358" s="29">
        <v>2</v>
      </c>
      <c r="E358" s="28">
        <v>2015</v>
      </c>
      <c r="F358" s="31">
        <f>DATE(E358,D358,C358)</f>
        <v>42041</v>
      </c>
      <c r="G358" s="24" t="s">
        <v>566</v>
      </c>
      <c r="H358" s="2">
        <v>95000000</v>
      </c>
      <c r="I358" s="2">
        <v>17223265</v>
      </c>
      <c r="J358" s="2">
        <v>110623265</v>
      </c>
      <c r="K358" s="28" t="str">
        <f t="shared" si="42"/>
        <v/>
      </c>
      <c r="L358" s="28" t="str">
        <f t="shared" si="43"/>
        <v/>
      </c>
      <c r="M358" s="28" t="s">
        <v>566</v>
      </c>
      <c r="N358" s="28" t="str">
        <f t="shared" si="44"/>
        <v/>
      </c>
      <c r="O358" s="28" t="str">
        <f>IF(N358=1,M358&amp;" ("&amp;E358&amp;")",M358)</f>
        <v>Seventh Son</v>
      </c>
      <c r="P358" s="36">
        <f>INDEX(cpi!$A$1:$M$105,MATCH('Inflation adjust calc'!$E358,cpi!$A:$A,0),MATCH('Inflation adjust calc'!$D358,cpi!$1:$1,0))</f>
        <v>234.72200000000001</v>
      </c>
      <c r="Q358" s="36">
        <f>cpi!$I$2</f>
        <v>240.85300000000001</v>
      </c>
      <c r="R358" s="36">
        <f t="shared" si="49"/>
        <v>1.0261202614156322</v>
      </c>
      <c r="S358" s="28" t="str">
        <f t="shared" si="45"/>
        <v/>
      </c>
      <c r="T358" s="37">
        <f t="shared" si="46"/>
        <v>97481424.834485054</v>
      </c>
      <c r="U358" s="37">
        <f t="shared" si="47"/>
        <v>17673141.184230708</v>
      </c>
      <c r="V358" s="37">
        <f t="shared" si="48"/>
        <v>113512773.60045075</v>
      </c>
    </row>
    <row r="359" spans="1:22">
      <c r="A359" s="23">
        <v>358</v>
      </c>
      <c r="B359" s="3" t="s">
        <v>567</v>
      </c>
      <c r="C359" s="28">
        <v>30</v>
      </c>
      <c r="D359" s="29">
        <v>5</v>
      </c>
      <c r="E359" s="28">
        <v>2003</v>
      </c>
      <c r="F359" s="31">
        <f>DATE(E359,D359,C359)</f>
        <v>37771</v>
      </c>
      <c r="G359" s="24" t="s">
        <v>568</v>
      </c>
      <c r="H359" s="2">
        <v>94000000</v>
      </c>
      <c r="I359" s="2">
        <v>380529370</v>
      </c>
      <c r="J359" s="2">
        <v>936429370</v>
      </c>
      <c r="K359" s="28" t="str">
        <f t="shared" si="42"/>
        <v/>
      </c>
      <c r="L359" s="28" t="str">
        <f t="shared" si="43"/>
        <v/>
      </c>
      <c r="M359" s="28" t="s">
        <v>568</v>
      </c>
      <c r="N359" s="28" t="str">
        <f t="shared" si="44"/>
        <v/>
      </c>
      <c r="O359" s="28" t="str">
        <f>IF(N359=1,M359&amp;" ("&amp;E359&amp;")",M359)</f>
        <v>Finding Nemo</v>
      </c>
      <c r="P359" s="36">
        <f>INDEX(cpi!$A$1:$M$105,MATCH('Inflation adjust calc'!$E359,cpi!$A:$A,0),MATCH('Inflation adjust calc'!$D359,cpi!$1:$1,0))</f>
        <v>183.5</v>
      </c>
      <c r="Q359" s="36">
        <f>cpi!$I$2</f>
        <v>240.85300000000001</v>
      </c>
      <c r="R359" s="36">
        <f t="shared" si="49"/>
        <v>1.312550408719346</v>
      </c>
      <c r="S359" s="28" t="str">
        <f t="shared" si="45"/>
        <v/>
      </c>
      <c r="T359" s="37">
        <f t="shared" si="46"/>
        <v>123379738.41961853</v>
      </c>
      <c r="U359" s="37">
        <f t="shared" si="47"/>
        <v>499463980.12321526</v>
      </c>
      <c r="V359" s="37">
        <f t="shared" si="48"/>
        <v>1229110752.3302996</v>
      </c>
    </row>
    <row r="360" spans="1:22">
      <c r="A360" s="23">
        <v>359</v>
      </c>
      <c r="B360" s="3" t="s">
        <v>569</v>
      </c>
      <c r="C360" s="28">
        <v>17</v>
      </c>
      <c r="D360" s="29">
        <v>12</v>
      </c>
      <c r="E360" s="28">
        <v>2003</v>
      </c>
      <c r="F360" s="31">
        <f>DATE(E360,D360,C360)</f>
        <v>37972</v>
      </c>
      <c r="G360" s="24" t="s">
        <v>570</v>
      </c>
      <c r="H360" s="2">
        <v>94000000</v>
      </c>
      <c r="I360" s="2">
        <v>377845905</v>
      </c>
      <c r="J360" s="2">
        <v>1141408667</v>
      </c>
      <c r="K360" s="28" t="str">
        <f t="shared" si="42"/>
        <v/>
      </c>
      <c r="L360" s="28" t="str">
        <f t="shared" si="43"/>
        <v/>
      </c>
      <c r="M360" s="28" t="s">
        <v>570</v>
      </c>
      <c r="N360" s="28" t="str">
        <f t="shared" si="44"/>
        <v/>
      </c>
      <c r="O360" s="28" t="str">
        <f>IF(N360=1,M360&amp;" ("&amp;E360&amp;")",M360)</f>
        <v>The Lord of the Rings: The Return of the King</v>
      </c>
      <c r="P360" s="36">
        <f>INDEX(cpi!$A$1:$M$105,MATCH('Inflation adjust calc'!$E360,cpi!$A:$A,0),MATCH('Inflation adjust calc'!$D360,cpi!$1:$1,0))</f>
        <v>184.3</v>
      </c>
      <c r="Q360" s="36">
        <f>cpi!$I$2</f>
        <v>240.85300000000001</v>
      </c>
      <c r="R360" s="36">
        <f t="shared" si="49"/>
        <v>1.3068529571351057</v>
      </c>
      <c r="S360" s="28" t="str">
        <f t="shared" si="45"/>
        <v/>
      </c>
      <c r="T360" s="37">
        <f t="shared" si="46"/>
        <v>122844177.97069994</v>
      </c>
      <c r="U360" s="37">
        <f t="shared" si="47"/>
        <v>493789038.29064023</v>
      </c>
      <c r="V360" s="37">
        <f t="shared" si="48"/>
        <v>1491653291.7685893</v>
      </c>
    </row>
    <row r="361" spans="1:22">
      <c r="A361" s="23">
        <v>360</v>
      </c>
      <c r="B361" s="3" t="s">
        <v>571</v>
      </c>
      <c r="C361" s="28">
        <v>18</v>
      </c>
      <c r="D361" s="29">
        <v>12</v>
      </c>
      <c r="E361" s="28">
        <v>2002</v>
      </c>
      <c r="F361" s="31">
        <f>DATE(E361,D361,C361)</f>
        <v>37608</v>
      </c>
      <c r="G361" s="24" t="s">
        <v>572</v>
      </c>
      <c r="H361" s="2">
        <v>94000000</v>
      </c>
      <c r="I361" s="2">
        <v>342548984</v>
      </c>
      <c r="J361" s="2">
        <v>934703179</v>
      </c>
      <c r="K361" s="28" t="str">
        <f t="shared" si="42"/>
        <v/>
      </c>
      <c r="L361" s="28" t="str">
        <f t="shared" si="43"/>
        <v/>
      </c>
      <c r="M361" s="28" t="s">
        <v>572</v>
      </c>
      <c r="N361" s="28" t="str">
        <f t="shared" si="44"/>
        <v/>
      </c>
      <c r="O361" s="28" t="str">
        <f>IF(N361=1,M361&amp;" ("&amp;E361&amp;")",M361)</f>
        <v>The Lord of the Rings: The Two Towers</v>
      </c>
      <c r="P361" s="36">
        <f>INDEX(cpi!$A$1:$M$105,MATCH('Inflation adjust calc'!$E361,cpi!$A:$A,0),MATCH('Inflation adjust calc'!$D361,cpi!$1:$1,0))</f>
        <v>180.9</v>
      </c>
      <c r="Q361" s="36">
        <f>cpi!$I$2</f>
        <v>240.85300000000001</v>
      </c>
      <c r="R361" s="36">
        <f t="shared" si="49"/>
        <v>1.3314151464897734</v>
      </c>
      <c r="S361" s="28" t="str">
        <f t="shared" si="45"/>
        <v/>
      </c>
      <c r="T361" s="37">
        <f t="shared" si="46"/>
        <v>125153023.77003871</v>
      </c>
      <c r="U361" s="37">
        <f t="shared" si="47"/>
        <v>456074905.71228307</v>
      </c>
      <c r="V361" s="37">
        <f t="shared" si="48"/>
        <v>1244477969.9927418</v>
      </c>
    </row>
    <row r="362" spans="1:22">
      <c r="A362" s="23">
        <v>361</v>
      </c>
      <c r="B362" s="3" t="s">
        <v>573</v>
      </c>
      <c r="C362" s="28">
        <v>15</v>
      </c>
      <c r="D362" s="29">
        <v>6</v>
      </c>
      <c r="E362" s="28">
        <v>2001</v>
      </c>
      <c r="F362" s="31">
        <f>DATE(E362,D362,C362)</f>
        <v>37057</v>
      </c>
      <c r="G362" s="24" t="s">
        <v>574</v>
      </c>
      <c r="H362" s="2">
        <v>94000000</v>
      </c>
      <c r="I362" s="2">
        <v>131144183</v>
      </c>
      <c r="J362" s="2">
        <v>273330185</v>
      </c>
      <c r="K362" s="28" t="str">
        <f t="shared" si="42"/>
        <v/>
      </c>
      <c r="L362" s="28" t="str">
        <f t="shared" si="43"/>
        <v/>
      </c>
      <c r="M362" s="28" t="s">
        <v>574</v>
      </c>
      <c r="N362" s="28" t="str">
        <f t="shared" si="44"/>
        <v/>
      </c>
      <c r="O362" s="28" t="str">
        <f>IF(N362=1,M362&amp;" ("&amp;E362&amp;")",M362)</f>
        <v>Lara Croft: Tomb Raider</v>
      </c>
      <c r="P362" s="36">
        <f>INDEX(cpi!$A$1:$M$105,MATCH('Inflation adjust calc'!$E362,cpi!$A:$A,0),MATCH('Inflation adjust calc'!$D362,cpi!$1:$1,0))</f>
        <v>178</v>
      </c>
      <c r="Q362" s="36">
        <f>cpi!$I$2</f>
        <v>240.85300000000001</v>
      </c>
      <c r="R362" s="36">
        <f t="shared" si="49"/>
        <v>1.3531067415730338</v>
      </c>
      <c r="S362" s="28" t="str">
        <f t="shared" si="45"/>
        <v/>
      </c>
      <c r="T362" s="37">
        <f t="shared" si="46"/>
        <v>127192033.70786518</v>
      </c>
      <c r="U362" s="37">
        <f t="shared" si="47"/>
        <v>177452078.13538766</v>
      </c>
      <c r="V362" s="37">
        <f t="shared" si="48"/>
        <v>369844915.99890453</v>
      </c>
    </row>
    <row r="363" spans="1:22">
      <c r="A363" s="23">
        <v>362</v>
      </c>
      <c r="B363" s="3" t="s">
        <v>1784</v>
      </c>
      <c r="C363" s="28">
        <v>13</v>
      </c>
      <c r="D363" s="29">
        <v>2</v>
      </c>
      <c r="E363" s="28">
        <v>2015</v>
      </c>
      <c r="F363" s="31">
        <f>DATE(E363,D363,C363)</f>
        <v>42048</v>
      </c>
      <c r="G363" s="24" t="s">
        <v>6809</v>
      </c>
      <c r="H363" s="2">
        <v>94000000</v>
      </c>
      <c r="I363" s="2">
        <v>128261724</v>
      </c>
      <c r="J363" s="2">
        <v>404561724</v>
      </c>
      <c r="K363" s="28" t="str">
        <f t="shared" si="42"/>
        <v/>
      </c>
      <c r="L363" s="28" t="str">
        <f t="shared" si="43"/>
        <v/>
      </c>
      <c r="M363" s="28" t="s">
        <v>6809</v>
      </c>
      <c r="N363" s="28" t="str">
        <f t="shared" si="44"/>
        <v/>
      </c>
      <c r="O363" s="28" t="str">
        <f>IF(N363=1,M363&amp;" ("&amp;E363&amp;")",M363)</f>
        <v>Kingsman: The Secret Service</v>
      </c>
      <c r="P363" s="36">
        <f>INDEX(cpi!$A$1:$M$105,MATCH('Inflation adjust calc'!$E363,cpi!$A:$A,0),MATCH('Inflation adjust calc'!$D363,cpi!$1:$1,0))</f>
        <v>234.72200000000001</v>
      </c>
      <c r="Q363" s="36">
        <f>cpi!$I$2</f>
        <v>240.85300000000001</v>
      </c>
      <c r="R363" s="36">
        <f t="shared" si="49"/>
        <v>1.0261202614156322</v>
      </c>
      <c r="S363" s="28" t="str">
        <f t="shared" si="45"/>
        <v/>
      </c>
      <c r="T363" s="37">
        <f t="shared" si="46"/>
        <v>96455304.573069423</v>
      </c>
      <c r="U363" s="37">
        <f t="shared" si="47"/>
        <v>131611953.76049966</v>
      </c>
      <c r="V363" s="37">
        <f t="shared" si="48"/>
        <v>415128981.98963881</v>
      </c>
    </row>
    <row r="364" spans="1:22">
      <c r="A364" s="23">
        <v>363</v>
      </c>
      <c r="B364" s="3" t="s">
        <v>575</v>
      </c>
      <c r="C364" s="28">
        <v>18</v>
      </c>
      <c r="D364" s="29">
        <v>7</v>
      </c>
      <c r="E364" s="28">
        <v>2001</v>
      </c>
      <c r="F364" s="31">
        <f>DATE(E364,D364,C364)</f>
        <v>37090</v>
      </c>
      <c r="G364" s="24" t="s">
        <v>576</v>
      </c>
      <c r="H364" s="2">
        <v>93000000</v>
      </c>
      <c r="I364" s="2">
        <v>181166115</v>
      </c>
      <c r="J364" s="2">
        <v>365900000</v>
      </c>
      <c r="K364" s="28" t="str">
        <f t="shared" si="42"/>
        <v/>
      </c>
      <c r="L364" s="28" t="str">
        <f t="shared" si="43"/>
        <v/>
      </c>
      <c r="M364" s="28" t="s">
        <v>576</v>
      </c>
      <c r="N364" s="28" t="str">
        <f t="shared" si="44"/>
        <v/>
      </c>
      <c r="O364" s="28" t="str">
        <f>IF(N364=1,M364&amp;" ("&amp;E364&amp;")",M364)</f>
        <v>Jurassic Park III</v>
      </c>
      <c r="P364" s="36">
        <f>INDEX(cpi!$A$1:$M$105,MATCH('Inflation adjust calc'!$E364,cpi!$A:$A,0),MATCH('Inflation adjust calc'!$D364,cpi!$1:$1,0))</f>
        <v>177.5</v>
      </c>
      <c r="Q364" s="36">
        <f>cpi!$I$2</f>
        <v>240.85300000000001</v>
      </c>
      <c r="R364" s="36">
        <f t="shared" si="49"/>
        <v>1.3569183098591551</v>
      </c>
      <c r="S364" s="28" t="str">
        <f t="shared" si="45"/>
        <v/>
      </c>
      <c r="T364" s="37">
        <f t="shared" si="46"/>
        <v>126193402.81690142</v>
      </c>
      <c r="U364" s="37">
        <f t="shared" si="47"/>
        <v>245827618.56954932</v>
      </c>
      <c r="V364" s="37">
        <f t="shared" si="48"/>
        <v>496496409.57746482</v>
      </c>
    </row>
    <row r="365" spans="1:22">
      <c r="A365" s="23">
        <v>364</v>
      </c>
      <c r="B365" s="3">
        <v>40671</v>
      </c>
      <c r="C365" s="28">
        <v>5</v>
      </c>
      <c r="D365" s="29">
        <v>8</v>
      </c>
      <c r="E365" s="28">
        <v>2011</v>
      </c>
      <c r="F365" s="31">
        <f>DATE(E365,D365,C365)</f>
        <v>40760</v>
      </c>
      <c r="G365" s="24" t="s">
        <v>577</v>
      </c>
      <c r="H365" s="2">
        <v>93000000</v>
      </c>
      <c r="I365" s="2">
        <v>176760185</v>
      </c>
      <c r="J365" s="2">
        <v>482860185</v>
      </c>
      <c r="K365" s="28" t="str">
        <f t="shared" si="42"/>
        <v/>
      </c>
      <c r="L365" s="28" t="str">
        <f t="shared" si="43"/>
        <v/>
      </c>
      <c r="M365" s="28" t="s">
        <v>577</v>
      </c>
      <c r="N365" s="28" t="str">
        <f t="shared" si="44"/>
        <v/>
      </c>
      <c r="O365" s="28" t="str">
        <f>IF(N365=1,M365&amp;" ("&amp;E365&amp;")",M365)</f>
        <v>Rise of the Planet of the Apes</v>
      </c>
      <c r="P365" s="36">
        <f>INDEX(cpi!$A$1:$M$105,MATCH('Inflation adjust calc'!$E365,cpi!$A:$A,0),MATCH('Inflation adjust calc'!$D365,cpi!$1:$1,0))</f>
        <v>226.54499999999999</v>
      </c>
      <c r="Q365" s="36">
        <f>cpi!$I$2</f>
        <v>240.85300000000001</v>
      </c>
      <c r="R365" s="36">
        <f t="shared" si="49"/>
        <v>1.0631574300911519</v>
      </c>
      <c r="S365" s="28" t="str">
        <f t="shared" si="45"/>
        <v/>
      </c>
      <c r="T365" s="37">
        <f t="shared" si="46"/>
        <v>98873640.998477131</v>
      </c>
      <c r="U365" s="37">
        <f t="shared" si="47"/>
        <v>187923904.02703658</v>
      </c>
      <c r="V365" s="37">
        <f t="shared" si="48"/>
        <v>513356393.37793821</v>
      </c>
    </row>
    <row r="366" spans="1:22">
      <c r="A366" s="23">
        <v>365</v>
      </c>
      <c r="B366" s="3" t="s">
        <v>578</v>
      </c>
      <c r="C366" s="28">
        <v>14</v>
      </c>
      <c r="D366" s="29">
        <v>2</v>
      </c>
      <c r="E366" s="28">
        <v>2008</v>
      </c>
      <c r="F366" s="31">
        <f>DATE(E366,D366,C366)</f>
        <v>39492</v>
      </c>
      <c r="G366" s="24" t="s">
        <v>579</v>
      </c>
      <c r="H366" s="2">
        <v>92500000</v>
      </c>
      <c r="I366" s="2">
        <v>71195053</v>
      </c>
      <c r="J366" s="2">
        <v>162839667</v>
      </c>
      <c r="K366" s="28" t="str">
        <f t="shared" si="42"/>
        <v/>
      </c>
      <c r="L366" s="28" t="str">
        <f t="shared" si="43"/>
        <v/>
      </c>
      <c r="M366" s="28" t="s">
        <v>579</v>
      </c>
      <c r="N366" s="28" t="str">
        <f t="shared" si="44"/>
        <v/>
      </c>
      <c r="O366" s="28" t="str">
        <f>IF(N366=1,M366&amp;" ("&amp;E366&amp;")",M366)</f>
        <v>The Spiderwick Chronicles</v>
      </c>
      <c r="P366" s="36">
        <f>INDEX(cpi!$A$1:$M$105,MATCH('Inflation adjust calc'!$E366,cpi!$A:$A,0),MATCH('Inflation adjust calc'!$D366,cpi!$1:$1,0))</f>
        <v>211.69300000000001</v>
      </c>
      <c r="Q366" s="36">
        <f>cpi!$I$2</f>
        <v>240.85300000000001</v>
      </c>
      <c r="R366" s="36">
        <f t="shared" si="49"/>
        <v>1.1377466425436835</v>
      </c>
      <c r="S366" s="28" t="str">
        <f t="shared" si="45"/>
        <v/>
      </c>
      <c r="T366" s="37">
        <f t="shared" si="46"/>
        <v>105241564.43529072</v>
      </c>
      <c r="U366" s="37">
        <f t="shared" si="47"/>
        <v>81001932.516469598</v>
      </c>
      <c r="V366" s="37">
        <f t="shared" si="48"/>
        <v>185270284.40218145</v>
      </c>
    </row>
    <row r="367" spans="1:22">
      <c r="A367" s="23">
        <v>366</v>
      </c>
      <c r="B367" s="3">
        <v>38118</v>
      </c>
      <c r="C367" s="28">
        <v>5</v>
      </c>
      <c r="D367" s="29">
        <v>11</v>
      </c>
      <c r="E367" s="28">
        <v>2004</v>
      </c>
      <c r="F367" s="31">
        <f>DATE(E367,D367,C367)</f>
        <v>38296</v>
      </c>
      <c r="G367" s="24" t="s">
        <v>580</v>
      </c>
      <c r="H367" s="2">
        <v>92000000</v>
      </c>
      <c r="I367" s="2">
        <v>261441092</v>
      </c>
      <c r="J367" s="2">
        <v>614726752</v>
      </c>
      <c r="K367" s="28" t="str">
        <f t="shared" si="42"/>
        <v/>
      </c>
      <c r="L367" s="28" t="str">
        <f t="shared" si="43"/>
        <v/>
      </c>
      <c r="M367" s="28" t="s">
        <v>580</v>
      </c>
      <c r="N367" s="28" t="str">
        <f t="shared" si="44"/>
        <v/>
      </c>
      <c r="O367" s="28" t="str">
        <f>IF(N367=1,M367&amp;" ("&amp;E367&amp;")",M367)</f>
        <v>The Incredibles</v>
      </c>
      <c r="P367" s="36">
        <f>INDEX(cpi!$A$1:$M$105,MATCH('Inflation adjust calc'!$E367,cpi!$A:$A,0),MATCH('Inflation adjust calc'!$D367,cpi!$1:$1,0))</f>
        <v>191</v>
      </c>
      <c r="Q367" s="36">
        <f>cpi!$I$2</f>
        <v>240.85300000000001</v>
      </c>
      <c r="R367" s="36">
        <f t="shared" si="49"/>
        <v>1.2610104712041885</v>
      </c>
      <c r="S367" s="28" t="str">
        <f t="shared" si="45"/>
        <v/>
      </c>
      <c r="T367" s="37">
        <f t="shared" si="46"/>
        <v>116012963.35078534</v>
      </c>
      <c r="U367" s="37">
        <f t="shared" si="47"/>
        <v>329679954.61505759</v>
      </c>
      <c r="V367" s="37">
        <f t="shared" si="48"/>
        <v>775176871.20134032</v>
      </c>
    </row>
    <row r="368" spans="1:22">
      <c r="A368" s="23">
        <v>367</v>
      </c>
      <c r="B368" s="3" t="s">
        <v>581</v>
      </c>
      <c r="C368" s="28">
        <v>14</v>
      </c>
      <c r="D368" s="29">
        <v>2</v>
      </c>
      <c r="E368" s="28">
        <v>2013</v>
      </c>
      <c r="F368" s="31">
        <f>DATE(E368,D368,C368)</f>
        <v>41319</v>
      </c>
      <c r="G368" s="24" t="s">
        <v>582</v>
      </c>
      <c r="H368" s="2">
        <v>92000000</v>
      </c>
      <c r="I368" s="2">
        <v>67349198</v>
      </c>
      <c r="J368" s="2">
        <v>304249198</v>
      </c>
      <c r="K368" s="28" t="str">
        <f t="shared" si="42"/>
        <v/>
      </c>
      <c r="L368" s="28" t="str">
        <f t="shared" si="43"/>
        <v/>
      </c>
      <c r="M368" s="28" t="s">
        <v>582</v>
      </c>
      <c r="N368" s="28" t="str">
        <f t="shared" si="44"/>
        <v/>
      </c>
      <c r="O368" s="28" t="str">
        <f>IF(N368=1,M368&amp;" ("&amp;E368&amp;")",M368)</f>
        <v>A Good Day to Die Hard</v>
      </c>
      <c r="P368" s="36">
        <f>INDEX(cpi!$A$1:$M$105,MATCH('Inflation adjust calc'!$E368,cpi!$A:$A,0),MATCH('Inflation adjust calc'!$D368,cpi!$1:$1,0))</f>
        <v>232.166</v>
      </c>
      <c r="Q368" s="36">
        <f>cpi!$I$2</f>
        <v>240.85300000000001</v>
      </c>
      <c r="R368" s="36">
        <f t="shared" si="49"/>
        <v>1.0374171928706184</v>
      </c>
      <c r="S368" s="28" t="str">
        <f t="shared" si="45"/>
        <v/>
      </c>
      <c r="T368" s="37">
        <f t="shared" si="46"/>
        <v>95442381.74409689</v>
      </c>
      <c r="U368" s="37">
        <f t="shared" si="47"/>
        <v>69869215.931247473</v>
      </c>
      <c r="V368" s="37">
        <f t="shared" si="48"/>
        <v>315633348.92229694</v>
      </c>
    </row>
    <row r="369" spans="1:22">
      <c r="A369" s="23">
        <v>368</v>
      </c>
      <c r="B369" s="3">
        <v>38234</v>
      </c>
      <c r="C369" s="28">
        <v>9</v>
      </c>
      <c r="D369" s="29">
        <v>4</v>
      </c>
      <c r="E369" s="28">
        <v>2004</v>
      </c>
      <c r="F369" s="31">
        <f>DATE(E369,D369,C369)</f>
        <v>38086</v>
      </c>
      <c r="G369" s="24" t="s">
        <v>583</v>
      </c>
      <c r="H369" s="2">
        <v>92000000</v>
      </c>
      <c r="I369" s="2">
        <v>22406362</v>
      </c>
      <c r="J369" s="2">
        <v>23911362</v>
      </c>
      <c r="K369" s="28" t="str">
        <f t="shared" si="42"/>
        <v/>
      </c>
      <c r="L369" s="28" t="str">
        <f t="shared" si="43"/>
        <v/>
      </c>
      <c r="M369" s="28" t="s">
        <v>583</v>
      </c>
      <c r="N369" s="28">
        <f t="shared" si="44"/>
        <v>1</v>
      </c>
      <c r="O369" s="28" t="str">
        <f>IF(N369=1,M369&amp;" ("&amp;E369&amp;")",M369)</f>
        <v>The Alamo (2004)</v>
      </c>
      <c r="P369" s="36">
        <f>INDEX(cpi!$A$1:$M$105,MATCH('Inflation adjust calc'!$E369,cpi!$A:$A,0),MATCH('Inflation adjust calc'!$D369,cpi!$1:$1,0))</f>
        <v>188</v>
      </c>
      <c r="Q369" s="36">
        <f>cpi!$I$2</f>
        <v>240.85300000000001</v>
      </c>
      <c r="R369" s="36">
        <f t="shared" si="49"/>
        <v>1.2811329787234043</v>
      </c>
      <c r="S369" s="28" t="str">
        <f t="shared" si="45"/>
        <v/>
      </c>
      <c r="T369" s="37">
        <f t="shared" si="46"/>
        <v>117864234.04255319</v>
      </c>
      <c r="U369" s="37">
        <f t="shared" si="47"/>
        <v>28705529.291414894</v>
      </c>
      <c r="V369" s="37">
        <f t="shared" si="48"/>
        <v>30633634.424393617</v>
      </c>
    </row>
    <row r="370" spans="1:22">
      <c r="A370" s="23">
        <v>369</v>
      </c>
      <c r="B370" s="3" t="s">
        <v>584</v>
      </c>
      <c r="C370" s="28">
        <v>22</v>
      </c>
      <c r="D370" s="29">
        <v>12</v>
      </c>
      <c r="E370" s="28">
        <v>1995</v>
      </c>
      <c r="F370" s="31">
        <f>DATE(E370,D370,C370)</f>
        <v>35055</v>
      </c>
      <c r="G370" s="24" t="s">
        <v>585</v>
      </c>
      <c r="H370" s="2">
        <v>92000000</v>
      </c>
      <c r="I370" s="2">
        <v>10017322</v>
      </c>
      <c r="J370" s="2">
        <v>18517322</v>
      </c>
      <c r="K370" s="28" t="str">
        <f t="shared" si="42"/>
        <v/>
      </c>
      <c r="L370" s="28" t="str">
        <f t="shared" si="43"/>
        <v/>
      </c>
      <c r="M370" s="28" t="s">
        <v>585</v>
      </c>
      <c r="N370" s="28" t="str">
        <f t="shared" si="44"/>
        <v/>
      </c>
      <c r="O370" s="28" t="str">
        <f>IF(N370=1,M370&amp;" ("&amp;E370&amp;")",M370)</f>
        <v>Cutthroat Island</v>
      </c>
      <c r="P370" s="36">
        <f>INDEX(cpi!$A$1:$M$105,MATCH('Inflation adjust calc'!$E370,cpi!$A:$A,0),MATCH('Inflation adjust calc'!$D370,cpi!$1:$1,0))</f>
        <v>153.5</v>
      </c>
      <c r="Q370" s="36">
        <f>cpi!$I$2</f>
        <v>240.85300000000001</v>
      </c>
      <c r="R370" s="36">
        <f t="shared" si="49"/>
        <v>1.5690749185667754</v>
      </c>
      <c r="S370" s="28" t="str">
        <f t="shared" si="45"/>
        <v/>
      </c>
      <c r="T370" s="37">
        <f t="shared" si="46"/>
        <v>144354892.50814334</v>
      </c>
      <c r="U370" s="37">
        <f t="shared" si="47"/>
        <v>15717928.701407168</v>
      </c>
      <c r="V370" s="37">
        <f t="shared" si="48"/>
        <v>29055065.509224758</v>
      </c>
    </row>
    <row r="371" spans="1:22">
      <c r="A371" s="23">
        <v>370</v>
      </c>
      <c r="B371" s="3" t="s">
        <v>154</v>
      </c>
      <c r="C371" s="28">
        <v>25</v>
      </c>
      <c r="D371" s="29">
        <v>12</v>
      </c>
      <c r="E371" s="28">
        <v>2013</v>
      </c>
      <c r="F371" s="31">
        <f>DATE(E371,D371,C371)</f>
        <v>41633</v>
      </c>
      <c r="G371" s="24" t="s">
        <v>586</v>
      </c>
      <c r="H371" s="2">
        <v>91000000</v>
      </c>
      <c r="I371" s="2">
        <v>58236838</v>
      </c>
      <c r="J371" s="2">
        <v>188536838</v>
      </c>
      <c r="K371" s="28" t="str">
        <f t="shared" si="42"/>
        <v/>
      </c>
      <c r="L371" s="28" t="str">
        <f t="shared" si="43"/>
        <v/>
      </c>
      <c r="M371" s="28" t="s">
        <v>586</v>
      </c>
      <c r="N371" s="28" t="str">
        <f t="shared" si="44"/>
        <v/>
      </c>
      <c r="O371" s="28" t="str">
        <f>IF(N371=1,M371&amp;" ("&amp;E371&amp;")",M371)</f>
        <v>The Secret Life of Walter Mitty</v>
      </c>
      <c r="P371" s="36">
        <f>INDEX(cpi!$A$1:$M$105,MATCH('Inflation adjust calc'!$E371,cpi!$A:$A,0),MATCH('Inflation adjust calc'!$D371,cpi!$1:$1,0))</f>
        <v>233.04900000000001</v>
      </c>
      <c r="Q371" s="36">
        <f>cpi!$I$2</f>
        <v>240.85300000000001</v>
      </c>
      <c r="R371" s="36">
        <f t="shared" si="49"/>
        <v>1.0334865200022314</v>
      </c>
      <c r="S371" s="28" t="str">
        <f t="shared" si="45"/>
        <v/>
      </c>
      <c r="T371" s="37">
        <f t="shared" si="46"/>
        <v>94047273.320203051</v>
      </c>
      <c r="U371" s="37">
        <f t="shared" si="47"/>
        <v>60186987.040553711</v>
      </c>
      <c r="V371" s="37">
        <f t="shared" si="48"/>
        <v>194850280.59684446</v>
      </c>
    </row>
    <row r="372" spans="1:22">
      <c r="A372" s="23">
        <v>371</v>
      </c>
      <c r="B372" s="3">
        <v>35437</v>
      </c>
      <c r="C372" s="28">
        <v>1</v>
      </c>
      <c r="D372" s="29">
        <v>7</v>
      </c>
      <c r="E372" s="28">
        <v>1997</v>
      </c>
      <c r="F372" s="31">
        <f>DATE(E372,D372,C372)</f>
        <v>35612</v>
      </c>
      <c r="G372" s="24" t="s">
        <v>587</v>
      </c>
      <c r="H372" s="2">
        <v>90000000</v>
      </c>
      <c r="I372" s="2">
        <v>250690539</v>
      </c>
      <c r="J372" s="2">
        <v>587790539</v>
      </c>
      <c r="K372" s="28" t="str">
        <f t="shared" si="42"/>
        <v/>
      </c>
      <c r="L372" s="28" t="str">
        <f t="shared" si="43"/>
        <v/>
      </c>
      <c r="M372" s="28" t="s">
        <v>587</v>
      </c>
      <c r="N372" s="28" t="str">
        <f t="shared" si="44"/>
        <v/>
      </c>
      <c r="O372" s="28" t="str">
        <f>IF(N372=1,M372&amp;" ("&amp;E372&amp;")",M372)</f>
        <v>Men in Black</v>
      </c>
      <c r="P372" s="36">
        <f>INDEX(cpi!$A$1:$M$105,MATCH('Inflation adjust calc'!$E372,cpi!$A:$A,0),MATCH('Inflation adjust calc'!$D372,cpi!$1:$1,0))</f>
        <v>160.5</v>
      </c>
      <c r="Q372" s="36">
        <f>cpi!$I$2</f>
        <v>240.85300000000001</v>
      </c>
      <c r="R372" s="36">
        <f t="shared" si="49"/>
        <v>1.5006417445482867</v>
      </c>
      <c r="S372" s="28" t="str">
        <f t="shared" si="45"/>
        <v/>
      </c>
      <c r="T372" s="37">
        <f t="shared" si="46"/>
        <v>135057757.0093458</v>
      </c>
      <c r="U372" s="37">
        <f t="shared" si="47"/>
        <v>376196687.78671032</v>
      </c>
      <c r="V372" s="37">
        <f t="shared" si="48"/>
        <v>882063019.87393773</v>
      </c>
    </row>
    <row r="373" spans="1:22">
      <c r="A373" s="23">
        <v>372</v>
      </c>
      <c r="B373" s="3" t="s">
        <v>299</v>
      </c>
      <c r="C373" s="28">
        <v>19</v>
      </c>
      <c r="D373" s="29">
        <v>11</v>
      </c>
      <c r="E373" s="28">
        <v>1999</v>
      </c>
      <c r="F373" s="31">
        <f>DATE(E373,D373,C373)</f>
        <v>36483</v>
      </c>
      <c r="G373" s="24" t="s">
        <v>588</v>
      </c>
      <c r="H373" s="2">
        <v>90000000</v>
      </c>
      <c r="I373" s="2">
        <v>245852179</v>
      </c>
      <c r="J373" s="2">
        <v>511358276</v>
      </c>
      <c r="K373" s="28" t="str">
        <f t="shared" si="42"/>
        <v/>
      </c>
      <c r="L373" s="28" t="str">
        <f t="shared" si="43"/>
        <v/>
      </c>
      <c r="M373" s="28" t="s">
        <v>588</v>
      </c>
      <c r="N373" s="28" t="str">
        <f t="shared" si="44"/>
        <v/>
      </c>
      <c r="O373" s="28" t="str">
        <f>IF(N373=1,M373&amp;" ("&amp;E373&amp;")",M373)</f>
        <v>Toy Story 2</v>
      </c>
      <c r="P373" s="36">
        <f>INDEX(cpi!$A$1:$M$105,MATCH('Inflation adjust calc'!$E373,cpi!$A:$A,0),MATCH('Inflation adjust calc'!$D373,cpi!$1:$1,0))</f>
        <v>168.3</v>
      </c>
      <c r="Q373" s="36">
        <f>cpi!$I$2</f>
        <v>240.85300000000001</v>
      </c>
      <c r="R373" s="36">
        <f t="shared" si="49"/>
        <v>1.4310932857991681</v>
      </c>
      <c r="S373" s="28" t="str">
        <f t="shared" si="45"/>
        <v/>
      </c>
      <c r="T373" s="37">
        <f t="shared" si="46"/>
        <v>128798395.72192512</v>
      </c>
      <c r="U373" s="37">
        <f t="shared" si="47"/>
        <v>351837402.66599524</v>
      </c>
      <c r="V373" s="37">
        <f t="shared" si="48"/>
        <v>731801395.42143786</v>
      </c>
    </row>
    <row r="374" spans="1:22">
      <c r="A374" s="23">
        <v>373</v>
      </c>
      <c r="B374" s="3">
        <v>36958</v>
      </c>
      <c r="C374" s="28">
        <v>3</v>
      </c>
      <c r="D374" s="29">
        <v>8</v>
      </c>
      <c r="E374" s="28">
        <v>2001</v>
      </c>
      <c r="F374" s="31">
        <f>DATE(E374,D374,C374)</f>
        <v>37106</v>
      </c>
      <c r="G374" s="24" t="s">
        <v>589</v>
      </c>
      <c r="H374" s="2">
        <v>90000000</v>
      </c>
      <c r="I374" s="2">
        <v>226164286</v>
      </c>
      <c r="J374" s="2">
        <v>347425832</v>
      </c>
      <c r="K374" s="28" t="str">
        <f t="shared" si="42"/>
        <v/>
      </c>
      <c r="L374" s="28" t="str">
        <f t="shared" si="43"/>
        <v/>
      </c>
      <c r="M374" s="28" t="s">
        <v>589</v>
      </c>
      <c r="N374" s="28" t="str">
        <f t="shared" si="44"/>
        <v/>
      </c>
      <c r="O374" s="28" t="str">
        <f>IF(N374=1,M374&amp;" ("&amp;E374&amp;")",M374)</f>
        <v>Rush Hour 2</v>
      </c>
      <c r="P374" s="36">
        <f>INDEX(cpi!$A$1:$M$105,MATCH('Inflation adjust calc'!$E374,cpi!$A:$A,0),MATCH('Inflation adjust calc'!$D374,cpi!$1:$1,0))</f>
        <v>177.5</v>
      </c>
      <c r="Q374" s="36">
        <f>cpi!$I$2</f>
        <v>240.85300000000001</v>
      </c>
      <c r="R374" s="36">
        <f t="shared" si="49"/>
        <v>1.3569183098591551</v>
      </c>
      <c r="S374" s="28" t="str">
        <f t="shared" si="45"/>
        <v/>
      </c>
      <c r="T374" s="37">
        <f t="shared" si="46"/>
        <v>122122647.88732396</v>
      </c>
      <c r="U374" s="37">
        <f t="shared" si="47"/>
        <v>306886460.70962256</v>
      </c>
      <c r="V374" s="37">
        <f t="shared" si="48"/>
        <v>471428472.75885075</v>
      </c>
    </row>
    <row r="375" spans="1:22">
      <c r="A375" s="23">
        <v>374</v>
      </c>
      <c r="B375" s="3" t="s">
        <v>590</v>
      </c>
      <c r="C375" s="28">
        <v>25</v>
      </c>
      <c r="D375" s="29">
        <v>12</v>
      </c>
      <c r="E375" s="28">
        <v>2009</v>
      </c>
      <c r="F375" s="31">
        <f>DATE(E375,D375,C375)</f>
        <v>40172</v>
      </c>
      <c r="G375" s="24" t="s">
        <v>591</v>
      </c>
      <c r="H375" s="2">
        <v>90000000</v>
      </c>
      <c r="I375" s="2">
        <v>209028679</v>
      </c>
      <c r="J375" s="2">
        <v>498438212</v>
      </c>
      <c r="K375" s="28" t="str">
        <f t="shared" si="42"/>
        <v/>
      </c>
      <c r="L375" s="28" t="str">
        <f t="shared" si="43"/>
        <v/>
      </c>
      <c r="M375" s="28" t="s">
        <v>591</v>
      </c>
      <c r="N375" s="28" t="str">
        <f t="shared" si="44"/>
        <v/>
      </c>
      <c r="O375" s="28" t="str">
        <f>IF(N375=1,M375&amp;" ("&amp;E375&amp;")",M375)</f>
        <v>Sherlock Holmes</v>
      </c>
      <c r="P375" s="36">
        <f>INDEX(cpi!$A$1:$M$105,MATCH('Inflation adjust calc'!$E375,cpi!$A:$A,0),MATCH('Inflation adjust calc'!$D375,cpi!$1:$1,0))</f>
        <v>215.94900000000001</v>
      </c>
      <c r="Q375" s="36">
        <f>cpi!$I$2</f>
        <v>240.85300000000001</v>
      </c>
      <c r="R375" s="36">
        <f t="shared" si="49"/>
        <v>1.1153235254620304</v>
      </c>
      <c r="S375" s="28" t="str">
        <f t="shared" si="45"/>
        <v/>
      </c>
      <c r="T375" s="37">
        <f t="shared" si="46"/>
        <v>100379117.29158273</v>
      </c>
      <c r="U375" s="37">
        <f t="shared" si="47"/>
        <v>233134603.18495107</v>
      </c>
      <c r="V375" s="37">
        <f t="shared" si="48"/>
        <v>555919863.83283091</v>
      </c>
    </row>
    <row r="376" spans="1:22">
      <c r="A376" s="23">
        <v>375</v>
      </c>
      <c r="B376" s="3">
        <v>39820</v>
      </c>
      <c r="C376" s="28">
        <v>1</v>
      </c>
      <c r="D376" s="29">
        <v>7</v>
      </c>
      <c r="E376" s="28">
        <v>2009</v>
      </c>
      <c r="F376" s="31">
        <f>DATE(E376,D376,C376)</f>
        <v>39995</v>
      </c>
      <c r="G376" s="24" t="s">
        <v>592</v>
      </c>
      <c r="H376" s="2">
        <v>90000000</v>
      </c>
      <c r="I376" s="2">
        <v>196573705</v>
      </c>
      <c r="J376" s="2">
        <v>859701857</v>
      </c>
      <c r="K376" s="28" t="str">
        <f t="shared" si="42"/>
        <v/>
      </c>
      <c r="L376" s="28" t="str">
        <f t="shared" si="43"/>
        <v/>
      </c>
      <c r="M376" s="28" t="s">
        <v>592</v>
      </c>
      <c r="N376" s="28" t="str">
        <f t="shared" si="44"/>
        <v/>
      </c>
      <c r="O376" s="28" t="str">
        <f>IF(N376=1,M376&amp;" ("&amp;E376&amp;")",M376)</f>
        <v>Ice Age: Dawn of the Dinosaurs</v>
      </c>
      <c r="P376" s="36">
        <f>INDEX(cpi!$A$1:$M$105,MATCH('Inflation adjust calc'!$E376,cpi!$A:$A,0),MATCH('Inflation adjust calc'!$D376,cpi!$1:$1,0))</f>
        <v>215.351</v>
      </c>
      <c r="Q376" s="36">
        <f>cpi!$I$2</f>
        <v>240.85300000000001</v>
      </c>
      <c r="R376" s="36">
        <f t="shared" si="49"/>
        <v>1.1184206249332485</v>
      </c>
      <c r="S376" s="28" t="str">
        <f t="shared" si="45"/>
        <v/>
      </c>
      <c r="T376" s="37">
        <f t="shared" si="46"/>
        <v>100657856.24399236</v>
      </c>
      <c r="U376" s="37">
        <f t="shared" si="47"/>
        <v>219852085.99154404</v>
      </c>
      <c r="V376" s="37">
        <f t="shared" si="48"/>
        <v>961508288.16221416</v>
      </c>
    </row>
    <row r="377" spans="1:22">
      <c r="A377" s="23">
        <v>376</v>
      </c>
      <c r="B377" s="3" t="s">
        <v>593</v>
      </c>
      <c r="C377" s="28">
        <v>21</v>
      </c>
      <c r="D377" s="29">
        <v>7</v>
      </c>
      <c r="E377" s="28">
        <v>2000</v>
      </c>
      <c r="F377" s="31">
        <f>DATE(E377,D377,C377)</f>
        <v>36728</v>
      </c>
      <c r="G377" s="24" t="s">
        <v>594</v>
      </c>
      <c r="H377" s="2">
        <v>90000000</v>
      </c>
      <c r="I377" s="2">
        <v>155464351</v>
      </c>
      <c r="J377" s="2">
        <v>288693989</v>
      </c>
      <c r="K377" s="28" t="str">
        <f t="shared" si="42"/>
        <v/>
      </c>
      <c r="L377" s="28" t="str">
        <f t="shared" si="43"/>
        <v/>
      </c>
      <c r="M377" s="28" t="s">
        <v>594</v>
      </c>
      <c r="N377" s="28" t="str">
        <f t="shared" si="44"/>
        <v/>
      </c>
      <c r="O377" s="28" t="str">
        <f>IF(N377=1,M377&amp;" ("&amp;E377&amp;")",M377)</f>
        <v>What Lies Beneath</v>
      </c>
      <c r="P377" s="36">
        <f>INDEX(cpi!$A$1:$M$105,MATCH('Inflation adjust calc'!$E377,cpi!$A:$A,0),MATCH('Inflation adjust calc'!$D377,cpi!$1:$1,0))</f>
        <v>172.8</v>
      </c>
      <c r="Q377" s="36">
        <f>cpi!$I$2</f>
        <v>240.85300000000001</v>
      </c>
      <c r="R377" s="36">
        <f t="shared" si="49"/>
        <v>1.3938252314814814</v>
      </c>
      <c r="S377" s="28" t="str">
        <f t="shared" si="45"/>
        <v/>
      </c>
      <c r="T377" s="37">
        <f t="shared" si="46"/>
        <v>125444270.83333333</v>
      </c>
      <c r="U377" s="37">
        <f t="shared" si="47"/>
        <v>216690135.01969329</v>
      </c>
      <c r="V377" s="37">
        <f t="shared" si="48"/>
        <v>402388966.04523724</v>
      </c>
    </row>
    <row r="378" spans="1:22">
      <c r="A378" s="23">
        <v>377</v>
      </c>
      <c r="B378" s="3" t="s">
        <v>595</v>
      </c>
      <c r="C378" s="28">
        <v>15</v>
      </c>
      <c r="D378" s="29">
        <v>4</v>
      </c>
      <c r="E378" s="28">
        <v>2011</v>
      </c>
      <c r="F378" s="31">
        <f>DATE(E378,D378,C378)</f>
        <v>40648</v>
      </c>
      <c r="G378" s="24" t="s">
        <v>596</v>
      </c>
      <c r="H378" s="2">
        <v>90000000</v>
      </c>
      <c r="I378" s="2">
        <v>143619809</v>
      </c>
      <c r="J378" s="2">
        <v>487519809</v>
      </c>
      <c r="K378" s="28" t="str">
        <f t="shared" si="42"/>
        <v/>
      </c>
      <c r="L378" s="28" t="str">
        <f t="shared" si="43"/>
        <v/>
      </c>
      <c r="M378" s="28" t="s">
        <v>596</v>
      </c>
      <c r="N378" s="28" t="str">
        <f t="shared" si="44"/>
        <v/>
      </c>
      <c r="O378" s="28" t="str">
        <f>IF(N378=1,M378&amp;" ("&amp;E378&amp;")",M378)</f>
        <v>Rio</v>
      </c>
      <c r="P378" s="36">
        <f>INDEX(cpi!$A$1:$M$105,MATCH('Inflation adjust calc'!$E378,cpi!$A:$A,0),MATCH('Inflation adjust calc'!$D378,cpi!$1:$1,0))</f>
        <v>224.90600000000001</v>
      </c>
      <c r="Q378" s="36">
        <f>cpi!$I$2</f>
        <v>240.85300000000001</v>
      </c>
      <c r="R378" s="36">
        <f t="shared" si="49"/>
        <v>1.0709051781633216</v>
      </c>
      <c r="S378" s="28" t="str">
        <f t="shared" si="45"/>
        <v/>
      </c>
      <c r="T378" s="37">
        <f t="shared" si="46"/>
        <v>96381466.034698948</v>
      </c>
      <c r="U378" s="37">
        <f t="shared" si="47"/>
        <v>153803197.14492723</v>
      </c>
      <c r="V378" s="37">
        <f t="shared" si="48"/>
        <v>522087487.91529351</v>
      </c>
    </row>
    <row r="379" spans="1:22">
      <c r="A379" s="23">
        <v>378</v>
      </c>
      <c r="B379" s="3">
        <v>38878</v>
      </c>
      <c r="C379" s="28">
        <v>6</v>
      </c>
      <c r="D379" s="29">
        <v>10</v>
      </c>
      <c r="E379" s="28">
        <v>2006</v>
      </c>
      <c r="F379" s="31">
        <f>DATE(E379,D379,C379)</f>
        <v>38996</v>
      </c>
      <c r="G379" s="24" t="s">
        <v>597</v>
      </c>
      <c r="H379" s="2">
        <v>90000000</v>
      </c>
      <c r="I379" s="2">
        <v>132384315</v>
      </c>
      <c r="J379" s="2">
        <v>289660619</v>
      </c>
      <c r="K379" s="28" t="str">
        <f t="shared" si="42"/>
        <v/>
      </c>
      <c r="L379" s="28" t="str">
        <f t="shared" si="43"/>
        <v/>
      </c>
      <c r="M379" s="28" t="s">
        <v>597</v>
      </c>
      <c r="N379" s="28" t="str">
        <f t="shared" si="44"/>
        <v/>
      </c>
      <c r="O379" s="28" t="str">
        <f>IF(N379=1,M379&amp;" ("&amp;E379&amp;")",M379)</f>
        <v>The Departed</v>
      </c>
      <c r="P379" s="36">
        <f>INDEX(cpi!$A$1:$M$105,MATCH('Inflation adjust calc'!$E379,cpi!$A:$A,0),MATCH('Inflation adjust calc'!$D379,cpi!$1:$1,0))</f>
        <v>201.8</v>
      </c>
      <c r="Q379" s="36">
        <f>cpi!$I$2</f>
        <v>240.85300000000001</v>
      </c>
      <c r="R379" s="36">
        <f t="shared" si="49"/>
        <v>1.1935232903865214</v>
      </c>
      <c r="S379" s="28" t="str">
        <f t="shared" si="45"/>
        <v/>
      </c>
      <c r="T379" s="37">
        <f t="shared" si="46"/>
        <v>107417096.13478692</v>
      </c>
      <c r="U379" s="37">
        <f t="shared" si="47"/>
        <v>158003763.23436573</v>
      </c>
      <c r="V379" s="37">
        <f t="shared" si="48"/>
        <v>345716695.08427656</v>
      </c>
    </row>
    <row r="380" spans="1:22">
      <c r="A380" s="23">
        <v>379</v>
      </c>
      <c r="B380" s="3">
        <v>36596</v>
      </c>
      <c r="C380" s="28">
        <v>3</v>
      </c>
      <c r="D380" s="29">
        <v>11</v>
      </c>
      <c r="E380" s="28">
        <v>2000</v>
      </c>
      <c r="F380" s="31">
        <f>DATE(E380,D380,C380)</f>
        <v>36833</v>
      </c>
      <c r="G380" s="24" t="s">
        <v>598</v>
      </c>
      <c r="H380" s="2">
        <v>90000000</v>
      </c>
      <c r="I380" s="2">
        <v>125305545</v>
      </c>
      <c r="J380" s="2">
        <v>259736090</v>
      </c>
      <c r="K380" s="28" t="str">
        <f t="shared" si="42"/>
        <v/>
      </c>
      <c r="L380" s="28" t="str">
        <f t="shared" si="43"/>
        <v/>
      </c>
      <c r="M380" s="28" t="s">
        <v>598</v>
      </c>
      <c r="N380" s="28" t="str">
        <f t="shared" si="44"/>
        <v/>
      </c>
      <c r="O380" s="28" t="str">
        <f>IF(N380=1,M380&amp;" ("&amp;E380&amp;")",M380)</f>
        <v>Charlie's Angels</v>
      </c>
      <c r="P380" s="36">
        <f>INDEX(cpi!$A$1:$M$105,MATCH('Inflation adjust calc'!$E380,cpi!$A:$A,0),MATCH('Inflation adjust calc'!$D380,cpi!$1:$1,0))</f>
        <v>174.1</v>
      </c>
      <c r="Q380" s="36">
        <f>cpi!$I$2</f>
        <v>240.85300000000001</v>
      </c>
      <c r="R380" s="36">
        <f t="shared" si="49"/>
        <v>1.3834175761056864</v>
      </c>
      <c r="S380" s="28" t="str">
        <f t="shared" si="45"/>
        <v/>
      </c>
      <c r="T380" s="37">
        <f t="shared" si="46"/>
        <v>124507581.84951177</v>
      </c>
      <c r="U380" s="37">
        <f t="shared" si="47"/>
        <v>173349893.33650202</v>
      </c>
      <c r="V380" s="37">
        <f t="shared" si="48"/>
        <v>359323472.05496842</v>
      </c>
    </row>
    <row r="381" spans="1:22">
      <c r="A381" s="23">
        <v>380</v>
      </c>
      <c r="B381" s="3" t="s">
        <v>599</v>
      </c>
      <c r="C381" s="28">
        <v>19</v>
      </c>
      <c r="D381" s="29">
        <v>6</v>
      </c>
      <c r="E381" s="28">
        <v>1998</v>
      </c>
      <c r="F381" s="31">
        <f>DATE(E381,D381,C381)</f>
        <v>35965</v>
      </c>
      <c r="G381" s="24" t="s">
        <v>600</v>
      </c>
      <c r="H381" s="2">
        <v>90000000</v>
      </c>
      <c r="I381" s="2">
        <v>120620254</v>
      </c>
      <c r="J381" s="2">
        <v>303500000</v>
      </c>
      <c r="K381" s="28" t="str">
        <f t="shared" si="42"/>
        <v/>
      </c>
      <c r="L381" s="28" t="str">
        <f t="shared" si="43"/>
        <v/>
      </c>
      <c r="M381" s="28" t="s">
        <v>600</v>
      </c>
      <c r="N381" s="28" t="str">
        <f t="shared" si="44"/>
        <v/>
      </c>
      <c r="O381" s="28" t="str">
        <f>IF(N381=1,M381&amp;" ("&amp;E381&amp;")",M381)</f>
        <v>Mulan</v>
      </c>
      <c r="P381" s="36">
        <f>INDEX(cpi!$A$1:$M$105,MATCH('Inflation adjust calc'!$E381,cpi!$A:$A,0),MATCH('Inflation adjust calc'!$D381,cpi!$1:$1,0))</f>
        <v>163</v>
      </c>
      <c r="Q381" s="36">
        <f>cpi!$I$2</f>
        <v>240.85300000000001</v>
      </c>
      <c r="R381" s="36">
        <f t="shared" si="49"/>
        <v>1.4776257668711656</v>
      </c>
      <c r="S381" s="28" t="str">
        <f t="shared" si="45"/>
        <v/>
      </c>
      <c r="T381" s="37">
        <f t="shared" si="46"/>
        <v>132986319.0184049</v>
      </c>
      <c r="U381" s="37">
        <f t="shared" si="47"/>
        <v>178231595.31694478</v>
      </c>
      <c r="V381" s="37">
        <f t="shared" si="48"/>
        <v>448459420.24539876</v>
      </c>
    </row>
    <row r="382" spans="1:22">
      <c r="A382" s="23">
        <v>381</v>
      </c>
      <c r="B382" s="3" t="s">
        <v>601</v>
      </c>
      <c r="C382" s="28">
        <v>13</v>
      </c>
      <c r="D382" s="29">
        <v>8</v>
      </c>
      <c r="E382" s="28">
        <v>2008</v>
      </c>
      <c r="F382" s="31">
        <f>DATE(E382,D382,C382)</f>
        <v>39673</v>
      </c>
      <c r="G382" s="24" t="s">
        <v>602</v>
      </c>
      <c r="H382" s="2">
        <v>90000000</v>
      </c>
      <c r="I382" s="2">
        <v>110461307</v>
      </c>
      <c r="J382" s="2">
        <v>191091250</v>
      </c>
      <c r="K382" s="28" t="str">
        <f t="shared" si="42"/>
        <v/>
      </c>
      <c r="L382" s="28" t="str">
        <f t="shared" si="43"/>
        <v/>
      </c>
      <c r="M382" s="28" t="s">
        <v>602</v>
      </c>
      <c r="N382" s="28" t="str">
        <f t="shared" si="44"/>
        <v/>
      </c>
      <c r="O382" s="28" t="str">
        <f>IF(N382=1,M382&amp;" ("&amp;E382&amp;")",M382)</f>
        <v>Tropic Thunder</v>
      </c>
      <c r="P382" s="36">
        <f>INDEX(cpi!$A$1:$M$105,MATCH('Inflation adjust calc'!$E382,cpi!$A:$A,0),MATCH('Inflation adjust calc'!$D382,cpi!$1:$1,0))</f>
        <v>219.08600000000001</v>
      </c>
      <c r="Q382" s="36">
        <f>cpi!$I$2</f>
        <v>240.85300000000001</v>
      </c>
      <c r="R382" s="36">
        <f t="shared" si="49"/>
        <v>1.0993536784641647</v>
      </c>
      <c r="S382" s="28" t="str">
        <f t="shared" si="45"/>
        <v/>
      </c>
      <c r="T382" s="37">
        <f t="shared" si="46"/>
        <v>98941831.06177482</v>
      </c>
      <c r="U382" s="37">
        <f t="shared" si="47"/>
        <v>121436044.17840938</v>
      </c>
      <c r="V382" s="37">
        <f t="shared" si="48"/>
        <v>210076868.6098153</v>
      </c>
    </row>
    <row r="383" spans="1:22">
      <c r="A383" s="23">
        <v>382</v>
      </c>
      <c r="B383" s="3" t="s">
        <v>603</v>
      </c>
      <c r="C383" s="28">
        <v>20</v>
      </c>
      <c r="D383" s="29">
        <v>12</v>
      </c>
      <c r="E383" s="28">
        <v>2011</v>
      </c>
      <c r="F383" s="31">
        <f>DATE(E383,D383,C383)</f>
        <v>40897</v>
      </c>
      <c r="G383" s="24" t="s">
        <v>604</v>
      </c>
      <c r="H383" s="2">
        <v>90000000</v>
      </c>
      <c r="I383" s="2">
        <v>102515793</v>
      </c>
      <c r="J383" s="2">
        <v>239373970</v>
      </c>
      <c r="K383" s="28" t="str">
        <f t="shared" si="42"/>
        <v/>
      </c>
      <c r="L383" s="28" t="str">
        <f t="shared" si="43"/>
        <v/>
      </c>
      <c r="M383" s="28" t="s">
        <v>604</v>
      </c>
      <c r="N383" s="28" t="str">
        <f t="shared" si="44"/>
        <v/>
      </c>
      <c r="O383" s="28" t="str">
        <f>IF(N383=1,M383&amp;" ("&amp;E383&amp;")",M383)</f>
        <v>The Girl with the Dragon Tattoo</v>
      </c>
      <c r="P383" s="36">
        <f>INDEX(cpi!$A$1:$M$105,MATCH('Inflation adjust calc'!$E383,cpi!$A:$A,0),MATCH('Inflation adjust calc'!$D383,cpi!$1:$1,0))</f>
        <v>225.672</v>
      </c>
      <c r="Q383" s="36">
        <f>cpi!$I$2</f>
        <v>240.85300000000001</v>
      </c>
      <c r="R383" s="36">
        <f t="shared" si="49"/>
        <v>1.0672701974547132</v>
      </c>
      <c r="S383" s="28" t="str">
        <f t="shared" si="45"/>
        <v/>
      </c>
      <c r="T383" s="37">
        <f t="shared" si="46"/>
        <v>96054317.770924181</v>
      </c>
      <c r="U383" s="37">
        <f t="shared" si="47"/>
        <v>109412050.63733651</v>
      </c>
      <c r="V383" s="37">
        <f t="shared" si="48"/>
        <v>255476704.2274186</v>
      </c>
    </row>
    <row r="384" spans="1:22">
      <c r="A384" s="23">
        <v>383</v>
      </c>
      <c r="B384" s="3">
        <v>35741</v>
      </c>
      <c r="C384" s="28">
        <v>11</v>
      </c>
      <c r="D384" s="29">
        <v>7</v>
      </c>
      <c r="E384" s="28">
        <v>1997</v>
      </c>
      <c r="F384" s="31">
        <f>DATE(E384,D384,C384)</f>
        <v>35622</v>
      </c>
      <c r="G384" s="24" t="s">
        <v>605</v>
      </c>
      <c r="H384" s="2">
        <v>90000000</v>
      </c>
      <c r="I384" s="2">
        <v>100920329</v>
      </c>
      <c r="J384" s="2">
        <v>165900000</v>
      </c>
      <c r="K384" s="28" t="str">
        <f t="shared" si="42"/>
        <v/>
      </c>
      <c r="L384" s="28" t="str">
        <f t="shared" si="43"/>
        <v/>
      </c>
      <c r="M384" s="28" t="s">
        <v>605</v>
      </c>
      <c r="N384" s="28" t="str">
        <f t="shared" si="44"/>
        <v/>
      </c>
      <c r="O384" s="28" t="str">
        <f>IF(N384=1,M384&amp;" ("&amp;E384&amp;")",M384)</f>
        <v>Contact</v>
      </c>
      <c r="P384" s="36">
        <f>INDEX(cpi!$A$1:$M$105,MATCH('Inflation adjust calc'!$E384,cpi!$A:$A,0),MATCH('Inflation adjust calc'!$D384,cpi!$1:$1,0))</f>
        <v>160.5</v>
      </c>
      <c r="Q384" s="36">
        <f>cpi!$I$2</f>
        <v>240.85300000000001</v>
      </c>
      <c r="R384" s="36">
        <f t="shared" si="49"/>
        <v>1.5006417445482867</v>
      </c>
      <c r="S384" s="28" t="str">
        <f t="shared" si="45"/>
        <v/>
      </c>
      <c r="T384" s="37">
        <f t="shared" si="46"/>
        <v>135057757.0093458</v>
      </c>
      <c r="U384" s="37">
        <f t="shared" si="47"/>
        <v>151445258.57094705</v>
      </c>
      <c r="V384" s="37">
        <f t="shared" si="48"/>
        <v>248956465.42056078</v>
      </c>
    </row>
    <row r="385" spans="1:22">
      <c r="A385" s="23">
        <v>384</v>
      </c>
      <c r="B385" s="3">
        <v>39605</v>
      </c>
      <c r="C385" s="28">
        <v>6</v>
      </c>
      <c r="D385" s="29">
        <v>6</v>
      </c>
      <c r="E385" s="28">
        <v>2008</v>
      </c>
      <c r="F385" s="31">
        <f>DATE(E385,D385,C385)</f>
        <v>39605</v>
      </c>
      <c r="G385" s="24" t="s">
        <v>606</v>
      </c>
      <c r="H385" s="2">
        <v>90000000</v>
      </c>
      <c r="I385" s="2">
        <v>100018837</v>
      </c>
      <c r="J385" s="2">
        <v>202910991</v>
      </c>
      <c r="K385" s="28" t="str">
        <f t="shared" si="42"/>
        <v/>
      </c>
      <c r="L385" s="28" t="str">
        <f t="shared" si="43"/>
        <v/>
      </c>
      <c r="M385" s="28" t="s">
        <v>606</v>
      </c>
      <c r="N385" s="28" t="str">
        <f t="shared" si="44"/>
        <v/>
      </c>
      <c r="O385" s="28" t="str">
        <f>IF(N385=1,M385&amp;" ("&amp;E385&amp;")",M385)</f>
        <v>You Don't Mess With the Zohan</v>
      </c>
      <c r="P385" s="36">
        <f>INDEX(cpi!$A$1:$M$105,MATCH('Inflation adjust calc'!$E385,cpi!$A:$A,0),MATCH('Inflation adjust calc'!$D385,cpi!$1:$1,0))</f>
        <v>218.815</v>
      </c>
      <c r="Q385" s="36">
        <f>cpi!$I$2</f>
        <v>240.85300000000001</v>
      </c>
      <c r="R385" s="36">
        <f t="shared" si="49"/>
        <v>1.1007152160500879</v>
      </c>
      <c r="S385" s="28" t="str">
        <f t="shared" si="45"/>
        <v/>
      </c>
      <c r="T385" s="37">
        <f t="shared" si="46"/>
        <v>99064369.444507912</v>
      </c>
      <c r="U385" s="37">
        <f t="shared" si="47"/>
        <v>110092255.77753353</v>
      </c>
      <c r="V385" s="37">
        <f t="shared" si="48"/>
        <v>223347215.29750246</v>
      </c>
    </row>
    <row r="386" spans="1:22">
      <c r="A386" s="23">
        <v>385</v>
      </c>
      <c r="B386" s="3" t="s">
        <v>607</v>
      </c>
      <c r="C386" s="28">
        <v>19</v>
      </c>
      <c r="D386" s="29">
        <v>5</v>
      </c>
      <c r="E386" s="28">
        <v>1995</v>
      </c>
      <c r="F386" s="31">
        <f>DATE(E386,D386,C386)</f>
        <v>34838</v>
      </c>
      <c r="G386" s="24" t="s">
        <v>608</v>
      </c>
      <c r="H386" s="2">
        <v>90000000</v>
      </c>
      <c r="I386" s="2">
        <v>100012499</v>
      </c>
      <c r="J386" s="2">
        <v>366101666</v>
      </c>
      <c r="K386" s="28" t="str">
        <f t="shared" si="42"/>
        <v/>
      </c>
      <c r="L386" s="28" t="str">
        <f t="shared" si="43"/>
        <v/>
      </c>
      <c r="M386" s="28" t="s">
        <v>608</v>
      </c>
      <c r="N386" s="28" t="str">
        <f t="shared" si="44"/>
        <v/>
      </c>
      <c r="O386" s="28" t="str">
        <f>IF(N386=1,M386&amp;" ("&amp;E386&amp;")",M386)</f>
        <v>Die Hard: With a Vengeance</v>
      </c>
      <c r="P386" s="36">
        <f>INDEX(cpi!$A$1:$M$105,MATCH('Inflation adjust calc'!$E386,cpi!$A:$A,0),MATCH('Inflation adjust calc'!$D386,cpi!$1:$1,0))</f>
        <v>152.19999999999999</v>
      </c>
      <c r="Q386" s="36">
        <f>cpi!$I$2</f>
        <v>240.85300000000001</v>
      </c>
      <c r="R386" s="36">
        <f t="shared" si="49"/>
        <v>1.5824770039421816</v>
      </c>
      <c r="S386" s="28" t="str">
        <f t="shared" si="45"/>
        <v/>
      </c>
      <c r="T386" s="37">
        <f t="shared" si="46"/>
        <v>142422930.35479635</v>
      </c>
      <c r="U386" s="37">
        <f t="shared" si="47"/>
        <v>158267479.77429044</v>
      </c>
      <c r="V386" s="37">
        <f t="shared" si="48"/>
        <v>579347467.54992127</v>
      </c>
    </row>
    <row r="387" spans="1:22">
      <c r="A387" s="23">
        <v>386</v>
      </c>
      <c r="B387" s="3" t="s">
        <v>2</v>
      </c>
      <c r="C387" s="28">
        <v>18</v>
      </c>
      <c r="D387" s="29">
        <v>12</v>
      </c>
      <c r="E387" s="28">
        <v>2015</v>
      </c>
      <c r="F387" s="31">
        <f>DATE(E387,D387,C387)</f>
        <v>42356</v>
      </c>
      <c r="G387" s="24" t="s">
        <v>609</v>
      </c>
      <c r="H387" s="2">
        <v>90000000</v>
      </c>
      <c r="I387" s="2">
        <v>85886987</v>
      </c>
      <c r="J387" s="2">
        <v>235296080</v>
      </c>
      <c r="K387" s="28" t="str">
        <f t="shared" ref="K387:K450" si="50">IF(J387=0,1,"")</f>
        <v/>
      </c>
      <c r="L387" s="28" t="str">
        <f t="shared" ref="L387:L450" si="51">IF(E387&gt;2016,1,"")</f>
        <v/>
      </c>
      <c r="M387" s="28" t="s">
        <v>609</v>
      </c>
      <c r="N387" s="28" t="str">
        <f t="shared" ref="N387:N450" si="52">IF(COUNTIF($M$2:$M$5233,M387)&gt;1,1,"")</f>
        <v/>
      </c>
      <c r="O387" s="28" t="str">
        <f>IF(N387=1,M387&amp;" ("&amp;E387&amp;")",M387)</f>
        <v>Alvin and the Chipmunks: The Road Chip</v>
      </c>
      <c r="P387" s="36">
        <f>INDEX(cpi!$A$1:$M$105,MATCH('Inflation adjust calc'!$E387,cpi!$A:$A,0),MATCH('Inflation adjust calc'!$D387,cpi!$1:$1,0))</f>
        <v>236.52500000000001</v>
      </c>
      <c r="Q387" s="36">
        <f>cpi!$I$2</f>
        <v>240.85300000000001</v>
      </c>
      <c r="R387" s="36">
        <f t="shared" si="49"/>
        <v>1.0182982771377234</v>
      </c>
      <c r="S387" s="28" t="str">
        <f t="shared" ref="S387:S450" si="53">IF(ISERROR(R387),1,"")</f>
        <v/>
      </c>
      <c r="T387" s="37">
        <f t="shared" ref="T387:T450" si="54">H387*$R387</f>
        <v>91646844.942395106</v>
      </c>
      <c r="U387" s="37">
        <f t="shared" ref="U387:U450" si="55">I387*$R387</f>
        <v>87458570.890650049</v>
      </c>
      <c r="V387" s="37">
        <f t="shared" ref="V387:V450" si="56">J387*$R387</f>
        <v>239601592.88125992</v>
      </c>
    </row>
    <row r="388" spans="1:22">
      <c r="A388" s="23">
        <v>387</v>
      </c>
      <c r="B388" s="3">
        <v>37109</v>
      </c>
      <c r="C388" s="28">
        <v>8</v>
      </c>
      <c r="D388" s="29">
        <v>6</v>
      </c>
      <c r="E388" s="28">
        <v>2001</v>
      </c>
      <c r="F388" s="31">
        <f>DATE(E388,D388,C388)</f>
        <v>37050</v>
      </c>
      <c r="G388" s="24" t="s">
        <v>610</v>
      </c>
      <c r="H388" s="2">
        <v>90000000</v>
      </c>
      <c r="I388" s="2">
        <v>84052762</v>
      </c>
      <c r="J388" s="2">
        <v>186049020</v>
      </c>
      <c r="K388" s="28" t="str">
        <f t="shared" si="50"/>
        <v/>
      </c>
      <c r="L388" s="28" t="str">
        <f t="shared" si="51"/>
        <v/>
      </c>
      <c r="M388" s="28" t="s">
        <v>610</v>
      </c>
      <c r="N388" s="28" t="str">
        <f t="shared" si="52"/>
        <v/>
      </c>
      <c r="O388" s="28" t="str">
        <f>IF(N388=1,M388&amp;" ("&amp;E388&amp;")",M388)</f>
        <v>Atlantis: The Lost Empire</v>
      </c>
      <c r="P388" s="36">
        <f>INDEX(cpi!$A$1:$M$105,MATCH('Inflation adjust calc'!$E388,cpi!$A:$A,0),MATCH('Inflation adjust calc'!$D388,cpi!$1:$1,0))</f>
        <v>178</v>
      </c>
      <c r="Q388" s="36">
        <f>cpi!$I$2</f>
        <v>240.85300000000001</v>
      </c>
      <c r="R388" s="36">
        <f t="shared" si="49"/>
        <v>1.3531067415730338</v>
      </c>
      <c r="S388" s="28" t="str">
        <f t="shared" si="53"/>
        <v/>
      </c>
      <c r="T388" s="37">
        <f t="shared" si="54"/>
        <v>121779606.74157304</v>
      </c>
      <c r="U388" s="37">
        <f t="shared" si="55"/>
        <v>113732358.91003372</v>
      </c>
      <c r="V388" s="37">
        <f t="shared" si="56"/>
        <v>251744183.2250562</v>
      </c>
    </row>
    <row r="389" spans="1:22">
      <c r="A389" s="23">
        <v>388</v>
      </c>
      <c r="B389" s="3" t="s">
        <v>191</v>
      </c>
      <c r="C389" s="28">
        <v>25</v>
      </c>
      <c r="D389" s="29">
        <v>12</v>
      </c>
      <c r="E389" s="28">
        <v>2008</v>
      </c>
      <c r="F389" s="31">
        <f>DATE(E389,D389,C389)</f>
        <v>39807</v>
      </c>
      <c r="G389" s="24" t="s">
        <v>611</v>
      </c>
      <c r="H389" s="2">
        <v>90000000</v>
      </c>
      <c r="I389" s="2">
        <v>83077762</v>
      </c>
      <c r="J389" s="2">
        <v>203902107</v>
      </c>
      <c r="K389" s="28" t="str">
        <f t="shared" si="50"/>
        <v/>
      </c>
      <c r="L389" s="28" t="str">
        <f t="shared" si="51"/>
        <v/>
      </c>
      <c r="M389" s="28" t="s">
        <v>611</v>
      </c>
      <c r="N389" s="28" t="str">
        <f t="shared" si="52"/>
        <v/>
      </c>
      <c r="O389" s="28" t="str">
        <f>IF(N389=1,M389&amp;" ("&amp;E389&amp;")",M389)</f>
        <v>Valkyrie</v>
      </c>
      <c r="P389" s="36">
        <f>INDEX(cpi!$A$1:$M$105,MATCH('Inflation adjust calc'!$E389,cpi!$A:$A,0),MATCH('Inflation adjust calc'!$D389,cpi!$1:$1,0))</f>
        <v>210.22800000000001</v>
      </c>
      <c r="Q389" s="36">
        <f>cpi!$I$2</f>
        <v>240.85300000000001</v>
      </c>
      <c r="R389" s="36">
        <f t="shared" si="49"/>
        <v>1.1456751717183249</v>
      </c>
      <c r="S389" s="28" t="str">
        <f t="shared" si="53"/>
        <v/>
      </c>
      <c r="T389" s="37">
        <f t="shared" si="54"/>
        <v>103110765.45464924</v>
      </c>
      <c r="U389" s="37">
        <f t="shared" si="55"/>
        <v>95180129.24532412</v>
      </c>
      <c r="V389" s="37">
        <f t="shared" si="56"/>
        <v>233605581.45095325</v>
      </c>
    </row>
    <row r="390" spans="1:22">
      <c r="A390" s="23">
        <v>389</v>
      </c>
      <c r="B390" s="3" t="s">
        <v>612</v>
      </c>
      <c r="C390" s="28">
        <v>24</v>
      </c>
      <c r="D390" s="29">
        <v>7</v>
      </c>
      <c r="E390" s="28">
        <v>2015</v>
      </c>
      <c r="F390" s="31">
        <f>DATE(E390,D390,C390)</f>
        <v>42209</v>
      </c>
      <c r="G390" s="24" t="s">
        <v>613</v>
      </c>
      <c r="H390" s="2">
        <v>90000000</v>
      </c>
      <c r="I390" s="2">
        <v>78747585</v>
      </c>
      <c r="J390" s="2">
        <v>244126300</v>
      </c>
      <c r="K390" s="28" t="str">
        <f t="shared" si="50"/>
        <v/>
      </c>
      <c r="L390" s="28" t="str">
        <f t="shared" si="51"/>
        <v/>
      </c>
      <c r="M390" s="28" t="s">
        <v>613</v>
      </c>
      <c r="N390" s="28" t="str">
        <f t="shared" si="52"/>
        <v/>
      </c>
      <c r="O390" s="28" t="str">
        <f>IF(N390=1,M390&amp;" ("&amp;E390&amp;")",M390)</f>
        <v>Pixels</v>
      </c>
      <c r="P390" s="36">
        <f>INDEX(cpi!$A$1:$M$105,MATCH('Inflation adjust calc'!$E390,cpi!$A:$A,0),MATCH('Inflation adjust calc'!$D390,cpi!$1:$1,0))</f>
        <v>238.654</v>
      </c>
      <c r="Q390" s="36">
        <f>cpi!$I$2</f>
        <v>240.85300000000001</v>
      </c>
      <c r="R390" s="36">
        <f t="shared" si="49"/>
        <v>1.0092141761713611</v>
      </c>
      <c r="S390" s="28" t="str">
        <f t="shared" si="53"/>
        <v/>
      </c>
      <c r="T390" s="37">
        <f t="shared" si="54"/>
        <v>90829275.855422497</v>
      </c>
      <c r="U390" s="37">
        <f t="shared" si="55"/>
        <v>79473179.121259227</v>
      </c>
      <c r="V390" s="37">
        <f t="shared" si="56"/>
        <v>246375722.73626256</v>
      </c>
    </row>
    <row r="391" spans="1:22">
      <c r="A391" s="23">
        <v>390</v>
      </c>
      <c r="B391" s="3" t="s">
        <v>614</v>
      </c>
      <c r="C391" s="28">
        <v>29</v>
      </c>
      <c r="D391" s="29">
        <v>6</v>
      </c>
      <c r="E391" s="28">
        <v>2001</v>
      </c>
      <c r="F391" s="31">
        <f>DATE(E391,D391,C391)</f>
        <v>37071</v>
      </c>
      <c r="G391" s="24" t="s">
        <v>615</v>
      </c>
      <c r="H391" s="2">
        <v>90000000</v>
      </c>
      <c r="I391" s="2">
        <v>78616689</v>
      </c>
      <c r="J391" s="2">
        <v>235900000</v>
      </c>
      <c r="K391" s="28" t="str">
        <f t="shared" si="50"/>
        <v/>
      </c>
      <c r="L391" s="28" t="str">
        <f t="shared" si="51"/>
        <v/>
      </c>
      <c r="M391" s="28" t="s">
        <v>615</v>
      </c>
      <c r="N391" s="28" t="str">
        <f t="shared" si="52"/>
        <v/>
      </c>
      <c r="O391" s="28" t="str">
        <f>IF(N391=1,M391&amp;" ("&amp;E391&amp;")",M391)</f>
        <v>Artificial Intelligence: AI</v>
      </c>
      <c r="P391" s="36">
        <f>INDEX(cpi!$A$1:$M$105,MATCH('Inflation adjust calc'!$E391,cpi!$A:$A,0),MATCH('Inflation adjust calc'!$D391,cpi!$1:$1,0))</f>
        <v>178</v>
      </c>
      <c r="Q391" s="36">
        <f>cpi!$I$2</f>
        <v>240.85300000000001</v>
      </c>
      <c r="R391" s="36">
        <f t="shared" si="49"/>
        <v>1.3531067415730338</v>
      </c>
      <c r="S391" s="28" t="str">
        <f t="shared" si="53"/>
        <v/>
      </c>
      <c r="T391" s="37">
        <f t="shared" si="54"/>
        <v>121779606.74157304</v>
      </c>
      <c r="U391" s="37">
        <f t="shared" si="55"/>
        <v>106376771.88605057</v>
      </c>
      <c r="V391" s="37">
        <f t="shared" si="56"/>
        <v>319197880.33707869</v>
      </c>
    </row>
    <row r="392" spans="1:22">
      <c r="A392" s="23">
        <v>391</v>
      </c>
      <c r="B392" s="3" t="s">
        <v>616</v>
      </c>
      <c r="C392" s="28">
        <v>26</v>
      </c>
      <c r="D392" s="29">
        <v>11</v>
      </c>
      <c r="E392" s="28">
        <v>2003</v>
      </c>
      <c r="F392" s="31">
        <f>DATE(E392,D392,C392)</f>
        <v>37951</v>
      </c>
      <c r="G392" s="24" t="s">
        <v>617</v>
      </c>
      <c r="H392" s="2">
        <v>90000000</v>
      </c>
      <c r="I392" s="2">
        <v>75817994</v>
      </c>
      <c r="J392" s="2">
        <v>155750628</v>
      </c>
      <c r="K392" s="28" t="str">
        <f t="shared" si="50"/>
        <v/>
      </c>
      <c r="L392" s="28" t="str">
        <f t="shared" si="51"/>
        <v/>
      </c>
      <c r="M392" s="28" t="s">
        <v>617</v>
      </c>
      <c r="N392" s="28" t="str">
        <f t="shared" si="52"/>
        <v/>
      </c>
      <c r="O392" s="28" t="str">
        <f>IF(N392=1,M392&amp;" ("&amp;E392&amp;")",M392)</f>
        <v>The Haunted Mansion</v>
      </c>
      <c r="P392" s="36">
        <f>INDEX(cpi!$A$1:$M$105,MATCH('Inflation adjust calc'!$E392,cpi!$A:$A,0),MATCH('Inflation adjust calc'!$D392,cpi!$1:$1,0))</f>
        <v>184.5</v>
      </c>
      <c r="Q392" s="36">
        <f>cpi!$I$2</f>
        <v>240.85300000000001</v>
      </c>
      <c r="R392" s="36">
        <f t="shared" si="49"/>
        <v>1.3054363143631438</v>
      </c>
      <c r="S392" s="28" t="str">
        <f t="shared" si="53"/>
        <v/>
      </c>
      <c r="T392" s="37">
        <f t="shared" si="54"/>
        <v>117489268.29268295</v>
      </c>
      <c r="U392" s="37">
        <f t="shared" si="55"/>
        <v>98975562.649766952</v>
      </c>
      <c r="V392" s="37">
        <f t="shared" si="56"/>
        <v>203322525.77606505</v>
      </c>
    </row>
    <row r="393" spans="1:22">
      <c r="A393" s="23">
        <v>392</v>
      </c>
      <c r="B393" s="3" t="s">
        <v>457</v>
      </c>
      <c r="C393" s="28">
        <v>23</v>
      </c>
      <c r="D393" s="29">
        <v>9</v>
      </c>
      <c r="E393" s="28">
        <v>2016</v>
      </c>
      <c r="F393" s="31">
        <f>DATE(E393,D393,C393)</f>
        <v>42636</v>
      </c>
      <c r="G393" s="24" t="s">
        <v>458</v>
      </c>
      <c r="H393" s="2">
        <v>90000000</v>
      </c>
      <c r="I393" s="2">
        <v>75777075</v>
      </c>
      <c r="J393" s="2">
        <v>134477075</v>
      </c>
      <c r="K393" s="28" t="str">
        <f t="shared" si="50"/>
        <v/>
      </c>
      <c r="L393" s="28" t="str">
        <f t="shared" si="51"/>
        <v/>
      </c>
      <c r="M393" s="28" t="s">
        <v>458</v>
      </c>
      <c r="N393" s="28" t="str">
        <f t="shared" si="52"/>
        <v/>
      </c>
      <c r="O393" s="28" t="str">
        <f>IF(N393=1,M393&amp;" ("&amp;E393&amp;")",M393)</f>
        <v>The Magnificent Seven</v>
      </c>
      <c r="P393" s="36">
        <f>INDEX(cpi!$A$1:$M$105,MATCH('Inflation adjust calc'!$E393,cpi!$A:$A,0),MATCH('Inflation adjust calc'!$D393,cpi!$1:$1,0))</f>
        <v>0</v>
      </c>
      <c r="Q393" s="36">
        <f>cpi!$I$2</f>
        <v>240.85300000000001</v>
      </c>
      <c r="R393" s="36" t="e">
        <f t="shared" si="49"/>
        <v>#DIV/0!</v>
      </c>
      <c r="S393" s="28">
        <f t="shared" si="53"/>
        <v>1</v>
      </c>
      <c r="T393" s="37" t="e">
        <f t="shared" si="54"/>
        <v>#DIV/0!</v>
      </c>
      <c r="U393" s="37" t="e">
        <f t="shared" si="55"/>
        <v>#DIV/0!</v>
      </c>
      <c r="V393" s="37" t="e">
        <f t="shared" si="56"/>
        <v>#DIV/0!</v>
      </c>
    </row>
    <row r="394" spans="1:22">
      <c r="A394" s="23">
        <v>393</v>
      </c>
      <c r="B394" s="3">
        <v>36624</v>
      </c>
      <c r="C394" s="28">
        <v>4</v>
      </c>
      <c r="D394" s="29">
        <v>8</v>
      </c>
      <c r="E394" s="28">
        <v>2000</v>
      </c>
      <c r="F394" s="31">
        <f>DATE(E394,D394,C394)</f>
        <v>36742</v>
      </c>
      <c r="G394" s="24" t="s">
        <v>618</v>
      </c>
      <c r="H394" s="2">
        <v>90000000</v>
      </c>
      <c r="I394" s="2">
        <v>73209340</v>
      </c>
      <c r="J394" s="2">
        <v>191200000</v>
      </c>
      <c r="K394" s="28" t="str">
        <f t="shared" si="50"/>
        <v/>
      </c>
      <c r="L394" s="28" t="str">
        <f t="shared" si="51"/>
        <v/>
      </c>
      <c r="M394" s="28" t="s">
        <v>618</v>
      </c>
      <c r="N394" s="28" t="str">
        <f t="shared" si="52"/>
        <v/>
      </c>
      <c r="O394" s="28" t="str">
        <f>IF(N394=1,M394&amp;" ("&amp;E394&amp;")",M394)</f>
        <v>Hollow Man</v>
      </c>
      <c r="P394" s="36">
        <f>INDEX(cpi!$A$1:$M$105,MATCH('Inflation adjust calc'!$E394,cpi!$A:$A,0),MATCH('Inflation adjust calc'!$D394,cpi!$1:$1,0))</f>
        <v>172.8</v>
      </c>
      <c r="Q394" s="36">
        <f>cpi!$I$2</f>
        <v>240.85300000000001</v>
      </c>
      <c r="R394" s="36">
        <f t="shared" si="49"/>
        <v>1.3938252314814814</v>
      </c>
      <c r="S394" s="28" t="str">
        <f t="shared" si="53"/>
        <v/>
      </c>
      <c r="T394" s="37">
        <f t="shared" si="54"/>
        <v>125444270.83333333</v>
      </c>
      <c r="U394" s="37">
        <f t="shared" si="55"/>
        <v>102041025.27210647</v>
      </c>
      <c r="V394" s="37">
        <f t="shared" si="56"/>
        <v>266499384.25925925</v>
      </c>
    </row>
    <row r="395" spans="1:22">
      <c r="A395" s="23">
        <v>394</v>
      </c>
      <c r="B395" s="3" t="s">
        <v>619</v>
      </c>
      <c r="C395" s="28">
        <v>22</v>
      </c>
      <c r="D395" s="29">
        <v>4</v>
      </c>
      <c r="E395" s="28">
        <v>2005</v>
      </c>
      <c r="F395" s="31">
        <f>DATE(E395,D395,C395)</f>
        <v>38464</v>
      </c>
      <c r="G395" s="24" t="s">
        <v>620</v>
      </c>
      <c r="H395" s="2">
        <v>90000000</v>
      </c>
      <c r="I395" s="2">
        <v>72708161</v>
      </c>
      <c r="J395" s="2">
        <v>162753837</v>
      </c>
      <c r="K395" s="28" t="str">
        <f t="shared" si="50"/>
        <v/>
      </c>
      <c r="L395" s="28" t="str">
        <f t="shared" si="51"/>
        <v/>
      </c>
      <c r="M395" s="28" t="s">
        <v>620</v>
      </c>
      <c r="N395" s="28" t="str">
        <f t="shared" si="52"/>
        <v/>
      </c>
      <c r="O395" s="28" t="str">
        <f>IF(N395=1,M395&amp;" ("&amp;E395&amp;")",M395)</f>
        <v>The Interpreter</v>
      </c>
      <c r="P395" s="36">
        <f>INDEX(cpi!$A$1:$M$105,MATCH('Inflation adjust calc'!$E395,cpi!$A:$A,0),MATCH('Inflation adjust calc'!$D395,cpi!$1:$1,0))</f>
        <v>194.6</v>
      </c>
      <c r="Q395" s="36">
        <f>cpi!$I$2</f>
        <v>240.85300000000001</v>
      </c>
      <c r="R395" s="36">
        <f t="shared" si="49"/>
        <v>1.2376824254881809</v>
      </c>
      <c r="S395" s="28" t="str">
        <f t="shared" si="53"/>
        <v/>
      </c>
      <c r="T395" s="37">
        <f t="shared" si="54"/>
        <v>111391418.29393628</v>
      </c>
      <c r="U395" s="37">
        <f t="shared" si="55"/>
        <v>89989613.059265152</v>
      </c>
      <c r="V395" s="37">
        <f t="shared" si="56"/>
        <v>201437563.73566803</v>
      </c>
    </row>
    <row r="396" spans="1:22">
      <c r="A396" s="23">
        <v>395</v>
      </c>
      <c r="B396" s="3">
        <v>41463</v>
      </c>
      <c r="C396" s="28">
        <v>7</v>
      </c>
      <c r="D396" s="29">
        <v>8</v>
      </c>
      <c r="E396" s="28">
        <v>2013</v>
      </c>
      <c r="F396" s="31">
        <f>DATE(E396,D396,C396)</f>
        <v>41493</v>
      </c>
      <c r="G396" s="24" t="s">
        <v>621</v>
      </c>
      <c r="H396" s="2">
        <v>90000000</v>
      </c>
      <c r="I396" s="2">
        <v>68559554</v>
      </c>
      <c r="J396" s="2">
        <v>200859554</v>
      </c>
      <c r="K396" s="28" t="str">
        <f t="shared" si="50"/>
        <v/>
      </c>
      <c r="L396" s="28" t="str">
        <f t="shared" si="51"/>
        <v/>
      </c>
      <c r="M396" s="28" t="s">
        <v>621</v>
      </c>
      <c r="N396" s="28" t="str">
        <f t="shared" si="52"/>
        <v/>
      </c>
      <c r="O396" s="28" t="str">
        <f>IF(N396=1,M396&amp;" ("&amp;E396&amp;")",M396)</f>
        <v>Percy Jackson: Sea of Monsters</v>
      </c>
      <c r="P396" s="36">
        <f>INDEX(cpi!$A$1:$M$105,MATCH('Inflation adjust calc'!$E396,cpi!$A:$A,0),MATCH('Inflation adjust calc'!$D396,cpi!$1:$1,0))</f>
        <v>233.87700000000001</v>
      </c>
      <c r="Q396" s="36">
        <f>cpi!$I$2</f>
        <v>240.85300000000001</v>
      </c>
      <c r="R396" s="36">
        <f t="shared" si="49"/>
        <v>1.0298276444455847</v>
      </c>
      <c r="S396" s="28" t="str">
        <f t="shared" si="53"/>
        <v/>
      </c>
      <c r="T396" s="37">
        <f t="shared" si="54"/>
        <v>92684488.000102624</v>
      </c>
      <c r="U396" s="37">
        <f t="shared" si="55"/>
        <v>70604524.000059873</v>
      </c>
      <c r="V396" s="37">
        <f t="shared" si="56"/>
        <v>206850721.36021072</v>
      </c>
    </row>
    <row r="397" spans="1:22">
      <c r="A397" s="23">
        <v>396</v>
      </c>
      <c r="B397" s="3" t="s">
        <v>622</v>
      </c>
      <c r="C397" s="28">
        <v>25</v>
      </c>
      <c r="D397" s="29">
        <v>7</v>
      </c>
      <c r="E397" s="28">
        <v>2003</v>
      </c>
      <c r="F397" s="31">
        <f>DATE(E397,D397,C397)</f>
        <v>37827</v>
      </c>
      <c r="G397" s="24" t="s">
        <v>623</v>
      </c>
      <c r="H397" s="2">
        <v>90000000</v>
      </c>
      <c r="I397" s="2">
        <v>65653758</v>
      </c>
      <c r="J397" s="2">
        <v>157092943</v>
      </c>
      <c r="K397" s="28" t="str">
        <f t="shared" si="50"/>
        <v/>
      </c>
      <c r="L397" s="28" t="str">
        <f t="shared" si="51"/>
        <v/>
      </c>
      <c r="M397" s="28" t="s">
        <v>623</v>
      </c>
      <c r="N397" s="28" t="str">
        <f t="shared" si="52"/>
        <v/>
      </c>
      <c r="O397" s="28" t="str">
        <f>IF(N397=1,M397&amp;" ("&amp;E397&amp;")",M397)</f>
        <v>Lara Croft: Tomb Raider: The Cradle of Life</v>
      </c>
      <c r="P397" s="36">
        <f>INDEX(cpi!$A$1:$M$105,MATCH('Inflation adjust calc'!$E397,cpi!$A:$A,0),MATCH('Inflation adjust calc'!$D397,cpi!$1:$1,0))</f>
        <v>183.9</v>
      </c>
      <c r="Q397" s="36">
        <f>cpi!$I$2</f>
        <v>240.85300000000001</v>
      </c>
      <c r="R397" s="36">
        <f t="shared" si="49"/>
        <v>1.3096954866775421</v>
      </c>
      <c r="S397" s="28" t="str">
        <f t="shared" si="53"/>
        <v/>
      </c>
      <c r="T397" s="37">
        <f t="shared" si="54"/>
        <v>117872593.80097879</v>
      </c>
      <c r="U397" s="37">
        <f t="shared" si="55"/>
        <v>85986430.536019579</v>
      </c>
      <c r="V397" s="37">
        <f t="shared" si="56"/>
        <v>205743918.43599239</v>
      </c>
    </row>
    <row r="398" spans="1:22">
      <c r="A398" s="23">
        <v>397</v>
      </c>
      <c r="B398" s="3">
        <v>42649</v>
      </c>
      <c r="C398" s="28">
        <v>10</v>
      </c>
      <c r="D398" s="29">
        <v>6</v>
      </c>
      <c r="E398" s="28">
        <v>2016</v>
      </c>
      <c r="F398" s="31">
        <f>DATE(E398,D398,C398)</f>
        <v>42531</v>
      </c>
      <c r="G398" s="24" t="s">
        <v>6810</v>
      </c>
      <c r="H398" s="2">
        <v>90000000</v>
      </c>
      <c r="I398" s="2">
        <v>65075540</v>
      </c>
      <c r="J398" s="2">
        <v>328675540</v>
      </c>
      <c r="K398" s="28" t="str">
        <f t="shared" si="50"/>
        <v/>
      </c>
      <c r="L398" s="28" t="str">
        <f t="shared" si="51"/>
        <v/>
      </c>
      <c r="M398" s="28" t="s">
        <v>6810</v>
      </c>
      <c r="N398" s="28" t="str">
        <f t="shared" si="52"/>
        <v/>
      </c>
      <c r="O398" s="28" t="str">
        <f>IF(N398=1,M398&amp;" ("&amp;E398&amp;")",M398)</f>
        <v>Now You See Me 2</v>
      </c>
      <c r="P398" s="36">
        <f>INDEX(cpi!$A$1:$M$105,MATCH('Inflation adjust calc'!$E398,cpi!$A:$A,0),MATCH('Inflation adjust calc'!$D398,cpi!$1:$1,0))</f>
        <v>241.03800000000001</v>
      </c>
      <c r="Q398" s="36">
        <f>cpi!$I$2</f>
        <v>240.85300000000001</v>
      </c>
      <c r="R398" s="36">
        <f t="shared" si="49"/>
        <v>0.99923248616400728</v>
      </c>
      <c r="S398" s="28" t="str">
        <f t="shared" si="53"/>
        <v/>
      </c>
      <c r="T398" s="37">
        <f t="shared" si="54"/>
        <v>89930923.754760653</v>
      </c>
      <c r="U398" s="37">
        <f t="shared" si="55"/>
        <v>65025593.622665301</v>
      </c>
      <c r="V398" s="37">
        <f t="shared" si="56"/>
        <v>328423276.9754976</v>
      </c>
    </row>
    <row r="399" spans="1:22">
      <c r="A399" s="23">
        <v>398</v>
      </c>
      <c r="B399" s="3" t="s">
        <v>624</v>
      </c>
      <c r="C399" s="28">
        <v>21</v>
      </c>
      <c r="D399" s="29">
        <v>11</v>
      </c>
      <c r="E399" s="28">
        <v>2001</v>
      </c>
      <c r="F399" s="31">
        <f>DATE(E399,D399,C399)</f>
        <v>37216</v>
      </c>
      <c r="G399" s="24" t="s">
        <v>625</v>
      </c>
      <c r="H399" s="2">
        <v>90000000</v>
      </c>
      <c r="I399" s="2">
        <v>62362560</v>
      </c>
      <c r="J399" s="2">
        <v>143049560</v>
      </c>
      <c r="K399" s="28" t="str">
        <f t="shared" si="50"/>
        <v/>
      </c>
      <c r="L399" s="28" t="str">
        <f t="shared" si="51"/>
        <v/>
      </c>
      <c r="M399" s="28" t="s">
        <v>625</v>
      </c>
      <c r="N399" s="28" t="str">
        <f t="shared" si="52"/>
        <v/>
      </c>
      <c r="O399" s="28" t="str">
        <f>IF(N399=1,M399&amp;" ("&amp;E399&amp;")",M399)</f>
        <v>Spy Game</v>
      </c>
      <c r="P399" s="36">
        <f>INDEX(cpi!$A$1:$M$105,MATCH('Inflation adjust calc'!$E399,cpi!$A:$A,0),MATCH('Inflation adjust calc'!$D399,cpi!$1:$1,0))</f>
        <v>177.4</v>
      </c>
      <c r="Q399" s="36">
        <f>cpi!$I$2</f>
        <v>240.85300000000001</v>
      </c>
      <c r="R399" s="36">
        <f t="shared" si="49"/>
        <v>1.3576832018038332</v>
      </c>
      <c r="S399" s="28" t="str">
        <f t="shared" si="53"/>
        <v/>
      </c>
      <c r="T399" s="37">
        <f t="shared" si="54"/>
        <v>122191488.16234499</v>
      </c>
      <c r="U399" s="37">
        <f t="shared" si="55"/>
        <v>84668600.133483648</v>
      </c>
      <c r="V399" s="37">
        <f t="shared" si="56"/>
        <v>194215984.63742954</v>
      </c>
    </row>
    <row r="400" spans="1:22">
      <c r="A400" s="23">
        <v>399</v>
      </c>
      <c r="B400" s="3">
        <v>35524</v>
      </c>
      <c r="C400" s="28">
        <v>4</v>
      </c>
      <c r="D400" s="29">
        <v>4</v>
      </c>
      <c r="E400" s="28">
        <v>1997</v>
      </c>
      <c r="F400" s="31">
        <f>DATE(E400,D400,C400)</f>
        <v>35524</v>
      </c>
      <c r="G400" s="24" t="s">
        <v>626</v>
      </c>
      <c r="H400" s="2">
        <v>90000000</v>
      </c>
      <c r="I400" s="2">
        <v>61363304</v>
      </c>
      <c r="J400" s="2">
        <v>169400000</v>
      </c>
      <c r="K400" s="28" t="str">
        <f t="shared" si="50"/>
        <v/>
      </c>
      <c r="L400" s="28" t="str">
        <f t="shared" si="51"/>
        <v/>
      </c>
      <c r="M400" s="28" t="s">
        <v>626</v>
      </c>
      <c r="N400" s="28" t="str">
        <f t="shared" si="52"/>
        <v/>
      </c>
      <c r="O400" s="28" t="str">
        <f>IF(N400=1,M400&amp;" ("&amp;E400&amp;")",M400)</f>
        <v>The Saint</v>
      </c>
      <c r="P400" s="36">
        <f>INDEX(cpi!$A$1:$M$105,MATCH('Inflation adjust calc'!$E400,cpi!$A:$A,0),MATCH('Inflation adjust calc'!$D400,cpi!$1:$1,0))</f>
        <v>160.19999999999999</v>
      </c>
      <c r="Q400" s="36">
        <f>cpi!$I$2</f>
        <v>240.85300000000001</v>
      </c>
      <c r="R400" s="36">
        <f t="shared" si="49"/>
        <v>1.5034519350811488</v>
      </c>
      <c r="S400" s="28" t="str">
        <f t="shared" si="53"/>
        <v/>
      </c>
      <c r="T400" s="37">
        <f t="shared" si="54"/>
        <v>135310674.15730339</v>
      </c>
      <c r="U400" s="37">
        <f t="shared" si="55"/>
        <v>92256778.141772807</v>
      </c>
      <c r="V400" s="37">
        <f t="shared" si="56"/>
        <v>254684757.80274662</v>
      </c>
    </row>
    <row r="401" spans="1:22">
      <c r="A401" s="23">
        <v>400</v>
      </c>
      <c r="B401" s="3">
        <v>36802</v>
      </c>
      <c r="C401" s="28">
        <v>10</v>
      </c>
      <c r="D401" s="29">
        <v>3</v>
      </c>
      <c r="E401" s="28">
        <v>2000</v>
      </c>
      <c r="F401" s="31">
        <f>DATE(E401,D401,C401)</f>
        <v>36595</v>
      </c>
      <c r="G401" s="24" t="s">
        <v>627</v>
      </c>
      <c r="H401" s="2">
        <v>90000000</v>
      </c>
      <c r="I401" s="2">
        <v>60874615</v>
      </c>
      <c r="J401" s="2">
        <v>106000000</v>
      </c>
      <c r="K401" s="28" t="str">
        <f t="shared" si="50"/>
        <v/>
      </c>
      <c r="L401" s="28" t="str">
        <f t="shared" si="51"/>
        <v/>
      </c>
      <c r="M401" s="28" t="s">
        <v>627</v>
      </c>
      <c r="N401" s="28" t="str">
        <f t="shared" si="52"/>
        <v/>
      </c>
      <c r="O401" s="28" t="str">
        <f>IF(N401=1,M401&amp;" ("&amp;E401&amp;")",M401)</f>
        <v>Mission to Mars</v>
      </c>
      <c r="P401" s="36">
        <f>INDEX(cpi!$A$1:$M$105,MATCH('Inflation adjust calc'!$E401,cpi!$A:$A,0),MATCH('Inflation adjust calc'!$D401,cpi!$1:$1,0))</f>
        <v>171.2</v>
      </c>
      <c r="Q401" s="36">
        <f>cpi!$I$2</f>
        <v>240.85300000000001</v>
      </c>
      <c r="R401" s="36">
        <f t="shared" si="49"/>
        <v>1.4068516355140188</v>
      </c>
      <c r="S401" s="28" t="str">
        <f t="shared" si="53"/>
        <v/>
      </c>
      <c r="T401" s="37">
        <f t="shared" si="54"/>
        <v>126616647.19626169</v>
      </c>
      <c r="U401" s="37">
        <f t="shared" si="55"/>
        <v>85641551.67403622</v>
      </c>
      <c r="V401" s="37">
        <f t="shared" si="56"/>
        <v>149126273.36448601</v>
      </c>
    </row>
    <row r="402" spans="1:22">
      <c r="A402" s="23">
        <v>401</v>
      </c>
      <c r="B402" s="3" t="s">
        <v>461</v>
      </c>
      <c r="C402" s="28">
        <v>17</v>
      </c>
      <c r="D402" s="29">
        <v>12</v>
      </c>
      <c r="E402" s="28">
        <v>1999</v>
      </c>
      <c r="F402" s="31">
        <f>DATE(E402,D402,C402)</f>
        <v>36511</v>
      </c>
      <c r="G402" s="24" t="s">
        <v>628</v>
      </c>
      <c r="H402" s="2">
        <v>90000000</v>
      </c>
      <c r="I402" s="2">
        <v>58220776</v>
      </c>
      <c r="J402" s="2">
        <v>87420776</v>
      </c>
      <c r="K402" s="28" t="str">
        <f t="shared" si="50"/>
        <v/>
      </c>
      <c r="L402" s="28" t="str">
        <f t="shared" si="51"/>
        <v/>
      </c>
      <c r="M402" s="28" t="s">
        <v>628</v>
      </c>
      <c r="N402" s="28" t="str">
        <f t="shared" si="52"/>
        <v/>
      </c>
      <c r="O402" s="28" t="str">
        <f>IF(N402=1,M402&amp;" ("&amp;E402&amp;")",M402)</f>
        <v>Bicentennial Man</v>
      </c>
      <c r="P402" s="36">
        <f>INDEX(cpi!$A$1:$M$105,MATCH('Inflation adjust calc'!$E402,cpi!$A:$A,0),MATCH('Inflation adjust calc'!$D402,cpi!$1:$1,0))</f>
        <v>168.3</v>
      </c>
      <c r="Q402" s="36">
        <f>cpi!$I$2</f>
        <v>240.85300000000001</v>
      </c>
      <c r="R402" s="36">
        <f t="shared" ref="R402:R465" si="57">Q402/P402</f>
        <v>1.4310932857991681</v>
      </c>
      <c r="S402" s="28" t="str">
        <f t="shared" si="53"/>
        <v/>
      </c>
      <c r="T402" s="37">
        <f t="shared" si="54"/>
        <v>128798395.72192512</v>
      </c>
      <c r="U402" s="37">
        <f t="shared" si="55"/>
        <v>83319361.627617344</v>
      </c>
      <c r="V402" s="37">
        <f t="shared" si="56"/>
        <v>125107285.57295305</v>
      </c>
    </row>
    <row r="403" spans="1:22">
      <c r="A403" s="23">
        <v>402</v>
      </c>
      <c r="B403" s="3">
        <v>38175</v>
      </c>
      <c r="C403" s="28">
        <v>7</v>
      </c>
      <c r="D403" s="29">
        <v>7</v>
      </c>
      <c r="E403" s="28">
        <v>2004</v>
      </c>
      <c r="F403" s="31">
        <f>DATE(E403,D403,C403)</f>
        <v>38175</v>
      </c>
      <c r="G403" s="24" t="s">
        <v>629</v>
      </c>
      <c r="H403" s="2">
        <v>90000000</v>
      </c>
      <c r="I403" s="2">
        <v>51877963</v>
      </c>
      <c r="J403" s="2">
        <v>203877963</v>
      </c>
      <c r="K403" s="28" t="str">
        <f t="shared" si="50"/>
        <v/>
      </c>
      <c r="L403" s="28" t="str">
        <f t="shared" si="51"/>
        <v/>
      </c>
      <c r="M403" s="28" t="s">
        <v>629</v>
      </c>
      <c r="N403" s="28" t="str">
        <f t="shared" si="52"/>
        <v/>
      </c>
      <c r="O403" s="28" t="str">
        <f>IF(N403=1,M403&amp;" ("&amp;E403&amp;")",M403)</f>
        <v>King Arthur</v>
      </c>
      <c r="P403" s="36">
        <f>INDEX(cpi!$A$1:$M$105,MATCH('Inflation adjust calc'!$E403,cpi!$A:$A,0),MATCH('Inflation adjust calc'!$D403,cpi!$1:$1,0))</f>
        <v>189.4</v>
      </c>
      <c r="Q403" s="36">
        <f>cpi!$I$2</f>
        <v>240.85300000000001</v>
      </c>
      <c r="R403" s="36">
        <f t="shared" si="57"/>
        <v>1.2716631467793031</v>
      </c>
      <c r="S403" s="28" t="str">
        <f t="shared" si="53"/>
        <v/>
      </c>
      <c r="T403" s="37">
        <f t="shared" si="54"/>
        <v>114449683.21013728</v>
      </c>
      <c r="U403" s="37">
        <f t="shared" si="55"/>
        <v>65971293.677080259</v>
      </c>
      <c r="V403" s="37">
        <f t="shared" si="56"/>
        <v>259264091.98753434</v>
      </c>
    </row>
    <row r="404" spans="1:22">
      <c r="A404" s="23">
        <v>403</v>
      </c>
      <c r="B404" s="3" t="s">
        <v>630</v>
      </c>
      <c r="C404" s="28">
        <v>25</v>
      </c>
      <c r="D404" s="29">
        <v>4</v>
      </c>
      <c r="E404" s="28">
        <v>1997</v>
      </c>
      <c r="F404" s="31">
        <f>DATE(E404,D404,C404)</f>
        <v>35545</v>
      </c>
      <c r="G404" s="24" t="s">
        <v>631</v>
      </c>
      <c r="H404" s="2">
        <v>90000000</v>
      </c>
      <c r="I404" s="2">
        <v>47546796</v>
      </c>
      <c r="J404" s="2">
        <v>120100000</v>
      </c>
      <c r="K404" s="28" t="str">
        <f t="shared" si="50"/>
        <v/>
      </c>
      <c r="L404" s="28" t="str">
        <f t="shared" si="51"/>
        <v/>
      </c>
      <c r="M404" s="28" t="s">
        <v>631</v>
      </c>
      <c r="N404" s="28" t="str">
        <f t="shared" si="52"/>
        <v/>
      </c>
      <c r="O404" s="28" t="str">
        <f>IF(N404=1,M404&amp;" ("&amp;E404&amp;")",M404)</f>
        <v>Volcano</v>
      </c>
      <c r="P404" s="36">
        <f>INDEX(cpi!$A$1:$M$105,MATCH('Inflation adjust calc'!$E404,cpi!$A:$A,0),MATCH('Inflation adjust calc'!$D404,cpi!$1:$1,0))</f>
        <v>160.19999999999999</v>
      </c>
      <c r="Q404" s="36">
        <f>cpi!$I$2</f>
        <v>240.85300000000001</v>
      </c>
      <c r="R404" s="36">
        <f t="shared" si="57"/>
        <v>1.5034519350811488</v>
      </c>
      <c r="S404" s="28" t="str">
        <f t="shared" si="53"/>
        <v/>
      </c>
      <c r="T404" s="37">
        <f t="shared" si="54"/>
        <v>135310674.15730339</v>
      </c>
      <c r="U404" s="37">
        <f t="shared" si="55"/>
        <v>71484322.453108624</v>
      </c>
      <c r="V404" s="37">
        <f t="shared" si="56"/>
        <v>180564577.40324599</v>
      </c>
    </row>
    <row r="405" spans="1:22">
      <c r="A405" s="23">
        <v>404</v>
      </c>
      <c r="B405" s="3" t="s">
        <v>632</v>
      </c>
      <c r="C405" s="28">
        <v>26</v>
      </c>
      <c r="D405" s="29">
        <v>3</v>
      </c>
      <c r="E405" s="28">
        <v>1997</v>
      </c>
      <c r="F405" s="31">
        <f>DATE(E405,D405,C405)</f>
        <v>35515</v>
      </c>
      <c r="G405" s="24" t="s">
        <v>633</v>
      </c>
      <c r="H405" s="2">
        <v>90000000</v>
      </c>
      <c r="I405" s="2">
        <v>42885593</v>
      </c>
      <c r="J405" s="2">
        <v>140900000</v>
      </c>
      <c r="K405" s="28" t="str">
        <f t="shared" si="50"/>
        <v/>
      </c>
      <c r="L405" s="28" t="str">
        <f t="shared" si="51"/>
        <v/>
      </c>
      <c r="M405" s="28" t="s">
        <v>633</v>
      </c>
      <c r="N405" s="28" t="str">
        <f t="shared" si="52"/>
        <v/>
      </c>
      <c r="O405" s="28" t="str">
        <f>IF(N405=1,M405&amp;" ("&amp;E405&amp;")",M405)</f>
        <v>The Devil's Own</v>
      </c>
      <c r="P405" s="36">
        <f>INDEX(cpi!$A$1:$M$105,MATCH('Inflation adjust calc'!$E405,cpi!$A:$A,0),MATCH('Inflation adjust calc'!$D405,cpi!$1:$1,0))</f>
        <v>160</v>
      </c>
      <c r="Q405" s="36">
        <f>cpi!$I$2</f>
        <v>240.85300000000001</v>
      </c>
      <c r="R405" s="36">
        <f t="shared" si="57"/>
        <v>1.50533125</v>
      </c>
      <c r="S405" s="28" t="str">
        <f t="shared" si="53"/>
        <v/>
      </c>
      <c r="T405" s="37">
        <f t="shared" si="54"/>
        <v>135479812.5</v>
      </c>
      <c r="U405" s="37">
        <f t="shared" si="55"/>
        <v>64557023.317681253</v>
      </c>
      <c r="V405" s="37">
        <f t="shared" si="56"/>
        <v>212101173.125</v>
      </c>
    </row>
    <row r="406" spans="1:22">
      <c r="A406" s="23">
        <v>405</v>
      </c>
      <c r="B406" s="3" t="s">
        <v>387</v>
      </c>
      <c r="C406" s="28">
        <v>19</v>
      </c>
      <c r="D406" s="29">
        <v>7</v>
      </c>
      <c r="E406" s="28">
        <v>2002</v>
      </c>
      <c r="F406" s="31">
        <f>DATE(E406,D406,C406)</f>
        <v>37456</v>
      </c>
      <c r="G406" s="24" t="s">
        <v>634</v>
      </c>
      <c r="H406" s="2">
        <v>90000000</v>
      </c>
      <c r="I406" s="2">
        <v>35168966</v>
      </c>
      <c r="J406" s="2">
        <v>65716126</v>
      </c>
      <c r="K406" s="28" t="str">
        <f t="shared" si="50"/>
        <v/>
      </c>
      <c r="L406" s="28" t="str">
        <f t="shared" si="51"/>
        <v/>
      </c>
      <c r="M406" s="28" t="s">
        <v>634</v>
      </c>
      <c r="N406" s="28" t="str">
        <f t="shared" si="52"/>
        <v/>
      </c>
      <c r="O406" s="28" t="str">
        <f>IF(N406=1,M406&amp;" ("&amp;E406&amp;")",M406)</f>
        <v>K-19: The Widowmaker</v>
      </c>
      <c r="P406" s="36">
        <f>INDEX(cpi!$A$1:$M$105,MATCH('Inflation adjust calc'!$E406,cpi!$A:$A,0),MATCH('Inflation adjust calc'!$D406,cpi!$1:$1,0))</f>
        <v>180.1</v>
      </c>
      <c r="Q406" s="36">
        <f>cpi!$I$2</f>
        <v>240.85300000000001</v>
      </c>
      <c r="R406" s="36">
        <f t="shared" si="57"/>
        <v>1.3373292615213772</v>
      </c>
      <c r="S406" s="28" t="str">
        <f t="shared" si="53"/>
        <v/>
      </c>
      <c r="T406" s="37">
        <f t="shared" si="54"/>
        <v>120359633.53692394</v>
      </c>
      <c r="U406" s="37">
        <f t="shared" si="55"/>
        <v>47032487.329250425</v>
      </c>
      <c r="V406" s="37">
        <f t="shared" si="56"/>
        <v>87884098.25362578</v>
      </c>
    </row>
    <row r="407" spans="1:22">
      <c r="A407" s="23">
        <v>406</v>
      </c>
      <c r="B407" s="3" t="s">
        <v>635</v>
      </c>
      <c r="C407" s="28">
        <v>19</v>
      </c>
      <c r="D407" s="29">
        <v>8</v>
      </c>
      <c r="E407" s="28">
        <v>2011</v>
      </c>
      <c r="F407" s="31">
        <f>DATE(E407,D407,C407)</f>
        <v>40774</v>
      </c>
      <c r="G407" s="24" t="s">
        <v>636</v>
      </c>
      <c r="H407" s="2">
        <v>90000000</v>
      </c>
      <c r="I407" s="2">
        <v>21295021</v>
      </c>
      <c r="J407" s="2">
        <v>63356133</v>
      </c>
      <c r="K407" s="28" t="str">
        <f t="shared" si="50"/>
        <v/>
      </c>
      <c r="L407" s="28" t="str">
        <f t="shared" si="51"/>
        <v/>
      </c>
      <c r="M407" s="28" t="s">
        <v>636</v>
      </c>
      <c r="N407" s="28">
        <f t="shared" si="52"/>
        <v>1</v>
      </c>
      <c r="O407" s="28" t="str">
        <f>IF(N407=1,M407&amp;" ("&amp;E407&amp;")",M407)</f>
        <v>Conan the Barbarian (2011)</v>
      </c>
      <c r="P407" s="36">
        <f>INDEX(cpi!$A$1:$M$105,MATCH('Inflation adjust calc'!$E407,cpi!$A:$A,0),MATCH('Inflation adjust calc'!$D407,cpi!$1:$1,0))</f>
        <v>226.54499999999999</v>
      </c>
      <c r="Q407" s="36">
        <f>cpi!$I$2</f>
        <v>240.85300000000001</v>
      </c>
      <c r="R407" s="36">
        <f t="shared" si="57"/>
        <v>1.0631574300911519</v>
      </c>
      <c r="S407" s="28" t="str">
        <f t="shared" si="53"/>
        <v/>
      </c>
      <c r="T407" s="37">
        <f t="shared" si="54"/>
        <v>95684168.708203673</v>
      </c>
      <c r="U407" s="37">
        <f t="shared" si="55"/>
        <v>22639959.800097112</v>
      </c>
      <c r="V407" s="37">
        <f t="shared" si="56"/>
        <v>67357543.540793225</v>
      </c>
    </row>
    <row r="408" spans="1:22">
      <c r="A408" s="23">
        <v>407</v>
      </c>
      <c r="B408" s="3" t="s">
        <v>637</v>
      </c>
      <c r="C408" s="28">
        <v>21</v>
      </c>
      <c r="D408" s="29">
        <v>10</v>
      </c>
      <c r="E408" s="28">
        <v>2011</v>
      </c>
      <c r="F408" s="31">
        <f>DATE(E408,D408,C408)</f>
        <v>40837</v>
      </c>
      <c r="G408" s="24" t="s">
        <v>638</v>
      </c>
      <c r="H408" s="2">
        <v>90000000</v>
      </c>
      <c r="I408" s="2">
        <v>20377913</v>
      </c>
      <c r="J408" s="2">
        <v>139877913</v>
      </c>
      <c r="K408" s="28" t="str">
        <f t="shared" si="50"/>
        <v/>
      </c>
      <c r="L408" s="28" t="str">
        <f t="shared" si="51"/>
        <v/>
      </c>
      <c r="M408" s="28" t="s">
        <v>638</v>
      </c>
      <c r="N408" s="28" t="str">
        <f t="shared" si="52"/>
        <v/>
      </c>
      <c r="O408" s="28" t="str">
        <f>IF(N408=1,M408&amp;" ("&amp;E408&amp;")",M408)</f>
        <v>The Three Musketeers</v>
      </c>
      <c r="P408" s="36">
        <f>INDEX(cpi!$A$1:$M$105,MATCH('Inflation adjust calc'!$E408,cpi!$A:$A,0),MATCH('Inflation adjust calc'!$D408,cpi!$1:$1,0))</f>
        <v>226.42099999999999</v>
      </c>
      <c r="Q408" s="36">
        <f>cpi!$I$2</f>
        <v>240.85300000000001</v>
      </c>
      <c r="R408" s="36">
        <f t="shared" si="57"/>
        <v>1.0637396707902536</v>
      </c>
      <c r="S408" s="28" t="str">
        <f t="shared" si="53"/>
        <v/>
      </c>
      <c r="T408" s="37">
        <f t="shared" si="54"/>
        <v>95736570.371122822</v>
      </c>
      <c r="U408" s="37">
        <f t="shared" si="55"/>
        <v>21676794.466012429</v>
      </c>
      <c r="V408" s="37">
        <f t="shared" si="56"/>
        <v>148793685.12544772</v>
      </c>
    </row>
    <row r="409" spans="1:22">
      <c r="A409" s="23">
        <v>408</v>
      </c>
      <c r="B409" s="3" t="s">
        <v>11</v>
      </c>
      <c r="C409" s="28">
        <v>24</v>
      </c>
      <c r="D409" s="29">
        <v>11</v>
      </c>
      <c r="E409" s="28">
        <v>2010</v>
      </c>
      <c r="F409" s="31">
        <f>DATE(E409,D409,C409)</f>
        <v>40506</v>
      </c>
      <c r="G409" s="24" t="s">
        <v>639</v>
      </c>
      <c r="H409" s="2">
        <v>90000000</v>
      </c>
      <c r="I409" s="2">
        <v>195459</v>
      </c>
      <c r="J409" s="2">
        <v>20466016</v>
      </c>
      <c r="K409" s="28" t="str">
        <f t="shared" si="50"/>
        <v/>
      </c>
      <c r="L409" s="28" t="str">
        <f t="shared" si="51"/>
        <v/>
      </c>
      <c r="M409" s="28" t="s">
        <v>639</v>
      </c>
      <c r="N409" s="28" t="str">
        <f t="shared" si="52"/>
        <v/>
      </c>
      <c r="O409" s="28" t="str">
        <f>IF(N409=1,M409&amp;" ("&amp;E409&amp;")",M409)</f>
        <v>The Nutcracker in 3D</v>
      </c>
      <c r="P409" s="36">
        <f>INDEX(cpi!$A$1:$M$105,MATCH('Inflation adjust calc'!$E409,cpi!$A:$A,0),MATCH('Inflation adjust calc'!$D409,cpi!$1:$1,0))</f>
        <v>218.803</v>
      </c>
      <c r="Q409" s="36">
        <f>cpi!$I$2</f>
        <v>240.85300000000001</v>
      </c>
      <c r="R409" s="36">
        <f t="shared" si="57"/>
        <v>1.1007755835157653</v>
      </c>
      <c r="S409" s="28" t="str">
        <f t="shared" si="53"/>
        <v/>
      </c>
      <c r="T409" s="37">
        <f t="shared" si="54"/>
        <v>99069802.516418874</v>
      </c>
      <c r="U409" s="37">
        <f t="shared" si="55"/>
        <v>215156.49477840797</v>
      </c>
      <c r="V409" s="37">
        <f t="shared" si="56"/>
        <v>22528490.704642989</v>
      </c>
    </row>
    <row r="410" spans="1:22">
      <c r="A410" s="23">
        <v>409</v>
      </c>
      <c r="B410" s="3">
        <v>35343</v>
      </c>
      <c r="C410" s="28">
        <v>10</v>
      </c>
      <c r="D410" s="29">
        <v>5</v>
      </c>
      <c r="E410" s="28">
        <v>1996</v>
      </c>
      <c r="F410" s="31">
        <f>DATE(E410,D410,C410)</f>
        <v>35195</v>
      </c>
      <c r="G410" s="24" t="s">
        <v>640</v>
      </c>
      <c r="H410" s="2">
        <v>88000000</v>
      </c>
      <c r="I410" s="2">
        <v>241688385</v>
      </c>
      <c r="J410" s="2">
        <v>495700000</v>
      </c>
      <c r="K410" s="28" t="str">
        <f t="shared" si="50"/>
        <v/>
      </c>
      <c r="L410" s="28" t="str">
        <f t="shared" si="51"/>
        <v/>
      </c>
      <c r="M410" s="28" t="s">
        <v>640</v>
      </c>
      <c r="N410" s="28" t="str">
        <f t="shared" si="52"/>
        <v/>
      </c>
      <c r="O410" s="28" t="str">
        <f>IF(N410=1,M410&amp;" ("&amp;E410&amp;")",M410)</f>
        <v>Twister</v>
      </c>
      <c r="P410" s="36">
        <f>INDEX(cpi!$A$1:$M$105,MATCH('Inflation adjust calc'!$E410,cpi!$A:$A,0),MATCH('Inflation adjust calc'!$D410,cpi!$1:$1,0))</f>
        <v>156.6</v>
      </c>
      <c r="Q410" s="36">
        <f>cpi!$I$2</f>
        <v>240.85300000000001</v>
      </c>
      <c r="R410" s="36">
        <f t="shared" si="57"/>
        <v>1.5380140485312901</v>
      </c>
      <c r="S410" s="28" t="str">
        <f t="shared" si="53"/>
        <v/>
      </c>
      <c r="T410" s="37">
        <f t="shared" si="54"/>
        <v>135345236.27075353</v>
      </c>
      <c r="U410" s="37">
        <f t="shared" si="55"/>
        <v>371720131.49683911</v>
      </c>
      <c r="V410" s="37">
        <f t="shared" si="56"/>
        <v>762393563.85696054</v>
      </c>
    </row>
    <row r="411" spans="1:22">
      <c r="A411" s="23">
        <v>410</v>
      </c>
      <c r="B411" s="3">
        <v>38417</v>
      </c>
      <c r="C411" s="28">
        <v>3</v>
      </c>
      <c r="D411" s="29">
        <v>6</v>
      </c>
      <c r="E411" s="28">
        <v>2005</v>
      </c>
      <c r="F411" s="31">
        <f>DATE(E411,D411,C411)</f>
        <v>38506</v>
      </c>
      <c r="G411" s="24" t="s">
        <v>641</v>
      </c>
      <c r="H411" s="2">
        <v>88000000</v>
      </c>
      <c r="I411" s="2">
        <v>61649911</v>
      </c>
      <c r="J411" s="2">
        <v>105021488</v>
      </c>
      <c r="K411" s="28" t="str">
        <f t="shared" si="50"/>
        <v/>
      </c>
      <c r="L411" s="28" t="str">
        <f t="shared" si="51"/>
        <v/>
      </c>
      <c r="M411" s="28" t="s">
        <v>641</v>
      </c>
      <c r="N411" s="28" t="str">
        <f t="shared" si="52"/>
        <v/>
      </c>
      <c r="O411" s="28" t="str">
        <f>IF(N411=1,M411&amp;" ("&amp;E411&amp;")",M411)</f>
        <v>Cinderella Man</v>
      </c>
      <c r="P411" s="36">
        <f>INDEX(cpi!$A$1:$M$105,MATCH('Inflation adjust calc'!$E411,cpi!$A:$A,0),MATCH('Inflation adjust calc'!$D411,cpi!$1:$1,0))</f>
        <v>194.5</v>
      </c>
      <c r="Q411" s="36">
        <f>cpi!$I$2</f>
        <v>240.85300000000001</v>
      </c>
      <c r="R411" s="36">
        <f t="shared" si="57"/>
        <v>1.238318766066838</v>
      </c>
      <c r="S411" s="28" t="str">
        <f t="shared" si="53"/>
        <v/>
      </c>
      <c r="T411" s="37">
        <f t="shared" si="54"/>
        <v>108972051.41388175</v>
      </c>
      <c r="U411" s="37">
        <f t="shared" si="55"/>
        <v>76342241.717650384</v>
      </c>
      <c r="V411" s="37">
        <f t="shared" si="56"/>
        <v>130050079.43066323</v>
      </c>
    </row>
    <row r="412" spans="1:22">
      <c r="A412" s="23">
        <v>411</v>
      </c>
      <c r="B412" s="3">
        <v>38571</v>
      </c>
      <c r="C412" s="28">
        <v>8</v>
      </c>
      <c r="D412" s="29">
        <v>7</v>
      </c>
      <c r="E412" s="28">
        <v>2005</v>
      </c>
      <c r="F412" s="31">
        <f>DATE(E412,D412,C412)</f>
        <v>38541</v>
      </c>
      <c r="G412" s="24" t="s">
        <v>391</v>
      </c>
      <c r="H412" s="2">
        <v>87500000</v>
      </c>
      <c r="I412" s="2">
        <v>154696080</v>
      </c>
      <c r="J412" s="2">
        <v>330717080</v>
      </c>
      <c r="K412" s="28" t="str">
        <f t="shared" si="50"/>
        <v/>
      </c>
      <c r="L412" s="28" t="str">
        <f t="shared" si="51"/>
        <v/>
      </c>
      <c r="M412" s="28" t="s">
        <v>391</v>
      </c>
      <c r="N412" s="28">
        <f t="shared" si="52"/>
        <v>1</v>
      </c>
      <c r="O412" s="28" t="str">
        <f>IF(N412=1,M412&amp;" ("&amp;E412&amp;")",M412)</f>
        <v>Fantastic Four (2005)</v>
      </c>
      <c r="P412" s="36">
        <f>INDEX(cpi!$A$1:$M$105,MATCH('Inflation adjust calc'!$E412,cpi!$A:$A,0),MATCH('Inflation adjust calc'!$D412,cpi!$1:$1,0))</f>
        <v>195.4</v>
      </c>
      <c r="Q412" s="36">
        <f>cpi!$I$2</f>
        <v>240.85300000000001</v>
      </c>
      <c r="R412" s="36">
        <f t="shared" si="57"/>
        <v>1.2326151484135108</v>
      </c>
      <c r="S412" s="28" t="str">
        <f t="shared" si="53"/>
        <v/>
      </c>
      <c r="T412" s="37">
        <f t="shared" si="54"/>
        <v>107853825.4861822</v>
      </c>
      <c r="U412" s="37">
        <f t="shared" si="55"/>
        <v>190680731.60818833</v>
      </c>
      <c r="V412" s="37">
        <f t="shared" si="56"/>
        <v>407646882.64708292</v>
      </c>
    </row>
    <row r="413" spans="1:22">
      <c r="A413" s="23">
        <v>412</v>
      </c>
      <c r="B413" s="3">
        <v>37136</v>
      </c>
      <c r="C413" s="28">
        <v>9</v>
      </c>
      <c r="D413" s="29">
        <v>2</v>
      </c>
      <c r="E413" s="28">
        <v>2001</v>
      </c>
      <c r="F413" s="31">
        <f>DATE(E413,D413,C413)</f>
        <v>36931</v>
      </c>
      <c r="G413" s="24" t="s">
        <v>642</v>
      </c>
      <c r="H413" s="2">
        <v>87000000</v>
      </c>
      <c r="I413" s="2">
        <v>165092266</v>
      </c>
      <c r="J413" s="2">
        <v>350100280</v>
      </c>
      <c r="K413" s="28" t="str">
        <f t="shared" si="50"/>
        <v/>
      </c>
      <c r="L413" s="28" t="str">
        <f t="shared" si="51"/>
        <v/>
      </c>
      <c r="M413" s="28" t="s">
        <v>642</v>
      </c>
      <c r="N413" s="28" t="str">
        <f t="shared" si="52"/>
        <v/>
      </c>
      <c r="O413" s="28" t="str">
        <f>IF(N413=1,M413&amp;" ("&amp;E413&amp;")",M413)</f>
        <v>Hannibal</v>
      </c>
      <c r="P413" s="36">
        <f>INDEX(cpi!$A$1:$M$105,MATCH('Inflation adjust calc'!$E413,cpi!$A:$A,0),MATCH('Inflation adjust calc'!$D413,cpi!$1:$1,0))</f>
        <v>175.8</v>
      </c>
      <c r="Q413" s="36">
        <f>cpi!$I$2</f>
        <v>240.85300000000001</v>
      </c>
      <c r="R413" s="36">
        <f t="shared" si="57"/>
        <v>1.3700398179749715</v>
      </c>
      <c r="S413" s="28" t="str">
        <f t="shared" si="53"/>
        <v/>
      </c>
      <c r="T413" s="37">
        <f t="shared" si="54"/>
        <v>119193464.16382252</v>
      </c>
      <c r="U413" s="37">
        <f t="shared" si="55"/>
        <v>226182978.05971557</v>
      </c>
      <c r="V413" s="37">
        <f t="shared" si="56"/>
        <v>479651323.88418657</v>
      </c>
    </row>
    <row r="414" spans="1:22">
      <c r="A414" s="23">
        <v>413</v>
      </c>
      <c r="B414" s="3" t="s">
        <v>622</v>
      </c>
      <c r="C414" s="28">
        <v>25</v>
      </c>
      <c r="D414" s="29">
        <v>7</v>
      </c>
      <c r="E414" s="28">
        <v>2003</v>
      </c>
      <c r="F414" s="31">
        <f>DATE(E414,D414,C414)</f>
        <v>37827</v>
      </c>
      <c r="G414" s="24" t="s">
        <v>643</v>
      </c>
      <c r="H414" s="2">
        <v>86000000</v>
      </c>
      <c r="I414" s="2">
        <v>120277854</v>
      </c>
      <c r="J414" s="2">
        <v>148715342</v>
      </c>
      <c r="K414" s="28" t="str">
        <f t="shared" si="50"/>
        <v/>
      </c>
      <c r="L414" s="28" t="str">
        <f t="shared" si="51"/>
        <v/>
      </c>
      <c r="M414" s="28" t="s">
        <v>643</v>
      </c>
      <c r="N414" s="28" t="str">
        <f t="shared" si="52"/>
        <v/>
      </c>
      <c r="O414" s="28" t="str">
        <f>IF(N414=1,M414&amp;" ("&amp;E414&amp;")",M414)</f>
        <v>Seabiscuit</v>
      </c>
      <c r="P414" s="36">
        <f>INDEX(cpi!$A$1:$M$105,MATCH('Inflation adjust calc'!$E414,cpi!$A:$A,0),MATCH('Inflation adjust calc'!$D414,cpi!$1:$1,0))</f>
        <v>183.9</v>
      </c>
      <c r="Q414" s="36">
        <f>cpi!$I$2</f>
        <v>240.85300000000001</v>
      </c>
      <c r="R414" s="36">
        <f t="shared" si="57"/>
        <v>1.3096954866775421</v>
      </c>
      <c r="S414" s="28" t="str">
        <f t="shared" si="53"/>
        <v/>
      </c>
      <c r="T414" s="37">
        <f t="shared" si="54"/>
        <v>112633811.85426863</v>
      </c>
      <c r="U414" s="37">
        <f t="shared" si="55"/>
        <v>157527362.53106037</v>
      </c>
      <c r="V414" s="37">
        <f t="shared" si="56"/>
        <v>194771812.21710712</v>
      </c>
    </row>
    <row r="415" spans="1:22">
      <c r="A415" s="23">
        <v>414</v>
      </c>
      <c r="B415" s="3" t="s">
        <v>644</v>
      </c>
      <c r="C415" s="28">
        <v>22</v>
      </c>
      <c r="D415" s="29">
        <v>12</v>
      </c>
      <c r="E415" s="28">
        <v>2000</v>
      </c>
      <c r="F415" s="31">
        <f>DATE(E415,D415,C415)</f>
        <v>36882</v>
      </c>
      <c r="G415" s="24" t="s">
        <v>645</v>
      </c>
      <c r="H415" s="2">
        <v>85000000</v>
      </c>
      <c r="I415" s="2">
        <v>233632142</v>
      </c>
      <c r="J415" s="2">
        <v>427230516</v>
      </c>
      <c r="K415" s="28" t="str">
        <f t="shared" si="50"/>
        <v/>
      </c>
      <c r="L415" s="28" t="str">
        <f t="shared" si="51"/>
        <v/>
      </c>
      <c r="M415" s="28" t="s">
        <v>645</v>
      </c>
      <c r="N415" s="28" t="str">
        <f t="shared" si="52"/>
        <v/>
      </c>
      <c r="O415" s="28" t="str">
        <f>IF(N415=1,M415&amp;" ("&amp;E415&amp;")",M415)</f>
        <v>Cast Away</v>
      </c>
      <c r="P415" s="36">
        <f>INDEX(cpi!$A$1:$M$105,MATCH('Inflation adjust calc'!$E415,cpi!$A:$A,0),MATCH('Inflation adjust calc'!$D415,cpi!$1:$1,0))</f>
        <v>174</v>
      </c>
      <c r="Q415" s="36">
        <f>cpi!$I$2</f>
        <v>240.85300000000001</v>
      </c>
      <c r="R415" s="36">
        <f t="shared" si="57"/>
        <v>1.384212643678161</v>
      </c>
      <c r="S415" s="28" t="str">
        <f t="shared" si="53"/>
        <v/>
      </c>
      <c r="T415" s="37">
        <f t="shared" si="54"/>
        <v>117658074.71264368</v>
      </c>
      <c r="U415" s="37">
        <f t="shared" si="55"/>
        <v>323396564.9260115</v>
      </c>
      <c r="V415" s="37">
        <f t="shared" si="56"/>
        <v>591377882.01234484</v>
      </c>
    </row>
    <row r="416" spans="1:22">
      <c r="A416" s="23">
        <v>415</v>
      </c>
      <c r="B416" s="3" t="s">
        <v>473</v>
      </c>
      <c r="C416" s="28">
        <v>17</v>
      </c>
      <c r="D416" s="29">
        <v>11</v>
      </c>
      <c r="E416" s="28">
        <v>2006</v>
      </c>
      <c r="F416" s="31">
        <f>DATE(E416,D416,C416)</f>
        <v>39038</v>
      </c>
      <c r="G416" s="24" t="s">
        <v>646</v>
      </c>
      <c r="H416" s="2">
        <v>85000000</v>
      </c>
      <c r="I416" s="2">
        <v>198000317</v>
      </c>
      <c r="J416" s="2">
        <v>385000317</v>
      </c>
      <c r="K416" s="28" t="str">
        <f t="shared" si="50"/>
        <v/>
      </c>
      <c r="L416" s="28" t="str">
        <f t="shared" si="51"/>
        <v/>
      </c>
      <c r="M416" s="28" t="s">
        <v>646</v>
      </c>
      <c r="N416" s="28" t="str">
        <f t="shared" si="52"/>
        <v/>
      </c>
      <c r="O416" s="28" t="str">
        <f>IF(N416=1,M416&amp;" ("&amp;E416&amp;")",M416)</f>
        <v>Happy Feet</v>
      </c>
      <c r="P416" s="36">
        <f>INDEX(cpi!$A$1:$M$105,MATCH('Inflation adjust calc'!$E416,cpi!$A:$A,0),MATCH('Inflation adjust calc'!$D416,cpi!$1:$1,0))</f>
        <v>201.5</v>
      </c>
      <c r="Q416" s="36">
        <f>cpi!$I$2</f>
        <v>240.85300000000001</v>
      </c>
      <c r="R416" s="36">
        <f t="shared" si="57"/>
        <v>1.1953002481389579</v>
      </c>
      <c r="S416" s="28" t="str">
        <f t="shared" si="53"/>
        <v/>
      </c>
      <c r="T416" s="37">
        <f t="shared" si="54"/>
        <v>101600521.09181142</v>
      </c>
      <c r="U416" s="37">
        <f t="shared" si="55"/>
        <v>236669828.04169232</v>
      </c>
      <c r="V416" s="37">
        <f t="shared" si="56"/>
        <v>460190974.44367743</v>
      </c>
    </row>
    <row r="417" spans="1:22">
      <c r="A417" s="23">
        <v>416</v>
      </c>
      <c r="B417" s="3">
        <v>37084</v>
      </c>
      <c r="C417" s="28">
        <v>7</v>
      </c>
      <c r="D417" s="29">
        <v>12</v>
      </c>
      <c r="E417" s="28">
        <v>2001</v>
      </c>
      <c r="F417" s="31">
        <f>DATE(E417,D417,C417)</f>
        <v>37232</v>
      </c>
      <c r="G417" s="24" t="s">
        <v>647</v>
      </c>
      <c r="H417" s="2">
        <v>85000000</v>
      </c>
      <c r="I417" s="2">
        <v>183417150</v>
      </c>
      <c r="J417" s="2">
        <v>450728529</v>
      </c>
      <c r="K417" s="28" t="str">
        <f t="shared" si="50"/>
        <v/>
      </c>
      <c r="L417" s="28" t="str">
        <f t="shared" si="51"/>
        <v/>
      </c>
      <c r="M417" s="28" t="s">
        <v>647</v>
      </c>
      <c r="N417" s="28" t="str">
        <f t="shared" si="52"/>
        <v/>
      </c>
      <c r="O417" s="28" t="str">
        <f>IF(N417=1,M417&amp;" ("&amp;E417&amp;")",M417)</f>
        <v>Ocean's Eleven</v>
      </c>
      <c r="P417" s="36">
        <f>INDEX(cpi!$A$1:$M$105,MATCH('Inflation adjust calc'!$E417,cpi!$A:$A,0),MATCH('Inflation adjust calc'!$D417,cpi!$1:$1,0))</f>
        <v>176.7</v>
      </c>
      <c r="Q417" s="36">
        <f>cpi!$I$2</f>
        <v>240.85300000000001</v>
      </c>
      <c r="R417" s="36">
        <f t="shared" si="57"/>
        <v>1.3630616864742502</v>
      </c>
      <c r="S417" s="28" t="str">
        <f t="shared" si="53"/>
        <v/>
      </c>
      <c r="T417" s="37">
        <f t="shared" si="54"/>
        <v>115860243.35031126</v>
      </c>
      <c r="U417" s="37">
        <f t="shared" si="55"/>
        <v>250008889.80730051</v>
      </c>
      <c r="V417" s="37">
        <f t="shared" si="56"/>
        <v>614370788.88079798</v>
      </c>
    </row>
    <row r="418" spans="1:22">
      <c r="A418" s="23">
        <v>417</v>
      </c>
      <c r="B418" s="3" t="s">
        <v>526</v>
      </c>
      <c r="C418" s="28">
        <v>23</v>
      </c>
      <c r="D418" s="29">
        <v>7</v>
      </c>
      <c r="E418" s="28">
        <v>2004</v>
      </c>
      <c r="F418" s="31">
        <f>DATE(E418,D418,C418)</f>
        <v>38191</v>
      </c>
      <c r="G418" s="24" t="s">
        <v>648</v>
      </c>
      <c r="H418" s="2">
        <v>85000000</v>
      </c>
      <c r="I418" s="2">
        <v>176087450</v>
      </c>
      <c r="J418" s="2">
        <v>288587450</v>
      </c>
      <c r="K418" s="28" t="str">
        <f t="shared" si="50"/>
        <v/>
      </c>
      <c r="L418" s="28" t="str">
        <f t="shared" si="51"/>
        <v/>
      </c>
      <c r="M418" s="28" t="s">
        <v>648</v>
      </c>
      <c r="N418" s="28" t="str">
        <f t="shared" si="52"/>
        <v/>
      </c>
      <c r="O418" s="28" t="str">
        <f>IF(N418=1,M418&amp;" ("&amp;E418&amp;")",M418)</f>
        <v>The Bourne Supremacy</v>
      </c>
      <c r="P418" s="36">
        <f>INDEX(cpi!$A$1:$M$105,MATCH('Inflation adjust calc'!$E418,cpi!$A:$A,0),MATCH('Inflation adjust calc'!$D418,cpi!$1:$1,0))</f>
        <v>189.4</v>
      </c>
      <c r="Q418" s="36">
        <f>cpi!$I$2</f>
        <v>240.85300000000001</v>
      </c>
      <c r="R418" s="36">
        <f t="shared" si="57"/>
        <v>1.2716631467793031</v>
      </c>
      <c r="S418" s="28" t="str">
        <f t="shared" si="53"/>
        <v/>
      </c>
      <c r="T418" s="37">
        <f t="shared" si="54"/>
        <v>108091367.47624077</v>
      </c>
      <c r="U418" s="37">
        <f t="shared" si="55"/>
        <v>223923920.77534321</v>
      </c>
      <c r="V418" s="37">
        <f t="shared" si="56"/>
        <v>366986024.78801483</v>
      </c>
    </row>
    <row r="419" spans="1:22">
      <c r="A419" s="23">
        <v>418</v>
      </c>
      <c r="B419" s="3" t="s">
        <v>649</v>
      </c>
      <c r="C419" s="28">
        <v>25</v>
      </c>
      <c r="D419" s="29">
        <v>7</v>
      </c>
      <c r="E419" s="28">
        <v>1997</v>
      </c>
      <c r="F419" s="31">
        <f>DATE(E419,D419,C419)</f>
        <v>35636</v>
      </c>
      <c r="G419" s="24" t="s">
        <v>650</v>
      </c>
      <c r="H419" s="2">
        <v>85000000</v>
      </c>
      <c r="I419" s="2">
        <v>172956409</v>
      </c>
      <c r="J419" s="2">
        <v>315268353</v>
      </c>
      <c r="K419" s="28" t="str">
        <f t="shared" si="50"/>
        <v/>
      </c>
      <c r="L419" s="28" t="str">
        <f t="shared" si="51"/>
        <v/>
      </c>
      <c r="M419" s="28" t="s">
        <v>650</v>
      </c>
      <c r="N419" s="28" t="str">
        <f t="shared" si="52"/>
        <v/>
      </c>
      <c r="O419" s="28" t="str">
        <f>IF(N419=1,M419&amp;" ("&amp;E419&amp;")",M419)</f>
        <v>Air Force One</v>
      </c>
      <c r="P419" s="36">
        <f>INDEX(cpi!$A$1:$M$105,MATCH('Inflation adjust calc'!$E419,cpi!$A:$A,0),MATCH('Inflation adjust calc'!$D419,cpi!$1:$1,0))</f>
        <v>160.5</v>
      </c>
      <c r="Q419" s="36">
        <f>cpi!$I$2</f>
        <v>240.85300000000001</v>
      </c>
      <c r="R419" s="36">
        <f t="shared" si="57"/>
        <v>1.5006417445482867</v>
      </c>
      <c r="S419" s="28" t="str">
        <f t="shared" si="53"/>
        <v/>
      </c>
      <c r="T419" s="37">
        <f t="shared" si="54"/>
        <v>127554548.28660437</v>
      </c>
      <c r="U419" s="37">
        <f t="shared" si="55"/>
        <v>259545607.33256701</v>
      </c>
      <c r="V419" s="37">
        <f t="shared" si="56"/>
        <v>473104851.2467851</v>
      </c>
    </row>
    <row r="420" spans="1:22">
      <c r="A420" s="23">
        <v>419</v>
      </c>
      <c r="B420" s="3">
        <v>39876</v>
      </c>
      <c r="C420" s="28">
        <v>3</v>
      </c>
      <c r="D420" s="29">
        <v>4</v>
      </c>
      <c r="E420" s="28">
        <v>2009</v>
      </c>
      <c r="F420" s="31">
        <f>DATE(E420,D420,C420)</f>
        <v>39906</v>
      </c>
      <c r="G420" s="24" t="s">
        <v>651</v>
      </c>
      <c r="H420" s="2">
        <v>85000000</v>
      </c>
      <c r="I420" s="2">
        <v>155064265</v>
      </c>
      <c r="J420" s="2">
        <v>363064265</v>
      </c>
      <c r="K420" s="28" t="str">
        <f t="shared" si="50"/>
        <v/>
      </c>
      <c r="L420" s="28" t="str">
        <f t="shared" si="51"/>
        <v/>
      </c>
      <c r="M420" s="28" t="s">
        <v>651</v>
      </c>
      <c r="N420" s="28" t="str">
        <f t="shared" si="52"/>
        <v/>
      </c>
      <c r="O420" s="28" t="str">
        <f>IF(N420=1,M420&amp;" ("&amp;E420&amp;")",M420)</f>
        <v>Fast &amp; Furious</v>
      </c>
      <c r="P420" s="36">
        <f>INDEX(cpi!$A$1:$M$105,MATCH('Inflation adjust calc'!$E420,cpi!$A:$A,0),MATCH('Inflation adjust calc'!$D420,cpi!$1:$1,0))</f>
        <v>213.24</v>
      </c>
      <c r="Q420" s="36">
        <f>cpi!$I$2</f>
        <v>240.85300000000001</v>
      </c>
      <c r="R420" s="36">
        <f t="shared" si="57"/>
        <v>1.1294925905083475</v>
      </c>
      <c r="S420" s="28" t="str">
        <f t="shared" si="53"/>
        <v/>
      </c>
      <c r="T420" s="37">
        <f t="shared" si="54"/>
        <v>96006870.193209544</v>
      </c>
      <c r="U420" s="37">
        <f t="shared" si="55"/>
        <v>175143938.37012288</v>
      </c>
      <c r="V420" s="37">
        <f t="shared" si="56"/>
        <v>410078397.19585913</v>
      </c>
    </row>
    <row r="421" spans="1:22">
      <c r="A421" s="23">
        <v>420</v>
      </c>
      <c r="B421" s="3" t="s">
        <v>652</v>
      </c>
      <c r="C421" s="28">
        <v>14</v>
      </c>
      <c r="D421" s="29">
        <v>3</v>
      </c>
      <c r="E421" s="28">
        <v>2008</v>
      </c>
      <c r="F421" s="31">
        <f>DATE(E421,D421,C421)</f>
        <v>39521</v>
      </c>
      <c r="G421" s="24" t="s">
        <v>653</v>
      </c>
      <c r="H421" s="2">
        <v>85000000</v>
      </c>
      <c r="I421" s="2">
        <v>154529439</v>
      </c>
      <c r="J421" s="2">
        <v>299477886</v>
      </c>
      <c r="K421" s="28" t="str">
        <f t="shared" si="50"/>
        <v/>
      </c>
      <c r="L421" s="28" t="str">
        <f t="shared" si="51"/>
        <v/>
      </c>
      <c r="M421" s="28" t="s">
        <v>653</v>
      </c>
      <c r="N421" s="28" t="str">
        <f t="shared" si="52"/>
        <v/>
      </c>
      <c r="O421" s="28" t="str">
        <f>IF(N421=1,M421&amp;" ("&amp;E421&amp;")",M421)</f>
        <v>Horton Hears a Who</v>
      </c>
      <c r="P421" s="36">
        <f>INDEX(cpi!$A$1:$M$105,MATCH('Inflation adjust calc'!$E421,cpi!$A:$A,0),MATCH('Inflation adjust calc'!$D421,cpi!$1:$1,0))</f>
        <v>213.52799999999999</v>
      </c>
      <c r="Q421" s="36">
        <f>cpi!$I$2</f>
        <v>240.85300000000001</v>
      </c>
      <c r="R421" s="36">
        <f t="shared" si="57"/>
        <v>1.1279691656363569</v>
      </c>
      <c r="S421" s="28" t="str">
        <f t="shared" si="53"/>
        <v/>
      </c>
      <c r="T421" s="37">
        <f t="shared" si="54"/>
        <v>95877379.079090327</v>
      </c>
      <c r="U421" s="37">
        <f t="shared" si="55"/>
        <v>174304442.37508431</v>
      </c>
      <c r="V421" s="37">
        <f t="shared" si="56"/>
        <v>337801821.19796002</v>
      </c>
    </row>
    <row r="422" spans="1:22">
      <c r="A422" s="23">
        <v>421</v>
      </c>
      <c r="B422" s="3" t="s">
        <v>654</v>
      </c>
      <c r="C422" s="28">
        <v>21</v>
      </c>
      <c r="D422" s="29">
        <v>3</v>
      </c>
      <c r="E422" s="28">
        <v>2014</v>
      </c>
      <c r="F422" s="31">
        <f>DATE(E422,D422,C422)</f>
        <v>41719</v>
      </c>
      <c r="G422" s="24" t="s">
        <v>655</v>
      </c>
      <c r="H422" s="2">
        <v>85000000</v>
      </c>
      <c r="I422" s="2">
        <v>150947895</v>
      </c>
      <c r="J422" s="2">
        <v>276014965</v>
      </c>
      <c r="K422" s="28" t="str">
        <f t="shared" si="50"/>
        <v/>
      </c>
      <c r="L422" s="28" t="str">
        <f t="shared" si="51"/>
        <v/>
      </c>
      <c r="M422" s="28" t="s">
        <v>655</v>
      </c>
      <c r="N422" s="28" t="str">
        <f t="shared" si="52"/>
        <v/>
      </c>
      <c r="O422" s="28" t="str">
        <f>IF(N422=1,M422&amp;" ("&amp;E422&amp;")",M422)</f>
        <v>Divergent</v>
      </c>
      <c r="P422" s="36">
        <f>INDEX(cpi!$A$1:$M$105,MATCH('Inflation adjust calc'!$E422,cpi!$A:$A,0),MATCH('Inflation adjust calc'!$D422,cpi!$1:$1,0))</f>
        <v>236.29300000000001</v>
      </c>
      <c r="Q422" s="36">
        <f>cpi!$I$2</f>
        <v>240.85300000000001</v>
      </c>
      <c r="R422" s="36">
        <f t="shared" si="57"/>
        <v>1.0192980748477525</v>
      </c>
      <c r="S422" s="28" t="str">
        <f t="shared" si="53"/>
        <v/>
      </c>
      <c r="T422" s="37">
        <f t="shared" si="54"/>
        <v>86640336.362058967</v>
      </c>
      <c r="U422" s="37">
        <f t="shared" si="55"/>
        <v>153860898.77582067</v>
      </c>
      <c r="V422" s="37">
        <f t="shared" si="56"/>
        <v>281341522.45366979</v>
      </c>
    </row>
    <row r="423" spans="1:22">
      <c r="A423" s="23">
        <v>422</v>
      </c>
      <c r="B423" s="3" t="s">
        <v>656</v>
      </c>
      <c r="C423" s="28">
        <v>28</v>
      </c>
      <c r="D423" s="29">
        <v>9</v>
      </c>
      <c r="E423" s="28">
        <v>2012</v>
      </c>
      <c r="F423" s="31">
        <f>DATE(E423,D423,C423)</f>
        <v>41180</v>
      </c>
      <c r="G423" s="24" t="s">
        <v>657</v>
      </c>
      <c r="H423" s="2">
        <v>85000000</v>
      </c>
      <c r="I423" s="2">
        <v>148313048</v>
      </c>
      <c r="J423" s="2">
        <v>378505812</v>
      </c>
      <c r="K423" s="28" t="str">
        <f t="shared" si="50"/>
        <v/>
      </c>
      <c r="L423" s="28" t="str">
        <f t="shared" si="51"/>
        <v/>
      </c>
      <c r="M423" s="28" t="s">
        <v>657</v>
      </c>
      <c r="N423" s="28" t="str">
        <f t="shared" si="52"/>
        <v/>
      </c>
      <c r="O423" s="28" t="str">
        <f>IF(N423=1,M423&amp;" ("&amp;E423&amp;")",M423)</f>
        <v>Hotel Transylvania</v>
      </c>
      <c r="P423" s="36">
        <f>INDEX(cpi!$A$1:$M$105,MATCH('Inflation adjust calc'!$E423,cpi!$A:$A,0),MATCH('Inflation adjust calc'!$D423,cpi!$1:$1,0))</f>
        <v>231.40700000000001</v>
      </c>
      <c r="Q423" s="36">
        <f>cpi!$I$2</f>
        <v>240.85300000000001</v>
      </c>
      <c r="R423" s="36">
        <f t="shared" si="57"/>
        <v>1.0408198541962861</v>
      </c>
      <c r="S423" s="28" t="str">
        <f t="shared" si="53"/>
        <v/>
      </c>
      <c r="T423" s="37">
        <f t="shared" si="54"/>
        <v>88469687.606684312</v>
      </c>
      <c r="U423" s="37">
        <f t="shared" si="55"/>
        <v>154367164.99476677</v>
      </c>
      <c r="V423" s="37">
        <f t="shared" si="56"/>
        <v>393956364.05828685</v>
      </c>
    </row>
    <row r="424" spans="1:22">
      <c r="A424" s="23">
        <v>423</v>
      </c>
      <c r="B424" s="3" t="s">
        <v>658</v>
      </c>
      <c r="C424" s="28">
        <v>21</v>
      </c>
      <c r="D424" s="29">
        <v>11</v>
      </c>
      <c r="E424" s="28">
        <v>2007</v>
      </c>
      <c r="F424" s="31">
        <f>DATE(E424,D424,C424)</f>
        <v>39407</v>
      </c>
      <c r="G424" s="24" t="s">
        <v>659</v>
      </c>
      <c r="H424" s="2">
        <v>85000000</v>
      </c>
      <c r="I424" s="2">
        <v>127706877</v>
      </c>
      <c r="J424" s="2">
        <v>340384141</v>
      </c>
      <c r="K424" s="28" t="str">
        <f t="shared" si="50"/>
        <v/>
      </c>
      <c r="L424" s="28" t="str">
        <f t="shared" si="51"/>
        <v/>
      </c>
      <c r="M424" s="28" t="s">
        <v>659</v>
      </c>
      <c r="N424" s="28" t="str">
        <f t="shared" si="52"/>
        <v/>
      </c>
      <c r="O424" s="28" t="str">
        <f>IF(N424=1,M424&amp;" ("&amp;E424&amp;")",M424)</f>
        <v>Enchanted</v>
      </c>
      <c r="P424" s="36">
        <f>INDEX(cpi!$A$1:$M$105,MATCH('Inflation adjust calc'!$E424,cpi!$A:$A,0),MATCH('Inflation adjust calc'!$D424,cpi!$1:$1,0))</f>
        <v>210.17699999999999</v>
      </c>
      <c r="Q424" s="36">
        <f>cpi!$I$2</f>
        <v>240.85300000000001</v>
      </c>
      <c r="R424" s="36">
        <f t="shared" si="57"/>
        <v>1.1459531728019718</v>
      </c>
      <c r="S424" s="28" t="str">
        <f t="shared" si="53"/>
        <v/>
      </c>
      <c r="T424" s="37">
        <f t="shared" si="54"/>
        <v>97406019.688167602</v>
      </c>
      <c r="U424" s="37">
        <f t="shared" si="55"/>
        <v>146346100.88678116</v>
      </c>
      <c r="V424" s="37">
        <f t="shared" si="56"/>
        <v>390064286.35042375</v>
      </c>
    </row>
    <row r="425" spans="1:22">
      <c r="A425" s="23">
        <v>424</v>
      </c>
      <c r="B425" s="3">
        <v>41184</v>
      </c>
      <c r="C425" s="28">
        <v>10</v>
      </c>
      <c r="D425" s="29">
        <v>2</v>
      </c>
      <c r="E425" s="28">
        <v>2012</v>
      </c>
      <c r="F425" s="31">
        <f>DATE(E425,D425,C425)</f>
        <v>40949</v>
      </c>
      <c r="G425" s="24" t="s">
        <v>660</v>
      </c>
      <c r="H425" s="2">
        <v>85000000</v>
      </c>
      <c r="I425" s="2">
        <v>126181630</v>
      </c>
      <c r="J425" s="2">
        <v>208542162</v>
      </c>
      <c r="K425" s="28" t="str">
        <f t="shared" si="50"/>
        <v/>
      </c>
      <c r="L425" s="28" t="str">
        <f t="shared" si="51"/>
        <v/>
      </c>
      <c r="M425" s="28" t="s">
        <v>660</v>
      </c>
      <c r="N425" s="28" t="str">
        <f t="shared" si="52"/>
        <v/>
      </c>
      <c r="O425" s="28" t="str">
        <f>IF(N425=1,M425&amp;" ("&amp;E425&amp;")",M425)</f>
        <v>Safe House</v>
      </c>
      <c r="P425" s="36">
        <f>INDEX(cpi!$A$1:$M$105,MATCH('Inflation adjust calc'!$E425,cpi!$A:$A,0),MATCH('Inflation adjust calc'!$D425,cpi!$1:$1,0))</f>
        <v>227.66300000000001</v>
      </c>
      <c r="Q425" s="36">
        <f>cpi!$I$2</f>
        <v>240.85300000000001</v>
      </c>
      <c r="R425" s="36">
        <f t="shared" si="57"/>
        <v>1.0579365114225852</v>
      </c>
      <c r="S425" s="28" t="str">
        <f t="shared" si="53"/>
        <v/>
      </c>
      <c r="T425" s="37">
        <f t="shared" si="54"/>
        <v>89924603.470919743</v>
      </c>
      <c r="U425" s="37">
        <f t="shared" si="55"/>
        <v>133492153.44781542</v>
      </c>
      <c r="V425" s="37">
        <f t="shared" si="56"/>
        <v>220624367.35080361</v>
      </c>
    </row>
    <row r="426" spans="1:22">
      <c r="A426" s="23">
        <v>425</v>
      </c>
      <c r="B426" s="3" t="s">
        <v>661</v>
      </c>
      <c r="C426" s="28">
        <v>20</v>
      </c>
      <c r="D426" s="29">
        <v>7</v>
      </c>
      <c r="E426" s="28">
        <v>2007</v>
      </c>
      <c r="F426" s="31">
        <f>DATE(E426,D426,C426)</f>
        <v>39283</v>
      </c>
      <c r="G426" s="24" t="s">
        <v>662</v>
      </c>
      <c r="H426" s="2">
        <v>85000000</v>
      </c>
      <c r="I426" s="2">
        <v>119725280</v>
      </c>
      <c r="J426" s="2">
        <v>185708462</v>
      </c>
      <c r="K426" s="28" t="str">
        <f t="shared" si="50"/>
        <v/>
      </c>
      <c r="L426" s="28" t="str">
        <f t="shared" si="51"/>
        <v/>
      </c>
      <c r="M426" s="28" t="s">
        <v>662</v>
      </c>
      <c r="N426" s="28" t="str">
        <f t="shared" si="52"/>
        <v/>
      </c>
      <c r="O426" s="28" t="str">
        <f>IF(N426=1,M426&amp;" ("&amp;E426&amp;")",M426)</f>
        <v>I Now Pronounce You Chuck and Larry</v>
      </c>
      <c r="P426" s="36">
        <f>INDEX(cpi!$A$1:$M$105,MATCH('Inflation adjust calc'!$E426,cpi!$A:$A,0),MATCH('Inflation adjust calc'!$D426,cpi!$1:$1,0))</f>
        <v>208.29900000000001</v>
      </c>
      <c r="Q426" s="36">
        <f>cpi!$I$2</f>
        <v>240.85300000000001</v>
      </c>
      <c r="R426" s="36">
        <f t="shared" si="57"/>
        <v>1.1562849557607093</v>
      </c>
      <c r="S426" s="28" t="str">
        <f t="shared" si="53"/>
        <v/>
      </c>
      <c r="T426" s="37">
        <f t="shared" si="54"/>
        <v>98284221.239660293</v>
      </c>
      <c r="U426" s="37">
        <f t="shared" si="55"/>
        <v>138436540.08823854</v>
      </c>
      <c r="V426" s="37">
        <f t="shared" si="56"/>
        <v>214731900.76805937</v>
      </c>
    </row>
    <row r="427" spans="1:22">
      <c r="A427" s="23">
        <v>426</v>
      </c>
      <c r="B427" s="3">
        <v>39300</v>
      </c>
      <c r="C427" s="28">
        <v>8</v>
      </c>
      <c r="D427" s="29">
        <v>6</v>
      </c>
      <c r="E427" s="28">
        <v>2007</v>
      </c>
      <c r="F427" s="31">
        <f>DATE(E427,D427,C427)</f>
        <v>39241</v>
      </c>
      <c r="G427" s="24" t="s">
        <v>663</v>
      </c>
      <c r="H427" s="2">
        <v>85000000</v>
      </c>
      <c r="I427" s="2">
        <v>117144465</v>
      </c>
      <c r="J427" s="2">
        <v>311744465</v>
      </c>
      <c r="K427" s="28" t="str">
        <f t="shared" si="50"/>
        <v/>
      </c>
      <c r="L427" s="28" t="str">
        <f t="shared" si="51"/>
        <v/>
      </c>
      <c r="M427" s="28" t="s">
        <v>663</v>
      </c>
      <c r="N427" s="28" t="str">
        <f t="shared" si="52"/>
        <v/>
      </c>
      <c r="O427" s="28" t="str">
        <f>IF(N427=1,M427&amp;" ("&amp;E427&amp;")",M427)</f>
        <v>Ocean's Thirteen</v>
      </c>
      <c r="P427" s="36">
        <f>INDEX(cpi!$A$1:$M$105,MATCH('Inflation adjust calc'!$E427,cpi!$A:$A,0),MATCH('Inflation adjust calc'!$D427,cpi!$1:$1,0))</f>
        <v>208.352</v>
      </c>
      <c r="Q427" s="36">
        <f>cpi!$I$2</f>
        <v>240.85300000000001</v>
      </c>
      <c r="R427" s="36">
        <f t="shared" si="57"/>
        <v>1.1559908232222393</v>
      </c>
      <c r="S427" s="28" t="str">
        <f t="shared" si="53"/>
        <v/>
      </c>
      <c r="T427" s="37">
        <f t="shared" si="54"/>
        <v>98259219.973890349</v>
      </c>
      <c r="U427" s="37">
        <f t="shared" si="55"/>
        <v>135417926.53127879</v>
      </c>
      <c r="V427" s="37">
        <f t="shared" si="56"/>
        <v>360373740.73032659</v>
      </c>
    </row>
    <row r="428" spans="1:22">
      <c r="A428" s="23">
        <v>427</v>
      </c>
      <c r="B428" s="3" t="s">
        <v>590</v>
      </c>
      <c r="C428" s="28">
        <v>25</v>
      </c>
      <c r="D428" s="29">
        <v>12</v>
      </c>
      <c r="E428" s="28">
        <v>2009</v>
      </c>
      <c r="F428" s="31">
        <f>DATE(E428,D428,C428)</f>
        <v>40172</v>
      </c>
      <c r="G428" s="24" t="s">
        <v>664</v>
      </c>
      <c r="H428" s="2">
        <v>85000000</v>
      </c>
      <c r="I428" s="2">
        <v>112735375</v>
      </c>
      <c r="J428" s="2">
        <v>224614744</v>
      </c>
      <c r="K428" s="28" t="str">
        <f t="shared" si="50"/>
        <v/>
      </c>
      <c r="L428" s="28" t="str">
        <f t="shared" si="51"/>
        <v/>
      </c>
      <c r="M428" s="28" t="s">
        <v>664</v>
      </c>
      <c r="N428" s="28" t="str">
        <f t="shared" si="52"/>
        <v/>
      </c>
      <c r="O428" s="28" t="str">
        <f>IF(N428=1,M428&amp;" ("&amp;E428&amp;")",M428)</f>
        <v>It's Complicated</v>
      </c>
      <c r="P428" s="36">
        <f>INDEX(cpi!$A$1:$M$105,MATCH('Inflation adjust calc'!$E428,cpi!$A:$A,0),MATCH('Inflation adjust calc'!$D428,cpi!$1:$1,0))</f>
        <v>215.94900000000001</v>
      </c>
      <c r="Q428" s="36">
        <f>cpi!$I$2</f>
        <v>240.85300000000001</v>
      </c>
      <c r="R428" s="36">
        <f t="shared" si="57"/>
        <v>1.1153235254620304</v>
      </c>
      <c r="S428" s="28" t="str">
        <f t="shared" si="53"/>
        <v/>
      </c>
      <c r="T428" s="37">
        <f t="shared" si="54"/>
        <v>94802499.664272577</v>
      </c>
      <c r="U428" s="37">
        <f t="shared" si="55"/>
        <v>125736415.88928404</v>
      </c>
      <c r="V428" s="37">
        <f t="shared" si="56"/>
        <v>250518108.14883143</v>
      </c>
    </row>
    <row r="429" spans="1:22">
      <c r="A429" s="23">
        <v>428</v>
      </c>
      <c r="B429" s="3" t="s">
        <v>665</v>
      </c>
      <c r="C429" s="28">
        <v>20</v>
      </c>
      <c r="D429" s="29">
        <v>11</v>
      </c>
      <c r="E429" s="28">
        <v>1998</v>
      </c>
      <c r="F429" s="31">
        <f>DATE(E429,D429,C429)</f>
        <v>36119</v>
      </c>
      <c r="G429" s="24" t="s">
        <v>666</v>
      </c>
      <c r="H429" s="2">
        <v>85000000</v>
      </c>
      <c r="I429" s="2">
        <v>111549836</v>
      </c>
      <c r="J429" s="2">
        <v>250649836</v>
      </c>
      <c r="K429" s="28" t="str">
        <f t="shared" si="50"/>
        <v/>
      </c>
      <c r="L429" s="28" t="str">
        <f t="shared" si="51"/>
        <v/>
      </c>
      <c r="M429" s="28" t="s">
        <v>666</v>
      </c>
      <c r="N429" s="28" t="str">
        <f t="shared" si="52"/>
        <v/>
      </c>
      <c r="O429" s="28" t="str">
        <f>IF(N429=1,M429&amp;" ("&amp;E429&amp;")",M429)</f>
        <v>Enemy of the State</v>
      </c>
      <c r="P429" s="36">
        <f>INDEX(cpi!$A$1:$M$105,MATCH('Inflation adjust calc'!$E429,cpi!$A:$A,0),MATCH('Inflation adjust calc'!$D429,cpi!$1:$1,0))</f>
        <v>164</v>
      </c>
      <c r="Q429" s="36">
        <f>cpi!$I$2</f>
        <v>240.85300000000001</v>
      </c>
      <c r="R429" s="36">
        <f t="shared" si="57"/>
        <v>1.4686158536585365</v>
      </c>
      <c r="S429" s="28" t="str">
        <f t="shared" si="53"/>
        <v/>
      </c>
      <c r="T429" s="37">
        <f t="shared" si="54"/>
        <v>124832347.56097561</v>
      </c>
      <c r="U429" s="37">
        <f t="shared" si="55"/>
        <v>163823857.62260976</v>
      </c>
      <c r="V429" s="37">
        <f t="shared" si="56"/>
        <v>368108322.86651218</v>
      </c>
    </row>
    <row r="430" spans="1:22">
      <c r="A430" s="23">
        <v>429</v>
      </c>
      <c r="B430" s="3" t="s">
        <v>667</v>
      </c>
      <c r="C430" s="28">
        <v>29</v>
      </c>
      <c r="D430" s="29">
        <v>9</v>
      </c>
      <c r="E430" s="28">
        <v>2006</v>
      </c>
      <c r="F430" s="31">
        <f>DATE(E430,D430,C430)</f>
        <v>38989</v>
      </c>
      <c r="G430" s="24" t="s">
        <v>668</v>
      </c>
      <c r="H430" s="2">
        <v>85000000</v>
      </c>
      <c r="I430" s="2">
        <v>85105259</v>
      </c>
      <c r="J430" s="2">
        <v>191932158</v>
      </c>
      <c r="K430" s="28" t="str">
        <f t="shared" si="50"/>
        <v/>
      </c>
      <c r="L430" s="28" t="str">
        <f t="shared" si="51"/>
        <v/>
      </c>
      <c r="M430" s="28" t="s">
        <v>668</v>
      </c>
      <c r="N430" s="28" t="str">
        <f t="shared" si="52"/>
        <v/>
      </c>
      <c r="O430" s="28" t="str">
        <f>IF(N430=1,M430&amp;" ("&amp;E430&amp;")",M430)</f>
        <v>Open Season</v>
      </c>
      <c r="P430" s="36">
        <f>INDEX(cpi!$A$1:$M$105,MATCH('Inflation adjust calc'!$E430,cpi!$A:$A,0),MATCH('Inflation adjust calc'!$D430,cpi!$1:$1,0))</f>
        <v>202.9</v>
      </c>
      <c r="Q430" s="36">
        <f>cpi!$I$2</f>
        <v>240.85300000000001</v>
      </c>
      <c r="R430" s="36">
        <f t="shared" si="57"/>
        <v>1.1870527353376048</v>
      </c>
      <c r="S430" s="28" t="str">
        <f t="shared" si="53"/>
        <v/>
      </c>
      <c r="T430" s="37">
        <f t="shared" si="54"/>
        <v>100899482.50369641</v>
      </c>
      <c r="U430" s="37">
        <f t="shared" si="55"/>
        <v>101024430.48756531</v>
      </c>
      <c r="V430" s="37">
        <f t="shared" si="56"/>
        <v>227833593.15314934</v>
      </c>
    </row>
    <row r="431" spans="1:22">
      <c r="A431" s="23">
        <v>430</v>
      </c>
      <c r="B431" s="3">
        <v>40644</v>
      </c>
      <c r="C431" s="28">
        <v>4</v>
      </c>
      <c r="D431" s="29">
        <v>11</v>
      </c>
      <c r="E431" s="28">
        <v>2011</v>
      </c>
      <c r="F431" s="31">
        <f>DATE(E431,D431,C431)</f>
        <v>40851</v>
      </c>
      <c r="G431" s="24" t="s">
        <v>669</v>
      </c>
      <c r="H431" s="2">
        <v>85000000</v>
      </c>
      <c r="I431" s="2">
        <v>78046570</v>
      </c>
      <c r="J431" s="2">
        <v>153487972</v>
      </c>
      <c r="K431" s="28" t="str">
        <f t="shared" si="50"/>
        <v/>
      </c>
      <c r="L431" s="28" t="str">
        <f t="shared" si="51"/>
        <v/>
      </c>
      <c r="M431" s="28" t="s">
        <v>669</v>
      </c>
      <c r="N431" s="28" t="str">
        <f t="shared" si="52"/>
        <v/>
      </c>
      <c r="O431" s="28" t="str">
        <f>IF(N431=1,M431&amp;" ("&amp;E431&amp;")",M431)</f>
        <v>Tower Heist</v>
      </c>
      <c r="P431" s="36">
        <f>INDEX(cpi!$A$1:$M$105,MATCH('Inflation adjust calc'!$E431,cpi!$A:$A,0),MATCH('Inflation adjust calc'!$D431,cpi!$1:$1,0))</f>
        <v>226.23</v>
      </c>
      <c r="Q431" s="36">
        <f>cpi!$I$2</f>
        <v>240.85300000000001</v>
      </c>
      <c r="R431" s="36">
        <f t="shared" si="57"/>
        <v>1.0646377580338595</v>
      </c>
      <c r="S431" s="28" t="str">
        <f t="shared" si="53"/>
        <v/>
      </c>
      <c r="T431" s="37">
        <f t="shared" si="54"/>
        <v>90494209.432878062</v>
      </c>
      <c r="U431" s="37">
        <f t="shared" si="55"/>
        <v>83091325.307032675</v>
      </c>
      <c r="V431" s="37">
        <f t="shared" si="56"/>
        <v>163409090.39524379</v>
      </c>
    </row>
    <row r="432" spans="1:22">
      <c r="A432" s="23">
        <v>431</v>
      </c>
      <c r="B432" s="3" t="s">
        <v>670</v>
      </c>
      <c r="C432" s="28">
        <v>22</v>
      </c>
      <c r="D432" s="29">
        <v>11</v>
      </c>
      <c r="E432" s="28">
        <v>2000</v>
      </c>
      <c r="F432" s="31">
        <f>DATE(E432,D432,C432)</f>
        <v>36852</v>
      </c>
      <c r="G432" s="24" t="s">
        <v>671</v>
      </c>
      <c r="H432" s="2">
        <v>85000000</v>
      </c>
      <c r="I432" s="2">
        <v>66941559</v>
      </c>
      <c r="J432" s="2">
        <v>66941559</v>
      </c>
      <c r="K432" s="28" t="str">
        <f t="shared" si="50"/>
        <v/>
      </c>
      <c r="L432" s="28" t="str">
        <f t="shared" si="51"/>
        <v/>
      </c>
      <c r="M432" s="28" t="s">
        <v>671</v>
      </c>
      <c r="N432" s="28" t="str">
        <f t="shared" si="52"/>
        <v/>
      </c>
      <c r="O432" s="28" t="str">
        <f>IF(N432=1,M432&amp;" ("&amp;E432&amp;")",M432)</f>
        <v>102 Dalmatians</v>
      </c>
      <c r="P432" s="36">
        <f>INDEX(cpi!$A$1:$M$105,MATCH('Inflation adjust calc'!$E432,cpi!$A:$A,0),MATCH('Inflation adjust calc'!$D432,cpi!$1:$1,0))</f>
        <v>174.1</v>
      </c>
      <c r="Q432" s="36">
        <f>cpi!$I$2</f>
        <v>240.85300000000001</v>
      </c>
      <c r="R432" s="36">
        <f t="shared" si="57"/>
        <v>1.3834175761056864</v>
      </c>
      <c r="S432" s="28" t="str">
        <f t="shared" si="53"/>
        <v/>
      </c>
      <c r="T432" s="37">
        <f t="shared" si="54"/>
        <v>117590493.96898334</v>
      </c>
      <c r="U432" s="37">
        <f t="shared" si="55"/>
        <v>92608129.292515799</v>
      </c>
      <c r="V432" s="37">
        <f t="shared" si="56"/>
        <v>92608129.292515799</v>
      </c>
    </row>
    <row r="433" spans="1:22">
      <c r="A433" s="23">
        <v>432</v>
      </c>
      <c r="B433" s="3" t="s">
        <v>240</v>
      </c>
      <c r="C433" s="28">
        <v>30</v>
      </c>
      <c r="D433" s="29">
        <v>3</v>
      </c>
      <c r="E433" s="28">
        <v>2012</v>
      </c>
      <c r="F433" s="31">
        <f>DATE(E433,D433,C433)</f>
        <v>40998</v>
      </c>
      <c r="G433" s="24" t="s">
        <v>672</v>
      </c>
      <c r="H433" s="2">
        <v>85000000</v>
      </c>
      <c r="I433" s="2">
        <v>64935167</v>
      </c>
      <c r="J433" s="2">
        <v>173613482</v>
      </c>
      <c r="K433" s="28" t="str">
        <f t="shared" si="50"/>
        <v/>
      </c>
      <c r="L433" s="28" t="str">
        <f t="shared" si="51"/>
        <v/>
      </c>
      <c r="M433" s="28" t="s">
        <v>672</v>
      </c>
      <c r="N433" s="28" t="str">
        <f t="shared" si="52"/>
        <v/>
      </c>
      <c r="O433" s="28" t="str">
        <f>IF(N433=1,M433&amp;" ("&amp;E433&amp;")",M433)</f>
        <v>Mirror Mirror</v>
      </c>
      <c r="P433" s="36">
        <f>INDEX(cpi!$A$1:$M$105,MATCH('Inflation adjust calc'!$E433,cpi!$A:$A,0),MATCH('Inflation adjust calc'!$D433,cpi!$1:$1,0))</f>
        <v>229.392</v>
      </c>
      <c r="Q433" s="36">
        <f>cpi!$I$2</f>
        <v>240.85300000000001</v>
      </c>
      <c r="R433" s="36">
        <f t="shared" si="57"/>
        <v>1.0499625095905698</v>
      </c>
      <c r="S433" s="28" t="str">
        <f t="shared" si="53"/>
        <v/>
      </c>
      <c r="T433" s="37">
        <f t="shared" si="54"/>
        <v>89246813.315198436</v>
      </c>
      <c r="U433" s="37">
        <f t="shared" si="55"/>
        <v>68179490.904002756</v>
      </c>
      <c r="V433" s="37">
        <f t="shared" si="56"/>
        <v>182287647.25947723</v>
      </c>
    </row>
    <row r="434" spans="1:22">
      <c r="A434" s="23">
        <v>433</v>
      </c>
      <c r="B434" s="3">
        <v>38941</v>
      </c>
      <c r="C434" s="28">
        <v>8</v>
      </c>
      <c r="D434" s="29">
        <v>12</v>
      </c>
      <c r="E434" s="28">
        <v>2006</v>
      </c>
      <c r="F434" s="31">
        <f>DATE(E434,D434,C434)</f>
        <v>39059</v>
      </c>
      <c r="G434" s="24" t="s">
        <v>673</v>
      </c>
      <c r="H434" s="2">
        <v>85000000</v>
      </c>
      <c r="I434" s="2">
        <v>63280000</v>
      </c>
      <c r="J434" s="2">
        <v>205190324</v>
      </c>
      <c r="K434" s="28" t="str">
        <f t="shared" si="50"/>
        <v/>
      </c>
      <c r="L434" s="28" t="str">
        <f t="shared" si="51"/>
        <v/>
      </c>
      <c r="M434" s="28" t="s">
        <v>673</v>
      </c>
      <c r="N434" s="28" t="str">
        <f t="shared" si="52"/>
        <v/>
      </c>
      <c r="O434" s="28" t="str">
        <f>IF(N434=1,M434&amp;" ("&amp;E434&amp;")",M434)</f>
        <v>The Holiday</v>
      </c>
      <c r="P434" s="36">
        <f>INDEX(cpi!$A$1:$M$105,MATCH('Inflation adjust calc'!$E434,cpi!$A:$A,0),MATCH('Inflation adjust calc'!$D434,cpi!$1:$1,0))</f>
        <v>201.8</v>
      </c>
      <c r="Q434" s="36">
        <f>cpi!$I$2</f>
        <v>240.85300000000001</v>
      </c>
      <c r="R434" s="36">
        <f t="shared" si="57"/>
        <v>1.1935232903865214</v>
      </c>
      <c r="S434" s="28" t="str">
        <f t="shared" si="53"/>
        <v/>
      </c>
      <c r="T434" s="37">
        <f t="shared" si="54"/>
        <v>101449479.68285432</v>
      </c>
      <c r="U434" s="37">
        <f t="shared" si="55"/>
        <v>75526153.815659076</v>
      </c>
      <c r="V434" s="37">
        <f t="shared" si="56"/>
        <v>244899430.65595642</v>
      </c>
    </row>
    <row r="435" spans="1:22">
      <c r="A435" s="23">
        <v>434</v>
      </c>
      <c r="B435" s="3" t="s">
        <v>674</v>
      </c>
      <c r="C435" s="28">
        <v>16</v>
      </c>
      <c r="D435" s="29">
        <v>6</v>
      </c>
      <c r="E435" s="28">
        <v>2006</v>
      </c>
      <c r="F435" s="31">
        <f>DATE(E435,D435,C435)</f>
        <v>38884</v>
      </c>
      <c r="G435" s="24" t="s">
        <v>675</v>
      </c>
      <c r="H435" s="2">
        <v>85000000</v>
      </c>
      <c r="I435" s="2">
        <v>62615510</v>
      </c>
      <c r="J435" s="2">
        <v>157794205</v>
      </c>
      <c r="K435" s="28" t="str">
        <f t="shared" si="50"/>
        <v/>
      </c>
      <c r="L435" s="28" t="str">
        <f t="shared" si="51"/>
        <v/>
      </c>
      <c r="M435" s="28" t="s">
        <v>675</v>
      </c>
      <c r="N435" s="28" t="str">
        <f t="shared" si="52"/>
        <v/>
      </c>
      <c r="O435" s="28" t="str">
        <f>IF(N435=1,M435&amp;" ("&amp;E435&amp;")",M435)</f>
        <v>The Fast and the Furious: Tokyo Drift</v>
      </c>
      <c r="P435" s="36">
        <f>INDEX(cpi!$A$1:$M$105,MATCH('Inflation adjust calc'!$E435,cpi!$A:$A,0),MATCH('Inflation adjust calc'!$D435,cpi!$1:$1,0))</f>
        <v>202.9</v>
      </c>
      <c r="Q435" s="36">
        <f>cpi!$I$2</f>
        <v>240.85300000000001</v>
      </c>
      <c r="R435" s="36">
        <f t="shared" si="57"/>
        <v>1.1870527353376048</v>
      </c>
      <c r="S435" s="28" t="str">
        <f t="shared" si="53"/>
        <v/>
      </c>
      <c r="T435" s="37">
        <f t="shared" si="54"/>
        <v>100899482.50369641</v>
      </c>
      <c r="U435" s="37">
        <f t="shared" si="55"/>
        <v>74327912.420059144</v>
      </c>
      <c r="V435" s="37">
        <f t="shared" si="56"/>
        <v>187310042.66567275</v>
      </c>
    </row>
    <row r="436" spans="1:22">
      <c r="A436" s="23">
        <v>435</v>
      </c>
      <c r="B436" s="3">
        <v>38607</v>
      </c>
      <c r="C436" s="28">
        <v>9</v>
      </c>
      <c r="D436" s="29">
        <v>12</v>
      </c>
      <c r="E436" s="28">
        <v>2005</v>
      </c>
      <c r="F436" s="31">
        <f>DATE(E436,D436,C436)</f>
        <v>38695</v>
      </c>
      <c r="G436" s="24" t="s">
        <v>676</v>
      </c>
      <c r="H436" s="2">
        <v>85000000</v>
      </c>
      <c r="I436" s="2">
        <v>57010853</v>
      </c>
      <c r="J436" s="2">
        <v>161510853</v>
      </c>
      <c r="K436" s="28" t="str">
        <f t="shared" si="50"/>
        <v/>
      </c>
      <c r="L436" s="28" t="str">
        <f t="shared" si="51"/>
        <v/>
      </c>
      <c r="M436" s="28" t="s">
        <v>676</v>
      </c>
      <c r="N436" s="28" t="str">
        <f t="shared" si="52"/>
        <v/>
      </c>
      <c r="O436" s="28" t="str">
        <f>IF(N436=1,M436&amp;" ("&amp;E436&amp;")",M436)</f>
        <v>Memoirs of a Geisha</v>
      </c>
      <c r="P436" s="36">
        <f>INDEX(cpi!$A$1:$M$105,MATCH('Inflation adjust calc'!$E436,cpi!$A:$A,0),MATCH('Inflation adjust calc'!$D436,cpi!$1:$1,0))</f>
        <v>196.8</v>
      </c>
      <c r="Q436" s="36">
        <f>cpi!$I$2</f>
        <v>240.85300000000001</v>
      </c>
      <c r="R436" s="36">
        <f t="shared" si="57"/>
        <v>1.2238465447154472</v>
      </c>
      <c r="S436" s="28" t="str">
        <f t="shared" si="53"/>
        <v/>
      </c>
      <c r="T436" s="37">
        <f t="shared" si="54"/>
        <v>104026956.300813</v>
      </c>
      <c r="U436" s="37">
        <f t="shared" si="55"/>
        <v>69772535.455330282</v>
      </c>
      <c r="V436" s="37">
        <f t="shared" si="56"/>
        <v>197664499.37809452</v>
      </c>
    </row>
    <row r="437" spans="1:22">
      <c r="A437" s="23">
        <v>436</v>
      </c>
      <c r="B437" s="3" t="s">
        <v>677</v>
      </c>
      <c r="C437" s="28">
        <v>16</v>
      </c>
      <c r="D437" s="29">
        <v>3</v>
      </c>
      <c r="E437" s="28">
        <v>2001</v>
      </c>
      <c r="F437" s="31">
        <f>DATE(E437,D437,C437)</f>
        <v>36966</v>
      </c>
      <c r="G437" s="24" t="s">
        <v>678</v>
      </c>
      <c r="H437" s="2">
        <v>85000000</v>
      </c>
      <c r="I437" s="2">
        <v>51396781</v>
      </c>
      <c r="J437" s="2">
        <v>96971293</v>
      </c>
      <c r="K437" s="28" t="str">
        <f t="shared" si="50"/>
        <v/>
      </c>
      <c r="L437" s="28" t="str">
        <f t="shared" si="51"/>
        <v/>
      </c>
      <c r="M437" s="28" t="s">
        <v>678</v>
      </c>
      <c r="N437" s="28" t="str">
        <f t="shared" si="52"/>
        <v/>
      </c>
      <c r="O437" s="28" t="str">
        <f>IF(N437=1,M437&amp;" ("&amp;E437&amp;")",M437)</f>
        <v>Enemy at the Gates</v>
      </c>
      <c r="P437" s="36">
        <f>INDEX(cpi!$A$1:$M$105,MATCH('Inflation adjust calc'!$E437,cpi!$A:$A,0),MATCH('Inflation adjust calc'!$D437,cpi!$1:$1,0))</f>
        <v>176.2</v>
      </c>
      <c r="Q437" s="36">
        <f>cpi!$I$2</f>
        <v>240.85300000000001</v>
      </c>
      <c r="R437" s="36">
        <f t="shared" si="57"/>
        <v>1.3669296254256529</v>
      </c>
      <c r="S437" s="28" t="str">
        <f t="shared" si="53"/>
        <v/>
      </c>
      <c r="T437" s="37">
        <f t="shared" si="54"/>
        <v>116189018.1611805</v>
      </c>
      <c r="U437" s="37">
        <f t="shared" si="55"/>
        <v>70255782.600414306</v>
      </c>
      <c r="V437" s="37">
        <f t="shared" si="56"/>
        <v>132552933.21753123</v>
      </c>
    </row>
    <row r="438" spans="1:22">
      <c r="A438" s="23">
        <v>437</v>
      </c>
      <c r="B438" s="3" t="s">
        <v>679</v>
      </c>
      <c r="C438" s="28">
        <v>18</v>
      </c>
      <c r="D438" s="29">
        <v>6</v>
      </c>
      <c r="E438" s="28">
        <v>1993</v>
      </c>
      <c r="F438" s="31">
        <f>DATE(E438,D438,C438)</f>
        <v>34138</v>
      </c>
      <c r="G438" s="24" t="s">
        <v>680</v>
      </c>
      <c r="H438" s="2">
        <v>85000000</v>
      </c>
      <c r="I438" s="2">
        <v>50016394</v>
      </c>
      <c r="J438" s="2">
        <v>137298489</v>
      </c>
      <c r="K438" s="28" t="str">
        <f t="shared" si="50"/>
        <v/>
      </c>
      <c r="L438" s="28" t="str">
        <f t="shared" si="51"/>
        <v/>
      </c>
      <c r="M438" s="28" t="s">
        <v>680</v>
      </c>
      <c r="N438" s="28" t="str">
        <f t="shared" si="52"/>
        <v/>
      </c>
      <c r="O438" s="28" t="str">
        <f>IF(N438=1,M438&amp;" ("&amp;E438&amp;")",M438)</f>
        <v>Last Action Hero</v>
      </c>
      <c r="P438" s="36">
        <f>INDEX(cpi!$A$1:$M$105,MATCH('Inflation adjust calc'!$E438,cpi!$A:$A,0),MATCH('Inflation adjust calc'!$D438,cpi!$1:$1,0))</f>
        <v>144.4</v>
      </c>
      <c r="Q438" s="36">
        <f>cpi!$I$2</f>
        <v>240.85300000000001</v>
      </c>
      <c r="R438" s="36">
        <f t="shared" si="57"/>
        <v>1.6679570637119114</v>
      </c>
      <c r="S438" s="28" t="str">
        <f t="shared" si="53"/>
        <v/>
      </c>
      <c r="T438" s="37">
        <f t="shared" si="54"/>
        <v>141776350.41551247</v>
      </c>
      <c r="U438" s="37">
        <f t="shared" si="55"/>
        <v>83425197.673698068</v>
      </c>
      <c r="V438" s="37">
        <f t="shared" si="56"/>
        <v>229007984.56452218</v>
      </c>
    </row>
    <row r="439" spans="1:22">
      <c r="A439" s="23">
        <v>438</v>
      </c>
      <c r="B439" s="3" t="s">
        <v>681</v>
      </c>
      <c r="C439" s="28">
        <v>26</v>
      </c>
      <c r="D439" s="29">
        <v>9</v>
      </c>
      <c r="E439" s="28">
        <v>2003</v>
      </c>
      <c r="F439" s="31">
        <f>DATE(E439,D439,C439)</f>
        <v>37890</v>
      </c>
      <c r="G439" s="24" t="s">
        <v>682</v>
      </c>
      <c r="H439" s="2">
        <v>85000000</v>
      </c>
      <c r="I439" s="2">
        <v>47641743</v>
      </c>
      <c r="J439" s="2">
        <v>80831893</v>
      </c>
      <c r="K439" s="28" t="str">
        <f t="shared" si="50"/>
        <v/>
      </c>
      <c r="L439" s="28" t="str">
        <f t="shared" si="51"/>
        <v/>
      </c>
      <c r="M439" s="28" t="s">
        <v>682</v>
      </c>
      <c r="N439" s="28" t="str">
        <f t="shared" si="52"/>
        <v/>
      </c>
      <c r="O439" s="28" t="str">
        <f>IF(N439=1,M439&amp;" ("&amp;E439&amp;")",M439)</f>
        <v>The Rundown</v>
      </c>
      <c r="P439" s="36">
        <f>INDEX(cpi!$A$1:$M$105,MATCH('Inflation adjust calc'!$E439,cpi!$A:$A,0),MATCH('Inflation adjust calc'!$D439,cpi!$1:$1,0))</f>
        <v>185.2</v>
      </c>
      <c r="Q439" s="36">
        <f>cpi!$I$2</f>
        <v>240.85300000000001</v>
      </c>
      <c r="R439" s="36">
        <f t="shared" si="57"/>
        <v>1.300502159827214</v>
      </c>
      <c r="S439" s="28" t="str">
        <f t="shared" si="53"/>
        <v/>
      </c>
      <c r="T439" s="37">
        <f t="shared" si="54"/>
        <v>110542683.58531319</v>
      </c>
      <c r="U439" s="37">
        <f t="shared" si="55"/>
        <v>61958189.66943305</v>
      </c>
      <c r="V439" s="37">
        <f t="shared" si="56"/>
        <v>105122051.42942226</v>
      </c>
    </row>
    <row r="440" spans="1:22">
      <c r="A440" s="23">
        <v>439</v>
      </c>
      <c r="B440" s="3" t="s">
        <v>129</v>
      </c>
      <c r="C440" s="28">
        <v>23</v>
      </c>
      <c r="D440" s="29">
        <v>11</v>
      </c>
      <c r="E440" s="28">
        <v>2011</v>
      </c>
      <c r="F440" s="31">
        <f>DATE(E440,D440,C440)</f>
        <v>40870</v>
      </c>
      <c r="G440" s="24" t="s">
        <v>683</v>
      </c>
      <c r="H440" s="2">
        <v>85000000</v>
      </c>
      <c r="I440" s="2">
        <v>46462469</v>
      </c>
      <c r="J440" s="2">
        <v>149717124</v>
      </c>
      <c r="K440" s="28" t="str">
        <f t="shared" si="50"/>
        <v/>
      </c>
      <c r="L440" s="28" t="str">
        <f t="shared" si="51"/>
        <v/>
      </c>
      <c r="M440" s="28" t="s">
        <v>683</v>
      </c>
      <c r="N440" s="28" t="str">
        <f t="shared" si="52"/>
        <v/>
      </c>
      <c r="O440" s="28" t="str">
        <f>IF(N440=1,M440&amp;" ("&amp;E440&amp;")",M440)</f>
        <v>Arthur Christmas</v>
      </c>
      <c r="P440" s="36">
        <f>INDEX(cpi!$A$1:$M$105,MATCH('Inflation adjust calc'!$E440,cpi!$A:$A,0),MATCH('Inflation adjust calc'!$D440,cpi!$1:$1,0))</f>
        <v>226.23</v>
      </c>
      <c r="Q440" s="36">
        <f>cpi!$I$2</f>
        <v>240.85300000000001</v>
      </c>
      <c r="R440" s="36">
        <f t="shared" si="57"/>
        <v>1.0646377580338595</v>
      </c>
      <c r="S440" s="28" t="str">
        <f t="shared" si="53"/>
        <v/>
      </c>
      <c r="T440" s="37">
        <f t="shared" si="54"/>
        <v>90494209.432878062</v>
      </c>
      <c r="U440" s="37">
        <f t="shared" si="55"/>
        <v>49465698.828877702</v>
      </c>
      <c r="V440" s="37">
        <f t="shared" si="56"/>
        <v>159394503.23463735</v>
      </c>
    </row>
    <row r="441" spans="1:22">
      <c r="A441" s="23">
        <v>440</v>
      </c>
      <c r="B441" s="3" t="s">
        <v>684</v>
      </c>
      <c r="C441" s="28">
        <v>30</v>
      </c>
      <c r="D441" s="29">
        <v>7</v>
      </c>
      <c r="E441" s="28">
        <v>2010</v>
      </c>
      <c r="F441" s="31">
        <f>DATE(E441,D441,C441)</f>
        <v>40389</v>
      </c>
      <c r="G441" s="24" t="s">
        <v>685</v>
      </c>
      <c r="H441" s="2">
        <v>85000000</v>
      </c>
      <c r="I441" s="2">
        <v>45539292</v>
      </c>
      <c r="J441" s="2">
        <v>114979922</v>
      </c>
      <c r="K441" s="28" t="str">
        <f t="shared" si="50"/>
        <v/>
      </c>
      <c r="L441" s="28" t="str">
        <f t="shared" si="51"/>
        <v/>
      </c>
      <c r="M441" s="28" t="s">
        <v>685</v>
      </c>
      <c r="N441" s="28" t="str">
        <f t="shared" si="52"/>
        <v/>
      </c>
      <c r="O441" s="28" t="str">
        <f>IF(N441=1,M441&amp;" ("&amp;E441&amp;")",M441)</f>
        <v>Cats &amp; Dogs: The Revenge of Kitty Galore</v>
      </c>
      <c r="P441" s="36">
        <f>INDEX(cpi!$A$1:$M$105,MATCH('Inflation adjust calc'!$E441,cpi!$A:$A,0),MATCH('Inflation adjust calc'!$D441,cpi!$1:$1,0))</f>
        <v>218.011</v>
      </c>
      <c r="Q441" s="36">
        <f>cpi!$I$2</f>
        <v>240.85300000000001</v>
      </c>
      <c r="R441" s="36">
        <f t="shared" si="57"/>
        <v>1.1047745297255644</v>
      </c>
      <c r="S441" s="28" t="str">
        <f t="shared" si="53"/>
        <v/>
      </c>
      <c r="T441" s="37">
        <f t="shared" si="54"/>
        <v>93905835.026672974</v>
      </c>
      <c r="U441" s="37">
        <f t="shared" si="55"/>
        <v>50310649.903335162</v>
      </c>
      <c r="V441" s="37">
        <f t="shared" si="56"/>
        <v>127026889.25543208</v>
      </c>
    </row>
    <row r="442" spans="1:22">
      <c r="A442" s="23">
        <v>441</v>
      </c>
      <c r="B442" s="3" t="s">
        <v>686</v>
      </c>
      <c r="C442" s="28">
        <v>13</v>
      </c>
      <c r="D442" s="29">
        <v>11</v>
      </c>
      <c r="E442" s="28">
        <v>1998</v>
      </c>
      <c r="F442" s="31">
        <f>DATE(E442,D442,C442)</f>
        <v>36112</v>
      </c>
      <c r="G442" s="24" t="s">
        <v>687</v>
      </c>
      <c r="H442" s="2">
        <v>85000000</v>
      </c>
      <c r="I442" s="2">
        <v>44650003</v>
      </c>
      <c r="J442" s="2">
        <v>44650003</v>
      </c>
      <c r="K442" s="28" t="str">
        <f t="shared" si="50"/>
        <v/>
      </c>
      <c r="L442" s="28" t="str">
        <f t="shared" si="51"/>
        <v/>
      </c>
      <c r="M442" s="28" t="s">
        <v>687</v>
      </c>
      <c r="N442" s="28" t="str">
        <f t="shared" si="52"/>
        <v/>
      </c>
      <c r="O442" s="28" t="str">
        <f>IF(N442=1,M442&amp;" ("&amp;E442&amp;")",M442)</f>
        <v>Meet Joe Black</v>
      </c>
      <c r="P442" s="36">
        <f>INDEX(cpi!$A$1:$M$105,MATCH('Inflation adjust calc'!$E442,cpi!$A:$A,0),MATCH('Inflation adjust calc'!$D442,cpi!$1:$1,0))</f>
        <v>164</v>
      </c>
      <c r="Q442" s="36">
        <f>cpi!$I$2</f>
        <v>240.85300000000001</v>
      </c>
      <c r="R442" s="36">
        <f t="shared" si="57"/>
        <v>1.4686158536585365</v>
      </c>
      <c r="S442" s="28" t="str">
        <f t="shared" si="53"/>
        <v/>
      </c>
      <c r="T442" s="37">
        <f t="shared" si="54"/>
        <v>124832347.56097561</v>
      </c>
      <c r="U442" s="37">
        <f t="shared" si="55"/>
        <v>65573702.271701217</v>
      </c>
      <c r="V442" s="37">
        <f t="shared" si="56"/>
        <v>65573702.271701217</v>
      </c>
    </row>
    <row r="443" spans="1:22">
      <c r="A443" s="23">
        <v>442</v>
      </c>
      <c r="B443" s="3">
        <v>37470</v>
      </c>
      <c r="C443" s="28">
        <v>8</v>
      </c>
      <c r="D443" s="29">
        <v>2</v>
      </c>
      <c r="E443" s="28">
        <v>2002</v>
      </c>
      <c r="F443" s="31">
        <f>DATE(E443,D443,C443)</f>
        <v>37295</v>
      </c>
      <c r="G443" s="24" t="s">
        <v>688</v>
      </c>
      <c r="H443" s="2">
        <v>85000000</v>
      </c>
      <c r="I443" s="2">
        <v>40048332</v>
      </c>
      <c r="J443" s="2">
        <v>78353508</v>
      </c>
      <c r="K443" s="28" t="str">
        <f t="shared" si="50"/>
        <v/>
      </c>
      <c r="L443" s="28" t="str">
        <f t="shared" si="51"/>
        <v/>
      </c>
      <c r="M443" s="28" t="s">
        <v>688</v>
      </c>
      <c r="N443" s="28" t="str">
        <f t="shared" si="52"/>
        <v/>
      </c>
      <c r="O443" s="28" t="str">
        <f>IF(N443=1,M443&amp;" ("&amp;E443&amp;")",M443)</f>
        <v>Collateral Damage</v>
      </c>
      <c r="P443" s="36">
        <f>INDEX(cpi!$A$1:$M$105,MATCH('Inflation adjust calc'!$E443,cpi!$A:$A,0),MATCH('Inflation adjust calc'!$D443,cpi!$1:$1,0))</f>
        <v>177.8</v>
      </c>
      <c r="Q443" s="36">
        <f>cpi!$I$2</f>
        <v>240.85300000000001</v>
      </c>
      <c r="R443" s="36">
        <f t="shared" si="57"/>
        <v>1.35462879640045</v>
      </c>
      <c r="S443" s="28" t="str">
        <f t="shared" si="53"/>
        <v/>
      </c>
      <c r="T443" s="37">
        <f t="shared" si="54"/>
        <v>115143447.69403824</v>
      </c>
      <c r="U443" s="37">
        <f t="shared" si="55"/>
        <v>54250623.775005624</v>
      </c>
      <c r="V443" s="37">
        <f t="shared" si="56"/>
        <v>106139918.23579302</v>
      </c>
    </row>
    <row r="444" spans="1:22">
      <c r="A444" s="23">
        <v>443</v>
      </c>
      <c r="B444" s="3" t="s">
        <v>689</v>
      </c>
      <c r="C444" s="28">
        <v>15</v>
      </c>
      <c r="D444" s="29">
        <v>3</v>
      </c>
      <c r="E444" s="28">
        <v>2002</v>
      </c>
      <c r="F444" s="31">
        <f>DATE(E444,D444,C444)</f>
        <v>37330</v>
      </c>
      <c r="G444" s="24" t="s">
        <v>690</v>
      </c>
      <c r="H444" s="2">
        <v>85000000</v>
      </c>
      <c r="I444" s="2">
        <v>37948765</v>
      </c>
      <c r="J444" s="2">
        <v>78948765</v>
      </c>
      <c r="K444" s="28" t="str">
        <f t="shared" si="50"/>
        <v/>
      </c>
      <c r="L444" s="28" t="str">
        <f t="shared" si="51"/>
        <v/>
      </c>
      <c r="M444" s="28" t="s">
        <v>690</v>
      </c>
      <c r="N444" s="28" t="str">
        <f t="shared" si="52"/>
        <v/>
      </c>
      <c r="O444" s="28" t="str">
        <f>IF(N444=1,M444&amp;" ("&amp;E444&amp;")",M444)</f>
        <v>Showtime</v>
      </c>
      <c r="P444" s="36">
        <f>INDEX(cpi!$A$1:$M$105,MATCH('Inflation adjust calc'!$E444,cpi!$A:$A,0),MATCH('Inflation adjust calc'!$D444,cpi!$1:$1,0))</f>
        <v>178.8</v>
      </c>
      <c r="Q444" s="36">
        <f>cpi!$I$2</f>
        <v>240.85300000000001</v>
      </c>
      <c r="R444" s="36">
        <f t="shared" si="57"/>
        <v>1.3470525727069351</v>
      </c>
      <c r="S444" s="28" t="str">
        <f t="shared" si="53"/>
        <v/>
      </c>
      <c r="T444" s="37">
        <f t="shared" si="54"/>
        <v>114499468.68008949</v>
      </c>
      <c r="U444" s="37">
        <f t="shared" si="55"/>
        <v>51118981.524300896</v>
      </c>
      <c r="V444" s="37">
        <f t="shared" si="56"/>
        <v>106348137.00528523</v>
      </c>
    </row>
    <row r="445" spans="1:22">
      <c r="A445" s="23">
        <v>444</v>
      </c>
      <c r="B445" s="3" t="s">
        <v>691</v>
      </c>
      <c r="C445" s="28">
        <v>30</v>
      </c>
      <c r="D445" s="29">
        <v>6</v>
      </c>
      <c r="E445" s="28">
        <v>1995</v>
      </c>
      <c r="F445" s="31">
        <f>DATE(E445,D445,C445)</f>
        <v>34880</v>
      </c>
      <c r="G445" s="24" t="s">
        <v>692</v>
      </c>
      <c r="H445" s="2">
        <v>85000000</v>
      </c>
      <c r="I445" s="2">
        <v>34687912</v>
      </c>
      <c r="J445" s="2">
        <v>113487912</v>
      </c>
      <c r="K445" s="28" t="str">
        <f t="shared" si="50"/>
        <v/>
      </c>
      <c r="L445" s="28" t="str">
        <f t="shared" si="51"/>
        <v/>
      </c>
      <c r="M445" s="28" t="s">
        <v>692</v>
      </c>
      <c r="N445" s="28" t="str">
        <f t="shared" si="52"/>
        <v/>
      </c>
      <c r="O445" s="28" t="str">
        <f>IF(N445=1,M445&amp;" ("&amp;E445&amp;")",M445)</f>
        <v>Judge Dredd</v>
      </c>
      <c r="P445" s="36">
        <f>INDEX(cpi!$A$1:$M$105,MATCH('Inflation adjust calc'!$E445,cpi!$A:$A,0),MATCH('Inflation adjust calc'!$D445,cpi!$1:$1,0))</f>
        <v>152.5</v>
      </c>
      <c r="Q445" s="36">
        <f>cpi!$I$2</f>
        <v>240.85300000000001</v>
      </c>
      <c r="R445" s="36">
        <f t="shared" si="57"/>
        <v>1.5793639344262296</v>
      </c>
      <c r="S445" s="28" t="str">
        <f t="shared" si="53"/>
        <v/>
      </c>
      <c r="T445" s="37">
        <f t="shared" si="54"/>
        <v>134245934.42622951</v>
      </c>
      <c r="U445" s="37">
        <f t="shared" si="55"/>
        <v>54784837.173350818</v>
      </c>
      <c r="V445" s="37">
        <f t="shared" si="56"/>
        <v>179238715.20613772</v>
      </c>
    </row>
    <row r="446" spans="1:22">
      <c r="A446" s="23">
        <v>445</v>
      </c>
      <c r="B446" s="3">
        <v>39116</v>
      </c>
      <c r="C446" s="28">
        <v>2</v>
      </c>
      <c r="D446" s="29">
        <v>3</v>
      </c>
      <c r="E446" s="28">
        <v>2007</v>
      </c>
      <c r="F446" s="31">
        <f>DATE(E446,D446,C446)</f>
        <v>39143</v>
      </c>
      <c r="G446" s="24" t="s">
        <v>693</v>
      </c>
      <c r="H446" s="2">
        <v>85000000</v>
      </c>
      <c r="I446" s="2">
        <v>33080084</v>
      </c>
      <c r="J446" s="2">
        <v>83080084</v>
      </c>
      <c r="K446" s="28" t="str">
        <f t="shared" si="50"/>
        <v/>
      </c>
      <c r="L446" s="28" t="str">
        <f t="shared" si="51"/>
        <v/>
      </c>
      <c r="M446" s="28" t="s">
        <v>693</v>
      </c>
      <c r="N446" s="28" t="str">
        <f t="shared" si="52"/>
        <v/>
      </c>
      <c r="O446" s="28" t="str">
        <f>IF(N446=1,M446&amp;" ("&amp;E446&amp;")",M446)</f>
        <v>Zodiac</v>
      </c>
      <c r="P446" s="36">
        <f>INDEX(cpi!$A$1:$M$105,MATCH('Inflation adjust calc'!$E446,cpi!$A:$A,0),MATCH('Inflation adjust calc'!$D446,cpi!$1:$1,0))</f>
        <v>205.352</v>
      </c>
      <c r="Q446" s="36">
        <f>cpi!$I$2</f>
        <v>240.85300000000001</v>
      </c>
      <c r="R446" s="36">
        <f t="shared" si="57"/>
        <v>1.1728787642681835</v>
      </c>
      <c r="S446" s="28" t="str">
        <f t="shared" si="53"/>
        <v/>
      </c>
      <c r="T446" s="37">
        <f t="shared" si="54"/>
        <v>99694694.9627956</v>
      </c>
      <c r="U446" s="37">
        <f t="shared" si="55"/>
        <v>38798928.043807708</v>
      </c>
      <c r="V446" s="37">
        <f t="shared" si="56"/>
        <v>97442866.257216886</v>
      </c>
    </row>
    <row r="447" spans="1:22">
      <c r="A447" s="23">
        <v>446</v>
      </c>
      <c r="B447" s="3" t="s">
        <v>694</v>
      </c>
      <c r="C447" s="28">
        <v>13</v>
      </c>
      <c r="D447" s="29">
        <v>8</v>
      </c>
      <c r="E447" s="28">
        <v>2010</v>
      </c>
      <c r="F447" s="31">
        <f>DATE(E447,D447,C447)</f>
        <v>40403</v>
      </c>
      <c r="G447" s="24" t="s">
        <v>695</v>
      </c>
      <c r="H447" s="2">
        <v>85000000</v>
      </c>
      <c r="I447" s="2">
        <v>31611316</v>
      </c>
      <c r="J447" s="2">
        <v>48056764</v>
      </c>
      <c r="K447" s="28" t="str">
        <f t="shared" si="50"/>
        <v/>
      </c>
      <c r="L447" s="28" t="str">
        <f t="shared" si="51"/>
        <v/>
      </c>
      <c r="M447" s="28" t="s">
        <v>695</v>
      </c>
      <c r="N447" s="28" t="str">
        <f t="shared" si="52"/>
        <v/>
      </c>
      <c r="O447" s="28" t="str">
        <f>IF(N447=1,M447&amp;" ("&amp;E447&amp;")",M447)</f>
        <v>Scott Pilgrim vs. The World</v>
      </c>
      <c r="P447" s="36">
        <f>INDEX(cpi!$A$1:$M$105,MATCH('Inflation adjust calc'!$E447,cpi!$A:$A,0),MATCH('Inflation adjust calc'!$D447,cpi!$1:$1,0))</f>
        <v>218.31200000000001</v>
      </c>
      <c r="Q447" s="36">
        <f>cpi!$I$2</f>
        <v>240.85300000000001</v>
      </c>
      <c r="R447" s="36">
        <f t="shared" si="57"/>
        <v>1.1032513100516692</v>
      </c>
      <c r="S447" s="28" t="str">
        <f t="shared" si="53"/>
        <v/>
      </c>
      <c r="T447" s="37">
        <f t="shared" si="54"/>
        <v>93776361.354391888</v>
      </c>
      <c r="U447" s="37">
        <f t="shared" si="55"/>
        <v>34875225.789457291</v>
      </c>
      <c r="V447" s="37">
        <f t="shared" si="56"/>
        <v>53018687.839843892</v>
      </c>
    </row>
    <row r="448" spans="1:22">
      <c r="A448" s="23">
        <v>447</v>
      </c>
      <c r="B448" s="3" t="s">
        <v>696</v>
      </c>
      <c r="C448" s="28">
        <v>28</v>
      </c>
      <c r="D448" s="29">
        <v>3</v>
      </c>
      <c r="E448" s="28">
        <v>2003</v>
      </c>
      <c r="F448" s="31">
        <f>DATE(E448,D448,C448)</f>
        <v>37708</v>
      </c>
      <c r="G448" s="24" t="s">
        <v>697</v>
      </c>
      <c r="H448" s="2">
        <v>85000000</v>
      </c>
      <c r="I448" s="2">
        <v>31111260</v>
      </c>
      <c r="J448" s="2">
        <v>74132631</v>
      </c>
      <c r="K448" s="28" t="str">
        <f t="shared" si="50"/>
        <v/>
      </c>
      <c r="L448" s="28" t="str">
        <f t="shared" si="51"/>
        <v/>
      </c>
      <c r="M448" s="28" t="s">
        <v>697</v>
      </c>
      <c r="N448" s="28" t="str">
        <f t="shared" si="52"/>
        <v/>
      </c>
      <c r="O448" s="28" t="str">
        <f>IF(N448=1,M448&amp;" ("&amp;E448&amp;")",M448)</f>
        <v>The Core</v>
      </c>
      <c r="P448" s="36">
        <f>INDEX(cpi!$A$1:$M$105,MATCH('Inflation adjust calc'!$E448,cpi!$A:$A,0),MATCH('Inflation adjust calc'!$D448,cpi!$1:$1,0))</f>
        <v>184.2</v>
      </c>
      <c r="Q448" s="36">
        <f>cpi!$I$2</f>
        <v>240.85300000000001</v>
      </c>
      <c r="R448" s="36">
        <f t="shared" si="57"/>
        <v>1.3075624321389796</v>
      </c>
      <c r="S448" s="28" t="str">
        <f t="shared" si="53"/>
        <v/>
      </c>
      <c r="T448" s="37">
        <f t="shared" si="54"/>
        <v>111142806.73181327</v>
      </c>
      <c r="U448" s="37">
        <f t="shared" si="55"/>
        <v>40679914.792508148</v>
      </c>
      <c r="V448" s="37">
        <f t="shared" si="56"/>
        <v>96933043.291221514</v>
      </c>
    </row>
    <row r="449" spans="1:22">
      <c r="A449" s="23">
        <v>448</v>
      </c>
      <c r="B449" s="3">
        <v>35678</v>
      </c>
      <c r="C449" s="28">
        <v>9</v>
      </c>
      <c r="D449" s="29">
        <v>5</v>
      </c>
      <c r="E449" s="28">
        <v>1997</v>
      </c>
      <c r="F449" s="31">
        <f>DATE(E449,D449,C449)</f>
        <v>35559</v>
      </c>
      <c r="G449" s="24" t="s">
        <v>698</v>
      </c>
      <c r="H449" s="2">
        <v>85000000</v>
      </c>
      <c r="I449" s="2">
        <v>28681080</v>
      </c>
      <c r="J449" s="2">
        <v>35681080</v>
      </c>
      <c r="K449" s="28" t="str">
        <f t="shared" si="50"/>
        <v/>
      </c>
      <c r="L449" s="28" t="str">
        <f t="shared" si="51"/>
        <v/>
      </c>
      <c r="M449" s="28" t="s">
        <v>698</v>
      </c>
      <c r="N449" s="28" t="str">
        <f t="shared" si="52"/>
        <v/>
      </c>
      <c r="O449" s="28" t="str">
        <f>IF(N449=1,M449&amp;" ("&amp;E449&amp;")",M449)</f>
        <v>Father's Day</v>
      </c>
      <c r="P449" s="36">
        <f>INDEX(cpi!$A$1:$M$105,MATCH('Inflation adjust calc'!$E449,cpi!$A:$A,0),MATCH('Inflation adjust calc'!$D449,cpi!$1:$1,0))</f>
        <v>160.1</v>
      </c>
      <c r="Q449" s="36">
        <f>cpi!$I$2</f>
        <v>240.85300000000001</v>
      </c>
      <c r="R449" s="36">
        <f t="shared" si="57"/>
        <v>1.5043910056214866</v>
      </c>
      <c r="S449" s="28" t="str">
        <f t="shared" si="53"/>
        <v/>
      </c>
      <c r="T449" s="37">
        <f t="shared" si="54"/>
        <v>127873235.47782637</v>
      </c>
      <c r="U449" s="37">
        <f t="shared" si="55"/>
        <v>43147558.783510305</v>
      </c>
      <c r="V449" s="37">
        <f t="shared" si="56"/>
        <v>53678295.822860718</v>
      </c>
    </row>
    <row r="450" spans="1:22">
      <c r="A450" s="23">
        <v>449</v>
      </c>
      <c r="B450" s="3" t="s">
        <v>411</v>
      </c>
      <c r="C450" s="28">
        <v>14</v>
      </c>
      <c r="D450" s="29">
        <v>6</v>
      </c>
      <c r="E450" s="28">
        <v>2002</v>
      </c>
      <c r="F450" s="31">
        <f>DATE(E450,D450,C450)</f>
        <v>37421</v>
      </c>
      <c r="G450" s="24" t="s">
        <v>699</v>
      </c>
      <c r="H450" s="2">
        <v>84000000</v>
      </c>
      <c r="I450" s="2">
        <v>153294164</v>
      </c>
      <c r="J450" s="2">
        <v>276294164</v>
      </c>
      <c r="K450" s="28" t="str">
        <f t="shared" si="50"/>
        <v/>
      </c>
      <c r="L450" s="28" t="str">
        <f t="shared" si="51"/>
        <v/>
      </c>
      <c r="M450" s="28" t="s">
        <v>699</v>
      </c>
      <c r="N450" s="28" t="str">
        <f t="shared" si="52"/>
        <v/>
      </c>
      <c r="O450" s="28" t="str">
        <f>IF(N450=1,M450&amp;" ("&amp;E450&amp;")",M450)</f>
        <v>Scooby-Doo</v>
      </c>
      <c r="P450" s="36">
        <f>INDEX(cpi!$A$1:$M$105,MATCH('Inflation adjust calc'!$E450,cpi!$A:$A,0),MATCH('Inflation adjust calc'!$D450,cpi!$1:$1,0))</f>
        <v>179.9</v>
      </c>
      <c r="Q450" s="36">
        <f>cpi!$I$2</f>
        <v>240.85300000000001</v>
      </c>
      <c r="R450" s="36">
        <f t="shared" si="57"/>
        <v>1.3388160088938299</v>
      </c>
      <c r="S450" s="28" t="str">
        <f t="shared" si="53"/>
        <v/>
      </c>
      <c r="T450" s="37">
        <f t="shared" si="54"/>
        <v>112460544.74708171</v>
      </c>
      <c r="U450" s="37">
        <f t="shared" si="55"/>
        <v>205232680.83319622</v>
      </c>
      <c r="V450" s="37">
        <f t="shared" si="56"/>
        <v>369907049.92713732</v>
      </c>
    </row>
    <row r="451" spans="1:22">
      <c r="A451" s="23">
        <v>450</v>
      </c>
      <c r="B451" s="3" t="s">
        <v>700</v>
      </c>
      <c r="C451" s="28">
        <v>28</v>
      </c>
      <c r="D451" s="29">
        <v>7</v>
      </c>
      <c r="E451" s="28">
        <v>2000</v>
      </c>
      <c r="F451" s="31">
        <f>DATE(E451,D451,C451)</f>
        <v>36735</v>
      </c>
      <c r="G451" s="24" t="s">
        <v>701</v>
      </c>
      <c r="H451" s="2">
        <v>84000000</v>
      </c>
      <c r="I451" s="2">
        <v>123307945</v>
      </c>
      <c r="J451" s="2">
        <v>166307945</v>
      </c>
      <c r="K451" s="28" t="str">
        <f t="shared" ref="K451:K514" si="58">IF(J451=0,1,"")</f>
        <v/>
      </c>
      <c r="L451" s="28" t="str">
        <f t="shared" ref="L451:L514" si="59">IF(E451&gt;2016,1,"")</f>
        <v/>
      </c>
      <c r="M451" s="28" t="s">
        <v>701</v>
      </c>
      <c r="N451" s="28" t="str">
        <f t="shared" ref="N451:N514" si="60">IF(COUNTIF($M$2:$M$5233,M451)&gt;1,1,"")</f>
        <v/>
      </c>
      <c r="O451" s="28" t="str">
        <f>IF(N451=1,M451&amp;" ("&amp;E451&amp;")",M451)</f>
        <v>Nutty Professor II: The Klumps</v>
      </c>
      <c r="P451" s="36">
        <f>INDEX(cpi!$A$1:$M$105,MATCH('Inflation adjust calc'!$E451,cpi!$A:$A,0),MATCH('Inflation adjust calc'!$D451,cpi!$1:$1,0))</f>
        <v>172.8</v>
      </c>
      <c r="Q451" s="36">
        <f>cpi!$I$2</f>
        <v>240.85300000000001</v>
      </c>
      <c r="R451" s="36">
        <f t="shared" si="57"/>
        <v>1.3938252314814814</v>
      </c>
      <c r="S451" s="28" t="str">
        <f t="shared" ref="S451:S514" si="61">IF(ISERROR(R451),1,"")</f>
        <v/>
      </c>
      <c r="T451" s="37">
        <f t="shared" ref="T451:T514" si="62">H451*$R451</f>
        <v>117081319.44444443</v>
      </c>
      <c r="U451" s="37">
        <f t="shared" ref="U451:U514" si="63">I451*$R451</f>
        <v>171869724.98313078</v>
      </c>
      <c r="V451" s="37">
        <f t="shared" ref="V451:V514" si="64">J451*$R451</f>
        <v>231804209.93683448</v>
      </c>
    </row>
    <row r="452" spans="1:22">
      <c r="A452" s="23">
        <v>451</v>
      </c>
      <c r="B452" s="3" t="s">
        <v>339</v>
      </c>
      <c r="C452" s="28">
        <v>19</v>
      </c>
      <c r="D452" s="29">
        <v>7</v>
      </c>
      <c r="E452" s="28">
        <v>2013</v>
      </c>
      <c r="F452" s="31">
        <f>DATE(E452,D452,C452)</f>
        <v>41474</v>
      </c>
      <c r="G452" s="24" t="s">
        <v>702</v>
      </c>
      <c r="H452" s="2">
        <v>84000000</v>
      </c>
      <c r="I452" s="2">
        <v>53262560</v>
      </c>
      <c r="J452" s="2">
        <v>137162560</v>
      </c>
      <c r="K452" s="28" t="str">
        <f t="shared" si="58"/>
        <v/>
      </c>
      <c r="L452" s="28" t="str">
        <f t="shared" si="59"/>
        <v/>
      </c>
      <c r="M452" s="28" t="s">
        <v>702</v>
      </c>
      <c r="N452" s="28" t="str">
        <f t="shared" si="60"/>
        <v/>
      </c>
      <c r="O452" s="28" t="str">
        <f>IF(N452=1,M452&amp;" ("&amp;E452&amp;")",M452)</f>
        <v>RED 2</v>
      </c>
      <c r="P452" s="36">
        <f>INDEX(cpi!$A$1:$M$105,MATCH('Inflation adjust calc'!$E452,cpi!$A:$A,0),MATCH('Inflation adjust calc'!$D452,cpi!$1:$1,0))</f>
        <v>233.596</v>
      </c>
      <c r="Q452" s="36">
        <f>cpi!$I$2</f>
        <v>240.85300000000001</v>
      </c>
      <c r="R452" s="36">
        <f t="shared" si="57"/>
        <v>1.0310664566174079</v>
      </c>
      <c r="S452" s="28" t="str">
        <f t="shared" si="61"/>
        <v/>
      </c>
      <c r="T452" s="37">
        <f t="shared" si="62"/>
        <v>86609582.35586226</v>
      </c>
      <c r="U452" s="37">
        <f t="shared" si="63"/>
        <v>54917239.009572089</v>
      </c>
      <c r="V452" s="37">
        <f t="shared" si="64"/>
        <v>141423714.71977261</v>
      </c>
    </row>
    <row r="453" spans="1:22">
      <c r="A453" s="23">
        <v>452</v>
      </c>
      <c r="B453" s="3" t="s">
        <v>703</v>
      </c>
      <c r="C453" s="28">
        <v>23</v>
      </c>
      <c r="D453" s="29">
        <v>6</v>
      </c>
      <c r="E453" s="28">
        <v>2006</v>
      </c>
      <c r="F453" s="31">
        <f>DATE(E453,D453,C453)</f>
        <v>38891</v>
      </c>
      <c r="G453" s="24" t="s">
        <v>704</v>
      </c>
      <c r="H453" s="2">
        <v>82500000</v>
      </c>
      <c r="I453" s="2">
        <v>137355633</v>
      </c>
      <c r="J453" s="2">
        <v>237685089</v>
      </c>
      <c r="K453" s="28" t="str">
        <f t="shared" si="58"/>
        <v/>
      </c>
      <c r="L453" s="28" t="str">
        <f t="shared" si="59"/>
        <v/>
      </c>
      <c r="M453" s="28" t="s">
        <v>704</v>
      </c>
      <c r="N453" s="28" t="str">
        <f t="shared" si="60"/>
        <v/>
      </c>
      <c r="O453" s="28" t="str">
        <f>IF(N453=1,M453&amp;" ("&amp;E453&amp;")",M453)</f>
        <v>Click</v>
      </c>
      <c r="P453" s="36">
        <f>INDEX(cpi!$A$1:$M$105,MATCH('Inflation adjust calc'!$E453,cpi!$A:$A,0),MATCH('Inflation adjust calc'!$D453,cpi!$1:$1,0))</f>
        <v>202.9</v>
      </c>
      <c r="Q453" s="36">
        <f>cpi!$I$2</f>
        <v>240.85300000000001</v>
      </c>
      <c r="R453" s="36">
        <f t="shared" si="57"/>
        <v>1.1870527353376048</v>
      </c>
      <c r="S453" s="28" t="str">
        <f t="shared" si="61"/>
        <v/>
      </c>
      <c r="T453" s="37">
        <f t="shared" si="62"/>
        <v>97931850.665352389</v>
      </c>
      <c r="U453" s="37">
        <f t="shared" si="63"/>
        <v>163048379.86667818</v>
      </c>
      <c r="V453" s="37">
        <f t="shared" si="64"/>
        <v>282144735.04641205</v>
      </c>
    </row>
    <row r="454" spans="1:22">
      <c r="A454" s="23">
        <v>453</v>
      </c>
      <c r="B454" s="3" t="s">
        <v>510</v>
      </c>
      <c r="C454" s="28">
        <v>15</v>
      </c>
      <c r="D454" s="29">
        <v>12</v>
      </c>
      <c r="E454" s="28">
        <v>2006</v>
      </c>
      <c r="F454" s="31">
        <f>DATE(E454,D454,C454)</f>
        <v>39066</v>
      </c>
      <c r="G454" s="24" t="s">
        <v>705</v>
      </c>
      <c r="H454" s="2">
        <v>82500000</v>
      </c>
      <c r="I454" s="2">
        <v>82985708</v>
      </c>
      <c r="J454" s="2">
        <v>143985708</v>
      </c>
      <c r="K454" s="28" t="str">
        <f t="shared" si="58"/>
        <v/>
      </c>
      <c r="L454" s="28" t="str">
        <f t="shared" si="59"/>
        <v/>
      </c>
      <c r="M454" s="28" t="s">
        <v>705</v>
      </c>
      <c r="N454" s="28" t="str">
        <f t="shared" si="60"/>
        <v/>
      </c>
      <c r="O454" s="28" t="str">
        <f>IF(N454=1,M454&amp;" ("&amp;E454&amp;")",M454)</f>
        <v>Charlotte's Web</v>
      </c>
      <c r="P454" s="36">
        <f>INDEX(cpi!$A$1:$M$105,MATCH('Inflation adjust calc'!$E454,cpi!$A:$A,0),MATCH('Inflation adjust calc'!$D454,cpi!$1:$1,0))</f>
        <v>201.8</v>
      </c>
      <c r="Q454" s="36">
        <f>cpi!$I$2</f>
        <v>240.85300000000001</v>
      </c>
      <c r="R454" s="36">
        <f t="shared" si="57"/>
        <v>1.1935232903865214</v>
      </c>
      <c r="S454" s="28" t="str">
        <f t="shared" si="61"/>
        <v/>
      </c>
      <c r="T454" s="37">
        <f t="shared" si="62"/>
        <v>98465671.45688802</v>
      </c>
      <c r="U454" s="37">
        <f t="shared" si="63"/>
        <v>99045375.267215073</v>
      </c>
      <c r="V454" s="37">
        <f t="shared" si="64"/>
        <v>171850295.98079288</v>
      </c>
    </row>
    <row r="455" spans="1:22">
      <c r="A455" s="23">
        <v>454</v>
      </c>
      <c r="B455" s="3" t="s">
        <v>578</v>
      </c>
      <c r="C455" s="28">
        <v>14</v>
      </c>
      <c r="D455" s="29">
        <v>2</v>
      </c>
      <c r="E455" s="28">
        <v>2008</v>
      </c>
      <c r="F455" s="31">
        <f>DATE(E455,D455,C455)</f>
        <v>39492</v>
      </c>
      <c r="G455" s="24" t="s">
        <v>706</v>
      </c>
      <c r="H455" s="2">
        <v>82500000</v>
      </c>
      <c r="I455" s="2">
        <v>81168265</v>
      </c>
      <c r="J455" s="2">
        <v>223636949</v>
      </c>
      <c r="K455" s="28" t="str">
        <f t="shared" si="58"/>
        <v/>
      </c>
      <c r="L455" s="28" t="str">
        <f t="shared" si="59"/>
        <v/>
      </c>
      <c r="M455" s="28" t="s">
        <v>706</v>
      </c>
      <c r="N455" s="28" t="str">
        <f t="shared" si="60"/>
        <v/>
      </c>
      <c r="O455" s="28" t="str">
        <f>IF(N455=1,M455&amp;" ("&amp;E455&amp;")",M455)</f>
        <v>Jumper</v>
      </c>
      <c r="P455" s="36">
        <f>INDEX(cpi!$A$1:$M$105,MATCH('Inflation adjust calc'!$E455,cpi!$A:$A,0),MATCH('Inflation adjust calc'!$D455,cpi!$1:$1,0))</f>
        <v>211.69300000000001</v>
      </c>
      <c r="Q455" s="36">
        <f>cpi!$I$2</f>
        <v>240.85300000000001</v>
      </c>
      <c r="R455" s="36">
        <f t="shared" si="57"/>
        <v>1.1377466425436835</v>
      </c>
      <c r="S455" s="28" t="str">
        <f t="shared" si="61"/>
        <v/>
      </c>
      <c r="T455" s="37">
        <f t="shared" si="62"/>
        <v>93864098.009853885</v>
      </c>
      <c r="U455" s="37">
        <f t="shared" si="63"/>
        <v>92348920.984845981</v>
      </c>
      <c r="V455" s="37">
        <f t="shared" si="64"/>
        <v>254442187.87346298</v>
      </c>
    </row>
    <row r="456" spans="1:22">
      <c r="A456" s="23">
        <v>455</v>
      </c>
      <c r="B456" s="3">
        <v>39759</v>
      </c>
      <c r="C456" s="28">
        <v>11</v>
      </c>
      <c r="D456" s="29">
        <v>7</v>
      </c>
      <c r="E456" s="28">
        <v>2008</v>
      </c>
      <c r="F456" s="31">
        <f>DATE(E456,D456,C456)</f>
        <v>39640</v>
      </c>
      <c r="G456" s="24" t="s">
        <v>707</v>
      </c>
      <c r="H456" s="2">
        <v>82500000</v>
      </c>
      <c r="I456" s="2">
        <v>75986503</v>
      </c>
      <c r="J456" s="2">
        <v>160388063</v>
      </c>
      <c r="K456" s="28" t="str">
        <f t="shared" si="58"/>
        <v/>
      </c>
      <c r="L456" s="28" t="str">
        <f t="shared" si="59"/>
        <v/>
      </c>
      <c r="M456" s="28" t="s">
        <v>707</v>
      </c>
      <c r="N456" s="28" t="str">
        <f t="shared" si="60"/>
        <v/>
      </c>
      <c r="O456" s="28" t="str">
        <f>IF(N456=1,M456&amp;" ("&amp;E456&amp;")",M456)</f>
        <v>Hellboy II: The Golden Army</v>
      </c>
      <c r="P456" s="36">
        <f>INDEX(cpi!$A$1:$M$105,MATCH('Inflation adjust calc'!$E456,cpi!$A:$A,0),MATCH('Inflation adjust calc'!$D456,cpi!$1:$1,0))</f>
        <v>219.964</v>
      </c>
      <c r="Q456" s="36">
        <f>cpi!$I$2</f>
        <v>240.85300000000001</v>
      </c>
      <c r="R456" s="36">
        <f t="shared" si="57"/>
        <v>1.0949655398156062</v>
      </c>
      <c r="S456" s="28" t="str">
        <f t="shared" si="61"/>
        <v/>
      </c>
      <c r="T456" s="37">
        <f t="shared" si="62"/>
        <v>90334657.034787506</v>
      </c>
      <c r="U456" s="37">
        <f t="shared" si="63"/>
        <v>83202602.276095182</v>
      </c>
      <c r="V456" s="37">
        <f t="shared" si="64"/>
        <v>175619401.98277447</v>
      </c>
    </row>
    <row r="457" spans="1:22">
      <c r="A457" s="23">
        <v>456</v>
      </c>
      <c r="B457" s="3" t="s">
        <v>708</v>
      </c>
      <c r="C457" s="28">
        <v>27</v>
      </c>
      <c r="D457" s="29">
        <v>5</v>
      </c>
      <c r="E457" s="28">
        <v>2005</v>
      </c>
      <c r="F457" s="31">
        <f>DATE(E457,D457,C457)</f>
        <v>38499</v>
      </c>
      <c r="G457" s="24" t="s">
        <v>709</v>
      </c>
      <c r="H457" s="2">
        <v>82000000</v>
      </c>
      <c r="I457" s="2">
        <v>158119460</v>
      </c>
      <c r="J457" s="2">
        <v>190320568</v>
      </c>
      <c r="K457" s="28" t="str">
        <f t="shared" si="58"/>
        <v/>
      </c>
      <c r="L457" s="28" t="str">
        <f t="shared" si="59"/>
        <v/>
      </c>
      <c r="M457" s="28" t="s">
        <v>709</v>
      </c>
      <c r="N457" s="28" t="str">
        <f t="shared" si="60"/>
        <v/>
      </c>
      <c r="O457" s="28" t="str">
        <f>IF(N457=1,M457&amp;" ("&amp;E457&amp;")",M457)</f>
        <v>The Longest Yard</v>
      </c>
      <c r="P457" s="36">
        <f>INDEX(cpi!$A$1:$M$105,MATCH('Inflation adjust calc'!$E457,cpi!$A:$A,0),MATCH('Inflation adjust calc'!$D457,cpi!$1:$1,0))</f>
        <v>194.4</v>
      </c>
      <c r="Q457" s="36">
        <f>cpi!$I$2</f>
        <v>240.85300000000001</v>
      </c>
      <c r="R457" s="36">
        <f t="shared" si="57"/>
        <v>1.2389557613168725</v>
      </c>
      <c r="S457" s="28" t="str">
        <f t="shared" si="61"/>
        <v/>
      </c>
      <c r="T457" s="37">
        <f t="shared" si="62"/>
        <v>101594372.42798354</v>
      </c>
      <c r="U457" s="37">
        <f t="shared" si="63"/>
        <v>195903015.94331276</v>
      </c>
      <c r="V457" s="37">
        <f t="shared" si="64"/>
        <v>235798764.22069961</v>
      </c>
    </row>
    <row r="458" spans="1:22">
      <c r="A458" s="23">
        <v>457</v>
      </c>
      <c r="B458" s="3" t="s">
        <v>694</v>
      </c>
      <c r="C458" s="28">
        <v>13</v>
      </c>
      <c r="D458" s="29">
        <v>8</v>
      </c>
      <c r="E458" s="28">
        <v>2010</v>
      </c>
      <c r="F458" s="31">
        <f>DATE(E458,D458,C458)</f>
        <v>40403</v>
      </c>
      <c r="G458" s="24" t="s">
        <v>710</v>
      </c>
      <c r="H458" s="2">
        <v>82000000</v>
      </c>
      <c r="I458" s="2">
        <v>103068524</v>
      </c>
      <c r="J458" s="2">
        <v>268268174</v>
      </c>
      <c r="K458" s="28" t="str">
        <f t="shared" si="58"/>
        <v/>
      </c>
      <c r="L458" s="28" t="str">
        <f t="shared" si="59"/>
        <v/>
      </c>
      <c r="M458" s="28" t="s">
        <v>710</v>
      </c>
      <c r="N458" s="28" t="str">
        <f t="shared" si="60"/>
        <v/>
      </c>
      <c r="O458" s="28" t="str">
        <f>IF(N458=1,M458&amp;" ("&amp;E458&amp;")",M458)</f>
        <v>The Expendables</v>
      </c>
      <c r="P458" s="36">
        <f>INDEX(cpi!$A$1:$M$105,MATCH('Inflation adjust calc'!$E458,cpi!$A:$A,0),MATCH('Inflation adjust calc'!$D458,cpi!$1:$1,0))</f>
        <v>218.31200000000001</v>
      </c>
      <c r="Q458" s="36">
        <f>cpi!$I$2</f>
        <v>240.85300000000001</v>
      </c>
      <c r="R458" s="36">
        <f t="shared" si="57"/>
        <v>1.1032513100516692</v>
      </c>
      <c r="S458" s="28" t="str">
        <f t="shared" si="61"/>
        <v/>
      </c>
      <c r="T458" s="37">
        <f t="shared" si="62"/>
        <v>90466607.424236879</v>
      </c>
      <c r="U458" s="37">
        <f t="shared" si="63"/>
        <v>113710484.12809192</v>
      </c>
      <c r="V458" s="37">
        <f t="shared" si="64"/>
        <v>295967214.41066915</v>
      </c>
    </row>
    <row r="459" spans="1:22">
      <c r="A459" s="23">
        <v>458</v>
      </c>
      <c r="B459" s="3" t="s">
        <v>369</v>
      </c>
      <c r="C459" s="28">
        <v>17</v>
      </c>
      <c r="D459" s="29">
        <v>11</v>
      </c>
      <c r="E459" s="28">
        <v>2000</v>
      </c>
      <c r="F459" s="31">
        <f>DATE(E459,D459,C459)</f>
        <v>36847</v>
      </c>
      <c r="G459" s="24" t="s">
        <v>711</v>
      </c>
      <c r="H459" s="2">
        <v>82000000</v>
      </c>
      <c r="I459" s="2">
        <v>34543701</v>
      </c>
      <c r="J459" s="2">
        <v>96024898</v>
      </c>
      <c r="K459" s="28" t="str">
        <f t="shared" si="58"/>
        <v/>
      </c>
      <c r="L459" s="28" t="str">
        <f t="shared" si="59"/>
        <v/>
      </c>
      <c r="M459" s="28" t="s">
        <v>711</v>
      </c>
      <c r="N459" s="28" t="str">
        <f t="shared" si="60"/>
        <v/>
      </c>
      <c r="O459" s="28" t="str">
        <f>IF(N459=1,M459&amp;" ("&amp;E459&amp;")",M459)</f>
        <v>The 6th Day</v>
      </c>
      <c r="P459" s="36">
        <f>INDEX(cpi!$A$1:$M$105,MATCH('Inflation adjust calc'!$E459,cpi!$A:$A,0),MATCH('Inflation adjust calc'!$D459,cpi!$1:$1,0))</f>
        <v>174.1</v>
      </c>
      <c r="Q459" s="36">
        <f>cpi!$I$2</f>
        <v>240.85300000000001</v>
      </c>
      <c r="R459" s="36">
        <f t="shared" si="57"/>
        <v>1.3834175761056864</v>
      </c>
      <c r="S459" s="28" t="str">
        <f t="shared" si="61"/>
        <v/>
      </c>
      <c r="T459" s="37">
        <f t="shared" si="62"/>
        <v>113440241.24066629</v>
      </c>
      <c r="U459" s="37">
        <f t="shared" si="63"/>
        <v>47788363.107139573</v>
      </c>
      <c r="V459" s="37">
        <f t="shared" si="64"/>
        <v>132842531.63695577</v>
      </c>
    </row>
    <row r="460" spans="1:22">
      <c r="A460" s="23">
        <v>459</v>
      </c>
      <c r="B460" s="3" t="s">
        <v>712</v>
      </c>
      <c r="C460" s="28">
        <v>23</v>
      </c>
      <c r="D460" s="29">
        <v>5</v>
      </c>
      <c r="E460" s="28">
        <v>2003</v>
      </c>
      <c r="F460" s="31">
        <f>DATE(E460,D460,C460)</f>
        <v>37764</v>
      </c>
      <c r="G460" s="24" t="s">
        <v>713</v>
      </c>
      <c r="H460" s="2">
        <v>81000000</v>
      </c>
      <c r="I460" s="2">
        <v>242704995</v>
      </c>
      <c r="J460" s="2">
        <v>483473962</v>
      </c>
      <c r="K460" s="28" t="str">
        <f t="shared" si="58"/>
        <v/>
      </c>
      <c r="L460" s="28" t="str">
        <f t="shared" si="59"/>
        <v/>
      </c>
      <c r="M460" s="28" t="s">
        <v>713</v>
      </c>
      <c r="N460" s="28" t="str">
        <f t="shared" si="60"/>
        <v/>
      </c>
      <c r="O460" s="28" t="str">
        <f>IF(N460=1,M460&amp;" ("&amp;E460&amp;")",M460)</f>
        <v>Bruce Almighty</v>
      </c>
      <c r="P460" s="36">
        <f>INDEX(cpi!$A$1:$M$105,MATCH('Inflation adjust calc'!$E460,cpi!$A:$A,0),MATCH('Inflation adjust calc'!$D460,cpi!$1:$1,0))</f>
        <v>183.5</v>
      </c>
      <c r="Q460" s="36">
        <f>cpi!$I$2</f>
        <v>240.85300000000001</v>
      </c>
      <c r="R460" s="36">
        <f t="shared" si="57"/>
        <v>1.312550408719346</v>
      </c>
      <c r="S460" s="28" t="str">
        <f t="shared" si="61"/>
        <v/>
      </c>
      <c r="T460" s="37">
        <f t="shared" si="62"/>
        <v>106316583.10626704</v>
      </c>
      <c r="U460" s="37">
        <f t="shared" si="63"/>
        <v>318562540.38547683</v>
      </c>
      <c r="V460" s="37">
        <f t="shared" si="64"/>
        <v>634583946.42826152</v>
      </c>
    </row>
    <row r="461" spans="1:22">
      <c r="A461" s="23">
        <v>460</v>
      </c>
      <c r="B461" s="3" t="s">
        <v>714</v>
      </c>
      <c r="C461" s="28">
        <v>23</v>
      </c>
      <c r="D461" s="29">
        <v>3</v>
      </c>
      <c r="E461" s="28">
        <v>2012</v>
      </c>
      <c r="F461" s="31">
        <f>DATE(E461,D461,C461)</f>
        <v>40991</v>
      </c>
      <c r="G461" s="24" t="s">
        <v>715</v>
      </c>
      <c r="H461" s="2">
        <v>80000000</v>
      </c>
      <c r="I461" s="2">
        <v>408010692</v>
      </c>
      <c r="J461" s="2">
        <v>677923379</v>
      </c>
      <c r="K461" s="28" t="str">
        <f t="shared" si="58"/>
        <v/>
      </c>
      <c r="L461" s="28" t="str">
        <f t="shared" si="59"/>
        <v/>
      </c>
      <c r="M461" s="28" t="s">
        <v>715</v>
      </c>
      <c r="N461" s="28" t="str">
        <f t="shared" si="60"/>
        <v/>
      </c>
      <c r="O461" s="28" t="str">
        <f>IF(N461=1,M461&amp;" ("&amp;E461&amp;")",M461)</f>
        <v>The Hunger Games</v>
      </c>
      <c r="P461" s="36">
        <f>INDEX(cpi!$A$1:$M$105,MATCH('Inflation adjust calc'!$E461,cpi!$A:$A,0),MATCH('Inflation adjust calc'!$D461,cpi!$1:$1,0))</f>
        <v>229.392</v>
      </c>
      <c r="Q461" s="36">
        <f>cpi!$I$2</f>
        <v>240.85300000000001</v>
      </c>
      <c r="R461" s="36">
        <f t="shared" si="57"/>
        <v>1.0499625095905698</v>
      </c>
      <c r="S461" s="28" t="str">
        <f t="shared" si="61"/>
        <v/>
      </c>
      <c r="T461" s="37">
        <f t="shared" si="62"/>
        <v>83997000.767245591</v>
      </c>
      <c r="U461" s="37">
        <f t="shared" si="63"/>
        <v>428395930.11210501</v>
      </c>
      <c r="V461" s="37">
        <f t="shared" si="64"/>
        <v>711794132.32495904</v>
      </c>
    </row>
    <row r="462" spans="1:22">
      <c r="A462" s="23">
        <v>461</v>
      </c>
      <c r="B462" s="3" t="s">
        <v>224</v>
      </c>
      <c r="C462" s="28">
        <v>26</v>
      </c>
      <c r="D462" s="29">
        <v>5</v>
      </c>
      <c r="E462" s="28">
        <v>2011</v>
      </c>
      <c r="F462" s="31">
        <f>DATE(E462,D462,C462)</f>
        <v>40689</v>
      </c>
      <c r="G462" s="24" t="s">
        <v>716</v>
      </c>
      <c r="H462" s="2">
        <v>80000000</v>
      </c>
      <c r="I462" s="2">
        <v>254464305</v>
      </c>
      <c r="J462" s="2">
        <v>586464305</v>
      </c>
      <c r="K462" s="28" t="str">
        <f t="shared" si="58"/>
        <v/>
      </c>
      <c r="L462" s="28" t="str">
        <f t="shared" si="59"/>
        <v/>
      </c>
      <c r="M462" s="28" t="s">
        <v>716</v>
      </c>
      <c r="N462" s="28" t="str">
        <f t="shared" si="60"/>
        <v/>
      </c>
      <c r="O462" s="28" t="str">
        <f>IF(N462=1,M462&amp;" ("&amp;E462&amp;")",M462)</f>
        <v>The Hangover Part II</v>
      </c>
      <c r="P462" s="36">
        <f>INDEX(cpi!$A$1:$M$105,MATCH('Inflation adjust calc'!$E462,cpi!$A:$A,0),MATCH('Inflation adjust calc'!$D462,cpi!$1:$1,0))</f>
        <v>225.964</v>
      </c>
      <c r="Q462" s="36">
        <f>cpi!$I$2</f>
        <v>240.85300000000001</v>
      </c>
      <c r="R462" s="36">
        <f t="shared" si="57"/>
        <v>1.065891026889239</v>
      </c>
      <c r="S462" s="28" t="str">
        <f t="shared" si="61"/>
        <v/>
      </c>
      <c r="T462" s="37">
        <f t="shared" si="62"/>
        <v>85271282.151139125</v>
      </c>
      <c r="U462" s="37">
        <f t="shared" si="63"/>
        <v>271231219.36310649</v>
      </c>
      <c r="V462" s="37">
        <f t="shared" si="64"/>
        <v>625107040.29033387</v>
      </c>
    </row>
    <row r="463" spans="1:22">
      <c r="A463" s="23">
        <v>462</v>
      </c>
      <c r="B463" s="3" t="s">
        <v>717</v>
      </c>
      <c r="C463" s="28">
        <v>21</v>
      </c>
      <c r="D463" s="29">
        <v>5</v>
      </c>
      <c r="E463" s="28">
        <v>1996</v>
      </c>
      <c r="F463" s="31">
        <f>DATE(E463,D463,C463)</f>
        <v>35206</v>
      </c>
      <c r="G463" s="24" t="s">
        <v>718</v>
      </c>
      <c r="H463" s="2">
        <v>80000000</v>
      </c>
      <c r="I463" s="2">
        <v>180981886</v>
      </c>
      <c r="J463" s="2">
        <v>457697994</v>
      </c>
      <c r="K463" s="28" t="str">
        <f t="shared" si="58"/>
        <v/>
      </c>
      <c r="L463" s="28" t="str">
        <f t="shared" si="59"/>
        <v/>
      </c>
      <c r="M463" s="28" t="s">
        <v>718</v>
      </c>
      <c r="N463" s="28" t="str">
        <f t="shared" si="60"/>
        <v/>
      </c>
      <c r="O463" s="28" t="str">
        <f>IF(N463=1,M463&amp;" ("&amp;E463&amp;")",M463)</f>
        <v>Mission: Impossible</v>
      </c>
      <c r="P463" s="36">
        <f>INDEX(cpi!$A$1:$M$105,MATCH('Inflation adjust calc'!$E463,cpi!$A:$A,0),MATCH('Inflation adjust calc'!$D463,cpi!$1:$1,0))</f>
        <v>156.6</v>
      </c>
      <c r="Q463" s="36">
        <f>cpi!$I$2</f>
        <v>240.85300000000001</v>
      </c>
      <c r="R463" s="36">
        <f t="shared" si="57"/>
        <v>1.5380140485312901</v>
      </c>
      <c r="S463" s="28" t="str">
        <f t="shared" si="61"/>
        <v/>
      </c>
      <c r="T463" s="37">
        <f t="shared" si="62"/>
        <v>123041123.88250321</v>
      </c>
      <c r="U463" s="37">
        <f t="shared" si="63"/>
        <v>278352683.1976884</v>
      </c>
      <c r="V463" s="37">
        <f t="shared" si="64"/>
        <v>703945944.75659013</v>
      </c>
    </row>
    <row r="464" spans="1:22">
      <c r="A464" s="23">
        <v>463</v>
      </c>
      <c r="B464" s="3" t="s">
        <v>719</v>
      </c>
      <c r="C464" s="28">
        <v>25</v>
      </c>
      <c r="D464" s="29">
        <v>9</v>
      </c>
      <c r="E464" s="28">
        <v>2015</v>
      </c>
      <c r="F464" s="31">
        <f>DATE(E464,D464,C464)</f>
        <v>42272</v>
      </c>
      <c r="G464" s="24" t="s">
        <v>720</v>
      </c>
      <c r="H464" s="2">
        <v>80000000</v>
      </c>
      <c r="I464" s="2">
        <v>169700110</v>
      </c>
      <c r="J464" s="2">
        <v>470909901</v>
      </c>
      <c r="K464" s="28" t="str">
        <f t="shared" si="58"/>
        <v/>
      </c>
      <c r="L464" s="28" t="str">
        <f t="shared" si="59"/>
        <v/>
      </c>
      <c r="M464" s="28" t="s">
        <v>720</v>
      </c>
      <c r="N464" s="28" t="str">
        <f t="shared" si="60"/>
        <v/>
      </c>
      <c r="O464" s="28" t="str">
        <f>IF(N464=1,M464&amp;" ("&amp;E464&amp;")",M464)</f>
        <v>Hotel Transylvania 2</v>
      </c>
      <c r="P464" s="36">
        <f>INDEX(cpi!$A$1:$M$105,MATCH('Inflation adjust calc'!$E464,cpi!$A:$A,0),MATCH('Inflation adjust calc'!$D464,cpi!$1:$1,0))</f>
        <v>237.94499999999999</v>
      </c>
      <c r="Q464" s="36">
        <f>cpi!$I$2</f>
        <v>240.85300000000001</v>
      </c>
      <c r="R464" s="36">
        <f t="shared" si="57"/>
        <v>1.0122213116476497</v>
      </c>
      <c r="S464" s="28" t="str">
        <f t="shared" si="61"/>
        <v/>
      </c>
      <c r="T464" s="37">
        <f t="shared" si="62"/>
        <v>80977704.931811973</v>
      </c>
      <c r="U464" s="37">
        <f t="shared" si="63"/>
        <v>171774067.93095043</v>
      </c>
      <c r="V464" s="37">
        <f t="shared" si="64"/>
        <v>476665037.65808487</v>
      </c>
    </row>
    <row r="465" spans="1:22">
      <c r="A465" s="23">
        <v>464</v>
      </c>
      <c r="B465" s="3" t="s">
        <v>721</v>
      </c>
      <c r="C465" s="28">
        <v>18</v>
      </c>
      <c r="D465" s="29">
        <v>6</v>
      </c>
      <c r="E465" s="28">
        <v>1992</v>
      </c>
      <c r="F465" s="31">
        <f>DATE(E465,D465,C465)</f>
        <v>33773</v>
      </c>
      <c r="G465" s="24" t="s">
        <v>722</v>
      </c>
      <c r="H465" s="2">
        <v>80000000</v>
      </c>
      <c r="I465" s="2">
        <v>162833635</v>
      </c>
      <c r="J465" s="2">
        <v>266824291</v>
      </c>
      <c r="K465" s="28" t="str">
        <f t="shared" si="58"/>
        <v/>
      </c>
      <c r="L465" s="28" t="str">
        <f t="shared" si="59"/>
        <v/>
      </c>
      <c r="M465" s="28" t="s">
        <v>722</v>
      </c>
      <c r="N465" s="28" t="str">
        <f t="shared" si="60"/>
        <v/>
      </c>
      <c r="O465" s="28" t="str">
        <f>IF(N465=1,M465&amp;" ("&amp;E465&amp;")",M465)</f>
        <v>Batman Returns</v>
      </c>
      <c r="P465" s="36">
        <f>INDEX(cpi!$A$1:$M$105,MATCH('Inflation adjust calc'!$E465,cpi!$A:$A,0),MATCH('Inflation adjust calc'!$D465,cpi!$1:$1,0))</f>
        <v>140.19999999999999</v>
      </c>
      <c r="Q465" s="36">
        <f>cpi!$I$2</f>
        <v>240.85300000000001</v>
      </c>
      <c r="R465" s="36">
        <f t="shared" si="57"/>
        <v>1.7179243937232527</v>
      </c>
      <c r="S465" s="28" t="str">
        <f t="shared" si="61"/>
        <v/>
      </c>
      <c r="T465" s="37">
        <f t="shared" si="62"/>
        <v>137433951.49786022</v>
      </c>
      <c r="U465" s="37">
        <f t="shared" si="63"/>
        <v>279735873.68512839</v>
      </c>
      <c r="V465" s="37">
        <f t="shared" si="64"/>
        <v>458383958.34681177</v>
      </c>
    </row>
    <row r="466" spans="1:22">
      <c r="A466" s="23">
        <v>465</v>
      </c>
      <c r="B466" s="3">
        <v>36346</v>
      </c>
      <c r="C466" s="28">
        <v>7</v>
      </c>
      <c r="D466" s="29">
        <v>5</v>
      </c>
      <c r="E466" s="28">
        <v>1999</v>
      </c>
      <c r="F466" s="31">
        <f>DATE(E466,D466,C466)</f>
        <v>36287</v>
      </c>
      <c r="G466" s="24" t="s">
        <v>723</v>
      </c>
      <c r="H466" s="2">
        <v>80000000</v>
      </c>
      <c r="I466" s="2">
        <v>155385488</v>
      </c>
      <c r="J466" s="2">
        <v>416385488</v>
      </c>
      <c r="K466" s="28" t="str">
        <f t="shared" si="58"/>
        <v/>
      </c>
      <c r="L466" s="28" t="str">
        <f t="shared" si="59"/>
        <v/>
      </c>
      <c r="M466" s="28" t="s">
        <v>723</v>
      </c>
      <c r="N466" s="28" t="str">
        <f t="shared" si="60"/>
        <v/>
      </c>
      <c r="O466" s="28" t="str">
        <f>IF(N466=1,M466&amp;" ("&amp;E466&amp;")",M466)</f>
        <v>The Mummy</v>
      </c>
      <c r="P466" s="36">
        <f>INDEX(cpi!$A$1:$M$105,MATCH('Inflation adjust calc'!$E466,cpi!$A:$A,0),MATCH('Inflation adjust calc'!$D466,cpi!$1:$1,0))</f>
        <v>166.2</v>
      </c>
      <c r="Q466" s="36">
        <f>cpi!$I$2</f>
        <v>240.85300000000001</v>
      </c>
      <c r="R466" s="36">
        <f t="shared" ref="R466:R529" si="65">Q466/P466</f>
        <v>1.449175691937425</v>
      </c>
      <c r="S466" s="28" t="str">
        <f t="shared" si="61"/>
        <v/>
      </c>
      <c r="T466" s="37">
        <f t="shared" si="62"/>
        <v>115934055.354994</v>
      </c>
      <c r="U466" s="37">
        <f t="shared" si="63"/>
        <v>225180872.08943444</v>
      </c>
      <c r="V466" s="37">
        <f t="shared" si="64"/>
        <v>603415727.68510234</v>
      </c>
    </row>
    <row r="467" spans="1:22">
      <c r="A467" s="23">
        <v>466</v>
      </c>
      <c r="B467" s="3" t="s">
        <v>351</v>
      </c>
      <c r="C467" s="28">
        <v>19</v>
      </c>
      <c r="D467" s="29">
        <v>5</v>
      </c>
      <c r="E467" s="28">
        <v>2006</v>
      </c>
      <c r="F467" s="31">
        <f>DATE(E467,D467,C467)</f>
        <v>38856</v>
      </c>
      <c r="G467" s="24" t="s">
        <v>724</v>
      </c>
      <c r="H467" s="2">
        <v>80000000</v>
      </c>
      <c r="I467" s="2">
        <v>155019340</v>
      </c>
      <c r="J467" s="2">
        <v>343397247</v>
      </c>
      <c r="K467" s="28" t="str">
        <f t="shared" si="58"/>
        <v/>
      </c>
      <c r="L467" s="28" t="str">
        <f t="shared" si="59"/>
        <v/>
      </c>
      <c r="M467" s="28" t="s">
        <v>724</v>
      </c>
      <c r="N467" s="28" t="str">
        <f t="shared" si="60"/>
        <v/>
      </c>
      <c r="O467" s="28" t="str">
        <f>IF(N467=1,M467&amp;" ("&amp;E467&amp;")",M467)</f>
        <v>Over the Hedge</v>
      </c>
      <c r="P467" s="36">
        <f>INDEX(cpi!$A$1:$M$105,MATCH('Inflation adjust calc'!$E467,cpi!$A:$A,0),MATCH('Inflation adjust calc'!$D467,cpi!$1:$1,0))</f>
        <v>202.5</v>
      </c>
      <c r="Q467" s="36">
        <f>cpi!$I$2</f>
        <v>240.85300000000001</v>
      </c>
      <c r="R467" s="36">
        <f t="shared" si="65"/>
        <v>1.1893975308641975</v>
      </c>
      <c r="S467" s="28" t="str">
        <f t="shared" si="61"/>
        <v/>
      </c>
      <c r="T467" s="37">
        <f t="shared" si="62"/>
        <v>95151802.469135806</v>
      </c>
      <c r="U467" s="37">
        <f t="shared" si="63"/>
        <v>184379620.23219752</v>
      </c>
      <c r="V467" s="37">
        <f t="shared" si="64"/>
        <v>408435837.68736297</v>
      </c>
    </row>
    <row r="468" spans="1:22">
      <c r="A468" s="23">
        <v>467</v>
      </c>
      <c r="B468" s="3" t="s">
        <v>475</v>
      </c>
      <c r="C468" s="28">
        <v>21</v>
      </c>
      <c r="D468" s="29">
        <v>6</v>
      </c>
      <c r="E468" s="28">
        <v>2002</v>
      </c>
      <c r="F468" s="31">
        <f>DATE(E468,D468,C468)</f>
        <v>37428</v>
      </c>
      <c r="G468" s="24" t="s">
        <v>725</v>
      </c>
      <c r="H468" s="2">
        <v>80000000</v>
      </c>
      <c r="I468" s="2">
        <v>145771527</v>
      </c>
      <c r="J468" s="2">
        <v>245800000</v>
      </c>
      <c r="K468" s="28" t="str">
        <f t="shared" si="58"/>
        <v/>
      </c>
      <c r="L468" s="28" t="str">
        <f t="shared" si="59"/>
        <v/>
      </c>
      <c r="M468" s="28" t="s">
        <v>725</v>
      </c>
      <c r="N468" s="28" t="str">
        <f t="shared" si="60"/>
        <v/>
      </c>
      <c r="O468" s="28" t="str">
        <f>IF(N468=1,M468&amp;" ("&amp;E468&amp;")",M468)</f>
        <v>Lilo &amp; Stitch</v>
      </c>
      <c r="P468" s="36">
        <f>INDEX(cpi!$A$1:$M$105,MATCH('Inflation adjust calc'!$E468,cpi!$A:$A,0),MATCH('Inflation adjust calc'!$D468,cpi!$1:$1,0))</f>
        <v>179.9</v>
      </c>
      <c r="Q468" s="36">
        <f>cpi!$I$2</f>
        <v>240.85300000000001</v>
      </c>
      <c r="R468" s="36">
        <f t="shared" si="65"/>
        <v>1.3388160088938299</v>
      </c>
      <c r="S468" s="28" t="str">
        <f t="shared" si="61"/>
        <v/>
      </c>
      <c r="T468" s="37">
        <f t="shared" si="62"/>
        <v>107105280.7115064</v>
      </c>
      <c r="U468" s="37">
        <f t="shared" si="63"/>
        <v>195161253.98849916</v>
      </c>
      <c r="V468" s="37">
        <f t="shared" si="64"/>
        <v>329080974.98610342</v>
      </c>
    </row>
    <row r="469" spans="1:22">
      <c r="A469" s="23">
        <v>468</v>
      </c>
      <c r="B469" s="3">
        <v>36012</v>
      </c>
      <c r="C469" s="28">
        <v>8</v>
      </c>
      <c r="D469" s="29">
        <v>5</v>
      </c>
      <c r="E469" s="28">
        <v>1998</v>
      </c>
      <c r="F469" s="31">
        <f>DATE(E469,D469,C469)</f>
        <v>35923</v>
      </c>
      <c r="G469" s="24" t="s">
        <v>726</v>
      </c>
      <c r="H469" s="2">
        <v>80000000</v>
      </c>
      <c r="I469" s="2">
        <v>140464664</v>
      </c>
      <c r="J469" s="2">
        <v>349464664</v>
      </c>
      <c r="K469" s="28" t="str">
        <f t="shared" si="58"/>
        <v/>
      </c>
      <c r="L469" s="28" t="str">
        <f t="shared" si="59"/>
        <v/>
      </c>
      <c r="M469" s="28" t="s">
        <v>726</v>
      </c>
      <c r="N469" s="28" t="str">
        <f t="shared" si="60"/>
        <v/>
      </c>
      <c r="O469" s="28" t="str">
        <f>IF(N469=1,M469&amp;" ("&amp;E469&amp;")",M469)</f>
        <v>Deep Impact</v>
      </c>
      <c r="P469" s="36">
        <f>INDEX(cpi!$A$1:$M$105,MATCH('Inflation adjust calc'!$E469,cpi!$A:$A,0),MATCH('Inflation adjust calc'!$D469,cpi!$1:$1,0))</f>
        <v>162.80000000000001</v>
      </c>
      <c r="Q469" s="36">
        <f>cpi!$I$2</f>
        <v>240.85300000000001</v>
      </c>
      <c r="R469" s="36">
        <f t="shared" si="65"/>
        <v>1.4794410319410318</v>
      </c>
      <c r="S469" s="28" t="str">
        <f t="shared" si="61"/>
        <v/>
      </c>
      <c r="T469" s="37">
        <f t="shared" si="62"/>
        <v>118355282.55528255</v>
      </c>
      <c r="U469" s="37">
        <f t="shared" si="63"/>
        <v>207809187.45941031</v>
      </c>
      <c r="V469" s="37">
        <f t="shared" si="64"/>
        <v>517012363.13508594</v>
      </c>
    </row>
    <row r="470" spans="1:22">
      <c r="A470" s="23">
        <v>469</v>
      </c>
      <c r="B470" s="3">
        <v>41615</v>
      </c>
      <c r="C470" s="28">
        <v>12</v>
      </c>
      <c r="D470" s="29">
        <v>7</v>
      </c>
      <c r="E470" s="28">
        <v>2013</v>
      </c>
      <c r="F470" s="31">
        <f>DATE(E470,D470,C470)</f>
        <v>41467</v>
      </c>
      <c r="G470" s="24" t="s">
        <v>727</v>
      </c>
      <c r="H470" s="2">
        <v>80000000</v>
      </c>
      <c r="I470" s="2">
        <v>133668525</v>
      </c>
      <c r="J470" s="2">
        <v>247023808</v>
      </c>
      <c r="K470" s="28" t="str">
        <f t="shared" si="58"/>
        <v/>
      </c>
      <c r="L470" s="28" t="str">
        <f t="shared" si="59"/>
        <v/>
      </c>
      <c r="M470" s="28" t="s">
        <v>727</v>
      </c>
      <c r="N470" s="28" t="str">
        <f t="shared" si="60"/>
        <v/>
      </c>
      <c r="O470" s="28" t="str">
        <f>IF(N470=1,M470&amp;" ("&amp;E470&amp;")",M470)</f>
        <v>Grown Ups 2</v>
      </c>
      <c r="P470" s="36">
        <f>INDEX(cpi!$A$1:$M$105,MATCH('Inflation adjust calc'!$E470,cpi!$A:$A,0),MATCH('Inflation adjust calc'!$D470,cpi!$1:$1,0))</f>
        <v>233.596</v>
      </c>
      <c r="Q470" s="36">
        <f>cpi!$I$2</f>
        <v>240.85300000000001</v>
      </c>
      <c r="R470" s="36">
        <f t="shared" si="65"/>
        <v>1.0310664566174079</v>
      </c>
      <c r="S470" s="28" t="str">
        <f t="shared" si="61"/>
        <v/>
      </c>
      <c r="T470" s="37">
        <f t="shared" si="62"/>
        <v>82485316.52939263</v>
      </c>
      <c r="U470" s="37">
        <f t="shared" si="63"/>
        <v>137821132.43302542</v>
      </c>
      <c r="V470" s="37">
        <f t="shared" si="64"/>
        <v>254697962.4146989</v>
      </c>
    </row>
    <row r="471" spans="1:22">
      <c r="A471" s="23">
        <v>470</v>
      </c>
      <c r="B471" s="3" t="s">
        <v>254</v>
      </c>
      <c r="C471" s="28">
        <v>16</v>
      </c>
      <c r="D471" s="29">
        <v>12</v>
      </c>
      <c r="E471" s="28">
        <v>2011</v>
      </c>
      <c r="F471" s="31">
        <f>DATE(E471,D471,C471)</f>
        <v>40893</v>
      </c>
      <c r="G471" s="24" t="s">
        <v>728</v>
      </c>
      <c r="H471" s="2">
        <v>80000000</v>
      </c>
      <c r="I471" s="2">
        <v>133107389</v>
      </c>
      <c r="J471" s="2">
        <v>349088523</v>
      </c>
      <c r="K471" s="28" t="str">
        <f t="shared" si="58"/>
        <v/>
      </c>
      <c r="L471" s="28" t="str">
        <f t="shared" si="59"/>
        <v/>
      </c>
      <c r="M471" s="28" t="s">
        <v>728</v>
      </c>
      <c r="N471" s="28" t="str">
        <f t="shared" si="60"/>
        <v/>
      </c>
      <c r="O471" s="28" t="str">
        <f>IF(N471=1,M471&amp;" ("&amp;E471&amp;")",M471)</f>
        <v>Alvin and the Chipmunks: Chipwrecked</v>
      </c>
      <c r="P471" s="36">
        <f>INDEX(cpi!$A$1:$M$105,MATCH('Inflation adjust calc'!$E471,cpi!$A:$A,0),MATCH('Inflation adjust calc'!$D471,cpi!$1:$1,0))</f>
        <v>225.672</v>
      </c>
      <c r="Q471" s="36">
        <f>cpi!$I$2</f>
        <v>240.85300000000001</v>
      </c>
      <c r="R471" s="36">
        <f t="shared" si="65"/>
        <v>1.0672701974547132</v>
      </c>
      <c r="S471" s="28" t="str">
        <f t="shared" si="61"/>
        <v/>
      </c>
      <c r="T471" s="37">
        <f t="shared" si="62"/>
        <v>85381615.796377048</v>
      </c>
      <c r="U471" s="37">
        <f t="shared" si="63"/>
        <v>142061549.34071133</v>
      </c>
      <c r="V471" s="37">
        <f t="shared" si="64"/>
        <v>372571776.8713842</v>
      </c>
    </row>
    <row r="472" spans="1:22">
      <c r="A472" s="23">
        <v>471</v>
      </c>
      <c r="B472" s="3" t="s">
        <v>729</v>
      </c>
      <c r="C472" s="28">
        <v>20</v>
      </c>
      <c r="D472" s="29">
        <v>6</v>
      </c>
      <c r="E472" s="28">
        <v>2008</v>
      </c>
      <c r="F472" s="31">
        <f>DATE(E472,D472,C472)</f>
        <v>39619</v>
      </c>
      <c r="G472" s="24" t="s">
        <v>730</v>
      </c>
      <c r="H472" s="2">
        <v>80000000</v>
      </c>
      <c r="I472" s="2">
        <v>130319208</v>
      </c>
      <c r="J472" s="2">
        <v>226739416</v>
      </c>
      <c r="K472" s="28" t="str">
        <f t="shared" si="58"/>
        <v/>
      </c>
      <c r="L472" s="28" t="str">
        <f t="shared" si="59"/>
        <v/>
      </c>
      <c r="M472" s="28" t="s">
        <v>730</v>
      </c>
      <c r="N472" s="28" t="str">
        <f t="shared" si="60"/>
        <v/>
      </c>
      <c r="O472" s="28" t="str">
        <f>IF(N472=1,M472&amp;" ("&amp;E472&amp;")",M472)</f>
        <v>Get Smart</v>
      </c>
      <c r="P472" s="36">
        <f>INDEX(cpi!$A$1:$M$105,MATCH('Inflation adjust calc'!$E472,cpi!$A:$A,0),MATCH('Inflation adjust calc'!$D472,cpi!$1:$1,0))</f>
        <v>218.815</v>
      </c>
      <c r="Q472" s="36">
        <f>cpi!$I$2</f>
        <v>240.85300000000001</v>
      </c>
      <c r="R472" s="36">
        <f t="shared" si="65"/>
        <v>1.1007152160500879</v>
      </c>
      <c r="S472" s="28" t="str">
        <f t="shared" si="61"/>
        <v/>
      </c>
      <c r="T472" s="37">
        <f t="shared" si="62"/>
        <v>88057217.284007028</v>
      </c>
      <c r="U472" s="37">
        <f t="shared" si="63"/>
        <v>143444335.18919635</v>
      </c>
      <c r="V472" s="37">
        <f t="shared" si="64"/>
        <v>249575525.26951078</v>
      </c>
    </row>
    <row r="473" spans="1:22">
      <c r="A473" s="23">
        <v>472</v>
      </c>
      <c r="B473" s="3">
        <v>38659</v>
      </c>
      <c r="C473" s="28">
        <v>11</v>
      </c>
      <c r="D473" s="29">
        <v>3</v>
      </c>
      <c r="E473" s="28">
        <v>2005</v>
      </c>
      <c r="F473" s="31">
        <f>DATE(E473,D473,C473)</f>
        <v>38422</v>
      </c>
      <c r="G473" s="24" t="s">
        <v>731</v>
      </c>
      <c r="H473" s="2">
        <v>80000000</v>
      </c>
      <c r="I473" s="2">
        <v>128200012</v>
      </c>
      <c r="J473" s="2">
        <v>260700012</v>
      </c>
      <c r="K473" s="28" t="str">
        <f t="shared" si="58"/>
        <v/>
      </c>
      <c r="L473" s="28" t="str">
        <f t="shared" si="59"/>
        <v/>
      </c>
      <c r="M473" s="28" t="s">
        <v>731</v>
      </c>
      <c r="N473" s="28" t="str">
        <f t="shared" si="60"/>
        <v/>
      </c>
      <c r="O473" s="28" t="str">
        <f>IF(N473=1,M473&amp;" ("&amp;E473&amp;")",M473)</f>
        <v>Robots</v>
      </c>
      <c r="P473" s="36">
        <f>INDEX(cpi!$A$1:$M$105,MATCH('Inflation adjust calc'!$E473,cpi!$A:$A,0),MATCH('Inflation adjust calc'!$D473,cpi!$1:$1,0))</f>
        <v>193.3</v>
      </c>
      <c r="Q473" s="36">
        <f>cpi!$I$2</f>
        <v>240.85300000000001</v>
      </c>
      <c r="R473" s="36">
        <f t="shared" si="65"/>
        <v>1.2460062079668908</v>
      </c>
      <c r="S473" s="28" t="str">
        <f t="shared" si="61"/>
        <v/>
      </c>
      <c r="T473" s="37">
        <f t="shared" si="62"/>
        <v>99680496.63735126</v>
      </c>
      <c r="U473" s="37">
        <f t="shared" si="63"/>
        <v>159738010.81342989</v>
      </c>
      <c r="V473" s="37">
        <f t="shared" si="64"/>
        <v>324833833.36904293</v>
      </c>
    </row>
    <row r="474" spans="1:22">
      <c r="A474" s="23">
        <v>473</v>
      </c>
      <c r="B474" s="3" t="s">
        <v>732</v>
      </c>
      <c r="C474" s="28">
        <v>19</v>
      </c>
      <c r="D474" s="29">
        <v>2</v>
      </c>
      <c r="E474" s="28">
        <v>2010</v>
      </c>
      <c r="F474" s="31">
        <f>DATE(E474,D474,C474)</f>
        <v>40228</v>
      </c>
      <c r="G474" s="24" t="s">
        <v>733</v>
      </c>
      <c r="H474" s="2">
        <v>80000000</v>
      </c>
      <c r="I474" s="2">
        <v>128012934</v>
      </c>
      <c r="J474" s="2">
        <v>299461782</v>
      </c>
      <c r="K474" s="28" t="str">
        <f t="shared" si="58"/>
        <v/>
      </c>
      <c r="L474" s="28" t="str">
        <f t="shared" si="59"/>
        <v/>
      </c>
      <c r="M474" s="28" t="s">
        <v>733</v>
      </c>
      <c r="N474" s="28" t="str">
        <f t="shared" si="60"/>
        <v/>
      </c>
      <c r="O474" s="28" t="str">
        <f>IF(N474=1,M474&amp;" ("&amp;E474&amp;")",M474)</f>
        <v>Shutter Island</v>
      </c>
      <c r="P474" s="36">
        <f>INDEX(cpi!$A$1:$M$105,MATCH('Inflation adjust calc'!$E474,cpi!$A:$A,0),MATCH('Inflation adjust calc'!$D474,cpi!$1:$1,0))</f>
        <v>216.74100000000001</v>
      </c>
      <c r="Q474" s="36">
        <f>cpi!$I$2</f>
        <v>240.85300000000001</v>
      </c>
      <c r="R474" s="36">
        <f t="shared" si="65"/>
        <v>1.1112479872289969</v>
      </c>
      <c r="S474" s="28" t="str">
        <f t="shared" si="61"/>
        <v/>
      </c>
      <c r="T474" s="37">
        <f t="shared" si="62"/>
        <v>88899838.978319749</v>
      </c>
      <c r="U474" s="37">
        <f t="shared" si="63"/>
        <v>142254115.24677843</v>
      </c>
      <c r="V474" s="37">
        <f t="shared" si="64"/>
        <v>332776302.49950862</v>
      </c>
    </row>
    <row r="475" spans="1:22">
      <c r="A475" s="23">
        <v>474</v>
      </c>
      <c r="B475" s="3">
        <v>37967</v>
      </c>
      <c r="C475" s="28">
        <v>12</v>
      </c>
      <c r="D475" s="29">
        <v>12</v>
      </c>
      <c r="E475" s="28">
        <v>2003</v>
      </c>
      <c r="F475" s="31">
        <f>DATE(E475,D475,C475)</f>
        <v>37967</v>
      </c>
      <c r="G475" s="24" t="s">
        <v>734</v>
      </c>
      <c r="H475" s="2">
        <v>80000000</v>
      </c>
      <c r="I475" s="2">
        <v>124685242</v>
      </c>
      <c r="J475" s="2">
        <v>266685242</v>
      </c>
      <c r="K475" s="28" t="str">
        <f t="shared" si="58"/>
        <v/>
      </c>
      <c r="L475" s="28" t="str">
        <f t="shared" si="59"/>
        <v/>
      </c>
      <c r="M475" s="28" t="s">
        <v>734</v>
      </c>
      <c r="N475" s="28" t="str">
        <f t="shared" si="60"/>
        <v/>
      </c>
      <c r="O475" s="28" t="str">
        <f>IF(N475=1,M475&amp;" ("&amp;E475&amp;")",M475)</f>
        <v>Something's Gotta Give</v>
      </c>
      <c r="P475" s="36">
        <f>INDEX(cpi!$A$1:$M$105,MATCH('Inflation adjust calc'!$E475,cpi!$A:$A,0),MATCH('Inflation adjust calc'!$D475,cpi!$1:$1,0))</f>
        <v>184.3</v>
      </c>
      <c r="Q475" s="36">
        <f>cpi!$I$2</f>
        <v>240.85300000000001</v>
      </c>
      <c r="R475" s="36">
        <f t="shared" si="65"/>
        <v>1.3068529571351057</v>
      </c>
      <c r="S475" s="28" t="str">
        <f t="shared" si="61"/>
        <v/>
      </c>
      <c r="T475" s="37">
        <f t="shared" si="62"/>
        <v>104548236.57080846</v>
      </c>
      <c r="U475" s="37">
        <f t="shared" si="63"/>
        <v>162945277.2188063</v>
      </c>
      <c r="V475" s="37">
        <f t="shared" si="64"/>
        <v>348518397.13199133</v>
      </c>
    </row>
    <row r="476" spans="1:22">
      <c r="A476" s="23">
        <v>475</v>
      </c>
      <c r="B476" s="3" t="s">
        <v>337</v>
      </c>
      <c r="C476" s="28">
        <v>26</v>
      </c>
      <c r="D476" s="29">
        <v>11</v>
      </c>
      <c r="E476" s="28">
        <v>2008</v>
      </c>
      <c r="F476" s="31">
        <f>DATE(E476,D476,C476)</f>
        <v>39778</v>
      </c>
      <c r="G476" s="24" t="s">
        <v>735</v>
      </c>
      <c r="H476" s="2">
        <v>80000000</v>
      </c>
      <c r="I476" s="2">
        <v>120146040</v>
      </c>
      <c r="J476" s="2">
        <v>168311558</v>
      </c>
      <c r="K476" s="28" t="str">
        <f t="shared" si="58"/>
        <v/>
      </c>
      <c r="L476" s="28" t="str">
        <f t="shared" si="59"/>
        <v/>
      </c>
      <c r="M476" s="28" t="s">
        <v>735</v>
      </c>
      <c r="N476" s="28" t="str">
        <f t="shared" si="60"/>
        <v/>
      </c>
      <c r="O476" s="28" t="str">
        <f>IF(N476=1,M476&amp;" ("&amp;E476&amp;")",M476)</f>
        <v>Four Christmases</v>
      </c>
      <c r="P476" s="36">
        <f>INDEX(cpi!$A$1:$M$105,MATCH('Inflation adjust calc'!$E476,cpi!$A:$A,0),MATCH('Inflation adjust calc'!$D476,cpi!$1:$1,0))</f>
        <v>212.42500000000001</v>
      </c>
      <c r="Q476" s="36">
        <f>cpi!$I$2</f>
        <v>240.85300000000001</v>
      </c>
      <c r="R476" s="36">
        <f t="shared" si="65"/>
        <v>1.1338260562551488</v>
      </c>
      <c r="S476" s="28" t="str">
        <f t="shared" si="61"/>
        <v/>
      </c>
      <c r="T476" s="37">
        <f t="shared" si="62"/>
        <v>90706084.500411898</v>
      </c>
      <c r="U476" s="37">
        <f t="shared" si="63"/>
        <v>136224710.70787334</v>
      </c>
      <c r="V476" s="37">
        <f t="shared" si="64"/>
        <v>190836030.02929974</v>
      </c>
    </row>
    <row r="477" spans="1:22">
      <c r="A477" s="23">
        <v>476</v>
      </c>
      <c r="B477" s="3" t="s">
        <v>736</v>
      </c>
      <c r="C477" s="28">
        <v>27</v>
      </c>
      <c r="D477" s="29">
        <v>6</v>
      </c>
      <c r="E477" s="28">
        <v>1997</v>
      </c>
      <c r="F477" s="31">
        <f>DATE(E477,D477,C477)</f>
        <v>35608</v>
      </c>
      <c r="G477" s="24" t="s">
        <v>737</v>
      </c>
      <c r="H477" s="2">
        <v>80000000</v>
      </c>
      <c r="I477" s="2">
        <v>112276146</v>
      </c>
      <c r="J477" s="2">
        <v>241200000</v>
      </c>
      <c r="K477" s="28" t="str">
        <f t="shared" si="58"/>
        <v/>
      </c>
      <c r="L477" s="28" t="str">
        <f t="shared" si="59"/>
        <v/>
      </c>
      <c r="M477" s="28" t="s">
        <v>737</v>
      </c>
      <c r="N477" s="28" t="str">
        <f t="shared" si="60"/>
        <v/>
      </c>
      <c r="O477" s="28" t="str">
        <f>IF(N477=1,M477&amp;" ("&amp;E477&amp;")",M477)</f>
        <v>Face/Off</v>
      </c>
      <c r="P477" s="36">
        <f>INDEX(cpi!$A$1:$M$105,MATCH('Inflation adjust calc'!$E477,cpi!$A:$A,0),MATCH('Inflation adjust calc'!$D477,cpi!$1:$1,0))</f>
        <v>160.30000000000001</v>
      </c>
      <c r="Q477" s="36">
        <f>cpi!$I$2</f>
        <v>240.85300000000001</v>
      </c>
      <c r="R477" s="36">
        <f t="shared" si="65"/>
        <v>1.5025140361821585</v>
      </c>
      <c r="S477" s="28" t="str">
        <f t="shared" si="61"/>
        <v/>
      </c>
      <c r="T477" s="37">
        <f t="shared" si="62"/>
        <v>120201122.89457268</v>
      </c>
      <c r="U477" s="37">
        <f t="shared" si="63"/>
        <v>168696485.2934373</v>
      </c>
      <c r="V477" s="37">
        <f t="shared" si="64"/>
        <v>362406385.52713662</v>
      </c>
    </row>
    <row r="478" spans="1:22">
      <c r="A478" s="23">
        <v>477</v>
      </c>
      <c r="B478" s="3" t="s">
        <v>191</v>
      </c>
      <c r="C478" s="28">
        <v>25</v>
      </c>
      <c r="D478" s="29">
        <v>12</v>
      </c>
      <c r="E478" s="28">
        <v>2008</v>
      </c>
      <c r="F478" s="31">
        <f>DATE(E478,D478,C478)</f>
        <v>39807</v>
      </c>
      <c r="G478" s="24" t="s">
        <v>738</v>
      </c>
      <c r="H478" s="2">
        <v>80000000</v>
      </c>
      <c r="I478" s="2">
        <v>110101975</v>
      </c>
      <c r="J478" s="2">
        <v>221468935</v>
      </c>
      <c r="K478" s="28" t="str">
        <f t="shared" si="58"/>
        <v/>
      </c>
      <c r="L478" s="28" t="str">
        <f t="shared" si="59"/>
        <v/>
      </c>
      <c r="M478" s="28" t="s">
        <v>738</v>
      </c>
      <c r="N478" s="28" t="str">
        <f t="shared" si="60"/>
        <v/>
      </c>
      <c r="O478" s="28" t="str">
        <f>IF(N478=1,M478&amp;" ("&amp;E478&amp;")",M478)</f>
        <v>Bedtime Stories</v>
      </c>
      <c r="P478" s="36">
        <f>INDEX(cpi!$A$1:$M$105,MATCH('Inflation adjust calc'!$E478,cpi!$A:$A,0),MATCH('Inflation adjust calc'!$D478,cpi!$1:$1,0))</f>
        <v>210.22800000000001</v>
      </c>
      <c r="Q478" s="36">
        <f>cpi!$I$2</f>
        <v>240.85300000000001</v>
      </c>
      <c r="R478" s="36">
        <f t="shared" si="65"/>
        <v>1.1456751717183249</v>
      </c>
      <c r="S478" s="28" t="str">
        <f t="shared" si="61"/>
        <v/>
      </c>
      <c r="T478" s="37">
        <f t="shared" si="62"/>
        <v>91654013.737465993</v>
      </c>
      <c r="U478" s="37">
        <f t="shared" si="63"/>
        <v>126141099.11465171</v>
      </c>
      <c r="V478" s="37">
        <f t="shared" si="64"/>
        <v>253731460.13639954</v>
      </c>
    </row>
    <row r="479" spans="1:22">
      <c r="A479" s="23">
        <v>478</v>
      </c>
      <c r="B479" s="3">
        <v>37597</v>
      </c>
      <c r="C479" s="28">
        <v>12</v>
      </c>
      <c r="D479" s="29">
        <v>7</v>
      </c>
      <c r="E479" s="28">
        <v>2002</v>
      </c>
      <c r="F479" s="31">
        <f>DATE(E479,D479,C479)</f>
        <v>37449</v>
      </c>
      <c r="G479" s="24" t="s">
        <v>739</v>
      </c>
      <c r="H479" s="2">
        <v>80000000</v>
      </c>
      <c r="I479" s="2">
        <v>104054514</v>
      </c>
      <c r="J479" s="2">
        <v>183354514</v>
      </c>
      <c r="K479" s="28" t="str">
        <f t="shared" si="58"/>
        <v/>
      </c>
      <c r="L479" s="28" t="str">
        <f t="shared" si="59"/>
        <v/>
      </c>
      <c r="M479" s="28" t="s">
        <v>739</v>
      </c>
      <c r="N479" s="28" t="str">
        <f t="shared" si="60"/>
        <v/>
      </c>
      <c r="O479" s="28" t="str">
        <f>IF(N479=1,M479&amp;" ("&amp;E479&amp;")",M479)</f>
        <v>Road to Perdition</v>
      </c>
      <c r="P479" s="36">
        <f>INDEX(cpi!$A$1:$M$105,MATCH('Inflation adjust calc'!$E479,cpi!$A:$A,0),MATCH('Inflation adjust calc'!$D479,cpi!$1:$1,0))</f>
        <v>180.1</v>
      </c>
      <c r="Q479" s="36">
        <f>cpi!$I$2</f>
        <v>240.85300000000001</v>
      </c>
      <c r="R479" s="36">
        <f t="shared" si="65"/>
        <v>1.3373292615213772</v>
      </c>
      <c r="S479" s="28" t="str">
        <f t="shared" si="61"/>
        <v/>
      </c>
      <c r="T479" s="37">
        <f t="shared" si="62"/>
        <v>106986340.92171018</v>
      </c>
      <c r="U479" s="37">
        <f t="shared" si="63"/>
        <v>139155146.3655858</v>
      </c>
      <c r="V479" s="37">
        <f t="shared" si="64"/>
        <v>245205356.80423102</v>
      </c>
    </row>
    <row r="480" spans="1:22">
      <c r="A480" s="23">
        <v>479</v>
      </c>
      <c r="B480" s="3">
        <v>40849</v>
      </c>
      <c r="C480" s="28">
        <v>11</v>
      </c>
      <c r="D480" s="29">
        <v>2</v>
      </c>
      <c r="E480" s="28">
        <v>2011</v>
      </c>
      <c r="F480" s="31">
        <f>DATE(E480,D480,C480)</f>
        <v>40585</v>
      </c>
      <c r="G480" s="24" t="s">
        <v>740</v>
      </c>
      <c r="H480" s="2">
        <v>80000000</v>
      </c>
      <c r="I480" s="2">
        <v>103028109</v>
      </c>
      <c r="J480" s="2">
        <v>214974953</v>
      </c>
      <c r="K480" s="28" t="str">
        <f t="shared" si="58"/>
        <v/>
      </c>
      <c r="L480" s="28" t="str">
        <f t="shared" si="59"/>
        <v/>
      </c>
      <c r="M480" s="28" t="s">
        <v>740</v>
      </c>
      <c r="N480" s="28" t="str">
        <f t="shared" si="60"/>
        <v/>
      </c>
      <c r="O480" s="28" t="str">
        <f>IF(N480=1,M480&amp;" ("&amp;E480&amp;")",M480)</f>
        <v>Just Go With It</v>
      </c>
      <c r="P480" s="36">
        <f>INDEX(cpi!$A$1:$M$105,MATCH('Inflation adjust calc'!$E480,cpi!$A:$A,0),MATCH('Inflation adjust calc'!$D480,cpi!$1:$1,0))</f>
        <v>221.309</v>
      </c>
      <c r="Q480" s="36">
        <f>cpi!$I$2</f>
        <v>240.85300000000001</v>
      </c>
      <c r="R480" s="36">
        <f t="shared" si="65"/>
        <v>1.0883109136998497</v>
      </c>
      <c r="S480" s="28" t="str">
        <f t="shared" si="61"/>
        <v/>
      </c>
      <c r="T480" s="37">
        <f t="shared" si="62"/>
        <v>87064873.095987976</v>
      </c>
      <c r="U480" s="37">
        <f t="shared" si="63"/>
        <v>112126615.44255771</v>
      </c>
      <c r="V480" s="37">
        <f t="shared" si="64"/>
        <v>233959587.52201223</v>
      </c>
    </row>
    <row r="481" spans="1:22">
      <c r="A481" s="23">
        <v>480</v>
      </c>
      <c r="B481" s="3" t="s">
        <v>741</v>
      </c>
      <c r="C481" s="28">
        <v>14</v>
      </c>
      <c r="D481" s="29">
        <v>2</v>
      </c>
      <c r="E481" s="28">
        <v>2003</v>
      </c>
      <c r="F481" s="31">
        <f>DATE(E481,D481,C481)</f>
        <v>37666</v>
      </c>
      <c r="G481" s="24" t="s">
        <v>742</v>
      </c>
      <c r="H481" s="2">
        <v>80000000</v>
      </c>
      <c r="I481" s="2">
        <v>102543518</v>
      </c>
      <c r="J481" s="2">
        <v>182782518</v>
      </c>
      <c r="K481" s="28" t="str">
        <f t="shared" si="58"/>
        <v/>
      </c>
      <c r="L481" s="28" t="str">
        <f t="shared" si="59"/>
        <v/>
      </c>
      <c r="M481" s="28" t="s">
        <v>742</v>
      </c>
      <c r="N481" s="28" t="str">
        <f t="shared" si="60"/>
        <v/>
      </c>
      <c r="O481" s="28" t="str">
        <f>IF(N481=1,M481&amp;" ("&amp;E481&amp;")",M481)</f>
        <v>Daredevil</v>
      </c>
      <c r="P481" s="36">
        <f>INDEX(cpi!$A$1:$M$105,MATCH('Inflation adjust calc'!$E481,cpi!$A:$A,0),MATCH('Inflation adjust calc'!$D481,cpi!$1:$1,0))</f>
        <v>183.1</v>
      </c>
      <c r="Q481" s="36">
        <f>cpi!$I$2</f>
        <v>240.85300000000001</v>
      </c>
      <c r="R481" s="36">
        <f t="shared" si="65"/>
        <v>1.3154178044784273</v>
      </c>
      <c r="S481" s="28" t="str">
        <f t="shared" si="61"/>
        <v/>
      </c>
      <c r="T481" s="37">
        <f t="shared" si="62"/>
        <v>105233424.35827418</v>
      </c>
      <c r="U481" s="37">
        <f t="shared" si="63"/>
        <v>134887569.31105408</v>
      </c>
      <c r="V481" s="37">
        <f t="shared" si="64"/>
        <v>240435378.5245986</v>
      </c>
    </row>
    <row r="482" spans="1:22">
      <c r="A482" s="23">
        <v>481</v>
      </c>
      <c r="B482" s="3" t="s">
        <v>743</v>
      </c>
      <c r="C482" s="28">
        <v>26</v>
      </c>
      <c r="D482" s="29">
        <v>9</v>
      </c>
      <c r="E482" s="28">
        <v>2008</v>
      </c>
      <c r="F482" s="31">
        <f>DATE(E482,D482,C482)</f>
        <v>39717</v>
      </c>
      <c r="G482" s="24" t="s">
        <v>744</v>
      </c>
      <c r="H482" s="2">
        <v>80000000</v>
      </c>
      <c r="I482" s="2">
        <v>101440743</v>
      </c>
      <c r="J482" s="2">
        <v>178066569</v>
      </c>
      <c r="K482" s="28" t="str">
        <f t="shared" si="58"/>
        <v/>
      </c>
      <c r="L482" s="28" t="str">
        <f t="shared" si="59"/>
        <v/>
      </c>
      <c r="M482" s="28" t="s">
        <v>744</v>
      </c>
      <c r="N482" s="28" t="str">
        <f t="shared" si="60"/>
        <v/>
      </c>
      <c r="O482" s="28" t="str">
        <f>IF(N482=1,M482&amp;" ("&amp;E482&amp;")",M482)</f>
        <v>Eagle Eye</v>
      </c>
      <c r="P482" s="36">
        <f>INDEX(cpi!$A$1:$M$105,MATCH('Inflation adjust calc'!$E482,cpi!$A:$A,0),MATCH('Inflation adjust calc'!$D482,cpi!$1:$1,0))</f>
        <v>218.78299999999999</v>
      </c>
      <c r="Q482" s="36">
        <f>cpi!$I$2</f>
        <v>240.85300000000001</v>
      </c>
      <c r="R482" s="36">
        <f t="shared" si="65"/>
        <v>1.100876210674504</v>
      </c>
      <c r="S482" s="28" t="str">
        <f t="shared" si="61"/>
        <v/>
      </c>
      <c r="T482" s="37">
        <f t="shared" si="62"/>
        <v>88070096.85396032</v>
      </c>
      <c r="U482" s="37">
        <f t="shared" si="63"/>
        <v>111673700.76184621</v>
      </c>
      <c r="V482" s="37">
        <f t="shared" si="64"/>
        <v>196029249.72853011</v>
      </c>
    </row>
    <row r="483" spans="1:22">
      <c r="A483" s="23">
        <v>482</v>
      </c>
      <c r="B483" s="3">
        <v>35587</v>
      </c>
      <c r="C483" s="28">
        <v>6</v>
      </c>
      <c r="D483" s="29">
        <v>6</v>
      </c>
      <c r="E483" s="28">
        <v>1997</v>
      </c>
      <c r="F483" s="31">
        <f>DATE(E483,D483,C483)</f>
        <v>35587</v>
      </c>
      <c r="G483" s="24" t="s">
        <v>745</v>
      </c>
      <c r="H483" s="2">
        <v>80000000</v>
      </c>
      <c r="I483" s="2">
        <v>101117573</v>
      </c>
      <c r="J483" s="2">
        <v>224117573</v>
      </c>
      <c r="K483" s="28" t="str">
        <f t="shared" si="58"/>
        <v/>
      </c>
      <c r="L483" s="28" t="str">
        <f t="shared" si="59"/>
        <v/>
      </c>
      <c r="M483" s="28" t="s">
        <v>745</v>
      </c>
      <c r="N483" s="28" t="str">
        <f t="shared" si="60"/>
        <v/>
      </c>
      <c r="O483" s="28" t="str">
        <f>IF(N483=1,M483&amp;" ("&amp;E483&amp;")",M483)</f>
        <v>Con Air</v>
      </c>
      <c r="P483" s="36">
        <f>INDEX(cpi!$A$1:$M$105,MATCH('Inflation adjust calc'!$E483,cpi!$A:$A,0),MATCH('Inflation adjust calc'!$D483,cpi!$1:$1,0))</f>
        <v>160.30000000000001</v>
      </c>
      <c r="Q483" s="36">
        <f>cpi!$I$2</f>
        <v>240.85300000000001</v>
      </c>
      <c r="R483" s="36">
        <f t="shared" si="65"/>
        <v>1.5025140361821585</v>
      </c>
      <c r="S483" s="28" t="str">
        <f t="shared" si="61"/>
        <v/>
      </c>
      <c r="T483" s="37">
        <f t="shared" si="62"/>
        <v>120201122.89457268</v>
      </c>
      <c r="U483" s="37">
        <f t="shared" si="63"/>
        <v>151930572.73717406</v>
      </c>
      <c r="V483" s="37">
        <f t="shared" si="64"/>
        <v>336739799.18757957</v>
      </c>
    </row>
    <row r="484" spans="1:22">
      <c r="A484" s="23">
        <v>483</v>
      </c>
      <c r="B484" s="3" t="s">
        <v>95</v>
      </c>
      <c r="C484" s="28">
        <v>17</v>
      </c>
      <c r="D484" s="29">
        <v>12</v>
      </c>
      <c r="E484" s="28">
        <v>2010</v>
      </c>
      <c r="F484" s="31">
        <f>DATE(E484,D484,C484)</f>
        <v>40529</v>
      </c>
      <c r="G484" s="24" t="s">
        <v>746</v>
      </c>
      <c r="H484" s="2">
        <v>80000000</v>
      </c>
      <c r="I484" s="2">
        <v>100246011</v>
      </c>
      <c r="J484" s="2">
        <v>204774690</v>
      </c>
      <c r="K484" s="28" t="str">
        <f t="shared" si="58"/>
        <v/>
      </c>
      <c r="L484" s="28" t="str">
        <f t="shared" si="59"/>
        <v/>
      </c>
      <c r="M484" s="28" t="s">
        <v>746</v>
      </c>
      <c r="N484" s="28" t="str">
        <f t="shared" si="60"/>
        <v/>
      </c>
      <c r="O484" s="28" t="str">
        <f>IF(N484=1,M484&amp;" ("&amp;E484&amp;")",M484)</f>
        <v>Yogi Bear</v>
      </c>
      <c r="P484" s="36">
        <f>INDEX(cpi!$A$1:$M$105,MATCH('Inflation adjust calc'!$E484,cpi!$A:$A,0),MATCH('Inflation adjust calc'!$D484,cpi!$1:$1,0))</f>
        <v>219.179</v>
      </c>
      <c r="Q484" s="36">
        <f>cpi!$I$2</f>
        <v>240.85300000000001</v>
      </c>
      <c r="R484" s="36">
        <f t="shared" si="65"/>
        <v>1.0988872109098042</v>
      </c>
      <c r="S484" s="28" t="str">
        <f t="shared" si="61"/>
        <v/>
      </c>
      <c r="T484" s="37">
        <f t="shared" si="62"/>
        <v>87910976.872784331</v>
      </c>
      <c r="U484" s="37">
        <f t="shared" si="63"/>
        <v>110159059.43262355</v>
      </c>
      <c r="V484" s="37">
        <f t="shared" si="64"/>
        <v>225024287.95901978</v>
      </c>
    </row>
    <row r="485" spans="1:22">
      <c r="A485" s="23">
        <v>484</v>
      </c>
      <c r="B485" s="3" t="s">
        <v>524</v>
      </c>
      <c r="C485" s="28">
        <v>25</v>
      </c>
      <c r="D485" s="29">
        <v>12</v>
      </c>
      <c r="E485" s="28">
        <v>2003</v>
      </c>
      <c r="F485" s="31">
        <f>DATE(E485,D485,C485)</f>
        <v>37980</v>
      </c>
      <c r="G485" s="24" t="s">
        <v>747</v>
      </c>
      <c r="H485" s="2">
        <v>80000000</v>
      </c>
      <c r="I485" s="2">
        <v>95632614</v>
      </c>
      <c r="J485" s="2">
        <v>165173909</v>
      </c>
      <c r="K485" s="28" t="str">
        <f t="shared" si="58"/>
        <v/>
      </c>
      <c r="L485" s="28" t="str">
        <f t="shared" si="59"/>
        <v/>
      </c>
      <c r="M485" s="28" t="s">
        <v>747</v>
      </c>
      <c r="N485" s="28" t="str">
        <f t="shared" si="60"/>
        <v/>
      </c>
      <c r="O485" s="28" t="str">
        <f>IF(N485=1,M485&amp;" ("&amp;E485&amp;")",M485)</f>
        <v>Cold Mountain</v>
      </c>
      <c r="P485" s="36">
        <f>INDEX(cpi!$A$1:$M$105,MATCH('Inflation adjust calc'!$E485,cpi!$A:$A,0),MATCH('Inflation adjust calc'!$D485,cpi!$1:$1,0))</f>
        <v>184.3</v>
      </c>
      <c r="Q485" s="36">
        <f>cpi!$I$2</f>
        <v>240.85300000000001</v>
      </c>
      <c r="R485" s="36">
        <f t="shared" si="65"/>
        <v>1.3068529571351057</v>
      </c>
      <c r="S485" s="28" t="str">
        <f t="shared" si="61"/>
        <v/>
      </c>
      <c r="T485" s="37">
        <f t="shared" si="62"/>
        <v>104548236.57080846</v>
      </c>
      <c r="U485" s="37">
        <f t="shared" si="63"/>
        <v>124977764.40446012</v>
      </c>
      <c r="V485" s="37">
        <f t="shared" si="64"/>
        <v>215858011.41821486</v>
      </c>
    </row>
    <row r="486" spans="1:22">
      <c r="A486" s="23">
        <v>485</v>
      </c>
      <c r="B486" s="3" t="s">
        <v>748</v>
      </c>
      <c r="C486" s="28">
        <v>15</v>
      </c>
      <c r="D486" s="29">
        <v>1</v>
      </c>
      <c r="E486" s="28">
        <v>2010</v>
      </c>
      <c r="F486" s="31">
        <f>DATE(E486,D486,C486)</f>
        <v>40193</v>
      </c>
      <c r="G486" s="24" t="s">
        <v>749</v>
      </c>
      <c r="H486" s="2">
        <v>80000000</v>
      </c>
      <c r="I486" s="2">
        <v>94835059</v>
      </c>
      <c r="J486" s="2">
        <v>158750817</v>
      </c>
      <c r="K486" s="28" t="str">
        <f t="shared" si="58"/>
        <v/>
      </c>
      <c r="L486" s="28" t="str">
        <f t="shared" si="59"/>
        <v/>
      </c>
      <c r="M486" s="28" t="s">
        <v>749</v>
      </c>
      <c r="N486" s="28" t="str">
        <f t="shared" si="60"/>
        <v/>
      </c>
      <c r="O486" s="28" t="str">
        <f>IF(N486=1,M486&amp;" ("&amp;E486&amp;")",M486)</f>
        <v>The Book of Eli</v>
      </c>
      <c r="P486" s="36">
        <f>INDEX(cpi!$A$1:$M$105,MATCH('Inflation adjust calc'!$E486,cpi!$A:$A,0),MATCH('Inflation adjust calc'!$D486,cpi!$1:$1,0))</f>
        <v>216.68700000000001</v>
      </c>
      <c r="Q486" s="36">
        <f>cpi!$I$2</f>
        <v>240.85300000000001</v>
      </c>
      <c r="R486" s="36">
        <f t="shared" si="65"/>
        <v>1.1115249184307319</v>
      </c>
      <c r="S486" s="28" t="str">
        <f t="shared" si="61"/>
        <v/>
      </c>
      <c r="T486" s="37">
        <f t="shared" si="62"/>
        <v>88921993.474458545</v>
      </c>
      <c r="U486" s="37">
        <f t="shared" si="63"/>
        <v>105411531.21934864</v>
      </c>
      <c r="V486" s="37">
        <f t="shared" si="64"/>
        <v>176455488.91673705</v>
      </c>
    </row>
    <row r="487" spans="1:22">
      <c r="A487" s="23">
        <v>486</v>
      </c>
      <c r="B487" s="3" t="s">
        <v>750</v>
      </c>
      <c r="C487" s="28">
        <v>26</v>
      </c>
      <c r="D487" s="29">
        <v>11</v>
      </c>
      <c r="E487" s="28">
        <v>1997</v>
      </c>
      <c r="F487" s="31">
        <f>DATE(E487,D487,C487)</f>
        <v>35760</v>
      </c>
      <c r="G487" s="24" t="s">
        <v>751</v>
      </c>
      <c r="H487" s="2">
        <v>80000000</v>
      </c>
      <c r="I487" s="2">
        <v>92993801</v>
      </c>
      <c r="J487" s="2">
        <v>177993801</v>
      </c>
      <c r="K487" s="28" t="str">
        <f t="shared" si="58"/>
        <v/>
      </c>
      <c r="L487" s="28" t="str">
        <f t="shared" si="59"/>
        <v/>
      </c>
      <c r="M487" s="28" t="s">
        <v>751</v>
      </c>
      <c r="N487" s="28" t="str">
        <f t="shared" si="60"/>
        <v/>
      </c>
      <c r="O487" s="28" t="str">
        <f>IF(N487=1,M487&amp;" ("&amp;E487&amp;")",M487)</f>
        <v>Flubber</v>
      </c>
      <c r="P487" s="36">
        <f>INDEX(cpi!$A$1:$M$105,MATCH('Inflation adjust calc'!$E487,cpi!$A:$A,0),MATCH('Inflation adjust calc'!$D487,cpi!$1:$1,0))</f>
        <v>161.5</v>
      </c>
      <c r="Q487" s="36">
        <f>cpi!$I$2</f>
        <v>240.85300000000001</v>
      </c>
      <c r="R487" s="36">
        <f t="shared" si="65"/>
        <v>1.4913498452012384</v>
      </c>
      <c r="S487" s="28" t="str">
        <f t="shared" si="61"/>
        <v/>
      </c>
      <c r="T487" s="37">
        <f t="shared" si="62"/>
        <v>119307987.61609907</v>
      </c>
      <c r="U487" s="37">
        <f t="shared" si="63"/>
        <v>138686290.72602478</v>
      </c>
      <c r="V487" s="37">
        <f t="shared" si="64"/>
        <v>265451027.56813002</v>
      </c>
    </row>
    <row r="488" spans="1:22">
      <c r="A488" s="23">
        <v>487</v>
      </c>
      <c r="B488" s="3" t="s">
        <v>752</v>
      </c>
      <c r="C488" s="28">
        <v>23</v>
      </c>
      <c r="D488" s="29">
        <v>7</v>
      </c>
      <c r="E488" s="28">
        <v>1999</v>
      </c>
      <c r="F488" s="31">
        <f>DATE(E488,D488,C488)</f>
        <v>36364</v>
      </c>
      <c r="G488" s="24" t="s">
        <v>753</v>
      </c>
      <c r="H488" s="2">
        <v>80000000</v>
      </c>
      <c r="I488" s="2">
        <v>91188905</v>
      </c>
      <c r="J488" s="2">
        <v>180188905</v>
      </c>
      <c r="K488" s="28" t="str">
        <f t="shared" si="58"/>
        <v/>
      </c>
      <c r="L488" s="28" t="str">
        <f t="shared" si="59"/>
        <v/>
      </c>
      <c r="M488" s="28" t="s">
        <v>753</v>
      </c>
      <c r="N488" s="28" t="str">
        <f t="shared" si="60"/>
        <v/>
      </c>
      <c r="O488" s="28" t="str">
        <f>IF(N488=1,M488&amp;" ("&amp;E488&amp;")",M488)</f>
        <v>The Haunting</v>
      </c>
      <c r="P488" s="36">
        <f>INDEX(cpi!$A$1:$M$105,MATCH('Inflation adjust calc'!$E488,cpi!$A:$A,0),MATCH('Inflation adjust calc'!$D488,cpi!$1:$1,0))</f>
        <v>166.7</v>
      </c>
      <c r="Q488" s="36">
        <f>cpi!$I$2</f>
        <v>240.85300000000001</v>
      </c>
      <c r="R488" s="36">
        <f t="shared" si="65"/>
        <v>1.4448290341931616</v>
      </c>
      <c r="S488" s="28" t="str">
        <f t="shared" si="61"/>
        <v/>
      </c>
      <c r="T488" s="37">
        <f t="shared" si="62"/>
        <v>115586322.73545292</v>
      </c>
      <c r="U488" s="37">
        <f t="shared" si="63"/>
        <v>131752377.54028197</v>
      </c>
      <c r="V488" s="37">
        <f t="shared" si="64"/>
        <v>260342161.58347332</v>
      </c>
    </row>
    <row r="489" spans="1:22">
      <c r="A489" s="23">
        <v>488</v>
      </c>
      <c r="B489" s="3" t="s">
        <v>754</v>
      </c>
      <c r="C489" s="28">
        <v>15</v>
      </c>
      <c r="D489" s="29">
        <v>11</v>
      </c>
      <c r="E489" s="28">
        <v>1996</v>
      </c>
      <c r="F489" s="31">
        <f>DATE(E489,D489,C489)</f>
        <v>35384</v>
      </c>
      <c r="G489" s="24" t="s">
        <v>755</v>
      </c>
      <c r="H489" s="2">
        <v>80000000</v>
      </c>
      <c r="I489" s="2">
        <v>90463534</v>
      </c>
      <c r="J489" s="2">
        <v>250200000</v>
      </c>
      <c r="K489" s="28" t="str">
        <f t="shared" si="58"/>
        <v/>
      </c>
      <c r="L489" s="28" t="str">
        <f t="shared" si="59"/>
        <v/>
      </c>
      <c r="M489" s="28" t="s">
        <v>755</v>
      </c>
      <c r="N489" s="28" t="str">
        <f t="shared" si="60"/>
        <v/>
      </c>
      <c r="O489" s="28" t="str">
        <f>IF(N489=1,M489&amp;" ("&amp;E489&amp;")",M489)</f>
        <v>Space Jam</v>
      </c>
      <c r="P489" s="36">
        <f>INDEX(cpi!$A$1:$M$105,MATCH('Inflation adjust calc'!$E489,cpi!$A:$A,0),MATCH('Inflation adjust calc'!$D489,cpi!$1:$1,0))</f>
        <v>158.6</v>
      </c>
      <c r="Q489" s="36">
        <f>cpi!$I$2</f>
        <v>240.85300000000001</v>
      </c>
      <c r="R489" s="36">
        <f t="shared" si="65"/>
        <v>1.5186191677175285</v>
      </c>
      <c r="S489" s="28" t="str">
        <f t="shared" si="61"/>
        <v/>
      </c>
      <c r="T489" s="37">
        <f t="shared" si="62"/>
        <v>121489533.41740228</v>
      </c>
      <c r="U489" s="37">
        <f t="shared" si="63"/>
        <v>137379656.71186635</v>
      </c>
      <c r="V489" s="37">
        <f t="shared" si="64"/>
        <v>379958515.76292562</v>
      </c>
    </row>
    <row r="490" spans="1:22">
      <c r="A490" s="23">
        <v>489</v>
      </c>
      <c r="B490" s="3" t="s">
        <v>756</v>
      </c>
      <c r="C490" s="28">
        <v>17</v>
      </c>
      <c r="D490" s="29">
        <v>10</v>
      </c>
      <c r="E490" s="28">
        <v>2014</v>
      </c>
      <c r="F490" s="31">
        <f>DATE(E490,D490,C490)</f>
        <v>41929</v>
      </c>
      <c r="G490" s="24" t="s">
        <v>757</v>
      </c>
      <c r="H490" s="2">
        <v>80000000</v>
      </c>
      <c r="I490" s="2">
        <v>85755593</v>
      </c>
      <c r="J490" s="2">
        <v>211755593</v>
      </c>
      <c r="K490" s="28" t="str">
        <f t="shared" si="58"/>
        <v/>
      </c>
      <c r="L490" s="28" t="str">
        <f t="shared" si="59"/>
        <v/>
      </c>
      <c r="M490" s="28" t="s">
        <v>757</v>
      </c>
      <c r="N490" s="28" t="str">
        <f t="shared" si="60"/>
        <v/>
      </c>
      <c r="O490" s="28" t="str">
        <f>IF(N490=1,M490&amp;" ("&amp;E490&amp;")",M490)</f>
        <v>Fury</v>
      </c>
      <c r="P490" s="36">
        <f>INDEX(cpi!$A$1:$M$105,MATCH('Inflation adjust calc'!$E490,cpi!$A:$A,0),MATCH('Inflation adjust calc'!$D490,cpi!$1:$1,0))</f>
        <v>237.43299999999999</v>
      </c>
      <c r="Q490" s="36">
        <f>cpi!$I$2</f>
        <v>240.85300000000001</v>
      </c>
      <c r="R490" s="36">
        <f t="shared" si="65"/>
        <v>1.0144040634621136</v>
      </c>
      <c r="S490" s="28" t="str">
        <f t="shared" si="61"/>
        <v/>
      </c>
      <c r="T490" s="37">
        <f t="shared" si="62"/>
        <v>81152325.076969087</v>
      </c>
      <c r="U490" s="37">
        <f t="shared" si="63"/>
        <v>86990822.003803194</v>
      </c>
      <c r="V490" s="37">
        <f t="shared" si="64"/>
        <v>214805734.0000295</v>
      </c>
    </row>
    <row r="491" spans="1:22">
      <c r="A491" s="23">
        <v>490</v>
      </c>
      <c r="B491" s="3">
        <v>38992</v>
      </c>
      <c r="C491" s="28">
        <v>10</v>
      </c>
      <c r="D491" s="29">
        <v>2</v>
      </c>
      <c r="E491" s="28">
        <v>2006</v>
      </c>
      <c r="F491" s="31">
        <f>DATE(E491,D491,C491)</f>
        <v>38758</v>
      </c>
      <c r="G491" s="24" t="s">
        <v>758</v>
      </c>
      <c r="H491" s="2">
        <v>80000000</v>
      </c>
      <c r="I491" s="2">
        <v>82226474</v>
      </c>
      <c r="J491" s="2">
        <v>158926474</v>
      </c>
      <c r="K491" s="28" t="str">
        <f t="shared" si="58"/>
        <v/>
      </c>
      <c r="L491" s="28" t="str">
        <f t="shared" si="59"/>
        <v/>
      </c>
      <c r="M491" s="28" t="s">
        <v>758</v>
      </c>
      <c r="N491" s="28" t="str">
        <f t="shared" si="60"/>
        <v/>
      </c>
      <c r="O491" s="28" t="str">
        <f>IF(N491=1,M491&amp;" ("&amp;E491&amp;")",M491)</f>
        <v>The Pink Panther</v>
      </c>
      <c r="P491" s="36">
        <f>INDEX(cpi!$A$1:$M$105,MATCH('Inflation adjust calc'!$E491,cpi!$A:$A,0),MATCH('Inflation adjust calc'!$D491,cpi!$1:$1,0))</f>
        <v>198.7</v>
      </c>
      <c r="Q491" s="36">
        <f>cpi!$I$2</f>
        <v>240.85300000000001</v>
      </c>
      <c r="R491" s="36">
        <f t="shared" si="65"/>
        <v>1.2121439355812784</v>
      </c>
      <c r="S491" s="28" t="str">
        <f t="shared" si="61"/>
        <v/>
      </c>
      <c r="T491" s="37">
        <f t="shared" si="62"/>
        <v>96971514.846502274</v>
      </c>
      <c r="U491" s="37">
        <f t="shared" si="63"/>
        <v>99670321.803331658</v>
      </c>
      <c r="V491" s="37">
        <f t="shared" si="64"/>
        <v>192641761.66241571</v>
      </c>
    </row>
    <row r="492" spans="1:22">
      <c r="A492" s="23">
        <v>491</v>
      </c>
      <c r="B492" s="3">
        <v>40762</v>
      </c>
      <c r="C492" s="28">
        <v>8</v>
      </c>
      <c r="D492" s="29">
        <v>7</v>
      </c>
      <c r="E492" s="28">
        <v>2011</v>
      </c>
      <c r="F492" s="31">
        <f>DATE(E492,D492,C492)</f>
        <v>40732</v>
      </c>
      <c r="G492" s="24" t="s">
        <v>759</v>
      </c>
      <c r="H492" s="2">
        <v>80000000</v>
      </c>
      <c r="I492" s="2">
        <v>80360866</v>
      </c>
      <c r="J492" s="2">
        <v>170805525</v>
      </c>
      <c r="K492" s="28" t="str">
        <f t="shared" si="58"/>
        <v/>
      </c>
      <c r="L492" s="28" t="str">
        <f t="shared" si="59"/>
        <v/>
      </c>
      <c r="M492" s="28" t="s">
        <v>759</v>
      </c>
      <c r="N492" s="28" t="str">
        <f t="shared" si="60"/>
        <v/>
      </c>
      <c r="O492" s="28" t="str">
        <f>IF(N492=1,M492&amp;" ("&amp;E492&amp;")",M492)</f>
        <v>Zookeeper</v>
      </c>
      <c r="P492" s="36">
        <f>INDEX(cpi!$A$1:$M$105,MATCH('Inflation adjust calc'!$E492,cpi!$A:$A,0),MATCH('Inflation adjust calc'!$D492,cpi!$1:$1,0))</f>
        <v>225.922</v>
      </c>
      <c r="Q492" s="36">
        <f>cpi!$I$2</f>
        <v>240.85300000000001</v>
      </c>
      <c r="R492" s="36">
        <f t="shared" si="65"/>
        <v>1.0660891812218376</v>
      </c>
      <c r="S492" s="28" t="str">
        <f t="shared" si="61"/>
        <v/>
      </c>
      <c r="T492" s="37">
        <f t="shared" si="62"/>
        <v>85287134.497747004</v>
      </c>
      <c r="U492" s="37">
        <f t="shared" si="63"/>
        <v>85671849.836217806</v>
      </c>
      <c r="V492" s="37">
        <f t="shared" si="64"/>
        <v>182093922.29541612</v>
      </c>
    </row>
    <row r="493" spans="1:22">
      <c r="A493" s="23">
        <v>492</v>
      </c>
      <c r="B493" s="3">
        <v>39794</v>
      </c>
      <c r="C493" s="28">
        <v>12</v>
      </c>
      <c r="D493" s="29">
        <v>12</v>
      </c>
      <c r="E493" s="28">
        <v>2008</v>
      </c>
      <c r="F493" s="31">
        <f>DATE(E493,D493,C493)</f>
        <v>39794</v>
      </c>
      <c r="G493" s="24" t="s">
        <v>760</v>
      </c>
      <c r="H493" s="2">
        <v>80000000</v>
      </c>
      <c r="I493" s="2">
        <v>79366978</v>
      </c>
      <c r="J493" s="2">
        <v>233066978</v>
      </c>
      <c r="K493" s="28" t="str">
        <f t="shared" si="58"/>
        <v/>
      </c>
      <c r="L493" s="28" t="str">
        <f t="shared" si="59"/>
        <v/>
      </c>
      <c r="M493" s="28" t="s">
        <v>760</v>
      </c>
      <c r="N493" s="28">
        <f t="shared" si="60"/>
        <v>1</v>
      </c>
      <c r="O493" s="28" t="str">
        <f>IF(N493=1,M493&amp;" ("&amp;E493&amp;")",M493)</f>
        <v>The Day the Earth Stood Still (2008)</v>
      </c>
      <c r="P493" s="36">
        <f>INDEX(cpi!$A$1:$M$105,MATCH('Inflation adjust calc'!$E493,cpi!$A:$A,0),MATCH('Inflation adjust calc'!$D493,cpi!$1:$1,0))</f>
        <v>210.22800000000001</v>
      </c>
      <c r="Q493" s="36">
        <f>cpi!$I$2</f>
        <v>240.85300000000001</v>
      </c>
      <c r="R493" s="36">
        <f t="shared" si="65"/>
        <v>1.1456751717183249</v>
      </c>
      <c r="S493" s="28" t="str">
        <f t="shared" si="61"/>
        <v/>
      </c>
      <c r="T493" s="37">
        <f t="shared" si="62"/>
        <v>91654013.737465993</v>
      </c>
      <c r="U493" s="37">
        <f t="shared" si="63"/>
        <v>90928776.148914516</v>
      </c>
      <c r="V493" s="37">
        <f t="shared" si="64"/>
        <v>267019050.04202104</v>
      </c>
    </row>
    <row r="494" spans="1:22">
      <c r="A494" s="23">
        <v>493</v>
      </c>
      <c r="B494" s="3">
        <v>35650</v>
      </c>
      <c r="C494" s="28">
        <v>8</v>
      </c>
      <c r="D494" s="29">
        <v>8</v>
      </c>
      <c r="E494" s="28">
        <v>1997</v>
      </c>
      <c r="F494" s="31">
        <f>DATE(E494,D494,C494)</f>
        <v>35650</v>
      </c>
      <c r="G494" s="24" t="s">
        <v>761</v>
      </c>
      <c r="H494" s="2">
        <v>80000000</v>
      </c>
      <c r="I494" s="2">
        <v>76118990</v>
      </c>
      <c r="J494" s="2">
        <v>142783718</v>
      </c>
      <c r="K494" s="28" t="str">
        <f t="shared" si="58"/>
        <v/>
      </c>
      <c r="L494" s="28" t="str">
        <f t="shared" si="59"/>
        <v/>
      </c>
      <c r="M494" s="28" t="s">
        <v>761</v>
      </c>
      <c r="N494" s="28" t="str">
        <f t="shared" si="60"/>
        <v/>
      </c>
      <c r="O494" s="28" t="str">
        <f>IF(N494=1,M494&amp;" ("&amp;E494&amp;")",M494)</f>
        <v>Conspiracy Theory</v>
      </c>
      <c r="P494" s="36">
        <f>INDEX(cpi!$A$1:$M$105,MATCH('Inflation adjust calc'!$E494,cpi!$A:$A,0),MATCH('Inflation adjust calc'!$D494,cpi!$1:$1,0))</f>
        <v>160.80000000000001</v>
      </c>
      <c r="Q494" s="36">
        <f>cpi!$I$2</f>
        <v>240.85300000000001</v>
      </c>
      <c r="R494" s="36">
        <f t="shared" si="65"/>
        <v>1.4978420398009951</v>
      </c>
      <c r="S494" s="28" t="str">
        <f t="shared" si="61"/>
        <v/>
      </c>
      <c r="T494" s="37">
        <f t="shared" si="62"/>
        <v>119827363.1840796</v>
      </c>
      <c r="U494" s="37">
        <f t="shared" si="63"/>
        <v>114014223.24919155</v>
      </c>
      <c r="V494" s="37">
        <f t="shared" si="64"/>
        <v>213867455.41949007</v>
      </c>
    </row>
    <row r="495" spans="1:22">
      <c r="A495" s="23">
        <v>494</v>
      </c>
      <c r="B495" s="3">
        <v>36135</v>
      </c>
      <c r="C495" s="28">
        <v>12</v>
      </c>
      <c r="D495" s="29">
        <v>6</v>
      </c>
      <c r="E495" s="28">
        <v>1998</v>
      </c>
      <c r="F495" s="31">
        <f>DATE(E495,D495,C495)</f>
        <v>35958</v>
      </c>
      <c r="G495" s="24" t="s">
        <v>762</v>
      </c>
      <c r="H495" s="2">
        <v>80000000</v>
      </c>
      <c r="I495" s="2">
        <v>74339294</v>
      </c>
      <c r="J495" s="2">
        <v>164800000</v>
      </c>
      <c r="K495" s="28" t="str">
        <f t="shared" si="58"/>
        <v/>
      </c>
      <c r="L495" s="28" t="str">
        <f t="shared" si="59"/>
        <v/>
      </c>
      <c r="M495" s="28" t="s">
        <v>762</v>
      </c>
      <c r="N495" s="28" t="str">
        <f t="shared" si="60"/>
        <v/>
      </c>
      <c r="O495" s="28" t="str">
        <f>IF(N495=1,M495&amp;" ("&amp;E495&amp;")",M495)</f>
        <v>Six Days, Seven Nights</v>
      </c>
      <c r="P495" s="36">
        <f>INDEX(cpi!$A$1:$M$105,MATCH('Inflation adjust calc'!$E495,cpi!$A:$A,0),MATCH('Inflation adjust calc'!$D495,cpi!$1:$1,0))</f>
        <v>163</v>
      </c>
      <c r="Q495" s="36">
        <f>cpi!$I$2</f>
        <v>240.85300000000001</v>
      </c>
      <c r="R495" s="36">
        <f t="shared" si="65"/>
        <v>1.4776257668711656</v>
      </c>
      <c r="S495" s="28" t="str">
        <f t="shared" si="61"/>
        <v/>
      </c>
      <c r="T495" s="37">
        <f t="shared" si="62"/>
        <v>118210061.34969325</v>
      </c>
      <c r="U495" s="37">
        <f t="shared" si="63"/>
        <v>109845656.30541104</v>
      </c>
      <c r="V495" s="37">
        <f t="shared" si="64"/>
        <v>243512726.38036808</v>
      </c>
    </row>
    <row r="496" spans="1:22">
      <c r="A496" s="23">
        <v>495</v>
      </c>
      <c r="B496" s="3" t="s">
        <v>763</v>
      </c>
      <c r="C496" s="28">
        <v>24</v>
      </c>
      <c r="D496" s="29">
        <v>5</v>
      </c>
      <c r="E496" s="28">
        <v>2002</v>
      </c>
      <c r="F496" s="31">
        <f>DATE(E496,D496,C496)</f>
        <v>37400</v>
      </c>
      <c r="G496" s="24" t="s">
        <v>764</v>
      </c>
      <c r="H496" s="2">
        <v>80000000</v>
      </c>
      <c r="I496" s="2">
        <v>73215310</v>
      </c>
      <c r="J496" s="2">
        <v>106515310</v>
      </c>
      <c r="K496" s="28" t="str">
        <f t="shared" si="58"/>
        <v/>
      </c>
      <c r="L496" s="28" t="str">
        <f t="shared" si="59"/>
        <v/>
      </c>
      <c r="M496" s="28" t="s">
        <v>764</v>
      </c>
      <c r="N496" s="28" t="str">
        <f t="shared" si="60"/>
        <v/>
      </c>
      <c r="O496" s="28" t="str">
        <f>IF(N496=1,M496&amp;" ("&amp;E496&amp;")",M496)</f>
        <v>Spirit: Stallion of the Cimarron</v>
      </c>
      <c r="P496" s="36">
        <f>INDEX(cpi!$A$1:$M$105,MATCH('Inflation adjust calc'!$E496,cpi!$A:$A,0),MATCH('Inflation adjust calc'!$D496,cpi!$1:$1,0))</f>
        <v>179.8</v>
      </c>
      <c r="Q496" s="36">
        <f>cpi!$I$2</f>
        <v>240.85300000000001</v>
      </c>
      <c r="R496" s="36">
        <f t="shared" si="65"/>
        <v>1.3395606229143493</v>
      </c>
      <c r="S496" s="28" t="str">
        <f t="shared" si="61"/>
        <v/>
      </c>
      <c r="T496" s="37">
        <f t="shared" si="62"/>
        <v>107164849.83314794</v>
      </c>
      <c r="U496" s="37">
        <f t="shared" si="63"/>
        <v>98076346.270467192</v>
      </c>
      <c r="V496" s="37">
        <f t="shared" si="64"/>
        <v>142683715.01351503</v>
      </c>
    </row>
    <row r="497" spans="1:22">
      <c r="A497" s="23">
        <v>496</v>
      </c>
      <c r="B497" s="3">
        <v>37109</v>
      </c>
      <c r="C497" s="28">
        <v>8</v>
      </c>
      <c r="D497" s="29">
        <v>6</v>
      </c>
      <c r="E497" s="28">
        <v>2001</v>
      </c>
      <c r="F497" s="31">
        <f>DATE(E497,D497,C497)</f>
        <v>37050</v>
      </c>
      <c r="G497" s="24" t="s">
        <v>765</v>
      </c>
      <c r="H497" s="2">
        <v>80000000</v>
      </c>
      <c r="I497" s="2">
        <v>69772969</v>
      </c>
      <c r="J497" s="2">
        <v>147080413</v>
      </c>
      <c r="K497" s="28" t="str">
        <f t="shared" si="58"/>
        <v/>
      </c>
      <c r="L497" s="28" t="str">
        <f t="shared" si="59"/>
        <v/>
      </c>
      <c r="M497" s="28" t="s">
        <v>765</v>
      </c>
      <c r="N497" s="28" t="str">
        <f t="shared" si="60"/>
        <v/>
      </c>
      <c r="O497" s="28" t="str">
        <f>IF(N497=1,M497&amp;" ("&amp;E497&amp;")",M497)</f>
        <v>Swordfish</v>
      </c>
      <c r="P497" s="36">
        <f>INDEX(cpi!$A$1:$M$105,MATCH('Inflation adjust calc'!$E497,cpi!$A:$A,0),MATCH('Inflation adjust calc'!$D497,cpi!$1:$1,0))</f>
        <v>178</v>
      </c>
      <c r="Q497" s="36">
        <f>cpi!$I$2</f>
        <v>240.85300000000001</v>
      </c>
      <c r="R497" s="36">
        <f t="shared" si="65"/>
        <v>1.3531067415730338</v>
      </c>
      <c r="S497" s="28" t="str">
        <f t="shared" si="61"/>
        <v/>
      </c>
      <c r="T497" s="37">
        <f t="shared" si="62"/>
        <v>108248539.32584271</v>
      </c>
      <c r="U497" s="37">
        <f t="shared" si="63"/>
        <v>94410274.733466297</v>
      </c>
      <c r="V497" s="37">
        <f t="shared" si="64"/>
        <v>199015498.38364607</v>
      </c>
    </row>
    <row r="498" spans="1:22">
      <c r="A498" s="23">
        <v>497</v>
      </c>
      <c r="B498" s="3">
        <v>35858</v>
      </c>
      <c r="C498" s="28">
        <v>3</v>
      </c>
      <c r="D498" s="29">
        <v>4</v>
      </c>
      <c r="E498" s="28">
        <v>1998</v>
      </c>
      <c r="F498" s="31">
        <f>DATE(E498,D498,C498)</f>
        <v>35888</v>
      </c>
      <c r="G498" s="24" t="s">
        <v>766</v>
      </c>
      <c r="H498" s="2">
        <v>80000000</v>
      </c>
      <c r="I498" s="2">
        <v>69117629</v>
      </c>
      <c r="J498" s="2">
        <v>136047317</v>
      </c>
      <c r="K498" s="28" t="str">
        <f t="shared" si="58"/>
        <v/>
      </c>
      <c r="L498" s="28" t="str">
        <f t="shared" si="59"/>
        <v/>
      </c>
      <c r="M498" s="28" t="s">
        <v>766</v>
      </c>
      <c r="N498" s="28" t="str">
        <f t="shared" si="60"/>
        <v/>
      </c>
      <c r="O498" s="28" t="str">
        <f>IF(N498=1,M498&amp;" ("&amp;E498&amp;")",M498)</f>
        <v>Lost In Space</v>
      </c>
      <c r="P498" s="36">
        <f>INDEX(cpi!$A$1:$M$105,MATCH('Inflation adjust calc'!$E498,cpi!$A:$A,0),MATCH('Inflation adjust calc'!$D498,cpi!$1:$1,0))</f>
        <v>162.5</v>
      </c>
      <c r="Q498" s="36">
        <f>cpi!$I$2</f>
        <v>240.85300000000001</v>
      </c>
      <c r="R498" s="36">
        <f t="shared" si="65"/>
        <v>1.4821723076923077</v>
      </c>
      <c r="S498" s="28" t="str">
        <f t="shared" si="61"/>
        <v/>
      </c>
      <c r="T498" s="37">
        <f t="shared" si="62"/>
        <v>118573784.61538461</v>
      </c>
      <c r="U498" s="37">
        <f t="shared" si="63"/>
        <v>102444235.67715077</v>
      </c>
      <c r="V498" s="37">
        <f t="shared" si="64"/>
        <v>201645565.79323691</v>
      </c>
    </row>
    <row r="499" spans="1:22">
      <c r="A499" s="23">
        <v>498</v>
      </c>
      <c r="B499" s="3" t="s">
        <v>767</v>
      </c>
      <c r="C499" s="28">
        <v>30</v>
      </c>
      <c r="D499" s="29">
        <v>7</v>
      </c>
      <c r="E499" s="28">
        <v>2004</v>
      </c>
      <c r="F499" s="31">
        <f>DATE(E499,D499,C499)</f>
        <v>38198</v>
      </c>
      <c r="G499" s="24" t="s">
        <v>768</v>
      </c>
      <c r="H499" s="2">
        <v>80000000</v>
      </c>
      <c r="I499" s="2">
        <v>65948711</v>
      </c>
      <c r="J499" s="2">
        <v>96148711</v>
      </c>
      <c r="K499" s="28" t="str">
        <f t="shared" si="58"/>
        <v/>
      </c>
      <c r="L499" s="28" t="str">
        <f t="shared" si="59"/>
        <v/>
      </c>
      <c r="M499" s="28" t="s">
        <v>768</v>
      </c>
      <c r="N499" s="28" t="str">
        <f t="shared" si="60"/>
        <v/>
      </c>
      <c r="O499" s="28" t="str">
        <f>IF(N499=1,M499&amp;" ("&amp;E499&amp;")",M499)</f>
        <v>The Manchurian Candidate</v>
      </c>
      <c r="P499" s="36">
        <f>INDEX(cpi!$A$1:$M$105,MATCH('Inflation adjust calc'!$E499,cpi!$A:$A,0),MATCH('Inflation adjust calc'!$D499,cpi!$1:$1,0))</f>
        <v>189.4</v>
      </c>
      <c r="Q499" s="36">
        <f>cpi!$I$2</f>
        <v>240.85300000000001</v>
      </c>
      <c r="R499" s="36">
        <f t="shared" si="65"/>
        <v>1.2716631467793031</v>
      </c>
      <c r="S499" s="28" t="str">
        <f t="shared" si="61"/>
        <v/>
      </c>
      <c r="T499" s="37">
        <f t="shared" si="62"/>
        <v>101733051.74234425</v>
      </c>
      <c r="U499" s="37">
        <f t="shared" si="63"/>
        <v>83864545.356298849</v>
      </c>
      <c r="V499" s="37">
        <f t="shared" si="64"/>
        <v>122268772.38903379</v>
      </c>
    </row>
    <row r="500" spans="1:22">
      <c r="A500" s="23">
        <v>499</v>
      </c>
      <c r="B500" s="3" t="s">
        <v>769</v>
      </c>
      <c r="C500" s="28">
        <v>22</v>
      </c>
      <c r="D500" s="29">
        <v>11</v>
      </c>
      <c r="E500" s="28">
        <v>2006</v>
      </c>
      <c r="F500" s="31">
        <f>DATE(E500,D500,C500)</f>
        <v>39043</v>
      </c>
      <c r="G500" s="24" t="s">
        <v>770</v>
      </c>
      <c r="H500" s="2">
        <v>80000000</v>
      </c>
      <c r="I500" s="2">
        <v>64038616</v>
      </c>
      <c r="J500" s="2">
        <v>181038616</v>
      </c>
      <c r="K500" s="28" t="str">
        <f t="shared" si="58"/>
        <v/>
      </c>
      <c r="L500" s="28" t="str">
        <f t="shared" si="59"/>
        <v/>
      </c>
      <c r="M500" s="28" t="s">
        <v>770</v>
      </c>
      <c r="N500" s="28" t="str">
        <f t="shared" si="60"/>
        <v/>
      </c>
      <c r="O500" s="28" t="str">
        <f>IF(N500=1,M500&amp;" ("&amp;E500&amp;")",M500)</f>
        <v>Déjà Vu</v>
      </c>
      <c r="P500" s="36">
        <f>INDEX(cpi!$A$1:$M$105,MATCH('Inflation adjust calc'!$E500,cpi!$A:$A,0),MATCH('Inflation adjust calc'!$D500,cpi!$1:$1,0))</f>
        <v>201.5</v>
      </c>
      <c r="Q500" s="36">
        <f>cpi!$I$2</f>
        <v>240.85300000000001</v>
      </c>
      <c r="R500" s="36">
        <f t="shared" si="65"/>
        <v>1.1953002481389579</v>
      </c>
      <c r="S500" s="28" t="str">
        <f t="shared" si="61"/>
        <v/>
      </c>
      <c r="T500" s="37">
        <f t="shared" si="62"/>
        <v>95624019.851116627</v>
      </c>
      <c r="U500" s="37">
        <f t="shared" si="63"/>
        <v>76545373.595275432</v>
      </c>
      <c r="V500" s="37">
        <f t="shared" si="64"/>
        <v>216395502.6275335</v>
      </c>
    </row>
    <row r="501" spans="1:22">
      <c r="A501" s="23">
        <v>500</v>
      </c>
      <c r="B501" s="3" t="s">
        <v>771</v>
      </c>
      <c r="C501" s="28">
        <v>24</v>
      </c>
      <c r="D501" s="29">
        <v>6</v>
      </c>
      <c r="E501" s="28">
        <v>2005</v>
      </c>
      <c r="F501" s="31">
        <f>DATE(E501,D501,C501)</f>
        <v>38527</v>
      </c>
      <c r="G501" s="24" t="s">
        <v>772</v>
      </c>
      <c r="H501" s="2">
        <v>80000000</v>
      </c>
      <c r="I501" s="2">
        <v>63313159</v>
      </c>
      <c r="J501" s="2">
        <v>131159306</v>
      </c>
      <c r="K501" s="28" t="str">
        <f t="shared" si="58"/>
        <v/>
      </c>
      <c r="L501" s="28" t="str">
        <f t="shared" si="59"/>
        <v/>
      </c>
      <c r="M501" s="28" t="s">
        <v>772</v>
      </c>
      <c r="N501" s="28" t="str">
        <f t="shared" si="60"/>
        <v/>
      </c>
      <c r="O501" s="28" t="str">
        <f>IF(N501=1,M501&amp;" ("&amp;E501&amp;")",M501)</f>
        <v>Bewitched</v>
      </c>
      <c r="P501" s="36">
        <f>INDEX(cpi!$A$1:$M$105,MATCH('Inflation adjust calc'!$E501,cpi!$A:$A,0),MATCH('Inflation adjust calc'!$D501,cpi!$1:$1,0))</f>
        <v>194.5</v>
      </c>
      <c r="Q501" s="36">
        <f>cpi!$I$2</f>
        <v>240.85300000000001</v>
      </c>
      <c r="R501" s="36">
        <f t="shared" si="65"/>
        <v>1.238318766066838</v>
      </c>
      <c r="S501" s="28" t="str">
        <f t="shared" si="61"/>
        <v/>
      </c>
      <c r="T501" s="37">
        <f t="shared" si="62"/>
        <v>99065501.285347044</v>
      </c>
      <c r="U501" s="37">
        <f t="shared" si="63"/>
        <v>78401872.928673521</v>
      </c>
      <c r="V501" s="37">
        <f t="shared" si="64"/>
        <v>162417029.96410283</v>
      </c>
    </row>
    <row r="502" spans="1:22">
      <c r="A502" s="23">
        <v>501</v>
      </c>
      <c r="B502" s="3">
        <v>36526</v>
      </c>
      <c r="C502" s="28">
        <v>1</v>
      </c>
      <c r="D502" s="29">
        <v>1</v>
      </c>
      <c r="E502" s="28">
        <v>2000</v>
      </c>
      <c r="F502" s="31">
        <f>DATE(E502,D502,C502)</f>
        <v>36526</v>
      </c>
      <c r="G502" s="24" t="s">
        <v>773</v>
      </c>
      <c r="H502" s="2">
        <v>80000000</v>
      </c>
      <c r="I502" s="2">
        <v>60507228</v>
      </c>
      <c r="J502" s="2">
        <v>60507228</v>
      </c>
      <c r="K502" s="28" t="str">
        <f t="shared" si="58"/>
        <v/>
      </c>
      <c r="L502" s="28" t="str">
        <f t="shared" si="59"/>
        <v/>
      </c>
      <c r="M502" s="28" t="s">
        <v>773</v>
      </c>
      <c r="N502" s="28" t="str">
        <f t="shared" si="60"/>
        <v/>
      </c>
      <c r="O502" s="28" t="str">
        <f>IF(N502=1,M502&amp;" ("&amp;E502&amp;")",M502)</f>
        <v>Fantasia 2000 (IMAX)</v>
      </c>
      <c r="P502" s="36">
        <f>INDEX(cpi!$A$1:$M$105,MATCH('Inflation adjust calc'!$E502,cpi!$A:$A,0),MATCH('Inflation adjust calc'!$D502,cpi!$1:$1,0))</f>
        <v>168.8</v>
      </c>
      <c r="Q502" s="36">
        <f>cpi!$I$2</f>
        <v>240.85300000000001</v>
      </c>
      <c r="R502" s="36">
        <f t="shared" si="65"/>
        <v>1.4268542654028435</v>
      </c>
      <c r="S502" s="28" t="str">
        <f t="shared" si="61"/>
        <v/>
      </c>
      <c r="T502" s="37">
        <f t="shared" si="62"/>
        <v>114148341.23222749</v>
      </c>
      <c r="U502" s="37">
        <f t="shared" si="63"/>
        <v>86334996.35950236</v>
      </c>
      <c r="V502" s="37">
        <f t="shared" si="64"/>
        <v>86334996.35950236</v>
      </c>
    </row>
    <row r="503" spans="1:22">
      <c r="A503" s="23">
        <v>502</v>
      </c>
      <c r="B503" s="3">
        <v>37471</v>
      </c>
      <c r="C503" s="28">
        <v>8</v>
      </c>
      <c r="D503" s="29">
        <v>3</v>
      </c>
      <c r="E503" s="28">
        <v>2002</v>
      </c>
      <c r="F503" s="31">
        <f>DATE(E503,D503,C503)</f>
        <v>37323</v>
      </c>
      <c r="G503" s="24" t="s">
        <v>774</v>
      </c>
      <c r="H503" s="2">
        <v>80000000</v>
      </c>
      <c r="I503" s="2">
        <v>56684819</v>
      </c>
      <c r="J503" s="2">
        <v>98983590</v>
      </c>
      <c r="K503" s="28" t="str">
        <f t="shared" si="58"/>
        <v/>
      </c>
      <c r="L503" s="28" t="str">
        <f t="shared" si="59"/>
        <v/>
      </c>
      <c r="M503" s="28" t="s">
        <v>774</v>
      </c>
      <c r="N503" s="28" t="str">
        <f t="shared" si="60"/>
        <v/>
      </c>
      <c r="O503" s="28" t="str">
        <f>IF(N503=1,M503&amp;" ("&amp;E503&amp;")",M503)</f>
        <v>The Time Machine</v>
      </c>
      <c r="P503" s="36">
        <f>INDEX(cpi!$A$1:$M$105,MATCH('Inflation adjust calc'!$E503,cpi!$A:$A,0),MATCH('Inflation adjust calc'!$D503,cpi!$1:$1,0))</f>
        <v>178.8</v>
      </c>
      <c r="Q503" s="36">
        <f>cpi!$I$2</f>
        <v>240.85300000000001</v>
      </c>
      <c r="R503" s="36">
        <f t="shared" si="65"/>
        <v>1.3470525727069351</v>
      </c>
      <c r="S503" s="28" t="str">
        <f t="shared" si="61"/>
        <v/>
      </c>
      <c r="T503" s="37">
        <f t="shared" si="62"/>
        <v>107764205.81655481</v>
      </c>
      <c r="U503" s="37">
        <f t="shared" si="63"/>
        <v>76357431.267376959</v>
      </c>
      <c r="V503" s="37">
        <f t="shared" si="64"/>
        <v>133336099.56526846</v>
      </c>
    </row>
    <row r="504" spans="1:22">
      <c r="A504" s="23">
        <v>503</v>
      </c>
      <c r="B504" s="3">
        <v>35836</v>
      </c>
      <c r="C504" s="28">
        <v>2</v>
      </c>
      <c r="D504" s="29">
        <v>10</v>
      </c>
      <c r="E504" s="28">
        <v>1998</v>
      </c>
      <c r="F504" s="31">
        <f>DATE(E504,D504,C504)</f>
        <v>36070</v>
      </c>
      <c r="G504" s="24" t="s">
        <v>775</v>
      </c>
      <c r="H504" s="2">
        <v>80000000</v>
      </c>
      <c r="I504" s="2">
        <v>55485043</v>
      </c>
      <c r="J504" s="2">
        <v>71485043</v>
      </c>
      <c r="K504" s="28" t="str">
        <f t="shared" si="58"/>
        <v/>
      </c>
      <c r="L504" s="28" t="str">
        <f t="shared" si="59"/>
        <v/>
      </c>
      <c r="M504" s="28" t="s">
        <v>775</v>
      </c>
      <c r="N504" s="28" t="str">
        <f t="shared" si="60"/>
        <v/>
      </c>
      <c r="O504" s="28" t="str">
        <f>IF(N504=1,M504&amp;" ("&amp;E504&amp;")",M504)</f>
        <v>What Dreams May Come</v>
      </c>
      <c r="P504" s="36">
        <f>INDEX(cpi!$A$1:$M$105,MATCH('Inflation adjust calc'!$E504,cpi!$A:$A,0),MATCH('Inflation adjust calc'!$D504,cpi!$1:$1,0))</f>
        <v>164</v>
      </c>
      <c r="Q504" s="36">
        <f>cpi!$I$2</f>
        <v>240.85300000000001</v>
      </c>
      <c r="R504" s="36">
        <f t="shared" si="65"/>
        <v>1.4686158536585365</v>
      </c>
      <c r="S504" s="28" t="str">
        <f t="shared" si="61"/>
        <v/>
      </c>
      <c r="T504" s="37">
        <f t="shared" si="62"/>
        <v>117489268.29268292</v>
      </c>
      <c r="U504" s="37">
        <f t="shared" si="63"/>
        <v>81486213.790725604</v>
      </c>
      <c r="V504" s="37">
        <f t="shared" si="64"/>
        <v>104984067.44926219</v>
      </c>
    </row>
    <row r="505" spans="1:22">
      <c r="A505" s="23">
        <v>504</v>
      </c>
      <c r="B505" s="3" t="s">
        <v>776</v>
      </c>
      <c r="C505" s="28">
        <v>25</v>
      </c>
      <c r="D505" s="29">
        <v>12</v>
      </c>
      <c r="E505" s="28">
        <v>1998</v>
      </c>
      <c r="F505" s="31">
        <f>DATE(E505,D505,C505)</f>
        <v>36154</v>
      </c>
      <c r="G505" s="24" t="s">
        <v>777</v>
      </c>
      <c r="H505" s="2">
        <v>80000000</v>
      </c>
      <c r="I505" s="2">
        <v>50632037</v>
      </c>
      <c r="J505" s="2">
        <v>50632037</v>
      </c>
      <c r="K505" s="28" t="str">
        <f t="shared" si="58"/>
        <v/>
      </c>
      <c r="L505" s="28" t="str">
        <f t="shared" si="59"/>
        <v/>
      </c>
      <c r="M505" s="28" t="s">
        <v>777</v>
      </c>
      <c r="N505" s="28" t="str">
        <f t="shared" si="60"/>
        <v/>
      </c>
      <c r="O505" s="28" t="str">
        <f>IF(N505=1,M505&amp;" ("&amp;E505&amp;")",M505)</f>
        <v>Mighty Joe Young</v>
      </c>
      <c r="P505" s="36">
        <f>INDEX(cpi!$A$1:$M$105,MATCH('Inflation adjust calc'!$E505,cpi!$A:$A,0),MATCH('Inflation adjust calc'!$D505,cpi!$1:$1,0))</f>
        <v>163.9</v>
      </c>
      <c r="Q505" s="36">
        <f>cpi!$I$2</f>
        <v>240.85300000000001</v>
      </c>
      <c r="R505" s="36">
        <f t="shared" si="65"/>
        <v>1.4695118974984747</v>
      </c>
      <c r="S505" s="28" t="str">
        <f t="shared" si="61"/>
        <v/>
      </c>
      <c r="T505" s="37">
        <f t="shared" si="62"/>
        <v>117560951.79987797</v>
      </c>
      <c r="U505" s="37">
        <f t="shared" si="63"/>
        <v>74404380.766082972</v>
      </c>
      <c r="V505" s="37">
        <f t="shared" si="64"/>
        <v>74404380.766082972</v>
      </c>
    </row>
    <row r="506" spans="1:22">
      <c r="A506" s="23">
        <v>505</v>
      </c>
      <c r="B506" s="3" t="s">
        <v>778</v>
      </c>
      <c r="C506" s="28">
        <v>28</v>
      </c>
      <c r="D506" s="29">
        <v>10</v>
      </c>
      <c r="E506" s="28">
        <v>2005</v>
      </c>
      <c r="F506" s="31">
        <f>DATE(E506,D506,C506)</f>
        <v>38653</v>
      </c>
      <c r="G506" s="24" t="s">
        <v>779</v>
      </c>
      <c r="H506" s="2">
        <v>80000000</v>
      </c>
      <c r="I506" s="2">
        <v>45575336</v>
      </c>
      <c r="J506" s="2">
        <v>141475336</v>
      </c>
      <c r="K506" s="28" t="str">
        <f t="shared" si="58"/>
        <v/>
      </c>
      <c r="L506" s="28" t="str">
        <f t="shared" si="59"/>
        <v/>
      </c>
      <c r="M506" s="28" t="s">
        <v>779</v>
      </c>
      <c r="N506" s="28" t="str">
        <f t="shared" si="60"/>
        <v/>
      </c>
      <c r="O506" s="28" t="str">
        <f>IF(N506=1,M506&amp;" ("&amp;E506&amp;")",M506)</f>
        <v>The Legend of Zorro</v>
      </c>
      <c r="P506" s="36">
        <f>INDEX(cpi!$A$1:$M$105,MATCH('Inflation adjust calc'!$E506,cpi!$A:$A,0),MATCH('Inflation adjust calc'!$D506,cpi!$1:$1,0))</f>
        <v>199.2</v>
      </c>
      <c r="Q506" s="36">
        <f>cpi!$I$2</f>
        <v>240.85300000000001</v>
      </c>
      <c r="R506" s="36">
        <f t="shared" si="65"/>
        <v>1.20910140562249</v>
      </c>
      <c r="S506" s="28" t="str">
        <f t="shared" si="61"/>
        <v/>
      </c>
      <c r="T506" s="37">
        <f t="shared" si="62"/>
        <v>96728112.449799195</v>
      </c>
      <c r="U506" s="37">
        <f t="shared" si="63"/>
        <v>55105202.819317274</v>
      </c>
      <c r="V506" s="37">
        <f t="shared" si="64"/>
        <v>171058027.61851406</v>
      </c>
    </row>
    <row r="507" spans="1:22">
      <c r="A507" s="23">
        <v>506</v>
      </c>
      <c r="B507" s="3">
        <v>36810</v>
      </c>
      <c r="C507" s="28">
        <v>10</v>
      </c>
      <c r="D507" s="29">
        <v>11</v>
      </c>
      <c r="E507" s="28">
        <v>2000</v>
      </c>
      <c r="F507" s="31">
        <f>DATE(E507,D507,C507)</f>
        <v>36840</v>
      </c>
      <c r="G507" s="24" t="s">
        <v>780</v>
      </c>
      <c r="H507" s="2">
        <v>80000000</v>
      </c>
      <c r="I507" s="2">
        <v>39442871</v>
      </c>
      <c r="J507" s="2">
        <v>58270391</v>
      </c>
      <c r="K507" s="28" t="str">
        <f t="shared" si="58"/>
        <v/>
      </c>
      <c r="L507" s="28" t="str">
        <f t="shared" si="59"/>
        <v/>
      </c>
      <c r="M507" s="28" t="s">
        <v>780</v>
      </c>
      <c r="N507" s="28" t="str">
        <f t="shared" si="60"/>
        <v/>
      </c>
      <c r="O507" s="28" t="str">
        <f>IF(N507=1,M507&amp;" ("&amp;E507&amp;")",M507)</f>
        <v>Little Nicky</v>
      </c>
      <c r="P507" s="36">
        <f>INDEX(cpi!$A$1:$M$105,MATCH('Inflation adjust calc'!$E507,cpi!$A:$A,0),MATCH('Inflation adjust calc'!$D507,cpi!$1:$1,0))</f>
        <v>174.1</v>
      </c>
      <c r="Q507" s="36">
        <f>cpi!$I$2</f>
        <v>240.85300000000001</v>
      </c>
      <c r="R507" s="36">
        <f t="shared" si="65"/>
        <v>1.3834175761056864</v>
      </c>
      <c r="S507" s="28" t="str">
        <f t="shared" si="61"/>
        <v/>
      </c>
      <c r="T507" s="37">
        <f t="shared" si="62"/>
        <v>110673406.08845492</v>
      </c>
      <c r="U507" s="37">
        <f t="shared" si="63"/>
        <v>54565960.993469268</v>
      </c>
      <c r="V507" s="37">
        <f t="shared" si="64"/>
        <v>80612283.075950608</v>
      </c>
    </row>
    <row r="508" spans="1:22">
      <c r="A508" s="23">
        <v>507</v>
      </c>
      <c r="B508" s="3" t="s">
        <v>781</v>
      </c>
      <c r="C508" s="28">
        <v>25</v>
      </c>
      <c r="D508" s="29">
        <v>9</v>
      </c>
      <c r="E508" s="28">
        <v>2009</v>
      </c>
      <c r="F508" s="31">
        <f>DATE(E508,D508,C508)</f>
        <v>40081</v>
      </c>
      <c r="G508" s="24" t="s">
        <v>782</v>
      </c>
      <c r="H508" s="2">
        <v>80000000</v>
      </c>
      <c r="I508" s="2">
        <v>38577772</v>
      </c>
      <c r="J508" s="2">
        <v>119668350</v>
      </c>
      <c r="K508" s="28" t="str">
        <f t="shared" si="58"/>
        <v/>
      </c>
      <c r="L508" s="28" t="str">
        <f t="shared" si="59"/>
        <v/>
      </c>
      <c r="M508" s="28" t="s">
        <v>782</v>
      </c>
      <c r="N508" s="28" t="str">
        <f t="shared" si="60"/>
        <v/>
      </c>
      <c r="O508" s="28" t="str">
        <f>IF(N508=1,M508&amp;" ("&amp;E508&amp;")",M508)</f>
        <v>Surrogates</v>
      </c>
      <c r="P508" s="36">
        <f>INDEX(cpi!$A$1:$M$105,MATCH('Inflation adjust calc'!$E508,cpi!$A:$A,0),MATCH('Inflation adjust calc'!$D508,cpi!$1:$1,0))</f>
        <v>215.96899999999999</v>
      </c>
      <c r="Q508" s="36">
        <f>cpi!$I$2</f>
        <v>240.85300000000001</v>
      </c>
      <c r="R508" s="36">
        <f t="shared" si="65"/>
        <v>1.1152202399418436</v>
      </c>
      <c r="S508" s="28" t="str">
        <f t="shared" si="61"/>
        <v/>
      </c>
      <c r="T508" s="37">
        <f t="shared" si="62"/>
        <v>89217619.195347488</v>
      </c>
      <c r="U508" s="37">
        <f t="shared" si="63"/>
        <v>43022712.146261737</v>
      </c>
      <c r="V508" s="37">
        <f t="shared" si="64"/>
        <v>133456566.00044452</v>
      </c>
    </row>
    <row r="509" spans="1:22">
      <c r="A509" s="23">
        <v>508</v>
      </c>
      <c r="B509" s="3">
        <v>37109</v>
      </c>
      <c r="C509" s="28">
        <v>8</v>
      </c>
      <c r="D509" s="29">
        <v>6</v>
      </c>
      <c r="E509" s="28">
        <v>2001</v>
      </c>
      <c r="F509" s="31">
        <f>DATE(E509,D509,C509)</f>
        <v>37050</v>
      </c>
      <c r="G509" s="24" t="s">
        <v>783</v>
      </c>
      <c r="H509" s="2">
        <v>80000000</v>
      </c>
      <c r="I509" s="2">
        <v>38311134</v>
      </c>
      <c r="J509" s="2">
        <v>98341932</v>
      </c>
      <c r="K509" s="28" t="str">
        <f t="shared" si="58"/>
        <v/>
      </c>
      <c r="L509" s="28" t="str">
        <f t="shared" si="59"/>
        <v/>
      </c>
      <c r="M509" s="28" t="s">
        <v>783</v>
      </c>
      <c r="N509" s="28" t="str">
        <f t="shared" si="60"/>
        <v/>
      </c>
      <c r="O509" s="28" t="str">
        <f>IF(N509=1,M509&amp;" ("&amp;E509&amp;")",M509)</f>
        <v>Evolution</v>
      </c>
      <c r="P509" s="36">
        <f>INDEX(cpi!$A$1:$M$105,MATCH('Inflation adjust calc'!$E509,cpi!$A:$A,0),MATCH('Inflation adjust calc'!$D509,cpi!$1:$1,0))</f>
        <v>178</v>
      </c>
      <c r="Q509" s="36">
        <f>cpi!$I$2</f>
        <v>240.85300000000001</v>
      </c>
      <c r="R509" s="36">
        <f t="shared" si="65"/>
        <v>1.3531067415730338</v>
      </c>
      <c r="S509" s="28" t="str">
        <f t="shared" si="61"/>
        <v/>
      </c>
      <c r="T509" s="37">
        <f t="shared" si="62"/>
        <v>108248539.32584271</v>
      </c>
      <c r="U509" s="37">
        <f t="shared" si="63"/>
        <v>51839053.692707866</v>
      </c>
      <c r="V509" s="37">
        <f t="shared" si="64"/>
        <v>133067131.16851686</v>
      </c>
    </row>
    <row r="510" spans="1:22">
      <c r="A510" s="23">
        <v>509</v>
      </c>
      <c r="B510" s="3" t="s">
        <v>784</v>
      </c>
      <c r="C510" s="28">
        <v>26</v>
      </c>
      <c r="D510" s="29">
        <v>8</v>
      </c>
      <c r="E510" s="28">
        <v>2005</v>
      </c>
      <c r="F510" s="31">
        <f>DATE(E510,D510,C510)</f>
        <v>38590</v>
      </c>
      <c r="G510" s="24" t="s">
        <v>785</v>
      </c>
      <c r="H510" s="2">
        <v>80000000</v>
      </c>
      <c r="I510" s="2">
        <v>37899638</v>
      </c>
      <c r="J510" s="2">
        <v>105299638</v>
      </c>
      <c r="K510" s="28" t="str">
        <f t="shared" si="58"/>
        <v/>
      </c>
      <c r="L510" s="28" t="str">
        <f t="shared" si="59"/>
        <v/>
      </c>
      <c r="M510" s="28" t="s">
        <v>785</v>
      </c>
      <c r="N510" s="28" t="str">
        <f t="shared" si="60"/>
        <v/>
      </c>
      <c r="O510" s="28" t="str">
        <f>IF(N510=1,M510&amp;" ("&amp;E510&amp;")",M510)</f>
        <v>The Brothers Grimm</v>
      </c>
      <c r="P510" s="36">
        <f>INDEX(cpi!$A$1:$M$105,MATCH('Inflation adjust calc'!$E510,cpi!$A:$A,0),MATCH('Inflation adjust calc'!$D510,cpi!$1:$1,0))</f>
        <v>196.4</v>
      </c>
      <c r="Q510" s="36">
        <f>cpi!$I$2</f>
        <v>240.85300000000001</v>
      </c>
      <c r="R510" s="36">
        <f t="shared" si="65"/>
        <v>1.2263391038696538</v>
      </c>
      <c r="S510" s="28" t="str">
        <f t="shared" si="61"/>
        <v/>
      </c>
      <c r="T510" s="37">
        <f t="shared" si="62"/>
        <v>98107128.309572309</v>
      </c>
      <c r="U510" s="37">
        <f t="shared" si="63"/>
        <v>46477808.10190428</v>
      </c>
      <c r="V510" s="37">
        <f t="shared" si="64"/>
        <v>129133063.70271894</v>
      </c>
    </row>
    <row r="511" spans="1:22">
      <c r="A511" s="23">
        <v>510</v>
      </c>
      <c r="B511" s="3" t="s">
        <v>786</v>
      </c>
      <c r="C511" s="28">
        <v>13</v>
      </c>
      <c r="D511" s="29">
        <v>12</v>
      </c>
      <c r="E511" s="28">
        <v>1996</v>
      </c>
      <c r="F511" s="31">
        <f>DATE(E511,D511,C511)</f>
        <v>35412</v>
      </c>
      <c r="G511" s="24" t="s">
        <v>787</v>
      </c>
      <c r="H511" s="2">
        <v>80000000</v>
      </c>
      <c r="I511" s="2">
        <v>37771017</v>
      </c>
      <c r="J511" s="2">
        <v>101371017</v>
      </c>
      <c r="K511" s="28" t="str">
        <f t="shared" si="58"/>
        <v/>
      </c>
      <c r="L511" s="28" t="str">
        <f t="shared" si="59"/>
        <v/>
      </c>
      <c r="M511" s="28" t="s">
        <v>787</v>
      </c>
      <c r="N511" s="28" t="str">
        <f t="shared" si="60"/>
        <v/>
      </c>
      <c r="O511" s="28" t="str">
        <f>IF(N511=1,M511&amp;" ("&amp;E511&amp;")",M511)</f>
        <v>Mars Attacks!</v>
      </c>
      <c r="P511" s="36">
        <f>INDEX(cpi!$A$1:$M$105,MATCH('Inflation adjust calc'!$E511,cpi!$A:$A,0),MATCH('Inflation adjust calc'!$D511,cpi!$1:$1,0))</f>
        <v>158.6</v>
      </c>
      <c r="Q511" s="36">
        <f>cpi!$I$2</f>
        <v>240.85300000000001</v>
      </c>
      <c r="R511" s="36">
        <f t="shared" si="65"/>
        <v>1.5186191677175285</v>
      </c>
      <c r="S511" s="28" t="str">
        <f t="shared" si="61"/>
        <v/>
      </c>
      <c r="T511" s="37">
        <f t="shared" si="62"/>
        <v>121489533.41740228</v>
      </c>
      <c r="U511" s="37">
        <f t="shared" si="63"/>
        <v>57359790.40038462</v>
      </c>
      <c r="V511" s="37">
        <f t="shared" si="64"/>
        <v>153943969.46721944</v>
      </c>
    </row>
    <row r="512" spans="1:22">
      <c r="A512" s="23">
        <v>511</v>
      </c>
      <c r="B512" s="3" t="s">
        <v>788</v>
      </c>
      <c r="C512" s="28">
        <v>14</v>
      </c>
      <c r="D512" s="29">
        <v>4</v>
      </c>
      <c r="E512" s="28">
        <v>2006</v>
      </c>
      <c r="F512" s="31">
        <f>DATE(E512,D512,C512)</f>
        <v>38821</v>
      </c>
      <c r="G512" s="24" t="s">
        <v>789</v>
      </c>
      <c r="H512" s="2">
        <v>80000000</v>
      </c>
      <c r="I512" s="2">
        <v>37384046</v>
      </c>
      <c r="J512" s="2">
        <v>99010667</v>
      </c>
      <c r="K512" s="28" t="str">
        <f t="shared" si="58"/>
        <v/>
      </c>
      <c r="L512" s="28" t="str">
        <f t="shared" si="59"/>
        <v/>
      </c>
      <c r="M512" s="28" t="s">
        <v>789</v>
      </c>
      <c r="N512" s="28" t="str">
        <f t="shared" si="60"/>
        <v/>
      </c>
      <c r="O512" s="28" t="str">
        <f>IF(N512=1,M512&amp;" ("&amp;E512&amp;")",M512)</f>
        <v>The Wild</v>
      </c>
      <c r="P512" s="36">
        <f>INDEX(cpi!$A$1:$M$105,MATCH('Inflation adjust calc'!$E512,cpi!$A:$A,0),MATCH('Inflation adjust calc'!$D512,cpi!$1:$1,0))</f>
        <v>201.5</v>
      </c>
      <c r="Q512" s="36">
        <f>cpi!$I$2</f>
        <v>240.85300000000001</v>
      </c>
      <c r="R512" s="36">
        <f t="shared" si="65"/>
        <v>1.1953002481389579</v>
      </c>
      <c r="S512" s="28" t="str">
        <f t="shared" si="61"/>
        <v/>
      </c>
      <c r="T512" s="37">
        <f t="shared" si="62"/>
        <v>95624019.851116627</v>
      </c>
      <c r="U512" s="37">
        <f t="shared" si="63"/>
        <v>44685159.460238218</v>
      </c>
      <c r="V512" s="37">
        <f t="shared" si="64"/>
        <v>118347474.83350372</v>
      </c>
    </row>
    <row r="513" spans="1:22">
      <c r="A513" s="23">
        <v>512</v>
      </c>
      <c r="B513" s="3" t="s">
        <v>790</v>
      </c>
      <c r="C513" s="28">
        <v>20</v>
      </c>
      <c r="D513" s="29">
        <v>12</v>
      </c>
      <c r="E513" s="28">
        <v>2013</v>
      </c>
      <c r="F513" s="31">
        <f>DATE(E513,D513,C513)</f>
        <v>41628</v>
      </c>
      <c r="G513" s="24" t="s">
        <v>791</v>
      </c>
      <c r="H513" s="2">
        <v>80000000</v>
      </c>
      <c r="I513" s="2">
        <v>36076121</v>
      </c>
      <c r="J513" s="2">
        <v>130580730</v>
      </c>
      <c r="K513" s="28" t="str">
        <f t="shared" si="58"/>
        <v/>
      </c>
      <c r="L513" s="28" t="str">
        <f t="shared" si="59"/>
        <v/>
      </c>
      <c r="M513" s="28" t="s">
        <v>791</v>
      </c>
      <c r="N513" s="28" t="str">
        <f t="shared" si="60"/>
        <v/>
      </c>
      <c r="O513" s="28" t="str">
        <f>IF(N513=1,M513&amp;" ("&amp;E513&amp;")",M513)</f>
        <v>Walking with Dinosaurs</v>
      </c>
      <c r="P513" s="36">
        <f>INDEX(cpi!$A$1:$M$105,MATCH('Inflation adjust calc'!$E513,cpi!$A:$A,0),MATCH('Inflation adjust calc'!$D513,cpi!$1:$1,0))</f>
        <v>233.04900000000001</v>
      </c>
      <c r="Q513" s="36">
        <f>cpi!$I$2</f>
        <v>240.85300000000001</v>
      </c>
      <c r="R513" s="36">
        <f t="shared" si="65"/>
        <v>1.0334865200022314</v>
      </c>
      <c r="S513" s="28" t="str">
        <f t="shared" si="61"/>
        <v/>
      </c>
      <c r="T513" s="37">
        <f t="shared" si="62"/>
        <v>82678921.60017851</v>
      </c>
      <c r="U513" s="37">
        <f t="shared" si="63"/>
        <v>37284184.747469418</v>
      </c>
      <c r="V513" s="37">
        <f t="shared" si="64"/>
        <v>134953424.22705099</v>
      </c>
    </row>
    <row r="514" spans="1:22">
      <c r="A514" s="23">
        <v>513</v>
      </c>
      <c r="B514" s="3" t="s">
        <v>644</v>
      </c>
      <c r="C514" s="28">
        <v>22</v>
      </c>
      <c r="D514" s="29">
        <v>12</v>
      </c>
      <c r="E514" s="28">
        <v>2000</v>
      </c>
      <c r="F514" s="31">
        <f>DATE(E514,D514,C514)</f>
        <v>36882</v>
      </c>
      <c r="G514" s="24" t="s">
        <v>792</v>
      </c>
      <c r="H514" s="2">
        <v>80000000</v>
      </c>
      <c r="I514" s="2">
        <v>34566746</v>
      </c>
      <c r="J514" s="2">
        <v>66554547</v>
      </c>
      <c r="K514" s="28" t="str">
        <f t="shared" si="58"/>
        <v/>
      </c>
      <c r="L514" s="28" t="str">
        <f t="shared" si="59"/>
        <v/>
      </c>
      <c r="M514" s="28" t="s">
        <v>792</v>
      </c>
      <c r="N514" s="28" t="str">
        <f t="shared" si="60"/>
        <v/>
      </c>
      <c r="O514" s="28" t="str">
        <f>IF(N514=1,M514&amp;" ("&amp;E514&amp;")",M514)</f>
        <v>Thirteen Days</v>
      </c>
      <c r="P514" s="36">
        <f>INDEX(cpi!$A$1:$M$105,MATCH('Inflation adjust calc'!$E514,cpi!$A:$A,0),MATCH('Inflation adjust calc'!$D514,cpi!$1:$1,0))</f>
        <v>174</v>
      </c>
      <c r="Q514" s="36">
        <f>cpi!$I$2</f>
        <v>240.85300000000001</v>
      </c>
      <c r="R514" s="36">
        <f t="shared" si="65"/>
        <v>1.384212643678161</v>
      </c>
      <c r="S514" s="28" t="str">
        <f t="shared" si="61"/>
        <v/>
      </c>
      <c r="T514" s="37">
        <f t="shared" si="62"/>
        <v>110737011.49425288</v>
      </c>
      <c r="U514" s="37">
        <f t="shared" si="63"/>
        <v>47847726.864011496</v>
      </c>
      <c r="V514" s="37">
        <f t="shared" si="64"/>
        <v>92125645.45167242</v>
      </c>
    </row>
    <row r="515" spans="1:22">
      <c r="A515" s="23">
        <v>514</v>
      </c>
      <c r="B515" s="3">
        <v>35228</v>
      </c>
      <c r="C515" s="28">
        <v>6</v>
      </c>
      <c r="D515" s="29">
        <v>12</v>
      </c>
      <c r="E515" s="28">
        <v>1996</v>
      </c>
      <c r="F515" s="31">
        <f>DATE(E515,D515,C515)</f>
        <v>35405</v>
      </c>
      <c r="G515" s="24" t="s">
        <v>793</v>
      </c>
      <c r="H515" s="2">
        <v>80000000</v>
      </c>
      <c r="I515" s="2">
        <v>32908290</v>
      </c>
      <c r="J515" s="2">
        <v>158908290</v>
      </c>
      <c r="K515" s="28" t="str">
        <f t="shared" ref="K515:K578" si="66">IF(J515=0,1,"")</f>
        <v/>
      </c>
      <c r="L515" s="28" t="str">
        <f t="shared" ref="L515:L578" si="67">IF(E515&gt;2016,1,"")</f>
        <v/>
      </c>
      <c r="M515" s="28" t="s">
        <v>793</v>
      </c>
      <c r="N515" s="28" t="str">
        <f t="shared" ref="N515:N578" si="68">IF(COUNTIF($M$2:$M$5233,M515)&gt;1,1,"")</f>
        <v/>
      </c>
      <c r="O515" s="28" t="str">
        <f>IF(N515=1,M515&amp;" ("&amp;E515&amp;")",M515)</f>
        <v>Daylight</v>
      </c>
      <c r="P515" s="36">
        <f>INDEX(cpi!$A$1:$M$105,MATCH('Inflation adjust calc'!$E515,cpi!$A:$A,0),MATCH('Inflation adjust calc'!$D515,cpi!$1:$1,0))</f>
        <v>158.6</v>
      </c>
      <c r="Q515" s="36">
        <f>cpi!$I$2</f>
        <v>240.85300000000001</v>
      </c>
      <c r="R515" s="36">
        <f t="shared" si="65"/>
        <v>1.5186191677175285</v>
      </c>
      <c r="S515" s="28" t="str">
        <f t="shared" ref="S515:S578" si="69">IF(ISERROR(R515),1,"")</f>
        <v/>
      </c>
      <c r="T515" s="37">
        <f t="shared" ref="T515:T578" si="70">H515*$R515</f>
        <v>121489533.41740228</v>
      </c>
      <c r="U515" s="37">
        <f t="shared" ref="U515:U578" si="71">I515*$R515</f>
        <v>49975159.970807068</v>
      </c>
      <c r="V515" s="37">
        <f t="shared" ref="V515:V578" si="72">J515*$R515</f>
        <v>241321175.10321566</v>
      </c>
    </row>
    <row r="516" spans="1:22">
      <c r="A516" s="23">
        <v>515</v>
      </c>
      <c r="B516" s="3" t="s">
        <v>794</v>
      </c>
      <c r="C516" s="28">
        <v>23</v>
      </c>
      <c r="D516" s="29">
        <v>10</v>
      </c>
      <c r="E516" s="28">
        <v>2015</v>
      </c>
      <c r="F516" s="31">
        <f>DATE(E516,D516,C516)</f>
        <v>42300</v>
      </c>
      <c r="G516" s="24" t="s">
        <v>795</v>
      </c>
      <c r="H516" s="2">
        <v>80000000</v>
      </c>
      <c r="I516" s="2">
        <v>27367660</v>
      </c>
      <c r="J516" s="2">
        <v>131234406</v>
      </c>
      <c r="K516" s="28" t="str">
        <f t="shared" si="66"/>
        <v/>
      </c>
      <c r="L516" s="28" t="str">
        <f t="shared" si="67"/>
        <v/>
      </c>
      <c r="M516" s="28" t="s">
        <v>795</v>
      </c>
      <c r="N516" s="28" t="str">
        <f t="shared" si="68"/>
        <v/>
      </c>
      <c r="O516" s="28" t="str">
        <f>IF(N516=1,M516&amp;" ("&amp;E516&amp;")",M516)</f>
        <v>The Last Witch Hunter</v>
      </c>
      <c r="P516" s="36">
        <f>INDEX(cpi!$A$1:$M$105,MATCH('Inflation adjust calc'!$E516,cpi!$A:$A,0),MATCH('Inflation adjust calc'!$D516,cpi!$1:$1,0))</f>
        <v>237.83799999999999</v>
      </c>
      <c r="Q516" s="36">
        <f>cpi!$I$2</f>
        <v>240.85300000000001</v>
      </c>
      <c r="R516" s="36">
        <f t="shared" si="65"/>
        <v>1.0126766959022528</v>
      </c>
      <c r="S516" s="28" t="str">
        <f t="shared" si="69"/>
        <v/>
      </c>
      <c r="T516" s="37">
        <f t="shared" si="70"/>
        <v>81014135.67218022</v>
      </c>
      <c r="U516" s="37">
        <f t="shared" si="71"/>
        <v>27714591.503376249</v>
      </c>
      <c r="V516" s="37">
        <f t="shared" si="72"/>
        <v>132898024.65677479</v>
      </c>
    </row>
    <row r="517" spans="1:22">
      <c r="A517" s="23">
        <v>516</v>
      </c>
      <c r="B517" s="3" t="s">
        <v>796</v>
      </c>
      <c r="C517" s="28">
        <v>21</v>
      </c>
      <c r="D517" s="29">
        <v>2</v>
      </c>
      <c r="E517" s="28">
        <v>2014</v>
      </c>
      <c r="F517" s="31">
        <f>DATE(E517,D517,C517)</f>
        <v>41691</v>
      </c>
      <c r="G517" s="24" t="s">
        <v>797</v>
      </c>
      <c r="H517" s="2">
        <v>80000000</v>
      </c>
      <c r="I517" s="2">
        <v>23169033</v>
      </c>
      <c r="J517" s="2">
        <v>108469033</v>
      </c>
      <c r="K517" s="28" t="str">
        <f t="shared" si="66"/>
        <v/>
      </c>
      <c r="L517" s="28" t="str">
        <f t="shared" si="67"/>
        <v/>
      </c>
      <c r="M517" s="28" t="s">
        <v>797</v>
      </c>
      <c r="N517" s="28" t="str">
        <f t="shared" si="68"/>
        <v/>
      </c>
      <c r="O517" s="28" t="str">
        <f>IF(N517=1,M517&amp;" ("&amp;E517&amp;")",M517)</f>
        <v>Pompeii</v>
      </c>
      <c r="P517" s="36">
        <f>INDEX(cpi!$A$1:$M$105,MATCH('Inflation adjust calc'!$E517,cpi!$A:$A,0),MATCH('Inflation adjust calc'!$D517,cpi!$1:$1,0))</f>
        <v>234.78100000000001</v>
      </c>
      <c r="Q517" s="36">
        <f>cpi!$I$2</f>
        <v>240.85300000000001</v>
      </c>
      <c r="R517" s="36">
        <f t="shared" si="65"/>
        <v>1.0258623994275518</v>
      </c>
      <c r="S517" s="28" t="str">
        <f t="shared" si="69"/>
        <v/>
      </c>
      <c r="T517" s="37">
        <f t="shared" si="70"/>
        <v>82068991.954204142</v>
      </c>
      <c r="U517" s="37">
        <f t="shared" si="71"/>
        <v>23768239.785796128</v>
      </c>
      <c r="V517" s="37">
        <f t="shared" si="72"/>
        <v>111274302.4569663</v>
      </c>
    </row>
    <row r="518" spans="1:22">
      <c r="A518" s="23">
        <v>517</v>
      </c>
      <c r="B518" s="3">
        <v>36865</v>
      </c>
      <c r="C518" s="28">
        <v>12</v>
      </c>
      <c r="D518" s="29">
        <v>5</v>
      </c>
      <c r="E518" s="28">
        <v>2000</v>
      </c>
      <c r="F518" s="31">
        <f>DATE(E518,D518,C518)</f>
        <v>36658</v>
      </c>
      <c r="G518" s="24" t="s">
        <v>798</v>
      </c>
      <c r="H518" s="2">
        <v>80000000</v>
      </c>
      <c r="I518" s="2">
        <v>21471685</v>
      </c>
      <c r="J518" s="2">
        <v>29725663</v>
      </c>
      <c r="K518" s="28" t="str">
        <f t="shared" si="66"/>
        <v/>
      </c>
      <c r="L518" s="28" t="str">
        <f t="shared" si="67"/>
        <v/>
      </c>
      <c r="M518" s="28" t="s">
        <v>798</v>
      </c>
      <c r="N518" s="28" t="str">
        <f t="shared" si="68"/>
        <v/>
      </c>
      <c r="O518" s="28" t="str">
        <f>IF(N518=1,M518&amp;" ("&amp;E518&amp;")",M518)</f>
        <v>Battlefield Earth: A Saga of the Year 3000</v>
      </c>
      <c r="P518" s="36">
        <f>INDEX(cpi!$A$1:$M$105,MATCH('Inflation adjust calc'!$E518,cpi!$A:$A,0),MATCH('Inflation adjust calc'!$D518,cpi!$1:$1,0))</f>
        <v>171.5</v>
      </c>
      <c r="Q518" s="36">
        <f>cpi!$I$2</f>
        <v>240.85300000000001</v>
      </c>
      <c r="R518" s="36">
        <f t="shared" si="65"/>
        <v>1.404390670553936</v>
      </c>
      <c r="S518" s="28" t="str">
        <f t="shared" si="69"/>
        <v/>
      </c>
      <c r="T518" s="37">
        <f t="shared" si="70"/>
        <v>112351253.64431487</v>
      </c>
      <c r="U518" s="37">
        <f t="shared" si="71"/>
        <v>30154634.095072888</v>
      </c>
      <c r="V518" s="37">
        <f t="shared" si="72"/>
        <v>41746443.793230325</v>
      </c>
    </row>
    <row r="519" spans="1:22">
      <c r="A519" s="23">
        <v>518</v>
      </c>
      <c r="B519" s="3" t="s">
        <v>302</v>
      </c>
      <c r="C519" s="28">
        <v>14</v>
      </c>
      <c r="D519" s="29">
        <v>11</v>
      </c>
      <c r="E519" s="28">
        <v>2003</v>
      </c>
      <c r="F519" s="31">
        <f>DATE(E519,D519,C519)</f>
        <v>37939</v>
      </c>
      <c r="G519" s="24" t="s">
        <v>799</v>
      </c>
      <c r="H519" s="2">
        <v>80000000</v>
      </c>
      <c r="I519" s="2">
        <v>20950820</v>
      </c>
      <c r="J519" s="2">
        <v>54540662</v>
      </c>
      <c r="K519" s="28" t="str">
        <f t="shared" si="66"/>
        <v/>
      </c>
      <c r="L519" s="28" t="str">
        <f t="shared" si="67"/>
        <v/>
      </c>
      <c r="M519" s="28" t="s">
        <v>799</v>
      </c>
      <c r="N519" s="28" t="str">
        <f t="shared" si="68"/>
        <v/>
      </c>
      <c r="O519" s="28" t="str">
        <f>IF(N519=1,M519&amp;" ("&amp;E519&amp;")",M519)</f>
        <v>Looney Tunes: Back in Action</v>
      </c>
      <c r="P519" s="36">
        <f>INDEX(cpi!$A$1:$M$105,MATCH('Inflation adjust calc'!$E519,cpi!$A:$A,0),MATCH('Inflation adjust calc'!$D519,cpi!$1:$1,0))</f>
        <v>184.5</v>
      </c>
      <c r="Q519" s="36">
        <f>cpi!$I$2</f>
        <v>240.85300000000001</v>
      </c>
      <c r="R519" s="36">
        <f t="shared" si="65"/>
        <v>1.3054363143631438</v>
      </c>
      <c r="S519" s="28" t="str">
        <f t="shared" si="69"/>
        <v/>
      </c>
      <c r="T519" s="37">
        <f t="shared" si="70"/>
        <v>104434905.1490515</v>
      </c>
      <c r="U519" s="37">
        <f t="shared" si="71"/>
        <v>27349961.24368564</v>
      </c>
      <c r="V519" s="37">
        <f t="shared" si="72"/>
        <v>71199360.784205973</v>
      </c>
    </row>
    <row r="520" spans="1:22">
      <c r="A520" s="23">
        <v>519</v>
      </c>
      <c r="B520" s="3" t="s">
        <v>0</v>
      </c>
      <c r="C520" s="28">
        <v>18</v>
      </c>
      <c r="D520" s="29">
        <v>12</v>
      </c>
      <c r="E520" s="28">
        <v>2009</v>
      </c>
      <c r="F520" s="31">
        <f>DATE(E520,D520,C520)</f>
        <v>40165</v>
      </c>
      <c r="G520" s="24" t="s">
        <v>800</v>
      </c>
      <c r="H520" s="2">
        <v>80000000</v>
      </c>
      <c r="I520" s="2">
        <v>19676965</v>
      </c>
      <c r="J520" s="2">
        <v>53508858</v>
      </c>
      <c r="K520" s="28" t="str">
        <f t="shared" si="66"/>
        <v/>
      </c>
      <c r="L520" s="28" t="str">
        <f t="shared" si="67"/>
        <v/>
      </c>
      <c r="M520" s="28" t="s">
        <v>800</v>
      </c>
      <c r="N520" s="28" t="str">
        <f t="shared" si="68"/>
        <v/>
      </c>
      <c r="O520" s="28" t="str">
        <f>IF(N520=1,M520&amp;" ("&amp;E520&amp;")",M520)</f>
        <v>Nine</v>
      </c>
      <c r="P520" s="36">
        <f>INDEX(cpi!$A$1:$M$105,MATCH('Inflation adjust calc'!$E520,cpi!$A:$A,0),MATCH('Inflation adjust calc'!$D520,cpi!$1:$1,0))</f>
        <v>215.94900000000001</v>
      </c>
      <c r="Q520" s="36">
        <f>cpi!$I$2</f>
        <v>240.85300000000001</v>
      </c>
      <c r="R520" s="36">
        <f t="shared" si="65"/>
        <v>1.1153235254620304</v>
      </c>
      <c r="S520" s="28" t="str">
        <f t="shared" si="69"/>
        <v/>
      </c>
      <c r="T520" s="37">
        <f t="shared" si="70"/>
        <v>89225882.036962435</v>
      </c>
      <c r="U520" s="37">
        <f t="shared" si="71"/>
        <v>21946181.974192981</v>
      </c>
      <c r="V520" s="37">
        <f t="shared" si="72"/>
        <v>59679688.148007169</v>
      </c>
    </row>
    <row r="521" spans="1:22">
      <c r="A521" s="23">
        <v>520</v>
      </c>
      <c r="B521" s="3" t="s">
        <v>616</v>
      </c>
      <c r="C521" s="28">
        <v>26</v>
      </c>
      <c r="D521" s="29">
        <v>11</v>
      </c>
      <c r="E521" s="28">
        <v>2003</v>
      </c>
      <c r="F521" s="31">
        <f>DATE(E521,D521,C521)</f>
        <v>37951</v>
      </c>
      <c r="G521" s="24" t="s">
        <v>801</v>
      </c>
      <c r="H521" s="2">
        <v>80000000</v>
      </c>
      <c r="I521" s="2">
        <v>19480739</v>
      </c>
      <c r="J521" s="2">
        <v>26703184</v>
      </c>
      <c r="K521" s="28" t="str">
        <f t="shared" si="66"/>
        <v/>
      </c>
      <c r="L521" s="28" t="str">
        <f t="shared" si="67"/>
        <v/>
      </c>
      <c r="M521" s="28" t="s">
        <v>801</v>
      </c>
      <c r="N521" s="28" t="str">
        <f t="shared" si="68"/>
        <v/>
      </c>
      <c r="O521" s="28" t="str">
        <f>IF(N521=1,M521&amp;" ("&amp;E521&amp;")",M521)</f>
        <v>Timeline</v>
      </c>
      <c r="P521" s="36">
        <f>INDEX(cpi!$A$1:$M$105,MATCH('Inflation adjust calc'!$E521,cpi!$A:$A,0),MATCH('Inflation adjust calc'!$D521,cpi!$1:$1,0))</f>
        <v>184.5</v>
      </c>
      <c r="Q521" s="36">
        <f>cpi!$I$2</f>
        <v>240.85300000000001</v>
      </c>
      <c r="R521" s="36">
        <f t="shared" si="65"/>
        <v>1.3054363143631438</v>
      </c>
      <c r="S521" s="28" t="str">
        <f t="shared" si="69"/>
        <v/>
      </c>
      <c r="T521" s="37">
        <f t="shared" si="70"/>
        <v>104434905.1490515</v>
      </c>
      <c r="U521" s="37">
        <f t="shared" si="71"/>
        <v>25430864.121230356</v>
      </c>
      <c r="V521" s="37">
        <f t="shared" si="72"/>
        <v>34859306.102720872</v>
      </c>
    </row>
    <row r="522" spans="1:22">
      <c r="A522" s="23">
        <v>521</v>
      </c>
      <c r="B522" s="3" t="s">
        <v>802</v>
      </c>
      <c r="C522" s="28">
        <v>22</v>
      </c>
      <c r="D522" s="29">
        <v>4</v>
      </c>
      <c r="E522" s="28">
        <v>2010</v>
      </c>
      <c r="F522" s="31">
        <f>DATE(E522,D522,C522)</f>
        <v>40290</v>
      </c>
      <c r="G522" s="24" t="s">
        <v>803</v>
      </c>
      <c r="H522" s="2">
        <v>80000000</v>
      </c>
      <c r="I522" s="2">
        <v>19422319</v>
      </c>
      <c r="J522" s="2">
        <v>86787530</v>
      </c>
      <c r="K522" s="28" t="str">
        <f t="shared" si="66"/>
        <v/>
      </c>
      <c r="L522" s="28" t="str">
        <f t="shared" si="67"/>
        <v/>
      </c>
      <c r="M522" s="28" t="s">
        <v>803</v>
      </c>
      <c r="N522" s="28" t="str">
        <f t="shared" si="68"/>
        <v/>
      </c>
      <c r="O522" s="28" t="str">
        <f>IF(N522=1,M522&amp;" ("&amp;E522&amp;")",M522)</f>
        <v>Oceans</v>
      </c>
      <c r="P522" s="36">
        <f>INDEX(cpi!$A$1:$M$105,MATCH('Inflation adjust calc'!$E522,cpi!$A:$A,0),MATCH('Inflation adjust calc'!$D522,cpi!$1:$1,0))</f>
        <v>218.00899999999999</v>
      </c>
      <c r="Q522" s="36">
        <f>cpi!$I$2</f>
        <v>240.85300000000001</v>
      </c>
      <c r="R522" s="36">
        <f t="shared" si="65"/>
        <v>1.104784664853286</v>
      </c>
      <c r="S522" s="28" t="str">
        <f t="shared" si="69"/>
        <v/>
      </c>
      <c r="T522" s="37">
        <f t="shared" si="70"/>
        <v>88382773.18826288</v>
      </c>
      <c r="U522" s="37">
        <f t="shared" si="71"/>
        <v>21457480.187088609</v>
      </c>
      <c r="V522" s="37">
        <f t="shared" si="72"/>
        <v>95881532.244494498</v>
      </c>
    </row>
    <row r="523" spans="1:22">
      <c r="A523" s="23">
        <v>522</v>
      </c>
      <c r="B523" s="3" t="s">
        <v>804</v>
      </c>
      <c r="C523" s="28">
        <v>25</v>
      </c>
      <c r="D523" s="29">
        <v>11</v>
      </c>
      <c r="E523" s="28">
        <v>1998</v>
      </c>
      <c r="F523" s="31">
        <f>DATE(E523,D523,C523)</f>
        <v>36124</v>
      </c>
      <c r="G523" s="24" t="s">
        <v>805</v>
      </c>
      <c r="H523" s="2">
        <v>80000000</v>
      </c>
      <c r="I523" s="2">
        <v>18319860</v>
      </c>
      <c r="J523" s="2">
        <v>69131860</v>
      </c>
      <c r="K523" s="28" t="str">
        <f t="shared" si="66"/>
        <v/>
      </c>
      <c r="L523" s="28" t="str">
        <f t="shared" si="67"/>
        <v/>
      </c>
      <c r="M523" s="28" t="s">
        <v>805</v>
      </c>
      <c r="N523" s="28" t="str">
        <f t="shared" si="68"/>
        <v/>
      </c>
      <c r="O523" s="28" t="str">
        <f>IF(N523=1,M523&amp;" ("&amp;E523&amp;")",M523)</f>
        <v>Babe: Pig in the City</v>
      </c>
      <c r="P523" s="36">
        <f>INDEX(cpi!$A$1:$M$105,MATCH('Inflation adjust calc'!$E523,cpi!$A:$A,0),MATCH('Inflation adjust calc'!$D523,cpi!$1:$1,0))</f>
        <v>164</v>
      </c>
      <c r="Q523" s="36">
        <f>cpi!$I$2</f>
        <v>240.85300000000001</v>
      </c>
      <c r="R523" s="36">
        <f t="shared" si="65"/>
        <v>1.4686158536585365</v>
      </c>
      <c r="S523" s="28" t="str">
        <f t="shared" si="69"/>
        <v/>
      </c>
      <c r="T523" s="37">
        <f t="shared" si="70"/>
        <v>117489268.29268292</v>
      </c>
      <c r="U523" s="37">
        <f t="shared" si="71"/>
        <v>26904836.832804877</v>
      </c>
      <c r="V523" s="37">
        <f t="shared" si="72"/>
        <v>101528145.58890243</v>
      </c>
    </row>
    <row r="524" spans="1:22">
      <c r="A524" s="23">
        <v>523</v>
      </c>
      <c r="B524" s="3" t="s">
        <v>806</v>
      </c>
      <c r="C524" s="28">
        <v>25</v>
      </c>
      <c r="D524" s="29">
        <v>12</v>
      </c>
      <c r="E524" s="28">
        <v>1997</v>
      </c>
      <c r="F524" s="31">
        <f>DATE(E524,D524,C524)</f>
        <v>35789</v>
      </c>
      <c r="G524" s="24" t="s">
        <v>807</v>
      </c>
      <c r="H524" s="2">
        <v>80000000</v>
      </c>
      <c r="I524" s="2">
        <v>17650704</v>
      </c>
      <c r="J524" s="2">
        <v>20841123</v>
      </c>
      <c r="K524" s="28" t="str">
        <f t="shared" si="66"/>
        <v/>
      </c>
      <c r="L524" s="28" t="str">
        <f t="shared" si="67"/>
        <v/>
      </c>
      <c r="M524" s="28" t="s">
        <v>807</v>
      </c>
      <c r="N524" s="28" t="str">
        <f t="shared" si="68"/>
        <v/>
      </c>
      <c r="O524" s="28" t="str">
        <f>IF(N524=1,M524&amp;" ("&amp;E524&amp;")",M524)</f>
        <v>The Postman</v>
      </c>
      <c r="P524" s="36">
        <f>INDEX(cpi!$A$1:$M$105,MATCH('Inflation adjust calc'!$E524,cpi!$A:$A,0),MATCH('Inflation adjust calc'!$D524,cpi!$1:$1,0))</f>
        <v>161.30000000000001</v>
      </c>
      <c r="Q524" s="36">
        <f>cpi!$I$2</f>
        <v>240.85300000000001</v>
      </c>
      <c r="R524" s="36">
        <f t="shared" si="65"/>
        <v>1.4931990080595163</v>
      </c>
      <c r="S524" s="28" t="str">
        <f t="shared" si="69"/>
        <v/>
      </c>
      <c r="T524" s="37">
        <f t="shared" si="70"/>
        <v>119455920.64476131</v>
      </c>
      <c r="U524" s="37">
        <f t="shared" si="71"/>
        <v>26356013.704352137</v>
      </c>
      <c r="V524" s="37">
        <f t="shared" si="72"/>
        <v>31119944.190446369</v>
      </c>
    </row>
    <row r="525" spans="1:22">
      <c r="A525" s="23">
        <v>524</v>
      </c>
      <c r="B525" s="3">
        <v>36810</v>
      </c>
      <c r="C525" s="28">
        <v>10</v>
      </c>
      <c r="D525" s="29">
        <v>11</v>
      </c>
      <c r="E525" s="28">
        <v>2000</v>
      </c>
      <c r="F525" s="31">
        <f>DATE(E525,D525,C525)</f>
        <v>36840</v>
      </c>
      <c r="G525" s="24" t="s">
        <v>808</v>
      </c>
      <c r="H525" s="2">
        <v>80000000</v>
      </c>
      <c r="I525" s="2">
        <v>17480890</v>
      </c>
      <c r="J525" s="2">
        <v>33463969</v>
      </c>
      <c r="K525" s="28" t="str">
        <f t="shared" si="66"/>
        <v/>
      </c>
      <c r="L525" s="28" t="str">
        <f t="shared" si="67"/>
        <v/>
      </c>
      <c r="M525" s="28" t="s">
        <v>808</v>
      </c>
      <c r="N525" s="28" t="str">
        <f t="shared" si="68"/>
        <v/>
      </c>
      <c r="O525" s="28" t="str">
        <f>IF(N525=1,M525&amp;" ("&amp;E525&amp;")",M525)</f>
        <v>Red Planet</v>
      </c>
      <c r="P525" s="36">
        <f>INDEX(cpi!$A$1:$M$105,MATCH('Inflation adjust calc'!$E525,cpi!$A:$A,0),MATCH('Inflation adjust calc'!$D525,cpi!$1:$1,0))</f>
        <v>174.1</v>
      </c>
      <c r="Q525" s="36">
        <f>cpi!$I$2</f>
        <v>240.85300000000001</v>
      </c>
      <c r="R525" s="36">
        <f t="shared" si="65"/>
        <v>1.3834175761056864</v>
      </c>
      <c r="S525" s="28" t="str">
        <f t="shared" si="69"/>
        <v/>
      </c>
      <c r="T525" s="37">
        <f t="shared" si="70"/>
        <v>110673406.08845492</v>
      </c>
      <c r="U525" s="37">
        <f t="shared" si="71"/>
        <v>24183370.471970133</v>
      </c>
      <c r="V525" s="37">
        <f t="shared" si="72"/>
        <v>46294642.880855829</v>
      </c>
    </row>
    <row r="526" spans="1:22">
      <c r="A526" s="23">
        <v>525</v>
      </c>
      <c r="B526" s="3" t="s">
        <v>510</v>
      </c>
      <c r="C526" s="28">
        <v>15</v>
      </c>
      <c r="D526" s="29">
        <v>12</v>
      </c>
      <c r="E526" s="28">
        <v>2006</v>
      </c>
      <c r="F526" s="31">
        <f>DATE(E526,D526,C526)</f>
        <v>39066</v>
      </c>
      <c r="G526" s="24" t="s">
        <v>809</v>
      </c>
      <c r="H526" s="2">
        <v>80000000</v>
      </c>
      <c r="I526" s="2">
        <v>15132763</v>
      </c>
      <c r="J526" s="2">
        <v>113325743</v>
      </c>
      <c r="K526" s="28" t="str">
        <f t="shared" si="66"/>
        <v/>
      </c>
      <c r="L526" s="28" t="str">
        <f t="shared" si="67"/>
        <v/>
      </c>
      <c r="M526" s="28" t="s">
        <v>809</v>
      </c>
      <c r="N526" s="28" t="str">
        <f t="shared" si="68"/>
        <v/>
      </c>
      <c r="O526" s="28" t="str">
        <f>IF(N526=1,M526&amp;" ("&amp;E526&amp;")",M526)</f>
        <v>Arthur et les Minimoys</v>
      </c>
      <c r="P526" s="36">
        <f>INDEX(cpi!$A$1:$M$105,MATCH('Inflation adjust calc'!$E526,cpi!$A:$A,0),MATCH('Inflation adjust calc'!$D526,cpi!$1:$1,0))</f>
        <v>201.8</v>
      </c>
      <c r="Q526" s="36">
        <f>cpi!$I$2</f>
        <v>240.85300000000001</v>
      </c>
      <c r="R526" s="36">
        <f t="shared" si="65"/>
        <v>1.1935232903865214</v>
      </c>
      <c r="S526" s="28" t="str">
        <f t="shared" si="69"/>
        <v/>
      </c>
      <c r="T526" s="37">
        <f t="shared" si="70"/>
        <v>95481863.230921715</v>
      </c>
      <c r="U526" s="37">
        <f t="shared" si="71"/>
        <v>18061305.088399407</v>
      </c>
      <c r="V526" s="37">
        <f t="shared" si="72"/>
        <v>135256913.67085728</v>
      </c>
    </row>
    <row r="527" spans="1:22">
      <c r="A527" s="23">
        <v>526</v>
      </c>
      <c r="B527" s="3" t="s">
        <v>810</v>
      </c>
      <c r="C527" s="28">
        <v>17</v>
      </c>
      <c r="D527" s="29">
        <v>8</v>
      </c>
      <c r="E527" s="28">
        <v>2007</v>
      </c>
      <c r="F527" s="31">
        <f>DATE(E527,D527,C527)</f>
        <v>39311</v>
      </c>
      <c r="G527" s="24" t="s">
        <v>811</v>
      </c>
      <c r="H527" s="2">
        <v>80000000</v>
      </c>
      <c r="I527" s="2">
        <v>15074191</v>
      </c>
      <c r="J527" s="2">
        <v>40147042</v>
      </c>
      <c r="K527" s="28" t="str">
        <f t="shared" si="66"/>
        <v/>
      </c>
      <c r="L527" s="28" t="str">
        <f t="shared" si="67"/>
        <v/>
      </c>
      <c r="M527" s="28" t="s">
        <v>811</v>
      </c>
      <c r="N527" s="28" t="str">
        <f t="shared" si="68"/>
        <v/>
      </c>
      <c r="O527" s="28" t="str">
        <f>IF(N527=1,M527&amp;" ("&amp;E527&amp;")",M527)</f>
        <v>The Invasion</v>
      </c>
      <c r="P527" s="36">
        <f>INDEX(cpi!$A$1:$M$105,MATCH('Inflation adjust calc'!$E527,cpi!$A:$A,0),MATCH('Inflation adjust calc'!$D527,cpi!$1:$1,0))</f>
        <v>207.917</v>
      </c>
      <c r="Q527" s="36">
        <f>cpi!$I$2</f>
        <v>240.85300000000001</v>
      </c>
      <c r="R527" s="36">
        <f t="shared" si="65"/>
        <v>1.1584093652755667</v>
      </c>
      <c r="S527" s="28" t="str">
        <f t="shared" si="69"/>
        <v/>
      </c>
      <c r="T527" s="37">
        <f t="shared" si="70"/>
        <v>92672749.222045332</v>
      </c>
      <c r="U527" s="37">
        <f t="shared" si="71"/>
        <v>17462084.028352659</v>
      </c>
      <c r="V527" s="37">
        <f t="shared" si="72"/>
        <v>46506709.440911517</v>
      </c>
    </row>
    <row r="528" spans="1:22">
      <c r="A528" s="23">
        <v>527</v>
      </c>
      <c r="B528" s="3" t="s">
        <v>812</v>
      </c>
      <c r="C528" s="28">
        <v>16</v>
      </c>
      <c r="D528" s="29">
        <v>6</v>
      </c>
      <c r="E528" s="28">
        <v>2000</v>
      </c>
      <c r="F528" s="31">
        <f>DATE(E528,D528,C528)</f>
        <v>36693</v>
      </c>
      <c r="G528" s="24" t="s">
        <v>813</v>
      </c>
      <c r="H528" s="2">
        <v>80000000</v>
      </c>
      <c r="I528" s="2">
        <v>9103630</v>
      </c>
      <c r="J528" s="2">
        <v>9103630</v>
      </c>
      <c r="K528" s="28" t="str">
        <f t="shared" si="66"/>
        <v/>
      </c>
      <c r="L528" s="28" t="str">
        <f t="shared" si="67"/>
        <v/>
      </c>
      <c r="M528" s="28" t="s">
        <v>813</v>
      </c>
      <c r="N528" s="28" t="str">
        <f t="shared" si="68"/>
        <v/>
      </c>
      <c r="O528" s="28" t="str">
        <f>IF(N528=1,M528&amp;" ("&amp;E528&amp;")",M528)</f>
        <v>Fantasia 2000 (Theatrical Release)</v>
      </c>
      <c r="P528" s="36">
        <f>INDEX(cpi!$A$1:$M$105,MATCH('Inflation adjust calc'!$E528,cpi!$A:$A,0),MATCH('Inflation adjust calc'!$D528,cpi!$1:$1,0))</f>
        <v>172.4</v>
      </c>
      <c r="Q528" s="36">
        <f>cpi!$I$2</f>
        <v>240.85300000000001</v>
      </c>
      <c r="R528" s="36">
        <f t="shared" si="65"/>
        <v>1.3970591647331787</v>
      </c>
      <c r="S528" s="28" t="str">
        <f t="shared" si="69"/>
        <v/>
      </c>
      <c r="T528" s="37">
        <f t="shared" si="70"/>
        <v>111764733.1786543</v>
      </c>
      <c r="U528" s="37">
        <f t="shared" si="71"/>
        <v>12718309.723839907</v>
      </c>
      <c r="V528" s="37">
        <f t="shared" si="72"/>
        <v>12718309.723839907</v>
      </c>
    </row>
    <row r="529" spans="1:22">
      <c r="A529" s="23">
        <v>528</v>
      </c>
      <c r="B529" s="3">
        <v>38392</v>
      </c>
      <c r="C529" s="28">
        <v>2</v>
      </c>
      <c r="D529" s="29">
        <v>9</v>
      </c>
      <c r="E529" s="28">
        <v>2005</v>
      </c>
      <c r="F529" s="31">
        <f>DATE(E529,D529,C529)</f>
        <v>38597</v>
      </c>
      <c r="G529" s="24" t="s">
        <v>814</v>
      </c>
      <c r="H529" s="2">
        <v>80000000</v>
      </c>
      <c r="I529" s="2">
        <v>1900451</v>
      </c>
      <c r="J529" s="2">
        <v>6300451</v>
      </c>
      <c r="K529" s="28" t="str">
        <f t="shared" si="66"/>
        <v/>
      </c>
      <c r="L529" s="28" t="str">
        <f t="shared" si="67"/>
        <v/>
      </c>
      <c r="M529" s="28" t="s">
        <v>814</v>
      </c>
      <c r="N529" s="28" t="str">
        <f t="shared" si="68"/>
        <v/>
      </c>
      <c r="O529" s="28" t="str">
        <f>IF(N529=1,M529&amp;" ("&amp;E529&amp;")",M529)</f>
        <v>A Sound of Thunder</v>
      </c>
      <c r="P529" s="36">
        <f>INDEX(cpi!$A$1:$M$105,MATCH('Inflation adjust calc'!$E529,cpi!$A:$A,0),MATCH('Inflation adjust calc'!$D529,cpi!$1:$1,0))</f>
        <v>198.8</v>
      </c>
      <c r="Q529" s="36">
        <f>cpi!$I$2</f>
        <v>240.85300000000001</v>
      </c>
      <c r="R529" s="36">
        <f t="shared" si="65"/>
        <v>1.2115342052313882</v>
      </c>
      <c r="S529" s="28" t="str">
        <f t="shared" si="69"/>
        <v/>
      </c>
      <c r="T529" s="37">
        <f t="shared" si="70"/>
        <v>96922736.418511063</v>
      </c>
      <c r="U529" s="37">
        <f t="shared" si="71"/>
        <v>2302461.3918661969</v>
      </c>
      <c r="V529" s="37">
        <f t="shared" si="72"/>
        <v>7633211.8948843051</v>
      </c>
    </row>
    <row r="530" spans="1:22">
      <c r="A530" s="23">
        <v>529</v>
      </c>
      <c r="B530" s="3" t="s">
        <v>815</v>
      </c>
      <c r="C530" s="28">
        <v>31</v>
      </c>
      <c r="D530" s="29">
        <v>12</v>
      </c>
      <c r="E530" s="28">
        <v>2015</v>
      </c>
      <c r="F530" s="31">
        <f>DATE(E530,D530,C530)</f>
        <v>42369</v>
      </c>
      <c r="G530" s="24" t="s">
        <v>816</v>
      </c>
      <c r="H530" s="2">
        <v>80000000</v>
      </c>
      <c r="I530">
        <v>0</v>
      </c>
      <c r="J530" s="2">
        <v>4534791</v>
      </c>
      <c r="K530" s="28" t="str">
        <f t="shared" si="66"/>
        <v/>
      </c>
      <c r="L530" s="28" t="str">
        <f t="shared" si="67"/>
        <v/>
      </c>
      <c r="M530" s="28" t="s">
        <v>816</v>
      </c>
      <c r="N530" s="28" t="str">
        <f t="shared" si="68"/>
        <v/>
      </c>
      <c r="O530" s="28" t="str">
        <f>IF(N530=1,M530&amp;" ("&amp;E530&amp;")",M530)</f>
        <v>Don Gato, el inicio de la pandilla</v>
      </c>
      <c r="P530" s="36">
        <f>INDEX(cpi!$A$1:$M$105,MATCH('Inflation adjust calc'!$E530,cpi!$A:$A,0),MATCH('Inflation adjust calc'!$D530,cpi!$1:$1,0))</f>
        <v>236.52500000000001</v>
      </c>
      <c r="Q530" s="36">
        <f>cpi!$I$2</f>
        <v>240.85300000000001</v>
      </c>
      <c r="R530" s="36">
        <f t="shared" ref="R530:R593" si="73">Q530/P530</f>
        <v>1.0182982771377234</v>
      </c>
      <c r="S530" s="28" t="str">
        <f t="shared" si="69"/>
        <v/>
      </c>
      <c r="T530" s="37">
        <f t="shared" si="70"/>
        <v>81463862.17101787</v>
      </c>
      <c r="U530" s="37">
        <f t="shared" si="71"/>
        <v>0</v>
      </c>
      <c r="V530" s="37">
        <f t="shared" si="72"/>
        <v>4617769.8624796532</v>
      </c>
    </row>
    <row r="531" spans="1:22">
      <c r="A531" s="23">
        <v>530</v>
      </c>
      <c r="B531" s="3" t="s">
        <v>51</v>
      </c>
      <c r="C531" s="28">
        <v>15</v>
      </c>
      <c r="D531" s="29">
        <v>6</v>
      </c>
      <c r="E531" s="28">
        <v>1994</v>
      </c>
      <c r="F531" s="31">
        <f>DATE(E531,D531,C531)</f>
        <v>34500</v>
      </c>
      <c r="G531" s="24" t="s">
        <v>52</v>
      </c>
      <c r="H531" s="2">
        <v>79300000</v>
      </c>
      <c r="I531" s="2">
        <v>422780140</v>
      </c>
      <c r="J531" s="2">
        <v>987480140</v>
      </c>
      <c r="K531" s="28" t="str">
        <f t="shared" si="66"/>
        <v/>
      </c>
      <c r="L531" s="28" t="str">
        <f t="shared" si="67"/>
        <v/>
      </c>
      <c r="M531" s="28" t="s">
        <v>52</v>
      </c>
      <c r="N531" s="28" t="str">
        <f t="shared" si="68"/>
        <v/>
      </c>
      <c r="O531" s="28" t="str">
        <f>IF(N531=1,M531&amp;" ("&amp;E531&amp;")",M531)</f>
        <v>The Lion King</v>
      </c>
      <c r="P531" s="36">
        <f>INDEX(cpi!$A$1:$M$105,MATCH('Inflation adjust calc'!$E531,cpi!$A:$A,0),MATCH('Inflation adjust calc'!$D531,cpi!$1:$1,0))</f>
        <v>148</v>
      </c>
      <c r="Q531" s="36">
        <f>cpi!$I$2</f>
        <v>240.85300000000001</v>
      </c>
      <c r="R531" s="36">
        <f t="shared" si="73"/>
        <v>1.6273851351351352</v>
      </c>
      <c r="S531" s="28" t="str">
        <f t="shared" si="69"/>
        <v/>
      </c>
      <c r="T531" s="37">
        <f t="shared" si="70"/>
        <v>129051641.21621622</v>
      </c>
      <c r="U531" s="37">
        <f t="shared" si="71"/>
        <v>688026115.26635134</v>
      </c>
      <c r="V531" s="37">
        <f t="shared" si="72"/>
        <v>1607010501.0771623</v>
      </c>
    </row>
    <row r="532" spans="1:22">
      <c r="A532" s="23">
        <v>531</v>
      </c>
      <c r="B532" s="3">
        <v>41184</v>
      </c>
      <c r="C532" s="28">
        <v>10</v>
      </c>
      <c r="D532" s="29">
        <v>2</v>
      </c>
      <c r="E532" s="28">
        <v>2012</v>
      </c>
      <c r="F532" s="31">
        <f>DATE(E532,D532,C532)</f>
        <v>40949</v>
      </c>
      <c r="G532" s="24" t="s">
        <v>817</v>
      </c>
      <c r="H532" s="2">
        <v>79000000</v>
      </c>
      <c r="I532" s="2">
        <v>103860290</v>
      </c>
      <c r="J532" s="2">
        <v>318146162</v>
      </c>
      <c r="K532" s="28" t="str">
        <f t="shared" si="66"/>
        <v/>
      </c>
      <c r="L532" s="28" t="str">
        <f t="shared" si="67"/>
        <v/>
      </c>
      <c r="M532" s="28" t="s">
        <v>817</v>
      </c>
      <c r="N532" s="28" t="str">
        <f t="shared" si="68"/>
        <v/>
      </c>
      <c r="O532" s="28" t="str">
        <f>IF(N532=1,M532&amp;" ("&amp;E532&amp;")",M532)</f>
        <v>Journey 2: The Mysterious Island</v>
      </c>
      <c r="P532" s="36">
        <f>INDEX(cpi!$A$1:$M$105,MATCH('Inflation adjust calc'!$E532,cpi!$A:$A,0),MATCH('Inflation adjust calc'!$D532,cpi!$1:$1,0))</f>
        <v>227.66300000000001</v>
      </c>
      <c r="Q532" s="36">
        <f>cpi!$I$2</f>
        <v>240.85300000000001</v>
      </c>
      <c r="R532" s="36">
        <f t="shared" si="73"/>
        <v>1.0579365114225852</v>
      </c>
      <c r="S532" s="28" t="str">
        <f t="shared" si="69"/>
        <v/>
      </c>
      <c r="T532" s="37">
        <f t="shared" si="70"/>
        <v>83576984.402384222</v>
      </c>
      <c r="U532" s="37">
        <f t="shared" si="71"/>
        <v>109877592.877938</v>
      </c>
      <c r="V532" s="37">
        <f t="shared" si="72"/>
        <v>336578440.74876463</v>
      </c>
    </row>
    <row r="533" spans="1:22">
      <c r="A533" s="23">
        <v>532</v>
      </c>
      <c r="B533" s="3">
        <v>40858</v>
      </c>
      <c r="C533" s="28">
        <v>11</v>
      </c>
      <c r="D533" s="29">
        <v>11</v>
      </c>
      <c r="E533" s="28">
        <v>2011</v>
      </c>
      <c r="F533" s="31">
        <f>DATE(E533,D533,C533)</f>
        <v>40858</v>
      </c>
      <c r="G533" s="24" t="s">
        <v>818</v>
      </c>
      <c r="H533" s="2">
        <v>79000000</v>
      </c>
      <c r="I533" s="2">
        <v>74158157</v>
      </c>
      <c r="J533" s="2">
        <v>150519217</v>
      </c>
      <c r="K533" s="28" t="str">
        <f t="shared" si="66"/>
        <v/>
      </c>
      <c r="L533" s="28" t="str">
        <f t="shared" si="67"/>
        <v/>
      </c>
      <c r="M533" s="28" t="s">
        <v>818</v>
      </c>
      <c r="N533" s="28" t="str">
        <f t="shared" si="68"/>
        <v/>
      </c>
      <c r="O533" s="28" t="str">
        <f>IF(N533=1,M533&amp;" ("&amp;E533&amp;")",M533)</f>
        <v>Jack and Jill</v>
      </c>
      <c r="P533" s="36">
        <f>INDEX(cpi!$A$1:$M$105,MATCH('Inflation adjust calc'!$E533,cpi!$A:$A,0),MATCH('Inflation adjust calc'!$D533,cpi!$1:$1,0))</f>
        <v>226.23</v>
      </c>
      <c r="Q533" s="36">
        <f>cpi!$I$2</f>
        <v>240.85300000000001</v>
      </c>
      <c r="R533" s="36">
        <f t="shared" si="73"/>
        <v>1.0646377580338595</v>
      </c>
      <c r="S533" s="28" t="str">
        <f t="shared" si="69"/>
        <v/>
      </c>
      <c r="T533" s="37">
        <f t="shared" si="70"/>
        <v>84106382.884674907</v>
      </c>
      <c r="U533" s="37">
        <f t="shared" si="71"/>
        <v>78951574.008402959</v>
      </c>
      <c r="V533" s="37">
        <f t="shared" si="72"/>
        <v>160248441.72789198</v>
      </c>
    </row>
    <row r="534" spans="1:22">
      <c r="A534" s="23">
        <v>533</v>
      </c>
      <c r="B534" s="3" t="s">
        <v>819</v>
      </c>
      <c r="C534" s="28">
        <v>21</v>
      </c>
      <c r="D534" s="29">
        <v>12</v>
      </c>
      <c r="E534" s="28">
        <v>2001</v>
      </c>
      <c r="F534" s="31">
        <f>DATE(E534,D534,C534)</f>
        <v>37246</v>
      </c>
      <c r="G534" s="24" t="s">
        <v>820</v>
      </c>
      <c r="H534" s="2">
        <v>78000000</v>
      </c>
      <c r="I534" s="2">
        <v>170708996</v>
      </c>
      <c r="J534" s="2">
        <v>317668058</v>
      </c>
      <c r="K534" s="28" t="str">
        <f t="shared" si="66"/>
        <v/>
      </c>
      <c r="L534" s="28" t="str">
        <f t="shared" si="67"/>
        <v/>
      </c>
      <c r="M534" s="28" t="s">
        <v>820</v>
      </c>
      <c r="N534" s="28" t="str">
        <f t="shared" si="68"/>
        <v/>
      </c>
      <c r="O534" s="28" t="str">
        <f>IF(N534=1,M534&amp;" ("&amp;E534&amp;")",M534)</f>
        <v>A Beautiful Mind</v>
      </c>
      <c r="P534" s="36">
        <f>INDEX(cpi!$A$1:$M$105,MATCH('Inflation adjust calc'!$E534,cpi!$A:$A,0),MATCH('Inflation adjust calc'!$D534,cpi!$1:$1,0))</f>
        <v>176.7</v>
      </c>
      <c r="Q534" s="36">
        <f>cpi!$I$2</f>
        <v>240.85300000000001</v>
      </c>
      <c r="R534" s="36">
        <f t="shared" si="73"/>
        <v>1.3630616864742502</v>
      </c>
      <c r="S534" s="28" t="str">
        <f t="shared" si="69"/>
        <v/>
      </c>
      <c r="T534" s="37">
        <f t="shared" si="70"/>
        <v>106318811.54499151</v>
      </c>
      <c r="U534" s="37">
        <f t="shared" si="71"/>
        <v>232686891.98408604</v>
      </c>
      <c r="V534" s="37">
        <f t="shared" si="72"/>
        <v>433001158.87647992</v>
      </c>
    </row>
    <row r="535" spans="1:22">
      <c r="A535" s="23">
        <v>534</v>
      </c>
      <c r="B535" s="3" t="s">
        <v>821</v>
      </c>
      <c r="C535" s="28">
        <v>27</v>
      </c>
      <c r="D535" s="29">
        <v>9</v>
      </c>
      <c r="E535" s="28">
        <v>2013</v>
      </c>
      <c r="F535" s="31">
        <f>DATE(E535,D535,C535)</f>
        <v>41544</v>
      </c>
      <c r="G535" s="24" t="s">
        <v>822</v>
      </c>
      <c r="H535" s="2">
        <v>78000000</v>
      </c>
      <c r="I535" s="2">
        <v>119793567</v>
      </c>
      <c r="J535" s="2">
        <v>274392649</v>
      </c>
      <c r="K535" s="28" t="str">
        <f t="shared" si="66"/>
        <v/>
      </c>
      <c r="L535" s="28" t="str">
        <f t="shared" si="67"/>
        <v/>
      </c>
      <c r="M535" s="28" t="s">
        <v>822</v>
      </c>
      <c r="N535" s="28" t="str">
        <f t="shared" si="68"/>
        <v/>
      </c>
      <c r="O535" s="28" t="str">
        <f>IF(N535=1,M535&amp;" ("&amp;E535&amp;")",M535)</f>
        <v>Cloudy with a Chance of Meatballs 2</v>
      </c>
      <c r="P535" s="36">
        <f>INDEX(cpi!$A$1:$M$105,MATCH('Inflation adjust calc'!$E535,cpi!$A:$A,0),MATCH('Inflation adjust calc'!$D535,cpi!$1:$1,0))</f>
        <v>234.149</v>
      </c>
      <c r="Q535" s="36">
        <f>cpi!$I$2</f>
        <v>240.85300000000001</v>
      </c>
      <c r="R535" s="36">
        <f t="shared" si="73"/>
        <v>1.0286313415816426</v>
      </c>
      <c r="S535" s="28" t="str">
        <f t="shared" si="69"/>
        <v/>
      </c>
      <c r="T535" s="37">
        <f t="shared" si="70"/>
        <v>80233244.643368125</v>
      </c>
      <c r="U535" s="37">
        <f t="shared" si="71"/>
        <v>123223417.53606039</v>
      </c>
      <c r="V535" s="37">
        <f t="shared" si="72"/>
        <v>282248878.66101074</v>
      </c>
    </row>
    <row r="536" spans="1:22">
      <c r="A536" s="23">
        <v>535</v>
      </c>
      <c r="B536" s="3">
        <v>37356</v>
      </c>
      <c r="C536" s="28">
        <v>4</v>
      </c>
      <c r="D536" s="29">
        <v>10</v>
      </c>
      <c r="E536" s="28">
        <v>2002</v>
      </c>
      <c r="F536" s="31">
        <f>DATE(E536,D536,C536)</f>
        <v>37533</v>
      </c>
      <c r="G536" s="24" t="s">
        <v>823</v>
      </c>
      <c r="H536" s="2">
        <v>78000000</v>
      </c>
      <c r="I536" s="2">
        <v>92955420</v>
      </c>
      <c r="J536" s="2">
        <v>206455420</v>
      </c>
      <c r="K536" s="28" t="str">
        <f t="shared" si="66"/>
        <v/>
      </c>
      <c r="L536" s="28" t="str">
        <f t="shared" si="67"/>
        <v/>
      </c>
      <c r="M536" s="28" t="s">
        <v>823</v>
      </c>
      <c r="N536" s="28" t="str">
        <f t="shared" si="68"/>
        <v/>
      </c>
      <c r="O536" s="28" t="str">
        <f>IF(N536=1,M536&amp;" ("&amp;E536&amp;")",M536)</f>
        <v>Red Dragon</v>
      </c>
      <c r="P536" s="36">
        <f>INDEX(cpi!$A$1:$M$105,MATCH('Inflation adjust calc'!$E536,cpi!$A:$A,0),MATCH('Inflation adjust calc'!$D536,cpi!$1:$1,0))</f>
        <v>181.3</v>
      </c>
      <c r="Q536" s="36">
        <f>cpi!$I$2</f>
        <v>240.85300000000001</v>
      </c>
      <c r="R536" s="36">
        <f t="shared" si="73"/>
        <v>1.3284776613348042</v>
      </c>
      <c r="S536" s="28" t="str">
        <f t="shared" si="69"/>
        <v/>
      </c>
      <c r="T536" s="37">
        <f t="shared" si="70"/>
        <v>103621257.58411473</v>
      </c>
      <c r="U536" s="37">
        <f t="shared" si="71"/>
        <v>123489198.96999449</v>
      </c>
      <c r="V536" s="37">
        <f t="shared" si="72"/>
        <v>274271413.53149474</v>
      </c>
    </row>
    <row r="537" spans="1:22">
      <c r="A537" s="23">
        <v>536</v>
      </c>
      <c r="B537" s="3">
        <v>38110</v>
      </c>
      <c r="C537" s="28">
        <v>5</v>
      </c>
      <c r="D537" s="29">
        <v>3</v>
      </c>
      <c r="E537" s="28">
        <v>2004</v>
      </c>
      <c r="F537" s="31">
        <f>DATE(E537,D537,C537)</f>
        <v>38051</v>
      </c>
      <c r="G537" s="24" t="s">
        <v>824</v>
      </c>
      <c r="H537" s="2">
        <v>78000000</v>
      </c>
      <c r="I537" s="2">
        <v>67286731</v>
      </c>
      <c r="J537" s="2">
        <v>108086731</v>
      </c>
      <c r="K537" s="28" t="str">
        <f t="shared" si="66"/>
        <v/>
      </c>
      <c r="L537" s="28" t="str">
        <f t="shared" si="67"/>
        <v/>
      </c>
      <c r="M537" s="28" t="s">
        <v>824</v>
      </c>
      <c r="N537" s="28" t="str">
        <f t="shared" si="68"/>
        <v/>
      </c>
      <c r="O537" s="28" t="str">
        <f>IF(N537=1,M537&amp;" ("&amp;E537&amp;")",M537)</f>
        <v>Hidalgo</v>
      </c>
      <c r="P537" s="36">
        <f>INDEX(cpi!$A$1:$M$105,MATCH('Inflation adjust calc'!$E537,cpi!$A:$A,0),MATCH('Inflation adjust calc'!$D537,cpi!$1:$1,0))</f>
        <v>187.4</v>
      </c>
      <c r="Q537" s="36">
        <f>cpi!$I$2</f>
        <v>240.85300000000001</v>
      </c>
      <c r="R537" s="36">
        <f t="shared" si="73"/>
        <v>1.2852347918890075</v>
      </c>
      <c r="S537" s="28" t="str">
        <f t="shared" si="69"/>
        <v/>
      </c>
      <c r="T537" s="37">
        <f t="shared" si="70"/>
        <v>100248313.76734258</v>
      </c>
      <c r="U537" s="37">
        <f t="shared" si="71"/>
        <v>86479247.713676631</v>
      </c>
      <c r="V537" s="37">
        <f t="shared" si="72"/>
        <v>138916827.22274813</v>
      </c>
    </row>
    <row r="538" spans="1:22">
      <c r="A538" s="23">
        <v>537</v>
      </c>
      <c r="B538" s="3">
        <v>37932</v>
      </c>
      <c r="C538" s="28">
        <v>11</v>
      </c>
      <c r="D538" s="29">
        <v>7</v>
      </c>
      <c r="E538" s="28">
        <v>2003</v>
      </c>
      <c r="F538" s="31">
        <f>DATE(E538,D538,C538)</f>
        <v>37813</v>
      </c>
      <c r="G538" s="24" t="s">
        <v>825</v>
      </c>
      <c r="H538" s="2">
        <v>78000000</v>
      </c>
      <c r="I538" s="2">
        <v>66465204</v>
      </c>
      <c r="J538" s="2">
        <v>179265204</v>
      </c>
      <c r="K538" s="28" t="str">
        <f t="shared" si="66"/>
        <v/>
      </c>
      <c r="L538" s="28" t="str">
        <f t="shared" si="67"/>
        <v/>
      </c>
      <c r="M538" s="28" t="s">
        <v>825</v>
      </c>
      <c r="N538" s="28" t="str">
        <f t="shared" si="68"/>
        <v/>
      </c>
      <c r="O538" s="28" t="str">
        <f>IF(N538=1,M538&amp;" ("&amp;E538&amp;")",M538)</f>
        <v>The League of Extraordinary Gentlemen</v>
      </c>
      <c r="P538" s="36">
        <f>INDEX(cpi!$A$1:$M$105,MATCH('Inflation adjust calc'!$E538,cpi!$A:$A,0),MATCH('Inflation adjust calc'!$D538,cpi!$1:$1,0))</f>
        <v>183.9</v>
      </c>
      <c r="Q538" s="36">
        <f>cpi!$I$2</f>
        <v>240.85300000000001</v>
      </c>
      <c r="R538" s="36">
        <f t="shared" si="73"/>
        <v>1.3096954866775421</v>
      </c>
      <c r="S538" s="28" t="str">
        <f t="shared" si="69"/>
        <v/>
      </c>
      <c r="T538" s="37">
        <f t="shared" si="70"/>
        <v>102156247.96084829</v>
      </c>
      <c r="U538" s="37">
        <f t="shared" si="71"/>
        <v>87049177.699902117</v>
      </c>
      <c r="V538" s="37">
        <f t="shared" si="72"/>
        <v>234782828.59712887</v>
      </c>
    </row>
    <row r="539" spans="1:22">
      <c r="A539" s="23">
        <v>538</v>
      </c>
      <c r="B539" s="3" t="s">
        <v>826</v>
      </c>
      <c r="C539" s="28">
        <v>20</v>
      </c>
      <c r="D539" s="29">
        <v>8</v>
      </c>
      <c r="E539" s="28">
        <v>2004</v>
      </c>
      <c r="F539" s="31">
        <f>DATE(E539,D539,C539)</f>
        <v>38219</v>
      </c>
      <c r="G539" s="24" t="s">
        <v>827</v>
      </c>
      <c r="H539" s="2">
        <v>78000000</v>
      </c>
      <c r="I539" s="2">
        <v>41814863</v>
      </c>
      <c r="J539" s="2">
        <v>43957541</v>
      </c>
      <c r="K539" s="28" t="str">
        <f t="shared" si="66"/>
        <v/>
      </c>
      <c r="L539" s="28" t="str">
        <f t="shared" si="67"/>
        <v/>
      </c>
      <c r="M539" s="28" t="s">
        <v>827</v>
      </c>
      <c r="N539" s="28" t="str">
        <f t="shared" si="68"/>
        <v/>
      </c>
      <c r="O539" s="28" t="str">
        <f>IF(N539=1,M539&amp;" ("&amp;E539&amp;")",M539)</f>
        <v>Exorcist: The Beginning</v>
      </c>
      <c r="P539" s="36">
        <f>INDEX(cpi!$A$1:$M$105,MATCH('Inflation adjust calc'!$E539,cpi!$A:$A,0),MATCH('Inflation adjust calc'!$D539,cpi!$1:$1,0))</f>
        <v>189.5</v>
      </c>
      <c r="Q539" s="36">
        <f>cpi!$I$2</f>
        <v>240.85300000000001</v>
      </c>
      <c r="R539" s="36">
        <f t="shared" si="73"/>
        <v>1.2709920844327178</v>
      </c>
      <c r="S539" s="28" t="str">
        <f t="shared" si="69"/>
        <v/>
      </c>
      <c r="T539" s="37">
        <f t="shared" si="70"/>
        <v>99137382.585751995</v>
      </c>
      <c r="U539" s="37">
        <f t="shared" si="71"/>
        <v>53146359.884638526</v>
      </c>
      <c r="V539" s="37">
        <f t="shared" si="72"/>
        <v>55869686.662126653</v>
      </c>
    </row>
    <row r="540" spans="1:22">
      <c r="A540" s="23">
        <v>539</v>
      </c>
      <c r="B540" s="3" t="s">
        <v>828</v>
      </c>
      <c r="C540" s="28">
        <v>31</v>
      </c>
      <c r="D540" s="29">
        <v>12</v>
      </c>
      <c r="E540" s="28">
        <v>2012</v>
      </c>
      <c r="F540" s="31">
        <f>DATE(E540,D540,C540)</f>
        <v>41274</v>
      </c>
      <c r="G540" s="24" t="s">
        <v>829</v>
      </c>
      <c r="H540" s="2">
        <v>77600000</v>
      </c>
      <c r="I540">
        <v>0</v>
      </c>
      <c r="J540" s="2">
        <v>60680125</v>
      </c>
      <c r="K540" s="28" t="str">
        <f t="shared" si="66"/>
        <v/>
      </c>
      <c r="L540" s="28" t="str">
        <f t="shared" si="67"/>
        <v/>
      </c>
      <c r="M540" s="28" t="s">
        <v>829</v>
      </c>
      <c r="N540" s="28" t="str">
        <f t="shared" si="68"/>
        <v/>
      </c>
      <c r="O540" s="28" t="str">
        <f>IF(N540=1,M540&amp;" ("&amp;E540&amp;")",M540)</f>
        <v>Astérix et Obélix: Au service de Sa Majesté</v>
      </c>
      <c r="P540" s="36">
        <f>INDEX(cpi!$A$1:$M$105,MATCH('Inflation adjust calc'!$E540,cpi!$A:$A,0),MATCH('Inflation adjust calc'!$D540,cpi!$1:$1,0))</f>
        <v>229.601</v>
      </c>
      <c r="Q540" s="36">
        <f>cpi!$I$2</f>
        <v>240.85300000000001</v>
      </c>
      <c r="R540" s="36">
        <f t="shared" si="73"/>
        <v>1.0490067551970592</v>
      </c>
      <c r="S540" s="28" t="str">
        <f t="shared" si="69"/>
        <v/>
      </c>
      <c r="T540" s="37">
        <f t="shared" si="70"/>
        <v>81402924.203291789</v>
      </c>
      <c r="U540" s="37">
        <f t="shared" si="71"/>
        <v>0</v>
      </c>
      <c r="V540" s="37">
        <f t="shared" si="72"/>
        <v>63653861.031201951</v>
      </c>
    </row>
    <row r="541" spans="1:22">
      <c r="A541" s="23">
        <v>540</v>
      </c>
      <c r="B541" s="3">
        <v>42706</v>
      </c>
      <c r="C541" s="28">
        <v>12</v>
      </c>
      <c r="D541" s="29">
        <v>2</v>
      </c>
      <c r="E541" s="28">
        <v>2016</v>
      </c>
      <c r="F541" s="31">
        <f>DATE(E541,D541,C541)</f>
        <v>42412</v>
      </c>
      <c r="G541" s="24" t="s">
        <v>830</v>
      </c>
      <c r="H541" s="2">
        <v>77500000</v>
      </c>
      <c r="I541" s="2">
        <v>1311213</v>
      </c>
      <c r="J541" s="2">
        <v>90850048</v>
      </c>
      <c r="K541" s="28" t="str">
        <f t="shared" si="66"/>
        <v/>
      </c>
      <c r="L541" s="28" t="str">
        <f t="shared" si="67"/>
        <v/>
      </c>
      <c r="M541" s="28" t="s">
        <v>830</v>
      </c>
      <c r="N541" s="28" t="str">
        <f t="shared" si="68"/>
        <v/>
      </c>
      <c r="O541" s="28" t="str">
        <f>IF(N541=1,M541&amp;" ("&amp;E541&amp;")",M541)</f>
        <v>The Little Prince</v>
      </c>
      <c r="P541" s="36">
        <f>INDEX(cpi!$A$1:$M$105,MATCH('Inflation adjust calc'!$E541,cpi!$A:$A,0),MATCH('Inflation adjust calc'!$D541,cpi!$1:$1,0))</f>
        <v>237.11099999999999</v>
      </c>
      <c r="Q541" s="36">
        <f>cpi!$I$2</f>
        <v>240.85300000000001</v>
      </c>
      <c r="R541" s="36">
        <f t="shared" si="73"/>
        <v>1.0157816381357256</v>
      </c>
      <c r="S541" s="28" t="str">
        <f t="shared" si="69"/>
        <v/>
      </c>
      <c r="T541" s="37">
        <f t="shared" si="70"/>
        <v>78723076.955518737</v>
      </c>
      <c r="U541" s="37">
        <f t="shared" si="71"/>
        <v>1331906.0890848592</v>
      </c>
      <c r="V541" s="37">
        <f t="shared" si="72"/>
        <v>92283810.582149312</v>
      </c>
    </row>
    <row r="542" spans="1:22">
      <c r="A542" s="23">
        <v>541</v>
      </c>
      <c r="B542" s="3">
        <v>41340</v>
      </c>
      <c r="C542" s="28">
        <v>3</v>
      </c>
      <c r="D542" s="29">
        <v>7</v>
      </c>
      <c r="E542" s="28">
        <v>2013</v>
      </c>
      <c r="F542" s="31">
        <f>DATE(E542,D542,C542)</f>
        <v>41458</v>
      </c>
      <c r="G542" s="24" t="s">
        <v>42</v>
      </c>
      <c r="H542" s="2">
        <v>76000000</v>
      </c>
      <c r="I542" s="2">
        <v>368065385</v>
      </c>
      <c r="J542" s="2">
        <v>974873764</v>
      </c>
      <c r="K542" s="28" t="str">
        <f t="shared" si="66"/>
        <v/>
      </c>
      <c r="L542" s="28" t="str">
        <f t="shared" si="67"/>
        <v/>
      </c>
      <c r="M542" s="28" t="s">
        <v>42</v>
      </c>
      <c r="N542" s="28" t="str">
        <f t="shared" si="68"/>
        <v/>
      </c>
      <c r="O542" s="28" t="str">
        <f>IF(N542=1,M542&amp;" ("&amp;E542&amp;")",M542)</f>
        <v>Despicable Me 2</v>
      </c>
      <c r="P542" s="36">
        <f>INDEX(cpi!$A$1:$M$105,MATCH('Inflation adjust calc'!$E542,cpi!$A:$A,0),MATCH('Inflation adjust calc'!$D542,cpi!$1:$1,0))</f>
        <v>233.596</v>
      </c>
      <c r="Q542" s="36">
        <f>cpi!$I$2</f>
        <v>240.85300000000001</v>
      </c>
      <c r="R542" s="36">
        <f t="shared" si="73"/>
        <v>1.0310664566174079</v>
      </c>
      <c r="S542" s="28" t="str">
        <f t="shared" si="69"/>
        <v/>
      </c>
      <c r="T542" s="37">
        <f t="shared" si="70"/>
        <v>78361050.702923</v>
      </c>
      <c r="U542" s="37">
        <f t="shared" si="71"/>
        <v>379499872.31547207</v>
      </c>
      <c r="V542" s="37">
        <f t="shared" si="72"/>
        <v>1005159637.4967551</v>
      </c>
    </row>
    <row r="543" spans="1:22">
      <c r="A543" s="23">
        <v>542</v>
      </c>
      <c r="B543" s="3">
        <v>37778</v>
      </c>
      <c r="C543" s="28">
        <v>6</v>
      </c>
      <c r="D543" s="29">
        <v>6</v>
      </c>
      <c r="E543" s="28">
        <v>2003</v>
      </c>
      <c r="F543" s="31">
        <f>DATE(E543,D543,C543)</f>
        <v>37778</v>
      </c>
      <c r="G543" s="24" t="s">
        <v>831</v>
      </c>
      <c r="H543" s="2">
        <v>76000000</v>
      </c>
      <c r="I543" s="2">
        <v>127120058</v>
      </c>
      <c r="J543" s="2">
        <v>236410607</v>
      </c>
      <c r="K543" s="28" t="str">
        <f t="shared" si="66"/>
        <v/>
      </c>
      <c r="L543" s="28" t="str">
        <f t="shared" si="67"/>
        <v/>
      </c>
      <c r="M543" s="28" t="s">
        <v>831</v>
      </c>
      <c r="N543" s="28" t="str">
        <f t="shared" si="68"/>
        <v/>
      </c>
      <c r="O543" s="28" t="str">
        <f>IF(N543=1,M543&amp;" ("&amp;E543&amp;")",M543)</f>
        <v>2 Fast 2 Furious</v>
      </c>
      <c r="P543" s="36">
        <f>INDEX(cpi!$A$1:$M$105,MATCH('Inflation adjust calc'!$E543,cpi!$A:$A,0),MATCH('Inflation adjust calc'!$D543,cpi!$1:$1,0))</f>
        <v>183.7</v>
      </c>
      <c r="Q543" s="36">
        <f>cpi!$I$2</f>
        <v>240.85300000000001</v>
      </c>
      <c r="R543" s="36">
        <f t="shared" si="73"/>
        <v>1.3111213935764836</v>
      </c>
      <c r="S543" s="28" t="str">
        <f t="shared" si="69"/>
        <v/>
      </c>
      <c r="T543" s="37">
        <f t="shared" si="70"/>
        <v>99645225.911812752</v>
      </c>
      <c r="U543" s="37">
        <f t="shared" si="71"/>
        <v>166669827.59648341</v>
      </c>
      <c r="V543" s="37">
        <f t="shared" si="72"/>
        <v>309963004.50610238</v>
      </c>
    </row>
    <row r="544" spans="1:22">
      <c r="A544" s="23">
        <v>543</v>
      </c>
      <c r="B544" s="3" t="s">
        <v>832</v>
      </c>
      <c r="C544" s="28">
        <v>25</v>
      </c>
      <c r="D544" s="29">
        <v>12</v>
      </c>
      <c r="E544" s="28">
        <v>2006</v>
      </c>
      <c r="F544" s="31">
        <f>DATE(E544,D544,C544)</f>
        <v>39076</v>
      </c>
      <c r="G544" s="24" t="s">
        <v>833</v>
      </c>
      <c r="H544" s="2">
        <v>76000000</v>
      </c>
      <c r="I544" s="2">
        <v>35552383</v>
      </c>
      <c r="J544" s="2">
        <v>69853395</v>
      </c>
      <c r="K544" s="28" t="str">
        <f t="shared" si="66"/>
        <v/>
      </c>
      <c r="L544" s="28" t="str">
        <f t="shared" si="67"/>
        <v/>
      </c>
      <c r="M544" s="28" t="s">
        <v>833</v>
      </c>
      <c r="N544" s="28" t="str">
        <f t="shared" si="68"/>
        <v/>
      </c>
      <c r="O544" s="28" t="str">
        <f>IF(N544=1,M544&amp;" ("&amp;E544&amp;")",M544)</f>
        <v>Children of Men</v>
      </c>
      <c r="P544" s="36">
        <f>INDEX(cpi!$A$1:$M$105,MATCH('Inflation adjust calc'!$E544,cpi!$A:$A,0),MATCH('Inflation adjust calc'!$D544,cpi!$1:$1,0))</f>
        <v>201.8</v>
      </c>
      <c r="Q544" s="36">
        <f>cpi!$I$2</f>
        <v>240.85300000000001</v>
      </c>
      <c r="R544" s="36">
        <f t="shared" si="73"/>
        <v>1.1935232903865214</v>
      </c>
      <c r="S544" s="28" t="str">
        <f t="shared" si="69"/>
        <v/>
      </c>
      <c r="T544" s="37">
        <f t="shared" si="70"/>
        <v>90707770.069375619</v>
      </c>
      <c r="U544" s="37">
        <f t="shared" si="71"/>
        <v>42432597.13924183</v>
      </c>
      <c r="V544" s="37">
        <f t="shared" si="72"/>
        <v>83371653.845069379</v>
      </c>
    </row>
    <row r="545" spans="1:22">
      <c r="A545" s="23">
        <v>544</v>
      </c>
      <c r="B545" s="3" t="s">
        <v>373</v>
      </c>
      <c r="C545" s="28">
        <v>30</v>
      </c>
      <c r="D545" s="29">
        <v>6</v>
      </c>
      <c r="E545" s="28">
        <v>2000</v>
      </c>
      <c r="F545" s="31">
        <f>DATE(E545,D545,C545)</f>
        <v>36707</v>
      </c>
      <c r="G545" s="24" t="s">
        <v>834</v>
      </c>
      <c r="H545" s="2">
        <v>76000000</v>
      </c>
      <c r="I545" s="2">
        <v>26000610</v>
      </c>
      <c r="J545" s="2">
        <v>35129610</v>
      </c>
      <c r="K545" s="28" t="str">
        <f t="shared" si="66"/>
        <v/>
      </c>
      <c r="L545" s="28" t="str">
        <f t="shared" si="67"/>
        <v/>
      </c>
      <c r="M545" s="28" t="s">
        <v>834</v>
      </c>
      <c r="N545" s="28" t="str">
        <f t="shared" si="68"/>
        <v/>
      </c>
      <c r="O545" s="28" t="str">
        <f>IF(N545=1,M545&amp;" ("&amp;E545&amp;")",M545)</f>
        <v>The Adventures of Rocky &amp; Bullwinkle</v>
      </c>
      <c r="P545" s="36">
        <f>INDEX(cpi!$A$1:$M$105,MATCH('Inflation adjust calc'!$E545,cpi!$A:$A,0),MATCH('Inflation adjust calc'!$D545,cpi!$1:$1,0))</f>
        <v>172.4</v>
      </c>
      <c r="Q545" s="36">
        <f>cpi!$I$2</f>
        <v>240.85300000000001</v>
      </c>
      <c r="R545" s="36">
        <f t="shared" si="73"/>
        <v>1.3970591647331787</v>
      </c>
      <c r="S545" s="28" t="str">
        <f t="shared" si="69"/>
        <v/>
      </c>
      <c r="T545" s="37">
        <f t="shared" si="70"/>
        <v>106176496.51972158</v>
      </c>
      <c r="U545" s="37">
        <f t="shared" si="71"/>
        <v>36324390.489153132</v>
      </c>
      <c r="V545" s="37">
        <f t="shared" si="72"/>
        <v>49078143.604002319</v>
      </c>
    </row>
    <row r="546" spans="1:22">
      <c r="A546" s="23">
        <v>545</v>
      </c>
      <c r="B546" s="3">
        <v>42589</v>
      </c>
      <c r="C546" s="28">
        <v>8</v>
      </c>
      <c r="D546" s="29">
        <v>7</v>
      </c>
      <c r="E546" s="28">
        <v>2016</v>
      </c>
      <c r="F546" s="31">
        <f>DATE(E546,D546,C546)</f>
        <v>42559</v>
      </c>
      <c r="G546" s="24" t="s">
        <v>835</v>
      </c>
      <c r="H546" s="2">
        <v>75000000</v>
      </c>
      <c r="I546" s="2">
        <v>365389630</v>
      </c>
      <c r="J546" s="2">
        <v>848189630</v>
      </c>
      <c r="K546" s="28" t="str">
        <f t="shared" si="66"/>
        <v/>
      </c>
      <c r="L546" s="28" t="str">
        <f t="shared" si="67"/>
        <v/>
      </c>
      <c r="M546" s="28" t="s">
        <v>835</v>
      </c>
      <c r="N546" s="28" t="str">
        <f t="shared" si="68"/>
        <v/>
      </c>
      <c r="O546" s="28" t="str">
        <f>IF(N546=1,M546&amp;" ("&amp;E546&amp;")",M546)</f>
        <v>The Secret Life of Pets</v>
      </c>
      <c r="P546" s="36">
        <f>INDEX(cpi!$A$1:$M$105,MATCH('Inflation adjust calc'!$E546,cpi!$A:$A,0),MATCH('Inflation adjust calc'!$D546,cpi!$1:$1,0))</f>
        <v>240.64699999999999</v>
      </c>
      <c r="Q546" s="36">
        <f>cpi!$I$2</f>
        <v>240.85300000000001</v>
      </c>
      <c r="R546" s="36">
        <f t="shared" si="73"/>
        <v>1.0008560256309034</v>
      </c>
      <c r="S546" s="28" t="str">
        <f t="shared" si="69"/>
        <v/>
      </c>
      <c r="T546" s="37">
        <f t="shared" si="70"/>
        <v>75064201.922317758</v>
      </c>
      <c r="U546" s="37">
        <f t="shared" si="71"/>
        <v>365702412.88854629</v>
      </c>
      <c r="V546" s="37">
        <f t="shared" si="72"/>
        <v>848915702.06314647</v>
      </c>
    </row>
    <row r="547" spans="1:22">
      <c r="A547" s="23">
        <v>546</v>
      </c>
      <c r="B547" s="3">
        <v>35102</v>
      </c>
      <c r="C547" s="28">
        <v>2</v>
      </c>
      <c r="D547" s="29">
        <v>7</v>
      </c>
      <c r="E547" s="28">
        <v>1996</v>
      </c>
      <c r="F547" s="31">
        <f>DATE(E547,D547,C547)</f>
        <v>35248</v>
      </c>
      <c r="G547" s="24" t="s">
        <v>836</v>
      </c>
      <c r="H547" s="2">
        <v>75000000</v>
      </c>
      <c r="I547" s="2">
        <v>306169255</v>
      </c>
      <c r="J547" s="2">
        <v>817400878</v>
      </c>
      <c r="K547" s="28" t="str">
        <f t="shared" si="66"/>
        <v/>
      </c>
      <c r="L547" s="28" t="str">
        <f t="shared" si="67"/>
        <v/>
      </c>
      <c r="M547" s="28" t="s">
        <v>836</v>
      </c>
      <c r="N547" s="28" t="str">
        <f t="shared" si="68"/>
        <v/>
      </c>
      <c r="O547" s="28" t="str">
        <f>IF(N547=1,M547&amp;" ("&amp;E547&amp;")",M547)</f>
        <v>Independence Day</v>
      </c>
      <c r="P547" s="36">
        <f>INDEX(cpi!$A$1:$M$105,MATCH('Inflation adjust calc'!$E547,cpi!$A:$A,0),MATCH('Inflation adjust calc'!$D547,cpi!$1:$1,0))</f>
        <v>157</v>
      </c>
      <c r="Q547" s="36">
        <f>cpi!$I$2</f>
        <v>240.85300000000001</v>
      </c>
      <c r="R547" s="36">
        <f t="shared" si="73"/>
        <v>1.534095541401274</v>
      </c>
      <c r="S547" s="28" t="str">
        <f t="shared" si="69"/>
        <v/>
      </c>
      <c r="T547" s="37">
        <f t="shared" si="70"/>
        <v>115057165.60509555</v>
      </c>
      <c r="U547" s="37">
        <f t="shared" si="71"/>
        <v>469692889.00964969</v>
      </c>
      <c r="V547" s="37">
        <f t="shared" si="72"/>
        <v>1253971042.4772868</v>
      </c>
    </row>
    <row r="548" spans="1:22">
      <c r="A548" s="23">
        <v>547</v>
      </c>
      <c r="B548" s="3" t="s">
        <v>837</v>
      </c>
      <c r="C548" s="28">
        <v>22</v>
      </c>
      <c r="D548" s="29">
        <v>5</v>
      </c>
      <c r="E548" s="28">
        <v>1997</v>
      </c>
      <c r="F548" s="31">
        <f>DATE(E548,D548,C548)</f>
        <v>35572</v>
      </c>
      <c r="G548" s="24" t="s">
        <v>838</v>
      </c>
      <c r="H548" s="2">
        <v>75000000</v>
      </c>
      <c r="I548" s="2">
        <v>229086679</v>
      </c>
      <c r="J548" s="2">
        <v>618638999</v>
      </c>
      <c r="K548" s="28" t="str">
        <f t="shared" si="66"/>
        <v/>
      </c>
      <c r="L548" s="28" t="str">
        <f t="shared" si="67"/>
        <v/>
      </c>
      <c r="M548" s="28" t="s">
        <v>838</v>
      </c>
      <c r="N548" s="28" t="str">
        <f t="shared" si="68"/>
        <v/>
      </c>
      <c r="O548" s="28" t="str">
        <f>IF(N548=1,M548&amp;" ("&amp;E548&amp;")",M548)</f>
        <v>The Lost World: Jurassic Park</v>
      </c>
      <c r="P548" s="36">
        <f>INDEX(cpi!$A$1:$M$105,MATCH('Inflation adjust calc'!$E548,cpi!$A:$A,0),MATCH('Inflation adjust calc'!$D548,cpi!$1:$1,0))</f>
        <v>160.1</v>
      </c>
      <c r="Q548" s="36">
        <f>cpi!$I$2</f>
        <v>240.85300000000001</v>
      </c>
      <c r="R548" s="36">
        <f t="shared" si="73"/>
        <v>1.5043910056214866</v>
      </c>
      <c r="S548" s="28" t="str">
        <f t="shared" si="69"/>
        <v/>
      </c>
      <c r="T548" s="37">
        <f t="shared" si="70"/>
        <v>112829325.4216115</v>
      </c>
      <c r="U548" s="37">
        <f t="shared" si="71"/>
        <v>344635939.39529669</v>
      </c>
      <c r="V548" s="37">
        <f t="shared" si="72"/>
        <v>930674945.82227981</v>
      </c>
    </row>
    <row r="549" spans="1:22">
      <c r="A549" s="23">
        <v>548</v>
      </c>
      <c r="B549" s="3" t="s">
        <v>839</v>
      </c>
      <c r="C549" s="28">
        <v>31</v>
      </c>
      <c r="D549" s="29">
        <v>3</v>
      </c>
      <c r="E549" s="28">
        <v>2006</v>
      </c>
      <c r="F549" s="31">
        <f>DATE(E549,D549,C549)</f>
        <v>38807</v>
      </c>
      <c r="G549" s="24" t="s">
        <v>840</v>
      </c>
      <c r="H549" s="2">
        <v>75000000</v>
      </c>
      <c r="I549" s="2">
        <v>195330621</v>
      </c>
      <c r="J549" s="2">
        <v>651899282</v>
      </c>
      <c r="K549" s="28" t="str">
        <f t="shared" si="66"/>
        <v/>
      </c>
      <c r="L549" s="28" t="str">
        <f t="shared" si="67"/>
        <v/>
      </c>
      <c r="M549" s="28" t="s">
        <v>840</v>
      </c>
      <c r="N549" s="28" t="str">
        <f t="shared" si="68"/>
        <v/>
      </c>
      <c r="O549" s="28" t="str">
        <f>IF(N549=1,M549&amp;" ("&amp;E549&amp;")",M549)</f>
        <v>Ice Age: The Meltdown</v>
      </c>
      <c r="P549" s="36">
        <f>INDEX(cpi!$A$1:$M$105,MATCH('Inflation adjust calc'!$E549,cpi!$A:$A,0),MATCH('Inflation adjust calc'!$D549,cpi!$1:$1,0))</f>
        <v>199.8</v>
      </c>
      <c r="Q549" s="36">
        <f>cpi!$I$2</f>
        <v>240.85300000000001</v>
      </c>
      <c r="R549" s="36">
        <f t="shared" si="73"/>
        <v>1.2054704704704704</v>
      </c>
      <c r="S549" s="28" t="str">
        <f t="shared" si="69"/>
        <v/>
      </c>
      <c r="T549" s="37">
        <f t="shared" si="70"/>
        <v>90410285.285285279</v>
      </c>
      <c r="U549" s="37">
        <f t="shared" si="71"/>
        <v>235465295.59415916</v>
      </c>
      <c r="V549" s="37">
        <f t="shared" si="72"/>
        <v>785845334.17190182</v>
      </c>
    </row>
    <row r="550" spans="1:22">
      <c r="A550" s="23">
        <v>549</v>
      </c>
      <c r="B550" s="3" t="s">
        <v>708</v>
      </c>
      <c r="C550" s="28">
        <v>27</v>
      </c>
      <c r="D550" s="29">
        <v>5</v>
      </c>
      <c r="E550" s="28">
        <v>2005</v>
      </c>
      <c r="F550" s="31">
        <f>DATE(E550,D550,C550)</f>
        <v>38499</v>
      </c>
      <c r="G550" s="24" t="s">
        <v>841</v>
      </c>
      <c r="H550" s="2">
        <v>75000000</v>
      </c>
      <c r="I550" s="2">
        <v>193595521</v>
      </c>
      <c r="J550" s="2">
        <v>556559566</v>
      </c>
      <c r="K550" s="28" t="str">
        <f t="shared" si="66"/>
        <v/>
      </c>
      <c r="L550" s="28" t="str">
        <f t="shared" si="67"/>
        <v/>
      </c>
      <c r="M550" s="28" t="s">
        <v>841</v>
      </c>
      <c r="N550" s="28" t="str">
        <f t="shared" si="68"/>
        <v/>
      </c>
      <c r="O550" s="28" t="str">
        <f>IF(N550=1,M550&amp;" ("&amp;E550&amp;")",M550)</f>
        <v>Madagascar</v>
      </c>
      <c r="P550" s="36">
        <f>INDEX(cpi!$A$1:$M$105,MATCH('Inflation adjust calc'!$E550,cpi!$A:$A,0),MATCH('Inflation adjust calc'!$D550,cpi!$1:$1,0))</f>
        <v>194.4</v>
      </c>
      <c r="Q550" s="36">
        <f>cpi!$I$2</f>
        <v>240.85300000000001</v>
      </c>
      <c r="R550" s="36">
        <f t="shared" si="73"/>
        <v>1.2389557613168725</v>
      </c>
      <c r="S550" s="28" t="str">
        <f t="shared" si="69"/>
        <v/>
      </c>
      <c r="T550" s="37">
        <f t="shared" si="70"/>
        <v>92921682.098765433</v>
      </c>
      <c r="U550" s="37">
        <f t="shared" si="71"/>
        <v>239856286.10809156</v>
      </c>
      <c r="V550" s="37">
        <f t="shared" si="72"/>
        <v>689552680.81171811</v>
      </c>
    </row>
    <row r="551" spans="1:22">
      <c r="A551" s="23">
        <v>550</v>
      </c>
      <c r="B551" s="3" t="s">
        <v>842</v>
      </c>
      <c r="C551" s="28">
        <v>25</v>
      </c>
      <c r="D551" s="29">
        <v>6</v>
      </c>
      <c r="E551" s="28">
        <v>2010</v>
      </c>
      <c r="F551" s="31">
        <f>DATE(E551,D551,C551)</f>
        <v>40354</v>
      </c>
      <c r="G551" s="24" t="s">
        <v>843</v>
      </c>
      <c r="H551" s="2">
        <v>75000000</v>
      </c>
      <c r="I551" s="2">
        <v>162001186</v>
      </c>
      <c r="J551" s="2">
        <v>272223430</v>
      </c>
      <c r="K551" s="28" t="str">
        <f t="shared" si="66"/>
        <v/>
      </c>
      <c r="L551" s="28" t="str">
        <f t="shared" si="67"/>
        <v/>
      </c>
      <c r="M551" s="28" t="s">
        <v>843</v>
      </c>
      <c r="N551" s="28" t="str">
        <f t="shared" si="68"/>
        <v/>
      </c>
      <c r="O551" s="28" t="str">
        <f>IF(N551=1,M551&amp;" ("&amp;E551&amp;")",M551)</f>
        <v>Grown Ups</v>
      </c>
      <c r="P551" s="36">
        <f>INDEX(cpi!$A$1:$M$105,MATCH('Inflation adjust calc'!$E551,cpi!$A:$A,0),MATCH('Inflation adjust calc'!$D551,cpi!$1:$1,0))</f>
        <v>217.965</v>
      </c>
      <c r="Q551" s="36">
        <f>cpi!$I$2</f>
        <v>240.85300000000001</v>
      </c>
      <c r="R551" s="36">
        <f t="shared" si="73"/>
        <v>1.1050076847200239</v>
      </c>
      <c r="S551" s="28" t="str">
        <f t="shared" si="69"/>
        <v/>
      </c>
      <c r="T551" s="37">
        <f t="shared" si="70"/>
        <v>82875576.35400179</v>
      </c>
      <c r="U551" s="37">
        <f t="shared" si="71"/>
        <v>179012555.46375793</v>
      </c>
      <c r="V551" s="37">
        <f t="shared" si="72"/>
        <v>300808982.11084348</v>
      </c>
    </row>
    <row r="552" spans="1:22">
      <c r="A552" s="23">
        <v>551</v>
      </c>
      <c r="B552" s="3">
        <v>37996</v>
      </c>
      <c r="C552" s="28">
        <v>1</v>
      </c>
      <c r="D552" s="29">
        <v>10</v>
      </c>
      <c r="E552" s="28">
        <v>2004</v>
      </c>
      <c r="F552" s="31">
        <f>DATE(E552,D552,C552)</f>
        <v>38261</v>
      </c>
      <c r="G552" s="24" t="s">
        <v>844</v>
      </c>
      <c r="H552" s="2">
        <v>75000000</v>
      </c>
      <c r="I552" s="2">
        <v>161412000</v>
      </c>
      <c r="J552" s="2">
        <v>371917043</v>
      </c>
      <c r="K552" s="28" t="str">
        <f t="shared" si="66"/>
        <v/>
      </c>
      <c r="L552" s="28" t="str">
        <f t="shared" si="67"/>
        <v/>
      </c>
      <c r="M552" s="28" t="s">
        <v>844</v>
      </c>
      <c r="N552" s="28" t="str">
        <f t="shared" si="68"/>
        <v/>
      </c>
      <c r="O552" s="28" t="str">
        <f>IF(N552=1,M552&amp;" ("&amp;E552&amp;")",M552)</f>
        <v>Shark Tale</v>
      </c>
      <c r="P552" s="36">
        <f>INDEX(cpi!$A$1:$M$105,MATCH('Inflation adjust calc'!$E552,cpi!$A:$A,0),MATCH('Inflation adjust calc'!$D552,cpi!$1:$1,0))</f>
        <v>190.9</v>
      </c>
      <c r="Q552" s="36">
        <f>cpi!$I$2</f>
        <v>240.85300000000001</v>
      </c>
      <c r="R552" s="36">
        <f t="shared" si="73"/>
        <v>1.2616710319539026</v>
      </c>
      <c r="S552" s="28" t="str">
        <f t="shared" si="69"/>
        <v/>
      </c>
      <c r="T552" s="37">
        <f t="shared" si="70"/>
        <v>94625327.396542698</v>
      </c>
      <c r="U552" s="37">
        <f t="shared" si="71"/>
        <v>203648844.60974333</v>
      </c>
      <c r="V552" s="37">
        <f t="shared" si="72"/>
        <v>469236959.44305396</v>
      </c>
    </row>
    <row r="553" spans="1:22">
      <c r="A553" s="23">
        <v>552</v>
      </c>
      <c r="B553" s="3" t="s">
        <v>845</v>
      </c>
      <c r="C553" s="28">
        <v>14</v>
      </c>
      <c r="D553" s="29">
        <v>7</v>
      </c>
      <c r="E553" s="28">
        <v>2000</v>
      </c>
      <c r="F553" s="31">
        <f>DATE(E553,D553,C553)</f>
        <v>36721</v>
      </c>
      <c r="G553" s="24" t="s">
        <v>846</v>
      </c>
      <c r="H553" s="2">
        <v>75000000</v>
      </c>
      <c r="I553" s="2">
        <v>157299717</v>
      </c>
      <c r="J553" s="2">
        <v>296339717</v>
      </c>
      <c r="K553" s="28" t="str">
        <f t="shared" si="66"/>
        <v/>
      </c>
      <c r="L553" s="28" t="str">
        <f t="shared" si="67"/>
        <v/>
      </c>
      <c r="M553" s="28" t="s">
        <v>846</v>
      </c>
      <c r="N553" s="28" t="str">
        <f t="shared" si="68"/>
        <v/>
      </c>
      <c r="O553" s="28" t="str">
        <f>IF(N553=1,M553&amp;" ("&amp;E553&amp;")",M553)</f>
        <v>X-Men</v>
      </c>
      <c r="P553" s="36">
        <f>INDEX(cpi!$A$1:$M$105,MATCH('Inflation adjust calc'!$E553,cpi!$A:$A,0),MATCH('Inflation adjust calc'!$D553,cpi!$1:$1,0))</f>
        <v>172.8</v>
      </c>
      <c r="Q553" s="36">
        <f>cpi!$I$2</f>
        <v>240.85300000000001</v>
      </c>
      <c r="R553" s="36">
        <f t="shared" si="73"/>
        <v>1.3938252314814814</v>
      </c>
      <c r="S553" s="28" t="str">
        <f t="shared" si="69"/>
        <v/>
      </c>
      <c r="T553" s="37">
        <f t="shared" si="70"/>
        <v>104536892.3611111</v>
      </c>
      <c r="U553" s="37">
        <f t="shared" si="71"/>
        <v>219248314.45949653</v>
      </c>
      <c r="V553" s="37">
        <f t="shared" si="72"/>
        <v>413045774.64468169</v>
      </c>
    </row>
    <row r="554" spans="1:22">
      <c r="A554" s="23">
        <v>553</v>
      </c>
      <c r="B554" s="3" t="s">
        <v>125</v>
      </c>
      <c r="C554" s="28">
        <v>27</v>
      </c>
      <c r="D554" s="29">
        <v>6</v>
      </c>
      <c r="E554" s="28">
        <v>2008</v>
      </c>
      <c r="F554" s="31">
        <f>DATE(E554,D554,C554)</f>
        <v>39626</v>
      </c>
      <c r="G554" s="24" t="s">
        <v>847</v>
      </c>
      <c r="H554" s="2">
        <v>75000000</v>
      </c>
      <c r="I554" s="2">
        <v>134508551</v>
      </c>
      <c r="J554" s="2">
        <v>342416460</v>
      </c>
      <c r="K554" s="28" t="str">
        <f t="shared" si="66"/>
        <v/>
      </c>
      <c r="L554" s="28" t="str">
        <f t="shared" si="67"/>
        <v/>
      </c>
      <c r="M554" s="28" t="s">
        <v>847</v>
      </c>
      <c r="N554" s="28" t="str">
        <f t="shared" si="68"/>
        <v/>
      </c>
      <c r="O554" s="28" t="str">
        <f>IF(N554=1,M554&amp;" ("&amp;E554&amp;")",M554)</f>
        <v>Wanted</v>
      </c>
      <c r="P554" s="36">
        <f>INDEX(cpi!$A$1:$M$105,MATCH('Inflation adjust calc'!$E554,cpi!$A:$A,0),MATCH('Inflation adjust calc'!$D554,cpi!$1:$1,0))</f>
        <v>218.815</v>
      </c>
      <c r="Q554" s="36">
        <f>cpi!$I$2</f>
        <v>240.85300000000001</v>
      </c>
      <c r="R554" s="36">
        <f t="shared" si="73"/>
        <v>1.1007152160500879</v>
      </c>
      <c r="S554" s="28" t="str">
        <f t="shared" si="69"/>
        <v/>
      </c>
      <c r="T554" s="37">
        <f t="shared" si="70"/>
        <v>82553641.203756601</v>
      </c>
      <c r="U554" s="37">
        <f t="shared" si="71"/>
        <v>148055608.77454928</v>
      </c>
      <c r="V554" s="37">
        <f t="shared" si="72"/>
        <v>376903007.74800628</v>
      </c>
    </row>
    <row r="555" spans="1:22">
      <c r="A555" s="23">
        <v>554</v>
      </c>
      <c r="B555" s="3">
        <v>35252</v>
      </c>
      <c r="C555" s="28">
        <v>7</v>
      </c>
      <c r="D555" s="29">
        <v>6</v>
      </c>
      <c r="E555" s="28">
        <v>1996</v>
      </c>
      <c r="F555" s="31">
        <f>DATE(E555,D555,C555)</f>
        <v>35223</v>
      </c>
      <c r="G555" s="24" t="s">
        <v>848</v>
      </c>
      <c r="H555" s="2">
        <v>75000000</v>
      </c>
      <c r="I555" s="2">
        <v>134069511</v>
      </c>
      <c r="J555" s="2">
        <v>336069511</v>
      </c>
      <c r="K555" s="28" t="str">
        <f t="shared" si="66"/>
        <v/>
      </c>
      <c r="L555" s="28" t="str">
        <f t="shared" si="67"/>
        <v/>
      </c>
      <c r="M555" s="28" t="s">
        <v>848</v>
      </c>
      <c r="N555" s="28" t="str">
        <f t="shared" si="68"/>
        <v/>
      </c>
      <c r="O555" s="28" t="str">
        <f>IF(N555=1,M555&amp;" ("&amp;E555&amp;")",M555)</f>
        <v>The Rock</v>
      </c>
      <c r="P555" s="36">
        <f>INDEX(cpi!$A$1:$M$105,MATCH('Inflation adjust calc'!$E555,cpi!$A:$A,0),MATCH('Inflation adjust calc'!$D555,cpi!$1:$1,0))</f>
        <v>156.69999999999999</v>
      </c>
      <c r="Q555" s="36">
        <f>cpi!$I$2</f>
        <v>240.85300000000001</v>
      </c>
      <c r="R555" s="36">
        <f t="shared" si="73"/>
        <v>1.537032546266752</v>
      </c>
      <c r="S555" s="28" t="str">
        <f t="shared" si="69"/>
        <v/>
      </c>
      <c r="T555" s="37">
        <f t="shared" si="70"/>
        <v>115277440.97000641</v>
      </c>
      <c r="U555" s="37">
        <f t="shared" si="71"/>
        <v>206069201.86906832</v>
      </c>
      <c r="V555" s="37">
        <f t="shared" si="72"/>
        <v>516549776.21495223</v>
      </c>
    </row>
    <row r="556" spans="1:22">
      <c r="A556" s="23">
        <v>555</v>
      </c>
      <c r="B556" s="3" t="s">
        <v>849</v>
      </c>
      <c r="C556" s="28">
        <v>13</v>
      </c>
      <c r="D556" s="29">
        <v>2</v>
      </c>
      <c r="E556" s="28">
        <v>2004</v>
      </c>
      <c r="F556" s="31">
        <f>DATE(E556,D556,C556)</f>
        <v>38030</v>
      </c>
      <c r="G556" s="24" t="s">
        <v>850</v>
      </c>
      <c r="H556" s="2">
        <v>75000000</v>
      </c>
      <c r="I556" s="2">
        <v>120776832</v>
      </c>
      <c r="J556" s="2">
        <v>196324496</v>
      </c>
      <c r="K556" s="28" t="str">
        <f t="shared" si="66"/>
        <v/>
      </c>
      <c r="L556" s="28" t="str">
        <f t="shared" si="67"/>
        <v/>
      </c>
      <c r="M556" s="28" t="s">
        <v>850</v>
      </c>
      <c r="N556" s="28" t="str">
        <f t="shared" si="68"/>
        <v/>
      </c>
      <c r="O556" s="28" t="str">
        <f>IF(N556=1,M556&amp;" ("&amp;E556&amp;")",M556)</f>
        <v>50 First Dates</v>
      </c>
      <c r="P556" s="36">
        <f>INDEX(cpi!$A$1:$M$105,MATCH('Inflation adjust calc'!$E556,cpi!$A:$A,0),MATCH('Inflation adjust calc'!$D556,cpi!$1:$1,0))</f>
        <v>186.2</v>
      </c>
      <c r="Q556" s="36">
        <f>cpi!$I$2</f>
        <v>240.85300000000001</v>
      </c>
      <c r="R556" s="36">
        <f t="shared" si="73"/>
        <v>1.2935177228786252</v>
      </c>
      <c r="S556" s="28" t="str">
        <f t="shared" si="69"/>
        <v/>
      </c>
      <c r="T556" s="37">
        <f t="shared" si="70"/>
        <v>97013829.21589689</v>
      </c>
      <c r="U556" s="37">
        <f t="shared" si="71"/>
        <v>156226972.70513427</v>
      </c>
      <c r="V556" s="37">
        <f t="shared" si="72"/>
        <v>253949215.01121375</v>
      </c>
    </row>
    <row r="557" spans="1:22">
      <c r="A557" s="23">
        <v>556</v>
      </c>
      <c r="B557" s="3" t="s">
        <v>661</v>
      </c>
      <c r="C557" s="28">
        <v>20</v>
      </c>
      <c r="D557" s="29">
        <v>7</v>
      </c>
      <c r="E557" s="28">
        <v>2007</v>
      </c>
      <c r="F557" s="31">
        <f>DATE(E557,D557,C557)</f>
        <v>39283</v>
      </c>
      <c r="G557" s="24" t="s">
        <v>851</v>
      </c>
      <c r="H557" s="2">
        <v>75000000</v>
      </c>
      <c r="I557" s="2">
        <v>118871849</v>
      </c>
      <c r="J557" s="2">
        <v>202871849</v>
      </c>
      <c r="K557" s="28" t="str">
        <f t="shared" si="66"/>
        <v/>
      </c>
      <c r="L557" s="28" t="str">
        <f t="shared" si="67"/>
        <v/>
      </c>
      <c r="M557" s="28" t="s">
        <v>851</v>
      </c>
      <c r="N557" s="28" t="str">
        <f t="shared" si="68"/>
        <v/>
      </c>
      <c r="O557" s="28" t="str">
        <f>IF(N557=1,M557&amp;" ("&amp;E557&amp;")",M557)</f>
        <v>Hairspray</v>
      </c>
      <c r="P557" s="36">
        <f>INDEX(cpi!$A$1:$M$105,MATCH('Inflation adjust calc'!$E557,cpi!$A:$A,0),MATCH('Inflation adjust calc'!$D557,cpi!$1:$1,0))</f>
        <v>208.29900000000001</v>
      </c>
      <c r="Q557" s="36">
        <f>cpi!$I$2</f>
        <v>240.85300000000001</v>
      </c>
      <c r="R557" s="36">
        <f t="shared" si="73"/>
        <v>1.1562849557607093</v>
      </c>
      <c r="S557" s="28" t="str">
        <f t="shared" si="69"/>
        <v/>
      </c>
      <c r="T557" s="37">
        <f t="shared" si="70"/>
        <v>86721371.682053193</v>
      </c>
      <c r="U557" s="37">
        <f t="shared" si="71"/>
        <v>137449730.66215873</v>
      </c>
      <c r="V557" s="37">
        <f t="shared" si="72"/>
        <v>234577666.9460583</v>
      </c>
    </row>
    <row r="558" spans="1:22">
      <c r="A558" s="23">
        <v>557</v>
      </c>
      <c r="B558" s="3" t="s">
        <v>335</v>
      </c>
      <c r="C558" s="28">
        <v>31</v>
      </c>
      <c r="D558" s="29">
        <v>5</v>
      </c>
      <c r="E558" s="28">
        <v>2013</v>
      </c>
      <c r="F558" s="31">
        <f>DATE(E558,D558,C558)</f>
        <v>41425</v>
      </c>
      <c r="G558" s="24" t="s">
        <v>852</v>
      </c>
      <c r="H558" s="2">
        <v>75000000</v>
      </c>
      <c r="I558" s="2">
        <v>117723989</v>
      </c>
      <c r="J558" s="2">
        <v>351723989</v>
      </c>
      <c r="K558" s="28" t="str">
        <f t="shared" si="66"/>
        <v/>
      </c>
      <c r="L558" s="28" t="str">
        <f t="shared" si="67"/>
        <v/>
      </c>
      <c r="M558" s="28" t="s">
        <v>852</v>
      </c>
      <c r="N558" s="28" t="str">
        <f t="shared" si="68"/>
        <v/>
      </c>
      <c r="O558" s="28" t="str">
        <f>IF(N558=1,M558&amp;" ("&amp;E558&amp;")",M558)</f>
        <v>Now You See Me</v>
      </c>
      <c r="P558" s="36">
        <f>INDEX(cpi!$A$1:$M$105,MATCH('Inflation adjust calc'!$E558,cpi!$A:$A,0),MATCH('Inflation adjust calc'!$D558,cpi!$1:$1,0))</f>
        <v>232.94499999999999</v>
      </c>
      <c r="Q558" s="36">
        <f>cpi!$I$2</f>
        <v>240.85300000000001</v>
      </c>
      <c r="R558" s="36">
        <f t="shared" si="73"/>
        <v>1.0339479276224002</v>
      </c>
      <c r="S558" s="28" t="str">
        <f t="shared" si="69"/>
        <v/>
      </c>
      <c r="T558" s="37">
        <f t="shared" si="70"/>
        <v>77546094.571680009</v>
      </c>
      <c r="U558" s="37">
        <f t="shared" si="71"/>
        <v>121720474.45799224</v>
      </c>
      <c r="V558" s="37">
        <f t="shared" si="72"/>
        <v>363664289.52163386</v>
      </c>
    </row>
    <row r="559" spans="1:22">
      <c r="A559" s="23">
        <v>558</v>
      </c>
      <c r="B559" s="3" t="s">
        <v>510</v>
      </c>
      <c r="C559" s="28">
        <v>15</v>
      </c>
      <c r="D559" s="29">
        <v>12</v>
      </c>
      <c r="E559" s="28">
        <v>2006</v>
      </c>
      <c r="F559" s="31">
        <f>DATE(E559,D559,C559)</f>
        <v>39066</v>
      </c>
      <c r="G559" s="24" t="s">
        <v>853</v>
      </c>
      <c r="H559" s="2">
        <v>75000000</v>
      </c>
      <c r="I559" s="2">
        <v>103365956</v>
      </c>
      <c r="J559" s="2">
        <v>155708695</v>
      </c>
      <c r="K559" s="28" t="str">
        <f t="shared" si="66"/>
        <v/>
      </c>
      <c r="L559" s="28" t="str">
        <f t="shared" si="67"/>
        <v/>
      </c>
      <c r="M559" s="28" t="s">
        <v>853</v>
      </c>
      <c r="N559" s="28" t="str">
        <f t="shared" si="68"/>
        <v/>
      </c>
      <c r="O559" s="28" t="str">
        <f>IF(N559=1,M559&amp;" ("&amp;E559&amp;")",M559)</f>
        <v>Dreamgirls</v>
      </c>
      <c r="P559" s="36">
        <f>INDEX(cpi!$A$1:$M$105,MATCH('Inflation adjust calc'!$E559,cpi!$A:$A,0),MATCH('Inflation adjust calc'!$D559,cpi!$1:$1,0))</f>
        <v>201.8</v>
      </c>
      <c r="Q559" s="36">
        <f>cpi!$I$2</f>
        <v>240.85300000000001</v>
      </c>
      <c r="R559" s="36">
        <f t="shared" si="73"/>
        <v>1.1935232903865214</v>
      </c>
      <c r="S559" s="28" t="str">
        <f t="shared" si="69"/>
        <v/>
      </c>
      <c r="T559" s="37">
        <f t="shared" si="70"/>
        <v>89514246.778989106</v>
      </c>
      <c r="U559" s="37">
        <f t="shared" si="71"/>
        <v>123369675.9190684</v>
      </c>
      <c r="V559" s="37">
        <f t="shared" si="72"/>
        <v>185841953.9981913</v>
      </c>
    </row>
    <row r="560" spans="1:22">
      <c r="A560" s="23">
        <v>559</v>
      </c>
      <c r="B560" s="3" t="s">
        <v>752</v>
      </c>
      <c r="C560" s="28">
        <v>23</v>
      </c>
      <c r="D560" s="29">
        <v>7</v>
      </c>
      <c r="E560" s="28">
        <v>1999</v>
      </c>
      <c r="F560" s="31">
        <f>DATE(E560,D560,C560)</f>
        <v>36364</v>
      </c>
      <c r="G560" s="24" t="s">
        <v>854</v>
      </c>
      <c r="H560" s="2">
        <v>75000000</v>
      </c>
      <c r="I560" s="2">
        <v>97387965</v>
      </c>
      <c r="J560" s="2">
        <v>97387965</v>
      </c>
      <c r="K560" s="28" t="str">
        <f t="shared" si="66"/>
        <v/>
      </c>
      <c r="L560" s="28" t="str">
        <f t="shared" si="67"/>
        <v/>
      </c>
      <c r="M560" s="28" t="s">
        <v>854</v>
      </c>
      <c r="N560" s="28" t="str">
        <f t="shared" si="68"/>
        <v/>
      </c>
      <c r="O560" s="28" t="str">
        <f>IF(N560=1,M560&amp;" ("&amp;E560&amp;")",M560)</f>
        <v>Inspector Gadget</v>
      </c>
      <c r="P560" s="36">
        <f>INDEX(cpi!$A$1:$M$105,MATCH('Inflation adjust calc'!$E560,cpi!$A:$A,0),MATCH('Inflation adjust calc'!$D560,cpi!$1:$1,0))</f>
        <v>166.7</v>
      </c>
      <c r="Q560" s="36">
        <f>cpi!$I$2</f>
        <v>240.85300000000001</v>
      </c>
      <c r="R560" s="36">
        <f t="shared" si="73"/>
        <v>1.4448290341931616</v>
      </c>
      <c r="S560" s="28" t="str">
        <f t="shared" si="69"/>
        <v/>
      </c>
      <c r="T560" s="37">
        <f t="shared" si="70"/>
        <v>108362177.56448711</v>
      </c>
      <c r="U560" s="37">
        <f t="shared" si="71"/>
        <v>140708959.41298741</v>
      </c>
      <c r="V560" s="37">
        <f t="shared" si="72"/>
        <v>140708959.41298741</v>
      </c>
    </row>
    <row r="561" spans="1:22">
      <c r="A561" s="23">
        <v>560</v>
      </c>
      <c r="B561" s="3">
        <v>40858</v>
      </c>
      <c r="C561" s="28">
        <v>11</v>
      </c>
      <c r="D561" s="29">
        <v>11</v>
      </c>
      <c r="E561" s="28">
        <v>2011</v>
      </c>
      <c r="F561" s="31">
        <f>DATE(E561,D561,C561)</f>
        <v>40858</v>
      </c>
      <c r="G561" s="24" t="s">
        <v>855</v>
      </c>
      <c r="H561" s="2">
        <v>75000000</v>
      </c>
      <c r="I561" s="2">
        <v>83504017</v>
      </c>
      <c r="J561" s="2">
        <v>211562435</v>
      </c>
      <c r="K561" s="28" t="str">
        <f t="shared" si="66"/>
        <v/>
      </c>
      <c r="L561" s="28" t="str">
        <f t="shared" si="67"/>
        <v/>
      </c>
      <c r="M561" s="28" t="s">
        <v>855</v>
      </c>
      <c r="N561" s="28" t="str">
        <f t="shared" si="68"/>
        <v/>
      </c>
      <c r="O561" s="28" t="str">
        <f>IF(N561=1,M561&amp;" ("&amp;E561&amp;")",M561)</f>
        <v>Immortals</v>
      </c>
      <c r="P561" s="36">
        <f>INDEX(cpi!$A$1:$M$105,MATCH('Inflation adjust calc'!$E561,cpi!$A:$A,0),MATCH('Inflation adjust calc'!$D561,cpi!$1:$1,0))</f>
        <v>226.23</v>
      </c>
      <c r="Q561" s="36">
        <f>cpi!$I$2</f>
        <v>240.85300000000001</v>
      </c>
      <c r="R561" s="36">
        <f t="shared" si="73"/>
        <v>1.0646377580338595</v>
      </c>
      <c r="S561" s="28" t="str">
        <f t="shared" si="69"/>
        <v/>
      </c>
      <c r="T561" s="37">
        <f t="shared" si="70"/>
        <v>79847831.852539465</v>
      </c>
      <c r="U561" s="37">
        <f t="shared" si="71"/>
        <v>88901529.445701286</v>
      </c>
      <c r="V561" s="37">
        <f t="shared" si="72"/>
        <v>225237356.48258412</v>
      </c>
    </row>
    <row r="562" spans="1:22">
      <c r="A562" s="23">
        <v>561</v>
      </c>
      <c r="B562" s="3" t="s">
        <v>856</v>
      </c>
      <c r="C562" s="28">
        <v>18</v>
      </c>
      <c r="D562" s="29">
        <v>6</v>
      </c>
      <c r="E562" s="28">
        <v>2004</v>
      </c>
      <c r="F562" s="31">
        <f>DATE(E562,D562,C562)</f>
        <v>38156</v>
      </c>
      <c r="G562" s="24" t="s">
        <v>857</v>
      </c>
      <c r="H562" s="2">
        <v>75000000</v>
      </c>
      <c r="I562" s="2">
        <v>77073959</v>
      </c>
      <c r="J562" s="2">
        <v>218673959</v>
      </c>
      <c r="K562" s="28" t="str">
        <f t="shared" si="66"/>
        <v/>
      </c>
      <c r="L562" s="28" t="str">
        <f t="shared" si="67"/>
        <v/>
      </c>
      <c r="M562" s="28" t="s">
        <v>857</v>
      </c>
      <c r="N562" s="28" t="str">
        <f t="shared" si="68"/>
        <v/>
      </c>
      <c r="O562" s="28" t="str">
        <f>IF(N562=1,M562&amp;" ("&amp;E562&amp;")",M562)</f>
        <v>The Terminal</v>
      </c>
      <c r="P562" s="36">
        <f>INDEX(cpi!$A$1:$M$105,MATCH('Inflation adjust calc'!$E562,cpi!$A:$A,0),MATCH('Inflation adjust calc'!$D562,cpi!$1:$1,0))</f>
        <v>189.7</v>
      </c>
      <c r="Q562" s="36">
        <f>cpi!$I$2</f>
        <v>240.85300000000001</v>
      </c>
      <c r="R562" s="36">
        <f t="shared" si="73"/>
        <v>1.2696520822351083</v>
      </c>
      <c r="S562" s="28" t="str">
        <f t="shared" si="69"/>
        <v/>
      </c>
      <c r="T562" s="37">
        <f t="shared" si="70"/>
        <v>95223906.167633116</v>
      </c>
      <c r="U562" s="37">
        <f t="shared" si="71"/>
        <v>97857112.530453369</v>
      </c>
      <c r="V562" s="37">
        <f t="shared" si="72"/>
        <v>277639847.37494469</v>
      </c>
    </row>
    <row r="563" spans="1:22">
      <c r="A563" s="23">
        <v>562</v>
      </c>
      <c r="B563" s="3" t="s">
        <v>537</v>
      </c>
      <c r="C563" s="28">
        <v>18</v>
      </c>
      <c r="D563" s="29">
        <v>2</v>
      </c>
      <c r="E563" s="28">
        <v>2005</v>
      </c>
      <c r="F563" s="31">
        <f>DATE(E563,D563,C563)</f>
        <v>38401</v>
      </c>
      <c r="G563" s="24" t="s">
        <v>858</v>
      </c>
      <c r="H563" s="2">
        <v>75000000</v>
      </c>
      <c r="I563" s="2">
        <v>75976178</v>
      </c>
      <c r="J563" s="2">
        <v>221594911</v>
      </c>
      <c r="K563" s="28" t="str">
        <f t="shared" si="66"/>
        <v/>
      </c>
      <c r="L563" s="28" t="str">
        <f t="shared" si="67"/>
        <v/>
      </c>
      <c r="M563" s="28" t="s">
        <v>858</v>
      </c>
      <c r="N563" s="28" t="str">
        <f t="shared" si="68"/>
        <v/>
      </c>
      <c r="O563" s="28" t="str">
        <f>IF(N563=1,M563&amp;" ("&amp;E563&amp;")",M563)</f>
        <v>Constantine</v>
      </c>
      <c r="P563" s="36">
        <f>INDEX(cpi!$A$1:$M$105,MATCH('Inflation adjust calc'!$E563,cpi!$A:$A,0),MATCH('Inflation adjust calc'!$D563,cpi!$1:$1,0))</f>
        <v>191.8</v>
      </c>
      <c r="Q563" s="36">
        <f>cpi!$I$2</f>
        <v>240.85300000000001</v>
      </c>
      <c r="R563" s="36">
        <f t="shared" si="73"/>
        <v>1.2557507820646507</v>
      </c>
      <c r="S563" s="28" t="str">
        <f t="shared" si="69"/>
        <v/>
      </c>
      <c r="T563" s="37">
        <f t="shared" si="70"/>
        <v>94181308.654848799</v>
      </c>
      <c r="U563" s="37">
        <f t="shared" si="71"/>
        <v>95407144.941783115</v>
      </c>
      <c r="V563" s="37">
        <f t="shared" si="72"/>
        <v>278267982.78979665</v>
      </c>
    </row>
    <row r="564" spans="1:22">
      <c r="A564" s="23">
        <v>563</v>
      </c>
      <c r="B564" s="3" t="s">
        <v>859</v>
      </c>
      <c r="C564" s="28">
        <v>21</v>
      </c>
      <c r="D564" s="29">
        <v>7</v>
      </c>
      <c r="E564" s="28">
        <v>2006</v>
      </c>
      <c r="F564" s="31">
        <f>DATE(E564,D564,C564)</f>
        <v>38919</v>
      </c>
      <c r="G564" s="24" t="s">
        <v>860</v>
      </c>
      <c r="H564" s="2">
        <v>75000000</v>
      </c>
      <c r="I564" s="2">
        <v>73661010</v>
      </c>
      <c r="J564" s="2">
        <v>141267370</v>
      </c>
      <c r="K564" s="28" t="str">
        <f t="shared" si="66"/>
        <v/>
      </c>
      <c r="L564" s="28" t="str">
        <f t="shared" si="67"/>
        <v/>
      </c>
      <c r="M564" s="28" t="s">
        <v>860</v>
      </c>
      <c r="N564" s="28" t="str">
        <f t="shared" si="68"/>
        <v/>
      </c>
      <c r="O564" s="28" t="str">
        <f>IF(N564=1,M564&amp;" ("&amp;E564&amp;")",M564)</f>
        <v>Monster House</v>
      </c>
      <c r="P564" s="36">
        <f>INDEX(cpi!$A$1:$M$105,MATCH('Inflation adjust calc'!$E564,cpi!$A:$A,0),MATCH('Inflation adjust calc'!$D564,cpi!$1:$1,0))</f>
        <v>203.5</v>
      </c>
      <c r="Q564" s="36">
        <f>cpi!$I$2</f>
        <v>240.85300000000001</v>
      </c>
      <c r="R564" s="36">
        <f t="shared" si="73"/>
        <v>1.1835528255528256</v>
      </c>
      <c r="S564" s="28" t="str">
        <f t="shared" si="69"/>
        <v/>
      </c>
      <c r="T564" s="37">
        <f t="shared" si="70"/>
        <v>88766461.916461915</v>
      </c>
      <c r="U564" s="37">
        <f t="shared" si="71"/>
        <v>87181696.518574938</v>
      </c>
      <c r="V564" s="37">
        <f t="shared" si="72"/>
        <v>167197394.92191646</v>
      </c>
    </row>
    <row r="565" spans="1:22">
      <c r="A565" s="23">
        <v>564</v>
      </c>
      <c r="B565" s="3" t="s">
        <v>861</v>
      </c>
      <c r="C565" s="28">
        <v>16</v>
      </c>
      <c r="D565" s="29">
        <v>1</v>
      </c>
      <c r="E565" s="28">
        <v>2009</v>
      </c>
      <c r="F565" s="31">
        <f>DATE(E565,D565,C565)</f>
        <v>39829</v>
      </c>
      <c r="G565" s="24" t="s">
        <v>862</v>
      </c>
      <c r="H565" s="2">
        <v>75000000</v>
      </c>
      <c r="I565" s="2">
        <v>73034460</v>
      </c>
      <c r="J565" s="2">
        <v>118230763</v>
      </c>
      <c r="K565" s="28" t="str">
        <f t="shared" si="66"/>
        <v/>
      </c>
      <c r="L565" s="28" t="str">
        <f t="shared" si="67"/>
        <v/>
      </c>
      <c r="M565" s="28" t="s">
        <v>862</v>
      </c>
      <c r="N565" s="28" t="str">
        <f t="shared" si="68"/>
        <v/>
      </c>
      <c r="O565" s="28" t="str">
        <f>IF(N565=1,M565&amp;" ("&amp;E565&amp;")",M565)</f>
        <v>Hotel for Dogs</v>
      </c>
      <c r="P565" s="36">
        <f>INDEX(cpi!$A$1:$M$105,MATCH('Inflation adjust calc'!$E565,cpi!$A:$A,0),MATCH('Inflation adjust calc'!$D565,cpi!$1:$1,0))</f>
        <v>211.143</v>
      </c>
      <c r="Q565" s="36">
        <f>cpi!$I$2</f>
        <v>240.85300000000001</v>
      </c>
      <c r="R565" s="36">
        <f t="shared" si="73"/>
        <v>1.1407103242825953</v>
      </c>
      <c r="S565" s="28" t="str">
        <f t="shared" si="69"/>
        <v/>
      </c>
      <c r="T565" s="37">
        <f t="shared" si="70"/>
        <v>85553274.321194649</v>
      </c>
      <c r="U565" s="37">
        <f t="shared" si="71"/>
        <v>83311162.550404236</v>
      </c>
      <c r="V565" s="37">
        <f t="shared" si="72"/>
        <v>134867052.00190866</v>
      </c>
    </row>
    <row r="566" spans="1:22">
      <c r="A566" s="23">
        <v>565</v>
      </c>
      <c r="B566" s="3">
        <v>36750</v>
      </c>
      <c r="C566" s="28">
        <v>8</v>
      </c>
      <c r="D566" s="29">
        <v>12</v>
      </c>
      <c r="E566" s="28">
        <v>2000</v>
      </c>
      <c r="F566" s="31">
        <f>DATE(E566,D566,C566)</f>
        <v>36868</v>
      </c>
      <c r="G566" s="24" t="s">
        <v>863</v>
      </c>
      <c r="H566" s="2">
        <v>75000000</v>
      </c>
      <c r="I566" s="2">
        <v>68473360</v>
      </c>
      <c r="J566" s="2">
        <v>213500000</v>
      </c>
      <c r="K566" s="28" t="str">
        <f t="shared" si="66"/>
        <v/>
      </c>
      <c r="L566" s="28" t="str">
        <f t="shared" si="67"/>
        <v/>
      </c>
      <c r="M566" s="28" t="s">
        <v>863</v>
      </c>
      <c r="N566" s="28" t="str">
        <f t="shared" si="68"/>
        <v/>
      </c>
      <c r="O566" s="28" t="str">
        <f>IF(N566=1,M566&amp;" ("&amp;E566&amp;")",M566)</f>
        <v>Vertical Limit</v>
      </c>
      <c r="P566" s="36">
        <f>INDEX(cpi!$A$1:$M$105,MATCH('Inflation adjust calc'!$E566,cpi!$A:$A,0),MATCH('Inflation adjust calc'!$D566,cpi!$1:$1,0))</f>
        <v>174</v>
      </c>
      <c r="Q566" s="36">
        <f>cpi!$I$2</f>
        <v>240.85300000000001</v>
      </c>
      <c r="R566" s="36">
        <f t="shared" si="73"/>
        <v>1.384212643678161</v>
      </c>
      <c r="S566" s="28" t="str">
        <f t="shared" si="69"/>
        <v/>
      </c>
      <c r="T566" s="37">
        <f t="shared" si="70"/>
        <v>103815948.27586207</v>
      </c>
      <c r="U566" s="37">
        <f t="shared" si="71"/>
        <v>94781690.667126447</v>
      </c>
      <c r="V566" s="37">
        <f t="shared" si="72"/>
        <v>295529399.42528737</v>
      </c>
    </row>
    <row r="567" spans="1:22">
      <c r="A567" s="23">
        <v>566</v>
      </c>
      <c r="B567" s="3" t="s">
        <v>864</v>
      </c>
      <c r="C567" s="28">
        <v>21</v>
      </c>
      <c r="D567" s="29">
        <v>12</v>
      </c>
      <c r="E567" s="28">
        <v>2007</v>
      </c>
      <c r="F567" s="31">
        <f>DATE(E567,D567,C567)</f>
        <v>39437</v>
      </c>
      <c r="G567" s="24" t="s">
        <v>865</v>
      </c>
      <c r="H567" s="2">
        <v>75000000</v>
      </c>
      <c r="I567" s="2">
        <v>66661095</v>
      </c>
      <c r="J567" s="2">
        <v>119512771</v>
      </c>
      <c r="K567" s="28" t="str">
        <f t="shared" si="66"/>
        <v/>
      </c>
      <c r="L567" s="28" t="str">
        <f t="shared" si="67"/>
        <v/>
      </c>
      <c r="M567" s="28" t="s">
        <v>865</v>
      </c>
      <c r="N567" s="28" t="str">
        <f t="shared" si="68"/>
        <v/>
      </c>
      <c r="O567" s="28" t="str">
        <f>IF(N567=1,M567&amp;" ("&amp;E567&amp;")",M567)</f>
        <v>Charlie Wilson's War</v>
      </c>
      <c r="P567" s="36">
        <f>INDEX(cpi!$A$1:$M$105,MATCH('Inflation adjust calc'!$E567,cpi!$A:$A,0),MATCH('Inflation adjust calc'!$D567,cpi!$1:$1,0))</f>
        <v>210.036</v>
      </c>
      <c r="Q567" s="36">
        <f>cpi!$I$2</f>
        <v>240.85300000000001</v>
      </c>
      <c r="R567" s="36">
        <f t="shared" si="73"/>
        <v>1.1467224666247691</v>
      </c>
      <c r="S567" s="28" t="str">
        <f t="shared" si="69"/>
        <v/>
      </c>
      <c r="T567" s="37">
        <f t="shared" si="70"/>
        <v>86004184.996857673</v>
      </c>
      <c r="U567" s="37">
        <f t="shared" si="71"/>
        <v>76441775.286308065</v>
      </c>
      <c r="V567" s="37">
        <f t="shared" si="72"/>
        <v>137047979.55428118</v>
      </c>
    </row>
    <row r="568" spans="1:22">
      <c r="A568" s="23">
        <v>567</v>
      </c>
      <c r="B568" s="3" t="s">
        <v>866</v>
      </c>
      <c r="C568" s="28">
        <v>16</v>
      </c>
      <c r="D568" s="29">
        <v>4</v>
      </c>
      <c r="E568" s="28">
        <v>1999</v>
      </c>
      <c r="F568" s="31">
        <f>DATE(E568,D568,C568)</f>
        <v>36266</v>
      </c>
      <c r="G568" s="24" t="s">
        <v>867</v>
      </c>
      <c r="H568" s="2">
        <v>75000000</v>
      </c>
      <c r="I568" s="2">
        <v>64062587</v>
      </c>
      <c r="J568" s="2">
        <v>73521587</v>
      </c>
      <c r="K568" s="28" t="str">
        <f t="shared" si="66"/>
        <v/>
      </c>
      <c r="L568" s="28" t="str">
        <f t="shared" si="67"/>
        <v/>
      </c>
      <c r="M568" s="28" t="s">
        <v>867</v>
      </c>
      <c r="N568" s="28" t="str">
        <f t="shared" si="68"/>
        <v/>
      </c>
      <c r="O568" s="28" t="str">
        <f>IF(N568=1,M568&amp;" ("&amp;E568&amp;")",M568)</f>
        <v>Life</v>
      </c>
      <c r="P568" s="36">
        <f>INDEX(cpi!$A$1:$M$105,MATCH('Inflation adjust calc'!$E568,cpi!$A:$A,0),MATCH('Inflation adjust calc'!$D568,cpi!$1:$1,0))</f>
        <v>166.2</v>
      </c>
      <c r="Q568" s="36">
        <f>cpi!$I$2</f>
        <v>240.85300000000001</v>
      </c>
      <c r="R568" s="36">
        <f t="shared" si="73"/>
        <v>1.449175691937425</v>
      </c>
      <c r="S568" s="28" t="str">
        <f t="shared" si="69"/>
        <v/>
      </c>
      <c r="T568" s="37">
        <f t="shared" si="70"/>
        <v>108688176.89530687</v>
      </c>
      <c r="U568" s="37">
        <f t="shared" si="71"/>
        <v>92837943.843026489</v>
      </c>
      <c r="V568" s="37">
        <f t="shared" si="72"/>
        <v>106545696.71306258</v>
      </c>
    </row>
    <row r="569" spans="1:22">
      <c r="A569" s="23">
        <v>568</v>
      </c>
      <c r="B569" s="3">
        <v>38445</v>
      </c>
      <c r="C569" s="28">
        <v>4</v>
      </c>
      <c r="D569" s="29">
        <v>3</v>
      </c>
      <c r="E569" s="28">
        <v>2005</v>
      </c>
      <c r="F569" s="31">
        <f>DATE(E569,D569,C569)</f>
        <v>38415</v>
      </c>
      <c r="G569" s="24" t="s">
        <v>868</v>
      </c>
      <c r="H569" s="2">
        <v>75000000</v>
      </c>
      <c r="I569" s="2">
        <v>55849401</v>
      </c>
      <c r="J569" s="2">
        <v>94944017</v>
      </c>
      <c r="K569" s="28" t="str">
        <f t="shared" si="66"/>
        <v/>
      </c>
      <c r="L569" s="28" t="str">
        <f t="shared" si="67"/>
        <v/>
      </c>
      <c r="M569" s="28" t="s">
        <v>868</v>
      </c>
      <c r="N569" s="28" t="str">
        <f t="shared" si="68"/>
        <v/>
      </c>
      <c r="O569" s="28" t="str">
        <f>IF(N569=1,M569&amp;" ("&amp;E569&amp;")",M569)</f>
        <v>Be Cool</v>
      </c>
      <c r="P569" s="36">
        <f>INDEX(cpi!$A$1:$M$105,MATCH('Inflation adjust calc'!$E569,cpi!$A:$A,0),MATCH('Inflation adjust calc'!$D569,cpi!$1:$1,0))</f>
        <v>193.3</v>
      </c>
      <c r="Q569" s="36">
        <f>cpi!$I$2</f>
        <v>240.85300000000001</v>
      </c>
      <c r="R569" s="36">
        <f t="shared" si="73"/>
        <v>1.2460062079668908</v>
      </c>
      <c r="S569" s="28" t="str">
        <f t="shared" si="69"/>
        <v/>
      </c>
      <c r="T569" s="37">
        <f t="shared" si="70"/>
        <v>93450465.597516805</v>
      </c>
      <c r="U569" s="37">
        <f t="shared" si="71"/>
        <v>69588700.357232273</v>
      </c>
      <c r="V569" s="37">
        <f t="shared" si="72"/>
        <v>118300834.59131402</v>
      </c>
    </row>
    <row r="570" spans="1:22">
      <c r="A570" s="23">
        <v>569</v>
      </c>
      <c r="B570" s="3" t="s">
        <v>869</v>
      </c>
      <c r="C570" s="28">
        <v>23</v>
      </c>
      <c r="D570" s="29">
        <v>12</v>
      </c>
      <c r="E570" s="28">
        <v>2005</v>
      </c>
      <c r="F570" s="31">
        <f>DATE(E570,D570,C570)</f>
        <v>38709</v>
      </c>
      <c r="G570" s="24" t="s">
        <v>870</v>
      </c>
      <c r="H570" s="2">
        <v>75000000</v>
      </c>
      <c r="I570" s="2">
        <v>47379090</v>
      </c>
      <c r="J570" s="2">
        <v>131492772</v>
      </c>
      <c r="K570" s="28" t="str">
        <f t="shared" si="66"/>
        <v/>
      </c>
      <c r="L570" s="28" t="str">
        <f t="shared" si="67"/>
        <v/>
      </c>
      <c r="M570" s="28" t="s">
        <v>870</v>
      </c>
      <c r="N570" s="28" t="str">
        <f t="shared" si="68"/>
        <v/>
      </c>
      <c r="O570" s="28" t="str">
        <f>IF(N570=1,M570&amp;" ("&amp;E570&amp;")",M570)</f>
        <v>Munich</v>
      </c>
      <c r="P570" s="36">
        <f>INDEX(cpi!$A$1:$M$105,MATCH('Inflation adjust calc'!$E570,cpi!$A:$A,0),MATCH('Inflation adjust calc'!$D570,cpi!$1:$1,0))</f>
        <v>196.8</v>
      </c>
      <c r="Q570" s="36">
        <f>cpi!$I$2</f>
        <v>240.85300000000001</v>
      </c>
      <c r="R570" s="36">
        <f t="shared" si="73"/>
        <v>1.2238465447154472</v>
      </c>
      <c r="S570" s="28" t="str">
        <f t="shared" si="69"/>
        <v/>
      </c>
      <c r="T570" s="37">
        <f t="shared" si="70"/>
        <v>91788490.853658542</v>
      </c>
      <c r="U570" s="37">
        <f t="shared" si="71"/>
        <v>57984735.588262193</v>
      </c>
      <c r="V570" s="37">
        <f t="shared" si="72"/>
        <v>160926974.66725609</v>
      </c>
    </row>
    <row r="571" spans="1:22">
      <c r="A571" s="23">
        <v>570</v>
      </c>
      <c r="B571" s="3">
        <v>40274</v>
      </c>
      <c r="C571" s="28">
        <v>4</v>
      </c>
      <c r="D571" s="29">
        <v>6</v>
      </c>
      <c r="E571" s="28">
        <v>2010</v>
      </c>
      <c r="F571" s="31">
        <f>DATE(E571,D571,C571)</f>
        <v>40333</v>
      </c>
      <c r="G571" s="24" t="s">
        <v>871</v>
      </c>
      <c r="H571" s="2">
        <v>75000000</v>
      </c>
      <c r="I571" s="2">
        <v>47059963</v>
      </c>
      <c r="J571" s="2">
        <v>95572749</v>
      </c>
      <c r="K571" s="28" t="str">
        <f t="shared" si="66"/>
        <v/>
      </c>
      <c r="L571" s="28" t="str">
        <f t="shared" si="67"/>
        <v/>
      </c>
      <c r="M571" s="28" t="s">
        <v>871</v>
      </c>
      <c r="N571" s="28" t="str">
        <f t="shared" si="68"/>
        <v/>
      </c>
      <c r="O571" s="28" t="str">
        <f>IF(N571=1,M571&amp;" ("&amp;E571&amp;")",M571)</f>
        <v>Killers</v>
      </c>
      <c r="P571" s="36">
        <f>INDEX(cpi!$A$1:$M$105,MATCH('Inflation adjust calc'!$E571,cpi!$A:$A,0),MATCH('Inflation adjust calc'!$D571,cpi!$1:$1,0))</f>
        <v>217.965</v>
      </c>
      <c r="Q571" s="36">
        <f>cpi!$I$2</f>
        <v>240.85300000000001</v>
      </c>
      <c r="R571" s="36">
        <f t="shared" si="73"/>
        <v>1.1050076847200239</v>
      </c>
      <c r="S571" s="28" t="str">
        <f t="shared" si="69"/>
        <v/>
      </c>
      <c r="T571" s="37">
        <f t="shared" si="70"/>
        <v>82875576.35400179</v>
      </c>
      <c r="U571" s="37">
        <f t="shared" si="71"/>
        <v>52001620.757639989</v>
      </c>
      <c r="V571" s="37">
        <f t="shared" si="72"/>
        <v>105608622.09481798</v>
      </c>
    </row>
    <row r="572" spans="1:22">
      <c r="A572" s="23">
        <v>571</v>
      </c>
      <c r="B572" s="3" t="s">
        <v>872</v>
      </c>
      <c r="C572" s="28">
        <v>14</v>
      </c>
      <c r="D572" s="29">
        <v>8</v>
      </c>
      <c r="E572" s="28">
        <v>2015</v>
      </c>
      <c r="F572" s="31">
        <f>DATE(E572,D572,C572)</f>
        <v>42230</v>
      </c>
      <c r="G572" s="24" t="s">
        <v>873</v>
      </c>
      <c r="H572" s="2">
        <v>75000000</v>
      </c>
      <c r="I572" s="2">
        <v>45445109</v>
      </c>
      <c r="J572" s="2">
        <v>105445109</v>
      </c>
      <c r="K572" s="28" t="str">
        <f t="shared" si="66"/>
        <v/>
      </c>
      <c r="L572" s="28" t="str">
        <f t="shared" si="67"/>
        <v/>
      </c>
      <c r="M572" s="28" t="s">
        <v>873</v>
      </c>
      <c r="N572" s="28" t="str">
        <f t="shared" si="68"/>
        <v/>
      </c>
      <c r="O572" s="28" t="str">
        <f>IF(N572=1,M572&amp;" ("&amp;E572&amp;")",M572)</f>
        <v>The Man From U.N.C.L.E.</v>
      </c>
      <c r="P572" s="36">
        <f>INDEX(cpi!$A$1:$M$105,MATCH('Inflation adjust calc'!$E572,cpi!$A:$A,0),MATCH('Inflation adjust calc'!$D572,cpi!$1:$1,0))</f>
        <v>238.316</v>
      </c>
      <c r="Q572" s="36">
        <f>cpi!$I$2</f>
        <v>240.85300000000001</v>
      </c>
      <c r="R572" s="36">
        <f t="shared" si="73"/>
        <v>1.01064552946508</v>
      </c>
      <c r="S572" s="28" t="str">
        <f t="shared" si="69"/>
        <v/>
      </c>
      <c r="T572" s="37">
        <f t="shared" si="70"/>
        <v>75798414.709881008</v>
      </c>
      <c r="U572" s="37">
        <f t="shared" si="71"/>
        <v>45928896.24690327</v>
      </c>
      <c r="V572" s="37">
        <f t="shared" si="72"/>
        <v>106567628.01480807</v>
      </c>
    </row>
    <row r="573" spans="1:22">
      <c r="A573" s="23">
        <v>572</v>
      </c>
      <c r="B573" s="3">
        <v>37805</v>
      </c>
      <c r="C573" s="28">
        <v>7</v>
      </c>
      <c r="D573" s="29">
        <v>3</v>
      </c>
      <c r="E573" s="28">
        <v>2003</v>
      </c>
      <c r="F573" s="31">
        <f>DATE(E573,D573,C573)</f>
        <v>37687</v>
      </c>
      <c r="G573" s="24" t="s">
        <v>874</v>
      </c>
      <c r="H573" s="2">
        <v>75000000</v>
      </c>
      <c r="I573" s="2">
        <v>43632458</v>
      </c>
      <c r="J573" s="2">
        <v>85632458</v>
      </c>
      <c r="K573" s="28" t="str">
        <f t="shared" si="66"/>
        <v/>
      </c>
      <c r="L573" s="28" t="str">
        <f t="shared" si="67"/>
        <v/>
      </c>
      <c r="M573" s="28" t="s">
        <v>874</v>
      </c>
      <c r="N573" s="28" t="str">
        <f t="shared" si="68"/>
        <v/>
      </c>
      <c r="O573" s="28" t="str">
        <f>IF(N573=1,M573&amp;" ("&amp;E573&amp;")",M573)</f>
        <v>Tears of the Sun</v>
      </c>
      <c r="P573" s="36">
        <f>INDEX(cpi!$A$1:$M$105,MATCH('Inflation adjust calc'!$E573,cpi!$A:$A,0),MATCH('Inflation adjust calc'!$D573,cpi!$1:$1,0))</f>
        <v>184.2</v>
      </c>
      <c r="Q573" s="36">
        <f>cpi!$I$2</f>
        <v>240.85300000000001</v>
      </c>
      <c r="R573" s="36">
        <f t="shared" si="73"/>
        <v>1.3075624321389796</v>
      </c>
      <c r="S573" s="28" t="str">
        <f t="shared" si="69"/>
        <v/>
      </c>
      <c r="T573" s="37">
        <f t="shared" si="70"/>
        <v>98067182.410423473</v>
      </c>
      <c r="U573" s="37">
        <f t="shared" si="71"/>
        <v>57052162.90268188</v>
      </c>
      <c r="V573" s="37">
        <f t="shared" si="72"/>
        <v>111969785.05251902</v>
      </c>
    </row>
    <row r="574" spans="1:22">
      <c r="A574" s="23">
        <v>573</v>
      </c>
      <c r="B574" s="3" t="s">
        <v>859</v>
      </c>
      <c r="C574" s="28">
        <v>21</v>
      </c>
      <c r="D574" s="29">
        <v>7</v>
      </c>
      <c r="E574" s="28">
        <v>2006</v>
      </c>
      <c r="F574" s="31">
        <f>DATE(E574,D574,C574)</f>
        <v>38919</v>
      </c>
      <c r="G574" s="24" t="s">
        <v>875</v>
      </c>
      <c r="H574" s="2">
        <v>75000000</v>
      </c>
      <c r="I574" s="2">
        <v>42285169</v>
      </c>
      <c r="J574" s="2">
        <v>72785169</v>
      </c>
      <c r="K574" s="28" t="str">
        <f t="shared" si="66"/>
        <v/>
      </c>
      <c r="L574" s="28" t="str">
        <f t="shared" si="67"/>
        <v/>
      </c>
      <c r="M574" s="28" t="s">
        <v>875</v>
      </c>
      <c r="N574" s="28" t="str">
        <f t="shared" si="68"/>
        <v/>
      </c>
      <c r="O574" s="28" t="str">
        <f>IF(N574=1,M574&amp;" ("&amp;E574&amp;")",M574)</f>
        <v>Lady in the Water</v>
      </c>
      <c r="P574" s="36">
        <f>INDEX(cpi!$A$1:$M$105,MATCH('Inflation adjust calc'!$E574,cpi!$A:$A,0),MATCH('Inflation adjust calc'!$D574,cpi!$1:$1,0))</f>
        <v>203.5</v>
      </c>
      <c r="Q574" s="36">
        <f>cpi!$I$2</f>
        <v>240.85300000000001</v>
      </c>
      <c r="R574" s="36">
        <f t="shared" si="73"/>
        <v>1.1835528255528256</v>
      </c>
      <c r="S574" s="28" t="str">
        <f t="shared" si="69"/>
        <v/>
      </c>
      <c r="T574" s="37">
        <f t="shared" si="70"/>
        <v>88766461.916461915</v>
      </c>
      <c r="U574" s="37">
        <f t="shared" si="71"/>
        <v>50046731.248928748</v>
      </c>
      <c r="V574" s="37">
        <f t="shared" si="72"/>
        <v>86145092.428289935</v>
      </c>
    </row>
    <row r="575" spans="1:22">
      <c r="A575" s="23">
        <v>574</v>
      </c>
      <c r="B575" s="3" t="s">
        <v>432</v>
      </c>
      <c r="C575" s="28">
        <v>17</v>
      </c>
      <c r="D575" s="29">
        <v>12</v>
      </c>
      <c r="E575" s="28">
        <v>2004</v>
      </c>
      <c r="F575" s="31">
        <f>DATE(E575,D575,C575)</f>
        <v>38338</v>
      </c>
      <c r="G575" s="24" t="s">
        <v>876</v>
      </c>
      <c r="H575" s="2">
        <v>75000000</v>
      </c>
      <c r="I575" s="2">
        <v>42044321</v>
      </c>
      <c r="J575" s="2">
        <v>54344321</v>
      </c>
      <c r="K575" s="28" t="str">
        <f t="shared" si="66"/>
        <v/>
      </c>
      <c r="L575" s="28" t="str">
        <f t="shared" si="67"/>
        <v/>
      </c>
      <c r="M575" s="28" t="s">
        <v>876</v>
      </c>
      <c r="N575" s="28" t="str">
        <f t="shared" si="68"/>
        <v/>
      </c>
      <c r="O575" s="28" t="str">
        <f>IF(N575=1,M575&amp;" ("&amp;E575&amp;")",M575)</f>
        <v>Spanglish</v>
      </c>
      <c r="P575" s="36">
        <f>INDEX(cpi!$A$1:$M$105,MATCH('Inflation adjust calc'!$E575,cpi!$A:$A,0),MATCH('Inflation adjust calc'!$D575,cpi!$1:$1,0))</f>
        <v>190.3</v>
      </c>
      <c r="Q575" s="36">
        <f>cpi!$I$2</f>
        <v>240.85300000000001</v>
      </c>
      <c r="R575" s="36">
        <f t="shared" si="73"/>
        <v>1.2656489753021545</v>
      </c>
      <c r="S575" s="28" t="str">
        <f t="shared" si="69"/>
        <v/>
      </c>
      <c r="T575" s="37">
        <f t="shared" si="70"/>
        <v>94923673.147661582</v>
      </c>
      <c r="U575" s="37">
        <f t="shared" si="71"/>
        <v>53213351.790924855</v>
      </c>
      <c r="V575" s="37">
        <f t="shared" si="72"/>
        <v>68780834.187141359</v>
      </c>
    </row>
    <row r="576" spans="1:22">
      <c r="A576" s="23">
        <v>575</v>
      </c>
      <c r="B576" s="3">
        <v>37235</v>
      </c>
      <c r="C576" s="28">
        <v>12</v>
      </c>
      <c r="D576" s="29">
        <v>10</v>
      </c>
      <c r="E576" s="28">
        <v>2001</v>
      </c>
      <c r="F576" s="31">
        <f>DATE(E576,D576,C576)</f>
        <v>37176</v>
      </c>
      <c r="G576" s="24" t="s">
        <v>877</v>
      </c>
      <c r="H576" s="2">
        <v>75000000</v>
      </c>
      <c r="I576" s="2">
        <v>41523271</v>
      </c>
      <c r="J576" s="2">
        <v>71523271</v>
      </c>
      <c r="K576" s="28" t="str">
        <f t="shared" si="66"/>
        <v/>
      </c>
      <c r="L576" s="28" t="str">
        <f t="shared" si="67"/>
        <v/>
      </c>
      <c r="M576" s="28" t="s">
        <v>877</v>
      </c>
      <c r="N576" s="28" t="str">
        <f t="shared" si="68"/>
        <v/>
      </c>
      <c r="O576" s="28" t="str">
        <f>IF(N576=1,M576&amp;" ("&amp;E576&amp;")",M576)</f>
        <v>Bandits</v>
      </c>
      <c r="P576" s="36">
        <f>INDEX(cpi!$A$1:$M$105,MATCH('Inflation adjust calc'!$E576,cpi!$A:$A,0),MATCH('Inflation adjust calc'!$D576,cpi!$1:$1,0))</f>
        <v>177.7</v>
      </c>
      <c r="Q576" s="36">
        <f>cpi!$I$2</f>
        <v>240.85300000000001</v>
      </c>
      <c r="R576" s="36">
        <f t="shared" si="73"/>
        <v>1.355391108610017</v>
      </c>
      <c r="S576" s="28" t="str">
        <f t="shared" si="69"/>
        <v/>
      </c>
      <c r="T576" s="37">
        <f t="shared" si="70"/>
        <v>101654333.14575127</v>
      </c>
      <c r="U576" s="37">
        <f t="shared" si="71"/>
        <v>56280272.313804172</v>
      </c>
      <c r="V576" s="37">
        <f t="shared" si="72"/>
        <v>96942005.572104678</v>
      </c>
    </row>
    <row r="577" spans="1:22">
      <c r="A577" s="23">
        <v>576</v>
      </c>
      <c r="B577" s="3" t="s">
        <v>461</v>
      </c>
      <c r="C577" s="28">
        <v>17</v>
      </c>
      <c r="D577" s="29">
        <v>12</v>
      </c>
      <c r="E577" s="28">
        <v>1999</v>
      </c>
      <c r="F577" s="31">
        <f>DATE(E577,D577,C577)</f>
        <v>36511</v>
      </c>
      <c r="G577" s="24" t="s">
        <v>878</v>
      </c>
      <c r="H577" s="2">
        <v>75000000</v>
      </c>
      <c r="I577" s="2">
        <v>39251128</v>
      </c>
      <c r="J577" s="2">
        <v>39251128</v>
      </c>
      <c r="K577" s="28" t="str">
        <f t="shared" si="66"/>
        <v/>
      </c>
      <c r="L577" s="28" t="str">
        <f t="shared" si="67"/>
        <v/>
      </c>
      <c r="M577" s="28" t="s">
        <v>878</v>
      </c>
      <c r="N577" s="28" t="str">
        <f t="shared" si="68"/>
        <v/>
      </c>
      <c r="O577" s="28" t="str">
        <f>IF(N577=1,M577&amp;" ("&amp;E577&amp;")",M577)</f>
        <v>Anna and the King</v>
      </c>
      <c r="P577" s="36">
        <f>INDEX(cpi!$A$1:$M$105,MATCH('Inflation adjust calc'!$E577,cpi!$A:$A,0),MATCH('Inflation adjust calc'!$D577,cpi!$1:$1,0))</f>
        <v>168.3</v>
      </c>
      <c r="Q577" s="36">
        <f>cpi!$I$2</f>
        <v>240.85300000000001</v>
      </c>
      <c r="R577" s="36">
        <f t="shared" si="73"/>
        <v>1.4310932857991681</v>
      </c>
      <c r="S577" s="28" t="str">
        <f t="shared" si="69"/>
        <v/>
      </c>
      <c r="T577" s="37">
        <f t="shared" si="70"/>
        <v>107331996.43493761</v>
      </c>
      <c r="U577" s="37">
        <f t="shared" si="71"/>
        <v>56172025.740843728</v>
      </c>
      <c r="V577" s="37">
        <f t="shared" si="72"/>
        <v>56172025.740843728</v>
      </c>
    </row>
    <row r="578" spans="1:22">
      <c r="A578" s="23">
        <v>577</v>
      </c>
      <c r="B578" s="3">
        <v>34887</v>
      </c>
      <c r="C578" s="28">
        <v>7</v>
      </c>
      <c r="D578" s="29">
        <v>7</v>
      </c>
      <c r="E578" s="28">
        <v>1995</v>
      </c>
      <c r="F578" s="31">
        <f>DATE(E578,D578,C578)</f>
        <v>34887</v>
      </c>
      <c r="G578" s="24" t="s">
        <v>879</v>
      </c>
      <c r="H578" s="2">
        <v>75000000</v>
      </c>
      <c r="I578" s="2">
        <v>37361412</v>
      </c>
      <c r="J578" s="2">
        <v>127361412</v>
      </c>
      <c r="K578" s="28" t="str">
        <f t="shared" si="66"/>
        <v/>
      </c>
      <c r="L578" s="28" t="str">
        <f t="shared" si="67"/>
        <v/>
      </c>
      <c r="M578" s="28" t="s">
        <v>879</v>
      </c>
      <c r="N578" s="28" t="str">
        <f t="shared" si="68"/>
        <v/>
      </c>
      <c r="O578" s="28" t="str">
        <f>IF(N578=1,M578&amp;" ("&amp;E578&amp;")",M578)</f>
        <v>First Knight</v>
      </c>
      <c r="P578" s="36">
        <f>INDEX(cpi!$A$1:$M$105,MATCH('Inflation adjust calc'!$E578,cpi!$A:$A,0),MATCH('Inflation adjust calc'!$D578,cpi!$1:$1,0))</f>
        <v>152.5</v>
      </c>
      <c r="Q578" s="36">
        <f>cpi!$I$2</f>
        <v>240.85300000000001</v>
      </c>
      <c r="R578" s="36">
        <f t="shared" si="73"/>
        <v>1.5793639344262296</v>
      </c>
      <c r="S578" s="28" t="str">
        <f t="shared" si="69"/>
        <v/>
      </c>
      <c r="T578" s="37">
        <f t="shared" si="70"/>
        <v>118452295.08196722</v>
      </c>
      <c r="U578" s="37">
        <f t="shared" si="71"/>
        <v>59007266.652039349</v>
      </c>
      <c r="V578" s="37">
        <f t="shared" si="72"/>
        <v>201150020.75040001</v>
      </c>
    </row>
    <row r="579" spans="1:22">
      <c r="A579" s="23">
        <v>578</v>
      </c>
      <c r="B579" s="3" t="s">
        <v>880</v>
      </c>
      <c r="C579" s="28">
        <v>25</v>
      </c>
      <c r="D579" s="29">
        <v>3</v>
      </c>
      <c r="E579" s="28">
        <v>2011</v>
      </c>
      <c r="F579" s="31">
        <f>DATE(E579,D579,C579)</f>
        <v>40627</v>
      </c>
      <c r="G579" s="24" t="s">
        <v>881</v>
      </c>
      <c r="H579" s="2">
        <v>75000000</v>
      </c>
      <c r="I579" s="2">
        <v>36392502</v>
      </c>
      <c r="J579" s="2">
        <v>89758389</v>
      </c>
      <c r="K579" s="28" t="str">
        <f t="shared" ref="K579:K642" si="74">IF(J579=0,1,"")</f>
        <v/>
      </c>
      <c r="L579" s="28" t="str">
        <f t="shared" ref="L579:L642" si="75">IF(E579&gt;2016,1,"")</f>
        <v/>
      </c>
      <c r="M579" s="28" t="s">
        <v>881</v>
      </c>
      <c r="N579" s="28" t="str">
        <f t="shared" ref="N579:N642" si="76">IF(COUNTIF($M$2:$M$5233,M579)&gt;1,1,"")</f>
        <v/>
      </c>
      <c r="O579" s="28" t="str">
        <f>IF(N579=1,M579&amp;" ("&amp;E579&amp;")",M579)</f>
        <v>Sucker Punch</v>
      </c>
      <c r="P579" s="36">
        <f>INDEX(cpi!$A$1:$M$105,MATCH('Inflation adjust calc'!$E579,cpi!$A:$A,0),MATCH('Inflation adjust calc'!$D579,cpi!$1:$1,0))</f>
        <v>223.46700000000001</v>
      </c>
      <c r="Q579" s="36">
        <f>cpi!$I$2</f>
        <v>240.85300000000001</v>
      </c>
      <c r="R579" s="36">
        <f t="shared" si="73"/>
        <v>1.0778011965972605</v>
      </c>
      <c r="S579" s="28" t="str">
        <f t="shared" ref="S579:S642" si="77">IF(ISERROR(R579),1,"")</f>
        <v/>
      </c>
      <c r="T579" s="37">
        <f t="shared" ref="T579:T642" si="78">H579*$R579</f>
        <v>80835089.744794533</v>
      </c>
      <c r="U579" s="37">
        <f t="shared" ref="U579:U642" si="79">I579*$R579</f>
        <v>39223882.202768192</v>
      </c>
      <c r="V579" s="37">
        <f t="shared" ref="V579:V642" si="80">J579*$R579</f>
        <v>96741699.068842381</v>
      </c>
    </row>
    <row r="580" spans="1:22">
      <c r="A580" s="23">
        <v>579</v>
      </c>
      <c r="B580" s="3">
        <v>38659</v>
      </c>
      <c r="C580" s="28">
        <v>11</v>
      </c>
      <c r="D580" s="29">
        <v>3</v>
      </c>
      <c r="E580" s="28">
        <v>2005</v>
      </c>
      <c r="F580" s="31">
        <f>DATE(E580,D580,C580)</f>
        <v>38422</v>
      </c>
      <c r="G580" s="24" t="s">
        <v>882</v>
      </c>
      <c r="H580" s="2">
        <v>75000000</v>
      </c>
      <c r="I580" s="2">
        <v>34636443</v>
      </c>
      <c r="J580" s="2">
        <v>77636443</v>
      </c>
      <c r="K580" s="28" t="str">
        <f t="shared" si="74"/>
        <v/>
      </c>
      <c r="L580" s="28" t="str">
        <f t="shared" si="75"/>
        <v/>
      </c>
      <c r="M580" s="28" t="s">
        <v>882</v>
      </c>
      <c r="N580" s="28" t="str">
        <f t="shared" si="76"/>
        <v/>
      </c>
      <c r="O580" s="28" t="str">
        <f>IF(N580=1,M580&amp;" ("&amp;E580&amp;")",M580)</f>
        <v>Hostage</v>
      </c>
      <c r="P580" s="36">
        <f>INDEX(cpi!$A$1:$M$105,MATCH('Inflation adjust calc'!$E580,cpi!$A:$A,0),MATCH('Inflation adjust calc'!$D580,cpi!$1:$1,0))</f>
        <v>193.3</v>
      </c>
      <c r="Q580" s="36">
        <f>cpi!$I$2</f>
        <v>240.85300000000001</v>
      </c>
      <c r="R580" s="36">
        <f t="shared" si="73"/>
        <v>1.2460062079668908</v>
      </c>
      <c r="S580" s="28" t="str">
        <f t="shared" si="77"/>
        <v/>
      </c>
      <c r="T580" s="37">
        <f t="shared" si="78"/>
        <v>93450465.597516805</v>
      </c>
      <c r="U580" s="37">
        <f t="shared" si="79"/>
        <v>43157222.999891356</v>
      </c>
      <c r="V580" s="37">
        <f t="shared" si="80"/>
        <v>96735489.94246766</v>
      </c>
    </row>
    <row r="581" spans="1:22">
      <c r="A581" s="23">
        <v>580</v>
      </c>
      <c r="B581" s="3" t="s">
        <v>883</v>
      </c>
      <c r="C581" s="28">
        <v>13</v>
      </c>
      <c r="D581" s="29">
        <v>6</v>
      </c>
      <c r="E581" s="28">
        <v>2003</v>
      </c>
      <c r="F581" s="31">
        <f>DATE(E581,D581,C581)</f>
        <v>37785</v>
      </c>
      <c r="G581" s="24" t="s">
        <v>884</v>
      </c>
      <c r="H581" s="2">
        <v>75000000</v>
      </c>
      <c r="I581" s="2">
        <v>30207785</v>
      </c>
      <c r="J581" s="2">
        <v>50409753</v>
      </c>
      <c r="K581" s="28" t="str">
        <f t="shared" si="74"/>
        <v/>
      </c>
      <c r="L581" s="28" t="str">
        <f t="shared" si="75"/>
        <v/>
      </c>
      <c r="M581" s="28" t="s">
        <v>884</v>
      </c>
      <c r="N581" s="28" t="str">
        <f t="shared" si="76"/>
        <v/>
      </c>
      <c r="O581" s="28" t="str">
        <f>IF(N581=1,M581&amp;" ("&amp;E581&amp;")",M581)</f>
        <v>Hollywood Homicide</v>
      </c>
      <c r="P581" s="36">
        <f>INDEX(cpi!$A$1:$M$105,MATCH('Inflation adjust calc'!$E581,cpi!$A:$A,0),MATCH('Inflation adjust calc'!$D581,cpi!$1:$1,0))</f>
        <v>183.7</v>
      </c>
      <c r="Q581" s="36">
        <f>cpi!$I$2</f>
        <v>240.85300000000001</v>
      </c>
      <c r="R581" s="36">
        <f t="shared" si="73"/>
        <v>1.3111213935764836</v>
      </c>
      <c r="S581" s="28" t="str">
        <f t="shared" si="77"/>
        <v/>
      </c>
      <c r="T581" s="37">
        <f t="shared" si="78"/>
        <v>98334104.518236265</v>
      </c>
      <c r="U581" s="37">
        <f t="shared" si="79"/>
        <v>39606073.166058801</v>
      </c>
      <c r="V581" s="37">
        <f t="shared" si="80"/>
        <v>66093305.603206322</v>
      </c>
    </row>
    <row r="582" spans="1:22">
      <c r="A582" s="23">
        <v>581</v>
      </c>
      <c r="B582" s="3" t="s">
        <v>812</v>
      </c>
      <c r="C582" s="28">
        <v>16</v>
      </c>
      <c r="D582" s="29">
        <v>6</v>
      </c>
      <c r="E582" s="28">
        <v>2000</v>
      </c>
      <c r="F582" s="31">
        <f>DATE(E582,D582,C582)</f>
        <v>36693</v>
      </c>
      <c r="G582" s="24" t="s">
        <v>885</v>
      </c>
      <c r="H582" s="2">
        <v>75000000</v>
      </c>
      <c r="I582" s="2">
        <v>22751979</v>
      </c>
      <c r="J582" s="2">
        <v>36751979</v>
      </c>
      <c r="K582" s="28" t="str">
        <f t="shared" si="74"/>
        <v/>
      </c>
      <c r="L582" s="28" t="str">
        <f t="shared" si="75"/>
        <v/>
      </c>
      <c r="M582" s="28" t="s">
        <v>885</v>
      </c>
      <c r="N582" s="28" t="str">
        <f t="shared" si="76"/>
        <v/>
      </c>
      <c r="O582" s="28" t="str">
        <f>IF(N582=1,M582&amp;" ("&amp;E582&amp;")",M582)</f>
        <v>Titan A.E.</v>
      </c>
      <c r="P582" s="36">
        <f>INDEX(cpi!$A$1:$M$105,MATCH('Inflation adjust calc'!$E582,cpi!$A:$A,0),MATCH('Inflation adjust calc'!$D582,cpi!$1:$1,0))</f>
        <v>172.4</v>
      </c>
      <c r="Q582" s="36">
        <f>cpi!$I$2</f>
        <v>240.85300000000001</v>
      </c>
      <c r="R582" s="36">
        <f t="shared" si="73"/>
        <v>1.3970591647331787</v>
      </c>
      <c r="S582" s="28" t="str">
        <f t="shared" si="77"/>
        <v/>
      </c>
      <c r="T582" s="37">
        <f t="shared" si="78"/>
        <v>104779437.3549884</v>
      </c>
      <c r="U582" s="37">
        <f t="shared" si="79"/>
        <v>31785860.777766824</v>
      </c>
      <c r="V582" s="37">
        <f t="shared" si="80"/>
        <v>51344689.084031321</v>
      </c>
    </row>
    <row r="583" spans="1:22">
      <c r="A583" s="23">
        <v>582</v>
      </c>
      <c r="B583" s="3" t="s">
        <v>432</v>
      </c>
      <c r="C583" s="28">
        <v>17</v>
      </c>
      <c r="D583" s="29">
        <v>12</v>
      </c>
      <c r="E583" s="28">
        <v>2004</v>
      </c>
      <c r="F583" s="31">
        <f>DATE(E583,D583,C583)</f>
        <v>38338</v>
      </c>
      <c r="G583" s="24" t="s">
        <v>886</v>
      </c>
      <c r="H583" s="2">
        <v>75000000</v>
      </c>
      <c r="I583" s="2">
        <v>21009180</v>
      </c>
      <c r="J583" s="2">
        <v>34009180</v>
      </c>
      <c r="K583" s="28" t="str">
        <f t="shared" si="74"/>
        <v/>
      </c>
      <c r="L583" s="28" t="str">
        <f t="shared" si="75"/>
        <v/>
      </c>
      <c r="M583" s="28" t="s">
        <v>886</v>
      </c>
      <c r="N583" s="28" t="str">
        <f t="shared" si="76"/>
        <v/>
      </c>
      <c r="O583" s="28" t="str">
        <f>IF(N583=1,M583&amp;" ("&amp;E583&amp;")",M583)</f>
        <v>Flight of the Phoenix</v>
      </c>
      <c r="P583" s="36">
        <f>INDEX(cpi!$A$1:$M$105,MATCH('Inflation adjust calc'!$E583,cpi!$A:$A,0),MATCH('Inflation adjust calc'!$D583,cpi!$1:$1,0))</f>
        <v>190.3</v>
      </c>
      <c r="Q583" s="36">
        <f>cpi!$I$2</f>
        <v>240.85300000000001</v>
      </c>
      <c r="R583" s="36">
        <f t="shared" si="73"/>
        <v>1.2656489753021545</v>
      </c>
      <c r="S583" s="28" t="str">
        <f t="shared" si="77"/>
        <v/>
      </c>
      <c r="T583" s="37">
        <f t="shared" si="78"/>
        <v>94923673.147661582</v>
      </c>
      <c r="U583" s="37">
        <f t="shared" si="79"/>
        <v>26590247.138938516</v>
      </c>
      <c r="V583" s="37">
        <f t="shared" si="80"/>
        <v>43043683.817866527</v>
      </c>
    </row>
    <row r="584" spans="1:22">
      <c r="A584" s="23">
        <v>583</v>
      </c>
      <c r="B584" s="3" t="s">
        <v>887</v>
      </c>
      <c r="C584" s="28">
        <v>23</v>
      </c>
      <c r="D584" s="29">
        <v>10</v>
      </c>
      <c r="E584" s="28">
        <v>1998</v>
      </c>
      <c r="F584" s="31">
        <f>DATE(E584,D584,C584)</f>
        <v>36091</v>
      </c>
      <c r="G584" s="24" t="s">
        <v>888</v>
      </c>
      <c r="H584" s="2">
        <v>75000000</v>
      </c>
      <c r="I584" s="2">
        <v>14623082</v>
      </c>
      <c r="J584" s="2">
        <v>14623082</v>
      </c>
      <c r="K584" s="28" t="str">
        <f t="shared" si="74"/>
        <v/>
      </c>
      <c r="L584" s="28" t="str">
        <f t="shared" si="75"/>
        <v/>
      </c>
      <c r="M584" s="28" t="s">
        <v>888</v>
      </c>
      <c r="N584" s="28" t="str">
        <f t="shared" si="76"/>
        <v/>
      </c>
      <c r="O584" s="28" t="str">
        <f>IF(N584=1,M584&amp;" ("&amp;E584&amp;")",M584)</f>
        <v>Soldier</v>
      </c>
      <c r="P584" s="36">
        <f>INDEX(cpi!$A$1:$M$105,MATCH('Inflation adjust calc'!$E584,cpi!$A:$A,0),MATCH('Inflation adjust calc'!$D584,cpi!$1:$1,0))</f>
        <v>164</v>
      </c>
      <c r="Q584" s="36">
        <f>cpi!$I$2</f>
        <v>240.85300000000001</v>
      </c>
      <c r="R584" s="36">
        <f t="shared" si="73"/>
        <v>1.4686158536585365</v>
      </c>
      <c r="S584" s="28" t="str">
        <f t="shared" si="77"/>
        <v/>
      </c>
      <c r="T584" s="37">
        <f t="shared" si="78"/>
        <v>110146189.02439024</v>
      </c>
      <c r="U584" s="37">
        <f t="shared" si="79"/>
        <v>21475690.054548781</v>
      </c>
      <c r="V584" s="37">
        <f t="shared" si="80"/>
        <v>21475690.054548781</v>
      </c>
    </row>
    <row r="585" spans="1:22">
      <c r="A585" s="23">
        <v>584</v>
      </c>
      <c r="B585" s="3" t="s">
        <v>889</v>
      </c>
      <c r="C585" s="28">
        <v>15</v>
      </c>
      <c r="D585" s="29">
        <v>1</v>
      </c>
      <c r="E585" s="28">
        <v>1999</v>
      </c>
      <c r="F585" s="31">
        <f>DATE(E585,D585,C585)</f>
        <v>36175</v>
      </c>
      <c r="G585" s="24" t="s">
        <v>890</v>
      </c>
      <c r="H585" s="2">
        <v>75000000</v>
      </c>
      <c r="I585" s="2">
        <v>14010690</v>
      </c>
      <c r="J585" s="2">
        <v>30626690</v>
      </c>
      <c r="K585" s="28" t="str">
        <f t="shared" si="74"/>
        <v/>
      </c>
      <c r="L585" s="28" t="str">
        <f t="shared" si="75"/>
        <v/>
      </c>
      <c r="M585" s="28" t="s">
        <v>890</v>
      </c>
      <c r="N585" s="28" t="str">
        <f t="shared" si="76"/>
        <v/>
      </c>
      <c r="O585" s="28" t="str">
        <f>IF(N585=1,M585&amp;" ("&amp;E585&amp;")",M585)</f>
        <v>Virus</v>
      </c>
      <c r="P585" s="36">
        <f>INDEX(cpi!$A$1:$M$105,MATCH('Inflation adjust calc'!$E585,cpi!$A:$A,0),MATCH('Inflation adjust calc'!$D585,cpi!$1:$1,0))</f>
        <v>164.3</v>
      </c>
      <c r="Q585" s="36">
        <f>cpi!$I$2</f>
        <v>240.85300000000001</v>
      </c>
      <c r="R585" s="36">
        <f t="shared" si="73"/>
        <v>1.4659342665855142</v>
      </c>
      <c r="S585" s="28" t="str">
        <f t="shared" si="77"/>
        <v/>
      </c>
      <c r="T585" s="37">
        <f t="shared" si="78"/>
        <v>109945069.99391356</v>
      </c>
      <c r="U585" s="37">
        <f t="shared" si="79"/>
        <v>20538750.569506999</v>
      </c>
      <c r="V585" s="37">
        <f t="shared" si="80"/>
        <v>44896714.343091898</v>
      </c>
    </row>
    <row r="586" spans="1:22">
      <c r="A586" s="23">
        <v>585</v>
      </c>
      <c r="B586" s="3" t="s">
        <v>891</v>
      </c>
      <c r="C586" s="28">
        <v>23</v>
      </c>
      <c r="D586" s="29">
        <v>2</v>
      </c>
      <c r="E586" s="28">
        <v>2001</v>
      </c>
      <c r="F586" s="31">
        <f>DATE(E586,D586,C586)</f>
        <v>36945</v>
      </c>
      <c r="G586" s="24" t="s">
        <v>892</v>
      </c>
      <c r="H586" s="2">
        <v>75000000</v>
      </c>
      <c r="I586" s="2">
        <v>5409517</v>
      </c>
      <c r="J586" s="2">
        <v>5409517</v>
      </c>
      <c r="K586" s="28" t="str">
        <f t="shared" si="74"/>
        <v/>
      </c>
      <c r="L586" s="28" t="str">
        <f t="shared" si="75"/>
        <v/>
      </c>
      <c r="M586" s="28" t="s">
        <v>892</v>
      </c>
      <c r="N586" s="28" t="str">
        <f t="shared" si="76"/>
        <v/>
      </c>
      <c r="O586" s="28" t="str">
        <f>IF(N586=1,M586&amp;" ("&amp;E586&amp;")",M586)</f>
        <v>Monkeybone</v>
      </c>
      <c r="P586" s="36">
        <f>INDEX(cpi!$A$1:$M$105,MATCH('Inflation adjust calc'!$E586,cpi!$A:$A,0),MATCH('Inflation adjust calc'!$D586,cpi!$1:$1,0))</f>
        <v>175.8</v>
      </c>
      <c r="Q586" s="36">
        <f>cpi!$I$2</f>
        <v>240.85300000000001</v>
      </c>
      <c r="R586" s="36">
        <f t="shared" si="73"/>
        <v>1.3700398179749715</v>
      </c>
      <c r="S586" s="28" t="str">
        <f t="shared" si="77"/>
        <v/>
      </c>
      <c r="T586" s="37">
        <f t="shared" si="78"/>
        <v>102752986.34812286</v>
      </c>
      <c r="U586" s="37">
        <f t="shared" si="79"/>
        <v>7411253.6860125139</v>
      </c>
      <c r="V586" s="37">
        <f t="shared" si="80"/>
        <v>7411253.6860125139</v>
      </c>
    </row>
    <row r="587" spans="1:22">
      <c r="A587" s="23">
        <v>586</v>
      </c>
      <c r="B587" s="3">
        <v>42284</v>
      </c>
      <c r="C587" s="28">
        <v>10</v>
      </c>
      <c r="D587" s="29">
        <v>7</v>
      </c>
      <c r="E587" s="28">
        <v>2015</v>
      </c>
      <c r="F587" s="31">
        <f>DATE(E587,D587,C587)</f>
        <v>42195</v>
      </c>
      <c r="G587" s="24" t="s">
        <v>47</v>
      </c>
      <c r="H587" s="2">
        <v>74000000</v>
      </c>
      <c r="I587" s="2">
        <v>336045770</v>
      </c>
      <c r="J587" s="2">
        <v>1163624481</v>
      </c>
      <c r="K587" s="28" t="str">
        <f t="shared" si="74"/>
        <v/>
      </c>
      <c r="L587" s="28" t="str">
        <f t="shared" si="75"/>
        <v/>
      </c>
      <c r="M587" s="28" t="s">
        <v>47</v>
      </c>
      <c r="N587" s="28" t="str">
        <f t="shared" si="76"/>
        <v/>
      </c>
      <c r="O587" s="28" t="str">
        <f>IF(N587=1,M587&amp;" ("&amp;E587&amp;")",M587)</f>
        <v>Minions</v>
      </c>
      <c r="P587" s="36">
        <f>INDEX(cpi!$A$1:$M$105,MATCH('Inflation adjust calc'!$E587,cpi!$A:$A,0),MATCH('Inflation adjust calc'!$D587,cpi!$1:$1,0))</f>
        <v>238.654</v>
      </c>
      <c r="Q587" s="36">
        <f>cpi!$I$2</f>
        <v>240.85300000000001</v>
      </c>
      <c r="R587" s="36">
        <f t="shared" si="73"/>
        <v>1.0092141761713611</v>
      </c>
      <c r="S587" s="28" t="str">
        <f t="shared" si="77"/>
        <v/>
      </c>
      <c r="T587" s="37">
        <f t="shared" si="78"/>
        <v>74681849.036680728</v>
      </c>
      <c r="U587" s="37">
        <f t="shared" si="79"/>
        <v>339142154.92642069</v>
      </c>
      <c r="V587" s="37">
        <f t="shared" si="80"/>
        <v>1174346321.9652426</v>
      </c>
    </row>
    <row r="588" spans="1:22">
      <c r="A588" s="23">
        <v>587</v>
      </c>
      <c r="B588" s="3">
        <v>42157</v>
      </c>
      <c r="C588" s="28">
        <v>6</v>
      </c>
      <c r="D588" s="29">
        <v>2</v>
      </c>
      <c r="E588" s="28">
        <v>2015</v>
      </c>
      <c r="F588" s="31">
        <f>DATE(E588,D588,C588)</f>
        <v>42041</v>
      </c>
      <c r="G588" s="24" t="s">
        <v>893</v>
      </c>
      <c r="H588" s="2">
        <v>74000000</v>
      </c>
      <c r="I588" s="2">
        <v>162994032</v>
      </c>
      <c r="J588" s="2">
        <v>311594032</v>
      </c>
      <c r="K588" s="28" t="str">
        <f t="shared" si="74"/>
        <v/>
      </c>
      <c r="L588" s="28" t="str">
        <f t="shared" si="75"/>
        <v/>
      </c>
      <c r="M588" s="28" t="s">
        <v>893</v>
      </c>
      <c r="N588" s="28" t="str">
        <f t="shared" si="76"/>
        <v/>
      </c>
      <c r="O588" s="28" t="str">
        <f>IF(N588=1,M588&amp;" ("&amp;E588&amp;")",M588)</f>
        <v>The SpongeBob Movie: Sponge Out of Water</v>
      </c>
      <c r="P588" s="36">
        <f>INDEX(cpi!$A$1:$M$105,MATCH('Inflation adjust calc'!$E588,cpi!$A:$A,0),MATCH('Inflation adjust calc'!$D588,cpi!$1:$1,0))</f>
        <v>234.72200000000001</v>
      </c>
      <c r="Q588" s="36">
        <f>cpi!$I$2</f>
        <v>240.85300000000001</v>
      </c>
      <c r="R588" s="36">
        <f t="shared" si="73"/>
        <v>1.0261202614156322</v>
      </c>
      <c r="S588" s="28" t="str">
        <f t="shared" si="77"/>
        <v/>
      </c>
      <c r="T588" s="37">
        <f t="shared" si="78"/>
        <v>75932899.344756782</v>
      </c>
      <c r="U588" s="37">
        <f t="shared" si="79"/>
        <v>167251478.72502792</v>
      </c>
      <c r="V588" s="37">
        <f t="shared" si="80"/>
        <v>319732949.57139087</v>
      </c>
    </row>
    <row r="589" spans="1:22">
      <c r="A589" s="23">
        <v>588</v>
      </c>
      <c r="B589" s="3" t="s">
        <v>670</v>
      </c>
      <c r="C589" s="28">
        <v>22</v>
      </c>
      <c r="D589" s="29">
        <v>11</v>
      </c>
      <c r="E589" s="28">
        <v>2000</v>
      </c>
      <c r="F589" s="31">
        <f>DATE(E589,D589,C589)</f>
        <v>36852</v>
      </c>
      <c r="G589" s="24" t="s">
        <v>894</v>
      </c>
      <c r="H589" s="2">
        <v>73243106</v>
      </c>
      <c r="I589" s="2">
        <v>94999143</v>
      </c>
      <c r="J589" s="2">
        <v>248099143</v>
      </c>
      <c r="K589" s="28" t="str">
        <f t="shared" si="74"/>
        <v/>
      </c>
      <c r="L589" s="28" t="str">
        <f t="shared" si="75"/>
        <v/>
      </c>
      <c r="M589" s="28" t="s">
        <v>894</v>
      </c>
      <c r="N589" s="28" t="str">
        <f t="shared" si="76"/>
        <v/>
      </c>
      <c r="O589" s="28" t="str">
        <f>IF(N589=1,M589&amp;" ("&amp;E589&amp;")",M589)</f>
        <v>Unbreakable</v>
      </c>
      <c r="P589" s="36">
        <f>INDEX(cpi!$A$1:$M$105,MATCH('Inflation adjust calc'!$E589,cpi!$A:$A,0),MATCH('Inflation adjust calc'!$D589,cpi!$1:$1,0))</f>
        <v>174.1</v>
      </c>
      <c r="Q589" s="36">
        <f>cpi!$I$2</f>
        <v>240.85300000000001</v>
      </c>
      <c r="R589" s="36">
        <f t="shared" si="73"/>
        <v>1.3834175761056864</v>
      </c>
      <c r="S589" s="28" t="str">
        <f t="shared" si="77"/>
        <v/>
      </c>
      <c r="T589" s="37">
        <f t="shared" si="78"/>
        <v>101325800.16897185</v>
      </c>
      <c r="U589" s="37">
        <f t="shared" si="79"/>
        <v>131423484.14117749</v>
      </c>
      <c r="V589" s="37">
        <f t="shared" si="80"/>
        <v>343224715.04295808</v>
      </c>
    </row>
    <row r="590" spans="1:22">
      <c r="A590" s="23">
        <v>589</v>
      </c>
      <c r="B590" s="3">
        <v>38815</v>
      </c>
      <c r="C590" s="28">
        <v>4</v>
      </c>
      <c r="D590" s="29">
        <v>8</v>
      </c>
      <c r="E590" s="28">
        <v>2006</v>
      </c>
      <c r="F590" s="31">
        <f>DATE(E590,D590,C590)</f>
        <v>38933</v>
      </c>
      <c r="G590" s="24" t="s">
        <v>895</v>
      </c>
      <c r="H590" s="2">
        <v>73000000</v>
      </c>
      <c r="I590" s="2">
        <v>148213377</v>
      </c>
      <c r="J590" s="2">
        <v>162870525</v>
      </c>
      <c r="K590" s="28" t="str">
        <f t="shared" si="74"/>
        <v/>
      </c>
      <c r="L590" s="28" t="str">
        <f t="shared" si="75"/>
        <v/>
      </c>
      <c r="M590" s="28" t="s">
        <v>895</v>
      </c>
      <c r="N590" s="28" t="str">
        <f t="shared" si="76"/>
        <v/>
      </c>
      <c r="O590" s="28" t="str">
        <f>IF(N590=1,M590&amp;" ("&amp;E590&amp;")",M590)</f>
        <v>Talladega Nights: The Ballad of Ricky Bobby</v>
      </c>
      <c r="P590" s="36">
        <f>INDEX(cpi!$A$1:$M$105,MATCH('Inflation adjust calc'!$E590,cpi!$A:$A,0),MATCH('Inflation adjust calc'!$D590,cpi!$1:$1,0))</f>
        <v>203.9</v>
      </c>
      <c r="Q590" s="36">
        <f>cpi!$I$2</f>
        <v>240.85300000000001</v>
      </c>
      <c r="R590" s="36">
        <f t="shared" si="73"/>
        <v>1.1812309955860716</v>
      </c>
      <c r="S590" s="28" t="str">
        <f t="shared" si="77"/>
        <v/>
      </c>
      <c r="T590" s="37">
        <f t="shared" si="78"/>
        <v>86229862.677783221</v>
      </c>
      <c r="U590" s="37">
        <f t="shared" si="79"/>
        <v>175074234.87288377</v>
      </c>
      <c r="V590" s="37">
        <f t="shared" si="80"/>
        <v>192387712.39737615</v>
      </c>
    </row>
    <row r="591" spans="1:22">
      <c r="A591" s="23">
        <v>590</v>
      </c>
      <c r="B591" s="3" t="s">
        <v>896</v>
      </c>
      <c r="C591" s="28">
        <v>20</v>
      </c>
      <c r="D591" s="29">
        <v>5</v>
      </c>
      <c r="E591" s="28">
        <v>2016</v>
      </c>
      <c r="F591" s="31">
        <f>DATE(E591,D591,C591)</f>
        <v>42510</v>
      </c>
      <c r="G591" s="24" t="s">
        <v>897</v>
      </c>
      <c r="H591" s="2">
        <v>73000000</v>
      </c>
      <c r="I591" s="2">
        <v>107509366</v>
      </c>
      <c r="J591" s="2">
        <v>347746163</v>
      </c>
      <c r="K591" s="28" t="str">
        <f t="shared" si="74"/>
        <v/>
      </c>
      <c r="L591" s="28" t="str">
        <f t="shared" si="75"/>
        <v/>
      </c>
      <c r="M591" s="28" t="s">
        <v>897</v>
      </c>
      <c r="N591" s="28" t="str">
        <f t="shared" si="76"/>
        <v/>
      </c>
      <c r="O591" s="28" t="str">
        <f>IF(N591=1,M591&amp;" ("&amp;E591&amp;")",M591)</f>
        <v>The Angry Birds Movie</v>
      </c>
      <c r="P591" s="36">
        <f>INDEX(cpi!$A$1:$M$105,MATCH('Inflation adjust calc'!$E591,cpi!$A:$A,0),MATCH('Inflation adjust calc'!$D591,cpi!$1:$1,0))</f>
        <v>240.23599999999999</v>
      </c>
      <c r="Q591" s="36">
        <f>cpi!$I$2</f>
        <v>240.85300000000001</v>
      </c>
      <c r="R591" s="36">
        <f t="shared" si="73"/>
        <v>1.0025683078306333</v>
      </c>
      <c r="S591" s="28" t="str">
        <f t="shared" si="77"/>
        <v/>
      </c>
      <c r="T591" s="37">
        <f t="shared" si="78"/>
        <v>73187486.471636236</v>
      </c>
      <c r="U591" s="37">
        <f t="shared" si="79"/>
        <v>107785483.14656423</v>
      </c>
      <c r="V591" s="37">
        <f t="shared" si="80"/>
        <v>348639282.19350559</v>
      </c>
    </row>
    <row r="592" spans="1:22">
      <c r="A592" s="23">
        <v>591</v>
      </c>
      <c r="B592" s="3">
        <v>35984</v>
      </c>
      <c r="C592" s="28">
        <v>7</v>
      </c>
      <c r="D592" s="29">
        <v>8</v>
      </c>
      <c r="E592" s="28">
        <v>1998</v>
      </c>
      <c r="F592" s="31">
        <f>DATE(E592,D592,C592)</f>
        <v>36014</v>
      </c>
      <c r="G592" s="24" t="s">
        <v>898</v>
      </c>
      <c r="H592" s="2">
        <v>73000000</v>
      </c>
      <c r="I592" s="2">
        <v>55591409</v>
      </c>
      <c r="J592" s="2">
        <v>103891409</v>
      </c>
      <c r="K592" s="28" t="str">
        <f t="shared" si="74"/>
        <v/>
      </c>
      <c r="L592" s="28" t="str">
        <f t="shared" si="75"/>
        <v/>
      </c>
      <c r="M592" s="28" t="s">
        <v>898</v>
      </c>
      <c r="N592" s="28" t="str">
        <f t="shared" si="76"/>
        <v/>
      </c>
      <c r="O592" s="28" t="str">
        <f>IF(N592=1,M592&amp;" ("&amp;E592&amp;")",M592)</f>
        <v>Snake Eyes</v>
      </c>
      <c r="P592" s="36">
        <f>INDEX(cpi!$A$1:$M$105,MATCH('Inflation adjust calc'!$E592,cpi!$A:$A,0),MATCH('Inflation adjust calc'!$D592,cpi!$1:$1,0))</f>
        <v>163.4</v>
      </c>
      <c r="Q592" s="36">
        <f>cpi!$I$2</f>
        <v>240.85300000000001</v>
      </c>
      <c r="R592" s="36">
        <f t="shared" si="73"/>
        <v>1.4740085679314565</v>
      </c>
      <c r="S592" s="28" t="str">
        <f t="shared" si="77"/>
        <v/>
      </c>
      <c r="T592" s="37">
        <f t="shared" si="78"/>
        <v>107602625.45899633</v>
      </c>
      <c r="U592" s="37">
        <f t="shared" si="79"/>
        <v>81942213.169381887</v>
      </c>
      <c r="V592" s="37">
        <f t="shared" si="80"/>
        <v>153136827.00047123</v>
      </c>
    </row>
    <row r="593" spans="1:22">
      <c r="A593" s="23">
        <v>592</v>
      </c>
      <c r="B593" s="3" t="s">
        <v>899</v>
      </c>
      <c r="C593" s="28">
        <v>13</v>
      </c>
      <c r="D593" s="29">
        <v>2</v>
      </c>
      <c r="E593" s="28">
        <v>1998</v>
      </c>
      <c r="F593" s="31">
        <f>DATE(E593,D593,C593)</f>
        <v>35839</v>
      </c>
      <c r="G593" s="24" t="s">
        <v>900</v>
      </c>
      <c r="H593" s="2">
        <v>73000000</v>
      </c>
      <c r="I593" s="2">
        <v>37068294</v>
      </c>
      <c r="J593" s="2">
        <v>50168294</v>
      </c>
      <c r="K593" s="28" t="str">
        <f t="shared" si="74"/>
        <v/>
      </c>
      <c r="L593" s="28" t="str">
        <f t="shared" si="75"/>
        <v/>
      </c>
      <c r="M593" s="28" t="s">
        <v>900</v>
      </c>
      <c r="N593" s="28" t="str">
        <f t="shared" si="76"/>
        <v/>
      </c>
      <c r="O593" s="28" t="str">
        <f>IF(N593=1,M593&amp;" ("&amp;E593&amp;")",M593)</f>
        <v>Sphere</v>
      </c>
      <c r="P593" s="36">
        <f>INDEX(cpi!$A$1:$M$105,MATCH('Inflation adjust calc'!$E593,cpi!$A:$A,0),MATCH('Inflation adjust calc'!$D593,cpi!$1:$1,0))</f>
        <v>161.9</v>
      </c>
      <c r="Q593" s="36">
        <f>cpi!$I$2</f>
        <v>240.85300000000001</v>
      </c>
      <c r="R593" s="36">
        <f t="shared" si="73"/>
        <v>1.4876652254478073</v>
      </c>
      <c r="S593" s="28" t="str">
        <f t="shared" si="77"/>
        <v/>
      </c>
      <c r="T593" s="37">
        <f t="shared" si="78"/>
        <v>108599561.45768994</v>
      </c>
      <c r="U593" s="37">
        <f t="shared" si="79"/>
        <v>55145211.950475603</v>
      </c>
      <c r="V593" s="37">
        <f t="shared" si="80"/>
        <v>74633626.403841883</v>
      </c>
    </row>
    <row r="594" spans="1:22">
      <c r="A594" s="23">
        <v>593</v>
      </c>
      <c r="B594" s="3" t="s">
        <v>901</v>
      </c>
      <c r="C594" s="28">
        <v>27</v>
      </c>
      <c r="D594" s="29">
        <v>7</v>
      </c>
      <c r="E594" s="28">
        <v>2007</v>
      </c>
      <c r="F594" s="31">
        <f>DATE(E594,D594,C594)</f>
        <v>39290</v>
      </c>
      <c r="G594" s="24" t="s">
        <v>902</v>
      </c>
      <c r="H594" s="2">
        <v>72500000</v>
      </c>
      <c r="I594" s="2">
        <v>183135014</v>
      </c>
      <c r="J594" s="2">
        <v>527071022</v>
      </c>
      <c r="K594" s="28" t="str">
        <f t="shared" si="74"/>
        <v/>
      </c>
      <c r="L594" s="28" t="str">
        <f t="shared" si="75"/>
        <v/>
      </c>
      <c r="M594" s="28" t="s">
        <v>902</v>
      </c>
      <c r="N594" s="28" t="str">
        <f t="shared" si="76"/>
        <v/>
      </c>
      <c r="O594" s="28" t="str">
        <f>IF(N594=1,M594&amp;" ("&amp;E594&amp;")",M594)</f>
        <v>The Simpsons Movie</v>
      </c>
      <c r="P594" s="36">
        <f>INDEX(cpi!$A$1:$M$105,MATCH('Inflation adjust calc'!$E594,cpi!$A:$A,0),MATCH('Inflation adjust calc'!$D594,cpi!$1:$1,0))</f>
        <v>208.29900000000001</v>
      </c>
      <c r="Q594" s="36">
        <f>cpi!$I$2</f>
        <v>240.85300000000001</v>
      </c>
      <c r="R594" s="36">
        <f t="shared" ref="R594:R657" si="81">Q594/P594</f>
        <v>1.1562849557607093</v>
      </c>
      <c r="S594" s="28" t="str">
        <f t="shared" si="77"/>
        <v/>
      </c>
      <c r="T594" s="37">
        <f t="shared" si="78"/>
        <v>83830659.29265143</v>
      </c>
      <c r="U594" s="37">
        <f t="shared" si="79"/>
        <v>211756261.56122687</v>
      </c>
      <c r="V594" s="37">
        <f t="shared" si="80"/>
        <v>609444293.35602188</v>
      </c>
    </row>
    <row r="595" spans="1:22">
      <c r="A595" s="23">
        <v>594</v>
      </c>
      <c r="B595" s="3">
        <v>39662</v>
      </c>
      <c r="C595" s="28">
        <v>8</v>
      </c>
      <c r="D595" s="29">
        <v>2</v>
      </c>
      <c r="E595" s="28">
        <v>2008</v>
      </c>
      <c r="F595" s="31">
        <f>DATE(E595,D595,C595)</f>
        <v>39486</v>
      </c>
      <c r="G595" s="24" t="s">
        <v>903</v>
      </c>
      <c r="H595" s="2">
        <v>72500000</v>
      </c>
      <c r="I595" s="2">
        <v>70231041</v>
      </c>
      <c r="J595" s="2">
        <v>109362966</v>
      </c>
      <c r="K595" s="28" t="str">
        <f t="shared" si="74"/>
        <v/>
      </c>
      <c r="L595" s="28" t="str">
        <f t="shared" si="75"/>
        <v/>
      </c>
      <c r="M595" s="28" t="s">
        <v>903</v>
      </c>
      <c r="N595" s="28" t="str">
        <f t="shared" si="76"/>
        <v/>
      </c>
      <c r="O595" s="28" t="str">
        <f>IF(N595=1,M595&amp;" ("&amp;E595&amp;")",M595)</f>
        <v>Fool's Gold</v>
      </c>
      <c r="P595" s="36">
        <f>INDEX(cpi!$A$1:$M$105,MATCH('Inflation adjust calc'!$E595,cpi!$A:$A,0),MATCH('Inflation adjust calc'!$D595,cpi!$1:$1,0))</f>
        <v>211.69300000000001</v>
      </c>
      <c r="Q595" s="36">
        <f>cpi!$I$2</f>
        <v>240.85300000000001</v>
      </c>
      <c r="R595" s="36">
        <f t="shared" si="81"/>
        <v>1.1377466425436835</v>
      </c>
      <c r="S595" s="28" t="str">
        <f t="shared" si="77"/>
        <v/>
      </c>
      <c r="T595" s="37">
        <f t="shared" si="78"/>
        <v>82486631.58441706</v>
      </c>
      <c r="U595" s="37">
        <f t="shared" si="79"/>
        <v>79905131.100097775</v>
      </c>
      <c r="V595" s="37">
        <f t="shared" si="80"/>
        <v>124427347.38511902</v>
      </c>
    </row>
    <row r="596" spans="1:22">
      <c r="A596" s="23">
        <v>595</v>
      </c>
      <c r="B596" s="3" t="s">
        <v>904</v>
      </c>
      <c r="C596" s="28">
        <v>31</v>
      </c>
      <c r="D596" s="29">
        <v>7</v>
      </c>
      <c r="E596" s="28">
        <v>2009</v>
      </c>
      <c r="F596" s="31">
        <f>DATE(E596,D596,C596)</f>
        <v>40025</v>
      </c>
      <c r="G596" s="24" t="s">
        <v>905</v>
      </c>
      <c r="H596" s="2">
        <v>72500000</v>
      </c>
      <c r="I596" s="2">
        <v>51855045</v>
      </c>
      <c r="J596" s="2">
        <v>71880305</v>
      </c>
      <c r="K596" s="28" t="str">
        <f t="shared" si="74"/>
        <v/>
      </c>
      <c r="L596" s="28" t="str">
        <f t="shared" si="75"/>
        <v/>
      </c>
      <c r="M596" s="28" t="s">
        <v>905</v>
      </c>
      <c r="N596" s="28" t="str">
        <f t="shared" si="76"/>
        <v/>
      </c>
      <c r="O596" s="28" t="str">
        <f>IF(N596=1,M596&amp;" ("&amp;E596&amp;")",M596)</f>
        <v>Funny People</v>
      </c>
      <c r="P596" s="36">
        <f>INDEX(cpi!$A$1:$M$105,MATCH('Inflation adjust calc'!$E596,cpi!$A:$A,0),MATCH('Inflation adjust calc'!$D596,cpi!$1:$1,0))</f>
        <v>215.351</v>
      </c>
      <c r="Q596" s="36">
        <f>cpi!$I$2</f>
        <v>240.85300000000001</v>
      </c>
      <c r="R596" s="36">
        <f t="shared" si="81"/>
        <v>1.1184206249332485</v>
      </c>
      <c r="S596" s="28" t="str">
        <f t="shared" si="77"/>
        <v/>
      </c>
      <c r="T596" s="37">
        <f t="shared" si="78"/>
        <v>81085495.30766052</v>
      </c>
      <c r="U596" s="37">
        <f t="shared" si="79"/>
        <v>57995751.834841721</v>
      </c>
      <c r="V596" s="37">
        <f t="shared" si="80"/>
        <v>80392415.63849251</v>
      </c>
    </row>
    <row r="597" spans="1:22">
      <c r="A597" s="23">
        <v>596</v>
      </c>
      <c r="B597" s="3" t="s">
        <v>906</v>
      </c>
      <c r="C597" s="28">
        <v>28</v>
      </c>
      <c r="D597" s="29">
        <v>9</v>
      </c>
      <c r="E597" s="28">
        <v>2007</v>
      </c>
      <c r="F597" s="31">
        <f>DATE(E597,D597,C597)</f>
        <v>39353</v>
      </c>
      <c r="G597" s="24" t="s">
        <v>907</v>
      </c>
      <c r="H597" s="2">
        <v>72500000</v>
      </c>
      <c r="I597" s="2">
        <v>47467250</v>
      </c>
      <c r="J597" s="2">
        <v>86509602</v>
      </c>
      <c r="K597" s="28" t="str">
        <f t="shared" si="74"/>
        <v/>
      </c>
      <c r="L597" s="28" t="str">
        <f t="shared" si="75"/>
        <v/>
      </c>
      <c r="M597" s="28" t="s">
        <v>907</v>
      </c>
      <c r="N597" s="28" t="str">
        <f t="shared" si="76"/>
        <v/>
      </c>
      <c r="O597" s="28" t="str">
        <f>IF(N597=1,M597&amp;" ("&amp;E597&amp;")",M597)</f>
        <v>The Kingdom</v>
      </c>
      <c r="P597" s="36">
        <f>INDEX(cpi!$A$1:$M$105,MATCH('Inflation adjust calc'!$E597,cpi!$A:$A,0),MATCH('Inflation adjust calc'!$D597,cpi!$1:$1,0))</f>
        <v>208.49</v>
      </c>
      <c r="Q597" s="36">
        <f>cpi!$I$2</f>
        <v>240.85300000000001</v>
      </c>
      <c r="R597" s="36">
        <f t="shared" si="81"/>
        <v>1.1552256702959374</v>
      </c>
      <c r="S597" s="28" t="str">
        <f t="shared" si="77"/>
        <v/>
      </c>
      <c r="T597" s="37">
        <f t="shared" si="78"/>
        <v>83753861.096455455</v>
      </c>
      <c r="U597" s="37">
        <f t="shared" si="79"/>
        <v>54835385.698354833</v>
      </c>
      <c r="V597" s="37">
        <f t="shared" si="80"/>
        <v>99938112.957484767</v>
      </c>
    </row>
    <row r="598" spans="1:22">
      <c r="A598" s="23">
        <v>597</v>
      </c>
      <c r="B598" s="3" t="s">
        <v>908</v>
      </c>
      <c r="C598" s="28">
        <v>22</v>
      </c>
      <c r="D598" s="29">
        <v>6</v>
      </c>
      <c r="E598" s="28">
        <v>2001</v>
      </c>
      <c r="F598" s="31">
        <f>DATE(E598,D598,C598)</f>
        <v>37064</v>
      </c>
      <c r="G598" s="24" t="s">
        <v>909</v>
      </c>
      <c r="H598" s="2">
        <v>72000000</v>
      </c>
      <c r="I598" s="2">
        <v>112950721</v>
      </c>
      <c r="J598" s="2">
        <v>176101721</v>
      </c>
      <c r="K598" s="28" t="str">
        <f t="shared" si="74"/>
        <v/>
      </c>
      <c r="L598" s="28" t="str">
        <f t="shared" si="75"/>
        <v/>
      </c>
      <c r="M598" s="28" t="s">
        <v>909</v>
      </c>
      <c r="N598" s="28" t="str">
        <f t="shared" si="76"/>
        <v/>
      </c>
      <c r="O598" s="28" t="str">
        <f>IF(N598=1,M598&amp;" ("&amp;E598&amp;")",M598)</f>
        <v>Doctor Dolittle 2</v>
      </c>
      <c r="P598" s="36">
        <f>INDEX(cpi!$A$1:$M$105,MATCH('Inflation adjust calc'!$E598,cpi!$A:$A,0),MATCH('Inflation adjust calc'!$D598,cpi!$1:$1,0))</f>
        <v>178</v>
      </c>
      <c r="Q598" s="36">
        <f>cpi!$I$2</f>
        <v>240.85300000000001</v>
      </c>
      <c r="R598" s="36">
        <f t="shared" si="81"/>
        <v>1.3531067415730338</v>
      </c>
      <c r="S598" s="28" t="str">
        <f t="shared" si="77"/>
        <v/>
      </c>
      <c r="T598" s="37">
        <f t="shared" si="78"/>
        <v>97423685.393258438</v>
      </c>
      <c r="U598" s="37">
        <f t="shared" si="79"/>
        <v>152834382.05063483</v>
      </c>
      <c r="V598" s="37">
        <f t="shared" si="80"/>
        <v>238284425.88771349</v>
      </c>
    </row>
    <row r="599" spans="1:22">
      <c r="A599" s="23">
        <v>598</v>
      </c>
      <c r="B599" s="3" t="s">
        <v>910</v>
      </c>
      <c r="C599" s="28">
        <v>24</v>
      </c>
      <c r="D599" s="29">
        <v>5</v>
      </c>
      <c r="E599" s="28">
        <v>1995</v>
      </c>
      <c r="F599" s="31">
        <f>DATE(E599,D599,C599)</f>
        <v>34843</v>
      </c>
      <c r="G599" s="24" t="s">
        <v>911</v>
      </c>
      <c r="H599" s="2">
        <v>72000000</v>
      </c>
      <c r="I599" s="2">
        <v>75545647</v>
      </c>
      <c r="J599" s="2">
        <v>209045647</v>
      </c>
      <c r="K599" s="28" t="str">
        <f t="shared" si="74"/>
        <v/>
      </c>
      <c r="L599" s="28" t="str">
        <f t="shared" si="75"/>
        <v/>
      </c>
      <c r="M599" s="28" t="s">
        <v>911</v>
      </c>
      <c r="N599" s="28" t="str">
        <f t="shared" si="76"/>
        <v/>
      </c>
      <c r="O599" s="28" t="str">
        <f>IF(N599=1,M599&amp;" ("&amp;E599&amp;")",M599)</f>
        <v>Braveheart</v>
      </c>
      <c r="P599" s="36">
        <f>INDEX(cpi!$A$1:$M$105,MATCH('Inflation adjust calc'!$E599,cpi!$A:$A,0),MATCH('Inflation adjust calc'!$D599,cpi!$1:$1,0))</f>
        <v>152.19999999999999</v>
      </c>
      <c r="Q599" s="36">
        <f>cpi!$I$2</f>
        <v>240.85300000000001</v>
      </c>
      <c r="R599" s="36">
        <f t="shared" si="81"/>
        <v>1.5824770039421816</v>
      </c>
      <c r="S599" s="28" t="str">
        <f t="shared" si="77"/>
        <v/>
      </c>
      <c r="T599" s="37">
        <f t="shared" si="78"/>
        <v>113938344.28383708</v>
      </c>
      <c r="U599" s="37">
        <f t="shared" si="79"/>
        <v>119549249.12543365</v>
      </c>
      <c r="V599" s="37">
        <f t="shared" si="80"/>
        <v>330809929.15171492</v>
      </c>
    </row>
    <row r="600" spans="1:22">
      <c r="A600" s="23">
        <v>599</v>
      </c>
      <c r="B600" s="3">
        <v>38453</v>
      </c>
      <c r="C600" s="28">
        <v>4</v>
      </c>
      <c r="D600" s="29">
        <v>11</v>
      </c>
      <c r="E600" s="28">
        <v>2005</v>
      </c>
      <c r="F600" s="31">
        <f>DATE(E600,D600,C600)</f>
        <v>38660</v>
      </c>
      <c r="G600" s="24" t="s">
        <v>912</v>
      </c>
      <c r="H600" s="2">
        <v>72000000</v>
      </c>
      <c r="I600" s="2">
        <v>62647540</v>
      </c>
      <c r="J600" s="2">
        <v>96947540</v>
      </c>
      <c r="K600" s="28" t="str">
        <f t="shared" si="74"/>
        <v/>
      </c>
      <c r="L600" s="28" t="str">
        <f t="shared" si="75"/>
        <v/>
      </c>
      <c r="M600" s="28" t="s">
        <v>912</v>
      </c>
      <c r="N600" s="28" t="str">
        <f t="shared" si="76"/>
        <v/>
      </c>
      <c r="O600" s="28" t="str">
        <f>IF(N600=1,M600&amp;" ("&amp;E600&amp;")",M600)</f>
        <v>Jarhead</v>
      </c>
      <c r="P600" s="36">
        <f>INDEX(cpi!$A$1:$M$105,MATCH('Inflation adjust calc'!$E600,cpi!$A:$A,0),MATCH('Inflation adjust calc'!$D600,cpi!$1:$1,0))</f>
        <v>197.6</v>
      </c>
      <c r="Q600" s="36">
        <f>cpi!$I$2</f>
        <v>240.85300000000001</v>
      </c>
      <c r="R600" s="36">
        <f t="shared" si="81"/>
        <v>1.2188917004048583</v>
      </c>
      <c r="S600" s="28" t="str">
        <f t="shared" si="77"/>
        <v/>
      </c>
      <c r="T600" s="37">
        <f t="shared" si="78"/>
        <v>87760202.429149792</v>
      </c>
      <c r="U600" s="37">
        <f t="shared" si="79"/>
        <v>76360566.556781381</v>
      </c>
      <c r="V600" s="37">
        <f t="shared" si="80"/>
        <v>118168551.88066801</v>
      </c>
    </row>
    <row r="601" spans="1:22">
      <c r="A601" s="23">
        <v>600</v>
      </c>
      <c r="B601" s="3" t="s">
        <v>466</v>
      </c>
      <c r="C601" s="28">
        <v>27</v>
      </c>
      <c r="D601" s="29">
        <v>4</v>
      </c>
      <c r="E601" s="28">
        <v>2001</v>
      </c>
      <c r="F601" s="31">
        <f>DATE(E601,D601,C601)</f>
        <v>37008</v>
      </c>
      <c r="G601" s="24" t="s">
        <v>913</v>
      </c>
      <c r="H601" s="2">
        <v>72000000</v>
      </c>
      <c r="I601" s="2">
        <v>32616869</v>
      </c>
      <c r="J601" s="2">
        <v>54616869</v>
      </c>
      <c r="K601" s="28" t="str">
        <f t="shared" si="74"/>
        <v/>
      </c>
      <c r="L601" s="28" t="str">
        <f t="shared" si="75"/>
        <v/>
      </c>
      <c r="M601" s="28" t="s">
        <v>913</v>
      </c>
      <c r="N601" s="28" t="str">
        <f t="shared" si="76"/>
        <v/>
      </c>
      <c r="O601" s="28" t="str">
        <f>IF(N601=1,M601&amp;" ("&amp;E601&amp;")",M601)</f>
        <v>Driven</v>
      </c>
      <c r="P601" s="36">
        <f>INDEX(cpi!$A$1:$M$105,MATCH('Inflation adjust calc'!$E601,cpi!$A:$A,0),MATCH('Inflation adjust calc'!$D601,cpi!$1:$1,0))</f>
        <v>176.9</v>
      </c>
      <c r="Q601" s="36">
        <f>cpi!$I$2</f>
        <v>240.85300000000001</v>
      </c>
      <c r="R601" s="36">
        <f t="shared" si="81"/>
        <v>1.3615206331260599</v>
      </c>
      <c r="S601" s="28" t="str">
        <f t="shared" si="77"/>
        <v/>
      </c>
      <c r="T601" s="37">
        <f t="shared" si="78"/>
        <v>98029485.585076317</v>
      </c>
      <c r="U601" s="37">
        <f t="shared" si="79"/>
        <v>44408540.131469756</v>
      </c>
      <c r="V601" s="37">
        <f t="shared" si="80"/>
        <v>74361994.06024307</v>
      </c>
    </row>
    <row r="602" spans="1:22">
      <c r="A602" s="23">
        <v>601</v>
      </c>
      <c r="B602" s="3" t="s">
        <v>819</v>
      </c>
      <c r="C602" s="28">
        <v>21</v>
      </c>
      <c r="D602" s="29">
        <v>12</v>
      </c>
      <c r="E602" s="28">
        <v>2001</v>
      </c>
      <c r="F602" s="31">
        <f>DATE(E602,D602,C602)</f>
        <v>37246</v>
      </c>
      <c r="G602" s="24" t="s">
        <v>914</v>
      </c>
      <c r="H602" s="2">
        <v>72000000</v>
      </c>
      <c r="I602" s="2">
        <v>27796042</v>
      </c>
      <c r="J602" s="2">
        <v>37306334</v>
      </c>
      <c r="K602" s="28" t="str">
        <f t="shared" si="74"/>
        <v/>
      </c>
      <c r="L602" s="28" t="str">
        <f t="shared" si="75"/>
        <v/>
      </c>
      <c r="M602" s="28" t="s">
        <v>914</v>
      </c>
      <c r="N602" s="28" t="str">
        <f t="shared" si="76"/>
        <v/>
      </c>
      <c r="O602" s="28" t="str">
        <f>IF(N602=1,M602&amp;" ("&amp;E602&amp;")",M602)</f>
        <v>The Majestic</v>
      </c>
      <c r="P602" s="36">
        <f>INDEX(cpi!$A$1:$M$105,MATCH('Inflation adjust calc'!$E602,cpi!$A:$A,0),MATCH('Inflation adjust calc'!$D602,cpi!$1:$1,0))</f>
        <v>176.7</v>
      </c>
      <c r="Q602" s="36">
        <f>cpi!$I$2</f>
        <v>240.85300000000001</v>
      </c>
      <c r="R602" s="36">
        <f t="shared" si="81"/>
        <v>1.3630616864742502</v>
      </c>
      <c r="S602" s="28" t="str">
        <f t="shared" si="77"/>
        <v/>
      </c>
      <c r="T602" s="37">
        <f t="shared" si="78"/>
        <v>98140441.426146016</v>
      </c>
      <c r="U602" s="37">
        <f t="shared" si="79"/>
        <v>37887719.885829091</v>
      </c>
      <c r="V602" s="37">
        <f t="shared" si="80"/>
        <v>50850834.538211659</v>
      </c>
    </row>
    <row r="603" spans="1:22">
      <c r="A603" s="23">
        <v>602</v>
      </c>
      <c r="B603" s="3" t="s">
        <v>915</v>
      </c>
      <c r="C603" s="28">
        <v>25</v>
      </c>
      <c r="D603" s="29">
        <v>6</v>
      </c>
      <c r="E603" s="28">
        <v>2004</v>
      </c>
      <c r="F603" s="31">
        <f>DATE(E603,D603,C603)</f>
        <v>38163</v>
      </c>
      <c r="G603" s="24" t="s">
        <v>916</v>
      </c>
      <c r="H603" s="2">
        <v>72000000</v>
      </c>
      <c r="I603" s="2">
        <v>19176754</v>
      </c>
      <c r="J603" s="2">
        <v>62176754</v>
      </c>
      <c r="K603" s="28" t="str">
        <f t="shared" si="74"/>
        <v/>
      </c>
      <c r="L603" s="28" t="str">
        <f t="shared" si="75"/>
        <v/>
      </c>
      <c r="M603" s="28" t="s">
        <v>916</v>
      </c>
      <c r="N603" s="28" t="str">
        <f t="shared" si="76"/>
        <v/>
      </c>
      <c r="O603" s="28" t="str">
        <f>IF(N603=1,M603&amp;" ("&amp;E603&amp;")",M603)</f>
        <v>Two Brothers</v>
      </c>
      <c r="P603" s="36">
        <f>INDEX(cpi!$A$1:$M$105,MATCH('Inflation adjust calc'!$E603,cpi!$A:$A,0),MATCH('Inflation adjust calc'!$D603,cpi!$1:$1,0))</f>
        <v>189.7</v>
      </c>
      <c r="Q603" s="36">
        <f>cpi!$I$2</f>
        <v>240.85300000000001</v>
      </c>
      <c r="R603" s="36">
        <f t="shared" si="81"/>
        <v>1.2696520822351083</v>
      </c>
      <c r="S603" s="28" t="str">
        <f t="shared" si="77"/>
        <v/>
      </c>
      <c r="T603" s="37">
        <f t="shared" si="78"/>
        <v>91414949.920927793</v>
      </c>
      <c r="U603" s="37">
        <f t="shared" si="79"/>
        <v>24347805.646610443</v>
      </c>
      <c r="V603" s="37">
        <f t="shared" si="80"/>
        <v>78942845.182720095</v>
      </c>
    </row>
    <row r="604" spans="1:22">
      <c r="A604" s="23">
        <v>603</v>
      </c>
      <c r="B604" s="3" t="s">
        <v>767</v>
      </c>
      <c r="C604" s="28">
        <v>30</v>
      </c>
      <c r="D604" s="29">
        <v>7</v>
      </c>
      <c r="E604" s="28">
        <v>2004</v>
      </c>
      <c r="F604" s="31">
        <f>DATE(E604,D604,C604)</f>
        <v>38198</v>
      </c>
      <c r="G604" s="24" t="s">
        <v>917</v>
      </c>
      <c r="H604" s="2">
        <v>71682975</v>
      </c>
      <c r="I604" s="2">
        <v>114197520</v>
      </c>
      <c r="J604" s="2">
        <v>257641634</v>
      </c>
      <c r="K604" s="28" t="str">
        <f t="shared" si="74"/>
        <v/>
      </c>
      <c r="L604" s="28" t="str">
        <f t="shared" si="75"/>
        <v/>
      </c>
      <c r="M604" s="28" t="s">
        <v>917</v>
      </c>
      <c r="N604" s="28" t="str">
        <f t="shared" si="76"/>
        <v/>
      </c>
      <c r="O604" s="28" t="str">
        <f>IF(N604=1,M604&amp;" ("&amp;E604&amp;")",M604)</f>
        <v>The Village</v>
      </c>
      <c r="P604" s="36">
        <f>INDEX(cpi!$A$1:$M$105,MATCH('Inflation adjust calc'!$E604,cpi!$A:$A,0),MATCH('Inflation adjust calc'!$D604,cpi!$1:$1,0))</f>
        <v>189.4</v>
      </c>
      <c r="Q604" s="36">
        <f>cpi!$I$2</f>
        <v>240.85300000000001</v>
      </c>
      <c r="R604" s="36">
        <f t="shared" si="81"/>
        <v>1.2716631467793031</v>
      </c>
      <c r="S604" s="28" t="str">
        <f t="shared" si="77"/>
        <v/>
      </c>
      <c r="T604" s="37">
        <f t="shared" si="78"/>
        <v>91156597.559002116</v>
      </c>
      <c r="U604" s="37">
        <f t="shared" si="79"/>
        <v>145220777.63759241</v>
      </c>
      <c r="V604" s="37">
        <f t="shared" si="80"/>
        <v>327633371.0338015</v>
      </c>
    </row>
    <row r="605" spans="1:22">
      <c r="A605" s="23">
        <v>604</v>
      </c>
      <c r="B605" s="3" t="s">
        <v>918</v>
      </c>
      <c r="C605" s="28">
        <v>26</v>
      </c>
      <c r="D605" s="29">
        <v>6</v>
      </c>
      <c r="E605" s="28">
        <v>1998</v>
      </c>
      <c r="F605" s="31">
        <f>DATE(E605,D605,C605)</f>
        <v>35972</v>
      </c>
      <c r="G605" s="24" t="s">
        <v>919</v>
      </c>
      <c r="H605" s="2">
        <v>71500000</v>
      </c>
      <c r="I605" s="2">
        <v>144156605</v>
      </c>
      <c r="J605" s="2">
        <v>294156605</v>
      </c>
      <c r="K605" s="28" t="str">
        <f t="shared" si="74"/>
        <v/>
      </c>
      <c r="L605" s="28" t="str">
        <f t="shared" si="75"/>
        <v/>
      </c>
      <c r="M605" s="28" t="s">
        <v>919</v>
      </c>
      <c r="N605" s="28" t="str">
        <f t="shared" si="76"/>
        <v/>
      </c>
      <c r="O605" s="28" t="str">
        <f>IF(N605=1,M605&amp;" ("&amp;E605&amp;")",M605)</f>
        <v>Doctor Dolittle</v>
      </c>
      <c r="P605" s="36">
        <f>INDEX(cpi!$A$1:$M$105,MATCH('Inflation adjust calc'!$E605,cpi!$A:$A,0),MATCH('Inflation adjust calc'!$D605,cpi!$1:$1,0))</f>
        <v>163</v>
      </c>
      <c r="Q605" s="36">
        <f>cpi!$I$2</f>
        <v>240.85300000000001</v>
      </c>
      <c r="R605" s="36">
        <f t="shared" si="81"/>
        <v>1.4776257668711656</v>
      </c>
      <c r="S605" s="28" t="str">
        <f t="shared" si="77"/>
        <v/>
      </c>
      <c r="T605" s="37">
        <f t="shared" si="78"/>
        <v>105650242.33128834</v>
      </c>
      <c r="U605" s="37">
        <f t="shared" si="79"/>
        <v>213009514.0126687</v>
      </c>
      <c r="V605" s="37">
        <f t="shared" si="80"/>
        <v>434653379.04334354</v>
      </c>
    </row>
    <row r="606" spans="1:22">
      <c r="A606" s="23">
        <v>605</v>
      </c>
      <c r="B606" s="3">
        <v>37295</v>
      </c>
      <c r="C606" s="28">
        <v>2</v>
      </c>
      <c r="D606" s="29">
        <v>8</v>
      </c>
      <c r="E606" s="28">
        <v>2002</v>
      </c>
      <c r="F606" s="31">
        <f>DATE(E606,D606,C606)</f>
        <v>37470</v>
      </c>
      <c r="G606" s="24" t="s">
        <v>920</v>
      </c>
      <c r="H606" s="2">
        <v>70702619</v>
      </c>
      <c r="I606" s="2">
        <v>227965690</v>
      </c>
      <c r="J606" s="2">
        <v>408265690</v>
      </c>
      <c r="K606" s="28" t="str">
        <f t="shared" si="74"/>
        <v/>
      </c>
      <c r="L606" s="28" t="str">
        <f t="shared" si="75"/>
        <v/>
      </c>
      <c r="M606" s="28" t="s">
        <v>920</v>
      </c>
      <c r="N606" s="28" t="str">
        <f t="shared" si="76"/>
        <v/>
      </c>
      <c r="O606" s="28" t="str">
        <f>IF(N606=1,M606&amp;" ("&amp;E606&amp;")",M606)</f>
        <v>Signs</v>
      </c>
      <c r="P606" s="36">
        <f>INDEX(cpi!$A$1:$M$105,MATCH('Inflation adjust calc'!$E606,cpi!$A:$A,0),MATCH('Inflation adjust calc'!$D606,cpi!$1:$1,0))</f>
        <v>180.7</v>
      </c>
      <c r="Q606" s="36">
        <f>cpi!$I$2</f>
        <v>240.85300000000001</v>
      </c>
      <c r="R606" s="36">
        <f t="shared" si="81"/>
        <v>1.3328887659103488</v>
      </c>
      <c r="S606" s="28" t="str">
        <f t="shared" si="77"/>
        <v/>
      </c>
      <c r="T606" s="37">
        <f t="shared" si="78"/>
        <v>94238726.585539579</v>
      </c>
      <c r="U606" s="37">
        <f t="shared" si="79"/>
        <v>303852907.21400112</v>
      </c>
      <c r="V606" s="37">
        <f t="shared" si="80"/>
        <v>544172751.70763707</v>
      </c>
    </row>
    <row r="607" spans="1:22">
      <c r="A607" s="23">
        <v>606</v>
      </c>
      <c r="B607" s="3" t="s">
        <v>921</v>
      </c>
      <c r="C607" s="28">
        <v>19</v>
      </c>
      <c r="D607" s="29">
        <v>5</v>
      </c>
      <c r="E607" s="28">
        <v>2004</v>
      </c>
      <c r="F607" s="31">
        <f>DATE(E607,D607,C607)</f>
        <v>38126</v>
      </c>
      <c r="G607" s="24" t="s">
        <v>922</v>
      </c>
      <c r="H607" s="2">
        <v>70000000</v>
      </c>
      <c r="I607" s="2">
        <v>441226247</v>
      </c>
      <c r="J607" s="2">
        <v>937008132</v>
      </c>
      <c r="K607" s="28" t="str">
        <f t="shared" si="74"/>
        <v/>
      </c>
      <c r="L607" s="28" t="str">
        <f t="shared" si="75"/>
        <v/>
      </c>
      <c r="M607" s="28" t="s">
        <v>922</v>
      </c>
      <c r="N607" s="28" t="str">
        <f t="shared" si="76"/>
        <v/>
      </c>
      <c r="O607" s="28" t="str">
        <f>IF(N607=1,M607&amp;" ("&amp;E607&amp;")",M607)</f>
        <v>Shrek 2</v>
      </c>
      <c r="P607" s="36">
        <f>INDEX(cpi!$A$1:$M$105,MATCH('Inflation adjust calc'!$E607,cpi!$A:$A,0),MATCH('Inflation adjust calc'!$D607,cpi!$1:$1,0))</f>
        <v>189.1</v>
      </c>
      <c r="Q607" s="36">
        <f>cpi!$I$2</f>
        <v>240.85300000000001</v>
      </c>
      <c r="R607" s="36">
        <f t="shared" si="81"/>
        <v>1.2736805922792174</v>
      </c>
      <c r="S607" s="28" t="str">
        <f t="shared" si="77"/>
        <v/>
      </c>
      <c r="T607" s="37">
        <f t="shared" si="78"/>
        <v>89157641.45954521</v>
      </c>
      <c r="U607" s="37">
        <f t="shared" si="79"/>
        <v>561981307.60809624</v>
      </c>
      <c r="V607" s="37">
        <f t="shared" si="80"/>
        <v>1193449072.5362031</v>
      </c>
    </row>
    <row r="608" spans="1:22">
      <c r="A608" s="23">
        <v>607</v>
      </c>
      <c r="B608" s="3">
        <v>38966</v>
      </c>
      <c r="C608" s="28">
        <v>9</v>
      </c>
      <c r="D608" s="29">
        <v>6</v>
      </c>
      <c r="E608" s="28">
        <v>2006</v>
      </c>
      <c r="F608" s="31">
        <f>DATE(E608,D608,C608)</f>
        <v>38877</v>
      </c>
      <c r="G608" s="24" t="s">
        <v>923</v>
      </c>
      <c r="H608" s="2">
        <v>70000000</v>
      </c>
      <c r="I608" s="2">
        <v>244082982</v>
      </c>
      <c r="J608" s="2">
        <v>461651246</v>
      </c>
      <c r="K608" s="28" t="str">
        <f t="shared" si="74"/>
        <v/>
      </c>
      <c r="L608" s="28" t="str">
        <f t="shared" si="75"/>
        <v/>
      </c>
      <c r="M608" s="28" t="s">
        <v>923</v>
      </c>
      <c r="N608" s="28" t="str">
        <f t="shared" si="76"/>
        <v/>
      </c>
      <c r="O608" s="28" t="str">
        <f>IF(N608=1,M608&amp;" ("&amp;E608&amp;")",M608)</f>
        <v>Cars</v>
      </c>
      <c r="P608" s="36">
        <f>INDEX(cpi!$A$1:$M$105,MATCH('Inflation adjust calc'!$E608,cpi!$A:$A,0),MATCH('Inflation adjust calc'!$D608,cpi!$1:$1,0))</f>
        <v>202.9</v>
      </c>
      <c r="Q608" s="36">
        <f>cpi!$I$2</f>
        <v>240.85300000000001</v>
      </c>
      <c r="R608" s="36">
        <f t="shared" si="81"/>
        <v>1.1870527353376048</v>
      </c>
      <c r="S608" s="28" t="str">
        <f t="shared" si="77"/>
        <v/>
      </c>
      <c r="T608" s="37">
        <f t="shared" si="78"/>
        <v>83093691.473632336</v>
      </c>
      <c r="U608" s="37">
        <f t="shared" si="79"/>
        <v>289739371.43245935</v>
      </c>
      <c r="V608" s="37">
        <f t="shared" si="80"/>
        <v>548004374.33631349</v>
      </c>
    </row>
    <row r="609" spans="1:22">
      <c r="A609" s="23">
        <v>608</v>
      </c>
      <c r="B609" s="3" t="s">
        <v>924</v>
      </c>
      <c r="C609" s="28">
        <v>23</v>
      </c>
      <c r="D609" s="29">
        <v>12</v>
      </c>
      <c r="E609" s="28">
        <v>2009</v>
      </c>
      <c r="F609" s="31">
        <f>DATE(E609,D609,C609)</f>
        <v>40170</v>
      </c>
      <c r="G609" s="24" t="s">
        <v>925</v>
      </c>
      <c r="H609" s="2">
        <v>70000000</v>
      </c>
      <c r="I609" s="2">
        <v>219614612</v>
      </c>
      <c r="J609" s="2">
        <v>443483213</v>
      </c>
      <c r="K609" s="28" t="str">
        <f t="shared" si="74"/>
        <v/>
      </c>
      <c r="L609" s="28" t="str">
        <f t="shared" si="75"/>
        <v/>
      </c>
      <c r="M609" s="28" t="s">
        <v>925</v>
      </c>
      <c r="N609" s="28" t="str">
        <f t="shared" si="76"/>
        <v/>
      </c>
      <c r="O609" s="28" t="str">
        <f>IF(N609=1,M609&amp;" ("&amp;E609&amp;")",M609)</f>
        <v>Alvin and the Chipmunks: The Squeakquel</v>
      </c>
      <c r="P609" s="36">
        <f>INDEX(cpi!$A$1:$M$105,MATCH('Inflation adjust calc'!$E609,cpi!$A:$A,0),MATCH('Inflation adjust calc'!$D609,cpi!$1:$1,0))</f>
        <v>215.94900000000001</v>
      </c>
      <c r="Q609" s="36">
        <f>cpi!$I$2</f>
        <v>240.85300000000001</v>
      </c>
      <c r="R609" s="36">
        <f t="shared" si="81"/>
        <v>1.1153235254620304</v>
      </c>
      <c r="S609" s="28" t="str">
        <f t="shared" si="77"/>
        <v/>
      </c>
      <c r="T609" s="37">
        <f t="shared" si="78"/>
        <v>78072646.782342121</v>
      </c>
      <c r="U609" s="37">
        <f t="shared" si="79"/>
        <v>244941343.29881594</v>
      </c>
      <c r="V609" s="37">
        <f t="shared" si="80"/>
        <v>494627260.60638857</v>
      </c>
    </row>
    <row r="610" spans="1:22">
      <c r="A610" s="23">
        <v>609</v>
      </c>
      <c r="B610" s="3" t="s">
        <v>926</v>
      </c>
      <c r="C610" s="28">
        <v>22</v>
      </c>
      <c r="D610" s="29">
        <v>6</v>
      </c>
      <c r="E610" s="28">
        <v>1988</v>
      </c>
      <c r="F610" s="31">
        <f>DATE(E610,D610,C610)</f>
        <v>32316</v>
      </c>
      <c r="G610" s="24" t="s">
        <v>927</v>
      </c>
      <c r="H610" s="2">
        <v>70000000</v>
      </c>
      <c r="I610" s="2">
        <v>154112492</v>
      </c>
      <c r="J610" s="2">
        <v>351500000</v>
      </c>
      <c r="K610" s="28" t="str">
        <f t="shared" si="74"/>
        <v/>
      </c>
      <c r="L610" s="28" t="str">
        <f t="shared" si="75"/>
        <v/>
      </c>
      <c r="M610" s="28" t="s">
        <v>927</v>
      </c>
      <c r="N610" s="28" t="str">
        <f t="shared" si="76"/>
        <v/>
      </c>
      <c r="O610" s="28" t="str">
        <f>IF(N610=1,M610&amp;" ("&amp;E610&amp;")",M610)</f>
        <v>Who Framed Roger Rabbit?</v>
      </c>
      <c r="P610" s="36">
        <f>INDEX(cpi!$A$1:$M$105,MATCH('Inflation adjust calc'!$E610,cpi!$A:$A,0),MATCH('Inflation adjust calc'!$D610,cpi!$1:$1,0))</f>
        <v>118</v>
      </c>
      <c r="Q610" s="36">
        <f>cpi!$I$2</f>
        <v>240.85300000000001</v>
      </c>
      <c r="R610" s="36">
        <f t="shared" si="81"/>
        <v>2.0411271186440678</v>
      </c>
      <c r="S610" s="28" t="str">
        <f t="shared" si="77"/>
        <v/>
      </c>
      <c r="T610" s="37">
        <f t="shared" si="78"/>
        <v>142878898.30508474</v>
      </c>
      <c r="U610" s="37">
        <f t="shared" si="79"/>
        <v>314563186.74301696</v>
      </c>
      <c r="V610" s="37">
        <f t="shared" si="80"/>
        <v>717456182.20338988</v>
      </c>
    </row>
    <row r="611" spans="1:22">
      <c r="A611" s="23">
        <v>610</v>
      </c>
      <c r="B611" s="3" t="s">
        <v>928</v>
      </c>
      <c r="C611" s="28">
        <v>30</v>
      </c>
      <c r="D611" s="29">
        <v>7</v>
      </c>
      <c r="E611" s="28">
        <v>1999</v>
      </c>
      <c r="F611" s="31">
        <f>DATE(E611,D611,C611)</f>
        <v>36371</v>
      </c>
      <c r="G611" s="24" t="s">
        <v>929</v>
      </c>
      <c r="H611" s="2">
        <v>70000000</v>
      </c>
      <c r="I611" s="2">
        <v>152257509</v>
      </c>
      <c r="J611" s="2">
        <v>310138178</v>
      </c>
      <c r="K611" s="28" t="str">
        <f t="shared" si="74"/>
        <v/>
      </c>
      <c r="L611" s="28" t="str">
        <f t="shared" si="75"/>
        <v/>
      </c>
      <c r="M611" s="28" t="s">
        <v>929</v>
      </c>
      <c r="N611" s="28" t="str">
        <f t="shared" si="76"/>
        <v/>
      </c>
      <c r="O611" s="28" t="str">
        <f>IF(N611=1,M611&amp;" ("&amp;E611&amp;")",M611)</f>
        <v>Runaway Bride</v>
      </c>
      <c r="P611" s="36">
        <f>INDEX(cpi!$A$1:$M$105,MATCH('Inflation adjust calc'!$E611,cpi!$A:$A,0),MATCH('Inflation adjust calc'!$D611,cpi!$1:$1,0))</f>
        <v>166.7</v>
      </c>
      <c r="Q611" s="36">
        <f>cpi!$I$2</f>
        <v>240.85300000000001</v>
      </c>
      <c r="R611" s="36">
        <f t="shared" si="81"/>
        <v>1.4448290341931616</v>
      </c>
      <c r="S611" s="28" t="str">
        <f t="shared" si="77"/>
        <v/>
      </c>
      <c r="T611" s="37">
        <f t="shared" si="78"/>
        <v>101138032.39352131</v>
      </c>
      <c r="U611" s="37">
        <f t="shared" si="79"/>
        <v>219986069.67712662</v>
      </c>
      <c r="V611" s="37">
        <f t="shared" si="80"/>
        <v>448096644.18616682</v>
      </c>
    </row>
    <row r="612" spans="1:22">
      <c r="A612" s="23">
        <v>611</v>
      </c>
      <c r="B612" s="3">
        <v>37507</v>
      </c>
      <c r="C612" s="28">
        <v>9</v>
      </c>
      <c r="D612" s="29">
        <v>8</v>
      </c>
      <c r="E612" s="28">
        <v>2002</v>
      </c>
      <c r="F612" s="31">
        <f>DATE(E612,D612,C612)</f>
        <v>37477</v>
      </c>
      <c r="G612" s="24" t="s">
        <v>930</v>
      </c>
      <c r="H612" s="2">
        <v>70000000</v>
      </c>
      <c r="I612" s="2">
        <v>141930000</v>
      </c>
      <c r="J612" s="2">
        <v>267200000</v>
      </c>
      <c r="K612" s="28" t="str">
        <f t="shared" si="74"/>
        <v/>
      </c>
      <c r="L612" s="28" t="str">
        <f t="shared" si="75"/>
        <v/>
      </c>
      <c r="M612" s="28" t="s">
        <v>930</v>
      </c>
      <c r="N612" s="28" t="str">
        <f t="shared" si="76"/>
        <v/>
      </c>
      <c r="O612" s="28" t="str">
        <f>IF(N612=1,M612&amp;" ("&amp;E612&amp;")",M612)</f>
        <v>xXx</v>
      </c>
      <c r="P612" s="36">
        <f>INDEX(cpi!$A$1:$M$105,MATCH('Inflation adjust calc'!$E612,cpi!$A:$A,0),MATCH('Inflation adjust calc'!$D612,cpi!$1:$1,0))</f>
        <v>180.7</v>
      </c>
      <c r="Q612" s="36">
        <f>cpi!$I$2</f>
        <v>240.85300000000001</v>
      </c>
      <c r="R612" s="36">
        <f t="shared" si="81"/>
        <v>1.3328887659103488</v>
      </c>
      <c r="S612" s="28" t="str">
        <f t="shared" si="77"/>
        <v/>
      </c>
      <c r="T612" s="37">
        <f t="shared" si="78"/>
        <v>93302213.613724411</v>
      </c>
      <c r="U612" s="37">
        <f t="shared" si="79"/>
        <v>189176902.54565579</v>
      </c>
      <c r="V612" s="37">
        <f t="shared" si="80"/>
        <v>356147878.2512452</v>
      </c>
    </row>
    <row r="613" spans="1:22">
      <c r="A613" s="23">
        <v>612</v>
      </c>
      <c r="B613" s="3">
        <v>35288</v>
      </c>
      <c r="C613" s="28">
        <v>8</v>
      </c>
      <c r="D613" s="29">
        <v>11</v>
      </c>
      <c r="E613" s="28">
        <v>1996</v>
      </c>
      <c r="F613" s="31">
        <f>DATE(E613,D613,C613)</f>
        <v>35377</v>
      </c>
      <c r="G613" s="24" t="s">
        <v>931</v>
      </c>
      <c r="H613" s="2">
        <v>70000000</v>
      </c>
      <c r="I613" s="2">
        <v>136492681</v>
      </c>
      <c r="J613" s="2">
        <v>308700000</v>
      </c>
      <c r="K613" s="28" t="str">
        <f t="shared" si="74"/>
        <v/>
      </c>
      <c r="L613" s="28" t="str">
        <f t="shared" si="75"/>
        <v/>
      </c>
      <c r="M613" s="28" t="s">
        <v>931</v>
      </c>
      <c r="N613" s="28" t="str">
        <f t="shared" si="76"/>
        <v/>
      </c>
      <c r="O613" s="28" t="str">
        <f>IF(N613=1,M613&amp;" ("&amp;E613&amp;")",M613)</f>
        <v>Ransom</v>
      </c>
      <c r="P613" s="36">
        <f>INDEX(cpi!$A$1:$M$105,MATCH('Inflation adjust calc'!$E613,cpi!$A:$A,0),MATCH('Inflation adjust calc'!$D613,cpi!$1:$1,0))</f>
        <v>158.6</v>
      </c>
      <c r="Q613" s="36">
        <f>cpi!$I$2</f>
        <v>240.85300000000001</v>
      </c>
      <c r="R613" s="36">
        <f t="shared" si="81"/>
        <v>1.5186191677175285</v>
      </c>
      <c r="S613" s="28" t="str">
        <f t="shared" si="77"/>
        <v/>
      </c>
      <c r="T613" s="37">
        <f t="shared" si="78"/>
        <v>106303341.740227</v>
      </c>
      <c r="U613" s="37">
        <f t="shared" si="79"/>
        <v>207280401.61975411</v>
      </c>
      <c r="V613" s="37">
        <f t="shared" si="80"/>
        <v>468797737.07440102</v>
      </c>
    </row>
    <row r="614" spans="1:22">
      <c r="A614" s="23">
        <v>613</v>
      </c>
      <c r="B614" s="3" t="s">
        <v>932</v>
      </c>
      <c r="C614" s="28">
        <v>20</v>
      </c>
      <c r="D614" s="29">
        <v>8</v>
      </c>
      <c r="E614" s="28">
        <v>2009</v>
      </c>
      <c r="F614" s="31">
        <f>DATE(E614,D614,C614)</f>
        <v>40045</v>
      </c>
      <c r="G614" s="24" t="s">
        <v>933</v>
      </c>
      <c r="H614" s="2">
        <v>70000000</v>
      </c>
      <c r="I614" s="2">
        <v>120774594</v>
      </c>
      <c r="J614" s="2">
        <v>316915264</v>
      </c>
      <c r="K614" s="28" t="str">
        <f t="shared" si="74"/>
        <v/>
      </c>
      <c r="L614" s="28" t="str">
        <f t="shared" si="75"/>
        <v/>
      </c>
      <c r="M614" s="28" t="s">
        <v>933</v>
      </c>
      <c r="N614" s="28" t="str">
        <f t="shared" si="76"/>
        <v/>
      </c>
      <c r="O614" s="28" t="str">
        <f>IF(N614=1,M614&amp;" ("&amp;E614&amp;")",M614)</f>
        <v>Inglourious Basterds</v>
      </c>
      <c r="P614" s="36">
        <f>INDEX(cpi!$A$1:$M$105,MATCH('Inflation adjust calc'!$E614,cpi!$A:$A,0),MATCH('Inflation adjust calc'!$D614,cpi!$1:$1,0))</f>
        <v>215.834</v>
      </c>
      <c r="Q614" s="36">
        <f>cpi!$I$2</f>
        <v>240.85300000000001</v>
      </c>
      <c r="R614" s="36">
        <f t="shared" si="81"/>
        <v>1.1159177886709231</v>
      </c>
      <c r="S614" s="28" t="str">
        <f t="shared" si="77"/>
        <v/>
      </c>
      <c r="T614" s="37">
        <f t="shared" si="78"/>
        <v>78114245.206964612</v>
      </c>
      <c r="U614" s="37">
        <f t="shared" si="79"/>
        <v>134774517.86410853</v>
      </c>
      <c r="V614" s="37">
        <f t="shared" si="80"/>
        <v>353651380.5989418</v>
      </c>
    </row>
    <row r="615" spans="1:22">
      <c r="A615" s="23">
        <v>614</v>
      </c>
      <c r="B615" s="3">
        <v>33554</v>
      </c>
      <c r="C615" s="28">
        <v>11</v>
      </c>
      <c r="D615" s="29">
        <v>12</v>
      </c>
      <c r="E615" s="28">
        <v>1991</v>
      </c>
      <c r="F615" s="31">
        <f>DATE(E615,D615,C615)</f>
        <v>33583</v>
      </c>
      <c r="G615" s="24" t="s">
        <v>934</v>
      </c>
      <c r="H615" s="2">
        <v>70000000</v>
      </c>
      <c r="I615" s="2">
        <v>119654823</v>
      </c>
      <c r="J615" s="2">
        <v>300854823</v>
      </c>
      <c r="K615" s="28" t="str">
        <f t="shared" si="74"/>
        <v/>
      </c>
      <c r="L615" s="28" t="str">
        <f t="shared" si="75"/>
        <v/>
      </c>
      <c r="M615" s="28" t="s">
        <v>934</v>
      </c>
      <c r="N615" s="28" t="str">
        <f t="shared" si="76"/>
        <v/>
      </c>
      <c r="O615" s="28" t="str">
        <f>IF(N615=1,M615&amp;" ("&amp;E615&amp;")",M615)</f>
        <v>Hook</v>
      </c>
      <c r="P615" s="36">
        <f>INDEX(cpi!$A$1:$M$105,MATCH('Inflation adjust calc'!$E615,cpi!$A:$A,0),MATCH('Inflation adjust calc'!$D615,cpi!$1:$1,0))</f>
        <v>137.9</v>
      </c>
      <c r="Q615" s="36">
        <f>cpi!$I$2</f>
        <v>240.85300000000001</v>
      </c>
      <c r="R615" s="36">
        <f t="shared" si="81"/>
        <v>1.7465772298767221</v>
      </c>
      <c r="S615" s="28" t="str">
        <f t="shared" si="77"/>
        <v/>
      </c>
      <c r="T615" s="37">
        <f t="shared" si="78"/>
        <v>122260406.09137055</v>
      </c>
      <c r="U615" s="37">
        <f t="shared" si="79"/>
        <v>208986389.29672951</v>
      </c>
      <c r="V615" s="37">
        <f t="shared" si="80"/>
        <v>525466183.35039157</v>
      </c>
    </row>
    <row r="616" spans="1:22">
      <c r="A616" s="23">
        <v>615</v>
      </c>
      <c r="B616" s="3">
        <v>32939</v>
      </c>
      <c r="C616" s="28">
        <v>3</v>
      </c>
      <c r="D616" s="29">
        <v>7</v>
      </c>
      <c r="E616" s="28">
        <v>1990</v>
      </c>
      <c r="F616" s="31">
        <f>DATE(E616,D616,C616)</f>
        <v>33057</v>
      </c>
      <c r="G616" s="24" t="s">
        <v>935</v>
      </c>
      <c r="H616" s="2">
        <v>70000000</v>
      </c>
      <c r="I616" s="2">
        <v>117323878</v>
      </c>
      <c r="J616" s="2">
        <v>239814025</v>
      </c>
      <c r="K616" s="28" t="str">
        <f t="shared" si="74"/>
        <v/>
      </c>
      <c r="L616" s="28" t="str">
        <f t="shared" si="75"/>
        <v/>
      </c>
      <c r="M616" s="28" t="s">
        <v>935</v>
      </c>
      <c r="N616" s="28" t="str">
        <f t="shared" si="76"/>
        <v/>
      </c>
      <c r="O616" s="28" t="str">
        <f>IF(N616=1,M616&amp;" ("&amp;E616&amp;")",M616)</f>
        <v>Die Hard 2</v>
      </c>
      <c r="P616" s="36">
        <f>INDEX(cpi!$A$1:$M$105,MATCH('Inflation adjust calc'!$E616,cpi!$A:$A,0),MATCH('Inflation adjust calc'!$D616,cpi!$1:$1,0))</f>
        <v>130.4</v>
      </c>
      <c r="Q616" s="36">
        <f>cpi!$I$2</f>
        <v>240.85300000000001</v>
      </c>
      <c r="R616" s="36">
        <f t="shared" si="81"/>
        <v>1.847032208588957</v>
      </c>
      <c r="S616" s="28" t="str">
        <f t="shared" si="77"/>
        <v/>
      </c>
      <c r="T616" s="37">
        <f t="shared" si="78"/>
        <v>129292254.60122699</v>
      </c>
      <c r="U616" s="37">
        <f t="shared" si="79"/>
        <v>216700981.50256133</v>
      </c>
      <c r="V616" s="37">
        <f t="shared" si="80"/>
        <v>442944228.24635732</v>
      </c>
    </row>
    <row r="617" spans="1:22">
      <c r="A617" s="23">
        <v>616</v>
      </c>
      <c r="B617" s="3">
        <v>37841</v>
      </c>
      <c r="C617" s="28">
        <v>8</v>
      </c>
      <c r="D617" s="29">
        <v>8</v>
      </c>
      <c r="E617" s="28">
        <v>2003</v>
      </c>
      <c r="F617" s="31">
        <f>DATE(E617,D617,C617)</f>
        <v>37841</v>
      </c>
      <c r="G617" s="24" t="s">
        <v>936</v>
      </c>
      <c r="H617" s="2">
        <v>70000000</v>
      </c>
      <c r="I617" s="2">
        <v>116877597</v>
      </c>
      <c r="J617" s="2">
        <v>207154748</v>
      </c>
      <c r="K617" s="28" t="str">
        <f t="shared" si="74"/>
        <v/>
      </c>
      <c r="L617" s="28" t="str">
        <f t="shared" si="75"/>
        <v/>
      </c>
      <c r="M617" s="28" t="s">
        <v>936</v>
      </c>
      <c r="N617" s="28" t="str">
        <f t="shared" si="76"/>
        <v/>
      </c>
      <c r="O617" s="28" t="str">
        <f>IF(N617=1,M617&amp;" ("&amp;E617&amp;")",M617)</f>
        <v>S.W.A.T.</v>
      </c>
      <c r="P617" s="36">
        <f>INDEX(cpi!$A$1:$M$105,MATCH('Inflation adjust calc'!$E617,cpi!$A:$A,0),MATCH('Inflation adjust calc'!$D617,cpi!$1:$1,0))</f>
        <v>184.6</v>
      </c>
      <c r="Q617" s="36">
        <f>cpi!$I$2</f>
        <v>240.85300000000001</v>
      </c>
      <c r="R617" s="36">
        <f t="shared" si="81"/>
        <v>1.3047291440953415</v>
      </c>
      <c r="S617" s="28" t="str">
        <f t="shared" si="77"/>
        <v/>
      </c>
      <c r="T617" s="37">
        <f t="shared" si="78"/>
        <v>91331040.0866739</v>
      </c>
      <c r="U617" s="37">
        <f t="shared" si="79"/>
        <v>152493607.09773025</v>
      </c>
      <c r="V617" s="37">
        <f t="shared" si="80"/>
        <v>270280837.05332613</v>
      </c>
    </row>
    <row r="618" spans="1:22">
      <c r="A618" s="23">
        <v>617</v>
      </c>
      <c r="B618" s="3" t="s">
        <v>299</v>
      </c>
      <c r="C618" s="28">
        <v>19</v>
      </c>
      <c r="D618" s="29">
        <v>11</v>
      </c>
      <c r="E618" s="28">
        <v>1999</v>
      </c>
      <c r="F618" s="31">
        <f>DATE(E618,D618,C618)</f>
        <v>36483</v>
      </c>
      <c r="G618" s="24" t="s">
        <v>937</v>
      </c>
      <c r="H618" s="2">
        <v>70000000</v>
      </c>
      <c r="I618" s="2">
        <v>101068340</v>
      </c>
      <c r="J618" s="2">
        <v>207068340</v>
      </c>
      <c r="K618" s="28" t="str">
        <f t="shared" si="74"/>
        <v/>
      </c>
      <c r="L618" s="28" t="str">
        <f t="shared" si="75"/>
        <v/>
      </c>
      <c r="M618" s="28" t="s">
        <v>937</v>
      </c>
      <c r="N618" s="28" t="str">
        <f t="shared" si="76"/>
        <v/>
      </c>
      <c r="O618" s="28" t="str">
        <f>IF(N618=1,M618&amp;" ("&amp;E618&amp;")",M618)</f>
        <v>Sleepy Hollow</v>
      </c>
      <c r="P618" s="36">
        <f>INDEX(cpi!$A$1:$M$105,MATCH('Inflation adjust calc'!$E618,cpi!$A:$A,0),MATCH('Inflation adjust calc'!$D618,cpi!$1:$1,0))</f>
        <v>168.3</v>
      </c>
      <c r="Q618" s="36">
        <f>cpi!$I$2</f>
        <v>240.85300000000001</v>
      </c>
      <c r="R618" s="36">
        <f t="shared" si="81"/>
        <v>1.4310932857991681</v>
      </c>
      <c r="S618" s="28" t="str">
        <f t="shared" si="77"/>
        <v/>
      </c>
      <c r="T618" s="37">
        <f t="shared" si="78"/>
        <v>100176530.00594176</v>
      </c>
      <c r="U618" s="37">
        <f t="shared" si="79"/>
        <v>144638222.78086749</v>
      </c>
      <c r="V618" s="37">
        <f t="shared" si="80"/>
        <v>296334111.07557929</v>
      </c>
    </row>
    <row r="619" spans="1:22">
      <c r="A619" s="23">
        <v>618</v>
      </c>
      <c r="B619" s="3" t="s">
        <v>938</v>
      </c>
      <c r="C619" s="28">
        <v>14</v>
      </c>
      <c r="D619" s="29">
        <v>12</v>
      </c>
      <c r="E619" s="28">
        <v>2001</v>
      </c>
      <c r="F619" s="31">
        <f>DATE(E619,D619,C619)</f>
        <v>37239</v>
      </c>
      <c r="G619" s="24" t="s">
        <v>939</v>
      </c>
      <c r="H619" s="2">
        <v>70000000</v>
      </c>
      <c r="I619" s="2">
        <v>100614858</v>
      </c>
      <c r="J619" s="2">
        <v>202726605</v>
      </c>
      <c r="K619" s="28" t="str">
        <f t="shared" si="74"/>
        <v/>
      </c>
      <c r="L619" s="28" t="str">
        <f t="shared" si="75"/>
        <v/>
      </c>
      <c r="M619" s="28" t="s">
        <v>939</v>
      </c>
      <c r="N619" s="28" t="str">
        <f t="shared" si="76"/>
        <v/>
      </c>
      <c r="O619" s="28" t="str">
        <f>IF(N619=1,M619&amp;" ("&amp;E619&amp;")",M619)</f>
        <v>Vanilla Sky</v>
      </c>
      <c r="P619" s="36">
        <f>INDEX(cpi!$A$1:$M$105,MATCH('Inflation adjust calc'!$E619,cpi!$A:$A,0),MATCH('Inflation adjust calc'!$D619,cpi!$1:$1,0))</f>
        <v>176.7</v>
      </c>
      <c r="Q619" s="36">
        <f>cpi!$I$2</f>
        <v>240.85300000000001</v>
      </c>
      <c r="R619" s="36">
        <f t="shared" si="81"/>
        <v>1.3630616864742502</v>
      </c>
      <c r="S619" s="28" t="str">
        <f t="shared" si="77"/>
        <v/>
      </c>
      <c r="T619" s="37">
        <f t="shared" si="78"/>
        <v>95414318.053197518</v>
      </c>
      <c r="U619" s="37">
        <f t="shared" si="79"/>
        <v>137144258.0298472</v>
      </c>
      <c r="V619" s="37">
        <f t="shared" si="80"/>
        <v>276328868.10449916</v>
      </c>
    </row>
    <row r="620" spans="1:22">
      <c r="A620" s="23">
        <v>619</v>
      </c>
      <c r="B620" s="3" t="s">
        <v>445</v>
      </c>
      <c r="C620" s="28">
        <v>13</v>
      </c>
      <c r="D620" s="29">
        <v>6</v>
      </c>
      <c r="E620" s="28">
        <v>1997</v>
      </c>
      <c r="F620" s="31">
        <f>DATE(E620,D620,C620)</f>
        <v>35594</v>
      </c>
      <c r="G620" s="24" t="s">
        <v>513</v>
      </c>
      <c r="H620" s="2">
        <v>70000000</v>
      </c>
      <c r="I620" s="2">
        <v>99112101</v>
      </c>
      <c r="J620" s="2">
        <v>250700000</v>
      </c>
      <c r="K620" s="28" t="str">
        <f t="shared" si="74"/>
        <v/>
      </c>
      <c r="L620" s="28" t="str">
        <f t="shared" si="75"/>
        <v/>
      </c>
      <c r="M620" s="28" t="s">
        <v>513</v>
      </c>
      <c r="N620" s="28">
        <f t="shared" si="76"/>
        <v>1</v>
      </c>
      <c r="O620" s="28" t="str">
        <f>IF(N620=1,M620&amp;" ("&amp;E620&amp;")",M620)</f>
        <v>Hercules (1997)</v>
      </c>
      <c r="P620" s="36">
        <f>INDEX(cpi!$A$1:$M$105,MATCH('Inflation adjust calc'!$E620,cpi!$A:$A,0),MATCH('Inflation adjust calc'!$D620,cpi!$1:$1,0))</f>
        <v>160.30000000000001</v>
      </c>
      <c r="Q620" s="36">
        <f>cpi!$I$2</f>
        <v>240.85300000000001</v>
      </c>
      <c r="R620" s="36">
        <f t="shared" si="81"/>
        <v>1.5025140361821585</v>
      </c>
      <c r="S620" s="28" t="str">
        <f t="shared" si="77"/>
        <v/>
      </c>
      <c r="T620" s="37">
        <f t="shared" si="78"/>
        <v>105175982.5327511</v>
      </c>
      <c r="U620" s="37">
        <f t="shared" si="79"/>
        <v>148917322.90800375</v>
      </c>
      <c r="V620" s="37">
        <f t="shared" si="80"/>
        <v>376680268.87086713</v>
      </c>
    </row>
    <row r="621" spans="1:22">
      <c r="A621" s="23">
        <v>620</v>
      </c>
      <c r="B621" s="3" t="s">
        <v>940</v>
      </c>
      <c r="C621" s="28">
        <v>22</v>
      </c>
      <c r="D621" s="29">
        <v>3</v>
      </c>
      <c r="E621" s="28">
        <v>2013</v>
      </c>
      <c r="F621" s="31">
        <f>DATE(E621,D621,C621)</f>
        <v>41355</v>
      </c>
      <c r="G621" s="24" t="s">
        <v>941</v>
      </c>
      <c r="H621" s="2">
        <v>70000000</v>
      </c>
      <c r="I621" s="2">
        <v>98927592</v>
      </c>
      <c r="J621" s="2">
        <v>150562164</v>
      </c>
      <c r="K621" s="28" t="str">
        <f t="shared" si="74"/>
        <v/>
      </c>
      <c r="L621" s="28" t="str">
        <f t="shared" si="75"/>
        <v/>
      </c>
      <c r="M621" s="28" t="s">
        <v>941</v>
      </c>
      <c r="N621" s="28" t="str">
        <f t="shared" si="76"/>
        <v/>
      </c>
      <c r="O621" s="28" t="str">
        <f>IF(N621=1,M621&amp;" ("&amp;E621&amp;")",M621)</f>
        <v>Olympus Has Fallen</v>
      </c>
      <c r="P621" s="36">
        <f>INDEX(cpi!$A$1:$M$105,MATCH('Inflation adjust calc'!$E621,cpi!$A:$A,0),MATCH('Inflation adjust calc'!$D621,cpi!$1:$1,0))</f>
        <v>232.773</v>
      </c>
      <c r="Q621" s="36">
        <f>cpi!$I$2</f>
        <v>240.85300000000001</v>
      </c>
      <c r="R621" s="36">
        <f t="shared" si="81"/>
        <v>1.0347119296481981</v>
      </c>
      <c r="S621" s="28" t="str">
        <f t="shared" si="77"/>
        <v/>
      </c>
      <c r="T621" s="37">
        <f t="shared" si="78"/>
        <v>72429835.075373873</v>
      </c>
      <c r="U621" s="37">
        <f t="shared" si="79"/>
        <v>102361559.61376965</v>
      </c>
      <c r="V621" s="37">
        <f t="shared" si="80"/>
        <v>155788467.24444848</v>
      </c>
    </row>
    <row r="622" spans="1:22">
      <c r="A622" s="23">
        <v>621</v>
      </c>
      <c r="B622" s="3">
        <v>40850</v>
      </c>
      <c r="C622" s="28">
        <v>11</v>
      </c>
      <c r="D622" s="29">
        <v>3</v>
      </c>
      <c r="E622" s="28">
        <v>2011</v>
      </c>
      <c r="F622" s="31">
        <f>DATE(E622,D622,C622)</f>
        <v>40613</v>
      </c>
      <c r="G622" s="24" t="s">
        <v>942</v>
      </c>
      <c r="H622" s="2">
        <v>70000000</v>
      </c>
      <c r="I622" s="2">
        <v>83552429</v>
      </c>
      <c r="J622" s="2">
        <v>213463976</v>
      </c>
      <c r="K622" s="28" t="str">
        <f t="shared" si="74"/>
        <v/>
      </c>
      <c r="L622" s="28" t="str">
        <f t="shared" si="75"/>
        <v/>
      </c>
      <c r="M622" s="28" t="s">
        <v>942</v>
      </c>
      <c r="N622" s="28" t="str">
        <f t="shared" si="76"/>
        <v/>
      </c>
      <c r="O622" s="28" t="str">
        <f>IF(N622=1,M622&amp;" ("&amp;E622&amp;")",M622)</f>
        <v>Battle: Los Angeles</v>
      </c>
      <c r="P622" s="36">
        <f>INDEX(cpi!$A$1:$M$105,MATCH('Inflation adjust calc'!$E622,cpi!$A:$A,0),MATCH('Inflation adjust calc'!$D622,cpi!$1:$1,0))</f>
        <v>223.46700000000001</v>
      </c>
      <c r="Q622" s="36">
        <f>cpi!$I$2</f>
        <v>240.85300000000001</v>
      </c>
      <c r="R622" s="36">
        <f t="shared" si="81"/>
        <v>1.0778011965972605</v>
      </c>
      <c r="S622" s="28" t="str">
        <f t="shared" si="77"/>
        <v/>
      </c>
      <c r="T622" s="37">
        <f t="shared" si="78"/>
        <v>75446083.761808231</v>
      </c>
      <c r="U622" s="37">
        <f t="shared" si="79"/>
        <v>90052907.954807654</v>
      </c>
      <c r="V622" s="37">
        <f t="shared" si="80"/>
        <v>230071728.7632089</v>
      </c>
    </row>
    <row r="623" spans="1:22">
      <c r="A623" s="23">
        <v>622</v>
      </c>
      <c r="B623" s="3" t="s">
        <v>943</v>
      </c>
      <c r="C623" s="28">
        <v>13</v>
      </c>
      <c r="D623" s="29">
        <v>8</v>
      </c>
      <c r="E623" s="28">
        <v>2004</v>
      </c>
      <c r="F623" s="31">
        <f>DATE(E623,D623,C623)</f>
        <v>38212</v>
      </c>
      <c r="G623" s="24" t="s">
        <v>944</v>
      </c>
      <c r="H623" s="2">
        <v>70000000</v>
      </c>
      <c r="I623" s="2">
        <v>80281096</v>
      </c>
      <c r="J623" s="2">
        <v>172543519</v>
      </c>
      <c r="K623" s="28" t="str">
        <f t="shared" si="74"/>
        <v/>
      </c>
      <c r="L623" s="28" t="str">
        <f t="shared" si="75"/>
        <v/>
      </c>
      <c r="M623" s="28" t="s">
        <v>944</v>
      </c>
      <c r="N623" s="28" t="str">
        <f t="shared" si="76"/>
        <v/>
      </c>
      <c r="O623" s="28" t="str">
        <f>IF(N623=1,M623&amp;" ("&amp;E623&amp;")",M623)</f>
        <v>AVP: Alien Vs. Predator</v>
      </c>
      <c r="P623" s="36">
        <f>INDEX(cpi!$A$1:$M$105,MATCH('Inflation adjust calc'!$E623,cpi!$A:$A,0),MATCH('Inflation adjust calc'!$D623,cpi!$1:$1,0))</f>
        <v>189.5</v>
      </c>
      <c r="Q623" s="36">
        <f>cpi!$I$2</f>
        <v>240.85300000000001</v>
      </c>
      <c r="R623" s="36">
        <f t="shared" si="81"/>
        <v>1.2709920844327178</v>
      </c>
      <c r="S623" s="28" t="str">
        <f t="shared" si="77"/>
        <v/>
      </c>
      <c r="T623" s="37">
        <f t="shared" si="78"/>
        <v>88969445.910290241</v>
      </c>
      <c r="U623" s="37">
        <f t="shared" si="79"/>
        <v>102036637.54558313</v>
      </c>
      <c r="V623" s="37">
        <f t="shared" si="80"/>
        <v>219301446.86916625</v>
      </c>
    </row>
    <row r="624" spans="1:22">
      <c r="A624" s="23">
        <v>623</v>
      </c>
      <c r="B624" s="3" t="s">
        <v>945</v>
      </c>
      <c r="C624" s="28">
        <v>25</v>
      </c>
      <c r="D624" s="29">
        <v>12</v>
      </c>
      <c r="E624" s="28">
        <v>2011</v>
      </c>
      <c r="F624" s="31">
        <f>DATE(E624,D624,C624)</f>
        <v>40902</v>
      </c>
      <c r="G624" s="24" t="s">
        <v>946</v>
      </c>
      <c r="H624" s="2">
        <v>70000000</v>
      </c>
      <c r="I624" s="2">
        <v>79883359</v>
      </c>
      <c r="J624" s="2">
        <v>156815529</v>
      </c>
      <c r="K624" s="28" t="str">
        <f t="shared" si="74"/>
        <v/>
      </c>
      <c r="L624" s="28" t="str">
        <f t="shared" si="75"/>
        <v/>
      </c>
      <c r="M624" s="28" t="s">
        <v>946</v>
      </c>
      <c r="N624" s="28" t="str">
        <f t="shared" si="76"/>
        <v/>
      </c>
      <c r="O624" s="28" t="str">
        <f>IF(N624=1,M624&amp;" ("&amp;E624&amp;")",M624)</f>
        <v>War Horse</v>
      </c>
      <c r="P624" s="36">
        <f>INDEX(cpi!$A$1:$M$105,MATCH('Inflation adjust calc'!$E624,cpi!$A:$A,0),MATCH('Inflation adjust calc'!$D624,cpi!$1:$1,0))</f>
        <v>225.672</v>
      </c>
      <c r="Q624" s="36">
        <f>cpi!$I$2</f>
        <v>240.85300000000001</v>
      </c>
      <c r="R624" s="36">
        <f t="shared" si="81"/>
        <v>1.0672701974547132</v>
      </c>
      <c r="S624" s="28" t="str">
        <f t="shared" si="77"/>
        <v/>
      </c>
      <c r="T624" s="37">
        <f t="shared" si="78"/>
        <v>74708913.82182993</v>
      </c>
      <c r="U624" s="37">
        <f t="shared" si="79"/>
        <v>85257128.333275735</v>
      </c>
      <c r="V624" s="37">
        <f t="shared" si="80"/>
        <v>167364540.59979531</v>
      </c>
    </row>
    <row r="625" spans="1:22">
      <c r="A625" s="23">
        <v>624</v>
      </c>
      <c r="B625" s="3">
        <v>37259</v>
      </c>
      <c r="C625" s="28">
        <v>1</v>
      </c>
      <c r="D625" s="29">
        <v>3</v>
      </c>
      <c r="E625" s="28">
        <v>2002</v>
      </c>
      <c r="F625" s="31">
        <f>DATE(E625,D625,C625)</f>
        <v>37316</v>
      </c>
      <c r="G625" s="24" t="s">
        <v>947</v>
      </c>
      <c r="H625" s="2">
        <v>70000000</v>
      </c>
      <c r="I625" s="2">
        <v>78120196</v>
      </c>
      <c r="J625" s="2">
        <v>114658262</v>
      </c>
      <c r="K625" s="28" t="str">
        <f t="shared" si="74"/>
        <v/>
      </c>
      <c r="L625" s="28" t="str">
        <f t="shared" si="75"/>
        <v/>
      </c>
      <c r="M625" s="28" t="s">
        <v>947</v>
      </c>
      <c r="N625" s="28" t="str">
        <f t="shared" si="76"/>
        <v/>
      </c>
      <c r="O625" s="28" t="str">
        <f>IF(N625=1,M625&amp;" ("&amp;E625&amp;")",M625)</f>
        <v>We Were Soldiers</v>
      </c>
      <c r="P625" s="36">
        <f>INDEX(cpi!$A$1:$M$105,MATCH('Inflation adjust calc'!$E625,cpi!$A:$A,0),MATCH('Inflation adjust calc'!$D625,cpi!$1:$1,0))</f>
        <v>178.8</v>
      </c>
      <c r="Q625" s="36">
        <f>cpi!$I$2</f>
        <v>240.85300000000001</v>
      </c>
      <c r="R625" s="36">
        <f t="shared" si="81"/>
        <v>1.3470525727069351</v>
      </c>
      <c r="S625" s="28" t="str">
        <f t="shared" si="77"/>
        <v/>
      </c>
      <c r="T625" s="37">
        <f t="shared" si="78"/>
        <v>94293680.089485452</v>
      </c>
      <c r="U625" s="37">
        <f t="shared" si="79"/>
        <v>105232011.00217003</v>
      </c>
      <c r="V625" s="37">
        <f t="shared" si="80"/>
        <v>154450706.80920583</v>
      </c>
    </row>
    <row r="626" spans="1:22">
      <c r="A626" s="23">
        <v>625</v>
      </c>
      <c r="B626" s="3">
        <v>41822</v>
      </c>
      <c r="C626" s="28">
        <v>7</v>
      </c>
      <c r="D626" s="29">
        <v>2</v>
      </c>
      <c r="E626" s="28">
        <v>2014</v>
      </c>
      <c r="F626" s="31">
        <f>DATE(E626,D626,C626)</f>
        <v>41677</v>
      </c>
      <c r="G626" s="24" t="s">
        <v>948</v>
      </c>
      <c r="H626" s="2">
        <v>70000000</v>
      </c>
      <c r="I626" s="2">
        <v>78031620</v>
      </c>
      <c r="J626" s="2">
        <v>158702748</v>
      </c>
      <c r="K626" s="28" t="str">
        <f t="shared" si="74"/>
        <v/>
      </c>
      <c r="L626" s="28" t="str">
        <f t="shared" si="75"/>
        <v/>
      </c>
      <c r="M626" s="28" t="s">
        <v>948</v>
      </c>
      <c r="N626" s="28" t="str">
        <f t="shared" si="76"/>
        <v/>
      </c>
      <c r="O626" s="28" t="str">
        <f>IF(N626=1,M626&amp;" ("&amp;E626&amp;")",M626)</f>
        <v>The Monuments Men</v>
      </c>
      <c r="P626" s="36">
        <f>INDEX(cpi!$A$1:$M$105,MATCH('Inflation adjust calc'!$E626,cpi!$A:$A,0),MATCH('Inflation adjust calc'!$D626,cpi!$1:$1,0))</f>
        <v>234.78100000000001</v>
      </c>
      <c r="Q626" s="36">
        <f>cpi!$I$2</f>
        <v>240.85300000000001</v>
      </c>
      <c r="R626" s="36">
        <f t="shared" si="81"/>
        <v>1.0258623994275518</v>
      </c>
      <c r="S626" s="28" t="str">
        <f t="shared" si="77"/>
        <v/>
      </c>
      <c r="T626" s="37">
        <f t="shared" si="78"/>
        <v>71810367.959928617</v>
      </c>
      <c r="U626" s="37">
        <f t="shared" si="79"/>
        <v>80049704.924418941</v>
      </c>
      <c r="V626" s="37">
        <f t="shared" si="80"/>
        <v>162807181.8590261</v>
      </c>
    </row>
    <row r="627" spans="1:22">
      <c r="A627" s="23">
        <v>626</v>
      </c>
      <c r="B627" s="3">
        <v>36111</v>
      </c>
      <c r="C627" s="28">
        <v>11</v>
      </c>
      <c r="D627" s="29">
        <v>12</v>
      </c>
      <c r="E627" s="28">
        <v>1998</v>
      </c>
      <c r="F627" s="31">
        <f>DATE(E627,D627,C627)</f>
        <v>36140</v>
      </c>
      <c r="G627" s="24" t="s">
        <v>949</v>
      </c>
      <c r="H627" s="2">
        <v>70000000</v>
      </c>
      <c r="I627" s="2">
        <v>70187658</v>
      </c>
      <c r="J627" s="2">
        <v>117800000</v>
      </c>
      <c r="K627" s="28" t="str">
        <f t="shared" si="74"/>
        <v/>
      </c>
      <c r="L627" s="28" t="str">
        <f t="shared" si="75"/>
        <v/>
      </c>
      <c r="M627" s="28" t="s">
        <v>949</v>
      </c>
      <c r="N627" s="28" t="str">
        <f t="shared" si="76"/>
        <v/>
      </c>
      <c r="O627" s="28" t="str">
        <f>IF(N627=1,M627&amp;" ("&amp;E627&amp;")",M627)</f>
        <v>Star Trek: Insurrection</v>
      </c>
      <c r="P627" s="36">
        <f>INDEX(cpi!$A$1:$M$105,MATCH('Inflation adjust calc'!$E627,cpi!$A:$A,0),MATCH('Inflation adjust calc'!$D627,cpi!$1:$1,0))</f>
        <v>163.9</v>
      </c>
      <c r="Q627" s="36">
        <f>cpi!$I$2</f>
        <v>240.85300000000001</v>
      </c>
      <c r="R627" s="36">
        <f t="shared" si="81"/>
        <v>1.4695118974984747</v>
      </c>
      <c r="S627" s="28" t="str">
        <f t="shared" si="77"/>
        <v/>
      </c>
      <c r="T627" s="37">
        <f t="shared" si="78"/>
        <v>102865832.82489322</v>
      </c>
      <c r="U627" s="37">
        <f t="shared" si="79"/>
        <v>103141598.488554</v>
      </c>
      <c r="V627" s="37">
        <f t="shared" si="80"/>
        <v>173108501.52532032</v>
      </c>
    </row>
    <row r="628" spans="1:22">
      <c r="A628" s="23">
        <v>627</v>
      </c>
      <c r="B628" s="3">
        <v>37906</v>
      </c>
      <c r="C628" s="28">
        <v>10</v>
      </c>
      <c r="D628" s="29">
        <v>12</v>
      </c>
      <c r="E628" s="28">
        <v>2003</v>
      </c>
      <c r="F628" s="31">
        <f>DATE(E628,D628,C628)</f>
        <v>37965</v>
      </c>
      <c r="G628" s="24" t="s">
        <v>950</v>
      </c>
      <c r="H628" s="2">
        <v>70000000</v>
      </c>
      <c r="I628" s="2">
        <v>66432867</v>
      </c>
      <c r="J628" s="2">
        <v>123954323</v>
      </c>
      <c r="K628" s="28" t="str">
        <f t="shared" si="74"/>
        <v/>
      </c>
      <c r="L628" s="28" t="str">
        <f t="shared" si="75"/>
        <v/>
      </c>
      <c r="M628" s="28" t="s">
        <v>950</v>
      </c>
      <c r="N628" s="28" t="str">
        <f t="shared" si="76"/>
        <v/>
      </c>
      <c r="O628" s="28" t="str">
        <f>IF(N628=1,M628&amp;" ("&amp;E628&amp;")",M628)</f>
        <v>Big Fish</v>
      </c>
      <c r="P628" s="36">
        <f>INDEX(cpi!$A$1:$M$105,MATCH('Inflation adjust calc'!$E628,cpi!$A:$A,0),MATCH('Inflation adjust calc'!$D628,cpi!$1:$1,0))</f>
        <v>184.3</v>
      </c>
      <c r="Q628" s="36">
        <f>cpi!$I$2</f>
        <v>240.85300000000001</v>
      </c>
      <c r="R628" s="36">
        <f t="shared" si="81"/>
        <v>1.3068529571351057</v>
      </c>
      <c r="S628" s="28" t="str">
        <f t="shared" si="77"/>
        <v/>
      </c>
      <c r="T628" s="37">
        <f t="shared" si="78"/>
        <v>91479706.999457404</v>
      </c>
      <c r="U628" s="37">
        <f t="shared" si="79"/>
        <v>86817988.689913183</v>
      </c>
      <c r="V628" s="37">
        <f t="shared" si="80"/>
        <v>161990073.56223005</v>
      </c>
    </row>
    <row r="629" spans="1:22">
      <c r="A629" s="23">
        <v>628</v>
      </c>
      <c r="B629" s="3" t="s">
        <v>951</v>
      </c>
      <c r="C629" s="28">
        <v>17</v>
      </c>
      <c r="D629" s="29">
        <v>6</v>
      </c>
      <c r="E629" s="28">
        <v>1994</v>
      </c>
      <c r="F629" s="31">
        <f>DATE(E629,D629,C629)</f>
        <v>34502</v>
      </c>
      <c r="G629" s="24" t="s">
        <v>952</v>
      </c>
      <c r="H629" s="2">
        <v>70000000</v>
      </c>
      <c r="I629" s="2">
        <v>65011757</v>
      </c>
      <c r="J629" s="2">
        <v>131011757</v>
      </c>
      <c r="K629" s="28" t="str">
        <f t="shared" si="74"/>
        <v/>
      </c>
      <c r="L629" s="28" t="str">
        <f t="shared" si="75"/>
        <v/>
      </c>
      <c r="M629" s="28" t="s">
        <v>952</v>
      </c>
      <c r="N629" s="28" t="str">
        <f t="shared" si="76"/>
        <v/>
      </c>
      <c r="O629" s="28" t="str">
        <f>IF(N629=1,M629&amp;" ("&amp;E629&amp;")",M629)</f>
        <v>Wolf</v>
      </c>
      <c r="P629" s="36">
        <f>INDEX(cpi!$A$1:$M$105,MATCH('Inflation adjust calc'!$E629,cpi!$A:$A,0),MATCH('Inflation adjust calc'!$D629,cpi!$1:$1,0))</f>
        <v>148</v>
      </c>
      <c r="Q629" s="36">
        <f>cpi!$I$2</f>
        <v>240.85300000000001</v>
      </c>
      <c r="R629" s="36">
        <f t="shared" si="81"/>
        <v>1.6273851351351352</v>
      </c>
      <c r="S629" s="28" t="str">
        <f t="shared" si="77"/>
        <v/>
      </c>
      <c r="T629" s="37">
        <f t="shared" si="78"/>
        <v>113916959.45945947</v>
      </c>
      <c r="U629" s="37">
        <f t="shared" si="79"/>
        <v>105799166.95081757</v>
      </c>
      <c r="V629" s="37">
        <f t="shared" si="80"/>
        <v>213206585.86973649</v>
      </c>
    </row>
    <row r="630" spans="1:22">
      <c r="A630" s="23">
        <v>629</v>
      </c>
      <c r="B630" s="3" t="s">
        <v>953</v>
      </c>
      <c r="C630" s="28">
        <v>20</v>
      </c>
      <c r="D630" s="29">
        <v>1</v>
      </c>
      <c r="E630" s="28">
        <v>2012</v>
      </c>
      <c r="F630" s="31">
        <f>DATE(E630,D630,C630)</f>
        <v>40928</v>
      </c>
      <c r="G630" s="24" t="s">
        <v>954</v>
      </c>
      <c r="H630" s="2">
        <v>70000000</v>
      </c>
      <c r="I630" s="2">
        <v>62321039</v>
      </c>
      <c r="J630" s="2">
        <v>160379930</v>
      </c>
      <c r="K630" s="28" t="str">
        <f t="shared" si="74"/>
        <v/>
      </c>
      <c r="L630" s="28" t="str">
        <f t="shared" si="75"/>
        <v/>
      </c>
      <c r="M630" s="28" t="s">
        <v>954</v>
      </c>
      <c r="N630" s="28" t="str">
        <f t="shared" si="76"/>
        <v/>
      </c>
      <c r="O630" s="28" t="str">
        <f>IF(N630=1,M630&amp;" ("&amp;E630&amp;")",M630)</f>
        <v>Underworld: Awakening</v>
      </c>
      <c r="P630" s="36">
        <f>INDEX(cpi!$A$1:$M$105,MATCH('Inflation adjust calc'!$E630,cpi!$A:$A,0),MATCH('Inflation adjust calc'!$D630,cpi!$1:$1,0))</f>
        <v>226.66499999999999</v>
      </c>
      <c r="Q630" s="36">
        <f>cpi!$I$2</f>
        <v>240.85300000000001</v>
      </c>
      <c r="R630" s="36">
        <f t="shared" si="81"/>
        <v>1.0625945779013082</v>
      </c>
      <c r="S630" s="28" t="str">
        <f t="shared" si="77"/>
        <v/>
      </c>
      <c r="T630" s="37">
        <f t="shared" si="78"/>
        <v>74381620.453091577</v>
      </c>
      <c r="U630" s="37">
        <f t="shared" si="79"/>
        <v>66221998.130575962</v>
      </c>
      <c r="V630" s="37">
        <f t="shared" si="80"/>
        <v>170418844.02219135</v>
      </c>
    </row>
    <row r="631" spans="1:22">
      <c r="A631" s="23">
        <v>630</v>
      </c>
      <c r="B631" s="3">
        <v>41922</v>
      </c>
      <c r="C631" s="28">
        <v>10</v>
      </c>
      <c r="D631" s="29">
        <v>10</v>
      </c>
      <c r="E631" s="28">
        <v>2014</v>
      </c>
      <c r="F631" s="31">
        <f>DATE(E631,D631,C631)</f>
        <v>41922</v>
      </c>
      <c r="G631" s="24" t="s">
        <v>955</v>
      </c>
      <c r="H631" s="2">
        <v>70000000</v>
      </c>
      <c r="I631" s="2">
        <v>55991880</v>
      </c>
      <c r="J631" s="2">
        <v>216821942</v>
      </c>
      <c r="K631" s="28" t="str">
        <f t="shared" si="74"/>
        <v/>
      </c>
      <c r="L631" s="28" t="str">
        <f t="shared" si="75"/>
        <v/>
      </c>
      <c r="M631" s="28" t="s">
        <v>955</v>
      </c>
      <c r="N631" s="28" t="str">
        <f t="shared" si="76"/>
        <v/>
      </c>
      <c r="O631" s="28" t="str">
        <f>IF(N631=1,M631&amp;" ("&amp;E631&amp;")",M631)</f>
        <v>Dracula Untold</v>
      </c>
      <c r="P631" s="36">
        <f>INDEX(cpi!$A$1:$M$105,MATCH('Inflation adjust calc'!$E631,cpi!$A:$A,0),MATCH('Inflation adjust calc'!$D631,cpi!$1:$1,0))</f>
        <v>237.43299999999999</v>
      </c>
      <c r="Q631" s="36">
        <f>cpi!$I$2</f>
        <v>240.85300000000001</v>
      </c>
      <c r="R631" s="36">
        <f t="shared" si="81"/>
        <v>1.0144040634621136</v>
      </c>
      <c r="S631" s="28" t="str">
        <f t="shared" si="77"/>
        <v/>
      </c>
      <c r="T631" s="37">
        <f t="shared" si="78"/>
        <v>71008284.442347959</v>
      </c>
      <c r="U631" s="37">
        <f t="shared" si="79"/>
        <v>56798390.59288305</v>
      </c>
      <c r="V631" s="37">
        <f t="shared" si="80"/>
        <v>219945059.01254672</v>
      </c>
    </row>
    <row r="632" spans="1:22">
      <c r="A632" s="23">
        <v>631</v>
      </c>
      <c r="B632" s="3">
        <v>32759</v>
      </c>
      <c r="C632" s="28">
        <v>9</v>
      </c>
      <c r="D632" s="29">
        <v>8</v>
      </c>
      <c r="E632" s="28">
        <v>1989</v>
      </c>
      <c r="F632" s="31">
        <f>DATE(E632,D632,C632)</f>
        <v>32729</v>
      </c>
      <c r="G632" s="24" t="s">
        <v>956</v>
      </c>
      <c r="H632" s="2">
        <v>70000000</v>
      </c>
      <c r="I632" s="2">
        <v>54243125</v>
      </c>
      <c r="J632" s="2">
        <v>54243125</v>
      </c>
      <c r="K632" s="28" t="str">
        <f t="shared" si="74"/>
        <v/>
      </c>
      <c r="L632" s="28" t="str">
        <f t="shared" si="75"/>
        <v/>
      </c>
      <c r="M632" s="28" t="s">
        <v>956</v>
      </c>
      <c r="N632" s="28" t="str">
        <f t="shared" si="76"/>
        <v/>
      </c>
      <c r="O632" s="28" t="str">
        <f>IF(N632=1,M632&amp;" ("&amp;E632&amp;")",M632)</f>
        <v>The Abyss</v>
      </c>
      <c r="P632" s="36">
        <f>INDEX(cpi!$A$1:$M$105,MATCH('Inflation adjust calc'!$E632,cpi!$A:$A,0),MATCH('Inflation adjust calc'!$D632,cpi!$1:$1,0))</f>
        <v>124.6</v>
      </c>
      <c r="Q632" s="36">
        <f>cpi!$I$2</f>
        <v>240.85300000000001</v>
      </c>
      <c r="R632" s="36">
        <f t="shared" si="81"/>
        <v>1.9330096308186198</v>
      </c>
      <c r="S632" s="28" t="str">
        <f t="shared" si="77"/>
        <v/>
      </c>
      <c r="T632" s="37">
        <f t="shared" si="78"/>
        <v>135310674.15730339</v>
      </c>
      <c r="U632" s="37">
        <f t="shared" si="79"/>
        <v>104852483.03069824</v>
      </c>
      <c r="V632" s="37">
        <f t="shared" si="80"/>
        <v>104852483.03069824</v>
      </c>
    </row>
    <row r="633" spans="1:22">
      <c r="A633" s="23">
        <v>632</v>
      </c>
      <c r="B633" s="3" t="s">
        <v>520</v>
      </c>
      <c r="C633" s="28">
        <v>24</v>
      </c>
      <c r="D633" s="29">
        <v>9</v>
      </c>
      <c r="E633" s="28">
        <v>2010</v>
      </c>
      <c r="F633" s="31">
        <f>DATE(E633,D633,C633)</f>
        <v>40445</v>
      </c>
      <c r="G633" s="24" t="s">
        <v>957</v>
      </c>
      <c r="H633" s="2">
        <v>70000000</v>
      </c>
      <c r="I633" s="2">
        <v>52474616</v>
      </c>
      <c r="J633" s="2">
        <v>137431619</v>
      </c>
      <c r="K633" s="28" t="str">
        <f t="shared" si="74"/>
        <v/>
      </c>
      <c r="L633" s="28" t="str">
        <f t="shared" si="75"/>
        <v/>
      </c>
      <c r="M633" s="28" t="s">
        <v>957</v>
      </c>
      <c r="N633" s="28" t="str">
        <f t="shared" si="76"/>
        <v/>
      </c>
      <c r="O633" s="28" t="str">
        <f>IF(N633=1,M633&amp;" ("&amp;E633&amp;")",M633)</f>
        <v>Wall Street 2: Money Never Sleeps</v>
      </c>
      <c r="P633" s="36">
        <f>INDEX(cpi!$A$1:$M$105,MATCH('Inflation adjust calc'!$E633,cpi!$A:$A,0),MATCH('Inflation adjust calc'!$D633,cpi!$1:$1,0))</f>
        <v>218.43899999999999</v>
      </c>
      <c r="Q633" s="36">
        <f>cpi!$I$2</f>
        <v>240.85300000000001</v>
      </c>
      <c r="R633" s="36">
        <f t="shared" si="81"/>
        <v>1.1026098819350025</v>
      </c>
      <c r="S633" s="28" t="str">
        <f t="shared" si="77"/>
        <v/>
      </c>
      <c r="T633" s="37">
        <f t="shared" si="78"/>
        <v>77182691.735450178</v>
      </c>
      <c r="U633" s="37">
        <f t="shared" si="79"/>
        <v>57859030.152344592</v>
      </c>
      <c r="V633" s="37">
        <f t="shared" si="80"/>
        <v>151533461.19972625</v>
      </c>
    </row>
    <row r="634" spans="1:22">
      <c r="A634" s="23">
        <v>633</v>
      </c>
      <c r="B634" s="3" t="s">
        <v>457</v>
      </c>
      <c r="C634" s="28">
        <v>23</v>
      </c>
      <c r="D634" s="29">
        <v>9</v>
      </c>
      <c r="E634" s="28">
        <v>2016</v>
      </c>
      <c r="F634" s="31">
        <f>DATE(E634,D634,C634)</f>
        <v>42636</v>
      </c>
      <c r="G634" s="24" t="s">
        <v>6811</v>
      </c>
      <c r="H634" s="2">
        <v>70000000</v>
      </c>
      <c r="I634" s="2">
        <v>49962803</v>
      </c>
      <c r="J634" s="2">
        <v>105962803</v>
      </c>
      <c r="K634" s="28" t="str">
        <f t="shared" si="74"/>
        <v/>
      </c>
      <c r="L634" s="28" t="str">
        <f t="shared" si="75"/>
        <v/>
      </c>
      <c r="M634" s="28" t="s">
        <v>6811</v>
      </c>
      <c r="N634" s="28" t="str">
        <f t="shared" si="76"/>
        <v/>
      </c>
      <c r="O634" s="28" t="str">
        <f>IF(N634=1,M634&amp;" ("&amp;E634&amp;")",M634)</f>
        <v>Storks</v>
      </c>
      <c r="P634" s="36">
        <f>INDEX(cpi!$A$1:$M$105,MATCH('Inflation adjust calc'!$E634,cpi!$A:$A,0),MATCH('Inflation adjust calc'!$D634,cpi!$1:$1,0))</f>
        <v>0</v>
      </c>
      <c r="Q634" s="36">
        <f>cpi!$I$2</f>
        <v>240.85300000000001</v>
      </c>
      <c r="R634" s="36" t="e">
        <f t="shared" si="81"/>
        <v>#DIV/0!</v>
      </c>
      <c r="S634" s="28">
        <f t="shared" si="77"/>
        <v>1</v>
      </c>
      <c r="T634" s="37" t="e">
        <f t="shared" si="78"/>
        <v>#DIV/0!</v>
      </c>
      <c r="U634" s="37" t="e">
        <f t="shared" si="79"/>
        <v>#DIV/0!</v>
      </c>
      <c r="V634" s="37" t="e">
        <f t="shared" si="80"/>
        <v>#DIV/0!</v>
      </c>
    </row>
    <row r="635" spans="1:22">
      <c r="A635" s="23">
        <v>634</v>
      </c>
      <c r="B635" s="3" t="s">
        <v>434</v>
      </c>
      <c r="C635" s="28">
        <v>14</v>
      </c>
      <c r="D635" s="29">
        <v>1</v>
      </c>
      <c r="E635" s="28">
        <v>2011</v>
      </c>
      <c r="F635" s="31">
        <f>DATE(E635,D635,C635)</f>
        <v>40557</v>
      </c>
      <c r="G635" s="24" t="s">
        <v>958</v>
      </c>
      <c r="H635" s="2">
        <v>70000000</v>
      </c>
      <c r="I635" s="2">
        <v>48475290</v>
      </c>
      <c r="J635" s="2">
        <v>70546865</v>
      </c>
      <c r="K635" s="28" t="str">
        <f t="shared" si="74"/>
        <v/>
      </c>
      <c r="L635" s="28" t="str">
        <f t="shared" si="75"/>
        <v/>
      </c>
      <c r="M635" s="28" t="s">
        <v>958</v>
      </c>
      <c r="N635" s="28" t="str">
        <f t="shared" si="76"/>
        <v/>
      </c>
      <c r="O635" s="28" t="str">
        <f>IF(N635=1,M635&amp;" ("&amp;E635&amp;")",M635)</f>
        <v>The Dilemma</v>
      </c>
      <c r="P635" s="36">
        <f>INDEX(cpi!$A$1:$M$105,MATCH('Inflation adjust calc'!$E635,cpi!$A:$A,0),MATCH('Inflation adjust calc'!$D635,cpi!$1:$1,0))</f>
        <v>220.22300000000001</v>
      </c>
      <c r="Q635" s="36">
        <f>cpi!$I$2</f>
        <v>240.85300000000001</v>
      </c>
      <c r="R635" s="36">
        <f t="shared" si="81"/>
        <v>1.0936777720764861</v>
      </c>
      <c r="S635" s="28" t="str">
        <f t="shared" si="77"/>
        <v/>
      </c>
      <c r="T635" s="37">
        <f t="shared" si="78"/>
        <v>76557444.045354024</v>
      </c>
      <c r="U635" s="37">
        <f t="shared" si="79"/>
        <v>53016347.167961568</v>
      </c>
      <c r="V635" s="37">
        <f t="shared" si="80"/>
        <v>77155538.140180632</v>
      </c>
    </row>
    <row r="636" spans="1:22">
      <c r="A636" s="23">
        <v>635</v>
      </c>
      <c r="B636" s="3" t="s">
        <v>959</v>
      </c>
      <c r="C636" s="28">
        <v>25</v>
      </c>
      <c r="D636" s="29">
        <v>12</v>
      </c>
      <c r="E636" s="28">
        <v>2005</v>
      </c>
      <c r="F636" s="31">
        <f>DATE(E636,D636,C636)</f>
        <v>38711</v>
      </c>
      <c r="G636" s="24" t="s">
        <v>960</v>
      </c>
      <c r="H636" s="2">
        <v>70000000</v>
      </c>
      <c r="I636" s="2">
        <v>42996140</v>
      </c>
      <c r="J636" s="2">
        <v>88933562</v>
      </c>
      <c r="K636" s="28" t="str">
        <f t="shared" si="74"/>
        <v/>
      </c>
      <c r="L636" s="28" t="str">
        <f t="shared" si="75"/>
        <v/>
      </c>
      <c r="M636" s="28" t="s">
        <v>960</v>
      </c>
      <c r="N636" s="28" t="str">
        <f t="shared" si="76"/>
        <v/>
      </c>
      <c r="O636" s="28" t="str">
        <f>IF(N636=1,M636&amp;" ("&amp;E636&amp;")",M636)</f>
        <v>Rumor Has It</v>
      </c>
      <c r="P636" s="36">
        <f>INDEX(cpi!$A$1:$M$105,MATCH('Inflation adjust calc'!$E636,cpi!$A:$A,0),MATCH('Inflation adjust calc'!$D636,cpi!$1:$1,0))</f>
        <v>196.8</v>
      </c>
      <c r="Q636" s="36">
        <f>cpi!$I$2</f>
        <v>240.85300000000001</v>
      </c>
      <c r="R636" s="36">
        <f t="shared" si="81"/>
        <v>1.2238465447154472</v>
      </c>
      <c r="S636" s="28" t="str">
        <f t="shared" si="77"/>
        <v/>
      </c>
      <c r="T636" s="37">
        <f t="shared" si="78"/>
        <v>85669258.130081296</v>
      </c>
      <c r="U636" s="37">
        <f t="shared" si="79"/>
        <v>52620677.375101626</v>
      </c>
      <c r="V636" s="37">
        <f t="shared" si="80"/>
        <v>108841032.56293699</v>
      </c>
    </row>
    <row r="637" spans="1:22">
      <c r="A637" s="23">
        <v>636</v>
      </c>
      <c r="B637" s="3">
        <v>35957</v>
      </c>
      <c r="C637" s="28">
        <v>6</v>
      </c>
      <c r="D637" s="29">
        <v>11</v>
      </c>
      <c r="E637" s="28">
        <v>1998</v>
      </c>
      <c r="F637" s="31">
        <f>DATE(E637,D637,C637)</f>
        <v>36105</v>
      </c>
      <c r="G637" s="24" t="s">
        <v>961</v>
      </c>
      <c r="H637" s="2">
        <v>70000000</v>
      </c>
      <c r="I637" s="2">
        <v>40934175</v>
      </c>
      <c r="J637" s="2">
        <v>116625798</v>
      </c>
      <c r="K637" s="28" t="str">
        <f t="shared" si="74"/>
        <v/>
      </c>
      <c r="L637" s="28" t="str">
        <f t="shared" si="75"/>
        <v/>
      </c>
      <c r="M637" s="28" t="s">
        <v>961</v>
      </c>
      <c r="N637" s="28" t="str">
        <f t="shared" si="76"/>
        <v/>
      </c>
      <c r="O637" s="28" t="str">
        <f>IF(N637=1,M637&amp;" ("&amp;E637&amp;")",M637)</f>
        <v>The Siege</v>
      </c>
      <c r="P637" s="36">
        <f>INDEX(cpi!$A$1:$M$105,MATCH('Inflation adjust calc'!$E637,cpi!$A:$A,0),MATCH('Inflation adjust calc'!$D637,cpi!$1:$1,0))</f>
        <v>164</v>
      </c>
      <c r="Q637" s="36">
        <f>cpi!$I$2</f>
        <v>240.85300000000001</v>
      </c>
      <c r="R637" s="36">
        <f t="shared" si="81"/>
        <v>1.4686158536585365</v>
      </c>
      <c r="S637" s="28" t="str">
        <f t="shared" si="77"/>
        <v/>
      </c>
      <c r="T637" s="37">
        <f t="shared" si="78"/>
        <v>102803109.75609756</v>
      </c>
      <c r="U637" s="37">
        <f t="shared" si="79"/>
        <v>60116578.361432925</v>
      </c>
      <c r="V637" s="37">
        <f t="shared" si="80"/>
        <v>171278495.88837805</v>
      </c>
    </row>
    <row r="638" spans="1:22">
      <c r="A638" s="23">
        <v>637</v>
      </c>
      <c r="B638" s="3">
        <v>39363</v>
      </c>
      <c r="C638" s="28">
        <v>10</v>
      </c>
      <c r="D638" s="29">
        <v>8</v>
      </c>
      <c r="E638" s="28">
        <v>2007</v>
      </c>
      <c r="F638" s="31">
        <f>DATE(E638,D638,C638)</f>
        <v>39304</v>
      </c>
      <c r="G638" s="24" t="s">
        <v>962</v>
      </c>
      <c r="H638" s="2">
        <v>70000000</v>
      </c>
      <c r="I638" s="2">
        <v>38634938</v>
      </c>
      <c r="J638" s="2">
        <v>137022245</v>
      </c>
      <c r="K638" s="28" t="str">
        <f t="shared" si="74"/>
        <v/>
      </c>
      <c r="L638" s="28" t="str">
        <f t="shared" si="75"/>
        <v/>
      </c>
      <c r="M638" s="28" t="s">
        <v>962</v>
      </c>
      <c r="N638" s="28" t="str">
        <f t="shared" si="76"/>
        <v/>
      </c>
      <c r="O638" s="28" t="str">
        <f>IF(N638=1,M638&amp;" ("&amp;E638&amp;")",M638)</f>
        <v>Stardust</v>
      </c>
      <c r="P638" s="36">
        <f>INDEX(cpi!$A$1:$M$105,MATCH('Inflation adjust calc'!$E638,cpi!$A:$A,0),MATCH('Inflation adjust calc'!$D638,cpi!$1:$1,0))</f>
        <v>207.917</v>
      </c>
      <c r="Q638" s="36">
        <f>cpi!$I$2</f>
        <v>240.85300000000001</v>
      </c>
      <c r="R638" s="36">
        <f t="shared" si="81"/>
        <v>1.1584093652755667</v>
      </c>
      <c r="S638" s="28" t="str">
        <f t="shared" si="77"/>
        <v/>
      </c>
      <c r="T638" s="37">
        <f t="shared" si="78"/>
        <v>81088655.569289669</v>
      </c>
      <c r="U638" s="37">
        <f t="shared" si="79"/>
        <v>44755074.006040871</v>
      </c>
      <c r="V638" s="37">
        <f t="shared" si="80"/>
        <v>158727851.85908321</v>
      </c>
    </row>
    <row r="639" spans="1:22">
      <c r="A639" s="23">
        <v>638</v>
      </c>
      <c r="B639" s="3" t="s">
        <v>963</v>
      </c>
      <c r="C639" s="28">
        <v>15</v>
      </c>
      <c r="D639" s="29">
        <v>6</v>
      </c>
      <c r="E639" s="28">
        <v>2012</v>
      </c>
      <c r="F639" s="31">
        <f>DATE(E639,D639,C639)</f>
        <v>41075</v>
      </c>
      <c r="G639" s="24" t="s">
        <v>964</v>
      </c>
      <c r="H639" s="2">
        <v>70000000</v>
      </c>
      <c r="I639" s="2">
        <v>38518613</v>
      </c>
      <c r="J639" s="2">
        <v>61031932</v>
      </c>
      <c r="K639" s="28" t="str">
        <f t="shared" si="74"/>
        <v/>
      </c>
      <c r="L639" s="28" t="str">
        <f t="shared" si="75"/>
        <v/>
      </c>
      <c r="M639" s="28" t="s">
        <v>964</v>
      </c>
      <c r="N639" s="28" t="str">
        <f t="shared" si="76"/>
        <v/>
      </c>
      <c r="O639" s="28" t="str">
        <f>IF(N639=1,M639&amp;" ("&amp;E639&amp;")",M639)</f>
        <v>Rock of Ages</v>
      </c>
      <c r="P639" s="36">
        <f>INDEX(cpi!$A$1:$M$105,MATCH('Inflation adjust calc'!$E639,cpi!$A:$A,0),MATCH('Inflation adjust calc'!$D639,cpi!$1:$1,0))</f>
        <v>229.47800000000001</v>
      </c>
      <c r="Q639" s="36">
        <f>cpi!$I$2</f>
        <v>240.85300000000001</v>
      </c>
      <c r="R639" s="36">
        <f t="shared" si="81"/>
        <v>1.0495690218670199</v>
      </c>
      <c r="S639" s="28" t="str">
        <f t="shared" si="77"/>
        <v/>
      </c>
      <c r="T639" s="37">
        <f t="shared" si="78"/>
        <v>73469831.5306914</v>
      </c>
      <c r="U639" s="37">
        <f t="shared" si="79"/>
        <v>40427942.97008428</v>
      </c>
      <c r="V639" s="37">
        <f t="shared" si="80"/>
        <v>64057225.171894476</v>
      </c>
    </row>
    <row r="640" spans="1:22">
      <c r="A640" s="23">
        <v>639</v>
      </c>
      <c r="B640" s="3">
        <v>35652</v>
      </c>
      <c r="C640" s="28">
        <v>8</v>
      </c>
      <c r="D640" s="29">
        <v>10</v>
      </c>
      <c r="E640" s="28">
        <v>1997</v>
      </c>
      <c r="F640" s="31">
        <f>DATE(E640,D640,C640)</f>
        <v>35711</v>
      </c>
      <c r="G640" s="24" t="s">
        <v>965</v>
      </c>
      <c r="H640" s="2">
        <v>70000000</v>
      </c>
      <c r="I640" s="2">
        <v>37945884</v>
      </c>
      <c r="J640" s="2">
        <v>131445884</v>
      </c>
      <c r="K640" s="28" t="str">
        <f t="shared" si="74"/>
        <v/>
      </c>
      <c r="L640" s="28" t="str">
        <f t="shared" si="75"/>
        <v/>
      </c>
      <c r="M640" s="28" t="s">
        <v>965</v>
      </c>
      <c r="N640" s="28" t="str">
        <f t="shared" si="76"/>
        <v/>
      </c>
      <c r="O640" s="28" t="str">
        <f>IF(N640=1,M640&amp;" ("&amp;E640&amp;")",M640)</f>
        <v>Seven Years in Tibet</v>
      </c>
      <c r="P640" s="36">
        <f>INDEX(cpi!$A$1:$M$105,MATCH('Inflation adjust calc'!$E640,cpi!$A:$A,0),MATCH('Inflation adjust calc'!$D640,cpi!$1:$1,0))</f>
        <v>161.6</v>
      </c>
      <c r="Q640" s="36">
        <f>cpi!$I$2</f>
        <v>240.85300000000001</v>
      </c>
      <c r="R640" s="36">
        <f t="shared" si="81"/>
        <v>1.4904269801980199</v>
      </c>
      <c r="S640" s="28" t="str">
        <f t="shared" si="77"/>
        <v/>
      </c>
      <c r="T640" s="37">
        <f t="shared" si="78"/>
        <v>104329888.6138614</v>
      </c>
      <c r="U640" s="37">
        <f t="shared" si="79"/>
        <v>56555569.301064357</v>
      </c>
      <c r="V640" s="37">
        <f t="shared" si="80"/>
        <v>195910491.94957921</v>
      </c>
    </row>
    <row r="641" spans="1:22">
      <c r="A641" s="23">
        <v>640</v>
      </c>
      <c r="B641" s="3" t="s">
        <v>966</v>
      </c>
      <c r="C641" s="28">
        <v>17</v>
      </c>
      <c r="D641" s="29">
        <v>9</v>
      </c>
      <c r="E641" s="28">
        <v>2004</v>
      </c>
      <c r="F641" s="31">
        <f>DATE(E641,D641,C641)</f>
        <v>38247</v>
      </c>
      <c r="G641" s="24" t="s">
        <v>967</v>
      </c>
      <c r="H641" s="2">
        <v>70000000</v>
      </c>
      <c r="I641" s="2">
        <v>37760080</v>
      </c>
      <c r="J641" s="2">
        <v>49730854</v>
      </c>
      <c r="K641" s="28" t="str">
        <f t="shared" si="74"/>
        <v/>
      </c>
      <c r="L641" s="28" t="str">
        <f t="shared" si="75"/>
        <v/>
      </c>
      <c r="M641" s="28" t="s">
        <v>967</v>
      </c>
      <c r="N641" s="28" t="str">
        <f t="shared" si="76"/>
        <v/>
      </c>
      <c r="O641" s="28" t="str">
        <f>IF(N641=1,M641&amp;" ("&amp;E641&amp;")",M641)</f>
        <v>Sky Captain and the World of Tomorrow</v>
      </c>
      <c r="P641" s="36">
        <f>INDEX(cpi!$A$1:$M$105,MATCH('Inflation adjust calc'!$E641,cpi!$A:$A,0),MATCH('Inflation adjust calc'!$D641,cpi!$1:$1,0))</f>
        <v>189.9</v>
      </c>
      <c r="Q641" s="36">
        <f>cpi!$I$2</f>
        <v>240.85300000000001</v>
      </c>
      <c r="R641" s="36">
        <f t="shared" si="81"/>
        <v>1.2683149025803053</v>
      </c>
      <c r="S641" s="28" t="str">
        <f t="shared" si="77"/>
        <v/>
      </c>
      <c r="T641" s="37">
        <f t="shared" si="78"/>
        <v>88782043.180621371</v>
      </c>
      <c r="U641" s="37">
        <f t="shared" si="79"/>
        <v>47891672.186624534</v>
      </c>
      <c r="V641" s="37">
        <f t="shared" si="80"/>
        <v>63074383.246245384</v>
      </c>
    </row>
    <row r="642" spans="1:22">
      <c r="A642" s="23">
        <v>641</v>
      </c>
      <c r="B642" s="3">
        <v>37267</v>
      </c>
      <c r="C642" s="28">
        <v>1</v>
      </c>
      <c r="D642" s="29">
        <v>11</v>
      </c>
      <c r="E642" s="28">
        <v>2002</v>
      </c>
      <c r="F642" s="31">
        <f>DATE(E642,D642,C642)</f>
        <v>37561</v>
      </c>
      <c r="G642" s="24" t="s">
        <v>968</v>
      </c>
      <c r="H642" s="2">
        <v>70000000</v>
      </c>
      <c r="I642" s="2">
        <v>33561137</v>
      </c>
      <c r="J642" s="2">
        <v>60279822</v>
      </c>
      <c r="K642" s="28" t="str">
        <f t="shared" si="74"/>
        <v/>
      </c>
      <c r="L642" s="28" t="str">
        <f t="shared" si="75"/>
        <v/>
      </c>
      <c r="M642" s="28" t="s">
        <v>968</v>
      </c>
      <c r="N642" s="28" t="str">
        <f t="shared" si="76"/>
        <v/>
      </c>
      <c r="O642" s="28" t="str">
        <f>IF(N642=1,M642&amp;" ("&amp;E642&amp;")",M642)</f>
        <v>I Spy</v>
      </c>
      <c r="P642" s="36">
        <f>INDEX(cpi!$A$1:$M$105,MATCH('Inflation adjust calc'!$E642,cpi!$A:$A,0),MATCH('Inflation adjust calc'!$D642,cpi!$1:$1,0))</f>
        <v>181.3</v>
      </c>
      <c r="Q642" s="36">
        <f>cpi!$I$2</f>
        <v>240.85300000000001</v>
      </c>
      <c r="R642" s="36">
        <f t="shared" si="81"/>
        <v>1.3284776613348042</v>
      </c>
      <c r="S642" s="28" t="str">
        <f t="shared" si="77"/>
        <v/>
      </c>
      <c r="T642" s="37">
        <f t="shared" si="78"/>
        <v>92993436.293436289</v>
      </c>
      <c r="U642" s="37">
        <f t="shared" si="79"/>
        <v>44585220.793496966</v>
      </c>
      <c r="V642" s="37">
        <f t="shared" si="80"/>
        <v>80080396.95623827</v>
      </c>
    </row>
    <row r="643" spans="1:22">
      <c r="A643" s="23">
        <v>642</v>
      </c>
      <c r="B643" s="3">
        <v>37443</v>
      </c>
      <c r="C643" s="28">
        <v>7</v>
      </c>
      <c r="D643" s="29">
        <v>6</v>
      </c>
      <c r="E643" s="28">
        <v>2002</v>
      </c>
      <c r="F643" s="31">
        <f>DATE(E643,D643,C643)</f>
        <v>37414</v>
      </c>
      <c r="G643" s="24" t="s">
        <v>969</v>
      </c>
      <c r="H643" s="2">
        <v>70000000</v>
      </c>
      <c r="I643" s="2">
        <v>30157016</v>
      </c>
      <c r="J643" s="2">
        <v>69157016</v>
      </c>
      <c r="K643" s="28" t="str">
        <f t="shared" ref="K643:K706" si="82">IF(J643=0,1,"")</f>
        <v/>
      </c>
      <c r="L643" s="28" t="str">
        <f t="shared" ref="L643:L706" si="83">IF(E643&gt;2016,1,"")</f>
        <v/>
      </c>
      <c r="M643" s="28" t="s">
        <v>969</v>
      </c>
      <c r="N643" s="28" t="str">
        <f t="shared" ref="N643:N706" si="84">IF(COUNTIF($M$2:$M$5233,M643)&gt;1,1,"")</f>
        <v/>
      </c>
      <c r="O643" s="28" t="str">
        <f>IF(N643=1,M643&amp;" ("&amp;E643&amp;")",M643)</f>
        <v>Bad Company</v>
      </c>
      <c r="P643" s="36">
        <f>INDEX(cpi!$A$1:$M$105,MATCH('Inflation adjust calc'!$E643,cpi!$A:$A,0),MATCH('Inflation adjust calc'!$D643,cpi!$1:$1,0))</f>
        <v>179.9</v>
      </c>
      <c r="Q643" s="36">
        <f>cpi!$I$2</f>
        <v>240.85300000000001</v>
      </c>
      <c r="R643" s="36">
        <f t="shared" si="81"/>
        <v>1.3388160088938299</v>
      </c>
      <c r="S643" s="28" t="str">
        <f t="shared" ref="S643:S706" si="85">IF(ISERROR(R643),1,"")</f>
        <v/>
      </c>
      <c r="T643" s="37">
        <f t="shared" ref="T643:T706" si="86">H643*$R643</f>
        <v>93717120.622568086</v>
      </c>
      <c r="U643" s="37">
        <f t="shared" ref="U643:U706" si="87">I643*$R643</f>
        <v>40374695.801267371</v>
      </c>
      <c r="V643" s="37">
        <f t="shared" ref="V643:V706" si="88">J643*$R643</f>
        <v>92588520.148126736</v>
      </c>
    </row>
    <row r="644" spans="1:22">
      <c r="A644" s="23">
        <v>643</v>
      </c>
      <c r="B644" s="3" t="s">
        <v>970</v>
      </c>
      <c r="C644" s="28">
        <v>21</v>
      </c>
      <c r="D644" s="29">
        <v>10</v>
      </c>
      <c r="E644" s="28">
        <v>2005</v>
      </c>
      <c r="F644" s="31">
        <f>DATE(E644,D644,C644)</f>
        <v>38646</v>
      </c>
      <c r="G644" s="24" t="s">
        <v>971</v>
      </c>
      <c r="H644" s="2">
        <v>70000000</v>
      </c>
      <c r="I644" s="2">
        <v>28212337</v>
      </c>
      <c r="J644" s="2">
        <v>54612337</v>
      </c>
      <c r="K644" s="28" t="str">
        <f t="shared" si="82"/>
        <v/>
      </c>
      <c r="L644" s="28" t="str">
        <f t="shared" si="83"/>
        <v/>
      </c>
      <c r="M644" s="28" t="s">
        <v>971</v>
      </c>
      <c r="N644" s="28" t="str">
        <f t="shared" si="84"/>
        <v/>
      </c>
      <c r="O644" s="28" t="str">
        <f>IF(N644=1,M644&amp;" ("&amp;E644&amp;")",M644)</f>
        <v>Doom</v>
      </c>
      <c r="P644" s="36">
        <f>INDEX(cpi!$A$1:$M$105,MATCH('Inflation adjust calc'!$E644,cpi!$A:$A,0),MATCH('Inflation adjust calc'!$D644,cpi!$1:$1,0))</f>
        <v>199.2</v>
      </c>
      <c r="Q644" s="36">
        <f>cpi!$I$2</f>
        <v>240.85300000000001</v>
      </c>
      <c r="R644" s="36">
        <f t="shared" si="81"/>
        <v>1.20910140562249</v>
      </c>
      <c r="S644" s="28" t="str">
        <f t="shared" si="85"/>
        <v/>
      </c>
      <c r="T644" s="37">
        <f t="shared" si="86"/>
        <v>84637098.393574297</v>
      </c>
      <c r="U644" s="37">
        <f t="shared" si="87"/>
        <v>34111576.32259538</v>
      </c>
      <c r="V644" s="37">
        <f t="shared" si="88"/>
        <v>66031853.431029119</v>
      </c>
    </row>
    <row r="645" spans="1:22">
      <c r="A645" s="23">
        <v>644</v>
      </c>
      <c r="B645" s="3" t="s">
        <v>273</v>
      </c>
      <c r="C645" s="28">
        <v>29</v>
      </c>
      <c r="D645" s="29">
        <v>1</v>
      </c>
      <c r="E645" s="28">
        <v>2016</v>
      </c>
      <c r="F645" s="31">
        <f>DATE(E645,D645,C645)</f>
        <v>42398</v>
      </c>
      <c r="G645" s="24" t="s">
        <v>972</v>
      </c>
      <c r="H645" s="2">
        <v>70000000</v>
      </c>
      <c r="I645" s="2">
        <v>27569558</v>
      </c>
      <c r="J645" s="2">
        <v>48197252</v>
      </c>
      <c r="K645" s="28" t="str">
        <f t="shared" si="82"/>
        <v/>
      </c>
      <c r="L645" s="28" t="str">
        <f t="shared" si="83"/>
        <v/>
      </c>
      <c r="M645" s="28" t="s">
        <v>972</v>
      </c>
      <c r="N645" s="28" t="str">
        <f t="shared" si="84"/>
        <v/>
      </c>
      <c r="O645" s="28" t="str">
        <f>IF(N645=1,M645&amp;" ("&amp;E645&amp;")",M645)</f>
        <v>The Finest Hours</v>
      </c>
      <c r="P645" s="36">
        <f>INDEX(cpi!$A$1:$M$105,MATCH('Inflation adjust calc'!$E645,cpi!$A:$A,0),MATCH('Inflation adjust calc'!$D645,cpi!$1:$1,0))</f>
        <v>236.916</v>
      </c>
      <c r="Q645" s="36">
        <f>cpi!$I$2</f>
        <v>240.85300000000001</v>
      </c>
      <c r="R645" s="36">
        <f t="shared" si="81"/>
        <v>1.0166177041651894</v>
      </c>
      <c r="S645" s="28" t="str">
        <f t="shared" si="85"/>
        <v/>
      </c>
      <c r="T645" s="37">
        <f t="shared" si="86"/>
        <v>71163239.291563258</v>
      </c>
      <c r="U645" s="37">
        <f t="shared" si="87"/>
        <v>28027700.75880903</v>
      </c>
      <c r="V645" s="37">
        <f t="shared" si="88"/>
        <v>48998179.675311081</v>
      </c>
    </row>
    <row r="646" spans="1:22">
      <c r="A646" s="23">
        <v>645</v>
      </c>
      <c r="B646" s="3" t="s">
        <v>973</v>
      </c>
      <c r="C646" s="28">
        <v>18</v>
      </c>
      <c r="D646" s="29">
        <v>10</v>
      </c>
      <c r="E646" s="28">
        <v>2013</v>
      </c>
      <c r="F646" s="31">
        <f>DATE(E646,D646,C646)</f>
        <v>41565</v>
      </c>
      <c r="G646" s="24" t="s">
        <v>974</v>
      </c>
      <c r="H646" s="2">
        <v>70000000</v>
      </c>
      <c r="I646" s="2">
        <v>25135965</v>
      </c>
      <c r="J646" s="2">
        <v>103735965</v>
      </c>
      <c r="K646" s="28" t="str">
        <f t="shared" si="82"/>
        <v/>
      </c>
      <c r="L646" s="28" t="str">
        <f t="shared" si="83"/>
        <v/>
      </c>
      <c r="M646" s="28" t="s">
        <v>974</v>
      </c>
      <c r="N646" s="28" t="str">
        <f t="shared" si="84"/>
        <v/>
      </c>
      <c r="O646" s="28" t="str">
        <f>IF(N646=1,M646&amp;" ("&amp;E646&amp;")",M646)</f>
        <v>Escape Plan</v>
      </c>
      <c r="P646" s="36">
        <f>INDEX(cpi!$A$1:$M$105,MATCH('Inflation adjust calc'!$E646,cpi!$A:$A,0),MATCH('Inflation adjust calc'!$D646,cpi!$1:$1,0))</f>
        <v>233.54599999999999</v>
      </c>
      <c r="Q646" s="36">
        <f>cpi!$I$2</f>
        <v>240.85300000000001</v>
      </c>
      <c r="R646" s="36">
        <f t="shared" si="81"/>
        <v>1.031287198239319</v>
      </c>
      <c r="S646" s="28" t="str">
        <f t="shared" si="85"/>
        <v/>
      </c>
      <c r="T646" s="37">
        <f t="shared" si="86"/>
        <v>72190103.876752332</v>
      </c>
      <c r="U646" s="37">
        <f t="shared" si="87"/>
        <v>25922398.919891585</v>
      </c>
      <c r="V646" s="37">
        <f t="shared" si="88"/>
        <v>106981572.70150205</v>
      </c>
    </row>
    <row r="647" spans="1:22">
      <c r="A647" s="23">
        <v>646</v>
      </c>
      <c r="B647" s="3" t="s">
        <v>975</v>
      </c>
      <c r="C647" s="28">
        <v>23</v>
      </c>
      <c r="D647" s="29">
        <v>9</v>
      </c>
      <c r="E647" s="28">
        <v>2011</v>
      </c>
      <c r="F647" s="31">
        <f>DATE(E647,D647,C647)</f>
        <v>40809</v>
      </c>
      <c r="G647" s="24" t="s">
        <v>976</v>
      </c>
      <c r="H647" s="2">
        <v>70000000</v>
      </c>
      <c r="I647" s="2">
        <v>25124986</v>
      </c>
      <c r="J647" s="2">
        <v>65409046</v>
      </c>
      <c r="K647" s="28" t="str">
        <f t="shared" si="82"/>
        <v/>
      </c>
      <c r="L647" s="28" t="str">
        <f t="shared" si="83"/>
        <v/>
      </c>
      <c r="M647" s="28" t="s">
        <v>976</v>
      </c>
      <c r="N647" s="28" t="str">
        <f t="shared" si="84"/>
        <v/>
      </c>
      <c r="O647" s="28" t="str">
        <f>IF(N647=1,M647&amp;" ("&amp;E647&amp;")",M647)</f>
        <v>Killer Elite</v>
      </c>
      <c r="P647" s="36">
        <f>INDEX(cpi!$A$1:$M$105,MATCH('Inflation adjust calc'!$E647,cpi!$A:$A,0),MATCH('Inflation adjust calc'!$D647,cpi!$1:$1,0))</f>
        <v>226.88900000000001</v>
      </c>
      <c r="Q647" s="36">
        <f>cpi!$I$2</f>
        <v>240.85300000000001</v>
      </c>
      <c r="R647" s="36">
        <f t="shared" si="81"/>
        <v>1.0615455134449003</v>
      </c>
      <c r="S647" s="28" t="str">
        <f t="shared" si="85"/>
        <v/>
      </c>
      <c r="T647" s="37">
        <f t="shared" si="86"/>
        <v>74308185.941143021</v>
      </c>
      <c r="U647" s="37">
        <f t="shared" si="87"/>
        <v>26671316.163665932</v>
      </c>
      <c r="V647" s="37">
        <f t="shared" si="88"/>
        <v>69434679.320011109</v>
      </c>
    </row>
    <row r="648" spans="1:22">
      <c r="A648" s="23">
        <v>647</v>
      </c>
      <c r="B648" s="3" t="s">
        <v>977</v>
      </c>
      <c r="C648" s="28">
        <v>16</v>
      </c>
      <c r="D648" s="29">
        <v>1</v>
      </c>
      <c r="E648" s="28">
        <v>1998</v>
      </c>
      <c r="F648" s="31">
        <f>DATE(E648,D648,C648)</f>
        <v>35811</v>
      </c>
      <c r="G648" s="24" t="s">
        <v>978</v>
      </c>
      <c r="H648" s="2">
        <v>70000000</v>
      </c>
      <c r="I648" s="2">
        <v>19870567</v>
      </c>
      <c r="J648" s="2">
        <v>19870567</v>
      </c>
      <c r="K648" s="28" t="str">
        <f t="shared" si="82"/>
        <v/>
      </c>
      <c r="L648" s="28" t="str">
        <f t="shared" si="83"/>
        <v/>
      </c>
      <c r="M648" s="28" t="s">
        <v>978</v>
      </c>
      <c r="N648" s="28" t="str">
        <f t="shared" si="84"/>
        <v/>
      </c>
      <c r="O648" s="28" t="str">
        <f>IF(N648=1,M648&amp;" ("&amp;E648&amp;")",M648)</f>
        <v>Hard Rain</v>
      </c>
      <c r="P648" s="36">
        <f>INDEX(cpi!$A$1:$M$105,MATCH('Inflation adjust calc'!$E648,cpi!$A:$A,0),MATCH('Inflation adjust calc'!$D648,cpi!$1:$1,0))</f>
        <v>161.6</v>
      </c>
      <c r="Q648" s="36">
        <f>cpi!$I$2</f>
        <v>240.85300000000001</v>
      </c>
      <c r="R648" s="36">
        <f t="shared" si="81"/>
        <v>1.4904269801980199</v>
      </c>
      <c r="S648" s="28" t="str">
        <f t="shared" si="85"/>
        <v/>
      </c>
      <c r="T648" s="37">
        <f t="shared" si="86"/>
        <v>104329888.6138614</v>
      </c>
      <c r="U648" s="37">
        <f t="shared" si="87"/>
        <v>29615629.168632429</v>
      </c>
      <c r="V648" s="37">
        <f t="shared" si="88"/>
        <v>29615629.168632429</v>
      </c>
    </row>
    <row r="649" spans="1:22">
      <c r="A649" s="23">
        <v>648</v>
      </c>
      <c r="B649" s="3" t="s">
        <v>979</v>
      </c>
      <c r="C649" s="28">
        <v>15</v>
      </c>
      <c r="D649" s="29">
        <v>2</v>
      </c>
      <c r="E649" s="28">
        <v>2002</v>
      </c>
      <c r="F649" s="31">
        <f>DATE(E649,D649,C649)</f>
        <v>37302</v>
      </c>
      <c r="G649" s="24" t="s">
        <v>980</v>
      </c>
      <c r="H649" s="2">
        <v>70000000</v>
      </c>
      <c r="I649" s="2">
        <v>19076815</v>
      </c>
      <c r="J649" s="2">
        <v>33076815</v>
      </c>
      <c r="K649" s="28" t="str">
        <f t="shared" si="82"/>
        <v/>
      </c>
      <c r="L649" s="28" t="str">
        <f t="shared" si="83"/>
        <v/>
      </c>
      <c r="M649" s="28" t="s">
        <v>980</v>
      </c>
      <c r="N649" s="28" t="str">
        <f t="shared" si="84"/>
        <v/>
      </c>
      <c r="O649" s="28" t="str">
        <f>IF(N649=1,M649&amp;" ("&amp;E649&amp;")",M649)</f>
        <v>Hart's War</v>
      </c>
      <c r="P649" s="36">
        <f>INDEX(cpi!$A$1:$M$105,MATCH('Inflation adjust calc'!$E649,cpi!$A:$A,0),MATCH('Inflation adjust calc'!$D649,cpi!$1:$1,0))</f>
        <v>177.8</v>
      </c>
      <c r="Q649" s="36">
        <f>cpi!$I$2</f>
        <v>240.85300000000001</v>
      </c>
      <c r="R649" s="36">
        <f t="shared" si="81"/>
        <v>1.35462879640045</v>
      </c>
      <c r="S649" s="28" t="str">
        <f t="shared" si="85"/>
        <v/>
      </c>
      <c r="T649" s="37">
        <f t="shared" si="86"/>
        <v>94824015.748031497</v>
      </c>
      <c r="U649" s="37">
        <f t="shared" si="87"/>
        <v>25842002.94260405</v>
      </c>
      <c r="V649" s="37">
        <f t="shared" si="88"/>
        <v>44806806.092210352</v>
      </c>
    </row>
    <row r="650" spans="1:22">
      <c r="A650" s="23">
        <v>649</v>
      </c>
      <c r="B650" s="3">
        <v>37470</v>
      </c>
      <c r="C650" s="28">
        <v>8</v>
      </c>
      <c r="D650" s="29">
        <v>2</v>
      </c>
      <c r="E650" s="28">
        <v>2002</v>
      </c>
      <c r="F650" s="31">
        <f>DATE(E650,D650,C650)</f>
        <v>37295</v>
      </c>
      <c r="G650" s="24" t="s">
        <v>981</v>
      </c>
      <c r="H650" s="2">
        <v>70000000</v>
      </c>
      <c r="I650" s="2">
        <v>18990542</v>
      </c>
      <c r="J650" s="2">
        <v>25852508</v>
      </c>
      <c r="K650" s="28" t="str">
        <f t="shared" si="82"/>
        <v/>
      </c>
      <c r="L650" s="28" t="str">
        <f t="shared" si="83"/>
        <v/>
      </c>
      <c r="M650" s="28" t="s">
        <v>981</v>
      </c>
      <c r="N650" s="28" t="str">
        <f t="shared" si="84"/>
        <v/>
      </c>
      <c r="O650" s="28" t="str">
        <f>IF(N650=1,M650&amp;" ("&amp;E650&amp;")",M650)</f>
        <v>Rollerball</v>
      </c>
      <c r="P650" s="36">
        <f>INDEX(cpi!$A$1:$M$105,MATCH('Inflation adjust calc'!$E650,cpi!$A:$A,0),MATCH('Inflation adjust calc'!$D650,cpi!$1:$1,0))</f>
        <v>177.8</v>
      </c>
      <c r="Q650" s="36">
        <f>cpi!$I$2</f>
        <v>240.85300000000001</v>
      </c>
      <c r="R650" s="36">
        <f t="shared" si="81"/>
        <v>1.35462879640045</v>
      </c>
      <c r="S650" s="28" t="str">
        <f t="shared" si="85"/>
        <v/>
      </c>
      <c r="T650" s="37">
        <f t="shared" si="86"/>
        <v>94824015.748031497</v>
      </c>
      <c r="U650" s="37">
        <f t="shared" si="87"/>
        <v>25725135.052452195</v>
      </c>
      <c r="V650" s="37">
        <f t="shared" si="88"/>
        <v>35020551.795973003</v>
      </c>
    </row>
    <row r="651" spans="1:22">
      <c r="A651" s="23">
        <v>650</v>
      </c>
      <c r="B651" s="3">
        <v>41913</v>
      </c>
      <c r="C651" s="28">
        <v>10</v>
      </c>
      <c r="D651" s="29">
        <v>1</v>
      </c>
      <c r="E651" s="28">
        <v>2014</v>
      </c>
      <c r="F651" s="31">
        <f>DATE(E651,D651,C651)</f>
        <v>41649</v>
      </c>
      <c r="G651" s="24" t="s">
        <v>982</v>
      </c>
      <c r="H651" s="2">
        <v>70000000</v>
      </c>
      <c r="I651" s="2">
        <v>18848538</v>
      </c>
      <c r="J651" s="2">
        <v>61402445</v>
      </c>
      <c r="K651" s="28" t="str">
        <f t="shared" si="82"/>
        <v/>
      </c>
      <c r="L651" s="28" t="str">
        <f t="shared" si="83"/>
        <v/>
      </c>
      <c r="M651" s="28" t="s">
        <v>982</v>
      </c>
      <c r="N651" s="28" t="str">
        <f t="shared" si="84"/>
        <v/>
      </c>
      <c r="O651" s="28" t="str">
        <f>IF(N651=1,M651&amp;" ("&amp;E651&amp;")",M651)</f>
        <v>The Legend of Hercules</v>
      </c>
      <c r="P651" s="36">
        <f>INDEX(cpi!$A$1:$M$105,MATCH('Inflation adjust calc'!$E651,cpi!$A:$A,0),MATCH('Inflation adjust calc'!$D651,cpi!$1:$1,0))</f>
        <v>233.916</v>
      </c>
      <c r="Q651" s="36">
        <f>cpi!$I$2</f>
        <v>240.85300000000001</v>
      </c>
      <c r="R651" s="36">
        <f t="shared" si="81"/>
        <v>1.0296559448690983</v>
      </c>
      <c r="S651" s="28" t="str">
        <f t="shared" si="85"/>
        <v/>
      </c>
      <c r="T651" s="37">
        <f t="shared" si="86"/>
        <v>72075916.14083688</v>
      </c>
      <c r="U651" s="37">
        <f t="shared" si="87"/>
        <v>19407509.203791104</v>
      </c>
      <c r="V651" s="37">
        <f t="shared" si="88"/>
        <v>63223392.523747839</v>
      </c>
    </row>
    <row r="652" spans="1:22">
      <c r="A652" s="23">
        <v>651</v>
      </c>
      <c r="B652" s="3" t="s">
        <v>983</v>
      </c>
      <c r="C652" s="28">
        <v>20</v>
      </c>
      <c r="D652" s="29">
        <v>9</v>
      </c>
      <c r="E652" s="28">
        <v>2002</v>
      </c>
      <c r="F652" s="31">
        <f>DATE(E652,D652,C652)</f>
        <v>37519</v>
      </c>
      <c r="G652" s="24" t="s">
        <v>984</v>
      </c>
      <c r="H652" s="2">
        <v>70000000</v>
      </c>
      <c r="I652" s="2">
        <v>14294842</v>
      </c>
      <c r="J652" s="2">
        <v>14294842</v>
      </c>
      <c r="K652" s="28" t="str">
        <f t="shared" si="82"/>
        <v/>
      </c>
      <c r="L652" s="28" t="str">
        <f t="shared" si="83"/>
        <v/>
      </c>
      <c r="M652" s="28" t="s">
        <v>984</v>
      </c>
      <c r="N652" s="28" t="str">
        <f t="shared" si="84"/>
        <v/>
      </c>
      <c r="O652" s="28" t="str">
        <f>IF(N652=1,M652&amp;" ("&amp;E652&amp;")",M652)</f>
        <v>Ballistic: Ecks vs. Sever</v>
      </c>
      <c r="P652" s="36">
        <f>INDEX(cpi!$A$1:$M$105,MATCH('Inflation adjust calc'!$E652,cpi!$A:$A,0),MATCH('Inflation adjust calc'!$D652,cpi!$1:$1,0))</f>
        <v>181</v>
      </c>
      <c r="Q652" s="36">
        <f>cpi!$I$2</f>
        <v>240.85300000000001</v>
      </c>
      <c r="R652" s="36">
        <f t="shared" si="81"/>
        <v>1.3306795580110498</v>
      </c>
      <c r="S652" s="28" t="str">
        <f t="shared" si="85"/>
        <v/>
      </c>
      <c r="T652" s="37">
        <f t="shared" si="86"/>
        <v>93147569.060773477</v>
      </c>
      <c r="U652" s="37">
        <f t="shared" si="87"/>
        <v>19021854.034397792</v>
      </c>
      <c r="V652" s="37">
        <f t="shared" si="88"/>
        <v>19021854.034397792</v>
      </c>
    </row>
    <row r="653" spans="1:22">
      <c r="A653" s="23">
        <v>652</v>
      </c>
      <c r="B653" s="3">
        <v>37172</v>
      </c>
      <c r="C653" s="28">
        <v>10</v>
      </c>
      <c r="D653" s="29">
        <v>8</v>
      </c>
      <c r="E653" s="28">
        <v>2001</v>
      </c>
      <c r="F653" s="31">
        <f>DATE(E653,D653,C653)</f>
        <v>37113</v>
      </c>
      <c r="G653" s="24" t="s">
        <v>985</v>
      </c>
      <c r="H653" s="2">
        <v>70000000</v>
      </c>
      <c r="I653" s="2">
        <v>13596911</v>
      </c>
      <c r="J653" s="2">
        <v>13596911</v>
      </c>
      <c r="K653" s="28" t="str">
        <f t="shared" si="82"/>
        <v/>
      </c>
      <c r="L653" s="28" t="str">
        <f t="shared" si="83"/>
        <v/>
      </c>
      <c r="M653" s="28" t="s">
        <v>985</v>
      </c>
      <c r="N653" s="28" t="str">
        <f t="shared" si="84"/>
        <v/>
      </c>
      <c r="O653" s="28" t="str">
        <f>IF(N653=1,M653&amp;" ("&amp;E653&amp;")",M653)</f>
        <v>Osmosis Jones</v>
      </c>
      <c r="P653" s="36">
        <f>INDEX(cpi!$A$1:$M$105,MATCH('Inflation adjust calc'!$E653,cpi!$A:$A,0),MATCH('Inflation adjust calc'!$D653,cpi!$1:$1,0))</f>
        <v>177.5</v>
      </c>
      <c r="Q653" s="36">
        <f>cpi!$I$2</f>
        <v>240.85300000000001</v>
      </c>
      <c r="R653" s="36">
        <f t="shared" si="81"/>
        <v>1.3569183098591551</v>
      </c>
      <c r="S653" s="28" t="str">
        <f t="shared" si="85"/>
        <v/>
      </c>
      <c r="T653" s="37">
        <f t="shared" si="86"/>
        <v>94984281.690140858</v>
      </c>
      <c r="U653" s="37">
        <f t="shared" si="87"/>
        <v>18449897.493425354</v>
      </c>
      <c r="V653" s="37">
        <f t="shared" si="88"/>
        <v>18449897.493425354</v>
      </c>
    </row>
    <row r="654" spans="1:22">
      <c r="A654" s="23">
        <v>653</v>
      </c>
      <c r="B654" s="3">
        <v>41887</v>
      </c>
      <c r="C654" s="28">
        <v>9</v>
      </c>
      <c r="D654" s="29">
        <v>5</v>
      </c>
      <c r="E654" s="28">
        <v>2014</v>
      </c>
      <c r="F654" s="31">
        <f>DATE(E654,D654,C654)</f>
        <v>41768</v>
      </c>
      <c r="G654" s="24" t="s">
        <v>986</v>
      </c>
      <c r="H654" s="2">
        <v>70000000</v>
      </c>
      <c r="I654" s="2">
        <v>8462347</v>
      </c>
      <c r="J654" s="2">
        <v>20107933</v>
      </c>
      <c r="K654" s="28" t="str">
        <f t="shared" si="82"/>
        <v/>
      </c>
      <c r="L654" s="28" t="str">
        <f t="shared" si="83"/>
        <v/>
      </c>
      <c r="M654" s="28" t="s">
        <v>986</v>
      </c>
      <c r="N654" s="28" t="str">
        <f t="shared" si="84"/>
        <v/>
      </c>
      <c r="O654" s="28" t="str">
        <f>IF(N654=1,M654&amp;" ("&amp;E654&amp;")",M654)</f>
        <v>Legends of Oz: Dorothy’s Return</v>
      </c>
      <c r="P654" s="36">
        <f>INDEX(cpi!$A$1:$M$105,MATCH('Inflation adjust calc'!$E654,cpi!$A:$A,0),MATCH('Inflation adjust calc'!$D654,cpi!$1:$1,0))</f>
        <v>237.9</v>
      </c>
      <c r="Q654" s="36">
        <f>cpi!$I$2</f>
        <v>240.85300000000001</v>
      </c>
      <c r="R654" s="36">
        <f t="shared" si="81"/>
        <v>1.0124127784783523</v>
      </c>
      <c r="S654" s="28" t="str">
        <f t="shared" si="85"/>
        <v/>
      </c>
      <c r="T654" s="37">
        <f t="shared" si="86"/>
        <v>70868894.493484661</v>
      </c>
      <c r="U654" s="37">
        <f t="shared" si="87"/>
        <v>8567388.238717949</v>
      </c>
      <c r="V654" s="37">
        <f t="shared" si="88"/>
        <v>20357528.317986552</v>
      </c>
    </row>
    <row r="655" spans="1:22">
      <c r="A655" s="23">
        <v>654</v>
      </c>
      <c r="B655" s="3" t="s">
        <v>987</v>
      </c>
      <c r="C655" s="28">
        <v>16</v>
      </c>
      <c r="D655" s="29">
        <v>1</v>
      </c>
      <c r="E655" s="28">
        <v>2015</v>
      </c>
      <c r="F655" s="31">
        <f>DATE(E655,D655,C655)</f>
        <v>42020</v>
      </c>
      <c r="G655" s="24" t="s">
        <v>988</v>
      </c>
      <c r="H655" s="2">
        <v>70000000</v>
      </c>
      <c r="I655" s="2">
        <v>7889395</v>
      </c>
      <c r="J655" s="2">
        <v>19535476</v>
      </c>
      <c r="K655" s="28" t="str">
        <f t="shared" si="82"/>
        <v/>
      </c>
      <c r="L655" s="28" t="str">
        <f t="shared" si="83"/>
        <v/>
      </c>
      <c r="M655" s="28" t="s">
        <v>988</v>
      </c>
      <c r="N655" s="28" t="str">
        <f t="shared" si="84"/>
        <v/>
      </c>
      <c r="O655" s="28" t="str">
        <f>IF(N655=1,M655&amp;" ("&amp;E655&amp;")",M655)</f>
        <v>Blackhat</v>
      </c>
      <c r="P655" s="36">
        <f>INDEX(cpi!$A$1:$M$105,MATCH('Inflation adjust calc'!$E655,cpi!$A:$A,0),MATCH('Inflation adjust calc'!$D655,cpi!$1:$1,0))</f>
        <v>233.70699999999999</v>
      </c>
      <c r="Q655" s="36">
        <f>cpi!$I$2</f>
        <v>240.85300000000001</v>
      </c>
      <c r="R655" s="36">
        <f t="shared" si="81"/>
        <v>1.0305767478081531</v>
      </c>
      <c r="S655" s="28" t="str">
        <f t="shared" si="85"/>
        <v/>
      </c>
      <c r="T655" s="37">
        <f t="shared" si="86"/>
        <v>72140372.346570715</v>
      </c>
      <c r="U655" s="37">
        <f t="shared" si="87"/>
        <v>8130627.041273904</v>
      </c>
      <c r="V655" s="37">
        <f t="shared" si="88"/>
        <v>20132807.322964229</v>
      </c>
    </row>
    <row r="656" spans="1:22">
      <c r="A656" s="23">
        <v>655</v>
      </c>
      <c r="B656" s="3" t="s">
        <v>839</v>
      </c>
      <c r="C656" s="28">
        <v>31</v>
      </c>
      <c r="D656" s="29">
        <v>3</v>
      </c>
      <c r="E656" s="28">
        <v>2006</v>
      </c>
      <c r="F656" s="31">
        <f>DATE(E656,D656,C656)</f>
        <v>38807</v>
      </c>
      <c r="G656" s="24" t="s">
        <v>989</v>
      </c>
      <c r="H656" s="2">
        <v>70000000</v>
      </c>
      <c r="I656" s="2">
        <v>5946136</v>
      </c>
      <c r="J656" s="2">
        <v>35417162</v>
      </c>
      <c r="K656" s="28" t="str">
        <f t="shared" si="82"/>
        <v/>
      </c>
      <c r="L656" s="28" t="str">
        <f t="shared" si="83"/>
        <v/>
      </c>
      <c r="M656" s="28" t="s">
        <v>989</v>
      </c>
      <c r="N656" s="28" t="str">
        <f t="shared" si="84"/>
        <v/>
      </c>
      <c r="O656" s="28" t="str">
        <f>IF(N656=1,M656&amp;" ("&amp;E656&amp;")",M656)</f>
        <v>Basic Instinct 2</v>
      </c>
      <c r="P656" s="36">
        <f>INDEX(cpi!$A$1:$M$105,MATCH('Inflation adjust calc'!$E656,cpi!$A:$A,0),MATCH('Inflation adjust calc'!$D656,cpi!$1:$1,0))</f>
        <v>199.8</v>
      </c>
      <c r="Q656" s="36">
        <f>cpi!$I$2</f>
        <v>240.85300000000001</v>
      </c>
      <c r="R656" s="36">
        <f t="shared" si="81"/>
        <v>1.2054704704704704</v>
      </c>
      <c r="S656" s="28" t="str">
        <f t="shared" si="85"/>
        <v/>
      </c>
      <c r="T656" s="37">
        <f t="shared" si="86"/>
        <v>84382932.932932928</v>
      </c>
      <c r="U656" s="37">
        <f t="shared" si="87"/>
        <v>7167891.3614014005</v>
      </c>
      <c r="V656" s="37">
        <f t="shared" si="88"/>
        <v>42694342.938868865</v>
      </c>
    </row>
    <row r="657" spans="1:22">
      <c r="A657" s="23">
        <v>656</v>
      </c>
      <c r="B657" s="3" t="s">
        <v>102</v>
      </c>
      <c r="C657" s="28">
        <v>28</v>
      </c>
      <c r="D657" s="29">
        <v>5</v>
      </c>
      <c r="E657" s="28">
        <v>2010</v>
      </c>
      <c r="F657" s="31">
        <f>DATE(E657,D657,C657)</f>
        <v>40326</v>
      </c>
      <c r="G657" s="24" t="s">
        <v>990</v>
      </c>
      <c r="H657" s="2">
        <v>70000000</v>
      </c>
      <c r="I657" s="2">
        <v>619423</v>
      </c>
      <c r="J657" s="2">
        <v>38992292</v>
      </c>
      <c r="K657" s="28" t="str">
        <f t="shared" si="82"/>
        <v/>
      </c>
      <c r="L657" s="28" t="str">
        <f t="shared" si="83"/>
        <v/>
      </c>
      <c r="M657" s="28" t="s">
        <v>990</v>
      </c>
      <c r="N657" s="28" t="str">
        <f t="shared" si="84"/>
        <v/>
      </c>
      <c r="O657" s="28" t="str">
        <f>IF(N657=1,M657&amp;" ("&amp;E657&amp;")",M657)</f>
        <v>Agora</v>
      </c>
      <c r="P657" s="36">
        <f>INDEX(cpi!$A$1:$M$105,MATCH('Inflation adjust calc'!$E657,cpi!$A:$A,0),MATCH('Inflation adjust calc'!$D657,cpi!$1:$1,0))</f>
        <v>218.178</v>
      </c>
      <c r="Q657" s="36">
        <f>cpi!$I$2</f>
        <v>240.85300000000001</v>
      </c>
      <c r="R657" s="36">
        <f t="shared" si="81"/>
        <v>1.1039289020891199</v>
      </c>
      <c r="S657" s="28" t="str">
        <f t="shared" si="85"/>
        <v/>
      </c>
      <c r="T657" s="37">
        <f t="shared" si="86"/>
        <v>77275023.146238387</v>
      </c>
      <c r="U657" s="37">
        <f t="shared" si="87"/>
        <v>683798.95231874892</v>
      </c>
      <c r="V657" s="37">
        <f t="shared" si="88"/>
        <v>43044718.097498372</v>
      </c>
    </row>
    <row r="658" spans="1:22">
      <c r="A658" s="23">
        <v>657</v>
      </c>
      <c r="B658" s="3">
        <v>40428</v>
      </c>
      <c r="C658" s="28">
        <v>9</v>
      </c>
      <c r="D658" s="29">
        <v>7</v>
      </c>
      <c r="E658" s="28">
        <v>2010</v>
      </c>
      <c r="F658" s="31">
        <f>DATE(E658,D658,C658)</f>
        <v>40368</v>
      </c>
      <c r="G658" s="24" t="s">
        <v>991</v>
      </c>
      <c r="H658" s="2">
        <v>69000000</v>
      </c>
      <c r="I658" s="2">
        <v>251513985</v>
      </c>
      <c r="J658" s="2">
        <v>543495033</v>
      </c>
      <c r="K658" s="28" t="str">
        <f t="shared" si="82"/>
        <v/>
      </c>
      <c r="L658" s="28" t="str">
        <f t="shared" si="83"/>
        <v/>
      </c>
      <c r="M658" s="28" t="s">
        <v>991</v>
      </c>
      <c r="N658" s="28" t="str">
        <f t="shared" si="84"/>
        <v/>
      </c>
      <c r="O658" s="28" t="str">
        <f>IF(N658=1,M658&amp;" ("&amp;E658&amp;")",M658)</f>
        <v>Despicable Me</v>
      </c>
      <c r="P658" s="36">
        <f>INDEX(cpi!$A$1:$M$105,MATCH('Inflation adjust calc'!$E658,cpi!$A:$A,0),MATCH('Inflation adjust calc'!$D658,cpi!$1:$1,0))</f>
        <v>218.011</v>
      </c>
      <c r="Q658" s="36">
        <f>cpi!$I$2</f>
        <v>240.85300000000001</v>
      </c>
      <c r="R658" s="36">
        <f t="shared" ref="R658:R721" si="89">Q658/P658</f>
        <v>1.1047745297255644</v>
      </c>
      <c r="S658" s="28" t="str">
        <f t="shared" si="85"/>
        <v/>
      </c>
      <c r="T658" s="37">
        <f t="shared" si="86"/>
        <v>76229442.55106394</v>
      </c>
      <c r="U658" s="37">
        <f t="shared" si="87"/>
        <v>277866244.49777764</v>
      </c>
      <c r="V658" s="37">
        <f t="shared" si="88"/>
        <v>600439469.49075508</v>
      </c>
    </row>
    <row r="659" spans="1:22">
      <c r="A659" s="23">
        <v>658</v>
      </c>
      <c r="B659" s="3" t="s">
        <v>684</v>
      </c>
      <c r="C659" s="28">
        <v>30</v>
      </c>
      <c r="D659" s="29">
        <v>7</v>
      </c>
      <c r="E659" s="28">
        <v>2010</v>
      </c>
      <c r="F659" s="31">
        <f>DATE(E659,D659,C659)</f>
        <v>40389</v>
      </c>
      <c r="G659" s="24" t="s">
        <v>992</v>
      </c>
      <c r="H659" s="2">
        <v>69000000</v>
      </c>
      <c r="I659" s="2">
        <v>73026337</v>
      </c>
      <c r="J659" s="2">
        <v>86796502</v>
      </c>
      <c r="K659" s="28" t="str">
        <f t="shared" si="82"/>
        <v/>
      </c>
      <c r="L659" s="28" t="str">
        <f t="shared" si="83"/>
        <v/>
      </c>
      <c r="M659" s="28" t="s">
        <v>992</v>
      </c>
      <c r="N659" s="28" t="str">
        <f t="shared" si="84"/>
        <v/>
      </c>
      <c r="O659" s="28" t="str">
        <f>IF(N659=1,M659&amp;" ("&amp;E659&amp;")",M659)</f>
        <v>Dinner for Schmucks</v>
      </c>
      <c r="P659" s="36">
        <f>INDEX(cpi!$A$1:$M$105,MATCH('Inflation adjust calc'!$E659,cpi!$A:$A,0),MATCH('Inflation adjust calc'!$D659,cpi!$1:$1,0))</f>
        <v>218.011</v>
      </c>
      <c r="Q659" s="36">
        <f>cpi!$I$2</f>
        <v>240.85300000000001</v>
      </c>
      <c r="R659" s="36">
        <f t="shared" si="89"/>
        <v>1.1047745297255644</v>
      </c>
      <c r="S659" s="28" t="str">
        <f t="shared" si="85"/>
        <v/>
      </c>
      <c r="T659" s="37">
        <f t="shared" si="86"/>
        <v>76229442.55106394</v>
      </c>
      <c r="U659" s="37">
        <f t="shared" si="87"/>
        <v>80677637.11675559</v>
      </c>
      <c r="V659" s="37">
        <f t="shared" si="88"/>
        <v>95890564.678874016</v>
      </c>
    </row>
    <row r="660" spans="1:22">
      <c r="A660" s="23">
        <v>659</v>
      </c>
      <c r="B660" s="3" t="s">
        <v>58</v>
      </c>
      <c r="C660" s="28">
        <v>30</v>
      </c>
      <c r="D660" s="29">
        <v>6</v>
      </c>
      <c r="E660" s="28">
        <v>2010</v>
      </c>
      <c r="F660" s="31">
        <f>DATE(E660,D660,C660)</f>
        <v>40359</v>
      </c>
      <c r="G660" s="24" t="s">
        <v>59</v>
      </c>
      <c r="H660" s="2">
        <v>68000000</v>
      </c>
      <c r="I660" s="2">
        <v>300531751</v>
      </c>
      <c r="J660" s="2">
        <v>706102828</v>
      </c>
      <c r="K660" s="28" t="str">
        <f t="shared" si="82"/>
        <v/>
      </c>
      <c r="L660" s="28" t="str">
        <f t="shared" si="83"/>
        <v/>
      </c>
      <c r="M660" s="28" t="s">
        <v>59</v>
      </c>
      <c r="N660" s="28" t="str">
        <f t="shared" si="84"/>
        <v/>
      </c>
      <c r="O660" s="28" t="str">
        <f>IF(N660=1,M660&amp;" ("&amp;E660&amp;")",M660)</f>
        <v>The Twilight Saga: Eclipse</v>
      </c>
      <c r="P660" s="36">
        <f>INDEX(cpi!$A$1:$M$105,MATCH('Inflation adjust calc'!$E660,cpi!$A:$A,0),MATCH('Inflation adjust calc'!$D660,cpi!$1:$1,0))</f>
        <v>217.965</v>
      </c>
      <c r="Q660" s="36">
        <f>cpi!$I$2</f>
        <v>240.85300000000001</v>
      </c>
      <c r="R660" s="36">
        <f t="shared" si="89"/>
        <v>1.1050076847200239</v>
      </c>
      <c r="S660" s="28" t="str">
        <f t="shared" si="85"/>
        <v/>
      </c>
      <c r="T660" s="37">
        <f t="shared" si="86"/>
        <v>75140522.560961619</v>
      </c>
      <c r="U660" s="37">
        <f t="shared" si="87"/>
        <v>332089894.35736471</v>
      </c>
      <c r="V660" s="37">
        <f t="shared" si="88"/>
        <v>780249051.14254129</v>
      </c>
    </row>
    <row r="661" spans="1:22">
      <c r="A661" s="23">
        <v>660</v>
      </c>
      <c r="B661" s="3" t="s">
        <v>993</v>
      </c>
      <c r="C661" s="28">
        <v>31</v>
      </c>
      <c r="D661" s="29">
        <v>5</v>
      </c>
      <c r="E661" s="28">
        <v>2002</v>
      </c>
      <c r="F661" s="31">
        <f>DATE(E661,D661,C661)</f>
        <v>37407</v>
      </c>
      <c r="G661" s="24" t="s">
        <v>994</v>
      </c>
      <c r="H661" s="2">
        <v>68000000</v>
      </c>
      <c r="I661" s="2">
        <v>118471320</v>
      </c>
      <c r="J661" s="2">
        <v>193500000</v>
      </c>
      <c r="K661" s="28" t="str">
        <f t="shared" si="82"/>
        <v/>
      </c>
      <c r="L661" s="28" t="str">
        <f t="shared" si="83"/>
        <v/>
      </c>
      <c r="M661" s="28" t="s">
        <v>994</v>
      </c>
      <c r="N661" s="28" t="str">
        <f t="shared" si="84"/>
        <v/>
      </c>
      <c r="O661" s="28" t="str">
        <f>IF(N661=1,M661&amp;" ("&amp;E661&amp;")",M661)</f>
        <v>The Sum of All Fears</v>
      </c>
      <c r="P661" s="36">
        <f>INDEX(cpi!$A$1:$M$105,MATCH('Inflation adjust calc'!$E661,cpi!$A:$A,0),MATCH('Inflation adjust calc'!$D661,cpi!$1:$1,0))</f>
        <v>179.8</v>
      </c>
      <c r="Q661" s="36">
        <f>cpi!$I$2</f>
        <v>240.85300000000001</v>
      </c>
      <c r="R661" s="36">
        <f t="shared" si="89"/>
        <v>1.3395606229143493</v>
      </c>
      <c r="S661" s="28" t="str">
        <f t="shared" si="85"/>
        <v/>
      </c>
      <c r="T661" s="37">
        <f t="shared" si="86"/>
        <v>91090122.358175755</v>
      </c>
      <c r="U661" s="37">
        <f t="shared" si="87"/>
        <v>158699515.21668521</v>
      </c>
      <c r="V661" s="37">
        <f t="shared" si="88"/>
        <v>259204980.53392658</v>
      </c>
    </row>
    <row r="662" spans="1:22">
      <c r="A662" s="23">
        <v>661</v>
      </c>
      <c r="B662" s="3" t="s">
        <v>995</v>
      </c>
      <c r="C662" s="28">
        <v>26</v>
      </c>
      <c r="D662" s="29">
        <v>6</v>
      </c>
      <c r="E662" s="28">
        <v>2015</v>
      </c>
      <c r="F662" s="31">
        <f>DATE(E662,D662,C662)</f>
        <v>42181</v>
      </c>
      <c r="G662" s="24" t="s">
        <v>996</v>
      </c>
      <c r="H662" s="2">
        <v>68000000</v>
      </c>
      <c r="I662" s="2">
        <v>81284830</v>
      </c>
      <c r="J662" s="2">
        <v>216500183</v>
      </c>
      <c r="K662" s="28" t="str">
        <f t="shared" si="82"/>
        <v/>
      </c>
      <c r="L662" s="28" t="str">
        <f t="shared" si="83"/>
        <v/>
      </c>
      <c r="M662" s="28" t="s">
        <v>996</v>
      </c>
      <c r="N662" s="28" t="str">
        <f t="shared" si="84"/>
        <v/>
      </c>
      <c r="O662" s="28" t="str">
        <f>IF(N662=1,M662&amp;" ("&amp;E662&amp;")",M662)</f>
        <v>Ted 2</v>
      </c>
      <c r="P662" s="36">
        <f>INDEX(cpi!$A$1:$M$105,MATCH('Inflation adjust calc'!$E662,cpi!$A:$A,0),MATCH('Inflation adjust calc'!$D662,cpi!$1:$1,0))</f>
        <v>238.63800000000001</v>
      </c>
      <c r="Q662" s="36">
        <f>cpi!$I$2</f>
        <v>240.85300000000001</v>
      </c>
      <c r="R662" s="36">
        <f t="shared" si="89"/>
        <v>1.0092818411149942</v>
      </c>
      <c r="S662" s="28" t="str">
        <f t="shared" si="85"/>
        <v/>
      </c>
      <c r="T662" s="37">
        <f t="shared" si="86"/>
        <v>68631165.195819601</v>
      </c>
      <c r="U662" s="37">
        <f t="shared" si="87"/>
        <v>82039302.877119318</v>
      </c>
      <c r="V662" s="37">
        <f t="shared" si="88"/>
        <v>218509703.29997316</v>
      </c>
    </row>
    <row r="663" spans="1:22">
      <c r="A663" s="23">
        <v>662</v>
      </c>
      <c r="B663" s="3" t="s">
        <v>997</v>
      </c>
      <c r="C663" s="28">
        <v>13</v>
      </c>
      <c r="D663" s="29">
        <v>7</v>
      </c>
      <c r="E663" s="28">
        <v>2001</v>
      </c>
      <c r="F663" s="31">
        <f>DATE(E663,D663,C663)</f>
        <v>37085</v>
      </c>
      <c r="G663" s="24" t="s">
        <v>998</v>
      </c>
      <c r="H663" s="2">
        <v>68000000</v>
      </c>
      <c r="I663" s="2">
        <v>71069884</v>
      </c>
      <c r="J663" s="2">
        <v>113542091</v>
      </c>
      <c r="K663" s="28" t="str">
        <f t="shared" si="82"/>
        <v/>
      </c>
      <c r="L663" s="28" t="str">
        <f t="shared" si="83"/>
        <v/>
      </c>
      <c r="M663" s="28" t="s">
        <v>998</v>
      </c>
      <c r="N663" s="28" t="str">
        <f t="shared" si="84"/>
        <v/>
      </c>
      <c r="O663" s="28" t="str">
        <f>IF(N663=1,M663&amp;" ("&amp;E663&amp;")",M663)</f>
        <v>The Score</v>
      </c>
      <c r="P663" s="36">
        <f>INDEX(cpi!$A$1:$M$105,MATCH('Inflation adjust calc'!$E663,cpi!$A:$A,0),MATCH('Inflation adjust calc'!$D663,cpi!$1:$1,0))</f>
        <v>177.5</v>
      </c>
      <c r="Q663" s="36">
        <f>cpi!$I$2</f>
        <v>240.85300000000001</v>
      </c>
      <c r="R663" s="36">
        <f t="shared" si="89"/>
        <v>1.3569183098591551</v>
      </c>
      <c r="S663" s="28" t="str">
        <f t="shared" si="85"/>
        <v/>
      </c>
      <c r="T663" s="37">
        <f t="shared" si="86"/>
        <v>92270445.070422545</v>
      </c>
      <c r="U663" s="37">
        <f t="shared" si="87"/>
        <v>96436026.879166201</v>
      </c>
      <c r="V663" s="37">
        <f t="shared" si="88"/>
        <v>154067342.21759439</v>
      </c>
    </row>
    <row r="664" spans="1:22">
      <c r="A664" s="23">
        <v>663</v>
      </c>
      <c r="B664" s="3" t="s">
        <v>999</v>
      </c>
      <c r="C664" s="28">
        <v>25</v>
      </c>
      <c r="D664" s="29">
        <v>2</v>
      </c>
      <c r="E664" s="28">
        <v>2011</v>
      </c>
      <c r="F664" s="31">
        <f>DATE(E664,D664,C664)</f>
        <v>40599</v>
      </c>
      <c r="G664" s="24" t="s">
        <v>1000</v>
      </c>
      <c r="H664" s="2">
        <v>68000000</v>
      </c>
      <c r="I664" s="2">
        <v>45060734</v>
      </c>
      <c r="J664" s="2">
        <v>87173475</v>
      </c>
      <c r="K664" s="28" t="str">
        <f t="shared" si="82"/>
        <v/>
      </c>
      <c r="L664" s="28" t="str">
        <f t="shared" si="83"/>
        <v/>
      </c>
      <c r="M664" s="28" t="s">
        <v>1000</v>
      </c>
      <c r="N664" s="28" t="str">
        <f t="shared" si="84"/>
        <v/>
      </c>
      <c r="O664" s="28" t="str">
        <f>IF(N664=1,M664&amp;" ("&amp;E664&amp;")",M664)</f>
        <v>Hall Pass</v>
      </c>
      <c r="P664" s="36">
        <f>INDEX(cpi!$A$1:$M$105,MATCH('Inflation adjust calc'!$E664,cpi!$A:$A,0),MATCH('Inflation adjust calc'!$D664,cpi!$1:$1,0))</f>
        <v>221.309</v>
      </c>
      <c r="Q664" s="36">
        <f>cpi!$I$2</f>
        <v>240.85300000000001</v>
      </c>
      <c r="R664" s="36">
        <f t="shared" si="89"/>
        <v>1.0883109136998497</v>
      </c>
      <c r="S664" s="28" t="str">
        <f t="shared" si="85"/>
        <v/>
      </c>
      <c r="T664" s="37">
        <f t="shared" si="86"/>
        <v>74005142.13158977</v>
      </c>
      <c r="U664" s="37">
        <f t="shared" si="87"/>
        <v>49040088.591525882</v>
      </c>
      <c r="V664" s="37">
        <f t="shared" si="88"/>
        <v>94871844.227641001</v>
      </c>
    </row>
    <row r="665" spans="1:22">
      <c r="A665" s="23">
        <v>664</v>
      </c>
      <c r="B665" s="3" t="s">
        <v>1001</v>
      </c>
      <c r="C665" s="28">
        <v>22</v>
      </c>
      <c r="D665" s="29">
        <v>11</v>
      </c>
      <c r="E665" s="28">
        <v>1995</v>
      </c>
      <c r="F665" s="31">
        <f>DATE(E665,D665,C665)</f>
        <v>35025</v>
      </c>
      <c r="G665" s="24" t="s">
        <v>1002</v>
      </c>
      <c r="H665" s="2">
        <v>68000000</v>
      </c>
      <c r="I665" s="2">
        <v>35324232</v>
      </c>
      <c r="J665" s="2">
        <v>77224232</v>
      </c>
      <c r="K665" s="28" t="str">
        <f t="shared" si="82"/>
        <v/>
      </c>
      <c r="L665" s="28" t="str">
        <f t="shared" si="83"/>
        <v/>
      </c>
      <c r="M665" s="28" t="s">
        <v>1002</v>
      </c>
      <c r="N665" s="28" t="str">
        <f t="shared" si="84"/>
        <v/>
      </c>
      <c r="O665" s="28" t="str">
        <f>IF(N665=1,M665&amp;" ("&amp;E665&amp;")",M665)</f>
        <v>Money Train</v>
      </c>
      <c r="P665" s="36">
        <f>INDEX(cpi!$A$1:$M$105,MATCH('Inflation adjust calc'!$E665,cpi!$A:$A,0),MATCH('Inflation adjust calc'!$D665,cpi!$1:$1,0))</f>
        <v>153.6</v>
      </c>
      <c r="Q665" s="36">
        <f>cpi!$I$2</f>
        <v>240.85300000000001</v>
      </c>
      <c r="R665" s="36">
        <f t="shared" si="89"/>
        <v>1.5680533854166667</v>
      </c>
      <c r="S665" s="28" t="str">
        <f t="shared" si="85"/>
        <v/>
      </c>
      <c r="T665" s="37">
        <f t="shared" si="86"/>
        <v>106627630.20833334</v>
      </c>
      <c r="U665" s="37">
        <f t="shared" si="87"/>
        <v>55390281.574843749</v>
      </c>
      <c r="V665" s="37">
        <f t="shared" si="88"/>
        <v>121091718.42380209</v>
      </c>
    </row>
    <row r="666" spans="1:22">
      <c r="A666" s="23">
        <v>665</v>
      </c>
      <c r="B666" s="3" t="s">
        <v>1003</v>
      </c>
      <c r="C666" s="28">
        <v>21</v>
      </c>
      <c r="D666" s="29">
        <v>3</v>
      </c>
      <c r="E666" s="28">
        <v>2003</v>
      </c>
      <c r="F666" s="31">
        <f>DATE(E666,D666,C666)</f>
        <v>37701</v>
      </c>
      <c r="G666" s="24" t="s">
        <v>1004</v>
      </c>
      <c r="H666" s="2">
        <v>68000000</v>
      </c>
      <c r="I666" s="2">
        <v>33685268</v>
      </c>
      <c r="J666" s="2">
        <v>75685268</v>
      </c>
      <c r="K666" s="28" t="str">
        <f t="shared" si="82"/>
        <v/>
      </c>
      <c r="L666" s="28" t="str">
        <f t="shared" si="83"/>
        <v/>
      </c>
      <c r="M666" s="28" t="s">
        <v>1004</v>
      </c>
      <c r="N666" s="28" t="str">
        <f t="shared" si="84"/>
        <v/>
      </c>
      <c r="O666" s="28" t="str">
        <f>IF(N666=1,M666&amp;" ("&amp;E666&amp;")",M666)</f>
        <v>Dreamcatcher</v>
      </c>
      <c r="P666" s="36">
        <f>INDEX(cpi!$A$1:$M$105,MATCH('Inflation adjust calc'!$E666,cpi!$A:$A,0),MATCH('Inflation adjust calc'!$D666,cpi!$1:$1,0))</f>
        <v>184.2</v>
      </c>
      <c r="Q666" s="36">
        <f>cpi!$I$2</f>
        <v>240.85300000000001</v>
      </c>
      <c r="R666" s="36">
        <f t="shared" si="89"/>
        <v>1.3075624321389796</v>
      </c>
      <c r="S666" s="28" t="str">
        <f t="shared" si="85"/>
        <v/>
      </c>
      <c r="T666" s="37">
        <f t="shared" si="86"/>
        <v>88914245.385450616</v>
      </c>
      <c r="U666" s="37">
        <f t="shared" si="87"/>
        <v>44045590.953333341</v>
      </c>
      <c r="V666" s="37">
        <f t="shared" si="88"/>
        <v>98963213.103170484</v>
      </c>
    </row>
    <row r="667" spans="1:22">
      <c r="A667" s="23">
        <v>666</v>
      </c>
      <c r="B667" s="3">
        <v>36319</v>
      </c>
      <c r="C667" s="28">
        <v>6</v>
      </c>
      <c r="D667" s="29">
        <v>8</v>
      </c>
      <c r="E667" s="28">
        <v>1999</v>
      </c>
      <c r="F667" s="31">
        <f>DATE(E667,D667,C667)</f>
        <v>36378</v>
      </c>
      <c r="G667" s="24" t="s">
        <v>1005</v>
      </c>
      <c r="H667" s="2">
        <v>68000000</v>
      </c>
      <c r="I667" s="2">
        <v>29762011</v>
      </c>
      <c r="J667" s="2">
        <v>33462011</v>
      </c>
      <c r="K667" s="28" t="str">
        <f t="shared" si="82"/>
        <v/>
      </c>
      <c r="L667" s="28" t="str">
        <f t="shared" si="83"/>
        <v/>
      </c>
      <c r="M667" s="28" t="s">
        <v>1005</v>
      </c>
      <c r="N667" s="28" t="str">
        <f t="shared" si="84"/>
        <v/>
      </c>
      <c r="O667" s="28" t="str">
        <f>IF(N667=1,M667&amp;" ("&amp;E667&amp;")",M667)</f>
        <v>Mystery Men</v>
      </c>
      <c r="P667" s="36">
        <f>INDEX(cpi!$A$1:$M$105,MATCH('Inflation adjust calc'!$E667,cpi!$A:$A,0),MATCH('Inflation adjust calc'!$D667,cpi!$1:$1,0))</f>
        <v>167.1</v>
      </c>
      <c r="Q667" s="36">
        <f>cpi!$I$2</f>
        <v>240.85300000000001</v>
      </c>
      <c r="R667" s="36">
        <f t="shared" si="89"/>
        <v>1.4413704368641533</v>
      </c>
      <c r="S667" s="28" t="str">
        <f t="shared" si="85"/>
        <v/>
      </c>
      <c r="T667" s="37">
        <f t="shared" si="86"/>
        <v>98013189.706762433</v>
      </c>
      <c r="U667" s="37">
        <f t="shared" si="87"/>
        <v>42898082.79702574</v>
      </c>
      <c r="V667" s="37">
        <f t="shared" si="88"/>
        <v>48231153.413423106</v>
      </c>
    </row>
    <row r="668" spans="1:22">
      <c r="A668" s="23">
        <v>667</v>
      </c>
      <c r="B668" s="3">
        <v>36291</v>
      </c>
      <c r="C668" s="28">
        <v>5</v>
      </c>
      <c r="D668" s="29">
        <v>11</v>
      </c>
      <c r="E668" s="28">
        <v>1999</v>
      </c>
      <c r="F668" s="31">
        <f>DATE(E668,D668,C668)</f>
        <v>36469</v>
      </c>
      <c r="G668" s="24" t="s">
        <v>1006</v>
      </c>
      <c r="H668" s="2">
        <v>68000000</v>
      </c>
      <c r="I668" s="2">
        <v>28965197</v>
      </c>
      <c r="J668" s="2">
        <v>60265197</v>
      </c>
      <c r="K668" s="28" t="str">
        <f t="shared" si="82"/>
        <v/>
      </c>
      <c r="L668" s="28" t="str">
        <f t="shared" si="83"/>
        <v/>
      </c>
      <c r="M668" s="28" t="s">
        <v>1006</v>
      </c>
      <c r="N668" s="28" t="str">
        <f t="shared" si="84"/>
        <v/>
      </c>
      <c r="O668" s="28" t="str">
        <f>IF(N668=1,M668&amp;" ("&amp;E668&amp;")",M668)</f>
        <v>The Insider</v>
      </c>
      <c r="P668" s="36">
        <f>INDEX(cpi!$A$1:$M$105,MATCH('Inflation adjust calc'!$E668,cpi!$A:$A,0),MATCH('Inflation adjust calc'!$D668,cpi!$1:$1,0))</f>
        <v>168.3</v>
      </c>
      <c r="Q668" s="36">
        <f>cpi!$I$2</f>
        <v>240.85300000000001</v>
      </c>
      <c r="R668" s="36">
        <f t="shared" si="89"/>
        <v>1.4310932857991681</v>
      </c>
      <c r="S668" s="28" t="str">
        <f t="shared" si="85"/>
        <v/>
      </c>
      <c r="T668" s="37">
        <f t="shared" si="86"/>
        <v>97314343.434343427</v>
      </c>
      <c r="U668" s="37">
        <f t="shared" si="87"/>
        <v>41451898.948550202</v>
      </c>
      <c r="V668" s="37">
        <f t="shared" si="88"/>
        <v>86245118.794064164</v>
      </c>
    </row>
    <row r="669" spans="1:22">
      <c r="A669" s="23">
        <v>668</v>
      </c>
      <c r="B669" s="3">
        <v>40942</v>
      </c>
      <c r="C669" s="28">
        <v>2</v>
      </c>
      <c r="D669" s="29">
        <v>3</v>
      </c>
      <c r="E669" s="28">
        <v>2012</v>
      </c>
      <c r="F669" s="31">
        <f>DATE(E669,D669,C669)</f>
        <v>40970</v>
      </c>
      <c r="G669" s="24" t="s">
        <v>1007</v>
      </c>
      <c r="H669" s="2">
        <v>67500000</v>
      </c>
      <c r="I669" s="2">
        <v>214030500</v>
      </c>
      <c r="J669" s="2">
        <v>350976753</v>
      </c>
      <c r="K669" s="28" t="str">
        <f t="shared" si="82"/>
        <v/>
      </c>
      <c r="L669" s="28" t="str">
        <f t="shared" si="83"/>
        <v/>
      </c>
      <c r="M669" s="28" t="s">
        <v>1007</v>
      </c>
      <c r="N669" s="28" t="str">
        <f t="shared" si="84"/>
        <v/>
      </c>
      <c r="O669" s="28" t="str">
        <f>IF(N669=1,M669&amp;" ("&amp;E669&amp;")",M669)</f>
        <v>Doctor Seuss' The Lorax</v>
      </c>
      <c r="P669" s="36">
        <f>INDEX(cpi!$A$1:$M$105,MATCH('Inflation adjust calc'!$E669,cpi!$A:$A,0),MATCH('Inflation adjust calc'!$D669,cpi!$1:$1,0))</f>
        <v>229.392</v>
      </c>
      <c r="Q669" s="36">
        <f>cpi!$I$2</f>
        <v>240.85300000000001</v>
      </c>
      <c r="R669" s="36">
        <f t="shared" si="89"/>
        <v>1.0499625095905698</v>
      </c>
      <c r="S669" s="28" t="str">
        <f t="shared" si="85"/>
        <v/>
      </c>
      <c r="T669" s="37">
        <f t="shared" si="86"/>
        <v>70872469.397363469</v>
      </c>
      <c r="U669" s="37">
        <f t="shared" si="87"/>
        <v>224724000.90892446</v>
      </c>
      <c r="V669" s="37">
        <f t="shared" si="88"/>
        <v>368512432.38782954</v>
      </c>
    </row>
    <row r="670" spans="1:22">
      <c r="A670" s="23">
        <v>669</v>
      </c>
      <c r="B670" s="3">
        <v>39731</v>
      </c>
      <c r="C670" s="28">
        <v>10</v>
      </c>
      <c r="D670" s="29">
        <v>10</v>
      </c>
      <c r="E670" s="28">
        <v>2008</v>
      </c>
      <c r="F670" s="31">
        <f>DATE(E670,D670,C670)</f>
        <v>39731</v>
      </c>
      <c r="G670" s="24" t="s">
        <v>1008</v>
      </c>
      <c r="H670" s="2">
        <v>67500000</v>
      </c>
      <c r="I670" s="2">
        <v>39394666</v>
      </c>
      <c r="J670" s="2">
        <v>118556530</v>
      </c>
      <c r="K670" s="28" t="str">
        <f t="shared" si="82"/>
        <v/>
      </c>
      <c r="L670" s="28" t="str">
        <f t="shared" si="83"/>
        <v/>
      </c>
      <c r="M670" s="28" t="s">
        <v>1008</v>
      </c>
      <c r="N670" s="28" t="str">
        <f t="shared" si="84"/>
        <v/>
      </c>
      <c r="O670" s="28" t="str">
        <f>IF(N670=1,M670&amp;" ("&amp;E670&amp;")",M670)</f>
        <v>Body of Lies</v>
      </c>
      <c r="P670" s="36">
        <f>INDEX(cpi!$A$1:$M$105,MATCH('Inflation adjust calc'!$E670,cpi!$A:$A,0),MATCH('Inflation adjust calc'!$D670,cpi!$1:$1,0))</f>
        <v>216.57300000000001</v>
      </c>
      <c r="Q670" s="36">
        <f>cpi!$I$2</f>
        <v>240.85300000000001</v>
      </c>
      <c r="R670" s="36">
        <f t="shared" si="89"/>
        <v>1.1121100044788592</v>
      </c>
      <c r="S670" s="28" t="str">
        <f t="shared" si="85"/>
        <v/>
      </c>
      <c r="T670" s="37">
        <f t="shared" si="86"/>
        <v>75067425.302322999</v>
      </c>
      <c r="U670" s="37">
        <f t="shared" si="87"/>
        <v>43811202.181703165</v>
      </c>
      <c r="V670" s="37">
        <f t="shared" si="88"/>
        <v>131847903.10929801</v>
      </c>
    </row>
    <row r="671" spans="1:22">
      <c r="A671" s="23">
        <v>670</v>
      </c>
      <c r="B671" s="3" t="s">
        <v>118</v>
      </c>
      <c r="C671" s="28">
        <v>22</v>
      </c>
      <c r="D671" s="29">
        <v>6</v>
      </c>
      <c r="E671" s="28">
        <v>2012</v>
      </c>
      <c r="F671" s="31">
        <f>DATE(E671,D671,C671)</f>
        <v>41082</v>
      </c>
      <c r="G671" s="24" t="s">
        <v>1009</v>
      </c>
      <c r="H671" s="2">
        <v>67500000</v>
      </c>
      <c r="I671" s="2">
        <v>37519139</v>
      </c>
      <c r="J671" s="2">
        <v>137489730</v>
      </c>
      <c r="K671" s="28" t="str">
        <f t="shared" si="82"/>
        <v/>
      </c>
      <c r="L671" s="28" t="str">
        <f t="shared" si="83"/>
        <v/>
      </c>
      <c r="M671" s="28" t="s">
        <v>1009</v>
      </c>
      <c r="N671" s="28" t="str">
        <f t="shared" si="84"/>
        <v/>
      </c>
      <c r="O671" s="28" t="str">
        <f>IF(N671=1,M671&amp;" ("&amp;E671&amp;")",M671)</f>
        <v>Abraham Lincoln: Vampire Hunter</v>
      </c>
      <c r="P671" s="36">
        <f>INDEX(cpi!$A$1:$M$105,MATCH('Inflation adjust calc'!$E671,cpi!$A:$A,0),MATCH('Inflation adjust calc'!$D671,cpi!$1:$1,0))</f>
        <v>229.47800000000001</v>
      </c>
      <c r="Q671" s="36">
        <f>cpi!$I$2</f>
        <v>240.85300000000001</v>
      </c>
      <c r="R671" s="36">
        <f t="shared" si="89"/>
        <v>1.0495690218670199</v>
      </c>
      <c r="S671" s="28" t="str">
        <f t="shared" si="85"/>
        <v/>
      </c>
      <c r="T671" s="37">
        <f t="shared" si="86"/>
        <v>70845908.976023853</v>
      </c>
      <c r="U671" s="37">
        <f t="shared" si="87"/>
        <v>39378926.02152276</v>
      </c>
      <c r="V671" s="37">
        <f t="shared" si="88"/>
        <v>144304961.43286067</v>
      </c>
    </row>
    <row r="672" spans="1:22">
      <c r="A672" s="23">
        <v>671</v>
      </c>
      <c r="B672" s="3" t="s">
        <v>1010</v>
      </c>
      <c r="C672" s="28">
        <v>20</v>
      </c>
      <c r="D672" s="29">
        <v>9</v>
      </c>
      <c r="E672" s="28">
        <v>1996</v>
      </c>
      <c r="F672" s="31">
        <f>DATE(E672,D672,C672)</f>
        <v>35328</v>
      </c>
      <c r="G672" s="24" t="s">
        <v>1011</v>
      </c>
      <c r="H672" s="2">
        <v>67000000</v>
      </c>
      <c r="I672" s="2">
        <v>18115927</v>
      </c>
      <c r="J672" s="2">
        <v>18115927</v>
      </c>
      <c r="K672" s="28" t="str">
        <f t="shared" si="82"/>
        <v/>
      </c>
      <c r="L672" s="28" t="str">
        <f t="shared" si="83"/>
        <v/>
      </c>
      <c r="M672" s="28" t="s">
        <v>1011</v>
      </c>
      <c r="N672" s="28" t="str">
        <f t="shared" si="84"/>
        <v/>
      </c>
      <c r="O672" s="28" t="str">
        <f>IF(N672=1,M672&amp;" ("&amp;E672&amp;")",M672)</f>
        <v>Last Man Standing</v>
      </c>
      <c r="P672" s="36">
        <f>INDEX(cpi!$A$1:$M$105,MATCH('Inflation adjust calc'!$E672,cpi!$A:$A,0),MATCH('Inflation adjust calc'!$D672,cpi!$1:$1,0))</f>
        <v>157.80000000000001</v>
      </c>
      <c r="Q672" s="36">
        <f>cpi!$I$2</f>
        <v>240.85300000000001</v>
      </c>
      <c r="R672" s="36">
        <f t="shared" si="89"/>
        <v>1.5263181242078581</v>
      </c>
      <c r="S672" s="28" t="str">
        <f t="shared" si="85"/>
        <v/>
      </c>
      <c r="T672" s="37">
        <f t="shared" si="86"/>
        <v>102263314.32192649</v>
      </c>
      <c r="U672" s="37">
        <f t="shared" si="87"/>
        <v>27650667.716926489</v>
      </c>
      <c r="V672" s="37">
        <f t="shared" si="88"/>
        <v>27650667.716926489</v>
      </c>
    </row>
    <row r="673" spans="1:22">
      <c r="A673" s="23">
        <v>672</v>
      </c>
      <c r="B673" s="3" t="s">
        <v>810</v>
      </c>
      <c r="C673" s="28">
        <v>17</v>
      </c>
      <c r="D673" s="29">
        <v>8</v>
      </c>
      <c r="E673" s="28">
        <v>2007</v>
      </c>
      <c r="F673" s="31">
        <f>DATE(E673,D673,C673)</f>
        <v>39311</v>
      </c>
      <c r="G673" s="24" t="s">
        <v>1012</v>
      </c>
      <c r="H673" s="2">
        <v>67000000</v>
      </c>
      <c r="I673" s="2">
        <v>5932060</v>
      </c>
      <c r="J673" s="2">
        <v>25357771</v>
      </c>
      <c r="K673" s="28" t="str">
        <f t="shared" si="82"/>
        <v/>
      </c>
      <c r="L673" s="28" t="str">
        <f t="shared" si="83"/>
        <v/>
      </c>
      <c r="M673" s="28" t="s">
        <v>1012</v>
      </c>
      <c r="N673" s="28" t="str">
        <f t="shared" si="84"/>
        <v/>
      </c>
      <c r="O673" s="28" t="str">
        <f>IF(N673=1,M673&amp;" ("&amp;E673&amp;")",M673)</f>
        <v>The Last Legion</v>
      </c>
      <c r="P673" s="36">
        <f>INDEX(cpi!$A$1:$M$105,MATCH('Inflation adjust calc'!$E673,cpi!$A:$A,0),MATCH('Inflation adjust calc'!$D673,cpi!$1:$1,0))</f>
        <v>207.917</v>
      </c>
      <c r="Q673" s="36">
        <f>cpi!$I$2</f>
        <v>240.85300000000001</v>
      </c>
      <c r="R673" s="36">
        <f t="shared" si="89"/>
        <v>1.1584093652755667</v>
      </c>
      <c r="S673" s="28" t="str">
        <f t="shared" si="85"/>
        <v/>
      </c>
      <c r="T673" s="37">
        <f t="shared" si="86"/>
        <v>77613427.473462969</v>
      </c>
      <c r="U673" s="37">
        <f t="shared" si="87"/>
        <v>6871753.8593765786</v>
      </c>
      <c r="V673" s="37">
        <f t="shared" si="88"/>
        <v>29374679.408913173</v>
      </c>
    </row>
    <row r="674" spans="1:22">
      <c r="A674" s="23">
        <v>673</v>
      </c>
      <c r="B674" s="3" t="s">
        <v>1013</v>
      </c>
      <c r="C674" s="28">
        <v>30</v>
      </c>
      <c r="D674" s="29">
        <v>4</v>
      </c>
      <c r="E674" s="28">
        <v>1999</v>
      </c>
      <c r="F674" s="31">
        <f>DATE(E674,D674,C674)</f>
        <v>36280</v>
      </c>
      <c r="G674" s="24" t="s">
        <v>1014</v>
      </c>
      <c r="H674" s="2">
        <v>66000000</v>
      </c>
      <c r="I674" s="2">
        <v>87707396</v>
      </c>
      <c r="J674" s="2">
        <v>211700000</v>
      </c>
      <c r="K674" s="28" t="str">
        <f t="shared" si="82"/>
        <v/>
      </c>
      <c r="L674" s="28" t="str">
        <f t="shared" si="83"/>
        <v/>
      </c>
      <c r="M674" s="28" t="s">
        <v>1014</v>
      </c>
      <c r="N674" s="28" t="str">
        <f t="shared" si="84"/>
        <v/>
      </c>
      <c r="O674" s="28" t="str">
        <f>IF(N674=1,M674&amp;" ("&amp;E674&amp;")",M674)</f>
        <v>Entrapment</v>
      </c>
      <c r="P674" s="36">
        <f>INDEX(cpi!$A$1:$M$105,MATCH('Inflation adjust calc'!$E674,cpi!$A:$A,0),MATCH('Inflation adjust calc'!$D674,cpi!$1:$1,0))</f>
        <v>166.2</v>
      </c>
      <c r="Q674" s="36">
        <f>cpi!$I$2</f>
        <v>240.85300000000001</v>
      </c>
      <c r="R674" s="36">
        <f t="shared" si="89"/>
        <v>1.449175691937425</v>
      </c>
      <c r="S674" s="28" t="str">
        <f t="shared" si="85"/>
        <v/>
      </c>
      <c r="T674" s="37">
        <f t="shared" si="86"/>
        <v>95645595.667870045</v>
      </c>
      <c r="U674" s="37">
        <f t="shared" si="87"/>
        <v>127103426.28632975</v>
      </c>
      <c r="V674" s="37">
        <f t="shared" si="88"/>
        <v>306790493.98315287</v>
      </c>
    </row>
    <row r="675" spans="1:22">
      <c r="A675" s="23">
        <v>674</v>
      </c>
      <c r="B675" s="3" t="s">
        <v>599</v>
      </c>
      <c r="C675" s="28">
        <v>19</v>
      </c>
      <c r="D675" s="29">
        <v>6</v>
      </c>
      <c r="E675" s="28">
        <v>1998</v>
      </c>
      <c r="F675" s="31">
        <f>DATE(E675,D675,C675)</f>
        <v>35965</v>
      </c>
      <c r="G675" s="24" t="s">
        <v>1015</v>
      </c>
      <c r="H675" s="2">
        <v>66000000</v>
      </c>
      <c r="I675" s="2">
        <v>83898313</v>
      </c>
      <c r="J675" s="2">
        <v>189176423</v>
      </c>
      <c r="K675" s="28" t="str">
        <f t="shared" si="82"/>
        <v/>
      </c>
      <c r="L675" s="28" t="str">
        <f t="shared" si="83"/>
        <v/>
      </c>
      <c r="M675" s="28" t="s">
        <v>1015</v>
      </c>
      <c r="N675" s="28" t="str">
        <f t="shared" si="84"/>
        <v/>
      </c>
      <c r="O675" s="28" t="str">
        <f>IF(N675=1,M675&amp;" ("&amp;E675&amp;")",M675)</f>
        <v>The X Files: Fight the Future</v>
      </c>
      <c r="P675" s="36">
        <f>INDEX(cpi!$A$1:$M$105,MATCH('Inflation adjust calc'!$E675,cpi!$A:$A,0),MATCH('Inflation adjust calc'!$D675,cpi!$1:$1,0))</f>
        <v>163</v>
      </c>
      <c r="Q675" s="36">
        <f>cpi!$I$2</f>
        <v>240.85300000000001</v>
      </c>
      <c r="R675" s="36">
        <f t="shared" si="89"/>
        <v>1.4776257668711656</v>
      </c>
      <c r="S675" s="28" t="str">
        <f t="shared" si="85"/>
        <v/>
      </c>
      <c r="T675" s="37">
        <f t="shared" si="86"/>
        <v>97523300.613496929</v>
      </c>
      <c r="U675" s="37">
        <f t="shared" si="87"/>
        <v>123970309.08582209</v>
      </c>
      <c r="V675" s="37">
        <f t="shared" si="88"/>
        <v>279531957.10931903</v>
      </c>
    </row>
    <row r="676" spans="1:22">
      <c r="A676" s="23">
        <v>675</v>
      </c>
      <c r="B676" s="3" t="s">
        <v>1016</v>
      </c>
      <c r="C676" s="28">
        <v>14</v>
      </c>
      <c r="D676" s="29">
        <v>3</v>
      </c>
      <c r="E676" s="28">
        <v>2014</v>
      </c>
      <c r="F676" s="31">
        <f>DATE(E676,D676,C676)</f>
        <v>41712</v>
      </c>
      <c r="G676" s="24" t="s">
        <v>1017</v>
      </c>
      <c r="H676" s="2">
        <v>66000000</v>
      </c>
      <c r="I676" s="2">
        <v>43568507</v>
      </c>
      <c r="J676" s="2">
        <v>194169619</v>
      </c>
      <c r="K676" s="28" t="str">
        <f t="shared" si="82"/>
        <v/>
      </c>
      <c r="L676" s="28" t="str">
        <f t="shared" si="83"/>
        <v/>
      </c>
      <c r="M676" s="28" t="s">
        <v>1017</v>
      </c>
      <c r="N676" s="28" t="str">
        <f t="shared" si="84"/>
        <v/>
      </c>
      <c r="O676" s="28" t="str">
        <f>IF(N676=1,M676&amp;" ("&amp;E676&amp;")",M676)</f>
        <v>Need for Speed</v>
      </c>
      <c r="P676" s="36">
        <f>INDEX(cpi!$A$1:$M$105,MATCH('Inflation adjust calc'!$E676,cpi!$A:$A,0),MATCH('Inflation adjust calc'!$D676,cpi!$1:$1,0))</f>
        <v>236.29300000000001</v>
      </c>
      <c r="Q676" s="36">
        <f>cpi!$I$2</f>
        <v>240.85300000000001</v>
      </c>
      <c r="R676" s="36">
        <f t="shared" si="89"/>
        <v>1.0192980748477525</v>
      </c>
      <c r="S676" s="28" t="str">
        <f t="shared" si="85"/>
        <v/>
      </c>
      <c r="T676" s="37">
        <f t="shared" si="86"/>
        <v>67273672.939951658</v>
      </c>
      <c r="U676" s="37">
        <f t="shared" si="87"/>
        <v>44409295.30909083</v>
      </c>
      <c r="V676" s="37">
        <f t="shared" si="88"/>
        <v>197916718.84062159</v>
      </c>
    </row>
    <row r="677" spans="1:22">
      <c r="A677" s="23">
        <v>676</v>
      </c>
      <c r="B677" s="3" t="s">
        <v>1018</v>
      </c>
      <c r="C677" s="28">
        <v>24</v>
      </c>
      <c r="D677" s="29">
        <v>7</v>
      </c>
      <c r="E677" s="28">
        <v>1998</v>
      </c>
      <c r="F677" s="31">
        <f>DATE(E677,D677,C677)</f>
        <v>36000</v>
      </c>
      <c r="G677" s="24" t="s">
        <v>1019</v>
      </c>
      <c r="H677" s="2">
        <v>65000000</v>
      </c>
      <c r="I677" s="2">
        <v>216335085</v>
      </c>
      <c r="J677" s="2">
        <v>485035085</v>
      </c>
      <c r="K677" s="28" t="str">
        <f t="shared" si="82"/>
        <v/>
      </c>
      <c r="L677" s="28" t="str">
        <f t="shared" si="83"/>
        <v/>
      </c>
      <c r="M677" s="28" t="s">
        <v>1019</v>
      </c>
      <c r="N677" s="28" t="str">
        <f t="shared" si="84"/>
        <v/>
      </c>
      <c r="O677" s="28" t="str">
        <f>IF(N677=1,M677&amp;" ("&amp;E677&amp;")",M677)</f>
        <v>Saving Private Ryan</v>
      </c>
      <c r="P677" s="36">
        <f>INDEX(cpi!$A$1:$M$105,MATCH('Inflation adjust calc'!$E677,cpi!$A:$A,0),MATCH('Inflation adjust calc'!$D677,cpi!$1:$1,0))</f>
        <v>163.19999999999999</v>
      </c>
      <c r="Q677" s="36">
        <f>cpi!$I$2</f>
        <v>240.85300000000001</v>
      </c>
      <c r="R677" s="36">
        <f t="shared" si="89"/>
        <v>1.4758149509803924</v>
      </c>
      <c r="S677" s="28" t="str">
        <f t="shared" si="85"/>
        <v/>
      </c>
      <c r="T677" s="37">
        <f t="shared" si="86"/>
        <v>95927971.813725501</v>
      </c>
      <c r="U677" s="37">
        <f t="shared" si="87"/>
        <v>319270552.86461401</v>
      </c>
      <c r="V677" s="37">
        <f t="shared" si="88"/>
        <v>715822030.1930455</v>
      </c>
    </row>
    <row r="678" spans="1:22">
      <c r="A678" s="23">
        <v>677</v>
      </c>
      <c r="B678" s="3" t="s">
        <v>504</v>
      </c>
      <c r="C678" s="28">
        <v>15</v>
      </c>
      <c r="D678" s="29">
        <v>12</v>
      </c>
      <c r="E678" s="28">
        <v>2000</v>
      </c>
      <c r="F678" s="31">
        <f>DATE(E678,D678,C678)</f>
        <v>36875</v>
      </c>
      <c r="G678" s="24" t="s">
        <v>1020</v>
      </c>
      <c r="H678" s="2">
        <v>65000000</v>
      </c>
      <c r="I678" s="2">
        <v>182805123</v>
      </c>
      <c r="J678" s="2">
        <v>374105123</v>
      </c>
      <c r="K678" s="28" t="str">
        <f t="shared" si="82"/>
        <v/>
      </c>
      <c r="L678" s="28" t="str">
        <f t="shared" si="83"/>
        <v/>
      </c>
      <c r="M678" s="28" t="s">
        <v>1020</v>
      </c>
      <c r="N678" s="28" t="str">
        <f t="shared" si="84"/>
        <v/>
      </c>
      <c r="O678" s="28" t="str">
        <f>IF(N678=1,M678&amp;" ("&amp;E678&amp;")",M678)</f>
        <v>What Women Want</v>
      </c>
      <c r="P678" s="36">
        <f>INDEX(cpi!$A$1:$M$105,MATCH('Inflation adjust calc'!$E678,cpi!$A:$A,0),MATCH('Inflation adjust calc'!$D678,cpi!$1:$1,0))</f>
        <v>174</v>
      </c>
      <c r="Q678" s="36">
        <f>cpi!$I$2</f>
        <v>240.85300000000001</v>
      </c>
      <c r="R678" s="36">
        <f t="shared" si="89"/>
        <v>1.384212643678161</v>
      </c>
      <c r="S678" s="28" t="str">
        <f t="shared" si="85"/>
        <v/>
      </c>
      <c r="T678" s="37">
        <f t="shared" si="86"/>
        <v>89973821.839080468</v>
      </c>
      <c r="U678" s="37">
        <f t="shared" si="87"/>
        <v>253041162.5857414</v>
      </c>
      <c r="V678" s="37">
        <f t="shared" si="88"/>
        <v>517841041.32137358</v>
      </c>
    </row>
    <row r="679" spans="1:22">
      <c r="A679" s="23">
        <v>678</v>
      </c>
      <c r="B679" s="3">
        <v>41163</v>
      </c>
      <c r="C679" s="28">
        <v>9</v>
      </c>
      <c r="D679" s="29">
        <v>11</v>
      </c>
      <c r="E679" s="28">
        <v>2012</v>
      </c>
      <c r="F679" s="31">
        <f>DATE(E679,D679,C679)</f>
        <v>41222</v>
      </c>
      <c r="G679" s="24" t="s">
        <v>1021</v>
      </c>
      <c r="H679" s="2">
        <v>65000000</v>
      </c>
      <c r="I679" s="2">
        <v>182207973</v>
      </c>
      <c r="J679" s="2">
        <v>273346281</v>
      </c>
      <c r="K679" s="28" t="str">
        <f t="shared" si="82"/>
        <v/>
      </c>
      <c r="L679" s="28" t="str">
        <f t="shared" si="83"/>
        <v/>
      </c>
      <c r="M679" s="28" t="s">
        <v>1021</v>
      </c>
      <c r="N679" s="28" t="str">
        <f t="shared" si="84"/>
        <v/>
      </c>
      <c r="O679" s="28" t="str">
        <f>IF(N679=1,M679&amp;" ("&amp;E679&amp;")",M679)</f>
        <v>Lincoln</v>
      </c>
      <c r="P679" s="36">
        <f>INDEX(cpi!$A$1:$M$105,MATCH('Inflation adjust calc'!$E679,cpi!$A:$A,0),MATCH('Inflation adjust calc'!$D679,cpi!$1:$1,0))</f>
        <v>230.221</v>
      </c>
      <c r="Q679" s="36">
        <f>cpi!$I$2</f>
        <v>240.85300000000001</v>
      </c>
      <c r="R679" s="36">
        <f t="shared" si="89"/>
        <v>1.0461817123546506</v>
      </c>
      <c r="S679" s="28" t="str">
        <f t="shared" si="85"/>
        <v/>
      </c>
      <c r="T679" s="37">
        <f t="shared" si="86"/>
        <v>68001811.303052291</v>
      </c>
      <c r="U679" s="37">
        <f t="shared" si="87"/>
        <v>190622649.19780993</v>
      </c>
      <c r="V679" s="37">
        <f t="shared" si="88"/>
        <v>285969880.32235551</v>
      </c>
    </row>
    <row r="680" spans="1:22">
      <c r="A680" s="23">
        <v>679</v>
      </c>
      <c r="B680" s="3" t="s">
        <v>689</v>
      </c>
      <c r="C680" s="28">
        <v>15</v>
      </c>
      <c r="D680" s="29">
        <v>3</v>
      </c>
      <c r="E680" s="28">
        <v>2002</v>
      </c>
      <c r="F680" s="31">
        <f>DATE(E680,D680,C680)</f>
        <v>37330</v>
      </c>
      <c r="G680" s="24" t="s">
        <v>1022</v>
      </c>
      <c r="H680" s="2">
        <v>65000000</v>
      </c>
      <c r="I680" s="2">
        <v>176387405</v>
      </c>
      <c r="J680" s="2">
        <v>386116343</v>
      </c>
      <c r="K680" s="28" t="str">
        <f t="shared" si="82"/>
        <v/>
      </c>
      <c r="L680" s="28" t="str">
        <f t="shared" si="83"/>
        <v/>
      </c>
      <c r="M680" s="28" t="s">
        <v>1022</v>
      </c>
      <c r="N680" s="28" t="str">
        <f t="shared" si="84"/>
        <v/>
      </c>
      <c r="O680" s="28" t="str">
        <f>IF(N680=1,M680&amp;" ("&amp;E680&amp;")",M680)</f>
        <v>Ice Age</v>
      </c>
      <c r="P680" s="36">
        <f>INDEX(cpi!$A$1:$M$105,MATCH('Inflation adjust calc'!$E680,cpi!$A:$A,0),MATCH('Inflation adjust calc'!$D680,cpi!$1:$1,0))</f>
        <v>178.8</v>
      </c>
      <c r="Q680" s="36">
        <f>cpi!$I$2</f>
        <v>240.85300000000001</v>
      </c>
      <c r="R680" s="36">
        <f t="shared" si="89"/>
        <v>1.3470525727069351</v>
      </c>
      <c r="S680" s="28" t="str">
        <f t="shared" si="85"/>
        <v/>
      </c>
      <c r="T680" s="37">
        <f t="shared" si="86"/>
        <v>87558417.225950778</v>
      </c>
      <c r="U680" s="37">
        <f t="shared" si="87"/>
        <v>237603107.6983501</v>
      </c>
      <c r="V680" s="37">
        <f t="shared" si="88"/>
        <v>520119013.2023434</v>
      </c>
    </row>
    <row r="681" spans="1:22">
      <c r="A681" s="23">
        <v>680</v>
      </c>
      <c r="B681" s="3" t="s">
        <v>691</v>
      </c>
      <c r="C681" s="28">
        <v>30</v>
      </c>
      <c r="D681" s="29">
        <v>6</v>
      </c>
      <c r="E681" s="28">
        <v>1995</v>
      </c>
      <c r="F681" s="31">
        <f>DATE(E681,D681,C681)</f>
        <v>34880</v>
      </c>
      <c r="G681" s="24" t="s">
        <v>1023</v>
      </c>
      <c r="H681" s="2">
        <v>65000000</v>
      </c>
      <c r="I681" s="2">
        <v>172070496</v>
      </c>
      <c r="J681" s="2">
        <v>334100000</v>
      </c>
      <c r="K681" s="28" t="str">
        <f t="shared" si="82"/>
        <v/>
      </c>
      <c r="L681" s="28" t="str">
        <f t="shared" si="83"/>
        <v/>
      </c>
      <c r="M681" s="28" t="s">
        <v>1023</v>
      </c>
      <c r="N681" s="28" t="str">
        <f t="shared" si="84"/>
        <v/>
      </c>
      <c r="O681" s="28" t="str">
        <f>IF(N681=1,M681&amp;" ("&amp;E681&amp;")",M681)</f>
        <v>Apollo 13</v>
      </c>
      <c r="P681" s="36">
        <f>INDEX(cpi!$A$1:$M$105,MATCH('Inflation adjust calc'!$E681,cpi!$A:$A,0),MATCH('Inflation adjust calc'!$D681,cpi!$1:$1,0))</f>
        <v>152.5</v>
      </c>
      <c r="Q681" s="36">
        <f>cpi!$I$2</f>
        <v>240.85300000000001</v>
      </c>
      <c r="R681" s="36">
        <f t="shared" si="89"/>
        <v>1.5793639344262296</v>
      </c>
      <c r="S681" s="28" t="str">
        <f t="shared" si="85"/>
        <v/>
      </c>
      <c r="T681" s="37">
        <f t="shared" si="86"/>
        <v>102658655.73770492</v>
      </c>
      <c r="U681" s="37">
        <f t="shared" si="87"/>
        <v>271761935.56123281</v>
      </c>
      <c r="V681" s="37">
        <f t="shared" si="88"/>
        <v>527665490.49180329</v>
      </c>
    </row>
    <row r="682" spans="1:22">
      <c r="A682" s="23">
        <v>681</v>
      </c>
      <c r="B682" s="3" t="s">
        <v>1024</v>
      </c>
      <c r="C682" s="28">
        <v>31</v>
      </c>
      <c r="D682" s="29">
        <v>3</v>
      </c>
      <c r="E682" s="28">
        <v>1999</v>
      </c>
      <c r="F682" s="31">
        <f>DATE(E682,D682,C682)</f>
        <v>36250</v>
      </c>
      <c r="G682" s="24" t="s">
        <v>1025</v>
      </c>
      <c r="H682" s="2">
        <v>65000000</v>
      </c>
      <c r="I682" s="2">
        <v>171479930</v>
      </c>
      <c r="J682" s="2">
        <v>463517383</v>
      </c>
      <c r="K682" s="28" t="str">
        <f t="shared" si="82"/>
        <v/>
      </c>
      <c r="L682" s="28" t="str">
        <f t="shared" si="83"/>
        <v/>
      </c>
      <c r="M682" s="28" t="s">
        <v>1025</v>
      </c>
      <c r="N682" s="28" t="str">
        <f t="shared" si="84"/>
        <v/>
      </c>
      <c r="O682" s="28" t="str">
        <f>IF(N682=1,M682&amp;" ("&amp;E682&amp;")",M682)</f>
        <v>The Matrix</v>
      </c>
      <c r="P682" s="36">
        <f>INDEX(cpi!$A$1:$M$105,MATCH('Inflation adjust calc'!$E682,cpi!$A:$A,0),MATCH('Inflation adjust calc'!$D682,cpi!$1:$1,0))</f>
        <v>165</v>
      </c>
      <c r="Q682" s="36">
        <f>cpi!$I$2</f>
        <v>240.85300000000001</v>
      </c>
      <c r="R682" s="36">
        <f t="shared" si="89"/>
        <v>1.4597151515151516</v>
      </c>
      <c r="S682" s="28" t="str">
        <f t="shared" si="85"/>
        <v/>
      </c>
      <c r="T682" s="37">
        <f t="shared" si="86"/>
        <v>94881484.848484859</v>
      </c>
      <c r="U682" s="37">
        <f t="shared" si="87"/>
        <v>250311852.00175759</v>
      </c>
      <c r="V682" s="37">
        <f t="shared" si="88"/>
        <v>676603346.95575154</v>
      </c>
    </row>
    <row r="683" spans="1:22">
      <c r="A683" s="23">
        <v>682</v>
      </c>
      <c r="B683" s="3" t="s">
        <v>488</v>
      </c>
      <c r="C683" s="28">
        <v>25</v>
      </c>
      <c r="D683" s="29">
        <v>12</v>
      </c>
      <c r="E683" s="28">
        <v>2012</v>
      </c>
      <c r="F683" s="31">
        <f>DATE(E683,D683,C683)</f>
        <v>41268</v>
      </c>
      <c r="G683" s="24" t="s">
        <v>1026</v>
      </c>
      <c r="H683" s="2">
        <v>65000000</v>
      </c>
      <c r="I683" s="2">
        <v>148809770</v>
      </c>
      <c r="J683" s="2">
        <v>442169052</v>
      </c>
      <c r="K683" s="28" t="str">
        <f t="shared" si="82"/>
        <v/>
      </c>
      <c r="L683" s="28" t="str">
        <f t="shared" si="83"/>
        <v/>
      </c>
      <c r="M683" s="28" t="s">
        <v>1026</v>
      </c>
      <c r="N683" s="28" t="str">
        <f t="shared" si="84"/>
        <v/>
      </c>
      <c r="O683" s="28" t="str">
        <f>IF(N683=1,M683&amp;" ("&amp;E683&amp;")",M683)</f>
        <v>Les Miserables</v>
      </c>
      <c r="P683" s="36">
        <f>INDEX(cpi!$A$1:$M$105,MATCH('Inflation adjust calc'!$E683,cpi!$A:$A,0),MATCH('Inflation adjust calc'!$D683,cpi!$1:$1,0))</f>
        <v>229.601</v>
      </c>
      <c r="Q683" s="36">
        <f>cpi!$I$2</f>
        <v>240.85300000000001</v>
      </c>
      <c r="R683" s="36">
        <f t="shared" si="89"/>
        <v>1.0490067551970592</v>
      </c>
      <c r="S683" s="28" t="str">
        <f t="shared" si="85"/>
        <v/>
      </c>
      <c r="T683" s="37">
        <f t="shared" si="86"/>
        <v>68185439.087808847</v>
      </c>
      <c r="U683" s="37">
        <f t="shared" si="87"/>
        <v>156102453.96932068</v>
      </c>
      <c r="V683" s="37">
        <f t="shared" si="88"/>
        <v>463838322.48707974</v>
      </c>
    </row>
    <row r="684" spans="1:22">
      <c r="A684" s="23">
        <v>683</v>
      </c>
      <c r="B684" s="3">
        <v>37267</v>
      </c>
      <c r="C684" s="28">
        <v>1</v>
      </c>
      <c r="D684" s="29">
        <v>11</v>
      </c>
      <c r="E684" s="28">
        <v>2002</v>
      </c>
      <c r="F684" s="31">
        <f>DATE(E684,D684,C684)</f>
        <v>37561</v>
      </c>
      <c r="G684" s="24" t="s">
        <v>1027</v>
      </c>
      <c r="H684" s="2">
        <v>65000000</v>
      </c>
      <c r="I684" s="2">
        <v>139225854</v>
      </c>
      <c r="J684" s="2">
        <v>172825854</v>
      </c>
      <c r="K684" s="28" t="str">
        <f t="shared" si="82"/>
        <v/>
      </c>
      <c r="L684" s="28" t="str">
        <f t="shared" si="83"/>
        <v/>
      </c>
      <c r="M684" s="28" t="s">
        <v>1027</v>
      </c>
      <c r="N684" s="28" t="str">
        <f t="shared" si="84"/>
        <v/>
      </c>
      <c r="O684" s="28" t="str">
        <f>IF(N684=1,M684&amp;" ("&amp;E684&amp;")",M684)</f>
        <v>The Santa Clause 2</v>
      </c>
      <c r="P684" s="36">
        <f>INDEX(cpi!$A$1:$M$105,MATCH('Inflation adjust calc'!$E684,cpi!$A:$A,0),MATCH('Inflation adjust calc'!$D684,cpi!$1:$1,0))</f>
        <v>181.3</v>
      </c>
      <c r="Q684" s="36">
        <f>cpi!$I$2</f>
        <v>240.85300000000001</v>
      </c>
      <c r="R684" s="36">
        <f t="shared" si="89"/>
        <v>1.3284776613348042</v>
      </c>
      <c r="S684" s="28" t="str">
        <f t="shared" si="85"/>
        <v/>
      </c>
      <c r="T684" s="37">
        <f t="shared" si="86"/>
        <v>86351047.98676227</v>
      </c>
      <c r="U684" s="37">
        <f t="shared" si="87"/>
        <v>184958436.91926089</v>
      </c>
      <c r="V684" s="37">
        <f t="shared" si="88"/>
        <v>229595286.3401103</v>
      </c>
    </row>
    <row r="685" spans="1:22">
      <c r="A685" s="23">
        <v>684</v>
      </c>
      <c r="B685" s="3">
        <v>32879</v>
      </c>
      <c r="C685" s="28">
        <v>1</v>
      </c>
      <c r="D685" s="29">
        <v>6</v>
      </c>
      <c r="E685" s="28">
        <v>1990</v>
      </c>
      <c r="F685" s="31">
        <f>DATE(E685,D685,C685)</f>
        <v>33025</v>
      </c>
      <c r="G685" s="24" t="s">
        <v>366</v>
      </c>
      <c r="H685" s="2">
        <v>65000000</v>
      </c>
      <c r="I685" s="2">
        <v>119394839</v>
      </c>
      <c r="J685" s="2">
        <v>261400000</v>
      </c>
      <c r="K685" s="28" t="str">
        <f t="shared" si="82"/>
        <v/>
      </c>
      <c r="L685" s="28" t="str">
        <f t="shared" si="83"/>
        <v/>
      </c>
      <c r="M685" s="28" t="s">
        <v>366</v>
      </c>
      <c r="N685" s="28">
        <f t="shared" si="84"/>
        <v>1</v>
      </c>
      <c r="O685" s="28" t="str">
        <f>IF(N685=1,M685&amp;" ("&amp;E685&amp;")",M685)</f>
        <v>Total Recall (1990)</v>
      </c>
      <c r="P685" s="36">
        <f>INDEX(cpi!$A$1:$M$105,MATCH('Inflation adjust calc'!$E685,cpi!$A:$A,0),MATCH('Inflation adjust calc'!$D685,cpi!$1:$1,0))</f>
        <v>129.9</v>
      </c>
      <c r="Q685" s="36">
        <f>cpi!$I$2</f>
        <v>240.85300000000001</v>
      </c>
      <c r="R685" s="36">
        <f t="shared" si="89"/>
        <v>1.8541416474210932</v>
      </c>
      <c r="S685" s="28" t="str">
        <f t="shared" si="85"/>
        <v/>
      </c>
      <c r="T685" s="37">
        <f t="shared" si="86"/>
        <v>120519207.08237106</v>
      </c>
      <c r="U685" s="37">
        <f t="shared" si="87"/>
        <v>221374943.47703618</v>
      </c>
      <c r="V685" s="37">
        <f t="shared" si="88"/>
        <v>484672626.63587379</v>
      </c>
    </row>
    <row r="686" spans="1:22">
      <c r="A686" s="23">
        <v>685</v>
      </c>
      <c r="B686" s="3" t="s">
        <v>1028</v>
      </c>
      <c r="C686" s="28">
        <v>18</v>
      </c>
      <c r="D686" s="29">
        <v>12</v>
      </c>
      <c r="E686" s="28">
        <v>1998</v>
      </c>
      <c r="F686" s="31">
        <f>DATE(E686,D686,C686)</f>
        <v>36147</v>
      </c>
      <c r="G686" s="24" t="s">
        <v>1029</v>
      </c>
      <c r="H686" s="2">
        <v>65000000</v>
      </c>
      <c r="I686" s="2">
        <v>115821495</v>
      </c>
      <c r="J686" s="2">
        <v>250800000</v>
      </c>
      <c r="K686" s="28" t="str">
        <f t="shared" si="82"/>
        <v/>
      </c>
      <c r="L686" s="28" t="str">
        <f t="shared" si="83"/>
        <v/>
      </c>
      <c r="M686" s="28" t="s">
        <v>1029</v>
      </c>
      <c r="N686" s="28" t="str">
        <f t="shared" si="84"/>
        <v/>
      </c>
      <c r="O686" s="28" t="str">
        <f>IF(N686=1,M686&amp;" ("&amp;E686&amp;")",M686)</f>
        <v>You've Got Mail</v>
      </c>
      <c r="P686" s="36">
        <f>INDEX(cpi!$A$1:$M$105,MATCH('Inflation adjust calc'!$E686,cpi!$A:$A,0),MATCH('Inflation adjust calc'!$D686,cpi!$1:$1,0))</f>
        <v>163.9</v>
      </c>
      <c r="Q686" s="36">
        <f>cpi!$I$2</f>
        <v>240.85300000000001</v>
      </c>
      <c r="R686" s="36">
        <f t="shared" si="89"/>
        <v>1.4695118974984747</v>
      </c>
      <c r="S686" s="28" t="str">
        <f t="shared" si="85"/>
        <v/>
      </c>
      <c r="T686" s="37">
        <f t="shared" si="86"/>
        <v>95518273.337400854</v>
      </c>
      <c r="U686" s="37">
        <f t="shared" si="87"/>
        <v>170201064.88856009</v>
      </c>
      <c r="V686" s="37">
        <f t="shared" si="88"/>
        <v>368553583.89261746</v>
      </c>
    </row>
    <row r="687" spans="1:22">
      <c r="A687" s="23">
        <v>686</v>
      </c>
      <c r="B687" s="3" t="s">
        <v>1030</v>
      </c>
      <c r="C687" s="28">
        <v>25</v>
      </c>
      <c r="D687" s="29">
        <v>12</v>
      </c>
      <c r="E687" s="28">
        <v>2014</v>
      </c>
      <c r="F687" s="31">
        <f>DATE(E687,D687,C687)</f>
        <v>41998</v>
      </c>
      <c r="G687" s="24" t="s">
        <v>1031</v>
      </c>
      <c r="H687" s="2">
        <v>65000000</v>
      </c>
      <c r="I687" s="2">
        <v>115637895</v>
      </c>
      <c r="J687" s="2">
        <v>163442936</v>
      </c>
      <c r="K687" s="28" t="str">
        <f t="shared" si="82"/>
        <v/>
      </c>
      <c r="L687" s="28" t="str">
        <f t="shared" si="83"/>
        <v/>
      </c>
      <c r="M687" s="28" t="s">
        <v>1031</v>
      </c>
      <c r="N687" s="28" t="str">
        <f t="shared" si="84"/>
        <v/>
      </c>
      <c r="O687" s="28" t="str">
        <f>IF(N687=1,M687&amp;" ("&amp;E687&amp;")",M687)</f>
        <v>Unbroken</v>
      </c>
      <c r="P687" s="36">
        <f>INDEX(cpi!$A$1:$M$105,MATCH('Inflation adjust calc'!$E687,cpi!$A:$A,0),MATCH('Inflation adjust calc'!$D687,cpi!$1:$1,0))</f>
        <v>234.81200000000001</v>
      </c>
      <c r="Q687" s="36">
        <f>cpi!$I$2</f>
        <v>240.85300000000001</v>
      </c>
      <c r="R687" s="36">
        <f t="shared" si="89"/>
        <v>1.0257269645503637</v>
      </c>
      <c r="S687" s="28" t="str">
        <f t="shared" si="85"/>
        <v/>
      </c>
      <c r="T687" s="37">
        <f t="shared" si="86"/>
        <v>66672252.695773639</v>
      </c>
      <c r="U687" s="37">
        <f t="shared" si="87"/>
        <v>118612907.02534369</v>
      </c>
      <c r="V687" s="37">
        <f t="shared" si="88"/>
        <v>167647826.62047938</v>
      </c>
    </row>
    <row r="688" spans="1:22">
      <c r="A688" s="23">
        <v>687</v>
      </c>
      <c r="B688" s="3">
        <v>42130</v>
      </c>
      <c r="C688" s="28">
        <v>5</v>
      </c>
      <c r="D688" s="29">
        <v>6</v>
      </c>
      <c r="E688" s="28">
        <v>2015</v>
      </c>
      <c r="F688" s="31">
        <f>DATE(E688,D688,C688)</f>
        <v>42160</v>
      </c>
      <c r="G688" s="24" t="s">
        <v>1032</v>
      </c>
      <c r="H688" s="2">
        <v>65000000</v>
      </c>
      <c r="I688" s="2">
        <v>110825712</v>
      </c>
      <c r="J688" s="2">
        <v>233125712</v>
      </c>
      <c r="K688" s="28" t="str">
        <f t="shared" si="82"/>
        <v/>
      </c>
      <c r="L688" s="28" t="str">
        <f t="shared" si="83"/>
        <v/>
      </c>
      <c r="M688" s="28" t="s">
        <v>1032</v>
      </c>
      <c r="N688" s="28" t="str">
        <f t="shared" si="84"/>
        <v/>
      </c>
      <c r="O688" s="28" t="str">
        <f>IF(N688=1,M688&amp;" ("&amp;E688&amp;")",M688)</f>
        <v>Spy!</v>
      </c>
      <c r="P688" s="36">
        <f>INDEX(cpi!$A$1:$M$105,MATCH('Inflation adjust calc'!$E688,cpi!$A:$A,0),MATCH('Inflation adjust calc'!$D688,cpi!$1:$1,0))</f>
        <v>238.63800000000001</v>
      </c>
      <c r="Q688" s="36">
        <f>cpi!$I$2</f>
        <v>240.85300000000001</v>
      </c>
      <c r="R688" s="36">
        <f t="shared" si="89"/>
        <v>1.0092818411149942</v>
      </c>
      <c r="S688" s="28" t="str">
        <f t="shared" si="85"/>
        <v/>
      </c>
      <c r="T688" s="37">
        <f t="shared" si="86"/>
        <v>65603319.672474623</v>
      </c>
      <c r="U688" s="37">
        <f t="shared" si="87"/>
        <v>111854378.65024011</v>
      </c>
      <c r="V688" s="37">
        <f t="shared" si="88"/>
        <v>235289547.8186039</v>
      </c>
    </row>
    <row r="689" spans="1:22">
      <c r="A689" s="23">
        <v>688</v>
      </c>
      <c r="B689" s="3">
        <v>40309</v>
      </c>
      <c r="C689" s="28">
        <v>5</v>
      </c>
      <c r="D689" s="29">
        <v>11</v>
      </c>
      <c r="E689" s="28">
        <v>2010</v>
      </c>
      <c r="F689" s="31">
        <f>DATE(E689,D689,C689)</f>
        <v>40487</v>
      </c>
      <c r="G689" s="24" t="s">
        <v>1033</v>
      </c>
      <c r="H689" s="2">
        <v>65000000</v>
      </c>
      <c r="I689" s="2">
        <v>100539043</v>
      </c>
      <c r="J689" s="2">
        <v>211739043</v>
      </c>
      <c r="K689" s="28" t="str">
        <f t="shared" si="82"/>
        <v/>
      </c>
      <c r="L689" s="28" t="str">
        <f t="shared" si="83"/>
        <v/>
      </c>
      <c r="M689" s="28" t="s">
        <v>1033</v>
      </c>
      <c r="N689" s="28" t="str">
        <f t="shared" si="84"/>
        <v/>
      </c>
      <c r="O689" s="28" t="str">
        <f>IF(N689=1,M689&amp;" ("&amp;E689&amp;")",M689)</f>
        <v>Due Date</v>
      </c>
      <c r="P689" s="36">
        <f>INDEX(cpi!$A$1:$M$105,MATCH('Inflation adjust calc'!$E689,cpi!$A:$A,0),MATCH('Inflation adjust calc'!$D689,cpi!$1:$1,0))</f>
        <v>218.803</v>
      </c>
      <c r="Q689" s="36">
        <f>cpi!$I$2</f>
        <v>240.85300000000001</v>
      </c>
      <c r="R689" s="36">
        <f t="shared" si="89"/>
        <v>1.1007755835157653</v>
      </c>
      <c r="S689" s="28" t="str">
        <f t="shared" si="85"/>
        <v/>
      </c>
      <c r="T689" s="37">
        <f t="shared" si="86"/>
        <v>71550412.928524747</v>
      </c>
      <c r="U689" s="37">
        <f t="shared" si="87"/>
        <v>110670923.72444162</v>
      </c>
      <c r="V689" s="37">
        <f t="shared" si="88"/>
        <v>233077168.61139473</v>
      </c>
    </row>
    <row r="690" spans="1:22">
      <c r="A690" s="23">
        <v>689</v>
      </c>
      <c r="B690" s="3" t="s">
        <v>1034</v>
      </c>
      <c r="C690" s="28">
        <v>25</v>
      </c>
      <c r="D690" s="29">
        <v>7</v>
      </c>
      <c r="E690" s="28">
        <v>2008</v>
      </c>
      <c r="F690" s="31">
        <f>DATE(E690,D690,C690)</f>
        <v>39654</v>
      </c>
      <c r="G690" s="24" t="s">
        <v>1035</v>
      </c>
      <c r="H690" s="2">
        <v>65000000</v>
      </c>
      <c r="I690" s="2">
        <v>100468793</v>
      </c>
      <c r="J690" s="2">
        <v>128468793</v>
      </c>
      <c r="K690" s="28" t="str">
        <f t="shared" si="82"/>
        <v/>
      </c>
      <c r="L690" s="28" t="str">
        <f t="shared" si="83"/>
        <v/>
      </c>
      <c r="M690" s="28" t="s">
        <v>1035</v>
      </c>
      <c r="N690" s="28" t="str">
        <f t="shared" si="84"/>
        <v/>
      </c>
      <c r="O690" s="28" t="str">
        <f>IF(N690=1,M690&amp;" ("&amp;E690&amp;")",M690)</f>
        <v>Step Brothers</v>
      </c>
      <c r="P690" s="36">
        <f>INDEX(cpi!$A$1:$M$105,MATCH('Inflation adjust calc'!$E690,cpi!$A:$A,0),MATCH('Inflation adjust calc'!$D690,cpi!$1:$1,0))</f>
        <v>219.964</v>
      </c>
      <c r="Q690" s="36">
        <f>cpi!$I$2</f>
        <v>240.85300000000001</v>
      </c>
      <c r="R690" s="36">
        <f t="shared" si="89"/>
        <v>1.0949655398156062</v>
      </c>
      <c r="S690" s="28" t="str">
        <f t="shared" si="85"/>
        <v/>
      </c>
      <c r="T690" s="37">
        <f t="shared" si="86"/>
        <v>71172760.088014409</v>
      </c>
      <c r="U690" s="37">
        <f t="shared" si="87"/>
        <v>110009866.1618674</v>
      </c>
      <c r="V690" s="37">
        <f t="shared" si="88"/>
        <v>140668901.27670437</v>
      </c>
    </row>
    <row r="691" spans="1:22">
      <c r="A691" s="23">
        <v>690</v>
      </c>
      <c r="B691" s="3" t="s">
        <v>1036</v>
      </c>
      <c r="C691" s="28">
        <v>15</v>
      </c>
      <c r="D691" s="29">
        <v>12</v>
      </c>
      <c r="E691" s="28">
        <v>1995</v>
      </c>
      <c r="F691" s="31">
        <f>DATE(E691,D691,C691)</f>
        <v>35048</v>
      </c>
      <c r="G691" s="24" t="s">
        <v>1037</v>
      </c>
      <c r="H691" s="2">
        <v>65000000</v>
      </c>
      <c r="I691" s="2">
        <v>100458310</v>
      </c>
      <c r="J691" s="2">
        <v>262758310</v>
      </c>
      <c r="K691" s="28" t="str">
        <f t="shared" si="82"/>
        <v/>
      </c>
      <c r="L691" s="28" t="str">
        <f t="shared" si="83"/>
        <v/>
      </c>
      <c r="M691" s="28" t="s">
        <v>1037</v>
      </c>
      <c r="N691" s="28" t="str">
        <f t="shared" si="84"/>
        <v/>
      </c>
      <c r="O691" s="28" t="str">
        <f>IF(N691=1,M691&amp;" ("&amp;E691&amp;")",M691)</f>
        <v>Jumanji</v>
      </c>
      <c r="P691" s="36">
        <f>INDEX(cpi!$A$1:$M$105,MATCH('Inflation adjust calc'!$E691,cpi!$A:$A,0),MATCH('Inflation adjust calc'!$D691,cpi!$1:$1,0))</f>
        <v>153.5</v>
      </c>
      <c r="Q691" s="36">
        <f>cpi!$I$2</f>
        <v>240.85300000000001</v>
      </c>
      <c r="R691" s="36">
        <f t="shared" si="89"/>
        <v>1.5690749185667754</v>
      </c>
      <c r="S691" s="28" t="str">
        <f t="shared" si="85"/>
        <v/>
      </c>
      <c r="T691" s="37">
        <f t="shared" si="86"/>
        <v>101989869.7068404</v>
      </c>
      <c r="U691" s="37">
        <f t="shared" si="87"/>
        <v>157626614.58260587</v>
      </c>
      <c r="V691" s="37">
        <f t="shared" si="88"/>
        <v>412287473.8659935</v>
      </c>
    </row>
    <row r="692" spans="1:22">
      <c r="A692" s="23">
        <v>691</v>
      </c>
      <c r="B692" s="3" t="s">
        <v>1038</v>
      </c>
      <c r="C692" s="28">
        <v>17</v>
      </c>
      <c r="D692" s="29">
        <v>7</v>
      </c>
      <c r="E692" s="28">
        <v>1998</v>
      </c>
      <c r="F692" s="31">
        <f>DATE(E692,D692,C692)</f>
        <v>35993</v>
      </c>
      <c r="G692" s="24" t="s">
        <v>1039</v>
      </c>
      <c r="H692" s="2">
        <v>65000000</v>
      </c>
      <c r="I692" s="2">
        <v>93828745</v>
      </c>
      <c r="J692" s="2">
        <v>233700000</v>
      </c>
      <c r="K692" s="28" t="str">
        <f t="shared" si="82"/>
        <v/>
      </c>
      <c r="L692" s="28" t="str">
        <f t="shared" si="83"/>
        <v/>
      </c>
      <c r="M692" s="28" t="s">
        <v>1039</v>
      </c>
      <c r="N692" s="28" t="str">
        <f t="shared" si="84"/>
        <v/>
      </c>
      <c r="O692" s="28" t="str">
        <f>IF(N692=1,M692&amp;" ("&amp;E692&amp;")",M692)</f>
        <v>The Mask of Zorro</v>
      </c>
      <c r="P692" s="36">
        <f>INDEX(cpi!$A$1:$M$105,MATCH('Inflation adjust calc'!$E692,cpi!$A:$A,0),MATCH('Inflation adjust calc'!$D692,cpi!$1:$1,0))</f>
        <v>163.19999999999999</v>
      </c>
      <c r="Q692" s="36">
        <f>cpi!$I$2</f>
        <v>240.85300000000001</v>
      </c>
      <c r="R692" s="36">
        <f t="shared" si="89"/>
        <v>1.4758149509803924</v>
      </c>
      <c r="S692" s="28" t="str">
        <f t="shared" si="85"/>
        <v/>
      </c>
      <c r="T692" s="37">
        <f t="shared" si="86"/>
        <v>95927971.813725501</v>
      </c>
      <c r="U692" s="37">
        <f t="shared" si="87"/>
        <v>138473864.70272675</v>
      </c>
      <c r="V692" s="37">
        <f t="shared" si="88"/>
        <v>344897954.04411769</v>
      </c>
    </row>
    <row r="693" spans="1:22">
      <c r="A693" s="23">
        <v>692</v>
      </c>
      <c r="B693" s="3">
        <v>36624</v>
      </c>
      <c r="C693" s="28">
        <v>4</v>
      </c>
      <c r="D693" s="29">
        <v>8</v>
      </c>
      <c r="E693" s="28">
        <v>2000</v>
      </c>
      <c r="F693" s="31">
        <f>DATE(E693,D693,C693)</f>
        <v>36742</v>
      </c>
      <c r="G693" s="24" t="s">
        <v>1040</v>
      </c>
      <c r="H693" s="2">
        <v>65000000</v>
      </c>
      <c r="I693" s="2">
        <v>90454043</v>
      </c>
      <c r="J693" s="2">
        <v>128874043</v>
      </c>
      <c r="K693" s="28" t="str">
        <f t="shared" si="82"/>
        <v/>
      </c>
      <c r="L693" s="28" t="str">
        <f t="shared" si="83"/>
        <v/>
      </c>
      <c r="M693" s="28" t="s">
        <v>1040</v>
      </c>
      <c r="N693" s="28" t="str">
        <f t="shared" si="84"/>
        <v/>
      </c>
      <c r="O693" s="28" t="str">
        <f>IF(N693=1,M693&amp;" ("&amp;E693&amp;")",M693)</f>
        <v>Space Cowboys</v>
      </c>
      <c r="P693" s="36">
        <f>INDEX(cpi!$A$1:$M$105,MATCH('Inflation adjust calc'!$E693,cpi!$A:$A,0),MATCH('Inflation adjust calc'!$D693,cpi!$1:$1,0))</f>
        <v>172.8</v>
      </c>
      <c r="Q693" s="36">
        <f>cpi!$I$2</f>
        <v>240.85300000000001</v>
      </c>
      <c r="R693" s="36">
        <f t="shared" si="89"/>
        <v>1.3938252314814814</v>
      </c>
      <c r="S693" s="28" t="str">
        <f t="shared" si="85"/>
        <v/>
      </c>
      <c r="T693" s="37">
        <f t="shared" si="86"/>
        <v>90598640.046296299</v>
      </c>
      <c r="U693" s="37">
        <f t="shared" si="87"/>
        <v>126077127.42291087</v>
      </c>
      <c r="V693" s="37">
        <f t="shared" si="88"/>
        <v>179627892.81642938</v>
      </c>
    </row>
    <row r="694" spans="1:22">
      <c r="A694" s="23">
        <v>693</v>
      </c>
      <c r="B694" s="3" t="s">
        <v>344</v>
      </c>
      <c r="C694" s="28">
        <v>19</v>
      </c>
      <c r="D694" s="29">
        <v>12</v>
      </c>
      <c r="E694" s="28">
        <v>2014</v>
      </c>
      <c r="F694" s="31">
        <f>DATE(E694,D694,C694)</f>
        <v>41992</v>
      </c>
      <c r="G694" s="24" t="s">
        <v>1041</v>
      </c>
      <c r="H694" s="2">
        <v>65000000</v>
      </c>
      <c r="I694" s="2">
        <v>85911262</v>
      </c>
      <c r="J694" s="2">
        <v>139840525</v>
      </c>
      <c r="K694" s="28" t="str">
        <f t="shared" si="82"/>
        <v/>
      </c>
      <c r="L694" s="28" t="str">
        <f t="shared" si="83"/>
        <v/>
      </c>
      <c r="M694" s="28" t="s">
        <v>1041</v>
      </c>
      <c r="N694" s="28" t="str">
        <f t="shared" si="84"/>
        <v/>
      </c>
      <c r="O694" s="28" t="str">
        <f>IF(N694=1,M694&amp;" ("&amp;E694&amp;")",M694)</f>
        <v>Annie</v>
      </c>
      <c r="P694" s="36">
        <f>INDEX(cpi!$A$1:$M$105,MATCH('Inflation adjust calc'!$E694,cpi!$A:$A,0),MATCH('Inflation adjust calc'!$D694,cpi!$1:$1,0))</f>
        <v>234.81200000000001</v>
      </c>
      <c r="Q694" s="36">
        <f>cpi!$I$2</f>
        <v>240.85300000000001</v>
      </c>
      <c r="R694" s="36">
        <f t="shared" si="89"/>
        <v>1.0257269645503637</v>
      </c>
      <c r="S694" s="28" t="str">
        <f t="shared" si="85"/>
        <v/>
      </c>
      <c r="T694" s="37">
        <f t="shared" si="86"/>
        <v>66672252.695773639</v>
      </c>
      <c r="U694" s="37">
        <f t="shared" si="87"/>
        <v>88121497.991951004</v>
      </c>
      <c r="V694" s="37">
        <f t="shared" si="88"/>
        <v>143438197.22937924</v>
      </c>
    </row>
    <row r="695" spans="1:22">
      <c r="A695" s="23">
        <v>694</v>
      </c>
      <c r="B695" s="3" t="s">
        <v>1042</v>
      </c>
      <c r="C695" s="28">
        <v>28</v>
      </c>
      <c r="D695" s="29">
        <v>5</v>
      </c>
      <c r="E695" s="28">
        <v>1993</v>
      </c>
      <c r="F695" s="31">
        <f>DATE(E695,D695,C695)</f>
        <v>34117</v>
      </c>
      <c r="G695" s="24" t="s">
        <v>1043</v>
      </c>
      <c r="H695" s="2">
        <v>65000000</v>
      </c>
      <c r="I695" s="2">
        <v>84049211</v>
      </c>
      <c r="J695" s="2">
        <v>255000000</v>
      </c>
      <c r="K695" s="28" t="str">
        <f t="shared" si="82"/>
        <v/>
      </c>
      <c r="L695" s="28" t="str">
        <f t="shared" si="83"/>
        <v/>
      </c>
      <c r="M695" s="28" t="s">
        <v>1043</v>
      </c>
      <c r="N695" s="28" t="str">
        <f t="shared" si="84"/>
        <v/>
      </c>
      <c r="O695" s="28" t="str">
        <f>IF(N695=1,M695&amp;" ("&amp;E695&amp;")",M695)</f>
        <v>Cliffhanger</v>
      </c>
      <c r="P695" s="36">
        <f>INDEX(cpi!$A$1:$M$105,MATCH('Inflation adjust calc'!$E695,cpi!$A:$A,0),MATCH('Inflation adjust calc'!$D695,cpi!$1:$1,0))</f>
        <v>144.19999999999999</v>
      </c>
      <c r="Q695" s="36">
        <f>cpi!$I$2</f>
        <v>240.85300000000001</v>
      </c>
      <c r="R695" s="36">
        <f t="shared" si="89"/>
        <v>1.6702704576976424</v>
      </c>
      <c r="S695" s="28" t="str">
        <f t="shared" si="85"/>
        <v/>
      </c>
      <c r="T695" s="37">
        <f t="shared" si="86"/>
        <v>108567579.75034675</v>
      </c>
      <c r="U695" s="37">
        <f t="shared" si="87"/>
        <v>140384914.12609571</v>
      </c>
      <c r="V695" s="37">
        <f t="shared" si="88"/>
        <v>425918966.71289879</v>
      </c>
    </row>
    <row r="696" spans="1:22">
      <c r="A696" s="23">
        <v>695</v>
      </c>
      <c r="B696" s="3">
        <v>42712</v>
      </c>
      <c r="C696" s="28">
        <v>12</v>
      </c>
      <c r="D696" s="29">
        <v>8</v>
      </c>
      <c r="E696" s="28">
        <v>2016</v>
      </c>
      <c r="F696" s="31">
        <f>DATE(E696,D696,C696)</f>
        <v>42594</v>
      </c>
      <c r="G696" s="24" t="s">
        <v>1051</v>
      </c>
      <c r="H696" s="2">
        <v>65000000</v>
      </c>
      <c r="I696" s="2">
        <v>74994384</v>
      </c>
      <c r="J696" s="2">
        <v>127594384</v>
      </c>
      <c r="K696" s="28" t="str">
        <f t="shared" si="82"/>
        <v/>
      </c>
      <c r="L696" s="28" t="str">
        <f t="shared" si="83"/>
        <v/>
      </c>
      <c r="M696" s="28" t="s">
        <v>1051</v>
      </c>
      <c r="N696" s="28">
        <f t="shared" si="84"/>
        <v>1</v>
      </c>
      <c r="O696" s="28" t="str">
        <f>IF(N696=1,M696&amp;" ("&amp;E696&amp;")",M696)</f>
        <v>Pete’s Dragon (2016)</v>
      </c>
      <c r="P696" s="36">
        <f>INDEX(cpi!$A$1:$M$105,MATCH('Inflation adjust calc'!$E696,cpi!$A:$A,0),MATCH('Inflation adjust calc'!$D696,cpi!$1:$1,0))</f>
        <v>240.85300000000001</v>
      </c>
      <c r="Q696" s="36">
        <f>cpi!$I$2</f>
        <v>240.85300000000001</v>
      </c>
      <c r="R696" s="36">
        <f t="shared" si="89"/>
        <v>1</v>
      </c>
      <c r="S696" s="28" t="str">
        <f t="shared" si="85"/>
        <v/>
      </c>
      <c r="T696" s="37">
        <f t="shared" si="86"/>
        <v>65000000</v>
      </c>
      <c r="U696" s="37">
        <f t="shared" si="87"/>
        <v>74994384</v>
      </c>
      <c r="V696" s="37">
        <f t="shared" si="88"/>
        <v>127594384</v>
      </c>
    </row>
    <row r="697" spans="1:22">
      <c r="A697" s="23">
        <v>696</v>
      </c>
      <c r="B697" s="3">
        <v>35310</v>
      </c>
      <c r="C697" s="28">
        <v>9</v>
      </c>
      <c r="D697" s="29">
        <v>2</v>
      </c>
      <c r="E697" s="28">
        <v>1996</v>
      </c>
      <c r="F697" s="31">
        <f>DATE(E697,D697,C697)</f>
        <v>35104</v>
      </c>
      <c r="G697" s="24" t="s">
        <v>1044</v>
      </c>
      <c r="H697" s="2">
        <v>65000000</v>
      </c>
      <c r="I697" s="2">
        <v>70645997</v>
      </c>
      <c r="J697" s="2">
        <v>148345997</v>
      </c>
      <c r="K697" s="28" t="str">
        <f t="shared" si="82"/>
        <v/>
      </c>
      <c r="L697" s="28" t="str">
        <f t="shared" si="83"/>
        <v/>
      </c>
      <c r="M697" s="28" t="s">
        <v>1044</v>
      </c>
      <c r="N697" s="28" t="str">
        <f t="shared" si="84"/>
        <v/>
      </c>
      <c r="O697" s="28" t="str">
        <f>IF(N697=1,M697&amp;" ("&amp;E697&amp;")",M697)</f>
        <v>Broken Arrow</v>
      </c>
      <c r="P697" s="36">
        <f>INDEX(cpi!$A$1:$M$105,MATCH('Inflation adjust calc'!$E697,cpi!$A:$A,0),MATCH('Inflation adjust calc'!$D697,cpi!$1:$1,0))</f>
        <v>154.9</v>
      </c>
      <c r="Q697" s="36">
        <f>cpi!$I$2</f>
        <v>240.85300000000001</v>
      </c>
      <c r="R697" s="36">
        <f t="shared" si="89"/>
        <v>1.5548934796642995</v>
      </c>
      <c r="S697" s="28" t="str">
        <f t="shared" si="85"/>
        <v/>
      </c>
      <c r="T697" s="37">
        <f t="shared" si="86"/>
        <v>101068076.17817947</v>
      </c>
      <c r="U697" s="37">
        <f t="shared" si="87"/>
        <v>109847000.09968366</v>
      </c>
      <c r="V697" s="37">
        <f t="shared" si="88"/>
        <v>230662223.46959972</v>
      </c>
    </row>
    <row r="698" spans="1:22">
      <c r="A698" s="23">
        <v>697</v>
      </c>
      <c r="B698" s="3">
        <v>38968</v>
      </c>
      <c r="C698" s="28">
        <v>9</v>
      </c>
      <c r="D698" s="29">
        <v>8</v>
      </c>
      <c r="E698" s="28">
        <v>2006</v>
      </c>
      <c r="F698" s="31">
        <f>DATE(E698,D698,C698)</f>
        <v>38938</v>
      </c>
      <c r="G698" s="24" t="s">
        <v>1045</v>
      </c>
      <c r="H698" s="2">
        <v>65000000</v>
      </c>
      <c r="I698" s="2">
        <v>70278893</v>
      </c>
      <c r="J698" s="2">
        <v>163295654</v>
      </c>
      <c r="K698" s="28" t="str">
        <f t="shared" si="82"/>
        <v/>
      </c>
      <c r="L698" s="28" t="str">
        <f t="shared" si="83"/>
        <v/>
      </c>
      <c r="M698" s="28" t="s">
        <v>1045</v>
      </c>
      <c r="N698" s="28" t="str">
        <f t="shared" si="84"/>
        <v/>
      </c>
      <c r="O698" s="28" t="str">
        <f>IF(N698=1,M698&amp;" ("&amp;E698&amp;")",M698)</f>
        <v>World Trade Center</v>
      </c>
      <c r="P698" s="36">
        <f>INDEX(cpi!$A$1:$M$105,MATCH('Inflation adjust calc'!$E698,cpi!$A:$A,0),MATCH('Inflation adjust calc'!$D698,cpi!$1:$1,0))</f>
        <v>203.9</v>
      </c>
      <c r="Q698" s="36">
        <f>cpi!$I$2</f>
        <v>240.85300000000001</v>
      </c>
      <c r="R698" s="36">
        <f t="shared" si="89"/>
        <v>1.1812309955860716</v>
      </c>
      <c r="S698" s="28" t="str">
        <f t="shared" si="85"/>
        <v/>
      </c>
      <c r="T698" s="37">
        <f t="shared" si="86"/>
        <v>76780014.713094652</v>
      </c>
      <c r="U698" s="37">
        <f t="shared" si="87"/>
        <v>83015606.747077003</v>
      </c>
      <c r="V698" s="37">
        <f t="shared" si="88"/>
        <v>192889887.94929868</v>
      </c>
    </row>
    <row r="699" spans="1:22">
      <c r="A699" s="23">
        <v>698</v>
      </c>
      <c r="B699" s="3">
        <v>36714</v>
      </c>
      <c r="C699" s="28">
        <v>7</v>
      </c>
      <c r="D699" s="29">
        <v>7</v>
      </c>
      <c r="E699" s="28">
        <v>2000</v>
      </c>
      <c r="F699" s="31">
        <f>DATE(E699,D699,C699)</f>
        <v>36714</v>
      </c>
      <c r="G699" s="24" t="s">
        <v>1046</v>
      </c>
      <c r="H699" s="2">
        <v>65000000</v>
      </c>
      <c r="I699" s="2">
        <v>69688384</v>
      </c>
      <c r="J699" s="2">
        <v>69688384</v>
      </c>
      <c r="K699" s="28" t="str">
        <f t="shared" si="82"/>
        <v/>
      </c>
      <c r="L699" s="28" t="str">
        <f t="shared" si="83"/>
        <v/>
      </c>
      <c r="M699" s="28" t="s">
        <v>1046</v>
      </c>
      <c r="N699" s="28" t="str">
        <f t="shared" si="84"/>
        <v/>
      </c>
      <c r="O699" s="28" t="str">
        <f>IF(N699=1,M699&amp;" ("&amp;E699&amp;")",M699)</f>
        <v>The Kid</v>
      </c>
      <c r="P699" s="36">
        <f>INDEX(cpi!$A$1:$M$105,MATCH('Inflation adjust calc'!$E699,cpi!$A:$A,0),MATCH('Inflation adjust calc'!$D699,cpi!$1:$1,0))</f>
        <v>172.8</v>
      </c>
      <c r="Q699" s="36">
        <f>cpi!$I$2</f>
        <v>240.85300000000001</v>
      </c>
      <c r="R699" s="36">
        <f t="shared" si="89"/>
        <v>1.3938252314814814</v>
      </c>
      <c r="S699" s="28" t="str">
        <f t="shared" si="85"/>
        <v/>
      </c>
      <c r="T699" s="37">
        <f t="shared" si="86"/>
        <v>90598640.046296299</v>
      </c>
      <c r="U699" s="37">
        <f t="shared" si="87"/>
        <v>97133427.960370362</v>
      </c>
      <c r="V699" s="37">
        <f t="shared" si="88"/>
        <v>97133427.960370362</v>
      </c>
    </row>
    <row r="700" spans="1:22">
      <c r="A700" s="23">
        <v>699</v>
      </c>
      <c r="B700" s="3" t="s">
        <v>1047</v>
      </c>
      <c r="C700" s="28">
        <v>19</v>
      </c>
      <c r="D700" s="29">
        <v>12</v>
      </c>
      <c r="E700" s="28">
        <v>2003</v>
      </c>
      <c r="F700" s="31">
        <f>DATE(E700,D700,C700)</f>
        <v>37974</v>
      </c>
      <c r="G700" s="24" t="s">
        <v>1048</v>
      </c>
      <c r="H700" s="2">
        <v>65000000</v>
      </c>
      <c r="I700" s="2">
        <v>63803100</v>
      </c>
      <c r="J700" s="2">
        <v>141205169</v>
      </c>
      <c r="K700" s="28" t="str">
        <f t="shared" si="82"/>
        <v/>
      </c>
      <c r="L700" s="28" t="str">
        <f t="shared" si="83"/>
        <v/>
      </c>
      <c r="M700" s="28" t="s">
        <v>1048</v>
      </c>
      <c r="N700" s="28" t="str">
        <f t="shared" si="84"/>
        <v/>
      </c>
      <c r="O700" s="28" t="str">
        <f>IF(N700=1,M700&amp;" ("&amp;E700&amp;")",M700)</f>
        <v>Mona Lisa Smile</v>
      </c>
      <c r="P700" s="36">
        <f>INDEX(cpi!$A$1:$M$105,MATCH('Inflation adjust calc'!$E700,cpi!$A:$A,0),MATCH('Inflation adjust calc'!$D700,cpi!$1:$1,0))</f>
        <v>184.3</v>
      </c>
      <c r="Q700" s="36">
        <f>cpi!$I$2</f>
        <v>240.85300000000001</v>
      </c>
      <c r="R700" s="36">
        <f t="shared" si="89"/>
        <v>1.3068529571351057</v>
      </c>
      <c r="S700" s="28" t="str">
        <f t="shared" si="85"/>
        <v/>
      </c>
      <c r="T700" s="37">
        <f t="shared" si="86"/>
        <v>84945442.213781878</v>
      </c>
      <c r="U700" s="37">
        <f t="shared" si="87"/>
        <v>83381269.909386858</v>
      </c>
      <c r="V700" s="37">
        <f t="shared" si="88"/>
        <v>184534392.67041236</v>
      </c>
    </row>
    <row r="701" spans="1:22">
      <c r="A701" s="23">
        <v>700</v>
      </c>
      <c r="B701" s="3" t="s">
        <v>1049</v>
      </c>
      <c r="C701" s="28">
        <v>16</v>
      </c>
      <c r="D701" s="29">
        <v>5</v>
      </c>
      <c r="E701" s="28">
        <v>2012</v>
      </c>
      <c r="F701" s="31">
        <f>DATE(E701,D701,C701)</f>
        <v>41045</v>
      </c>
      <c r="G701" s="24" t="s">
        <v>1050</v>
      </c>
      <c r="H701" s="2">
        <v>65000000</v>
      </c>
      <c r="I701" s="2">
        <v>59650222</v>
      </c>
      <c r="J701" s="2">
        <v>180148897</v>
      </c>
      <c r="K701" s="28" t="str">
        <f t="shared" si="82"/>
        <v/>
      </c>
      <c r="L701" s="28" t="str">
        <f t="shared" si="83"/>
        <v/>
      </c>
      <c r="M701" s="28" t="s">
        <v>1050</v>
      </c>
      <c r="N701" s="28" t="str">
        <f t="shared" si="84"/>
        <v/>
      </c>
      <c r="O701" s="28" t="str">
        <f>IF(N701=1,M701&amp;" ("&amp;E701&amp;")",M701)</f>
        <v>The Dictator</v>
      </c>
      <c r="P701" s="36">
        <f>INDEX(cpi!$A$1:$M$105,MATCH('Inflation adjust calc'!$E701,cpi!$A:$A,0),MATCH('Inflation adjust calc'!$D701,cpi!$1:$1,0))</f>
        <v>229.815</v>
      </c>
      <c r="Q701" s="36">
        <f>cpi!$I$2</f>
        <v>240.85300000000001</v>
      </c>
      <c r="R701" s="36">
        <f t="shared" si="89"/>
        <v>1.0480299371233384</v>
      </c>
      <c r="S701" s="28" t="str">
        <f t="shared" si="85"/>
        <v/>
      </c>
      <c r="T701" s="37">
        <f t="shared" si="86"/>
        <v>68121945.91301699</v>
      </c>
      <c r="U701" s="37">
        <f t="shared" si="87"/>
        <v>62515218.412053175</v>
      </c>
      <c r="V701" s="37">
        <f t="shared" si="88"/>
        <v>188801437.19574875</v>
      </c>
    </row>
    <row r="702" spans="1:22">
      <c r="A702" s="23">
        <v>701</v>
      </c>
      <c r="B702" s="3" t="s">
        <v>1052</v>
      </c>
      <c r="C702" s="28">
        <v>16</v>
      </c>
      <c r="D702" s="29">
        <v>7</v>
      </c>
      <c r="E702" s="28">
        <v>1999</v>
      </c>
      <c r="F702" s="31">
        <f>DATE(E702,D702,C702)</f>
        <v>36357</v>
      </c>
      <c r="G702" s="24" t="s">
        <v>1053</v>
      </c>
      <c r="H702" s="2">
        <v>65000000</v>
      </c>
      <c r="I702" s="2">
        <v>55691208</v>
      </c>
      <c r="J702" s="2">
        <v>104267443</v>
      </c>
      <c r="K702" s="28" t="str">
        <f t="shared" si="82"/>
        <v/>
      </c>
      <c r="L702" s="28" t="str">
        <f t="shared" si="83"/>
        <v/>
      </c>
      <c r="M702" s="28" t="s">
        <v>1053</v>
      </c>
      <c r="N702" s="28" t="str">
        <f t="shared" si="84"/>
        <v/>
      </c>
      <c r="O702" s="28" t="str">
        <f>IF(N702=1,M702&amp;" ("&amp;E702&amp;")",M702)</f>
        <v>Eyes Wide Shut</v>
      </c>
      <c r="P702" s="36">
        <f>INDEX(cpi!$A$1:$M$105,MATCH('Inflation adjust calc'!$E702,cpi!$A:$A,0),MATCH('Inflation adjust calc'!$D702,cpi!$1:$1,0))</f>
        <v>166.7</v>
      </c>
      <c r="Q702" s="36">
        <f>cpi!$I$2</f>
        <v>240.85300000000001</v>
      </c>
      <c r="R702" s="36">
        <f t="shared" si="89"/>
        <v>1.4448290341931616</v>
      </c>
      <c r="S702" s="28" t="str">
        <f t="shared" si="85"/>
        <v/>
      </c>
      <c r="T702" s="37">
        <f t="shared" si="86"/>
        <v>93913887.222555503</v>
      </c>
      <c r="U702" s="37">
        <f t="shared" si="87"/>
        <v>80464274.267690465</v>
      </c>
      <c r="V702" s="37">
        <f t="shared" si="88"/>
        <v>150648628.96748051</v>
      </c>
    </row>
    <row r="703" spans="1:22">
      <c r="A703" s="23">
        <v>702</v>
      </c>
      <c r="B703" s="3" t="s">
        <v>1054</v>
      </c>
      <c r="C703" s="28">
        <v>17</v>
      </c>
      <c r="D703" s="29">
        <v>2</v>
      </c>
      <c r="E703" s="28">
        <v>2012</v>
      </c>
      <c r="F703" s="31">
        <f>DATE(E703,D703,C703)</f>
        <v>40956</v>
      </c>
      <c r="G703" s="24" t="s">
        <v>1055</v>
      </c>
      <c r="H703" s="2">
        <v>65000000</v>
      </c>
      <c r="I703" s="2">
        <v>54760791</v>
      </c>
      <c r="J703" s="2">
        <v>156974557</v>
      </c>
      <c r="K703" s="28" t="str">
        <f t="shared" si="82"/>
        <v/>
      </c>
      <c r="L703" s="28" t="str">
        <f t="shared" si="83"/>
        <v/>
      </c>
      <c r="M703" s="28" t="s">
        <v>1055</v>
      </c>
      <c r="N703" s="28" t="str">
        <f t="shared" si="84"/>
        <v/>
      </c>
      <c r="O703" s="28" t="str">
        <f>IF(N703=1,M703&amp;" ("&amp;E703&amp;")",M703)</f>
        <v>This Means War</v>
      </c>
      <c r="P703" s="36">
        <f>INDEX(cpi!$A$1:$M$105,MATCH('Inflation adjust calc'!$E703,cpi!$A:$A,0),MATCH('Inflation adjust calc'!$D703,cpi!$1:$1,0))</f>
        <v>227.66300000000001</v>
      </c>
      <c r="Q703" s="36">
        <f>cpi!$I$2</f>
        <v>240.85300000000001</v>
      </c>
      <c r="R703" s="36">
        <f t="shared" si="89"/>
        <v>1.0579365114225852</v>
      </c>
      <c r="S703" s="28" t="str">
        <f t="shared" si="85"/>
        <v/>
      </c>
      <c r="T703" s="37">
        <f t="shared" si="86"/>
        <v>68765873.242468029</v>
      </c>
      <c r="U703" s="37">
        <f t="shared" si="87"/>
        <v>57933440.1932813</v>
      </c>
      <c r="V703" s="37">
        <f t="shared" si="88"/>
        <v>166069115.21468574</v>
      </c>
    </row>
    <row r="704" spans="1:22">
      <c r="A704" s="23">
        <v>703</v>
      </c>
      <c r="B704" s="3" t="s">
        <v>1056</v>
      </c>
      <c r="C704" s="28">
        <v>27</v>
      </c>
      <c r="D704" s="29">
        <v>2</v>
      </c>
      <c r="E704" s="28">
        <v>2015</v>
      </c>
      <c r="F704" s="31">
        <f>DATE(E704,D704,C704)</f>
        <v>42062</v>
      </c>
      <c r="G704" s="24" t="s">
        <v>1057</v>
      </c>
      <c r="H704" s="2">
        <v>65000000</v>
      </c>
      <c r="I704" s="2">
        <v>53862963</v>
      </c>
      <c r="J704" s="2">
        <v>154362963</v>
      </c>
      <c r="K704" s="28" t="str">
        <f t="shared" si="82"/>
        <v/>
      </c>
      <c r="L704" s="28" t="str">
        <f t="shared" si="83"/>
        <v/>
      </c>
      <c r="M704" s="28" t="s">
        <v>1057</v>
      </c>
      <c r="N704" s="28" t="str">
        <f t="shared" si="84"/>
        <v/>
      </c>
      <c r="O704" s="28" t="str">
        <f>IF(N704=1,M704&amp;" ("&amp;E704&amp;")",M704)</f>
        <v>Focus</v>
      </c>
      <c r="P704" s="36">
        <f>INDEX(cpi!$A$1:$M$105,MATCH('Inflation adjust calc'!$E704,cpi!$A:$A,0),MATCH('Inflation adjust calc'!$D704,cpi!$1:$1,0))</f>
        <v>234.72200000000001</v>
      </c>
      <c r="Q704" s="36">
        <f>cpi!$I$2</f>
        <v>240.85300000000001</v>
      </c>
      <c r="R704" s="36">
        <f t="shared" si="89"/>
        <v>1.0261202614156322</v>
      </c>
      <c r="S704" s="28" t="str">
        <f t="shared" si="85"/>
        <v/>
      </c>
      <c r="T704" s="37">
        <f t="shared" si="86"/>
        <v>66697816.992016092</v>
      </c>
      <c r="U704" s="37">
        <f t="shared" si="87"/>
        <v>55269877.674180523</v>
      </c>
      <c r="V704" s="37">
        <f t="shared" si="88"/>
        <v>158394963.94645154</v>
      </c>
    </row>
    <row r="705" spans="1:22">
      <c r="A705" s="23">
        <v>704</v>
      </c>
      <c r="B705" s="3">
        <v>38211</v>
      </c>
      <c r="C705" s="28">
        <v>8</v>
      </c>
      <c r="D705" s="29">
        <v>12</v>
      </c>
      <c r="E705" s="28">
        <v>2004</v>
      </c>
      <c r="F705" s="31">
        <f>DATE(E705,D705,C705)</f>
        <v>38329</v>
      </c>
      <c r="G705" s="24" t="s">
        <v>1058</v>
      </c>
      <c r="H705" s="2">
        <v>65000000</v>
      </c>
      <c r="I705" s="2">
        <v>52397389</v>
      </c>
      <c r="J705" s="2">
        <v>132397389</v>
      </c>
      <c r="K705" s="28" t="str">
        <f t="shared" si="82"/>
        <v/>
      </c>
      <c r="L705" s="28" t="str">
        <f t="shared" si="83"/>
        <v/>
      </c>
      <c r="M705" s="28" t="s">
        <v>1058</v>
      </c>
      <c r="N705" s="28" t="str">
        <f t="shared" si="84"/>
        <v/>
      </c>
      <c r="O705" s="28" t="str">
        <f>IF(N705=1,M705&amp;" ("&amp;E705&amp;")",M705)</f>
        <v>Blade: Trinity</v>
      </c>
      <c r="P705" s="36">
        <f>INDEX(cpi!$A$1:$M$105,MATCH('Inflation adjust calc'!$E705,cpi!$A:$A,0),MATCH('Inflation adjust calc'!$D705,cpi!$1:$1,0))</f>
        <v>190.3</v>
      </c>
      <c r="Q705" s="36">
        <f>cpi!$I$2</f>
        <v>240.85300000000001</v>
      </c>
      <c r="R705" s="36">
        <f t="shared" si="89"/>
        <v>1.2656489753021545</v>
      </c>
      <c r="S705" s="28" t="str">
        <f t="shared" si="85"/>
        <v/>
      </c>
      <c r="T705" s="37">
        <f t="shared" si="86"/>
        <v>82267183.394640043</v>
      </c>
      <c r="U705" s="37">
        <f t="shared" si="87"/>
        <v>66316701.696358383</v>
      </c>
      <c r="V705" s="37">
        <f t="shared" si="88"/>
        <v>167568619.72053075</v>
      </c>
    </row>
    <row r="706" spans="1:22">
      <c r="A706" s="23">
        <v>705</v>
      </c>
      <c r="B706" s="3" t="s">
        <v>261</v>
      </c>
      <c r="C706" s="28">
        <v>21</v>
      </c>
      <c r="D706" s="29">
        <v>11</v>
      </c>
      <c r="E706" s="28">
        <v>2012</v>
      </c>
      <c r="F706" s="31">
        <f>DATE(E706,D706,C706)</f>
        <v>41234</v>
      </c>
      <c r="G706" s="24" t="s">
        <v>1059</v>
      </c>
      <c r="H706" s="2">
        <v>65000000</v>
      </c>
      <c r="I706" s="2">
        <v>44806783</v>
      </c>
      <c r="J706" s="2">
        <v>48164150</v>
      </c>
      <c r="K706" s="28" t="str">
        <f t="shared" si="82"/>
        <v/>
      </c>
      <c r="L706" s="28" t="str">
        <f t="shared" si="83"/>
        <v/>
      </c>
      <c r="M706" s="28" t="s">
        <v>1059</v>
      </c>
      <c r="N706" s="28" t="str">
        <f t="shared" si="84"/>
        <v/>
      </c>
      <c r="O706" s="28" t="str">
        <f>IF(N706=1,M706&amp;" ("&amp;E706&amp;")",M706)</f>
        <v>Red Dawn</v>
      </c>
      <c r="P706" s="36">
        <f>INDEX(cpi!$A$1:$M$105,MATCH('Inflation adjust calc'!$E706,cpi!$A:$A,0),MATCH('Inflation adjust calc'!$D706,cpi!$1:$1,0))</f>
        <v>230.221</v>
      </c>
      <c r="Q706" s="36">
        <f>cpi!$I$2</f>
        <v>240.85300000000001</v>
      </c>
      <c r="R706" s="36">
        <f t="shared" si="89"/>
        <v>1.0461817123546506</v>
      </c>
      <c r="S706" s="28" t="str">
        <f t="shared" si="85"/>
        <v/>
      </c>
      <c r="T706" s="37">
        <f t="shared" si="86"/>
        <v>68001811.303052291</v>
      </c>
      <c r="U706" s="37">
        <f t="shared" si="87"/>
        <v>46876036.964043252</v>
      </c>
      <c r="V706" s="37">
        <f t="shared" si="88"/>
        <v>50388452.921106249</v>
      </c>
    </row>
    <row r="707" spans="1:22">
      <c r="A707" s="23">
        <v>706</v>
      </c>
      <c r="B707" s="3" t="s">
        <v>417</v>
      </c>
      <c r="C707" s="28">
        <v>22</v>
      </c>
      <c r="D707" s="29">
        <v>12</v>
      </c>
      <c r="E707" s="28">
        <v>2006</v>
      </c>
      <c r="F707" s="31">
        <f>DATE(E707,D707,C707)</f>
        <v>39073</v>
      </c>
      <c r="G707" s="24" t="s">
        <v>1060</v>
      </c>
      <c r="H707" s="2">
        <v>65000000</v>
      </c>
      <c r="I707" s="2">
        <v>43545364</v>
      </c>
      <c r="J707" s="2">
        <v>43545364</v>
      </c>
      <c r="K707" s="28" t="str">
        <f t="shared" ref="K707:K770" si="90">IF(J707=0,1,"")</f>
        <v/>
      </c>
      <c r="L707" s="28" t="str">
        <f t="shared" ref="L707:L770" si="91">IF(E707&gt;2016,1,"")</f>
        <v/>
      </c>
      <c r="M707" s="28" t="s">
        <v>1060</v>
      </c>
      <c r="N707" s="28" t="str">
        <f t="shared" ref="N707:N770" si="92">IF(COUNTIF($M$2:$M$5233,M707)&gt;1,1,"")</f>
        <v/>
      </c>
      <c r="O707" s="28" t="str">
        <f>IF(N707=1,M707&amp;" ("&amp;E707&amp;")",M707)</f>
        <v>We Are Marshall</v>
      </c>
      <c r="P707" s="36">
        <f>INDEX(cpi!$A$1:$M$105,MATCH('Inflation adjust calc'!$E707,cpi!$A:$A,0),MATCH('Inflation adjust calc'!$D707,cpi!$1:$1,0))</f>
        <v>201.8</v>
      </c>
      <c r="Q707" s="36">
        <f>cpi!$I$2</f>
        <v>240.85300000000001</v>
      </c>
      <c r="R707" s="36">
        <f t="shared" si="89"/>
        <v>1.1935232903865214</v>
      </c>
      <c r="S707" s="28" t="str">
        <f t="shared" ref="S707:S770" si="93">IF(ISERROR(R707),1,"")</f>
        <v/>
      </c>
      <c r="T707" s="37">
        <f t="shared" ref="T707:T770" si="94">H707*$R707</f>
        <v>77579013.875123888</v>
      </c>
      <c r="U707" s="37">
        <f t="shared" ref="U707:U770" si="95">I707*$R707</f>
        <v>51972406.122358777</v>
      </c>
      <c r="V707" s="37">
        <f t="shared" ref="V707:V770" si="96">J707*$R707</f>
        <v>51972406.122358777</v>
      </c>
    </row>
    <row r="708" spans="1:22">
      <c r="A708" s="23">
        <v>707</v>
      </c>
      <c r="B708" s="3" t="s">
        <v>1061</v>
      </c>
      <c r="C708" s="28">
        <v>18</v>
      </c>
      <c r="D708" s="29">
        <v>9</v>
      </c>
      <c r="E708" s="28">
        <v>2015</v>
      </c>
      <c r="F708" s="31">
        <f>DATE(E708,D708,C708)</f>
        <v>42265</v>
      </c>
      <c r="G708" s="24" t="s">
        <v>1062</v>
      </c>
      <c r="H708" s="2">
        <v>65000000</v>
      </c>
      <c r="I708" s="2">
        <v>43309450</v>
      </c>
      <c r="J708" s="2">
        <v>221662676</v>
      </c>
      <c r="K708" s="28" t="str">
        <f t="shared" si="90"/>
        <v/>
      </c>
      <c r="L708" s="28" t="str">
        <f t="shared" si="91"/>
        <v/>
      </c>
      <c r="M708" s="28" t="s">
        <v>1062</v>
      </c>
      <c r="N708" s="28" t="str">
        <f t="shared" si="92"/>
        <v/>
      </c>
      <c r="O708" s="28" t="str">
        <f>IF(N708=1,M708&amp;" ("&amp;E708&amp;")",M708)</f>
        <v>Everest</v>
      </c>
      <c r="P708" s="36">
        <f>INDEX(cpi!$A$1:$M$105,MATCH('Inflation adjust calc'!$E708,cpi!$A:$A,0),MATCH('Inflation adjust calc'!$D708,cpi!$1:$1,0))</f>
        <v>237.94499999999999</v>
      </c>
      <c r="Q708" s="36">
        <f>cpi!$I$2</f>
        <v>240.85300000000001</v>
      </c>
      <c r="R708" s="36">
        <f t="shared" si="89"/>
        <v>1.0122213116476497</v>
      </c>
      <c r="S708" s="28" t="str">
        <f t="shared" si="93"/>
        <v/>
      </c>
      <c r="T708" s="37">
        <f t="shared" si="94"/>
        <v>65794385.257097229</v>
      </c>
      <c r="U708" s="37">
        <f t="shared" si="95"/>
        <v>43838748.285738304</v>
      </c>
      <c r="V708" s="37">
        <f t="shared" si="96"/>
        <v>224371684.64404801</v>
      </c>
    </row>
    <row r="709" spans="1:22">
      <c r="A709" s="23">
        <v>708</v>
      </c>
      <c r="B709" s="3" t="s">
        <v>1063</v>
      </c>
      <c r="C709" s="28">
        <v>14</v>
      </c>
      <c r="D709" s="29">
        <v>9</v>
      </c>
      <c r="E709" s="28">
        <v>2012</v>
      </c>
      <c r="F709" s="31">
        <f>DATE(E709,D709,C709)</f>
        <v>41166</v>
      </c>
      <c r="G709" s="24" t="s">
        <v>1064</v>
      </c>
      <c r="H709" s="2">
        <v>65000000</v>
      </c>
      <c r="I709" s="2">
        <v>42345531</v>
      </c>
      <c r="J709" s="2">
        <v>238940997</v>
      </c>
      <c r="K709" s="28" t="str">
        <f t="shared" si="90"/>
        <v/>
      </c>
      <c r="L709" s="28" t="str">
        <f t="shared" si="91"/>
        <v/>
      </c>
      <c r="M709" s="28" t="s">
        <v>1064</v>
      </c>
      <c r="N709" s="28" t="str">
        <f t="shared" si="92"/>
        <v/>
      </c>
      <c r="O709" s="28" t="str">
        <f>IF(N709=1,M709&amp;" ("&amp;E709&amp;")",M709)</f>
        <v>Resident Evil: Retribution</v>
      </c>
      <c r="P709" s="36">
        <f>INDEX(cpi!$A$1:$M$105,MATCH('Inflation adjust calc'!$E709,cpi!$A:$A,0),MATCH('Inflation adjust calc'!$D709,cpi!$1:$1,0))</f>
        <v>231.40700000000001</v>
      </c>
      <c r="Q709" s="36">
        <f>cpi!$I$2</f>
        <v>240.85300000000001</v>
      </c>
      <c r="R709" s="36">
        <f t="shared" si="89"/>
        <v>1.0408198541962861</v>
      </c>
      <c r="S709" s="28" t="str">
        <f t="shared" si="93"/>
        <v/>
      </c>
      <c r="T709" s="37">
        <f t="shared" si="94"/>
        <v>67653290.522758603</v>
      </c>
      <c r="U709" s="37">
        <f t="shared" si="95"/>
        <v>44074069.401284315</v>
      </c>
      <c r="V709" s="37">
        <f t="shared" si="96"/>
        <v>248694533.65905523</v>
      </c>
    </row>
    <row r="710" spans="1:22">
      <c r="A710" s="23">
        <v>709</v>
      </c>
      <c r="B710" s="3" t="s">
        <v>1065</v>
      </c>
      <c r="C710" s="28">
        <v>20</v>
      </c>
      <c r="D710" s="29">
        <v>3</v>
      </c>
      <c r="E710" s="28">
        <v>1998</v>
      </c>
      <c r="F710" s="31">
        <f>DATE(E710,D710,C710)</f>
        <v>35874</v>
      </c>
      <c r="G710" s="24" t="s">
        <v>1066</v>
      </c>
      <c r="H710" s="2">
        <v>65000000</v>
      </c>
      <c r="I710" s="2">
        <v>39017984</v>
      </c>
      <c r="J710" s="2">
        <v>39017984</v>
      </c>
      <c r="K710" s="28" t="str">
        <f t="shared" si="90"/>
        <v/>
      </c>
      <c r="L710" s="28" t="str">
        <f t="shared" si="91"/>
        <v/>
      </c>
      <c r="M710" s="28" t="s">
        <v>1066</v>
      </c>
      <c r="N710" s="28" t="str">
        <f t="shared" si="92"/>
        <v/>
      </c>
      <c r="O710" s="28" t="str">
        <f>IF(N710=1,M710&amp;" ("&amp;E710&amp;")",M710)</f>
        <v>Primary Colors</v>
      </c>
      <c r="P710" s="36">
        <f>INDEX(cpi!$A$1:$M$105,MATCH('Inflation adjust calc'!$E710,cpi!$A:$A,0),MATCH('Inflation adjust calc'!$D710,cpi!$1:$1,0))</f>
        <v>162.19999999999999</v>
      </c>
      <c r="Q710" s="36">
        <f>cpi!$I$2</f>
        <v>240.85300000000001</v>
      </c>
      <c r="R710" s="36">
        <f t="shared" si="89"/>
        <v>1.4849136868064119</v>
      </c>
      <c r="S710" s="28" t="str">
        <f t="shared" si="93"/>
        <v/>
      </c>
      <c r="T710" s="37">
        <f t="shared" si="94"/>
        <v>96519389.642416775</v>
      </c>
      <c r="U710" s="37">
        <f t="shared" si="95"/>
        <v>57938338.473193593</v>
      </c>
      <c r="V710" s="37">
        <f t="shared" si="96"/>
        <v>57938338.473193593</v>
      </c>
    </row>
    <row r="711" spans="1:22">
      <c r="A711" s="23">
        <v>710</v>
      </c>
      <c r="B711" s="3" t="s">
        <v>1067</v>
      </c>
      <c r="C711" s="28">
        <v>15</v>
      </c>
      <c r="D711" s="29">
        <v>10</v>
      </c>
      <c r="E711" s="28">
        <v>1999</v>
      </c>
      <c r="F711" s="31">
        <f>DATE(E711,D711,C711)</f>
        <v>36448</v>
      </c>
      <c r="G711" s="24" t="s">
        <v>1068</v>
      </c>
      <c r="H711" s="2">
        <v>65000000</v>
      </c>
      <c r="I711" s="2">
        <v>37030102</v>
      </c>
      <c r="J711" s="2">
        <v>100853753</v>
      </c>
      <c r="K711" s="28" t="str">
        <f t="shared" si="90"/>
        <v/>
      </c>
      <c r="L711" s="28" t="str">
        <f t="shared" si="91"/>
        <v/>
      </c>
      <c r="M711" s="28" t="s">
        <v>1068</v>
      </c>
      <c r="N711" s="28" t="str">
        <f t="shared" si="92"/>
        <v/>
      </c>
      <c r="O711" s="28" t="str">
        <f>IF(N711=1,M711&amp;" ("&amp;E711&amp;")",M711)</f>
        <v>Fight Club</v>
      </c>
      <c r="P711" s="36">
        <f>INDEX(cpi!$A$1:$M$105,MATCH('Inflation adjust calc'!$E711,cpi!$A:$A,0),MATCH('Inflation adjust calc'!$D711,cpi!$1:$1,0))</f>
        <v>168.2</v>
      </c>
      <c r="Q711" s="36">
        <f>cpi!$I$2</f>
        <v>240.85300000000001</v>
      </c>
      <c r="R711" s="36">
        <f t="shared" si="89"/>
        <v>1.4319441141498217</v>
      </c>
      <c r="S711" s="28" t="str">
        <f t="shared" si="93"/>
        <v/>
      </c>
      <c r="T711" s="37">
        <f t="shared" si="94"/>
        <v>93076367.419738412</v>
      </c>
      <c r="U711" s="37">
        <f t="shared" si="95"/>
        <v>53025036.60526754</v>
      </c>
      <c r="V711" s="37">
        <f t="shared" si="96"/>
        <v>144416937.99826992</v>
      </c>
    </row>
    <row r="712" spans="1:22">
      <c r="A712" s="23">
        <v>711</v>
      </c>
      <c r="B712" s="3" t="s">
        <v>1069</v>
      </c>
      <c r="C712" s="28">
        <v>22</v>
      </c>
      <c r="D712" s="29">
        <v>8</v>
      </c>
      <c r="E712" s="28">
        <v>2008</v>
      </c>
      <c r="F712" s="31">
        <f>DATE(E712,D712,C712)</f>
        <v>39682</v>
      </c>
      <c r="G712" s="24" t="s">
        <v>1070</v>
      </c>
      <c r="H712" s="2">
        <v>65000000</v>
      </c>
      <c r="I712" s="2">
        <v>36316032</v>
      </c>
      <c r="J712" s="2">
        <v>72516819</v>
      </c>
      <c r="K712" s="28" t="str">
        <f t="shared" si="90"/>
        <v/>
      </c>
      <c r="L712" s="28" t="str">
        <f t="shared" si="91"/>
        <v/>
      </c>
      <c r="M712" s="28" t="s">
        <v>1070</v>
      </c>
      <c r="N712" s="28" t="str">
        <f t="shared" si="92"/>
        <v/>
      </c>
      <c r="O712" s="28" t="str">
        <f>IF(N712=1,M712&amp;" ("&amp;E712&amp;")",M712)</f>
        <v>Death Race</v>
      </c>
      <c r="P712" s="36">
        <f>INDEX(cpi!$A$1:$M$105,MATCH('Inflation adjust calc'!$E712,cpi!$A:$A,0),MATCH('Inflation adjust calc'!$D712,cpi!$1:$1,0))</f>
        <v>219.08600000000001</v>
      </c>
      <c r="Q712" s="36">
        <f>cpi!$I$2</f>
        <v>240.85300000000001</v>
      </c>
      <c r="R712" s="36">
        <f t="shared" si="89"/>
        <v>1.0993536784641647</v>
      </c>
      <c r="S712" s="28" t="str">
        <f t="shared" si="93"/>
        <v/>
      </c>
      <c r="T712" s="37">
        <f t="shared" si="94"/>
        <v>71457989.100170702</v>
      </c>
      <c r="U712" s="37">
        <f t="shared" si="95"/>
        <v>39924163.366422318</v>
      </c>
      <c r="V712" s="37">
        <f t="shared" si="96"/>
        <v>79721631.718170032</v>
      </c>
    </row>
    <row r="713" spans="1:22">
      <c r="A713" s="23">
        <v>712</v>
      </c>
      <c r="B713" s="3">
        <v>35379</v>
      </c>
      <c r="C713" s="28">
        <v>11</v>
      </c>
      <c r="D713" s="29">
        <v>10</v>
      </c>
      <c r="E713" s="28">
        <v>1996</v>
      </c>
      <c r="F713" s="31">
        <f>DATE(E713,D713,C713)</f>
        <v>35349</v>
      </c>
      <c r="G713" s="24" t="s">
        <v>1071</v>
      </c>
      <c r="H713" s="2">
        <v>65000000</v>
      </c>
      <c r="I713" s="2">
        <v>33447612</v>
      </c>
      <c r="J713" s="2">
        <v>33447612</v>
      </c>
      <c r="K713" s="28" t="str">
        <f t="shared" si="90"/>
        <v/>
      </c>
      <c r="L713" s="28" t="str">
        <f t="shared" si="91"/>
        <v/>
      </c>
      <c r="M713" s="28" t="s">
        <v>1071</v>
      </c>
      <c r="N713" s="28" t="str">
        <f t="shared" si="92"/>
        <v/>
      </c>
      <c r="O713" s="28" t="str">
        <f>IF(N713=1,M713&amp;" ("&amp;E713&amp;")",M713)</f>
        <v>The Long Kiss Goodnight</v>
      </c>
      <c r="P713" s="36">
        <f>INDEX(cpi!$A$1:$M$105,MATCH('Inflation adjust calc'!$E713,cpi!$A:$A,0),MATCH('Inflation adjust calc'!$D713,cpi!$1:$1,0))</f>
        <v>158.30000000000001</v>
      </c>
      <c r="Q713" s="36">
        <f>cpi!$I$2</f>
        <v>240.85300000000001</v>
      </c>
      <c r="R713" s="36">
        <f t="shared" si="89"/>
        <v>1.5214971572962728</v>
      </c>
      <c r="S713" s="28" t="str">
        <f t="shared" si="93"/>
        <v/>
      </c>
      <c r="T713" s="37">
        <f t="shared" si="94"/>
        <v>98897315.224257737</v>
      </c>
      <c r="U713" s="37">
        <f t="shared" si="95"/>
        <v>50890446.5763487</v>
      </c>
      <c r="V713" s="37">
        <f t="shared" si="96"/>
        <v>50890446.5763487</v>
      </c>
    </row>
    <row r="714" spans="1:22">
      <c r="A714" s="23">
        <v>713</v>
      </c>
      <c r="B714" s="3">
        <v>36750</v>
      </c>
      <c r="C714" s="28">
        <v>8</v>
      </c>
      <c r="D714" s="29">
        <v>12</v>
      </c>
      <c r="E714" s="28">
        <v>2000</v>
      </c>
      <c r="F714" s="31">
        <f>DATE(E714,D714,C714)</f>
        <v>36868</v>
      </c>
      <c r="G714" s="24" t="s">
        <v>1072</v>
      </c>
      <c r="H714" s="2">
        <v>65000000</v>
      </c>
      <c r="I714" s="2">
        <v>32598931</v>
      </c>
      <c r="J714" s="2">
        <v>62761005</v>
      </c>
      <c r="K714" s="28" t="str">
        <f t="shared" si="90"/>
        <v/>
      </c>
      <c r="L714" s="28" t="str">
        <f t="shared" si="91"/>
        <v/>
      </c>
      <c r="M714" s="28" t="s">
        <v>1072</v>
      </c>
      <c r="N714" s="28" t="str">
        <f t="shared" si="92"/>
        <v/>
      </c>
      <c r="O714" s="28" t="str">
        <f>IF(N714=1,M714&amp;" ("&amp;E714&amp;")",M714)</f>
        <v>Proof of Life</v>
      </c>
      <c r="P714" s="36">
        <f>INDEX(cpi!$A$1:$M$105,MATCH('Inflation adjust calc'!$E714,cpi!$A:$A,0),MATCH('Inflation adjust calc'!$D714,cpi!$1:$1,0))</f>
        <v>174</v>
      </c>
      <c r="Q714" s="36">
        <f>cpi!$I$2</f>
        <v>240.85300000000001</v>
      </c>
      <c r="R714" s="36">
        <f t="shared" si="89"/>
        <v>1.384212643678161</v>
      </c>
      <c r="S714" s="28" t="str">
        <f t="shared" si="93"/>
        <v/>
      </c>
      <c r="T714" s="37">
        <f t="shared" si="94"/>
        <v>89973821.839080468</v>
      </c>
      <c r="U714" s="37">
        <f t="shared" si="95"/>
        <v>45123852.460591957</v>
      </c>
      <c r="V714" s="37">
        <f t="shared" si="96"/>
        <v>86874576.650948286</v>
      </c>
    </row>
    <row r="715" spans="1:22">
      <c r="A715" s="23">
        <v>714</v>
      </c>
      <c r="B715" s="3">
        <v>38667</v>
      </c>
      <c r="C715" s="28">
        <v>11</v>
      </c>
      <c r="D715" s="29">
        <v>11</v>
      </c>
      <c r="E715" s="28">
        <v>2005</v>
      </c>
      <c r="F715" s="31">
        <f>DATE(E715,D715,C715)</f>
        <v>38667</v>
      </c>
      <c r="G715" s="24" t="s">
        <v>1073</v>
      </c>
      <c r="H715" s="2">
        <v>65000000</v>
      </c>
      <c r="I715" s="2">
        <v>28045540</v>
      </c>
      <c r="J715" s="2">
        <v>58545540</v>
      </c>
      <c r="K715" s="28" t="str">
        <f t="shared" si="90"/>
        <v/>
      </c>
      <c r="L715" s="28" t="str">
        <f t="shared" si="91"/>
        <v/>
      </c>
      <c r="M715" s="28" t="s">
        <v>1073</v>
      </c>
      <c r="N715" s="28" t="str">
        <f t="shared" si="92"/>
        <v/>
      </c>
      <c r="O715" s="28" t="str">
        <f>IF(N715=1,M715&amp;" ("&amp;E715&amp;")",M715)</f>
        <v>Zathura</v>
      </c>
      <c r="P715" s="36">
        <f>INDEX(cpi!$A$1:$M$105,MATCH('Inflation adjust calc'!$E715,cpi!$A:$A,0),MATCH('Inflation adjust calc'!$D715,cpi!$1:$1,0))</f>
        <v>197.6</v>
      </c>
      <c r="Q715" s="36">
        <f>cpi!$I$2</f>
        <v>240.85300000000001</v>
      </c>
      <c r="R715" s="36">
        <f t="shared" si="89"/>
        <v>1.2188917004048583</v>
      </c>
      <c r="S715" s="28" t="str">
        <f t="shared" si="93"/>
        <v/>
      </c>
      <c r="T715" s="37">
        <f t="shared" si="94"/>
        <v>79227960.526315793</v>
      </c>
      <c r="U715" s="37">
        <f t="shared" si="95"/>
        <v>34184475.939372472</v>
      </c>
      <c r="V715" s="37">
        <f t="shared" si="96"/>
        <v>71360672.801720649</v>
      </c>
    </row>
    <row r="716" spans="1:22">
      <c r="A716" s="23">
        <v>715</v>
      </c>
      <c r="B716" s="3" t="s">
        <v>616</v>
      </c>
      <c r="C716" s="28">
        <v>26</v>
      </c>
      <c r="D716" s="29">
        <v>11</v>
      </c>
      <c r="E716" s="28">
        <v>2003</v>
      </c>
      <c r="F716" s="31">
        <f>DATE(E716,D716,C716)</f>
        <v>37951</v>
      </c>
      <c r="G716" s="24" t="s">
        <v>1074</v>
      </c>
      <c r="H716" s="2">
        <v>65000000</v>
      </c>
      <c r="I716" s="2">
        <v>26900336</v>
      </c>
      <c r="J716" s="2">
        <v>38253433</v>
      </c>
      <c r="K716" s="28" t="str">
        <f t="shared" si="90"/>
        <v/>
      </c>
      <c r="L716" s="28" t="str">
        <f t="shared" si="91"/>
        <v/>
      </c>
      <c r="M716" s="28" t="s">
        <v>1074</v>
      </c>
      <c r="N716" s="28" t="str">
        <f t="shared" si="92"/>
        <v/>
      </c>
      <c r="O716" s="28" t="str">
        <f>IF(N716=1,M716&amp;" ("&amp;E716&amp;")",M716)</f>
        <v>The Missing</v>
      </c>
      <c r="P716" s="36">
        <f>INDEX(cpi!$A$1:$M$105,MATCH('Inflation adjust calc'!$E716,cpi!$A:$A,0),MATCH('Inflation adjust calc'!$D716,cpi!$1:$1,0))</f>
        <v>184.5</v>
      </c>
      <c r="Q716" s="36">
        <f>cpi!$I$2</f>
        <v>240.85300000000001</v>
      </c>
      <c r="R716" s="36">
        <f t="shared" si="89"/>
        <v>1.3054363143631438</v>
      </c>
      <c r="S716" s="28" t="str">
        <f t="shared" si="93"/>
        <v/>
      </c>
      <c r="T716" s="37">
        <f t="shared" si="94"/>
        <v>84853360.433604345</v>
      </c>
      <c r="U716" s="37">
        <f t="shared" si="95"/>
        <v>35116675.482970193</v>
      </c>
      <c r="V716" s="37">
        <f t="shared" si="96"/>
        <v>49937420.58725746</v>
      </c>
    </row>
    <row r="717" spans="1:22">
      <c r="A717" s="23">
        <v>716</v>
      </c>
      <c r="B717" s="3" t="s">
        <v>1075</v>
      </c>
      <c r="C717" s="28">
        <v>14</v>
      </c>
      <c r="D717" s="29">
        <v>1</v>
      </c>
      <c r="E717" s="28">
        <v>2005</v>
      </c>
      <c r="F717" s="31">
        <f>DATE(E717,D717,C717)</f>
        <v>38366</v>
      </c>
      <c r="G717" s="24" t="s">
        <v>1076</v>
      </c>
      <c r="H717" s="2">
        <v>65000000</v>
      </c>
      <c r="I717" s="2">
        <v>24409722</v>
      </c>
      <c r="J717" s="2">
        <v>56409722</v>
      </c>
      <c r="K717" s="28" t="str">
        <f t="shared" si="90"/>
        <v/>
      </c>
      <c r="L717" s="28" t="str">
        <f t="shared" si="91"/>
        <v/>
      </c>
      <c r="M717" s="28" t="s">
        <v>1076</v>
      </c>
      <c r="N717" s="28" t="str">
        <f t="shared" si="92"/>
        <v/>
      </c>
      <c r="O717" s="28" t="str">
        <f>IF(N717=1,M717&amp;" ("&amp;E717&amp;")",M717)</f>
        <v>Elektra</v>
      </c>
      <c r="P717" s="36">
        <f>INDEX(cpi!$A$1:$M$105,MATCH('Inflation adjust calc'!$E717,cpi!$A:$A,0),MATCH('Inflation adjust calc'!$D717,cpi!$1:$1,0))</f>
        <v>190.7</v>
      </c>
      <c r="Q717" s="36">
        <f>cpi!$I$2</f>
        <v>240.85300000000001</v>
      </c>
      <c r="R717" s="36">
        <f t="shared" si="89"/>
        <v>1.2629942317776615</v>
      </c>
      <c r="S717" s="28" t="str">
        <f t="shared" si="93"/>
        <v/>
      </c>
      <c r="T717" s="37">
        <f t="shared" si="94"/>
        <v>82094625.065547988</v>
      </c>
      <c r="U717" s="37">
        <f t="shared" si="95"/>
        <v>30829338.085296281</v>
      </c>
      <c r="V717" s="37">
        <f t="shared" si="96"/>
        <v>71245153.502181455</v>
      </c>
    </row>
    <row r="718" spans="1:22">
      <c r="A718" s="23">
        <v>717</v>
      </c>
      <c r="B718" s="3" t="s">
        <v>1077</v>
      </c>
      <c r="C718" s="28">
        <v>23</v>
      </c>
      <c r="D718" s="29">
        <v>10</v>
      </c>
      <c r="E718" s="28">
        <v>2009</v>
      </c>
      <c r="F718" s="31">
        <f>DATE(E718,D718,C718)</f>
        <v>40109</v>
      </c>
      <c r="G718" s="24" t="s">
        <v>1078</v>
      </c>
      <c r="H718" s="2">
        <v>65000000</v>
      </c>
      <c r="I718" s="2">
        <v>19551067</v>
      </c>
      <c r="J718" s="2">
        <v>41636243</v>
      </c>
      <c r="K718" s="28" t="str">
        <f t="shared" si="90"/>
        <v/>
      </c>
      <c r="L718" s="28" t="str">
        <f t="shared" si="91"/>
        <v/>
      </c>
      <c r="M718" s="28" t="s">
        <v>1078</v>
      </c>
      <c r="N718" s="28" t="str">
        <f t="shared" si="92"/>
        <v/>
      </c>
      <c r="O718" s="28" t="str">
        <f>IF(N718=1,M718&amp;" ("&amp;E718&amp;")",M718)</f>
        <v>Astro Boy</v>
      </c>
      <c r="P718" s="36">
        <f>INDEX(cpi!$A$1:$M$105,MATCH('Inflation adjust calc'!$E718,cpi!$A:$A,0),MATCH('Inflation adjust calc'!$D718,cpi!$1:$1,0))</f>
        <v>216.17699999999999</v>
      </c>
      <c r="Q718" s="36">
        <f>cpi!$I$2</f>
        <v>240.85300000000001</v>
      </c>
      <c r="R718" s="36">
        <f t="shared" si="89"/>
        <v>1.1141472034490256</v>
      </c>
      <c r="S718" s="28" t="str">
        <f t="shared" si="93"/>
        <v/>
      </c>
      <c r="T718" s="37">
        <f t="shared" si="94"/>
        <v>72419568.224186659</v>
      </c>
      <c r="U718" s="37">
        <f t="shared" si="95"/>
        <v>21782766.62249453</v>
      </c>
      <c r="V718" s="37">
        <f t="shared" si="96"/>
        <v>46388903.70057407</v>
      </c>
    </row>
    <row r="719" spans="1:22">
      <c r="A719" s="23">
        <v>718</v>
      </c>
      <c r="B719" s="3" t="s">
        <v>1079</v>
      </c>
      <c r="C719" s="28">
        <v>24</v>
      </c>
      <c r="D719" s="29">
        <v>1</v>
      </c>
      <c r="E719" s="28">
        <v>2014</v>
      </c>
      <c r="F719" s="31">
        <f>DATE(E719,D719,C719)</f>
        <v>41663</v>
      </c>
      <c r="G719" s="24" t="s">
        <v>1080</v>
      </c>
      <c r="H719" s="2">
        <v>65000000</v>
      </c>
      <c r="I719" s="2">
        <v>19075290</v>
      </c>
      <c r="J719" s="2">
        <v>74575290</v>
      </c>
      <c r="K719" s="28" t="str">
        <f t="shared" si="90"/>
        <v/>
      </c>
      <c r="L719" s="28" t="str">
        <f t="shared" si="91"/>
        <v/>
      </c>
      <c r="M719" s="28" t="s">
        <v>1080</v>
      </c>
      <c r="N719" s="28" t="str">
        <f t="shared" si="92"/>
        <v/>
      </c>
      <c r="O719" s="28" t="str">
        <f>IF(N719=1,M719&amp;" ("&amp;E719&amp;")",M719)</f>
        <v>I, Frankenstein</v>
      </c>
      <c r="P719" s="36">
        <f>INDEX(cpi!$A$1:$M$105,MATCH('Inflation adjust calc'!$E719,cpi!$A:$A,0),MATCH('Inflation adjust calc'!$D719,cpi!$1:$1,0))</f>
        <v>233.916</v>
      </c>
      <c r="Q719" s="36">
        <f>cpi!$I$2</f>
        <v>240.85300000000001</v>
      </c>
      <c r="R719" s="36">
        <f t="shared" si="89"/>
        <v>1.0296559448690983</v>
      </c>
      <c r="S719" s="28" t="str">
        <f t="shared" si="93"/>
        <v/>
      </c>
      <c r="T719" s="37">
        <f t="shared" si="94"/>
        <v>66927636.416491389</v>
      </c>
      <c r="U719" s="37">
        <f t="shared" si="95"/>
        <v>19640985.748602062</v>
      </c>
      <c r="V719" s="37">
        <f t="shared" si="96"/>
        <v>76786890.688837022</v>
      </c>
    </row>
    <row r="720" spans="1:22">
      <c r="A720" s="23">
        <v>719</v>
      </c>
      <c r="B720" s="3" t="s">
        <v>1081</v>
      </c>
      <c r="C720" s="28">
        <v>24</v>
      </c>
      <c r="D720" s="29">
        <v>5</v>
      </c>
      <c r="E720" s="28">
        <v>1991</v>
      </c>
      <c r="F720" s="31">
        <f>DATE(E720,D720,C720)</f>
        <v>33382</v>
      </c>
      <c r="G720" s="24" t="s">
        <v>1082</v>
      </c>
      <c r="H720" s="2">
        <v>65000000</v>
      </c>
      <c r="I720" s="2">
        <v>17218916</v>
      </c>
      <c r="J720" s="2">
        <v>17218916</v>
      </c>
      <c r="K720" s="28" t="str">
        <f t="shared" si="90"/>
        <v/>
      </c>
      <c r="L720" s="28" t="str">
        <f t="shared" si="91"/>
        <v/>
      </c>
      <c r="M720" s="28" t="s">
        <v>1082</v>
      </c>
      <c r="N720" s="28" t="str">
        <f t="shared" si="92"/>
        <v/>
      </c>
      <c r="O720" s="28" t="str">
        <f>IF(N720=1,M720&amp;" ("&amp;E720&amp;")",M720)</f>
        <v>Hudson Hawk</v>
      </c>
      <c r="P720" s="36">
        <f>INDEX(cpi!$A$1:$M$105,MATCH('Inflation adjust calc'!$E720,cpi!$A:$A,0),MATCH('Inflation adjust calc'!$D720,cpi!$1:$1,0))</f>
        <v>135.6</v>
      </c>
      <c r="Q720" s="36">
        <f>cpi!$I$2</f>
        <v>240.85300000000001</v>
      </c>
      <c r="R720" s="36">
        <f t="shared" si="89"/>
        <v>1.7762020648967554</v>
      </c>
      <c r="S720" s="28" t="str">
        <f t="shared" si="93"/>
        <v/>
      </c>
      <c r="T720" s="37">
        <f t="shared" si="94"/>
        <v>115453134.21828909</v>
      </c>
      <c r="U720" s="37">
        <f t="shared" si="95"/>
        <v>30584274.15448378</v>
      </c>
      <c r="V720" s="37">
        <f t="shared" si="96"/>
        <v>30584274.15448378</v>
      </c>
    </row>
    <row r="721" spans="1:22">
      <c r="A721" s="23">
        <v>720</v>
      </c>
      <c r="B721" s="3" t="s">
        <v>1083</v>
      </c>
      <c r="C721" s="28">
        <v>22</v>
      </c>
      <c r="D721" s="29">
        <v>8</v>
      </c>
      <c r="E721" s="28">
        <v>2014</v>
      </c>
      <c r="F721" s="31">
        <f>DATE(E721,D721,C721)</f>
        <v>41873</v>
      </c>
      <c r="G721" s="24" t="s">
        <v>1084</v>
      </c>
      <c r="H721" s="2">
        <v>65000000</v>
      </c>
      <c r="I721" s="2">
        <v>13757804</v>
      </c>
      <c r="J721" s="2">
        <v>39499349</v>
      </c>
      <c r="K721" s="28" t="str">
        <f t="shared" si="90"/>
        <v/>
      </c>
      <c r="L721" s="28" t="str">
        <f t="shared" si="91"/>
        <v/>
      </c>
      <c r="M721" s="28" t="s">
        <v>1084</v>
      </c>
      <c r="N721" s="28" t="str">
        <f t="shared" si="92"/>
        <v/>
      </c>
      <c r="O721" s="28" t="str">
        <f>IF(N721=1,M721&amp;" ("&amp;E721&amp;")",M721)</f>
        <v>Sin City: A Dame to Kill For</v>
      </c>
      <c r="P721" s="36">
        <f>INDEX(cpi!$A$1:$M$105,MATCH('Inflation adjust calc'!$E721,cpi!$A:$A,0),MATCH('Inflation adjust calc'!$D721,cpi!$1:$1,0))</f>
        <v>237.852</v>
      </c>
      <c r="Q721" s="36">
        <f>cpi!$I$2</f>
        <v>240.85300000000001</v>
      </c>
      <c r="R721" s="36">
        <f t="shared" si="89"/>
        <v>1.0126170896187545</v>
      </c>
      <c r="S721" s="28" t="str">
        <f t="shared" si="93"/>
        <v/>
      </c>
      <c r="T721" s="37">
        <f t="shared" si="94"/>
        <v>65820110.825219043</v>
      </c>
      <c r="U721" s="37">
        <f t="shared" si="95"/>
        <v>13931387.44602526</v>
      </c>
      <c r="V721" s="37">
        <f t="shared" si="96"/>
        <v>39997715.826215461</v>
      </c>
    </row>
    <row r="722" spans="1:22">
      <c r="A722" s="23">
        <v>721</v>
      </c>
      <c r="B722" s="3" t="s">
        <v>1085</v>
      </c>
      <c r="C722" s="28">
        <v>27</v>
      </c>
      <c r="D722" s="29">
        <v>10</v>
      </c>
      <c r="E722" s="28">
        <v>2000</v>
      </c>
      <c r="F722" s="31">
        <f>DATE(E722,D722,C722)</f>
        <v>36826</v>
      </c>
      <c r="G722" s="24" t="s">
        <v>1086</v>
      </c>
      <c r="H722" s="2">
        <v>65000000</v>
      </c>
      <c r="I722" s="2">
        <v>10014234</v>
      </c>
      <c r="J722" s="2">
        <v>10014234</v>
      </c>
      <c r="K722" s="28" t="str">
        <f t="shared" si="90"/>
        <v/>
      </c>
      <c r="L722" s="28" t="str">
        <f t="shared" si="91"/>
        <v/>
      </c>
      <c r="M722" s="28" t="s">
        <v>1086</v>
      </c>
      <c r="N722" s="28" t="str">
        <f t="shared" si="92"/>
        <v/>
      </c>
      <c r="O722" s="28" t="str">
        <f>IF(N722=1,M722&amp;" ("&amp;E722&amp;")",M722)</f>
        <v>Lucky Numbers</v>
      </c>
      <c r="P722" s="36">
        <f>INDEX(cpi!$A$1:$M$105,MATCH('Inflation adjust calc'!$E722,cpi!$A:$A,0),MATCH('Inflation adjust calc'!$D722,cpi!$1:$1,0))</f>
        <v>174</v>
      </c>
      <c r="Q722" s="36">
        <f>cpi!$I$2</f>
        <v>240.85300000000001</v>
      </c>
      <c r="R722" s="36">
        <f t="shared" ref="R722:R785" si="97">Q722/P722</f>
        <v>1.384212643678161</v>
      </c>
      <c r="S722" s="28" t="str">
        <f t="shared" si="93"/>
        <v/>
      </c>
      <c r="T722" s="37">
        <f t="shared" si="94"/>
        <v>89973821.839080468</v>
      </c>
      <c r="U722" s="37">
        <f t="shared" si="95"/>
        <v>13861829.319551725</v>
      </c>
      <c r="V722" s="37">
        <f t="shared" si="96"/>
        <v>13861829.319551725</v>
      </c>
    </row>
    <row r="723" spans="1:22">
      <c r="A723" s="23">
        <v>722</v>
      </c>
      <c r="B723" s="3" t="s">
        <v>1087</v>
      </c>
      <c r="C723" s="28">
        <v>23</v>
      </c>
      <c r="D723" s="29">
        <v>9</v>
      </c>
      <c r="E723" s="28">
        <v>2005</v>
      </c>
      <c r="F723" s="31">
        <f>DATE(E723,D723,C723)</f>
        <v>38618</v>
      </c>
      <c r="G723" s="24" t="s">
        <v>1088</v>
      </c>
      <c r="H723" s="2">
        <v>65000000</v>
      </c>
      <c r="I723" s="2">
        <v>2070920</v>
      </c>
      <c r="J723" s="2">
        <v>26670920</v>
      </c>
      <c r="K723" s="28" t="str">
        <f t="shared" si="90"/>
        <v/>
      </c>
      <c r="L723" s="28" t="str">
        <f t="shared" si="91"/>
        <v/>
      </c>
      <c r="M723" s="28" t="s">
        <v>1088</v>
      </c>
      <c r="N723" s="28" t="str">
        <f t="shared" si="92"/>
        <v/>
      </c>
      <c r="O723" s="28" t="str">
        <f>IF(N723=1,M723&amp;" ("&amp;E723&amp;")",M723)</f>
        <v>Oliver Twist</v>
      </c>
      <c r="P723" s="36">
        <f>INDEX(cpi!$A$1:$M$105,MATCH('Inflation adjust calc'!$E723,cpi!$A:$A,0),MATCH('Inflation adjust calc'!$D723,cpi!$1:$1,0))</f>
        <v>198.8</v>
      </c>
      <c r="Q723" s="36">
        <f>cpi!$I$2</f>
        <v>240.85300000000001</v>
      </c>
      <c r="R723" s="36">
        <f t="shared" si="97"/>
        <v>1.2115342052313882</v>
      </c>
      <c r="S723" s="28" t="str">
        <f t="shared" si="93"/>
        <v/>
      </c>
      <c r="T723" s="37">
        <f t="shared" si="94"/>
        <v>78749723.340040237</v>
      </c>
      <c r="U723" s="37">
        <f t="shared" si="95"/>
        <v>2508990.4162977864</v>
      </c>
      <c r="V723" s="37">
        <f t="shared" si="96"/>
        <v>32312731.864989936</v>
      </c>
    </row>
    <row r="724" spans="1:22">
      <c r="A724" s="23">
        <v>723</v>
      </c>
      <c r="B724" s="3">
        <v>42103</v>
      </c>
      <c r="C724" s="28">
        <v>4</v>
      </c>
      <c r="D724" s="29">
        <v>9</v>
      </c>
      <c r="E724" s="28">
        <v>2015</v>
      </c>
      <c r="F724" s="31">
        <f>DATE(E724,D724,C724)</f>
        <v>42251</v>
      </c>
      <c r="G724" s="24" t="s">
        <v>1089</v>
      </c>
      <c r="H724" s="2">
        <v>65000000</v>
      </c>
      <c r="I724" s="2">
        <v>74070</v>
      </c>
      <c r="J724" s="2">
        <v>116864070</v>
      </c>
      <c r="K724" s="28" t="str">
        <f t="shared" si="90"/>
        <v/>
      </c>
      <c r="L724" s="28" t="str">
        <f t="shared" si="91"/>
        <v/>
      </c>
      <c r="M724" s="28" t="s">
        <v>1089</v>
      </c>
      <c r="N724" s="28" t="str">
        <f t="shared" si="92"/>
        <v/>
      </c>
      <c r="O724" s="28" t="str">
        <f>IF(N724=1,M724&amp;" ("&amp;E724&amp;")",M724)</f>
        <v>Tian jiang xiong shi</v>
      </c>
      <c r="P724" s="36">
        <f>INDEX(cpi!$A$1:$M$105,MATCH('Inflation adjust calc'!$E724,cpi!$A:$A,0),MATCH('Inflation adjust calc'!$D724,cpi!$1:$1,0))</f>
        <v>237.94499999999999</v>
      </c>
      <c r="Q724" s="36">
        <f>cpi!$I$2</f>
        <v>240.85300000000001</v>
      </c>
      <c r="R724" s="36">
        <f t="shared" si="97"/>
        <v>1.0122213116476497</v>
      </c>
      <c r="S724" s="28" t="str">
        <f t="shared" si="93"/>
        <v/>
      </c>
      <c r="T724" s="37">
        <f t="shared" si="94"/>
        <v>65794385.257097229</v>
      </c>
      <c r="U724" s="37">
        <f t="shared" si="95"/>
        <v>74975.232553741414</v>
      </c>
      <c r="V724" s="37">
        <f t="shared" si="96"/>
        <v>118292302.21988276</v>
      </c>
    </row>
    <row r="725" spans="1:22">
      <c r="A725" s="23">
        <v>724</v>
      </c>
      <c r="B725" s="3" t="s">
        <v>1090</v>
      </c>
      <c r="C725" s="28">
        <v>14</v>
      </c>
      <c r="D725" s="29">
        <v>7</v>
      </c>
      <c r="E725" s="28">
        <v>2006</v>
      </c>
      <c r="F725" s="31">
        <f>DATE(E725,D725,C725)</f>
        <v>38912</v>
      </c>
      <c r="G725" s="24" t="s">
        <v>1091</v>
      </c>
      <c r="H725" s="2">
        <v>64000000</v>
      </c>
      <c r="I725" s="2">
        <v>58636047</v>
      </c>
      <c r="J725" s="2">
        <v>101636047</v>
      </c>
      <c r="K725" s="28" t="str">
        <f t="shared" si="90"/>
        <v/>
      </c>
      <c r="L725" s="28" t="str">
        <f t="shared" si="91"/>
        <v/>
      </c>
      <c r="M725" s="28" t="s">
        <v>1091</v>
      </c>
      <c r="N725" s="28" t="str">
        <f t="shared" si="92"/>
        <v/>
      </c>
      <c r="O725" s="28" t="str">
        <f>IF(N725=1,M725&amp;" ("&amp;E725&amp;")",M725)</f>
        <v>Little Man</v>
      </c>
      <c r="P725" s="36">
        <f>INDEX(cpi!$A$1:$M$105,MATCH('Inflation adjust calc'!$E725,cpi!$A:$A,0),MATCH('Inflation adjust calc'!$D725,cpi!$1:$1,0))</f>
        <v>203.5</v>
      </c>
      <c r="Q725" s="36">
        <f>cpi!$I$2</f>
        <v>240.85300000000001</v>
      </c>
      <c r="R725" s="36">
        <f t="shared" si="97"/>
        <v>1.1835528255528256</v>
      </c>
      <c r="S725" s="28" t="str">
        <f t="shared" si="93"/>
        <v/>
      </c>
      <c r="T725" s="37">
        <f t="shared" si="94"/>
        <v>75747380.835380837</v>
      </c>
      <c r="U725" s="37">
        <f t="shared" si="95"/>
        <v>69398859.106098279</v>
      </c>
      <c r="V725" s="37">
        <f t="shared" si="96"/>
        <v>120291630.60486978</v>
      </c>
    </row>
    <row r="726" spans="1:22">
      <c r="A726" s="23">
        <v>725</v>
      </c>
      <c r="B726" s="3">
        <v>36382</v>
      </c>
      <c r="C726" s="28">
        <v>8</v>
      </c>
      <c r="D726" s="29">
        <v>10</v>
      </c>
      <c r="E726" s="28">
        <v>1999</v>
      </c>
      <c r="F726" s="31">
        <f>DATE(E726,D726,C726)</f>
        <v>36441</v>
      </c>
      <c r="G726" s="24" t="s">
        <v>1092</v>
      </c>
      <c r="H726" s="2">
        <v>64000000</v>
      </c>
      <c r="I726" s="2">
        <v>31054924</v>
      </c>
      <c r="J726" s="2">
        <v>63200000</v>
      </c>
      <c r="K726" s="28" t="str">
        <f t="shared" si="90"/>
        <v/>
      </c>
      <c r="L726" s="28" t="str">
        <f t="shared" si="91"/>
        <v/>
      </c>
      <c r="M726" s="28" t="s">
        <v>1092</v>
      </c>
      <c r="N726" s="28" t="str">
        <f t="shared" si="92"/>
        <v/>
      </c>
      <c r="O726" s="28" t="str">
        <f>IF(N726=1,M726&amp;" ("&amp;E726&amp;")",M726)</f>
        <v>Random Hearts</v>
      </c>
      <c r="P726" s="36">
        <f>INDEX(cpi!$A$1:$M$105,MATCH('Inflation adjust calc'!$E726,cpi!$A:$A,0),MATCH('Inflation adjust calc'!$D726,cpi!$1:$1,0))</f>
        <v>168.2</v>
      </c>
      <c r="Q726" s="36">
        <f>cpi!$I$2</f>
        <v>240.85300000000001</v>
      </c>
      <c r="R726" s="36">
        <f t="shared" si="97"/>
        <v>1.4319441141498217</v>
      </c>
      <c r="S726" s="28" t="str">
        <f t="shared" si="93"/>
        <v/>
      </c>
      <c r="T726" s="37">
        <f t="shared" si="94"/>
        <v>91644423.305588588</v>
      </c>
      <c r="U726" s="37">
        <f t="shared" si="95"/>
        <v>44468915.637170039</v>
      </c>
      <c r="V726" s="37">
        <f t="shared" si="96"/>
        <v>90498868.014268726</v>
      </c>
    </row>
    <row r="727" spans="1:22">
      <c r="A727" s="23">
        <v>726</v>
      </c>
      <c r="B727" s="3" t="s">
        <v>1093</v>
      </c>
      <c r="C727" s="28">
        <v>27</v>
      </c>
      <c r="D727" s="29">
        <v>12</v>
      </c>
      <c r="E727" s="28">
        <v>2006</v>
      </c>
      <c r="F727" s="31">
        <f>DATE(E727,D727,C727)</f>
        <v>39078</v>
      </c>
      <c r="G727" s="24" t="s">
        <v>1094</v>
      </c>
      <c r="H727" s="2">
        <v>63700000</v>
      </c>
      <c r="I727" s="2">
        <v>2223293</v>
      </c>
      <c r="J727" s="2">
        <v>133603463</v>
      </c>
      <c r="K727" s="28" t="str">
        <f t="shared" si="90"/>
        <v/>
      </c>
      <c r="L727" s="28" t="str">
        <f t="shared" si="91"/>
        <v/>
      </c>
      <c r="M727" s="28" t="s">
        <v>1094</v>
      </c>
      <c r="N727" s="28" t="str">
        <f t="shared" si="92"/>
        <v/>
      </c>
      <c r="O727" s="28" t="str">
        <f>IF(N727=1,M727&amp;" ("&amp;E727&amp;")",M727)</f>
        <v>Perfume: The Story of a Murderer</v>
      </c>
      <c r="P727" s="36">
        <f>INDEX(cpi!$A$1:$M$105,MATCH('Inflation adjust calc'!$E727,cpi!$A:$A,0),MATCH('Inflation adjust calc'!$D727,cpi!$1:$1,0))</f>
        <v>201.8</v>
      </c>
      <c r="Q727" s="36">
        <f>cpi!$I$2</f>
        <v>240.85300000000001</v>
      </c>
      <c r="R727" s="36">
        <f t="shared" si="97"/>
        <v>1.1935232903865214</v>
      </c>
      <c r="S727" s="28" t="str">
        <f t="shared" si="93"/>
        <v/>
      </c>
      <c r="T727" s="37">
        <f t="shared" si="94"/>
        <v>76027433.597621411</v>
      </c>
      <c r="U727" s="37">
        <f t="shared" si="95"/>
        <v>2653551.9768533204</v>
      </c>
      <c r="V727" s="37">
        <f t="shared" si="96"/>
        <v>159458844.76679388</v>
      </c>
    </row>
    <row r="728" spans="1:22">
      <c r="A728" s="23">
        <v>727</v>
      </c>
      <c r="B728" s="3">
        <v>34279</v>
      </c>
      <c r="C728" s="28">
        <v>11</v>
      </c>
      <c r="D728" s="29">
        <v>6</v>
      </c>
      <c r="E728" s="28">
        <v>1993</v>
      </c>
      <c r="F728" s="31">
        <f>DATE(E728,D728,C728)</f>
        <v>34131</v>
      </c>
      <c r="G728" s="24" t="s">
        <v>1095</v>
      </c>
      <c r="H728" s="2">
        <v>63000000</v>
      </c>
      <c r="I728" s="2">
        <v>395708305</v>
      </c>
      <c r="J728" s="2">
        <v>1038812584</v>
      </c>
      <c r="K728" s="28" t="str">
        <f t="shared" si="90"/>
        <v/>
      </c>
      <c r="L728" s="28" t="str">
        <f t="shared" si="91"/>
        <v/>
      </c>
      <c r="M728" s="28" t="s">
        <v>1095</v>
      </c>
      <c r="N728" s="28" t="str">
        <f t="shared" si="92"/>
        <v/>
      </c>
      <c r="O728" s="28" t="str">
        <f>IF(N728=1,M728&amp;" ("&amp;E728&amp;")",M728)</f>
        <v>Jurassic Park</v>
      </c>
      <c r="P728" s="36">
        <f>INDEX(cpi!$A$1:$M$105,MATCH('Inflation adjust calc'!$E728,cpi!$A:$A,0),MATCH('Inflation adjust calc'!$D728,cpi!$1:$1,0))</f>
        <v>144.4</v>
      </c>
      <c r="Q728" s="36">
        <f>cpi!$I$2</f>
        <v>240.85300000000001</v>
      </c>
      <c r="R728" s="36">
        <f t="shared" si="97"/>
        <v>1.6679570637119114</v>
      </c>
      <c r="S728" s="28" t="str">
        <f t="shared" si="93"/>
        <v/>
      </c>
      <c r="T728" s="37">
        <f t="shared" si="94"/>
        <v>105081295.01385042</v>
      </c>
      <c r="U728" s="37">
        <f t="shared" si="95"/>
        <v>660024462.49421751</v>
      </c>
      <c r="V728" s="37">
        <f t="shared" si="96"/>
        <v>1732694787.3556232</v>
      </c>
    </row>
    <row r="729" spans="1:22">
      <c r="A729" s="23">
        <v>728</v>
      </c>
      <c r="B729" s="3" t="s">
        <v>1096</v>
      </c>
      <c r="C729" s="28">
        <v>25</v>
      </c>
      <c r="D729" s="29">
        <v>7</v>
      </c>
      <c r="E729" s="28">
        <v>2002</v>
      </c>
      <c r="F729" s="31">
        <f>DATE(E729,D729,C729)</f>
        <v>37462</v>
      </c>
      <c r="G729" s="24" t="s">
        <v>1097</v>
      </c>
      <c r="H729" s="2">
        <v>63000000</v>
      </c>
      <c r="I729" s="2">
        <v>213117789</v>
      </c>
      <c r="J729" s="2">
        <v>292738626</v>
      </c>
      <c r="K729" s="28" t="str">
        <f t="shared" si="90"/>
        <v/>
      </c>
      <c r="L729" s="28" t="str">
        <f t="shared" si="91"/>
        <v/>
      </c>
      <c r="M729" s="28" t="s">
        <v>1097</v>
      </c>
      <c r="N729" s="28" t="str">
        <f t="shared" si="92"/>
        <v/>
      </c>
      <c r="O729" s="28" t="str">
        <f>IF(N729=1,M729&amp;" ("&amp;E729&amp;")",M729)</f>
        <v>Austin Powers in Goldmember</v>
      </c>
      <c r="P729" s="36">
        <f>INDEX(cpi!$A$1:$M$105,MATCH('Inflation adjust calc'!$E729,cpi!$A:$A,0),MATCH('Inflation adjust calc'!$D729,cpi!$1:$1,0))</f>
        <v>180.1</v>
      </c>
      <c r="Q729" s="36">
        <f>cpi!$I$2</f>
        <v>240.85300000000001</v>
      </c>
      <c r="R729" s="36">
        <f t="shared" si="97"/>
        <v>1.3373292615213772</v>
      </c>
      <c r="S729" s="28" t="str">
        <f t="shared" si="93"/>
        <v/>
      </c>
      <c r="T729" s="37">
        <f t="shared" si="94"/>
        <v>84251743.475846767</v>
      </c>
      <c r="U729" s="37">
        <f t="shared" si="95"/>
        <v>285008655.38043869</v>
      </c>
      <c r="V729" s="37">
        <f t="shared" si="96"/>
        <v>391487930.52736264</v>
      </c>
    </row>
    <row r="730" spans="1:22">
      <c r="A730" s="23">
        <v>729</v>
      </c>
      <c r="B730" s="3">
        <v>40547</v>
      </c>
      <c r="C730" s="28">
        <v>1</v>
      </c>
      <c r="D730" s="29">
        <v>4</v>
      </c>
      <c r="E730" s="28">
        <v>2011</v>
      </c>
      <c r="F730" s="31">
        <f>DATE(E730,D730,C730)</f>
        <v>40634</v>
      </c>
      <c r="G730" s="24" t="s">
        <v>1098</v>
      </c>
      <c r="H730" s="2">
        <v>63000000</v>
      </c>
      <c r="I730" s="2">
        <v>108085305</v>
      </c>
      <c r="J730" s="2">
        <v>188657593</v>
      </c>
      <c r="K730" s="28" t="str">
        <f t="shared" si="90"/>
        <v/>
      </c>
      <c r="L730" s="28" t="str">
        <f t="shared" si="91"/>
        <v/>
      </c>
      <c r="M730" s="28" t="s">
        <v>1098</v>
      </c>
      <c r="N730" s="28" t="str">
        <f t="shared" si="92"/>
        <v/>
      </c>
      <c r="O730" s="28" t="str">
        <f>IF(N730=1,M730&amp;" ("&amp;E730&amp;")",M730)</f>
        <v>Hop</v>
      </c>
      <c r="P730" s="36">
        <f>INDEX(cpi!$A$1:$M$105,MATCH('Inflation adjust calc'!$E730,cpi!$A:$A,0),MATCH('Inflation adjust calc'!$D730,cpi!$1:$1,0))</f>
        <v>224.90600000000001</v>
      </c>
      <c r="Q730" s="36">
        <f>cpi!$I$2</f>
        <v>240.85300000000001</v>
      </c>
      <c r="R730" s="36">
        <f t="shared" si="97"/>
        <v>1.0709051781633216</v>
      </c>
      <c r="S730" s="28" t="str">
        <f t="shared" si="93"/>
        <v/>
      </c>
      <c r="T730" s="37">
        <f t="shared" si="94"/>
        <v>67467026.224289268</v>
      </c>
      <c r="U730" s="37">
        <f t="shared" si="95"/>
        <v>115749112.80786195</v>
      </c>
      <c r="V730" s="37">
        <f t="shared" si="96"/>
        <v>202034393.24352843</v>
      </c>
    </row>
    <row r="731" spans="1:22">
      <c r="A731" s="23">
        <v>730</v>
      </c>
      <c r="B731" s="3" t="s">
        <v>1099</v>
      </c>
      <c r="C731" s="28">
        <v>24</v>
      </c>
      <c r="D731" s="29">
        <v>6</v>
      </c>
      <c r="E731" s="28">
        <v>1994</v>
      </c>
      <c r="F731" s="31">
        <f>DATE(E731,D731,C731)</f>
        <v>34509</v>
      </c>
      <c r="G731" s="24" t="s">
        <v>1100</v>
      </c>
      <c r="H731" s="2">
        <v>63000000</v>
      </c>
      <c r="I731" s="2">
        <v>25052000</v>
      </c>
      <c r="J731" s="2">
        <v>25052000</v>
      </c>
      <c r="K731" s="28" t="str">
        <f t="shared" si="90"/>
        <v/>
      </c>
      <c r="L731" s="28" t="str">
        <f t="shared" si="91"/>
        <v/>
      </c>
      <c r="M731" s="28" t="s">
        <v>1100</v>
      </c>
      <c r="N731" s="28" t="str">
        <f t="shared" si="92"/>
        <v/>
      </c>
      <c r="O731" s="28" t="str">
        <f>IF(N731=1,M731&amp;" ("&amp;E731&amp;")",M731)</f>
        <v>Wyatt Earp</v>
      </c>
      <c r="P731" s="36">
        <f>INDEX(cpi!$A$1:$M$105,MATCH('Inflation adjust calc'!$E731,cpi!$A:$A,0),MATCH('Inflation adjust calc'!$D731,cpi!$1:$1,0))</f>
        <v>148</v>
      </c>
      <c r="Q731" s="36">
        <f>cpi!$I$2</f>
        <v>240.85300000000001</v>
      </c>
      <c r="R731" s="36">
        <f t="shared" si="97"/>
        <v>1.6273851351351352</v>
      </c>
      <c r="S731" s="28" t="str">
        <f t="shared" si="93"/>
        <v/>
      </c>
      <c r="T731" s="37">
        <f t="shared" si="94"/>
        <v>102525263.51351352</v>
      </c>
      <c r="U731" s="37">
        <f t="shared" si="95"/>
        <v>40769252.40540541</v>
      </c>
      <c r="V731" s="37">
        <f t="shared" si="96"/>
        <v>40769252.40540541</v>
      </c>
    </row>
    <row r="732" spans="1:22">
      <c r="A732" s="23">
        <v>731</v>
      </c>
      <c r="B732" s="3">
        <v>34401</v>
      </c>
      <c r="C732" s="28">
        <v>3</v>
      </c>
      <c r="D732" s="29">
        <v>8</v>
      </c>
      <c r="E732" s="28">
        <v>1994</v>
      </c>
      <c r="F732" s="31">
        <f>DATE(E732,D732,C732)</f>
        <v>34549</v>
      </c>
      <c r="G732" s="24" t="s">
        <v>1101</v>
      </c>
      <c r="H732" s="2">
        <v>62000000</v>
      </c>
      <c r="I732" s="2">
        <v>122012656</v>
      </c>
      <c r="J732" s="2">
        <v>207500000</v>
      </c>
      <c r="K732" s="28" t="str">
        <f t="shared" si="90"/>
        <v/>
      </c>
      <c r="L732" s="28" t="str">
        <f t="shared" si="91"/>
        <v/>
      </c>
      <c r="M732" s="28" t="s">
        <v>1101</v>
      </c>
      <c r="N732" s="28" t="str">
        <f t="shared" si="92"/>
        <v/>
      </c>
      <c r="O732" s="28" t="str">
        <f>IF(N732=1,M732&amp;" ("&amp;E732&amp;")",M732)</f>
        <v>Clear and Present Danger</v>
      </c>
      <c r="P732" s="36">
        <f>INDEX(cpi!$A$1:$M$105,MATCH('Inflation adjust calc'!$E732,cpi!$A:$A,0),MATCH('Inflation adjust calc'!$D732,cpi!$1:$1,0))</f>
        <v>149</v>
      </c>
      <c r="Q732" s="36">
        <f>cpi!$I$2</f>
        <v>240.85300000000001</v>
      </c>
      <c r="R732" s="36">
        <f t="shared" si="97"/>
        <v>1.6164630872483221</v>
      </c>
      <c r="S732" s="28" t="str">
        <f t="shared" si="93"/>
        <v/>
      </c>
      <c r="T732" s="37">
        <f t="shared" si="94"/>
        <v>100220711.40939598</v>
      </c>
      <c r="U732" s="37">
        <f t="shared" si="95"/>
        <v>197228954.60112751</v>
      </c>
      <c r="V732" s="37">
        <f t="shared" si="96"/>
        <v>335416090.60402685</v>
      </c>
    </row>
    <row r="733" spans="1:22">
      <c r="A733" s="23">
        <v>732</v>
      </c>
      <c r="B733" s="3" t="s">
        <v>1102</v>
      </c>
      <c r="C733" s="28">
        <v>21</v>
      </c>
      <c r="D733" s="29">
        <v>4</v>
      </c>
      <c r="E733" s="28">
        <v>2000</v>
      </c>
      <c r="F733" s="31">
        <f>DATE(E733,D733,C733)</f>
        <v>36637</v>
      </c>
      <c r="G733" s="24" t="s">
        <v>1103</v>
      </c>
      <c r="H733" s="2">
        <v>62000000</v>
      </c>
      <c r="I733" s="2">
        <v>77086030</v>
      </c>
      <c r="J733" s="2">
        <v>127630030</v>
      </c>
      <c r="K733" s="28" t="str">
        <f t="shared" si="90"/>
        <v/>
      </c>
      <c r="L733" s="28" t="str">
        <f t="shared" si="91"/>
        <v/>
      </c>
      <c r="M733" s="28" t="s">
        <v>1103</v>
      </c>
      <c r="N733" s="28" t="str">
        <f t="shared" si="92"/>
        <v/>
      </c>
      <c r="O733" s="28" t="str">
        <f>IF(N733=1,M733&amp;" ("&amp;E733&amp;")",M733)</f>
        <v>U-571</v>
      </c>
      <c r="P733" s="36">
        <f>INDEX(cpi!$A$1:$M$105,MATCH('Inflation adjust calc'!$E733,cpi!$A:$A,0),MATCH('Inflation adjust calc'!$D733,cpi!$1:$1,0))</f>
        <v>171.3</v>
      </c>
      <c r="Q733" s="36">
        <f>cpi!$I$2</f>
        <v>240.85300000000001</v>
      </c>
      <c r="R733" s="36">
        <f t="shared" si="97"/>
        <v>1.4060303561004086</v>
      </c>
      <c r="S733" s="28" t="str">
        <f t="shared" si="93"/>
        <v/>
      </c>
      <c r="T733" s="37">
        <f t="shared" si="94"/>
        <v>87173882.07822533</v>
      </c>
      <c r="U733" s="37">
        <f t="shared" si="95"/>
        <v>108385298.21126679</v>
      </c>
      <c r="V733" s="37">
        <f t="shared" si="96"/>
        <v>179451696.53000584</v>
      </c>
    </row>
    <row r="734" spans="1:22">
      <c r="A734" s="23">
        <v>733</v>
      </c>
      <c r="B734" s="3" t="s">
        <v>1104</v>
      </c>
      <c r="C734" s="28">
        <v>17</v>
      </c>
      <c r="D734" s="29">
        <v>11</v>
      </c>
      <c r="E734" s="28">
        <v>1995</v>
      </c>
      <c r="F734" s="31">
        <f>DATE(E734,D734,C734)</f>
        <v>35020</v>
      </c>
      <c r="G734" s="24" t="s">
        <v>1105</v>
      </c>
      <c r="H734" s="2">
        <v>62000000</v>
      </c>
      <c r="I734" s="2">
        <v>60022813</v>
      </c>
      <c r="J734" s="2">
        <v>107822813</v>
      </c>
      <c r="K734" s="28" t="str">
        <f t="shared" si="90"/>
        <v/>
      </c>
      <c r="L734" s="28" t="str">
        <f t="shared" si="91"/>
        <v/>
      </c>
      <c r="M734" s="28" t="s">
        <v>1105</v>
      </c>
      <c r="N734" s="28" t="str">
        <f t="shared" si="92"/>
        <v/>
      </c>
      <c r="O734" s="28" t="str">
        <f>IF(N734=1,M734&amp;" ("&amp;E734&amp;")",M734)</f>
        <v>The American President</v>
      </c>
      <c r="P734" s="36">
        <f>INDEX(cpi!$A$1:$M$105,MATCH('Inflation adjust calc'!$E734,cpi!$A:$A,0),MATCH('Inflation adjust calc'!$D734,cpi!$1:$1,0))</f>
        <v>153.6</v>
      </c>
      <c r="Q734" s="36">
        <f>cpi!$I$2</f>
        <v>240.85300000000001</v>
      </c>
      <c r="R734" s="36">
        <f t="shared" si="97"/>
        <v>1.5680533854166667</v>
      </c>
      <c r="S734" s="28" t="str">
        <f t="shared" si="93"/>
        <v/>
      </c>
      <c r="T734" s="37">
        <f t="shared" si="94"/>
        <v>97219309.895833343</v>
      </c>
      <c r="U734" s="37">
        <f t="shared" si="95"/>
        <v>94118975.12688151</v>
      </c>
      <c r="V734" s="37">
        <f t="shared" si="96"/>
        <v>169071926.9497982</v>
      </c>
    </row>
    <row r="735" spans="1:22">
      <c r="A735" s="23">
        <v>734</v>
      </c>
      <c r="B735" s="3" t="s">
        <v>297</v>
      </c>
      <c r="C735" s="28">
        <v>25</v>
      </c>
      <c r="D735" s="29">
        <v>12</v>
      </c>
      <c r="E735" s="28">
        <v>2015</v>
      </c>
      <c r="F735" s="31">
        <f>DATE(E735,D735,C735)</f>
        <v>42363</v>
      </c>
      <c r="G735" s="24" t="s">
        <v>1106</v>
      </c>
      <c r="H735" s="2">
        <v>62000000</v>
      </c>
      <c r="I735" s="2">
        <v>54117416</v>
      </c>
      <c r="J735" s="2">
        <v>145478036</v>
      </c>
      <c r="K735" s="28" t="str">
        <f t="shared" si="90"/>
        <v/>
      </c>
      <c r="L735" s="28" t="str">
        <f t="shared" si="91"/>
        <v/>
      </c>
      <c r="M735" s="28" t="s">
        <v>1106</v>
      </c>
      <c r="N735" s="28" t="str">
        <f t="shared" si="92"/>
        <v/>
      </c>
      <c r="O735" s="28" t="str">
        <f>IF(N735=1,M735&amp;" ("&amp;E735&amp;")",M735)</f>
        <v>The Hateful Eight</v>
      </c>
      <c r="P735" s="36">
        <f>INDEX(cpi!$A$1:$M$105,MATCH('Inflation adjust calc'!$E735,cpi!$A:$A,0),MATCH('Inflation adjust calc'!$D735,cpi!$1:$1,0))</f>
        <v>236.52500000000001</v>
      </c>
      <c r="Q735" s="36">
        <f>cpi!$I$2</f>
        <v>240.85300000000001</v>
      </c>
      <c r="R735" s="36">
        <f t="shared" si="97"/>
        <v>1.0182982771377234</v>
      </c>
      <c r="S735" s="28" t="str">
        <f t="shared" si="93"/>
        <v/>
      </c>
      <c r="T735" s="37">
        <f t="shared" si="94"/>
        <v>63134493.182538852</v>
      </c>
      <c r="U735" s="37">
        <f t="shared" si="95"/>
        <v>55107671.475945465</v>
      </c>
      <c r="V735" s="37">
        <f t="shared" si="96"/>
        <v>148140033.42017969</v>
      </c>
    </row>
    <row r="736" spans="1:22">
      <c r="A736" s="23">
        <v>735</v>
      </c>
      <c r="B736" s="3" t="s">
        <v>729</v>
      </c>
      <c r="C736" s="28">
        <v>20</v>
      </c>
      <c r="D736" s="29">
        <v>6</v>
      </c>
      <c r="E736" s="28">
        <v>2008</v>
      </c>
      <c r="F736" s="31">
        <f>DATE(E736,D736,C736)</f>
        <v>39619</v>
      </c>
      <c r="G736" s="24" t="s">
        <v>1107</v>
      </c>
      <c r="H736" s="2">
        <v>62000000</v>
      </c>
      <c r="I736" s="2">
        <v>32200122</v>
      </c>
      <c r="J736" s="2">
        <v>40123346</v>
      </c>
      <c r="K736" s="28" t="str">
        <f t="shared" si="90"/>
        <v/>
      </c>
      <c r="L736" s="28" t="str">
        <f t="shared" si="91"/>
        <v/>
      </c>
      <c r="M736" s="28" t="s">
        <v>1107</v>
      </c>
      <c r="N736" s="28" t="str">
        <f t="shared" si="92"/>
        <v/>
      </c>
      <c r="O736" s="28" t="str">
        <f>IF(N736=1,M736&amp;" ("&amp;E736&amp;")",M736)</f>
        <v>The Love Guru</v>
      </c>
      <c r="P736" s="36">
        <f>INDEX(cpi!$A$1:$M$105,MATCH('Inflation adjust calc'!$E736,cpi!$A:$A,0),MATCH('Inflation adjust calc'!$D736,cpi!$1:$1,0))</f>
        <v>218.815</v>
      </c>
      <c r="Q736" s="36">
        <f>cpi!$I$2</f>
        <v>240.85300000000001</v>
      </c>
      <c r="R736" s="36">
        <f t="shared" si="97"/>
        <v>1.1007152160500879</v>
      </c>
      <c r="S736" s="28" t="str">
        <f t="shared" si="93"/>
        <v/>
      </c>
      <c r="T736" s="37">
        <f t="shared" si="94"/>
        <v>68244343.395105451</v>
      </c>
      <c r="U736" s="37">
        <f t="shared" si="95"/>
        <v>35443164.244069189</v>
      </c>
      <c r="V736" s="37">
        <f t="shared" si="96"/>
        <v>44164377.461042434</v>
      </c>
    </row>
    <row r="737" spans="1:22">
      <c r="A737" s="23">
        <v>736</v>
      </c>
      <c r="B737" s="3" t="s">
        <v>891</v>
      </c>
      <c r="C737" s="28">
        <v>23</v>
      </c>
      <c r="D737" s="29">
        <v>2</v>
      </c>
      <c r="E737" s="28">
        <v>2001</v>
      </c>
      <c r="F737" s="31">
        <f>DATE(E737,D737,C737)</f>
        <v>36945</v>
      </c>
      <c r="G737" s="24" t="s">
        <v>1108</v>
      </c>
      <c r="H737" s="2">
        <v>62000000</v>
      </c>
      <c r="I737" s="2">
        <v>15738632</v>
      </c>
      <c r="J737" s="2">
        <v>18708848</v>
      </c>
      <c r="K737" s="28" t="str">
        <f t="shared" si="90"/>
        <v/>
      </c>
      <c r="L737" s="28" t="str">
        <f t="shared" si="91"/>
        <v/>
      </c>
      <c r="M737" s="28" t="s">
        <v>1108</v>
      </c>
      <c r="N737" s="28" t="str">
        <f t="shared" si="92"/>
        <v/>
      </c>
      <c r="O737" s="28" t="str">
        <f>IF(N737=1,M737&amp;" ("&amp;E737&amp;")",M737)</f>
        <v>3000 Miles to Graceland</v>
      </c>
      <c r="P737" s="36">
        <f>INDEX(cpi!$A$1:$M$105,MATCH('Inflation adjust calc'!$E737,cpi!$A:$A,0),MATCH('Inflation adjust calc'!$D737,cpi!$1:$1,0))</f>
        <v>175.8</v>
      </c>
      <c r="Q737" s="36">
        <f>cpi!$I$2</f>
        <v>240.85300000000001</v>
      </c>
      <c r="R737" s="36">
        <f t="shared" si="97"/>
        <v>1.3700398179749715</v>
      </c>
      <c r="S737" s="28" t="str">
        <f t="shared" si="93"/>
        <v/>
      </c>
      <c r="T737" s="37">
        <f t="shared" si="94"/>
        <v>84942468.714448228</v>
      </c>
      <c r="U737" s="37">
        <f t="shared" si="95"/>
        <v>21562552.520455062</v>
      </c>
      <c r="V737" s="37">
        <f t="shared" si="96"/>
        <v>25631866.70844141</v>
      </c>
    </row>
    <row r="738" spans="1:22">
      <c r="A738" s="23">
        <v>737</v>
      </c>
      <c r="B738" s="3">
        <v>41708</v>
      </c>
      <c r="C738" s="28">
        <v>3</v>
      </c>
      <c r="D738" s="29">
        <v>10</v>
      </c>
      <c r="E738" s="28">
        <v>2014</v>
      </c>
      <c r="F738" s="31">
        <f>DATE(E738,D738,C738)</f>
        <v>41915</v>
      </c>
      <c r="G738" s="24" t="s">
        <v>1109</v>
      </c>
      <c r="H738" s="2">
        <v>61000000</v>
      </c>
      <c r="I738" s="2">
        <v>167767189</v>
      </c>
      <c r="J738" s="2">
        <v>368567189</v>
      </c>
      <c r="K738" s="28" t="str">
        <f t="shared" si="90"/>
        <v/>
      </c>
      <c r="L738" s="28" t="str">
        <f t="shared" si="91"/>
        <v/>
      </c>
      <c r="M738" s="28" t="s">
        <v>1109</v>
      </c>
      <c r="N738" s="28" t="str">
        <f t="shared" si="92"/>
        <v/>
      </c>
      <c r="O738" s="28" t="str">
        <f>IF(N738=1,M738&amp;" ("&amp;E738&amp;")",M738)</f>
        <v>Gone Girl</v>
      </c>
      <c r="P738" s="36">
        <f>INDEX(cpi!$A$1:$M$105,MATCH('Inflation adjust calc'!$E738,cpi!$A:$A,0),MATCH('Inflation adjust calc'!$D738,cpi!$1:$1,0))</f>
        <v>237.43299999999999</v>
      </c>
      <c r="Q738" s="36">
        <f>cpi!$I$2</f>
        <v>240.85300000000001</v>
      </c>
      <c r="R738" s="36">
        <f t="shared" si="97"/>
        <v>1.0144040634621136</v>
      </c>
      <c r="S738" s="28" t="str">
        <f t="shared" si="93"/>
        <v/>
      </c>
      <c r="T738" s="37">
        <f t="shared" si="94"/>
        <v>61878647.871188931</v>
      </c>
      <c r="U738" s="37">
        <f t="shared" si="95"/>
        <v>170183718.23721641</v>
      </c>
      <c r="V738" s="37">
        <f t="shared" si="96"/>
        <v>373876054.18040884</v>
      </c>
    </row>
    <row r="739" spans="1:22">
      <c r="A739" s="23">
        <v>738</v>
      </c>
      <c r="B739" s="3" t="s">
        <v>1110</v>
      </c>
      <c r="C739" s="28">
        <v>30</v>
      </c>
      <c r="D739" s="29">
        <v>3</v>
      </c>
      <c r="E739" s="28">
        <v>2007</v>
      </c>
      <c r="F739" s="31">
        <f>DATE(E739,D739,C739)</f>
        <v>39171</v>
      </c>
      <c r="G739" s="24" t="s">
        <v>1111</v>
      </c>
      <c r="H739" s="2">
        <v>61000000</v>
      </c>
      <c r="I739" s="2">
        <v>118594548</v>
      </c>
      <c r="J739" s="2">
        <v>145594548</v>
      </c>
      <c r="K739" s="28" t="str">
        <f t="shared" si="90"/>
        <v/>
      </c>
      <c r="L739" s="28" t="str">
        <f t="shared" si="91"/>
        <v/>
      </c>
      <c r="M739" s="28" t="s">
        <v>1111</v>
      </c>
      <c r="N739" s="28" t="str">
        <f t="shared" si="92"/>
        <v/>
      </c>
      <c r="O739" s="28" t="str">
        <f>IF(N739=1,M739&amp;" ("&amp;E739&amp;")",M739)</f>
        <v>Blades of Glory</v>
      </c>
      <c r="P739" s="36">
        <f>INDEX(cpi!$A$1:$M$105,MATCH('Inflation adjust calc'!$E739,cpi!$A:$A,0),MATCH('Inflation adjust calc'!$D739,cpi!$1:$1,0))</f>
        <v>205.352</v>
      </c>
      <c r="Q739" s="36">
        <f>cpi!$I$2</f>
        <v>240.85300000000001</v>
      </c>
      <c r="R739" s="36">
        <f t="shared" si="97"/>
        <v>1.1728787642681835</v>
      </c>
      <c r="S739" s="28" t="str">
        <f t="shared" si="93"/>
        <v/>
      </c>
      <c r="T739" s="37">
        <f t="shared" si="94"/>
        <v>71545604.620359197</v>
      </c>
      <c r="U739" s="37">
        <f t="shared" si="95"/>
        <v>139097026.90718377</v>
      </c>
      <c r="V739" s="37">
        <f t="shared" si="96"/>
        <v>170764753.54242474</v>
      </c>
    </row>
    <row r="740" spans="1:22">
      <c r="A740" s="23">
        <v>739</v>
      </c>
      <c r="B740" s="3" t="s">
        <v>1061</v>
      </c>
      <c r="C740" s="28">
        <v>18</v>
      </c>
      <c r="D740" s="29">
        <v>9</v>
      </c>
      <c r="E740" s="28">
        <v>2015</v>
      </c>
      <c r="F740" s="31">
        <f>DATE(E740,D740,C740)</f>
        <v>42265</v>
      </c>
      <c r="G740" s="24" t="s">
        <v>1112</v>
      </c>
      <c r="H740" s="2">
        <v>61000000</v>
      </c>
      <c r="I740" s="2">
        <v>81697192</v>
      </c>
      <c r="J740" s="2">
        <v>310697192</v>
      </c>
      <c r="K740" s="28" t="str">
        <f t="shared" si="90"/>
        <v/>
      </c>
      <c r="L740" s="28" t="str">
        <f t="shared" si="91"/>
        <v/>
      </c>
      <c r="M740" s="28" t="s">
        <v>1112</v>
      </c>
      <c r="N740" s="28" t="str">
        <f t="shared" si="92"/>
        <v/>
      </c>
      <c r="O740" s="28" t="str">
        <f>IF(N740=1,M740&amp;" ("&amp;E740&amp;")",M740)</f>
        <v>Maze Runner: The Scorch Trials</v>
      </c>
      <c r="P740" s="36">
        <f>INDEX(cpi!$A$1:$M$105,MATCH('Inflation adjust calc'!$E740,cpi!$A:$A,0),MATCH('Inflation adjust calc'!$D740,cpi!$1:$1,0))</f>
        <v>237.94499999999999</v>
      </c>
      <c r="Q740" s="36">
        <f>cpi!$I$2</f>
        <v>240.85300000000001</v>
      </c>
      <c r="R740" s="36">
        <f t="shared" si="97"/>
        <v>1.0122213116476497</v>
      </c>
      <c r="S740" s="28" t="str">
        <f t="shared" si="93"/>
        <v/>
      </c>
      <c r="T740" s="37">
        <f t="shared" si="94"/>
        <v>61745500.01050663</v>
      </c>
      <c r="U740" s="37">
        <f t="shared" si="95"/>
        <v>82695638.84416987</v>
      </c>
      <c r="V740" s="37">
        <f t="shared" si="96"/>
        <v>314494319.21148169</v>
      </c>
    </row>
    <row r="741" spans="1:22">
      <c r="A741" s="23">
        <v>740</v>
      </c>
      <c r="B741" s="3">
        <v>41313</v>
      </c>
      <c r="C741" s="28">
        <v>2</v>
      </c>
      <c r="D741" s="29">
        <v>8</v>
      </c>
      <c r="E741" s="28">
        <v>2013</v>
      </c>
      <c r="F741" s="31">
        <f>DATE(E741,D741,C741)</f>
        <v>41488</v>
      </c>
      <c r="G741" s="24" t="s">
        <v>1113</v>
      </c>
      <c r="H741" s="2">
        <v>61000000</v>
      </c>
      <c r="I741" s="2">
        <v>75612460</v>
      </c>
      <c r="J741" s="2">
        <v>132493015</v>
      </c>
      <c r="K741" s="28" t="str">
        <f t="shared" si="90"/>
        <v/>
      </c>
      <c r="L741" s="28" t="str">
        <f t="shared" si="91"/>
        <v/>
      </c>
      <c r="M741" s="28" t="s">
        <v>1113</v>
      </c>
      <c r="N741" s="28" t="str">
        <f t="shared" si="92"/>
        <v/>
      </c>
      <c r="O741" s="28" t="str">
        <f>IF(N741=1,M741&amp;" ("&amp;E741&amp;")",M741)</f>
        <v>2 Guns</v>
      </c>
      <c r="P741" s="36">
        <f>INDEX(cpi!$A$1:$M$105,MATCH('Inflation adjust calc'!$E741,cpi!$A:$A,0),MATCH('Inflation adjust calc'!$D741,cpi!$1:$1,0))</f>
        <v>233.87700000000001</v>
      </c>
      <c r="Q741" s="36">
        <f>cpi!$I$2</f>
        <v>240.85300000000001</v>
      </c>
      <c r="R741" s="36">
        <f t="shared" si="97"/>
        <v>1.0298276444455847</v>
      </c>
      <c r="S741" s="28" t="str">
        <f t="shared" si="93"/>
        <v/>
      </c>
      <c r="T741" s="37">
        <f t="shared" si="94"/>
        <v>62819486.311180666</v>
      </c>
      <c r="U741" s="37">
        <f t="shared" si="95"/>
        <v>77867801.572535992</v>
      </c>
      <c r="V741" s="37">
        <f t="shared" si="96"/>
        <v>136444969.54294354</v>
      </c>
    </row>
    <row r="742" spans="1:22">
      <c r="A742" s="23">
        <v>741</v>
      </c>
      <c r="B742" s="3" t="s">
        <v>3093</v>
      </c>
      <c r="C742" s="28">
        <v>19</v>
      </c>
      <c r="D742" s="29">
        <v>2</v>
      </c>
      <c r="E742" s="28">
        <v>2016</v>
      </c>
      <c r="F742" s="31">
        <f>DATE(E742,D742,C742)</f>
        <v>42419</v>
      </c>
      <c r="G742" s="24" t="s">
        <v>6812</v>
      </c>
      <c r="H742" s="2">
        <v>60720000</v>
      </c>
      <c r="I742" s="2">
        <v>3229457</v>
      </c>
      <c r="J742" s="2">
        <v>552198479</v>
      </c>
      <c r="K742" s="28" t="str">
        <f t="shared" si="90"/>
        <v/>
      </c>
      <c r="L742" s="28" t="str">
        <f t="shared" si="91"/>
        <v/>
      </c>
      <c r="M742" s="28" t="s">
        <v>6812</v>
      </c>
      <c r="N742" s="28" t="str">
        <f t="shared" si="92"/>
        <v/>
      </c>
      <c r="O742" s="28" t="str">
        <f>IF(N742=1,M742&amp;" ("&amp;E742&amp;")",M742)</f>
        <v>Mei Ren Yu</v>
      </c>
      <c r="P742" s="36">
        <f>INDEX(cpi!$A$1:$M$105,MATCH('Inflation adjust calc'!$E742,cpi!$A:$A,0),MATCH('Inflation adjust calc'!$D742,cpi!$1:$1,0))</f>
        <v>237.11099999999999</v>
      </c>
      <c r="Q742" s="36">
        <f>cpi!$I$2</f>
        <v>240.85300000000001</v>
      </c>
      <c r="R742" s="36">
        <f t="shared" si="97"/>
        <v>1.0157816381357256</v>
      </c>
      <c r="S742" s="28" t="str">
        <f t="shared" si="93"/>
        <v/>
      </c>
      <c r="T742" s="37">
        <f t="shared" si="94"/>
        <v>61678261.067601264</v>
      </c>
      <c r="U742" s="37">
        <f t="shared" si="95"/>
        <v>3280423.1217488861</v>
      </c>
      <c r="V742" s="37">
        <f t="shared" si="96"/>
        <v>560913075.57467604</v>
      </c>
    </row>
    <row r="743" spans="1:22">
      <c r="A743" s="23">
        <v>742</v>
      </c>
      <c r="B743" s="3" t="s">
        <v>1114</v>
      </c>
      <c r="C743" s="28">
        <v>22</v>
      </c>
      <c r="D743" s="29">
        <v>12</v>
      </c>
      <c r="E743" s="28">
        <v>2004</v>
      </c>
      <c r="F743" s="31">
        <f>DATE(E743,D743,C743)</f>
        <v>38343</v>
      </c>
      <c r="G743" s="24" t="s">
        <v>1115</v>
      </c>
      <c r="H743" s="2">
        <v>60000000</v>
      </c>
      <c r="I743" s="2">
        <v>279167575</v>
      </c>
      <c r="J743" s="2">
        <v>516567575</v>
      </c>
      <c r="K743" s="28" t="str">
        <f t="shared" si="90"/>
        <v/>
      </c>
      <c r="L743" s="28" t="str">
        <f t="shared" si="91"/>
        <v/>
      </c>
      <c r="M743" s="28" t="s">
        <v>1115</v>
      </c>
      <c r="N743" s="28" t="str">
        <f t="shared" si="92"/>
        <v/>
      </c>
      <c r="O743" s="28" t="str">
        <f>IF(N743=1,M743&amp;" ("&amp;E743&amp;")",M743)</f>
        <v>Meet the Fockers</v>
      </c>
      <c r="P743" s="36">
        <f>INDEX(cpi!$A$1:$M$105,MATCH('Inflation adjust calc'!$E743,cpi!$A:$A,0),MATCH('Inflation adjust calc'!$D743,cpi!$1:$1,0))</f>
        <v>190.3</v>
      </c>
      <c r="Q743" s="36">
        <f>cpi!$I$2</f>
        <v>240.85300000000001</v>
      </c>
      <c r="R743" s="36">
        <f t="shared" si="97"/>
        <v>1.2656489753021545</v>
      </c>
      <c r="S743" s="28" t="str">
        <f t="shared" si="93"/>
        <v/>
      </c>
      <c r="T743" s="37">
        <f t="shared" si="94"/>
        <v>75938938.518129274</v>
      </c>
      <c r="U743" s="37">
        <f t="shared" si="95"/>
        <v>353328155.23633736</v>
      </c>
      <c r="V743" s="37">
        <f t="shared" si="96"/>
        <v>653793221.97306883</v>
      </c>
    </row>
    <row r="744" spans="1:22">
      <c r="A744" s="23">
        <v>743</v>
      </c>
      <c r="B744" s="3">
        <v>41822</v>
      </c>
      <c r="C744" s="28">
        <v>7</v>
      </c>
      <c r="D744" s="29">
        <v>2</v>
      </c>
      <c r="E744" s="28">
        <v>2014</v>
      </c>
      <c r="F744" s="31">
        <f>DATE(E744,D744,C744)</f>
        <v>41677</v>
      </c>
      <c r="G744" s="24" t="s">
        <v>1116</v>
      </c>
      <c r="H744" s="2">
        <v>60000000</v>
      </c>
      <c r="I744" s="2">
        <v>257784718</v>
      </c>
      <c r="J744" s="2">
        <v>457729388</v>
      </c>
      <c r="K744" s="28" t="str">
        <f t="shared" si="90"/>
        <v/>
      </c>
      <c r="L744" s="28" t="str">
        <f t="shared" si="91"/>
        <v/>
      </c>
      <c r="M744" s="28" t="s">
        <v>1116</v>
      </c>
      <c r="N744" s="28" t="str">
        <f t="shared" si="92"/>
        <v/>
      </c>
      <c r="O744" s="28" t="str">
        <f>IF(N744=1,M744&amp;" ("&amp;E744&amp;")",M744)</f>
        <v>The Lego Movie</v>
      </c>
      <c r="P744" s="36">
        <f>INDEX(cpi!$A$1:$M$105,MATCH('Inflation adjust calc'!$E744,cpi!$A:$A,0),MATCH('Inflation adjust calc'!$D744,cpi!$1:$1,0))</f>
        <v>234.78100000000001</v>
      </c>
      <c r="Q744" s="36">
        <f>cpi!$I$2</f>
        <v>240.85300000000001</v>
      </c>
      <c r="R744" s="36">
        <f t="shared" si="97"/>
        <v>1.0258623994275518</v>
      </c>
      <c r="S744" s="28" t="str">
        <f t="shared" si="93"/>
        <v/>
      </c>
      <c r="T744" s="37">
        <f t="shared" si="94"/>
        <v>61551743.965653107</v>
      </c>
      <c r="U744" s="37">
        <f t="shared" si="95"/>
        <v>264451649.34323478</v>
      </c>
      <c r="V744" s="37">
        <f t="shared" si="96"/>
        <v>469567368.2621848</v>
      </c>
    </row>
    <row r="745" spans="1:22">
      <c r="A745" s="23">
        <v>744</v>
      </c>
      <c r="B745" s="3">
        <v>39328</v>
      </c>
      <c r="C745" s="28">
        <v>9</v>
      </c>
      <c r="D745" s="29">
        <v>3</v>
      </c>
      <c r="E745" s="28">
        <v>2007</v>
      </c>
      <c r="F745" s="31">
        <f>DATE(E745,D745,C745)</f>
        <v>39150</v>
      </c>
      <c r="G745" s="24">
        <v>300</v>
      </c>
      <c r="H745" s="2">
        <v>60000000</v>
      </c>
      <c r="I745" s="2">
        <v>210614939</v>
      </c>
      <c r="J745" s="2">
        <v>454161935</v>
      </c>
      <c r="K745" s="28" t="str">
        <f t="shared" si="90"/>
        <v/>
      </c>
      <c r="L745" s="28" t="str">
        <f t="shared" si="91"/>
        <v/>
      </c>
      <c r="M745" s="28">
        <v>300</v>
      </c>
      <c r="N745" s="28" t="str">
        <f t="shared" si="92"/>
        <v/>
      </c>
      <c r="O745" s="28">
        <f>IF(N745=1,M745&amp;" ("&amp;E745&amp;")",M745)</f>
        <v>300</v>
      </c>
      <c r="P745" s="36">
        <f>INDEX(cpi!$A$1:$M$105,MATCH('Inflation adjust calc'!$E745,cpi!$A:$A,0),MATCH('Inflation adjust calc'!$D745,cpi!$1:$1,0))</f>
        <v>205.352</v>
      </c>
      <c r="Q745" s="36">
        <f>cpi!$I$2</f>
        <v>240.85300000000001</v>
      </c>
      <c r="R745" s="36">
        <f t="shared" si="97"/>
        <v>1.1728787642681835</v>
      </c>
      <c r="S745" s="28" t="str">
        <f t="shared" si="93"/>
        <v/>
      </c>
      <c r="T745" s="37">
        <f t="shared" si="94"/>
        <v>70372725.856091008</v>
      </c>
      <c r="U745" s="37">
        <f t="shared" si="95"/>
        <v>247025789.39073884</v>
      </c>
      <c r="V745" s="37">
        <f t="shared" si="96"/>
        <v>532676889.10044706</v>
      </c>
    </row>
    <row r="746" spans="1:22">
      <c r="A746" s="23">
        <v>745</v>
      </c>
      <c r="B746" s="3">
        <v>39116</v>
      </c>
      <c r="C746" s="28">
        <v>2</v>
      </c>
      <c r="D746" s="29">
        <v>3</v>
      </c>
      <c r="E746" s="28">
        <v>2007</v>
      </c>
      <c r="F746" s="31">
        <f>DATE(E746,D746,C746)</f>
        <v>39143</v>
      </c>
      <c r="G746" s="24" t="s">
        <v>1117</v>
      </c>
      <c r="H746" s="2">
        <v>60000000</v>
      </c>
      <c r="I746" s="2">
        <v>168213584</v>
      </c>
      <c r="J746" s="2">
        <v>253555383</v>
      </c>
      <c r="K746" s="28" t="str">
        <f t="shared" si="90"/>
        <v/>
      </c>
      <c r="L746" s="28" t="str">
        <f t="shared" si="91"/>
        <v/>
      </c>
      <c r="M746" s="28" t="s">
        <v>1117</v>
      </c>
      <c r="N746" s="28" t="str">
        <f t="shared" si="92"/>
        <v/>
      </c>
      <c r="O746" s="28" t="str">
        <f>IF(N746=1,M746&amp;" ("&amp;E746&amp;")",M746)</f>
        <v>Wild Hogs</v>
      </c>
      <c r="P746" s="36">
        <f>INDEX(cpi!$A$1:$M$105,MATCH('Inflation adjust calc'!$E746,cpi!$A:$A,0),MATCH('Inflation adjust calc'!$D746,cpi!$1:$1,0))</f>
        <v>205.352</v>
      </c>
      <c r="Q746" s="36">
        <f>cpi!$I$2</f>
        <v>240.85300000000001</v>
      </c>
      <c r="R746" s="36">
        <f t="shared" si="97"/>
        <v>1.1728787642681835</v>
      </c>
      <c r="S746" s="28" t="str">
        <f t="shared" si="93"/>
        <v/>
      </c>
      <c r="T746" s="37">
        <f t="shared" si="94"/>
        <v>70372725.856091008</v>
      </c>
      <c r="U746" s="37">
        <f t="shared" si="95"/>
        <v>197294140.53504229</v>
      </c>
      <c r="V746" s="37">
        <f t="shared" si="96"/>
        <v>297389724.28658599</v>
      </c>
    </row>
    <row r="747" spans="1:22">
      <c r="A747" s="23">
        <v>746</v>
      </c>
      <c r="B747" s="3" t="s">
        <v>191</v>
      </c>
      <c r="C747" s="28">
        <v>25</v>
      </c>
      <c r="D747" s="29">
        <v>12</v>
      </c>
      <c r="E747" s="28">
        <v>2008</v>
      </c>
      <c r="F747" s="31">
        <f>DATE(E747,D747,C747)</f>
        <v>39807</v>
      </c>
      <c r="G747" s="24" t="s">
        <v>1118</v>
      </c>
      <c r="H747" s="2">
        <v>60000000</v>
      </c>
      <c r="I747" s="2">
        <v>143153751</v>
      </c>
      <c r="J747" s="2">
        <v>247812011</v>
      </c>
      <c r="K747" s="28" t="str">
        <f t="shared" si="90"/>
        <v/>
      </c>
      <c r="L747" s="28" t="str">
        <f t="shared" si="91"/>
        <v/>
      </c>
      <c r="M747" s="28" t="s">
        <v>1118</v>
      </c>
      <c r="N747" s="28" t="str">
        <f t="shared" si="92"/>
        <v/>
      </c>
      <c r="O747" s="28" t="str">
        <f>IF(N747=1,M747&amp;" ("&amp;E747&amp;")",M747)</f>
        <v>Marley &amp; Me</v>
      </c>
      <c r="P747" s="36">
        <f>INDEX(cpi!$A$1:$M$105,MATCH('Inflation adjust calc'!$E747,cpi!$A:$A,0),MATCH('Inflation adjust calc'!$D747,cpi!$1:$1,0))</f>
        <v>210.22800000000001</v>
      </c>
      <c r="Q747" s="36">
        <f>cpi!$I$2</f>
        <v>240.85300000000001</v>
      </c>
      <c r="R747" s="36">
        <f t="shared" si="97"/>
        <v>1.1456751717183249</v>
      </c>
      <c r="S747" s="28" t="str">
        <f t="shared" si="93"/>
        <v/>
      </c>
      <c r="T747" s="37">
        <f t="shared" si="94"/>
        <v>68740510.303099498</v>
      </c>
      <c r="U747" s="37">
        <f t="shared" si="95"/>
        <v>164007698.25904733</v>
      </c>
      <c r="V747" s="37">
        <f t="shared" si="96"/>
        <v>283912068.25628841</v>
      </c>
    </row>
    <row r="748" spans="1:22">
      <c r="A748" s="23">
        <v>747</v>
      </c>
      <c r="B748" s="3">
        <v>36445</v>
      </c>
      <c r="C748" s="28">
        <v>10</v>
      </c>
      <c r="D748" s="29">
        <v>12</v>
      </c>
      <c r="E748" s="28">
        <v>1999</v>
      </c>
      <c r="F748" s="31">
        <f>DATE(E748,D748,C748)</f>
        <v>36504</v>
      </c>
      <c r="G748" s="24" t="s">
        <v>1119</v>
      </c>
      <c r="H748" s="2">
        <v>60000000</v>
      </c>
      <c r="I748" s="2">
        <v>136801374</v>
      </c>
      <c r="J748" s="2">
        <v>290701374</v>
      </c>
      <c r="K748" s="28" t="str">
        <f t="shared" si="90"/>
        <v/>
      </c>
      <c r="L748" s="28" t="str">
        <f t="shared" si="91"/>
        <v/>
      </c>
      <c r="M748" s="28" t="s">
        <v>1119</v>
      </c>
      <c r="N748" s="28" t="str">
        <f t="shared" si="92"/>
        <v/>
      </c>
      <c r="O748" s="28" t="str">
        <f>IF(N748=1,M748&amp;" ("&amp;E748&amp;")",M748)</f>
        <v>The Green Mile</v>
      </c>
      <c r="P748" s="36">
        <f>INDEX(cpi!$A$1:$M$105,MATCH('Inflation adjust calc'!$E748,cpi!$A:$A,0),MATCH('Inflation adjust calc'!$D748,cpi!$1:$1,0))</f>
        <v>168.3</v>
      </c>
      <c r="Q748" s="36">
        <f>cpi!$I$2</f>
        <v>240.85300000000001</v>
      </c>
      <c r="R748" s="36">
        <f t="shared" si="97"/>
        <v>1.4310932857991681</v>
      </c>
      <c r="S748" s="28" t="str">
        <f t="shared" si="93"/>
        <v/>
      </c>
      <c r="T748" s="37">
        <f t="shared" si="94"/>
        <v>85865597.147950083</v>
      </c>
      <c r="U748" s="37">
        <f t="shared" si="95"/>
        <v>195775527.81950086</v>
      </c>
      <c r="V748" s="37">
        <f t="shared" si="96"/>
        <v>416020784.50399286</v>
      </c>
    </row>
    <row r="749" spans="1:22">
      <c r="A749" s="23">
        <v>748</v>
      </c>
      <c r="B749" s="3">
        <v>38453</v>
      </c>
      <c r="C749" s="28">
        <v>4</v>
      </c>
      <c r="D749" s="29">
        <v>11</v>
      </c>
      <c r="E749" s="28">
        <v>2005</v>
      </c>
      <c r="F749" s="31">
        <f>DATE(E749,D749,C749)</f>
        <v>38660</v>
      </c>
      <c r="G749" s="24" t="s">
        <v>1120</v>
      </c>
      <c r="H749" s="2">
        <v>60000000</v>
      </c>
      <c r="I749" s="2">
        <v>135386665</v>
      </c>
      <c r="J749" s="2">
        <v>310043823</v>
      </c>
      <c r="K749" s="28" t="str">
        <f t="shared" si="90"/>
        <v/>
      </c>
      <c r="L749" s="28" t="str">
        <f t="shared" si="91"/>
        <v/>
      </c>
      <c r="M749" s="28" t="s">
        <v>1120</v>
      </c>
      <c r="N749" s="28" t="str">
        <f t="shared" si="92"/>
        <v/>
      </c>
      <c r="O749" s="28" t="str">
        <f>IF(N749=1,M749&amp;" ("&amp;E749&amp;")",M749)</f>
        <v>Chicken Little</v>
      </c>
      <c r="P749" s="36">
        <f>INDEX(cpi!$A$1:$M$105,MATCH('Inflation adjust calc'!$E749,cpi!$A:$A,0),MATCH('Inflation adjust calc'!$D749,cpi!$1:$1,0))</f>
        <v>197.6</v>
      </c>
      <c r="Q749" s="36">
        <f>cpi!$I$2</f>
        <v>240.85300000000001</v>
      </c>
      <c r="R749" s="36">
        <f t="shared" si="97"/>
        <v>1.2188917004048583</v>
      </c>
      <c r="S749" s="28" t="str">
        <f t="shared" si="93"/>
        <v/>
      </c>
      <c r="T749" s="37">
        <f t="shared" si="94"/>
        <v>73133502.0242915</v>
      </c>
      <c r="U749" s="37">
        <f t="shared" si="95"/>
        <v>165021682.31399292</v>
      </c>
      <c r="V749" s="37">
        <f t="shared" si="96"/>
        <v>377909842.61649293</v>
      </c>
    </row>
    <row r="750" spans="1:22">
      <c r="A750" s="23">
        <v>749</v>
      </c>
      <c r="B750" s="3">
        <v>35921</v>
      </c>
      <c r="C750" s="28">
        <v>5</v>
      </c>
      <c r="D750" s="29">
        <v>6</v>
      </c>
      <c r="E750" s="28">
        <v>1998</v>
      </c>
      <c r="F750" s="31">
        <f>DATE(E750,D750,C750)</f>
        <v>35951</v>
      </c>
      <c r="G750" s="24" t="s">
        <v>1121</v>
      </c>
      <c r="H750" s="2">
        <v>60000000</v>
      </c>
      <c r="I750" s="2">
        <v>125618201</v>
      </c>
      <c r="J750" s="2">
        <v>264118201</v>
      </c>
      <c r="K750" s="28" t="str">
        <f t="shared" si="90"/>
        <v/>
      </c>
      <c r="L750" s="28" t="str">
        <f t="shared" si="91"/>
        <v/>
      </c>
      <c r="M750" s="28" t="s">
        <v>1121</v>
      </c>
      <c r="N750" s="28" t="str">
        <f t="shared" si="92"/>
        <v/>
      </c>
      <c r="O750" s="28" t="str">
        <f>IF(N750=1,M750&amp;" ("&amp;E750&amp;")",M750)</f>
        <v>The Truman Show</v>
      </c>
      <c r="P750" s="36">
        <f>INDEX(cpi!$A$1:$M$105,MATCH('Inflation adjust calc'!$E750,cpi!$A:$A,0),MATCH('Inflation adjust calc'!$D750,cpi!$1:$1,0))</f>
        <v>163</v>
      </c>
      <c r="Q750" s="36">
        <f>cpi!$I$2</f>
        <v>240.85300000000001</v>
      </c>
      <c r="R750" s="36">
        <f t="shared" si="97"/>
        <v>1.4776257668711656</v>
      </c>
      <c r="S750" s="28" t="str">
        <f t="shared" si="93"/>
        <v/>
      </c>
      <c r="T750" s="37">
        <f t="shared" si="94"/>
        <v>88657546.012269944</v>
      </c>
      <c r="U750" s="37">
        <f t="shared" si="95"/>
        <v>185616690.58560124</v>
      </c>
      <c r="V750" s="37">
        <f t="shared" si="96"/>
        <v>390267859.29725766</v>
      </c>
    </row>
    <row r="751" spans="1:22">
      <c r="A751" s="23">
        <v>750</v>
      </c>
      <c r="B751" s="3" t="s">
        <v>411</v>
      </c>
      <c r="C751" s="28">
        <v>14</v>
      </c>
      <c r="D751" s="29">
        <v>6</v>
      </c>
      <c r="E751" s="28">
        <v>2002</v>
      </c>
      <c r="F751" s="31">
        <f>DATE(E751,D751,C751)</f>
        <v>37421</v>
      </c>
      <c r="G751" s="24" t="s">
        <v>1122</v>
      </c>
      <c r="H751" s="2">
        <v>60000000</v>
      </c>
      <c r="I751" s="2">
        <v>121468960</v>
      </c>
      <c r="J751" s="2">
        <v>214357371</v>
      </c>
      <c r="K751" s="28" t="str">
        <f t="shared" si="90"/>
        <v/>
      </c>
      <c r="L751" s="28" t="str">
        <f t="shared" si="91"/>
        <v/>
      </c>
      <c r="M751" s="28" t="s">
        <v>1122</v>
      </c>
      <c r="N751" s="28" t="str">
        <f t="shared" si="92"/>
        <v/>
      </c>
      <c r="O751" s="28" t="str">
        <f>IF(N751=1,M751&amp;" ("&amp;E751&amp;")",M751)</f>
        <v>The Bourne Identity</v>
      </c>
      <c r="P751" s="36">
        <f>INDEX(cpi!$A$1:$M$105,MATCH('Inflation adjust calc'!$E751,cpi!$A:$A,0),MATCH('Inflation adjust calc'!$D751,cpi!$1:$1,0))</f>
        <v>179.9</v>
      </c>
      <c r="Q751" s="36">
        <f>cpi!$I$2</f>
        <v>240.85300000000001</v>
      </c>
      <c r="R751" s="36">
        <f t="shared" si="97"/>
        <v>1.3388160088938299</v>
      </c>
      <c r="S751" s="28" t="str">
        <f t="shared" si="93"/>
        <v/>
      </c>
      <c r="T751" s="37">
        <f t="shared" si="94"/>
        <v>80328960.53362979</v>
      </c>
      <c r="U751" s="37">
        <f t="shared" si="95"/>
        <v>162624588.23168427</v>
      </c>
      <c r="V751" s="37">
        <f t="shared" si="96"/>
        <v>286985079.91919398</v>
      </c>
    </row>
    <row r="752" spans="1:22">
      <c r="A752" s="23">
        <v>751</v>
      </c>
      <c r="B752" s="3">
        <v>42622</v>
      </c>
      <c r="C752" s="28">
        <v>9</v>
      </c>
      <c r="D752" s="29">
        <v>9</v>
      </c>
      <c r="E752" s="28">
        <v>2016</v>
      </c>
      <c r="F752" s="31">
        <f>DATE(E752,D752,C752)</f>
        <v>42622</v>
      </c>
      <c r="G752" s="24" t="s">
        <v>6813</v>
      </c>
      <c r="H752" s="2">
        <v>60000000</v>
      </c>
      <c r="I752" s="2">
        <v>113225772</v>
      </c>
      <c r="J752" s="2">
        <v>166925772</v>
      </c>
      <c r="K752" s="28" t="str">
        <f t="shared" si="90"/>
        <v/>
      </c>
      <c r="L752" s="28" t="str">
        <f t="shared" si="91"/>
        <v/>
      </c>
      <c r="M752" s="28" t="s">
        <v>6813</v>
      </c>
      <c r="N752" s="28" t="str">
        <f t="shared" si="92"/>
        <v/>
      </c>
      <c r="O752" s="28" t="str">
        <f>IF(N752=1,M752&amp;" ("&amp;E752&amp;")",M752)</f>
        <v>Sully</v>
      </c>
      <c r="P752" s="36">
        <f>INDEX(cpi!$A$1:$M$105,MATCH('Inflation adjust calc'!$E752,cpi!$A:$A,0),MATCH('Inflation adjust calc'!$D752,cpi!$1:$1,0))</f>
        <v>0</v>
      </c>
      <c r="Q752" s="36">
        <f>cpi!$I$2</f>
        <v>240.85300000000001</v>
      </c>
      <c r="R752" s="36" t="e">
        <f t="shared" si="97"/>
        <v>#DIV/0!</v>
      </c>
      <c r="S752" s="28">
        <f t="shared" si="93"/>
        <v>1</v>
      </c>
      <c r="T752" s="37" t="e">
        <f t="shared" si="94"/>
        <v>#DIV/0!</v>
      </c>
      <c r="U752" s="37" t="e">
        <f t="shared" si="95"/>
        <v>#DIV/0!</v>
      </c>
      <c r="V752" s="37" t="e">
        <f t="shared" si="96"/>
        <v>#DIV/0!</v>
      </c>
    </row>
    <row r="753" spans="1:22">
      <c r="A753" s="23">
        <v>752</v>
      </c>
      <c r="B753" s="3">
        <v>40066</v>
      </c>
      <c r="C753" s="28">
        <v>9</v>
      </c>
      <c r="D753" s="29">
        <v>10</v>
      </c>
      <c r="E753" s="28">
        <v>2009</v>
      </c>
      <c r="F753" s="31">
        <f>DATE(E753,D753,C753)</f>
        <v>40095</v>
      </c>
      <c r="G753" s="24" t="s">
        <v>1123</v>
      </c>
      <c r="H753" s="2">
        <v>60000000</v>
      </c>
      <c r="I753" s="2">
        <v>109205660</v>
      </c>
      <c r="J753" s="2">
        <v>172450423</v>
      </c>
      <c r="K753" s="28" t="str">
        <f t="shared" si="90"/>
        <v/>
      </c>
      <c r="L753" s="28" t="str">
        <f t="shared" si="91"/>
        <v/>
      </c>
      <c r="M753" s="28" t="s">
        <v>1123</v>
      </c>
      <c r="N753" s="28" t="str">
        <f t="shared" si="92"/>
        <v/>
      </c>
      <c r="O753" s="28" t="str">
        <f>IF(N753=1,M753&amp;" ("&amp;E753&amp;")",M753)</f>
        <v>Couples Retreat</v>
      </c>
      <c r="P753" s="36">
        <f>INDEX(cpi!$A$1:$M$105,MATCH('Inflation adjust calc'!$E753,cpi!$A:$A,0),MATCH('Inflation adjust calc'!$D753,cpi!$1:$1,0))</f>
        <v>216.17699999999999</v>
      </c>
      <c r="Q753" s="36">
        <f>cpi!$I$2</f>
        <v>240.85300000000001</v>
      </c>
      <c r="R753" s="36">
        <f t="shared" si="97"/>
        <v>1.1141472034490256</v>
      </c>
      <c r="S753" s="28" t="str">
        <f t="shared" si="93"/>
        <v/>
      </c>
      <c r="T753" s="37">
        <f t="shared" si="94"/>
        <v>66848832.206941538</v>
      </c>
      <c r="U753" s="37">
        <f t="shared" si="95"/>
        <v>121671180.68980512</v>
      </c>
      <c r="V753" s="37">
        <f t="shared" si="96"/>
        <v>192135156.51905152</v>
      </c>
    </row>
    <row r="754" spans="1:22">
      <c r="A754" s="23">
        <v>753</v>
      </c>
      <c r="B754" s="3" t="s">
        <v>1104</v>
      </c>
      <c r="C754" s="28">
        <v>17</v>
      </c>
      <c r="D754" s="29">
        <v>11</v>
      </c>
      <c r="E754" s="28">
        <v>1995</v>
      </c>
      <c r="F754" s="31">
        <f>DATE(E754,D754,C754)</f>
        <v>35020</v>
      </c>
      <c r="G754" s="24" t="s">
        <v>1124</v>
      </c>
      <c r="H754" s="2">
        <v>60000000</v>
      </c>
      <c r="I754" s="2">
        <v>106429941</v>
      </c>
      <c r="J754" s="2">
        <v>356429941</v>
      </c>
      <c r="K754" s="28" t="str">
        <f t="shared" si="90"/>
        <v/>
      </c>
      <c r="L754" s="28" t="str">
        <f t="shared" si="91"/>
        <v/>
      </c>
      <c r="M754" s="28" t="s">
        <v>1124</v>
      </c>
      <c r="N754" s="28" t="str">
        <f t="shared" si="92"/>
        <v/>
      </c>
      <c r="O754" s="28" t="str">
        <f>IF(N754=1,M754&amp;" ("&amp;E754&amp;")",M754)</f>
        <v>Goldeneye</v>
      </c>
      <c r="P754" s="36">
        <f>INDEX(cpi!$A$1:$M$105,MATCH('Inflation adjust calc'!$E754,cpi!$A:$A,0),MATCH('Inflation adjust calc'!$D754,cpi!$1:$1,0))</f>
        <v>153.6</v>
      </c>
      <c r="Q754" s="36">
        <f>cpi!$I$2</f>
        <v>240.85300000000001</v>
      </c>
      <c r="R754" s="36">
        <f t="shared" si="97"/>
        <v>1.5680533854166667</v>
      </c>
      <c r="S754" s="28" t="str">
        <f t="shared" si="93"/>
        <v/>
      </c>
      <c r="T754" s="37">
        <f t="shared" si="94"/>
        <v>94083203.125</v>
      </c>
      <c r="U754" s="37">
        <f t="shared" si="95"/>
        <v>166887829.2947461</v>
      </c>
      <c r="V754" s="37">
        <f t="shared" si="96"/>
        <v>558901175.64891279</v>
      </c>
    </row>
    <row r="755" spans="1:22">
      <c r="A755" s="23">
        <v>754</v>
      </c>
      <c r="B755" s="3" t="s">
        <v>567</v>
      </c>
      <c r="C755" s="28">
        <v>30</v>
      </c>
      <c r="D755" s="29">
        <v>5</v>
      </c>
      <c r="E755" s="28">
        <v>2003</v>
      </c>
      <c r="F755" s="31">
        <f>DATE(E755,D755,C755)</f>
        <v>37771</v>
      </c>
      <c r="G755" s="24" t="s">
        <v>1125</v>
      </c>
      <c r="H755" s="2">
        <v>60000000</v>
      </c>
      <c r="I755" s="2">
        <v>106126012</v>
      </c>
      <c r="J755" s="2">
        <v>176262839</v>
      </c>
      <c r="K755" s="28" t="str">
        <f t="shared" si="90"/>
        <v/>
      </c>
      <c r="L755" s="28" t="str">
        <f t="shared" si="91"/>
        <v/>
      </c>
      <c r="M755" s="28" t="s">
        <v>1125</v>
      </c>
      <c r="N755" s="28" t="str">
        <f t="shared" si="92"/>
        <v/>
      </c>
      <c r="O755" s="28" t="str">
        <f>IF(N755=1,M755&amp;" ("&amp;E755&amp;")",M755)</f>
        <v>The Italian Job</v>
      </c>
      <c r="P755" s="36">
        <f>INDEX(cpi!$A$1:$M$105,MATCH('Inflation adjust calc'!$E755,cpi!$A:$A,0),MATCH('Inflation adjust calc'!$D755,cpi!$1:$1,0))</f>
        <v>183.5</v>
      </c>
      <c r="Q755" s="36">
        <f>cpi!$I$2</f>
        <v>240.85300000000001</v>
      </c>
      <c r="R755" s="36">
        <f t="shared" si="97"/>
        <v>1.312550408719346</v>
      </c>
      <c r="S755" s="28" t="str">
        <f t="shared" si="93"/>
        <v/>
      </c>
      <c r="T755" s="37">
        <f t="shared" si="94"/>
        <v>78753024.523160756</v>
      </c>
      <c r="U755" s="37">
        <f t="shared" si="95"/>
        <v>139295740.42635423</v>
      </c>
      <c r="V755" s="37">
        <f t="shared" si="96"/>
        <v>231353861.37148228</v>
      </c>
    </row>
    <row r="756" spans="1:22">
      <c r="A756" s="23">
        <v>755</v>
      </c>
      <c r="B756" s="3">
        <v>37869</v>
      </c>
      <c r="C756" s="28">
        <v>9</v>
      </c>
      <c r="D756" s="29">
        <v>5</v>
      </c>
      <c r="E756" s="28">
        <v>2003</v>
      </c>
      <c r="F756" s="31">
        <f>DATE(E756,D756,C756)</f>
        <v>37750</v>
      </c>
      <c r="G756" s="24" t="s">
        <v>1126</v>
      </c>
      <c r="H756" s="2">
        <v>60000000</v>
      </c>
      <c r="I756" s="2">
        <v>104148781</v>
      </c>
      <c r="J756" s="2">
        <v>164285587</v>
      </c>
      <c r="K756" s="28" t="str">
        <f t="shared" si="90"/>
        <v/>
      </c>
      <c r="L756" s="28" t="str">
        <f t="shared" si="91"/>
        <v/>
      </c>
      <c r="M756" s="28" t="s">
        <v>1126</v>
      </c>
      <c r="N756" s="28" t="str">
        <f t="shared" si="92"/>
        <v/>
      </c>
      <c r="O756" s="28" t="str">
        <f>IF(N756=1,M756&amp;" ("&amp;E756&amp;")",M756)</f>
        <v>Daddy Day Care</v>
      </c>
      <c r="P756" s="36">
        <f>INDEX(cpi!$A$1:$M$105,MATCH('Inflation adjust calc'!$E756,cpi!$A:$A,0),MATCH('Inflation adjust calc'!$D756,cpi!$1:$1,0))</f>
        <v>183.5</v>
      </c>
      <c r="Q756" s="36">
        <f>cpi!$I$2</f>
        <v>240.85300000000001</v>
      </c>
      <c r="R756" s="36">
        <f t="shared" si="97"/>
        <v>1.312550408719346</v>
      </c>
      <c r="S756" s="28" t="str">
        <f t="shared" si="93"/>
        <v/>
      </c>
      <c r="T756" s="37">
        <f t="shared" si="94"/>
        <v>78753024.523160756</v>
      </c>
      <c r="U756" s="37">
        <f t="shared" si="95"/>
        <v>136700525.06917167</v>
      </c>
      <c r="V756" s="37">
        <f t="shared" si="96"/>
        <v>215633114.36354768</v>
      </c>
    </row>
    <row r="757" spans="1:22">
      <c r="A757" s="23">
        <v>756</v>
      </c>
      <c r="B757" s="3" t="s">
        <v>1127</v>
      </c>
      <c r="C757" s="28">
        <v>18</v>
      </c>
      <c r="D757" s="29">
        <v>6</v>
      </c>
      <c r="E757" s="28">
        <v>1999</v>
      </c>
      <c r="F757" s="31">
        <f>DATE(E757,D757,C757)</f>
        <v>36329</v>
      </c>
      <c r="G757" s="24" t="s">
        <v>1128</v>
      </c>
      <c r="H757" s="2">
        <v>60000000</v>
      </c>
      <c r="I757" s="2">
        <v>102705852</v>
      </c>
      <c r="J757" s="2">
        <v>149705852</v>
      </c>
      <c r="K757" s="28" t="str">
        <f t="shared" si="90"/>
        <v/>
      </c>
      <c r="L757" s="28" t="str">
        <f t="shared" si="91"/>
        <v/>
      </c>
      <c r="M757" s="28" t="s">
        <v>1128</v>
      </c>
      <c r="N757" s="28" t="str">
        <f t="shared" si="92"/>
        <v/>
      </c>
      <c r="O757" s="28" t="str">
        <f>IF(N757=1,M757&amp;" ("&amp;E757&amp;")",M757)</f>
        <v>The General's Daughter</v>
      </c>
      <c r="P757" s="36">
        <f>INDEX(cpi!$A$1:$M$105,MATCH('Inflation adjust calc'!$E757,cpi!$A:$A,0),MATCH('Inflation adjust calc'!$D757,cpi!$1:$1,0))</f>
        <v>166.2</v>
      </c>
      <c r="Q757" s="36">
        <f>cpi!$I$2</f>
        <v>240.85300000000001</v>
      </c>
      <c r="R757" s="36">
        <f t="shared" si="97"/>
        <v>1.449175691937425</v>
      </c>
      <c r="S757" s="28" t="str">
        <f t="shared" si="93"/>
        <v/>
      </c>
      <c r="T757" s="37">
        <f t="shared" si="94"/>
        <v>86950541.516245499</v>
      </c>
      <c r="U757" s="37">
        <f t="shared" si="95"/>
        <v>148838824.13812277</v>
      </c>
      <c r="V757" s="37">
        <f t="shared" si="96"/>
        <v>216950081.65918174</v>
      </c>
    </row>
    <row r="758" spans="1:22">
      <c r="A758" s="23">
        <v>757</v>
      </c>
      <c r="B758" s="3" t="s">
        <v>1028</v>
      </c>
      <c r="C758" s="28">
        <v>18</v>
      </c>
      <c r="D758" s="29">
        <v>12</v>
      </c>
      <c r="E758" s="28">
        <v>1998</v>
      </c>
      <c r="F758" s="31">
        <f>DATE(E758,D758,C758)</f>
        <v>36147</v>
      </c>
      <c r="G758" s="24" t="s">
        <v>1129</v>
      </c>
      <c r="H758" s="2">
        <v>60000000</v>
      </c>
      <c r="I758" s="2">
        <v>101413188</v>
      </c>
      <c r="J758" s="2">
        <v>218613188</v>
      </c>
      <c r="K758" s="28" t="str">
        <f t="shared" si="90"/>
        <v/>
      </c>
      <c r="L758" s="28" t="str">
        <f t="shared" si="91"/>
        <v/>
      </c>
      <c r="M758" s="28" t="s">
        <v>1129</v>
      </c>
      <c r="N758" s="28" t="str">
        <f t="shared" si="92"/>
        <v/>
      </c>
      <c r="O758" s="28" t="str">
        <f>IF(N758=1,M758&amp;" ("&amp;E758&amp;")",M758)</f>
        <v>The Prince of Egypt</v>
      </c>
      <c r="P758" s="36">
        <f>INDEX(cpi!$A$1:$M$105,MATCH('Inflation adjust calc'!$E758,cpi!$A:$A,0),MATCH('Inflation adjust calc'!$D758,cpi!$1:$1,0))</f>
        <v>163.9</v>
      </c>
      <c r="Q758" s="36">
        <f>cpi!$I$2</f>
        <v>240.85300000000001</v>
      </c>
      <c r="R758" s="36">
        <f t="shared" si="97"/>
        <v>1.4695118974984747</v>
      </c>
      <c r="S758" s="28" t="str">
        <f t="shared" si="93"/>
        <v/>
      </c>
      <c r="T758" s="37">
        <f t="shared" si="94"/>
        <v>88170713.849908486</v>
      </c>
      <c r="U758" s="37">
        <f t="shared" si="95"/>
        <v>149027886.32924953</v>
      </c>
      <c r="V758" s="37">
        <f t="shared" si="96"/>
        <v>321254680.71607077</v>
      </c>
    </row>
    <row r="759" spans="1:22">
      <c r="A759" s="23">
        <v>758</v>
      </c>
      <c r="B759" s="3">
        <v>38146</v>
      </c>
      <c r="C759" s="28">
        <v>6</v>
      </c>
      <c r="D759" s="29">
        <v>8</v>
      </c>
      <c r="E759" s="28">
        <v>2004</v>
      </c>
      <c r="F759" s="31">
        <f>DATE(E759,D759,C759)</f>
        <v>38205</v>
      </c>
      <c r="G759" s="24" t="s">
        <v>1130</v>
      </c>
      <c r="H759" s="2">
        <v>60000000</v>
      </c>
      <c r="I759" s="2">
        <v>100170152</v>
      </c>
      <c r="J759" s="2">
        <v>217670152</v>
      </c>
      <c r="K759" s="28" t="str">
        <f t="shared" si="90"/>
        <v/>
      </c>
      <c r="L759" s="28" t="str">
        <f t="shared" si="91"/>
        <v/>
      </c>
      <c r="M759" s="28" t="s">
        <v>1130</v>
      </c>
      <c r="N759" s="28" t="str">
        <f t="shared" si="92"/>
        <v/>
      </c>
      <c r="O759" s="28" t="str">
        <f>IF(N759=1,M759&amp;" ("&amp;E759&amp;")",M759)</f>
        <v>Collateral</v>
      </c>
      <c r="P759" s="36">
        <f>INDEX(cpi!$A$1:$M$105,MATCH('Inflation adjust calc'!$E759,cpi!$A:$A,0),MATCH('Inflation adjust calc'!$D759,cpi!$1:$1,0))</f>
        <v>189.5</v>
      </c>
      <c r="Q759" s="36">
        <f>cpi!$I$2</f>
        <v>240.85300000000001</v>
      </c>
      <c r="R759" s="36">
        <f t="shared" si="97"/>
        <v>1.2709920844327178</v>
      </c>
      <c r="S759" s="28" t="str">
        <f t="shared" si="93"/>
        <v/>
      </c>
      <c r="T759" s="37">
        <f t="shared" si="94"/>
        <v>76259525.065963075</v>
      </c>
      <c r="U759" s="37">
        <f t="shared" si="95"/>
        <v>127315470.28842218</v>
      </c>
      <c r="V759" s="37">
        <f t="shared" si="96"/>
        <v>276657040.20926654</v>
      </c>
    </row>
    <row r="760" spans="1:22">
      <c r="A760" s="23">
        <v>759</v>
      </c>
      <c r="B760" s="3">
        <v>36988</v>
      </c>
      <c r="C760" s="28">
        <v>4</v>
      </c>
      <c r="D760" s="29">
        <v>7</v>
      </c>
      <c r="E760" s="28">
        <v>2001</v>
      </c>
      <c r="F760" s="31">
        <f>DATE(E760,D760,C760)</f>
        <v>37076</v>
      </c>
      <c r="G760" s="24" t="s">
        <v>1131</v>
      </c>
      <c r="H760" s="2">
        <v>60000000</v>
      </c>
      <c r="I760" s="2">
        <v>93375151</v>
      </c>
      <c r="J760" s="2">
        <v>200700000</v>
      </c>
      <c r="K760" s="28" t="str">
        <f t="shared" si="90"/>
        <v/>
      </c>
      <c r="L760" s="28" t="str">
        <f t="shared" si="91"/>
        <v/>
      </c>
      <c r="M760" s="28" t="s">
        <v>1131</v>
      </c>
      <c r="N760" s="28" t="str">
        <f t="shared" si="92"/>
        <v/>
      </c>
      <c r="O760" s="28" t="str">
        <f>IF(N760=1,M760&amp;" ("&amp;E760&amp;")",M760)</f>
        <v>Cats &amp; Dogs</v>
      </c>
      <c r="P760" s="36">
        <f>INDEX(cpi!$A$1:$M$105,MATCH('Inflation adjust calc'!$E760,cpi!$A:$A,0),MATCH('Inflation adjust calc'!$D760,cpi!$1:$1,0))</f>
        <v>177.5</v>
      </c>
      <c r="Q760" s="36">
        <f>cpi!$I$2</f>
        <v>240.85300000000001</v>
      </c>
      <c r="R760" s="36">
        <f t="shared" si="97"/>
        <v>1.3569183098591551</v>
      </c>
      <c r="S760" s="28" t="str">
        <f t="shared" si="93"/>
        <v/>
      </c>
      <c r="T760" s="37">
        <f t="shared" si="94"/>
        <v>81415098.591549307</v>
      </c>
      <c r="U760" s="37">
        <f t="shared" si="95"/>
        <v>126702452.07776339</v>
      </c>
      <c r="V760" s="37">
        <f t="shared" si="96"/>
        <v>272333504.78873241</v>
      </c>
    </row>
    <row r="761" spans="1:22">
      <c r="A761" s="23">
        <v>760</v>
      </c>
      <c r="B761" s="3" t="s">
        <v>545</v>
      </c>
      <c r="C761" s="28">
        <v>20</v>
      </c>
      <c r="D761" s="29">
        <v>12</v>
      </c>
      <c r="E761" s="28">
        <v>2002</v>
      </c>
      <c r="F761" s="31">
        <f>DATE(E761,D761,C761)</f>
        <v>37610</v>
      </c>
      <c r="G761" s="24" t="s">
        <v>1132</v>
      </c>
      <c r="H761" s="2">
        <v>60000000</v>
      </c>
      <c r="I761" s="2">
        <v>93354918</v>
      </c>
      <c r="J761" s="2">
        <v>199043309</v>
      </c>
      <c r="K761" s="28" t="str">
        <f t="shared" si="90"/>
        <v/>
      </c>
      <c r="L761" s="28" t="str">
        <f t="shared" si="91"/>
        <v/>
      </c>
      <c r="M761" s="28" t="s">
        <v>1132</v>
      </c>
      <c r="N761" s="28" t="str">
        <f t="shared" si="92"/>
        <v/>
      </c>
      <c r="O761" s="28" t="str">
        <f>IF(N761=1,M761&amp;" ("&amp;E761&amp;")",M761)</f>
        <v>Two Weeks Notice</v>
      </c>
      <c r="P761" s="36">
        <f>INDEX(cpi!$A$1:$M$105,MATCH('Inflation adjust calc'!$E761,cpi!$A:$A,0),MATCH('Inflation adjust calc'!$D761,cpi!$1:$1,0))</f>
        <v>180.9</v>
      </c>
      <c r="Q761" s="36">
        <f>cpi!$I$2</f>
        <v>240.85300000000001</v>
      </c>
      <c r="R761" s="36">
        <f t="shared" si="97"/>
        <v>1.3314151464897734</v>
      </c>
      <c r="S761" s="28" t="str">
        <f t="shared" si="93"/>
        <v/>
      </c>
      <c r="T761" s="37">
        <f t="shared" si="94"/>
        <v>79884908.789386407</v>
      </c>
      <c r="U761" s="37">
        <f t="shared" si="95"/>
        <v>124294151.82451078</v>
      </c>
      <c r="V761" s="37">
        <f t="shared" si="96"/>
        <v>265009276.41004425</v>
      </c>
    </row>
    <row r="762" spans="1:22">
      <c r="A762" s="23">
        <v>761</v>
      </c>
      <c r="B762" s="3">
        <v>35836</v>
      </c>
      <c r="C762" s="28">
        <v>2</v>
      </c>
      <c r="D762" s="29">
        <v>10</v>
      </c>
      <c r="E762" s="28">
        <v>1998</v>
      </c>
      <c r="F762" s="31">
        <f>DATE(E762,D762,C762)</f>
        <v>36070</v>
      </c>
      <c r="G762" s="24" t="s">
        <v>1133</v>
      </c>
      <c r="H762" s="2">
        <v>60000000</v>
      </c>
      <c r="I762" s="2">
        <v>90757863</v>
      </c>
      <c r="J762" s="2">
        <v>152457863</v>
      </c>
      <c r="K762" s="28" t="str">
        <f t="shared" si="90"/>
        <v/>
      </c>
      <c r="L762" s="28" t="str">
        <f t="shared" si="91"/>
        <v/>
      </c>
      <c r="M762" s="28" t="s">
        <v>1133</v>
      </c>
      <c r="N762" s="28" t="str">
        <f t="shared" si="92"/>
        <v/>
      </c>
      <c r="O762" s="28" t="str">
        <f>IF(N762=1,M762&amp;" ("&amp;E762&amp;")",M762)</f>
        <v>Antz</v>
      </c>
      <c r="P762" s="36">
        <f>INDEX(cpi!$A$1:$M$105,MATCH('Inflation adjust calc'!$E762,cpi!$A:$A,0),MATCH('Inflation adjust calc'!$D762,cpi!$1:$1,0))</f>
        <v>164</v>
      </c>
      <c r="Q762" s="36">
        <f>cpi!$I$2</f>
        <v>240.85300000000001</v>
      </c>
      <c r="R762" s="36">
        <f t="shared" si="97"/>
        <v>1.4686158536585365</v>
      </c>
      <c r="S762" s="28" t="str">
        <f t="shared" si="93"/>
        <v/>
      </c>
      <c r="T762" s="37">
        <f t="shared" si="94"/>
        <v>88116951.219512194</v>
      </c>
      <c r="U762" s="37">
        <f t="shared" si="95"/>
        <v>133288436.44596951</v>
      </c>
      <c r="V762" s="37">
        <f t="shared" si="96"/>
        <v>223902034.61670122</v>
      </c>
    </row>
    <row r="763" spans="1:22">
      <c r="A763" s="23">
        <v>762</v>
      </c>
      <c r="B763" s="3" t="s">
        <v>1134</v>
      </c>
      <c r="C763" s="28">
        <v>19</v>
      </c>
      <c r="D763" s="29">
        <v>4</v>
      </c>
      <c r="E763" s="28">
        <v>2002</v>
      </c>
      <c r="F763" s="31">
        <f>DATE(E763,D763,C763)</f>
        <v>37365</v>
      </c>
      <c r="G763" s="24" t="s">
        <v>1135</v>
      </c>
      <c r="H763" s="2">
        <v>60000000</v>
      </c>
      <c r="I763" s="2">
        <v>90580000</v>
      </c>
      <c r="J763" s="2">
        <v>165890634</v>
      </c>
      <c r="K763" s="28" t="str">
        <f t="shared" si="90"/>
        <v/>
      </c>
      <c r="L763" s="28" t="str">
        <f t="shared" si="91"/>
        <v/>
      </c>
      <c r="M763" s="28" t="s">
        <v>1135</v>
      </c>
      <c r="N763" s="28" t="str">
        <f t="shared" si="92"/>
        <v/>
      </c>
      <c r="O763" s="28" t="str">
        <f>IF(N763=1,M763&amp;" ("&amp;E763&amp;")",M763)</f>
        <v>The Scorpion King</v>
      </c>
      <c r="P763" s="36">
        <f>INDEX(cpi!$A$1:$M$105,MATCH('Inflation adjust calc'!$E763,cpi!$A:$A,0),MATCH('Inflation adjust calc'!$D763,cpi!$1:$1,0))</f>
        <v>179.8</v>
      </c>
      <c r="Q763" s="36">
        <f>cpi!$I$2</f>
        <v>240.85300000000001</v>
      </c>
      <c r="R763" s="36">
        <f t="shared" si="97"/>
        <v>1.3395606229143493</v>
      </c>
      <c r="S763" s="28" t="str">
        <f t="shared" si="93"/>
        <v/>
      </c>
      <c r="T763" s="37">
        <f t="shared" si="94"/>
        <v>80373637.374860957</v>
      </c>
      <c r="U763" s="37">
        <f t="shared" si="95"/>
        <v>121337401.22358176</v>
      </c>
      <c r="V763" s="37">
        <f t="shared" si="96"/>
        <v>222220561.01669633</v>
      </c>
    </row>
    <row r="764" spans="1:22">
      <c r="A764" s="23">
        <v>763</v>
      </c>
      <c r="B764" s="3" t="s">
        <v>1136</v>
      </c>
      <c r="C764" s="28">
        <v>15</v>
      </c>
      <c r="D764" s="29">
        <v>10</v>
      </c>
      <c r="E764" s="28">
        <v>2010</v>
      </c>
      <c r="F764" s="31">
        <f>DATE(E764,D764,C764)</f>
        <v>40466</v>
      </c>
      <c r="G764" s="24" t="s">
        <v>1137</v>
      </c>
      <c r="H764" s="2">
        <v>60000000</v>
      </c>
      <c r="I764" s="2">
        <v>90380162</v>
      </c>
      <c r="J764" s="2">
        <v>196439693</v>
      </c>
      <c r="K764" s="28" t="str">
        <f t="shared" si="90"/>
        <v/>
      </c>
      <c r="L764" s="28" t="str">
        <f t="shared" si="91"/>
        <v/>
      </c>
      <c r="M764" s="28" t="s">
        <v>1137</v>
      </c>
      <c r="N764" s="28" t="str">
        <f t="shared" si="92"/>
        <v/>
      </c>
      <c r="O764" s="28" t="str">
        <f>IF(N764=1,M764&amp;" ("&amp;E764&amp;")",M764)</f>
        <v>Red</v>
      </c>
      <c r="P764" s="36">
        <f>INDEX(cpi!$A$1:$M$105,MATCH('Inflation adjust calc'!$E764,cpi!$A:$A,0),MATCH('Inflation adjust calc'!$D764,cpi!$1:$1,0))</f>
        <v>218.71100000000001</v>
      </c>
      <c r="Q764" s="36">
        <f>cpi!$I$2</f>
        <v>240.85300000000001</v>
      </c>
      <c r="R764" s="36">
        <f t="shared" si="97"/>
        <v>1.1012386208283991</v>
      </c>
      <c r="S764" s="28" t="str">
        <f t="shared" si="93"/>
        <v/>
      </c>
      <c r="T764" s="37">
        <f t="shared" si="94"/>
        <v>66074317.249703944</v>
      </c>
      <c r="U764" s="37">
        <f t="shared" si="95"/>
        <v>99530124.951127276</v>
      </c>
      <c r="V764" s="37">
        <f t="shared" si="96"/>
        <v>216326976.59527412</v>
      </c>
    </row>
    <row r="765" spans="1:22">
      <c r="A765" s="23">
        <v>764</v>
      </c>
      <c r="B765" s="3">
        <v>38110</v>
      </c>
      <c r="C765" s="28">
        <v>5</v>
      </c>
      <c r="D765" s="29">
        <v>3</v>
      </c>
      <c r="E765" s="28">
        <v>2004</v>
      </c>
      <c r="F765" s="31">
        <f>DATE(E765,D765,C765)</f>
        <v>38051</v>
      </c>
      <c r="G765" s="24" t="s">
        <v>1138</v>
      </c>
      <c r="H765" s="2">
        <v>60000000</v>
      </c>
      <c r="I765" s="2">
        <v>88200225</v>
      </c>
      <c r="J765" s="2">
        <v>170200225</v>
      </c>
      <c r="K765" s="28" t="str">
        <f t="shared" si="90"/>
        <v/>
      </c>
      <c r="L765" s="28" t="str">
        <f t="shared" si="91"/>
        <v/>
      </c>
      <c r="M765" s="28" t="s">
        <v>1138</v>
      </c>
      <c r="N765" s="28" t="str">
        <f t="shared" si="92"/>
        <v/>
      </c>
      <c r="O765" s="28" t="str">
        <f>IF(N765=1,M765&amp;" ("&amp;E765&amp;")",M765)</f>
        <v>Starsky &amp; Hutch</v>
      </c>
      <c r="P765" s="36">
        <f>INDEX(cpi!$A$1:$M$105,MATCH('Inflation adjust calc'!$E765,cpi!$A:$A,0),MATCH('Inflation adjust calc'!$D765,cpi!$1:$1,0))</f>
        <v>187.4</v>
      </c>
      <c r="Q765" s="36">
        <f>cpi!$I$2</f>
        <v>240.85300000000001</v>
      </c>
      <c r="R765" s="36">
        <f t="shared" si="97"/>
        <v>1.2852347918890075</v>
      </c>
      <c r="S765" s="28" t="str">
        <f t="shared" si="93"/>
        <v/>
      </c>
      <c r="T765" s="37">
        <f t="shared" si="94"/>
        <v>77114087.513340443</v>
      </c>
      <c r="U765" s="37">
        <f t="shared" si="95"/>
        <v>113357997.82243863</v>
      </c>
      <c r="V765" s="37">
        <f t="shared" si="96"/>
        <v>218747250.75733724</v>
      </c>
    </row>
    <row r="766" spans="1:22">
      <c r="A766" s="23">
        <v>765</v>
      </c>
      <c r="B766" s="3" t="s">
        <v>1139</v>
      </c>
      <c r="C766" s="28">
        <v>27</v>
      </c>
      <c r="D766" s="29">
        <v>6</v>
      </c>
      <c r="E766" s="28">
        <v>1990</v>
      </c>
      <c r="F766" s="31">
        <f>DATE(E766,D766,C766)</f>
        <v>33051</v>
      </c>
      <c r="G766" s="24" t="s">
        <v>1140</v>
      </c>
      <c r="H766" s="2">
        <v>60000000</v>
      </c>
      <c r="I766" s="2">
        <v>82670733</v>
      </c>
      <c r="J766" s="2">
        <v>157670733</v>
      </c>
      <c r="K766" s="28" t="str">
        <f t="shared" si="90"/>
        <v/>
      </c>
      <c r="L766" s="28" t="str">
        <f t="shared" si="91"/>
        <v/>
      </c>
      <c r="M766" s="28" t="s">
        <v>1140</v>
      </c>
      <c r="N766" s="28" t="str">
        <f t="shared" si="92"/>
        <v/>
      </c>
      <c r="O766" s="28" t="str">
        <f>IF(N766=1,M766&amp;" ("&amp;E766&amp;")",M766)</f>
        <v>Days of Thunder</v>
      </c>
      <c r="P766" s="36">
        <f>INDEX(cpi!$A$1:$M$105,MATCH('Inflation adjust calc'!$E766,cpi!$A:$A,0),MATCH('Inflation adjust calc'!$D766,cpi!$1:$1,0))</f>
        <v>129.9</v>
      </c>
      <c r="Q766" s="36">
        <f>cpi!$I$2</f>
        <v>240.85300000000001</v>
      </c>
      <c r="R766" s="36">
        <f t="shared" si="97"/>
        <v>1.8541416474210932</v>
      </c>
      <c r="S766" s="28" t="str">
        <f t="shared" si="93"/>
        <v/>
      </c>
      <c r="T766" s="37">
        <f t="shared" si="94"/>
        <v>111248498.8452656</v>
      </c>
      <c r="U766" s="37">
        <f t="shared" si="95"/>
        <v>153283249.07812932</v>
      </c>
      <c r="V766" s="37">
        <f t="shared" si="96"/>
        <v>292343872.63471133</v>
      </c>
    </row>
    <row r="767" spans="1:22">
      <c r="A767" s="23">
        <v>766</v>
      </c>
      <c r="B767" s="3" t="s">
        <v>279</v>
      </c>
      <c r="C767" s="28">
        <v>21</v>
      </c>
      <c r="D767" s="29">
        <v>12</v>
      </c>
      <c r="E767" s="28">
        <v>2005</v>
      </c>
      <c r="F767" s="31">
        <f>DATE(E767,D767,C767)</f>
        <v>38707</v>
      </c>
      <c r="G767" s="24" t="s">
        <v>1141</v>
      </c>
      <c r="H767" s="2">
        <v>60000000</v>
      </c>
      <c r="I767" s="2">
        <v>82571173</v>
      </c>
      <c r="J767" s="2">
        <v>135015330</v>
      </c>
      <c r="K767" s="28" t="str">
        <f t="shared" si="90"/>
        <v/>
      </c>
      <c r="L767" s="28" t="str">
        <f t="shared" si="91"/>
        <v/>
      </c>
      <c r="M767" s="28" t="s">
        <v>1141</v>
      </c>
      <c r="N767" s="28" t="str">
        <f t="shared" si="92"/>
        <v/>
      </c>
      <c r="O767" s="28" t="str">
        <f>IF(N767=1,M767&amp;" ("&amp;E767&amp;")",M767)</f>
        <v>Cheaper by the Dozen 2</v>
      </c>
      <c r="P767" s="36">
        <f>INDEX(cpi!$A$1:$M$105,MATCH('Inflation adjust calc'!$E767,cpi!$A:$A,0),MATCH('Inflation adjust calc'!$D767,cpi!$1:$1,0))</f>
        <v>196.8</v>
      </c>
      <c r="Q767" s="36">
        <f>cpi!$I$2</f>
        <v>240.85300000000001</v>
      </c>
      <c r="R767" s="36">
        <f t="shared" si="97"/>
        <v>1.2238465447154472</v>
      </c>
      <c r="S767" s="28" t="str">
        <f t="shared" si="93"/>
        <v/>
      </c>
      <c r="T767" s="37">
        <f t="shared" si="94"/>
        <v>73430792.682926834</v>
      </c>
      <c r="U767" s="37">
        <f t="shared" si="95"/>
        <v>101054444.76915142</v>
      </c>
      <c r="V767" s="37">
        <f t="shared" si="96"/>
        <v>165238045.10411584</v>
      </c>
    </row>
    <row r="768" spans="1:22">
      <c r="A768" s="23">
        <v>767</v>
      </c>
      <c r="B768" s="3" t="s">
        <v>694</v>
      </c>
      <c r="C768" s="28">
        <v>13</v>
      </c>
      <c r="D768" s="29">
        <v>8</v>
      </c>
      <c r="E768" s="28">
        <v>2010</v>
      </c>
      <c r="F768" s="31">
        <f>DATE(E768,D768,C768)</f>
        <v>40403</v>
      </c>
      <c r="G768" s="24" t="s">
        <v>1142</v>
      </c>
      <c r="H768" s="2">
        <v>60000000</v>
      </c>
      <c r="I768" s="2">
        <v>80574010</v>
      </c>
      <c r="J768" s="2">
        <v>206598789</v>
      </c>
      <c r="K768" s="28" t="str">
        <f t="shared" si="90"/>
        <v/>
      </c>
      <c r="L768" s="28" t="str">
        <f t="shared" si="91"/>
        <v/>
      </c>
      <c r="M768" s="28" t="s">
        <v>1142</v>
      </c>
      <c r="N768" s="28" t="str">
        <f t="shared" si="92"/>
        <v/>
      </c>
      <c r="O768" s="28" t="str">
        <f>IF(N768=1,M768&amp;" ("&amp;E768&amp;")",M768)</f>
        <v>Eat Pray Love</v>
      </c>
      <c r="P768" s="36">
        <f>INDEX(cpi!$A$1:$M$105,MATCH('Inflation adjust calc'!$E768,cpi!$A:$A,0),MATCH('Inflation adjust calc'!$D768,cpi!$1:$1,0))</f>
        <v>218.31200000000001</v>
      </c>
      <c r="Q768" s="36">
        <f>cpi!$I$2</f>
        <v>240.85300000000001</v>
      </c>
      <c r="R768" s="36">
        <f t="shared" si="97"/>
        <v>1.1032513100516692</v>
      </c>
      <c r="S768" s="28" t="str">
        <f t="shared" si="93"/>
        <v/>
      </c>
      <c r="T768" s="37">
        <f t="shared" si="94"/>
        <v>66195078.603100151</v>
      </c>
      <c r="U768" s="37">
        <f t="shared" si="95"/>
        <v>88893382.088616297</v>
      </c>
      <c r="V768" s="37">
        <f t="shared" si="96"/>
        <v>227930384.61933839</v>
      </c>
    </row>
    <row r="769" spans="1:22">
      <c r="A769" s="23">
        <v>768</v>
      </c>
      <c r="B769" s="3" t="s">
        <v>1143</v>
      </c>
      <c r="C769" s="28">
        <v>21</v>
      </c>
      <c r="D769" s="29">
        <v>12</v>
      </c>
      <c r="E769" s="28">
        <v>2012</v>
      </c>
      <c r="F769" s="31">
        <f>DATE(E769,D769,C769)</f>
        <v>41264</v>
      </c>
      <c r="G769" s="24" t="s">
        <v>1144</v>
      </c>
      <c r="H769" s="2">
        <v>60000000</v>
      </c>
      <c r="I769" s="2">
        <v>80070736</v>
      </c>
      <c r="J769" s="2">
        <v>217370736</v>
      </c>
      <c r="K769" s="28" t="str">
        <f t="shared" si="90"/>
        <v/>
      </c>
      <c r="L769" s="28" t="str">
        <f t="shared" si="91"/>
        <v/>
      </c>
      <c r="M769" s="28" t="s">
        <v>1144</v>
      </c>
      <c r="N769" s="28" t="str">
        <f t="shared" si="92"/>
        <v/>
      </c>
      <c r="O769" s="28" t="str">
        <f>IF(N769=1,M769&amp;" ("&amp;E769&amp;")",M769)</f>
        <v>Jack Reacher</v>
      </c>
      <c r="P769" s="36">
        <f>INDEX(cpi!$A$1:$M$105,MATCH('Inflation adjust calc'!$E769,cpi!$A:$A,0),MATCH('Inflation adjust calc'!$D769,cpi!$1:$1,0))</f>
        <v>229.601</v>
      </c>
      <c r="Q769" s="36">
        <f>cpi!$I$2</f>
        <v>240.85300000000001</v>
      </c>
      <c r="R769" s="36">
        <f t="shared" si="97"/>
        <v>1.0490067551970592</v>
      </c>
      <c r="S769" s="28" t="str">
        <f t="shared" si="93"/>
        <v/>
      </c>
      <c r="T769" s="37">
        <f t="shared" si="94"/>
        <v>62940405.311823554</v>
      </c>
      <c r="U769" s="37">
        <f t="shared" si="95"/>
        <v>83994742.957600355</v>
      </c>
      <c r="V769" s="37">
        <f t="shared" si="96"/>
        <v>228023370.44615659</v>
      </c>
    </row>
    <row r="770" spans="1:22">
      <c r="A770" s="23">
        <v>769</v>
      </c>
      <c r="B770" s="3" t="s">
        <v>1145</v>
      </c>
      <c r="C770" s="28">
        <v>23</v>
      </c>
      <c r="D770" s="29">
        <v>4</v>
      </c>
      <c r="E770" s="28">
        <v>2004</v>
      </c>
      <c r="F770" s="31">
        <f>DATE(E770,D770,C770)</f>
        <v>38100</v>
      </c>
      <c r="G770" s="24" t="s">
        <v>1146</v>
      </c>
      <c r="H770" s="2">
        <v>60000000</v>
      </c>
      <c r="I770" s="2">
        <v>77906816</v>
      </c>
      <c r="J770" s="2">
        <v>130968579</v>
      </c>
      <c r="K770" s="28" t="str">
        <f t="shared" si="90"/>
        <v/>
      </c>
      <c r="L770" s="28" t="str">
        <f t="shared" si="91"/>
        <v/>
      </c>
      <c r="M770" s="28" t="s">
        <v>1146</v>
      </c>
      <c r="N770" s="28" t="str">
        <f t="shared" si="92"/>
        <v/>
      </c>
      <c r="O770" s="28" t="str">
        <f>IF(N770=1,M770&amp;" ("&amp;E770&amp;")",M770)</f>
        <v>Man on Fire</v>
      </c>
      <c r="P770" s="36">
        <f>INDEX(cpi!$A$1:$M$105,MATCH('Inflation adjust calc'!$E770,cpi!$A:$A,0),MATCH('Inflation adjust calc'!$D770,cpi!$1:$1,0))</f>
        <v>188</v>
      </c>
      <c r="Q770" s="36">
        <f>cpi!$I$2</f>
        <v>240.85300000000001</v>
      </c>
      <c r="R770" s="36">
        <f t="shared" si="97"/>
        <v>1.2811329787234043</v>
      </c>
      <c r="S770" s="28" t="str">
        <f t="shared" si="93"/>
        <v/>
      </c>
      <c r="T770" s="37">
        <f t="shared" si="94"/>
        <v>76867978.723404258</v>
      </c>
      <c r="U770" s="37">
        <f t="shared" si="95"/>
        <v>99808991.244936168</v>
      </c>
      <c r="V770" s="37">
        <f t="shared" si="96"/>
        <v>167788165.7334415</v>
      </c>
    </row>
    <row r="771" spans="1:22">
      <c r="A771" s="23">
        <v>770</v>
      </c>
      <c r="B771" s="3" t="s">
        <v>644</v>
      </c>
      <c r="C771" s="28">
        <v>22</v>
      </c>
      <c r="D771" s="29">
        <v>12</v>
      </c>
      <c r="E771" s="28">
        <v>2000</v>
      </c>
      <c r="F771" s="31">
        <f>DATE(E771,D771,C771)</f>
        <v>36882</v>
      </c>
      <c r="G771" s="24" t="s">
        <v>1147</v>
      </c>
      <c r="H771" s="2">
        <v>60000000</v>
      </c>
      <c r="I771" s="2">
        <v>75764085</v>
      </c>
      <c r="J771" s="2">
        <v>124715863</v>
      </c>
      <c r="K771" s="28" t="str">
        <f t="shared" ref="K771:K834" si="98">IF(J771=0,1,"")</f>
        <v/>
      </c>
      <c r="L771" s="28" t="str">
        <f t="shared" ref="L771:L834" si="99">IF(E771&gt;2016,1,"")</f>
        <v/>
      </c>
      <c r="M771" s="28" t="s">
        <v>1147</v>
      </c>
      <c r="N771" s="28" t="str">
        <f t="shared" ref="N771:N834" si="100">IF(COUNTIF($M$2:$M$5233,M771)&gt;1,1,"")</f>
        <v/>
      </c>
      <c r="O771" s="28" t="str">
        <f>IF(N771=1,M771&amp;" ("&amp;E771&amp;")",M771)</f>
        <v>The Family Man</v>
      </c>
      <c r="P771" s="36">
        <f>INDEX(cpi!$A$1:$M$105,MATCH('Inflation adjust calc'!$E771,cpi!$A:$A,0),MATCH('Inflation adjust calc'!$D771,cpi!$1:$1,0))</f>
        <v>174</v>
      </c>
      <c r="Q771" s="36">
        <f>cpi!$I$2</f>
        <v>240.85300000000001</v>
      </c>
      <c r="R771" s="36">
        <f t="shared" si="97"/>
        <v>1.384212643678161</v>
      </c>
      <c r="S771" s="28" t="str">
        <f t="shared" ref="S771:S834" si="101">IF(ISERROR(R771),1,"")</f>
        <v/>
      </c>
      <c r="T771" s="37">
        <f t="shared" ref="T771:T834" si="102">H771*$R771</f>
        <v>83052758.62068966</v>
      </c>
      <c r="U771" s="37">
        <f t="shared" ref="U771:U834" si="103">I771*$R771</f>
        <v>104873604.3937069</v>
      </c>
      <c r="V771" s="37">
        <f t="shared" ref="V771:V834" si="104">J771*$R771</f>
        <v>172633274.43183336</v>
      </c>
    </row>
    <row r="772" spans="1:22">
      <c r="A772" s="23">
        <v>771</v>
      </c>
      <c r="B772" s="3">
        <v>40795</v>
      </c>
      <c r="C772" s="28">
        <v>9</v>
      </c>
      <c r="D772" s="29">
        <v>9</v>
      </c>
      <c r="E772" s="28">
        <v>2011</v>
      </c>
      <c r="F772" s="31">
        <f>DATE(E772,D772,C772)</f>
        <v>40795</v>
      </c>
      <c r="G772" s="24" t="s">
        <v>1148</v>
      </c>
      <c r="H772" s="2">
        <v>60000000</v>
      </c>
      <c r="I772" s="2">
        <v>75658097</v>
      </c>
      <c r="J772" s="2">
        <v>137551594</v>
      </c>
      <c r="K772" s="28" t="str">
        <f t="shared" si="98"/>
        <v/>
      </c>
      <c r="L772" s="28" t="str">
        <f t="shared" si="99"/>
        <v/>
      </c>
      <c r="M772" s="28" t="s">
        <v>1148</v>
      </c>
      <c r="N772" s="28" t="str">
        <f t="shared" si="100"/>
        <v/>
      </c>
      <c r="O772" s="28" t="str">
        <f>IF(N772=1,M772&amp;" ("&amp;E772&amp;")",M772)</f>
        <v>Contagion</v>
      </c>
      <c r="P772" s="36">
        <f>INDEX(cpi!$A$1:$M$105,MATCH('Inflation adjust calc'!$E772,cpi!$A:$A,0),MATCH('Inflation adjust calc'!$D772,cpi!$1:$1,0))</f>
        <v>226.88900000000001</v>
      </c>
      <c r="Q772" s="36">
        <f>cpi!$I$2</f>
        <v>240.85300000000001</v>
      </c>
      <c r="R772" s="36">
        <f t="shared" si="97"/>
        <v>1.0615455134449003</v>
      </c>
      <c r="S772" s="28" t="str">
        <f t="shared" si="101"/>
        <v/>
      </c>
      <c r="T772" s="37">
        <f t="shared" si="102"/>
        <v>63692730.806694023</v>
      </c>
      <c r="U772" s="37">
        <f t="shared" si="103"/>
        <v>80314513.426129073</v>
      </c>
      <c r="V772" s="37">
        <f t="shared" si="104"/>
        <v>146017277.47789448</v>
      </c>
    </row>
    <row r="773" spans="1:22">
      <c r="A773" s="23">
        <v>772</v>
      </c>
      <c r="B773" s="3" t="s">
        <v>1149</v>
      </c>
      <c r="C773" s="28">
        <v>22</v>
      </c>
      <c r="D773" s="29">
        <v>12</v>
      </c>
      <c r="E773" s="28">
        <v>1999</v>
      </c>
      <c r="F773" s="31">
        <f>DATE(E773,D773,C773)</f>
        <v>36516</v>
      </c>
      <c r="G773" s="24" t="s">
        <v>1150</v>
      </c>
      <c r="H773" s="2">
        <v>60000000</v>
      </c>
      <c r="I773" s="2">
        <v>75530832</v>
      </c>
      <c r="J773" s="2">
        <v>100230832</v>
      </c>
      <c r="K773" s="28" t="str">
        <f t="shared" si="98"/>
        <v/>
      </c>
      <c r="L773" s="28" t="str">
        <f t="shared" si="99"/>
        <v/>
      </c>
      <c r="M773" s="28" t="s">
        <v>1150</v>
      </c>
      <c r="N773" s="28" t="str">
        <f t="shared" si="100"/>
        <v/>
      </c>
      <c r="O773" s="28" t="str">
        <f>IF(N773=1,M773&amp;" ("&amp;E773&amp;")",M773)</f>
        <v>Any Given Sunday</v>
      </c>
      <c r="P773" s="36">
        <f>INDEX(cpi!$A$1:$M$105,MATCH('Inflation adjust calc'!$E773,cpi!$A:$A,0),MATCH('Inflation adjust calc'!$D773,cpi!$1:$1,0))</f>
        <v>168.3</v>
      </c>
      <c r="Q773" s="36">
        <f>cpi!$I$2</f>
        <v>240.85300000000001</v>
      </c>
      <c r="R773" s="36">
        <f t="shared" si="97"/>
        <v>1.4310932857991681</v>
      </c>
      <c r="S773" s="28" t="str">
        <f t="shared" si="101"/>
        <v/>
      </c>
      <c r="T773" s="37">
        <f t="shared" si="102"/>
        <v>85865597.147950083</v>
      </c>
      <c r="U773" s="37">
        <f t="shared" si="103"/>
        <v>108091666.54602495</v>
      </c>
      <c r="V773" s="37">
        <f t="shared" si="104"/>
        <v>143439670.70526439</v>
      </c>
    </row>
    <row r="774" spans="1:22">
      <c r="A774" s="23">
        <v>773</v>
      </c>
      <c r="B774" s="3" t="s">
        <v>1151</v>
      </c>
      <c r="C774" s="28">
        <v>15</v>
      </c>
      <c r="D774" s="29">
        <v>5</v>
      </c>
      <c r="E774" s="28">
        <v>1998</v>
      </c>
      <c r="F774" s="31">
        <f>DATE(E774,D774,C774)</f>
        <v>35930</v>
      </c>
      <c r="G774" s="24" t="s">
        <v>1152</v>
      </c>
      <c r="H774" s="2">
        <v>60000000</v>
      </c>
      <c r="I774" s="2">
        <v>75383563</v>
      </c>
      <c r="J774" s="2">
        <v>186883563</v>
      </c>
      <c r="K774" s="28" t="str">
        <f t="shared" si="98"/>
        <v/>
      </c>
      <c r="L774" s="28" t="str">
        <f t="shared" si="99"/>
        <v/>
      </c>
      <c r="M774" s="28" t="s">
        <v>1152</v>
      </c>
      <c r="N774" s="28" t="str">
        <f t="shared" si="100"/>
        <v/>
      </c>
      <c r="O774" s="28" t="str">
        <f>IF(N774=1,M774&amp;" ("&amp;E774&amp;")",M774)</f>
        <v>The Horse Whisperer</v>
      </c>
      <c r="P774" s="36">
        <f>INDEX(cpi!$A$1:$M$105,MATCH('Inflation adjust calc'!$E774,cpi!$A:$A,0),MATCH('Inflation adjust calc'!$D774,cpi!$1:$1,0))</f>
        <v>162.80000000000001</v>
      </c>
      <c r="Q774" s="36">
        <f>cpi!$I$2</f>
        <v>240.85300000000001</v>
      </c>
      <c r="R774" s="36">
        <f t="shared" si="97"/>
        <v>1.4794410319410318</v>
      </c>
      <c r="S774" s="28" t="str">
        <f t="shared" si="101"/>
        <v/>
      </c>
      <c r="T774" s="37">
        <f t="shared" si="102"/>
        <v>88766461.916461915</v>
      </c>
      <c r="U774" s="37">
        <f t="shared" si="103"/>
        <v>111525536.23611179</v>
      </c>
      <c r="V774" s="37">
        <f t="shared" si="104"/>
        <v>276483211.29753685</v>
      </c>
    </row>
    <row r="775" spans="1:22">
      <c r="A775" s="23">
        <v>774</v>
      </c>
      <c r="B775" s="3">
        <v>39966</v>
      </c>
      <c r="C775" s="28">
        <v>6</v>
      </c>
      <c r="D775" s="29">
        <v>2</v>
      </c>
      <c r="E775" s="28">
        <v>2009</v>
      </c>
      <c r="F775" s="31">
        <f>DATE(E775,D775,C775)</f>
        <v>39850</v>
      </c>
      <c r="G775" s="24" t="s">
        <v>1153</v>
      </c>
      <c r="H775" s="2">
        <v>60000000</v>
      </c>
      <c r="I775" s="2">
        <v>75286229</v>
      </c>
      <c r="J775" s="2">
        <v>126037057</v>
      </c>
      <c r="K775" s="28" t="str">
        <f t="shared" si="98"/>
        <v/>
      </c>
      <c r="L775" s="28" t="str">
        <f t="shared" si="99"/>
        <v/>
      </c>
      <c r="M775" s="28" t="s">
        <v>1153</v>
      </c>
      <c r="N775" s="28" t="str">
        <f t="shared" si="100"/>
        <v/>
      </c>
      <c r="O775" s="28" t="str">
        <f>IF(N775=1,M775&amp;" ("&amp;E775&amp;")",M775)</f>
        <v>Coraline</v>
      </c>
      <c r="P775" s="36">
        <f>INDEX(cpi!$A$1:$M$105,MATCH('Inflation adjust calc'!$E775,cpi!$A:$A,0),MATCH('Inflation adjust calc'!$D775,cpi!$1:$1,0))</f>
        <v>212.19300000000001</v>
      </c>
      <c r="Q775" s="36">
        <f>cpi!$I$2</f>
        <v>240.85300000000001</v>
      </c>
      <c r="R775" s="36">
        <f t="shared" si="97"/>
        <v>1.1350657184732766</v>
      </c>
      <c r="S775" s="28" t="str">
        <f t="shared" si="101"/>
        <v/>
      </c>
      <c r="T775" s="37">
        <f t="shared" si="102"/>
        <v>68103943.108396605</v>
      </c>
      <c r="U775" s="37">
        <f t="shared" si="103"/>
        <v>85454817.611028641</v>
      </c>
      <c r="V775" s="37">
        <f t="shared" si="104"/>
        <v>143060342.65796232</v>
      </c>
    </row>
    <row r="776" spans="1:22">
      <c r="A776" s="23">
        <v>775</v>
      </c>
      <c r="B776" s="3">
        <v>37996</v>
      </c>
      <c r="C776" s="28">
        <v>1</v>
      </c>
      <c r="D776" s="29">
        <v>10</v>
      </c>
      <c r="E776" s="28">
        <v>2004</v>
      </c>
      <c r="F776" s="31">
        <f>DATE(E776,D776,C776)</f>
        <v>38261</v>
      </c>
      <c r="G776" s="24" t="s">
        <v>1154</v>
      </c>
      <c r="H776" s="2">
        <v>60000000</v>
      </c>
      <c r="I776" s="2">
        <v>74541707</v>
      </c>
      <c r="J776" s="2">
        <v>102332848</v>
      </c>
      <c r="K776" s="28" t="str">
        <f t="shared" si="98"/>
        <v/>
      </c>
      <c r="L776" s="28" t="str">
        <f t="shared" si="99"/>
        <v/>
      </c>
      <c r="M776" s="28" t="s">
        <v>1154</v>
      </c>
      <c r="N776" s="28" t="str">
        <f t="shared" si="100"/>
        <v/>
      </c>
      <c r="O776" s="28" t="str">
        <f>IF(N776=1,M776&amp;" ("&amp;E776&amp;")",M776)</f>
        <v>Ladder 49</v>
      </c>
      <c r="P776" s="36">
        <f>INDEX(cpi!$A$1:$M$105,MATCH('Inflation adjust calc'!$E776,cpi!$A:$A,0),MATCH('Inflation adjust calc'!$D776,cpi!$1:$1,0))</f>
        <v>190.9</v>
      </c>
      <c r="Q776" s="36">
        <f>cpi!$I$2</f>
        <v>240.85300000000001</v>
      </c>
      <c r="R776" s="36">
        <f t="shared" si="97"/>
        <v>1.2616710319539026</v>
      </c>
      <c r="S776" s="28" t="str">
        <f t="shared" si="101"/>
        <v/>
      </c>
      <c r="T776" s="37">
        <f t="shared" si="102"/>
        <v>75700261.917234153</v>
      </c>
      <c r="U776" s="37">
        <f t="shared" si="103"/>
        <v>94047112.394295454</v>
      </c>
      <c r="V776" s="37">
        <f t="shared" si="104"/>
        <v>129110389.93894187</v>
      </c>
    </row>
    <row r="777" spans="1:22">
      <c r="A777" s="23">
        <v>776</v>
      </c>
      <c r="B777" s="3" t="s">
        <v>1155</v>
      </c>
      <c r="C777" s="28">
        <v>28</v>
      </c>
      <c r="D777" s="29">
        <v>7</v>
      </c>
      <c r="E777" s="28">
        <v>1999</v>
      </c>
      <c r="F777" s="31">
        <f>DATE(E777,D777,C777)</f>
        <v>36369</v>
      </c>
      <c r="G777" s="24" t="s">
        <v>1156</v>
      </c>
      <c r="H777" s="2">
        <v>60000000</v>
      </c>
      <c r="I777" s="2">
        <v>73648228</v>
      </c>
      <c r="J777" s="2">
        <v>165048228</v>
      </c>
      <c r="K777" s="28" t="str">
        <f t="shared" si="98"/>
        <v/>
      </c>
      <c r="L777" s="28" t="str">
        <f t="shared" si="99"/>
        <v/>
      </c>
      <c r="M777" s="28" t="s">
        <v>1156</v>
      </c>
      <c r="N777" s="28" t="str">
        <f t="shared" si="100"/>
        <v/>
      </c>
      <c r="O777" s="28" t="str">
        <f>IF(N777=1,M777&amp;" ("&amp;E777&amp;")",M777)</f>
        <v>Deep Blue Sea</v>
      </c>
      <c r="P777" s="36">
        <f>INDEX(cpi!$A$1:$M$105,MATCH('Inflation adjust calc'!$E777,cpi!$A:$A,0),MATCH('Inflation adjust calc'!$D777,cpi!$1:$1,0))</f>
        <v>166.7</v>
      </c>
      <c r="Q777" s="36">
        <f>cpi!$I$2</f>
        <v>240.85300000000001</v>
      </c>
      <c r="R777" s="36">
        <f t="shared" si="97"/>
        <v>1.4448290341931616</v>
      </c>
      <c r="S777" s="28" t="str">
        <f t="shared" si="101"/>
        <v/>
      </c>
      <c r="T777" s="37">
        <f t="shared" si="102"/>
        <v>86689742.051589698</v>
      </c>
      <c r="U777" s="37">
        <f t="shared" si="103"/>
        <v>106409098.13127775</v>
      </c>
      <c r="V777" s="37">
        <f t="shared" si="104"/>
        <v>238466471.85653272</v>
      </c>
    </row>
    <row r="778" spans="1:22">
      <c r="A778" s="23">
        <v>777</v>
      </c>
      <c r="B778" s="3" t="s">
        <v>1157</v>
      </c>
      <c r="C778" s="28">
        <v>28</v>
      </c>
      <c r="D778" s="29">
        <v>10</v>
      </c>
      <c r="E778" s="28">
        <v>2009</v>
      </c>
      <c r="F778" s="31">
        <f>DATE(E778,D778,C778)</f>
        <v>40114</v>
      </c>
      <c r="G778" s="24" t="s">
        <v>1158</v>
      </c>
      <c r="H778" s="2">
        <v>60000000</v>
      </c>
      <c r="I778" s="2">
        <v>72091016</v>
      </c>
      <c r="J778" s="2">
        <v>252091016</v>
      </c>
      <c r="K778" s="28" t="str">
        <f t="shared" si="98"/>
        <v/>
      </c>
      <c r="L778" s="28" t="str">
        <f t="shared" si="99"/>
        <v/>
      </c>
      <c r="M778" s="28" t="s">
        <v>1158</v>
      </c>
      <c r="N778" s="28" t="str">
        <f t="shared" si="100"/>
        <v/>
      </c>
      <c r="O778" s="28" t="str">
        <f>IF(N778=1,M778&amp;" ("&amp;E778&amp;")",M778)</f>
        <v>Michael Jackson's This Is It</v>
      </c>
      <c r="P778" s="36">
        <f>INDEX(cpi!$A$1:$M$105,MATCH('Inflation adjust calc'!$E778,cpi!$A:$A,0),MATCH('Inflation adjust calc'!$D778,cpi!$1:$1,0))</f>
        <v>216.17699999999999</v>
      </c>
      <c r="Q778" s="36">
        <f>cpi!$I$2</f>
        <v>240.85300000000001</v>
      </c>
      <c r="R778" s="36">
        <f t="shared" si="97"/>
        <v>1.1141472034490256</v>
      </c>
      <c r="S778" s="28" t="str">
        <f t="shared" si="101"/>
        <v/>
      </c>
      <c r="T778" s="37">
        <f t="shared" si="102"/>
        <v>66848832.206941538</v>
      </c>
      <c r="U778" s="37">
        <f t="shared" si="103"/>
        <v>80320003.870198965</v>
      </c>
      <c r="V778" s="37">
        <f t="shared" si="104"/>
        <v>280866500.4910236</v>
      </c>
    </row>
    <row r="779" spans="1:22">
      <c r="A779" s="23">
        <v>778</v>
      </c>
      <c r="B779" s="3" t="s">
        <v>1159</v>
      </c>
      <c r="C779" s="28">
        <v>17</v>
      </c>
      <c r="D779" s="29">
        <v>1</v>
      </c>
      <c r="E779" s="28">
        <v>2003</v>
      </c>
      <c r="F779" s="31">
        <f>DATE(E779,D779,C779)</f>
        <v>37638</v>
      </c>
      <c r="G779" s="24" t="s">
        <v>1160</v>
      </c>
      <c r="H779" s="2">
        <v>60000000</v>
      </c>
      <c r="I779" s="2">
        <v>66723216</v>
      </c>
      <c r="J779" s="2">
        <v>90723216</v>
      </c>
      <c r="K779" s="28" t="str">
        <f t="shared" si="98"/>
        <v/>
      </c>
      <c r="L779" s="28" t="str">
        <f t="shared" si="99"/>
        <v/>
      </c>
      <c r="M779" s="28" t="s">
        <v>1160</v>
      </c>
      <c r="N779" s="28" t="str">
        <f t="shared" si="100"/>
        <v/>
      </c>
      <c r="O779" s="28" t="str">
        <f>IF(N779=1,M779&amp;" ("&amp;E779&amp;")",M779)</f>
        <v>Kangaroo Jack</v>
      </c>
      <c r="P779" s="36">
        <f>INDEX(cpi!$A$1:$M$105,MATCH('Inflation adjust calc'!$E779,cpi!$A:$A,0),MATCH('Inflation adjust calc'!$D779,cpi!$1:$1,0))</f>
        <v>181.7</v>
      </c>
      <c r="Q779" s="36">
        <f>cpi!$I$2</f>
        <v>240.85300000000001</v>
      </c>
      <c r="R779" s="36">
        <f t="shared" si="97"/>
        <v>1.325553109521189</v>
      </c>
      <c r="S779" s="28" t="str">
        <f t="shared" si="101"/>
        <v/>
      </c>
      <c r="T779" s="37">
        <f t="shared" si="102"/>
        <v>79533186.571271345</v>
      </c>
      <c r="U779" s="37">
        <f t="shared" si="103"/>
        <v>88445166.446053952</v>
      </c>
      <c r="V779" s="37">
        <f t="shared" si="104"/>
        <v>120258441.07456249</v>
      </c>
    </row>
    <row r="780" spans="1:22">
      <c r="A780" s="23">
        <v>779</v>
      </c>
      <c r="B780" s="3" t="s">
        <v>289</v>
      </c>
      <c r="C780" s="28">
        <v>13</v>
      </c>
      <c r="D780" s="29">
        <v>6</v>
      </c>
      <c r="E780" s="28">
        <v>2008</v>
      </c>
      <c r="F780" s="31">
        <f>DATE(E780,D780,C780)</f>
        <v>39612</v>
      </c>
      <c r="G780" s="24" t="s">
        <v>1161</v>
      </c>
      <c r="H780" s="2">
        <v>60000000</v>
      </c>
      <c r="I780" s="2">
        <v>64506874</v>
      </c>
      <c r="J780" s="2">
        <v>162778384</v>
      </c>
      <c r="K780" s="28" t="str">
        <f t="shared" si="98"/>
        <v/>
      </c>
      <c r="L780" s="28" t="str">
        <f t="shared" si="99"/>
        <v/>
      </c>
      <c r="M780" s="28" t="s">
        <v>1161</v>
      </c>
      <c r="N780" s="28" t="str">
        <f t="shared" si="100"/>
        <v/>
      </c>
      <c r="O780" s="28" t="str">
        <f>IF(N780=1,M780&amp;" ("&amp;E780&amp;")",M780)</f>
        <v>The Happening</v>
      </c>
      <c r="P780" s="36">
        <f>INDEX(cpi!$A$1:$M$105,MATCH('Inflation adjust calc'!$E780,cpi!$A:$A,0),MATCH('Inflation adjust calc'!$D780,cpi!$1:$1,0))</f>
        <v>218.815</v>
      </c>
      <c r="Q780" s="36">
        <f>cpi!$I$2</f>
        <v>240.85300000000001</v>
      </c>
      <c r="R780" s="36">
        <f t="shared" si="97"/>
        <v>1.1007152160500879</v>
      </c>
      <c r="S780" s="28" t="str">
        <f t="shared" si="101"/>
        <v/>
      </c>
      <c r="T780" s="37">
        <f t="shared" si="102"/>
        <v>66042912.963005275</v>
      </c>
      <c r="U780" s="37">
        <f t="shared" si="103"/>
        <v>71003697.751625806</v>
      </c>
      <c r="V780" s="37">
        <f t="shared" si="104"/>
        <v>179172644.11284417</v>
      </c>
    </row>
    <row r="781" spans="1:22">
      <c r="A781" s="23">
        <v>780</v>
      </c>
      <c r="B781" s="3">
        <v>42463</v>
      </c>
      <c r="C781" s="28">
        <v>4</v>
      </c>
      <c r="D781" s="29">
        <v>3</v>
      </c>
      <c r="E781" s="28">
        <v>2016</v>
      </c>
      <c r="F781" s="31">
        <f>DATE(E781,D781,C781)</f>
        <v>42433</v>
      </c>
      <c r="G781" s="24" t="s">
        <v>1162</v>
      </c>
      <c r="H781" s="2">
        <v>60000000</v>
      </c>
      <c r="I781" s="2">
        <v>62524260</v>
      </c>
      <c r="J781" s="2">
        <v>193857962</v>
      </c>
      <c r="K781" s="28" t="str">
        <f t="shared" si="98"/>
        <v/>
      </c>
      <c r="L781" s="28" t="str">
        <f t="shared" si="99"/>
        <v/>
      </c>
      <c r="M781" s="28" t="s">
        <v>1162</v>
      </c>
      <c r="N781" s="28" t="str">
        <f t="shared" si="100"/>
        <v/>
      </c>
      <c r="O781" s="28" t="str">
        <f>IF(N781=1,M781&amp;" ("&amp;E781&amp;")",M781)</f>
        <v>London Has Fallen</v>
      </c>
      <c r="P781" s="36">
        <f>INDEX(cpi!$A$1:$M$105,MATCH('Inflation adjust calc'!$E781,cpi!$A:$A,0),MATCH('Inflation adjust calc'!$D781,cpi!$1:$1,0))</f>
        <v>238.13200000000001</v>
      </c>
      <c r="Q781" s="36">
        <f>cpi!$I$2</f>
        <v>240.85300000000001</v>
      </c>
      <c r="R781" s="36">
        <f t="shared" si="97"/>
        <v>1.0114264357583189</v>
      </c>
      <c r="S781" s="28" t="str">
        <f t="shared" si="101"/>
        <v/>
      </c>
      <c r="T781" s="37">
        <f t="shared" si="102"/>
        <v>60685586.145499133</v>
      </c>
      <c r="U781" s="37">
        <f t="shared" si="103"/>
        <v>63238689.440226428</v>
      </c>
      <c r="V781" s="37">
        <f t="shared" si="104"/>
        <v>196073067.54903165</v>
      </c>
    </row>
    <row r="782" spans="1:22">
      <c r="A782" s="23">
        <v>781</v>
      </c>
      <c r="B782" s="3">
        <v>36711</v>
      </c>
      <c r="C782" s="28">
        <v>7</v>
      </c>
      <c r="D782" s="29">
        <v>4</v>
      </c>
      <c r="E782" s="28">
        <v>2000</v>
      </c>
      <c r="F782" s="31">
        <f>DATE(E782,D782,C782)</f>
        <v>36623</v>
      </c>
      <c r="G782" s="24" t="s">
        <v>1163</v>
      </c>
      <c r="H782" s="2">
        <v>60000000</v>
      </c>
      <c r="I782" s="2">
        <v>61322858</v>
      </c>
      <c r="J782" s="2">
        <v>71719931</v>
      </c>
      <c r="K782" s="28" t="str">
        <f t="shared" si="98"/>
        <v/>
      </c>
      <c r="L782" s="28" t="str">
        <f t="shared" si="99"/>
        <v/>
      </c>
      <c r="M782" s="28" t="s">
        <v>1163</v>
      </c>
      <c r="N782" s="28" t="str">
        <f t="shared" si="100"/>
        <v/>
      </c>
      <c r="O782" s="28" t="str">
        <f>IF(N782=1,M782&amp;" ("&amp;E782&amp;")",M782)</f>
        <v>Rules of Engagement</v>
      </c>
      <c r="P782" s="36">
        <f>INDEX(cpi!$A$1:$M$105,MATCH('Inflation adjust calc'!$E782,cpi!$A:$A,0),MATCH('Inflation adjust calc'!$D782,cpi!$1:$1,0))</f>
        <v>171.3</v>
      </c>
      <c r="Q782" s="36">
        <f>cpi!$I$2</f>
        <v>240.85300000000001</v>
      </c>
      <c r="R782" s="36">
        <f t="shared" si="97"/>
        <v>1.4060303561004086</v>
      </c>
      <c r="S782" s="28" t="str">
        <f t="shared" si="101"/>
        <v/>
      </c>
      <c r="T782" s="37">
        <f t="shared" si="102"/>
        <v>84361821.366024509</v>
      </c>
      <c r="U782" s="37">
        <f t="shared" si="103"/>
        <v>86221799.870834798</v>
      </c>
      <c r="V782" s="37">
        <f t="shared" si="104"/>
        <v>100840400.12342674</v>
      </c>
    </row>
    <row r="783" spans="1:22">
      <c r="A783" s="23">
        <v>782</v>
      </c>
      <c r="B783" s="3">
        <v>38993</v>
      </c>
      <c r="C783" s="28">
        <v>10</v>
      </c>
      <c r="D783" s="29">
        <v>3</v>
      </c>
      <c r="E783" s="28">
        <v>2006</v>
      </c>
      <c r="F783" s="31">
        <f>DATE(E783,D783,C783)</f>
        <v>38786</v>
      </c>
      <c r="G783" s="24" t="s">
        <v>1164</v>
      </c>
      <c r="H783" s="2">
        <v>60000000</v>
      </c>
      <c r="I783" s="2">
        <v>61123569</v>
      </c>
      <c r="J783" s="2">
        <v>87123569</v>
      </c>
      <c r="K783" s="28" t="str">
        <f t="shared" si="98"/>
        <v/>
      </c>
      <c r="L783" s="28" t="str">
        <f t="shared" si="99"/>
        <v/>
      </c>
      <c r="M783" s="28" t="s">
        <v>1164</v>
      </c>
      <c r="N783" s="28" t="str">
        <f t="shared" si="100"/>
        <v/>
      </c>
      <c r="O783" s="28" t="str">
        <f>IF(N783=1,M783&amp;" ("&amp;E783&amp;")",M783)</f>
        <v>The Shaggy Dog</v>
      </c>
      <c r="P783" s="36">
        <f>INDEX(cpi!$A$1:$M$105,MATCH('Inflation adjust calc'!$E783,cpi!$A:$A,0),MATCH('Inflation adjust calc'!$D783,cpi!$1:$1,0))</f>
        <v>199.8</v>
      </c>
      <c r="Q783" s="36">
        <f>cpi!$I$2</f>
        <v>240.85300000000001</v>
      </c>
      <c r="R783" s="36">
        <f t="shared" si="97"/>
        <v>1.2054704704704704</v>
      </c>
      <c r="S783" s="28" t="str">
        <f t="shared" si="101"/>
        <v/>
      </c>
      <c r="T783" s="37">
        <f t="shared" si="102"/>
        <v>72328228.228228226</v>
      </c>
      <c r="U783" s="37">
        <f t="shared" si="103"/>
        <v>73682657.479264259</v>
      </c>
      <c r="V783" s="37">
        <f t="shared" si="104"/>
        <v>105024889.71149649</v>
      </c>
    </row>
    <row r="784" spans="1:22">
      <c r="A784" s="23">
        <v>783</v>
      </c>
      <c r="B784" s="3" t="s">
        <v>1165</v>
      </c>
      <c r="C784" s="28">
        <v>22</v>
      </c>
      <c r="D784" s="29">
        <v>11</v>
      </c>
      <c r="E784" s="28">
        <v>1996</v>
      </c>
      <c r="F784" s="31">
        <f>DATE(E784,D784,C784)</f>
        <v>35391</v>
      </c>
      <c r="G784" s="24" t="s">
        <v>1166</v>
      </c>
      <c r="H784" s="2">
        <v>60000000</v>
      </c>
      <c r="I784" s="2">
        <v>60592389</v>
      </c>
      <c r="J784" s="2">
        <v>129832389</v>
      </c>
      <c r="K784" s="28" t="str">
        <f t="shared" si="98"/>
        <v/>
      </c>
      <c r="L784" s="28" t="str">
        <f t="shared" si="99"/>
        <v/>
      </c>
      <c r="M784" s="28" t="s">
        <v>1166</v>
      </c>
      <c r="N784" s="28" t="str">
        <f t="shared" si="100"/>
        <v/>
      </c>
      <c r="O784" s="28" t="str">
        <f>IF(N784=1,M784&amp;" ("&amp;E784&amp;")",M784)</f>
        <v>Jingle All the Way</v>
      </c>
      <c r="P784" s="36">
        <f>INDEX(cpi!$A$1:$M$105,MATCH('Inflation adjust calc'!$E784,cpi!$A:$A,0),MATCH('Inflation adjust calc'!$D784,cpi!$1:$1,0))</f>
        <v>158.6</v>
      </c>
      <c r="Q784" s="36">
        <f>cpi!$I$2</f>
        <v>240.85300000000001</v>
      </c>
      <c r="R784" s="36">
        <f t="shared" si="97"/>
        <v>1.5186191677175285</v>
      </c>
      <c r="S784" s="28" t="str">
        <f t="shared" si="101"/>
        <v/>
      </c>
      <c r="T784" s="37">
        <f t="shared" si="102"/>
        <v>91117150.063051715</v>
      </c>
      <c r="U784" s="37">
        <f t="shared" si="103"/>
        <v>92016763.353196725</v>
      </c>
      <c r="V784" s="37">
        <f t="shared" si="104"/>
        <v>197165954.52595839</v>
      </c>
    </row>
    <row r="785" spans="1:22">
      <c r="A785" s="23">
        <v>784</v>
      </c>
      <c r="B785" s="3">
        <v>38021</v>
      </c>
      <c r="C785" s="28">
        <v>2</v>
      </c>
      <c r="D785" s="29">
        <v>4</v>
      </c>
      <c r="E785" s="28">
        <v>2004</v>
      </c>
      <c r="F785" s="31">
        <f>DATE(E785,D785,C785)</f>
        <v>38079</v>
      </c>
      <c r="G785" s="24" t="s">
        <v>1167</v>
      </c>
      <c r="H785" s="2">
        <v>60000000</v>
      </c>
      <c r="I785" s="2">
        <v>59623958</v>
      </c>
      <c r="J785" s="2">
        <v>99823958</v>
      </c>
      <c r="K785" s="28" t="str">
        <f t="shared" si="98"/>
        <v/>
      </c>
      <c r="L785" s="28" t="str">
        <f t="shared" si="99"/>
        <v/>
      </c>
      <c r="M785" s="28" t="s">
        <v>1167</v>
      </c>
      <c r="N785" s="28" t="str">
        <f t="shared" si="100"/>
        <v/>
      </c>
      <c r="O785" s="28" t="str">
        <f>IF(N785=1,M785&amp;" ("&amp;E785&amp;")",M785)</f>
        <v>Hellboy</v>
      </c>
      <c r="P785" s="36">
        <f>INDEX(cpi!$A$1:$M$105,MATCH('Inflation adjust calc'!$E785,cpi!$A:$A,0),MATCH('Inflation adjust calc'!$D785,cpi!$1:$1,0))</f>
        <v>188</v>
      </c>
      <c r="Q785" s="36">
        <f>cpi!$I$2</f>
        <v>240.85300000000001</v>
      </c>
      <c r="R785" s="36">
        <f t="shared" si="97"/>
        <v>1.2811329787234043</v>
      </c>
      <c r="S785" s="28" t="str">
        <f t="shared" si="101"/>
        <v/>
      </c>
      <c r="T785" s="37">
        <f t="shared" si="102"/>
        <v>76867978.723404258</v>
      </c>
      <c r="U785" s="37">
        <f t="shared" si="103"/>
        <v>76386218.915819153</v>
      </c>
      <c r="V785" s="37">
        <f t="shared" si="104"/>
        <v>127887764.6605</v>
      </c>
    </row>
    <row r="786" spans="1:22">
      <c r="A786" s="23">
        <v>785</v>
      </c>
      <c r="B786" s="3" t="s">
        <v>776</v>
      </c>
      <c r="C786" s="28">
        <v>25</v>
      </c>
      <c r="D786" s="29">
        <v>12</v>
      </c>
      <c r="E786" s="28">
        <v>1998</v>
      </c>
      <c r="F786" s="31">
        <f>DATE(E786,D786,C786)</f>
        <v>36154</v>
      </c>
      <c r="G786" s="24" t="s">
        <v>1168</v>
      </c>
      <c r="H786" s="2">
        <v>60000000</v>
      </c>
      <c r="I786" s="2">
        <v>56709981</v>
      </c>
      <c r="J786" s="2">
        <v>56709981</v>
      </c>
      <c r="K786" s="28" t="str">
        <f t="shared" si="98"/>
        <v/>
      </c>
      <c r="L786" s="28" t="str">
        <f t="shared" si="99"/>
        <v/>
      </c>
      <c r="M786" s="28" t="s">
        <v>1168</v>
      </c>
      <c r="N786" s="28" t="str">
        <f t="shared" si="100"/>
        <v/>
      </c>
      <c r="O786" s="28" t="str">
        <f>IF(N786=1,M786&amp;" ("&amp;E786&amp;")",M786)</f>
        <v>A Civil Action</v>
      </c>
      <c r="P786" s="36">
        <f>INDEX(cpi!$A$1:$M$105,MATCH('Inflation adjust calc'!$E786,cpi!$A:$A,0),MATCH('Inflation adjust calc'!$D786,cpi!$1:$1,0))</f>
        <v>163.9</v>
      </c>
      <c r="Q786" s="36">
        <f>cpi!$I$2</f>
        <v>240.85300000000001</v>
      </c>
      <c r="R786" s="36">
        <f t="shared" ref="R786:R849" si="105">Q786/P786</f>
        <v>1.4695118974984747</v>
      </c>
      <c r="S786" s="28" t="str">
        <f t="shared" si="101"/>
        <v/>
      </c>
      <c r="T786" s="37">
        <f t="shared" si="102"/>
        <v>88170713.849908486</v>
      </c>
      <c r="U786" s="37">
        <f t="shared" si="103"/>
        <v>83335991.786412448</v>
      </c>
      <c r="V786" s="37">
        <f t="shared" si="104"/>
        <v>83335991.786412448</v>
      </c>
    </row>
    <row r="787" spans="1:22">
      <c r="A787" s="23">
        <v>786</v>
      </c>
      <c r="B787" s="3" t="s">
        <v>297</v>
      </c>
      <c r="C787" s="28">
        <v>25</v>
      </c>
      <c r="D787" s="29">
        <v>12</v>
      </c>
      <c r="E787" s="28">
        <v>2015</v>
      </c>
      <c r="F787" s="31">
        <f>DATE(E787,D787,C787)</f>
        <v>42363</v>
      </c>
      <c r="G787" s="24" t="s">
        <v>1169</v>
      </c>
      <c r="H787" s="2">
        <v>60000000</v>
      </c>
      <c r="I787" s="2">
        <v>56451232</v>
      </c>
      <c r="J787" s="2">
        <v>100751232</v>
      </c>
      <c r="K787" s="28" t="str">
        <f t="shared" si="98"/>
        <v/>
      </c>
      <c r="L787" s="28" t="str">
        <f t="shared" si="99"/>
        <v/>
      </c>
      <c r="M787" s="28" t="s">
        <v>1169</v>
      </c>
      <c r="N787" s="28" t="str">
        <f t="shared" si="100"/>
        <v/>
      </c>
      <c r="O787" s="28" t="str">
        <f>IF(N787=1,M787&amp;" ("&amp;E787&amp;")",M787)</f>
        <v>Joy</v>
      </c>
      <c r="P787" s="36">
        <f>INDEX(cpi!$A$1:$M$105,MATCH('Inflation adjust calc'!$E787,cpi!$A:$A,0),MATCH('Inflation adjust calc'!$D787,cpi!$1:$1,0))</f>
        <v>236.52500000000001</v>
      </c>
      <c r="Q787" s="36">
        <f>cpi!$I$2</f>
        <v>240.85300000000001</v>
      </c>
      <c r="R787" s="36">
        <f t="shared" si="105"/>
        <v>1.0182982771377234</v>
      </c>
      <c r="S787" s="28" t="str">
        <f t="shared" si="101"/>
        <v/>
      </c>
      <c r="T787" s="37">
        <f t="shared" si="102"/>
        <v>61097896.628263399</v>
      </c>
      <c r="U787" s="37">
        <f t="shared" si="103"/>
        <v>57484192.287901916</v>
      </c>
      <c r="V787" s="37">
        <f t="shared" si="104"/>
        <v>102594805.96510306</v>
      </c>
    </row>
    <row r="788" spans="1:22">
      <c r="A788" s="23">
        <v>787</v>
      </c>
      <c r="B788" s="3" t="s">
        <v>506</v>
      </c>
      <c r="C788" s="28">
        <v>17</v>
      </c>
      <c r="D788" s="29">
        <v>8</v>
      </c>
      <c r="E788" s="28">
        <v>2012</v>
      </c>
      <c r="F788" s="31">
        <f>DATE(E788,D788,C788)</f>
        <v>41138</v>
      </c>
      <c r="G788" s="24" t="s">
        <v>1170</v>
      </c>
      <c r="H788" s="2">
        <v>60000000</v>
      </c>
      <c r="I788" s="2">
        <v>56003051</v>
      </c>
      <c r="J788" s="2">
        <v>107593122</v>
      </c>
      <c r="K788" s="28" t="str">
        <f t="shared" si="98"/>
        <v/>
      </c>
      <c r="L788" s="28" t="str">
        <f t="shared" si="99"/>
        <v/>
      </c>
      <c r="M788" s="28" t="s">
        <v>1170</v>
      </c>
      <c r="N788" s="28" t="str">
        <f t="shared" si="100"/>
        <v/>
      </c>
      <c r="O788" s="28" t="str">
        <f>IF(N788=1,M788&amp;" ("&amp;E788&amp;")",M788)</f>
        <v>ParaNorman</v>
      </c>
      <c r="P788" s="36">
        <f>INDEX(cpi!$A$1:$M$105,MATCH('Inflation adjust calc'!$E788,cpi!$A:$A,0),MATCH('Inflation adjust calc'!$D788,cpi!$1:$1,0))</f>
        <v>230.37899999999999</v>
      </c>
      <c r="Q788" s="36">
        <f>cpi!$I$2</f>
        <v>240.85300000000001</v>
      </c>
      <c r="R788" s="36">
        <f t="shared" si="105"/>
        <v>1.0454642133180543</v>
      </c>
      <c r="S788" s="28" t="str">
        <f t="shared" si="101"/>
        <v/>
      </c>
      <c r="T788" s="37">
        <f t="shared" si="102"/>
        <v>62727852.799083255</v>
      </c>
      <c r="U788" s="37">
        <f t="shared" si="103"/>
        <v>58549185.657125875</v>
      </c>
      <c r="V788" s="37">
        <f t="shared" si="104"/>
        <v>112484758.65016344</v>
      </c>
    </row>
    <row r="789" spans="1:22">
      <c r="A789" s="23">
        <v>788</v>
      </c>
      <c r="B789" s="3" t="s">
        <v>1171</v>
      </c>
      <c r="C789" s="28">
        <v>14</v>
      </c>
      <c r="D789" s="29">
        <v>11</v>
      </c>
      <c r="E789" s="28">
        <v>1997</v>
      </c>
      <c r="F789" s="31">
        <f>DATE(E789,D789,C789)</f>
        <v>35748</v>
      </c>
      <c r="G789" s="24" t="s">
        <v>1172</v>
      </c>
      <c r="H789" s="2">
        <v>60000000</v>
      </c>
      <c r="I789" s="2">
        <v>54956941</v>
      </c>
      <c r="J789" s="2">
        <v>159356941</v>
      </c>
      <c r="K789" s="28" t="str">
        <f t="shared" si="98"/>
        <v/>
      </c>
      <c r="L789" s="28" t="str">
        <f t="shared" si="99"/>
        <v/>
      </c>
      <c r="M789" s="28" t="s">
        <v>1172</v>
      </c>
      <c r="N789" s="28" t="str">
        <f t="shared" si="100"/>
        <v/>
      </c>
      <c r="O789" s="28" t="str">
        <f>IF(N789=1,M789&amp;" ("&amp;E789&amp;")",M789)</f>
        <v>The Jackal</v>
      </c>
      <c r="P789" s="36">
        <f>INDEX(cpi!$A$1:$M$105,MATCH('Inflation adjust calc'!$E789,cpi!$A:$A,0),MATCH('Inflation adjust calc'!$D789,cpi!$1:$1,0))</f>
        <v>161.5</v>
      </c>
      <c r="Q789" s="36">
        <f>cpi!$I$2</f>
        <v>240.85300000000001</v>
      </c>
      <c r="R789" s="36">
        <f t="shared" si="105"/>
        <v>1.4913498452012384</v>
      </c>
      <c r="S789" s="28" t="str">
        <f t="shared" si="101"/>
        <v/>
      </c>
      <c r="T789" s="37">
        <f t="shared" si="102"/>
        <v>89480990.712074295</v>
      </c>
      <c r="U789" s="37">
        <f t="shared" si="103"/>
        <v>81960025.45308359</v>
      </c>
      <c r="V789" s="37">
        <f t="shared" si="104"/>
        <v>237656949.29209289</v>
      </c>
    </row>
    <row r="790" spans="1:22">
      <c r="A790" s="23">
        <v>789</v>
      </c>
      <c r="B790" s="3" t="s">
        <v>524</v>
      </c>
      <c r="C790" s="28">
        <v>25</v>
      </c>
      <c r="D790" s="29">
        <v>12</v>
      </c>
      <c r="E790" s="28">
        <v>2003</v>
      </c>
      <c r="F790" s="31">
        <f>DATE(E790,D790,C790)</f>
        <v>37980</v>
      </c>
      <c r="G790" s="24" t="s">
        <v>1173</v>
      </c>
      <c r="H790" s="2">
        <v>60000000</v>
      </c>
      <c r="I790" s="2">
        <v>53789313</v>
      </c>
      <c r="J790" s="2">
        <v>98819789</v>
      </c>
      <c r="K790" s="28" t="str">
        <f t="shared" si="98"/>
        <v/>
      </c>
      <c r="L790" s="28" t="str">
        <f t="shared" si="99"/>
        <v/>
      </c>
      <c r="M790" s="28" t="s">
        <v>1173</v>
      </c>
      <c r="N790" s="28" t="str">
        <f t="shared" si="100"/>
        <v/>
      </c>
      <c r="O790" s="28" t="str">
        <f>IF(N790=1,M790&amp;" ("&amp;E790&amp;")",M790)</f>
        <v>Paycheck</v>
      </c>
      <c r="P790" s="36">
        <f>INDEX(cpi!$A$1:$M$105,MATCH('Inflation adjust calc'!$E790,cpi!$A:$A,0),MATCH('Inflation adjust calc'!$D790,cpi!$1:$1,0))</f>
        <v>184.3</v>
      </c>
      <c r="Q790" s="36">
        <f>cpi!$I$2</f>
        <v>240.85300000000001</v>
      </c>
      <c r="R790" s="36">
        <f t="shared" si="105"/>
        <v>1.3068529571351057</v>
      </c>
      <c r="S790" s="28" t="str">
        <f t="shared" si="101"/>
        <v/>
      </c>
      <c r="T790" s="37">
        <f t="shared" si="102"/>
        <v>78411177.428106338</v>
      </c>
      <c r="U790" s="37">
        <f t="shared" si="103"/>
        <v>70294722.756315783</v>
      </c>
      <c r="V790" s="37">
        <f t="shared" si="104"/>
        <v>129142933.4781172</v>
      </c>
    </row>
    <row r="791" spans="1:22">
      <c r="A791" s="23">
        <v>790</v>
      </c>
      <c r="B791" s="3">
        <v>35067</v>
      </c>
      <c r="C791" s="28">
        <v>1</v>
      </c>
      <c r="D791" s="29">
        <v>3</v>
      </c>
      <c r="E791" s="28">
        <v>1996</v>
      </c>
      <c r="F791" s="31">
        <f>DATE(E791,D791,C791)</f>
        <v>35125</v>
      </c>
      <c r="G791" s="24" t="s">
        <v>1174</v>
      </c>
      <c r="H791" s="2">
        <v>60000000</v>
      </c>
      <c r="I791" s="2">
        <v>51045801</v>
      </c>
      <c r="J791" s="2">
        <v>100645801</v>
      </c>
      <c r="K791" s="28" t="str">
        <f t="shared" si="98"/>
        <v/>
      </c>
      <c r="L791" s="28" t="str">
        <f t="shared" si="99"/>
        <v/>
      </c>
      <c r="M791" s="28" t="s">
        <v>1174</v>
      </c>
      <c r="N791" s="28" t="str">
        <f t="shared" si="100"/>
        <v/>
      </c>
      <c r="O791" s="28" t="str">
        <f>IF(N791=1,M791&amp;" ("&amp;E791&amp;")",M791)</f>
        <v>Up Close &amp; Personal</v>
      </c>
      <c r="P791" s="36">
        <f>INDEX(cpi!$A$1:$M$105,MATCH('Inflation adjust calc'!$E791,cpi!$A:$A,0),MATCH('Inflation adjust calc'!$D791,cpi!$1:$1,0))</f>
        <v>155.69999999999999</v>
      </c>
      <c r="Q791" s="36">
        <f>cpi!$I$2</f>
        <v>240.85300000000001</v>
      </c>
      <c r="R791" s="36">
        <f t="shared" si="105"/>
        <v>1.5469043031470779</v>
      </c>
      <c r="S791" s="28" t="str">
        <f t="shared" si="101"/>
        <v/>
      </c>
      <c r="T791" s="37">
        <f t="shared" si="102"/>
        <v>92814258.188824683</v>
      </c>
      <c r="U791" s="37">
        <f t="shared" si="103"/>
        <v>78962969.224489421</v>
      </c>
      <c r="V791" s="37">
        <f t="shared" si="104"/>
        <v>155689422.66058448</v>
      </c>
    </row>
    <row r="792" spans="1:22">
      <c r="A792" s="23">
        <v>791</v>
      </c>
      <c r="B792" s="3" t="s">
        <v>1175</v>
      </c>
      <c r="C792" s="28">
        <v>19</v>
      </c>
      <c r="D792" s="29">
        <v>12</v>
      </c>
      <c r="E792" s="28">
        <v>2008</v>
      </c>
      <c r="F792" s="31">
        <f>DATE(E792,D792,C792)</f>
        <v>39801</v>
      </c>
      <c r="G792" s="24" t="s">
        <v>1176</v>
      </c>
      <c r="H792" s="2">
        <v>60000000</v>
      </c>
      <c r="I792" s="2">
        <v>50877145</v>
      </c>
      <c r="J792" s="2">
        <v>90482317</v>
      </c>
      <c r="K792" s="28" t="str">
        <f t="shared" si="98"/>
        <v/>
      </c>
      <c r="L792" s="28" t="str">
        <f t="shared" si="99"/>
        <v/>
      </c>
      <c r="M792" s="28" t="s">
        <v>1176</v>
      </c>
      <c r="N792" s="28" t="str">
        <f t="shared" si="100"/>
        <v/>
      </c>
      <c r="O792" s="28" t="str">
        <f>IF(N792=1,M792&amp;" ("&amp;E792&amp;")",M792)</f>
        <v>The Tale of Despereaux</v>
      </c>
      <c r="P792" s="36">
        <f>INDEX(cpi!$A$1:$M$105,MATCH('Inflation adjust calc'!$E792,cpi!$A:$A,0),MATCH('Inflation adjust calc'!$D792,cpi!$1:$1,0))</f>
        <v>210.22800000000001</v>
      </c>
      <c r="Q792" s="36">
        <f>cpi!$I$2</f>
        <v>240.85300000000001</v>
      </c>
      <c r="R792" s="36">
        <f t="shared" si="105"/>
        <v>1.1456751717183249</v>
      </c>
      <c r="S792" s="28" t="str">
        <f t="shared" si="101"/>
        <v/>
      </c>
      <c r="T792" s="37">
        <f t="shared" si="102"/>
        <v>68740510.303099498</v>
      </c>
      <c r="U792" s="37">
        <f t="shared" si="103"/>
        <v>58288681.834413111</v>
      </c>
      <c r="V792" s="37">
        <f t="shared" si="104"/>
        <v>103663344.0664469</v>
      </c>
    </row>
    <row r="793" spans="1:22">
      <c r="A793" s="23">
        <v>792</v>
      </c>
      <c r="B793" s="3" t="s">
        <v>1177</v>
      </c>
      <c r="C793" s="28">
        <v>26</v>
      </c>
      <c r="D793" s="29">
        <v>9</v>
      </c>
      <c r="E793" s="28">
        <v>2014</v>
      </c>
      <c r="F793" s="31">
        <f>DATE(E793,D793,C793)</f>
        <v>41908</v>
      </c>
      <c r="G793" s="24" t="s">
        <v>1178</v>
      </c>
      <c r="H793" s="2">
        <v>60000000</v>
      </c>
      <c r="I793" s="2">
        <v>50837305</v>
      </c>
      <c r="J793" s="2">
        <v>111946251</v>
      </c>
      <c r="K793" s="28" t="str">
        <f t="shared" si="98"/>
        <v/>
      </c>
      <c r="L793" s="28" t="str">
        <f t="shared" si="99"/>
        <v/>
      </c>
      <c r="M793" s="28" t="s">
        <v>1178</v>
      </c>
      <c r="N793" s="28" t="str">
        <f t="shared" si="100"/>
        <v/>
      </c>
      <c r="O793" s="28" t="str">
        <f>IF(N793=1,M793&amp;" ("&amp;E793&amp;")",M793)</f>
        <v>The Boxtrolls</v>
      </c>
      <c r="P793" s="36">
        <f>INDEX(cpi!$A$1:$M$105,MATCH('Inflation adjust calc'!$E793,cpi!$A:$A,0),MATCH('Inflation adjust calc'!$D793,cpi!$1:$1,0))</f>
        <v>238.03100000000001</v>
      </c>
      <c r="Q793" s="36">
        <f>cpi!$I$2</f>
        <v>240.85300000000001</v>
      </c>
      <c r="R793" s="36">
        <f t="shared" si="105"/>
        <v>1.0118555986405133</v>
      </c>
      <c r="S793" s="28" t="str">
        <f t="shared" si="101"/>
        <v/>
      </c>
      <c r="T793" s="37">
        <f t="shared" si="102"/>
        <v>60711335.918430798</v>
      </c>
      <c r="U793" s="37">
        <f t="shared" si="103"/>
        <v>51440011.684045359</v>
      </c>
      <c r="V793" s="37">
        <f t="shared" si="104"/>
        <v>113273440.82116616</v>
      </c>
    </row>
    <row r="794" spans="1:22">
      <c r="A794" s="23">
        <v>793</v>
      </c>
      <c r="B794" s="3" t="s">
        <v>1179</v>
      </c>
      <c r="C794" s="28">
        <v>27</v>
      </c>
      <c r="D794" s="29">
        <v>9</v>
      </c>
      <c r="E794" s="28">
        <v>2002</v>
      </c>
      <c r="F794" s="31">
        <f>DATE(E794,D794,C794)</f>
        <v>37526</v>
      </c>
      <c r="G794" s="24" t="s">
        <v>1180</v>
      </c>
      <c r="H794" s="2">
        <v>60000000</v>
      </c>
      <c r="I794" s="2">
        <v>50586000</v>
      </c>
      <c r="J794" s="2">
        <v>104429625</v>
      </c>
      <c r="K794" s="28" t="str">
        <f t="shared" si="98"/>
        <v/>
      </c>
      <c r="L794" s="28" t="str">
        <f t="shared" si="99"/>
        <v/>
      </c>
      <c r="M794" s="28" t="s">
        <v>1180</v>
      </c>
      <c r="N794" s="28" t="str">
        <f t="shared" si="100"/>
        <v/>
      </c>
      <c r="O794" s="28" t="str">
        <f>IF(N794=1,M794&amp;" ("&amp;E794&amp;")",M794)</f>
        <v>The Tuxedo</v>
      </c>
      <c r="P794" s="36">
        <f>INDEX(cpi!$A$1:$M$105,MATCH('Inflation adjust calc'!$E794,cpi!$A:$A,0),MATCH('Inflation adjust calc'!$D794,cpi!$1:$1,0))</f>
        <v>181</v>
      </c>
      <c r="Q794" s="36">
        <f>cpi!$I$2</f>
        <v>240.85300000000001</v>
      </c>
      <c r="R794" s="36">
        <f t="shared" si="105"/>
        <v>1.3306795580110498</v>
      </c>
      <c r="S794" s="28" t="str">
        <f t="shared" si="101"/>
        <v/>
      </c>
      <c r="T794" s="37">
        <f t="shared" si="102"/>
        <v>79840773.480662987</v>
      </c>
      <c r="U794" s="37">
        <f t="shared" si="103"/>
        <v>67313756.121546969</v>
      </c>
      <c r="V794" s="37">
        <f t="shared" si="104"/>
        <v>138962367.23825967</v>
      </c>
    </row>
    <row r="795" spans="1:22">
      <c r="A795" s="23">
        <v>794</v>
      </c>
      <c r="B795" s="3" t="s">
        <v>1181</v>
      </c>
      <c r="C795" s="28">
        <v>17</v>
      </c>
      <c r="D795" s="29">
        <v>1</v>
      </c>
      <c r="E795" s="28">
        <v>2014</v>
      </c>
      <c r="F795" s="31">
        <f>DATE(E795,D795,C795)</f>
        <v>41656</v>
      </c>
      <c r="G795" s="24" t="s">
        <v>1182</v>
      </c>
      <c r="H795" s="2">
        <v>60000000</v>
      </c>
      <c r="I795" s="2">
        <v>50577412</v>
      </c>
      <c r="J795" s="2">
        <v>131377412</v>
      </c>
      <c r="K795" s="28" t="str">
        <f t="shared" si="98"/>
        <v/>
      </c>
      <c r="L795" s="28" t="str">
        <f t="shared" si="99"/>
        <v/>
      </c>
      <c r="M795" s="28" t="s">
        <v>1182</v>
      </c>
      <c r="N795" s="28" t="str">
        <f t="shared" si="100"/>
        <v/>
      </c>
      <c r="O795" s="28" t="str">
        <f>IF(N795=1,M795&amp;" ("&amp;E795&amp;")",M795)</f>
        <v>Jack Ryan: Shadow Recruit</v>
      </c>
      <c r="P795" s="36">
        <f>INDEX(cpi!$A$1:$M$105,MATCH('Inflation adjust calc'!$E795,cpi!$A:$A,0),MATCH('Inflation adjust calc'!$D795,cpi!$1:$1,0))</f>
        <v>233.916</v>
      </c>
      <c r="Q795" s="36">
        <f>cpi!$I$2</f>
        <v>240.85300000000001</v>
      </c>
      <c r="R795" s="36">
        <f t="shared" si="105"/>
        <v>1.0296559448690983</v>
      </c>
      <c r="S795" s="28" t="str">
        <f t="shared" si="101"/>
        <v/>
      </c>
      <c r="T795" s="37">
        <f t="shared" si="102"/>
        <v>61779356.692145899</v>
      </c>
      <c r="U795" s="37">
        <f t="shared" si="103"/>
        <v>52077332.941893667</v>
      </c>
      <c r="V795" s="37">
        <f t="shared" si="104"/>
        <v>135273533.2873168</v>
      </c>
    </row>
    <row r="796" spans="1:22">
      <c r="A796" s="23">
        <v>795</v>
      </c>
      <c r="B796" s="3" t="s">
        <v>1183</v>
      </c>
      <c r="C796" s="28">
        <v>14</v>
      </c>
      <c r="D796" s="29">
        <v>7</v>
      </c>
      <c r="E796" s="28">
        <v>1995</v>
      </c>
      <c r="F796" s="31">
        <f>DATE(E796,D796,C796)</f>
        <v>34894</v>
      </c>
      <c r="G796" s="24" t="s">
        <v>1184</v>
      </c>
      <c r="H796" s="2">
        <v>60000000</v>
      </c>
      <c r="I796" s="2">
        <v>50024083</v>
      </c>
      <c r="J796" s="2">
        <v>104324083</v>
      </c>
      <c r="K796" s="28" t="str">
        <f t="shared" si="98"/>
        <v/>
      </c>
      <c r="L796" s="28" t="str">
        <f t="shared" si="99"/>
        <v/>
      </c>
      <c r="M796" s="28" t="s">
        <v>1184</v>
      </c>
      <c r="N796" s="28" t="str">
        <f t="shared" si="100"/>
        <v/>
      </c>
      <c r="O796" s="28" t="str">
        <f>IF(N796=1,M796&amp;" ("&amp;E796&amp;")",M796)</f>
        <v>Under Siege 2: Dark Territory</v>
      </c>
      <c r="P796" s="36">
        <f>INDEX(cpi!$A$1:$M$105,MATCH('Inflation adjust calc'!$E796,cpi!$A:$A,0),MATCH('Inflation adjust calc'!$D796,cpi!$1:$1,0))</f>
        <v>152.5</v>
      </c>
      <c r="Q796" s="36">
        <f>cpi!$I$2</f>
        <v>240.85300000000001</v>
      </c>
      <c r="R796" s="36">
        <f t="shared" si="105"/>
        <v>1.5793639344262296</v>
      </c>
      <c r="S796" s="28" t="str">
        <f t="shared" si="101"/>
        <v/>
      </c>
      <c r="T796" s="37">
        <f t="shared" si="102"/>
        <v>94761836.065573782</v>
      </c>
      <c r="U796" s="37">
        <f t="shared" si="103"/>
        <v>79006232.542944267</v>
      </c>
      <c r="V796" s="37">
        <f t="shared" si="104"/>
        <v>164765694.18228853</v>
      </c>
    </row>
    <row r="797" spans="1:22">
      <c r="A797" s="23">
        <v>796</v>
      </c>
      <c r="B797" s="3" t="s">
        <v>1185</v>
      </c>
      <c r="C797" s="28">
        <v>24</v>
      </c>
      <c r="D797" s="29">
        <v>3</v>
      </c>
      <c r="E797" s="28">
        <v>2005</v>
      </c>
      <c r="F797" s="31">
        <f>DATE(E797,D797,C797)</f>
        <v>38435</v>
      </c>
      <c r="G797" s="24" t="s">
        <v>1186</v>
      </c>
      <c r="H797" s="2">
        <v>60000000</v>
      </c>
      <c r="I797" s="2">
        <v>48478006</v>
      </c>
      <c r="J797" s="2">
        <v>101382396</v>
      </c>
      <c r="K797" s="28" t="str">
        <f t="shared" si="98"/>
        <v/>
      </c>
      <c r="L797" s="28" t="str">
        <f t="shared" si="99"/>
        <v/>
      </c>
      <c r="M797" s="28" t="s">
        <v>1186</v>
      </c>
      <c r="N797" s="28" t="str">
        <f t="shared" si="100"/>
        <v/>
      </c>
      <c r="O797" s="28" t="str">
        <f>IF(N797=1,M797&amp;" ("&amp;E797&amp;")",M797)</f>
        <v>Miss Congeniality 2: Armed and Fabulous</v>
      </c>
      <c r="P797" s="36">
        <f>INDEX(cpi!$A$1:$M$105,MATCH('Inflation adjust calc'!$E797,cpi!$A:$A,0),MATCH('Inflation adjust calc'!$D797,cpi!$1:$1,0))</f>
        <v>193.3</v>
      </c>
      <c r="Q797" s="36">
        <f>cpi!$I$2</f>
        <v>240.85300000000001</v>
      </c>
      <c r="R797" s="36">
        <f t="shared" si="105"/>
        <v>1.2460062079668908</v>
      </c>
      <c r="S797" s="28" t="str">
        <f t="shared" si="101"/>
        <v/>
      </c>
      <c r="T797" s="37">
        <f t="shared" si="102"/>
        <v>74760372.478013441</v>
      </c>
      <c r="U797" s="37">
        <f t="shared" si="103"/>
        <v>60403896.42585618</v>
      </c>
      <c r="V797" s="37">
        <f t="shared" si="104"/>
        <v>126323094.79455768</v>
      </c>
    </row>
    <row r="798" spans="1:22">
      <c r="A798" s="23">
        <v>797</v>
      </c>
      <c r="B798" s="3" t="s">
        <v>750</v>
      </c>
      <c r="C798" s="28">
        <v>26</v>
      </c>
      <c r="D798" s="29">
        <v>11</v>
      </c>
      <c r="E798" s="28">
        <v>1997</v>
      </c>
      <c r="F798" s="31">
        <f>DATE(E798,D798,C798)</f>
        <v>35760</v>
      </c>
      <c r="G798" s="24" t="s">
        <v>1187</v>
      </c>
      <c r="H798" s="2">
        <v>60000000</v>
      </c>
      <c r="I798" s="2">
        <v>47795018</v>
      </c>
      <c r="J798" s="2">
        <v>160700000</v>
      </c>
      <c r="K798" s="28" t="str">
        <f t="shared" si="98"/>
        <v/>
      </c>
      <c r="L798" s="28" t="str">
        <f t="shared" si="99"/>
        <v/>
      </c>
      <c r="M798" s="28" t="s">
        <v>1187</v>
      </c>
      <c r="N798" s="28" t="str">
        <f t="shared" si="100"/>
        <v/>
      </c>
      <c r="O798" s="28" t="str">
        <f>IF(N798=1,M798&amp;" ("&amp;E798&amp;")",M798)</f>
        <v>Alien: Resurrection</v>
      </c>
      <c r="P798" s="36">
        <f>INDEX(cpi!$A$1:$M$105,MATCH('Inflation adjust calc'!$E798,cpi!$A:$A,0),MATCH('Inflation adjust calc'!$D798,cpi!$1:$1,0))</f>
        <v>161.5</v>
      </c>
      <c r="Q798" s="36">
        <f>cpi!$I$2</f>
        <v>240.85300000000001</v>
      </c>
      <c r="R798" s="36">
        <f t="shared" si="105"/>
        <v>1.4913498452012384</v>
      </c>
      <c r="S798" s="28" t="str">
        <f t="shared" si="101"/>
        <v/>
      </c>
      <c r="T798" s="37">
        <f t="shared" si="102"/>
        <v>89480990.712074295</v>
      </c>
      <c r="U798" s="37">
        <f t="shared" si="103"/>
        <v>71279092.695690408</v>
      </c>
      <c r="V798" s="37">
        <f t="shared" si="104"/>
        <v>239659920.12383899</v>
      </c>
    </row>
    <row r="799" spans="1:22">
      <c r="A799" s="23">
        <v>798</v>
      </c>
      <c r="B799" s="3" t="s">
        <v>1188</v>
      </c>
      <c r="C799" s="28">
        <v>23</v>
      </c>
      <c r="D799" s="29">
        <v>3</v>
      </c>
      <c r="E799" s="28">
        <v>2007</v>
      </c>
      <c r="F799" s="31">
        <f>DATE(E799,D799,C799)</f>
        <v>39164</v>
      </c>
      <c r="G799" s="24" t="s">
        <v>1189</v>
      </c>
      <c r="H799" s="2">
        <v>60000000</v>
      </c>
      <c r="I799" s="2">
        <v>47003582</v>
      </c>
      <c r="J799" s="2">
        <v>95538560</v>
      </c>
      <c r="K799" s="28" t="str">
        <f t="shared" si="98"/>
        <v/>
      </c>
      <c r="L799" s="28" t="str">
        <f t="shared" si="99"/>
        <v/>
      </c>
      <c r="M799" s="28" t="s">
        <v>1189</v>
      </c>
      <c r="N799" s="28" t="str">
        <f t="shared" si="100"/>
        <v/>
      </c>
      <c r="O799" s="28" t="str">
        <f>IF(N799=1,M799&amp;" ("&amp;E799&amp;")",M799)</f>
        <v>Shooter</v>
      </c>
      <c r="P799" s="36">
        <f>INDEX(cpi!$A$1:$M$105,MATCH('Inflation adjust calc'!$E799,cpi!$A:$A,0),MATCH('Inflation adjust calc'!$D799,cpi!$1:$1,0))</f>
        <v>205.352</v>
      </c>
      <c r="Q799" s="36">
        <f>cpi!$I$2</f>
        <v>240.85300000000001</v>
      </c>
      <c r="R799" s="36">
        <f t="shared" si="105"/>
        <v>1.1728787642681835</v>
      </c>
      <c r="S799" s="28" t="str">
        <f t="shared" si="101"/>
        <v/>
      </c>
      <c r="T799" s="37">
        <f t="shared" si="102"/>
        <v>70372725.856091008</v>
      </c>
      <c r="U799" s="37">
        <f t="shared" si="103"/>
        <v>55129503.172338232</v>
      </c>
      <c r="V799" s="37">
        <f t="shared" si="104"/>
        <v>112055148.1927617</v>
      </c>
    </row>
    <row r="800" spans="1:22">
      <c r="A800" s="23">
        <v>799</v>
      </c>
      <c r="B800" s="3" t="s">
        <v>1190</v>
      </c>
      <c r="C800" s="28">
        <v>16</v>
      </c>
      <c r="D800" s="29">
        <v>10</v>
      </c>
      <c r="E800" s="28">
        <v>1998</v>
      </c>
      <c r="F800" s="31">
        <f>DATE(E800,D800,C800)</f>
        <v>36084</v>
      </c>
      <c r="G800" s="24" t="s">
        <v>1191</v>
      </c>
      <c r="H800" s="2">
        <v>60000000</v>
      </c>
      <c r="I800" s="2">
        <v>46850558</v>
      </c>
      <c r="J800" s="2">
        <v>68336997</v>
      </c>
      <c r="K800" s="28" t="str">
        <f t="shared" si="98"/>
        <v/>
      </c>
      <c r="L800" s="28" t="str">
        <f t="shared" si="99"/>
        <v/>
      </c>
      <c r="M800" s="28" t="s">
        <v>1191</v>
      </c>
      <c r="N800" s="28" t="str">
        <f t="shared" si="100"/>
        <v/>
      </c>
      <c r="O800" s="28" t="str">
        <f>IF(N800=1,M800&amp;" ("&amp;E800&amp;")",M800)</f>
        <v>Practical Magic</v>
      </c>
      <c r="P800" s="36">
        <f>INDEX(cpi!$A$1:$M$105,MATCH('Inflation adjust calc'!$E800,cpi!$A:$A,0),MATCH('Inflation adjust calc'!$D800,cpi!$1:$1,0))</f>
        <v>164</v>
      </c>
      <c r="Q800" s="36">
        <f>cpi!$I$2</f>
        <v>240.85300000000001</v>
      </c>
      <c r="R800" s="36">
        <f t="shared" si="105"/>
        <v>1.4686158536585365</v>
      </c>
      <c r="S800" s="28" t="str">
        <f t="shared" si="101"/>
        <v/>
      </c>
      <c r="T800" s="37">
        <f t="shared" si="102"/>
        <v>88116951.219512194</v>
      </c>
      <c r="U800" s="37">
        <f t="shared" si="103"/>
        <v>68805472.231548771</v>
      </c>
      <c r="V800" s="37">
        <f t="shared" si="104"/>
        <v>100360797.18561585</v>
      </c>
    </row>
    <row r="801" spans="1:22">
      <c r="A801" s="23">
        <v>800</v>
      </c>
      <c r="B801" s="3">
        <v>41579</v>
      </c>
      <c r="C801" s="28">
        <v>11</v>
      </c>
      <c r="D801" s="29">
        <v>1</v>
      </c>
      <c r="E801" s="28">
        <v>2013</v>
      </c>
      <c r="F801" s="31">
        <f>DATE(E801,D801,C801)</f>
        <v>41285</v>
      </c>
      <c r="G801" s="24" t="s">
        <v>1192</v>
      </c>
      <c r="H801" s="2">
        <v>60000000</v>
      </c>
      <c r="I801" s="2">
        <v>46000903</v>
      </c>
      <c r="J801" s="2">
        <v>104100903</v>
      </c>
      <c r="K801" s="28" t="str">
        <f t="shared" si="98"/>
        <v/>
      </c>
      <c r="L801" s="28" t="str">
        <f t="shared" si="99"/>
        <v/>
      </c>
      <c r="M801" s="28" t="s">
        <v>1192</v>
      </c>
      <c r="N801" s="28" t="str">
        <f t="shared" si="100"/>
        <v/>
      </c>
      <c r="O801" s="28" t="str">
        <f>IF(N801=1,M801&amp;" ("&amp;E801&amp;")",M801)</f>
        <v>Gangster Squad</v>
      </c>
      <c r="P801" s="36">
        <f>INDEX(cpi!$A$1:$M$105,MATCH('Inflation adjust calc'!$E801,cpi!$A:$A,0),MATCH('Inflation adjust calc'!$D801,cpi!$1:$1,0))</f>
        <v>230.28</v>
      </c>
      <c r="Q801" s="36">
        <f>cpi!$I$2</f>
        <v>240.85300000000001</v>
      </c>
      <c r="R801" s="36">
        <f t="shared" si="105"/>
        <v>1.0459136703143999</v>
      </c>
      <c r="S801" s="28" t="str">
        <f t="shared" si="101"/>
        <v/>
      </c>
      <c r="T801" s="37">
        <f t="shared" si="102"/>
        <v>62754820.218863994</v>
      </c>
      <c r="U801" s="37">
        <f t="shared" si="103"/>
        <v>48112973.294506684</v>
      </c>
      <c r="V801" s="37">
        <f t="shared" si="104"/>
        <v>108880557.53977332</v>
      </c>
    </row>
    <row r="802" spans="1:22">
      <c r="A802" s="23">
        <v>801</v>
      </c>
      <c r="B802" s="3" t="s">
        <v>1193</v>
      </c>
      <c r="C802" s="28">
        <v>19</v>
      </c>
      <c r="D802" s="29">
        <v>6</v>
      </c>
      <c r="E802" s="28">
        <v>2009</v>
      </c>
      <c r="F802" s="31">
        <f>DATE(E802,D802,C802)</f>
        <v>39983</v>
      </c>
      <c r="G802" s="24" t="s">
        <v>1194</v>
      </c>
      <c r="H802" s="2">
        <v>60000000</v>
      </c>
      <c r="I802" s="2">
        <v>43337279</v>
      </c>
      <c r="J802" s="2">
        <v>57604723</v>
      </c>
      <c r="K802" s="28" t="str">
        <f t="shared" si="98"/>
        <v/>
      </c>
      <c r="L802" s="28" t="str">
        <f t="shared" si="99"/>
        <v/>
      </c>
      <c r="M802" s="28" t="s">
        <v>1194</v>
      </c>
      <c r="N802" s="28" t="str">
        <f t="shared" si="100"/>
        <v/>
      </c>
      <c r="O802" s="28" t="str">
        <f>IF(N802=1,M802&amp;" ("&amp;E802&amp;")",M802)</f>
        <v>Year One</v>
      </c>
      <c r="P802" s="36">
        <f>INDEX(cpi!$A$1:$M$105,MATCH('Inflation adjust calc'!$E802,cpi!$A:$A,0),MATCH('Inflation adjust calc'!$D802,cpi!$1:$1,0))</f>
        <v>215.69300000000001</v>
      </c>
      <c r="Q802" s="36">
        <f>cpi!$I$2</f>
        <v>240.85300000000001</v>
      </c>
      <c r="R802" s="36">
        <f t="shared" si="105"/>
        <v>1.1166472718168878</v>
      </c>
      <c r="S802" s="28" t="str">
        <f t="shared" si="101"/>
        <v/>
      </c>
      <c r="T802" s="37">
        <f t="shared" si="102"/>
        <v>66998836.30901327</v>
      </c>
      <c r="U802" s="37">
        <f t="shared" si="103"/>
        <v>48392454.363317303</v>
      </c>
      <c r="V802" s="37">
        <f t="shared" si="104"/>
        <v>64324156.781717531</v>
      </c>
    </row>
    <row r="803" spans="1:22">
      <c r="A803" s="23">
        <v>802</v>
      </c>
      <c r="B803" s="3" t="s">
        <v>1195</v>
      </c>
      <c r="C803" s="28">
        <v>29</v>
      </c>
      <c r="D803" s="29">
        <v>1</v>
      </c>
      <c r="E803" s="28">
        <v>2010</v>
      </c>
      <c r="F803" s="31">
        <f>DATE(E803,D803,C803)</f>
        <v>40207</v>
      </c>
      <c r="G803" s="24" t="s">
        <v>1196</v>
      </c>
      <c r="H803" s="2">
        <v>60000000</v>
      </c>
      <c r="I803" s="2">
        <v>43313890</v>
      </c>
      <c r="J803" s="2">
        <v>82812456</v>
      </c>
      <c r="K803" s="28" t="str">
        <f t="shared" si="98"/>
        <v/>
      </c>
      <c r="L803" s="28" t="str">
        <f t="shared" si="99"/>
        <v/>
      </c>
      <c r="M803" s="28" t="s">
        <v>1196</v>
      </c>
      <c r="N803" s="28" t="str">
        <f t="shared" si="100"/>
        <v/>
      </c>
      <c r="O803" s="28" t="str">
        <f>IF(N803=1,M803&amp;" ("&amp;E803&amp;")",M803)</f>
        <v>Edge of Darkness</v>
      </c>
      <c r="P803" s="36">
        <f>INDEX(cpi!$A$1:$M$105,MATCH('Inflation adjust calc'!$E803,cpi!$A:$A,0),MATCH('Inflation adjust calc'!$D803,cpi!$1:$1,0))</f>
        <v>216.68700000000001</v>
      </c>
      <c r="Q803" s="36">
        <f>cpi!$I$2</f>
        <v>240.85300000000001</v>
      </c>
      <c r="R803" s="36">
        <f t="shared" si="105"/>
        <v>1.1115249184307319</v>
      </c>
      <c r="S803" s="28" t="str">
        <f t="shared" si="101"/>
        <v/>
      </c>
      <c r="T803" s="37">
        <f t="shared" si="102"/>
        <v>66691495.105843909</v>
      </c>
      <c r="U803" s="37">
        <f t="shared" si="103"/>
        <v>48144468.049167693</v>
      </c>
      <c r="V803" s="37">
        <f t="shared" si="104"/>
        <v>92048108.400448576</v>
      </c>
    </row>
    <row r="804" spans="1:22">
      <c r="A804" s="23">
        <v>803</v>
      </c>
      <c r="B804" s="3" t="s">
        <v>1197</v>
      </c>
      <c r="C804" s="28">
        <v>13</v>
      </c>
      <c r="D804" s="29">
        <v>12</v>
      </c>
      <c r="E804" s="28">
        <v>2002</v>
      </c>
      <c r="F804" s="31">
        <f>DATE(E804,D804,C804)</f>
        <v>37603</v>
      </c>
      <c r="G804" s="24" t="s">
        <v>1198</v>
      </c>
      <c r="H804" s="2">
        <v>60000000</v>
      </c>
      <c r="I804" s="2">
        <v>43254409</v>
      </c>
      <c r="J804" s="2">
        <v>67312826</v>
      </c>
      <c r="K804" s="28" t="str">
        <f t="shared" si="98"/>
        <v/>
      </c>
      <c r="L804" s="28" t="str">
        <f t="shared" si="99"/>
        <v/>
      </c>
      <c r="M804" s="28" t="s">
        <v>1198</v>
      </c>
      <c r="N804" s="28" t="str">
        <f t="shared" si="100"/>
        <v/>
      </c>
      <c r="O804" s="28" t="str">
        <f>IF(N804=1,M804&amp;" ("&amp;E804&amp;")",M804)</f>
        <v>Star Trek: Nemesis</v>
      </c>
      <c r="P804" s="36">
        <f>INDEX(cpi!$A$1:$M$105,MATCH('Inflation adjust calc'!$E804,cpi!$A:$A,0),MATCH('Inflation adjust calc'!$D804,cpi!$1:$1,0))</f>
        <v>180.9</v>
      </c>
      <c r="Q804" s="36">
        <f>cpi!$I$2</f>
        <v>240.85300000000001</v>
      </c>
      <c r="R804" s="36">
        <f t="shared" si="105"/>
        <v>1.3314151464897734</v>
      </c>
      <c r="S804" s="28" t="str">
        <f t="shared" si="101"/>
        <v/>
      </c>
      <c r="T804" s="37">
        <f t="shared" si="102"/>
        <v>79884908.789386407</v>
      </c>
      <c r="U804" s="37">
        <f t="shared" si="103"/>
        <v>57589575.295063578</v>
      </c>
      <c r="V804" s="37">
        <f t="shared" si="104"/>
        <v>89621316.08943063</v>
      </c>
    </row>
    <row r="805" spans="1:22">
      <c r="A805" s="23">
        <v>804</v>
      </c>
      <c r="B805" s="3" t="s">
        <v>1199</v>
      </c>
      <c r="C805" s="28">
        <v>19</v>
      </c>
      <c r="D805" s="29">
        <v>2</v>
      </c>
      <c r="E805" s="28">
        <v>2002</v>
      </c>
      <c r="F805" s="31">
        <f>DATE(E805,D805,C805)</f>
        <v>37306</v>
      </c>
      <c r="G805" s="24" t="s">
        <v>1200</v>
      </c>
      <c r="H805" s="2">
        <v>60000000</v>
      </c>
      <c r="I805" s="2">
        <v>43061982</v>
      </c>
      <c r="J805" s="2">
        <v>82150183</v>
      </c>
      <c r="K805" s="28" t="str">
        <f t="shared" si="98"/>
        <v/>
      </c>
      <c r="L805" s="28" t="str">
        <f t="shared" si="99"/>
        <v/>
      </c>
      <c r="M805" s="28" t="s">
        <v>1200</v>
      </c>
      <c r="N805" s="28" t="str">
        <f t="shared" si="100"/>
        <v/>
      </c>
      <c r="O805" s="28" t="str">
        <f>IF(N805=1,M805&amp;" ("&amp;E805&amp;")",M805)</f>
        <v>Reign of Fire</v>
      </c>
      <c r="P805" s="36">
        <f>INDEX(cpi!$A$1:$M$105,MATCH('Inflation adjust calc'!$E805,cpi!$A:$A,0),MATCH('Inflation adjust calc'!$D805,cpi!$1:$1,0))</f>
        <v>177.8</v>
      </c>
      <c r="Q805" s="36">
        <f>cpi!$I$2</f>
        <v>240.85300000000001</v>
      </c>
      <c r="R805" s="36">
        <f t="shared" si="105"/>
        <v>1.35462879640045</v>
      </c>
      <c r="S805" s="28" t="str">
        <f t="shared" si="101"/>
        <v/>
      </c>
      <c r="T805" s="37">
        <f t="shared" si="102"/>
        <v>81277727.784026995</v>
      </c>
      <c r="U805" s="37">
        <f t="shared" si="103"/>
        <v>58333000.847277842</v>
      </c>
      <c r="V805" s="37">
        <f t="shared" si="104"/>
        <v>111283003.5213667</v>
      </c>
    </row>
    <row r="806" spans="1:22">
      <c r="A806" s="23">
        <v>805</v>
      </c>
      <c r="B806" s="3" t="s">
        <v>53</v>
      </c>
      <c r="C806" s="28">
        <v>20</v>
      </c>
      <c r="D806" s="29">
        <v>11</v>
      </c>
      <c r="E806" s="28">
        <v>2009</v>
      </c>
      <c r="F806" s="31">
        <f>DATE(E806,D806,C806)</f>
        <v>40137</v>
      </c>
      <c r="G806" s="24" t="s">
        <v>1201</v>
      </c>
      <c r="H806" s="2">
        <v>60000000</v>
      </c>
      <c r="I806" s="2">
        <v>42194060</v>
      </c>
      <c r="J806" s="2">
        <v>108996113</v>
      </c>
      <c r="K806" s="28" t="str">
        <f t="shared" si="98"/>
        <v/>
      </c>
      <c r="L806" s="28" t="str">
        <f t="shared" si="99"/>
        <v/>
      </c>
      <c r="M806" s="28" t="s">
        <v>1201</v>
      </c>
      <c r="N806" s="28" t="str">
        <f t="shared" si="100"/>
        <v/>
      </c>
      <c r="O806" s="28" t="str">
        <f>IF(N806=1,M806&amp;" ("&amp;E806&amp;")",M806)</f>
        <v>Planet 51</v>
      </c>
      <c r="P806" s="36">
        <f>INDEX(cpi!$A$1:$M$105,MATCH('Inflation adjust calc'!$E806,cpi!$A:$A,0),MATCH('Inflation adjust calc'!$D806,cpi!$1:$1,0))</f>
        <v>216.33</v>
      </c>
      <c r="Q806" s="36">
        <f>cpi!$I$2</f>
        <v>240.85300000000001</v>
      </c>
      <c r="R806" s="36">
        <f t="shared" si="105"/>
        <v>1.1133592197106272</v>
      </c>
      <c r="S806" s="28" t="str">
        <f t="shared" si="101"/>
        <v/>
      </c>
      <c r="T806" s="37">
        <f t="shared" si="102"/>
        <v>66801553.182637632</v>
      </c>
      <c r="U806" s="37">
        <f t="shared" si="103"/>
        <v>46977145.71802339</v>
      </c>
      <c r="V806" s="37">
        <f t="shared" si="104"/>
        <v>121351827.32117136</v>
      </c>
    </row>
    <row r="807" spans="1:22">
      <c r="A807" s="23">
        <v>806</v>
      </c>
      <c r="B807" s="3" t="s">
        <v>1202</v>
      </c>
      <c r="C807" s="28">
        <v>20</v>
      </c>
      <c r="D807" s="29">
        <v>3</v>
      </c>
      <c r="E807" s="28">
        <v>2009</v>
      </c>
      <c r="F807" s="31">
        <f>DATE(E807,D807,C807)</f>
        <v>39892</v>
      </c>
      <c r="G807" s="24" t="s">
        <v>1203</v>
      </c>
      <c r="H807" s="2">
        <v>60000000</v>
      </c>
      <c r="I807" s="2">
        <v>40572825</v>
      </c>
      <c r="J807" s="2">
        <v>81079566</v>
      </c>
      <c r="K807" s="28" t="str">
        <f t="shared" si="98"/>
        <v/>
      </c>
      <c r="L807" s="28" t="str">
        <f t="shared" si="99"/>
        <v/>
      </c>
      <c r="M807" s="28" t="s">
        <v>1203</v>
      </c>
      <c r="N807" s="28" t="str">
        <f t="shared" si="100"/>
        <v/>
      </c>
      <c r="O807" s="28" t="str">
        <f>IF(N807=1,M807&amp;" ("&amp;E807&amp;")",M807)</f>
        <v>Duplicity</v>
      </c>
      <c r="P807" s="36">
        <f>INDEX(cpi!$A$1:$M$105,MATCH('Inflation adjust calc'!$E807,cpi!$A:$A,0),MATCH('Inflation adjust calc'!$D807,cpi!$1:$1,0))</f>
        <v>212.709</v>
      </c>
      <c r="Q807" s="36">
        <f>cpi!$I$2</f>
        <v>240.85300000000001</v>
      </c>
      <c r="R807" s="36">
        <f t="shared" si="105"/>
        <v>1.1323122199812889</v>
      </c>
      <c r="S807" s="28" t="str">
        <f t="shared" si="101"/>
        <v/>
      </c>
      <c r="T807" s="37">
        <f t="shared" si="102"/>
        <v>67938733.198877335</v>
      </c>
      <c r="U807" s="37">
        <f t="shared" si="103"/>
        <v>45941105.546662338</v>
      </c>
      <c r="V807" s="37">
        <f t="shared" si="104"/>
        <v>91807383.37257944</v>
      </c>
    </row>
    <row r="808" spans="1:22">
      <c r="A808" s="23">
        <v>807</v>
      </c>
      <c r="B808" s="3">
        <v>39791</v>
      </c>
      <c r="C808" s="28">
        <v>12</v>
      </c>
      <c r="D808" s="29">
        <v>9</v>
      </c>
      <c r="E808" s="28">
        <v>2008</v>
      </c>
      <c r="F808" s="31">
        <f>DATE(E808,D808,C808)</f>
        <v>39703</v>
      </c>
      <c r="G808" s="24" t="s">
        <v>1204</v>
      </c>
      <c r="H808" s="2">
        <v>60000000</v>
      </c>
      <c r="I808" s="2">
        <v>40081410</v>
      </c>
      <c r="J808" s="2">
        <v>78481410</v>
      </c>
      <c r="K808" s="28" t="str">
        <f t="shared" si="98"/>
        <v/>
      </c>
      <c r="L808" s="28" t="str">
        <f t="shared" si="99"/>
        <v/>
      </c>
      <c r="M808" s="28" t="s">
        <v>1204</v>
      </c>
      <c r="N808" s="28" t="str">
        <f t="shared" si="100"/>
        <v/>
      </c>
      <c r="O808" s="28" t="str">
        <f>IF(N808=1,M808&amp;" ("&amp;E808&amp;")",M808)</f>
        <v>Righteous Kill</v>
      </c>
      <c r="P808" s="36">
        <f>INDEX(cpi!$A$1:$M$105,MATCH('Inflation adjust calc'!$E808,cpi!$A:$A,0),MATCH('Inflation adjust calc'!$D808,cpi!$1:$1,0))</f>
        <v>218.78299999999999</v>
      </c>
      <c r="Q808" s="36">
        <f>cpi!$I$2</f>
        <v>240.85300000000001</v>
      </c>
      <c r="R808" s="36">
        <f t="shared" si="105"/>
        <v>1.100876210674504</v>
      </c>
      <c r="S808" s="28" t="str">
        <f t="shared" si="101"/>
        <v/>
      </c>
      <c r="T808" s="37">
        <f t="shared" si="102"/>
        <v>66052572.640470244</v>
      </c>
      <c r="U808" s="37">
        <f t="shared" si="103"/>
        <v>44124670.759291172</v>
      </c>
      <c r="V808" s="37">
        <f t="shared" si="104"/>
        <v>86398317.249192134</v>
      </c>
    </row>
    <row r="809" spans="1:22">
      <c r="A809" s="23">
        <v>808</v>
      </c>
      <c r="B809" s="3">
        <v>40129</v>
      </c>
      <c r="C809" s="28">
        <v>11</v>
      </c>
      <c r="D809" s="29">
        <v>12</v>
      </c>
      <c r="E809" s="28">
        <v>2009</v>
      </c>
      <c r="F809" s="31">
        <f>DATE(E809,D809,C809)</f>
        <v>40158</v>
      </c>
      <c r="G809" s="24" t="s">
        <v>1205</v>
      </c>
      <c r="H809" s="2">
        <v>60000000</v>
      </c>
      <c r="I809" s="2">
        <v>37491364</v>
      </c>
      <c r="J809" s="2">
        <v>124514011</v>
      </c>
      <c r="K809" s="28" t="str">
        <f t="shared" si="98"/>
        <v/>
      </c>
      <c r="L809" s="28" t="str">
        <f t="shared" si="99"/>
        <v/>
      </c>
      <c r="M809" s="28" t="s">
        <v>1205</v>
      </c>
      <c r="N809" s="28" t="str">
        <f t="shared" si="100"/>
        <v/>
      </c>
      <c r="O809" s="28" t="str">
        <f>IF(N809=1,M809&amp;" ("&amp;E809&amp;")",M809)</f>
        <v>Invictus</v>
      </c>
      <c r="P809" s="36">
        <f>INDEX(cpi!$A$1:$M$105,MATCH('Inflation adjust calc'!$E809,cpi!$A:$A,0),MATCH('Inflation adjust calc'!$D809,cpi!$1:$1,0))</f>
        <v>215.94900000000001</v>
      </c>
      <c r="Q809" s="36">
        <f>cpi!$I$2</f>
        <v>240.85300000000001</v>
      </c>
      <c r="R809" s="36">
        <f t="shared" si="105"/>
        <v>1.1153235254620304</v>
      </c>
      <c r="S809" s="28" t="str">
        <f t="shared" si="101"/>
        <v/>
      </c>
      <c r="T809" s="37">
        <f t="shared" si="102"/>
        <v>66919411.527721822</v>
      </c>
      <c r="U809" s="37">
        <f t="shared" si="103"/>
        <v>41815000.270860247</v>
      </c>
      <c r="V809" s="37">
        <f t="shared" si="104"/>
        <v>138873405.71793804</v>
      </c>
    </row>
    <row r="810" spans="1:22">
      <c r="A810" s="23">
        <v>809</v>
      </c>
      <c r="B810" s="3" t="s">
        <v>1206</v>
      </c>
      <c r="C810" s="28">
        <v>17</v>
      </c>
      <c r="D810" s="29">
        <v>4</v>
      </c>
      <c r="E810" s="28">
        <v>2009</v>
      </c>
      <c r="F810" s="31">
        <f>DATE(E810,D810,C810)</f>
        <v>39920</v>
      </c>
      <c r="G810" s="24" t="s">
        <v>1207</v>
      </c>
      <c r="H810" s="2">
        <v>60000000</v>
      </c>
      <c r="I810" s="2">
        <v>37017955</v>
      </c>
      <c r="J810" s="2">
        <v>88832210</v>
      </c>
      <c r="K810" s="28" t="str">
        <f t="shared" si="98"/>
        <v/>
      </c>
      <c r="L810" s="28" t="str">
        <f t="shared" si="99"/>
        <v/>
      </c>
      <c r="M810" s="28" t="s">
        <v>1207</v>
      </c>
      <c r="N810" s="28" t="str">
        <f t="shared" si="100"/>
        <v/>
      </c>
      <c r="O810" s="28" t="str">
        <f>IF(N810=1,M810&amp;" ("&amp;E810&amp;")",M810)</f>
        <v>State of Play</v>
      </c>
      <c r="P810" s="36">
        <f>INDEX(cpi!$A$1:$M$105,MATCH('Inflation adjust calc'!$E810,cpi!$A:$A,0),MATCH('Inflation adjust calc'!$D810,cpi!$1:$1,0))</f>
        <v>213.24</v>
      </c>
      <c r="Q810" s="36">
        <f>cpi!$I$2</f>
        <v>240.85300000000001</v>
      </c>
      <c r="R810" s="36">
        <f t="shared" si="105"/>
        <v>1.1294925905083475</v>
      </c>
      <c r="S810" s="28" t="str">
        <f t="shared" si="101"/>
        <v/>
      </c>
      <c r="T810" s="37">
        <f t="shared" si="102"/>
        <v>67769555.43050085</v>
      </c>
      <c r="U810" s="37">
        <f t="shared" si="103"/>
        <v>41811505.888271436</v>
      </c>
      <c r="V810" s="37">
        <f t="shared" si="104"/>
        <v>100335322.99348153</v>
      </c>
    </row>
    <row r="811" spans="1:22">
      <c r="A811" s="23">
        <v>810</v>
      </c>
      <c r="B811" s="3">
        <v>36496</v>
      </c>
      <c r="C811" s="28">
        <v>12</v>
      </c>
      <c r="D811" s="29">
        <v>2</v>
      </c>
      <c r="E811" s="28">
        <v>1999</v>
      </c>
      <c r="F811" s="31">
        <f>DATE(E811,D811,C811)</f>
        <v>36203</v>
      </c>
      <c r="G811" s="24" t="s">
        <v>1208</v>
      </c>
      <c r="H811" s="2">
        <v>60000000</v>
      </c>
      <c r="I811" s="2">
        <v>36850101</v>
      </c>
      <c r="J811" s="2">
        <v>36850101</v>
      </c>
      <c r="K811" s="28" t="str">
        <f t="shared" si="98"/>
        <v/>
      </c>
      <c r="L811" s="28" t="str">
        <f t="shared" si="99"/>
        <v/>
      </c>
      <c r="M811" s="28" t="s">
        <v>1208</v>
      </c>
      <c r="N811" s="28" t="str">
        <f t="shared" si="100"/>
        <v/>
      </c>
      <c r="O811" s="28" t="str">
        <f>IF(N811=1,M811&amp;" ("&amp;E811&amp;")",M811)</f>
        <v>My Favorite Martian</v>
      </c>
      <c r="P811" s="36">
        <f>INDEX(cpi!$A$1:$M$105,MATCH('Inflation adjust calc'!$E811,cpi!$A:$A,0),MATCH('Inflation adjust calc'!$D811,cpi!$1:$1,0))</f>
        <v>164.5</v>
      </c>
      <c r="Q811" s="36">
        <f>cpi!$I$2</f>
        <v>240.85300000000001</v>
      </c>
      <c r="R811" s="36">
        <f t="shared" si="105"/>
        <v>1.4641519756838905</v>
      </c>
      <c r="S811" s="28" t="str">
        <f t="shared" si="101"/>
        <v/>
      </c>
      <c r="T811" s="37">
        <f t="shared" si="102"/>
        <v>87849118.541033432</v>
      </c>
      <c r="U811" s="37">
        <f t="shared" si="103"/>
        <v>53954148.183300912</v>
      </c>
      <c r="V811" s="37">
        <f t="shared" si="104"/>
        <v>53954148.183300912</v>
      </c>
    </row>
    <row r="812" spans="1:22">
      <c r="A812" s="23">
        <v>811</v>
      </c>
      <c r="B812" s="3" t="s">
        <v>1209</v>
      </c>
      <c r="C812" s="28">
        <v>21</v>
      </c>
      <c r="D812" s="29">
        <v>4</v>
      </c>
      <c r="E812" s="28">
        <v>2006</v>
      </c>
      <c r="F812" s="31">
        <f>DATE(E812,D812,C812)</f>
        <v>38828</v>
      </c>
      <c r="G812" s="24" t="s">
        <v>1210</v>
      </c>
      <c r="H812" s="2">
        <v>60000000</v>
      </c>
      <c r="I812" s="2">
        <v>36280697</v>
      </c>
      <c r="J812" s="2">
        <v>78080697</v>
      </c>
      <c r="K812" s="28" t="str">
        <f t="shared" si="98"/>
        <v/>
      </c>
      <c r="L812" s="28" t="str">
        <f t="shared" si="99"/>
        <v/>
      </c>
      <c r="M812" s="28" t="s">
        <v>1210</v>
      </c>
      <c r="N812" s="28" t="str">
        <f t="shared" si="100"/>
        <v/>
      </c>
      <c r="O812" s="28" t="str">
        <f>IF(N812=1,M812&amp;" ("&amp;E812&amp;")",M812)</f>
        <v>The Sentinel</v>
      </c>
      <c r="P812" s="36">
        <f>INDEX(cpi!$A$1:$M$105,MATCH('Inflation adjust calc'!$E812,cpi!$A:$A,0),MATCH('Inflation adjust calc'!$D812,cpi!$1:$1,0))</f>
        <v>201.5</v>
      </c>
      <c r="Q812" s="36">
        <f>cpi!$I$2</f>
        <v>240.85300000000001</v>
      </c>
      <c r="R812" s="36">
        <f t="shared" si="105"/>
        <v>1.1953002481389579</v>
      </c>
      <c r="S812" s="28" t="str">
        <f t="shared" si="101"/>
        <v/>
      </c>
      <c r="T812" s="37">
        <f t="shared" si="102"/>
        <v>71718014.888337478</v>
      </c>
      <c r="U812" s="37">
        <f t="shared" si="103"/>
        <v>43366326.126754344</v>
      </c>
      <c r="V812" s="37">
        <f t="shared" si="104"/>
        <v>93329876.498962775</v>
      </c>
    </row>
    <row r="813" spans="1:22">
      <c r="A813" s="23">
        <v>812</v>
      </c>
      <c r="B813" s="3" t="s">
        <v>1211</v>
      </c>
      <c r="C813" s="28">
        <v>21</v>
      </c>
      <c r="D813" s="29">
        <v>9</v>
      </c>
      <c r="E813" s="28">
        <v>2012</v>
      </c>
      <c r="F813" s="31">
        <f>DATE(E813,D813,C813)</f>
        <v>41173</v>
      </c>
      <c r="G813" s="24" t="s">
        <v>1212</v>
      </c>
      <c r="H813" s="2">
        <v>60000000</v>
      </c>
      <c r="I813" s="2">
        <v>35763137</v>
      </c>
      <c r="J813" s="2">
        <v>47818913</v>
      </c>
      <c r="K813" s="28" t="str">
        <f t="shared" si="98"/>
        <v/>
      </c>
      <c r="L813" s="28" t="str">
        <f t="shared" si="99"/>
        <v/>
      </c>
      <c r="M813" s="28" t="s">
        <v>1212</v>
      </c>
      <c r="N813" s="28" t="str">
        <f t="shared" si="100"/>
        <v/>
      </c>
      <c r="O813" s="28" t="str">
        <f>IF(N813=1,M813&amp;" ("&amp;E813&amp;")",M813)</f>
        <v>Trouble with the Curve</v>
      </c>
      <c r="P813" s="36">
        <f>INDEX(cpi!$A$1:$M$105,MATCH('Inflation adjust calc'!$E813,cpi!$A:$A,0),MATCH('Inflation adjust calc'!$D813,cpi!$1:$1,0))</f>
        <v>231.40700000000001</v>
      </c>
      <c r="Q813" s="36">
        <f>cpi!$I$2</f>
        <v>240.85300000000001</v>
      </c>
      <c r="R813" s="36">
        <f t="shared" si="105"/>
        <v>1.0408198541962861</v>
      </c>
      <c r="S813" s="28" t="str">
        <f t="shared" si="101"/>
        <v/>
      </c>
      <c r="T813" s="37">
        <f t="shared" si="102"/>
        <v>62449191.251777165</v>
      </c>
      <c r="U813" s="37">
        <f t="shared" si="103"/>
        <v>37222983.037941806</v>
      </c>
      <c r="V813" s="37">
        <f t="shared" si="104"/>
        <v>49770874.056484893</v>
      </c>
    </row>
    <row r="814" spans="1:22">
      <c r="A814" s="23">
        <v>813</v>
      </c>
      <c r="B814" s="3">
        <v>37904</v>
      </c>
      <c r="C814" s="28">
        <v>10</v>
      </c>
      <c r="D814" s="29">
        <v>10</v>
      </c>
      <c r="E814" s="28">
        <v>2003</v>
      </c>
      <c r="F814" s="31">
        <f>DATE(E814,D814,C814)</f>
        <v>37904</v>
      </c>
      <c r="G814" s="24" t="s">
        <v>1213</v>
      </c>
      <c r="H814" s="2">
        <v>60000000</v>
      </c>
      <c r="I814" s="2">
        <v>35327628</v>
      </c>
      <c r="J814" s="2">
        <v>121327628</v>
      </c>
      <c r="K814" s="28" t="str">
        <f t="shared" si="98"/>
        <v/>
      </c>
      <c r="L814" s="28" t="str">
        <f t="shared" si="99"/>
        <v/>
      </c>
      <c r="M814" s="28" t="s">
        <v>1213</v>
      </c>
      <c r="N814" s="28" t="str">
        <f t="shared" si="100"/>
        <v/>
      </c>
      <c r="O814" s="28" t="str">
        <f>IF(N814=1,M814&amp;" ("&amp;E814&amp;")",M814)</f>
        <v>Intolerable Cruelty</v>
      </c>
      <c r="P814" s="36">
        <f>INDEX(cpi!$A$1:$M$105,MATCH('Inflation adjust calc'!$E814,cpi!$A:$A,0),MATCH('Inflation adjust calc'!$D814,cpi!$1:$1,0))</f>
        <v>185</v>
      </c>
      <c r="Q814" s="36">
        <f>cpi!$I$2</f>
        <v>240.85300000000001</v>
      </c>
      <c r="R814" s="36">
        <f t="shared" si="105"/>
        <v>1.3019081081081081</v>
      </c>
      <c r="S814" s="28" t="str">
        <f t="shared" si="101"/>
        <v/>
      </c>
      <c r="T814" s="37">
        <f t="shared" si="102"/>
        <v>78114486.48648648</v>
      </c>
      <c r="U814" s="37">
        <f t="shared" si="103"/>
        <v>45993325.333427027</v>
      </c>
      <c r="V814" s="37">
        <f t="shared" si="104"/>
        <v>157957422.63072431</v>
      </c>
    </row>
    <row r="815" spans="1:22">
      <c r="A815" s="23">
        <v>814</v>
      </c>
      <c r="B815" s="3">
        <v>35704</v>
      </c>
      <c r="C815" s="28">
        <v>10</v>
      </c>
      <c r="D815" s="29">
        <v>1</v>
      </c>
      <c r="E815" s="28">
        <v>1997</v>
      </c>
      <c r="F815" s="31">
        <f>DATE(E815,D815,C815)</f>
        <v>35440</v>
      </c>
      <c r="G815" s="24" t="s">
        <v>1214</v>
      </c>
      <c r="H815" s="2">
        <v>60000000</v>
      </c>
      <c r="I815" s="2">
        <v>33956608</v>
      </c>
      <c r="J815" s="2">
        <v>33956608</v>
      </c>
      <c r="K815" s="28" t="str">
        <f t="shared" si="98"/>
        <v/>
      </c>
      <c r="L815" s="28" t="str">
        <f t="shared" si="99"/>
        <v/>
      </c>
      <c r="M815" s="28" t="s">
        <v>1214</v>
      </c>
      <c r="N815" s="28" t="str">
        <f t="shared" si="100"/>
        <v/>
      </c>
      <c r="O815" s="28" t="str">
        <f>IF(N815=1,M815&amp;" ("&amp;E815&amp;")",M815)</f>
        <v>The Relic</v>
      </c>
      <c r="P815" s="36">
        <f>INDEX(cpi!$A$1:$M$105,MATCH('Inflation adjust calc'!$E815,cpi!$A:$A,0),MATCH('Inflation adjust calc'!$D815,cpi!$1:$1,0))</f>
        <v>159.1</v>
      </c>
      <c r="Q815" s="36">
        <f>cpi!$I$2</f>
        <v>240.85300000000001</v>
      </c>
      <c r="R815" s="36">
        <f t="shared" si="105"/>
        <v>1.5138466373350095</v>
      </c>
      <c r="S815" s="28" t="str">
        <f t="shared" si="101"/>
        <v/>
      </c>
      <c r="T815" s="37">
        <f t="shared" si="102"/>
        <v>90830798.240100563</v>
      </c>
      <c r="U815" s="37">
        <f t="shared" si="103"/>
        <v>51405096.836103082</v>
      </c>
      <c r="V815" s="37">
        <f t="shared" si="104"/>
        <v>51405096.836103082</v>
      </c>
    </row>
    <row r="816" spans="1:22">
      <c r="A816" s="23">
        <v>815</v>
      </c>
      <c r="B816" s="3">
        <v>35858</v>
      </c>
      <c r="C816" s="28">
        <v>3</v>
      </c>
      <c r="D816" s="29">
        <v>4</v>
      </c>
      <c r="E816" s="28">
        <v>1998</v>
      </c>
      <c r="F816" s="31">
        <f>DATE(E816,D816,C816)</f>
        <v>35888</v>
      </c>
      <c r="G816" s="24" t="s">
        <v>1215</v>
      </c>
      <c r="H816" s="2">
        <v>60000000</v>
      </c>
      <c r="I816" s="2">
        <v>32983332</v>
      </c>
      <c r="J816" s="2">
        <v>32983332</v>
      </c>
      <c r="K816" s="28" t="str">
        <f t="shared" si="98"/>
        <v/>
      </c>
      <c r="L816" s="28" t="str">
        <f t="shared" si="99"/>
        <v/>
      </c>
      <c r="M816" s="28" t="s">
        <v>1215</v>
      </c>
      <c r="N816" s="28" t="str">
        <f t="shared" si="100"/>
        <v/>
      </c>
      <c r="O816" s="28" t="str">
        <f>IF(N816=1,M816&amp;" ("&amp;E816&amp;")",M816)</f>
        <v>Mercury Rising</v>
      </c>
      <c r="P816" s="36">
        <f>INDEX(cpi!$A$1:$M$105,MATCH('Inflation adjust calc'!$E816,cpi!$A:$A,0),MATCH('Inflation adjust calc'!$D816,cpi!$1:$1,0))</f>
        <v>162.5</v>
      </c>
      <c r="Q816" s="36">
        <f>cpi!$I$2</f>
        <v>240.85300000000001</v>
      </c>
      <c r="R816" s="36">
        <f t="shared" si="105"/>
        <v>1.4821723076923077</v>
      </c>
      <c r="S816" s="28" t="str">
        <f t="shared" si="101"/>
        <v/>
      </c>
      <c r="T816" s="37">
        <f t="shared" si="102"/>
        <v>88930338.461538464</v>
      </c>
      <c r="U816" s="37">
        <f t="shared" si="103"/>
        <v>48886981.305821538</v>
      </c>
      <c r="V816" s="37">
        <f t="shared" si="104"/>
        <v>48886981.305821538</v>
      </c>
    </row>
    <row r="817" spans="1:22">
      <c r="A817" s="23">
        <v>816</v>
      </c>
      <c r="B817" s="3" t="s">
        <v>1216</v>
      </c>
      <c r="C817" s="28">
        <v>15</v>
      </c>
      <c r="D817" s="29">
        <v>9</v>
      </c>
      <c r="E817" s="28">
        <v>2000</v>
      </c>
      <c r="F817" s="31">
        <f>DATE(E817,D817,C817)</f>
        <v>36784</v>
      </c>
      <c r="G817" s="24" t="s">
        <v>1217</v>
      </c>
      <c r="H817" s="2">
        <v>60000000</v>
      </c>
      <c r="I817" s="2">
        <v>32522352</v>
      </c>
      <c r="J817" s="2">
        <v>47371191</v>
      </c>
      <c r="K817" s="28" t="str">
        <f t="shared" si="98"/>
        <v/>
      </c>
      <c r="L817" s="28" t="str">
        <f t="shared" si="99"/>
        <v/>
      </c>
      <c r="M817" s="28" t="s">
        <v>1217</v>
      </c>
      <c r="N817" s="28" t="str">
        <f t="shared" si="100"/>
        <v/>
      </c>
      <c r="O817" s="28" t="str">
        <f>IF(N817=1,M817&amp;" ("&amp;E817&amp;")",M817)</f>
        <v>Almost Famous</v>
      </c>
      <c r="P817" s="36">
        <f>INDEX(cpi!$A$1:$M$105,MATCH('Inflation adjust calc'!$E817,cpi!$A:$A,0),MATCH('Inflation adjust calc'!$D817,cpi!$1:$1,0))</f>
        <v>173.7</v>
      </c>
      <c r="Q817" s="36">
        <f>cpi!$I$2</f>
        <v>240.85300000000001</v>
      </c>
      <c r="R817" s="36">
        <f t="shared" si="105"/>
        <v>1.3866033390903858</v>
      </c>
      <c r="S817" s="28" t="str">
        <f t="shared" si="101"/>
        <v/>
      </c>
      <c r="T817" s="37">
        <f t="shared" si="102"/>
        <v>83196200.345423147</v>
      </c>
      <c r="U817" s="37">
        <f t="shared" si="103"/>
        <v>45095601.878272884</v>
      </c>
      <c r="V817" s="37">
        <f t="shared" si="104"/>
        <v>65685051.617288433</v>
      </c>
    </row>
    <row r="818" spans="1:22">
      <c r="A818" s="23">
        <v>817</v>
      </c>
      <c r="B818" s="3">
        <v>37419</v>
      </c>
      <c r="C818" s="28">
        <v>6</v>
      </c>
      <c r="D818" s="29">
        <v>12</v>
      </c>
      <c r="E818" s="28">
        <v>2002</v>
      </c>
      <c r="F818" s="31">
        <f>DATE(E818,D818,C818)</f>
        <v>37596</v>
      </c>
      <c r="G818" s="24" t="s">
        <v>1218</v>
      </c>
      <c r="H818" s="2">
        <v>60000000</v>
      </c>
      <c r="I818" s="2">
        <v>32122249</v>
      </c>
      <c r="J818" s="2">
        <v>54994757</v>
      </c>
      <c r="K818" s="28" t="str">
        <f t="shared" si="98"/>
        <v/>
      </c>
      <c r="L818" s="28" t="str">
        <f t="shared" si="99"/>
        <v/>
      </c>
      <c r="M818" s="28" t="s">
        <v>1218</v>
      </c>
      <c r="N818" s="28" t="str">
        <f t="shared" si="100"/>
        <v/>
      </c>
      <c r="O818" s="28" t="str">
        <f>IF(N818=1,M818&amp;" ("&amp;E818&amp;")",M818)</f>
        <v>Analyze That</v>
      </c>
      <c r="P818" s="36">
        <f>INDEX(cpi!$A$1:$M$105,MATCH('Inflation adjust calc'!$E818,cpi!$A:$A,0),MATCH('Inflation adjust calc'!$D818,cpi!$1:$1,0))</f>
        <v>180.9</v>
      </c>
      <c r="Q818" s="36">
        <f>cpi!$I$2</f>
        <v>240.85300000000001</v>
      </c>
      <c r="R818" s="36">
        <f t="shared" si="105"/>
        <v>1.3314151464897734</v>
      </c>
      <c r="S818" s="28" t="str">
        <f t="shared" si="101"/>
        <v/>
      </c>
      <c r="T818" s="37">
        <f t="shared" si="102"/>
        <v>79884908.789386407</v>
      </c>
      <c r="U818" s="37">
        <f t="shared" si="103"/>
        <v>42768048.857915975</v>
      </c>
      <c r="V818" s="37">
        <f t="shared" si="104"/>
        <v>73220852.447324499</v>
      </c>
    </row>
    <row r="819" spans="1:22">
      <c r="A819" s="23">
        <v>818</v>
      </c>
      <c r="B819" s="3" t="s">
        <v>1219</v>
      </c>
      <c r="C819" s="28">
        <v>24</v>
      </c>
      <c r="D819" s="29">
        <v>4</v>
      </c>
      <c r="E819" s="28">
        <v>2009</v>
      </c>
      <c r="F819" s="31">
        <f>DATE(E819,D819,C819)</f>
        <v>39927</v>
      </c>
      <c r="G819" s="24" t="s">
        <v>1220</v>
      </c>
      <c r="H819" s="2">
        <v>60000000</v>
      </c>
      <c r="I819" s="2">
        <v>31720158</v>
      </c>
      <c r="J819" s="2">
        <v>38389024</v>
      </c>
      <c r="K819" s="28" t="str">
        <f t="shared" si="98"/>
        <v/>
      </c>
      <c r="L819" s="28" t="str">
        <f t="shared" si="99"/>
        <v/>
      </c>
      <c r="M819" s="28" t="s">
        <v>1220</v>
      </c>
      <c r="N819" s="28" t="str">
        <f t="shared" si="100"/>
        <v/>
      </c>
      <c r="O819" s="28" t="str">
        <f>IF(N819=1,M819&amp;" ("&amp;E819&amp;")",M819)</f>
        <v>The Soloist</v>
      </c>
      <c r="P819" s="36">
        <f>INDEX(cpi!$A$1:$M$105,MATCH('Inflation adjust calc'!$E819,cpi!$A:$A,0),MATCH('Inflation adjust calc'!$D819,cpi!$1:$1,0))</f>
        <v>213.24</v>
      </c>
      <c r="Q819" s="36">
        <f>cpi!$I$2</f>
        <v>240.85300000000001</v>
      </c>
      <c r="R819" s="36">
        <f t="shared" si="105"/>
        <v>1.1294925905083475</v>
      </c>
      <c r="S819" s="28" t="str">
        <f t="shared" si="101"/>
        <v/>
      </c>
      <c r="T819" s="37">
        <f t="shared" si="102"/>
        <v>67769555.43050085</v>
      </c>
      <c r="U819" s="37">
        <f t="shared" si="103"/>
        <v>35827683.43075408</v>
      </c>
      <c r="V819" s="37">
        <f t="shared" si="104"/>
        <v>43360118.164847121</v>
      </c>
    </row>
    <row r="820" spans="1:22">
      <c r="A820" s="23">
        <v>819</v>
      </c>
      <c r="B820" s="3" t="s">
        <v>1221</v>
      </c>
      <c r="C820" s="28">
        <v>21</v>
      </c>
      <c r="D820" s="29">
        <v>8</v>
      </c>
      <c r="E820" s="28">
        <v>2013</v>
      </c>
      <c r="F820" s="31">
        <f>DATE(E820,D820,C820)</f>
        <v>41507</v>
      </c>
      <c r="G820" s="24" t="s">
        <v>1222</v>
      </c>
      <c r="H820" s="2">
        <v>60000000</v>
      </c>
      <c r="I820" s="2">
        <v>31165421</v>
      </c>
      <c r="J820" s="2">
        <v>75965567</v>
      </c>
      <c r="K820" s="28" t="str">
        <f t="shared" si="98"/>
        <v/>
      </c>
      <c r="L820" s="28" t="str">
        <f t="shared" si="99"/>
        <v/>
      </c>
      <c r="M820" s="28" t="s">
        <v>1222</v>
      </c>
      <c r="N820" s="28" t="str">
        <f t="shared" si="100"/>
        <v/>
      </c>
      <c r="O820" s="28" t="str">
        <f>IF(N820=1,M820&amp;" ("&amp;E820&amp;")",M820)</f>
        <v>The Mortal Instruments: City of Bones</v>
      </c>
      <c r="P820" s="36">
        <f>INDEX(cpi!$A$1:$M$105,MATCH('Inflation adjust calc'!$E820,cpi!$A:$A,0),MATCH('Inflation adjust calc'!$D820,cpi!$1:$1,0))</f>
        <v>233.87700000000001</v>
      </c>
      <c r="Q820" s="36">
        <f>cpi!$I$2</f>
        <v>240.85300000000001</v>
      </c>
      <c r="R820" s="36">
        <f t="shared" si="105"/>
        <v>1.0298276444455847</v>
      </c>
      <c r="S820" s="28" t="str">
        <f t="shared" si="101"/>
        <v/>
      </c>
      <c r="T820" s="37">
        <f t="shared" si="102"/>
        <v>61789658.666735083</v>
      </c>
      <c r="U820" s="37">
        <f t="shared" si="103"/>
        <v>32095012.096584961</v>
      </c>
      <c r="V820" s="37">
        <f t="shared" si="104"/>
        <v>78231440.922583237</v>
      </c>
    </row>
    <row r="821" spans="1:22">
      <c r="A821" s="23">
        <v>820</v>
      </c>
      <c r="B821" s="3">
        <v>36596</v>
      </c>
      <c r="C821" s="28">
        <v>3</v>
      </c>
      <c r="D821" s="29">
        <v>11</v>
      </c>
      <c r="E821" s="28">
        <v>2000</v>
      </c>
      <c r="F821" s="31">
        <f>DATE(E821,D821,C821)</f>
        <v>36833</v>
      </c>
      <c r="G821" s="24" t="s">
        <v>1223</v>
      </c>
      <c r="H821" s="2">
        <v>60000000</v>
      </c>
      <c r="I821" s="2">
        <v>30695227</v>
      </c>
      <c r="J821" s="2">
        <v>39235486</v>
      </c>
      <c r="K821" s="28" t="str">
        <f t="shared" si="98"/>
        <v/>
      </c>
      <c r="L821" s="28" t="str">
        <f t="shared" si="99"/>
        <v/>
      </c>
      <c r="M821" s="28" t="s">
        <v>1223</v>
      </c>
      <c r="N821" s="28" t="str">
        <f t="shared" si="100"/>
        <v/>
      </c>
      <c r="O821" s="28" t="str">
        <f>IF(N821=1,M821&amp;" ("&amp;E821&amp;")",M821)</f>
        <v>The Legend of Bagger Vance</v>
      </c>
      <c r="P821" s="36">
        <f>INDEX(cpi!$A$1:$M$105,MATCH('Inflation adjust calc'!$E821,cpi!$A:$A,0),MATCH('Inflation adjust calc'!$D821,cpi!$1:$1,0))</f>
        <v>174.1</v>
      </c>
      <c r="Q821" s="36">
        <f>cpi!$I$2</f>
        <v>240.85300000000001</v>
      </c>
      <c r="R821" s="36">
        <f t="shared" si="105"/>
        <v>1.3834175761056864</v>
      </c>
      <c r="S821" s="28" t="str">
        <f t="shared" si="101"/>
        <v/>
      </c>
      <c r="T821" s="37">
        <f t="shared" si="102"/>
        <v>83005054.566341177</v>
      </c>
      <c r="U821" s="37">
        <f t="shared" si="103"/>
        <v>42464316.534353822</v>
      </c>
      <c r="V821" s="37">
        <f t="shared" si="104"/>
        <v>54279060.939448595</v>
      </c>
    </row>
    <row r="822" spans="1:22">
      <c r="A822" s="23">
        <v>821</v>
      </c>
      <c r="B822" s="3" t="s">
        <v>1224</v>
      </c>
      <c r="C822" s="28">
        <v>22</v>
      </c>
      <c r="D822" s="29">
        <v>2</v>
      </c>
      <c r="E822" s="28">
        <v>2002</v>
      </c>
      <c r="F822" s="31">
        <f>DATE(E822,D822,C822)</f>
        <v>37309</v>
      </c>
      <c r="G822" s="24" t="s">
        <v>1225</v>
      </c>
      <c r="H822" s="2">
        <v>60000000</v>
      </c>
      <c r="I822" s="2">
        <v>30063805</v>
      </c>
      <c r="J822" s="2">
        <v>30063805</v>
      </c>
      <c r="K822" s="28" t="str">
        <f t="shared" si="98"/>
        <v/>
      </c>
      <c r="L822" s="28" t="str">
        <f t="shared" si="99"/>
        <v/>
      </c>
      <c r="M822" s="28" t="s">
        <v>1225</v>
      </c>
      <c r="N822" s="28" t="str">
        <f t="shared" si="100"/>
        <v/>
      </c>
      <c r="O822" s="28" t="str">
        <f>IF(N822=1,M822&amp;" ("&amp;E822&amp;")",M822)</f>
        <v>Dragonfly</v>
      </c>
      <c r="P822" s="36">
        <f>INDEX(cpi!$A$1:$M$105,MATCH('Inflation adjust calc'!$E822,cpi!$A:$A,0),MATCH('Inflation adjust calc'!$D822,cpi!$1:$1,0))</f>
        <v>177.8</v>
      </c>
      <c r="Q822" s="36">
        <f>cpi!$I$2</f>
        <v>240.85300000000001</v>
      </c>
      <c r="R822" s="36">
        <f t="shared" si="105"/>
        <v>1.35462879640045</v>
      </c>
      <c r="S822" s="28" t="str">
        <f t="shared" si="101"/>
        <v/>
      </c>
      <c r="T822" s="37">
        <f t="shared" si="102"/>
        <v>81277727.784026995</v>
      </c>
      <c r="U822" s="37">
        <f t="shared" si="103"/>
        <v>40725295.982367828</v>
      </c>
      <c r="V822" s="37">
        <f t="shared" si="104"/>
        <v>40725295.982367828</v>
      </c>
    </row>
    <row r="823" spans="1:22">
      <c r="A823" s="23">
        <v>822</v>
      </c>
      <c r="B823" s="3" t="s">
        <v>1226</v>
      </c>
      <c r="C823" s="28">
        <v>13</v>
      </c>
      <c r="D823" s="29">
        <v>5</v>
      </c>
      <c r="E823" s="28">
        <v>2011</v>
      </c>
      <c r="F823" s="31">
        <f>DATE(E823,D823,C823)</f>
        <v>40676</v>
      </c>
      <c r="G823" s="24" t="s">
        <v>1227</v>
      </c>
      <c r="H823" s="2">
        <v>60000000</v>
      </c>
      <c r="I823" s="2">
        <v>29136626</v>
      </c>
      <c r="J823" s="2">
        <v>84154026</v>
      </c>
      <c r="K823" s="28" t="str">
        <f t="shared" si="98"/>
        <v/>
      </c>
      <c r="L823" s="28" t="str">
        <f t="shared" si="99"/>
        <v/>
      </c>
      <c r="M823" s="28" t="s">
        <v>1227</v>
      </c>
      <c r="N823" s="28" t="str">
        <f t="shared" si="100"/>
        <v/>
      </c>
      <c r="O823" s="28" t="str">
        <f>IF(N823=1,M823&amp;" ("&amp;E823&amp;")",M823)</f>
        <v>Priest</v>
      </c>
      <c r="P823" s="36">
        <f>INDEX(cpi!$A$1:$M$105,MATCH('Inflation adjust calc'!$E823,cpi!$A:$A,0),MATCH('Inflation adjust calc'!$D823,cpi!$1:$1,0))</f>
        <v>225.964</v>
      </c>
      <c r="Q823" s="36">
        <f>cpi!$I$2</f>
        <v>240.85300000000001</v>
      </c>
      <c r="R823" s="36">
        <f t="shared" si="105"/>
        <v>1.065891026889239</v>
      </c>
      <c r="S823" s="28" t="str">
        <f t="shared" si="101"/>
        <v/>
      </c>
      <c r="T823" s="37">
        <f t="shared" si="102"/>
        <v>63953461.61335434</v>
      </c>
      <c r="U823" s="37">
        <f t="shared" si="103"/>
        <v>31056468.207227699</v>
      </c>
      <c r="V823" s="37">
        <f t="shared" si="104"/>
        <v>89699021.190003723</v>
      </c>
    </row>
    <row r="824" spans="1:22">
      <c r="A824" s="23">
        <v>823</v>
      </c>
      <c r="B824" s="3" t="s">
        <v>674</v>
      </c>
      <c r="C824" s="28">
        <v>16</v>
      </c>
      <c r="D824" s="29">
        <v>6</v>
      </c>
      <c r="E824" s="28">
        <v>2006</v>
      </c>
      <c r="F824" s="31">
        <f>DATE(E824,D824,C824)</f>
        <v>38884</v>
      </c>
      <c r="G824" s="24" t="s">
        <v>1228</v>
      </c>
      <c r="H824" s="2">
        <v>60000000</v>
      </c>
      <c r="I824" s="2">
        <v>28426747</v>
      </c>
      <c r="J824" s="2">
        <v>147985373</v>
      </c>
      <c r="K824" s="28" t="str">
        <f t="shared" si="98"/>
        <v/>
      </c>
      <c r="L824" s="28" t="str">
        <f t="shared" si="99"/>
        <v/>
      </c>
      <c r="M824" s="28" t="s">
        <v>1228</v>
      </c>
      <c r="N824" s="28" t="str">
        <f t="shared" si="100"/>
        <v/>
      </c>
      <c r="O824" s="28" t="str">
        <f>IF(N824=1,M824&amp;" ("&amp;E824&amp;")",M824)</f>
        <v>Garfield: A Tail of Two Kitties</v>
      </c>
      <c r="P824" s="36">
        <f>INDEX(cpi!$A$1:$M$105,MATCH('Inflation adjust calc'!$E824,cpi!$A:$A,0),MATCH('Inflation adjust calc'!$D824,cpi!$1:$1,0))</f>
        <v>202.9</v>
      </c>
      <c r="Q824" s="36">
        <f>cpi!$I$2</f>
        <v>240.85300000000001</v>
      </c>
      <c r="R824" s="36">
        <f t="shared" si="105"/>
        <v>1.1870527353376048</v>
      </c>
      <c r="S824" s="28" t="str">
        <f t="shared" si="101"/>
        <v/>
      </c>
      <c r="T824" s="37">
        <f t="shared" si="102"/>
        <v>71223164.12025629</v>
      </c>
      <c r="U824" s="37">
        <f t="shared" si="103"/>
        <v>33744047.783100054</v>
      </c>
      <c r="V824" s="37">
        <f t="shared" si="104"/>
        <v>175666441.80960572</v>
      </c>
    </row>
    <row r="825" spans="1:22">
      <c r="A825" s="23">
        <v>824</v>
      </c>
      <c r="B825" s="3" t="s">
        <v>1229</v>
      </c>
      <c r="C825" s="28">
        <v>29</v>
      </c>
      <c r="D825" s="29">
        <v>4</v>
      </c>
      <c r="E825" s="28">
        <v>2005</v>
      </c>
      <c r="F825" s="31">
        <f>DATE(E825,D825,C825)</f>
        <v>38471</v>
      </c>
      <c r="G825" s="24" t="s">
        <v>1230</v>
      </c>
      <c r="H825" s="2">
        <v>60000000</v>
      </c>
      <c r="I825" s="2">
        <v>26873932</v>
      </c>
      <c r="J825" s="2">
        <v>71073932</v>
      </c>
      <c r="K825" s="28" t="str">
        <f t="shared" si="98"/>
        <v/>
      </c>
      <c r="L825" s="28" t="str">
        <f t="shared" si="99"/>
        <v/>
      </c>
      <c r="M825" s="28" t="s">
        <v>1230</v>
      </c>
      <c r="N825" s="28" t="str">
        <f t="shared" si="100"/>
        <v/>
      </c>
      <c r="O825" s="28" t="str">
        <f>IF(N825=1,M825&amp;" ("&amp;E825&amp;")",M825)</f>
        <v>XXX: State of the Union</v>
      </c>
      <c r="P825" s="36">
        <f>INDEX(cpi!$A$1:$M$105,MATCH('Inflation adjust calc'!$E825,cpi!$A:$A,0),MATCH('Inflation adjust calc'!$D825,cpi!$1:$1,0))</f>
        <v>194.6</v>
      </c>
      <c r="Q825" s="36">
        <f>cpi!$I$2</f>
        <v>240.85300000000001</v>
      </c>
      <c r="R825" s="36">
        <f t="shared" si="105"/>
        <v>1.2376824254881809</v>
      </c>
      <c r="S825" s="28" t="str">
        <f t="shared" si="101"/>
        <v/>
      </c>
      <c r="T825" s="37">
        <f t="shared" si="102"/>
        <v>74260945.529290855</v>
      </c>
      <c r="U825" s="37">
        <f t="shared" si="103"/>
        <v>33261393.340164438</v>
      </c>
      <c r="V825" s="37">
        <f t="shared" si="104"/>
        <v>87966956.546742037</v>
      </c>
    </row>
    <row r="826" spans="1:22">
      <c r="A826" s="23">
        <v>825</v>
      </c>
      <c r="B826" s="3" t="s">
        <v>1231</v>
      </c>
      <c r="C826" s="28">
        <v>15</v>
      </c>
      <c r="D826" s="29">
        <v>8</v>
      </c>
      <c r="E826" s="28">
        <v>1997</v>
      </c>
      <c r="F826" s="31">
        <f>DATE(E826,D826,C826)</f>
        <v>35657</v>
      </c>
      <c r="G826" s="24" t="s">
        <v>1232</v>
      </c>
      <c r="H826" s="2">
        <v>60000000</v>
      </c>
      <c r="I826" s="2">
        <v>26673242</v>
      </c>
      <c r="J826" s="2">
        <v>26673242</v>
      </c>
      <c r="K826" s="28" t="str">
        <f t="shared" si="98"/>
        <v/>
      </c>
      <c r="L826" s="28" t="str">
        <f t="shared" si="99"/>
        <v/>
      </c>
      <c r="M826" s="28" t="s">
        <v>1232</v>
      </c>
      <c r="N826" s="28" t="str">
        <f t="shared" si="100"/>
        <v/>
      </c>
      <c r="O826" s="28" t="str">
        <f>IF(N826=1,M826&amp;" ("&amp;E826&amp;")",M826)</f>
        <v>Event Horizon</v>
      </c>
      <c r="P826" s="36">
        <f>INDEX(cpi!$A$1:$M$105,MATCH('Inflation adjust calc'!$E826,cpi!$A:$A,0),MATCH('Inflation adjust calc'!$D826,cpi!$1:$1,0))</f>
        <v>160.80000000000001</v>
      </c>
      <c r="Q826" s="36">
        <f>cpi!$I$2</f>
        <v>240.85300000000001</v>
      </c>
      <c r="R826" s="36">
        <f t="shared" si="105"/>
        <v>1.4978420398009951</v>
      </c>
      <c r="S826" s="28" t="str">
        <f t="shared" si="101"/>
        <v/>
      </c>
      <c r="T826" s="37">
        <f t="shared" si="102"/>
        <v>89870522.388059705</v>
      </c>
      <c r="U826" s="37">
        <f t="shared" si="103"/>
        <v>39952303.205385573</v>
      </c>
      <c r="V826" s="37">
        <f t="shared" si="104"/>
        <v>39952303.205385573</v>
      </c>
    </row>
    <row r="827" spans="1:22">
      <c r="A827" s="23">
        <v>826</v>
      </c>
      <c r="B827" s="3">
        <v>37659</v>
      </c>
      <c r="C827" s="28">
        <v>2</v>
      </c>
      <c r="D827" s="29">
        <v>7</v>
      </c>
      <c r="E827" s="28">
        <v>2003</v>
      </c>
      <c r="F827" s="31">
        <f>DATE(E827,D827,C827)</f>
        <v>37804</v>
      </c>
      <c r="G827" s="24" t="s">
        <v>1233</v>
      </c>
      <c r="H827" s="2">
        <v>60000000</v>
      </c>
      <c r="I827" s="2">
        <v>26483452</v>
      </c>
      <c r="J827" s="2">
        <v>80767884</v>
      </c>
      <c r="K827" s="28" t="str">
        <f t="shared" si="98"/>
        <v/>
      </c>
      <c r="L827" s="28" t="str">
        <f t="shared" si="99"/>
        <v/>
      </c>
      <c r="M827" s="28" t="s">
        <v>1233</v>
      </c>
      <c r="N827" s="28" t="str">
        <f t="shared" si="100"/>
        <v/>
      </c>
      <c r="O827" s="28" t="str">
        <f>IF(N827=1,M827&amp;" ("&amp;E827&amp;")",M827)</f>
        <v>Sinbad: Legend of the Seven Seas</v>
      </c>
      <c r="P827" s="36">
        <f>INDEX(cpi!$A$1:$M$105,MATCH('Inflation adjust calc'!$E827,cpi!$A:$A,0),MATCH('Inflation adjust calc'!$D827,cpi!$1:$1,0))</f>
        <v>183.9</v>
      </c>
      <c r="Q827" s="36">
        <f>cpi!$I$2</f>
        <v>240.85300000000001</v>
      </c>
      <c r="R827" s="36">
        <f t="shared" si="105"/>
        <v>1.3096954866775421</v>
      </c>
      <c r="S827" s="28" t="str">
        <f t="shared" si="101"/>
        <v/>
      </c>
      <c r="T827" s="37">
        <f t="shared" si="102"/>
        <v>78581729.200652525</v>
      </c>
      <c r="U827" s="37">
        <f t="shared" si="103"/>
        <v>34685257.556041323</v>
      </c>
      <c r="V827" s="37">
        <f t="shared" si="104"/>
        <v>105781333.14329526</v>
      </c>
    </row>
    <row r="828" spans="1:22">
      <c r="A828" s="23">
        <v>827</v>
      </c>
      <c r="B828" s="3">
        <v>38571</v>
      </c>
      <c r="C828" s="28">
        <v>8</v>
      </c>
      <c r="D828" s="29">
        <v>7</v>
      </c>
      <c r="E828" s="28">
        <v>2005</v>
      </c>
      <c r="F828" s="31">
        <f>DATE(E828,D828,C828)</f>
        <v>38541</v>
      </c>
      <c r="G828" s="24" t="s">
        <v>1234</v>
      </c>
      <c r="H828" s="2">
        <v>60000000</v>
      </c>
      <c r="I828" s="2">
        <v>25473093</v>
      </c>
      <c r="J828" s="2">
        <v>49473093</v>
      </c>
      <c r="K828" s="28" t="str">
        <f t="shared" si="98"/>
        <v/>
      </c>
      <c r="L828" s="28" t="str">
        <f t="shared" si="99"/>
        <v/>
      </c>
      <c r="M828" s="28" t="s">
        <v>1234</v>
      </c>
      <c r="N828" s="28" t="str">
        <f t="shared" si="100"/>
        <v/>
      </c>
      <c r="O828" s="28" t="str">
        <f>IF(N828=1,M828&amp;" ("&amp;E828&amp;")",M828)</f>
        <v>Dark Water</v>
      </c>
      <c r="P828" s="36">
        <f>INDEX(cpi!$A$1:$M$105,MATCH('Inflation adjust calc'!$E828,cpi!$A:$A,0),MATCH('Inflation adjust calc'!$D828,cpi!$1:$1,0))</f>
        <v>195.4</v>
      </c>
      <c r="Q828" s="36">
        <f>cpi!$I$2</f>
        <v>240.85300000000001</v>
      </c>
      <c r="R828" s="36">
        <f t="shared" si="105"/>
        <v>1.2326151484135108</v>
      </c>
      <c r="S828" s="28" t="str">
        <f t="shared" si="101"/>
        <v/>
      </c>
      <c r="T828" s="37">
        <f t="shared" si="102"/>
        <v>73956908.904810652</v>
      </c>
      <c r="U828" s="37">
        <f t="shared" si="103"/>
        <v>31398520.308746163</v>
      </c>
      <c r="V828" s="37">
        <f t="shared" si="104"/>
        <v>60981283.870670423</v>
      </c>
    </row>
    <row r="829" spans="1:22">
      <c r="A829" s="23">
        <v>828</v>
      </c>
      <c r="B829" s="3" t="s">
        <v>1235</v>
      </c>
      <c r="C829" s="28">
        <v>14</v>
      </c>
      <c r="D829" s="29">
        <v>8</v>
      </c>
      <c r="E829" s="28">
        <v>1998</v>
      </c>
      <c r="F829" s="31">
        <f>DATE(E829,D829,C829)</f>
        <v>36021</v>
      </c>
      <c r="G829" s="24" t="s">
        <v>32</v>
      </c>
      <c r="H829" s="2">
        <v>60000000</v>
      </c>
      <c r="I829" s="2">
        <v>23385416</v>
      </c>
      <c r="J829" s="2">
        <v>48585416</v>
      </c>
      <c r="K829" s="28" t="str">
        <f t="shared" si="98"/>
        <v/>
      </c>
      <c r="L829" s="28" t="str">
        <f t="shared" si="99"/>
        <v/>
      </c>
      <c r="M829" s="28" t="s">
        <v>32</v>
      </c>
      <c r="N829" s="28">
        <f t="shared" si="100"/>
        <v>1</v>
      </c>
      <c r="O829" s="28" t="str">
        <f>IF(N829=1,M829&amp;" ("&amp;E829&amp;")",M829)</f>
        <v>The Avengers (1998)</v>
      </c>
      <c r="P829" s="36">
        <f>INDEX(cpi!$A$1:$M$105,MATCH('Inflation adjust calc'!$E829,cpi!$A:$A,0),MATCH('Inflation adjust calc'!$D829,cpi!$1:$1,0))</f>
        <v>163.4</v>
      </c>
      <c r="Q829" s="36">
        <f>cpi!$I$2</f>
        <v>240.85300000000001</v>
      </c>
      <c r="R829" s="36">
        <f t="shared" si="105"/>
        <v>1.4740085679314565</v>
      </c>
      <c r="S829" s="28" t="str">
        <f t="shared" si="101"/>
        <v/>
      </c>
      <c r="T829" s="37">
        <f t="shared" si="102"/>
        <v>88440514.075887397</v>
      </c>
      <c r="U829" s="37">
        <f t="shared" si="103"/>
        <v>34470303.548641369</v>
      </c>
      <c r="V829" s="37">
        <f t="shared" si="104"/>
        <v>71615319.460514069</v>
      </c>
    </row>
    <row r="830" spans="1:22">
      <c r="A830" s="23">
        <v>829</v>
      </c>
      <c r="B830" s="3" t="s">
        <v>1236</v>
      </c>
      <c r="C830" s="28">
        <v>15</v>
      </c>
      <c r="D830" s="29">
        <v>9</v>
      </c>
      <c r="E830" s="28">
        <v>2006</v>
      </c>
      <c r="F830" s="31">
        <f>DATE(E830,D830,C830)</f>
        <v>38975</v>
      </c>
      <c r="G830" s="24" t="s">
        <v>1237</v>
      </c>
      <c r="H830" s="2">
        <v>60000000</v>
      </c>
      <c r="I830" s="2">
        <v>22672813</v>
      </c>
      <c r="J830" s="2">
        <v>49238525</v>
      </c>
      <c r="K830" s="28" t="str">
        <f t="shared" si="98"/>
        <v/>
      </c>
      <c r="L830" s="28" t="str">
        <f t="shared" si="99"/>
        <v/>
      </c>
      <c r="M830" s="28" t="s">
        <v>1237</v>
      </c>
      <c r="N830" s="28" t="str">
        <f t="shared" si="100"/>
        <v/>
      </c>
      <c r="O830" s="28" t="str">
        <f>IF(N830=1,M830&amp;" ("&amp;E830&amp;")",M830)</f>
        <v>The Black Dahlia</v>
      </c>
      <c r="P830" s="36">
        <f>INDEX(cpi!$A$1:$M$105,MATCH('Inflation adjust calc'!$E830,cpi!$A:$A,0),MATCH('Inflation adjust calc'!$D830,cpi!$1:$1,0))</f>
        <v>202.9</v>
      </c>
      <c r="Q830" s="36">
        <f>cpi!$I$2</f>
        <v>240.85300000000001</v>
      </c>
      <c r="R830" s="36">
        <f t="shared" si="105"/>
        <v>1.1870527353376048</v>
      </c>
      <c r="S830" s="28" t="str">
        <f t="shared" si="101"/>
        <v/>
      </c>
      <c r="T830" s="37">
        <f t="shared" si="102"/>
        <v>71223164.12025629</v>
      </c>
      <c r="U830" s="37">
        <f t="shared" si="103"/>
        <v>26913824.689448006</v>
      </c>
      <c r="V830" s="37">
        <f t="shared" si="104"/>
        <v>58448725.785239041</v>
      </c>
    </row>
    <row r="831" spans="1:22">
      <c r="A831" s="23">
        <v>830</v>
      </c>
      <c r="B831" s="3" t="s">
        <v>1238</v>
      </c>
      <c r="C831" s="28">
        <v>26</v>
      </c>
      <c r="D831" s="29">
        <v>3</v>
      </c>
      <c r="E831" s="28">
        <v>1999</v>
      </c>
      <c r="F831" s="31">
        <f>DATE(E831,D831,C831)</f>
        <v>36245</v>
      </c>
      <c r="G831" s="24" t="s">
        <v>1239</v>
      </c>
      <c r="H831" s="2">
        <v>60000000</v>
      </c>
      <c r="I831" s="2">
        <v>22508689</v>
      </c>
      <c r="J831" s="2">
        <v>35319689</v>
      </c>
      <c r="K831" s="28" t="str">
        <f t="shared" si="98"/>
        <v/>
      </c>
      <c r="L831" s="28" t="str">
        <f t="shared" si="99"/>
        <v/>
      </c>
      <c r="M831" s="28" t="s">
        <v>1239</v>
      </c>
      <c r="N831" s="28" t="str">
        <f t="shared" si="100"/>
        <v/>
      </c>
      <c r="O831" s="28" t="str">
        <f>IF(N831=1,M831&amp;" ("&amp;E831&amp;")",M831)</f>
        <v>EDtv</v>
      </c>
      <c r="P831" s="36">
        <f>INDEX(cpi!$A$1:$M$105,MATCH('Inflation adjust calc'!$E831,cpi!$A:$A,0),MATCH('Inflation adjust calc'!$D831,cpi!$1:$1,0))</f>
        <v>165</v>
      </c>
      <c r="Q831" s="36">
        <f>cpi!$I$2</f>
        <v>240.85300000000001</v>
      </c>
      <c r="R831" s="36">
        <f t="shared" si="105"/>
        <v>1.4597151515151516</v>
      </c>
      <c r="S831" s="28" t="str">
        <f t="shared" si="101"/>
        <v/>
      </c>
      <c r="T831" s="37">
        <f t="shared" si="102"/>
        <v>87582909.090909094</v>
      </c>
      <c r="U831" s="37">
        <f t="shared" si="103"/>
        <v>32856274.374042425</v>
      </c>
      <c r="V831" s="37">
        <f t="shared" si="104"/>
        <v>51556685.180103034</v>
      </c>
    </row>
    <row r="832" spans="1:22">
      <c r="A832" s="23">
        <v>831</v>
      </c>
      <c r="B832" s="3" t="s">
        <v>191</v>
      </c>
      <c r="C832" s="28">
        <v>25</v>
      </c>
      <c r="D832" s="29">
        <v>12</v>
      </c>
      <c r="E832" s="28">
        <v>2008</v>
      </c>
      <c r="F832" s="31">
        <f>DATE(E832,D832,C832)</f>
        <v>39807</v>
      </c>
      <c r="G832" s="24" t="s">
        <v>1240</v>
      </c>
      <c r="H832" s="2">
        <v>60000000</v>
      </c>
      <c r="I832" s="2">
        <v>19806188</v>
      </c>
      <c r="J832" s="2">
        <v>39006188</v>
      </c>
      <c r="K832" s="28" t="str">
        <f t="shared" si="98"/>
        <v/>
      </c>
      <c r="L832" s="28" t="str">
        <f t="shared" si="99"/>
        <v/>
      </c>
      <c r="M832" s="28" t="s">
        <v>1240</v>
      </c>
      <c r="N832" s="28" t="str">
        <f t="shared" si="100"/>
        <v/>
      </c>
      <c r="O832" s="28" t="str">
        <f>IF(N832=1,M832&amp;" ("&amp;E832&amp;")",M832)</f>
        <v>The Spirit</v>
      </c>
      <c r="P832" s="36">
        <f>INDEX(cpi!$A$1:$M$105,MATCH('Inflation adjust calc'!$E832,cpi!$A:$A,0),MATCH('Inflation adjust calc'!$D832,cpi!$1:$1,0))</f>
        <v>210.22800000000001</v>
      </c>
      <c r="Q832" s="36">
        <f>cpi!$I$2</f>
        <v>240.85300000000001</v>
      </c>
      <c r="R832" s="36">
        <f t="shared" si="105"/>
        <v>1.1456751717183249</v>
      </c>
      <c r="S832" s="28" t="str">
        <f t="shared" si="101"/>
        <v/>
      </c>
      <c r="T832" s="37">
        <f t="shared" si="102"/>
        <v>68740510.303099498</v>
      </c>
      <c r="U832" s="37">
        <f t="shared" si="103"/>
        <v>22691457.837985426</v>
      </c>
      <c r="V832" s="37">
        <f t="shared" si="104"/>
        <v>44688421.134977266</v>
      </c>
    </row>
    <row r="833" spans="1:22">
      <c r="A833" s="23">
        <v>832</v>
      </c>
      <c r="B833" s="3" t="s">
        <v>1241</v>
      </c>
      <c r="C833" s="28">
        <v>19</v>
      </c>
      <c r="D833" s="29">
        <v>10</v>
      </c>
      <c r="E833" s="28">
        <v>2001</v>
      </c>
      <c r="F833" s="31">
        <f>DATE(E833,D833,C833)</f>
        <v>37183</v>
      </c>
      <c r="G833" s="24" t="s">
        <v>1242</v>
      </c>
      <c r="H833" s="2">
        <v>60000000</v>
      </c>
      <c r="I833" s="2">
        <v>18208078</v>
      </c>
      <c r="J833" s="2">
        <v>20541668</v>
      </c>
      <c r="K833" s="28" t="str">
        <f t="shared" si="98"/>
        <v/>
      </c>
      <c r="L833" s="28" t="str">
        <f t="shared" si="99"/>
        <v/>
      </c>
      <c r="M833" s="28" t="s">
        <v>1242</v>
      </c>
      <c r="N833" s="28" t="str">
        <f t="shared" si="100"/>
        <v/>
      </c>
      <c r="O833" s="28" t="str">
        <f>IF(N833=1,M833&amp;" ("&amp;E833&amp;")",M833)</f>
        <v>The Last Castle</v>
      </c>
      <c r="P833" s="36">
        <f>INDEX(cpi!$A$1:$M$105,MATCH('Inflation adjust calc'!$E833,cpi!$A:$A,0),MATCH('Inflation adjust calc'!$D833,cpi!$1:$1,0))</f>
        <v>177.7</v>
      </c>
      <c r="Q833" s="36">
        <f>cpi!$I$2</f>
        <v>240.85300000000001</v>
      </c>
      <c r="R833" s="36">
        <f t="shared" si="105"/>
        <v>1.355391108610017</v>
      </c>
      <c r="S833" s="28" t="str">
        <f t="shared" si="101"/>
        <v/>
      </c>
      <c r="T833" s="37">
        <f t="shared" si="102"/>
        <v>81323466.516601026</v>
      </c>
      <c r="U833" s="37">
        <f t="shared" si="103"/>
        <v>24679067.026077662</v>
      </c>
      <c r="V833" s="37">
        <f t="shared" si="104"/>
        <v>27841994.163218912</v>
      </c>
    </row>
    <row r="834" spans="1:22">
      <c r="A834" s="23">
        <v>833</v>
      </c>
      <c r="B834" s="3" t="s">
        <v>1243</v>
      </c>
      <c r="C834" s="28">
        <v>23</v>
      </c>
      <c r="D834" s="29">
        <v>1</v>
      </c>
      <c r="E834" s="28">
        <v>2009</v>
      </c>
      <c r="F834" s="31">
        <f>DATE(E834,D834,C834)</f>
        <v>39836</v>
      </c>
      <c r="G834" s="24" t="s">
        <v>1244</v>
      </c>
      <c r="H834" s="2">
        <v>60000000</v>
      </c>
      <c r="I834" s="2">
        <v>17303424</v>
      </c>
      <c r="J834" s="2">
        <v>66655938</v>
      </c>
      <c r="K834" s="28" t="str">
        <f t="shared" si="98"/>
        <v/>
      </c>
      <c r="L834" s="28" t="str">
        <f t="shared" si="99"/>
        <v/>
      </c>
      <c r="M834" s="28" t="s">
        <v>1244</v>
      </c>
      <c r="N834" s="28" t="str">
        <f t="shared" si="100"/>
        <v/>
      </c>
      <c r="O834" s="28" t="str">
        <f>IF(N834=1,M834&amp;" ("&amp;E834&amp;")",M834)</f>
        <v>Inkheart</v>
      </c>
      <c r="P834" s="36">
        <f>INDEX(cpi!$A$1:$M$105,MATCH('Inflation adjust calc'!$E834,cpi!$A:$A,0),MATCH('Inflation adjust calc'!$D834,cpi!$1:$1,0))</f>
        <v>211.143</v>
      </c>
      <c r="Q834" s="36">
        <f>cpi!$I$2</f>
        <v>240.85300000000001</v>
      </c>
      <c r="R834" s="36">
        <f t="shared" si="105"/>
        <v>1.1407103242825953</v>
      </c>
      <c r="S834" s="28" t="str">
        <f t="shared" si="101"/>
        <v/>
      </c>
      <c r="T834" s="37">
        <f t="shared" si="102"/>
        <v>68442619.456955716</v>
      </c>
      <c r="U834" s="37">
        <f t="shared" si="103"/>
        <v>19738194.402239244</v>
      </c>
      <c r="V834" s="37">
        <f t="shared" si="104"/>
        <v>76035116.651340574</v>
      </c>
    </row>
    <row r="835" spans="1:22">
      <c r="A835" s="23">
        <v>834</v>
      </c>
      <c r="B835" s="3" t="s">
        <v>1245</v>
      </c>
      <c r="C835" s="28">
        <v>14</v>
      </c>
      <c r="D835" s="29">
        <v>1</v>
      </c>
      <c r="E835" s="28">
        <v>2000</v>
      </c>
      <c r="F835" s="31">
        <f>DATE(E835,D835,C835)</f>
        <v>36539</v>
      </c>
      <c r="G835" s="24" t="s">
        <v>1246</v>
      </c>
      <c r="H835" s="2">
        <v>60000000</v>
      </c>
      <c r="I835" s="2">
        <v>14218868</v>
      </c>
      <c r="J835" s="2">
        <v>14816494</v>
      </c>
      <c r="K835" s="28" t="str">
        <f t="shared" ref="K835:K898" si="106">IF(J835=0,1,"")</f>
        <v/>
      </c>
      <c r="L835" s="28" t="str">
        <f t="shared" ref="L835:L898" si="107">IF(E835&gt;2016,1,"")</f>
        <v/>
      </c>
      <c r="M835" s="28" t="s">
        <v>1246</v>
      </c>
      <c r="N835" s="28" t="str">
        <f t="shared" ref="N835:N898" si="108">IF(COUNTIF($M$2:$M$5233,M835)&gt;1,1,"")</f>
        <v/>
      </c>
      <c r="O835" s="28" t="str">
        <f>IF(N835=1,M835&amp;" ("&amp;E835&amp;")",M835)</f>
        <v>Supernova</v>
      </c>
      <c r="P835" s="36">
        <f>INDEX(cpi!$A$1:$M$105,MATCH('Inflation adjust calc'!$E835,cpi!$A:$A,0),MATCH('Inflation adjust calc'!$D835,cpi!$1:$1,0))</f>
        <v>168.8</v>
      </c>
      <c r="Q835" s="36">
        <f>cpi!$I$2</f>
        <v>240.85300000000001</v>
      </c>
      <c r="R835" s="36">
        <f t="shared" si="105"/>
        <v>1.4268542654028435</v>
      </c>
      <c r="S835" s="28" t="str">
        <f t="shared" ref="S835:S898" si="109">IF(ISERROR(R835),1,"")</f>
        <v/>
      </c>
      <c r="T835" s="37">
        <f t="shared" ref="T835:T898" si="110">H835*$R835</f>
        <v>85611255.924170613</v>
      </c>
      <c r="U835" s="37">
        <f t="shared" ref="U835:U898" si="111">I835*$R835</f>
        <v>20288252.454999998</v>
      </c>
      <c r="V835" s="37">
        <f t="shared" ref="V835:V898" si="112">J835*$R835</f>
        <v>21140977.662215639</v>
      </c>
    </row>
    <row r="836" spans="1:22">
      <c r="A836" s="23">
        <v>835</v>
      </c>
      <c r="B836" s="3" t="s">
        <v>1247</v>
      </c>
      <c r="C836" s="28">
        <v>22</v>
      </c>
      <c r="D836" s="29">
        <v>9</v>
      </c>
      <c r="E836" s="28">
        <v>2006</v>
      </c>
      <c r="F836" s="31">
        <f>DATE(E836,D836,C836)</f>
        <v>38982</v>
      </c>
      <c r="G836" s="24" t="s">
        <v>1248</v>
      </c>
      <c r="H836" s="2">
        <v>60000000</v>
      </c>
      <c r="I836" s="2">
        <v>13090630</v>
      </c>
      <c r="J836" s="2">
        <v>14816379</v>
      </c>
      <c r="K836" s="28" t="str">
        <f t="shared" si="106"/>
        <v/>
      </c>
      <c r="L836" s="28" t="str">
        <f t="shared" si="107"/>
        <v/>
      </c>
      <c r="M836" s="28" t="s">
        <v>1248</v>
      </c>
      <c r="N836" s="28" t="str">
        <f t="shared" si="108"/>
        <v/>
      </c>
      <c r="O836" s="28" t="str">
        <f>IF(N836=1,M836&amp;" ("&amp;E836&amp;")",M836)</f>
        <v>Flyboys</v>
      </c>
      <c r="P836" s="36">
        <f>INDEX(cpi!$A$1:$M$105,MATCH('Inflation adjust calc'!$E836,cpi!$A:$A,0),MATCH('Inflation adjust calc'!$D836,cpi!$1:$1,0))</f>
        <v>202.9</v>
      </c>
      <c r="Q836" s="36">
        <f>cpi!$I$2</f>
        <v>240.85300000000001</v>
      </c>
      <c r="R836" s="36">
        <f t="shared" si="105"/>
        <v>1.1870527353376048</v>
      </c>
      <c r="S836" s="28" t="str">
        <f t="shared" si="109"/>
        <v/>
      </c>
      <c r="T836" s="37">
        <f t="shared" si="110"/>
        <v>71223164.12025629</v>
      </c>
      <c r="U836" s="37">
        <f t="shared" si="111"/>
        <v>15539268.148792509</v>
      </c>
      <c r="V836" s="37">
        <f t="shared" si="112"/>
        <v>17587823.219748646</v>
      </c>
    </row>
    <row r="837" spans="1:22">
      <c r="A837" s="23">
        <v>836</v>
      </c>
      <c r="B837" s="3" t="s">
        <v>1249</v>
      </c>
      <c r="C837" s="28">
        <v>14</v>
      </c>
      <c r="D837" s="29">
        <v>2</v>
      </c>
      <c r="E837" s="28">
        <v>2014</v>
      </c>
      <c r="F837" s="31">
        <f>DATE(E837,D837,C837)</f>
        <v>41684</v>
      </c>
      <c r="G837" s="24" t="s">
        <v>1250</v>
      </c>
      <c r="H837" s="2">
        <v>60000000</v>
      </c>
      <c r="I837" s="2">
        <v>12600231</v>
      </c>
      <c r="J837" s="2">
        <v>22468620</v>
      </c>
      <c r="K837" s="28" t="str">
        <f t="shared" si="106"/>
        <v/>
      </c>
      <c r="L837" s="28" t="str">
        <f t="shared" si="107"/>
        <v/>
      </c>
      <c r="M837" s="28" t="s">
        <v>1250</v>
      </c>
      <c r="N837" s="28" t="str">
        <f t="shared" si="108"/>
        <v/>
      </c>
      <c r="O837" s="28" t="str">
        <f>IF(N837=1,M837&amp;" ("&amp;E837&amp;")",M837)</f>
        <v>Winter's Tale</v>
      </c>
      <c r="P837" s="36">
        <f>INDEX(cpi!$A$1:$M$105,MATCH('Inflation adjust calc'!$E837,cpi!$A:$A,0),MATCH('Inflation adjust calc'!$D837,cpi!$1:$1,0))</f>
        <v>234.78100000000001</v>
      </c>
      <c r="Q837" s="36">
        <f>cpi!$I$2</f>
        <v>240.85300000000001</v>
      </c>
      <c r="R837" s="36">
        <f t="shared" si="105"/>
        <v>1.0258623994275518</v>
      </c>
      <c r="S837" s="28" t="str">
        <f t="shared" si="109"/>
        <v/>
      </c>
      <c r="T837" s="37">
        <f t="shared" si="110"/>
        <v>61551743.965653107</v>
      </c>
      <c r="U837" s="37">
        <f t="shared" si="111"/>
        <v>12926103.20700142</v>
      </c>
      <c r="V837" s="37">
        <f t="shared" si="112"/>
        <v>23049712.425025877</v>
      </c>
    </row>
    <row r="838" spans="1:22">
      <c r="A838" s="23">
        <v>837</v>
      </c>
      <c r="B838" s="3">
        <v>36048</v>
      </c>
      <c r="C838" s="28">
        <v>9</v>
      </c>
      <c r="D838" s="29">
        <v>10</v>
      </c>
      <c r="E838" s="28">
        <v>1998</v>
      </c>
      <c r="F838" s="31">
        <f>DATE(E838,D838,C838)</f>
        <v>36077</v>
      </c>
      <c r="G838" s="24" t="s">
        <v>1251</v>
      </c>
      <c r="H838" s="2">
        <v>60000000</v>
      </c>
      <c r="I838" s="2">
        <v>12069719</v>
      </c>
      <c r="J838" s="2">
        <v>12069719</v>
      </c>
      <c r="K838" s="28" t="str">
        <f t="shared" si="106"/>
        <v/>
      </c>
      <c r="L838" s="28" t="str">
        <f t="shared" si="107"/>
        <v/>
      </c>
      <c r="M838" s="28" t="s">
        <v>1251</v>
      </c>
      <c r="N838" s="28" t="str">
        <f t="shared" si="108"/>
        <v/>
      </c>
      <c r="O838" s="28" t="str">
        <f>IF(N838=1,M838&amp;" ("&amp;E838&amp;")",M838)</f>
        <v>Holy Man</v>
      </c>
      <c r="P838" s="36">
        <f>INDEX(cpi!$A$1:$M$105,MATCH('Inflation adjust calc'!$E838,cpi!$A:$A,0),MATCH('Inflation adjust calc'!$D838,cpi!$1:$1,0))</f>
        <v>164</v>
      </c>
      <c r="Q838" s="36">
        <f>cpi!$I$2</f>
        <v>240.85300000000001</v>
      </c>
      <c r="R838" s="36">
        <f t="shared" si="105"/>
        <v>1.4686158536585365</v>
      </c>
      <c r="S838" s="28" t="str">
        <f t="shared" si="109"/>
        <v/>
      </c>
      <c r="T838" s="37">
        <f t="shared" si="110"/>
        <v>88116951.219512194</v>
      </c>
      <c r="U838" s="37">
        <f t="shared" si="111"/>
        <v>17725780.672603659</v>
      </c>
      <c r="V838" s="37">
        <f t="shared" si="112"/>
        <v>17725780.672603659</v>
      </c>
    </row>
    <row r="839" spans="1:22">
      <c r="A839" s="23">
        <v>838</v>
      </c>
      <c r="B839" s="3">
        <v>39759</v>
      </c>
      <c r="C839" s="28">
        <v>11</v>
      </c>
      <c r="D839" s="29">
        <v>7</v>
      </c>
      <c r="E839" s="28">
        <v>2008</v>
      </c>
      <c r="F839" s="31">
        <f>DATE(E839,D839,C839)</f>
        <v>39640</v>
      </c>
      <c r="G839" s="24" t="s">
        <v>1252</v>
      </c>
      <c r="H839" s="2">
        <v>60000000</v>
      </c>
      <c r="I839" s="2">
        <v>11803254</v>
      </c>
      <c r="J839" s="2">
        <v>50648806</v>
      </c>
      <c r="K839" s="28" t="str">
        <f t="shared" si="106"/>
        <v/>
      </c>
      <c r="L839" s="28" t="str">
        <f t="shared" si="107"/>
        <v/>
      </c>
      <c r="M839" s="28" t="s">
        <v>1252</v>
      </c>
      <c r="N839" s="28" t="str">
        <f t="shared" si="108"/>
        <v/>
      </c>
      <c r="O839" s="28" t="str">
        <f>IF(N839=1,M839&amp;" ("&amp;E839&amp;")",M839)</f>
        <v>Meet Dave</v>
      </c>
      <c r="P839" s="36">
        <f>INDEX(cpi!$A$1:$M$105,MATCH('Inflation adjust calc'!$E839,cpi!$A:$A,0),MATCH('Inflation adjust calc'!$D839,cpi!$1:$1,0))</f>
        <v>219.964</v>
      </c>
      <c r="Q839" s="36">
        <f>cpi!$I$2</f>
        <v>240.85300000000001</v>
      </c>
      <c r="R839" s="36">
        <f t="shared" si="105"/>
        <v>1.0949655398156062</v>
      </c>
      <c r="S839" s="28" t="str">
        <f t="shared" si="109"/>
        <v/>
      </c>
      <c r="T839" s="37">
        <f t="shared" si="110"/>
        <v>65697932.388936371</v>
      </c>
      <c r="U839" s="37">
        <f t="shared" si="111"/>
        <v>12924156.387690714</v>
      </c>
      <c r="V839" s="37">
        <f t="shared" si="112"/>
        <v>55458697.202805914</v>
      </c>
    </row>
    <row r="840" spans="1:22">
      <c r="A840" s="23">
        <v>839</v>
      </c>
      <c r="B840" s="3">
        <v>38694</v>
      </c>
      <c r="C840" s="28">
        <v>12</v>
      </c>
      <c r="D840" s="29">
        <v>8</v>
      </c>
      <c r="E840" s="28">
        <v>2005</v>
      </c>
      <c r="F840" s="31">
        <f>DATE(E840,D840,C840)</f>
        <v>38576</v>
      </c>
      <c r="G840" s="24" t="s">
        <v>1253</v>
      </c>
      <c r="H840" s="2">
        <v>60000000</v>
      </c>
      <c r="I840" s="2">
        <v>10166502</v>
      </c>
      <c r="J840" s="2">
        <v>10597070</v>
      </c>
      <c r="K840" s="28" t="str">
        <f t="shared" si="106"/>
        <v/>
      </c>
      <c r="L840" s="28" t="str">
        <f t="shared" si="107"/>
        <v/>
      </c>
      <c r="M840" s="28" t="s">
        <v>1253</v>
      </c>
      <c r="N840" s="28" t="str">
        <f t="shared" si="108"/>
        <v/>
      </c>
      <c r="O840" s="28" t="str">
        <f>IF(N840=1,M840&amp;" ("&amp;E840&amp;")",M840)</f>
        <v>The Great Raid</v>
      </c>
      <c r="P840" s="36">
        <f>INDEX(cpi!$A$1:$M$105,MATCH('Inflation adjust calc'!$E840,cpi!$A:$A,0),MATCH('Inflation adjust calc'!$D840,cpi!$1:$1,0))</f>
        <v>196.4</v>
      </c>
      <c r="Q840" s="36">
        <f>cpi!$I$2</f>
        <v>240.85300000000001</v>
      </c>
      <c r="R840" s="36">
        <f t="shared" si="105"/>
        <v>1.2263391038696538</v>
      </c>
      <c r="S840" s="28" t="str">
        <f t="shared" si="109"/>
        <v/>
      </c>
      <c r="T840" s="37">
        <f t="shared" si="110"/>
        <v>73580346.232179224</v>
      </c>
      <c r="U840" s="37">
        <f t="shared" si="111"/>
        <v>12467578.952169044</v>
      </c>
      <c r="V840" s="37">
        <f t="shared" si="112"/>
        <v>12995601.327443993</v>
      </c>
    </row>
    <row r="841" spans="1:22">
      <c r="A841" s="23">
        <v>840</v>
      </c>
      <c r="B841" s="3" t="s">
        <v>1254</v>
      </c>
      <c r="C841" s="28">
        <v>23</v>
      </c>
      <c r="D841" s="29">
        <v>1</v>
      </c>
      <c r="E841" s="28">
        <v>2015</v>
      </c>
      <c r="F841" s="31">
        <f>DATE(E841,D841,C841)</f>
        <v>42027</v>
      </c>
      <c r="G841" s="24" t="s">
        <v>1255</v>
      </c>
      <c r="H841" s="2">
        <v>60000000</v>
      </c>
      <c r="I841" s="2">
        <v>7696134</v>
      </c>
      <c r="J841" s="2">
        <v>30396134</v>
      </c>
      <c r="K841" s="28" t="str">
        <f t="shared" si="106"/>
        <v/>
      </c>
      <c r="L841" s="28" t="str">
        <f t="shared" si="107"/>
        <v/>
      </c>
      <c r="M841" s="28" t="s">
        <v>1255</v>
      </c>
      <c r="N841" s="28" t="str">
        <f t="shared" si="108"/>
        <v/>
      </c>
      <c r="O841" s="28" t="str">
        <f>IF(N841=1,M841&amp;" ("&amp;E841&amp;")",M841)</f>
        <v>Mortdecai</v>
      </c>
      <c r="P841" s="36">
        <f>INDEX(cpi!$A$1:$M$105,MATCH('Inflation adjust calc'!$E841,cpi!$A:$A,0),MATCH('Inflation adjust calc'!$D841,cpi!$1:$1,0))</f>
        <v>233.70699999999999</v>
      </c>
      <c r="Q841" s="36">
        <f>cpi!$I$2</f>
        <v>240.85300000000001</v>
      </c>
      <c r="R841" s="36">
        <f t="shared" si="105"/>
        <v>1.0305767478081531</v>
      </c>
      <c r="S841" s="28" t="str">
        <f t="shared" si="109"/>
        <v/>
      </c>
      <c r="T841" s="37">
        <f t="shared" si="110"/>
        <v>61834604.868489183</v>
      </c>
      <c r="U841" s="37">
        <f t="shared" si="111"/>
        <v>7931456.7484157523</v>
      </c>
      <c r="V841" s="37">
        <f t="shared" si="112"/>
        <v>31325548.92366083</v>
      </c>
    </row>
    <row r="842" spans="1:22">
      <c r="A842" s="23">
        <v>841</v>
      </c>
      <c r="B842" s="3">
        <v>39753</v>
      </c>
      <c r="C842" s="28">
        <v>11</v>
      </c>
      <c r="D842" s="29">
        <v>1</v>
      </c>
      <c r="E842" s="28">
        <v>2008</v>
      </c>
      <c r="F842" s="31">
        <f>DATE(E842,D842,C842)</f>
        <v>39458</v>
      </c>
      <c r="G842" s="24" t="s">
        <v>1256</v>
      </c>
      <c r="H842" s="2">
        <v>60000000</v>
      </c>
      <c r="I842" s="2">
        <v>4775656</v>
      </c>
      <c r="J842" s="2">
        <v>13233220</v>
      </c>
      <c r="K842" s="28" t="str">
        <f t="shared" si="106"/>
        <v/>
      </c>
      <c r="L842" s="28" t="str">
        <f t="shared" si="107"/>
        <v/>
      </c>
      <c r="M842" s="28" t="s">
        <v>1256</v>
      </c>
      <c r="N842" s="28" t="str">
        <f t="shared" si="108"/>
        <v/>
      </c>
      <c r="O842" s="28" t="str">
        <f>IF(N842=1,M842&amp;" ("&amp;E842&amp;")",M842)</f>
        <v>In the Name of the King: A Dungeon Siege Tale</v>
      </c>
      <c r="P842" s="36">
        <f>INDEX(cpi!$A$1:$M$105,MATCH('Inflation adjust calc'!$E842,cpi!$A:$A,0),MATCH('Inflation adjust calc'!$D842,cpi!$1:$1,0))</f>
        <v>211.08</v>
      </c>
      <c r="Q842" s="36">
        <f>cpi!$I$2</f>
        <v>240.85300000000001</v>
      </c>
      <c r="R842" s="36">
        <f t="shared" si="105"/>
        <v>1.1410507864316846</v>
      </c>
      <c r="S842" s="28" t="str">
        <f t="shared" si="109"/>
        <v/>
      </c>
      <c r="T842" s="37">
        <f t="shared" si="110"/>
        <v>68463047.185901076</v>
      </c>
      <c r="U842" s="37">
        <f t="shared" si="111"/>
        <v>5449266.0345271928</v>
      </c>
      <c r="V842" s="37">
        <f t="shared" si="112"/>
        <v>15099776.088023497</v>
      </c>
    </row>
    <row r="843" spans="1:22">
      <c r="A843" s="23">
        <v>842</v>
      </c>
      <c r="B843" s="3" t="s">
        <v>1257</v>
      </c>
      <c r="C843" s="28">
        <v>24</v>
      </c>
      <c r="D843" s="29">
        <v>10</v>
      </c>
      <c r="E843" s="28">
        <v>2003</v>
      </c>
      <c r="F843" s="31">
        <f>DATE(E843,D843,C843)</f>
        <v>37918</v>
      </c>
      <c r="G843" s="24" t="s">
        <v>1258</v>
      </c>
      <c r="H843" s="2">
        <v>60000000</v>
      </c>
      <c r="I843" s="2">
        <v>4426297</v>
      </c>
      <c r="J843" s="2">
        <v>11427090</v>
      </c>
      <c r="K843" s="28" t="str">
        <f t="shared" si="106"/>
        <v/>
      </c>
      <c r="L843" s="28" t="str">
        <f t="shared" si="107"/>
        <v/>
      </c>
      <c r="M843" s="28" t="s">
        <v>1258</v>
      </c>
      <c r="N843" s="28" t="str">
        <f t="shared" si="108"/>
        <v/>
      </c>
      <c r="O843" s="28" t="str">
        <f>IF(N843=1,M843&amp;" ("&amp;E843&amp;")",M843)</f>
        <v>Beyond Borders</v>
      </c>
      <c r="P843" s="36">
        <f>INDEX(cpi!$A$1:$M$105,MATCH('Inflation adjust calc'!$E843,cpi!$A:$A,0),MATCH('Inflation adjust calc'!$D843,cpi!$1:$1,0))</f>
        <v>185</v>
      </c>
      <c r="Q843" s="36">
        <f>cpi!$I$2</f>
        <v>240.85300000000001</v>
      </c>
      <c r="R843" s="36">
        <f t="shared" si="105"/>
        <v>1.3019081081081081</v>
      </c>
      <c r="S843" s="28" t="str">
        <f t="shared" si="109"/>
        <v/>
      </c>
      <c r="T843" s="37">
        <f t="shared" si="110"/>
        <v>78114486.48648648</v>
      </c>
      <c r="U843" s="37">
        <f t="shared" si="111"/>
        <v>5762631.9531945949</v>
      </c>
      <c r="V843" s="37">
        <f t="shared" si="112"/>
        <v>14877021.123081081</v>
      </c>
    </row>
    <row r="844" spans="1:22">
      <c r="A844" s="23">
        <v>843</v>
      </c>
      <c r="B844" s="3">
        <v>42492</v>
      </c>
      <c r="C844" s="28">
        <v>5</v>
      </c>
      <c r="D844" s="29">
        <v>2</v>
      </c>
      <c r="E844" s="28">
        <v>2016</v>
      </c>
      <c r="F844" s="31">
        <f>DATE(E844,D844,C844)</f>
        <v>42405</v>
      </c>
      <c r="G844" s="24" t="s">
        <v>1259</v>
      </c>
      <c r="H844" s="2">
        <v>60000000</v>
      </c>
      <c r="I844" s="2">
        <v>709982</v>
      </c>
      <c r="J844" s="2">
        <v>194058503</v>
      </c>
      <c r="K844" s="28" t="str">
        <f t="shared" si="106"/>
        <v/>
      </c>
      <c r="L844" s="28" t="str">
        <f t="shared" si="107"/>
        <v/>
      </c>
      <c r="M844" s="28" t="s">
        <v>1259</v>
      </c>
      <c r="N844" s="28" t="str">
        <f t="shared" si="108"/>
        <v/>
      </c>
      <c r="O844" s="28" t="str">
        <f>IF(N844=1,M844&amp;" ("&amp;E844&amp;")",M844)</f>
        <v>Xi You Ji zhi Sun Wu Kong San Da Bai Gu Jing</v>
      </c>
      <c r="P844" s="36">
        <f>INDEX(cpi!$A$1:$M$105,MATCH('Inflation adjust calc'!$E844,cpi!$A:$A,0),MATCH('Inflation adjust calc'!$D844,cpi!$1:$1,0))</f>
        <v>237.11099999999999</v>
      </c>
      <c r="Q844" s="36">
        <f>cpi!$I$2</f>
        <v>240.85300000000001</v>
      </c>
      <c r="R844" s="36">
        <f t="shared" si="105"/>
        <v>1.0157816381357256</v>
      </c>
      <c r="S844" s="28" t="str">
        <f t="shared" si="109"/>
        <v/>
      </c>
      <c r="T844" s="37">
        <f t="shared" si="110"/>
        <v>60946898.288143538</v>
      </c>
      <c r="U844" s="37">
        <f t="shared" si="111"/>
        <v>721186.67900687875</v>
      </c>
      <c r="V844" s="37">
        <f t="shared" si="112"/>
        <v>197121064.07150662</v>
      </c>
    </row>
    <row r="845" spans="1:22">
      <c r="A845" s="23">
        <v>844</v>
      </c>
      <c r="B845" s="3">
        <v>42320</v>
      </c>
      <c r="C845" s="28">
        <v>11</v>
      </c>
      <c r="D845" s="29">
        <v>12</v>
      </c>
      <c r="E845" s="28">
        <v>2015</v>
      </c>
      <c r="F845" s="31">
        <f>DATE(E845,D845,C845)</f>
        <v>42349</v>
      </c>
      <c r="G845" s="24" t="s">
        <v>1260</v>
      </c>
      <c r="H845" s="2">
        <v>60000000</v>
      </c>
      <c r="I845">
        <v>0</v>
      </c>
      <c r="J845">
        <v>0</v>
      </c>
      <c r="K845" s="28">
        <f t="shared" si="106"/>
        <v>1</v>
      </c>
      <c r="L845" s="28" t="str">
        <f t="shared" si="107"/>
        <v/>
      </c>
      <c r="M845" s="28" t="s">
        <v>1260</v>
      </c>
      <c r="N845" s="28" t="str">
        <f t="shared" si="108"/>
        <v/>
      </c>
      <c r="O845" s="28" t="str">
        <f>IF(N845=1,M845&amp;" ("&amp;E845&amp;")",M845)</f>
        <v>The Ridiculous 6</v>
      </c>
      <c r="P845" s="36">
        <f>INDEX(cpi!$A$1:$M$105,MATCH('Inflation adjust calc'!$E845,cpi!$A:$A,0),MATCH('Inflation adjust calc'!$D845,cpi!$1:$1,0))</f>
        <v>236.52500000000001</v>
      </c>
      <c r="Q845" s="36">
        <f>cpi!$I$2</f>
        <v>240.85300000000001</v>
      </c>
      <c r="R845" s="36">
        <f t="shared" si="105"/>
        <v>1.0182982771377234</v>
      </c>
      <c r="S845" s="28" t="str">
        <f t="shared" si="109"/>
        <v/>
      </c>
      <c r="T845" s="37">
        <f t="shared" si="110"/>
        <v>61097896.628263399</v>
      </c>
      <c r="U845" s="37">
        <f t="shared" si="111"/>
        <v>0</v>
      </c>
      <c r="V845" s="37">
        <f t="shared" si="112"/>
        <v>0</v>
      </c>
    </row>
    <row r="846" spans="1:22">
      <c r="A846" s="23">
        <v>845</v>
      </c>
      <c r="B846" s="3">
        <v>42706</v>
      </c>
      <c r="C846" s="28">
        <v>12</v>
      </c>
      <c r="D846" s="29">
        <v>2</v>
      </c>
      <c r="E846" s="28">
        <v>2016</v>
      </c>
      <c r="F846" s="31">
        <f>DATE(E846,D846,C846)</f>
        <v>42412</v>
      </c>
      <c r="G846" s="24" t="s">
        <v>1261</v>
      </c>
      <c r="H846" s="2">
        <v>58000000</v>
      </c>
      <c r="I846" s="2">
        <v>363070709</v>
      </c>
      <c r="J846" s="2">
        <v>783770709</v>
      </c>
      <c r="K846" s="28" t="str">
        <f t="shared" si="106"/>
        <v/>
      </c>
      <c r="L846" s="28" t="str">
        <f t="shared" si="107"/>
        <v/>
      </c>
      <c r="M846" s="28" t="s">
        <v>1261</v>
      </c>
      <c r="N846" s="28" t="str">
        <f t="shared" si="108"/>
        <v/>
      </c>
      <c r="O846" s="28" t="str">
        <f>IF(N846=1,M846&amp;" ("&amp;E846&amp;")",M846)</f>
        <v>Deadpool</v>
      </c>
      <c r="P846" s="36">
        <f>INDEX(cpi!$A$1:$M$105,MATCH('Inflation adjust calc'!$E846,cpi!$A:$A,0),MATCH('Inflation adjust calc'!$D846,cpi!$1:$1,0))</f>
        <v>237.11099999999999</v>
      </c>
      <c r="Q846" s="36">
        <f>cpi!$I$2</f>
        <v>240.85300000000001</v>
      </c>
      <c r="R846" s="36">
        <f t="shared" si="105"/>
        <v>1.0157816381357256</v>
      </c>
      <c r="S846" s="28" t="str">
        <f t="shared" si="109"/>
        <v/>
      </c>
      <c r="T846" s="37">
        <f t="shared" si="110"/>
        <v>58915335.01187209</v>
      </c>
      <c r="U846" s="37">
        <f t="shared" si="111"/>
        <v>368800559.54711932</v>
      </c>
      <c r="V846" s="37">
        <f t="shared" si="112"/>
        <v>796139894.71081913</v>
      </c>
    </row>
    <row r="847" spans="1:22">
      <c r="A847" s="23">
        <v>846</v>
      </c>
      <c r="B847" s="3" t="s">
        <v>1030</v>
      </c>
      <c r="C847" s="28">
        <v>25</v>
      </c>
      <c r="D847" s="29">
        <v>12</v>
      </c>
      <c r="E847" s="28">
        <v>2014</v>
      </c>
      <c r="F847" s="31">
        <f>DATE(E847,D847,C847)</f>
        <v>41998</v>
      </c>
      <c r="G847" s="24" t="s">
        <v>1262</v>
      </c>
      <c r="H847" s="2">
        <v>58000000</v>
      </c>
      <c r="I847" s="2">
        <v>350126372</v>
      </c>
      <c r="J847" s="2">
        <v>547326372</v>
      </c>
      <c r="K847" s="28" t="str">
        <f t="shared" si="106"/>
        <v/>
      </c>
      <c r="L847" s="28" t="str">
        <f t="shared" si="107"/>
        <v/>
      </c>
      <c r="M847" s="28" t="s">
        <v>1262</v>
      </c>
      <c r="N847" s="28" t="str">
        <f t="shared" si="108"/>
        <v/>
      </c>
      <c r="O847" s="28" t="str">
        <f>IF(N847=1,M847&amp;" ("&amp;E847&amp;")",M847)</f>
        <v>American Sniper</v>
      </c>
      <c r="P847" s="36">
        <f>INDEX(cpi!$A$1:$M$105,MATCH('Inflation adjust calc'!$E847,cpi!$A:$A,0),MATCH('Inflation adjust calc'!$D847,cpi!$1:$1,0))</f>
        <v>234.81200000000001</v>
      </c>
      <c r="Q847" s="36">
        <f>cpi!$I$2</f>
        <v>240.85300000000001</v>
      </c>
      <c r="R847" s="36">
        <f t="shared" si="105"/>
        <v>1.0257269645503637</v>
      </c>
      <c r="S847" s="28" t="str">
        <f t="shared" si="109"/>
        <v/>
      </c>
      <c r="T847" s="37">
        <f t="shared" si="110"/>
        <v>59492163.943921097</v>
      </c>
      <c r="U847" s="37">
        <f t="shared" si="111"/>
        <v>359134060.76059145</v>
      </c>
      <c r="V847" s="37">
        <f t="shared" si="112"/>
        <v>561407418.16992319</v>
      </c>
    </row>
    <row r="848" spans="1:22">
      <c r="A848" s="23">
        <v>847</v>
      </c>
      <c r="B848" s="3" t="s">
        <v>1263</v>
      </c>
      <c r="C848" s="28">
        <v>16</v>
      </c>
      <c r="D848" s="29">
        <v>10</v>
      </c>
      <c r="E848" s="28">
        <v>2015</v>
      </c>
      <c r="F848" s="31">
        <f>DATE(E848,D848,C848)</f>
        <v>42293</v>
      </c>
      <c r="G848" s="24" t="s">
        <v>1264</v>
      </c>
      <c r="H848" s="2">
        <v>58000000</v>
      </c>
      <c r="I848" s="2">
        <v>80069458</v>
      </c>
      <c r="J848" s="2">
        <v>158162788</v>
      </c>
      <c r="K848" s="28" t="str">
        <f t="shared" si="106"/>
        <v/>
      </c>
      <c r="L848" s="28" t="str">
        <f t="shared" si="107"/>
        <v/>
      </c>
      <c r="M848" s="28" t="s">
        <v>1264</v>
      </c>
      <c r="N848" s="28" t="str">
        <f t="shared" si="108"/>
        <v/>
      </c>
      <c r="O848" s="28" t="str">
        <f>IF(N848=1,M848&amp;" ("&amp;E848&amp;")",M848)</f>
        <v>Goosebumps</v>
      </c>
      <c r="P848" s="36">
        <f>INDEX(cpi!$A$1:$M$105,MATCH('Inflation adjust calc'!$E848,cpi!$A:$A,0),MATCH('Inflation adjust calc'!$D848,cpi!$1:$1,0))</f>
        <v>237.83799999999999</v>
      </c>
      <c r="Q848" s="36">
        <f>cpi!$I$2</f>
        <v>240.85300000000001</v>
      </c>
      <c r="R848" s="36">
        <f t="shared" si="105"/>
        <v>1.0126766959022528</v>
      </c>
      <c r="S848" s="28" t="str">
        <f t="shared" si="109"/>
        <v/>
      </c>
      <c r="T848" s="37">
        <f t="shared" si="110"/>
        <v>58735248.362330668</v>
      </c>
      <c r="U848" s="37">
        <f t="shared" si="111"/>
        <v>81084474.170124203</v>
      </c>
      <c r="V848" s="37">
        <f t="shared" si="112"/>
        <v>160167769.5665285</v>
      </c>
    </row>
    <row r="849" spans="1:22">
      <c r="A849" s="23">
        <v>848</v>
      </c>
      <c r="B849" s="3" t="s">
        <v>1265</v>
      </c>
      <c r="C849" s="28">
        <v>25</v>
      </c>
      <c r="D849" s="29">
        <v>5</v>
      </c>
      <c r="E849" s="28">
        <v>1988</v>
      </c>
      <c r="F849" s="31">
        <f>DATE(E849,D849,C849)</f>
        <v>32288</v>
      </c>
      <c r="G849" s="24" t="s">
        <v>1266</v>
      </c>
      <c r="H849" s="2">
        <v>58000000</v>
      </c>
      <c r="I849" s="2">
        <v>53715611</v>
      </c>
      <c r="J849" s="2">
        <v>188715611</v>
      </c>
      <c r="K849" s="28" t="str">
        <f t="shared" si="106"/>
        <v/>
      </c>
      <c r="L849" s="28" t="str">
        <f t="shared" si="107"/>
        <v/>
      </c>
      <c r="M849" s="28" t="s">
        <v>1266</v>
      </c>
      <c r="N849" s="28" t="str">
        <f t="shared" si="108"/>
        <v/>
      </c>
      <c r="O849" s="28" t="str">
        <f>IF(N849=1,M849&amp;" ("&amp;E849&amp;")",M849)</f>
        <v>Rambo III</v>
      </c>
      <c r="P849" s="36">
        <f>INDEX(cpi!$A$1:$M$105,MATCH('Inflation adjust calc'!$E849,cpi!$A:$A,0),MATCH('Inflation adjust calc'!$D849,cpi!$1:$1,0))</f>
        <v>117.5</v>
      </c>
      <c r="Q849" s="36">
        <f>cpi!$I$2</f>
        <v>240.85300000000001</v>
      </c>
      <c r="R849" s="36">
        <f t="shared" si="105"/>
        <v>2.049812765957447</v>
      </c>
      <c r="S849" s="28" t="str">
        <f t="shared" si="109"/>
        <v/>
      </c>
      <c r="T849" s="37">
        <f t="shared" si="110"/>
        <v>118889140.42553192</v>
      </c>
      <c r="U849" s="37">
        <f t="shared" si="111"/>
        <v>110106945.15900427</v>
      </c>
      <c r="V849" s="37">
        <f t="shared" si="112"/>
        <v>386831668.5632596</v>
      </c>
    </row>
    <row r="850" spans="1:22">
      <c r="A850" s="23">
        <v>849</v>
      </c>
      <c r="B850" s="3" t="s">
        <v>1036</v>
      </c>
      <c r="C850" s="28">
        <v>15</v>
      </c>
      <c r="D850" s="29">
        <v>12</v>
      </c>
      <c r="E850" s="28">
        <v>1995</v>
      </c>
      <c r="F850" s="31">
        <f>DATE(E850,D850,C850)</f>
        <v>35048</v>
      </c>
      <c r="G850" s="24" t="s">
        <v>1267</v>
      </c>
      <c r="H850" s="2">
        <v>58000000</v>
      </c>
      <c r="I850" s="2">
        <v>53458319</v>
      </c>
      <c r="J850" s="2">
        <v>87100000</v>
      </c>
      <c r="K850" s="28" t="str">
        <f t="shared" si="106"/>
        <v/>
      </c>
      <c r="L850" s="28" t="str">
        <f t="shared" si="107"/>
        <v/>
      </c>
      <c r="M850" s="28" t="s">
        <v>1267</v>
      </c>
      <c r="N850" s="28" t="str">
        <f t="shared" si="108"/>
        <v/>
      </c>
      <c r="O850" s="28" t="str">
        <f>IF(N850=1,M850&amp;" ("&amp;E850&amp;")",M850)</f>
        <v>Sabrina</v>
      </c>
      <c r="P850" s="36">
        <f>INDEX(cpi!$A$1:$M$105,MATCH('Inflation adjust calc'!$E850,cpi!$A:$A,0),MATCH('Inflation adjust calc'!$D850,cpi!$1:$1,0))</f>
        <v>153.5</v>
      </c>
      <c r="Q850" s="36">
        <f>cpi!$I$2</f>
        <v>240.85300000000001</v>
      </c>
      <c r="R850" s="36">
        <f t="shared" ref="R850:R913" si="113">Q850/P850</f>
        <v>1.5690749185667754</v>
      </c>
      <c r="S850" s="28" t="str">
        <f t="shared" si="109"/>
        <v/>
      </c>
      <c r="T850" s="37">
        <f t="shared" si="110"/>
        <v>91006345.276872978</v>
      </c>
      <c r="U850" s="37">
        <f t="shared" si="111"/>
        <v>83880107.531641707</v>
      </c>
      <c r="V850" s="37">
        <f t="shared" si="112"/>
        <v>136666425.40716612</v>
      </c>
    </row>
    <row r="851" spans="1:22">
      <c r="A851" s="23">
        <v>850</v>
      </c>
      <c r="B851" s="3" t="s">
        <v>953</v>
      </c>
      <c r="C851" s="28">
        <v>20</v>
      </c>
      <c r="D851" s="29">
        <v>1</v>
      </c>
      <c r="E851" s="28">
        <v>2012</v>
      </c>
      <c r="F851" s="31">
        <f>DATE(E851,D851,C851)</f>
        <v>40928</v>
      </c>
      <c r="G851" s="24" t="s">
        <v>1268</v>
      </c>
      <c r="H851" s="2">
        <v>58000000</v>
      </c>
      <c r="I851" s="2">
        <v>49876377</v>
      </c>
      <c r="J851" s="2">
        <v>50365498</v>
      </c>
      <c r="K851" s="28" t="str">
        <f t="shared" si="106"/>
        <v/>
      </c>
      <c r="L851" s="28" t="str">
        <f t="shared" si="107"/>
        <v/>
      </c>
      <c r="M851" s="28" t="s">
        <v>1268</v>
      </c>
      <c r="N851" s="28" t="str">
        <f t="shared" si="108"/>
        <v/>
      </c>
      <c r="O851" s="28" t="str">
        <f>IF(N851=1,M851&amp;" ("&amp;E851&amp;")",M851)</f>
        <v>Red Tails</v>
      </c>
      <c r="P851" s="36">
        <f>INDEX(cpi!$A$1:$M$105,MATCH('Inflation adjust calc'!$E851,cpi!$A:$A,0),MATCH('Inflation adjust calc'!$D851,cpi!$1:$1,0))</f>
        <v>226.66499999999999</v>
      </c>
      <c r="Q851" s="36">
        <f>cpi!$I$2</f>
        <v>240.85300000000001</v>
      </c>
      <c r="R851" s="36">
        <f t="shared" si="113"/>
        <v>1.0625945779013082</v>
      </c>
      <c r="S851" s="28" t="str">
        <f t="shared" si="109"/>
        <v/>
      </c>
      <c r="T851" s="37">
        <f t="shared" si="110"/>
        <v>61630485.518275872</v>
      </c>
      <c r="U851" s="37">
        <f t="shared" si="111"/>
        <v>52998367.765561514</v>
      </c>
      <c r="V851" s="37">
        <f t="shared" si="112"/>
        <v>53518105.088099182</v>
      </c>
    </row>
    <row r="852" spans="1:22">
      <c r="A852" s="23">
        <v>851</v>
      </c>
      <c r="B852" s="3" t="s">
        <v>1269</v>
      </c>
      <c r="C852" s="28">
        <v>16</v>
      </c>
      <c r="D852" s="29">
        <v>9</v>
      </c>
      <c r="E852" s="28">
        <v>2005</v>
      </c>
      <c r="F852" s="31">
        <f>DATE(E852,D852,C852)</f>
        <v>38611</v>
      </c>
      <c r="G852" s="24" t="s">
        <v>1270</v>
      </c>
      <c r="H852" s="2">
        <v>58000000</v>
      </c>
      <c r="I852" s="2">
        <v>48318130</v>
      </c>
      <c r="J852" s="2">
        <v>100687083</v>
      </c>
      <c r="K852" s="28" t="str">
        <f t="shared" si="106"/>
        <v/>
      </c>
      <c r="L852" s="28" t="str">
        <f t="shared" si="107"/>
        <v/>
      </c>
      <c r="M852" s="28" t="s">
        <v>1270</v>
      </c>
      <c r="N852" s="28" t="str">
        <f t="shared" si="108"/>
        <v/>
      </c>
      <c r="O852" s="28" t="str">
        <f>IF(N852=1,M852&amp;" ("&amp;E852&amp;")",M852)</f>
        <v>Just Like Heaven</v>
      </c>
      <c r="P852" s="36">
        <f>INDEX(cpi!$A$1:$M$105,MATCH('Inflation adjust calc'!$E852,cpi!$A:$A,0),MATCH('Inflation adjust calc'!$D852,cpi!$1:$1,0))</f>
        <v>198.8</v>
      </c>
      <c r="Q852" s="36">
        <f>cpi!$I$2</f>
        <v>240.85300000000001</v>
      </c>
      <c r="R852" s="36">
        <f t="shared" si="113"/>
        <v>1.2115342052313882</v>
      </c>
      <c r="S852" s="28" t="str">
        <f t="shared" si="109"/>
        <v/>
      </c>
      <c r="T852" s="37">
        <f t="shared" si="110"/>
        <v>70268983.903420523</v>
      </c>
      <c r="U852" s="37">
        <f t="shared" si="111"/>
        <v>58539067.227816895</v>
      </c>
      <c r="V852" s="37">
        <f t="shared" si="112"/>
        <v>121985845.07947183</v>
      </c>
    </row>
    <row r="853" spans="1:22">
      <c r="A853" s="23">
        <v>852</v>
      </c>
      <c r="B853" s="3">
        <v>41461</v>
      </c>
      <c r="C853" s="28">
        <v>7</v>
      </c>
      <c r="D853" s="29">
        <v>6</v>
      </c>
      <c r="E853" s="28">
        <v>2013</v>
      </c>
      <c r="F853" s="31">
        <f>DATE(E853,D853,C853)</f>
        <v>41432</v>
      </c>
      <c r="G853" s="24" t="s">
        <v>1271</v>
      </c>
      <c r="H853" s="2">
        <v>58000000</v>
      </c>
      <c r="I853" s="2">
        <v>44672764</v>
      </c>
      <c r="J853" s="2">
        <v>93672764</v>
      </c>
      <c r="K853" s="28" t="str">
        <f t="shared" si="106"/>
        <v/>
      </c>
      <c r="L853" s="28" t="str">
        <f t="shared" si="107"/>
        <v/>
      </c>
      <c r="M853" s="28" t="s">
        <v>1271</v>
      </c>
      <c r="N853" s="28" t="str">
        <f t="shared" si="108"/>
        <v/>
      </c>
      <c r="O853" s="28" t="str">
        <f>IF(N853=1,M853&amp;" ("&amp;E853&amp;")",M853)</f>
        <v>The Internship</v>
      </c>
      <c r="P853" s="36">
        <f>INDEX(cpi!$A$1:$M$105,MATCH('Inflation adjust calc'!$E853,cpi!$A:$A,0),MATCH('Inflation adjust calc'!$D853,cpi!$1:$1,0))</f>
        <v>233.50399999999999</v>
      </c>
      <c r="Q853" s="36">
        <f>cpi!$I$2</f>
        <v>240.85300000000001</v>
      </c>
      <c r="R853" s="36">
        <f t="shared" si="113"/>
        <v>1.0314726942579142</v>
      </c>
      <c r="S853" s="28" t="str">
        <f t="shared" si="109"/>
        <v/>
      </c>
      <c r="T853" s="37">
        <f t="shared" si="110"/>
        <v>59825416.266959026</v>
      </c>
      <c r="U853" s="37">
        <f t="shared" si="111"/>
        <v>46078736.243027955</v>
      </c>
      <c r="V853" s="37">
        <f t="shared" si="112"/>
        <v>96620898.261665747</v>
      </c>
    </row>
    <row r="854" spans="1:22">
      <c r="A854" s="23">
        <v>853</v>
      </c>
      <c r="B854" s="3" t="s">
        <v>1272</v>
      </c>
      <c r="C854" s="28">
        <v>28</v>
      </c>
      <c r="D854" s="29">
        <v>4</v>
      </c>
      <c r="E854" s="28">
        <v>2000</v>
      </c>
      <c r="F854" s="31">
        <f>DATE(E854,D854,C854)</f>
        <v>36644</v>
      </c>
      <c r="G854" s="24" t="s">
        <v>1273</v>
      </c>
      <c r="H854" s="2">
        <v>58000000</v>
      </c>
      <c r="I854" s="2">
        <v>35231365</v>
      </c>
      <c r="J854" s="2">
        <v>59431365</v>
      </c>
      <c r="K854" s="28" t="str">
        <f t="shared" si="106"/>
        <v/>
      </c>
      <c r="L854" s="28" t="str">
        <f t="shared" si="107"/>
        <v/>
      </c>
      <c r="M854" s="28" t="s">
        <v>1273</v>
      </c>
      <c r="N854" s="28" t="str">
        <f t="shared" si="108"/>
        <v/>
      </c>
      <c r="O854" s="28" t="str">
        <f>IF(N854=1,M854&amp;" ("&amp;E854&amp;")",M854)</f>
        <v>The Flintstones in Viva Rock Vegas</v>
      </c>
      <c r="P854" s="36">
        <f>INDEX(cpi!$A$1:$M$105,MATCH('Inflation adjust calc'!$E854,cpi!$A:$A,0),MATCH('Inflation adjust calc'!$D854,cpi!$1:$1,0))</f>
        <v>171.3</v>
      </c>
      <c r="Q854" s="36">
        <f>cpi!$I$2</f>
        <v>240.85300000000001</v>
      </c>
      <c r="R854" s="36">
        <f t="shared" si="113"/>
        <v>1.4060303561004086</v>
      </c>
      <c r="S854" s="28" t="str">
        <f t="shared" si="109"/>
        <v/>
      </c>
      <c r="T854" s="37">
        <f t="shared" si="110"/>
        <v>81549760.653823704</v>
      </c>
      <c r="U854" s="37">
        <f t="shared" si="111"/>
        <v>49536368.676853471</v>
      </c>
      <c r="V854" s="37">
        <f t="shared" si="112"/>
        <v>83562303.294483364</v>
      </c>
    </row>
    <row r="855" spans="1:22">
      <c r="A855" s="23">
        <v>854</v>
      </c>
      <c r="B855" s="3">
        <v>39542</v>
      </c>
      <c r="C855" s="28">
        <v>4</v>
      </c>
      <c r="D855" s="29">
        <v>4</v>
      </c>
      <c r="E855" s="28">
        <v>2008</v>
      </c>
      <c r="F855" s="31">
        <f>DATE(E855,D855,C855)</f>
        <v>39542</v>
      </c>
      <c r="G855" s="24" t="s">
        <v>1274</v>
      </c>
      <c r="H855" s="2">
        <v>58000000</v>
      </c>
      <c r="I855" s="2">
        <v>31373938</v>
      </c>
      <c r="J855" s="2">
        <v>41348628</v>
      </c>
      <c r="K855" s="28" t="str">
        <f t="shared" si="106"/>
        <v/>
      </c>
      <c r="L855" s="28" t="str">
        <f t="shared" si="107"/>
        <v/>
      </c>
      <c r="M855" s="28" t="s">
        <v>1274</v>
      </c>
      <c r="N855" s="28" t="str">
        <f t="shared" si="108"/>
        <v/>
      </c>
      <c r="O855" s="28" t="str">
        <f>IF(N855=1,M855&amp;" ("&amp;E855&amp;")",M855)</f>
        <v>Leatherheads</v>
      </c>
      <c r="P855" s="36">
        <f>INDEX(cpi!$A$1:$M$105,MATCH('Inflation adjust calc'!$E855,cpi!$A:$A,0),MATCH('Inflation adjust calc'!$D855,cpi!$1:$1,0))</f>
        <v>214.82300000000001</v>
      </c>
      <c r="Q855" s="36">
        <f>cpi!$I$2</f>
        <v>240.85300000000001</v>
      </c>
      <c r="R855" s="36">
        <f t="shared" si="113"/>
        <v>1.1211695209544601</v>
      </c>
      <c r="S855" s="28" t="str">
        <f t="shared" si="109"/>
        <v/>
      </c>
      <c r="T855" s="37">
        <f t="shared" si="110"/>
        <v>65027832.215358682</v>
      </c>
      <c r="U855" s="37">
        <f t="shared" si="111"/>
        <v>35175503.037914932</v>
      </c>
      <c r="V855" s="37">
        <f t="shared" si="112"/>
        <v>46358821.446884178</v>
      </c>
    </row>
    <row r="856" spans="1:22">
      <c r="A856" s="23">
        <v>855</v>
      </c>
      <c r="B856" s="3" t="s">
        <v>0</v>
      </c>
      <c r="C856" s="28">
        <v>18</v>
      </c>
      <c r="D856" s="29">
        <v>12</v>
      </c>
      <c r="E856" s="28">
        <v>2009</v>
      </c>
      <c r="F856" s="31">
        <f>DATE(E856,D856,C856)</f>
        <v>40165</v>
      </c>
      <c r="G856" s="24" t="s">
        <v>1275</v>
      </c>
      <c r="H856" s="2">
        <v>58000000</v>
      </c>
      <c r="I856" s="2">
        <v>29580087</v>
      </c>
      <c r="J856" s="2">
        <v>80480566</v>
      </c>
      <c r="K856" s="28" t="str">
        <f t="shared" si="106"/>
        <v/>
      </c>
      <c r="L856" s="28" t="str">
        <f t="shared" si="107"/>
        <v/>
      </c>
      <c r="M856" s="28" t="s">
        <v>1275</v>
      </c>
      <c r="N856" s="28" t="str">
        <f t="shared" si="108"/>
        <v/>
      </c>
      <c r="O856" s="28" t="str">
        <f>IF(N856=1,M856&amp;" ("&amp;E856&amp;")",M856)</f>
        <v>Did You Hear About the Morgans?</v>
      </c>
      <c r="P856" s="36">
        <f>INDEX(cpi!$A$1:$M$105,MATCH('Inflation adjust calc'!$E856,cpi!$A:$A,0),MATCH('Inflation adjust calc'!$D856,cpi!$1:$1,0))</f>
        <v>215.94900000000001</v>
      </c>
      <c r="Q856" s="36">
        <f>cpi!$I$2</f>
        <v>240.85300000000001</v>
      </c>
      <c r="R856" s="36">
        <f t="shared" si="113"/>
        <v>1.1153235254620304</v>
      </c>
      <c r="S856" s="28" t="str">
        <f t="shared" si="109"/>
        <v/>
      </c>
      <c r="T856" s="37">
        <f t="shared" si="110"/>
        <v>64688764.47679776</v>
      </c>
      <c r="U856" s="37">
        <f t="shared" si="111"/>
        <v>32991366.916313574</v>
      </c>
      <c r="V856" s="37">
        <f t="shared" si="112"/>
        <v>89761868.602299616</v>
      </c>
    </row>
    <row r="857" spans="1:22">
      <c r="A857" s="23">
        <v>856</v>
      </c>
      <c r="B857" s="3">
        <v>39794</v>
      </c>
      <c r="C857" s="28">
        <v>12</v>
      </c>
      <c r="D857" s="29">
        <v>12</v>
      </c>
      <c r="E857" s="28">
        <v>2008</v>
      </c>
      <c r="F857" s="31">
        <f>DATE(E857,D857,C857)</f>
        <v>39794</v>
      </c>
      <c r="G857" s="24" t="s">
        <v>1276</v>
      </c>
      <c r="H857" s="2">
        <v>58000000</v>
      </c>
      <c r="I857" s="2">
        <v>293708</v>
      </c>
      <c r="J857" s="2">
        <v>30118557</v>
      </c>
      <c r="K857" s="28" t="str">
        <f t="shared" si="106"/>
        <v/>
      </c>
      <c r="L857" s="28" t="str">
        <f t="shared" si="107"/>
        <v/>
      </c>
      <c r="M857" s="28" t="s">
        <v>1276</v>
      </c>
      <c r="N857" s="28" t="str">
        <f t="shared" si="108"/>
        <v/>
      </c>
      <c r="O857" s="28" t="str">
        <f>IF(N857=1,M857&amp;" ("&amp;E857&amp;")",M857)</f>
        <v>Che, El Ar the Argentine</v>
      </c>
      <c r="P857" s="36">
        <f>INDEX(cpi!$A$1:$M$105,MATCH('Inflation adjust calc'!$E857,cpi!$A:$A,0),MATCH('Inflation adjust calc'!$D857,cpi!$1:$1,0))</f>
        <v>210.22800000000001</v>
      </c>
      <c r="Q857" s="36">
        <f>cpi!$I$2</f>
        <v>240.85300000000001</v>
      </c>
      <c r="R857" s="36">
        <f t="shared" si="113"/>
        <v>1.1456751717183249</v>
      </c>
      <c r="S857" s="28" t="str">
        <f t="shared" si="109"/>
        <v/>
      </c>
      <c r="T857" s="37">
        <f t="shared" si="110"/>
        <v>66449159.959662847</v>
      </c>
      <c r="U857" s="37">
        <f t="shared" si="111"/>
        <v>336493.96333504579</v>
      </c>
      <c r="V857" s="37">
        <f t="shared" si="112"/>
        <v>34506082.96288316</v>
      </c>
    </row>
    <row r="858" spans="1:22">
      <c r="A858" s="23">
        <v>857</v>
      </c>
      <c r="B858" s="3" t="s">
        <v>1277</v>
      </c>
      <c r="C858" s="28">
        <v>30</v>
      </c>
      <c r="D858" s="29">
        <v>5</v>
      </c>
      <c r="E858" s="28">
        <v>2008</v>
      </c>
      <c r="F858" s="31">
        <f>DATE(E858,D858,C858)</f>
        <v>39598</v>
      </c>
      <c r="G858" s="24" t="s">
        <v>1278</v>
      </c>
      <c r="H858" s="2">
        <v>57500000</v>
      </c>
      <c r="I858" s="2">
        <v>152647258</v>
      </c>
      <c r="J858" s="2">
        <v>415247258</v>
      </c>
      <c r="K858" s="28" t="str">
        <f t="shared" si="106"/>
        <v/>
      </c>
      <c r="L858" s="28" t="str">
        <f t="shared" si="107"/>
        <v/>
      </c>
      <c r="M858" s="28" t="s">
        <v>1278</v>
      </c>
      <c r="N858" s="28" t="str">
        <f t="shared" si="108"/>
        <v/>
      </c>
      <c r="O858" s="28" t="str">
        <f>IF(N858=1,M858&amp;" ("&amp;E858&amp;")",M858)</f>
        <v>Sex and the City</v>
      </c>
      <c r="P858" s="36">
        <f>INDEX(cpi!$A$1:$M$105,MATCH('Inflation adjust calc'!$E858,cpi!$A:$A,0),MATCH('Inflation adjust calc'!$D858,cpi!$1:$1,0))</f>
        <v>216.63200000000001</v>
      </c>
      <c r="Q858" s="36">
        <f>cpi!$I$2</f>
        <v>240.85300000000001</v>
      </c>
      <c r="R858" s="36">
        <f t="shared" si="113"/>
        <v>1.1118071199084161</v>
      </c>
      <c r="S858" s="28" t="str">
        <f t="shared" si="109"/>
        <v/>
      </c>
      <c r="T858" s="37">
        <f t="shared" si="110"/>
        <v>63928909.394733921</v>
      </c>
      <c r="U858" s="37">
        <f t="shared" si="111"/>
        <v>169714308.27889693</v>
      </c>
      <c r="V858" s="37">
        <f t="shared" si="112"/>
        <v>461674857.966847</v>
      </c>
    </row>
    <row r="859" spans="1:22">
      <c r="A859" s="23">
        <v>858</v>
      </c>
      <c r="B859" s="3">
        <v>40460</v>
      </c>
      <c r="C859" s="28">
        <v>10</v>
      </c>
      <c r="D859" s="29">
        <v>9</v>
      </c>
      <c r="E859" s="28">
        <v>2010</v>
      </c>
      <c r="F859" s="31">
        <f>DATE(E859,D859,C859)</f>
        <v>40431</v>
      </c>
      <c r="G859" s="24" t="s">
        <v>1279</v>
      </c>
      <c r="H859" s="2">
        <v>57500000</v>
      </c>
      <c r="I859" s="2">
        <v>60128566</v>
      </c>
      <c r="J859" s="2">
        <v>295874190</v>
      </c>
      <c r="K859" s="28" t="str">
        <f t="shared" si="106"/>
        <v/>
      </c>
      <c r="L859" s="28" t="str">
        <f t="shared" si="107"/>
        <v/>
      </c>
      <c r="M859" s="28" t="s">
        <v>1279</v>
      </c>
      <c r="N859" s="28" t="str">
        <f t="shared" si="108"/>
        <v/>
      </c>
      <c r="O859" s="28" t="str">
        <f>IF(N859=1,M859&amp;" ("&amp;E859&amp;")",M859)</f>
        <v>Resident Evil: Afterlife</v>
      </c>
      <c r="P859" s="36">
        <f>INDEX(cpi!$A$1:$M$105,MATCH('Inflation adjust calc'!$E859,cpi!$A:$A,0),MATCH('Inflation adjust calc'!$D859,cpi!$1:$1,0))</f>
        <v>218.43899999999999</v>
      </c>
      <c r="Q859" s="36">
        <f>cpi!$I$2</f>
        <v>240.85300000000001</v>
      </c>
      <c r="R859" s="36">
        <f t="shared" si="113"/>
        <v>1.1026098819350025</v>
      </c>
      <c r="S859" s="28" t="str">
        <f t="shared" si="109"/>
        <v/>
      </c>
      <c r="T859" s="37">
        <f t="shared" si="110"/>
        <v>63400068.211262643</v>
      </c>
      <c r="U859" s="37">
        <f t="shared" si="111"/>
        <v>66298351.05818101</v>
      </c>
      <c r="V859" s="37">
        <f t="shared" si="112"/>
        <v>326233805.70351452</v>
      </c>
    </row>
    <row r="860" spans="1:22">
      <c r="A860" s="23">
        <v>859</v>
      </c>
      <c r="B860" s="3" t="s">
        <v>963</v>
      </c>
      <c r="C860" s="28">
        <v>15</v>
      </c>
      <c r="D860" s="29">
        <v>6</v>
      </c>
      <c r="E860" s="28">
        <v>2012</v>
      </c>
      <c r="F860" s="31">
        <f>DATE(E860,D860,C860)</f>
        <v>41075</v>
      </c>
      <c r="G860" s="24" t="s">
        <v>1280</v>
      </c>
      <c r="H860" s="2">
        <v>57500000</v>
      </c>
      <c r="I860" s="2">
        <v>36931089</v>
      </c>
      <c r="J860" s="2">
        <v>58085235</v>
      </c>
      <c r="K860" s="28" t="str">
        <f t="shared" si="106"/>
        <v/>
      </c>
      <c r="L860" s="28" t="str">
        <f t="shared" si="107"/>
        <v/>
      </c>
      <c r="M860" s="28" t="s">
        <v>1280</v>
      </c>
      <c r="N860" s="28" t="str">
        <f t="shared" si="108"/>
        <v/>
      </c>
      <c r="O860" s="28" t="str">
        <f>IF(N860=1,M860&amp;" ("&amp;E860&amp;")",M860)</f>
        <v>That's My Boy</v>
      </c>
      <c r="P860" s="36">
        <f>INDEX(cpi!$A$1:$M$105,MATCH('Inflation adjust calc'!$E860,cpi!$A:$A,0),MATCH('Inflation adjust calc'!$D860,cpi!$1:$1,0))</f>
        <v>229.47800000000001</v>
      </c>
      <c r="Q860" s="36">
        <f>cpi!$I$2</f>
        <v>240.85300000000001</v>
      </c>
      <c r="R860" s="36">
        <f t="shared" si="113"/>
        <v>1.0495690218670199</v>
      </c>
      <c r="S860" s="28" t="str">
        <f t="shared" si="109"/>
        <v/>
      </c>
      <c r="T860" s="37">
        <f t="shared" si="110"/>
        <v>60350218.757353649</v>
      </c>
      <c r="U860" s="37">
        <f t="shared" si="111"/>
        <v>38761726.958213858</v>
      </c>
      <c r="V860" s="37">
        <f t="shared" si="112"/>
        <v>60964463.283865996</v>
      </c>
    </row>
    <row r="861" spans="1:22">
      <c r="A861" s="23">
        <v>860</v>
      </c>
      <c r="B861" s="3" t="s">
        <v>1281</v>
      </c>
      <c r="C861" s="28">
        <v>17</v>
      </c>
      <c r="D861" s="29">
        <v>10</v>
      </c>
      <c r="E861" s="28">
        <v>1997</v>
      </c>
      <c r="F861" s="31">
        <f>DATE(E861,D861,C861)</f>
        <v>35720</v>
      </c>
      <c r="G861" s="24" t="s">
        <v>1282</v>
      </c>
      <c r="H861" s="2">
        <v>57000000</v>
      </c>
      <c r="I861" s="2">
        <v>61007424</v>
      </c>
      <c r="J861" s="2">
        <v>153007424</v>
      </c>
      <c r="K861" s="28" t="str">
        <f t="shared" si="106"/>
        <v/>
      </c>
      <c r="L861" s="28" t="str">
        <f t="shared" si="107"/>
        <v/>
      </c>
      <c r="M861" s="28" t="s">
        <v>1282</v>
      </c>
      <c r="N861" s="28" t="str">
        <f t="shared" si="108"/>
        <v/>
      </c>
      <c r="O861" s="28" t="str">
        <f>IF(N861=1,M861&amp;" ("&amp;E861&amp;")",M861)</f>
        <v>Devil's Advocate</v>
      </c>
      <c r="P861" s="36">
        <f>INDEX(cpi!$A$1:$M$105,MATCH('Inflation adjust calc'!$E861,cpi!$A:$A,0),MATCH('Inflation adjust calc'!$D861,cpi!$1:$1,0))</f>
        <v>161.6</v>
      </c>
      <c r="Q861" s="36">
        <f>cpi!$I$2</f>
        <v>240.85300000000001</v>
      </c>
      <c r="R861" s="36">
        <f t="shared" si="113"/>
        <v>1.4904269801980199</v>
      </c>
      <c r="S861" s="28" t="str">
        <f t="shared" si="109"/>
        <v/>
      </c>
      <c r="T861" s="37">
        <f t="shared" si="110"/>
        <v>84954337.871287137</v>
      </c>
      <c r="U861" s="37">
        <f t="shared" si="111"/>
        <v>90927110.721980199</v>
      </c>
      <c r="V861" s="37">
        <f t="shared" si="112"/>
        <v>228046392.90019804</v>
      </c>
    </row>
    <row r="862" spans="1:22">
      <c r="A862" s="23">
        <v>861</v>
      </c>
      <c r="B862" s="3" t="s">
        <v>1054</v>
      </c>
      <c r="C862" s="28">
        <v>17</v>
      </c>
      <c r="D862" s="29">
        <v>2</v>
      </c>
      <c r="E862" s="28">
        <v>2012</v>
      </c>
      <c r="F862" s="31">
        <f>DATE(E862,D862,C862)</f>
        <v>40956</v>
      </c>
      <c r="G862" s="24" t="s">
        <v>1283</v>
      </c>
      <c r="H862" s="2">
        <v>57000000</v>
      </c>
      <c r="I862" s="2">
        <v>51774002</v>
      </c>
      <c r="J862" s="2">
        <v>149217355</v>
      </c>
      <c r="K862" s="28" t="str">
        <f t="shared" si="106"/>
        <v/>
      </c>
      <c r="L862" s="28" t="str">
        <f t="shared" si="107"/>
        <v/>
      </c>
      <c r="M862" s="28" t="s">
        <v>1283</v>
      </c>
      <c r="N862" s="28" t="str">
        <f t="shared" si="108"/>
        <v/>
      </c>
      <c r="O862" s="28" t="str">
        <f>IF(N862=1,M862&amp;" ("&amp;E862&amp;")",M862)</f>
        <v>Ghost Rider: Spirit of Vengeance</v>
      </c>
      <c r="P862" s="36">
        <f>INDEX(cpi!$A$1:$M$105,MATCH('Inflation adjust calc'!$E862,cpi!$A:$A,0),MATCH('Inflation adjust calc'!$D862,cpi!$1:$1,0))</f>
        <v>227.66300000000001</v>
      </c>
      <c r="Q862" s="36">
        <f>cpi!$I$2</f>
        <v>240.85300000000001</v>
      </c>
      <c r="R862" s="36">
        <f t="shared" si="113"/>
        <v>1.0579365114225852</v>
      </c>
      <c r="S862" s="28" t="str">
        <f t="shared" si="109"/>
        <v/>
      </c>
      <c r="T862" s="37">
        <f t="shared" si="110"/>
        <v>60302381.151087351</v>
      </c>
      <c r="U862" s="37">
        <f t="shared" si="111"/>
        <v>54773607.058265947</v>
      </c>
      <c r="V862" s="37">
        <f t="shared" si="112"/>
        <v>157862487.99240544</v>
      </c>
    </row>
    <row r="863" spans="1:22">
      <c r="A863" s="23">
        <v>862</v>
      </c>
      <c r="B863" s="3" t="s">
        <v>1284</v>
      </c>
      <c r="C863" s="28">
        <v>31</v>
      </c>
      <c r="D863" s="29">
        <v>5</v>
      </c>
      <c r="E863" s="28">
        <v>1996</v>
      </c>
      <c r="F863" s="31">
        <f>DATE(E863,D863,C863)</f>
        <v>35216</v>
      </c>
      <c r="G863" s="24" t="s">
        <v>1285</v>
      </c>
      <c r="H863" s="2">
        <v>57000000</v>
      </c>
      <c r="I863" s="2">
        <v>51364680</v>
      </c>
      <c r="J863" s="2">
        <v>104364680</v>
      </c>
      <c r="K863" s="28" t="str">
        <f t="shared" si="106"/>
        <v/>
      </c>
      <c r="L863" s="28" t="str">
        <f t="shared" si="107"/>
        <v/>
      </c>
      <c r="M863" s="28" t="s">
        <v>1285</v>
      </c>
      <c r="N863" s="28" t="str">
        <f t="shared" si="108"/>
        <v/>
      </c>
      <c r="O863" s="28" t="str">
        <f>IF(N863=1,M863&amp;" ("&amp;E863&amp;")",M863)</f>
        <v>Dragonheart</v>
      </c>
      <c r="P863" s="36">
        <f>INDEX(cpi!$A$1:$M$105,MATCH('Inflation adjust calc'!$E863,cpi!$A:$A,0),MATCH('Inflation adjust calc'!$D863,cpi!$1:$1,0))</f>
        <v>156.6</v>
      </c>
      <c r="Q863" s="36">
        <f>cpi!$I$2</f>
        <v>240.85300000000001</v>
      </c>
      <c r="R863" s="36">
        <f t="shared" si="113"/>
        <v>1.5380140485312901</v>
      </c>
      <c r="S863" s="28" t="str">
        <f t="shared" si="109"/>
        <v/>
      </c>
      <c r="T863" s="37">
        <f t="shared" si="110"/>
        <v>87666800.766283542</v>
      </c>
      <c r="U863" s="37">
        <f t="shared" si="111"/>
        <v>78999599.438314185</v>
      </c>
      <c r="V863" s="37">
        <f t="shared" si="112"/>
        <v>160514344.01047257</v>
      </c>
    </row>
    <row r="864" spans="1:22">
      <c r="A864" s="23">
        <v>863</v>
      </c>
      <c r="B864" s="3">
        <v>38332</v>
      </c>
      <c r="C864" s="28">
        <v>12</v>
      </c>
      <c r="D864" s="29">
        <v>11</v>
      </c>
      <c r="E864" s="28">
        <v>2004</v>
      </c>
      <c r="F864" s="31">
        <f>DATE(E864,D864,C864)</f>
        <v>38303</v>
      </c>
      <c r="G864" s="24" t="s">
        <v>1286</v>
      </c>
      <c r="H864" s="2">
        <v>57000000</v>
      </c>
      <c r="I864" s="2">
        <v>28328132</v>
      </c>
      <c r="J864" s="2">
        <v>38329114</v>
      </c>
      <c r="K864" s="28" t="str">
        <f t="shared" si="106"/>
        <v/>
      </c>
      <c r="L864" s="28" t="str">
        <f t="shared" si="107"/>
        <v/>
      </c>
      <c r="M864" s="28" t="s">
        <v>1286</v>
      </c>
      <c r="N864" s="28" t="str">
        <f t="shared" si="108"/>
        <v/>
      </c>
      <c r="O864" s="28" t="str">
        <f>IF(N864=1,M864&amp;" ("&amp;E864&amp;")",M864)</f>
        <v>After the Sunset</v>
      </c>
      <c r="P864" s="36">
        <f>INDEX(cpi!$A$1:$M$105,MATCH('Inflation adjust calc'!$E864,cpi!$A:$A,0),MATCH('Inflation adjust calc'!$D864,cpi!$1:$1,0))</f>
        <v>191</v>
      </c>
      <c r="Q864" s="36">
        <f>cpi!$I$2</f>
        <v>240.85300000000001</v>
      </c>
      <c r="R864" s="36">
        <f t="shared" si="113"/>
        <v>1.2610104712041885</v>
      </c>
      <c r="S864" s="28" t="str">
        <f t="shared" si="109"/>
        <v/>
      </c>
      <c r="T864" s="37">
        <f t="shared" si="110"/>
        <v>71877596.858638749</v>
      </c>
      <c r="U864" s="37">
        <f t="shared" si="111"/>
        <v>35722071.081654452</v>
      </c>
      <c r="V864" s="37">
        <f t="shared" si="112"/>
        <v>48333414.105979063</v>
      </c>
    </row>
    <row r="865" spans="1:22">
      <c r="A865" s="23">
        <v>864</v>
      </c>
      <c r="B865" s="3" t="s">
        <v>1287</v>
      </c>
      <c r="C865" s="28">
        <v>17</v>
      </c>
      <c r="D865" s="29">
        <v>8</v>
      </c>
      <c r="E865" s="28">
        <v>2001</v>
      </c>
      <c r="F865" s="31">
        <f>DATE(E865,D865,C865)</f>
        <v>37120</v>
      </c>
      <c r="G865" s="24" t="s">
        <v>1288</v>
      </c>
      <c r="H865" s="2">
        <v>57000000</v>
      </c>
      <c r="I865" s="2">
        <v>25528495</v>
      </c>
      <c r="J865" s="2">
        <v>62097495</v>
      </c>
      <c r="K865" s="28" t="str">
        <f t="shared" si="106"/>
        <v/>
      </c>
      <c r="L865" s="28" t="str">
        <f t="shared" si="107"/>
        <v/>
      </c>
      <c r="M865" s="28" t="s">
        <v>1288</v>
      </c>
      <c r="N865" s="28" t="str">
        <f t="shared" si="108"/>
        <v/>
      </c>
      <c r="O865" s="28" t="str">
        <f>IF(N865=1,M865&amp;" ("&amp;E865&amp;")",M865)</f>
        <v>Captain Corelli's Mandolin</v>
      </c>
      <c r="P865" s="36">
        <f>INDEX(cpi!$A$1:$M$105,MATCH('Inflation adjust calc'!$E865,cpi!$A:$A,0),MATCH('Inflation adjust calc'!$D865,cpi!$1:$1,0))</f>
        <v>177.5</v>
      </c>
      <c r="Q865" s="36">
        <f>cpi!$I$2</f>
        <v>240.85300000000001</v>
      </c>
      <c r="R865" s="36">
        <f t="shared" si="113"/>
        <v>1.3569183098591551</v>
      </c>
      <c r="S865" s="28" t="str">
        <f t="shared" si="109"/>
        <v/>
      </c>
      <c r="T865" s="37">
        <f t="shared" si="110"/>
        <v>77344343.661971837</v>
      </c>
      <c r="U865" s="37">
        <f t="shared" si="111"/>
        <v>34640082.28864789</v>
      </c>
      <c r="V865" s="37">
        <f t="shared" si="112"/>
        <v>84261227.96188733</v>
      </c>
    </row>
    <row r="866" spans="1:22">
      <c r="A866" s="23">
        <v>865</v>
      </c>
      <c r="B866" s="3">
        <v>37929</v>
      </c>
      <c r="C866" s="28">
        <v>11</v>
      </c>
      <c r="D866" s="29">
        <v>4</v>
      </c>
      <c r="E866" s="28">
        <v>2003</v>
      </c>
      <c r="F866" s="31">
        <f>DATE(E866,D866,C866)</f>
        <v>37722</v>
      </c>
      <c r="G866" s="24" t="s">
        <v>1289</v>
      </c>
      <c r="H866" s="2">
        <v>56000000</v>
      </c>
      <c r="I866" s="2">
        <v>135560942</v>
      </c>
      <c r="J866" s="2">
        <v>195660942</v>
      </c>
      <c r="K866" s="28" t="str">
        <f t="shared" si="106"/>
        <v/>
      </c>
      <c r="L866" s="28" t="str">
        <f t="shared" si="107"/>
        <v/>
      </c>
      <c r="M866" s="28" t="s">
        <v>1289</v>
      </c>
      <c r="N866" s="28" t="str">
        <f t="shared" si="108"/>
        <v/>
      </c>
      <c r="O866" s="28" t="str">
        <f>IF(N866=1,M866&amp;" ("&amp;E866&amp;")",M866)</f>
        <v>Anger Management</v>
      </c>
      <c r="P866" s="36">
        <f>INDEX(cpi!$A$1:$M$105,MATCH('Inflation adjust calc'!$E866,cpi!$A:$A,0),MATCH('Inflation adjust calc'!$D866,cpi!$1:$1,0))</f>
        <v>183.8</v>
      </c>
      <c r="Q866" s="36">
        <f>cpi!$I$2</f>
        <v>240.85300000000001</v>
      </c>
      <c r="R866" s="36">
        <f t="shared" si="113"/>
        <v>1.3104080522306856</v>
      </c>
      <c r="S866" s="28" t="str">
        <f t="shared" si="109"/>
        <v/>
      </c>
      <c r="T866" s="37">
        <f t="shared" si="110"/>
        <v>73382850.924918398</v>
      </c>
      <c r="U866" s="37">
        <f t="shared" si="111"/>
        <v>177640149.96477693</v>
      </c>
      <c r="V866" s="37">
        <f t="shared" si="112"/>
        <v>256395673.90384114</v>
      </c>
    </row>
    <row r="867" spans="1:22">
      <c r="A867" s="23">
        <v>866</v>
      </c>
      <c r="B867" s="3">
        <v>38445</v>
      </c>
      <c r="C867" s="28">
        <v>4</v>
      </c>
      <c r="D867" s="29">
        <v>3</v>
      </c>
      <c r="E867" s="28">
        <v>2005</v>
      </c>
      <c r="F867" s="31">
        <f>DATE(E867,D867,C867)</f>
        <v>38415</v>
      </c>
      <c r="G867" s="24" t="s">
        <v>1290</v>
      </c>
      <c r="H867" s="2">
        <v>56000000</v>
      </c>
      <c r="I867" s="2">
        <v>113006880</v>
      </c>
      <c r="J867" s="2">
        <v>198006880</v>
      </c>
      <c r="K867" s="28" t="str">
        <f t="shared" si="106"/>
        <v/>
      </c>
      <c r="L867" s="28" t="str">
        <f t="shared" si="107"/>
        <v/>
      </c>
      <c r="M867" s="28" t="s">
        <v>1290</v>
      </c>
      <c r="N867" s="28" t="str">
        <f t="shared" si="108"/>
        <v/>
      </c>
      <c r="O867" s="28" t="str">
        <f>IF(N867=1,M867&amp;" ("&amp;E867&amp;")",M867)</f>
        <v>The Pacifier</v>
      </c>
      <c r="P867" s="36">
        <f>INDEX(cpi!$A$1:$M$105,MATCH('Inflation adjust calc'!$E867,cpi!$A:$A,0),MATCH('Inflation adjust calc'!$D867,cpi!$1:$1,0))</f>
        <v>193.3</v>
      </c>
      <c r="Q867" s="36">
        <f>cpi!$I$2</f>
        <v>240.85300000000001</v>
      </c>
      <c r="R867" s="36">
        <f t="shared" si="113"/>
        <v>1.2460062079668908</v>
      </c>
      <c r="S867" s="28" t="str">
        <f t="shared" si="109"/>
        <v/>
      </c>
      <c r="T867" s="37">
        <f t="shared" si="110"/>
        <v>69776347.64614588</v>
      </c>
      <c r="U867" s="37">
        <f t="shared" si="111"/>
        <v>140807274.02296945</v>
      </c>
      <c r="V867" s="37">
        <f t="shared" si="112"/>
        <v>246717801.7001552</v>
      </c>
    </row>
    <row r="868" spans="1:22">
      <c r="A868" s="23">
        <v>867</v>
      </c>
      <c r="B868" s="3">
        <v>38021</v>
      </c>
      <c r="C868" s="28">
        <v>2</v>
      </c>
      <c r="D868" s="29">
        <v>4</v>
      </c>
      <c r="E868" s="28">
        <v>2004</v>
      </c>
      <c r="F868" s="31">
        <f>DATE(E868,D868,C868)</f>
        <v>38079</v>
      </c>
      <c r="G868" s="24" t="s">
        <v>1291</v>
      </c>
      <c r="H868" s="2">
        <v>56000000</v>
      </c>
      <c r="I868" s="2">
        <v>46213824</v>
      </c>
      <c r="J868" s="2">
        <v>47313824</v>
      </c>
      <c r="K868" s="28" t="str">
        <f t="shared" si="106"/>
        <v/>
      </c>
      <c r="L868" s="28" t="str">
        <f t="shared" si="107"/>
        <v/>
      </c>
      <c r="M868" s="28" t="s">
        <v>1291</v>
      </c>
      <c r="N868" s="28" t="str">
        <f t="shared" si="108"/>
        <v/>
      </c>
      <c r="O868" s="28" t="str">
        <f>IF(N868=1,M868&amp;" ("&amp;E868&amp;")",M868)</f>
        <v>Walking Tall</v>
      </c>
      <c r="P868" s="36">
        <f>INDEX(cpi!$A$1:$M$105,MATCH('Inflation adjust calc'!$E868,cpi!$A:$A,0),MATCH('Inflation adjust calc'!$D868,cpi!$1:$1,0))</f>
        <v>188</v>
      </c>
      <c r="Q868" s="36">
        <f>cpi!$I$2</f>
        <v>240.85300000000001</v>
      </c>
      <c r="R868" s="36">
        <f t="shared" si="113"/>
        <v>1.2811329787234043</v>
      </c>
      <c r="S868" s="28" t="str">
        <f t="shared" si="109"/>
        <v/>
      </c>
      <c r="T868" s="37">
        <f t="shared" si="110"/>
        <v>71743446.808510631</v>
      </c>
      <c r="U868" s="37">
        <f t="shared" si="111"/>
        <v>59206053.999319151</v>
      </c>
      <c r="V868" s="37">
        <f t="shared" si="112"/>
        <v>60615300.275914893</v>
      </c>
    </row>
    <row r="869" spans="1:22">
      <c r="A869" s="23">
        <v>868</v>
      </c>
      <c r="B869" s="3" t="s">
        <v>2009</v>
      </c>
      <c r="C869" s="28">
        <v>22</v>
      </c>
      <c r="D869" s="29">
        <v>1</v>
      </c>
      <c r="E869" s="28">
        <v>2016</v>
      </c>
      <c r="F869" s="31">
        <f>DATE(E869,D869,C869)</f>
        <v>42391</v>
      </c>
      <c r="G869" s="24" t="s">
        <v>6814</v>
      </c>
      <c r="H869" s="2">
        <v>56000000</v>
      </c>
      <c r="I869" s="2">
        <v>32766</v>
      </c>
      <c r="J869" s="2">
        <v>386096060</v>
      </c>
      <c r="K869" s="28" t="str">
        <f t="shared" si="106"/>
        <v/>
      </c>
      <c r="L869" s="28" t="str">
        <f t="shared" si="107"/>
        <v/>
      </c>
      <c r="M869" s="28" t="s">
        <v>6814</v>
      </c>
      <c r="N869" s="28" t="str">
        <f t="shared" si="108"/>
        <v/>
      </c>
      <c r="O869" s="28" t="str">
        <f>IF(N869=1,M869&amp;" ("&amp;E869&amp;")",M869)</f>
        <v>Monster Hunt</v>
      </c>
      <c r="P869" s="36">
        <f>INDEX(cpi!$A$1:$M$105,MATCH('Inflation adjust calc'!$E869,cpi!$A:$A,0),MATCH('Inflation adjust calc'!$D869,cpi!$1:$1,0))</f>
        <v>236.916</v>
      </c>
      <c r="Q869" s="36">
        <f>cpi!$I$2</f>
        <v>240.85300000000001</v>
      </c>
      <c r="R869" s="36">
        <f t="shared" si="113"/>
        <v>1.0166177041651894</v>
      </c>
      <c r="S869" s="28" t="str">
        <f t="shared" si="109"/>
        <v/>
      </c>
      <c r="T869" s="37">
        <f t="shared" si="110"/>
        <v>56930591.433250606</v>
      </c>
      <c r="U869" s="37">
        <f t="shared" si="111"/>
        <v>33310.495694676596</v>
      </c>
      <c r="V869" s="37">
        <f t="shared" si="112"/>
        <v>392512090.10442519</v>
      </c>
    </row>
    <row r="870" spans="1:22">
      <c r="A870" s="23">
        <v>869</v>
      </c>
      <c r="B870" s="3">
        <v>34492</v>
      </c>
      <c r="C870" s="28">
        <v>6</v>
      </c>
      <c r="D870" s="29">
        <v>7</v>
      </c>
      <c r="E870" s="28">
        <v>1994</v>
      </c>
      <c r="F870" s="31">
        <f>DATE(E870,D870,C870)</f>
        <v>34521</v>
      </c>
      <c r="G870" s="24" t="s">
        <v>1292</v>
      </c>
      <c r="H870" s="2">
        <v>55000000</v>
      </c>
      <c r="I870" s="2">
        <v>330151138</v>
      </c>
      <c r="J870" s="2">
        <v>679857164</v>
      </c>
      <c r="K870" s="28" t="str">
        <f t="shared" si="106"/>
        <v/>
      </c>
      <c r="L870" s="28" t="str">
        <f t="shared" si="107"/>
        <v/>
      </c>
      <c r="M870" s="28" t="s">
        <v>1292</v>
      </c>
      <c r="N870" s="28" t="str">
        <f t="shared" si="108"/>
        <v/>
      </c>
      <c r="O870" s="28" t="str">
        <f>IF(N870=1,M870&amp;" ("&amp;E870&amp;")",M870)</f>
        <v>Forrest Gump</v>
      </c>
      <c r="P870" s="36">
        <f>INDEX(cpi!$A$1:$M$105,MATCH('Inflation adjust calc'!$E870,cpi!$A:$A,0),MATCH('Inflation adjust calc'!$D870,cpi!$1:$1,0))</f>
        <v>148.4</v>
      </c>
      <c r="Q870" s="36">
        <f>cpi!$I$2</f>
        <v>240.85300000000001</v>
      </c>
      <c r="R870" s="36">
        <f t="shared" si="113"/>
        <v>1.6229986522911051</v>
      </c>
      <c r="S870" s="28" t="str">
        <f t="shared" si="109"/>
        <v/>
      </c>
      <c r="T870" s="37">
        <f t="shared" si="110"/>
        <v>89264925.876010776</v>
      </c>
      <c r="U870" s="37">
        <f t="shared" si="111"/>
        <v>535834852.02637464</v>
      </c>
      <c r="V870" s="37">
        <f t="shared" si="112"/>
        <v>1103407260.9224527</v>
      </c>
    </row>
    <row r="871" spans="1:22">
      <c r="A871" s="23">
        <v>870</v>
      </c>
      <c r="B871" s="3" t="s">
        <v>207</v>
      </c>
      <c r="C871" s="28">
        <v>14</v>
      </c>
      <c r="D871" s="29">
        <v>12</v>
      </c>
      <c r="E871" s="28">
        <v>2007</v>
      </c>
      <c r="F871" s="31">
        <f>DATE(E871,D871,C871)</f>
        <v>39430</v>
      </c>
      <c r="G871" s="24" t="s">
        <v>1293</v>
      </c>
      <c r="H871" s="2">
        <v>55000000</v>
      </c>
      <c r="I871" s="2">
        <v>217326974</v>
      </c>
      <c r="J871" s="2">
        <v>362605033</v>
      </c>
      <c r="K871" s="28" t="str">
        <f t="shared" si="106"/>
        <v/>
      </c>
      <c r="L871" s="28" t="str">
        <f t="shared" si="107"/>
        <v/>
      </c>
      <c r="M871" s="28" t="s">
        <v>1293</v>
      </c>
      <c r="N871" s="28" t="str">
        <f t="shared" si="108"/>
        <v/>
      </c>
      <c r="O871" s="28" t="str">
        <f>IF(N871=1,M871&amp;" ("&amp;E871&amp;")",M871)</f>
        <v>Alvin and the Chipmunks</v>
      </c>
      <c r="P871" s="36">
        <f>INDEX(cpi!$A$1:$M$105,MATCH('Inflation adjust calc'!$E871,cpi!$A:$A,0),MATCH('Inflation adjust calc'!$D871,cpi!$1:$1,0))</f>
        <v>210.036</v>
      </c>
      <c r="Q871" s="36">
        <f>cpi!$I$2</f>
        <v>240.85300000000001</v>
      </c>
      <c r="R871" s="36">
        <f t="shared" si="113"/>
        <v>1.1467224666247691</v>
      </c>
      <c r="S871" s="28" t="str">
        <f t="shared" si="109"/>
        <v/>
      </c>
      <c r="T871" s="37">
        <f t="shared" si="110"/>
        <v>63069735.664362296</v>
      </c>
      <c r="U871" s="37">
        <f t="shared" si="111"/>
        <v>249213723.68937704</v>
      </c>
      <c r="V871" s="37">
        <f t="shared" si="112"/>
        <v>415807337.85231578</v>
      </c>
    </row>
    <row r="872" spans="1:22">
      <c r="A872" s="23">
        <v>871</v>
      </c>
      <c r="B872" s="3">
        <v>38658</v>
      </c>
      <c r="C872" s="28">
        <v>11</v>
      </c>
      <c r="D872" s="29">
        <v>2</v>
      </c>
      <c r="E872" s="28">
        <v>2005</v>
      </c>
      <c r="F872" s="31">
        <f>DATE(E872,D872,C872)</f>
        <v>38394</v>
      </c>
      <c r="G872" s="24" t="s">
        <v>1294</v>
      </c>
      <c r="H872" s="2">
        <v>55000000</v>
      </c>
      <c r="I872" s="2">
        <v>177784257</v>
      </c>
      <c r="J872" s="2">
        <v>366784257</v>
      </c>
      <c r="K872" s="28" t="str">
        <f t="shared" si="106"/>
        <v/>
      </c>
      <c r="L872" s="28" t="str">
        <f t="shared" si="107"/>
        <v/>
      </c>
      <c r="M872" s="28" t="s">
        <v>1294</v>
      </c>
      <c r="N872" s="28" t="str">
        <f t="shared" si="108"/>
        <v/>
      </c>
      <c r="O872" s="28" t="str">
        <f>IF(N872=1,M872&amp;" ("&amp;E872&amp;")",M872)</f>
        <v>Hitch</v>
      </c>
      <c r="P872" s="36">
        <f>INDEX(cpi!$A$1:$M$105,MATCH('Inflation adjust calc'!$E872,cpi!$A:$A,0),MATCH('Inflation adjust calc'!$D872,cpi!$1:$1,0))</f>
        <v>191.8</v>
      </c>
      <c r="Q872" s="36">
        <f>cpi!$I$2</f>
        <v>240.85300000000001</v>
      </c>
      <c r="R872" s="36">
        <f t="shared" si="113"/>
        <v>1.2557507820646507</v>
      </c>
      <c r="S872" s="28" t="str">
        <f t="shared" si="109"/>
        <v/>
      </c>
      <c r="T872" s="37">
        <f t="shared" si="110"/>
        <v>69066293.013555795</v>
      </c>
      <c r="U872" s="37">
        <f t="shared" si="111"/>
        <v>223252719.76653287</v>
      </c>
      <c r="V872" s="37">
        <f t="shared" si="112"/>
        <v>460589617.57675183</v>
      </c>
    </row>
    <row r="873" spans="1:22">
      <c r="A873" s="23">
        <v>872</v>
      </c>
      <c r="B873" s="3">
        <v>36687</v>
      </c>
      <c r="C873" s="28">
        <v>6</v>
      </c>
      <c r="D873" s="29">
        <v>10</v>
      </c>
      <c r="E873" s="28">
        <v>2000</v>
      </c>
      <c r="F873" s="31">
        <f>DATE(E873,D873,C873)</f>
        <v>36805</v>
      </c>
      <c r="G873" s="24" t="s">
        <v>1295</v>
      </c>
      <c r="H873" s="2">
        <v>55000000</v>
      </c>
      <c r="I873" s="2">
        <v>166225040</v>
      </c>
      <c r="J873" s="2">
        <v>304599899</v>
      </c>
      <c r="K873" s="28" t="str">
        <f t="shared" si="106"/>
        <v/>
      </c>
      <c r="L873" s="28" t="str">
        <f t="shared" si="107"/>
        <v/>
      </c>
      <c r="M873" s="28" t="s">
        <v>1295</v>
      </c>
      <c r="N873" s="28" t="str">
        <f t="shared" si="108"/>
        <v/>
      </c>
      <c r="O873" s="28" t="str">
        <f>IF(N873=1,M873&amp;" ("&amp;E873&amp;")",M873)</f>
        <v>Meet the Parents</v>
      </c>
      <c r="P873" s="36">
        <f>INDEX(cpi!$A$1:$M$105,MATCH('Inflation adjust calc'!$E873,cpi!$A:$A,0),MATCH('Inflation adjust calc'!$D873,cpi!$1:$1,0))</f>
        <v>174</v>
      </c>
      <c r="Q873" s="36">
        <f>cpi!$I$2</f>
        <v>240.85300000000001</v>
      </c>
      <c r="R873" s="36">
        <f t="shared" si="113"/>
        <v>1.384212643678161</v>
      </c>
      <c r="S873" s="28" t="str">
        <f t="shared" si="109"/>
        <v/>
      </c>
      <c r="T873" s="37">
        <f t="shared" si="110"/>
        <v>76131695.402298853</v>
      </c>
      <c r="U873" s="37">
        <f t="shared" si="111"/>
        <v>230090802.06390807</v>
      </c>
      <c r="V873" s="37">
        <f t="shared" si="112"/>
        <v>421631031.45889086</v>
      </c>
    </row>
    <row r="874" spans="1:22">
      <c r="A874" s="23">
        <v>873</v>
      </c>
      <c r="B874" s="3" t="s">
        <v>510</v>
      </c>
      <c r="C874" s="28">
        <v>15</v>
      </c>
      <c r="D874" s="29">
        <v>12</v>
      </c>
      <c r="E874" s="28">
        <v>2006</v>
      </c>
      <c r="F874" s="31">
        <f>DATE(E874,D874,C874)</f>
        <v>39066</v>
      </c>
      <c r="G874" s="24" t="s">
        <v>1296</v>
      </c>
      <c r="H874" s="2">
        <v>55000000</v>
      </c>
      <c r="I874" s="2">
        <v>162586036</v>
      </c>
      <c r="J874" s="2">
        <v>307325633</v>
      </c>
      <c r="K874" s="28" t="str">
        <f t="shared" si="106"/>
        <v/>
      </c>
      <c r="L874" s="28" t="str">
        <f t="shared" si="107"/>
        <v/>
      </c>
      <c r="M874" s="28" t="s">
        <v>1296</v>
      </c>
      <c r="N874" s="28" t="str">
        <f t="shared" si="108"/>
        <v/>
      </c>
      <c r="O874" s="28" t="str">
        <f>IF(N874=1,M874&amp;" ("&amp;E874&amp;")",M874)</f>
        <v>The Pursuit of Happyness</v>
      </c>
      <c r="P874" s="36">
        <f>INDEX(cpi!$A$1:$M$105,MATCH('Inflation adjust calc'!$E874,cpi!$A:$A,0),MATCH('Inflation adjust calc'!$D874,cpi!$1:$1,0))</f>
        <v>201.8</v>
      </c>
      <c r="Q874" s="36">
        <f>cpi!$I$2</f>
        <v>240.85300000000001</v>
      </c>
      <c r="R874" s="36">
        <f t="shared" si="113"/>
        <v>1.1935232903865214</v>
      </c>
      <c r="S874" s="28" t="str">
        <f t="shared" si="109"/>
        <v/>
      </c>
      <c r="T874" s="37">
        <f t="shared" si="110"/>
        <v>65643780.971258678</v>
      </c>
      <c r="U874" s="37">
        <f t="shared" si="111"/>
        <v>194050220.65762141</v>
      </c>
      <c r="V874" s="37">
        <f t="shared" si="112"/>
        <v>366800300.71828049</v>
      </c>
    </row>
    <row r="875" spans="1:22">
      <c r="A875" s="23">
        <v>874</v>
      </c>
      <c r="B875" s="3">
        <v>34978</v>
      </c>
      <c r="C875" s="28">
        <v>10</v>
      </c>
      <c r="D875" s="29">
        <v>6</v>
      </c>
      <c r="E875" s="28">
        <v>1995</v>
      </c>
      <c r="F875" s="31">
        <f>DATE(E875,D875,C875)</f>
        <v>34860</v>
      </c>
      <c r="G875" s="24" t="s">
        <v>1297</v>
      </c>
      <c r="H875" s="2">
        <v>55000000</v>
      </c>
      <c r="I875" s="2">
        <v>141579773</v>
      </c>
      <c r="J875" s="2">
        <v>347100000</v>
      </c>
      <c r="K875" s="28" t="str">
        <f t="shared" si="106"/>
        <v/>
      </c>
      <c r="L875" s="28" t="str">
        <f t="shared" si="107"/>
        <v/>
      </c>
      <c r="M875" s="28" t="s">
        <v>1297</v>
      </c>
      <c r="N875" s="28" t="str">
        <f t="shared" si="108"/>
        <v/>
      </c>
      <c r="O875" s="28" t="str">
        <f>IF(N875=1,M875&amp;" ("&amp;E875&amp;")",M875)</f>
        <v>Pocahontas</v>
      </c>
      <c r="P875" s="36">
        <f>INDEX(cpi!$A$1:$M$105,MATCH('Inflation adjust calc'!$E875,cpi!$A:$A,0),MATCH('Inflation adjust calc'!$D875,cpi!$1:$1,0))</f>
        <v>152.5</v>
      </c>
      <c r="Q875" s="36">
        <f>cpi!$I$2</f>
        <v>240.85300000000001</v>
      </c>
      <c r="R875" s="36">
        <f t="shared" si="113"/>
        <v>1.5793639344262296</v>
      </c>
      <c r="S875" s="28" t="str">
        <f t="shared" si="109"/>
        <v/>
      </c>
      <c r="T875" s="37">
        <f t="shared" si="110"/>
        <v>86865016.393442631</v>
      </c>
      <c r="U875" s="37">
        <f t="shared" si="111"/>
        <v>223605987.32045248</v>
      </c>
      <c r="V875" s="37">
        <f t="shared" si="112"/>
        <v>548197221.63934433</v>
      </c>
    </row>
    <row r="876" spans="1:22">
      <c r="A876" s="23">
        <v>875</v>
      </c>
      <c r="B876" s="3" t="s">
        <v>1298</v>
      </c>
      <c r="C876" s="28">
        <v>15</v>
      </c>
      <c r="D876" s="29">
        <v>12</v>
      </c>
      <c r="E876" s="28">
        <v>1978</v>
      </c>
      <c r="F876" s="31">
        <f>DATE(E876,D876,C876)</f>
        <v>28839</v>
      </c>
      <c r="G876" s="24" t="s">
        <v>1299</v>
      </c>
      <c r="H876" s="2">
        <v>55000000</v>
      </c>
      <c r="I876" s="2">
        <v>134218018</v>
      </c>
      <c r="J876" s="2">
        <v>300200000</v>
      </c>
      <c r="K876" s="28" t="str">
        <f t="shared" si="106"/>
        <v/>
      </c>
      <c r="L876" s="28" t="str">
        <f t="shared" si="107"/>
        <v/>
      </c>
      <c r="M876" s="28" t="s">
        <v>1299</v>
      </c>
      <c r="N876" s="28" t="str">
        <f t="shared" si="108"/>
        <v/>
      </c>
      <c r="O876" s="28" t="str">
        <f>IF(N876=1,M876&amp;" ("&amp;E876&amp;")",M876)</f>
        <v>Superman</v>
      </c>
      <c r="P876" s="36">
        <f>INDEX(cpi!$A$1:$M$105,MATCH('Inflation adjust calc'!$E876,cpi!$A:$A,0),MATCH('Inflation adjust calc'!$D876,cpi!$1:$1,0))</f>
        <v>67.7</v>
      </c>
      <c r="Q876" s="36">
        <f>cpi!$I$2</f>
        <v>240.85300000000001</v>
      </c>
      <c r="R876" s="36">
        <f t="shared" si="113"/>
        <v>3.5576514032496309</v>
      </c>
      <c r="S876" s="28" t="str">
        <f t="shared" si="109"/>
        <v/>
      </c>
      <c r="T876" s="37">
        <f t="shared" si="110"/>
        <v>195670827.17872971</v>
      </c>
      <c r="U876" s="37">
        <f t="shared" si="111"/>
        <v>477500920.07908422</v>
      </c>
      <c r="V876" s="37">
        <f t="shared" si="112"/>
        <v>1068006951.2555392</v>
      </c>
    </row>
    <row r="877" spans="1:22">
      <c r="A877" s="23">
        <v>876</v>
      </c>
      <c r="B877" s="3" t="s">
        <v>1300</v>
      </c>
      <c r="C877" s="28">
        <v>28</v>
      </c>
      <c r="D877" s="29">
        <v>6</v>
      </c>
      <c r="E877" s="28">
        <v>1996</v>
      </c>
      <c r="F877" s="31">
        <f>DATE(E877,D877,C877)</f>
        <v>35244</v>
      </c>
      <c r="G877" s="24" t="s">
        <v>1301</v>
      </c>
      <c r="H877" s="2">
        <v>55000000</v>
      </c>
      <c r="I877" s="2">
        <v>128814019</v>
      </c>
      <c r="J877" s="2">
        <v>273814019</v>
      </c>
      <c r="K877" s="28" t="str">
        <f t="shared" si="106"/>
        <v/>
      </c>
      <c r="L877" s="28" t="str">
        <f t="shared" si="107"/>
        <v/>
      </c>
      <c r="M877" s="28" t="s">
        <v>1301</v>
      </c>
      <c r="N877" s="28" t="str">
        <f t="shared" si="108"/>
        <v/>
      </c>
      <c r="O877" s="28" t="str">
        <f>IF(N877=1,M877&amp;" ("&amp;E877&amp;")",M877)</f>
        <v>The Nutty Professor</v>
      </c>
      <c r="P877" s="36">
        <f>INDEX(cpi!$A$1:$M$105,MATCH('Inflation adjust calc'!$E877,cpi!$A:$A,0),MATCH('Inflation adjust calc'!$D877,cpi!$1:$1,0))</f>
        <v>156.69999999999999</v>
      </c>
      <c r="Q877" s="36">
        <f>cpi!$I$2</f>
        <v>240.85300000000001</v>
      </c>
      <c r="R877" s="36">
        <f t="shared" si="113"/>
        <v>1.537032546266752</v>
      </c>
      <c r="S877" s="28" t="str">
        <f t="shared" si="109"/>
        <v/>
      </c>
      <c r="T877" s="37">
        <f t="shared" si="110"/>
        <v>84536790.044671357</v>
      </c>
      <c r="U877" s="37">
        <f t="shared" si="111"/>
        <v>197991339.61842376</v>
      </c>
      <c r="V877" s="37">
        <f t="shared" si="112"/>
        <v>420861058.82710284</v>
      </c>
    </row>
    <row r="878" spans="1:22">
      <c r="A878" s="23">
        <v>877</v>
      </c>
      <c r="B878" s="3">
        <v>41588</v>
      </c>
      <c r="C878" s="28">
        <v>11</v>
      </c>
      <c r="D878" s="29">
        <v>10</v>
      </c>
      <c r="E878" s="28">
        <v>2013</v>
      </c>
      <c r="F878" s="31">
        <f>DATE(E878,D878,C878)</f>
        <v>41558</v>
      </c>
      <c r="G878" s="24" t="s">
        <v>1302</v>
      </c>
      <c r="H878" s="2">
        <v>55000000</v>
      </c>
      <c r="I878" s="2">
        <v>107136417</v>
      </c>
      <c r="J878" s="2">
        <v>220648184</v>
      </c>
      <c r="K878" s="28" t="str">
        <f t="shared" si="106"/>
        <v/>
      </c>
      <c r="L878" s="28" t="str">
        <f t="shared" si="107"/>
        <v/>
      </c>
      <c r="M878" s="28" t="s">
        <v>1302</v>
      </c>
      <c r="N878" s="28" t="str">
        <f t="shared" si="108"/>
        <v/>
      </c>
      <c r="O878" s="28" t="str">
        <f>IF(N878=1,M878&amp;" ("&amp;E878&amp;")",M878)</f>
        <v>Captain Phillips</v>
      </c>
      <c r="P878" s="36">
        <f>INDEX(cpi!$A$1:$M$105,MATCH('Inflation adjust calc'!$E878,cpi!$A:$A,0),MATCH('Inflation adjust calc'!$D878,cpi!$1:$1,0))</f>
        <v>233.54599999999999</v>
      </c>
      <c r="Q878" s="36">
        <f>cpi!$I$2</f>
        <v>240.85300000000001</v>
      </c>
      <c r="R878" s="36">
        <f t="shared" si="113"/>
        <v>1.031287198239319</v>
      </c>
      <c r="S878" s="28" t="str">
        <f t="shared" si="109"/>
        <v/>
      </c>
      <c r="T878" s="37">
        <f t="shared" si="110"/>
        <v>56720795.903162546</v>
      </c>
      <c r="U878" s="37">
        <f t="shared" si="111"/>
        <v>110488415.31732935</v>
      </c>
      <c r="V878" s="37">
        <f t="shared" si="112"/>
        <v>227551647.47395375</v>
      </c>
    </row>
    <row r="879" spans="1:22">
      <c r="A879" s="23">
        <v>878</v>
      </c>
      <c r="B879" s="3" t="s">
        <v>1303</v>
      </c>
      <c r="C879" s="28">
        <v>16</v>
      </c>
      <c r="D879" s="29">
        <v>7</v>
      </c>
      <c r="E879" s="28">
        <v>1997</v>
      </c>
      <c r="F879" s="31">
        <f>DATE(E879,D879,C879)</f>
        <v>35627</v>
      </c>
      <c r="G879" s="24" t="s">
        <v>1304</v>
      </c>
      <c r="H879" s="2">
        <v>55000000</v>
      </c>
      <c r="I879" s="2">
        <v>105263257</v>
      </c>
      <c r="J879" s="2">
        <v>174463257</v>
      </c>
      <c r="K879" s="28" t="str">
        <f t="shared" si="106"/>
        <v/>
      </c>
      <c r="L879" s="28" t="str">
        <f t="shared" si="107"/>
        <v/>
      </c>
      <c r="M879" s="28" t="s">
        <v>1304</v>
      </c>
      <c r="N879" s="28" t="str">
        <f t="shared" si="108"/>
        <v/>
      </c>
      <c r="O879" s="28" t="str">
        <f>IF(N879=1,M879&amp;" ("&amp;E879&amp;")",M879)</f>
        <v>George Of The Jungle</v>
      </c>
      <c r="P879" s="36">
        <f>INDEX(cpi!$A$1:$M$105,MATCH('Inflation adjust calc'!$E879,cpi!$A:$A,0),MATCH('Inflation adjust calc'!$D879,cpi!$1:$1,0))</f>
        <v>160.5</v>
      </c>
      <c r="Q879" s="36">
        <f>cpi!$I$2</f>
        <v>240.85300000000001</v>
      </c>
      <c r="R879" s="36">
        <f t="shared" si="113"/>
        <v>1.5006417445482867</v>
      </c>
      <c r="S879" s="28" t="str">
        <f t="shared" si="109"/>
        <v/>
      </c>
      <c r="T879" s="37">
        <f t="shared" si="110"/>
        <v>82535295.950155765</v>
      </c>
      <c r="U879" s="37">
        <f t="shared" si="111"/>
        <v>157962437.62131464</v>
      </c>
      <c r="V879" s="37">
        <f t="shared" si="112"/>
        <v>261806846.3440561</v>
      </c>
    </row>
    <row r="880" spans="1:22">
      <c r="A880" s="23">
        <v>879</v>
      </c>
      <c r="B880" s="3">
        <v>37629</v>
      </c>
      <c r="C880" s="28">
        <v>1</v>
      </c>
      <c r="D880" s="29">
        <v>8</v>
      </c>
      <c r="E880" s="28">
        <v>2003</v>
      </c>
      <c r="F880" s="31">
        <f>DATE(E880,D880,C880)</f>
        <v>37834</v>
      </c>
      <c r="G880" s="24" t="s">
        <v>1305</v>
      </c>
      <c r="H880" s="2">
        <v>55000000</v>
      </c>
      <c r="I880" s="2">
        <v>104354205</v>
      </c>
      <c r="J880" s="2">
        <v>126425115</v>
      </c>
      <c r="K880" s="28" t="str">
        <f t="shared" si="106"/>
        <v/>
      </c>
      <c r="L880" s="28" t="str">
        <f t="shared" si="107"/>
        <v/>
      </c>
      <c r="M880" s="28" t="s">
        <v>1305</v>
      </c>
      <c r="N880" s="28" t="str">
        <f t="shared" si="108"/>
        <v/>
      </c>
      <c r="O880" s="28" t="str">
        <f>IF(N880=1,M880&amp;" ("&amp;E880&amp;")",M880)</f>
        <v>American Wedding</v>
      </c>
      <c r="P880" s="36">
        <f>INDEX(cpi!$A$1:$M$105,MATCH('Inflation adjust calc'!$E880,cpi!$A:$A,0),MATCH('Inflation adjust calc'!$D880,cpi!$1:$1,0))</f>
        <v>184.6</v>
      </c>
      <c r="Q880" s="36">
        <f>cpi!$I$2</f>
        <v>240.85300000000001</v>
      </c>
      <c r="R880" s="36">
        <f t="shared" si="113"/>
        <v>1.3047291440953415</v>
      </c>
      <c r="S880" s="28" t="str">
        <f t="shared" si="109"/>
        <v/>
      </c>
      <c r="T880" s="37">
        <f t="shared" si="110"/>
        <v>71760102.92524378</v>
      </c>
      <c r="U880" s="37">
        <f t="shared" si="111"/>
        <v>136153972.5723998</v>
      </c>
      <c r="V880" s="37">
        <f t="shared" si="112"/>
        <v>164950532.08610511</v>
      </c>
    </row>
    <row r="881" spans="1:22">
      <c r="A881" s="23">
        <v>880</v>
      </c>
      <c r="B881" s="3" t="s">
        <v>1177</v>
      </c>
      <c r="C881" s="28">
        <v>26</v>
      </c>
      <c r="D881" s="29">
        <v>9</v>
      </c>
      <c r="E881" s="28">
        <v>2014</v>
      </c>
      <c r="F881" s="31">
        <f>DATE(E881,D881,C881)</f>
        <v>41908</v>
      </c>
      <c r="G881" s="24" t="s">
        <v>1306</v>
      </c>
      <c r="H881" s="2">
        <v>55000000</v>
      </c>
      <c r="I881" s="2">
        <v>101530738</v>
      </c>
      <c r="J881" s="2">
        <v>192165283</v>
      </c>
      <c r="K881" s="28" t="str">
        <f t="shared" si="106"/>
        <v/>
      </c>
      <c r="L881" s="28" t="str">
        <f t="shared" si="107"/>
        <v/>
      </c>
      <c r="M881" s="28" t="s">
        <v>1306</v>
      </c>
      <c r="N881" s="28" t="str">
        <f t="shared" si="108"/>
        <v/>
      </c>
      <c r="O881" s="28" t="str">
        <f>IF(N881=1,M881&amp;" ("&amp;E881&amp;")",M881)</f>
        <v>The Equalizer</v>
      </c>
      <c r="P881" s="36">
        <f>INDEX(cpi!$A$1:$M$105,MATCH('Inflation adjust calc'!$E881,cpi!$A:$A,0),MATCH('Inflation adjust calc'!$D881,cpi!$1:$1,0))</f>
        <v>238.03100000000001</v>
      </c>
      <c r="Q881" s="36">
        <f>cpi!$I$2</f>
        <v>240.85300000000001</v>
      </c>
      <c r="R881" s="36">
        <f t="shared" si="113"/>
        <v>1.0118555986405133</v>
      </c>
      <c r="S881" s="28" t="str">
        <f t="shared" si="109"/>
        <v/>
      </c>
      <c r="T881" s="37">
        <f t="shared" si="110"/>
        <v>55652057.925228231</v>
      </c>
      <c r="U881" s="37">
        <f t="shared" si="111"/>
        <v>102734445.67940311</v>
      </c>
      <c r="V881" s="37">
        <f t="shared" si="112"/>
        <v>194443517.46788865</v>
      </c>
    </row>
    <row r="882" spans="1:22">
      <c r="A882" s="23">
        <v>881</v>
      </c>
      <c r="B882" s="3" t="s">
        <v>1307</v>
      </c>
      <c r="C882" s="28">
        <v>26</v>
      </c>
      <c r="D882" s="29">
        <v>5</v>
      </c>
      <c r="E882" s="28">
        <v>1995</v>
      </c>
      <c r="F882" s="31">
        <f>DATE(E882,D882,C882)</f>
        <v>34845</v>
      </c>
      <c r="G882" s="24" t="s">
        <v>1308</v>
      </c>
      <c r="H882" s="2">
        <v>55000000</v>
      </c>
      <c r="I882" s="2">
        <v>100328194</v>
      </c>
      <c r="J882" s="2">
        <v>282300000</v>
      </c>
      <c r="K882" s="28" t="str">
        <f t="shared" si="106"/>
        <v/>
      </c>
      <c r="L882" s="28" t="str">
        <f t="shared" si="107"/>
        <v/>
      </c>
      <c r="M882" s="28" t="s">
        <v>1308</v>
      </c>
      <c r="N882" s="28" t="str">
        <f t="shared" si="108"/>
        <v/>
      </c>
      <c r="O882" s="28" t="str">
        <f>IF(N882=1,M882&amp;" ("&amp;E882&amp;")",M882)</f>
        <v>Casper</v>
      </c>
      <c r="P882" s="36">
        <f>INDEX(cpi!$A$1:$M$105,MATCH('Inflation adjust calc'!$E882,cpi!$A:$A,0),MATCH('Inflation adjust calc'!$D882,cpi!$1:$1,0))</f>
        <v>152.19999999999999</v>
      </c>
      <c r="Q882" s="36">
        <f>cpi!$I$2</f>
        <v>240.85300000000001</v>
      </c>
      <c r="R882" s="36">
        <f t="shared" si="113"/>
        <v>1.5824770039421816</v>
      </c>
      <c r="S882" s="28" t="str">
        <f t="shared" si="109"/>
        <v/>
      </c>
      <c r="T882" s="37">
        <f t="shared" si="110"/>
        <v>87036235.216819987</v>
      </c>
      <c r="U882" s="37">
        <f t="shared" si="111"/>
        <v>158767059.85204995</v>
      </c>
      <c r="V882" s="37">
        <f t="shared" si="112"/>
        <v>446733258.21287787</v>
      </c>
    </row>
    <row r="883" spans="1:22">
      <c r="A883" s="23">
        <v>882</v>
      </c>
      <c r="B883" s="3">
        <v>40425</v>
      </c>
      <c r="C883" s="28">
        <v>9</v>
      </c>
      <c r="D883" s="29">
        <v>4</v>
      </c>
      <c r="E883" s="28">
        <v>2010</v>
      </c>
      <c r="F883" s="31">
        <f>DATE(E883,D883,C883)</f>
        <v>40277</v>
      </c>
      <c r="G883" s="24" t="s">
        <v>1309</v>
      </c>
      <c r="H883" s="2">
        <v>55000000</v>
      </c>
      <c r="I883" s="2">
        <v>98711404</v>
      </c>
      <c r="J883" s="2">
        <v>152269033</v>
      </c>
      <c r="K883" s="28" t="str">
        <f t="shared" si="106"/>
        <v/>
      </c>
      <c r="L883" s="28" t="str">
        <f t="shared" si="107"/>
        <v/>
      </c>
      <c r="M883" s="28" t="s">
        <v>1309</v>
      </c>
      <c r="N883" s="28" t="str">
        <f t="shared" si="108"/>
        <v/>
      </c>
      <c r="O883" s="28" t="str">
        <f>IF(N883=1,M883&amp;" ("&amp;E883&amp;")",M883)</f>
        <v>Date Night</v>
      </c>
      <c r="P883" s="36">
        <f>INDEX(cpi!$A$1:$M$105,MATCH('Inflation adjust calc'!$E883,cpi!$A:$A,0),MATCH('Inflation adjust calc'!$D883,cpi!$1:$1,0))</f>
        <v>218.00899999999999</v>
      </c>
      <c r="Q883" s="36">
        <f>cpi!$I$2</f>
        <v>240.85300000000001</v>
      </c>
      <c r="R883" s="36">
        <f t="shared" si="113"/>
        <v>1.104784664853286</v>
      </c>
      <c r="S883" s="28" t="str">
        <f t="shared" si="109"/>
        <v/>
      </c>
      <c r="T883" s="37">
        <f t="shared" si="110"/>
        <v>60763156.566930726</v>
      </c>
      <c r="U883" s="37">
        <f t="shared" si="111"/>
        <v>109054845.38533731</v>
      </c>
      <c r="V883" s="37">
        <f t="shared" si="112"/>
        <v>168224492.59043893</v>
      </c>
    </row>
    <row r="884" spans="1:22">
      <c r="A884" s="23">
        <v>883</v>
      </c>
      <c r="B884" s="3" t="s">
        <v>1197</v>
      </c>
      <c r="C884" s="28">
        <v>13</v>
      </c>
      <c r="D884" s="29">
        <v>12</v>
      </c>
      <c r="E884" s="28">
        <v>2002</v>
      </c>
      <c r="F884" s="31">
        <f>DATE(E884,D884,C884)</f>
        <v>37603</v>
      </c>
      <c r="G884" s="24" t="s">
        <v>1310</v>
      </c>
      <c r="H884" s="2">
        <v>55000000</v>
      </c>
      <c r="I884" s="2">
        <v>93932896</v>
      </c>
      <c r="J884" s="2">
        <v>163838217</v>
      </c>
      <c r="K884" s="28" t="str">
        <f t="shared" si="106"/>
        <v/>
      </c>
      <c r="L884" s="28" t="str">
        <f t="shared" si="107"/>
        <v/>
      </c>
      <c r="M884" s="28" t="s">
        <v>1310</v>
      </c>
      <c r="N884" s="28" t="str">
        <f t="shared" si="108"/>
        <v/>
      </c>
      <c r="O884" s="28" t="str">
        <f>IF(N884=1,M884&amp;" ("&amp;E884&amp;")",M884)</f>
        <v>Maid in Manhattan</v>
      </c>
      <c r="P884" s="36">
        <f>INDEX(cpi!$A$1:$M$105,MATCH('Inflation adjust calc'!$E884,cpi!$A:$A,0),MATCH('Inflation adjust calc'!$D884,cpi!$1:$1,0))</f>
        <v>180.9</v>
      </c>
      <c r="Q884" s="36">
        <f>cpi!$I$2</f>
        <v>240.85300000000001</v>
      </c>
      <c r="R884" s="36">
        <f t="shared" si="113"/>
        <v>1.3314151464897734</v>
      </c>
      <c r="S884" s="28" t="str">
        <f t="shared" si="109"/>
        <v/>
      </c>
      <c r="T884" s="37">
        <f t="shared" si="110"/>
        <v>73227833.056937546</v>
      </c>
      <c r="U884" s="37">
        <f t="shared" si="111"/>
        <v>125063680.48804866</v>
      </c>
      <c r="V884" s="37">
        <f t="shared" si="112"/>
        <v>218136683.68767828</v>
      </c>
    </row>
    <row r="885" spans="1:22">
      <c r="A885" s="23">
        <v>884</v>
      </c>
      <c r="B885" s="3">
        <v>35038</v>
      </c>
      <c r="C885" s="28">
        <v>12</v>
      </c>
      <c r="D885" s="29">
        <v>5</v>
      </c>
      <c r="E885" s="28">
        <v>1995</v>
      </c>
      <c r="F885" s="31">
        <f>DATE(E885,D885,C885)</f>
        <v>34831</v>
      </c>
      <c r="G885" s="24" t="s">
        <v>1311</v>
      </c>
      <c r="H885" s="2">
        <v>55000000</v>
      </c>
      <c r="I885" s="2">
        <v>91387195</v>
      </c>
      <c r="J885" s="2">
        <v>159387195</v>
      </c>
      <c r="K885" s="28" t="str">
        <f t="shared" si="106"/>
        <v/>
      </c>
      <c r="L885" s="28" t="str">
        <f t="shared" si="107"/>
        <v/>
      </c>
      <c r="M885" s="28" t="s">
        <v>1311</v>
      </c>
      <c r="N885" s="28" t="str">
        <f t="shared" si="108"/>
        <v/>
      </c>
      <c r="O885" s="28" t="str">
        <f>IF(N885=1,M885&amp;" ("&amp;E885&amp;")",M885)</f>
        <v>Crimson Tide</v>
      </c>
      <c r="P885" s="36">
        <f>INDEX(cpi!$A$1:$M$105,MATCH('Inflation adjust calc'!$E885,cpi!$A:$A,0),MATCH('Inflation adjust calc'!$D885,cpi!$1:$1,0))</f>
        <v>152.19999999999999</v>
      </c>
      <c r="Q885" s="36">
        <f>cpi!$I$2</f>
        <v>240.85300000000001</v>
      </c>
      <c r="R885" s="36">
        <f t="shared" si="113"/>
        <v>1.5824770039421816</v>
      </c>
      <c r="S885" s="28" t="str">
        <f t="shared" si="109"/>
        <v/>
      </c>
      <c r="T885" s="37">
        <f t="shared" si="110"/>
        <v>87036235.216819987</v>
      </c>
      <c r="U885" s="37">
        <f t="shared" si="111"/>
        <v>144618134.54227993</v>
      </c>
      <c r="V885" s="37">
        <f t="shared" si="112"/>
        <v>252226570.81034827</v>
      </c>
    </row>
    <row r="886" spans="1:22">
      <c r="A886" s="23">
        <v>885</v>
      </c>
      <c r="B886" s="3" t="s">
        <v>1087</v>
      </c>
      <c r="C886" s="28">
        <v>23</v>
      </c>
      <c r="D886" s="29">
        <v>9</v>
      </c>
      <c r="E886" s="28">
        <v>2005</v>
      </c>
      <c r="F886" s="31">
        <f>DATE(E886,D886,C886)</f>
        <v>38618</v>
      </c>
      <c r="G886" s="24" t="s">
        <v>1312</v>
      </c>
      <c r="H886" s="2">
        <v>55000000</v>
      </c>
      <c r="I886" s="2">
        <v>89706988</v>
      </c>
      <c r="J886" s="2">
        <v>214392904</v>
      </c>
      <c r="K886" s="28" t="str">
        <f t="shared" si="106"/>
        <v/>
      </c>
      <c r="L886" s="28" t="str">
        <f t="shared" si="107"/>
        <v/>
      </c>
      <c r="M886" s="28" t="s">
        <v>1312</v>
      </c>
      <c r="N886" s="28" t="str">
        <f t="shared" si="108"/>
        <v/>
      </c>
      <c r="O886" s="28" t="str">
        <f>IF(N886=1,M886&amp;" ("&amp;E886&amp;")",M886)</f>
        <v>Flightplan</v>
      </c>
      <c r="P886" s="36">
        <f>INDEX(cpi!$A$1:$M$105,MATCH('Inflation adjust calc'!$E886,cpi!$A:$A,0),MATCH('Inflation adjust calc'!$D886,cpi!$1:$1,0))</f>
        <v>198.8</v>
      </c>
      <c r="Q886" s="36">
        <f>cpi!$I$2</f>
        <v>240.85300000000001</v>
      </c>
      <c r="R886" s="36">
        <f t="shared" si="113"/>
        <v>1.2115342052313882</v>
      </c>
      <c r="S886" s="28" t="str">
        <f t="shared" si="109"/>
        <v/>
      </c>
      <c r="T886" s="37">
        <f t="shared" si="110"/>
        <v>66634381.28772635</v>
      </c>
      <c r="U886" s="37">
        <f t="shared" si="111"/>
        <v>108683084.41028167</v>
      </c>
      <c r="V886" s="37">
        <f t="shared" si="112"/>
        <v>259744336.55488932</v>
      </c>
    </row>
    <row r="887" spans="1:22">
      <c r="A887" s="23">
        <v>886</v>
      </c>
      <c r="B887" s="3">
        <v>34589</v>
      </c>
      <c r="C887" s="28">
        <v>9</v>
      </c>
      <c r="D887" s="29">
        <v>12</v>
      </c>
      <c r="E887" s="28">
        <v>1994</v>
      </c>
      <c r="F887" s="31">
        <f>DATE(E887,D887,C887)</f>
        <v>34677</v>
      </c>
      <c r="G887" s="24" t="s">
        <v>1313</v>
      </c>
      <c r="H887" s="2">
        <v>55000000</v>
      </c>
      <c r="I887" s="2">
        <v>83015089</v>
      </c>
      <c r="J887" s="2">
        <v>212200000</v>
      </c>
      <c r="K887" s="28" t="str">
        <f t="shared" si="106"/>
        <v/>
      </c>
      <c r="L887" s="28" t="str">
        <f t="shared" si="107"/>
        <v/>
      </c>
      <c r="M887" s="28" t="s">
        <v>1313</v>
      </c>
      <c r="N887" s="28" t="str">
        <f t="shared" si="108"/>
        <v/>
      </c>
      <c r="O887" s="28" t="str">
        <f>IF(N887=1,M887&amp;" ("&amp;E887&amp;")",M887)</f>
        <v>Disclosure</v>
      </c>
      <c r="P887" s="36">
        <f>INDEX(cpi!$A$1:$M$105,MATCH('Inflation adjust calc'!$E887,cpi!$A:$A,0),MATCH('Inflation adjust calc'!$D887,cpi!$1:$1,0))</f>
        <v>149.69999999999999</v>
      </c>
      <c r="Q887" s="36">
        <f>cpi!$I$2</f>
        <v>240.85300000000001</v>
      </c>
      <c r="R887" s="36">
        <f t="shared" si="113"/>
        <v>1.6089044756179027</v>
      </c>
      <c r="S887" s="28" t="str">
        <f t="shared" si="109"/>
        <v/>
      </c>
      <c r="T887" s="37">
        <f t="shared" si="110"/>
        <v>88489746.158984646</v>
      </c>
      <c r="U887" s="37">
        <f t="shared" si="111"/>
        <v>133563348.23591852</v>
      </c>
      <c r="V887" s="37">
        <f t="shared" si="112"/>
        <v>341409529.72611898</v>
      </c>
    </row>
    <row r="888" spans="1:22">
      <c r="A888" s="23">
        <v>887</v>
      </c>
      <c r="B888" s="3">
        <v>36072</v>
      </c>
      <c r="C888" s="28">
        <v>10</v>
      </c>
      <c r="D888" s="29">
        <v>4</v>
      </c>
      <c r="E888" s="28">
        <v>1998</v>
      </c>
      <c r="F888" s="31">
        <f>DATE(E888,D888,C888)</f>
        <v>35895</v>
      </c>
      <c r="G888" s="24" t="s">
        <v>1314</v>
      </c>
      <c r="H888" s="2">
        <v>55000000</v>
      </c>
      <c r="I888" s="2">
        <v>78750909</v>
      </c>
      <c r="J888" s="2">
        <v>198750909</v>
      </c>
      <c r="K888" s="28" t="str">
        <f t="shared" si="106"/>
        <v/>
      </c>
      <c r="L888" s="28" t="str">
        <f t="shared" si="107"/>
        <v/>
      </c>
      <c r="M888" s="28" t="s">
        <v>1314</v>
      </c>
      <c r="N888" s="28" t="str">
        <f t="shared" si="108"/>
        <v/>
      </c>
      <c r="O888" s="28" t="str">
        <f>IF(N888=1,M888&amp;" ("&amp;E888&amp;")",M888)</f>
        <v>City of Angels</v>
      </c>
      <c r="P888" s="36">
        <f>INDEX(cpi!$A$1:$M$105,MATCH('Inflation adjust calc'!$E888,cpi!$A:$A,0),MATCH('Inflation adjust calc'!$D888,cpi!$1:$1,0))</f>
        <v>162.5</v>
      </c>
      <c r="Q888" s="36">
        <f>cpi!$I$2</f>
        <v>240.85300000000001</v>
      </c>
      <c r="R888" s="36">
        <f t="shared" si="113"/>
        <v>1.4821723076923077</v>
      </c>
      <c r="S888" s="28" t="str">
        <f t="shared" si="109"/>
        <v/>
      </c>
      <c r="T888" s="37">
        <f t="shared" si="110"/>
        <v>81519476.923076928</v>
      </c>
      <c r="U888" s="37">
        <f t="shared" si="111"/>
        <v>116722416.52539693</v>
      </c>
      <c r="V888" s="37">
        <f t="shared" si="112"/>
        <v>294583093.44847387</v>
      </c>
    </row>
    <row r="889" spans="1:22">
      <c r="A889" s="23">
        <v>888</v>
      </c>
      <c r="B889" s="3" t="s">
        <v>987</v>
      </c>
      <c r="C889" s="28">
        <v>16</v>
      </c>
      <c r="D889" s="29">
        <v>1</v>
      </c>
      <c r="E889" s="28">
        <v>2015</v>
      </c>
      <c r="F889" s="31">
        <f>DATE(E889,D889,C889)</f>
        <v>42020</v>
      </c>
      <c r="G889" s="24" t="s">
        <v>1315</v>
      </c>
      <c r="H889" s="2">
        <v>55000000</v>
      </c>
      <c r="I889" s="2">
        <v>76223578</v>
      </c>
      <c r="J889" s="2">
        <v>259541430</v>
      </c>
      <c r="K889" s="28" t="str">
        <f t="shared" si="106"/>
        <v/>
      </c>
      <c r="L889" s="28" t="str">
        <f t="shared" si="107"/>
        <v/>
      </c>
      <c r="M889" s="28" t="s">
        <v>1315</v>
      </c>
      <c r="N889" s="28" t="str">
        <f t="shared" si="108"/>
        <v/>
      </c>
      <c r="O889" s="28" t="str">
        <f>IF(N889=1,M889&amp;" ("&amp;E889&amp;")",M889)</f>
        <v>Paddington</v>
      </c>
      <c r="P889" s="36">
        <f>INDEX(cpi!$A$1:$M$105,MATCH('Inflation adjust calc'!$E889,cpi!$A:$A,0),MATCH('Inflation adjust calc'!$D889,cpi!$1:$1,0))</f>
        <v>233.70699999999999</v>
      </c>
      <c r="Q889" s="36">
        <f>cpi!$I$2</f>
        <v>240.85300000000001</v>
      </c>
      <c r="R889" s="36">
        <f t="shared" si="113"/>
        <v>1.0305767478081531</v>
      </c>
      <c r="S889" s="28" t="str">
        <f t="shared" si="109"/>
        <v/>
      </c>
      <c r="T889" s="37">
        <f t="shared" si="110"/>
        <v>56681721.129448421</v>
      </c>
      <c r="U889" s="37">
        <f t="shared" si="111"/>
        <v>78554247.121541083</v>
      </c>
      <c r="V889" s="37">
        <f t="shared" si="112"/>
        <v>267477362.85087743</v>
      </c>
    </row>
    <row r="890" spans="1:22">
      <c r="A890" s="23">
        <v>889</v>
      </c>
      <c r="B890" s="3" t="s">
        <v>1316</v>
      </c>
      <c r="C890" s="28">
        <v>28</v>
      </c>
      <c r="D890" s="29">
        <v>4</v>
      </c>
      <c r="E890" s="28">
        <v>2006</v>
      </c>
      <c r="F890" s="31">
        <f>DATE(E890,D890,C890)</f>
        <v>38835</v>
      </c>
      <c r="G890" s="24" t="s">
        <v>1317</v>
      </c>
      <c r="H890" s="2">
        <v>55000000</v>
      </c>
      <c r="I890" s="2">
        <v>71724497</v>
      </c>
      <c r="J890" s="2">
        <v>87524497</v>
      </c>
      <c r="K890" s="28" t="str">
        <f t="shared" si="106"/>
        <v/>
      </c>
      <c r="L890" s="28" t="str">
        <f t="shared" si="107"/>
        <v/>
      </c>
      <c r="M890" s="28" t="s">
        <v>1317</v>
      </c>
      <c r="N890" s="28" t="str">
        <f t="shared" si="108"/>
        <v/>
      </c>
      <c r="O890" s="28" t="str">
        <f>IF(N890=1,M890&amp;" ("&amp;E890&amp;")",M890)</f>
        <v>R.V.</v>
      </c>
      <c r="P890" s="36">
        <f>INDEX(cpi!$A$1:$M$105,MATCH('Inflation adjust calc'!$E890,cpi!$A:$A,0),MATCH('Inflation adjust calc'!$D890,cpi!$1:$1,0))</f>
        <v>201.5</v>
      </c>
      <c r="Q890" s="36">
        <f>cpi!$I$2</f>
        <v>240.85300000000001</v>
      </c>
      <c r="R890" s="36">
        <f t="shared" si="113"/>
        <v>1.1953002481389579</v>
      </c>
      <c r="S890" s="28" t="str">
        <f t="shared" si="109"/>
        <v/>
      </c>
      <c r="T890" s="37">
        <f t="shared" si="110"/>
        <v>65741513.64764268</v>
      </c>
      <c r="U890" s="37">
        <f t="shared" si="111"/>
        <v>85732309.061741933</v>
      </c>
      <c r="V890" s="37">
        <f t="shared" si="112"/>
        <v>104618052.98233747</v>
      </c>
    </row>
    <row r="891" spans="1:22">
      <c r="A891" s="23">
        <v>890</v>
      </c>
      <c r="B891" s="3" t="s">
        <v>1318</v>
      </c>
      <c r="C891" s="28">
        <v>28</v>
      </c>
      <c r="D891" s="29">
        <v>10</v>
      </c>
      <c r="E891" s="28">
        <v>1994</v>
      </c>
      <c r="F891" s="31">
        <f>DATE(E891,D891,C891)</f>
        <v>34635</v>
      </c>
      <c r="G891" s="24" t="s">
        <v>1319</v>
      </c>
      <c r="H891" s="2">
        <v>55000000</v>
      </c>
      <c r="I891" s="2">
        <v>71565669</v>
      </c>
      <c r="J891" s="2">
        <v>196565669</v>
      </c>
      <c r="K891" s="28" t="str">
        <f t="shared" si="106"/>
        <v/>
      </c>
      <c r="L891" s="28" t="str">
        <f t="shared" si="107"/>
        <v/>
      </c>
      <c r="M891" s="28" t="s">
        <v>1319</v>
      </c>
      <c r="N891" s="28" t="str">
        <f t="shared" si="108"/>
        <v/>
      </c>
      <c r="O891" s="28" t="str">
        <f>IF(N891=1,M891&amp;" ("&amp;E891&amp;")",M891)</f>
        <v>Stargate</v>
      </c>
      <c r="P891" s="36">
        <f>INDEX(cpi!$A$1:$M$105,MATCH('Inflation adjust calc'!$E891,cpi!$A:$A,0),MATCH('Inflation adjust calc'!$D891,cpi!$1:$1,0))</f>
        <v>149.5</v>
      </c>
      <c r="Q891" s="36">
        <f>cpi!$I$2</f>
        <v>240.85300000000001</v>
      </c>
      <c r="R891" s="36">
        <f t="shared" si="113"/>
        <v>1.6110568561872911</v>
      </c>
      <c r="S891" s="28" t="str">
        <f t="shared" si="109"/>
        <v/>
      </c>
      <c r="T891" s="37">
        <f t="shared" si="110"/>
        <v>88608127.090301007</v>
      </c>
      <c r="U891" s="37">
        <f t="shared" si="111"/>
        <v>115296361.71008028</v>
      </c>
      <c r="V891" s="37">
        <f t="shared" si="112"/>
        <v>316678468.73349166</v>
      </c>
    </row>
    <row r="892" spans="1:22">
      <c r="A892" s="23">
        <v>891</v>
      </c>
      <c r="B892" s="3">
        <v>37904</v>
      </c>
      <c r="C892" s="28">
        <v>10</v>
      </c>
      <c r="D892" s="29">
        <v>10</v>
      </c>
      <c r="E892" s="28">
        <v>2003</v>
      </c>
      <c r="F892" s="31">
        <f>DATE(E892,D892,C892)</f>
        <v>37904</v>
      </c>
      <c r="G892" s="24" t="s">
        <v>1320</v>
      </c>
      <c r="H892" s="2">
        <v>55000000</v>
      </c>
      <c r="I892" s="2">
        <v>70098138</v>
      </c>
      <c r="J892" s="2">
        <v>176469428</v>
      </c>
      <c r="K892" s="28" t="str">
        <f t="shared" si="106"/>
        <v/>
      </c>
      <c r="L892" s="28" t="str">
        <f t="shared" si="107"/>
        <v/>
      </c>
      <c r="M892" s="28" t="s">
        <v>1320</v>
      </c>
      <c r="N892" s="28" t="str">
        <f t="shared" si="108"/>
        <v/>
      </c>
      <c r="O892" s="28" t="str">
        <f>IF(N892=1,M892&amp;" ("&amp;E892&amp;")",M892)</f>
        <v>Kill Bill: Volume 1</v>
      </c>
      <c r="P892" s="36">
        <f>INDEX(cpi!$A$1:$M$105,MATCH('Inflation adjust calc'!$E892,cpi!$A:$A,0),MATCH('Inflation adjust calc'!$D892,cpi!$1:$1,0))</f>
        <v>185</v>
      </c>
      <c r="Q892" s="36">
        <f>cpi!$I$2</f>
        <v>240.85300000000001</v>
      </c>
      <c r="R892" s="36">
        <f t="shared" si="113"/>
        <v>1.3019081081081081</v>
      </c>
      <c r="S892" s="28" t="str">
        <f t="shared" si="109"/>
        <v/>
      </c>
      <c r="T892" s="37">
        <f t="shared" si="110"/>
        <v>71604945.945945948</v>
      </c>
      <c r="U892" s="37">
        <f t="shared" si="111"/>
        <v>91261334.225481078</v>
      </c>
      <c r="V892" s="37">
        <f t="shared" si="112"/>
        <v>229746979.1464</v>
      </c>
    </row>
    <row r="893" spans="1:22">
      <c r="A893" s="23">
        <v>892</v>
      </c>
      <c r="B893" s="3" t="s">
        <v>100</v>
      </c>
      <c r="C893" s="28">
        <v>17</v>
      </c>
      <c r="D893" s="29">
        <v>6</v>
      </c>
      <c r="E893" s="28">
        <v>2011</v>
      </c>
      <c r="F893" s="31">
        <f>DATE(E893,D893,C893)</f>
        <v>40711</v>
      </c>
      <c r="G893" s="24" t="s">
        <v>1321</v>
      </c>
      <c r="H893" s="2">
        <v>55000000</v>
      </c>
      <c r="I893" s="2">
        <v>68224452</v>
      </c>
      <c r="J893" s="2">
        <v>189624452</v>
      </c>
      <c r="K893" s="28" t="str">
        <f t="shared" si="106"/>
        <v/>
      </c>
      <c r="L893" s="28" t="str">
        <f t="shared" si="107"/>
        <v/>
      </c>
      <c r="M893" s="28" t="s">
        <v>1321</v>
      </c>
      <c r="N893" s="28" t="str">
        <f t="shared" si="108"/>
        <v/>
      </c>
      <c r="O893" s="28" t="str">
        <f>IF(N893=1,M893&amp;" ("&amp;E893&amp;")",M893)</f>
        <v>Mr. Poppers's Penguins</v>
      </c>
      <c r="P893" s="36">
        <f>INDEX(cpi!$A$1:$M$105,MATCH('Inflation adjust calc'!$E893,cpi!$A:$A,0),MATCH('Inflation adjust calc'!$D893,cpi!$1:$1,0))</f>
        <v>225.72200000000001</v>
      </c>
      <c r="Q893" s="36">
        <f>cpi!$I$2</f>
        <v>240.85300000000001</v>
      </c>
      <c r="R893" s="36">
        <f t="shared" si="113"/>
        <v>1.0670337849212748</v>
      </c>
      <c r="S893" s="28" t="str">
        <f t="shared" si="109"/>
        <v/>
      </c>
      <c r="T893" s="37">
        <f t="shared" si="110"/>
        <v>58686858.170670114</v>
      </c>
      <c r="U893" s="37">
        <f t="shared" si="111"/>
        <v>72797795.241739839</v>
      </c>
      <c r="V893" s="37">
        <f t="shared" si="112"/>
        <v>202335696.73118261</v>
      </c>
    </row>
    <row r="894" spans="1:22">
      <c r="A894" s="23">
        <v>893</v>
      </c>
      <c r="B894" s="3" t="s">
        <v>1322</v>
      </c>
      <c r="C894" s="28">
        <v>13</v>
      </c>
      <c r="D894" s="29">
        <v>8</v>
      </c>
      <c r="E894" s="28">
        <v>1999</v>
      </c>
      <c r="F894" s="31">
        <f>DATE(E894,D894,C894)</f>
        <v>36385</v>
      </c>
      <c r="G894" s="24" t="s">
        <v>1323</v>
      </c>
      <c r="H894" s="2">
        <v>55000000</v>
      </c>
      <c r="I894" s="2">
        <v>66458769</v>
      </c>
      <c r="J894" s="2">
        <v>98699769</v>
      </c>
      <c r="K894" s="28" t="str">
        <f t="shared" si="106"/>
        <v/>
      </c>
      <c r="L894" s="28" t="str">
        <f t="shared" si="107"/>
        <v/>
      </c>
      <c r="M894" s="28" t="s">
        <v>1323</v>
      </c>
      <c r="N894" s="28" t="str">
        <f t="shared" si="108"/>
        <v/>
      </c>
      <c r="O894" s="28" t="str">
        <f>IF(N894=1,M894&amp;" ("&amp;E894&amp;")",M894)</f>
        <v>Bowfinger</v>
      </c>
      <c r="P894" s="36">
        <f>INDEX(cpi!$A$1:$M$105,MATCH('Inflation adjust calc'!$E894,cpi!$A:$A,0),MATCH('Inflation adjust calc'!$D894,cpi!$1:$1,0))</f>
        <v>167.1</v>
      </c>
      <c r="Q894" s="36">
        <f>cpi!$I$2</f>
        <v>240.85300000000001</v>
      </c>
      <c r="R894" s="36">
        <f t="shared" si="113"/>
        <v>1.4413704368641533</v>
      </c>
      <c r="S894" s="28" t="str">
        <f t="shared" si="109"/>
        <v/>
      </c>
      <c r="T894" s="37">
        <f t="shared" si="110"/>
        <v>79275374.027528435</v>
      </c>
      <c r="U894" s="37">
        <f t="shared" si="111"/>
        <v>95791704.906983852</v>
      </c>
      <c r="V894" s="37">
        <f t="shared" si="112"/>
        <v>142262929.16192102</v>
      </c>
    </row>
    <row r="895" spans="1:22">
      <c r="A895" s="23">
        <v>894</v>
      </c>
      <c r="B895" s="3" t="s">
        <v>1324</v>
      </c>
      <c r="C895" s="28">
        <v>16</v>
      </c>
      <c r="D895" s="29">
        <v>4</v>
      </c>
      <c r="E895" s="28">
        <v>2004</v>
      </c>
      <c r="F895" s="31">
        <f>DATE(E895,D895,C895)</f>
        <v>38093</v>
      </c>
      <c r="G895" s="24" t="s">
        <v>1325</v>
      </c>
      <c r="H895" s="2">
        <v>55000000</v>
      </c>
      <c r="I895" s="2">
        <v>66207920</v>
      </c>
      <c r="J895" s="2">
        <v>153535982</v>
      </c>
      <c r="K895" s="28" t="str">
        <f t="shared" si="106"/>
        <v/>
      </c>
      <c r="L895" s="28" t="str">
        <f t="shared" si="107"/>
        <v/>
      </c>
      <c r="M895" s="28" t="s">
        <v>1325</v>
      </c>
      <c r="N895" s="28" t="str">
        <f t="shared" si="108"/>
        <v/>
      </c>
      <c r="O895" s="28" t="str">
        <f>IF(N895=1,M895&amp;" ("&amp;E895&amp;")",M895)</f>
        <v>Kill Bill: Volume 2</v>
      </c>
      <c r="P895" s="36">
        <f>INDEX(cpi!$A$1:$M$105,MATCH('Inflation adjust calc'!$E895,cpi!$A:$A,0),MATCH('Inflation adjust calc'!$D895,cpi!$1:$1,0))</f>
        <v>188</v>
      </c>
      <c r="Q895" s="36">
        <f>cpi!$I$2</f>
        <v>240.85300000000001</v>
      </c>
      <c r="R895" s="36">
        <f t="shared" si="113"/>
        <v>1.2811329787234043</v>
      </c>
      <c r="S895" s="28" t="str">
        <f t="shared" si="109"/>
        <v/>
      </c>
      <c r="T895" s="37">
        <f t="shared" si="110"/>
        <v>70462313.829787239</v>
      </c>
      <c r="U895" s="37">
        <f t="shared" si="111"/>
        <v>84821149.764680848</v>
      </c>
      <c r="V895" s="37">
        <f t="shared" si="112"/>
        <v>196700009.96088299</v>
      </c>
    </row>
    <row r="896" spans="1:22">
      <c r="A896" s="23">
        <v>895</v>
      </c>
      <c r="B896" s="3" t="s">
        <v>1326</v>
      </c>
      <c r="C896" s="28">
        <v>22</v>
      </c>
      <c r="D896" s="29">
        <v>12</v>
      </c>
      <c r="E896" s="28">
        <v>1989</v>
      </c>
      <c r="F896" s="31">
        <f>DATE(E896,D896,C896)</f>
        <v>32864</v>
      </c>
      <c r="G896" s="24" t="s">
        <v>1327</v>
      </c>
      <c r="H896" s="2">
        <v>55000000</v>
      </c>
      <c r="I896" s="2">
        <v>63408614</v>
      </c>
      <c r="J896" s="2">
        <v>63408614</v>
      </c>
      <c r="K896" s="28" t="str">
        <f t="shared" si="106"/>
        <v/>
      </c>
      <c r="L896" s="28" t="str">
        <f t="shared" si="107"/>
        <v/>
      </c>
      <c r="M896" s="28" t="s">
        <v>1327</v>
      </c>
      <c r="N896" s="28" t="str">
        <f t="shared" si="108"/>
        <v/>
      </c>
      <c r="O896" s="28" t="str">
        <f>IF(N896=1,M896&amp;" ("&amp;E896&amp;")",M896)</f>
        <v>Tango &amp; Cash</v>
      </c>
      <c r="P896" s="36">
        <f>INDEX(cpi!$A$1:$M$105,MATCH('Inflation adjust calc'!$E896,cpi!$A:$A,0),MATCH('Inflation adjust calc'!$D896,cpi!$1:$1,0))</f>
        <v>126.1</v>
      </c>
      <c r="Q896" s="36">
        <f>cpi!$I$2</f>
        <v>240.85300000000001</v>
      </c>
      <c r="R896" s="36">
        <f t="shared" si="113"/>
        <v>1.9100158604282318</v>
      </c>
      <c r="S896" s="28" t="str">
        <f t="shared" si="109"/>
        <v/>
      </c>
      <c r="T896" s="37">
        <f t="shared" si="110"/>
        <v>105050872.32355274</v>
      </c>
      <c r="U896" s="37">
        <f t="shared" si="111"/>
        <v>121111458.42777163</v>
      </c>
      <c r="V896" s="37">
        <f t="shared" si="112"/>
        <v>121111458.42777163</v>
      </c>
    </row>
    <row r="897" spans="1:22">
      <c r="A897" s="23">
        <v>896</v>
      </c>
      <c r="B897" s="3" t="s">
        <v>1328</v>
      </c>
      <c r="C897" s="28">
        <v>31</v>
      </c>
      <c r="D897" s="29">
        <v>7</v>
      </c>
      <c r="E897" s="28">
        <v>1992</v>
      </c>
      <c r="F897" s="31">
        <f>DATE(E897,D897,C897)</f>
        <v>33816</v>
      </c>
      <c r="G897" s="24" t="s">
        <v>1329</v>
      </c>
      <c r="H897" s="2">
        <v>55000000</v>
      </c>
      <c r="I897" s="2">
        <v>58422650</v>
      </c>
      <c r="J897" s="2">
        <v>149022650</v>
      </c>
      <c r="K897" s="28" t="str">
        <f t="shared" si="106"/>
        <v/>
      </c>
      <c r="L897" s="28" t="str">
        <f t="shared" si="107"/>
        <v/>
      </c>
      <c r="M897" s="28" t="s">
        <v>1329</v>
      </c>
      <c r="N897" s="28" t="str">
        <f t="shared" si="108"/>
        <v/>
      </c>
      <c r="O897" s="28" t="str">
        <f>IF(N897=1,M897&amp;" ("&amp;E897&amp;")",M897)</f>
        <v>Death Becomes Her</v>
      </c>
      <c r="P897" s="36">
        <f>INDEX(cpi!$A$1:$M$105,MATCH('Inflation adjust calc'!$E897,cpi!$A:$A,0),MATCH('Inflation adjust calc'!$D897,cpi!$1:$1,0))</f>
        <v>140.5</v>
      </c>
      <c r="Q897" s="36">
        <f>cpi!$I$2</f>
        <v>240.85300000000001</v>
      </c>
      <c r="R897" s="36">
        <f t="shared" si="113"/>
        <v>1.7142562277580071</v>
      </c>
      <c r="S897" s="28" t="str">
        <f t="shared" si="109"/>
        <v/>
      </c>
      <c r="T897" s="37">
        <f t="shared" si="110"/>
        <v>94284092.526690394</v>
      </c>
      <c r="U897" s="37">
        <f t="shared" si="111"/>
        <v>100151391.60462633</v>
      </c>
      <c r="V897" s="37">
        <f t="shared" si="112"/>
        <v>255463005.83950177</v>
      </c>
    </row>
    <row r="898" spans="1:22">
      <c r="A898" s="23">
        <v>897</v>
      </c>
      <c r="B898" s="3" t="s">
        <v>1330</v>
      </c>
      <c r="C898" s="28">
        <v>26</v>
      </c>
      <c r="D898" s="29">
        <v>5</v>
      </c>
      <c r="E898" s="28">
        <v>2000</v>
      </c>
      <c r="F898" s="31">
        <f>DATE(E898,D898,C898)</f>
        <v>36672</v>
      </c>
      <c r="G898" s="24" t="s">
        <v>1331</v>
      </c>
      <c r="H898" s="2">
        <v>55000000</v>
      </c>
      <c r="I898" s="2">
        <v>56932305</v>
      </c>
      <c r="J898" s="2">
        <v>71189835</v>
      </c>
      <c r="K898" s="28" t="str">
        <f t="shared" si="106"/>
        <v/>
      </c>
      <c r="L898" s="28" t="str">
        <f t="shared" si="107"/>
        <v/>
      </c>
      <c r="M898" s="28" t="s">
        <v>1331</v>
      </c>
      <c r="N898" s="28" t="str">
        <f t="shared" si="108"/>
        <v/>
      </c>
      <c r="O898" s="28" t="str">
        <f>IF(N898=1,M898&amp;" ("&amp;E898&amp;")",M898)</f>
        <v>Shanghai Noon</v>
      </c>
      <c r="P898" s="36">
        <f>INDEX(cpi!$A$1:$M$105,MATCH('Inflation adjust calc'!$E898,cpi!$A:$A,0),MATCH('Inflation adjust calc'!$D898,cpi!$1:$1,0))</f>
        <v>171.5</v>
      </c>
      <c r="Q898" s="36">
        <f>cpi!$I$2</f>
        <v>240.85300000000001</v>
      </c>
      <c r="R898" s="36">
        <f t="shared" si="113"/>
        <v>1.404390670553936</v>
      </c>
      <c r="S898" s="28" t="str">
        <f t="shared" si="109"/>
        <v/>
      </c>
      <c r="T898" s="37">
        <f t="shared" si="110"/>
        <v>77241486.880466476</v>
      </c>
      <c r="U898" s="37">
        <f t="shared" si="111"/>
        <v>79955197.995131195</v>
      </c>
      <c r="V898" s="37">
        <f t="shared" si="112"/>
        <v>99978340.112274066</v>
      </c>
    </row>
    <row r="899" spans="1:22">
      <c r="A899" s="23">
        <v>898</v>
      </c>
      <c r="B899" s="3" t="s">
        <v>1332</v>
      </c>
      <c r="C899" s="28">
        <v>15</v>
      </c>
      <c r="D899" s="29">
        <v>3</v>
      </c>
      <c r="E899" s="28">
        <v>1996</v>
      </c>
      <c r="F899" s="31">
        <f>DATE(E899,D899,C899)</f>
        <v>35139</v>
      </c>
      <c r="G899" s="24" t="s">
        <v>1333</v>
      </c>
      <c r="H899" s="2">
        <v>55000000</v>
      </c>
      <c r="I899" s="2">
        <v>56679192</v>
      </c>
      <c r="J899" s="2">
        <v>122079192</v>
      </c>
      <c r="K899" s="28" t="str">
        <f t="shared" ref="K899:K962" si="114">IF(J899=0,1,"")</f>
        <v/>
      </c>
      <c r="L899" s="28" t="str">
        <f t="shared" ref="L899:L962" si="115">IF(E899&gt;2016,1,"")</f>
        <v/>
      </c>
      <c r="M899" s="28" t="s">
        <v>1333</v>
      </c>
      <c r="N899" s="28" t="str">
        <f t="shared" ref="N899:N962" si="116">IF(COUNTIF($M$2:$M$5233,M899)&gt;1,1,"")</f>
        <v/>
      </c>
      <c r="O899" s="28" t="str">
        <f>IF(N899=1,M899&amp;" ("&amp;E899&amp;")",M899)</f>
        <v>Executive Decision</v>
      </c>
      <c r="P899" s="36">
        <f>INDEX(cpi!$A$1:$M$105,MATCH('Inflation adjust calc'!$E899,cpi!$A:$A,0),MATCH('Inflation adjust calc'!$D899,cpi!$1:$1,0))</f>
        <v>155.69999999999999</v>
      </c>
      <c r="Q899" s="36">
        <f>cpi!$I$2</f>
        <v>240.85300000000001</v>
      </c>
      <c r="R899" s="36">
        <f t="shared" si="113"/>
        <v>1.5469043031470779</v>
      </c>
      <c r="S899" s="28" t="str">
        <f t="shared" ref="S899:S962" si="117">IF(ISERROR(R899),1,"")</f>
        <v/>
      </c>
      <c r="T899" s="37">
        <f t="shared" ref="T899:T962" si="118">H899*$R899</f>
        <v>85079736.673089281</v>
      </c>
      <c r="U899" s="37">
        <f t="shared" ref="U899:U962" si="119">I899*$R899</f>
        <v>87677286.003699437</v>
      </c>
      <c r="V899" s="37">
        <f t="shared" ref="V899:V962" si="120">J899*$R899</f>
        <v>188844827.42951834</v>
      </c>
    </row>
    <row r="900" spans="1:22">
      <c r="A900" s="23">
        <v>899</v>
      </c>
      <c r="B900" s="3">
        <v>41285</v>
      </c>
      <c r="C900" s="28">
        <v>1</v>
      </c>
      <c r="D900" s="29">
        <v>11</v>
      </c>
      <c r="E900" s="28">
        <v>2013</v>
      </c>
      <c r="F900" s="31">
        <f>DATE(E900,D900,C900)</f>
        <v>41579</v>
      </c>
      <c r="G900" s="24" t="s">
        <v>1334</v>
      </c>
      <c r="H900" s="2">
        <v>55000000</v>
      </c>
      <c r="I900" s="2">
        <v>55750480</v>
      </c>
      <c r="J900" s="2">
        <v>110387072</v>
      </c>
      <c r="K900" s="28" t="str">
        <f t="shared" si="114"/>
        <v/>
      </c>
      <c r="L900" s="28" t="str">
        <f t="shared" si="115"/>
        <v/>
      </c>
      <c r="M900" s="28" t="s">
        <v>1334</v>
      </c>
      <c r="N900" s="28" t="str">
        <f t="shared" si="116"/>
        <v/>
      </c>
      <c r="O900" s="28" t="str">
        <f>IF(N900=1,M900&amp;" ("&amp;E900&amp;")",M900)</f>
        <v>Free Birds</v>
      </c>
      <c r="P900" s="36">
        <f>INDEX(cpi!$A$1:$M$105,MATCH('Inflation adjust calc'!$E900,cpi!$A:$A,0),MATCH('Inflation adjust calc'!$D900,cpi!$1:$1,0))</f>
        <v>233.06899999999999</v>
      </c>
      <c r="Q900" s="36">
        <f>cpi!$I$2</f>
        <v>240.85300000000001</v>
      </c>
      <c r="R900" s="36">
        <f t="shared" si="113"/>
        <v>1.0333978349759085</v>
      </c>
      <c r="S900" s="28" t="str">
        <f t="shared" si="117"/>
        <v/>
      </c>
      <c r="T900" s="37">
        <f t="shared" si="118"/>
        <v>56836880.923674971</v>
      </c>
      <c r="U900" s="37">
        <f t="shared" si="119"/>
        <v>57612425.330867693</v>
      </c>
      <c r="V900" s="37">
        <f t="shared" si="120"/>
        <v>114073761.21412973</v>
      </c>
    </row>
    <row r="901" spans="1:22">
      <c r="A901" s="23">
        <v>900</v>
      </c>
      <c r="B901" s="3" t="s">
        <v>1335</v>
      </c>
      <c r="C901" s="28">
        <v>22</v>
      </c>
      <c r="D901" s="29">
        <v>5</v>
      </c>
      <c r="E901" s="28">
        <v>1992</v>
      </c>
      <c r="F901" s="31">
        <f>DATE(E901,D901,C901)</f>
        <v>33746</v>
      </c>
      <c r="G901" s="24" t="s">
        <v>1336</v>
      </c>
      <c r="H901" s="2">
        <v>55000000</v>
      </c>
      <c r="I901" s="2">
        <v>54927174</v>
      </c>
      <c r="J901" s="2">
        <v>158500000</v>
      </c>
      <c r="K901" s="28" t="str">
        <f t="shared" si="114"/>
        <v/>
      </c>
      <c r="L901" s="28" t="str">
        <f t="shared" si="115"/>
        <v/>
      </c>
      <c r="M901" s="28" t="s">
        <v>1336</v>
      </c>
      <c r="N901" s="28" t="str">
        <f t="shared" si="116"/>
        <v/>
      </c>
      <c r="O901" s="28" t="str">
        <f>IF(N901=1,M901&amp;" ("&amp;E901&amp;")",M901)</f>
        <v>Alien 3</v>
      </c>
      <c r="P901" s="36">
        <f>INDEX(cpi!$A$1:$M$105,MATCH('Inflation adjust calc'!$E901,cpi!$A:$A,0),MATCH('Inflation adjust calc'!$D901,cpi!$1:$1,0))</f>
        <v>139.69999999999999</v>
      </c>
      <c r="Q901" s="36">
        <f>cpi!$I$2</f>
        <v>240.85300000000001</v>
      </c>
      <c r="R901" s="36">
        <f t="shared" si="113"/>
        <v>1.7240730136005729</v>
      </c>
      <c r="S901" s="28" t="str">
        <f t="shared" si="117"/>
        <v/>
      </c>
      <c r="T901" s="37">
        <f t="shared" si="118"/>
        <v>94824015.748031512</v>
      </c>
      <c r="U901" s="37">
        <f t="shared" si="119"/>
        <v>94698458.406743035</v>
      </c>
      <c r="V901" s="37">
        <f t="shared" si="120"/>
        <v>273265572.65569079</v>
      </c>
    </row>
    <row r="902" spans="1:22">
      <c r="A902" s="23">
        <v>901</v>
      </c>
      <c r="B902" s="3" t="s">
        <v>1337</v>
      </c>
      <c r="C902" s="28">
        <v>18</v>
      </c>
      <c r="D902" s="29">
        <v>4</v>
      </c>
      <c r="E902" s="28">
        <v>2008</v>
      </c>
      <c r="F902" s="31">
        <f>DATE(E902,D902,C902)</f>
        <v>39556</v>
      </c>
      <c r="G902" s="24" t="s">
        <v>1338</v>
      </c>
      <c r="H902" s="2">
        <v>55000000</v>
      </c>
      <c r="I902" s="2">
        <v>52075270</v>
      </c>
      <c r="J902" s="2">
        <v>129075270</v>
      </c>
      <c r="K902" s="28" t="str">
        <f t="shared" si="114"/>
        <v/>
      </c>
      <c r="L902" s="28" t="str">
        <f t="shared" si="115"/>
        <v/>
      </c>
      <c r="M902" s="28" t="s">
        <v>1338</v>
      </c>
      <c r="N902" s="28" t="str">
        <f t="shared" si="116"/>
        <v/>
      </c>
      <c r="O902" s="28" t="str">
        <f>IF(N902=1,M902&amp;" ("&amp;E902&amp;")",M902)</f>
        <v>The Forbidden Kingdom</v>
      </c>
      <c r="P902" s="36">
        <f>INDEX(cpi!$A$1:$M$105,MATCH('Inflation adjust calc'!$E902,cpi!$A:$A,0),MATCH('Inflation adjust calc'!$D902,cpi!$1:$1,0))</f>
        <v>214.82300000000001</v>
      </c>
      <c r="Q902" s="36">
        <f>cpi!$I$2</f>
        <v>240.85300000000001</v>
      </c>
      <c r="R902" s="36">
        <f t="shared" si="113"/>
        <v>1.1211695209544601</v>
      </c>
      <c r="S902" s="28" t="str">
        <f t="shared" si="117"/>
        <v/>
      </c>
      <c r="T902" s="37">
        <f t="shared" si="118"/>
        <v>61664323.652495302</v>
      </c>
      <c r="U902" s="37">
        <f t="shared" si="119"/>
        <v>58385205.519474164</v>
      </c>
      <c r="V902" s="37">
        <f t="shared" si="120"/>
        <v>144715258.63296759</v>
      </c>
    </row>
    <row r="903" spans="1:22">
      <c r="A903" s="23">
        <v>902</v>
      </c>
      <c r="B903" s="3" t="s">
        <v>1114</v>
      </c>
      <c r="C903" s="28">
        <v>22</v>
      </c>
      <c r="D903" s="29">
        <v>12</v>
      </c>
      <c r="E903" s="28">
        <v>2004</v>
      </c>
      <c r="F903" s="31">
        <f>DATE(E903,D903,C903)</f>
        <v>38343</v>
      </c>
      <c r="G903" s="24" t="s">
        <v>1339</v>
      </c>
      <c r="H903" s="2">
        <v>55000000</v>
      </c>
      <c r="I903" s="2">
        <v>51225796</v>
      </c>
      <c r="J903" s="2">
        <v>154605868</v>
      </c>
      <c r="K903" s="28" t="str">
        <f t="shared" si="114"/>
        <v/>
      </c>
      <c r="L903" s="28" t="str">
        <f t="shared" si="115"/>
        <v/>
      </c>
      <c r="M903" s="28" t="s">
        <v>1339</v>
      </c>
      <c r="N903" s="28" t="str">
        <f t="shared" si="116"/>
        <v/>
      </c>
      <c r="O903" s="28" t="str">
        <f>IF(N903=1,M903&amp;" ("&amp;E903&amp;")",M903)</f>
        <v>The Phantom of the Opera</v>
      </c>
      <c r="P903" s="36">
        <f>INDEX(cpi!$A$1:$M$105,MATCH('Inflation adjust calc'!$E903,cpi!$A:$A,0),MATCH('Inflation adjust calc'!$D903,cpi!$1:$1,0))</f>
        <v>190.3</v>
      </c>
      <c r="Q903" s="36">
        <f>cpi!$I$2</f>
        <v>240.85300000000001</v>
      </c>
      <c r="R903" s="36">
        <f t="shared" si="113"/>
        <v>1.2656489753021545</v>
      </c>
      <c r="S903" s="28" t="str">
        <f t="shared" si="117"/>
        <v/>
      </c>
      <c r="T903" s="37">
        <f t="shared" si="118"/>
        <v>69610693.64161849</v>
      </c>
      <c r="U903" s="37">
        <f t="shared" si="119"/>
        <v>64833876.216437206</v>
      </c>
      <c r="V903" s="37">
        <f t="shared" si="120"/>
        <v>195676758.40990016</v>
      </c>
    </row>
    <row r="904" spans="1:22">
      <c r="A904" s="23">
        <v>903</v>
      </c>
      <c r="B904" s="3" t="s">
        <v>654</v>
      </c>
      <c r="C904" s="28">
        <v>21</v>
      </c>
      <c r="D904" s="29">
        <v>3</v>
      </c>
      <c r="E904" s="28">
        <v>2014</v>
      </c>
      <c r="F904" s="31">
        <f>DATE(E904,D904,C904)</f>
        <v>41719</v>
      </c>
      <c r="G904" s="24" t="s">
        <v>1340</v>
      </c>
      <c r="H904" s="2">
        <v>55000000</v>
      </c>
      <c r="I904" s="2">
        <v>51178893</v>
      </c>
      <c r="J904" s="2">
        <v>79312301</v>
      </c>
      <c r="K904" s="28" t="str">
        <f t="shared" si="114"/>
        <v/>
      </c>
      <c r="L904" s="28" t="str">
        <f t="shared" si="115"/>
        <v/>
      </c>
      <c r="M904" s="28" t="s">
        <v>1340</v>
      </c>
      <c r="N904" s="28" t="str">
        <f t="shared" si="116"/>
        <v/>
      </c>
      <c r="O904" s="28" t="str">
        <f>IF(N904=1,M904&amp;" ("&amp;E904&amp;")",M904)</f>
        <v>Muppets Most Wanted</v>
      </c>
      <c r="P904" s="36">
        <f>INDEX(cpi!$A$1:$M$105,MATCH('Inflation adjust calc'!$E904,cpi!$A:$A,0),MATCH('Inflation adjust calc'!$D904,cpi!$1:$1,0))</f>
        <v>236.29300000000001</v>
      </c>
      <c r="Q904" s="36">
        <f>cpi!$I$2</f>
        <v>240.85300000000001</v>
      </c>
      <c r="R904" s="36">
        <f t="shared" si="113"/>
        <v>1.0192980748477525</v>
      </c>
      <c r="S904" s="28" t="str">
        <f t="shared" si="117"/>
        <v/>
      </c>
      <c r="T904" s="37">
        <f t="shared" si="118"/>
        <v>56061394.116626389</v>
      </c>
      <c r="U904" s="37">
        <f t="shared" si="119"/>
        <v>52166547.107739113</v>
      </c>
      <c r="V904" s="37">
        <f t="shared" si="120"/>
        <v>80842875.721045479</v>
      </c>
    </row>
    <row r="905" spans="1:22">
      <c r="A905" s="23">
        <v>904</v>
      </c>
      <c r="B905" s="3" t="s">
        <v>1341</v>
      </c>
      <c r="C905" s="28">
        <v>25</v>
      </c>
      <c r="D905" s="29">
        <v>12</v>
      </c>
      <c r="E905" s="28">
        <v>1996</v>
      </c>
      <c r="F905" s="31">
        <f>DATE(E905,D905,C905)</f>
        <v>35424</v>
      </c>
      <c r="G905" s="24" t="s">
        <v>1342</v>
      </c>
      <c r="H905" s="2">
        <v>55000000</v>
      </c>
      <c r="I905" s="2">
        <v>50047179</v>
      </c>
      <c r="J905" s="2">
        <v>151947179</v>
      </c>
      <c r="K905" s="28" t="str">
        <f t="shared" si="114"/>
        <v/>
      </c>
      <c r="L905" s="28" t="str">
        <f t="shared" si="115"/>
        <v/>
      </c>
      <c r="M905" s="28" t="s">
        <v>1342</v>
      </c>
      <c r="N905" s="28" t="str">
        <f t="shared" si="116"/>
        <v/>
      </c>
      <c r="O905" s="28" t="str">
        <f>IF(N905=1,M905&amp;" ("&amp;E905&amp;")",M905)</f>
        <v>Evita</v>
      </c>
      <c r="P905" s="36">
        <f>INDEX(cpi!$A$1:$M$105,MATCH('Inflation adjust calc'!$E905,cpi!$A:$A,0),MATCH('Inflation adjust calc'!$D905,cpi!$1:$1,0))</f>
        <v>158.6</v>
      </c>
      <c r="Q905" s="36">
        <f>cpi!$I$2</f>
        <v>240.85300000000001</v>
      </c>
      <c r="R905" s="36">
        <f t="shared" si="113"/>
        <v>1.5186191677175285</v>
      </c>
      <c r="S905" s="28" t="str">
        <f t="shared" si="117"/>
        <v/>
      </c>
      <c r="T905" s="37">
        <f t="shared" si="118"/>
        <v>83524054.224464059</v>
      </c>
      <c r="U905" s="37">
        <f t="shared" si="119"/>
        <v>76002605.319590166</v>
      </c>
      <c r="V905" s="37">
        <f t="shared" si="120"/>
        <v>230749898.51000631</v>
      </c>
    </row>
    <row r="906" spans="1:22">
      <c r="A906" s="23">
        <v>905</v>
      </c>
      <c r="B906" s="3" t="s">
        <v>564</v>
      </c>
      <c r="C906" s="28">
        <v>19</v>
      </c>
      <c r="D906" s="29">
        <v>8</v>
      </c>
      <c r="E906" s="28">
        <v>2016</v>
      </c>
      <c r="F906" s="31">
        <f>DATE(E906,D906,C906)</f>
        <v>42601</v>
      </c>
      <c r="G906" s="24" t="s">
        <v>1359</v>
      </c>
      <c r="H906" s="2">
        <v>55000000</v>
      </c>
      <c r="I906" s="2">
        <v>47125701</v>
      </c>
      <c r="J906" s="2">
        <v>63125701</v>
      </c>
      <c r="K906" s="28" t="str">
        <f t="shared" si="114"/>
        <v/>
      </c>
      <c r="L906" s="28" t="str">
        <f t="shared" si="115"/>
        <v/>
      </c>
      <c r="M906" s="28" t="s">
        <v>1359</v>
      </c>
      <c r="N906" s="28" t="str">
        <f t="shared" si="116"/>
        <v/>
      </c>
      <c r="O906" s="28" t="str">
        <f>IF(N906=1,M906&amp;" ("&amp;E906&amp;")",M906)</f>
        <v>Kubo and the Two Strings</v>
      </c>
      <c r="P906" s="36">
        <f>INDEX(cpi!$A$1:$M$105,MATCH('Inflation adjust calc'!$E906,cpi!$A:$A,0),MATCH('Inflation adjust calc'!$D906,cpi!$1:$1,0))</f>
        <v>240.85300000000001</v>
      </c>
      <c r="Q906" s="36">
        <f>cpi!$I$2</f>
        <v>240.85300000000001</v>
      </c>
      <c r="R906" s="36">
        <f t="shared" si="113"/>
        <v>1</v>
      </c>
      <c r="S906" s="28" t="str">
        <f t="shared" si="117"/>
        <v/>
      </c>
      <c r="T906" s="37">
        <f t="shared" si="118"/>
        <v>55000000</v>
      </c>
      <c r="U906" s="37">
        <f t="shared" si="119"/>
        <v>47125701</v>
      </c>
      <c r="V906" s="37">
        <f t="shared" si="120"/>
        <v>63125701</v>
      </c>
    </row>
    <row r="907" spans="1:22">
      <c r="A907" s="23">
        <v>906</v>
      </c>
      <c r="B907" s="3" t="s">
        <v>1343</v>
      </c>
      <c r="C907" s="28">
        <v>25</v>
      </c>
      <c r="D907" s="29">
        <v>9</v>
      </c>
      <c r="E907" s="28">
        <v>1998</v>
      </c>
      <c r="F907" s="31">
        <f>DATE(E907,D907,C907)</f>
        <v>36063</v>
      </c>
      <c r="G907" s="24" t="s">
        <v>1344</v>
      </c>
      <c r="H907" s="2">
        <v>55000000</v>
      </c>
      <c r="I907" s="2">
        <v>41610884</v>
      </c>
      <c r="J907" s="2">
        <v>70692101</v>
      </c>
      <c r="K907" s="28" t="str">
        <f t="shared" si="114"/>
        <v/>
      </c>
      <c r="L907" s="28" t="str">
        <f t="shared" si="115"/>
        <v/>
      </c>
      <c r="M907" s="28" t="s">
        <v>1344</v>
      </c>
      <c r="N907" s="28" t="str">
        <f t="shared" si="116"/>
        <v/>
      </c>
      <c r="O907" s="28" t="str">
        <f>IF(N907=1,M907&amp;" ("&amp;E907&amp;")",M907)</f>
        <v>Ronin</v>
      </c>
      <c r="P907" s="36">
        <f>INDEX(cpi!$A$1:$M$105,MATCH('Inflation adjust calc'!$E907,cpi!$A:$A,0),MATCH('Inflation adjust calc'!$D907,cpi!$1:$1,0))</f>
        <v>163.6</v>
      </c>
      <c r="Q907" s="36">
        <f>cpi!$I$2</f>
        <v>240.85300000000001</v>
      </c>
      <c r="R907" s="36">
        <f t="shared" si="113"/>
        <v>1.4722066014669928</v>
      </c>
      <c r="S907" s="28" t="str">
        <f t="shared" si="117"/>
        <v/>
      </c>
      <c r="T907" s="37">
        <f t="shared" si="118"/>
        <v>80971363.080684602</v>
      </c>
      <c r="U907" s="37">
        <f t="shared" si="119"/>
        <v>61259818.117677264</v>
      </c>
      <c r="V907" s="37">
        <f t="shared" si="120"/>
        <v>104073377.7637714</v>
      </c>
    </row>
    <row r="908" spans="1:22">
      <c r="A908" s="23">
        <v>907</v>
      </c>
      <c r="B908" s="3" t="s">
        <v>11</v>
      </c>
      <c r="C908" s="28">
        <v>24</v>
      </c>
      <c r="D908" s="29">
        <v>11</v>
      </c>
      <c r="E908" s="28">
        <v>2010</v>
      </c>
      <c r="F908" s="31">
        <f>DATE(E908,D908,C908)</f>
        <v>40506</v>
      </c>
      <c r="G908" s="24" t="s">
        <v>1345</v>
      </c>
      <c r="H908" s="2">
        <v>55000000</v>
      </c>
      <c r="I908" s="2">
        <v>39440655</v>
      </c>
      <c r="J908" s="2">
        <v>90552675</v>
      </c>
      <c r="K908" s="28" t="str">
        <f t="shared" si="114"/>
        <v/>
      </c>
      <c r="L908" s="28" t="str">
        <f t="shared" si="115"/>
        <v/>
      </c>
      <c r="M908" s="28" t="s">
        <v>1345</v>
      </c>
      <c r="N908" s="28" t="str">
        <f t="shared" si="116"/>
        <v/>
      </c>
      <c r="O908" s="28" t="str">
        <f>IF(N908=1,M908&amp;" ("&amp;E908&amp;")",M908)</f>
        <v>Burlesque</v>
      </c>
      <c r="P908" s="36">
        <f>INDEX(cpi!$A$1:$M$105,MATCH('Inflation adjust calc'!$E908,cpi!$A:$A,0),MATCH('Inflation adjust calc'!$D908,cpi!$1:$1,0))</f>
        <v>218.803</v>
      </c>
      <c r="Q908" s="36">
        <f>cpi!$I$2</f>
        <v>240.85300000000001</v>
      </c>
      <c r="R908" s="36">
        <f t="shared" si="113"/>
        <v>1.1007755835157653</v>
      </c>
      <c r="S908" s="28" t="str">
        <f t="shared" si="117"/>
        <v/>
      </c>
      <c r="T908" s="37">
        <f t="shared" si="118"/>
        <v>60542657.093367092</v>
      </c>
      <c r="U908" s="37">
        <f t="shared" si="119"/>
        <v>43415310.021868989</v>
      </c>
      <c r="V908" s="37">
        <f t="shared" si="120"/>
        <v>99678173.66203846</v>
      </c>
    </row>
    <row r="909" spans="1:22">
      <c r="A909" s="23">
        <v>908</v>
      </c>
      <c r="B909" s="3">
        <v>35379</v>
      </c>
      <c r="C909" s="28">
        <v>11</v>
      </c>
      <c r="D909" s="29">
        <v>10</v>
      </c>
      <c r="E909" s="28">
        <v>1996</v>
      </c>
      <c r="F909" s="31">
        <f>DATE(E909,D909,C909)</f>
        <v>35349</v>
      </c>
      <c r="G909" s="24" t="s">
        <v>1346</v>
      </c>
      <c r="H909" s="2">
        <v>55000000</v>
      </c>
      <c r="I909" s="2">
        <v>38564422</v>
      </c>
      <c r="J909" s="2">
        <v>38564422</v>
      </c>
      <c r="K909" s="28" t="str">
        <f t="shared" si="114"/>
        <v/>
      </c>
      <c r="L909" s="28" t="str">
        <f t="shared" si="115"/>
        <v/>
      </c>
      <c r="M909" s="28" t="s">
        <v>1346</v>
      </c>
      <c r="N909" s="28" t="str">
        <f t="shared" si="116"/>
        <v/>
      </c>
      <c r="O909" s="28" t="str">
        <f>IF(N909=1,M909&amp;" ("&amp;E909&amp;")",M909)</f>
        <v>The Ghost and the Darkness</v>
      </c>
      <c r="P909" s="36">
        <f>INDEX(cpi!$A$1:$M$105,MATCH('Inflation adjust calc'!$E909,cpi!$A:$A,0),MATCH('Inflation adjust calc'!$D909,cpi!$1:$1,0))</f>
        <v>158.30000000000001</v>
      </c>
      <c r="Q909" s="36">
        <f>cpi!$I$2</f>
        <v>240.85300000000001</v>
      </c>
      <c r="R909" s="36">
        <f t="shared" si="113"/>
        <v>1.5214971572962728</v>
      </c>
      <c r="S909" s="28" t="str">
        <f t="shared" si="117"/>
        <v/>
      </c>
      <c r="T909" s="37">
        <f t="shared" si="118"/>
        <v>83682343.651295006</v>
      </c>
      <c r="U909" s="37">
        <f t="shared" si="119"/>
        <v>58675658.44577384</v>
      </c>
      <c r="V909" s="37">
        <f t="shared" si="120"/>
        <v>58675658.44577384</v>
      </c>
    </row>
    <row r="910" spans="1:22">
      <c r="A910" s="23">
        <v>909</v>
      </c>
      <c r="B910" s="3" t="s">
        <v>1347</v>
      </c>
      <c r="C910" s="28">
        <v>24</v>
      </c>
      <c r="D910" s="29">
        <v>10</v>
      </c>
      <c r="E910" s="28">
        <v>2008</v>
      </c>
      <c r="F910" s="31">
        <f>DATE(E910,D910,C910)</f>
        <v>39745</v>
      </c>
      <c r="G910" s="24" t="s">
        <v>1348</v>
      </c>
      <c r="H910" s="2">
        <v>55000000</v>
      </c>
      <c r="I910" s="2">
        <v>35739802</v>
      </c>
      <c r="J910" s="2">
        <v>113805580</v>
      </c>
      <c r="K910" s="28" t="str">
        <f t="shared" si="114"/>
        <v/>
      </c>
      <c r="L910" s="28" t="str">
        <f t="shared" si="115"/>
        <v/>
      </c>
      <c r="M910" s="28" t="s">
        <v>1348</v>
      </c>
      <c r="N910" s="28" t="str">
        <f t="shared" si="116"/>
        <v/>
      </c>
      <c r="O910" s="28" t="str">
        <f>IF(N910=1,M910&amp;" ("&amp;E910&amp;")",M910)</f>
        <v>Changeling</v>
      </c>
      <c r="P910" s="36">
        <f>INDEX(cpi!$A$1:$M$105,MATCH('Inflation adjust calc'!$E910,cpi!$A:$A,0),MATCH('Inflation adjust calc'!$D910,cpi!$1:$1,0))</f>
        <v>216.57300000000001</v>
      </c>
      <c r="Q910" s="36">
        <f>cpi!$I$2</f>
        <v>240.85300000000001</v>
      </c>
      <c r="R910" s="36">
        <f t="shared" si="113"/>
        <v>1.1121100044788592</v>
      </c>
      <c r="S910" s="28" t="str">
        <f t="shared" si="117"/>
        <v/>
      </c>
      <c r="T910" s="37">
        <f t="shared" si="118"/>
        <v>61166050.246337257</v>
      </c>
      <c r="U910" s="37">
        <f t="shared" si="119"/>
        <v>39746591.362293541</v>
      </c>
      <c r="V910" s="37">
        <f t="shared" si="120"/>
        <v>126564324.08351918</v>
      </c>
    </row>
    <row r="911" spans="1:22">
      <c r="A911" s="23">
        <v>910</v>
      </c>
      <c r="B911" s="3" t="s">
        <v>1349</v>
      </c>
      <c r="C911" s="28">
        <v>27</v>
      </c>
      <c r="D911" s="29">
        <v>7</v>
      </c>
      <c r="E911" s="28">
        <v>2012</v>
      </c>
      <c r="F911" s="31">
        <f>DATE(E911,D911,C911)</f>
        <v>41117</v>
      </c>
      <c r="G911" s="24" t="s">
        <v>1350</v>
      </c>
      <c r="H911" s="2">
        <v>55000000</v>
      </c>
      <c r="I911" s="2">
        <v>34353000</v>
      </c>
      <c r="J911" s="2">
        <v>67353000</v>
      </c>
      <c r="K911" s="28" t="str">
        <f t="shared" si="114"/>
        <v/>
      </c>
      <c r="L911" s="28" t="str">
        <f t="shared" si="115"/>
        <v/>
      </c>
      <c r="M911" s="28" t="s">
        <v>1350</v>
      </c>
      <c r="N911" s="28" t="str">
        <f t="shared" si="116"/>
        <v/>
      </c>
      <c r="O911" s="28" t="str">
        <f>IF(N911=1,M911&amp;" ("&amp;E911&amp;")",M911)</f>
        <v>The Watch</v>
      </c>
      <c r="P911" s="36">
        <f>INDEX(cpi!$A$1:$M$105,MATCH('Inflation adjust calc'!$E911,cpi!$A:$A,0),MATCH('Inflation adjust calc'!$D911,cpi!$1:$1,0))</f>
        <v>229.10400000000001</v>
      </c>
      <c r="Q911" s="36">
        <f>cpi!$I$2</f>
        <v>240.85300000000001</v>
      </c>
      <c r="R911" s="36">
        <f t="shared" si="113"/>
        <v>1.0512823870382009</v>
      </c>
      <c r="S911" s="28" t="str">
        <f t="shared" si="117"/>
        <v/>
      </c>
      <c r="T911" s="37">
        <f t="shared" si="118"/>
        <v>57820531.287101045</v>
      </c>
      <c r="U911" s="37">
        <f t="shared" si="119"/>
        <v>36114703.841923311</v>
      </c>
      <c r="V911" s="37">
        <f t="shared" si="120"/>
        <v>70807022.614183947</v>
      </c>
    </row>
    <row r="912" spans="1:22">
      <c r="A912" s="23">
        <v>911</v>
      </c>
      <c r="B912" s="3" t="s">
        <v>1351</v>
      </c>
      <c r="C912" s="28">
        <v>14</v>
      </c>
      <c r="D912" s="29">
        <v>3</v>
      </c>
      <c r="E912" s="28">
        <v>2003</v>
      </c>
      <c r="F912" s="31">
        <f>DATE(E912,D912,C912)</f>
        <v>37694</v>
      </c>
      <c r="G912" s="24" t="s">
        <v>1352</v>
      </c>
      <c r="H912" s="2">
        <v>55000000</v>
      </c>
      <c r="I912" s="2">
        <v>34234008</v>
      </c>
      <c r="J912" s="2">
        <v>47213095</v>
      </c>
      <c r="K912" s="28" t="str">
        <f t="shared" si="114"/>
        <v/>
      </c>
      <c r="L912" s="28" t="str">
        <f t="shared" si="115"/>
        <v/>
      </c>
      <c r="M912" s="28" t="s">
        <v>1352</v>
      </c>
      <c r="N912" s="28" t="str">
        <f t="shared" si="116"/>
        <v/>
      </c>
      <c r="O912" s="28" t="str">
        <f>IF(N912=1,M912&amp;" ("&amp;E912&amp;")",M912)</f>
        <v>The Hunted</v>
      </c>
      <c r="P912" s="36">
        <f>INDEX(cpi!$A$1:$M$105,MATCH('Inflation adjust calc'!$E912,cpi!$A:$A,0),MATCH('Inflation adjust calc'!$D912,cpi!$1:$1,0))</f>
        <v>184.2</v>
      </c>
      <c r="Q912" s="36">
        <f>cpi!$I$2</f>
        <v>240.85300000000001</v>
      </c>
      <c r="R912" s="36">
        <f t="shared" si="113"/>
        <v>1.3075624321389796</v>
      </c>
      <c r="S912" s="28" t="str">
        <f t="shared" si="117"/>
        <v/>
      </c>
      <c r="T912" s="37">
        <f t="shared" si="118"/>
        <v>71915933.767643884</v>
      </c>
      <c r="U912" s="37">
        <f t="shared" si="119"/>
        <v>44763102.762345284</v>
      </c>
      <c r="V912" s="37">
        <f t="shared" si="120"/>
        <v>61734069.327008694</v>
      </c>
    </row>
    <row r="913" spans="1:22">
      <c r="A913" s="23">
        <v>912</v>
      </c>
      <c r="B913" s="3">
        <v>36256</v>
      </c>
      <c r="C913" s="28">
        <v>4</v>
      </c>
      <c r="D913" s="29">
        <v>6</v>
      </c>
      <c r="E913" s="28">
        <v>1999</v>
      </c>
      <c r="F913" s="31">
        <f>DATE(E913,D913,C913)</f>
        <v>36315</v>
      </c>
      <c r="G913" s="24" t="s">
        <v>1353</v>
      </c>
      <c r="H913" s="2">
        <v>55000000</v>
      </c>
      <c r="I913" s="2">
        <v>34105207</v>
      </c>
      <c r="J913" s="2">
        <v>34105207</v>
      </c>
      <c r="K913" s="28" t="str">
        <f t="shared" si="114"/>
        <v/>
      </c>
      <c r="L913" s="28" t="str">
        <f t="shared" si="115"/>
        <v/>
      </c>
      <c r="M913" s="28" t="s">
        <v>1353</v>
      </c>
      <c r="N913" s="28" t="str">
        <f t="shared" si="116"/>
        <v/>
      </c>
      <c r="O913" s="28" t="str">
        <f>IF(N913=1,M913&amp;" ("&amp;E913&amp;")",M913)</f>
        <v>Instinct</v>
      </c>
      <c r="P913" s="36">
        <f>INDEX(cpi!$A$1:$M$105,MATCH('Inflation adjust calc'!$E913,cpi!$A:$A,0),MATCH('Inflation adjust calc'!$D913,cpi!$1:$1,0))</f>
        <v>166.2</v>
      </c>
      <c r="Q913" s="36">
        <f>cpi!$I$2</f>
        <v>240.85300000000001</v>
      </c>
      <c r="R913" s="36">
        <f t="shared" si="113"/>
        <v>1.449175691937425</v>
      </c>
      <c r="S913" s="28" t="str">
        <f t="shared" si="117"/>
        <v/>
      </c>
      <c r="T913" s="37">
        <f t="shared" si="118"/>
        <v>79704663.056558371</v>
      </c>
      <c r="U913" s="37">
        <f t="shared" si="119"/>
        <v>49424436.952894114</v>
      </c>
      <c r="V913" s="37">
        <f t="shared" si="120"/>
        <v>49424436.952894114</v>
      </c>
    </row>
    <row r="914" spans="1:22">
      <c r="A914" s="23">
        <v>913</v>
      </c>
      <c r="B914" s="3">
        <v>37967</v>
      </c>
      <c r="C914" s="28">
        <v>12</v>
      </c>
      <c r="D914" s="29">
        <v>12</v>
      </c>
      <c r="E914" s="28">
        <v>2003</v>
      </c>
      <c r="F914" s="31">
        <f>DATE(E914,D914,C914)</f>
        <v>37967</v>
      </c>
      <c r="G914" s="24" t="s">
        <v>1354</v>
      </c>
      <c r="H914" s="2">
        <v>55000000</v>
      </c>
      <c r="I914" s="2">
        <v>33832741</v>
      </c>
      <c r="J914" s="2">
        <v>63537164</v>
      </c>
      <c r="K914" s="28" t="str">
        <f t="shared" si="114"/>
        <v/>
      </c>
      <c r="L914" s="28" t="str">
        <f t="shared" si="115"/>
        <v/>
      </c>
      <c r="M914" s="28" t="s">
        <v>1354</v>
      </c>
      <c r="N914" s="28" t="str">
        <f t="shared" si="116"/>
        <v/>
      </c>
      <c r="O914" s="28" t="str">
        <f>IF(N914=1,M914&amp;" ("&amp;E914&amp;")",M914)</f>
        <v>Stuck On You</v>
      </c>
      <c r="P914" s="36">
        <f>INDEX(cpi!$A$1:$M$105,MATCH('Inflation adjust calc'!$E914,cpi!$A:$A,0),MATCH('Inflation adjust calc'!$D914,cpi!$1:$1,0))</f>
        <v>184.3</v>
      </c>
      <c r="Q914" s="36">
        <f>cpi!$I$2</f>
        <v>240.85300000000001</v>
      </c>
      <c r="R914" s="36">
        <f t="shared" ref="R914:R977" si="121">Q914/P914</f>
        <v>1.3068529571351057</v>
      </c>
      <c r="S914" s="28" t="str">
        <f t="shared" si="117"/>
        <v/>
      </c>
      <c r="T914" s="37">
        <f t="shared" si="118"/>
        <v>71876912.642430812</v>
      </c>
      <c r="U914" s="37">
        <f t="shared" si="119"/>
        <v>44214417.623836137</v>
      </c>
      <c r="V914" s="37">
        <f t="shared" si="120"/>
        <v>83033730.66137819</v>
      </c>
    </row>
    <row r="915" spans="1:22">
      <c r="A915" s="23">
        <v>914</v>
      </c>
      <c r="B915" s="3" t="s">
        <v>1355</v>
      </c>
      <c r="C915" s="28">
        <v>29</v>
      </c>
      <c r="D915" s="29">
        <v>2</v>
      </c>
      <c r="E915" s="28">
        <v>2008</v>
      </c>
      <c r="F915" s="31">
        <f>DATE(E915,D915,C915)</f>
        <v>39507</v>
      </c>
      <c r="G915" s="24" t="s">
        <v>1356</v>
      </c>
      <c r="H915" s="2">
        <v>55000000</v>
      </c>
      <c r="I915" s="2">
        <v>33479698</v>
      </c>
      <c r="J915" s="2">
        <v>43980363</v>
      </c>
      <c r="K915" s="28" t="str">
        <f t="shared" si="114"/>
        <v/>
      </c>
      <c r="L915" s="28" t="str">
        <f t="shared" si="115"/>
        <v/>
      </c>
      <c r="M915" s="28" t="s">
        <v>1356</v>
      </c>
      <c r="N915" s="28" t="str">
        <f t="shared" si="116"/>
        <v/>
      </c>
      <c r="O915" s="28" t="str">
        <f>IF(N915=1,M915&amp;" ("&amp;E915&amp;")",M915)</f>
        <v>Semi-Pro</v>
      </c>
      <c r="P915" s="36">
        <f>INDEX(cpi!$A$1:$M$105,MATCH('Inflation adjust calc'!$E915,cpi!$A:$A,0),MATCH('Inflation adjust calc'!$D915,cpi!$1:$1,0))</f>
        <v>211.69300000000001</v>
      </c>
      <c r="Q915" s="36">
        <f>cpi!$I$2</f>
        <v>240.85300000000001</v>
      </c>
      <c r="R915" s="36">
        <f t="shared" si="121"/>
        <v>1.1377466425436835</v>
      </c>
      <c r="S915" s="28" t="str">
        <f t="shared" si="117"/>
        <v/>
      </c>
      <c r="T915" s="37">
        <f t="shared" si="118"/>
        <v>62576065.339902595</v>
      </c>
      <c r="U915" s="37">
        <f t="shared" si="119"/>
        <v>38091413.992876478</v>
      </c>
      <c r="V915" s="37">
        <f t="shared" si="120"/>
        <v>50038510.341102444</v>
      </c>
    </row>
    <row r="916" spans="1:22">
      <c r="A916" s="23">
        <v>915</v>
      </c>
      <c r="B916" s="3" t="s">
        <v>1263</v>
      </c>
      <c r="C916" s="28">
        <v>16</v>
      </c>
      <c r="D916" s="29">
        <v>10</v>
      </c>
      <c r="E916" s="28">
        <v>2015</v>
      </c>
      <c r="F916" s="31">
        <f>DATE(E916,D916,C916)</f>
        <v>42293</v>
      </c>
      <c r="G916" s="24" t="s">
        <v>6815</v>
      </c>
      <c r="H916" s="2">
        <v>55000000</v>
      </c>
      <c r="I916" s="2">
        <v>31090320</v>
      </c>
      <c r="J916" s="2">
        <v>74456933</v>
      </c>
      <c r="K916" s="28" t="str">
        <f t="shared" si="114"/>
        <v/>
      </c>
      <c r="L916" s="28" t="str">
        <f t="shared" si="115"/>
        <v/>
      </c>
      <c r="M916" s="28" t="s">
        <v>6815</v>
      </c>
      <c r="N916" s="28" t="str">
        <f t="shared" si="116"/>
        <v/>
      </c>
      <c r="O916" s="28" t="str">
        <f>IF(N916=1,M916&amp;" ("&amp;E916&amp;")",M916)</f>
        <v>Crimson Peak</v>
      </c>
      <c r="P916" s="36">
        <f>INDEX(cpi!$A$1:$M$105,MATCH('Inflation adjust calc'!$E916,cpi!$A:$A,0),MATCH('Inflation adjust calc'!$D916,cpi!$1:$1,0))</f>
        <v>237.83799999999999</v>
      </c>
      <c r="Q916" s="36">
        <f>cpi!$I$2</f>
        <v>240.85300000000001</v>
      </c>
      <c r="R916" s="36">
        <f t="shared" si="121"/>
        <v>1.0126766959022528</v>
      </c>
      <c r="S916" s="28" t="str">
        <f t="shared" si="117"/>
        <v/>
      </c>
      <c r="T916" s="37">
        <f t="shared" si="118"/>
        <v>55697218.274623908</v>
      </c>
      <c r="U916" s="37">
        <f t="shared" si="119"/>
        <v>31484442.532143731</v>
      </c>
      <c r="V916" s="37">
        <f t="shared" si="120"/>
        <v>75400800.897455409</v>
      </c>
    </row>
    <row r="917" spans="1:22">
      <c r="A917" s="23">
        <v>916</v>
      </c>
      <c r="B917" s="3" t="s">
        <v>1357</v>
      </c>
      <c r="C917" s="28">
        <v>27</v>
      </c>
      <c r="D917" s="29">
        <v>4</v>
      </c>
      <c r="E917" s="28">
        <v>2012</v>
      </c>
      <c r="F917" s="31">
        <f>DATE(E917,D917,C917)</f>
        <v>41026</v>
      </c>
      <c r="G917" s="24" t="s">
        <v>1358</v>
      </c>
      <c r="H917" s="2">
        <v>55000000</v>
      </c>
      <c r="I917" s="2">
        <v>31051126</v>
      </c>
      <c r="J917" s="2">
        <v>136143605</v>
      </c>
      <c r="K917" s="28" t="str">
        <f t="shared" si="114"/>
        <v/>
      </c>
      <c r="L917" s="28" t="str">
        <f t="shared" si="115"/>
        <v/>
      </c>
      <c r="M917" s="28" t="s">
        <v>1358</v>
      </c>
      <c r="N917" s="28" t="str">
        <f t="shared" si="116"/>
        <v/>
      </c>
      <c r="O917" s="28" t="str">
        <f>IF(N917=1,M917&amp;" ("&amp;E917&amp;")",M917)</f>
        <v>The Pirates! Band of Misfits</v>
      </c>
      <c r="P917" s="36">
        <f>INDEX(cpi!$A$1:$M$105,MATCH('Inflation adjust calc'!$E917,cpi!$A:$A,0),MATCH('Inflation adjust calc'!$D917,cpi!$1:$1,0))</f>
        <v>230.08500000000001</v>
      </c>
      <c r="Q917" s="36">
        <f>cpi!$I$2</f>
        <v>240.85300000000001</v>
      </c>
      <c r="R917" s="36">
        <f t="shared" si="121"/>
        <v>1.0468000956168373</v>
      </c>
      <c r="S917" s="28" t="str">
        <f t="shared" si="117"/>
        <v/>
      </c>
      <c r="T917" s="37">
        <f t="shared" si="118"/>
        <v>57574005.258926049</v>
      </c>
      <c r="U917" s="37">
        <f t="shared" si="119"/>
        <v>32504321.665810462</v>
      </c>
      <c r="V917" s="37">
        <f t="shared" si="120"/>
        <v>142515138.73162094</v>
      </c>
    </row>
    <row r="918" spans="1:22">
      <c r="A918" s="23">
        <v>917</v>
      </c>
      <c r="B918" s="3">
        <v>38395</v>
      </c>
      <c r="C918" s="28">
        <v>2</v>
      </c>
      <c r="D918" s="29">
        <v>12</v>
      </c>
      <c r="E918" s="28">
        <v>2005</v>
      </c>
      <c r="F918" s="31">
        <f>DATE(E918,D918,C918)</f>
        <v>38688</v>
      </c>
      <c r="G918" s="24" t="s">
        <v>1360</v>
      </c>
      <c r="H918" s="2">
        <v>55000000</v>
      </c>
      <c r="I918" s="2">
        <v>25857987</v>
      </c>
      <c r="J918" s="2">
        <v>47953341</v>
      </c>
      <c r="K918" s="28" t="str">
        <f t="shared" si="114"/>
        <v/>
      </c>
      <c r="L918" s="28" t="str">
        <f t="shared" si="115"/>
        <v/>
      </c>
      <c r="M918" s="28" t="s">
        <v>1360</v>
      </c>
      <c r="N918" s="28" t="str">
        <f t="shared" si="116"/>
        <v/>
      </c>
      <c r="O918" s="28" t="str">
        <f>IF(N918=1,M918&amp;" ("&amp;E918&amp;")",M918)</f>
        <v>Aeon Flux</v>
      </c>
      <c r="P918" s="36">
        <f>INDEX(cpi!$A$1:$M$105,MATCH('Inflation adjust calc'!$E918,cpi!$A:$A,0),MATCH('Inflation adjust calc'!$D918,cpi!$1:$1,0))</f>
        <v>196.8</v>
      </c>
      <c r="Q918" s="36">
        <f>cpi!$I$2</f>
        <v>240.85300000000001</v>
      </c>
      <c r="R918" s="36">
        <f t="shared" si="121"/>
        <v>1.2238465447154472</v>
      </c>
      <c r="S918" s="28" t="str">
        <f t="shared" si="117"/>
        <v/>
      </c>
      <c r="T918" s="37">
        <f t="shared" si="118"/>
        <v>67311559.959349602</v>
      </c>
      <c r="U918" s="37">
        <f t="shared" si="119"/>
        <v>31646208.043246951</v>
      </c>
      <c r="V918" s="37">
        <f t="shared" si="120"/>
        <v>58687530.69041159</v>
      </c>
    </row>
    <row r="919" spans="1:22">
      <c r="A919" s="23">
        <v>918</v>
      </c>
      <c r="B919" s="3">
        <v>35103</v>
      </c>
      <c r="C919" s="28">
        <v>2</v>
      </c>
      <c r="D919" s="29">
        <v>8</v>
      </c>
      <c r="E919" s="28">
        <v>1996</v>
      </c>
      <c r="F919" s="31">
        <f>DATE(E919,D919,C919)</f>
        <v>35279</v>
      </c>
      <c r="G919" s="24" t="s">
        <v>1361</v>
      </c>
      <c r="H919" s="2">
        <v>55000000</v>
      </c>
      <c r="I919" s="2">
        <v>21226204</v>
      </c>
      <c r="J919" s="2">
        <v>60209334</v>
      </c>
      <c r="K919" s="28" t="str">
        <f t="shared" si="114"/>
        <v/>
      </c>
      <c r="L919" s="28" t="str">
        <f t="shared" si="115"/>
        <v/>
      </c>
      <c r="M919" s="28" t="s">
        <v>1361</v>
      </c>
      <c r="N919" s="28" t="str">
        <f t="shared" si="116"/>
        <v/>
      </c>
      <c r="O919" s="28" t="str">
        <f>IF(N919=1,M919&amp;" ("&amp;E919&amp;")",M919)</f>
        <v>Chain Reaction</v>
      </c>
      <c r="P919" s="36">
        <f>INDEX(cpi!$A$1:$M$105,MATCH('Inflation adjust calc'!$E919,cpi!$A:$A,0),MATCH('Inflation adjust calc'!$D919,cpi!$1:$1,0))</f>
        <v>157.30000000000001</v>
      </c>
      <c r="Q919" s="36">
        <f>cpi!$I$2</f>
        <v>240.85300000000001</v>
      </c>
      <c r="R919" s="36">
        <f t="shared" si="121"/>
        <v>1.5311697393515575</v>
      </c>
      <c r="S919" s="28" t="str">
        <f t="shared" si="117"/>
        <v/>
      </c>
      <c r="T919" s="37">
        <f t="shared" si="118"/>
        <v>84214335.664335668</v>
      </c>
      <c r="U919" s="37">
        <f t="shared" si="119"/>
        <v>32500921.246102989</v>
      </c>
      <c r="V919" s="37">
        <f t="shared" si="120"/>
        <v>92190710.247310877</v>
      </c>
    </row>
    <row r="920" spans="1:22">
      <c r="A920" s="23">
        <v>919</v>
      </c>
      <c r="B920" s="3" t="s">
        <v>1362</v>
      </c>
      <c r="C920" s="28">
        <v>16</v>
      </c>
      <c r="D920" s="29">
        <v>8</v>
      </c>
      <c r="E920" s="28">
        <v>1996</v>
      </c>
      <c r="F920" s="31">
        <f>DATE(E920,D920,C920)</f>
        <v>35293</v>
      </c>
      <c r="G920" s="24" t="s">
        <v>1363</v>
      </c>
      <c r="H920" s="2">
        <v>55000000</v>
      </c>
      <c r="I920" s="2">
        <v>18582965</v>
      </c>
      <c r="J920" s="2">
        <v>18582965</v>
      </c>
      <c r="K920" s="28" t="str">
        <f t="shared" si="114"/>
        <v/>
      </c>
      <c r="L920" s="28" t="str">
        <f t="shared" si="115"/>
        <v/>
      </c>
      <c r="M920" s="28" t="s">
        <v>1363</v>
      </c>
      <c r="N920" s="28" t="str">
        <f t="shared" si="116"/>
        <v/>
      </c>
      <c r="O920" s="28" t="str">
        <f>IF(N920=1,M920&amp;" ("&amp;E920&amp;")",M920)</f>
        <v>The Fan</v>
      </c>
      <c r="P920" s="36">
        <f>INDEX(cpi!$A$1:$M$105,MATCH('Inflation adjust calc'!$E920,cpi!$A:$A,0),MATCH('Inflation adjust calc'!$D920,cpi!$1:$1,0))</f>
        <v>157.30000000000001</v>
      </c>
      <c r="Q920" s="36">
        <f>cpi!$I$2</f>
        <v>240.85300000000001</v>
      </c>
      <c r="R920" s="36">
        <f t="shared" si="121"/>
        <v>1.5311697393515575</v>
      </c>
      <c r="S920" s="28" t="str">
        <f t="shared" si="117"/>
        <v/>
      </c>
      <c r="T920" s="37">
        <f t="shared" si="118"/>
        <v>84214335.664335668</v>
      </c>
      <c r="U920" s="37">
        <f t="shared" si="119"/>
        <v>28453673.675429117</v>
      </c>
      <c r="V920" s="37">
        <f t="shared" si="120"/>
        <v>28453673.675429117</v>
      </c>
    </row>
    <row r="921" spans="1:22">
      <c r="A921" s="23">
        <v>920</v>
      </c>
      <c r="B921" s="3">
        <v>39426</v>
      </c>
      <c r="C921" s="28">
        <v>12</v>
      </c>
      <c r="D921" s="29">
        <v>10</v>
      </c>
      <c r="E921" s="28">
        <v>2007</v>
      </c>
      <c r="F921" s="31">
        <f>DATE(E921,D921,C921)</f>
        <v>39367</v>
      </c>
      <c r="G921" s="24" t="s">
        <v>1364</v>
      </c>
      <c r="H921" s="2">
        <v>55000000</v>
      </c>
      <c r="I921" s="2">
        <v>16285240</v>
      </c>
      <c r="J921" s="2">
        <v>74870866</v>
      </c>
      <c r="K921" s="28" t="str">
        <f t="shared" si="114"/>
        <v/>
      </c>
      <c r="L921" s="28" t="str">
        <f t="shared" si="115"/>
        <v/>
      </c>
      <c r="M921" s="28" t="s">
        <v>1364</v>
      </c>
      <c r="N921" s="28" t="str">
        <f t="shared" si="116"/>
        <v/>
      </c>
      <c r="O921" s="28" t="str">
        <f>IF(N921=1,M921&amp;" ("&amp;E921&amp;")",M921)</f>
        <v>Elizabeth: The Golden Age</v>
      </c>
      <c r="P921" s="36">
        <f>INDEX(cpi!$A$1:$M$105,MATCH('Inflation adjust calc'!$E921,cpi!$A:$A,0),MATCH('Inflation adjust calc'!$D921,cpi!$1:$1,0))</f>
        <v>208.93600000000001</v>
      </c>
      <c r="Q921" s="36">
        <f>cpi!$I$2</f>
        <v>240.85300000000001</v>
      </c>
      <c r="R921" s="36">
        <f t="shared" si="121"/>
        <v>1.1527596967492437</v>
      </c>
      <c r="S921" s="28" t="str">
        <f t="shared" si="117"/>
        <v/>
      </c>
      <c r="T921" s="37">
        <f t="shared" si="118"/>
        <v>63401783.321208403</v>
      </c>
      <c r="U921" s="37">
        <f t="shared" si="119"/>
        <v>18772968.323888652</v>
      </c>
      <c r="V921" s="37">
        <f t="shared" si="120"/>
        <v>86308116.785513267</v>
      </c>
    </row>
    <row r="922" spans="1:22">
      <c r="A922" s="23">
        <v>921</v>
      </c>
      <c r="B922" s="3">
        <v>40153</v>
      </c>
      <c r="C922" s="28">
        <v>12</v>
      </c>
      <c r="D922" s="29">
        <v>6</v>
      </c>
      <c r="E922" s="28">
        <v>2009</v>
      </c>
      <c r="F922" s="31">
        <f>DATE(E922,D922,C922)</f>
        <v>39976</v>
      </c>
      <c r="G922" s="24" t="s">
        <v>1365</v>
      </c>
      <c r="H922" s="2">
        <v>55000000</v>
      </c>
      <c r="I922" s="2">
        <v>16123323</v>
      </c>
      <c r="J922" s="2">
        <v>16123323</v>
      </c>
      <c r="K922" s="28" t="str">
        <f t="shared" si="114"/>
        <v/>
      </c>
      <c r="L922" s="28" t="str">
        <f t="shared" si="115"/>
        <v/>
      </c>
      <c r="M922" s="28" t="s">
        <v>1365</v>
      </c>
      <c r="N922" s="28" t="str">
        <f t="shared" si="116"/>
        <v/>
      </c>
      <c r="O922" s="28" t="str">
        <f>IF(N922=1,M922&amp;" ("&amp;E922&amp;")",M922)</f>
        <v>Imagine That</v>
      </c>
      <c r="P922" s="36">
        <f>INDEX(cpi!$A$1:$M$105,MATCH('Inflation adjust calc'!$E922,cpi!$A:$A,0),MATCH('Inflation adjust calc'!$D922,cpi!$1:$1,0))</f>
        <v>215.69300000000001</v>
      </c>
      <c r="Q922" s="36">
        <f>cpi!$I$2</f>
        <v>240.85300000000001</v>
      </c>
      <c r="R922" s="36">
        <f t="shared" si="121"/>
        <v>1.1166472718168878</v>
      </c>
      <c r="S922" s="28" t="str">
        <f t="shared" si="117"/>
        <v/>
      </c>
      <c r="T922" s="37">
        <f t="shared" si="118"/>
        <v>61415599.949928828</v>
      </c>
      <c r="U922" s="37">
        <f t="shared" si="119"/>
        <v>18004064.640572481</v>
      </c>
      <c r="V922" s="37">
        <f t="shared" si="120"/>
        <v>18004064.640572481</v>
      </c>
    </row>
    <row r="923" spans="1:22">
      <c r="A923" s="23">
        <v>922</v>
      </c>
      <c r="B923" s="3" t="s">
        <v>1366</v>
      </c>
      <c r="C923" s="28">
        <v>21</v>
      </c>
      <c r="D923" s="29">
        <v>2</v>
      </c>
      <c r="E923" s="28">
        <v>2003</v>
      </c>
      <c r="F923" s="31">
        <f>DATE(E923,D923,C923)</f>
        <v>37673</v>
      </c>
      <c r="G923" s="24" t="s">
        <v>1367</v>
      </c>
      <c r="H923" s="2">
        <v>55000000</v>
      </c>
      <c r="I923" s="2">
        <v>12882934</v>
      </c>
      <c r="J923" s="2">
        <v>12923936</v>
      </c>
      <c r="K923" s="28" t="str">
        <f t="shared" si="114"/>
        <v/>
      </c>
      <c r="L923" s="28" t="str">
        <f t="shared" si="115"/>
        <v/>
      </c>
      <c r="M923" s="28" t="s">
        <v>1367</v>
      </c>
      <c r="N923" s="28" t="str">
        <f t="shared" si="116"/>
        <v/>
      </c>
      <c r="O923" s="28" t="str">
        <f>IF(N923=1,M923&amp;" ("&amp;E923&amp;")",M923)</f>
        <v>Gods and Generals</v>
      </c>
      <c r="P923" s="36">
        <f>INDEX(cpi!$A$1:$M$105,MATCH('Inflation adjust calc'!$E923,cpi!$A:$A,0),MATCH('Inflation adjust calc'!$D923,cpi!$1:$1,0))</f>
        <v>183.1</v>
      </c>
      <c r="Q923" s="36">
        <f>cpi!$I$2</f>
        <v>240.85300000000001</v>
      </c>
      <c r="R923" s="36">
        <f t="shared" si="121"/>
        <v>1.3154178044784273</v>
      </c>
      <c r="S923" s="28" t="str">
        <f t="shared" si="117"/>
        <v/>
      </c>
      <c r="T923" s="37">
        <f t="shared" si="118"/>
        <v>72347979.246313497</v>
      </c>
      <c r="U923" s="37">
        <f t="shared" si="119"/>
        <v>16946440.757520482</v>
      </c>
      <c r="V923" s="37">
        <f t="shared" si="120"/>
        <v>17000375.518339708</v>
      </c>
    </row>
    <row r="924" spans="1:22">
      <c r="A924" s="23">
        <v>923</v>
      </c>
      <c r="B924" s="3">
        <v>35704</v>
      </c>
      <c r="C924" s="28">
        <v>10</v>
      </c>
      <c r="D924" s="29">
        <v>1</v>
      </c>
      <c r="E924" s="28">
        <v>1997</v>
      </c>
      <c r="F924" s="31">
        <f>DATE(E924,D924,C924)</f>
        <v>35440</v>
      </c>
      <c r="G924" s="24" t="s">
        <v>1368</v>
      </c>
      <c r="H924" s="2">
        <v>55000000</v>
      </c>
      <c r="I924" s="2">
        <v>11532774</v>
      </c>
      <c r="J924" s="2">
        <v>11532774</v>
      </c>
      <c r="K924" s="28" t="str">
        <f t="shared" si="114"/>
        <v/>
      </c>
      <c r="L924" s="28" t="str">
        <f t="shared" si="115"/>
        <v/>
      </c>
      <c r="M924" s="28" t="s">
        <v>1368</v>
      </c>
      <c r="N924" s="28" t="str">
        <f t="shared" si="116"/>
        <v/>
      </c>
      <c r="O924" s="28" t="str">
        <f>IF(N924=1,M924&amp;" ("&amp;E924&amp;")",M924)</f>
        <v>Turbulence</v>
      </c>
      <c r="P924" s="36">
        <f>INDEX(cpi!$A$1:$M$105,MATCH('Inflation adjust calc'!$E924,cpi!$A:$A,0),MATCH('Inflation adjust calc'!$D924,cpi!$1:$1,0))</f>
        <v>159.1</v>
      </c>
      <c r="Q924" s="36">
        <f>cpi!$I$2</f>
        <v>240.85300000000001</v>
      </c>
      <c r="R924" s="36">
        <f t="shared" si="121"/>
        <v>1.5138466373350095</v>
      </c>
      <c r="S924" s="28" t="str">
        <f t="shared" si="117"/>
        <v/>
      </c>
      <c r="T924" s="37">
        <f t="shared" si="118"/>
        <v>83261565.053425521</v>
      </c>
      <c r="U924" s="37">
        <f t="shared" si="119"/>
        <v>17458851.139044628</v>
      </c>
      <c r="V924" s="37">
        <f t="shared" si="120"/>
        <v>17458851.139044628</v>
      </c>
    </row>
    <row r="925" spans="1:22">
      <c r="A925" s="23">
        <v>924</v>
      </c>
      <c r="B925" s="3">
        <v>41276</v>
      </c>
      <c r="C925" s="28">
        <v>1</v>
      </c>
      <c r="D925" s="29">
        <v>2</v>
      </c>
      <c r="E925" s="28">
        <v>2013</v>
      </c>
      <c r="F925" s="31">
        <f>DATE(E925,D925,C925)</f>
        <v>41306</v>
      </c>
      <c r="G925" s="24" t="s">
        <v>1369</v>
      </c>
      <c r="H925" s="2">
        <v>55000000</v>
      </c>
      <c r="I925" s="2">
        <v>9489829</v>
      </c>
      <c r="J925" s="2">
        <v>22597969</v>
      </c>
      <c r="K925" s="28" t="str">
        <f t="shared" si="114"/>
        <v/>
      </c>
      <c r="L925" s="28" t="str">
        <f t="shared" si="115"/>
        <v/>
      </c>
      <c r="M925" s="28" t="s">
        <v>1369</v>
      </c>
      <c r="N925" s="28" t="str">
        <f t="shared" si="116"/>
        <v/>
      </c>
      <c r="O925" s="28" t="str">
        <f>IF(N925=1,M925&amp;" ("&amp;E925&amp;")",M925)</f>
        <v>Bullet to the Head</v>
      </c>
      <c r="P925" s="36">
        <f>INDEX(cpi!$A$1:$M$105,MATCH('Inflation adjust calc'!$E925,cpi!$A:$A,0),MATCH('Inflation adjust calc'!$D925,cpi!$1:$1,0))</f>
        <v>232.166</v>
      </c>
      <c r="Q925" s="36">
        <f>cpi!$I$2</f>
        <v>240.85300000000001</v>
      </c>
      <c r="R925" s="36">
        <f t="shared" si="121"/>
        <v>1.0374171928706184</v>
      </c>
      <c r="S925" s="28" t="str">
        <f t="shared" si="117"/>
        <v/>
      </c>
      <c r="T925" s="37">
        <f t="shared" si="118"/>
        <v>57057945.607884012</v>
      </c>
      <c r="U925" s="37">
        <f t="shared" si="119"/>
        <v>9844911.7620021868</v>
      </c>
      <c r="V925" s="37">
        <f t="shared" si="120"/>
        <v>23443521.564557254</v>
      </c>
    </row>
    <row r="926" spans="1:22">
      <c r="A926" s="23">
        <v>925</v>
      </c>
      <c r="B926" s="3" t="s">
        <v>1247</v>
      </c>
      <c r="C926" s="28">
        <v>22</v>
      </c>
      <c r="D926" s="29">
        <v>9</v>
      </c>
      <c r="E926" s="28">
        <v>2006</v>
      </c>
      <c r="F926" s="31">
        <f>DATE(E926,D926,C926)</f>
        <v>38982</v>
      </c>
      <c r="G926" s="24" t="s">
        <v>1370</v>
      </c>
      <c r="H926" s="2">
        <v>55000000</v>
      </c>
      <c r="I926" s="2">
        <v>7221458</v>
      </c>
      <c r="J926" s="2">
        <v>9521458</v>
      </c>
      <c r="K926" s="28" t="str">
        <f t="shared" si="114"/>
        <v/>
      </c>
      <c r="L926" s="28" t="str">
        <f t="shared" si="115"/>
        <v/>
      </c>
      <c r="M926" s="28" t="s">
        <v>1370</v>
      </c>
      <c r="N926" s="28" t="str">
        <f t="shared" si="116"/>
        <v/>
      </c>
      <c r="O926" s="28" t="str">
        <f>IF(N926=1,M926&amp;" ("&amp;E926&amp;")",M926)</f>
        <v>All the King's Men</v>
      </c>
      <c r="P926" s="36">
        <f>INDEX(cpi!$A$1:$M$105,MATCH('Inflation adjust calc'!$E926,cpi!$A:$A,0),MATCH('Inflation adjust calc'!$D926,cpi!$1:$1,0))</f>
        <v>202.9</v>
      </c>
      <c r="Q926" s="36">
        <f>cpi!$I$2</f>
        <v>240.85300000000001</v>
      </c>
      <c r="R926" s="36">
        <f t="shared" si="121"/>
        <v>1.1870527353376048</v>
      </c>
      <c r="S926" s="28" t="str">
        <f t="shared" si="117"/>
        <v/>
      </c>
      <c r="T926" s="37">
        <f t="shared" si="118"/>
        <v>65287900.443568267</v>
      </c>
      <c r="U926" s="37">
        <f t="shared" si="119"/>
        <v>8572251.4720256291</v>
      </c>
      <c r="V926" s="37">
        <f t="shared" si="120"/>
        <v>11302472.763302119</v>
      </c>
    </row>
    <row r="927" spans="1:22">
      <c r="A927" s="23">
        <v>926</v>
      </c>
      <c r="B927" s="3" t="s">
        <v>767</v>
      </c>
      <c r="C927" s="28">
        <v>30</v>
      </c>
      <c r="D927" s="29">
        <v>7</v>
      </c>
      <c r="E927" s="28">
        <v>2004</v>
      </c>
      <c r="F927" s="31">
        <f>DATE(E927,D927,C927)</f>
        <v>38198</v>
      </c>
      <c r="G927" s="24" t="s">
        <v>1371</v>
      </c>
      <c r="H927" s="2">
        <v>55000000</v>
      </c>
      <c r="I927" s="2">
        <v>6768055</v>
      </c>
      <c r="J927" s="2">
        <v>28231444</v>
      </c>
      <c r="K927" s="28" t="str">
        <f t="shared" si="114"/>
        <v/>
      </c>
      <c r="L927" s="28" t="str">
        <f t="shared" si="115"/>
        <v/>
      </c>
      <c r="M927" s="28" t="s">
        <v>1371</v>
      </c>
      <c r="N927" s="28" t="str">
        <f t="shared" si="116"/>
        <v/>
      </c>
      <c r="O927" s="28" t="str">
        <f>IF(N927=1,M927&amp;" ("&amp;E927&amp;")",M927)</f>
        <v>Thunderbirds</v>
      </c>
      <c r="P927" s="36">
        <f>INDEX(cpi!$A$1:$M$105,MATCH('Inflation adjust calc'!$E927,cpi!$A:$A,0),MATCH('Inflation adjust calc'!$D927,cpi!$1:$1,0))</f>
        <v>189.4</v>
      </c>
      <c r="Q927" s="36">
        <f>cpi!$I$2</f>
        <v>240.85300000000001</v>
      </c>
      <c r="R927" s="36">
        <f t="shared" si="121"/>
        <v>1.2716631467793031</v>
      </c>
      <c r="S927" s="28" t="str">
        <f t="shared" si="117"/>
        <v/>
      </c>
      <c r="T927" s="37">
        <f t="shared" si="118"/>
        <v>69941473.072861671</v>
      </c>
      <c r="U927" s="37">
        <f t="shared" si="119"/>
        <v>8606686.1188753974</v>
      </c>
      <c r="V927" s="37">
        <f t="shared" si="120"/>
        <v>35900886.915163673</v>
      </c>
    </row>
    <row r="928" spans="1:22">
      <c r="A928" s="23">
        <v>927</v>
      </c>
      <c r="B928" s="3" t="s">
        <v>1372</v>
      </c>
      <c r="C928" s="28">
        <v>26</v>
      </c>
      <c r="D928" s="29">
        <v>11</v>
      </c>
      <c r="E928" s="28">
        <v>2004</v>
      </c>
      <c r="F928" s="31">
        <f>DATE(E928,D928,C928)</f>
        <v>38317</v>
      </c>
      <c r="G928" s="24" t="s">
        <v>1373</v>
      </c>
      <c r="H928" s="2">
        <v>55000000</v>
      </c>
      <c r="I928" s="2">
        <v>6167817</v>
      </c>
      <c r="J928" s="2">
        <v>69759296</v>
      </c>
      <c r="K928" s="28" t="str">
        <f t="shared" si="114"/>
        <v/>
      </c>
      <c r="L928" s="28" t="str">
        <f t="shared" si="115"/>
        <v/>
      </c>
      <c r="M928" s="28" t="s">
        <v>1373</v>
      </c>
      <c r="N928" s="28" t="str">
        <f t="shared" si="116"/>
        <v/>
      </c>
      <c r="O928" s="28" t="str">
        <f>IF(N928=1,M928&amp;" ("&amp;E928&amp;")",M928)</f>
        <v>A Very Long Engagement</v>
      </c>
      <c r="P928" s="36">
        <f>INDEX(cpi!$A$1:$M$105,MATCH('Inflation adjust calc'!$E928,cpi!$A:$A,0),MATCH('Inflation adjust calc'!$D928,cpi!$1:$1,0))</f>
        <v>191</v>
      </c>
      <c r="Q928" s="36">
        <f>cpi!$I$2</f>
        <v>240.85300000000001</v>
      </c>
      <c r="R928" s="36">
        <f t="shared" si="121"/>
        <v>1.2610104712041885</v>
      </c>
      <c r="S928" s="28" t="str">
        <f t="shared" si="117"/>
        <v/>
      </c>
      <c r="T928" s="37">
        <f t="shared" si="118"/>
        <v>69355575.916230366</v>
      </c>
      <c r="U928" s="37">
        <f t="shared" si="119"/>
        <v>7777681.821471204</v>
      </c>
      <c r="V928" s="37">
        <f t="shared" si="120"/>
        <v>87967202.719832465</v>
      </c>
    </row>
    <row r="929" spans="1:22">
      <c r="A929" s="23">
        <v>928</v>
      </c>
      <c r="B929" s="3">
        <v>39177</v>
      </c>
      <c r="C929" s="28">
        <v>4</v>
      </c>
      <c r="D929" s="29">
        <v>5</v>
      </c>
      <c r="E929" s="28">
        <v>2007</v>
      </c>
      <c r="F929" s="31">
        <f>DATE(E929,D929,C929)</f>
        <v>39206</v>
      </c>
      <c r="G929" s="24" t="s">
        <v>1374</v>
      </c>
      <c r="H929" s="2">
        <v>55000000</v>
      </c>
      <c r="I929" s="2">
        <v>5755286</v>
      </c>
      <c r="J929" s="2">
        <v>6521829</v>
      </c>
      <c r="K929" s="28" t="str">
        <f t="shared" si="114"/>
        <v/>
      </c>
      <c r="L929" s="28" t="str">
        <f t="shared" si="115"/>
        <v/>
      </c>
      <c r="M929" s="28" t="s">
        <v>1374</v>
      </c>
      <c r="N929" s="28" t="str">
        <f t="shared" si="116"/>
        <v/>
      </c>
      <c r="O929" s="28" t="str">
        <f>IF(N929=1,M929&amp;" ("&amp;E929&amp;")",M929)</f>
        <v>Lucky You</v>
      </c>
      <c r="P929" s="36">
        <f>INDEX(cpi!$A$1:$M$105,MATCH('Inflation adjust calc'!$E929,cpi!$A:$A,0),MATCH('Inflation adjust calc'!$D929,cpi!$1:$1,0))</f>
        <v>207.94900000000001</v>
      </c>
      <c r="Q929" s="36">
        <f>cpi!$I$2</f>
        <v>240.85300000000001</v>
      </c>
      <c r="R929" s="36">
        <f t="shared" si="121"/>
        <v>1.1582311047420282</v>
      </c>
      <c r="S929" s="28" t="str">
        <f t="shared" si="117"/>
        <v/>
      </c>
      <c r="T929" s="37">
        <f t="shared" si="118"/>
        <v>63702710.760811552</v>
      </c>
      <c r="U929" s="37">
        <f t="shared" si="119"/>
        <v>6665951.2618863285</v>
      </c>
      <c r="V929" s="37">
        <f t="shared" si="120"/>
        <v>7553785.2076085964</v>
      </c>
    </row>
    <row r="930" spans="1:22">
      <c r="A930" s="23">
        <v>929</v>
      </c>
      <c r="B930" s="3" t="s">
        <v>1375</v>
      </c>
      <c r="C930" s="28">
        <v>22</v>
      </c>
      <c r="D930" s="29">
        <v>7</v>
      </c>
      <c r="E930" s="28">
        <v>1998</v>
      </c>
      <c r="F930" s="31">
        <f>DATE(E930,D930,C930)</f>
        <v>35998</v>
      </c>
      <c r="G930" s="24" t="s">
        <v>1376</v>
      </c>
      <c r="H930" s="2">
        <v>55000000</v>
      </c>
      <c r="I930" s="2">
        <v>1147784</v>
      </c>
      <c r="J930" s="2">
        <v>1147784</v>
      </c>
      <c r="K930" s="28" t="str">
        <f t="shared" si="114"/>
        <v/>
      </c>
      <c r="L930" s="28" t="str">
        <f t="shared" si="115"/>
        <v/>
      </c>
      <c r="M930" s="28" t="s">
        <v>1376</v>
      </c>
      <c r="N930" s="28">
        <f t="shared" si="116"/>
        <v>1</v>
      </c>
      <c r="O930" s="28" t="str">
        <f>IF(N930=1,M930&amp;" ("&amp;E930&amp;")",M930)</f>
        <v>Lolita (1998)</v>
      </c>
      <c r="P930" s="36">
        <f>INDEX(cpi!$A$1:$M$105,MATCH('Inflation adjust calc'!$E930,cpi!$A:$A,0),MATCH('Inflation adjust calc'!$D930,cpi!$1:$1,0))</f>
        <v>163.19999999999999</v>
      </c>
      <c r="Q930" s="36">
        <f>cpi!$I$2</f>
        <v>240.85300000000001</v>
      </c>
      <c r="R930" s="36">
        <f t="shared" si="121"/>
        <v>1.4758149509803924</v>
      </c>
      <c r="S930" s="28" t="str">
        <f t="shared" si="117"/>
        <v/>
      </c>
      <c r="T930" s="37">
        <f t="shared" si="118"/>
        <v>81169822.30392158</v>
      </c>
      <c r="U930" s="37">
        <f t="shared" si="119"/>
        <v>1693916.7876960787</v>
      </c>
      <c r="V930" s="37">
        <f t="shared" si="120"/>
        <v>1693916.7876960787</v>
      </c>
    </row>
    <row r="931" spans="1:22">
      <c r="A931" s="23">
        <v>930</v>
      </c>
      <c r="B931" s="3" t="s">
        <v>983</v>
      </c>
      <c r="C931" s="28">
        <v>20</v>
      </c>
      <c r="D931" s="29">
        <v>9</v>
      </c>
      <c r="E931" s="28">
        <v>2002</v>
      </c>
      <c r="F931" s="31">
        <f>DATE(E931,D931,C931)</f>
        <v>37519</v>
      </c>
      <c r="G931" s="24" t="s">
        <v>1377</v>
      </c>
      <c r="H931" s="2">
        <v>55000000</v>
      </c>
      <c r="I931" s="2">
        <v>79161</v>
      </c>
      <c r="J931" s="2">
        <v>1807990</v>
      </c>
      <c r="K931" s="28" t="str">
        <f t="shared" si="114"/>
        <v/>
      </c>
      <c r="L931" s="28" t="str">
        <f t="shared" si="115"/>
        <v/>
      </c>
      <c r="M931" s="28" t="s">
        <v>1377</v>
      </c>
      <c r="N931" s="28" t="str">
        <f t="shared" si="116"/>
        <v/>
      </c>
      <c r="O931" s="28" t="str">
        <f>IF(N931=1,M931&amp;" ("&amp;E931&amp;")",M931)</f>
        <v>Eye See You</v>
      </c>
      <c r="P931" s="36">
        <f>INDEX(cpi!$A$1:$M$105,MATCH('Inflation adjust calc'!$E931,cpi!$A:$A,0),MATCH('Inflation adjust calc'!$D931,cpi!$1:$1,0))</f>
        <v>181</v>
      </c>
      <c r="Q931" s="36">
        <f>cpi!$I$2</f>
        <v>240.85300000000001</v>
      </c>
      <c r="R931" s="36">
        <f t="shared" si="121"/>
        <v>1.3306795580110498</v>
      </c>
      <c r="S931" s="28" t="str">
        <f t="shared" si="117"/>
        <v/>
      </c>
      <c r="T931" s="37">
        <f t="shared" si="118"/>
        <v>73187375.690607741</v>
      </c>
      <c r="U931" s="37">
        <f t="shared" si="119"/>
        <v>105337.92449171271</v>
      </c>
      <c r="V931" s="37">
        <f t="shared" si="120"/>
        <v>2405855.3340883977</v>
      </c>
    </row>
    <row r="932" spans="1:22">
      <c r="A932" s="23">
        <v>931</v>
      </c>
      <c r="B932" s="3" t="s">
        <v>1378</v>
      </c>
      <c r="C932" s="28">
        <v>19</v>
      </c>
      <c r="D932" s="29">
        <v>6</v>
      </c>
      <c r="E932" s="28">
        <v>1981</v>
      </c>
      <c r="F932" s="31">
        <f>DATE(E932,D932,C932)</f>
        <v>29756</v>
      </c>
      <c r="G932" s="24" t="s">
        <v>1379</v>
      </c>
      <c r="H932" s="2">
        <v>54000000</v>
      </c>
      <c r="I932" s="2">
        <v>108185706</v>
      </c>
      <c r="J932" s="2">
        <v>108185706</v>
      </c>
      <c r="K932" s="28" t="str">
        <f t="shared" si="114"/>
        <v/>
      </c>
      <c r="L932" s="28" t="str">
        <f t="shared" si="115"/>
        <v/>
      </c>
      <c r="M932" s="28" t="s">
        <v>1379</v>
      </c>
      <c r="N932" s="28" t="str">
        <f t="shared" si="116"/>
        <v/>
      </c>
      <c r="O932" s="28" t="str">
        <f>IF(N932=1,M932&amp;" ("&amp;E932&amp;")",M932)</f>
        <v>Superman II</v>
      </c>
      <c r="P932" s="36">
        <f>INDEX(cpi!$A$1:$M$105,MATCH('Inflation adjust calc'!$E932,cpi!$A:$A,0),MATCH('Inflation adjust calc'!$D932,cpi!$1:$1,0))</f>
        <v>90.6</v>
      </c>
      <c r="Q932" s="36">
        <f>cpi!$I$2</f>
        <v>240.85300000000001</v>
      </c>
      <c r="R932" s="36">
        <f t="shared" si="121"/>
        <v>2.658421633554084</v>
      </c>
      <c r="S932" s="28" t="str">
        <f t="shared" si="117"/>
        <v/>
      </c>
      <c r="T932" s="37">
        <f t="shared" si="118"/>
        <v>143554768.21192053</v>
      </c>
      <c r="U932" s="37">
        <f t="shared" si="119"/>
        <v>287603221.27172184</v>
      </c>
      <c r="V932" s="37">
        <f t="shared" si="120"/>
        <v>287603221.27172184</v>
      </c>
    </row>
    <row r="933" spans="1:22">
      <c r="A933" s="23">
        <v>932</v>
      </c>
      <c r="B933" s="3" t="s">
        <v>1380</v>
      </c>
      <c r="C933" s="28">
        <v>22</v>
      </c>
      <c r="D933" s="29">
        <v>3</v>
      </c>
      <c r="E933" s="28">
        <v>2002</v>
      </c>
      <c r="F933" s="31">
        <f>DATE(E933,D933,C933)</f>
        <v>37337</v>
      </c>
      <c r="G933" s="24" t="s">
        <v>1381</v>
      </c>
      <c r="H933" s="2">
        <v>54000000</v>
      </c>
      <c r="I933" s="2">
        <v>81676888</v>
      </c>
      <c r="J933" s="2">
        <v>154338601</v>
      </c>
      <c r="K933" s="28" t="str">
        <f t="shared" si="114"/>
        <v/>
      </c>
      <c r="L933" s="28" t="str">
        <f t="shared" si="115"/>
        <v/>
      </c>
      <c r="M933" s="28" t="s">
        <v>1381</v>
      </c>
      <c r="N933" s="28" t="str">
        <f t="shared" si="116"/>
        <v/>
      </c>
      <c r="O933" s="28" t="str">
        <f>IF(N933=1,M933&amp;" ("&amp;E933&amp;")",M933)</f>
        <v>Blade 2</v>
      </c>
      <c r="P933" s="36">
        <f>INDEX(cpi!$A$1:$M$105,MATCH('Inflation adjust calc'!$E933,cpi!$A:$A,0),MATCH('Inflation adjust calc'!$D933,cpi!$1:$1,0))</f>
        <v>178.8</v>
      </c>
      <c r="Q933" s="36">
        <f>cpi!$I$2</f>
        <v>240.85300000000001</v>
      </c>
      <c r="R933" s="36">
        <f t="shared" si="121"/>
        <v>1.3470525727069351</v>
      </c>
      <c r="S933" s="28" t="str">
        <f t="shared" si="117"/>
        <v/>
      </c>
      <c r="T933" s="37">
        <f t="shared" si="118"/>
        <v>72740838.926174492</v>
      </c>
      <c r="U933" s="37">
        <f t="shared" si="119"/>
        <v>110023062.1110962</v>
      </c>
      <c r="V933" s="37">
        <f t="shared" si="120"/>
        <v>207902209.54503915</v>
      </c>
    </row>
    <row r="934" spans="1:22">
      <c r="A934" s="23">
        <v>933</v>
      </c>
      <c r="B934" s="3" t="s">
        <v>1090</v>
      </c>
      <c r="C934" s="28">
        <v>14</v>
      </c>
      <c r="D934" s="29">
        <v>7</v>
      </c>
      <c r="E934" s="28">
        <v>2006</v>
      </c>
      <c r="F934" s="31">
        <f>DATE(E934,D934,C934)</f>
        <v>38912</v>
      </c>
      <c r="G934" s="24" t="s">
        <v>1382</v>
      </c>
      <c r="H934" s="2">
        <v>54000000</v>
      </c>
      <c r="I934" s="2">
        <v>75802010</v>
      </c>
      <c r="J934" s="2">
        <v>130402010</v>
      </c>
      <c r="K934" s="28" t="str">
        <f t="shared" si="114"/>
        <v/>
      </c>
      <c r="L934" s="28" t="str">
        <f t="shared" si="115"/>
        <v/>
      </c>
      <c r="M934" s="28" t="s">
        <v>1382</v>
      </c>
      <c r="N934" s="28" t="str">
        <f t="shared" si="116"/>
        <v/>
      </c>
      <c r="O934" s="28" t="str">
        <f>IF(N934=1,M934&amp;" ("&amp;E934&amp;")",M934)</f>
        <v>You, Me and Dupree</v>
      </c>
      <c r="P934" s="36">
        <f>INDEX(cpi!$A$1:$M$105,MATCH('Inflation adjust calc'!$E934,cpi!$A:$A,0),MATCH('Inflation adjust calc'!$D934,cpi!$1:$1,0))</f>
        <v>203.5</v>
      </c>
      <c r="Q934" s="36">
        <f>cpi!$I$2</f>
        <v>240.85300000000001</v>
      </c>
      <c r="R934" s="36">
        <f t="shared" si="121"/>
        <v>1.1835528255528256</v>
      </c>
      <c r="S934" s="28" t="str">
        <f t="shared" si="117"/>
        <v/>
      </c>
      <c r="T934" s="37">
        <f t="shared" si="118"/>
        <v>63911852.579852581</v>
      </c>
      <c r="U934" s="37">
        <f t="shared" si="119"/>
        <v>89715683.118083537</v>
      </c>
      <c r="V934" s="37">
        <f t="shared" si="120"/>
        <v>154337667.39326781</v>
      </c>
    </row>
    <row r="935" spans="1:22">
      <c r="A935" s="23">
        <v>934</v>
      </c>
      <c r="B935" s="3" t="s">
        <v>1175</v>
      </c>
      <c r="C935" s="28">
        <v>19</v>
      </c>
      <c r="D935" s="29">
        <v>12</v>
      </c>
      <c r="E935" s="28">
        <v>2008</v>
      </c>
      <c r="F935" s="31">
        <f>DATE(E935,D935,C935)</f>
        <v>39801</v>
      </c>
      <c r="G935" s="24" t="s">
        <v>1383</v>
      </c>
      <c r="H935" s="2">
        <v>54000000</v>
      </c>
      <c r="I935" s="2">
        <v>69951824</v>
      </c>
      <c r="J935" s="2">
        <v>166617328</v>
      </c>
      <c r="K935" s="28" t="str">
        <f t="shared" si="114"/>
        <v/>
      </c>
      <c r="L935" s="28" t="str">
        <f t="shared" si="115"/>
        <v/>
      </c>
      <c r="M935" s="28" t="s">
        <v>1383</v>
      </c>
      <c r="N935" s="28" t="str">
        <f t="shared" si="116"/>
        <v/>
      </c>
      <c r="O935" s="28" t="str">
        <f>IF(N935=1,M935&amp;" ("&amp;E935&amp;")",M935)</f>
        <v>Seven Pounds</v>
      </c>
      <c r="P935" s="36">
        <f>INDEX(cpi!$A$1:$M$105,MATCH('Inflation adjust calc'!$E935,cpi!$A:$A,0),MATCH('Inflation adjust calc'!$D935,cpi!$1:$1,0))</f>
        <v>210.22800000000001</v>
      </c>
      <c r="Q935" s="36">
        <f>cpi!$I$2</f>
        <v>240.85300000000001</v>
      </c>
      <c r="R935" s="36">
        <f t="shared" si="121"/>
        <v>1.1456751717183249</v>
      </c>
      <c r="S935" s="28" t="str">
        <f t="shared" si="117"/>
        <v/>
      </c>
      <c r="T935" s="37">
        <f t="shared" si="118"/>
        <v>61866459.272789545</v>
      </c>
      <c r="U935" s="37">
        <f t="shared" si="119"/>
        <v>80142067.973210037</v>
      </c>
      <c r="V935" s="37">
        <f t="shared" si="120"/>
        <v>190889335.86764845</v>
      </c>
    </row>
    <row r="936" spans="1:22">
      <c r="A936" s="23">
        <v>935</v>
      </c>
      <c r="B936" s="3" t="s">
        <v>1384</v>
      </c>
      <c r="C936" s="28">
        <v>25</v>
      </c>
      <c r="D936" s="29">
        <v>12</v>
      </c>
      <c r="E936" s="28">
        <v>1990</v>
      </c>
      <c r="F936" s="31">
        <f>DATE(E936,D936,C936)</f>
        <v>33232</v>
      </c>
      <c r="G936" s="24" t="s">
        <v>1385</v>
      </c>
      <c r="H936" s="2">
        <v>54000000</v>
      </c>
      <c r="I936" s="2">
        <v>66520529</v>
      </c>
      <c r="J936" s="2">
        <v>66520529</v>
      </c>
      <c r="K936" s="28" t="str">
        <f t="shared" si="114"/>
        <v/>
      </c>
      <c r="L936" s="28" t="str">
        <f t="shared" si="115"/>
        <v/>
      </c>
      <c r="M936" s="28" t="s">
        <v>1385</v>
      </c>
      <c r="N936" s="28" t="str">
        <f t="shared" si="116"/>
        <v/>
      </c>
      <c r="O936" s="28" t="str">
        <f>IF(N936=1,M936&amp;" ("&amp;E936&amp;")",M936)</f>
        <v>The Godfather: Part III</v>
      </c>
      <c r="P936" s="36">
        <f>INDEX(cpi!$A$1:$M$105,MATCH('Inflation adjust calc'!$E936,cpi!$A:$A,0),MATCH('Inflation adjust calc'!$D936,cpi!$1:$1,0))</f>
        <v>133.80000000000001</v>
      </c>
      <c r="Q936" s="36">
        <f>cpi!$I$2</f>
        <v>240.85300000000001</v>
      </c>
      <c r="R936" s="36">
        <f t="shared" si="121"/>
        <v>1.8000971599402091</v>
      </c>
      <c r="S936" s="28" t="str">
        <f t="shared" si="117"/>
        <v/>
      </c>
      <c r="T936" s="37">
        <f t="shared" si="118"/>
        <v>97205246.636771291</v>
      </c>
      <c r="U936" s="37">
        <f t="shared" si="119"/>
        <v>119743415.33062032</v>
      </c>
      <c r="V936" s="37">
        <f t="shared" si="120"/>
        <v>119743415.33062032</v>
      </c>
    </row>
    <row r="937" spans="1:22">
      <c r="A937" s="23">
        <v>936</v>
      </c>
      <c r="B937" s="3" t="s">
        <v>1386</v>
      </c>
      <c r="C937" s="28">
        <v>14</v>
      </c>
      <c r="D937" s="29">
        <v>10</v>
      </c>
      <c r="E937" s="28">
        <v>2005</v>
      </c>
      <c r="F937" s="31">
        <f>DATE(E937,D937,C937)</f>
        <v>38639</v>
      </c>
      <c r="G937" s="24" t="s">
        <v>1387</v>
      </c>
      <c r="H937" s="2">
        <v>54000000</v>
      </c>
      <c r="I937" s="2">
        <v>26850426</v>
      </c>
      <c r="J937" s="2">
        <v>50719373</v>
      </c>
      <c r="K937" s="28" t="str">
        <f t="shared" si="114"/>
        <v/>
      </c>
      <c r="L937" s="28" t="str">
        <f t="shared" si="115"/>
        <v/>
      </c>
      <c r="M937" s="28" t="s">
        <v>1387</v>
      </c>
      <c r="N937" s="28" t="str">
        <f t="shared" si="116"/>
        <v/>
      </c>
      <c r="O937" s="28" t="str">
        <f>IF(N937=1,M937&amp;" ("&amp;E937&amp;")",M937)</f>
        <v>Elizabethtown</v>
      </c>
      <c r="P937" s="36">
        <f>INDEX(cpi!$A$1:$M$105,MATCH('Inflation adjust calc'!$E937,cpi!$A:$A,0),MATCH('Inflation adjust calc'!$D937,cpi!$1:$1,0))</f>
        <v>199.2</v>
      </c>
      <c r="Q937" s="36">
        <f>cpi!$I$2</f>
        <v>240.85300000000001</v>
      </c>
      <c r="R937" s="36">
        <f t="shared" si="121"/>
        <v>1.20910140562249</v>
      </c>
      <c r="S937" s="28" t="str">
        <f t="shared" si="117"/>
        <v/>
      </c>
      <c r="T937" s="37">
        <f t="shared" si="118"/>
        <v>65291475.903614461</v>
      </c>
      <c r="U937" s="37">
        <f t="shared" si="119"/>
        <v>32464887.818162654</v>
      </c>
      <c r="V937" s="37">
        <f t="shared" si="120"/>
        <v>61324865.186591372</v>
      </c>
    </row>
    <row r="938" spans="1:22">
      <c r="A938" s="23">
        <v>937</v>
      </c>
      <c r="B938" s="3">
        <v>37629</v>
      </c>
      <c r="C938" s="28">
        <v>1</v>
      </c>
      <c r="D938" s="29">
        <v>8</v>
      </c>
      <c r="E938" s="28">
        <v>2003</v>
      </c>
      <c r="F938" s="31">
        <f>DATE(E938,D938,C938)</f>
        <v>37834</v>
      </c>
      <c r="G938" s="24" t="s">
        <v>1388</v>
      </c>
      <c r="H938" s="2">
        <v>54000000</v>
      </c>
      <c r="I938" s="2">
        <v>6087542</v>
      </c>
      <c r="J938" s="2">
        <v>7126002</v>
      </c>
      <c r="K938" s="28" t="str">
        <f t="shared" si="114"/>
        <v/>
      </c>
      <c r="L938" s="28" t="str">
        <f t="shared" si="115"/>
        <v/>
      </c>
      <c r="M938" s="28" t="s">
        <v>1388</v>
      </c>
      <c r="N938" s="28" t="str">
        <f t="shared" si="116"/>
        <v/>
      </c>
      <c r="O938" s="28" t="str">
        <f>IF(N938=1,M938&amp;" ("&amp;E938&amp;")",M938)</f>
        <v>Gigli</v>
      </c>
      <c r="P938" s="36">
        <f>INDEX(cpi!$A$1:$M$105,MATCH('Inflation adjust calc'!$E938,cpi!$A:$A,0),MATCH('Inflation adjust calc'!$D938,cpi!$1:$1,0))</f>
        <v>184.6</v>
      </c>
      <c r="Q938" s="36">
        <f>cpi!$I$2</f>
        <v>240.85300000000001</v>
      </c>
      <c r="R938" s="36">
        <f t="shared" si="121"/>
        <v>1.3047291440953415</v>
      </c>
      <c r="S938" s="28" t="str">
        <f t="shared" si="117"/>
        <v/>
      </c>
      <c r="T938" s="37">
        <f t="shared" si="118"/>
        <v>70455373.781148434</v>
      </c>
      <c r="U938" s="37">
        <f t="shared" si="119"/>
        <v>7942593.4633044433</v>
      </c>
      <c r="V938" s="37">
        <f t="shared" si="120"/>
        <v>9297502.4902816918</v>
      </c>
    </row>
    <row r="939" spans="1:22">
      <c r="A939" s="23">
        <v>938</v>
      </c>
      <c r="B939" s="3" t="s">
        <v>812</v>
      </c>
      <c r="C939" s="28">
        <v>16</v>
      </c>
      <c r="D939" s="29">
        <v>6</v>
      </c>
      <c r="E939" s="28">
        <v>2000</v>
      </c>
      <c r="F939" s="31">
        <f>DATE(E939,D939,C939)</f>
        <v>36693</v>
      </c>
      <c r="G939" s="24" t="s">
        <v>1389</v>
      </c>
      <c r="H939" s="2">
        <v>53012938</v>
      </c>
      <c r="I939" s="2">
        <v>70327868</v>
      </c>
      <c r="J939" s="2">
        <v>107190108</v>
      </c>
      <c r="K939" s="28" t="str">
        <f t="shared" si="114"/>
        <v/>
      </c>
      <c r="L939" s="28" t="str">
        <f t="shared" si="115"/>
        <v/>
      </c>
      <c r="M939" s="28" t="s">
        <v>1389</v>
      </c>
      <c r="N939" s="28" t="str">
        <f t="shared" si="116"/>
        <v/>
      </c>
      <c r="O939" s="28" t="str">
        <f>IF(N939=1,M939&amp;" ("&amp;E939&amp;")",M939)</f>
        <v>Shaft</v>
      </c>
      <c r="P939" s="36">
        <f>INDEX(cpi!$A$1:$M$105,MATCH('Inflation adjust calc'!$E939,cpi!$A:$A,0),MATCH('Inflation adjust calc'!$D939,cpi!$1:$1,0))</f>
        <v>172.4</v>
      </c>
      <c r="Q939" s="36">
        <f>cpi!$I$2</f>
        <v>240.85300000000001</v>
      </c>
      <c r="R939" s="36">
        <f t="shared" si="121"/>
        <v>1.3970591647331787</v>
      </c>
      <c r="S939" s="28" t="str">
        <f t="shared" si="117"/>
        <v/>
      </c>
      <c r="T939" s="37">
        <f t="shared" si="118"/>
        <v>74062210.882331789</v>
      </c>
      <c r="U939" s="37">
        <f t="shared" si="119"/>
        <v>98252192.525545254</v>
      </c>
      <c r="V939" s="37">
        <f t="shared" si="120"/>
        <v>149750922.75013921</v>
      </c>
    </row>
    <row r="940" spans="1:22">
      <c r="A940" s="23">
        <v>939</v>
      </c>
      <c r="B940" s="3">
        <v>38480</v>
      </c>
      <c r="C940" s="28">
        <v>5</v>
      </c>
      <c r="D940" s="29">
        <v>8</v>
      </c>
      <c r="E940" s="28">
        <v>2005</v>
      </c>
      <c r="F940" s="31">
        <f>DATE(E940,D940,C940)</f>
        <v>38569</v>
      </c>
      <c r="G940" s="24" t="s">
        <v>1390</v>
      </c>
      <c r="H940" s="2">
        <v>53000000</v>
      </c>
      <c r="I940" s="2">
        <v>80270227</v>
      </c>
      <c r="J940" s="2">
        <v>109848461</v>
      </c>
      <c r="K940" s="28" t="str">
        <f t="shared" si="114"/>
        <v/>
      </c>
      <c r="L940" s="28" t="str">
        <f t="shared" si="115"/>
        <v/>
      </c>
      <c r="M940" s="28" t="s">
        <v>1390</v>
      </c>
      <c r="N940" s="28" t="str">
        <f t="shared" si="116"/>
        <v/>
      </c>
      <c r="O940" s="28" t="str">
        <f>IF(N940=1,M940&amp;" ("&amp;E940&amp;")",M940)</f>
        <v>The Dukes of Hazzard</v>
      </c>
      <c r="P940" s="36">
        <f>INDEX(cpi!$A$1:$M$105,MATCH('Inflation adjust calc'!$E940,cpi!$A:$A,0),MATCH('Inflation adjust calc'!$D940,cpi!$1:$1,0))</f>
        <v>196.4</v>
      </c>
      <c r="Q940" s="36">
        <f>cpi!$I$2</f>
        <v>240.85300000000001</v>
      </c>
      <c r="R940" s="36">
        <f t="shared" si="121"/>
        <v>1.2263391038696538</v>
      </c>
      <c r="S940" s="28" t="str">
        <f t="shared" si="117"/>
        <v/>
      </c>
      <c r="T940" s="37">
        <f t="shared" si="118"/>
        <v>64995972.505091652</v>
      </c>
      <c r="U940" s="37">
        <f t="shared" si="119"/>
        <v>98438518.246593699</v>
      </c>
      <c r="V940" s="37">
        <f t="shared" si="120"/>
        <v>134711463.22420061</v>
      </c>
    </row>
    <row r="941" spans="1:22">
      <c r="A941" s="23">
        <v>940</v>
      </c>
      <c r="B941" s="3" t="s">
        <v>508</v>
      </c>
      <c r="C941" s="28">
        <v>16</v>
      </c>
      <c r="D941" s="29">
        <v>10</v>
      </c>
      <c r="E941" s="28">
        <v>2009</v>
      </c>
      <c r="F941" s="31">
        <f>DATE(E941,D941,C941)</f>
        <v>40102</v>
      </c>
      <c r="G941" s="24" t="s">
        <v>1391</v>
      </c>
      <c r="H941" s="2">
        <v>53000000</v>
      </c>
      <c r="I941" s="2">
        <v>73357727</v>
      </c>
      <c r="J941" s="2">
        <v>131159781</v>
      </c>
      <c r="K941" s="28" t="str">
        <f t="shared" si="114"/>
        <v/>
      </c>
      <c r="L941" s="28" t="str">
        <f t="shared" si="115"/>
        <v/>
      </c>
      <c r="M941" s="28" t="s">
        <v>1391</v>
      </c>
      <c r="N941" s="28" t="str">
        <f t="shared" si="116"/>
        <v/>
      </c>
      <c r="O941" s="28" t="str">
        <f>IF(N941=1,M941&amp;" ("&amp;E941&amp;")",M941)</f>
        <v>Law Abiding Citizen</v>
      </c>
      <c r="P941" s="36">
        <f>INDEX(cpi!$A$1:$M$105,MATCH('Inflation adjust calc'!$E941,cpi!$A:$A,0),MATCH('Inflation adjust calc'!$D941,cpi!$1:$1,0))</f>
        <v>216.17699999999999</v>
      </c>
      <c r="Q941" s="36">
        <f>cpi!$I$2</f>
        <v>240.85300000000001</v>
      </c>
      <c r="R941" s="36">
        <f t="shared" si="121"/>
        <v>1.1141472034490256</v>
      </c>
      <c r="S941" s="28" t="str">
        <f t="shared" si="117"/>
        <v/>
      </c>
      <c r="T941" s="37">
        <f t="shared" si="118"/>
        <v>59049801.782798357</v>
      </c>
      <c r="U941" s="37">
        <f t="shared" si="119"/>
        <v>81731306.388427079</v>
      </c>
      <c r="V941" s="37">
        <f t="shared" si="120"/>
        <v>146131303.20613664</v>
      </c>
    </row>
    <row r="942" spans="1:22">
      <c r="A942" s="23">
        <v>941</v>
      </c>
      <c r="B942" s="3" t="s">
        <v>1061</v>
      </c>
      <c r="C942" s="28">
        <v>18</v>
      </c>
      <c r="D942" s="29">
        <v>9</v>
      </c>
      <c r="E942" s="28">
        <v>2015</v>
      </c>
      <c r="F942" s="31">
        <f>DATE(E942,D942,C942)</f>
        <v>42265</v>
      </c>
      <c r="G942" s="24" t="s">
        <v>1392</v>
      </c>
      <c r="H942" s="2">
        <v>53000000</v>
      </c>
      <c r="I942" s="2">
        <v>62575678</v>
      </c>
      <c r="J942" s="2">
        <v>98837872</v>
      </c>
      <c r="K942" s="28" t="str">
        <f t="shared" si="114"/>
        <v/>
      </c>
      <c r="L942" s="28" t="str">
        <f t="shared" si="115"/>
        <v/>
      </c>
      <c r="M942" s="28" t="s">
        <v>1392</v>
      </c>
      <c r="N942" s="28" t="str">
        <f t="shared" si="116"/>
        <v/>
      </c>
      <c r="O942" s="28" t="str">
        <f>IF(N942=1,M942&amp;" ("&amp;E942&amp;")",M942)</f>
        <v>Black Mass</v>
      </c>
      <c r="P942" s="36">
        <f>INDEX(cpi!$A$1:$M$105,MATCH('Inflation adjust calc'!$E942,cpi!$A:$A,0),MATCH('Inflation adjust calc'!$D942,cpi!$1:$1,0))</f>
        <v>237.94499999999999</v>
      </c>
      <c r="Q942" s="36">
        <f>cpi!$I$2</f>
        <v>240.85300000000001</v>
      </c>
      <c r="R942" s="36">
        <f t="shared" si="121"/>
        <v>1.0122213116476497</v>
      </c>
      <c r="S942" s="28" t="str">
        <f t="shared" si="117"/>
        <v/>
      </c>
      <c r="T942" s="37">
        <f t="shared" si="118"/>
        <v>53647729.517325439</v>
      </c>
      <c r="U942" s="37">
        <f t="shared" si="119"/>
        <v>63340434.862400979</v>
      </c>
      <c r="V942" s="37">
        <f t="shared" si="120"/>
        <v>100045800.43630251</v>
      </c>
    </row>
    <row r="943" spans="1:22">
      <c r="A943" s="23">
        <v>942</v>
      </c>
      <c r="B943" s="3" t="s">
        <v>1171</v>
      </c>
      <c r="C943" s="28">
        <v>14</v>
      </c>
      <c r="D943" s="29">
        <v>11</v>
      </c>
      <c r="E943" s="28">
        <v>1997</v>
      </c>
      <c r="F943" s="31">
        <f>DATE(E943,D943,C943)</f>
        <v>35748</v>
      </c>
      <c r="G943" s="24" t="s">
        <v>1393</v>
      </c>
      <c r="H943" s="2">
        <v>53000000</v>
      </c>
      <c r="I943" s="2">
        <v>58403409</v>
      </c>
      <c r="J943" s="2">
        <v>139801410</v>
      </c>
      <c r="K943" s="28" t="str">
        <f t="shared" si="114"/>
        <v/>
      </c>
      <c r="L943" s="28" t="str">
        <f t="shared" si="115"/>
        <v/>
      </c>
      <c r="M943" s="28" t="s">
        <v>1393</v>
      </c>
      <c r="N943" s="28" t="str">
        <f t="shared" si="116"/>
        <v/>
      </c>
      <c r="O943" s="28" t="str">
        <f>IF(N943=1,M943&amp;" ("&amp;E943&amp;")",M943)</f>
        <v>Anastasia</v>
      </c>
      <c r="P943" s="36">
        <f>INDEX(cpi!$A$1:$M$105,MATCH('Inflation adjust calc'!$E943,cpi!$A:$A,0),MATCH('Inflation adjust calc'!$D943,cpi!$1:$1,0))</f>
        <v>161.5</v>
      </c>
      <c r="Q943" s="36">
        <f>cpi!$I$2</f>
        <v>240.85300000000001</v>
      </c>
      <c r="R943" s="36">
        <f t="shared" si="121"/>
        <v>1.4913498452012384</v>
      </c>
      <c r="S943" s="28" t="str">
        <f t="shared" si="117"/>
        <v/>
      </c>
      <c r="T943" s="37">
        <f t="shared" si="118"/>
        <v>79041541.795665637</v>
      </c>
      <c r="U943" s="37">
        <f t="shared" si="119"/>
        <v>87099914.971374616</v>
      </c>
      <c r="V943" s="37">
        <f t="shared" si="120"/>
        <v>208492811.16241485</v>
      </c>
    </row>
    <row r="944" spans="1:22">
      <c r="A944" s="23">
        <v>943</v>
      </c>
      <c r="B944" s="3" t="s">
        <v>1394</v>
      </c>
      <c r="C944" s="28">
        <v>18</v>
      </c>
      <c r="D944" s="29">
        <v>5</v>
      </c>
      <c r="E944" s="28">
        <v>2001</v>
      </c>
      <c r="F944" s="31">
        <f>DATE(E944,D944,C944)</f>
        <v>37029</v>
      </c>
      <c r="G944" s="24" t="s">
        <v>1395</v>
      </c>
      <c r="H944" s="2">
        <v>53000000</v>
      </c>
      <c r="I944" s="2">
        <v>57386369</v>
      </c>
      <c r="J944" s="2">
        <v>179213196</v>
      </c>
      <c r="K944" s="28" t="str">
        <f t="shared" si="114"/>
        <v/>
      </c>
      <c r="L944" s="28" t="str">
        <f t="shared" si="115"/>
        <v/>
      </c>
      <c r="M944" s="28" t="s">
        <v>1395</v>
      </c>
      <c r="N944" s="28" t="str">
        <f t="shared" si="116"/>
        <v/>
      </c>
      <c r="O944" s="28" t="str">
        <f>IF(N944=1,M944&amp;" ("&amp;E944&amp;")",M944)</f>
        <v>Moulin Rouge</v>
      </c>
      <c r="P944" s="36">
        <f>INDEX(cpi!$A$1:$M$105,MATCH('Inflation adjust calc'!$E944,cpi!$A:$A,0),MATCH('Inflation adjust calc'!$D944,cpi!$1:$1,0))</f>
        <v>177.7</v>
      </c>
      <c r="Q944" s="36">
        <f>cpi!$I$2</f>
        <v>240.85300000000001</v>
      </c>
      <c r="R944" s="36">
        <f t="shared" si="121"/>
        <v>1.355391108610017</v>
      </c>
      <c r="S944" s="28" t="str">
        <f t="shared" si="117"/>
        <v/>
      </c>
      <c r="T944" s="37">
        <f t="shared" si="118"/>
        <v>71835728.756330907</v>
      </c>
      <c r="U944" s="37">
        <f t="shared" si="119"/>
        <v>77780974.298013508</v>
      </c>
      <c r="V944" s="37">
        <f t="shared" si="120"/>
        <v>242903972.40398425</v>
      </c>
    </row>
    <row r="945" spans="1:22">
      <c r="A945" s="23">
        <v>944</v>
      </c>
      <c r="B945" s="3">
        <v>36933</v>
      </c>
      <c r="C945" s="28">
        <v>2</v>
      </c>
      <c r="D945" s="29">
        <v>11</v>
      </c>
      <c r="E945" s="28">
        <v>2001</v>
      </c>
      <c r="F945" s="31">
        <f>DATE(E945,D945,C945)</f>
        <v>37197</v>
      </c>
      <c r="G945" s="24" t="s">
        <v>1396</v>
      </c>
      <c r="H945" s="2">
        <v>53000000</v>
      </c>
      <c r="I945" s="2">
        <v>45207112</v>
      </c>
      <c r="J945" s="2">
        <v>54207112</v>
      </c>
      <c r="K945" s="28" t="str">
        <f t="shared" si="114"/>
        <v/>
      </c>
      <c r="L945" s="28" t="str">
        <f t="shared" si="115"/>
        <v/>
      </c>
      <c r="M945" s="28" t="s">
        <v>1396</v>
      </c>
      <c r="N945" s="28" t="str">
        <f t="shared" si="116"/>
        <v/>
      </c>
      <c r="O945" s="28" t="str">
        <f>IF(N945=1,M945&amp;" ("&amp;E945&amp;")",M945)</f>
        <v>Domestic Disturbance</v>
      </c>
      <c r="P945" s="36">
        <f>INDEX(cpi!$A$1:$M$105,MATCH('Inflation adjust calc'!$E945,cpi!$A:$A,0),MATCH('Inflation adjust calc'!$D945,cpi!$1:$1,0))</f>
        <v>177.4</v>
      </c>
      <c r="Q945" s="36">
        <f>cpi!$I$2</f>
        <v>240.85300000000001</v>
      </c>
      <c r="R945" s="36">
        <f t="shared" si="121"/>
        <v>1.3576832018038332</v>
      </c>
      <c r="S945" s="28" t="str">
        <f t="shared" si="117"/>
        <v/>
      </c>
      <c r="T945" s="37">
        <f t="shared" si="118"/>
        <v>71957209.695603162</v>
      </c>
      <c r="U945" s="37">
        <f t="shared" si="119"/>
        <v>61376936.564464487</v>
      </c>
      <c r="V945" s="37">
        <f t="shared" si="120"/>
        <v>73596085.380698994</v>
      </c>
    </row>
    <row r="946" spans="1:22">
      <c r="A946" s="23">
        <v>945</v>
      </c>
      <c r="B946" s="3" t="s">
        <v>1397</v>
      </c>
      <c r="C946" s="28">
        <v>20</v>
      </c>
      <c r="D946" s="29">
        <v>10</v>
      </c>
      <c r="E946" s="28">
        <v>2006</v>
      </c>
      <c r="F946" s="31">
        <f>DATE(E946,D946,C946)</f>
        <v>39010</v>
      </c>
      <c r="G946" s="24" t="s">
        <v>1398</v>
      </c>
      <c r="H946" s="2">
        <v>53000000</v>
      </c>
      <c r="I946" s="2">
        <v>33602376</v>
      </c>
      <c r="J946" s="2">
        <v>63657941</v>
      </c>
      <c r="K946" s="28" t="str">
        <f t="shared" si="114"/>
        <v/>
      </c>
      <c r="L946" s="28" t="str">
        <f t="shared" si="115"/>
        <v/>
      </c>
      <c r="M946" s="28" t="s">
        <v>1398</v>
      </c>
      <c r="N946" s="28" t="str">
        <f t="shared" si="116"/>
        <v/>
      </c>
      <c r="O946" s="28" t="str">
        <f>IF(N946=1,M946&amp;" ("&amp;E946&amp;")",M946)</f>
        <v>Flags of Our Fathers</v>
      </c>
      <c r="P946" s="36">
        <f>INDEX(cpi!$A$1:$M$105,MATCH('Inflation adjust calc'!$E946,cpi!$A:$A,0),MATCH('Inflation adjust calc'!$D946,cpi!$1:$1,0))</f>
        <v>201.8</v>
      </c>
      <c r="Q946" s="36">
        <f>cpi!$I$2</f>
        <v>240.85300000000001</v>
      </c>
      <c r="R946" s="36">
        <f t="shared" si="121"/>
        <v>1.1935232903865214</v>
      </c>
      <c r="S946" s="28" t="str">
        <f t="shared" si="117"/>
        <v/>
      </c>
      <c r="T946" s="37">
        <f t="shared" si="118"/>
        <v>63256734.390485637</v>
      </c>
      <c r="U946" s="37">
        <f t="shared" si="119"/>
        <v>40105218.368325077</v>
      </c>
      <c r="V946" s="37">
        <f t="shared" si="120"/>
        <v>75977235.20155105</v>
      </c>
    </row>
    <row r="947" spans="1:22">
      <c r="A947" s="23">
        <v>946</v>
      </c>
      <c r="B947" s="3">
        <v>39237</v>
      </c>
      <c r="C947" s="28">
        <v>6</v>
      </c>
      <c r="D947" s="29">
        <v>4</v>
      </c>
      <c r="E947" s="28">
        <v>2007</v>
      </c>
      <c r="F947" s="31">
        <f>DATE(E947,D947,C947)</f>
        <v>39178</v>
      </c>
      <c r="G947" s="24" t="s">
        <v>1399</v>
      </c>
      <c r="H947" s="2">
        <v>53000000</v>
      </c>
      <c r="I947" s="2">
        <v>25031037</v>
      </c>
      <c r="J947" s="2">
        <v>50187789</v>
      </c>
      <c r="K947" s="28" t="str">
        <f t="shared" si="114"/>
        <v/>
      </c>
      <c r="L947" s="28" t="str">
        <f t="shared" si="115"/>
        <v/>
      </c>
      <c r="M947" s="28" t="s">
        <v>1399</v>
      </c>
      <c r="N947" s="28" t="str">
        <f t="shared" si="116"/>
        <v/>
      </c>
      <c r="O947" s="28" t="str">
        <f>IF(N947=1,M947&amp;" ("&amp;E947&amp;")",M947)</f>
        <v>Grindhouse</v>
      </c>
      <c r="P947" s="36">
        <f>INDEX(cpi!$A$1:$M$105,MATCH('Inflation adjust calc'!$E947,cpi!$A:$A,0),MATCH('Inflation adjust calc'!$D947,cpi!$1:$1,0))</f>
        <v>206.68600000000001</v>
      </c>
      <c r="Q947" s="36">
        <f>cpi!$I$2</f>
        <v>240.85300000000001</v>
      </c>
      <c r="R947" s="36">
        <f t="shared" si="121"/>
        <v>1.165308729183399</v>
      </c>
      <c r="S947" s="28" t="str">
        <f t="shared" si="117"/>
        <v/>
      </c>
      <c r="T947" s="37">
        <f t="shared" si="118"/>
        <v>61761362.646720149</v>
      </c>
      <c r="U947" s="37">
        <f t="shared" si="119"/>
        <v>29168885.91661264</v>
      </c>
      <c r="V947" s="37">
        <f t="shared" si="120"/>
        <v>58484268.620114572</v>
      </c>
    </row>
    <row r="948" spans="1:22">
      <c r="A948" s="23">
        <v>947</v>
      </c>
      <c r="B948" s="3" t="s">
        <v>1190</v>
      </c>
      <c r="C948" s="28">
        <v>16</v>
      </c>
      <c r="D948" s="29">
        <v>10</v>
      </c>
      <c r="E948" s="28">
        <v>1998</v>
      </c>
      <c r="F948" s="31">
        <f>DATE(E948,D948,C948)</f>
        <v>36084</v>
      </c>
      <c r="G948" s="24" t="s">
        <v>1400</v>
      </c>
      <c r="H948" s="2">
        <v>53000000</v>
      </c>
      <c r="I948" s="2">
        <v>22852487</v>
      </c>
      <c r="J948" s="2">
        <v>22852487</v>
      </c>
      <c r="K948" s="28" t="str">
        <f t="shared" si="114"/>
        <v/>
      </c>
      <c r="L948" s="28" t="str">
        <f t="shared" si="115"/>
        <v/>
      </c>
      <c r="M948" s="28" t="s">
        <v>1400</v>
      </c>
      <c r="N948" s="28" t="str">
        <f t="shared" si="116"/>
        <v/>
      </c>
      <c r="O948" s="28" t="str">
        <f>IF(N948=1,M948&amp;" ("&amp;E948&amp;")",M948)</f>
        <v>Beloved</v>
      </c>
      <c r="P948" s="36">
        <f>INDEX(cpi!$A$1:$M$105,MATCH('Inflation adjust calc'!$E948,cpi!$A:$A,0),MATCH('Inflation adjust calc'!$D948,cpi!$1:$1,0))</f>
        <v>164</v>
      </c>
      <c r="Q948" s="36">
        <f>cpi!$I$2</f>
        <v>240.85300000000001</v>
      </c>
      <c r="R948" s="36">
        <f t="shared" si="121"/>
        <v>1.4686158536585365</v>
      </c>
      <c r="S948" s="28" t="str">
        <f t="shared" si="117"/>
        <v/>
      </c>
      <c r="T948" s="37">
        <f t="shared" si="118"/>
        <v>77836640.24390243</v>
      </c>
      <c r="U948" s="37">
        <f t="shared" si="119"/>
        <v>33561524.703725606</v>
      </c>
      <c r="V948" s="37">
        <f t="shared" si="120"/>
        <v>33561524.703725606</v>
      </c>
    </row>
    <row r="949" spans="1:22">
      <c r="A949" s="23">
        <v>948</v>
      </c>
      <c r="B949" s="3" t="s">
        <v>1401</v>
      </c>
      <c r="C949" s="28">
        <v>19</v>
      </c>
      <c r="D949" s="29">
        <v>12</v>
      </c>
      <c r="E949" s="28">
        <v>2012</v>
      </c>
      <c r="F949" s="31">
        <f>DATE(E949,D949,C949)</f>
        <v>41262</v>
      </c>
      <c r="G949" s="24" t="s">
        <v>1402</v>
      </c>
      <c r="H949" s="2">
        <v>52500000</v>
      </c>
      <c r="I949" s="2">
        <v>95720716</v>
      </c>
      <c r="J949" s="2">
        <v>134612435</v>
      </c>
      <c r="K949" s="28" t="str">
        <f t="shared" si="114"/>
        <v/>
      </c>
      <c r="L949" s="28" t="str">
        <f t="shared" si="115"/>
        <v/>
      </c>
      <c r="M949" s="28" t="s">
        <v>1402</v>
      </c>
      <c r="N949" s="28" t="str">
        <f t="shared" si="116"/>
        <v/>
      </c>
      <c r="O949" s="28" t="str">
        <f>IF(N949=1,M949&amp;" ("&amp;E949&amp;")",M949)</f>
        <v>Zero Dark Thirty</v>
      </c>
      <c r="P949" s="36">
        <f>INDEX(cpi!$A$1:$M$105,MATCH('Inflation adjust calc'!$E949,cpi!$A:$A,0),MATCH('Inflation adjust calc'!$D949,cpi!$1:$1,0))</f>
        <v>229.601</v>
      </c>
      <c r="Q949" s="36">
        <f>cpi!$I$2</f>
        <v>240.85300000000001</v>
      </c>
      <c r="R949" s="36">
        <f t="shared" si="121"/>
        <v>1.0490067551970592</v>
      </c>
      <c r="S949" s="28" t="str">
        <f t="shared" si="117"/>
        <v/>
      </c>
      <c r="T949" s="37">
        <f t="shared" si="118"/>
        <v>55072854.647845611</v>
      </c>
      <c r="U949" s="37">
        <f t="shared" si="119"/>
        <v>100411677.69629923</v>
      </c>
      <c r="V949" s="37">
        <f t="shared" si="120"/>
        <v>141209353.64852506</v>
      </c>
    </row>
    <row r="950" spans="1:22">
      <c r="A950" s="23">
        <v>949</v>
      </c>
      <c r="B950" s="3" t="s">
        <v>1403</v>
      </c>
      <c r="C950" s="28">
        <v>25</v>
      </c>
      <c r="D950" s="29">
        <v>12</v>
      </c>
      <c r="E950" s="28">
        <v>2002</v>
      </c>
      <c r="F950" s="31">
        <f>DATE(E950,D950,C950)</f>
        <v>37615</v>
      </c>
      <c r="G950" s="24" t="s">
        <v>1404</v>
      </c>
      <c r="H950" s="2">
        <v>52000000</v>
      </c>
      <c r="I950" s="2">
        <v>164606800</v>
      </c>
      <c r="J950" s="2">
        <v>355612291</v>
      </c>
      <c r="K950" s="28" t="str">
        <f t="shared" si="114"/>
        <v/>
      </c>
      <c r="L950" s="28" t="str">
        <f t="shared" si="115"/>
        <v/>
      </c>
      <c r="M950" s="28" t="s">
        <v>1404</v>
      </c>
      <c r="N950" s="28" t="str">
        <f t="shared" si="116"/>
        <v/>
      </c>
      <c r="O950" s="28" t="str">
        <f>IF(N950=1,M950&amp;" ("&amp;E950&amp;")",M950)</f>
        <v>Catch Me if You Can</v>
      </c>
      <c r="P950" s="36">
        <f>INDEX(cpi!$A$1:$M$105,MATCH('Inflation adjust calc'!$E950,cpi!$A:$A,0),MATCH('Inflation adjust calc'!$D950,cpi!$1:$1,0))</f>
        <v>180.9</v>
      </c>
      <c r="Q950" s="36">
        <f>cpi!$I$2</f>
        <v>240.85300000000001</v>
      </c>
      <c r="R950" s="36">
        <f t="shared" si="121"/>
        <v>1.3314151464897734</v>
      </c>
      <c r="S950" s="28" t="str">
        <f t="shared" si="117"/>
        <v/>
      </c>
      <c r="T950" s="37">
        <f t="shared" si="118"/>
        <v>69233587.617468223</v>
      </c>
      <c r="U950" s="37">
        <f t="shared" si="119"/>
        <v>219159986.73521283</v>
      </c>
      <c r="V950" s="37">
        <f t="shared" si="120"/>
        <v>473467590.51532894</v>
      </c>
    </row>
    <row r="951" spans="1:22">
      <c r="A951" s="23">
        <v>950</v>
      </c>
      <c r="B951" s="3" t="s">
        <v>45</v>
      </c>
      <c r="C951" s="28">
        <v>18</v>
      </c>
      <c r="D951" s="29">
        <v>7</v>
      </c>
      <c r="E951" s="28">
        <v>2008</v>
      </c>
      <c r="F951" s="31">
        <f>DATE(E951,D951,C951)</f>
        <v>39647</v>
      </c>
      <c r="G951" s="24" t="s">
        <v>1405</v>
      </c>
      <c r="H951" s="2">
        <v>52000000</v>
      </c>
      <c r="I951" s="2">
        <v>144130063</v>
      </c>
      <c r="J951" s="2">
        <v>602500560</v>
      </c>
      <c r="K951" s="28" t="str">
        <f t="shared" si="114"/>
        <v/>
      </c>
      <c r="L951" s="28" t="str">
        <f t="shared" si="115"/>
        <v/>
      </c>
      <c r="M951" s="28" t="s">
        <v>1405</v>
      </c>
      <c r="N951" s="28" t="str">
        <f t="shared" si="116"/>
        <v/>
      </c>
      <c r="O951" s="28" t="str">
        <f>IF(N951=1,M951&amp;" ("&amp;E951&amp;")",M951)</f>
        <v>Mamma Mia!</v>
      </c>
      <c r="P951" s="36">
        <f>INDEX(cpi!$A$1:$M$105,MATCH('Inflation adjust calc'!$E951,cpi!$A:$A,0),MATCH('Inflation adjust calc'!$D951,cpi!$1:$1,0))</f>
        <v>219.964</v>
      </c>
      <c r="Q951" s="36">
        <f>cpi!$I$2</f>
        <v>240.85300000000001</v>
      </c>
      <c r="R951" s="36">
        <f t="shared" si="121"/>
        <v>1.0949655398156062</v>
      </c>
      <c r="S951" s="28" t="str">
        <f t="shared" si="117"/>
        <v/>
      </c>
      <c r="T951" s="37">
        <f t="shared" si="118"/>
        <v>56938208.070411518</v>
      </c>
      <c r="U951" s="37">
        <f t="shared" si="119"/>
        <v>157817452.23645234</v>
      </c>
      <c r="V951" s="37">
        <f t="shared" si="120"/>
        <v>659717350.91960502</v>
      </c>
    </row>
    <row r="952" spans="1:22">
      <c r="A952" s="23">
        <v>951</v>
      </c>
      <c r="B952" s="3">
        <v>38754</v>
      </c>
      <c r="C952" s="28">
        <v>2</v>
      </c>
      <c r="D952" s="29">
        <v>6</v>
      </c>
      <c r="E952" s="28">
        <v>2006</v>
      </c>
      <c r="F952" s="31">
        <f>DATE(E952,D952,C952)</f>
        <v>38870</v>
      </c>
      <c r="G952" s="24" t="s">
        <v>1406</v>
      </c>
      <c r="H952" s="2">
        <v>52000000</v>
      </c>
      <c r="I952" s="2">
        <v>118703275</v>
      </c>
      <c r="J952" s="2">
        <v>205727307</v>
      </c>
      <c r="K952" s="28" t="str">
        <f t="shared" si="114"/>
        <v/>
      </c>
      <c r="L952" s="28" t="str">
        <f t="shared" si="115"/>
        <v/>
      </c>
      <c r="M952" s="28" t="s">
        <v>1406</v>
      </c>
      <c r="N952" s="28" t="str">
        <f t="shared" si="116"/>
        <v/>
      </c>
      <c r="O952" s="28" t="str">
        <f>IF(N952=1,M952&amp;" ("&amp;E952&amp;")",M952)</f>
        <v>The Break-Up</v>
      </c>
      <c r="P952" s="36">
        <f>INDEX(cpi!$A$1:$M$105,MATCH('Inflation adjust calc'!$E952,cpi!$A:$A,0),MATCH('Inflation adjust calc'!$D952,cpi!$1:$1,0))</f>
        <v>202.9</v>
      </c>
      <c r="Q952" s="36">
        <f>cpi!$I$2</f>
        <v>240.85300000000001</v>
      </c>
      <c r="R952" s="36">
        <f t="shared" si="121"/>
        <v>1.1870527353376048</v>
      </c>
      <c r="S952" s="28" t="str">
        <f t="shared" si="117"/>
        <v/>
      </c>
      <c r="T952" s="37">
        <f t="shared" si="118"/>
        <v>61726742.237555452</v>
      </c>
      <c r="U952" s="37">
        <f t="shared" si="119"/>
        <v>140907047.28228194</v>
      </c>
      <c r="V952" s="37">
        <f t="shared" si="120"/>
        <v>244209162.50798917</v>
      </c>
    </row>
    <row r="953" spans="1:22">
      <c r="A953" s="23">
        <v>952</v>
      </c>
      <c r="B953" s="3">
        <v>40514</v>
      </c>
      <c r="C953" s="28">
        <v>12</v>
      </c>
      <c r="D953" s="29">
        <v>2</v>
      </c>
      <c r="E953" s="28">
        <v>2010</v>
      </c>
      <c r="F953" s="31">
        <f>DATE(E953,D953,C953)</f>
        <v>40221</v>
      </c>
      <c r="G953" s="24" t="s">
        <v>1407</v>
      </c>
      <c r="H953" s="2">
        <v>52000000</v>
      </c>
      <c r="I953" s="2">
        <v>110485654</v>
      </c>
      <c r="J953" s="2">
        <v>217569328</v>
      </c>
      <c r="K953" s="28" t="str">
        <f t="shared" si="114"/>
        <v/>
      </c>
      <c r="L953" s="28" t="str">
        <f t="shared" si="115"/>
        <v/>
      </c>
      <c r="M953" s="28" t="s">
        <v>1407</v>
      </c>
      <c r="N953" s="28" t="str">
        <f t="shared" si="116"/>
        <v/>
      </c>
      <c r="O953" s="28" t="str">
        <f>IF(N953=1,M953&amp;" ("&amp;E953&amp;")",M953)</f>
        <v>Valentine's Day</v>
      </c>
      <c r="P953" s="36">
        <f>INDEX(cpi!$A$1:$M$105,MATCH('Inflation adjust calc'!$E953,cpi!$A:$A,0),MATCH('Inflation adjust calc'!$D953,cpi!$1:$1,0))</f>
        <v>216.74100000000001</v>
      </c>
      <c r="Q953" s="36">
        <f>cpi!$I$2</f>
        <v>240.85300000000001</v>
      </c>
      <c r="R953" s="36">
        <f t="shared" si="121"/>
        <v>1.1112479872289969</v>
      </c>
      <c r="S953" s="28" t="str">
        <f t="shared" si="117"/>
        <v/>
      </c>
      <c r="T953" s="37">
        <f t="shared" si="118"/>
        <v>57784895.335907839</v>
      </c>
      <c r="U953" s="37">
        <f t="shared" si="119"/>
        <v>122776960.62517937</v>
      </c>
      <c r="V953" s="37">
        <f t="shared" si="120"/>
        <v>241773477.82276544</v>
      </c>
    </row>
    <row r="954" spans="1:22">
      <c r="A954" s="23">
        <v>953</v>
      </c>
      <c r="B954" s="3" t="s">
        <v>1001</v>
      </c>
      <c r="C954" s="28">
        <v>22</v>
      </c>
      <c r="D954" s="29">
        <v>11</v>
      </c>
      <c r="E954" s="28">
        <v>1995</v>
      </c>
      <c r="F954" s="31">
        <f>DATE(E954,D954,C954)</f>
        <v>35025</v>
      </c>
      <c r="G954" s="24" t="s">
        <v>1408</v>
      </c>
      <c r="H954" s="2">
        <v>52000000</v>
      </c>
      <c r="I954" s="2">
        <v>42438300</v>
      </c>
      <c r="J954" s="2">
        <v>110400000</v>
      </c>
      <c r="K954" s="28" t="str">
        <f t="shared" si="114"/>
        <v/>
      </c>
      <c r="L954" s="28" t="str">
        <f t="shared" si="115"/>
        <v/>
      </c>
      <c r="M954" s="28" t="s">
        <v>1408</v>
      </c>
      <c r="N954" s="28" t="str">
        <f t="shared" si="116"/>
        <v/>
      </c>
      <c r="O954" s="28" t="str">
        <f>IF(N954=1,M954&amp;" ("&amp;E954&amp;")",M954)</f>
        <v>Casino</v>
      </c>
      <c r="P954" s="36">
        <f>INDEX(cpi!$A$1:$M$105,MATCH('Inflation adjust calc'!$E954,cpi!$A:$A,0),MATCH('Inflation adjust calc'!$D954,cpi!$1:$1,0))</f>
        <v>153.6</v>
      </c>
      <c r="Q954" s="36">
        <f>cpi!$I$2</f>
        <v>240.85300000000001</v>
      </c>
      <c r="R954" s="36">
        <f t="shared" si="121"/>
        <v>1.5680533854166667</v>
      </c>
      <c r="S954" s="28" t="str">
        <f t="shared" si="117"/>
        <v/>
      </c>
      <c r="T954" s="37">
        <f t="shared" si="118"/>
        <v>81538776.041666672</v>
      </c>
      <c r="U954" s="37">
        <f t="shared" si="119"/>
        <v>66545519.986328125</v>
      </c>
      <c r="V954" s="37">
        <f t="shared" si="120"/>
        <v>173113093.75</v>
      </c>
    </row>
    <row r="955" spans="1:22">
      <c r="A955" s="23">
        <v>954</v>
      </c>
      <c r="B955" s="3">
        <v>40671</v>
      </c>
      <c r="C955" s="28">
        <v>5</v>
      </c>
      <c r="D955" s="29">
        <v>8</v>
      </c>
      <c r="E955" s="28">
        <v>2011</v>
      </c>
      <c r="F955" s="31">
        <f>DATE(E955,D955,C955)</f>
        <v>40760</v>
      </c>
      <c r="G955" s="24" t="s">
        <v>1409</v>
      </c>
      <c r="H955" s="2">
        <v>52000000</v>
      </c>
      <c r="I955" s="2">
        <v>37081475</v>
      </c>
      <c r="J955" s="2">
        <v>75835124</v>
      </c>
      <c r="K955" s="28" t="str">
        <f t="shared" si="114"/>
        <v/>
      </c>
      <c r="L955" s="28" t="str">
        <f t="shared" si="115"/>
        <v/>
      </c>
      <c r="M955" s="28" t="s">
        <v>1409</v>
      </c>
      <c r="N955" s="28" t="str">
        <f t="shared" si="116"/>
        <v/>
      </c>
      <c r="O955" s="28" t="str">
        <f>IF(N955=1,M955&amp;" ("&amp;E955&amp;")",M955)</f>
        <v>The Change-Up</v>
      </c>
      <c r="P955" s="36">
        <f>INDEX(cpi!$A$1:$M$105,MATCH('Inflation adjust calc'!$E955,cpi!$A:$A,0),MATCH('Inflation adjust calc'!$D955,cpi!$1:$1,0))</f>
        <v>226.54499999999999</v>
      </c>
      <c r="Q955" s="36">
        <f>cpi!$I$2</f>
        <v>240.85300000000001</v>
      </c>
      <c r="R955" s="36">
        <f t="shared" si="121"/>
        <v>1.0631574300911519</v>
      </c>
      <c r="S955" s="28" t="str">
        <f t="shared" si="117"/>
        <v/>
      </c>
      <c r="T955" s="37">
        <f t="shared" si="118"/>
        <v>55284186.364739902</v>
      </c>
      <c r="U955" s="37">
        <f t="shared" si="119"/>
        <v>39423445.6649893</v>
      </c>
      <c r="V955" s="37">
        <f t="shared" si="120"/>
        <v>80624675.542483836</v>
      </c>
    </row>
    <row r="956" spans="1:22">
      <c r="A956" s="23">
        <v>955</v>
      </c>
      <c r="B956" s="3" t="s">
        <v>1410</v>
      </c>
      <c r="C956" s="28">
        <v>23</v>
      </c>
      <c r="D956" s="29">
        <v>12</v>
      </c>
      <c r="E956" s="28">
        <v>1998</v>
      </c>
      <c r="F956" s="31">
        <f>DATE(E956,D956,C956)</f>
        <v>36152</v>
      </c>
      <c r="G956" s="24" t="s">
        <v>1411</v>
      </c>
      <c r="H956" s="2">
        <v>52000000</v>
      </c>
      <c r="I956" s="2">
        <v>36400491</v>
      </c>
      <c r="J956" s="2">
        <v>97709034</v>
      </c>
      <c r="K956" s="28" t="str">
        <f t="shared" si="114"/>
        <v/>
      </c>
      <c r="L956" s="28" t="str">
        <f t="shared" si="115"/>
        <v/>
      </c>
      <c r="M956" s="28" t="s">
        <v>1411</v>
      </c>
      <c r="N956" s="28" t="str">
        <f t="shared" si="116"/>
        <v/>
      </c>
      <c r="O956" s="28" t="str">
        <f>IF(N956=1,M956&amp;" ("&amp;E956&amp;")",M956)</f>
        <v>The Thin Red Line</v>
      </c>
      <c r="P956" s="36">
        <f>INDEX(cpi!$A$1:$M$105,MATCH('Inflation adjust calc'!$E956,cpi!$A:$A,0),MATCH('Inflation adjust calc'!$D956,cpi!$1:$1,0))</f>
        <v>163.9</v>
      </c>
      <c r="Q956" s="36">
        <f>cpi!$I$2</f>
        <v>240.85300000000001</v>
      </c>
      <c r="R956" s="36">
        <f t="shared" si="121"/>
        <v>1.4695118974984747</v>
      </c>
      <c r="S956" s="28" t="str">
        <f t="shared" si="117"/>
        <v/>
      </c>
      <c r="T956" s="37">
        <f t="shared" si="118"/>
        <v>76414618.669920683</v>
      </c>
      <c r="U956" s="37">
        <f t="shared" si="119"/>
        <v>53490954.599286146</v>
      </c>
      <c r="V956" s="37">
        <f t="shared" si="120"/>
        <v>143584587.95608297</v>
      </c>
    </row>
    <row r="957" spans="1:22">
      <c r="A957" s="23">
        <v>956</v>
      </c>
      <c r="B957" s="3" t="s">
        <v>1149</v>
      </c>
      <c r="C957" s="28">
        <v>22</v>
      </c>
      <c r="D957" s="29">
        <v>12</v>
      </c>
      <c r="E957" s="28">
        <v>1999</v>
      </c>
      <c r="F957" s="31">
        <f>DATE(E957,D957,C957)</f>
        <v>36516</v>
      </c>
      <c r="G957" s="24" t="s">
        <v>1412</v>
      </c>
      <c r="H957" s="2">
        <v>52000000</v>
      </c>
      <c r="I957" s="2">
        <v>34580635</v>
      </c>
      <c r="J957" s="2">
        <v>47407635</v>
      </c>
      <c r="K957" s="28" t="str">
        <f t="shared" si="114"/>
        <v/>
      </c>
      <c r="L957" s="28" t="str">
        <f t="shared" si="115"/>
        <v/>
      </c>
      <c r="M957" s="28" t="s">
        <v>1412</v>
      </c>
      <c r="N957" s="28" t="str">
        <f t="shared" si="116"/>
        <v/>
      </c>
      <c r="O957" s="28" t="str">
        <f>IF(N957=1,M957&amp;" ("&amp;E957&amp;")",M957)</f>
        <v>Man on the Moon</v>
      </c>
      <c r="P957" s="36">
        <f>INDEX(cpi!$A$1:$M$105,MATCH('Inflation adjust calc'!$E957,cpi!$A:$A,0),MATCH('Inflation adjust calc'!$D957,cpi!$1:$1,0))</f>
        <v>168.3</v>
      </c>
      <c r="Q957" s="36">
        <f>cpi!$I$2</f>
        <v>240.85300000000001</v>
      </c>
      <c r="R957" s="36">
        <f t="shared" si="121"/>
        <v>1.4310932857991681</v>
      </c>
      <c r="S957" s="28" t="str">
        <f t="shared" si="117"/>
        <v/>
      </c>
      <c r="T957" s="37">
        <f t="shared" si="118"/>
        <v>74416850.861556739</v>
      </c>
      <c r="U957" s="37">
        <f t="shared" si="119"/>
        <v>49488114.567171715</v>
      </c>
      <c r="V957" s="37">
        <f t="shared" si="120"/>
        <v>67844748.144117638</v>
      </c>
    </row>
    <row r="958" spans="1:22">
      <c r="A958" s="23">
        <v>957</v>
      </c>
      <c r="B958" s="3">
        <v>40300</v>
      </c>
      <c r="C958" s="28">
        <v>5</v>
      </c>
      <c r="D958" s="29">
        <v>2</v>
      </c>
      <c r="E958" s="28">
        <v>2010</v>
      </c>
      <c r="F958" s="31">
        <f>DATE(E958,D958,C958)</f>
        <v>40214</v>
      </c>
      <c r="G958" s="24" t="s">
        <v>1413</v>
      </c>
      <c r="H958" s="2">
        <v>52000000</v>
      </c>
      <c r="I958" s="2">
        <v>24077427</v>
      </c>
      <c r="J958" s="2">
        <v>53139168</v>
      </c>
      <c r="K958" s="28" t="str">
        <f t="shared" si="114"/>
        <v/>
      </c>
      <c r="L958" s="28" t="str">
        <f t="shared" si="115"/>
        <v/>
      </c>
      <c r="M958" s="28" t="s">
        <v>1413</v>
      </c>
      <c r="N958" s="28" t="str">
        <f t="shared" si="116"/>
        <v/>
      </c>
      <c r="O958" s="28" t="str">
        <f>IF(N958=1,M958&amp;" ("&amp;E958&amp;")",M958)</f>
        <v>From Paris With Love</v>
      </c>
      <c r="P958" s="36">
        <f>INDEX(cpi!$A$1:$M$105,MATCH('Inflation adjust calc'!$E958,cpi!$A:$A,0),MATCH('Inflation adjust calc'!$D958,cpi!$1:$1,0))</f>
        <v>216.74100000000001</v>
      </c>
      <c r="Q958" s="36">
        <f>cpi!$I$2</f>
        <v>240.85300000000001</v>
      </c>
      <c r="R958" s="36">
        <f t="shared" si="121"/>
        <v>1.1112479872289969</v>
      </c>
      <c r="S958" s="28" t="str">
        <f t="shared" si="117"/>
        <v/>
      </c>
      <c r="T958" s="37">
        <f t="shared" si="118"/>
        <v>57784895.335907839</v>
      </c>
      <c r="U958" s="37">
        <f t="shared" si="119"/>
        <v>26755992.291403104</v>
      </c>
      <c r="V958" s="37">
        <f t="shared" si="120"/>
        <v>59050793.483023517</v>
      </c>
    </row>
    <row r="959" spans="1:22">
      <c r="A959" s="23">
        <v>958</v>
      </c>
      <c r="B959" s="3" t="s">
        <v>1414</v>
      </c>
      <c r="C959" s="28">
        <v>16</v>
      </c>
      <c r="D959" s="29">
        <v>4</v>
      </c>
      <c r="E959" s="28">
        <v>2003</v>
      </c>
      <c r="F959" s="31">
        <f>DATE(E959,D959,C959)</f>
        <v>37727</v>
      </c>
      <c r="G959" s="24" t="s">
        <v>1415</v>
      </c>
      <c r="H959" s="2">
        <v>52000000</v>
      </c>
      <c r="I959" s="2">
        <v>23010607</v>
      </c>
      <c r="J959" s="2">
        <v>23010607</v>
      </c>
      <c r="K959" s="28" t="str">
        <f t="shared" si="114"/>
        <v/>
      </c>
      <c r="L959" s="28" t="str">
        <f t="shared" si="115"/>
        <v/>
      </c>
      <c r="M959" s="28" t="s">
        <v>1415</v>
      </c>
      <c r="N959" s="28" t="str">
        <f t="shared" si="116"/>
        <v/>
      </c>
      <c r="O959" s="28" t="str">
        <f>IF(N959=1,M959&amp;" ("&amp;E959&amp;")",M959)</f>
        <v>Bulletproof Monk</v>
      </c>
      <c r="P959" s="36">
        <f>INDEX(cpi!$A$1:$M$105,MATCH('Inflation adjust calc'!$E959,cpi!$A:$A,0),MATCH('Inflation adjust calc'!$D959,cpi!$1:$1,0))</f>
        <v>183.8</v>
      </c>
      <c r="Q959" s="36">
        <f>cpi!$I$2</f>
        <v>240.85300000000001</v>
      </c>
      <c r="R959" s="36">
        <f t="shared" si="121"/>
        <v>1.3104080522306856</v>
      </c>
      <c r="S959" s="28" t="str">
        <f t="shared" si="117"/>
        <v/>
      </c>
      <c r="T959" s="37">
        <f t="shared" si="118"/>
        <v>68141218.715995654</v>
      </c>
      <c r="U959" s="37">
        <f t="shared" si="119"/>
        <v>30153284.699515779</v>
      </c>
      <c r="V959" s="37">
        <f t="shared" si="120"/>
        <v>30153284.699515779</v>
      </c>
    </row>
    <row r="960" spans="1:22">
      <c r="A960" s="23">
        <v>959</v>
      </c>
      <c r="B960" s="3" t="s">
        <v>1416</v>
      </c>
      <c r="C960" s="28">
        <v>23</v>
      </c>
      <c r="D960" s="29">
        <v>6</v>
      </c>
      <c r="E960" s="28">
        <v>2000</v>
      </c>
      <c r="F960" s="31">
        <f>DATE(E960,D960,C960)</f>
        <v>36700</v>
      </c>
      <c r="G960" s="24" t="s">
        <v>1417</v>
      </c>
      <c r="H960" s="2">
        <v>51000000</v>
      </c>
      <c r="I960" s="2">
        <v>90570999</v>
      </c>
      <c r="J960" s="2">
        <v>149270999</v>
      </c>
      <c r="K960" s="28" t="str">
        <f t="shared" si="114"/>
        <v/>
      </c>
      <c r="L960" s="28" t="str">
        <f t="shared" si="115"/>
        <v/>
      </c>
      <c r="M960" s="28" t="s">
        <v>1417</v>
      </c>
      <c r="N960" s="28" t="str">
        <f t="shared" si="116"/>
        <v/>
      </c>
      <c r="O960" s="28" t="str">
        <f>IF(N960=1,M960&amp;" ("&amp;E960&amp;")",M960)</f>
        <v>Me, Myself &amp; Irene</v>
      </c>
      <c r="P960" s="36">
        <f>INDEX(cpi!$A$1:$M$105,MATCH('Inflation adjust calc'!$E960,cpi!$A:$A,0),MATCH('Inflation adjust calc'!$D960,cpi!$1:$1,0))</f>
        <v>172.4</v>
      </c>
      <c r="Q960" s="36">
        <f>cpi!$I$2</f>
        <v>240.85300000000001</v>
      </c>
      <c r="R960" s="36">
        <f t="shared" si="121"/>
        <v>1.3970591647331787</v>
      </c>
      <c r="S960" s="28" t="str">
        <f t="shared" si="117"/>
        <v/>
      </c>
      <c r="T960" s="37">
        <f t="shared" si="118"/>
        <v>71250017.401392117</v>
      </c>
      <c r="U960" s="37">
        <f t="shared" si="119"/>
        <v>126533044.21198957</v>
      </c>
      <c r="V960" s="37">
        <f t="shared" si="120"/>
        <v>208540417.18182716</v>
      </c>
    </row>
    <row r="961" spans="1:22">
      <c r="A961" s="23">
        <v>960</v>
      </c>
      <c r="B961" s="3">
        <v>38815</v>
      </c>
      <c r="C961" s="28">
        <v>4</v>
      </c>
      <c r="D961" s="29">
        <v>8</v>
      </c>
      <c r="E961" s="28">
        <v>2006</v>
      </c>
      <c r="F961" s="31">
        <f>DATE(E961,D961,C961)</f>
        <v>38933</v>
      </c>
      <c r="G961" s="24" t="s">
        <v>1418</v>
      </c>
      <c r="H961" s="2">
        <v>51000000</v>
      </c>
      <c r="I961" s="2">
        <v>72779000</v>
      </c>
      <c r="J961" s="2">
        <v>118583844</v>
      </c>
      <c r="K961" s="28" t="str">
        <f t="shared" si="114"/>
        <v/>
      </c>
      <c r="L961" s="28" t="str">
        <f t="shared" si="115"/>
        <v/>
      </c>
      <c r="M961" s="28" t="s">
        <v>1418</v>
      </c>
      <c r="N961" s="28" t="str">
        <f t="shared" si="116"/>
        <v/>
      </c>
      <c r="O961" s="28" t="str">
        <f>IF(N961=1,M961&amp;" ("&amp;E961&amp;")",M961)</f>
        <v>Barnyard: The Original Party Animals</v>
      </c>
      <c r="P961" s="36">
        <f>INDEX(cpi!$A$1:$M$105,MATCH('Inflation adjust calc'!$E961,cpi!$A:$A,0),MATCH('Inflation adjust calc'!$D961,cpi!$1:$1,0))</f>
        <v>203.9</v>
      </c>
      <c r="Q961" s="36">
        <f>cpi!$I$2</f>
        <v>240.85300000000001</v>
      </c>
      <c r="R961" s="36">
        <f t="shared" si="121"/>
        <v>1.1812309955860716</v>
      </c>
      <c r="S961" s="28" t="str">
        <f t="shared" si="117"/>
        <v/>
      </c>
      <c r="T961" s="37">
        <f t="shared" si="118"/>
        <v>60242780.774889648</v>
      </c>
      <c r="U961" s="37">
        <f t="shared" si="119"/>
        <v>85968810.627758697</v>
      </c>
      <c r="V961" s="37">
        <f t="shared" si="120"/>
        <v>140074912.1085434</v>
      </c>
    </row>
    <row r="962" spans="1:22">
      <c r="A962" s="23">
        <v>961</v>
      </c>
      <c r="B962" s="3" t="s">
        <v>769</v>
      </c>
      <c r="C962" s="28">
        <v>22</v>
      </c>
      <c r="D962" s="29">
        <v>11</v>
      </c>
      <c r="E962" s="28">
        <v>2006</v>
      </c>
      <c r="F962" s="31">
        <f>DATE(E962,D962,C962)</f>
        <v>39043</v>
      </c>
      <c r="G962" s="24" t="s">
        <v>1419</v>
      </c>
      <c r="H962" s="2">
        <v>51000000</v>
      </c>
      <c r="I962" s="2">
        <v>35093569</v>
      </c>
      <c r="J962" s="2">
        <v>46815807</v>
      </c>
      <c r="K962" s="28" t="str">
        <f t="shared" si="114"/>
        <v/>
      </c>
      <c r="L962" s="28" t="str">
        <f t="shared" si="115"/>
        <v/>
      </c>
      <c r="M962" s="28" t="s">
        <v>1419</v>
      </c>
      <c r="N962" s="28" t="str">
        <f t="shared" si="116"/>
        <v/>
      </c>
      <c r="O962" s="28" t="str">
        <f>IF(N962=1,M962&amp;" ("&amp;E962&amp;")",M962)</f>
        <v>Deck the Halls</v>
      </c>
      <c r="P962" s="36">
        <f>INDEX(cpi!$A$1:$M$105,MATCH('Inflation adjust calc'!$E962,cpi!$A:$A,0),MATCH('Inflation adjust calc'!$D962,cpi!$1:$1,0))</f>
        <v>201.5</v>
      </c>
      <c r="Q962" s="36">
        <f>cpi!$I$2</f>
        <v>240.85300000000001</v>
      </c>
      <c r="R962" s="36">
        <f t="shared" si="121"/>
        <v>1.1953002481389579</v>
      </c>
      <c r="S962" s="28" t="str">
        <f t="shared" si="117"/>
        <v/>
      </c>
      <c r="T962" s="37">
        <f t="shared" si="118"/>
        <v>60960312.655086853</v>
      </c>
      <c r="U962" s="37">
        <f t="shared" si="119"/>
        <v>41947351.733781636</v>
      </c>
      <c r="V962" s="37">
        <f t="shared" si="120"/>
        <v>55958945.723925561</v>
      </c>
    </row>
    <row r="963" spans="1:22">
      <c r="A963" s="23">
        <v>962</v>
      </c>
      <c r="B963" s="3">
        <v>40636</v>
      </c>
      <c r="C963" s="28">
        <v>4</v>
      </c>
      <c r="D963" s="29">
        <v>3</v>
      </c>
      <c r="E963" s="28">
        <v>2011</v>
      </c>
      <c r="F963" s="31">
        <f>DATE(E963,D963,C963)</f>
        <v>40606</v>
      </c>
      <c r="G963" s="24" t="s">
        <v>1420</v>
      </c>
      <c r="H963" s="2">
        <v>50200000</v>
      </c>
      <c r="I963" s="2">
        <v>62495645</v>
      </c>
      <c r="J963" s="2">
        <v>126931325</v>
      </c>
      <c r="K963" s="28" t="str">
        <f t="shared" ref="K963:K1026" si="122">IF(J963=0,1,"")</f>
        <v/>
      </c>
      <c r="L963" s="28" t="str">
        <f t="shared" ref="L963:L1026" si="123">IF(E963&gt;2016,1,"")</f>
        <v/>
      </c>
      <c r="M963" s="28" t="s">
        <v>1420</v>
      </c>
      <c r="N963" s="28" t="str">
        <f t="shared" ref="N963:N1026" si="124">IF(COUNTIF($M$2:$M$5233,M963)&gt;1,1,"")</f>
        <v/>
      </c>
      <c r="O963" s="28" t="str">
        <f>IF(N963=1,M963&amp;" ("&amp;E963&amp;")",M963)</f>
        <v>The Adjustment Bureau</v>
      </c>
      <c r="P963" s="36">
        <f>INDEX(cpi!$A$1:$M$105,MATCH('Inflation adjust calc'!$E963,cpi!$A:$A,0),MATCH('Inflation adjust calc'!$D963,cpi!$1:$1,0))</f>
        <v>223.46700000000001</v>
      </c>
      <c r="Q963" s="36">
        <f>cpi!$I$2</f>
        <v>240.85300000000001</v>
      </c>
      <c r="R963" s="36">
        <f t="shared" si="121"/>
        <v>1.0778011965972605</v>
      </c>
      <c r="S963" s="28" t="str">
        <f t="shared" ref="S963:S1026" si="125">IF(ISERROR(R963),1,"")</f>
        <v/>
      </c>
      <c r="T963" s="37">
        <f t="shared" ref="T963:T1026" si="126">H963*$R963</f>
        <v>54105620.069182478</v>
      </c>
      <c r="U963" s="37">
        <f t="shared" ref="U963:U1026" si="127">I963*$R963</f>
        <v>67357880.963117599</v>
      </c>
      <c r="V963" s="37">
        <f t="shared" ref="V963:V1026" si="128">J963*$R963</f>
        <v>136806733.97067577</v>
      </c>
    </row>
    <row r="964" spans="1:22">
      <c r="A964" s="23">
        <v>963</v>
      </c>
      <c r="B964" s="3" t="s">
        <v>53</v>
      </c>
      <c r="C964" s="28">
        <v>20</v>
      </c>
      <c r="D964" s="29">
        <v>11</v>
      </c>
      <c r="E964" s="28">
        <v>2009</v>
      </c>
      <c r="F964" s="31">
        <f>DATE(E964,D964,C964)</f>
        <v>40137</v>
      </c>
      <c r="G964" s="24" t="s">
        <v>54</v>
      </c>
      <c r="H964" s="2">
        <v>50000000</v>
      </c>
      <c r="I964" s="2">
        <v>296623634</v>
      </c>
      <c r="J964" s="2">
        <v>687557727</v>
      </c>
      <c r="K964" s="28" t="str">
        <f t="shared" si="122"/>
        <v/>
      </c>
      <c r="L964" s="28" t="str">
        <f t="shared" si="123"/>
        <v/>
      </c>
      <c r="M964" s="28" t="s">
        <v>54</v>
      </c>
      <c r="N964" s="28" t="str">
        <f t="shared" si="124"/>
        <v/>
      </c>
      <c r="O964" s="28" t="str">
        <f>IF(N964=1,M964&amp;" ("&amp;E964&amp;")",M964)</f>
        <v>The Twilight Saga: New Moon</v>
      </c>
      <c r="P964" s="36">
        <f>INDEX(cpi!$A$1:$M$105,MATCH('Inflation adjust calc'!$E964,cpi!$A:$A,0),MATCH('Inflation adjust calc'!$D964,cpi!$1:$1,0))</f>
        <v>216.33</v>
      </c>
      <c r="Q964" s="36">
        <f>cpi!$I$2</f>
        <v>240.85300000000001</v>
      </c>
      <c r="R964" s="36">
        <f t="shared" si="121"/>
        <v>1.1133592197106272</v>
      </c>
      <c r="S964" s="28" t="str">
        <f t="shared" si="125"/>
        <v/>
      </c>
      <c r="T964" s="37">
        <f t="shared" si="126"/>
        <v>55667960.98553136</v>
      </c>
      <c r="U964" s="37">
        <f t="shared" si="127"/>
        <v>330248657.69797069</v>
      </c>
      <c r="V964" s="37">
        <f t="shared" si="128"/>
        <v>765498734.4387325</v>
      </c>
    </row>
    <row r="965" spans="1:22">
      <c r="A965" s="23">
        <v>964</v>
      </c>
      <c r="B965" s="3" t="s">
        <v>1394</v>
      </c>
      <c r="C965" s="28">
        <v>18</v>
      </c>
      <c r="D965" s="29">
        <v>5</v>
      </c>
      <c r="E965" s="28">
        <v>2001</v>
      </c>
      <c r="F965" s="31">
        <f>DATE(E965,D965,C965)</f>
        <v>37029</v>
      </c>
      <c r="G965" s="24" t="s">
        <v>1421</v>
      </c>
      <c r="H965" s="2">
        <v>50000000</v>
      </c>
      <c r="I965" s="2">
        <v>267655011</v>
      </c>
      <c r="J965" s="2">
        <v>491812794</v>
      </c>
      <c r="K965" s="28" t="str">
        <f t="shared" si="122"/>
        <v/>
      </c>
      <c r="L965" s="28" t="str">
        <f t="shared" si="123"/>
        <v/>
      </c>
      <c r="M965" s="28" t="s">
        <v>1421</v>
      </c>
      <c r="N965" s="28" t="str">
        <f t="shared" si="124"/>
        <v/>
      </c>
      <c r="O965" s="28" t="str">
        <f>IF(N965=1,M965&amp;" ("&amp;E965&amp;")",M965)</f>
        <v>Shrek</v>
      </c>
      <c r="P965" s="36">
        <f>INDEX(cpi!$A$1:$M$105,MATCH('Inflation adjust calc'!$E965,cpi!$A:$A,0),MATCH('Inflation adjust calc'!$D965,cpi!$1:$1,0))</f>
        <v>177.7</v>
      </c>
      <c r="Q965" s="36">
        <f>cpi!$I$2</f>
        <v>240.85300000000001</v>
      </c>
      <c r="R965" s="36">
        <f t="shared" si="121"/>
        <v>1.355391108610017</v>
      </c>
      <c r="S965" s="28" t="str">
        <f t="shared" si="125"/>
        <v/>
      </c>
      <c r="T965" s="37">
        <f t="shared" si="126"/>
        <v>67769555.43050085</v>
      </c>
      <c r="U965" s="37">
        <f t="shared" si="127"/>
        <v>362777222.08431631</v>
      </c>
      <c r="V965" s="37">
        <f t="shared" si="128"/>
        <v>666598688.08824992</v>
      </c>
    </row>
    <row r="966" spans="1:22">
      <c r="A966" s="23">
        <v>965</v>
      </c>
      <c r="B966" s="3" t="s">
        <v>1422</v>
      </c>
      <c r="C966" s="28">
        <v>29</v>
      </c>
      <c r="D966" s="29">
        <v>6</v>
      </c>
      <c r="E966" s="28">
        <v>2012</v>
      </c>
      <c r="F966" s="31">
        <f>DATE(E966,D966,C966)</f>
        <v>41089</v>
      </c>
      <c r="G966" s="24" t="s">
        <v>1423</v>
      </c>
      <c r="H966" s="2">
        <v>50000000</v>
      </c>
      <c r="I966" s="2">
        <v>218665740</v>
      </c>
      <c r="J966" s="2">
        <v>556016627</v>
      </c>
      <c r="K966" s="28" t="str">
        <f t="shared" si="122"/>
        <v/>
      </c>
      <c r="L966" s="28" t="str">
        <f t="shared" si="123"/>
        <v/>
      </c>
      <c r="M966" s="28" t="s">
        <v>1423</v>
      </c>
      <c r="N966" s="28" t="str">
        <f t="shared" si="124"/>
        <v/>
      </c>
      <c r="O966" s="28" t="str">
        <f>IF(N966=1,M966&amp;" ("&amp;E966&amp;")",M966)</f>
        <v>Ted</v>
      </c>
      <c r="P966" s="36">
        <f>INDEX(cpi!$A$1:$M$105,MATCH('Inflation adjust calc'!$E966,cpi!$A:$A,0),MATCH('Inflation adjust calc'!$D966,cpi!$1:$1,0))</f>
        <v>229.47800000000001</v>
      </c>
      <c r="Q966" s="36">
        <f>cpi!$I$2</f>
        <v>240.85300000000001</v>
      </c>
      <c r="R966" s="36">
        <f t="shared" si="121"/>
        <v>1.0495690218670199</v>
      </c>
      <c r="S966" s="28" t="str">
        <f t="shared" si="125"/>
        <v/>
      </c>
      <c r="T966" s="37">
        <f t="shared" si="126"/>
        <v>52478451.093350999</v>
      </c>
      <c r="U966" s="37">
        <f t="shared" si="127"/>
        <v>229504786.84762809</v>
      </c>
      <c r="V966" s="37">
        <f t="shared" si="128"/>
        <v>583577827.34218967</v>
      </c>
    </row>
    <row r="967" spans="1:22">
      <c r="A967" s="23">
        <v>966</v>
      </c>
      <c r="B967" s="3" t="s">
        <v>256</v>
      </c>
      <c r="C967" s="28">
        <v>13</v>
      </c>
      <c r="D967" s="29">
        <v>6</v>
      </c>
      <c r="E967" s="28">
        <v>2014</v>
      </c>
      <c r="F967" s="31">
        <f>DATE(E967,D967,C967)</f>
        <v>41803</v>
      </c>
      <c r="G967" s="24" t="s">
        <v>1424</v>
      </c>
      <c r="H967" s="2">
        <v>50000000</v>
      </c>
      <c r="I967" s="2">
        <v>191719337</v>
      </c>
      <c r="J967" s="2">
        <v>331333876</v>
      </c>
      <c r="K967" s="28" t="str">
        <f t="shared" si="122"/>
        <v/>
      </c>
      <c r="L967" s="28" t="str">
        <f t="shared" si="123"/>
        <v/>
      </c>
      <c r="M967" s="28" t="s">
        <v>1424</v>
      </c>
      <c r="N967" s="28" t="str">
        <f t="shared" si="124"/>
        <v/>
      </c>
      <c r="O967" s="28" t="str">
        <f>IF(N967=1,M967&amp;" ("&amp;E967&amp;")",M967)</f>
        <v>22 Jump Street</v>
      </c>
      <c r="P967" s="36">
        <f>INDEX(cpi!$A$1:$M$105,MATCH('Inflation adjust calc'!$E967,cpi!$A:$A,0),MATCH('Inflation adjust calc'!$D967,cpi!$1:$1,0))</f>
        <v>238.34299999999999</v>
      </c>
      <c r="Q967" s="36">
        <f>cpi!$I$2</f>
        <v>240.85300000000001</v>
      </c>
      <c r="R967" s="36">
        <f t="shared" si="121"/>
        <v>1.0105310413983211</v>
      </c>
      <c r="S967" s="28" t="str">
        <f t="shared" si="125"/>
        <v/>
      </c>
      <c r="T967" s="37">
        <f t="shared" si="126"/>
        <v>50526552.069916055</v>
      </c>
      <c r="U967" s="37">
        <f t="shared" si="127"/>
        <v>193738341.27480567</v>
      </c>
      <c r="V967" s="37">
        <f t="shared" si="128"/>
        <v>334823166.76482219</v>
      </c>
    </row>
    <row r="968" spans="1:22">
      <c r="A968" s="23">
        <v>967</v>
      </c>
      <c r="B968" s="3" t="s">
        <v>1425</v>
      </c>
      <c r="C968" s="28">
        <v>14</v>
      </c>
      <c r="D968" s="29">
        <v>6</v>
      </c>
      <c r="E968" s="28">
        <v>1991</v>
      </c>
      <c r="F968" s="31">
        <f>DATE(E968,D968,C968)</f>
        <v>33403</v>
      </c>
      <c r="G968" s="24" t="s">
        <v>1426</v>
      </c>
      <c r="H968" s="2">
        <v>50000000</v>
      </c>
      <c r="I968" s="2">
        <v>165493908</v>
      </c>
      <c r="J968" s="2">
        <v>390500000</v>
      </c>
      <c r="K968" s="28" t="str">
        <f t="shared" si="122"/>
        <v/>
      </c>
      <c r="L968" s="28" t="str">
        <f t="shared" si="123"/>
        <v/>
      </c>
      <c r="M968" s="28" t="s">
        <v>1426</v>
      </c>
      <c r="N968" s="28" t="str">
        <f t="shared" si="124"/>
        <v/>
      </c>
      <c r="O968" s="28" t="str">
        <f>IF(N968=1,M968&amp;" ("&amp;E968&amp;")",M968)</f>
        <v>Robin Hood: Prince of Thieves</v>
      </c>
      <c r="P968" s="36">
        <f>INDEX(cpi!$A$1:$M$105,MATCH('Inflation adjust calc'!$E968,cpi!$A:$A,0),MATCH('Inflation adjust calc'!$D968,cpi!$1:$1,0))</f>
        <v>136</v>
      </c>
      <c r="Q968" s="36">
        <f>cpi!$I$2</f>
        <v>240.85300000000001</v>
      </c>
      <c r="R968" s="36">
        <f t="shared" si="121"/>
        <v>1.7709779411764706</v>
      </c>
      <c r="S968" s="28" t="str">
        <f t="shared" si="125"/>
        <v/>
      </c>
      <c r="T968" s="37">
        <f t="shared" si="126"/>
        <v>88548897.058823526</v>
      </c>
      <c r="U968" s="37">
        <f t="shared" si="127"/>
        <v>293086060.46708822</v>
      </c>
      <c r="V968" s="37">
        <f t="shared" si="128"/>
        <v>691566886.02941179</v>
      </c>
    </row>
    <row r="969" spans="1:22">
      <c r="A969" s="23">
        <v>968</v>
      </c>
      <c r="B969" s="3" t="s">
        <v>786</v>
      </c>
      <c r="C969" s="28">
        <v>13</v>
      </c>
      <c r="D969" s="29">
        <v>12</v>
      </c>
      <c r="E969" s="28">
        <v>1996</v>
      </c>
      <c r="F969" s="31">
        <f>DATE(E969,D969,C969)</f>
        <v>35412</v>
      </c>
      <c r="G969" s="24" t="s">
        <v>1427</v>
      </c>
      <c r="H969" s="2">
        <v>50000000</v>
      </c>
      <c r="I969" s="2">
        <v>153952592</v>
      </c>
      <c r="J969" s="2">
        <v>274000000</v>
      </c>
      <c r="K969" s="28" t="str">
        <f t="shared" si="122"/>
        <v/>
      </c>
      <c r="L969" s="28" t="str">
        <f t="shared" si="123"/>
        <v/>
      </c>
      <c r="M969" s="28" t="s">
        <v>1427</v>
      </c>
      <c r="N969" s="28" t="str">
        <f t="shared" si="124"/>
        <v/>
      </c>
      <c r="O969" s="28" t="str">
        <f>IF(N969=1,M969&amp;" ("&amp;E969&amp;")",M969)</f>
        <v>Jerry Maguire</v>
      </c>
      <c r="P969" s="36">
        <f>INDEX(cpi!$A$1:$M$105,MATCH('Inflation adjust calc'!$E969,cpi!$A:$A,0),MATCH('Inflation adjust calc'!$D969,cpi!$1:$1,0))</f>
        <v>158.6</v>
      </c>
      <c r="Q969" s="36">
        <f>cpi!$I$2</f>
        <v>240.85300000000001</v>
      </c>
      <c r="R969" s="36">
        <f t="shared" si="121"/>
        <v>1.5186191677175285</v>
      </c>
      <c r="S969" s="28" t="str">
        <f t="shared" si="125"/>
        <v/>
      </c>
      <c r="T969" s="37">
        <f t="shared" si="126"/>
        <v>75930958.385876417</v>
      </c>
      <c r="U969" s="37">
        <f t="shared" si="127"/>
        <v>233795357.13099623</v>
      </c>
      <c r="V969" s="37">
        <f t="shared" si="128"/>
        <v>416101651.95460278</v>
      </c>
    </row>
    <row r="970" spans="1:22">
      <c r="A970" s="23">
        <v>969</v>
      </c>
      <c r="B970" s="3" t="s">
        <v>297</v>
      </c>
      <c r="C970" s="28">
        <v>25</v>
      </c>
      <c r="D970" s="29">
        <v>12</v>
      </c>
      <c r="E970" s="28">
        <v>2015</v>
      </c>
      <c r="F970" s="31">
        <f>DATE(E970,D970,C970)</f>
        <v>42363</v>
      </c>
      <c r="G970" s="24" t="s">
        <v>1428</v>
      </c>
      <c r="H970" s="2">
        <v>50000000</v>
      </c>
      <c r="I970" s="2">
        <v>150357137</v>
      </c>
      <c r="J970" s="2">
        <v>238757137</v>
      </c>
      <c r="K970" s="28" t="str">
        <f t="shared" si="122"/>
        <v/>
      </c>
      <c r="L970" s="28" t="str">
        <f t="shared" si="123"/>
        <v/>
      </c>
      <c r="M970" s="28" t="s">
        <v>1428</v>
      </c>
      <c r="N970" s="28" t="str">
        <f t="shared" si="124"/>
        <v/>
      </c>
      <c r="O970" s="28" t="str">
        <f>IF(N970=1,M970&amp;" ("&amp;E970&amp;")",M970)</f>
        <v>Daddy’s Home</v>
      </c>
      <c r="P970" s="36">
        <f>INDEX(cpi!$A$1:$M$105,MATCH('Inflation adjust calc'!$E970,cpi!$A:$A,0),MATCH('Inflation adjust calc'!$D970,cpi!$1:$1,0))</f>
        <v>236.52500000000001</v>
      </c>
      <c r="Q970" s="36">
        <f>cpi!$I$2</f>
        <v>240.85300000000001</v>
      </c>
      <c r="R970" s="36">
        <f t="shared" si="121"/>
        <v>1.0182982771377234</v>
      </c>
      <c r="S970" s="28" t="str">
        <f t="shared" si="125"/>
        <v/>
      </c>
      <c r="T970" s="37">
        <f t="shared" si="126"/>
        <v>50914913.856886171</v>
      </c>
      <c r="U970" s="37">
        <f t="shared" si="127"/>
        <v>153108413.56246063</v>
      </c>
      <c r="V970" s="37">
        <f t="shared" si="128"/>
        <v>243125981.26143539</v>
      </c>
    </row>
    <row r="971" spans="1:22">
      <c r="A971" s="23">
        <v>970</v>
      </c>
      <c r="B971" s="3" t="s">
        <v>1429</v>
      </c>
      <c r="C971" s="28">
        <v>24</v>
      </c>
      <c r="D971" s="29">
        <v>12</v>
      </c>
      <c r="E971" s="28">
        <v>1997</v>
      </c>
      <c r="F971" s="31">
        <f>DATE(E971,D971,C971)</f>
        <v>35788</v>
      </c>
      <c r="G971" s="24" t="s">
        <v>1430</v>
      </c>
      <c r="H971" s="2">
        <v>50000000</v>
      </c>
      <c r="I971" s="2">
        <v>148478011</v>
      </c>
      <c r="J971" s="2">
        <v>314111923</v>
      </c>
      <c r="K971" s="28" t="str">
        <f t="shared" si="122"/>
        <v/>
      </c>
      <c r="L971" s="28" t="str">
        <f t="shared" si="123"/>
        <v/>
      </c>
      <c r="M971" s="28" t="s">
        <v>1430</v>
      </c>
      <c r="N971" s="28" t="str">
        <f t="shared" si="124"/>
        <v/>
      </c>
      <c r="O971" s="28" t="str">
        <f>IF(N971=1,M971&amp;" ("&amp;E971&amp;")",M971)</f>
        <v>As Good as it Gets</v>
      </c>
      <c r="P971" s="36">
        <f>INDEX(cpi!$A$1:$M$105,MATCH('Inflation adjust calc'!$E971,cpi!$A:$A,0),MATCH('Inflation adjust calc'!$D971,cpi!$1:$1,0))</f>
        <v>161.30000000000001</v>
      </c>
      <c r="Q971" s="36">
        <f>cpi!$I$2</f>
        <v>240.85300000000001</v>
      </c>
      <c r="R971" s="36">
        <f t="shared" si="121"/>
        <v>1.4931990080595163</v>
      </c>
      <c r="S971" s="28" t="str">
        <f t="shared" si="125"/>
        <v/>
      </c>
      <c r="T971" s="37">
        <f t="shared" si="126"/>
        <v>74659950.402975813</v>
      </c>
      <c r="U971" s="37">
        <f t="shared" si="127"/>
        <v>221707218.74384996</v>
      </c>
      <c r="V971" s="37">
        <f t="shared" si="128"/>
        <v>469031611.8432672</v>
      </c>
    </row>
    <row r="972" spans="1:22">
      <c r="A972" s="23">
        <v>971</v>
      </c>
      <c r="B972" s="3" t="s">
        <v>776</v>
      </c>
      <c r="C972" s="28">
        <v>25</v>
      </c>
      <c r="D972" s="29">
        <v>12</v>
      </c>
      <c r="E972" s="28">
        <v>1998</v>
      </c>
      <c r="F972" s="31">
        <f>DATE(E972,D972,C972)</f>
        <v>36154</v>
      </c>
      <c r="G972" s="24" t="s">
        <v>1431</v>
      </c>
      <c r="H972" s="2">
        <v>50000000</v>
      </c>
      <c r="I972" s="2">
        <v>135014968</v>
      </c>
      <c r="J972" s="2">
        <v>202173000</v>
      </c>
      <c r="K972" s="28" t="str">
        <f t="shared" si="122"/>
        <v/>
      </c>
      <c r="L972" s="28" t="str">
        <f t="shared" si="123"/>
        <v/>
      </c>
      <c r="M972" s="28" t="s">
        <v>1431</v>
      </c>
      <c r="N972" s="28" t="str">
        <f t="shared" si="124"/>
        <v/>
      </c>
      <c r="O972" s="28" t="str">
        <f>IF(N972=1,M972&amp;" ("&amp;E972&amp;")",M972)</f>
        <v>Patch Adams</v>
      </c>
      <c r="P972" s="36">
        <f>INDEX(cpi!$A$1:$M$105,MATCH('Inflation adjust calc'!$E972,cpi!$A:$A,0),MATCH('Inflation adjust calc'!$D972,cpi!$1:$1,0))</f>
        <v>163.9</v>
      </c>
      <c r="Q972" s="36">
        <f>cpi!$I$2</f>
        <v>240.85300000000001</v>
      </c>
      <c r="R972" s="36">
        <f t="shared" si="121"/>
        <v>1.4695118974984747</v>
      </c>
      <c r="S972" s="28" t="str">
        <f t="shared" si="125"/>
        <v/>
      </c>
      <c r="T972" s="37">
        <f t="shared" si="126"/>
        <v>73475594.874923736</v>
      </c>
      <c r="U972" s="37">
        <f t="shared" si="127"/>
        <v>198406101.81637582</v>
      </c>
      <c r="V972" s="37">
        <f t="shared" si="128"/>
        <v>297095628.8529591</v>
      </c>
    </row>
    <row r="973" spans="1:22">
      <c r="A973" s="23">
        <v>972</v>
      </c>
      <c r="B973" s="3" t="s">
        <v>1030</v>
      </c>
      <c r="C973" s="28">
        <v>25</v>
      </c>
      <c r="D973" s="29">
        <v>12</v>
      </c>
      <c r="E973" s="28">
        <v>2014</v>
      </c>
      <c r="F973" s="31">
        <f>DATE(E973,D973,C973)</f>
        <v>41998</v>
      </c>
      <c r="G973" s="24" t="s">
        <v>1432</v>
      </c>
      <c r="H973" s="2">
        <v>50000000</v>
      </c>
      <c r="I973" s="2">
        <v>128002372</v>
      </c>
      <c r="J973" s="2">
        <v>203502372</v>
      </c>
      <c r="K973" s="28" t="str">
        <f t="shared" si="122"/>
        <v/>
      </c>
      <c r="L973" s="28" t="str">
        <f t="shared" si="123"/>
        <v/>
      </c>
      <c r="M973" s="28" t="s">
        <v>1432</v>
      </c>
      <c r="N973" s="28" t="str">
        <f t="shared" si="124"/>
        <v/>
      </c>
      <c r="O973" s="28" t="str">
        <f>IF(N973=1,M973&amp;" ("&amp;E973&amp;")",M973)</f>
        <v>Into the Woods</v>
      </c>
      <c r="P973" s="36">
        <f>INDEX(cpi!$A$1:$M$105,MATCH('Inflation adjust calc'!$E973,cpi!$A:$A,0),MATCH('Inflation adjust calc'!$D973,cpi!$1:$1,0))</f>
        <v>234.81200000000001</v>
      </c>
      <c r="Q973" s="36">
        <f>cpi!$I$2</f>
        <v>240.85300000000001</v>
      </c>
      <c r="R973" s="36">
        <f t="shared" si="121"/>
        <v>1.0257269645503637</v>
      </c>
      <c r="S973" s="28" t="str">
        <f t="shared" si="125"/>
        <v/>
      </c>
      <c r="T973" s="37">
        <f t="shared" si="126"/>
        <v>51286348.227518186</v>
      </c>
      <c r="U973" s="37">
        <f t="shared" si="127"/>
        <v>131295484.48680647</v>
      </c>
      <c r="V973" s="37">
        <f t="shared" si="128"/>
        <v>208737870.31035894</v>
      </c>
    </row>
    <row r="974" spans="1:22">
      <c r="A974" s="23">
        <v>973</v>
      </c>
      <c r="B974" s="3" t="s">
        <v>1433</v>
      </c>
      <c r="C974" s="28">
        <v>17</v>
      </c>
      <c r="D974" s="29">
        <v>6</v>
      </c>
      <c r="E974" s="28">
        <v>2016</v>
      </c>
      <c r="F974" s="31">
        <f>DATE(E974,D974,C974)</f>
        <v>42538</v>
      </c>
      <c r="G974" s="24" t="s">
        <v>1434</v>
      </c>
      <c r="H974" s="2">
        <v>50000000</v>
      </c>
      <c r="I974" s="2">
        <v>127440871</v>
      </c>
      <c r="J974" s="2">
        <v>215140871</v>
      </c>
      <c r="K974" s="28" t="str">
        <f t="shared" si="122"/>
        <v/>
      </c>
      <c r="L974" s="28" t="str">
        <f t="shared" si="123"/>
        <v/>
      </c>
      <c r="M974" s="28" t="s">
        <v>1434</v>
      </c>
      <c r="N974" s="28" t="str">
        <f t="shared" si="124"/>
        <v/>
      </c>
      <c r="O974" s="28" t="str">
        <f>IF(N974=1,M974&amp;" ("&amp;E974&amp;")",M974)</f>
        <v>Central Intelligence</v>
      </c>
      <c r="P974" s="36">
        <f>INDEX(cpi!$A$1:$M$105,MATCH('Inflation adjust calc'!$E974,cpi!$A:$A,0),MATCH('Inflation adjust calc'!$D974,cpi!$1:$1,0))</f>
        <v>241.03800000000001</v>
      </c>
      <c r="Q974" s="36">
        <f>cpi!$I$2</f>
        <v>240.85300000000001</v>
      </c>
      <c r="R974" s="36">
        <f t="shared" si="121"/>
        <v>0.99923248616400728</v>
      </c>
      <c r="S974" s="28" t="str">
        <f t="shared" si="125"/>
        <v/>
      </c>
      <c r="T974" s="37">
        <f t="shared" si="126"/>
        <v>49961624.308200367</v>
      </c>
      <c r="U974" s="37">
        <f t="shared" si="127"/>
        <v>127343058.36823654</v>
      </c>
      <c r="V974" s="37">
        <f t="shared" si="128"/>
        <v>214975747.40481997</v>
      </c>
    </row>
    <row r="975" spans="1:22">
      <c r="A975" s="23">
        <v>974</v>
      </c>
      <c r="B975" s="3" t="s">
        <v>1435</v>
      </c>
      <c r="C975" s="28">
        <v>18</v>
      </c>
      <c r="D975" s="29">
        <v>12</v>
      </c>
      <c r="E975" s="28">
        <v>2013</v>
      </c>
      <c r="F975" s="31">
        <f>DATE(E975,D975,C975)</f>
        <v>41626</v>
      </c>
      <c r="G975" s="24" t="s">
        <v>1436</v>
      </c>
      <c r="H975" s="2">
        <v>50000000</v>
      </c>
      <c r="I975" s="2">
        <v>127352707</v>
      </c>
      <c r="J975" s="2">
        <v>172185754</v>
      </c>
      <c r="K975" s="28" t="str">
        <f t="shared" si="122"/>
        <v/>
      </c>
      <c r="L975" s="28" t="str">
        <f t="shared" si="123"/>
        <v/>
      </c>
      <c r="M975" s="28" t="s">
        <v>1436</v>
      </c>
      <c r="N975" s="28" t="str">
        <f t="shared" si="124"/>
        <v/>
      </c>
      <c r="O975" s="28" t="str">
        <f>IF(N975=1,M975&amp;" ("&amp;E975&amp;")",M975)</f>
        <v>Anchorman 2: The Legend Continues</v>
      </c>
      <c r="P975" s="36">
        <f>INDEX(cpi!$A$1:$M$105,MATCH('Inflation adjust calc'!$E975,cpi!$A:$A,0),MATCH('Inflation adjust calc'!$D975,cpi!$1:$1,0))</f>
        <v>233.04900000000001</v>
      </c>
      <c r="Q975" s="36">
        <f>cpi!$I$2</f>
        <v>240.85300000000001</v>
      </c>
      <c r="R975" s="36">
        <f t="shared" si="121"/>
        <v>1.0334865200022314</v>
      </c>
      <c r="S975" s="28" t="str">
        <f t="shared" si="125"/>
        <v/>
      </c>
      <c r="T975" s="37">
        <f t="shared" si="126"/>
        <v>51674326.000111572</v>
      </c>
      <c r="U975" s="37">
        <f t="shared" si="127"/>
        <v>131617305.97029382</v>
      </c>
      <c r="V975" s="37">
        <f t="shared" si="128"/>
        <v>177951655.6954203</v>
      </c>
    </row>
    <row r="976" spans="1:22">
      <c r="A976" s="23">
        <v>975</v>
      </c>
      <c r="B976" s="3">
        <v>40792</v>
      </c>
      <c r="C976" s="28">
        <v>9</v>
      </c>
      <c r="D976" s="29">
        <v>6</v>
      </c>
      <c r="E976" s="28">
        <v>2011</v>
      </c>
      <c r="F976" s="31">
        <f>DATE(E976,D976,C976)</f>
        <v>40703</v>
      </c>
      <c r="G976" s="24" t="s">
        <v>1437</v>
      </c>
      <c r="H976" s="2">
        <v>50000000</v>
      </c>
      <c r="I976" s="2">
        <v>127004179</v>
      </c>
      <c r="J976" s="2">
        <v>257972745</v>
      </c>
      <c r="K976" s="28" t="str">
        <f t="shared" si="122"/>
        <v/>
      </c>
      <c r="L976" s="28" t="str">
        <f t="shared" si="123"/>
        <v/>
      </c>
      <c r="M976" s="28" t="s">
        <v>1437</v>
      </c>
      <c r="N976" s="28" t="str">
        <f t="shared" si="124"/>
        <v/>
      </c>
      <c r="O976" s="28" t="str">
        <f>IF(N976=1,M976&amp;" ("&amp;E976&amp;")",M976)</f>
        <v>Super 8</v>
      </c>
      <c r="P976" s="36">
        <f>INDEX(cpi!$A$1:$M$105,MATCH('Inflation adjust calc'!$E976,cpi!$A:$A,0),MATCH('Inflation adjust calc'!$D976,cpi!$1:$1,0))</f>
        <v>225.72200000000001</v>
      </c>
      <c r="Q976" s="36">
        <f>cpi!$I$2</f>
        <v>240.85300000000001</v>
      </c>
      <c r="R976" s="36">
        <f t="shared" si="121"/>
        <v>1.0670337849212748</v>
      </c>
      <c r="S976" s="28" t="str">
        <f t="shared" si="125"/>
        <v/>
      </c>
      <c r="T976" s="37">
        <f t="shared" si="126"/>
        <v>53351689.246063739</v>
      </c>
      <c r="U976" s="37">
        <f t="shared" si="127"/>
        <v>135517749.81918907</v>
      </c>
      <c r="V976" s="37">
        <f t="shared" si="128"/>
        <v>275265634.50388086</v>
      </c>
    </row>
    <row r="977" spans="1:22">
      <c r="A977" s="23">
        <v>976</v>
      </c>
      <c r="B977" s="3" t="s">
        <v>1438</v>
      </c>
      <c r="C977" s="28">
        <v>28</v>
      </c>
      <c r="D977" s="29">
        <v>6</v>
      </c>
      <c r="E977" s="28">
        <v>2002</v>
      </c>
      <c r="F977" s="31">
        <f>DATE(E977,D977,C977)</f>
        <v>37435</v>
      </c>
      <c r="G977" s="24" t="s">
        <v>1439</v>
      </c>
      <c r="H977" s="2">
        <v>50000000</v>
      </c>
      <c r="I977" s="2">
        <v>126293452</v>
      </c>
      <c r="J977" s="2">
        <v>171269535</v>
      </c>
      <c r="K977" s="28" t="str">
        <f t="shared" si="122"/>
        <v/>
      </c>
      <c r="L977" s="28" t="str">
        <f t="shared" si="123"/>
        <v/>
      </c>
      <c r="M977" s="28" t="s">
        <v>1439</v>
      </c>
      <c r="N977" s="28" t="str">
        <f t="shared" si="124"/>
        <v/>
      </c>
      <c r="O977" s="28" t="str">
        <f>IF(N977=1,M977&amp;" ("&amp;E977&amp;")",M977)</f>
        <v>Mr. Deeds</v>
      </c>
      <c r="P977" s="36">
        <f>INDEX(cpi!$A$1:$M$105,MATCH('Inflation adjust calc'!$E977,cpi!$A:$A,0),MATCH('Inflation adjust calc'!$D977,cpi!$1:$1,0))</f>
        <v>179.9</v>
      </c>
      <c r="Q977" s="36">
        <f>cpi!$I$2</f>
        <v>240.85300000000001</v>
      </c>
      <c r="R977" s="36">
        <f t="shared" si="121"/>
        <v>1.3388160088938299</v>
      </c>
      <c r="S977" s="28" t="str">
        <f t="shared" si="125"/>
        <v/>
      </c>
      <c r="T977" s="37">
        <f t="shared" si="126"/>
        <v>66940800.444691494</v>
      </c>
      <c r="U977" s="37">
        <f t="shared" si="127"/>
        <v>169083695.35606447</v>
      </c>
      <c r="V977" s="37">
        <f t="shared" si="128"/>
        <v>229298395.29380211</v>
      </c>
    </row>
    <row r="978" spans="1:22">
      <c r="A978" s="23">
        <v>977</v>
      </c>
      <c r="B978" s="3" t="s">
        <v>1440</v>
      </c>
      <c r="C978" s="28">
        <v>17</v>
      </c>
      <c r="D978" s="29">
        <v>3</v>
      </c>
      <c r="E978" s="28">
        <v>2000</v>
      </c>
      <c r="F978" s="31">
        <f>DATE(E978,D978,C978)</f>
        <v>36602</v>
      </c>
      <c r="G978" s="24" t="s">
        <v>1441</v>
      </c>
      <c r="H978" s="2">
        <v>50000000</v>
      </c>
      <c r="I978" s="2">
        <v>125548685</v>
      </c>
      <c r="J978" s="2">
        <v>257805243</v>
      </c>
      <c r="K978" s="28" t="str">
        <f t="shared" si="122"/>
        <v/>
      </c>
      <c r="L978" s="28" t="str">
        <f t="shared" si="123"/>
        <v/>
      </c>
      <c r="M978" s="28" t="s">
        <v>1441</v>
      </c>
      <c r="N978" s="28" t="str">
        <f t="shared" si="124"/>
        <v/>
      </c>
      <c r="O978" s="28" t="str">
        <f>IF(N978=1,M978&amp;" ("&amp;E978&amp;")",M978)</f>
        <v>Erin Brockovich</v>
      </c>
      <c r="P978" s="36">
        <f>INDEX(cpi!$A$1:$M$105,MATCH('Inflation adjust calc'!$E978,cpi!$A:$A,0),MATCH('Inflation adjust calc'!$D978,cpi!$1:$1,0))</f>
        <v>171.2</v>
      </c>
      <c r="Q978" s="36">
        <f>cpi!$I$2</f>
        <v>240.85300000000001</v>
      </c>
      <c r="R978" s="36">
        <f t="shared" ref="R978:R1041" si="129">Q978/P978</f>
        <v>1.4068516355140188</v>
      </c>
      <c r="S978" s="28" t="str">
        <f t="shared" si="125"/>
        <v/>
      </c>
      <c r="T978" s="37">
        <f t="shared" si="126"/>
        <v>70342581.775700942</v>
      </c>
      <c r="U978" s="37">
        <f t="shared" si="127"/>
        <v>176628372.82888436</v>
      </c>
      <c r="V978" s="37">
        <f t="shared" si="128"/>
        <v>362693727.75863904</v>
      </c>
    </row>
    <row r="979" spans="1:22">
      <c r="A979" s="23">
        <v>978</v>
      </c>
      <c r="B979" s="3">
        <v>37804</v>
      </c>
      <c r="C979" s="28">
        <v>7</v>
      </c>
      <c r="D979" s="29">
        <v>2</v>
      </c>
      <c r="E979" s="28">
        <v>2003</v>
      </c>
      <c r="F979" s="31">
        <f>DATE(E979,D979,C979)</f>
        <v>37659</v>
      </c>
      <c r="G979" s="24" t="s">
        <v>1442</v>
      </c>
      <c r="H979" s="2">
        <v>50000000</v>
      </c>
      <c r="I979" s="2">
        <v>105807520</v>
      </c>
      <c r="J979" s="2">
        <v>178890782</v>
      </c>
      <c r="K979" s="28" t="str">
        <f t="shared" si="122"/>
        <v/>
      </c>
      <c r="L979" s="28" t="str">
        <f t="shared" si="123"/>
        <v/>
      </c>
      <c r="M979" s="28" t="s">
        <v>1442</v>
      </c>
      <c r="N979" s="28" t="str">
        <f t="shared" si="124"/>
        <v/>
      </c>
      <c r="O979" s="28" t="str">
        <f>IF(N979=1,M979&amp;" ("&amp;E979&amp;")",M979)</f>
        <v>How to Lose a Guy in 10 Days</v>
      </c>
      <c r="P979" s="36">
        <f>INDEX(cpi!$A$1:$M$105,MATCH('Inflation adjust calc'!$E979,cpi!$A:$A,0),MATCH('Inflation adjust calc'!$D979,cpi!$1:$1,0))</f>
        <v>183.1</v>
      </c>
      <c r="Q979" s="36">
        <f>cpi!$I$2</f>
        <v>240.85300000000001</v>
      </c>
      <c r="R979" s="36">
        <f t="shared" si="129"/>
        <v>1.3154178044784273</v>
      </c>
      <c r="S979" s="28" t="str">
        <f t="shared" si="125"/>
        <v/>
      </c>
      <c r="T979" s="37">
        <f t="shared" si="126"/>
        <v>65770890.223921366</v>
      </c>
      <c r="U979" s="37">
        <f t="shared" si="127"/>
        <v>139181095.65570727</v>
      </c>
      <c r="V979" s="37">
        <f t="shared" si="128"/>
        <v>235316119.69986895</v>
      </c>
    </row>
    <row r="980" spans="1:22">
      <c r="A980" s="23">
        <v>979</v>
      </c>
      <c r="B980" s="3">
        <v>34649</v>
      </c>
      <c r="C980" s="28">
        <v>11</v>
      </c>
      <c r="D980" s="29">
        <v>11</v>
      </c>
      <c r="E980" s="28">
        <v>1994</v>
      </c>
      <c r="F980" s="31">
        <f>DATE(E980,D980,C980)</f>
        <v>34649</v>
      </c>
      <c r="G980" s="24" t="s">
        <v>1443</v>
      </c>
      <c r="H980" s="2">
        <v>50000000</v>
      </c>
      <c r="I980" s="2">
        <v>105264608</v>
      </c>
      <c r="J980" s="2">
        <v>223564608</v>
      </c>
      <c r="K980" s="28" t="str">
        <f t="shared" si="122"/>
        <v/>
      </c>
      <c r="L980" s="28" t="str">
        <f t="shared" si="123"/>
        <v/>
      </c>
      <c r="M980" s="28" t="s">
        <v>1443</v>
      </c>
      <c r="N980" s="28" t="str">
        <f t="shared" si="124"/>
        <v/>
      </c>
      <c r="O980" s="28" t="str">
        <f>IF(N980=1,M980&amp;" ("&amp;E980&amp;")",M980)</f>
        <v>Interview with the Vampire: The Vampire Chronicles</v>
      </c>
      <c r="P980" s="36">
        <f>INDEX(cpi!$A$1:$M$105,MATCH('Inflation adjust calc'!$E980,cpi!$A:$A,0),MATCH('Inflation adjust calc'!$D980,cpi!$1:$1,0))</f>
        <v>149.69999999999999</v>
      </c>
      <c r="Q980" s="36">
        <f>cpi!$I$2</f>
        <v>240.85300000000001</v>
      </c>
      <c r="R980" s="36">
        <f t="shared" si="129"/>
        <v>1.6089044756179027</v>
      </c>
      <c r="S980" s="28" t="str">
        <f t="shared" si="125"/>
        <v/>
      </c>
      <c r="T980" s="37">
        <f t="shared" si="126"/>
        <v>80445223.780895144</v>
      </c>
      <c r="U980" s="37">
        <f t="shared" si="127"/>
        <v>169360698.9353641</v>
      </c>
      <c r="V980" s="37">
        <f t="shared" si="128"/>
        <v>359694098.400962</v>
      </c>
    </row>
    <row r="981" spans="1:22">
      <c r="A981" s="23">
        <v>980</v>
      </c>
      <c r="B981" s="3" t="s">
        <v>1175</v>
      </c>
      <c r="C981" s="28">
        <v>19</v>
      </c>
      <c r="D981" s="29">
        <v>12</v>
      </c>
      <c r="E981" s="28">
        <v>2008</v>
      </c>
      <c r="F981" s="31">
        <f>DATE(E981,D981,C981)</f>
        <v>39801</v>
      </c>
      <c r="G981" s="24" t="s">
        <v>1444</v>
      </c>
      <c r="H981" s="2">
        <v>50000000</v>
      </c>
      <c r="I981" s="2">
        <v>97690976</v>
      </c>
      <c r="J981" s="2">
        <v>225990976</v>
      </c>
      <c r="K981" s="28" t="str">
        <f t="shared" si="122"/>
        <v/>
      </c>
      <c r="L981" s="28" t="str">
        <f t="shared" si="123"/>
        <v/>
      </c>
      <c r="M981" s="28" t="s">
        <v>1444</v>
      </c>
      <c r="N981" s="28" t="str">
        <f t="shared" si="124"/>
        <v/>
      </c>
      <c r="O981" s="28" t="str">
        <f>IF(N981=1,M981&amp;" ("&amp;E981&amp;")",M981)</f>
        <v>Yes Man</v>
      </c>
      <c r="P981" s="36">
        <f>INDEX(cpi!$A$1:$M$105,MATCH('Inflation adjust calc'!$E981,cpi!$A:$A,0),MATCH('Inflation adjust calc'!$D981,cpi!$1:$1,0))</f>
        <v>210.22800000000001</v>
      </c>
      <c r="Q981" s="36">
        <f>cpi!$I$2</f>
        <v>240.85300000000001</v>
      </c>
      <c r="R981" s="36">
        <f t="shared" si="129"/>
        <v>1.1456751717183249</v>
      </c>
      <c r="S981" s="28" t="str">
        <f t="shared" si="125"/>
        <v/>
      </c>
      <c r="T981" s="37">
        <f t="shared" si="126"/>
        <v>57283758.585916243</v>
      </c>
      <c r="U981" s="37">
        <f t="shared" si="127"/>
        <v>111922125.70413075</v>
      </c>
      <c r="V981" s="37">
        <f t="shared" si="128"/>
        <v>258912250.23559183</v>
      </c>
    </row>
    <row r="982" spans="1:22">
      <c r="A982" s="23">
        <v>981</v>
      </c>
      <c r="B982" s="3" t="s">
        <v>1445</v>
      </c>
      <c r="C982" s="28">
        <v>28</v>
      </c>
      <c r="D982" s="29">
        <v>2</v>
      </c>
      <c r="E982" s="28">
        <v>2014</v>
      </c>
      <c r="F982" s="31">
        <f>DATE(E982,D982,C982)</f>
        <v>41698</v>
      </c>
      <c r="G982" s="24" t="s">
        <v>1446</v>
      </c>
      <c r="H982" s="2">
        <v>50000000</v>
      </c>
      <c r="I982" s="2">
        <v>91742160</v>
      </c>
      <c r="J982" s="2">
        <v>212742160</v>
      </c>
      <c r="K982" s="28" t="str">
        <f t="shared" si="122"/>
        <v/>
      </c>
      <c r="L982" s="28" t="str">
        <f t="shared" si="123"/>
        <v/>
      </c>
      <c r="M982" s="28" t="s">
        <v>1446</v>
      </c>
      <c r="N982" s="28" t="str">
        <f t="shared" si="124"/>
        <v/>
      </c>
      <c r="O982" s="28" t="str">
        <f>IF(N982=1,M982&amp;" ("&amp;E982&amp;")",M982)</f>
        <v>Non-Stop</v>
      </c>
      <c r="P982" s="36">
        <f>INDEX(cpi!$A$1:$M$105,MATCH('Inflation adjust calc'!$E982,cpi!$A:$A,0),MATCH('Inflation adjust calc'!$D982,cpi!$1:$1,0))</f>
        <v>234.78100000000001</v>
      </c>
      <c r="Q982" s="36">
        <f>cpi!$I$2</f>
        <v>240.85300000000001</v>
      </c>
      <c r="R982" s="36">
        <f t="shared" si="129"/>
        <v>1.0258623994275518</v>
      </c>
      <c r="S982" s="28" t="str">
        <f t="shared" si="125"/>
        <v/>
      </c>
      <c r="T982" s="37">
        <f t="shared" si="126"/>
        <v>51293119.971377589</v>
      </c>
      <c r="U982" s="37">
        <f t="shared" si="127"/>
        <v>94114832.386266366</v>
      </c>
      <c r="V982" s="37">
        <f t="shared" si="128"/>
        <v>218244182.71700013</v>
      </c>
    </row>
    <row r="983" spans="1:22">
      <c r="A983" s="23">
        <v>982</v>
      </c>
      <c r="B983" s="3" t="s">
        <v>776</v>
      </c>
      <c r="C983" s="28">
        <v>25</v>
      </c>
      <c r="D983" s="29">
        <v>12</v>
      </c>
      <c r="E983" s="28">
        <v>1998</v>
      </c>
      <c r="F983" s="31">
        <f>DATE(E983,D983,C983)</f>
        <v>36154</v>
      </c>
      <c r="G983" s="24" t="s">
        <v>1447</v>
      </c>
      <c r="H983" s="2">
        <v>50000000</v>
      </c>
      <c r="I983" s="2">
        <v>91137662</v>
      </c>
      <c r="J983" s="2">
        <v>159745279</v>
      </c>
      <c r="K983" s="28" t="str">
        <f t="shared" si="122"/>
        <v/>
      </c>
      <c r="L983" s="28" t="str">
        <f t="shared" si="123"/>
        <v/>
      </c>
      <c r="M983" s="28" t="s">
        <v>1447</v>
      </c>
      <c r="N983" s="28" t="str">
        <f t="shared" si="124"/>
        <v/>
      </c>
      <c r="O983" s="28" t="str">
        <f>IF(N983=1,M983&amp;" ("&amp;E983&amp;")",M983)</f>
        <v>Stepmom</v>
      </c>
      <c r="P983" s="36">
        <f>INDEX(cpi!$A$1:$M$105,MATCH('Inflation adjust calc'!$E983,cpi!$A:$A,0),MATCH('Inflation adjust calc'!$D983,cpi!$1:$1,0))</f>
        <v>163.9</v>
      </c>
      <c r="Q983" s="36">
        <f>cpi!$I$2</f>
        <v>240.85300000000001</v>
      </c>
      <c r="R983" s="36">
        <f t="shared" si="129"/>
        <v>1.4695118974984747</v>
      </c>
      <c r="S983" s="28" t="str">
        <f t="shared" si="125"/>
        <v/>
      </c>
      <c r="T983" s="37">
        <f t="shared" si="126"/>
        <v>73475594.874923736</v>
      </c>
      <c r="U983" s="37">
        <f t="shared" si="127"/>
        <v>133927878.61919463</v>
      </c>
      <c r="V983" s="37">
        <f t="shared" si="128"/>
        <v>234747588.05971324</v>
      </c>
    </row>
    <row r="984" spans="1:22">
      <c r="A984" s="23">
        <v>983</v>
      </c>
      <c r="B984" s="3">
        <v>41525</v>
      </c>
      <c r="C984" s="28">
        <v>9</v>
      </c>
      <c r="D984" s="29">
        <v>8</v>
      </c>
      <c r="E984" s="28">
        <v>2013</v>
      </c>
      <c r="F984" s="31">
        <f>DATE(E984,D984,C984)</f>
        <v>41495</v>
      </c>
      <c r="G984" s="24" t="s">
        <v>1448</v>
      </c>
      <c r="H984" s="2">
        <v>50000000</v>
      </c>
      <c r="I984" s="2">
        <v>90282580</v>
      </c>
      <c r="J984" s="2">
        <v>238059569</v>
      </c>
      <c r="K984" s="28" t="str">
        <f t="shared" si="122"/>
        <v/>
      </c>
      <c r="L984" s="28" t="str">
        <f t="shared" si="123"/>
        <v/>
      </c>
      <c r="M984" s="28" t="s">
        <v>1448</v>
      </c>
      <c r="N984" s="28" t="str">
        <f t="shared" si="124"/>
        <v/>
      </c>
      <c r="O984" s="28" t="str">
        <f>IF(N984=1,M984&amp;" ("&amp;E984&amp;")",M984)</f>
        <v>Disney Planes</v>
      </c>
      <c r="P984" s="36">
        <f>INDEX(cpi!$A$1:$M$105,MATCH('Inflation adjust calc'!$E984,cpi!$A:$A,0),MATCH('Inflation adjust calc'!$D984,cpi!$1:$1,0))</f>
        <v>233.87700000000001</v>
      </c>
      <c r="Q984" s="36">
        <f>cpi!$I$2</f>
        <v>240.85300000000001</v>
      </c>
      <c r="R984" s="36">
        <f t="shared" si="129"/>
        <v>1.0298276444455847</v>
      </c>
      <c r="S984" s="28" t="str">
        <f t="shared" si="125"/>
        <v/>
      </c>
      <c r="T984" s="37">
        <f t="shared" si="126"/>
        <v>51491382.222279236</v>
      </c>
      <c r="U984" s="37">
        <f t="shared" si="127"/>
        <v>92975496.695870057</v>
      </c>
      <c r="V984" s="37">
        <f t="shared" si="128"/>
        <v>245160325.18100116</v>
      </c>
    </row>
    <row r="985" spans="1:22">
      <c r="A985" s="23">
        <v>984</v>
      </c>
      <c r="B985" s="3">
        <v>38993</v>
      </c>
      <c r="C985" s="28">
        <v>10</v>
      </c>
      <c r="D985" s="29">
        <v>3</v>
      </c>
      <c r="E985" s="28">
        <v>2006</v>
      </c>
      <c r="F985" s="31">
        <f>DATE(E985,D985,C985)</f>
        <v>38786</v>
      </c>
      <c r="G985" s="24" t="s">
        <v>1449</v>
      </c>
      <c r="H985" s="2">
        <v>50000000</v>
      </c>
      <c r="I985" s="2">
        <v>88715192</v>
      </c>
      <c r="J985" s="2">
        <v>128402901</v>
      </c>
      <c r="K985" s="28" t="str">
        <f t="shared" si="122"/>
        <v/>
      </c>
      <c r="L985" s="28" t="str">
        <f t="shared" si="123"/>
        <v/>
      </c>
      <c r="M985" s="28" t="s">
        <v>1449</v>
      </c>
      <c r="N985" s="28" t="str">
        <f t="shared" si="124"/>
        <v/>
      </c>
      <c r="O985" s="28" t="str">
        <f>IF(N985=1,M985&amp;" ("&amp;E985&amp;")",M985)</f>
        <v>Failure to Launch</v>
      </c>
      <c r="P985" s="36">
        <f>INDEX(cpi!$A$1:$M$105,MATCH('Inflation adjust calc'!$E985,cpi!$A:$A,0),MATCH('Inflation adjust calc'!$D985,cpi!$1:$1,0))</f>
        <v>199.8</v>
      </c>
      <c r="Q985" s="36">
        <f>cpi!$I$2</f>
        <v>240.85300000000001</v>
      </c>
      <c r="R985" s="36">
        <f t="shared" si="129"/>
        <v>1.2054704704704704</v>
      </c>
      <c r="S985" s="28" t="str">
        <f t="shared" si="125"/>
        <v/>
      </c>
      <c r="T985" s="37">
        <f t="shared" si="126"/>
        <v>60273523.523523517</v>
      </c>
      <c r="U985" s="37">
        <f t="shared" si="127"/>
        <v>106943544.23811811</v>
      </c>
      <c r="V985" s="37">
        <f t="shared" si="128"/>
        <v>154785905.47824323</v>
      </c>
    </row>
    <row r="986" spans="1:22">
      <c r="A986" s="23">
        <v>985</v>
      </c>
      <c r="B986" s="3" t="s">
        <v>1450</v>
      </c>
      <c r="C986" s="28">
        <v>24</v>
      </c>
      <c r="D986" s="29">
        <v>3</v>
      </c>
      <c r="E986" s="28">
        <v>2006</v>
      </c>
      <c r="F986" s="31">
        <f>DATE(E986,D986,C986)</f>
        <v>38800</v>
      </c>
      <c r="G986" s="24" t="s">
        <v>1451</v>
      </c>
      <c r="H986" s="2">
        <v>50000000</v>
      </c>
      <c r="I986" s="2">
        <v>88634237</v>
      </c>
      <c r="J986" s="2">
        <v>185798265</v>
      </c>
      <c r="K986" s="28" t="str">
        <f t="shared" si="122"/>
        <v/>
      </c>
      <c r="L986" s="28" t="str">
        <f t="shared" si="123"/>
        <v/>
      </c>
      <c r="M986" s="28" t="s">
        <v>1451</v>
      </c>
      <c r="N986" s="28" t="str">
        <f t="shared" si="124"/>
        <v/>
      </c>
      <c r="O986" s="28" t="str">
        <f>IF(N986=1,M986&amp;" ("&amp;E986&amp;")",M986)</f>
        <v>Inside Man</v>
      </c>
      <c r="P986" s="36">
        <f>INDEX(cpi!$A$1:$M$105,MATCH('Inflation adjust calc'!$E986,cpi!$A:$A,0),MATCH('Inflation adjust calc'!$D986,cpi!$1:$1,0))</f>
        <v>199.8</v>
      </c>
      <c r="Q986" s="36">
        <f>cpi!$I$2</f>
        <v>240.85300000000001</v>
      </c>
      <c r="R986" s="36">
        <f t="shared" si="129"/>
        <v>1.2054704704704704</v>
      </c>
      <c r="S986" s="28" t="str">
        <f t="shared" si="125"/>
        <v/>
      </c>
      <c r="T986" s="37">
        <f t="shared" si="126"/>
        <v>60273523.523523517</v>
      </c>
      <c r="U986" s="37">
        <f t="shared" si="127"/>
        <v>106845955.37618117</v>
      </c>
      <c r="V986" s="37">
        <f t="shared" si="128"/>
        <v>223974321.92214713</v>
      </c>
    </row>
    <row r="987" spans="1:22">
      <c r="A987" s="23">
        <v>986</v>
      </c>
      <c r="B987" s="3" t="s">
        <v>178</v>
      </c>
      <c r="C987" s="28">
        <v>29</v>
      </c>
      <c r="D987" s="29">
        <v>7</v>
      </c>
      <c r="E987" s="28">
        <v>2011</v>
      </c>
      <c r="F987" s="31">
        <f>DATE(E987,D987,C987)</f>
        <v>40753</v>
      </c>
      <c r="G987" s="24" t="s">
        <v>1452</v>
      </c>
      <c r="H987" s="2">
        <v>50000000</v>
      </c>
      <c r="I987" s="2">
        <v>84351197</v>
      </c>
      <c r="J987" s="2">
        <v>147142328</v>
      </c>
      <c r="K987" s="28" t="str">
        <f t="shared" si="122"/>
        <v/>
      </c>
      <c r="L987" s="28" t="str">
        <f t="shared" si="123"/>
        <v/>
      </c>
      <c r="M987" s="28" t="s">
        <v>1452</v>
      </c>
      <c r="N987" s="28" t="str">
        <f t="shared" si="124"/>
        <v/>
      </c>
      <c r="O987" s="28" t="str">
        <f>IF(N987=1,M987&amp;" ("&amp;E987&amp;")",M987)</f>
        <v>Crazy, Stupid, Love</v>
      </c>
      <c r="P987" s="36">
        <f>INDEX(cpi!$A$1:$M$105,MATCH('Inflation adjust calc'!$E987,cpi!$A:$A,0),MATCH('Inflation adjust calc'!$D987,cpi!$1:$1,0))</f>
        <v>225.922</v>
      </c>
      <c r="Q987" s="36">
        <f>cpi!$I$2</f>
        <v>240.85300000000001</v>
      </c>
      <c r="R987" s="36">
        <f t="shared" si="129"/>
        <v>1.0660891812218376</v>
      </c>
      <c r="S987" s="28" t="str">
        <f t="shared" si="125"/>
        <v/>
      </c>
      <c r="T987" s="37">
        <f t="shared" si="126"/>
        <v>53304459.061091878</v>
      </c>
      <c r="U987" s="37">
        <f t="shared" si="127"/>
        <v>89925898.544811919</v>
      </c>
      <c r="V987" s="37">
        <f t="shared" si="128"/>
        <v>156866843.98059508</v>
      </c>
    </row>
    <row r="988" spans="1:22">
      <c r="A988" s="23">
        <v>987</v>
      </c>
      <c r="B988" s="3">
        <v>36282</v>
      </c>
      <c r="C988" s="28">
        <v>5</v>
      </c>
      <c r="D988" s="29">
        <v>2</v>
      </c>
      <c r="E988" s="28">
        <v>1999</v>
      </c>
      <c r="F988" s="31">
        <f>DATE(E988,D988,C988)</f>
        <v>36196</v>
      </c>
      <c r="G988" s="24" t="s">
        <v>1453</v>
      </c>
      <c r="H988" s="2">
        <v>50000000</v>
      </c>
      <c r="I988" s="2">
        <v>81526121</v>
      </c>
      <c r="J988" s="2">
        <v>161626121</v>
      </c>
      <c r="K988" s="28" t="str">
        <f t="shared" si="122"/>
        <v/>
      </c>
      <c r="L988" s="28" t="str">
        <f t="shared" si="123"/>
        <v/>
      </c>
      <c r="M988" s="28" t="s">
        <v>1453</v>
      </c>
      <c r="N988" s="28" t="str">
        <f t="shared" si="124"/>
        <v/>
      </c>
      <c r="O988" s="28" t="str">
        <f>IF(N988=1,M988&amp;" ("&amp;E988&amp;")",M988)</f>
        <v>Payback</v>
      </c>
      <c r="P988" s="36">
        <f>INDEX(cpi!$A$1:$M$105,MATCH('Inflation adjust calc'!$E988,cpi!$A:$A,0),MATCH('Inflation adjust calc'!$D988,cpi!$1:$1,0))</f>
        <v>164.5</v>
      </c>
      <c r="Q988" s="36">
        <f>cpi!$I$2</f>
        <v>240.85300000000001</v>
      </c>
      <c r="R988" s="36">
        <f t="shared" si="129"/>
        <v>1.4641519756838905</v>
      </c>
      <c r="S988" s="28" t="str">
        <f t="shared" si="125"/>
        <v/>
      </c>
      <c r="T988" s="37">
        <f t="shared" si="126"/>
        <v>73207598.784194529</v>
      </c>
      <c r="U988" s="37">
        <f t="shared" si="127"/>
        <v>119366631.13199392</v>
      </c>
      <c r="V988" s="37">
        <f t="shared" si="128"/>
        <v>236645204.38427356</v>
      </c>
    </row>
    <row r="989" spans="1:22">
      <c r="A989" s="23">
        <v>988</v>
      </c>
      <c r="B989" s="3">
        <v>34948</v>
      </c>
      <c r="C989" s="28">
        <v>9</v>
      </c>
      <c r="D989" s="29">
        <v>6</v>
      </c>
      <c r="E989" s="28">
        <v>1995</v>
      </c>
      <c r="F989" s="31">
        <f>DATE(E989,D989,C989)</f>
        <v>34859</v>
      </c>
      <c r="G989" s="24" t="s">
        <v>1454</v>
      </c>
      <c r="H989" s="2">
        <v>50000000</v>
      </c>
      <c r="I989" s="2">
        <v>81022333</v>
      </c>
      <c r="J989" s="2">
        <v>152022333</v>
      </c>
      <c r="K989" s="28" t="str">
        <f t="shared" si="122"/>
        <v/>
      </c>
      <c r="L989" s="28" t="str">
        <f t="shared" si="123"/>
        <v/>
      </c>
      <c r="M989" s="28" t="s">
        <v>1454</v>
      </c>
      <c r="N989" s="28" t="str">
        <f t="shared" si="124"/>
        <v/>
      </c>
      <c r="O989" s="28" t="str">
        <f>IF(N989=1,M989&amp;" ("&amp;E989&amp;")",M989)</f>
        <v>Congo</v>
      </c>
      <c r="P989" s="36">
        <f>INDEX(cpi!$A$1:$M$105,MATCH('Inflation adjust calc'!$E989,cpi!$A:$A,0),MATCH('Inflation adjust calc'!$D989,cpi!$1:$1,0))</f>
        <v>152.5</v>
      </c>
      <c r="Q989" s="36">
        <f>cpi!$I$2</f>
        <v>240.85300000000001</v>
      </c>
      <c r="R989" s="36">
        <f t="shared" si="129"/>
        <v>1.5793639344262296</v>
      </c>
      <c r="S989" s="28" t="str">
        <f t="shared" si="125"/>
        <v/>
      </c>
      <c r="T989" s="37">
        <f t="shared" si="126"/>
        <v>78968196.72131148</v>
      </c>
      <c r="U989" s="37">
        <f t="shared" si="127"/>
        <v>127963750.62327214</v>
      </c>
      <c r="V989" s="37">
        <f t="shared" si="128"/>
        <v>240098589.96753442</v>
      </c>
    </row>
    <row r="990" spans="1:22">
      <c r="A990" s="23">
        <v>989</v>
      </c>
      <c r="B990" s="3" t="s">
        <v>1202</v>
      </c>
      <c r="C990" s="28">
        <v>20</v>
      </c>
      <c r="D990" s="29">
        <v>3</v>
      </c>
      <c r="E990" s="28">
        <v>2009</v>
      </c>
      <c r="F990" s="31">
        <f>DATE(E990,D990,C990)</f>
        <v>39892</v>
      </c>
      <c r="G990" s="24" t="s">
        <v>1455</v>
      </c>
      <c r="H990" s="2">
        <v>50000000</v>
      </c>
      <c r="I990" s="2">
        <v>79957634</v>
      </c>
      <c r="J990" s="2">
        <v>186450317</v>
      </c>
      <c r="K990" s="28" t="str">
        <f t="shared" si="122"/>
        <v/>
      </c>
      <c r="L990" s="28" t="str">
        <f t="shared" si="123"/>
        <v/>
      </c>
      <c r="M990" s="28" t="s">
        <v>1455</v>
      </c>
      <c r="N990" s="28" t="str">
        <f t="shared" si="124"/>
        <v/>
      </c>
      <c r="O990" s="28" t="str">
        <f>IF(N990=1,M990&amp;" ("&amp;E990&amp;")",M990)</f>
        <v>Knowing</v>
      </c>
      <c r="P990" s="36">
        <f>INDEX(cpi!$A$1:$M$105,MATCH('Inflation adjust calc'!$E990,cpi!$A:$A,0),MATCH('Inflation adjust calc'!$D990,cpi!$1:$1,0))</f>
        <v>212.709</v>
      </c>
      <c r="Q990" s="36">
        <f>cpi!$I$2</f>
        <v>240.85300000000001</v>
      </c>
      <c r="R990" s="36">
        <f t="shared" si="129"/>
        <v>1.1323122199812889</v>
      </c>
      <c r="S990" s="28" t="str">
        <f t="shared" si="125"/>
        <v/>
      </c>
      <c r="T990" s="37">
        <f t="shared" si="126"/>
        <v>56615610.999064445</v>
      </c>
      <c r="U990" s="37">
        <f t="shared" si="127"/>
        <v>90537006.058991387</v>
      </c>
      <c r="V990" s="37">
        <f t="shared" si="128"/>
        <v>211119972.35848507</v>
      </c>
    </row>
    <row r="991" spans="1:22">
      <c r="A991" s="23">
        <v>990</v>
      </c>
      <c r="B991" s="3" t="s">
        <v>1456</v>
      </c>
      <c r="C991" s="28">
        <v>18</v>
      </c>
      <c r="D991" s="29">
        <v>3</v>
      </c>
      <c r="E991" s="28">
        <v>2005</v>
      </c>
      <c r="F991" s="31">
        <f>DATE(E991,D991,C991)</f>
        <v>38429</v>
      </c>
      <c r="G991" s="24" t="s">
        <v>1457</v>
      </c>
      <c r="H991" s="2">
        <v>50000000</v>
      </c>
      <c r="I991" s="2">
        <v>75941727</v>
      </c>
      <c r="J991" s="2">
        <v>161941727</v>
      </c>
      <c r="K991" s="28" t="str">
        <f t="shared" si="122"/>
        <v/>
      </c>
      <c r="L991" s="28" t="str">
        <f t="shared" si="123"/>
        <v/>
      </c>
      <c r="M991" s="28" t="s">
        <v>1457</v>
      </c>
      <c r="N991" s="28" t="str">
        <f t="shared" si="124"/>
        <v/>
      </c>
      <c r="O991" s="28" t="str">
        <f>IF(N991=1,M991&amp;" ("&amp;E991&amp;")",M991)</f>
        <v>The Ring Two</v>
      </c>
      <c r="P991" s="36">
        <f>INDEX(cpi!$A$1:$M$105,MATCH('Inflation adjust calc'!$E991,cpi!$A:$A,0),MATCH('Inflation adjust calc'!$D991,cpi!$1:$1,0))</f>
        <v>193.3</v>
      </c>
      <c r="Q991" s="36">
        <f>cpi!$I$2</f>
        <v>240.85300000000001</v>
      </c>
      <c r="R991" s="36">
        <f t="shared" si="129"/>
        <v>1.2460062079668908</v>
      </c>
      <c r="S991" s="28" t="str">
        <f t="shared" si="125"/>
        <v/>
      </c>
      <c r="T991" s="37">
        <f t="shared" si="126"/>
        <v>62300310.398344539</v>
      </c>
      <c r="U991" s="37">
        <f t="shared" si="127"/>
        <v>94623863.285726845</v>
      </c>
      <c r="V991" s="37">
        <f t="shared" si="128"/>
        <v>201780397.17087945</v>
      </c>
    </row>
    <row r="992" spans="1:22">
      <c r="A992" s="23">
        <v>991</v>
      </c>
      <c r="B992" s="3" t="s">
        <v>1458</v>
      </c>
      <c r="C992" s="28">
        <v>26</v>
      </c>
      <c r="D992" s="29">
        <v>11</v>
      </c>
      <c r="E992" s="28">
        <v>2011</v>
      </c>
      <c r="F992" s="31">
        <f>DATE(E992,D992,C992)</f>
        <v>40873</v>
      </c>
      <c r="G992" s="24" t="s">
        <v>1459</v>
      </c>
      <c r="H992" s="2">
        <v>50000000</v>
      </c>
      <c r="I992" s="2">
        <v>75624550</v>
      </c>
      <c r="J992" s="2">
        <v>118729073</v>
      </c>
      <c r="K992" s="28" t="str">
        <f t="shared" si="122"/>
        <v/>
      </c>
      <c r="L992" s="28" t="str">
        <f t="shared" si="123"/>
        <v/>
      </c>
      <c r="M992" s="28" t="s">
        <v>1459</v>
      </c>
      <c r="N992" s="28" t="str">
        <f t="shared" si="124"/>
        <v/>
      </c>
      <c r="O992" s="28" t="str">
        <f>IF(N992=1,M992&amp;" ("&amp;E992&amp;")",M992)</f>
        <v>We Bought a Zoo</v>
      </c>
      <c r="P992" s="36">
        <f>INDEX(cpi!$A$1:$M$105,MATCH('Inflation adjust calc'!$E992,cpi!$A:$A,0),MATCH('Inflation adjust calc'!$D992,cpi!$1:$1,0))</f>
        <v>226.23</v>
      </c>
      <c r="Q992" s="36">
        <f>cpi!$I$2</f>
        <v>240.85300000000001</v>
      </c>
      <c r="R992" s="36">
        <f t="shared" si="129"/>
        <v>1.0646377580338595</v>
      </c>
      <c r="S992" s="28" t="str">
        <f t="shared" si="125"/>
        <v/>
      </c>
      <c r="T992" s="37">
        <f t="shared" si="126"/>
        <v>53231887.901692979</v>
      </c>
      <c r="U992" s="37">
        <f t="shared" si="127"/>
        <v>80512751.364319503</v>
      </c>
      <c r="V992" s="37">
        <f t="shared" si="128"/>
        <v>126403454.09215844</v>
      </c>
    </row>
    <row r="993" spans="1:22">
      <c r="A993" s="23">
        <v>992</v>
      </c>
      <c r="B993" s="3" t="s">
        <v>975</v>
      </c>
      <c r="C993" s="28">
        <v>23</v>
      </c>
      <c r="D993" s="29">
        <v>9</v>
      </c>
      <c r="E993" s="28">
        <v>2011</v>
      </c>
      <c r="F993" s="31">
        <f>DATE(E993,D993,C993)</f>
        <v>40809</v>
      </c>
      <c r="G993" s="24" t="s">
        <v>1460</v>
      </c>
      <c r="H993" s="2">
        <v>50000000</v>
      </c>
      <c r="I993" s="2">
        <v>75605492</v>
      </c>
      <c r="J993" s="2">
        <v>111300835</v>
      </c>
      <c r="K993" s="28" t="str">
        <f t="shared" si="122"/>
        <v/>
      </c>
      <c r="L993" s="28" t="str">
        <f t="shared" si="123"/>
        <v/>
      </c>
      <c r="M993" s="28" t="s">
        <v>1460</v>
      </c>
      <c r="N993" s="28" t="str">
        <f t="shared" si="124"/>
        <v/>
      </c>
      <c r="O993" s="28" t="str">
        <f>IF(N993=1,M993&amp;" ("&amp;E993&amp;")",M993)</f>
        <v>Moneyball</v>
      </c>
      <c r="P993" s="36">
        <f>INDEX(cpi!$A$1:$M$105,MATCH('Inflation adjust calc'!$E993,cpi!$A:$A,0),MATCH('Inflation adjust calc'!$D993,cpi!$1:$1,0))</f>
        <v>226.88900000000001</v>
      </c>
      <c r="Q993" s="36">
        <f>cpi!$I$2</f>
        <v>240.85300000000001</v>
      </c>
      <c r="R993" s="36">
        <f t="shared" si="129"/>
        <v>1.0615455134449003</v>
      </c>
      <c r="S993" s="28" t="str">
        <f t="shared" si="125"/>
        <v/>
      </c>
      <c r="T993" s="37">
        <f t="shared" si="126"/>
        <v>53077275.672245018</v>
      </c>
      <c r="U993" s="37">
        <f t="shared" si="127"/>
        <v>80258670.824394301</v>
      </c>
      <c r="V993" s="37">
        <f t="shared" si="128"/>
        <v>118150902.03692113</v>
      </c>
    </row>
    <row r="994" spans="1:22">
      <c r="A994" s="23">
        <v>993</v>
      </c>
      <c r="B994" s="3">
        <v>38297</v>
      </c>
      <c r="C994" s="28">
        <v>11</v>
      </c>
      <c r="D994" s="29">
        <v>6</v>
      </c>
      <c r="E994" s="28">
        <v>2004</v>
      </c>
      <c r="F994" s="31">
        <f>DATE(E994,D994,C994)</f>
        <v>38149</v>
      </c>
      <c r="G994" s="24" t="s">
        <v>1461</v>
      </c>
      <c r="H994" s="2">
        <v>50000000</v>
      </c>
      <c r="I994" s="2">
        <v>75367693</v>
      </c>
      <c r="J994" s="2">
        <v>208094550</v>
      </c>
      <c r="K994" s="28" t="str">
        <f t="shared" si="122"/>
        <v/>
      </c>
      <c r="L994" s="28" t="str">
        <f t="shared" si="123"/>
        <v/>
      </c>
      <c r="M994" s="28" t="s">
        <v>1461</v>
      </c>
      <c r="N994" s="28" t="str">
        <f t="shared" si="124"/>
        <v/>
      </c>
      <c r="O994" s="28" t="str">
        <f>IF(N994=1,M994&amp;" ("&amp;E994&amp;")",M994)</f>
        <v>Garfield</v>
      </c>
      <c r="P994" s="36">
        <f>INDEX(cpi!$A$1:$M$105,MATCH('Inflation adjust calc'!$E994,cpi!$A:$A,0),MATCH('Inflation adjust calc'!$D994,cpi!$1:$1,0))</f>
        <v>189.7</v>
      </c>
      <c r="Q994" s="36">
        <f>cpi!$I$2</f>
        <v>240.85300000000001</v>
      </c>
      <c r="R994" s="36">
        <f t="shared" si="129"/>
        <v>1.2696520822351083</v>
      </c>
      <c r="S994" s="28" t="str">
        <f t="shared" si="125"/>
        <v/>
      </c>
      <c r="T994" s="37">
        <f t="shared" si="126"/>
        <v>63482604.111755416</v>
      </c>
      <c r="U994" s="37">
        <f t="shared" si="127"/>
        <v>95690748.350706398</v>
      </c>
      <c r="V994" s="37">
        <f t="shared" si="128"/>
        <v>264207678.70927784</v>
      </c>
    </row>
    <row r="995" spans="1:22">
      <c r="A995" s="23">
        <v>994</v>
      </c>
      <c r="B995" s="3" t="s">
        <v>201</v>
      </c>
      <c r="C995" s="28">
        <v>24</v>
      </c>
      <c r="D995" s="29">
        <v>11</v>
      </c>
      <c r="E995" s="28">
        <v>2004</v>
      </c>
      <c r="F995" s="31">
        <f>DATE(E995,D995,C995)</f>
        <v>38315</v>
      </c>
      <c r="G995" s="24" t="s">
        <v>1462</v>
      </c>
      <c r="H995" s="2">
        <v>50000000</v>
      </c>
      <c r="I995" s="2">
        <v>73701902</v>
      </c>
      <c r="J995" s="2">
        <v>96469187</v>
      </c>
      <c r="K995" s="28" t="str">
        <f t="shared" si="122"/>
        <v/>
      </c>
      <c r="L995" s="28" t="str">
        <f t="shared" si="123"/>
        <v/>
      </c>
      <c r="M995" s="28" t="s">
        <v>1462</v>
      </c>
      <c r="N995" s="28" t="str">
        <f t="shared" si="124"/>
        <v/>
      </c>
      <c r="O995" s="28" t="str">
        <f>IF(N995=1,M995&amp;" ("&amp;E995&amp;")",M995)</f>
        <v>Christmas with the Kranks</v>
      </c>
      <c r="P995" s="36">
        <f>INDEX(cpi!$A$1:$M$105,MATCH('Inflation adjust calc'!$E995,cpi!$A:$A,0),MATCH('Inflation adjust calc'!$D995,cpi!$1:$1,0))</f>
        <v>191</v>
      </c>
      <c r="Q995" s="36">
        <f>cpi!$I$2</f>
        <v>240.85300000000001</v>
      </c>
      <c r="R995" s="36">
        <f t="shared" si="129"/>
        <v>1.2610104712041885</v>
      </c>
      <c r="S995" s="28" t="str">
        <f t="shared" si="125"/>
        <v/>
      </c>
      <c r="T995" s="37">
        <f t="shared" si="126"/>
        <v>63050523.560209423</v>
      </c>
      <c r="U995" s="37">
        <f t="shared" si="127"/>
        <v>92938870.169664919</v>
      </c>
      <c r="V995" s="37">
        <f t="shared" si="128"/>
        <v>121648654.95555498</v>
      </c>
    </row>
    <row r="996" spans="1:22">
      <c r="A996" s="23">
        <v>995</v>
      </c>
      <c r="B996" s="3" t="s">
        <v>1463</v>
      </c>
      <c r="C996" s="28">
        <v>17</v>
      </c>
      <c r="D996" s="29">
        <v>3</v>
      </c>
      <c r="E996" s="28">
        <v>2006</v>
      </c>
      <c r="F996" s="31">
        <f>DATE(E996,D996,C996)</f>
        <v>38793</v>
      </c>
      <c r="G996" s="24" t="s">
        <v>1464</v>
      </c>
      <c r="H996" s="2">
        <v>50000000</v>
      </c>
      <c r="I996" s="2">
        <v>70511035</v>
      </c>
      <c r="J996" s="2">
        <v>130214162</v>
      </c>
      <c r="K996" s="28" t="str">
        <f t="shared" si="122"/>
        <v/>
      </c>
      <c r="L996" s="28" t="str">
        <f t="shared" si="123"/>
        <v/>
      </c>
      <c r="M996" s="28" t="s">
        <v>1464</v>
      </c>
      <c r="N996" s="28" t="str">
        <f t="shared" si="124"/>
        <v/>
      </c>
      <c r="O996" s="28" t="str">
        <f>IF(N996=1,M996&amp;" ("&amp;E996&amp;")",M996)</f>
        <v>V for Vendetta</v>
      </c>
      <c r="P996" s="36">
        <f>INDEX(cpi!$A$1:$M$105,MATCH('Inflation adjust calc'!$E996,cpi!$A:$A,0),MATCH('Inflation adjust calc'!$D996,cpi!$1:$1,0))</f>
        <v>199.8</v>
      </c>
      <c r="Q996" s="36">
        <f>cpi!$I$2</f>
        <v>240.85300000000001</v>
      </c>
      <c r="R996" s="36">
        <f t="shared" si="129"/>
        <v>1.2054704704704704</v>
      </c>
      <c r="S996" s="28" t="str">
        <f t="shared" si="125"/>
        <v/>
      </c>
      <c r="T996" s="37">
        <f t="shared" si="126"/>
        <v>60273523.523523517</v>
      </c>
      <c r="U996" s="37">
        <f t="shared" si="127"/>
        <v>84998970.534809798</v>
      </c>
      <c r="V996" s="37">
        <f t="shared" si="128"/>
        <v>156969327.12805805</v>
      </c>
    </row>
    <row r="997" spans="1:22">
      <c r="A997" s="23">
        <v>996</v>
      </c>
      <c r="B997" s="3">
        <v>34975</v>
      </c>
      <c r="C997" s="28">
        <v>10</v>
      </c>
      <c r="D997" s="29">
        <v>3</v>
      </c>
      <c r="E997" s="28">
        <v>1995</v>
      </c>
      <c r="F997" s="31">
        <f>DATE(E997,D997,C997)</f>
        <v>34768</v>
      </c>
      <c r="G997" s="24" t="s">
        <v>1465</v>
      </c>
      <c r="H997" s="2">
        <v>50000000</v>
      </c>
      <c r="I997" s="2">
        <v>67823573</v>
      </c>
      <c r="J997" s="2">
        <v>67823573</v>
      </c>
      <c r="K997" s="28" t="str">
        <f t="shared" si="122"/>
        <v/>
      </c>
      <c r="L997" s="28" t="str">
        <f t="shared" si="123"/>
        <v/>
      </c>
      <c r="M997" s="28" t="s">
        <v>1465</v>
      </c>
      <c r="N997" s="28" t="str">
        <f t="shared" si="124"/>
        <v/>
      </c>
      <c r="O997" s="28" t="str">
        <f>IF(N997=1,M997&amp;" ("&amp;E997&amp;")",M997)</f>
        <v>Outbreak</v>
      </c>
      <c r="P997" s="36">
        <f>INDEX(cpi!$A$1:$M$105,MATCH('Inflation adjust calc'!$E997,cpi!$A:$A,0),MATCH('Inflation adjust calc'!$D997,cpi!$1:$1,0))</f>
        <v>151.4</v>
      </c>
      <c r="Q997" s="36">
        <f>cpi!$I$2</f>
        <v>240.85300000000001</v>
      </c>
      <c r="R997" s="36">
        <f t="shared" si="129"/>
        <v>1.5908388375165126</v>
      </c>
      <c r="S997" s="28" t="str">
        <f t="shared" si="125"/>
        <v/>
      </c>
      <c r="T997" s="37">
        <f t="shared" si="126"/>
        <v>79541941.875825629</v>
      </c>
      <c r="U997" s="37">
        <f t="shared" si="127"/>
        <v>107896374.02753633</v>
      </c>
      <c r="V997" s="37">
        <f t="shared" si="128"/>
        <v>107896374.02753633</v>
      </c>
    </row>
    <row r="998" spans="1:22">
      <c r="A998" s="23">
        <v>997</v>
      </c>
      <c r="B998" s="3" t="s">
        <v>1466</v>
      </c>
      <c r="C998" s="28">
        <v>13</v>
      </c>
      <c r="D998" s="29">
        <v>3</v>
      </c>
      <c r="E998" s="28">
        <v>2009</v>
      </c>
      <c r="F998" s="31">
        <f>DATE(E998,D998,C998)</f>
        <v>39885</v>
      </c>
      <c r="G998" s="24" t="s">
        <v>1467</v>
      </c>
      <c r="H998" s="2">
        <v>50000000</v>
      </c>
      <c r="I998" s="2">
        <v>67172594</v>
      </c>
      <c r="J998" s="2">
        <v>105103783</v>
      </c>
      <c r="K998" s="28" t="str">
        <f t="shared" si="122"/>
        <v/>
      </c>
      <c r="L998" s="28" t="str">
        <f t="shared" si="123"/>
        <v/>
      </c>
      <c r="M998" s="28" t="s">
        <v>1467</v>
      </c>
      <c r="N998" s="28" t="str">
        <f t="shared" si="124"/>
        <v/>
      </c>
      <c r="O998" s="28" t="str">
        <f>IF(N998=1,M998&amp;" ("&amp;E998&amp;")",M998)</f>
        <v>Race to Witch Mountain</v>
      </c>
      <c r="P998" s="36">
        <f>INDEX(cpi!$A$1:$M$105,MATCH('Inflation adjust calc'!$E998,cpi!$A:$A,0),MATCH('Inflation adjust calc'!$D998,cpi!$1:$1,0))</f>
        <v>212.709</v>
      </c>
      <c r="Q998" s="36">
        <f>cpi!$I$2</f>
        <v>240.85300000000001</v>
      </c>
      <c r="R998" s="36">
        <f t="shared" si="129"/>
        <v>1.1323122199812889</v>
      </c>
      <c r="S998" s="28" t="str">
        <f t="shared" si="125"/>
        <v/>
      </c>
      <c r="T998" s="37">
        <f t="shared" si="126"/>
        <v>56615610.999064445</v>
      </c>
      <c r="U998" s="37">
        <f t="shared" si="127"/>
        <v>76060349.034041807</v>
      </c>
      <c r="V998" s="37">
        <f t="shared" si="128"/>
        <v>119010297.85716166</v>
      </c>
    </row>
    <row r="999" spans="1:22">
      <c r="A999" s="23">
        <v>998</v>
      </c>
      <c r="B999" s="3" t="s">
        <v>1468</v>
      </c>
      <c r="C999" s="28">
        <v>24</v>
      </c>
      <c r="D999" s="29">
        <v>9</v>
      </c>
      <c r="E999" s="28">
        <v>2004</v>
      </c>
      <c r="F999" s="31">
        <f>DATE(E999,D999,C999)</f>
        <v>38254</v>
      </c>
      <c r="G999" s="24" t="s">
        <v>1469</v>
      </c>
      <c r="H999" s="2">
        <v>50000000</v>
      </c>
      <c r="I999" s="2">
        <v>66711892</v>
      </c>
      <c r="J999" s="2">
        <v>117211892</v>
      </c>
      <c r="K999" s="28" t="str">
        <f t="shared" si="122"/>
        <v/>
      </c>
      <c r="L999" s="28" t="str">
        <f t="shared" si="123"/>
        <v/>
      </c>
      <c r="M999" s="28" t="s">
        <v>1469</v>
      </c>
      <c r="N999" s="28" t="str">
        <f t="shared" si="124"/>
        <v/>
      </c>
      <c r="O999" s="28" t="str">
        <f>IF(N999=1,M999&amp;" ("&amp;E999&amp;")",M999)</f>
        <v>The Forgotten</v>
      </c>
      <c r="P999" s="36">
        <f>INDEX(cpi!$A$1:$M$105,MATCH('Inflation adjust calc'!$E999,cpi!$A:$A,0),MATCH('Inflation adjust calc'!$D999,cpi!$1:$1,0))</f>
        <v>189.9</v>
      </c>
      <c r="Q999" s="36">
        <f>cpi!$I$2</f>
        <v>240.85300000000001</v>
      </c>
      <c r="R999" s="36">
        <f t="shared" si="129"/>
        <v>1.2683149025803053</v>
      </c>
      <c r="S999" s="28" t="str">
        <f t="shared" si="125"/>
        <v/>
      </c>
      <c r="T999" s="37">
        <f t="shared" si="126"/>
        <v>63415745.129015267</v>
      </c>
      <c r="U999" s="37">
        <f t="shared" si="127"/>
        <v>84611686.802927852</v>
      </c>
      <c r="V999" s="37">
        <f t="shared" si="128"/>
        <v>148661589.38323328</v>
      </c>
    </row>
    <row r="1000" spans="1:22">
      <c r="A1000" s="23">
        <v>999</v>
      </c>
      <c r="B1000" s="3" t="s">
        <v>1470</v>
      </c>
      <c r="C1000" s="28">
        <v>22</v>
      </c>
      <c r="D1000" s="29">
        <v>6</v>
      </c>
      <c r="E1000" s="28">
        <v>2005</v>
      </c>
      <c r="F1000" s="31">
        <f>DATE(E1000,D1000,C1000)</f>
        <v>38525</v>
      </c>
      <c r="G1000" s="24" t="s">
        <v>1471</v>
      </c>
      <c r="H1000" s="2">
        <v>50000000</v>
      </c>
      <c r="I1000" s="2">
        <v>66010682</v>
      </c>
      <c r="J1000" s="2">
        <v>144110682</v>
      </c>
      <c r="K1000" s="28" t="str">
        <f t="shared" si="122"/>
        <v/>
      </c>
      <c r="L1000" s="28" t="str">
        <f t="shared" si="123"/>
        <v/>
      </c>
      <c r="M1000" s="28" t="s">
        <v>1471</v>
      </c>
      <c r="N1000" s="28" t="str">
        <f t="shared" si="124"/>
        <v/>
      </c>
      <c r="O1000" s="28" t="str">
        <f>IF(N1000=1,M1000&amp;" ("&amp;E1000&amp;")",M1000)</f>
        <v>Herbie: Fully Loaded</v>
      </c>
      <c r="P1000" s="36">
        <f>INDEX(cpi!$A$1:$M$105,MATCH('Inflation adjust calc'!$E1000,cpi!$A:$A,0),MATCH('Inflation adjust calc'!$D1000,cpi!$1:$1,0))</f>
        <v>194.5</v>
      </c>
      <c r="Q1000" s="36">
        <f>cpi!$I$2</f>
        <v>240.85300000000001</v>
      </c>
      <c r="R1000" s="36">
        <f t="shared" si="129"/>
        <v>1.238318766066838</v>
      </c>
      <c r="S1000" s="28" t="str">
        <f t="shared" si="125"/>
        <v/>
      </c>
      <c r="T1000" s="37">
        <f t="shared" si="126"/>
        <v>61915938.303341903</v>
      </c>
      <c r="U1000" s="37">
        <f t="shared" si="127"/>
        <v>81742266.281470433</v>
      </c>
      <c r="V1000" s="37">
        <f t="shared" si="128"/>
        <v>178454961.91129047</v>
      </c>
    </row>
    <row r="1001" spans="1:22">
      <c r="A1001" s="23">
        <v>1000</v>
      </c>
      <c r="B1001" s="3">
        <v>37804</v>
      </c>
      <c r="C1001" s="28">
        <v>7</v>
      </c>
      <c r="D1001" s="29">
        <v>2</v>
      </c>
      <c r="E1001" s="28">
        <v>2003</v>
      </c>
      <c r="F1001" s="31">
        <f>DATE(E1001,D1001,C1001)</f>
        <v>37659</v>
      </c>
      <c r="G1001" s="24" t="s">
        <v>1472</v>
      </c>
      <c r="H1001" s="2">
        <v>50000000</v>
      </c>
      <c r="I1001" s="2">
        <v>60470220</v>
      </c>
      <c r="J1001" s="2">
        <v>88316835</v>
      </c>
      <c r="K1001" s="28" t="str">
        <f t="shared" si="122"/>
        <v/>
      </c>
      <c r="L1001" s="28" t="str">
        <f t="shared" si="123"/>
        <v/>
      </c>
      <c r="M1001" s="28" t="s">
        <v>1472</v>
      </c>
      <c r="N1001" s="28" t="str">
        <f t="shared" si="124"/>
        <v/>
      </c>
      <c r="O1001" s="28" t="str">
        <f>IF(N1001=1,M1001&amp;" ("&amp;E1001&amp;")",M1001)</f>
        <v>Shanghai Knights</v>
      </c>
      <c r="P1001" s="36">
        <f>INDEX(cpi!$A$1:$M$105,MATCH('Inflation adjust calc'!$E1001,cpi!$A:$A,0),MATCH('Inflation adjust calc'!$D1001,cpi!$1:$1,0))</f>
        <v>183.1</v>
      </c>
      <c r="Q1001" s="36">
        <f>cpi!$I$2</f>
        <v>240.85300000000001</v>
      </c>
      <c r="R1001" s="36">
        <f t="shared" si="129"/>
        <v>1.3154178044784273</v>
      </c>
      <c r="S1001" s="28" t="str">
        <f t="shared" si="125"/>
        <v/>
      </c>
      <c r="T1001" s="37">
        <f t="shared" si="126"/>
        <v>65770890.223921366</v>
      </c>
      <c r="U1001" s="37">
        <f t="shared" si="127"/>
        <v>79543604.028727487</v>
      </c>
      <c r="V1001" s="37">
        <f t="shared" si="128"/>
        <v>116173537.19418353</v>
      </c>
    </row>
    <row r="1002" spans="1:22">
      <c r="A1002" s="23">
        <v>1001</v>
      </c>
      <c r="B1002" s="3" t="s">
        <v>1473</v>
      </c>
      <c r="C1002" s="28">
        <v>18</v>
      </c>
      <c r="D1002" s="29">
        <v>7</v>
      </c>
      <c r="E1002" s="28">
        <v>2014</v>
      </c>
      <c r="F1002" s="31">
        <f>DATE(E1002,D1002,C1002)</f>
        <v>41838</v>
      </c>
      <c r="G1002" s="24" t="s">
        <v>1474</v>
      </c>
      <c r="H1002" s="2">
        <v>50000000</v>
      </c>
      <c r="I1002" s="2">
        <v>59157732</v>
      </c>
      <c r="J1002" s="2">
        <v>156399644</v>
      </c>
      <c r="K1002" s="28" t="str">
        <f t="shared" si="122"/>
        <v/>
      </c>
      <c r="L1002" s="28" t="str">
        <f t="shared" si="123"/>
        <v/>
      </c>
      <c r="M1002" s="28" t="s">
        <v>1474</v>
      </c>
      <c r="N1002" s="28" t="str">
        <f t="shared" si="124"/>
        <v/>
      </c>
      <c r="O1002" s="28" t="str">
        <f>IF(N1002=1,M1002&amp;" ("&amp;E1002&amp;")",M1002)</f>
        <v>Planes: Fire and Rescue</v>
      </c>
      <c r="P1002" s="36">
        <f>INDEX(cpi!$A$1:$M$105,MATCH('Inflation adjust calc'!$E1002,cpi!$A:$A,0),MATCH('Inflation adjust calc'!$D1002,cpi!$1:$1,0))</f>
        <v>238.25</v>
      </c>
      <c r="Q1002" s="36">
        <f>cpi!$I$2</f>
        <v>240.85300000000001</v>
      </c>
      <c r="R1002" s="36">
        <f t="shared" si="129"/>
        <v>1.0109254984260232</v>
      </c>
      <c r="S1002" s="28" t="str">
        <f t="shared" si="125"/>
        <v/>
      </c>
      <c r="T1002" s="37">
        <f t="shared" si="126"/>
        <v>50546274.921301156</v>
      </c>
      <c r="U1002" s="37">
        <f t="shared" si="127"/>
        <v>59804059.707853101</v>
      </c>
      <c r="V1002" s="37">
        <f t="shared" si="128"/>
        <v>158108388.0643526</v>
      </c>
    </row>
    <row r="1003" spans="1:22">
      <c r="A1003" s="23">
        <v>1002</v>
      </c>
      <c r="B1003" s="3">
        <v>38992</v>
      </c>
      <c r="C1003" s="28">
        <v>10</v>
      </c>
      <c r="D1003" s="29">
        <v>2</v>
      </c>
      <c r="E1003" s="28">
        <v>2006</v>
      </c>
      <c r="F1003" s="31">
        <f>DATE(E1003,D1003,C1003)</f>
        <v>38758</v>
      </c>
      <c r="G1003" s="24" t="s">
        <v>1475</v>
      </c>
      <c r="H1003" s="2">
        <v>50000000</v>
      </c>
      <c r="I1003" s="2">
        <v>58640119</v>
      </c>
      <c r="J1003" s="2">
        <v>71052604</v>
      </c>
      <c r="K1003" s="28" t="str">
        <f t="shared" si="122"/>
        <v/>
      </c>
      <c r="L1003" s="28" t="str">
        <f t="shared" si="123"/>
        <v/>
      </c>
      <c r="M1003" s="28" t="s">
        <v>1475</v>
      </c>
      <c r="N1003" s="28" t="str">
        <f t="shared" si="124"/>
        <v/>
      </c>
      <c r="O1003" s="28" t="str">
        <f>IF(N1003=1,M1003&amp;" ("&amp;E1003&amp;")",M1003)</f>
        <v>Curious George</v>
      </c>
      <c r="P1003" s="36">
        <f>INDEX(cpi!$A$1:$M$105,MATCH('Inflation adjust calc'!$E1003,cpi!$A:$A,0),MATCH('Inflation adjust calc'!$D1003,cpi!$1:$1,0))</f>
        <v>198.7</v>
      </c>
      <c r="Q1003" s="36">
        <f>cpi!$I$2</f>
        <v>240.85300000000001</v>
      </c>
      <c r="R1003" s="36">
        <f t="shared" si="129"/>
        <v>1.2121439355812784</v>
      </c>
      <c r="S1003" s="28" t="str">
        <f t="shared" si="125"/>
        <v/>
      </c>
      <c r="T1003" s="37">
        <f t="shared" si="126"/>
        <v>60607196.779063918</v>
      </c>
      <c r="U1003" s="37">
        <f t="shared" si="127"/>
        <v>71080264.627614498</v>
      </c>
      <c r="V1003" s="37">
        <f t="shared" si="128"/>
        <v>86125983.045858085</v>
      </c>
    </row>
    <row r="1004" spans="1:22">
      <c r="A1004" s="23">
        <v>1003</v>
      </c>
      <c r="B1004" s="3">
        <v>41064</v>
      </c>
      <c r="C1004" s="28">
        <v>6</v>
      </c>
      <c r="D1004" s="29">
        <v>4</v>
      </c>
      <c r="E1004" s="28">
        <v>2012</v>
      </c>
      <c r="F1004" s="31">
        <f>DATE(E1004,D1004,C1004)</f>
        <v>41005</v>
      </c>
      <c r="G1004" s="24" t="s">
        <v>1476</v>
      </c>
      <c r="H1004" s="2">
        <v>50000000</v>
      </c>
      <c r="I1004" s="2">
        <v>56758835</v>
      </c>
      <c r="J1004" s="2">
        <v>236799211</v>
      </c>
      <c r="K1004" s="28" t="str">
        <f t="shared" si="122"/>
        <v/>
      </c>
      <c r="L1004" s="28" t="str">
        <f t="shared" si="123"/>
        <v/>
      </c>
      <c r="M1004" s="28" t="s">
        <v>1476</v>
      </c>
      <c r="N1004" s="28" t="str">
        <f t="shared" si="124"/>
        <v/>
      </c>
      <c r="O1004" s="28" t="str">
        <f>IF(N1004=1,M1004&amp;" ("&amp;E1004&amp;")",M1004)</f>
        <v>American Reunion</v>
      </c>
      <c r="P1004" s="36">
        <f>INDEX(cpi!$A$1:$M$105,MATCH('Inflation adjust calc'!$E1004,cpi!$A:$A,0),MATCH('Inflation adjust calc'!$D1004,cpi!$1:$1,0))</f>
        <v>230.08500000000001</v>
      </c>
      <c r="Q1004" s="36">
        <f>cpi!$I$2</f>
        <v>240.85300000000001</v>
      </c>
      <c r="R1004" s="36">
        <f t="shared" si="129"/>
        <v>1.0468000956168373</v>
      </c>
      <c r="S1004" s="28" t="str">
        <f t="shared" si="125"/>
        <v/>
      </c>
      <c r="T1004" s="37">
        <f t="shared" si="126"/>
        <v>52340004.780841865</v>
      </c>
      <c r="U1004" s="37">
        <f t="shared" si="127"/>
        <v>59415153.905100293</v>
      </c>
      <c r="V1004" s="37">
        <f t="shared" si="128"/>
        <v>247881436.71679163</v>
      </c>
    </row>
    <row r="1005" spans="1:22">
      <c r="A1005" s="23">
        <v>1004</v>
      </c>
      <c r="B1005" s="3" t="s">
        <v>1477</v>
      </c>
      <c r="C1005" s="28">
        <v>25</v>
      </c>
      <c r="D1005" s="29">
        <v>1</v>
      </c>
      <c r="E1005" s="28">
        <v>2013</v>
      </c>
      <c r="F1005" s="31">
        <f>DATE(E1005,D1005,C1005)</f>
        <v>41299</v>
      </c>
      <c r="G1005" s="24" t="s">
        <v>1478</v>
      </c>
      <c r="H1005" s="2">
        <v>50000000</v>
      </c>
      <c r="I1005" s="2">
        <v>55703475</v>
      </c>
      <c r="J1005" s="2">
        <v>214949716</v>
      </c>
      <c r="K1005" s="28" t="str">
        <f t="shared" si="122"/>
        <v/>
      </c>
      <c r="L1005" s="28" t="str">
        <f t="shared" si="123"/>
        <v/>
      </c>
      <c r="M1005" s="28" t="s">
        <v>1478</v>
      </c>
      <c r="N1005" s="28" t="str">
        <f t="shared" si="124"/>
        <v/>
      </c>
      <c r="O1005" s="28" t="str">
        <f>IF(N1005=1,M1005&amp;" ("&amp;E1005&amp;")",M1005)</f>
        <v>Hansel &amp; Gretel: Witch Hunters</v>
      </c>
      <c r="P1005" s="36">
        <f>INDEX(cpi!$A$1:$M$105,MATCH('Inflation adjust calc'!$E1005,cpi!$A:$A,0),MATCH('Inflation adjust calc'!$D1005,cpi!$1:$1,0))</f>
        <v>230.28</v>
      </c>
      <c r="Q1005" s="36">
        <f>cpi!$I$2</f>
        <v>240.85300000000001</v>
      </c>
      <c r="R1005" s="36">
        <f t="shared" si="129"/>
        <v>1.0459136703143999</v>
      </c>
      <c r="S1005" s="28" t="str">
        <f t="shared" si="125"/>
        <v/>
      </c>
      <c r="T1005" s="37">
        <f t="shared" si="126"/>
        <v>52295683.515719995</v>
      </c>
      <c r="U1005" s="37">
        <f t="shared" si="127"/>
        <v>58261025.986516416</v>
      </c>
      <c r="V1005" s="37">
        <f t="shared" si="128"/>
        <v>224818846.39459789</v>
      </c>
    </row>
    <row r="1006" spans="1:22">
      <c r="A1006" s="23">
        <v>1005</v>
      </c>
      <c r="B1006" s="3" t="s">
        <v>1479</v>
      </c>
      <c r="C1006" s="28">
        <v>18</v>
      </c>
      <c r="D1006" s="29">
        <v>2</v>
      </c>
      <c r="E1006" s="28">
        <v>2011</v>
      </c>
      <c r="F1006" s="31">
        <f>DATE(E1006,D1006,C1006)</f>
        <v>40592</v>
      </c>
      <c r="G1006" s="24" t="s">
        <v>1480</v>
      </c>
      <c r="H1006" s="2">
        <v>50000000</v>
      </c>
      <c r="I1006" s="2">
        <v>55100437</v>
      </c>
      <c r="J1006" s="2">
        <v>146195159</v>
      </c>
      <c r="K1006" s="28" t="str">
        <f t="shared" si="122"/>
        <v/>
      </c>
      <c r="L1006" s="28" t="str">
        <f t="shared" si="123"/>
        <v/>
      </c>
      <c r="M1006" s="28" t="s">
        <v>1480</v>
      </c>
      <c r="N1006" s="28" t="str">
        <f t="shared" si="124"/>
        <v/>
      </c>
      <c r="O1006" s="28" t="str">
        <f>IF(N1006=1,M1006&amp;" ("&amp;E1006&amp;")",M1006)</f>
        <v>I am Number Four</v>
      </c>
      <c r="P1006" s="36">
        <f>INDEX(cpi!$A$1:$M$105,MATCH('Inflation adjust calc'!$E1006,cpi!$A:$A,0),MATCH('Inflation adjust calc'!$D1006,cpi!$1:$1,0))</f>
        <v>221.309</v>
      </c>
      <c r="Q1006" s="36">
        <f>cpi!$I$2</f>
        <v>240.85300000000001</v>
      </c>
      <c r="R1006" s="36">
        <f t="shared" si="129"/>
        <v>1.0883109136998497</v>
      </c>
      <c r="S1006" s="28" t="str">
        <f t="shared" si="125"/>
        <v/>
      </c>
      <c r="T1006" s="37">
        <f t="shared" si="126"/>
        <v>54415545.684992485</v>
      </c>
      <c r="U1006" s="37">
        <f t="shared" si="127"/>
        <v>59966406.936731003</v>
      </c>
      <c r="V1006" s="37">
        <f t="shared" si="128"/>
        <v>159105787.06978479</v>
      </c>
    </row>
    <row r="1007" spans="1:22">
      <c r="A1007" s="23">
        <v>1006</v>
      </c>
      <c r="B1007" s="3" t="s">
        <v>1481</v>
      </c>
      <c r="C1007" s="28">
        <v>28</v>
      </c>
      <c r="D1007" s="29">
        <v>9</v>
      </c>
      <c r="E1007" s="28">
        <v>2001</v>
      </c>
      <c r="F1007" s="31">
        <f>DATE(E1007,D1007,C1007)</f>
        <v>37162</v>
      </c>
      <c r="G1007" s="24" t="s">
        <v>1482</v>
      </c>
      <c r="H1007" s="2">
        <v>50000000</v>
      </c>
      <c r="I1007" s="2">
        <v>54997476</v>
      </c>
      <c r="J1007" s="2">
        <v>104488383</v>
      </c>
      <c r="K1007" s="28" t="str">
        <f t="shared" si="122"/>
        <v/>
      </c>
      <c r="L1007" s="28" t="str">
        <f t="shared" si="123"/>
        <v/>
      </c>
      <c r="M1007" s="28" t="s">
        <v>1482</v>
      </c>
      <c r="N1007" s="28" t="str">
        <f t="shared" si="124"/>
        <v/>
      </c>
      <c r="O1007" s="28" t="str">
        <f>IF(N1007=1,M1007&amp;" ("&amp;E1007&amp;")",M1007)</f>
        <v>Don’t Say a Word</v>
      </c>
      <c r="P1007" s="36">
        <f>INDEX(cpi!$A$1:$M$105,MATCH('Inflation adjust calc'!$E1007,cpi!$A:$A,0),MATCH('Inflation adjust calc'!$D1007,cpi!$1:$1,0))</f>
        <v>178.3</v>
      </c>
      <c r="Q1007" s="36">
        <f>cpi!$I$2</f>
        <v>240.85300000000001</v>
      </c>
      <c r="R1007" s="36">
        <f t="shared" si="129"/>
        <v>1.3508300616937745</v>
      </c>
      <c r="S1007" s="28" t="str">
        <f t="shared" si="125"/>
        <v/>
      </c>
      <c r="T1007" s="37">
        <f t="shared" si="126"/>
        <v>67541503.084688723</v>
      </c>
      <c r="U1007" s="37">
        <f t="shared" si="127"/>
        <v>74292243.898081884</v>
      </c>
      <c r="V1007" s="37">
        <f t="shared" si="128"/>
        <v>141146048.85417274</v>
      </c>
    </row>
    <row r="1008" spans="1:22">
      <c r="A1008" s="23">
        <v>1007</v>
      </c>
      <c r="B1008" s="3" t="s">
        <v>1483</v>
      </c>
      <c r="C1008" s="28">
        <v>15</v>
      </c>
      <c r="D1008" s="29">
        <v>1</v>
      </c>
      <c r="E1008" s="28">
        <v>2016</v>
      </c>
      <c r="F1008" s="31">
        <f>DATE(E1008,D1008,C1008)</f>
        <v>42384</v>
      </c>
      <c r="G1008" s="24" t="s">
        <v>1484</v>
      </c>
      <c r="H1008" s="2">
        <v>50000000</v>
      </c>
      <c r="I1008" s="2">
        <v>52853219</v>
      </c>
      <c r="J1008" s="2">
        <v>68053219</v>
      </c>
      <c r="K1008" s="28" t="str">
        <f t="shared" si="122"/>
        <v/>
      </c>
      <c r="L1008" s="28" t="str">
        <f t="shared" si="123"/>
        <v/>
      </c>
      <c r="M1008" s="28" t="s">
        <v>1484</v>
      </c>
      <c r="N1008" s="28" t="str">
        <f t="shared" si="124"/>
        <v/>
      </c>
      <c r="O1008" s="28" t="str">
        <f>IF(N1008=1,M1008&amp;" ("&amp;E1008&amp;")",M1008)</f>
        <v>13 Hours: The Secret Soldiers of Benghazi</v>
      </c>
      <c r="P1008" s="36">
        <f>INDEX(cpi!$A$1:$M$105,MATCH('Inflation adjust calc'!$E1008,cpi!$A:$A,0),MATCH('Inflation adjust calc'!$D1008,cpi!$1:$1,0))</f>
        <v>236.916</v>
      </c>
      <c r="Q1008" s="36">
        <f>cpi!$I$2</f>
        <v>240.85300000000001</v>
      </c>
      <c r="R1008" s="36">
        <f t="shared" si="129"/>
        <v>1.0166177041651894</v>
      </c>
      <c r="S1008" s="28" t="str">
        <f t="shared" si="125"/>
        <v/>
      </c>
      <c r="T1008" s="37">
        <f t="shared" si="126"/>
        <v>50830885.208259471</v>
      </c>
      <c r="U1008" s="37">
        <f t="shared" si="127"/>
        <v>53731518.157519966</v>
      </c>
      <c r="V1008" s="37">
        <f t="shared" si="128"/>
        <v>69184107.260830849</v>
      </c>
    </row>
    <row r="1009" spans="1:22">
      <c r="A1009" s="23">
        <v>1008</v>
      </c>
      <c r="B1009" s="3">
        <v>37473</v>
      </c>
      <c r="C1009" s="28">
        <v>8</v>
      </c>
      <c r="D1009" s="29">
        <v>5</v>
      </c>
      <c r="E1009" s="28">
        <v>2002</v>
      </c>
      <c r="F1009" s="31">
        <f>DATE(E1009,D1009,C1009)</f>
        <v>37384</v>
      </c>
      <c r="G1009" s="24" t="s">
        <v>1485</v>
      </c>
      <c r="H1009" s="2">
        <v>50000000</v>
      </c>
      <c r="I1009" s="2">
        <v>52752475</v>
      </c>
      <c r="J1009" s="2">
        <v>119114494</v>
      </c>
      <c r="K1009" s="28" t="str">
        <f t="shared" si="122"/>
        <v/>
      </c>
      <c r="L1009" s="28" t="str">
        <f t="shared" si="123"/>
        <v/>
      </c>
      <c r="M1009" s="28" t="s">
        <v>1485</v>
      </c>
      <c r="N1009" s="28" t="str">
        <f t="shared" si="124"/>
        <v/>
      </c>
      <c r="O1009" s="28" t="str">
        <f>IF(N1009=1,M1009&amp;" ("&amp;E1009&amp;")",M1009)</f>
        <v>Unfaithful</v>
      </c>
      <c r="P1009" s="36">
        <f>INDEX(cpi!$A$1:$M$105,MATCH('Inflation adjust calc'!$E1009,cpi!$A:$A,0),MATCH('Inflation adjust calc'!$D1009,cpi!$1:$1,0))</f>
        <v>179.8</v>
      </c>
      <c r="Q1009" s="36">
        <f>cpi!$I$2</f>
        <v>240.85300000000001</v>
      </c>
      <c r="R1009" s="36">
        <f t="shared" si="129"/>
        <v>1.3395606229143493</v>
      </c>
      <c r="S1009" s="28" t="str">
        <f t="shared" si="125"/>
        <v/>
      </c>
      <c r="T1009" s="37">
        <f t="shared" si="126"/>
        <v>66978031.145717464</v>
      </c>
      <c r="U1009" s="37">
        <f t="shared" si="127"/>
        <v>70665138.271273643</v>
      </c>
      <c r="V1009" s="37">
        <f t="shared" si="128"/>
        <v>159561085.78076753</v>
      </c>
    </row>
    <row r="1010" spans="1:22">
      <c r="A1010" s="23">
        <v>1009</v>
      </c>
      <c r="B1010" s="3" t="s">
        <v>1486</v>
      </c>
      <c r="C1010" s="28">
        <v>23</v>
      </c>
      <c r="D1010" s="29">
        <v>11</v>
      </c>
      <c r="E1010" s="28">
        <v>2005</v>
      </c>
      <c r="F1010" s="31">
        <f>DATE(E1010,D1010,C1010)</f>
        <v>38679</v>
      </c>
      <c r="G1010" s="24" t="s">
        <v>1487</v>
      </c>
      <c r="H1010" s="2">
        <v>50000000</v>
      </c>
      <c r="I1010" s="2">
        <v>50824620</v>
      </c>
      <c r="J1010" s="2">
        <v>92690959</v>
      </c>
      <c r="K1010" s="28" t="str">
        <f t="shared" si="122"/>
        <v/>
      </c>
      <c r="L1010" s="28" t="str">
        <f t="shared" si="123"/>
        <v/>
      </c>
      <c r="M1010" s="28" t="s">
        <v>1487</v>
      </c>
      <c r="N1010" s="28" t="str">
        <f t="shared" si="124"/>
        <v/>
      </c>
      <c r="O1010" s="28" t="str">
        <f>IF(N1010=1,M1010&amp;" ("&amp;E1010&amp;")",M1010)</f>
        <v>Syriana</v>
      </c>
      <c r="P1010" s="36">
        <f>INDEX(cpi!$A$1:$M$105,MATCH('Inflation adjust calc'!$E1010,cpi!$A:$A,0),MATCH('Inflation adjust calc'!$D1010,cpi!$1:$1,0))</f>
        <v>197.6</v>
      </c>
      <c r="Q1010" s="36">
        <f>cpi!$I$2</f>
        <v>240.85300000000001</v>
      </c>
      <c r="R1010" s="36">
        <f t="shared" si="129"/>
        <v>1.2188917004048583</v>
      </c>
      <c r="S1010" s="28" t="str">
        <f t="shared" si="125"/>
        <v/>
      </c>
      <c r="T1010" s="37">
        <f t="shared" si="126"/>
        <v>60944585.020242915</v>
      </c>
      <c r="U1010" s="37">
        <f t="shared" si="127"/>
        <v>61949707.49423077</v>
      </c>
      <c r="V1010" s="37">
        <f t="shared" si="128"/>
        <v>112980240.62766699</v>
      </c>
    </row>
    <row r="1011" spans="1:22">
      <c r="A1011" s="23">
        <v>1010</v>
      </c>
      <c r="B1011" s="3">
        <v>38269</v>
      </c>
      <c r="C1011" s="28">
        <v>10</v>
      </c>
      <c r="D1011" s="29">
        <v>9</v>
      </c>
      <c r="E1011" s="28">
        <v>2004</v>
      </c>
      <c r="F1011" s="31">
        <f>DATE(E1011,D1011,C1011)</f>
        <v>38240</v>
      </c>
      <c r="G1011" s="24" t="s">
        <v>1488</v>
      </c>
      <c r="H1011" s="2">
        <v>50000000</v>
      </c>
      <c r="I1011" s="2">
        <v>50740078</v>
      </c>
      <c r="J1011" s="2">
        <v>125168734</v>
      </c>
      <c r="K1011" s="28" t="str">
        <f t="shared" si="122"/>
        <v/>
      </c>
      <c r="L1011" s="28" t="str">
        <f t="shared" si="123"/>
        <v/>
      </c>
      <c r="M1011" s="28" t="s">
        <v>1488</v>
      </c>
      <c r="N1011" s="28" t="str">
        <f t="shared" si="124"/>
        <v/>
      </c>
      <c r="O1011" s="28" t="str">
        <f>IF(N1011=1,M1011&amp;" ("&amp;E1011&amp;")",M1011)</f>
        <v>Resident Evil: Apocalypse</v>
      </c>
      <c r="P1011" s="36">
        <f>INDEX(cpi!$A$1:$M$105,MATCH('Inflation adjust calc'!$E1011,cpi!$A:$A,0),MATCH('Inflation adjust calc'!$D1011,cpi!$1:$1,0))</f>
        <v>189.9</v>
      </c>
      <c r="Q1011" s="36">
        <f>cpi!$I$2</f>
        <v>240.85300000000001</v>
      </c>
      <c r="R1011" s="36">
        <f t="shared" si="129"/>
        <v>1.2683149025803053</v>
      </c>
      <c r="S1011" s="28" t="str">
        <f t="shared" si="125"/>
        <v/>
      </c>
      <c r="T1011" s="37">
        <f t="shared" si="126"/>
        <v>63415745.129015267</v>
      </c>
      <c r="U1011" s="37">
        <f t="shared" si="127"/>
        <v>64354397.08548709</v>
      </c>
      <c r="V1011" s="37">
        <f t="shared" si="128"/>
        <v>158753370.66931015</v>
      </c>
    </row>
    <row r="1012" spans="1:22">
      <c r="A1012" s="23">
        <v>1011</v>
      </c>
      <c r="B1012" s="3" t="s">
        <v>756</v>
      </c>
      <c r="C1012" s="28">
        <v>17</v>
      </c>
      <c r="D1012" s="29">
        <v>10</v>
      </c>
      <c r="E1012" s="28">
        <v>2014</v>
      </c>
      <c r="F1012" s="31">
        <f>DATE(E1012,D1012,C1012)</f>
        <v>41929</v>
      </c>
      <c r="G1012" s="24" t="s">
        <v>1489</v>
      </c>
      <c r="H1012" s="2">
        <v>50000000</v>
      </c>
      <c r="I1012" s="2">
        <v>50151543</v>
      </c>
      <c r="J1012" s="2">
        <v>97651543</v>
      </c>
      <c r="K1012" s="28" t="str">
        <f t="shared" si="122"/>
        <v/>
      </c>
      <c r="L1012" s="28" t="str">
        <f t="shared" si="123"/>
        <v/>
      </c>
      <c r="M1012" s="28" t="s">
        <v>1489</v>
      </c>
      <c r="N1012" s="28" t="str">
        <f t="shared" si="124"/>
        <v/>
      </c>
      <c r="O1012" s="28" t="str">
        <f>IF(N1012=1,M1012&amp;" ("&amp;E1012&amp;")",M1012)</f>
        <v>The Book of Life</v>
      </c>
      <c r="P1012" s="36">
        <f>INDEX(cpi!$A$1:$M$105,MATCH('Inflation adjust calc'!$E1012,cpi!$A:$A,0),MATCH('Inflation adjust calc'!$D1012,cpi!$1:$1,0))</f>
        <v>237.43299999999999</v>
      </c>
      <c r="Q1012" s="36">
        <f>cpi!$I$2</f>
        <v>240.85300000000001</v>
      </c>
      <c r="R1012" s="36">
        <f t="shared" si="129"/>
        <v>1.0144040634621136</v>
      </c>
      <c r="S1012" s="28" t="str">
        <f t="shared" si="125"/>
        <v/>
      </c>
      <c r="T1012" s="37">
        <f t="shared" si="126"/>
        <v>50720203.173105679</v>
      </c>
      <c r="U1012" s="37">
        <f t="shared" si="127"/>
        <v>50873929.008094922</v>
      </c>
      <c r="V1012" s="37">
        <f t="shared" si="128"/>
        <v>99058122.022545323</v>
      </c>
    </row>
    <row r="1013" spans="1:22">
      <c r="A1013" s="23">
        <v>1012</v>
      </c>
      <c r="B1013" s="3" t="s">
        <v>1490</v>
      </c>
      <c r="C1013" s="28">
        <v>14</v>
      </c>
      <c r="D1013" s="29">
        <v>2</v>
      </c>
      <c r="E1013" s="28">
        <v>1997</v>
      </c>
      <c r="F1013" s="31">
        <f>DATE(E1013,D1013,C1013)</f>
        <v>35475</v>
      </c>
      <c r="G1013" s="24" t="s">
        <v>1491</v>
      </c>
      <c r="H1013" s="2">
        <v>50000000</v>
      </c>
      <c r="I1013" s="2">
        <v>50068310</v>
      </c>
      <c r="J1013" s="2">
        <v>50068310</v>
      </c>
      <c r="K1013" s="28" t="str">
        <f t="shared" si="122"/>
        <v/>
      </c>
      <c r="L1013" s="28" t="str">
        <f t="shared" si="123"/>
        <v/>
      </c>
      <c r="M1013" s="28" t="s">
        <v>1491</v>
      </c>
      <c r="N1013" s="28" t="str">
        <f t="shared" si="124"/>
        <v/>
      </c>
      <c r="O1013" s="28" t="str">
        <f>IF(N1013=1,M1013&amp;" ("&amp;E1013&amp;")",M1013)</f>
        <v>Absolute Power</v>
      </c>
      <c r="P1013" s="36">
        <f>INDEX(cpi!$A$1:$M$105,MATCH('Inflation adjust calc'!$E1013,cpi!$A:$A,0),MATCH('Inflation adjust calc'!$D1013,cpi!$1:$1,0))</f>
        <v>159.6</v>
      </c>
      <c r="Q1013" s="36">
        <f>cpi!$I$2</f>
        <v>240.85300000000001</v>
      </c>
      <c r="R1013" s="36">
        <f t="shared" si="129"/>
        <v>1.5091040100250628</v>
      </c>
      <c r="S1013" s="28" t="str">
        <f t="shared" si="125"/>
        <v/>
      </c>
      <c r="T1013" s="37">
        <f t="shared" si="126"/>
        <v>75455200.501253143</v>
      </c>
      <c r="U1013" s="37">
        <f t="shared" si="127"/>
        <v>75558287.396177948</v>
      </c>
      <c r="V1013" s="37">
        <f t="shared" si="128"/>
        <v>75558287.396177948</v>
      </c>
    </row>
    <row r="1014" spans="1:22">
      <c r="A1014" s="23">
        <v>1013</v>
      </c>
      <c r="B1014" s="3">
        <v>38992</v>
      </c>
      <c r="C1014" s="28">
        <v>10</v>
      </c>
      <c r="D1014" s="29">
        <v>2</v>
      </c>
      <c r="E1014" s="28">
        <v>2006</v>
      </c>
      <c r="F1014" s="31">
        <f>DATE(E1014,D1014,C1014)</f>
        <v>38758</v>
      </c>
      <c r="G1014" s="24" t="s">
        <v>1492</v>
      </c>
      <c r="H1014" s="2">
        <v>50000000</v>
      </c>
      <c r="I1014" s="2">
        <v>48751189</v>
      </c>
      <c r="J1014" s="2">
        <v>82751189</v>
      </c>
      <c r="K1014" s="28" t="str">
        <f t="shared" si="122"/>
        <v/>
      </c>
      <c r="L1014" s="28" t="str">
        <f t="shared" si="123"/>
        <v/>
      </c>
      <c r="M1014" s="28" t="s">
        <v>1492</v>
      </c>
      <c r="N1014" s="28" t="str">
        <f t="shared" si="124"/>
        <v/>
      </c>
      <c r="O1014" s="28" t="str">
        <f>IF(N1014=1,M1014&amp;" ("&amp;E1014&amp;")",M1014)</f>
        <v>Firewall</v>
      </c>
      <c r="P1014" s="36">
        <f>INDEX(cpi!$A$1:$M$105,MATCH('Inflation adjust calc'!$E1014,cpi!$A:$A,0),MATCH('Inflation adjust calc'!$D1014,cpi!$1:$1,0))</f>
        <v>198.7</v>
      </c>
      <c r="Q1014" s="36">
        <f>cpi!$I$2</f>
        <v>240.85300000000001</v>
      </c>
      <c r="R1014" s="36">
        <f t="shared" si="129"/>
        <v>1.2121439355812784</v>
      </c>
      <c r="S1014" s="28" t="str">
        <f t="shared" si="125"/>
        <v/>
      </c>
      <c r="T1014" s="37">
        <f t="shared" si="126"/>
        <v>60607196.779063918</v>
      </c>
      <c r="U1014" s="37">
        <f t="shared" si="127"/>
        <v>59093458.098726727</v>
      </c>
      <c r="V1014" s="37">
        <f t="shared" si="128"/>
        <v>100306351.9084902</v>
      </c>
    </row>
    <row r="1015" spans="1:22">
      <c r="A1015" s="23">
        <v>1014</v>
      </c>
      <c r="B1015" s="3">
        <v>35773</v>
      </c>
      <c r="C1015" s="28">
        <v>12</v>
      </c>
      <c r="D1015" s="29">
        <v>9</v>
      </c>
      <c r="E1015" s="28">
        <v>1997</v>
      </c>
      <c r="F1015" s="31">
        <f>DATE(E1015,D1015,C1015)</f>
        <v>35685</v>
      </c>
      <c r="G1015" s="24" t="s">
        <v>1493</v>
      </c>
      <c r="H1015" s="2">
        <v>50000000</v>
      </c>
      <c r="I1015" s="2">
        <v>48265581</v>
      </c>
      <c r="J1015" s="2">
        <v>80369970</v>
      </c>
      <c r="K1015" s="28" t="str">
        <f t="shared" si="122"/>
        <v/>
      </c>
      <c r="L1015" s="28" t="str">
        <f t="shared" si="123"/>
        <v/>
      </c>
      <c r="M1015" s="28" t="s">
        <v>1493</v>
      </c>
      <c r="N1015" s="28" t="str">
        <f t="shared" si="124"/>
        <v/>
      </c>
      <c r="O1015" s="28" t="str">
        <f>IF(N1015=1,M1015&amp;" ("&amp;E1015&amp;")",M1015)</f>
        <v>The Game</v>
      </c>
      <c r="P1015" s="36">
        <f>INDEX(cpi!$A$1:$M$105,MATCH('Inflation adjust calc'!$E1015,cpi!$A:$A,0),MATCH('Inflation adjust calc'!$D1015,cpi!$1:$1,0))</f>
        <v>161.19999999999999</v>
      </c>
      <c r="Q1015" s="36">
        <f>cpi!$I$2</f>
        <v>240.85300000000001</v>
      </c>
      <c r="R1015" s="36">
        <f t="shared" si="129"/>
        <v>1.4941253101736973</v>
      </c>
      <c r="S1015" s="28" t="str">
        <f t="shared" si="125"/>
        <v/>
      </c>
      <c r="T1015" s="37">
        <f t="shared" si="126"/>
        <v>74706265.508684859</v>
      </c>
      <c r="U1015" s="37">
        <f t="shared" si="127"/>
        <v>72114826.182338715</v>
      </c>
      <c r="V1015" s="37">
        <f t="shared" si="128"/>
        <v>120082806.35490075</v>
      </c>
    </row>
    <row r="1016" spans="1:22">
      <c r="A1016" s="23">
        <v>1015</v>
      </c>
      <c r="B1016" s="3" t="s">
        <v>1494</v>
      </c>
      <c r="C1016" s="28">
        <v>22</v>
      </c>
      <c r="D1016" s="29">
        <v>8</v>
      </c>
      <c r="E1016" s="28">
        <v>1997</v>
      </c>
      <c r="F1016" s="31">
        <f>DATE(E1016,D1016,C1016)</f>
        <v>35664</v>
      </c>
      <c r="G1016" s="24" t="s">
        <v>1495</v>
      </c>
      <c r="H1016" s="2">
        <v>50000000</v>
      </c>
      <c r="I1016" s="2">
        <v>48169156</v>
      </c>
      <c r="J1016" s="2">
        <v>48169156</v>
      </c>
      <c r="K1016" s="28" t="str">
        <f t="shared" si="122"/>
        <v/>
      </c>
      <c r="L1016" s="28" t="str">
        <f t="shared" si="123"/>
        <v/>
      </c>
      <c r="M1016" s="28" t="s">
        <v>1495</v>
      </c>
      <c r="N1016" s="28" t="str">
        <f t="shared" si="124"/>
        <v/>
      </c>
      <c r="O1016" s="28" t="str">
        <f>IF(N1016=1,M1016&amp;" ("&amp;E1016&amp;")",M1016)</f>
        <v>G.I. Jane</v>
      </c>
      <c r="P1016" s="36">
        <f>INDEX(cpi!$A$1:$M$105,MATCH('Inflation adjust calc'!$E1016,cpi!$A:$A,0),MATCH('Inflation adjust calc'!$D1016,cpi!$1:$1,0))</f>
        <v>160.80000000000001</v>
      </c>
      <c r="Q1016" s="36">
        <f>cpi!$I$2</f>
        <v>240.85300000000001</v>
      </c>
      <c r="R1016" s="36">
        <f t="shared" si="129"/>
        <v>1.4978420398009951</v>
      </c>
      <c r="S1016" s="28" t="str">
        <f t="shared" si="125"/>
        <v/>
      </c>
      <c r="T1016" s="37">
        <f t="shared" si="126"/>
        <v>74892101.99004975</v>
      </c>
      <c r="U1016" s="37">
        <f t="shared" si="127"/>
        <v>72149786.878532335</v>
      </c>
      <c r="V1016" s="37">
        <f t="shared" si="128"/>
        <v>72149786.878532335</v>
      </c>
    </row>
    <row r="1017" spans="1:22">
      <c r="A1017" s="23">
        <v>1016</v>
      </c>
      <c r="B1017" s="3">
        <v>41859</v>
      </c>
      <c r="C1017" s="28">
        <v>8</v>
      </c>
      <c r="D1017" s="29">
        <v>8</v>
      </c>
      <c r="E1017" s="28">
        <v>2014</v>
      </c>
      <c r="F1017" s="31">
        <f>DATE(E1017,D1017,C1017)</f>
        <v>41859</v>
      </c>
      <c r="G1017" s="24" t="s">
        <v>1496</v>
      </c>
      <c r="H1017" s="2">
        <v>50000000</v>
      </c>
      <c r="I1017" s="2">
        <v>47602194</v>
      </c>
      <c r="J1017" s="2">
        <v>156602194</v>
      </c>
      <c r="K1017" s="28" t="str">
        <f t="shared" si="122"/>
        <v/>
      </c>
      <c r="L1017" s="28" t="str">
        <f t="shared" si="123"/>
        <v/>
      </c>
      <c r="M1017" s="28" t="s">
        <v>1496</v>
      </c>
      <c r="N1017" s="28" t="str">
        <f t="shared" si="124"/>
        <v/>
      </c>
      <c r="O1017" s="28" t="str">
        <f>IF(N1017=1,M1017&amp;" ("&amp;E1017&amp;")",M1017)</f>
        <v>Into the Storm</v>
      </c>
      <c r="P1017" s="36">
        <f>INDEX(cpi!$A$1:$M$105,MATCH('Inflation adjust calc'!$E1017,cpi!$A:$A,0),MATCH('Inflation adjust calc'!$D1017,cpi!$1:$1,0))</f>
        <v>237.852</v>
      </c>
      <c r="Q1017" s="36">
        <f>cpi!$I$2</f>
        <v>240.85300000000001</v>
      </c>
      <c r="R1017" s="36">
        <f t="shared" si="129"/>
        <v>1.0126170896187545</v>
      </c>
      <c r="S1017" s="28" t="str">
        <f t="shared" si="125"/>
        <v/>
      </c>
      <c r="T1017" s="37">
        <f t="shared" si="126"/>
        <v>50630854.480937727</v>
      </c>
      <c r="U1017" s="37">
        <f t="shared" si="127"/>
        <v>48202795.147747338</v>
      </c>
      <c r="V1017" s="37">
        <f t="shared" si="128"/>
        <v>158578057.91619158</v>
      </c>
    </row>
    <row r="1018" spans="1:22">
      <c r="A1018" s="23">
        <v>1017</v>
      </c>
      <c r="B1018" s="3">
        <v>41922</v>
      </c>
      <c r="C1018" s="28">
        <v>10</v>
      </c>
      <c r="D1018" s="29">
        <v>10</v>
      </c>
      <c r="E1018" s="28">
        <v>2014</v>
      </c>
      <c r="F1018" s="31">
        <f>DATE(E1018,D1018,C1018)</f>
        <v>41922</v>
      </c>
      <c r="G1018" s="24" t="s">
        <v>1497</v>
      </c>
      <c r="H1018" s="2">
        <v>50000000</v>
      </c>
      <c r="I1018" s="2">
        <v>47119388</v>
      </c>
      <c r="J1018" s="2">
        <v>76119388</v>
      </c>
      <c r="K1018" s="28" t="str">
        <f t="shared" si="122"/>
        <v/>
      </c>
      <c r="L1018" s="28" t="str">
        <f t="shared" si="123"/>
        <v/>
      </c>
      <c r="M1018" s="28" t="s">
        <v>1497</v>
      </c>
      <c r="N1018" s="28" t="str">
        <f t="shared" si="124"/>
        <v/>
      </c>
      <c r="O1018" s="28" t="str">
        <f>IF(N1018=1,M1018&amp;" ("&amp;E1018&amp;")",M1018)</f>
        <v>The Judge</v>
      </c>
      <c r="P1018" s="36">
        <f>INDEX(cpi!$A$1:$M$105,MATCH('Inflation adjust calc'!$E1018,cpi!$A:$A,0),MATCH('Inflation adjust calc'!$D1018,cpi!$1:$1,0))</f>
        <v>237.43299999999999</v>
      </c>
      <c r="Q1018" s="36">
        <f>cpi!$I$2</f>
        <v>240.85300000000001</v>
      </c>
      <c r="R1018" s="36">
        <f t="shared" si="129"/>
        <v>1.0144040634621136</v>
      </c>
      <c r="S1018" s="28" t="str">
        <f t="shared" si="125"/>
        <v/>
      </c>
      <c r="T1018" s="37">
        <f t="shared" si="126"/>
        <v>50720203.173105679</v>
      </c>
      <c r="U1018" s="37">
        <f t="shared" si="127"/>
        <v>47798098.655047953</v>
      </c>
      <c r="V1018" s="37">
        <f t="shared" si="128"/>
        <v>77215816.495449245</v>
      </c>
    </row>
    <row r="1019" spans="1:22">
      <c r="A1019" s="23">
        <v>1018</v>
      </c>
      <c r="B1019" s="3" t="s">
        <v>1209</v>
      </c>
      <c r="C1019" s="28">
        <v>21</v>
      </c>
      <c r="D1019" s="29">
        <v>4</v>
      </c>
      <c r="E1019" s="28">
        <v>2006</v>
      </c>
      <c r="F1019" s="31">
        <f>DATE(E1019,D1019,C1019)</f>
        <v>38828</v>
      </c>
      <c r="G1019" s="24" t="s">
        <v>1498</v>
      </c>
      <c r="H1019" s="2">
        <v>50000000</v>
      </c>
      <c r="I1019" s="2">
        <v>46982632</v>
      </c>
      <c r="J1019" s="2">
        <v>94704227</v>
      </c>
      <c r="K1019" s="28" t="str">
        <f t="shared" si="122"/>
        <v/>
      </c>
      <c r="L1019" s="28" t="str">
        <f t="shared" si="123"/>
        <v/>
      </c>
      <c r="M1019" s="28" t="s">
        <v>1498</v>
      </c>
      <c r="N1019" s="28" t="str">
        <f t="shared" si="124"/>
        <v/>
      </c>
      <c r="O1019" s="28" t="str">
        <f>IF(N1019=1,M1019&amp;" ("&amp;E1019&amp;")",M1019)</f>
        <v>Silent Hill</v>
      </c>
      <c r="P1019" s="36">
        <f>INDEX(cpi!$A$1:$M$105,MATCH('Inflation adjust calc'!$E1019,cpi!$A:$A,0),MATCH('Inflation adjust calc'!$D1019,cpi!$1:$1,0))</f>
        <v>201.5</v>
      </c>
      <c r="Q1019" s="36">
        <f>cpi!$I$2</f>
        <v>240.85300000000001</v>
      </c>
      <c r="R1019" s="36">
        <f t="shared" si="129"/>
        <v>1.1953002481389579</v>
      </c>
      <c r="S1019" s="28" t="str">
        <f t="shared" si="125"/>
        <v/>
      </c>
      <c r="T1019" s="37">
        <f t="shared" si="126"/>
        <v>59765012.406947896</v>
      </c>
      <c r="U1019" s="37">
        <f t="shared" si="127"/>
        <v>56158351.687821344</v>
      </c>
      <c r="V1019" s="37">
        <f t="shared" si="128"/>
        <v>113199986.03290819</v>
      </c>
    </row>
    <row r="1020" spans="1:22">
      <c r="A1020" s="23">
        <v>1019</v>
      </c>
      <c r="B1020" s="3">
        <v>36838</v>
      </c>
      <c r="C1020" s="28">
        <v>11</v>
      </c>
      <c r="D1020" s="29">
        <v>8</v>
      </c>
      <c r="E1020" s="28">
        <v>2000</v>
      </c>
      <c r="F1020" s="31">
        <f>DATE(E1020,D1020,C1020)</f>
        <v>36749</v>
      </c>
      <c r="G1020" s="24" t="s">
        <v>1499</v>
      </c>
      <c r="H1020" s="2">
        <v>50000000</v>
      </c>
      <c r="I1020" s="2">
        <v>44737059</v>
      </c>
      <c r="J1020" s="2">
        <v>50054511</v>
      </c>
      <c r="K1020" s="28" t="str">
        <f t="shared" si="122"/>
        <v/>
      </c>
      <c r="L1020" s="28" t="str">
        <f t="shared" si="123"/>
        <v/>
      </c>
      <c r="M1020" s="28" t="s">
        <v>1499</v>
      </c>
      <c r="N1020" s="28" t="str">
        <f t="shared" si="124"/>
        <v/>
      </c>
      <c r="O1020" s="28" t="str">
        <f>IF(N1020=1,M1020&amp;" ("&amp;E1020&amp;")",M1020)</f>
        <v>The Replacements</v>
      </c>
      <c r="P1020" s="36">
        <f>INDEX(cpi!$A$1:$M$105,MATCH('Inflation adjust calc'!$E1020,cpi!$A:$A,0),MATCH('Inflation adjust calc'!$D1020,cpi!$1:$1,0))</f>
        <v>172.8</v>
      </c>
      <c r="Q1020" s="36">
        <f>cpi!$I$2</f>
        <v>240.85300000000001</v>
      </c>
      <c r="R1020" s="36">
        <f t="shared" si="129"/>
        <v>1.3938252314814814</v>
      </c>
      <c r="S1020" s="28" t="str">
        <f t="shared" si="125"/>
        <v/>
      </c>
      <c r="T1020" s="37">
        <f t="shared" si="126"/>
        <v>69691261.574074075</v>
      </c>
      <c r="U1020" s="37">
        <f t="shared" si="127"/>
        <v>62355641.616475694</v>
      </c>
      <c r="V1020" s="37">
        <f t="shared" si="128"/>
        <v>69767240.381267354</v>
      </c>
    </row>
    <row r="1021" spans="1:22">
      <c r="A1021" s="23">
        <v>1020</v>
      </c>
      <c r="B1021" s="3" t="s">
        <v>1500</v>
      </c>
      <c r="C1021" s="28">
        <v>29</v>
      </c>
      <c r="D1021" s="29">
        <v>7</v>
      </c>
      <c r="E1021" s="28">
        <v>1998</v>
      </c>
      <c r="F1021" s="31">
        <f>DATE(E1021,D1021,C1021)</f>
        <v>36005</v>
      </c>
      <c r="G1021" s="24" t="s">
        <v>1501</v>
      </c>
      <c r="H1021" s="2">
        <v>50000000</v>
      </c>
      <c r="I1021" s="2">
        <v>44705766</v>
      </c>
      <c r="J1021" s="2">
        <v>49105766</v>
      </c>
      <c r="K1021" s="28" t="str">
        <f t="shared" si="122"/>
        <v/>
      </c>
      <c r="L1021" s="28" t="str">
        <f t="shared" si="123"/>
        <v/>
      </c>
      <c r="M1021" s="28" t="s">
        <v>1501</v>
      </c>
      <c r="N1021" s="28" t="str">
        <f t="shared" si="124"/>
        <v/>
      </c>
      <c r="O1021" s="28" t="str">
        <f>IF(N1021=1,M1021&amp;" ("&amp;E1021&amp;")",M1021)</f>
        <v>The Negotiator</v>
      </c>
      <c r="P1021" s="36">
        <f>INDEX(cpi!$A$1:$M$105,MATCH('Inflation adjust calc'!$E1021,cpi!$A:$A,0),MATCH('Inflation adjust calc'!$D1021,cpi!$1:$1,0))</f>
        <v>163.19999999999999</v>
      </c>
      <c r="Q1021" s="36">
        <f>cpi!$I$2</f>
        <v>240.85300000000001</v>
      </c>
      <c r="R1021" s="36">
        <f t="shared" si="129"/>
        <v>1.4758149509803924</v>
      </c>
      <c r="S1021" s="28" t="str">
        <f t="shared" si="125"/>
        <v/>
      </c>
      <c r="T1021" s="37">
        <f t="shared" si="126"/>
        <v>73790747.54901962</v>
      </c>
      <c r="U1021" s="37">
        <f t="shared" si="127"/>
        <v>65977437.85783089</v>
      </c>
      <c r="V1021" s="37">
        <f t="shared" si="128"/>
        <v>72471023.64214462</v>
      </c>
    </row>
    <row r="1022" spans="1:22">
      <c r="A1022" s="23">
        <v>1021</v>
      </c>
      <c r="B1022" s="3" t="s">
        <v>564</v>
      </c>
      <c r="C1022" s="28">
        <v>19</v>
      </c>
      <c r="D1022" s="29">
        <v>8</v>
      </c>
      <c r="E1022" s="28">
        <v>2016</v>
      </c>
      <c r="F1022" s="31">
        <f>DATE(E1022,D1022,C1022)</f>
        <v>42601</v>
      </c>
      <c r="G1022" s="24" t="s">
        <v>1524</v>
      </c>
      <c r="H1022" s="2">
        <v>50000000</v>
      </c>
      <c r="I1022" s="2">
        <v>42920384</v>
      </c>
      <c r="J1022" s="2">
        <v>82920384</v>
      </c>
      <c r="K1022" s="28" t="str">
        <f t="shared" si="122"/>
        <v/>
      </c>
      <c r="L1022" s="28" t="str">
        <f t="shared" si="123"/>
        <v/>
      </c>
      <c r="M1022" s="28" t="s">
        <v>1524</v>
      </c>
      <c r="N1022" s="28" t="str">
        <f t="shared" si="124"/>
        <v/>
      </c>
      <c r="O1022" s="28" t="str">
        <f>IF(N1022=1,M1022&amp;" ("&amp;E1022&amp;")",M1022)</f>
        <v>War Dogs</v>
      </c>
      <c r="P1022" s="36">
        <f>INDEX(cpi!$A$1:$M$105,MATCH('Inflation adjust calc'!$E1022,cpi!$A:$A,0),MATCH('Inflation adjust calc'!$D1022,cpi!$1:$1,0))</f>
        <v>240.85300000000001</v>
      </c>
      <c r="Q1022" s="36">
        <f>cpi!$I$2</f>
        <v>240.85300000000001</v>
      </c>
      <c r="R1022" s="36">
        <f t="shared" si="129"/>
        <v>1</v>
      </c>
      <c r="S1022" s="28" t="str">
        <f t="shared" si="125"/>
        <v/>
      </c>
      <c r="T1022" s="37">
        <f t="shared" si="126"/>
        <v>50000000</v>
      </c>
      <c r="U1022" s="37">
        <f t="shared" si="127"/>
        <v>42920384</v>
      </c>
      <c r="V1022" s="37">
        <f t="shared" si="128"/>
        <v>82920384</v>
      </c>
    </row>
    <row r="1023" spans="1:22">
      <c r="A1023" s="23">
        <v>1022</v>
      </c>
      <c r="B1023" s="3" t="s">
        <v>1502</v>
      </c>
      <c r="C1023" s="28">
        <v>25</v>
      </c>
      <c r="D1023" s="29">
        <v>5</v>
      </c>
      <c r="E1023" s="28">
        <v>1994</v>
      </c>
      <c r="F1023" s="31">
        <f>DATE(E1023,D1023,C1023)</f>
        <v>34479</v>
      </c>
      <c r="G1023" s="24" t="s">
        <v>1503</v>
      </c>
      <c r="H1023" s="2">
        <v>50000000</v>
      </c>
      <c r="I1023" s="2">
        <v>42586861</v>
      </c>
      <c r="J1023" s="2">
        <v>119180938</v>
      </c>
      <c r="K1023" s="28" t="str">
        <f t="shared" si="122"/>
        <v/>
      </c>
      <c r="L1023" s="28" t="str">
        <f t="shared" si="123"/>
        <v/>
      </c>
      <c r="M1023" s="28" t="s">
        <v>1503</v>
      </c>
      <c r="N1023" s="28" t="str">
        <f t="shared" si="124"/>
        <v/>
      </c>
      <c r="O1023" s="28" t="str">
        <f>IF(N1023=1,M1023&amp;" ("&amp;E1023&amp;")",M1023)</f>
        <v>Beverly Hills Cop III</v>
      </c>
      <c r="P1023" s="36">
        <f>INDEX(cpi!$A$1:$M$105,MATCH('Inflation adjust calc'!$E1023,cpi!$A:$A,0),MATCH('Inflation adjust calc'!$D1023,cpi!$1:$1,0))</f>
        <v>147.5</v>
      </c>
      <c r="Q1023" s="36">
        <f>cpi!$I$2</f>
        <v>240.85300000000001</v>
      </c>
      <c r="R1023" s="36">
        <f t="shared" si="129"/>
        <v>1.6329016949152544</v>
      </c>
      <c r="S1023" s="28" t="str">
        <f t="shared" si="125"/>
        <v/>
      </c>
      <c r="T1023" s="37">
        <f t="shared" si="126"/>
        <v>81645084.745762721</v>
      </c>
      <c r="U1023" s="37">
        <f t="shared" si="127"/>
        <v>69540157.508020341</v>
      </c>
      <c r="V1023" s="37">
        <f t="shared" si="128"/>
        <v>194610755.66178983</v>
      </c>
    </row>
    <row r="1024" spans="1:22">
      <c r="A1024" s="23">
        <v>1023</v>
      </c>
      <c r="B1024" s="3" t="s">
        <v>1504</v>
      </c>
      <c r="C1024" s="28">
        <v>15</v>
      </c>
      <c r="D1024" s="29">
        <v>6</v>
      </c>
      <c r="E1024" s="28">
        <v>1990</v>
      </c>
      <c r="F1024" s="31">
        <f>DATE(E1024,D1024,C1024)</f>
        <v>33039</v>
      </c>
      <c r="G1024" s="24" t="s">
        <v>1505</v>
      </c>
      <c r="H1024" s="2">
        <v>50000000</v>
      </c>
      <c r="I1024" s="2">
        <v>41476097</v>
      </c>
      <c r="J1024" s="2">
        <v>41476097</v>
      </c>
      <c r="K1024" s="28" t="str">
        <f t="shared" si="122"/>
        <v/>
      </c>
      <c r="L1024" s="28" t="str">
        <f t="shared" si="123"/>
        <v/>
      </c>
      <c r="M1024" s="28" t="s">
        <v>1505</v>
      </c>
      <c r="N1024" s="28" t="str">
        <f t="shared" si="124"/>
        <v/>
      </c>
      <c r="O1024" s="28" t="str">
        <f>IF(N1024=1,M1024&amp;" ("&amp;E1024&amp;")",M1024)</f>
        <v>Gremlins 2: The New Batch</v>
      </c>
      <c r="P1024" s="36">
        <f>INDEX(cpi!$A$1:$M$105,MATCH('Inflation adjust calc'!$E1024,cpi!$A:$A,0),MATCH('Inflation adjust calc'!$D1024,cpi!$1:$1,0))</f>
        <v>129.9</v>
      </c>
      <c r="Q1024" s="36">
        <f>cpi!$I$2</f>
        <v>240.85300000000001</v>
      </c>
      <c r="R1024" s="36">
        <f t="shared" si="129"/>
        <v>1.8541416474210932</v>
      </c>
      <c r="S1024" s="28" t="str">
        <f t="shared" si="125"/>
        <v/>
      </c>
      <c r="T1024" s="37">
        <f t="shared" si="126"/>
        <v>92707082.371054664</v>
      </c>
      <c r="U1024" s="37">
        <f t="shared" si="127"/>
        <v>76902558.820177063</v>
      </c>
      <c r="V1024" s="37">
        <f t="shared" si="128"/>
        <v>76902558.820177063</v>
      </c>
    </row>
    <row r="1025" spans="1:22">
      <c r="A1025" s="23">
        <v>1024</v>
      </c>
      <c r="B1025" s="3" t="s">
        <v>1506</v>
      </c>
      <c r="C1025" s="28">
        <v>26</v>
      </c>
      <c r="D1025" s="29">
        <v>9</v>
      </c>
      <c r="E1025" s="28">
        <v>1997</v>
      </c>
      <c r="F1025" s="31">
        <f>DATE(E1025,D1025,C1025)</f>
        <v>35699</v>
      </c>
      <c r="G1025" s="24" t="s">
        <v>1507</v>
      </c>
      <c r="H1025" s="2">
        <v>50000000</v>
      </c>
      <c r="I1025" s="2">
        <v>41263140</v>
      </c>
      <c r="J1025" s="2">
        <v>62967368</v>
      </c>
      <c r="K1025" s="28" t="str">
        <f t="shared" si="122"/>
        <v/>
      </c>
      <c r="L1025" s="28" t="str">
        <f t="shared" si="123"/>
        <v/>
      </c>
      <c r="M1025" s="28" t="s">
        <v>1507</v>
      </c>
      <c r="N1025" s="28" t="str">
        <f t="shared" si="124"/>
        <v/>
      </c>
      <c r="O1025" s="28" t="str">
        <f>IF(N1025=1,M1025&amp;" ("&amp;E1025&amp;")",M1025)</f>
        <v>The Peacemaker</v>
      </c>
      <c r="P1025" s="36">
        <f>INDEX(cpi!$A$1:$M$105,MATCH('Inflation adjust calc'!$E1025,cpi!$A:$A,0),MATCH('Inflation adjust calc'!$D1025,cpi!$1:$1,0))</f>
        <v>161.19999999999999</v>
      </c>
      <c r="Q1025" s="36">
        <f>cpi!$I$2</f>
        <v>240.85300000000001</v>
      </c>
      <c r="R1025" s="36">
        <f t="shared" si="129"/>
        <v>1.4941253101736973</v>
      </c>
      <c r="S1025" s="28" t="str">
        <f t="shared" si="125"/>
        <v/>
      </c>
      <c r="T1025" s="37">
        <f t="shared" si="126"/>
        <v>74706265.508684859</v>
      </c>
      <c r="U1025" s="37">
        <f t="shared" si="127"/>
        <v>61652301.851240695</v>
      </c>
      <c r="V1025" s="37">
        <f t="shared" si="128"/>
        <v>94081138.243821338</v>
      </c>
    </row>
    <row r="1026" spans="1:22">
      <c r="A1026" s="23">
        <v>1025</v>
      </c>
      <c r="B1026" s="3">
        <v>37690</v>
      </c>
      <c r="C1026" s="28">
        <v>3</v>
      </c>
      <c r="D1026" s="29">
        <v>10</v>
      </c>
      <c r="E1026" s="28">
        <v>2003</v>
      </c>
      <c r="F1026" s="31">
        <f>DATE(E1026,D1026,C1026)</f>
        <v>37897</v>
      </c>
      <c r="G1026" s="24" t="s">
        <v>1508</v>
      </c>
      <c r="H1026" s="2">
        <v>50000000</v>
      </c>
      <c r="I1026" s="2">
        <v>41083108</v>
      </c>
      <c r="J1026" s="2">
        <v>55489826</v>
      </c>
      <c r="K1026" s="28" t="str">
        <f t="shared" si="122"/>
        <v/>
      </c>
      <c r="L1026" s="28" t="str">
        <f t="shared" si="123"/>
        <v/>
      </c>
      <c r="M1026" s="28" t="s">
        <v>1508</v>
      </c>
      <c r="N1026" s="28" t="str">
        <f t="shared" si="124"/>
        <v/>
      </c>
      <c r="O1026" s="28" t="str">
        <f>IF(N1026=1,M1026&amp;" ("&amp;E1026&amp;")",M1026)</f>
        <v>Out of Time</v>
      </c>
      <c r="P1026" s="36">
        <f>INDEX(cpi!$A$1:$M$105,MATCH('Inflation adjust calc'!$E1026,cpi!$A:$A,0),MATCH('Inflation adjust calc'!$D1026,cpi!$1:$1,0))</f>
        <v>185</v>
      </c>
      <c r="Q1026" s="36">
        <f>cpi!$I$2</f>
        <v>240.85300000000001</v>
      </c>
      <c r="R1026" s="36">
        <f t="shared" si="129"/>
        <v>1.3019081081081081</v>
      </c>
      <c r="S1026" s="28" t="str">
        <f t="shared" si="125"/>
        <v/>
      </c>
      <c r="T1026" s="37">
        <f t="shared" si="126"/>
        <v>65095405.405405402</v>
      </c>
      <c r="U1026" s="37">
        <f t="shared" si="127"/>
        <v>53486431.411481082</v>
      </c>
      <c r="V1026" s="37">
        <f t="shared" si="128"/>
        <v>72242654.386908114</v>
      </c>
    </row>
    <row r="1027" spans="1:22">
      <c r="A1027" s="23">
        <v>1026</v>
      </c>
      <c r="B1027" s="3">
        <v>38332</v>
      </c>
      <c r="C1027" s="28">
        <v>12</v>
      </c>
      <c r="D1027" s="29">
        <v>11</v>
      </c>
      <c r="E1027" s="28">
        <v>2004</v>
      </c>
      <c r="F1027" s="31">
        <f>DATE(E1027,D1027,C1027)</f>
        <v>38303</v>
      </c>
      <c r="G1027" s="24" t="s">
        <v>1509</v>
      </c>
      <c r="H1027" s="2">
        <v>50000000</v>
      </c>
      <c r="I1027" s="2">
        <v>40203020</v>
      </c>
      <c r="J1027" s="2">
        <v>263894551</v>
      </c>
      <c r="K1027" s="28" t="str">
        <f t="shared" ref="K1027:K1090" si="130">IF(J1027=0,1,"")</f>
        <v/>
      </c>
      <c r="L1027" s="28" t="str">
        <f t="shared" ref="L1027:L1090" si="131">IF(E1027&gt;2016,1,"")</f>
        <v/>
      </c>
      <c r="M1027" s="28" t="s">
        <v>1509</v>
      </c>
      <c r="N1027" s="28" t="str">
        <f t="shared" ref="N1027:N1090" si="132">IF(COUNTIF($M$2:$M$5233,M1027)&gt;1,1,"")</f>
        <v/>
      </c>
      <c r="O1027" s="28" t="str">
        <f>IF(N1027=1,M1027&amp;" ("&amp;E1027&amp;")",M1027)</f>
        <v>Bridget Jones: The Edge Of Reason</v>
      </c>
      <c r="P1027" s="36">
        <f>INDEX(cpi!$A$1:$M$105,MATCH('Inflation adjust calc'!$E1027,cpi!$A:$A,0),MATCH('Inflation adjust calc'!$D1027,cpi!$1:$1,0))</f>
        <v>191</v>
      </c>
      <c r="Q1027" s="36">
        <f>cpi!$I$2</f>
        <v>240.85300000000001</v>
      </c>
      <c r="R1027" s="36">
        <f t="shared" si="129"/>
        <v>1.2610104712041885</v>
      </c>
      <c r="S1027" s="28" t="str">
        <f t="shared" ref="S1027:S1090" si="133">IF(ISERROR(R1027),1,"")</f>
        <v/>
      </c>
      <c r="T1027" s="37">
        <f t="shared" ref="T1027:T1090" si="134">H1027*$R1027</f>
        <v>63050523.560209423</v>
      </c>
      <c r="U1027" s="37">
        <f t="shared" ref="U1027:U1090" si="135">I1027*$R1027</f>
        <v>50696429.194031417</v>
      </c>
      <c r="V1027" s="37">
        <f t="shared" ref="V1027:V1090" si="136">J1027*$R1027</f>
        <v>332773792.10472775</v>
      </c>
    </row>
    <row r="1028" spans="1:22">
      <c r="A1028" s="23">
        <v>1027</v>
      </c>
      <c r="B1028" s="3">
        <v>36832</v>
      </c>
      <c r="C1028" s="28">
        <v>11</v>
      </c>
      <c r="D1028" s="29">
        <v>2</v>
      </c>
      <c r="E1028" s="28">
        <v>2000</v>
      </c>
      <c r="F1028" s="31">
        <f>DATE(E1028,D1028,C1028)</f>
        <v>36567</v>
      </c>
      <c r="G1028" s="24" t="s">
        <v>1510</v>
      </c>
      <c r="H1028" s="2">
        <v>50000000</v>
      </c>
      <c r="I1028" s="2">
        <v>39778599</v>
      </c>
      <c r="J1028" s="2">
        <v>39778599</v>
      </c>
      <c r="K1028" s="28" t="str">
        <f t="shared" si="130"/>
        <v/>
      </c>
      <c r="L1028" s="28" t="str">
        <f t="shared" si="131"/>
        <v/>
      </c>
      <c r="M1028" s="28" t="s">
        <v>1510</v>
      </c>
      <c r="N1028" s="28" t="str">
        <f t="shared" si="132"/>
        <v/>
      </c>
      <c r="O1028" s="28" t="str">
        <f>IF(N1028=1,M1028&amp;" ("&amp;E1028&amp;")",M1028)</f>
        <v>The Beach</v>
      </c>
      <c r="P1028" s="36">
        <f>INDEX(cpi!$A$1:$M$105,MATCH('Inflation adjust calc'!$E1028,cpi!$A:$A,0),MATCH('Inflation adjust calc'!$D1028,cpi!$1:$1,0))</f>
        <v>169.8</v>
      </c>
      <c r="Q1028" s="36">
        <f>cpi!$I$2</f>
        <v>240.85300000000001</v>
      </c>
      <c r="R1028" s="36">
        <f t="shared" si="129"/>
        <v>1.4184511189634863</v>
      </c>
      <c r="S1028" s="28" t="str">
        <f t="shared" si="133"/>
        <v/>
      </c>
      <c r="T1028" s="37">
        <f t="shared" si="134"/>
        <v>70922555.948174313</v>
      </c>
      <c r="U1028" s="37">
        <f t="shared" si="135"/>
        <v>56423998.262349814</v>
      </c>
      <c r="V1028" s="37">
        <f t="shared" si="136"/>
        <v>56423998.262349814</v>
      </c>
    </row>
    <row r="1029" spans="1:22">
      <c r="A1029" s="23">
        <v>1028</v>
      </c>
      <c r="B1029" s="3">
        <v>38631</v>
      </c>
      <c r="C1029" s="28">
        <v>10</v>
      </c>
      <c r="D1029" s="29">
        <v>6</v>
      </c>
      <c r="E1029" s="28">
        <v>2005</v>
      </c>
      <c r="F1029" s="31">
        <f>DATE(E1029,D1029,C1029)</f>
        <v>38513</v>
      </c>
      <c r="G1029" s="24" t="s">
        <v>1511</v>
      </c>
      <c r="H1029" s="2">
        <v>50000000</v>
      </c>
      <c r="I1029" s="2">
        <v>39177684</v>
      </c>
      <c r="J1029" s="2">
        <v>69425966</v>
      </c>
      <c r="K1029" s="28" t="str">
        <f t="shared" si="130"/>
        <v/>
      </c>
      <c r="L1029" s="28" t="str">
        <f t="shared" si="131"/>
        <v/>
      </c>
      <c r="M1029" s="28" t="s">
        <v>1511</v>
      </c>
      <c r="N1029" s="28" t="str">
        <f t="shared" si="132"/>
        <v/>
      </c>
      <c r="O1029" s="28" t="str">
        <f>IF(N1029=1,M1029&amp;" ("&amp;E1029&amp;")",M1029)</f>
        <v>The Adventures of Sharkboy and Lavagirl in 3-D</v>
      </c>
      <c r="P1029" s="36">
        <f>INDEX(cpi!$A$1:$M$105,MATCH('Inflation adjust calc'!$E1029,cpi!$A:$A,0),MATCH('Inflation adjust calc'!$D1029,cpi!$1:$1,0))</f>
        <v>194.5</v>
      </c>
      <c r="Q1029" s="36">
        <f>cpi!$I$2</f>
        <v>240.85300000000001</v>
      </c>
      <c r="R1029" s="36">
        <f t="shared" si="129"/>
        <v>1.238318766066838</v>
      </c>
      <c r="S1029" s="28" t="str">
        <f t="shared" si="133"/>
        <v/>
      </c>
      <c r="T1029" s="37">
        <f t="shared" si="134"/>
        <v>61915938.303341903</v>
      </c>
      <c r="U1029" s="37">
        <f t="shared" si="135"/>
        <v>48514461.308236502</v>
      </c>
      <c r="V1029" s="37">
        <f t="shared" si="136"/>
        <v>85971476.550118253</v>
      </c>
    </row>
    <row r="1030" spans="1:22">
      <c r="A1030" s="23">
        <v>1029</v>
      </c>
      <c r="B1030" s="3" t="s">
        <v>1512</v>
      </c>
      <c r="C1030" s="28">
        <v>18</v>
      </c>
      <c r="D1030" s="29">
        <v>2</v>
      </c>
      <c r="E1030" s="28">
        <v>1994</v>
      </c>
      <c r="F1030" s="31">
        <f>DATE(E1030,D1030,C1030)</f>
        <v>34383</v>
      </c>
      <c r="G1030" s="24" t="s">
        <v>1513</v>
      </c>
      <c r="H1030" s="2">
        <v>50000000</v>
      </c>
      <c r="I1030" s="2">
        <v>38590458</v>
      </c>
      <c r="J1030" s="2">
        <v>38590458</v>
      </c>
      <c r="K1030" s="28" t="str">
        <f t="shared" si="130"/>
        <v/>
      </c>
      <c r="L1030" s="28" t="str">
        <f t="shared" si="131"/>
        <v/>
      </c>
      <c r="M1030" s="28" t="s">
        <v>1513</v>
      </c>
      <c r="N1030" s="28" t="str">
        <f t="shared" si="132"/>
        <v/>
      </c>
      <c r="O1030" s="28" t="str">
        <f>IF(N1030=1,M1030&amp;" ("&amp;E1030&amp;")",M1030)</f>
        <v>On Deadly Ground</v>
      </c>
      <c r="P1030" s="36">
        <f>INDEX(cpi!$A$1:$M$105,MATCH('Inflation adjust calc'!$E1030,cpi!$A:$A,0),MATCH('Inflation adjust calc'!$D1030,cpi!$1:$1,0))</f>
        <v>146.69999999999999</v>
      </c>
      <c r="Q1030" s="36">
        <f>cpi!$I$2</f>
        <v>240.85300000000001</v>
      </c>
      <c r="R1030" s="36">
        <f t="shared" si="129"/>
        <v>1.6418064076346286</v>
      </c>
      <c r="S1030" s="28" t="str">
        <f t="shared" si="133"/>
        <v/>
      </c>
      <c r="T1030" s="37">
        <f t="shared" si="134"/>
        <v>82090320.381731436</v>
      </c>
      <c r="U1030" s="37">
        <f t="shared" si="135"/>
        <v>63358061.217955016</v>
      </c>
      <c r="V1030" s="37">
        <f t="shared" si="136"/>
        <v>63358061.217955016</v>
      </c>
    </row>
    <row r="1031" spans="1:22">
      <c r="A1031" s="23">
        <v>1030</v>
      </c>
      <c r="B1031" s="3" t="s">
        <v>463</v>
      </c>
      <c r="C1031" s="28">
        <v>25</v>
      </c>
      <c r="D1031" s="29">
        <v>11</v>
      </c>
      <c r="E1031" s="28">
        <v>2009</v>
      </c>
      <c r="F1031" s="31">
        <f>DATE(E1031,D1031,C1031)</f>
        <v>40142</v>
      </c>
      <c r="G1031" s="24" t="s">
        <v>1514</v>
      </c>
      <c r="H1031" s="2">
        <v>50000000</v>
      </c>
      <c r="I1031" s="2">
        <v>38122883</v>
      </c>
      <c r="J1031" s="2">
        <v>62209892</v>
      </c>
      <c r="K1031" s="28" t="str">
        <f t="shared" si="130"/>
        <v/>
      </c>
      <c r="L1031" s="28" t="str">
        <f t="shared" si="131"/>
        <v/>
      </c>
      <c r="M1031" s="28" t="s">
        <v>1514</v>
      </c>
      <c r="N1031" s="28" t="str">
        <f t="shared" si="132"/>
        <v/>
      </c>
      <c r="O1031" s="28" t="str">
        <f>IF(N1031=1,M1031&amp;" ("&amp;E1031&amp;")",M1031)</f>
        <v>Ninja Assassin</v>
      </c>
      <c r="P1031" s="36">
        <f>INDEX(cpi!$A$1:$M$105,MATCH('Inflation adjust calc'!$E1031,cpi!$A:$A,0),MATCH('Inflation adjust calc'!$D1031,cpi!$1:$1,0))</f>
        <v>216.33</v>
      </c>
      <c r="Q1031" s="36">
        <f>cpi!$I$2</f>
        <v>240.85300000000001</v>
      </c>
      <c r="R1031" s="36">
        <f t="shared" si="129"/>
        <v>1.1133592197106272</v>
      </c>
      <c r="S1031" s="28" t="str">
        <f t="shared" si="133"/>
        <v/>
      </c>
      <c r="T1031" s="37">
        <f t="shared" si="134"/>
        <v>55667960.98553136</v>
      </c>
      <c r="U1031" s="37">
        <f t="shared" si="135"/>
        <v>42444463.269999534</v>
      </c>
      <c r="V1031" s="37">
        <f t="shared" si="136"/>
        <v>69261956.815402389</v>
      </c>
    </row>
    <row r="1032" spans="1:22">
      <c r="A1032" s="23">
        <v>1031</v>
      </c>
      <c r="B1032" s="3" t="s">
        <v>358</v>
      </c>
      <c r="C1032" s="28">
        <v>28</v>
      </c>
      <c r="D1032" s="29">
        <v>5</v>
      </c>
      <c r="E1032" s="28">
        <v>2004</v>
      </c>
      <c r="F1032" s="31">
        <f>DATE(E1032,D1032,C1032)</f>
        <v>38135</v>
      </c>
      <c r="G1032" s="24" t="s">
        <v>1515</v>
      </c>
      <c r="H1032" s="2">
        <v>50000000</v>
      </c>
      <c r="I1032" s="2">
        <v>37485528</v>
      </c>
      <c r="J1032" s="2">
        <v>43340302</v>
      </c>
      <c r="K1032" s="28" t="str">
        <f t="shared" si="130"/>
        <v/>
      </c>
      <c r="L1032" s="28" t="str">
        <f t="shared" si="131"/>
        <v/>
      </c>
      <c r="M1032" s="28" t="s">
        <v>1515</v>
      </c>
      <c r="N1032" s="28" t="str">
        <f t="shared" si="132"/>
        <v/>
      </c>
      <c r="O1032" s="28" t="str">
        <f>IF(N1032=1,M1032&amp;" ("&amp;E1032&amp;")",M1032)</f>
        <v>Raising Helen</v>
      </c>
      <c r="P1032" s="36">
        <f>INDEX(cpi!$A$1:$M$105,MATCH('Inflation adjust calc'!$E1032,cpi!$A:$A,0),MATCH('Inflation adjust calc'!$D1032,cpi!$1:$1,0))</f>
        <v>189.1</v>
      </c>
      <c r="Q1032" s="36">
        <f>cpi!$I$2</f>
        <v>240.85300000000001</v>
      </c>
      <c r="R1032" s="36">
        <f t="shared" si="129"/>
        <v>1.2736805922792174</v>
      </c>
      <c r="S1032" s="28" t="str">
        <f t="shared" si="133"/>
        <v/>
      </c>
      <c r="T1032" s="37">
        <f t="shared" si="134"/>
        <v>63684029.61396087</v>
      </c>
      <c r="U1032" s="37">
        <f t="shared" si="135"/>
        <v>47744589.504939184</v>
      </c>
      <c r="V1032" s="37">
        <f t="shared" si="136"/>
        <v>55201701.52092015</v>
      </c>
    </row>
    <row r="1033" spans="1:22">
      <c r="A1033" s="23">
        <v>1032</v>
      </c>
      <c r="B1033" s="3" t="s">
        <v>896</v>
      </c>
      <c r="C1033" s="28">
        <v>20</v>
      </c>
      <c r="D1033" s="29">
        <v>5</v>
      </c>
      <c r="E1033" s="28">
        <v>2016</v>
      </c>
      <c r="F1033" s="31">
        <f>DATE(E1033,D1033,C1033)</f>
        <v>42510</v>
      </c>
      <c r="G1033" s="24" t="s">
        <v>6816</v>
      </c>
      <c r="H1033" s="2">
        <v>50000000</v>
      </c>
      <c r="I1033" s="2">
        <v>36261763</v>
      </c>
      <c r="J1033" s="2">
        <v>57261763</v>
      </c>
      <c r="K1033" s="28" t="str">
        <f t="shared" si="130"/>
        <v/>
      </c>
      <c r="L1033" s="28" t="str">
        <f t="shared" si="131"/>
        <v/>
      </c>
      <c r="M1033" s="28" t="s">
        <v>6816</v>
      </c>
      <c r="N1033" s="28" t="str">
        <f t="shared" si="132"/>
        <v/>
      </c>
      <c r="O1033" s="28" t="str">
        <f>IF(N1033=1,M1033&amp;" ("&amp;E1033&amp;")",M1033)</f>
        <v>The Nice Guys</v>
      </c>
      <c r="P1033" s="36">
        <f>INDEX(cpi!$A$1:$M$105,MATCH('Inflation adjust calc'!$E1033,cpi!$A:$A,0),MATCH('Inflation adjust calc'!$D1033,cpi!$1:$1,0))</f>
        <v>240.23599999999999</v>
      </c>
      <c r="Q1033" s="36">
        <f>cpi!$I$2</f>
        <v>240.85300000000001</v>
      </c>
      <c r="R1033" s="36">
        <f t="shared" si="129"/>
        <v>1.0025683078306333</v>
      </c>
      <c r="S1033" s="28" t="str">
        <f t="shared" si="133"/>
        <v/>
      </c>
      <c r="T1033" s="37">
        <f t="shared" si="134"/>
        <v>50128415.391531669</v>
      </c>
      <c r="U1033" s="37">
        <f t="shared" si="135"/>
        <v>36354894.36986547</v>
      </c>
      <c r="V1033" s="37">
        <f t="shared" si="136"/>
        <v>57408828.834308773</v>
      </c>
    </row>
    <row r="1034" spans="1:22">
      <c r="A1034" s="23">
        <v>1033</v>
      </c>
      <c r="B1034" s="3" t="s">
        <v>1516</v>
      </c>
      <c r="C1034" s="28">
        <v>17</v>
      </c>
      <c r="D1034" s="29">
        <v>9</v>
      </c>
      <c r="E1034" s="28">
        <v>1999</v>
      </c>
      <c r="F1034" s="31">
        <f>DATE(E1034,D1034,C1034)</f>
        <v>36420</v>
      </c>
      <c r="G1034" s="24" t="s">
        <v>1517</v>
      </c>
      <c r="H1034" s="2">
        <v>50000000</v>
      </c>
      <c r="I1034" s="2">
        <v>35188640</v>
      </c>
      <c r="J1034" s="2">
        <v>46112640</v>
      </c>
      <c r="K1034" s="28" t="str">
        <f t="shared" si="130"/>
        <v/>
      </c>
      <c r="L1034" s="28" t="str">
        <f t="shared" si="131"/>
        <v/>
      </c>
      <c r="M1034" s="28" t="s">
        <v>1517</v>
      </c>
      <c r="N1034" s="28" t="str">
        <f t="shared" si="132"/>
        <v/>
      </c>
      <c r="O1034" s="28" t="str">
        <f>IF(N1034=1,M1034&amp;" ("&amp;E1034&amp;")",M1034)</f>
        <v>For Love of the Game</v>
      </c>
      <c r="P1034" s="36">
        <f>INDEX(cpi!$A$1:$M$105,MATCH('Inflation adjust calc'!$E1034,cpi!$A:$A,0),MATCH('Inflation adjust calc'!$D1034,cpi!$1:$1,0))</f>
        <v>167.9</v>
      </c>
      <c r="Q1034" s="36">
        <f>cpi!$I$2</f>
        <v>240.85300000000001</v>
      </c>
      <c r="R1034" s="36">
        <f t="shared" si="129"/>
        <v>1.434502680166766</v>
      </c>
      <c r="S1034" s="28" t="str">
        <f t="shared" si="133"/>
        <v/>
      </c>
      <c r="T1034" s="37">
        <f t="shared" si="134"/>
        <v>71725134.008338302</v>
      </c>
      <c r="U1034" s="37">
        <f t="shared" si="135"/>
        <v>50478198.391423464</v>
      </c>
      <c r="V1034" s="37">
        <f t="shared" si="136"/>
        <v>66148705.669565216</v>
      </c>
    </row>
    <row r="1035" spans="1:22">
      <c r="A1035" s="23">
        <v>1034</v>
      </c>
      <c r="B1035" s="3">
        <v>36111</v>
      </c>
      <c r="C1035" s="28">
        <v>11</v>
      </c>
      <c r="D1035" s="29">
        <v>12</v>
      </c>
      <c r="E1035" s="28">
        <v>1998</v>
      </c>
      <c r="F1035" s="31">
        <f>DATE(E1035,D1035,C1035)</f>
        <v>36140</v>
      </c>
      <c r="G1035" s="24" t="s">
        <v>1518</v>
      </c>
      <c r="H1035" s="2">
        <v>50000000</v>
      </c>
      <c r="I1035" s="2">
        <v>34645374</v>
      </c>
      <c r="J1035" s="2">
        <v>34645374</v>
      </c>
      <c r="K1035" s="28" t="str">
        <f t="shared" si="130"/>
        <v/>
      </c>
      <c r="L1035" s="28" t="str">
        <f t="shared" si="131"/>
        <v/>
      </c>
      <c r="M1035" s="28" t="s">
        <v>1518</v>
      </c>
      <c r="N1035" s="28" t="str">
        <f t="shared" si="132"/>
        <v/>
      </c>
      <c r="O1035" s="28" t="str">
        <f>IF(N1035=1,M1035&amp;" ("&amp;E1035&amp;")",M1035)</f>
        <v>Jack Frost</v>
      </c>
      <c r="P1035" s="36">
        <f>INDEX(cpi!$A$1:$M$105,MATCH('Inflation adjust calc'!$E1035,cpi!$A:$A,0),MATCH('Inflation adjust calc'!$D1035,cpi!$1:$1,0))</f>
        <v>163.9</v>
      </c>
      <c r="Q1035" s="36">
        <f>cpi!$I$2</f>
        <v>240.85300000000001</v>
      </c>
      <c r="R1035" s="36">
        <f t="shared" si="129"/>
        <v>1.4695118974984747</v>
      </c>
      <c r="S1035" s="28" t="str">
        <f t="shared" si="133"/>
        <v/>
      </c>
      <c r="T1035" s="37">
        <f t="shared" si="134"/>
        <v>73475594.874923736</v>
      </c>
      <c r="U1035" s="37">
        <f t="shared" si="135"/>
        <v>50911789.28628432</v>
      </c>
      <c r="V1035" s="37">
        <f t="shared" si="136"/>
        <v>50911789.28628432</v>
      </c>
    </row>
    <row r="1036" spans="1:22">
      <c r="A1036" s="23">
        <v>1035</v>
      </c>
      <c r="B1036" s="3">
        <v>40274</v>
      </c>
      <c r="C1036" s="28">
        <v>4</v>
      </c>
      <c r="D1036" s="29">
        <v>6</v>
      </c>
      <c r="E1036" s="28">
        <v>2010</v>
      </c>
      <c r="F1036" s="31">
        <f>DATE(E1036,D1036,C1036)</f>
        <v>40333</v>
      </c>
      <c r="G1036" s="24" t="s">
        <v>1519</v>
      </c>
      <c r="H1036" s="2">
        <v>50000000</v>
      </c>
      <c r="I1036" s="2">
        <v>33644788</v>
      </c>
      <c r="J1036" s="2">
        <v>84023611</v>
      </c>
      <c r="K1036" s="28" t="str">
        <f t="shared" si="130"/>
        <v/>
      </c>
      <c r="L1036" s="28" t="str">
        <f t="shared" si="131"/>
        <v/>
      </c>
      <c r="M1036" s="28" t="s">
        <v>1519</v>
      </c>
      <c r="N1036" s="28" t="str">
        <f t="shared" si="132"/>
        <v/>
      </c>
      <c r="O1036" s="28" t="str">
        <f>IF(N1036=1,M1036&amp;" ("&amp;E1036&amp;")",M1036)</f>
        <v>Marmaduke</v>
      </c>
      <c r="P1036" s="36">
        <f>INDEX(cpi!$A$1:$M$105,MATCH('Inflation adjust calc'!$E1036,cpi!$A:$A,0),MATCH('Inflation adjust calc'!$D1036,cpi!$1:$1,0))</f>
        <v>217.965</v>
      </c>
      <c r="Q1036" s="36">
        <f>cpi!$I$2</f>
        <v>240.85300000000001</v>
      </c>
      <c r="R1036" s="36">
        <f t="shared" si="129"/>
        <v>1.1050076847200239</v>
      </c>
      <c r="S1036" s="28" t="str">
        <f t="shared" si="133"/>
        <v/>
      </c>
      <c r="T1036" s="37">
        <f t="shared" si="134"/>
        <v>55250384.236001194</v>
      </c>
      <c r="U1036" s="37">
        <f t="shared" si="135"/>
        <v>37177749.290776044</v>
      </c>
      <c r="V1036" s="37">
        <f t="shared" si="136"/>
        <v>92846735.852925926</v>
      </c>
    </row>
    <row r="1037" spans="1:22">
      <c r="A1037" s="23">
        <v>1036</v>
      </c>
      <c r="B1037" s="3" t="s">
        <v>1300</v>
      </c>
      <c r="C1037" s="28">
        <v>28</v>
      </c>
      <c r="D1037" s="29">
        <v>6</v>
      </c>
      <c r="E1037" s="28">
        <v>1996</v>
      </c>
      <c r="F1037" s="31">
        <f>DATE(E1037,D1037,C1037)</f>
        <v>35244</v>
      </c>
      <c r="G1037" s="24" t="s">
        <v>1520</v>
      </c>
      <c r="H1037" s="2">
        <v>50000000</v>
      </c>
      <c r="I1037" s="2">
        <v>33109743</v>
      </c>
      <c r="J1037" s="2">
        <v>113309743</v>
      </c>
      <c r="K1037" s="28" t="str">
        <f t="shared" si="130"/>
        <v/>
      </c>
      <c r="L1037" s="28" t="str">
        <f t="shared" si="131"/>
        <v/>
      </c>
      <c r="M1037" s="28" t="s">
        <v>1520</v>
      </c>
      <c r="N1037" s="28" t="str">
        <f t="shared" si="132"/>
        <v/>
      </c>
      <c r="O1037" s="28" t="str">
        <f>IF(N1037=1,M1037&amp;" ("&amp;E1037&amp;")",M1037)</f>
        <v>Striptease</v>
      </c>
      <c r="P1037" s="36">
        <f>INDEX(cpi!$A$1:$M$105,MATCH('Inflation adjust calc'!$E1037,cpi!$A:$A,0),MATCH('Inflation adjust calc'!$D1037,cpi!$1:$1,0))</f>
        <v>156.69999999999999</v>
      </c>
      <c r="Q1037" s="36">
        <f>cpi!$I$2</f>
        <v>240.85300000000001</v>
      </c>
      <c r="R1037" s="36">
        <f t="shared" si="129"/>
        <v>1.537032546266752</v>
      </c>
      <c r="S1037" s="28" t="str">
        <f t="shared" si="133"/>
        <v/>
      </c>
      <c r="T1037" s="37">
        <f t="shared" si="134"/>
        <v>76851627.313337594</v>
      </c>
      <c r="U1037" s="37">
        <f t="shared" si="135"/>
        <v>50890752.589527771</v>
      </c>
      <c r="V1037" s="37">
        <f t="shared" si="136"/>
        <v>174160762.80012128</v>
      </c>
    </row>
    <row r="1038" spans="1:22">
      <c r="A1038" s="23">
        <v>1037</v>
      </c>
      <c r="B1038" s="3" t="s">
        <v>1136</v>
      </c>
      <c r="C1038" s="28">
        <v>15</v>
      </c>
      <c r="D1038" s="29">
        <v>10</v>
      </c>
      <c r="E1038" s="28">
        <v>2010</v>
      </c>
      <c r="F1038" s="31">
        <f>DATE(E1038,D1038,C1038)</f>
        <v>40466</v>
      </c>
      <c r="G1038" s="24" t="s">
        <v>1521</v>
      </c>
      <c r="H1038" s="2">
        <v>50000000</v>
      </c>
      <c r="I1038" s="2">
        <v>32746941</v>
      </c>
      <c r="J1038" s="2">
        <v>105246941</v>
      </c>
      <c r="K1038" s="28" t="str">
        <f t="shared" si="130"/>
        <v/>
      </c>
      <c r="L1038" s="28" t="str">
        <f t="shared" si="131"/>
        <v/>
      </c>
      <c r="M1038" s="28" t="s">
        <v>1521</v>
      </c>
      <c r="N1038" s="28" t="str">
        <f t="shared" si="132"/>
        <v/>
      </c>
      <c r="O1038" s="28" t="str">
        <f>IF(N1038=1,M1038&amp;" ("&amp;E1038&amp;")",M1038)</f>
        <v>Hereafter</v>
      </c>
      <c r="P1038" s="36">
        <f>INDEX(cpi!$A$1:$M$105,MATCH('Inflation adjust calc'!$E1038,cpi!$A:$A,0),MATCH('Inflation adjust calc'!$D1038,cpi!$1:$1,0))</f>
        <v>218.71100000000001</v>
      </c>
      <c r="Q1038" s="36">
        <f>cpi!$I$2</f>
        <v>240.85300000000001</v>
      </c>
      <c r="R1038" s="36">
        <f t="shared" si="129"/>
        <v>1.1012386208283991</v>
      </c>
      <c r="S1038" s="28" t="str">
        <f t="shared" si="133"/>
        <v/>
      </c>
      <c r="T1038" s="37">
        <f t="shared" si="134"/>
        <v>55061931.041419953</v>
      </c>
      <c r="U1038" s="37">
        <f t="shared" si="135"/>
        <v>36062196.143188953</v>
      </c>
      <c r="V1038" s="37">
        <f t="shared" si="136"/>
        <v>115901996.15324789</v>
      </c>
    </row>
    <row r="1039" spans="1:22">
      <c r="A1039" s="23">
        <v>1038</v>
      </c>
      <c r="B1039" s="3" t="s">
        <v>1134</v>
      </c>
      <c r="C1039" s="28">
        <v>19</v>
      </c>
      <c r="D1039" s="29">
        <v>4</v>
      </c>
      <c r="E1039" s="28">
        <v>2002</v>
      </c>
      <c r="F1039" s="31">
        <f>DATE(E1039,D1039,C1039)</f>
        <v>37365</v>
      </c>
      <c r="G1039" s="24" t="s">
        <v>1522</v>
      </c>
      <c r="H1039" s="2">
        <v>50000000</v>
      </c>
      <c r="I1039" s="2">
        <v>31874869</v>
      </c>
      <c r="J1039" s="2">
        <v>56643267</v>
      </c>
      <c r="K1039" s="28" t="str">
        <f t="shared" si="130"/>
        <v/>
      </c>
      <c r="L1039" s="28" t="str">
        <f t="shared" si="131"/>
        <v/>
      </c>
      <c r="M1039" s="28" t="s">
        <v>1522</v>
      </c>
      <c r="N1039" s="28" t="str">
        <f t="shared" si="132"/>
        <v/>
      </c>
      <c r="O1039" s="28" t="str">
        <f>IF(N1039=1,M1039&amp;" ("&amp;E1039&amp;")",M1039)</f>
        <v>Murder by Numbers</v>
      </c>
      <c r="P1039" s="36">
        <f>INDEX(cpi!$A$1:$M$105,MATCH('Inflation adjust calc'!$E1039,cpi!$A:$A,0),MATCH('Inflation adjust calc'!$D1039,cpi!$1:$1,0))</f>
        <v>179.8</v>
      </c>
      <c r="Q1039" s="36">
        <f>cpi!$I$2</f>
        <v>240.85300000000001</v>
      </c>
      <c r="R1039" s="36">
        <f t="shared" si="129"/>
        <v>1.3395606229143493</v>
      </c>
      <c r="S1039" s="28" t="str">
        <f t="shared" si="133"/>
        <v/>
      </c>
      <c r="T1039" s="37">
        <f t="shared" si="134"/>
        <v>66978031.145717464</v>
      </c>
      <c r="U1039" s="37">
        <f t="shared" si="135"/>
        <v>42698319.372953281</v>
      </c>
      <c r="V1039" s="37">
        <f t="shared" si="136"/>
        <v>75877090.026423812</v>
      </c>
    </row>
    <row r="1040" spans="1:22">
      <c r="A1040" s="23">
        <v>1039</v>
      </c>
      <c r="B1040" s="3">
        <v>34860</v>
      </c>
      <c r="C1040" s="28">
        <v>6</v>
      </c>
      <c r="D1040" s="29">
        <v>10</v>
      </c>
      <c r="E1040" s="28">
        <v>1995</v>
      </c>
      <c r="F1040" s="31">
        <f>DATE(E1040,D1040,C1040)</f>
        <v>34978</v>
      </c>
      <c r="G1040" s="24" t="s">
        <v>1523</v>
      </c>
      <c r="H1040" s="2">
        <v>50000000</v>
      </c>
      <c r="I1040" s="2">
        <v>30306268</v>
      </c>
      <c r="J1040" s="2">
        <v>83306268</v>
      </c>
      <c r="K1040" s="28" t="str">
        <f t="shared" si="130"/>
        <v/>
      </c>
      <c r="L1040" s="28" t="str">
        <f t="shared" si="131"/>
        <v/>
      </c>
      <c r="M1040" s="28" t="s">
        <v>1523</v>
      </c>
      <c r="N1040" s="28" t="str">
        <f t="shared" si="132"/>
        <v/>
      </c>
      <c r="O1040" s="28" t="str">
        <f>IF(N1040=1,M1040&amp;" ("&amp;E1040&amp;")",M1040)</f>
        <v>Assassins</v>
      </c>
      <c r="P1040" s="36">
        <f>INDEX(cpi!$A$1:$M$105,MATCH('Inflation adjust calc'!$E1040,cpi!$A:$A,0),MATCH('Inflation adjust calc'!$D1040,cpi!$1:$1,0))</f>
        <v>153.69999999999999</v>
      </c>
      <c r="Q1040" s="36">
        <f>cpi!$I$2</f>
        <v>240.85300000000001</v>
      </c>
      <c r="R1040" s="36">
        <f t="shared" si="129"/>
        <v>1.5670331815224465</v>
      </c>
      <c r="S1040" s="28" t="str">
        <f t="shared" si="133"/>
        <v/>
      </c>
      <c r="T1040" s="37">
        <f t="shared" si="134"/>
        <v>78351659.076122329</v>
      </c>
      <c r="U1040" s="37">
        <f t="shared" si="135"/>
        <v>47490927.564111911</v>
      </c>
      <c r="V1040" s="37">
        <f t="shared" si="136"/>
        <v>130543686.18480158</v>
      </c>
    </row>
    <row r="1041" spans="1:22">
      <c r="A1041" s="23">
        <v>1040</v>
      </c>
      <c r="B1041" s="3">
        <v>42706</v>
      </c>
      <c r="C1041" s="28">
        <v>12</v>
      </c>
      <c r="D1041" s="29">
        <v>2</v>
      </c>
      <c r="E1041" s="28">
        <v>2016</v>
      </c>
      <c r="F1041" s="31">
        <f>DATE(E1041,D1041,C1041)</f>
        <v>42412</v>
      </c>
      <c r="G1041" s="24" t="s">
        <v>1525</v>
      </c>
      <c r="H1041" s="2">
        <v>50000000</v>
      </c>
      <c r="I1041" s="2">
        <v>28848693</v>
      </c>
      <c r="J1041" s="2">
        <v>55348693</v>
      </c>
      <c r="K1041" s="28" t="str">
        <f t="shared" si="130"/>
        <v/>
      </c>
      <c r="L1041" s="28" t="str">
        <f t="shared" si="131"/>
        <v/>
      </c>
      <c r="M1041" s="28" t="s">
        <v>1525</v>
      </c>
      <c r="N1041" s="28" t="str">
        <f t="shared" si="132"/>
        <v/>
      </c>
      <c r="O1041" s="28" t="str">
        <f>IF(N1041=1,M1041&amp;" ("&amp;E1041&amp;")",M1041)</f>
        <v>Zoolander 2</v>
      </c>
      <c r="P1041" s="36">
        <f>INDEX(cpi!$A$1:$M$105,MATCH('Inflation adjust calc'!$E1041,cpi!$A:$A,0),MATCH('Inflation adjust calc'!$D1041,cpi!$1:$1,0))</f>
        <v>237.11099999999999</v>
      </c>
      <c r="Q1041" s="36">
        <f>cpi!$I$2</f>
        <v>240.85300000000001</v>
      </c>
      <c r="R1041" s="36">
        <f t="shared" si="129"/>
        <v>1.0157816381357256</v>
      </c>
      <c r="S1041" s="28" t="str">
        <f t="shared" si="133"/>
        <v/>
      </c>
      <c r="T1041" s="37">
        <f t="shared" si="134"/>
        <v>50789081.906786285</v>
      </c>
      <c r="U1041" s="37">
        <f t="shared" si="135"/>
        <v>29303972.633614641</v>
      </c>
      <c r="V1041" s="37">
        <f t="shared" si="136"/>
        <v>56222186.044211373</v>
      </c>
    </row>
    <row r="1042" spans="1:22">
      <c r="A1042" s="23">
        <v>1041</v>
      </c>
      <c r="B1042" s="3" t="s">
        <v>1526</v>
      </c>
      <c r="C1042" s="28">
        <v>31</v>
      </c>
      <c r="D1042" s="29">
        <v>12</v>
      </c>
      <c r="E1042" s="28">
        <v>2008</v>
      </c>
      <c r="F1042" s="31">
        <f>DATE(E1042,D1042,C1042)</f>
        <v>39813</v>
      </c>
      <c r="G1042" s="24" t="s">
        <v>1527</v>
      </c>
      <c r="H1042" s="2">
        <v>50000000</v>
      </c>
      <c r="I1042" s="2">
        <v>28644813</v>
      </c>
      <c r="J1042" s="2">
        <v>52987754</v>
      </c>
      <c r="K1042" s="28" t="str">
        <f t="shared" si="130"/>
        <v/>
      </c>
      <c r="L1042" s="28" t="str">
        <f t="shared" si="131"/>
        <v/>
      </c>
      <c r="M1042" s="28" t="s">
        <v>1527</v>
      </c>
      <c r="N1042" s="28" t="str">
        <f t="shared" si="132"/>
        <v/>
      </c>
      <c r="O1042" s="28" t="str">
        <f>IF(N1042=1,M1042&amp;" ("&amp;E1042&amp;")",M1042)</f>
        <v>Defiance</v>
      </c>
      <c r="P1042" s="36">
        <f>INDEX(cpi!$A$1:$M$105,MATCH('Inflation adjust calc'!$E1042,cpi!$A:$A,0),MATCH('Inflation adjust calc'!$D1042,cpi!$1:$1,0))</f>
        <v>210.22800000000001</v>
      </c>
      <c r="Q1042" s="36">
        <f>cpi!$I$2</f>
        <v>240.85300000000001</v>
      </c>
      <c r="R1042" s="36">
        <f t="shared" ref="R1042:R1105" si="137">Q1042/P1042</f>
        <v>1.1456751717183249</v>
      </c>
      <c r="S1042" s="28" t="str">
        <f t="shared" si="133"/>
        <v/>
      </c>
      <c r="T1042" s="37">
        <f t="shared" si="134"/>
        <v>57283758.585916243</v>
      </c>
      <c r="U1042" s="37">
        <f t="shared" si="135"/>
        <v>32817651.052614305</v>
      </c>
      <c r="V1042" s="37">
        <f t="shared" si="136"/>
        <v>60706754.162918359</v>
      </c>
    </row>
    <row r="1043" spans="1:22">
      <c r="A1043" s="23">
        <v>1042</v>
      </c>
      <c r="B1043" s="3">
        <v>39327</v>
      </c>
      <c r="C1043" s="28">
        <v>9</v>
      </c>
      <c r="D1043" s="29">
        <v>2</v>
      </c>
      <c r="E1043" s="28">
        <v>2007</v>
      </c>
      <c r="F1043" s="31">
        <f>DATE(E1043,D1043,C1043)</f>
        <v>39122</v>
      </c>
      <c r="G1043" s="24" t="s">
        <v>1528</v>
      </c>
      <c r="H1043" s="2">
        <v>50000000</v>
      </c>
      <c r="I1043" s="2">
        <v>27669725</v>
      </c>
      <c r="J1043" s="2">
        <v>80583311</v>
      </c>
      <c r="K1043" s="28" t="str">
        <f t="shared" si="130"/>
        <v/>
      </c>
      <c r="L1043" s="28" t="str">
        <f t="shared" si="131"/>
        <v/>
      </c>
      <c r="M1043" s="28" t="s">
        <v>1528</v>
      </c>
      <c r="N1043" s="28" t="str">
        <f t="shared" si="132"/>
        <v/>
      </c>
      <c r="O1043" s="28" t="str">
        <f>IF(N1043=1,M1043&amp;" ("&amp;E1043&amp;")",M1043)</f>
        <v>Hannibal Rising</v>
      </c>
      <c r="P1043" s="36">
        <f>INDEX(cpi!$A$1:$M$105,MATCH('Inflation adjust calc'!$E1043,cpi!$A:$A,0),MATCH('Inflation adjust calc'!$D1043,cpi!$1:$1,0))</f>
        <v>203.499</v>
      </c>
      <c r="Q1043" s="36">
        <f>cpi!$I$2</f>
        <v>240.85300000000001</v>
      </c>
      <c r="R1043" s="36">
        <f t="shared" si="137"/>
        <v>1.1835586415658064</v>
      </c>
      <c r="S1043" s="28" t="str">
        <f t="shared" si="133"/>
        <v/>
      </c>
      <c r="T1043" s="37">
        <f t="shared" si="134"/>
        <v>59177932.078290321</v>
      </c>
      <c r="U1043" s="37">
        <f t="shared" si="135"/>
        <v>32748742.133499432</v>
      </c>
      <c r="V1043" s="37">
        <f t="shared" si="136"/>
        <v>95375074.100034907</v>
      </c>
    </row>
    <row r="1044" spans="1:22">
      <c r="A1044" s="23">
        <v>1043</v>
      </c>
      <c r="B1044" s="3" t="s">
        <v>1067</v>
      </c>
      <c r="C1044" s="28">
        <v>15</v>
      </c>
      <c r="D1044" s="29">
        <v>10</v>
      </c>
      <c r="E1044" s="28">
        <v>1999</v>
      </c>
      <c r="F1044" s="31">
        <f>DATE(E1044,D1044,C1044)</f>
        <v>36448</v>
      </c>
      <c r="G1044" s="24" t="s">
        <v>1529</v>
      </c>
      <c r="H1044" s="2">
        <v>50000000</v>
      </c>
      <c r="I1044" s="2">
        <v>27100030</v>
      </c>
      <c r="J1044" s="2">
        <v>27100030</v>
      </c>
      <c r="K1044" s="28" t="str">
        <f t="shared" si="130"/>
        <v/>
      </c>
      <c r="L1044" s="28" t="str">
        <f t="shared" si="131"/>
        <v/>
      </c>
      <c r="M1044" s="28" t="s">
        <v>1529</v>
      </c>
      <c r="N1044" s="28" t="str">
        <f t="shared" si="132"/>
        <v/>
      </c>
      <c r="O1044" s="28" t="str">
        <f>IF(N1044=1,M1044&amp;" ("&amp;E1044&amp;")",M1044)</f>
        <v>The Story of Us</v>
      </c>
      <c r="P1044" s="36">
        <f>INDEX(cpi!$A$1:$M$105,MATCH('Inflation adjust calc'!$E1044,cpi!$A:$A,0),MATCH('Inflation adjust calc'!$D1044,cpi!$1:$1,0))</f>
        <v>168.2</v>
      </c>
      <c r="Q1044" s="36">
        <f>cpi!$I$2</f>
        <v>240.85300000000001</v>
      </c>
      <c r="R1044" s="36">
        <f t="shared" si="137"/>
        <v>1.4319441141498217</v>
      </c>
      <c r="S1044" s="28" t="str">
        <f t="shared" si="133"/>
        <v/>
      </c>
      <c r="T1044" s="37">
        <f t="shared" si="134"/>
        <v>71597205.707491085</v>
      </c>
      <c r="U1044" s="37">
        <f t="shared" si="135"/>
        <v>38805728.45178359</v>
      </c>
      <c r="V1044" s="37">
        <f t="shared" si="136"/>
        <v>38805728.45178359</v>
      </c>
    </row>
    <row r="1045" spans="1:22">
      <c r="A1045" s="23">
        <v>1044</v>
      </c>
      <c r="B1045" s="3" t="s">
        <v>1530</v>
      </c>
      <c r="C1045" s="28">
        <v>29</v>
      </c>
      <c r="D1045" s="29">
        <v>3</v>
      </c>
      <c r="E1045" s="28">
        <v>2013</v>
      </c>
      <c r="F1045" s="31">
        <f>DATE(E1045,D1045,C1045)</f>
        <v>41362</v>
      </c>
      <c r="G1045" s="24" t="s">
        <v>1531</v>
      </c>
      <c r="H1045" s="2">
        <v>50000000</v>
      </c>
      <c r="I1045" s="2">
        <v>26623701</v>
      </c>
      <c r="J1045" s="2">
        <v>64477051</v>
      </c>
      <c r="K1045" s="28" t="str">
        <f t="shared" si="130"/>
        <v/>
      </c>
      <c r="L1045" s="28" t="str">
        <f t="shared" si="131"/>
        <v/>
      </c>
      <c r="M1045" s="28" t="s">
        <v>1531</v>
      </c>
      <c r="N1045" s="28" t="str">
        <f t="shared" si="132"/>
        <v/>
      </c>
      <c r="O1045" s="28" t="str">
        <f>IF(N1045=1,M1045&amp;" ("&amp;E1045&amp;")",M1045)</f>
        <v>The Host</v>
      </c>
      <c r="P1045" s="36">
        <f>INDEX(cpi!$A$1:$M$105,MATCH('Inflation adjust calc'!$E1045,cpi!$A:$A,0),MATCH('Inflation adjust calc'!$D1045,cpi!$1:$1,0))</f>
        <v>232.773</v>
      </c>
      <c r="Q1045" s="36">
        <f>cpi!$I$2</f>
        <v>240.85300000000001</v>
      </c>
      <c r="R1045" s="36">
        <f t="shared" si="137"/>
        <v>1.0347119296481981</v>
      </c>
      <c r="S1045" s="28" t="str">
        <f t="shared" si="133"/>
        <v/>
      </c>
      <c r="T1045" s="37">
        <f t="shared" si="134"/>
        <v>51735596.482409909</v>
      </c>
      <c r="U1045" s="37">
        <f t="shared" si="135"/>
        <v>27547861.036086664</v>
      </c>
      <c r="V1045" s="37">
        <f t="shared" si="136"/>
        <v>66715173.858235285</v>
      </c>
    </row>
    <row r="1046" spans="1:22">
      <c r="A1046" s="23">
        <v>1045</v>
      </c>
      <c r="B1046" s="3" t="s">
        <v>696</v>
      </c>
      <c r="C1046" s="28">
        <v>28</v>
      </c>
      <c r="D1046" s="29">
        <v>3</v>
      </c>
      <c r="E1046" s="28">
        <v>2003</v>
      </c>
      <c r="F1046" s="31">
        <f>DATE(E1046,D1046,C1046)</f>
        <v>37708</v>
      </c>
      <c r="G1046" s="24" t="s">
        <v>1532</v>
      </c>
      <c r="H1046" s="2">
        <v>50000000</v>
      </c>
      <c r="I1046" s="2">
        <v>26599248</v>
      </c>
      <c r="J1046" s="2">
        <v>42598498</v>
      </c>
      <c r="K1046" s="28" t="str">
        <f t="shared" si="130"/>
        <v/>
      </c>
      <c r="L1046" s="28" t="str">
        <f t="shared" si="131"/>
        <v/>
      </c>
      <c r="M1046" s="28" t="s">
        <v>1532</v>
      </c>
      <c r="N1046" s="28" t="str">
        <f t="shared" si="132"/>
        <v/>
      </c>
      <c r="O1046" s="28" t="str">
        <f>IF(N1046=1,M1046&amp;" ("&amp;E1046&amp;")",M1046)</f>
        <v>Basic</v>
      </c>
      <c r="P1046" s="36">
        <f>INDEX(cpi!$A$1:$M$105,MATCH('Inflation adjust calc'!$E1046,cpi!$A:$A,0),MATCH('Inflation adjust calc'!$D1046,cpi!$1:$1,0))</f>
        <v>184.2</v>
      </c>
      <c r="Q1046" s="36">
        <f>cpi!$I$2</f>
        <v>240.85300000000001</v>
      </c>
      <c r="R1046" s="36">
        <f t="shared" si="137"/>
        <v>1.3075624321389796</v>
      </c>
      <c r="S1046" s="28" t="str">
        <f t="shared" si="133"/>
        <v/>
      </c>
      <c r="T1046" s="37">
        <f t="shared" si="134"/>
        <v>65378121.606948979</v>
      </c>
      <c r="U1046" s="37">
        <f t="shared" si="135"/>
        <v>34780177.40794789</v>
      </c>
      <c r="V1046" s="37">
        <f t="shared" si="136"/>
        <v>55700195.650347456</v>
      </c>
    </row>
    <row r="1047" spans="1:22">
      <c r="A1047" s="23">
        <v>1046</v>
      </c>
      <c r="B1047" s="3" t="s">
        <v>549</v>
      </c>
      <c r="C1047" s="28">
        <v>13</v>
      </c>
      <c r="D1047" s="29">
        <v>3</v>
      </c>
      <c r="E1047" s="28">
        <v>2015</v>
      </c>
      <c r="F1047" s="31">
        <f>DATE(E1047,D1047,C1047)</f>
        <v>42076</v>
      </c>
      <c r="G1047" s="24" t="s">
        <v>1533</v>
      </c>
      <c r="H1047" s="2">
        <v>50000000</v>
      </c>
      <c r="I1047" s="2">
        <v>26461644</v>
      </c>
      <c r="J1047" s="2">
        <v>66961644</v>
      </c>
      <c r="K1047" s="28" t="str">
        <f t="shared" si="130"/>
        <v/>
      </c>
      <c r="L1047" s="28" t="str">
        <f t="shared" si="131"/>
        <v/>
      </c>
      <c r="M1047" s="28" t="s">
        <v>1533</v>
      </c>
      <c r="N1047" s="28" t="str">
        <f t="shared" si="132"/>
        <v/>
      </c>
      <c r="O1047" s="28" t="str">
        <f>IF(N1047=1,M1047&amp;" ("&amp;E1047&amp;")",M1047)</f>
        <v>Run All Night</v>
      </c>
      <c r="P1047" s="36">
        <f>INDEX(cpi!$A$1:$M$105,MATCH('Inflation adjust calc'!$E1047,cpi!$A:$A,0),MATCH('Inflation adjust calc'!$D1047,cpi!$1:$1,0))</f>
        <v>236.119</v>
      </c>
      <c r="Q1047" s="36">
        <f>cpi!$I$2</f>
        <v>240.85300000000001</v>
      </c>
      <c r="R1047" s="36">
        <f t="shared" si="137"/>
        <v>1.0200492124733715</v>
      </c>
      <c r="S1047" s="28" t="str">
        <f t="shared" si="133"/>
        <v/>
      </c>
      <c r="T1047" s="37">
        <f t="shared" si="134"/>
        <v>51002460.623668574</v>
      </c>
      <c r="U1047" s="37">
        <f t="shared" si="135"/>
        <v>26992179.122950718</v>
      </c>
      <c r="V1047" s="37">
        <f t="shared" si="136"/>
        <v>68304172.228122264</v>
      </c>
    </row>
    <row r="1048" spans="1:22">
      <c r="A1048" s="23">
        <v>1047</v>
      </c>
      <c r="B1048" s="3">
        <v>37507</v>
      </c>
      <c r="C1048" s="28">
        <v>9</v>
      </c>
      <c r="D1048" s="29">
        <v>8</v>
      </c>
      <c r="E1048" s="28">
        <v>2002</v>
      </c>
      <c r="F1048" s="31">
        <f>DATE(E1048,D1048,C1048)</f>
        <v>37477</v>
      </c>
      <c r="G1048" s="24" t="s">
        <v>1534</v>
      </c>
      <c r="H1048" s="2">
        <v>50000000</v>
      </c>
      <c r="I1048" s="2">
        <v>26199517</v>
      </c>
      <c r="J1048" s="2">
        <v>26199517</v>
      </c>
      <c r="K1048" s="28" t="str">
        <f t="shared" si="130"/>
        <v/>
      </c>
      <c r="L1048" s="28" t="str">
        <f t="shared" si="131"/>
        <v/>
      </c>
      <c r="M1048" s="28" t="s">
        <v>1534</v>
      </c>
      <c r="N1048" s="28" t="str">
        <f t="shared" si="132"/>
        <v/>
      </c>
      <c r="O1048" s="28" t="str">
        <f>IF(N1048=1,M1048&amp;" ("&amp;E1048&amp;")",M1048)</f>
        <v>Blood Work</v>
      </c>
      <c r="P1048" s="36">
        <f>INDEX(cpi!$A$1:$M$105,MATCH('Inflation adjust calc'!$E1048,cpi!$A:$A,0),MATCH('Inflation adjust calc'!$D1048,cpi!$1:$1,0))</f>
        <v>180.7</v>
      </c>
      <c r="Q1048" s="36">
        <f>cpi!$I$2</f>
        <v>240.85300000000001</v>
      </c>
      <c r="R1048" s="36">
        <f t="shared" si="137"/>
        <v>1.3328887659103488</v>
      </c>
      <c r="S1048" s="28" t="str">
        <f t="shared" si="133"/>
        <v/>
      </c>
      <c r="T1048" s="37">
        <f t="shared" si="134"/>
        <v>66644438.295517437</v>
      </c>
      <c r="U1048" s="37">
        <f t="shared" si="135"/>
        <v>34921041.881577201</v>
      </c>
      <c r="V1048" s="37">
        <f t="shared" si="136"/>
        <v>34921041.881577201</v>
      </c>
    </row>
    <row r="1049" spans="1:22">
      <c r="A1049" s="23">
        <v>1048</v>
      </c>
      <c r="B1049" s="3" t="s">
        <v>1535</v>
      </c>
      <c r="C1049" s="28">
        <v>13</v>
      </c>
      <c r="D1049" s="29">
        <v>2</v>
      </c>
      <c r="E1049" s="28">
        <v>2009</v>
      </c>
      <c r="F1049" s="31">
        <f>DATE(E1049,D1049,C1049)</f>
        <v>39857</v>
      </c>
      <c r="G1049" s="24" t="s">
        <v>1536</v>
      </c>
      <c r="H1049" s="2">
        <v>50000000</v>
      </c>
      <c r="I1049" s="2">
        <v>25450527</v>
      </c>
      <c r="J1049" s="2">
        <v>53850527</v>
      </c>
      <c r="K1049" s="28" t="str">
        <f t="shared" si="130"/>
        <v/>
      </c>
      <c r="L1049" s="28" t="str">
        <f t="shared" si="131"/>
        <v/>
      </c>
      <c r="M1049" s="28" t="s">
        <v>1536</v>
      </c>
      <c r="N1049" s="28" t="str">
        <f t="shared" si="132"/>
        <v/>
      </c>
      <c r="O1049" s="28" t="str">
        <f>IF(N1049=1,M1049&amp;" ("&amp;E1049&amp;")",M1049)</f>
        <v>The International</v>
      </c>
      <c r="P1049" s="36">
        <f>INDEX(cpi!$A$1:$M$105,MATCH('Inflation adjust calc'!$E1049,cpi!$A:$A,0),MATCH('Inflation adjust calc'!$D1049,cpi!$1:$1,0))</f>
        <v>212.19300000000001</v>
      </c>
      <c r="Q1049" s="36">
        <f>cpi!$I$2</f>
        <v>240.85300000000001</v>
      </c>
      <c r="R1049" s="36">
        <f t="shared" si="137"/>
        <v>1.1350657184732766</v>
      </c>
      <c r="S1049" s="28" t="str">
        <f t="shared" si="133"/>
        <v/>
      </c>
      <c r="T1049" s="37">
        <f t="shared" si="134"/>
        <v>56753285.923663832</v>
      </c>
      <c r="U1049" s="37">
        <f t="shared" si="135"/>
        <v>28888020.714778528</v>
      </c>
      <c r="V1049" s="37">
        <f t="shared" si="136"/>
        <v>61123887.119419582</v>
      </c>
    </row>
    <row r="1050" spans="1:22">
      <c r="A1050" s="23">
        <v>1049</v>
      </c>
      <c r="B1050" s="3">
        <v>35316</v>
      </c>
      <c r="C1050" s="28">
        <v>9</v>
      </c>
      <c r="D1050" s="29">
        <v>8</v>
      </c>
      <c r="E1050" s="28">
        <v>1996</v>
      </c>
      <c r="F1050" s="31">
        <f>DATE(E1050,D1050,C1050)</f>
        <v>35286</v>
      </c>
      <c r="G1050" s="24" t="s">
        <v>1537</v>
      </c>
      <c r="H1050" s="2">
        <v>50000000</v>
      </c>
      <c r="I1050" s="2">
        <v>25426861</v>
      </c>
      <c r="J1050" s="2">
        <v>25426861</v>
      </c>
      <c r="K1050" s="28" t="str">
        <f t="shared" si="130"/>
        <v/>
      </c>
      <c r="L1050" s="28" t="str">
        <f t="shared" si="131"/>
        <v/>
      </c>
      <c r="M1050" s="28" t="s">
        <v>1537</v>
      </c>
      <c r="N1050" s="28" t="str">
        <f t="shared" si="132"/>
        <v/>
      </c>
      <c r="O1050" s="28" t="str">
        <f>IF(N1050=1,M1050&amp;" ("&amp;E1050&amp;")",M1050)</f>
        <v>Escape from L.A.</v>
      </c>
      <c r="P1050" s="36">
        <f>INDEX(cpi!$A$1:$M$105,MATCH('Inflation adjust calc'!$E1050,cpi!$A:$A,0),MATCH('Inflation adjust calc'!$D1050,cpi!$1:$1,0))</f>
        <v>157.30000000000001</v>
      </c>
      <c r="Q1050" s="36">
        <f>cpi!$I$2</f>
        <v>240.85300000000001</v>
      </c>
      <c r="R1050" s="36">
        <f t="shared" si="137"/>
        <v>1.5311697393515575</v>
      </c>
      <c r="S1050" s="28" t="str">
        <f t="shared" si="133"/>
        <v/>
      </c>
      <c r="T1050" s="37">
        <f t="shared" si="134"/>
        <v>76558486.967577875</v>
      </c>
      <c r="U1050" s="37">
        <f t="shared" si="135"/>
        <v>38932840.12989828</v>
      </c>
      <c r="V1050" s="37">
        <f t="shared" si="136"/>
        <v>38932840.12989828</v>
      </c>
    </row>
    <row r="1051" spans="1:22">
      <c r="A1051" s="23">
        <v>1050</v>
      </c>
      <c r="B1051" s="3" t="s">
        <v>1538</v>
      </c>
      <c r="C1051" s="28">
        <v>27</v>
      </c>
      <c r="D1051" s="29">
        <v>2</v>
      </c>
      <c r="E1051" s="28">
        <v>2004</v>
      </c>
      <c r="F1051" s="31">
        <f>DATE(E1051,D1051,C1051)</f>
        <v>38044</v>
      </c>
      <c r="G1051" s="24" t="s">
        <v>1539</v>
      </c>
      <c r="H1051" s="2">
        <v>50000000</v>
      </c>
      <c r="I1051" s="2">
        <v>25195050</v>
      </c>
      <c r="J1051" s="2">
        <v>40119848</v>
      </c>
      <c r="K1051" s="28" t="str">
        <f t="shared" si="130"/>
        <v/>
      </c>
      <c r="L1051" s="28" t="str">
        <f t="shared" si="131"/>
        <v/>
      </c>
      <c r="M1051" s="28" t="s">
        <v>1539</v>
      </c>
      <c r="N1051" s="28" t="str">
        <f t="shared" si="132"/>
        <v/>
      </c>
      <c r="O1051" s="28" t="str">
        <f>IF(N1051=1,M1051&amp;" ("&amp;E1051&amp;")",M1051)</f>
        <v>Twisted</v>
      </c>
      <c r="P1051" s="36">
        <f>INDEX(cpi!$A$1:$M$105,MATCH('Inflation adjust calc'!$E1051,cpi!$A:$A,0),MATCH('Inflation adjust calc'!$D1051,cpi!$1:$1,0))</f>
        <v>186.2</v>
      </c>
      <c r="Q1051" s="36">
        <f>cpi!$I$2</f>
        <v>240.85300000000001</v>
      </c>
      <c r="R1051" s="36">
        <f t="shared" si="137"/>
        <v>1.2935177228786252</v>
      </c>
      <c r="S1051" s="28" t="str">
        <f t="shared" si="133"/>
        <v/>
      </c>
      <c r="T1051" s="37">
        <f t="shared" si="134"/>
        <v>64675886.143931262</v>
      </c>
      <c r="U1051" s="37">
        <f t="shared" si="135"/>
        <v>32590243.703813106</v>
      </c>
      <c r="V1051" s="37">
        <f t="shared" si="136"/>
        <v>51895734.427196562</v>
      </c>
    </row>
    <row r="1052" spans="1:22">
      <c r="A1052" s="23">
        <v>1051</v>
      </c>
      <c r="B1052" s="3">
        <v>38272</v>
      </c>
      <c r="C1052" s="28">
        <v>10</v>
      </c>
      <c r="D1052" s="29">
        <v>12</v>
      </c>
      <c r="E1052" s="28">
        <v>2004</v>
      </c>
      <c r="F1052" s="31">
        <f>DATE(E1052,D1052,C1052)</f>
        <v>38331</v>
      </c>
      <c r="G1052" s="24" t="s">
        <v>1540</v>
      </c>
      <c r="H1052" s="2">
        <v>50000000</v>
      </c>
      <c r="I1052" s="2">
        <v>24006726</v>
      </c>
      <c r="J1052" s="2">
        <v>34806726</v>
      </c>
      <c r="K1052" s="28" t="str">
        <f t="shared" si="130"/>
        <v/>
      </c>
      <c r="L1052" s="28" t="str">
        <f t="shared" si="131"/>
        <v/>
      </c>
      <c r="M1052" s="28" t="s">
        <v>1540</v>
      </c>
      <c r="N1052" s="28" t="str">
        <f t="shared" si="132"/>
        <v/>
      </c>
      <c r="O1052" s="28" t="str">
        <f>IF(N1052=1,M1052&amp;" ("&amp;E1052&amp;")",M1052)</f>
        <v>The Life Aquatic with Steve Zissou</v>
      </c>
      <c r="P1052" s="36">
        <f>INDEX(cpi!$A$1:$M$105,MATCH('Inflation adjust calc'!$E1052,cpi!$A:$A,0),MATCH('Inflation adjust calc'!$D1052,cpi!$1:$1,0))</f>
        <v>190.3</v>
      </c>
      <c r="Q1052" s="36">
        <f>cpi!$I$2</f>
        <v>240.85300000000001</v>
      </c>
      <c r="R1052" s="36">
        <f t="shared" si="137"/>
        <v>1.2656489753021545</v>
      </c>
      <c r="S1052" s="28" t="str">
        <f t="shared" si="133"/>
        <v/>
      </c>
      <c r="T1052" s="37">
        <f t="shared" si="134"/>
        <v>63282448.765107721</v>
      </c>
      <c r="U1052" s="37">
        <f t="shared" si="135"/>
        <v>30384088.16225959</v>
      </c>
      <c r="V1052" s="37">
        <f t="shared" si="136"/>
        <v>44053097.095522858</v>
      </c>
    </row>
    <row r="1053" spans="1:22">
      <c r="A1053" s="23">
        <v>1052</v>
      </c>
      <c r="B1053" s="3">
        <v>36258</v>
      </c>
      <c r="C1053" s="28">
        <v>4</v>
      </c>
      <c r="D1053" s="29">
        <v>8</v>
      </c>
      <c r="E1053" s="28">
        <v>1999</v>
      </c>
      <c r="F1053" s="31">
        <f>DATE(E1053,D1053,C1053)</f>
        <v>36376</v>
      </c>
      <c r="G1053" s="24" t="s">
        <v>1541</v>
      </c>
      <c r="H1053" s="2">
        <v>50000000</v>
      </c>
      <c r="I1053" s="2">
        <v>23159305</v>
      </c>
      <c r="J1053" s="2">
        <v>31333917</v>
      </c>
      <c r="K1053" s="28" t="str">
        <f t="shared" si="130"/>
        <v/>
      </c>
      <c r="L1053" s="28" t="str">
        <f t="shared" si="131"/>
        <v/>
      </c>
      <c r="M1053" s="28" t="s">
        <v>1541</v>
      </c>
      <c r="N1053" s="28" t="str">
        <f t="shared" si="132"/>
        <v/>
      </c>
      <c r="O1053" s="28" t="str">
        <f>IF(N1053=1,M1053&amp;" ("&amp;E1053&amp;")",M1053)</f>
        <v>The Iron Giant</v>
      </c>
      <c r="P1053" s="36">
        <f>INDEX(cpi!$A$1:$M$105,MATCH('Inflation adjust calc'!$E1053,cpi!$A:$A,0),MATCH('Inflation adjust calc'!$D1053,cpi!$1:$1,0))</f>
        <v>167.1</v>
      </c>
      <c r="Q1053" s="36">
        <f>cpi!$I$2</f>
        <v>240.85300000000001</v>
      </c>
      <c r="R1053" s="36">
        <f t="shared" si="137"/>
        <v>1.4413704368641533</v>
      </c>
      <c r="S1053" s="28" t="str">
        <f t="shared" si="133"/>
        <v/>
      </c>
      <c r="T1053" s="37">
        <f t="shared" si="134"/>
        <v>72068521.843207672</v>
      </c>
      <c r="U1053" s="37">
        <f t="shared" si="135"/>
        <v>33381137.565320171</v>
      </c>
      <c r="V1053" s="37">
        <f t="shared" si="136"/>
        <v>45163781.634955123</v>
      </c>
    </row>
    <row r="1054" spans="1:22">
      <c r="A1054" s="23">
        <v>1053</v>
      </c>
      <c r="B1054" s="3">
        <v>40759</v>
      </c>
      <c r="C1054" s="28">
        <v>8</v>
      </c>
      <c r="D1054" s="29">
        <v>4</v>
      </c>
      <c r="E1054" s="28">
        <v>2011</v>
      </c>
      <c r="F1054" s="31">
        <f>DATE(E1054,D1054,C1054)</f>
        <v>40641</v>
      </c>
      <c r="G1054" s="24" t="s">
        <v>1542</v>
      </c>
      <c r="H1054" s="2">
        <v>50000000</v>
      </c>
      <c r="I1054" s="2">
        <v>21596445</v>
      </c>
      <c r="J1054" s="2">
        <v>26121638</v>
      </c>
      <c r="K1054" s="28" t="str">
        <f t="shared" si="130"/>
        <v/>
      </c>
      <c r="L1054" s="28" t="str">
        <f t="shared" si="131"/>
        <v/>
      </c>
      <c r="M1054" s="28" t="s">
        <v>1542</v>
      </c>
      <c r="N1054" s="28" t="str">
        <f t="shared" si="132"/>
        <v/>
      </c>
      <c r="O1054" s="28" t="str">
        <f>IF(N1054=1,M1054&amp;" ("&amp;E1054&amp;")",M1054)</f>
        <v>Your Highness</v>
      </c>
      <c r="P1054" s="36">
        <f>INDEX(cpi!$A$1:$M$105,MATCH('Inflation adjust calc'!$E1054,cpi!$A:$A,0),MATCH('Inflation adjust calc'!$D1054,cpi!$1:$1,0))</f>
        <v>224.90600000000001</v>
      </c>
      <c r="Q1054" s="36">
        <f>cpi!$I$2</f>
        <v>240.85300000000001</v>
      </c>
      <c r="R1054" s="36">
        <f t="shared" si="137"/>
        <v>1.0709051781633216</v>
      </c>
      <c r="S1054" s="28" t="str">
        <f t="shared" si="133"/>
        <v/>
      </c>
      <c r="T1054" s="37">
        <f t="shared" si="134"/>
        <v>53545258.908166081</v>
      </c>
      <c r="U1054" s="37">
        <f t="shared" si="135"/>
        <v>23127744.780419376</v>
      </c>
      <c r="V1054" s="37">
        <f t="shared" si="136"/>
        <v>27973797.396307793</v>
      </c>
    </row>
    <row r="1055" spans="1:22">
      <c r="A1055" s="23">
        <v>1054</v>
      </c>
      <c r="B1055" s="3" t="s">
        <v>1543</v>
      </c>
      <c r="C1055" s="28">
        <v>30</v>
      </c>
      <c r="D1055" s="29">
        <v>9</v>
      </c>
      <c r="E1055" s="28">
        <v>2011</v>
      </c>
      <c r="F1055" s="31">
        <f>DATE(E1055,D1055,C1055)</f>
        <v>40816</v>
      </c>
      <c r="G1055" s="24" t="s">
        <v>1544</v>
      </c>
      <c r="H1055" s="2">
        <v>50000000</v>
      </c>
      <c r="I1055" s="2">
        <v>21302340</v>
      </c>
      <c r="J1055" s="2">
        <v>41642166</v>
      </c>
      <c r="K1055" s="28" t="str">
        <f t="shared" si="130"/>
        <v/>
      </c>
      <c r="L1055" s="28" t="str">
        <f t="shared" si="131"/>
        <v/>
      </c>
      <c r="M1055" s="28" t="s">
        <v>1544</v>
      </c>
      <c r="N1055" s="28" t="str">
        <f t="shared" si="132"/>
        <v/>
      </c>
      <c r="O1055" s="28" t="str">
        <f>IF(N1055=1,M1055&amp;" ("&amp;E1055&amp;")",M1055)</f>
        <v>Dream House</v>
      </c>
      <c r="P1055" s="36">
        <f>INDEX(cpi!$A$1:$M$105,MATCH('Inflation adjust calc'!$E1055,cpi!$A:$A,0),MATCH('Inflation adjust calc'!$D1055,cpi!$1:$1,0))</f>
        <v>226.88900000000001</v>
      </c>
      <c r="Q1055" s="36">
        <f>cpi!$I$2</f>
        <v>240.85300000000001</v>
      </c>
      <c r="R1055" s="36">
        <f t="shared" si="137"/>
        <v>1.0615455134449003</v>
      </c>
      <c r="S1055" s="28" t="str">
        <f t="shared" si="133"/>
        <v/>
      </c>
      <c r="T1055" s="37">
        <f t="shared" si="134"/>
        <v>53077275.672245018</v>
      </c>
      <c r="U1055" s="37">
        <f t="shared" si="135"/>
        <v>22613403.452877838</v>
      </c>
      <c r="V1055" s="37">
        <f t="shared" si="136"/>
        <v>44205054.487427771</v>
      </c>
    </row>
    <row r="1056" spans="1:22">
      <c r="A1056" s="23">
        <v>1055</v>
      </c>
      <c r="B1056" s="3" t="s">
        <v>176</v>
      </c>
      <c r="C1056" s="28">
        <v>24</v>
      </c>
      <c r="D1056" s="29">
        <v>6</v>
      </c>
      <c r="E1056" s="28">
        <v>2016</v>
      </c>
      <c r="F1056" s="31">
        <f>DATE(E1056,D1056,C1056)</f>
        <v>42545</v>
      </c>
      <c r="G1056" s="24" t="s">
        <v>1545</v>
      </c>
      <c r="H1056" s="2">
        <v>50000000</v>
      </c>
      <c r="I1056" s="2">
        <v>20810036</v>
      </c>
      <c r="J1056" s="2">
        <v>22243892</v>
      </c>
      <c r="K1056" s="28" t="str">
        <f t="shared" si="130"/>
        <v/>
      </c>
      <c r="L1056" s="28" t="str">
        <f t="shared" si="131"/>
        <v/>
      </c>
      <c r="M1056" s="28" t="s">
        <v>1545</v>
      </c>
      <c r="N1056" s="28" t="str">
        <f t="shared" si="132"/>
        <v/>
      </c>
      <c r="O1056" s="28" t="str">
        <f>IF(N1056=1,M1056&amp;" ("&amp;E1056&amp;")",M1056)</f>
        <v>Free State of Jones</v>
      </c>
      <c r="P1056" s="36">
        <f>INDEX(cpi!$A$1:$M$105,MATCH('Inflation adjust calc'!$E1056,cpi!$A:$A,0),MATCH('Inflation adjust calc'!$D1056,cpi!$1:$1,0))</f>
        <v>241.03800000000001</v>
      </c>
      <c r="Q1056" s="36">
        <f>cpi!$I$2</f>
        <v>240.85300000000001</v>
      </c>
      <c r="R1056" s="36">
        <f t="shared" si="137"/>
        <v>0.99923248616400728</v>
      </c>
      <c r="S1056" s="28" t="str">
        <f t="shared" si="133"/>
        <v/>
      </c>
      <c r="T1056" s="37">
        <f t="shared" si="134"/>
        <v>49961624.308200367</v>
      </c>
      <c r="U1056" s="37">
        <f t="shared" si="135"/>
        <v>20794064.009442493</v>
      </c>
      <c r="V1056" s="37">
        <f t="shared" si="136"/>
        <v>22226819.505123671</v>
      </c>
    </row>
    <row r="1057" spans="1:22">
      <c r="A1057" s="23">
        <v>1056</v>
      </c>
      <c r="B1057" s="3">
        <v>39912</v>
      </c>
      <c r="C1057" s="28">
        <v>4</v>
      </c>
      <c r="D1057" s="29">
        <v>9</v>
      </c>
      <c r="E1057" s="28">
        <v>2009</v>
      </c>
      <c r="F1057" s="31">
        <f>DATE(E1057,D1057,C1057)</f>
        <v>40060</v>
      </c>
      <c r="G1057" s="24" t="s">
        <v>1546</v>
      </c>
      <c r="H1057" s="2">
        <v>50000000</v>
      </c>
      <c r="I1057" s="2">
        <v>20534907</v>
      </c>
      <c r="J1057" s="2">
        <v>42002029</v>
      </c>
      <c r="K1057" s="28" t="str">
        <f t="shared" si="130"/>
        <v/>
      </c>
      <c r="L1057" s="28" t="str">
        <f t="shared" si="131"/>
        <v/>
      </c>
      <c r="M1057" s="28" t="s">
        <v>1546</v>
      </c>
      <c r="N1057" s="28" t="str">
        <f t="shared" si="132"/>
        <v/>
      </c>
      <c r="O1057" s="28" t="str">
        <f>IF(N1057=1,M1057&amp;" ("&amp;E1057&amp;")",M1057)</f>
        <v>Gamer</v>
      </c>
      <c r="P1057" s="36">
        <f>INDEX(cpi!$A$1:$M$105,MATCH('Inflation adjust calc'!$E1057,cpi!$A:$A,0),MATCH('Inflation adjust calc'!$D1057,cpi!$1:$1,0))</f>
        <v>215.96899999999999</v>
      </c>
      <c r="Q1057" s="36">
        <f>cpi!$I$2</f>
        <v>240.85300000000001</v>
      </c>
      <c r="R1057" s="36">
        <f t="shared" si="137"/>
        <v>1.1152202399418436</v>
      </c>
      <c r="S1057" s="28" t="str">
        <f t="shared" si="133"/>
        <v/>
      </c>
      <c r="T1057" s="37">
        <f t="shared" si="134"/>
        <v>55761011.99709218</v>
      </c>
      <c r="U1057" s="37">
        <f t="shared" si="135"/>
        <v>22900943.911723442</v>
      </c>
      <c r="V1057" s="37">
        <f t="shared" si="136"/>
        <v>46841512.859424271</v>
      </c>
    </row>
    <row r="1058" spans="1:22">
      <c r="A1058" s="23">
        <v>1057</v>
      </c>
      <c r="B1058" s="3" t="s">
        <v>6817</v>
      </c>
      <c r="C1058" s="28">
        <v>16</v>
      </c>
      <c r="D1058" s="29">
        <v>9</v>
      </c>
      <c r="E1058" s="28">
        <v>2016</v>
      </c>
      <c r="F1058" s="31">
        <f>DATE(E1058,D1058,C1058)</f>
        <v>42629</v>
      </c>
      <c r="G1058" s="24" t="s">
        <v>6818</v>
      </c>
      <c r="H1058" s="2">
        <v>50000000</v>
      </c>
      <c r="I1058" s="2">
        <v>20206248</v>
      </c>
      <c r="J1058" s="2">
        <v>24206248</v>
      </c>
      <c r="K1058" s="28" t="str">
        <f t="shared" si="130"/>
        <v/>
      </c>
      <c r="L1058" s="28" t="str">
        <f t="shared" si="131"/>
        <v/>
      </c>
      <c r="M1058" s="28" t="s">
        <v>6818</v>
      </c>
      <c r="N1058" s="28" t="str">
        <f t="shared" si="132"/>
        <v/>
      </c>
      <c r="O1058" s="28" t="str">
        <f>IF(N1058=1,M1058&amp;" ("&amp;E1058&amp;")",M1058)</f>
        <v>Snowden</v>
      </c>
      <c r="P1058" s="36">
        <f>INDEX(cpi!$A$1:$M$105,MATCH('Inflation adjust calc'!$E1058,cpi!$A:$A,0),MATCH('Inflation adjust calc'!$D1058,cpi!$1:$1,0))</f>
        <v>0</v>
      </c>
      <c r="Q1058" s="36">
        <f>cpi!$I$2</f>
        <v>240.85300000000001</v>
      </c>
      <c r="R1058" s="36" t="e">
        <f t="shared" si="137"/>
        <v>#DIV/0!</v>
      </c>
      <c r="S1058" s="28">
        <f t="shared" si="133"/>
        <v>1</v>
      </c>
      <c r="T1058" s="37" t="e">
        <f t="shared" si="134"/>
        <v>#DIV/0!</v>
      </c>
      <c r="U1058" s="37" t="e">
        <f t="shared" si="135"/>
        <v>#DIV/0!</v>
      </c>
      <c r="V1058" s="37" t="e">
        <f t="shared" si="136"/>
        <v>#DIV/0!</v>
      </c>
    </row>
    <row r="1059" spans="1:22">
      <c r="A1059" s="23">
        <v>1058</v>
      </c>
      <c r="B1059" s="3" t="s">
        <v>1547</v>
      </c>
      <c r="C1059" s="28">
        <v>25</v>
      </c>
      <c r="D1059" s="29">
        <v>2</v>
      </c>
      <c r="E1059" s="28">
        <v>2005</v>
      </c>
      <c r="F1059" s="31">
        <f>DATE(E1059,D1059,C1059)</f>
        <v>38408</v>
      </c>
      <c r="G1059" s="24" t="s">
        <v>1548</v>
      </c>
      <c r="H1059" s="2">
        <v>50000000</v>
      </c>
      <c r="I1059" s="2">
        <v>19699706</v>
      </c>
      <c r="J1059" s="2">
        <v>22099706</v>
      </c>
      <c r="K1059" s="28" t="str">
        <f t="shared" si="130"/>
        <v/>
      </c>
      <c r="L1059" s="28" t="str">
        <f t="shared" si="131"/>
        <v/>
      </c>
      <c r="M1059" s="28" t="s">
        <v>1548</v>
      </c>
      <c r="N1059" s="28" t="str">
        <f t="shared" si="132"/>
        <v/>
      </c>
      <c r="O1059" s="28" t="str">
        <f>IF(N1059=1,M1059&amp;" ("&amp;E1059&amp;")",M1059)</f>
        <v>Man of the House</v>
      </c>
      <c r="P1059" s="36">
        <f>INDEX(cpi!$A$1:$M$105,MATCH('Inflation adjust calc'!$E1059,cpi!$A:$A,0),MATCH('Inflation adjust calc'!$D1059,cpi!$1:$1,0))</f>
        <v>191.8</v>
      </c>
      <c r="Q1059" s="36">
        <f>cpi!$I$2</f>
        <v>240.85300000000001</v>
      </c>
      <c r="R1059" s="36">
        <f t="shared" si="137"/>
        <v>1.2557507820646507</v>
      </c>
      <c r="S1059" s="28" t="str">
        <f t="shared" si="133"/>
        <v/>
      </c>
      <c r="T1059" s="37">
        <f t="shared" si="134"/>
        <v>62787539.10323254</v>
      </c>
      <c r="U1059" s="37">
        <f t="shared" si="135"/>
        <v>24737921.215943694</v>
      </c>
      <c r="V1059" s="37">
        <f t="shared" si="136"/>
        <v>27751723.092898853</v>
      </c>
    </row>
    <row r="1060" spans="1:22">
      <c r="A1060" s="23">
        <v>1059</v>
      </c>
      <c r="B1060" s="3" t="s">
        <v>1366</v>
      </c>
      <c r="C1060" s="28">
        <v>21</v>
      </c>
      <c r="D1060" s="29">
        <v>2</v>
      </c>
      <c r="E1060" s="28">
        <v>2003</v>
      </c>
      <c r="F1060" s="31">
        <f>DATE(E1060,D1060,C1060)</f>
        <v>37673</v>
      </c>
      <c r="G1060" s="24" t="s">
        <v>1549</v>
      </c>
      <c r="H1060" s="2">
        <v>50000000</v>
      </c>
      <c r="I1060" s="2">
        <v>19694635</v>
      </c>
      <c r="J1060" s="2">
        <v>28920188</v>
      </c>
      <c r="K1060" s="28" t="str">
        <f t="shared" si="130"/>
        <v/>
      </c>
      <c r="L1060" s="28" t="str">
        <f t="shared" si="131"/>
        <v/>
      </c>
      <c r="M1060" s="28" t="s">
        <v>1549</v>
      </c>
      <c r="N1060" s="28" t="str">
        <f t="shared" si="132"/>
        <v/>
      </c>
      <c r="O1060" s="28" t="str">
        <f>IF(N1060=1,M1060&amp;" ("&amp;E1060&amp;")",M1060)</f>
        <v>The Life of David Gale</v>
      </c>
      <c r="P1060" s="36">
        <f>INDEX(cpi!$A$1:$M$105,MATCH('Inflation adjust calc'!$E1060,cpi!$A:$A,0),MATCH('Inflation adjust calc'!$D1060,cpi!$1:$1,0))</f>
        <v>183.1</v>
      </c>
      <c r="Q1060" s="36">
        <f>cpi!$I$2</f>
        <v>240.85300000000001</v>
      </c>
      <c r="R1060" s="36">
        <f t="shared" si="137"/>
        <v>1.3154178044784273</v>
      </c>
      <c r="S1060" s="28" t="str">
        <f t="shared" si="133"/>
        <v/>
      </c>
      <c r="T1060" s="37">
        <f t="shared" si="134"/>
        <v>65770890.223921366</v>
      </c>
      <c r="U1060" s="37">
        <f t="shared" si="135"/>
        <v>25906673.53170399</v>
      </c>
      <c r="V1060" s="37">
        <f t="shared" si="136"/>
        <v>38042130.204063356</v>
      </c>
    </row>
    <row r="1061" spans="1:22">
      <c r="A1061" s="23">
        <v>1060</v>
      </c>
      <c r="B1061" s="3" t="s">
        <v>581</v>
      </c>
      <c r="C1061" s="28">
        <v>14</v>
      </c>
      <c r="D1061" s="29">
        <v>2</v>
      </c>
      <c r="E1061" s="28">
        <v>2013</v>
      </c>
      <c r="F1061" s="31">
        <f>DATE(E1061,D1061,C1061)</f>
        <v>41319</v>
      </c>
      <c r="G1061" s="24" t="s">
        <v>1550</v>
      </c>
      <c r="H1061" s="2">
        <v>50000000</v>
      </c>
      <c r="I1061" s="2">
        <v>19452138</v>
      </c>
      <c r="J1061" s="2">
        <v>60282876</v>
      </c>
      <c r="K1061" s="28" t="str">
        <f t="shared" si="130"/>
        <v/>
      </c>
      <c r="L1061" s="28" t="str">
        <f t="shared" si="131"/>
        <v/>
      </c>
      <c r="M1061" s="28" t="s">
        <v>1550</v>
      </c>
      <c r="N1061" s="28" t="str">
        <f t="shared" si="132"/>
        <v/>
      </c>
      <c r="O1061" s="28" t="str">
        <f>IF(N1061=1,M1061&amp;" ("&amp;E1061&amp;")",M1061)</f>
        <v>Beautiful Creatures</v>
      </c>
      <c r="P1061" s="36">
        <f>INDEX(cpi!$A$1:$M$105,MATCH('Inflation adjust calc'!$E1061,cpi!$A:$A,0),MATCH('Inflation adjust calc'!$D1061,cpi!$1:$1,0))</f>
        <v>232.166</v>
      </c>
      <c r="Q1061" s="36">
        <f>cpi!$I$2</f>
        <v>240.85300000000001</v>
      </c>
      <c r="R1061" s="36">
        <f t="shared" si="137"/>
        <v>1.0374171928706184</v>
      </c>
      <c r="S1061" s="28" t="str">
        <f t="shared" si="133"/>
        <v/>
      </c>
      <c r="T1061" s="37">
        <f t="shared" si="134"/>
        <v>51870859.64353092</v>
      </c>
      <c r="U1061" s="37">
        <f t="shared" si="135"/>
        <v>20179982.399291884</v>
      </c>
      <c r="V1061" s="37">
        <f t="shared" si="136"/>
        <v>62538491.99808757</v>
      </c>
    </row>
    <row r="1062" spans="1:22">
      <c r="A1062" s="23">
        <v>1061</v>
      </c>
      <c r="B1062" s="3" t="s">
        <v>1551</v>
      </c>
      <c r="C1062" s="28">
        <v>30</v>
      </c>
      <c r="D1062" s="29">
        <v>9</v>
      </c>
      <c r="E1062" s="28">
        <v>2005</v>
      </c>
      <c r="F1062" s="31">
        <f>DATE(E1062,D1062,C1062)</f>
        <v>38625</v>
      </c>
      <c r="G1062" s="24" t="s">
        <v>1552</v>
      </c>
      <c r="H1062" s="2">
        <v>50000000</v>
      </c>
      <c r="I1062" s="2">
        <v>18782227</v>
      </c>
      <c r="J1062" s="2">
        <v>41982227</v>
      </c>
      <c r="K1062" s="28" t="str">
        <f t="shared" si="130"/>
        <v/>
      </c>
      <c r="L1062" s="28" t="str">
        <f t="shared" si="131"/>
        <v/>
      </c>
      <c r="M1062" s="28" t="s">
        <v>1552</v>
      </c>
      <c r="N1062" s="28" t="str">
        <f t="shared" si="132"/>
        <v/>
      </c>
      <c r="O1062" s="28" t="str">
        <f>IF(N1062=1,M1062&amp;" ("&amp;E1062&amp;")",M1062)</f>
        <v>Into the Blue</v>
      </c>
      <c r="P1062" s="36">
        <f>INDEX(cpi!$A$1:$M$105,MATCH('Inflation adjust calc'!$E1062,cpi!$A:$A,0),MATCH('Inflation adjust calc'!$D1062,cpi!$1:$1,0))</f>
        <v>198.8</v>
      </c>
      <c r="Q1062" s="36">
        <f>cpi!$I$2</f>
        <v>240.85300000000001</v>
      </c>
      <c r="R1062" s="36">
        <f t="shared" si="137"/>
        <v>1.2115342052313882</v>
      </c>
      <c r="S1062" s="28" t="str">
        <f t="shared" si="133"/>
        <v/>
      </c>
      <c r="T1062" s="37">
        <f t="shared" si="134"/>
        <v>60576710.261569411</v>
      </c>
      <c r="U1062" s="37">
        <f t="shared" si="135"/>
        <v>22755310.46092052</v>
      </c>
      <c r="V1062" s="37">
        <f t="shared" si="136"/>
        <v>50862904.022288725</v>
      </c>
    </row>
    <row r="1063" spans="1:22">
      <c r="A1063" s="23">
        <v>1062</v>
      </c>
      <c r="B1063" s="3" t="s">
        <v>1553</v>
      </c>
      <c r="C1063" s="28">
        <v>14</v>
      </c>
      <c r="D1063" s="29">
        <v>9</v>
      </c>
      <c r="E1063" s="28">
        <v>2007</v>
      </c>
      <c r="F1063" s="31">
        <f>DATE(E1063,D1063,C1063)</f>
        <v>39339</v>
      </c>
      <c r="G1063" s="24" t="s">
        <v>1554</v>
      </c>
      <c r="H1063" s="2">
        <v>50000000</v>
      </c>
      <c r="I1063" s="2">
        <v>17181265</v>
      </c>
      <c r="J1063" s="2">
        <v>56077088</v>
      </c>
      <c r="K1063" s="28" t="str">
        <f t="shared" si="130"/>
        <v/>
      </c>
      <c r="L1063" s="28" t="str">
        <f t="shared" si="131"/>
        <v/>
      </c>
      <c r="M1063" s="28" t="s">
        <v>1554</v>
      </c>
      <c r="N1063" s="28" t="str">
        <f t="shared" si="132"/>
        <v/>
      </c>
      <c r="O1063" s="28" t="str">
        <f>IF(N1063=1,M1063&amp;" ("&amp;E1063&amp;")",M1063)</f>
        <v>Eastern Promises</v>
      </c>
      <c r="P1063" s="36">
        <f>INDEX(cpi!$A$1:$M$105,MATCH('Inflation adjust calc'!$E1063,cpi!$A:$A,0),MATCH('Inflation adjust calc'!$D1063,cpi!$1:$1,0))</f>
        <v>208.49</v>
      </c>
      <c r="Q1063" s="36">
        <f>cpi!$I$2</f>
        <v>240.85300000000001</v>
      </c>
      <c r="R1063" s="36">
        <f t="shared" si="137"/>
        <v>1.1552256702959374</v>
      </c>
      <c r="S1063" s="28" t="str">
        <f t="shared" si="133"/>
        <v/>
      </c>
      <c r="T1063" s="37">
        <f t="shared" si="134"/>
        <v>57761283.514796868</v>
      </c>
      <c r="U1063" s="37">
        <f t="shared" si="135"/>
        <v>19848238.376157127</v>
      </c>
      <c r="V1063" s="37">
        <f t="shared" si="136"/>
        <v>64781691.573044263</v>
      </c>
    </row>
    <row r="1064" spans="1:22">
      <c r="A1064" s="23">
        <v>1063</v>
      </c>
      <c r="B1064" s="3">
        <v>34341</v>
      </c>
      <c r="C1064" s="28">
        <v>1</v>
      </c>
      <c r="D1064" s="29">
        <v>7</v>
      </c>
      <c r="E1064" s="28">
        <v>1994</v>
      </c>
      <c r="F1064" s="31">
        <f>DATE(E1064,D1064,C1064)</f>
        <v>34516</v>
      </c>
      <c r="G1064" s="24" t="s">
        <v>1555</v>
      </c>
      <c r="H1064" s="2">
        <v>50000000</v>
      </c>
      <c r="I1064" s="2">
        <v>16581575</v>
      </c>
      <c r="J1064" s="2">
        <v>16581575</v>
      </c>
      <c r="K1064" s="28" t="str">
        <f t="shared" si="130"/>
        <v/>
      </c>
      <c r="L1064" s="28" t="str">
        <f t="shared" si="131"/>
        <v/>
      </c>
      <c r="M1064" s="28" t="s">
        <v>1555</v>
      </c>
      <c r="N1064" s="28" t="str">
        <f t="shared" si="132"/>
        <v/>
      </c>
      <c r="O1064" s="28" t="str">
        <f>IF(N1064=1,M1064&amp;" ("&amp;E1064&amp;")",M1064)</f>
        <v>Baby's Day Out</v>
      </c>
      <c r="P1064" s="36">
        <f>INDEX(cpi!$A$1:$M$105,MATCH('Inflation adjust calc'!$E1064,cpi!$A:$A,0),MATCH('Inflation adjust calc'!$D1064,cpi!$1:$1,0))</f>
        <v>148.4</v>
      </c>
      <c r="Q1064" s="36">
        <f>cpi!$I$2</f>
        <v>240.85300000000001</v>
      </c>
      <c r="R1064" s="36">
        <f t="shared" si="137"/>
        <v>1.6229986522911051</v>
      </c>
      <c r="S1064" s="28" t="str">
        <f t="shared" si="133"/>
        <v/>
      </c>
      <c r="T1064" s="37">
        <f t="shared" si="134"/>
        <v>81149932.614555255</v>
      </c>
      <c r="U1064" s="37">
        <f t="shared" si="135"/>
        <v>26911873.87786388</v>
      </c>
      <c r="V1064" s="37">
        <f t="shared" si="136"/>
        <v>26911873.87786388</v>
      </c>
    </row>
    <row r="1065" spans="1:22">
      <c r="A1065" s="23">
        <v>1064</v>
      </c>
      <c r="B1065" s="3">
        <v>36505</v>
      </c>
      <c r="C1065" s="28">
        <v>12</v>
      </c>
      <c r="D1065" s="29">
        <v>11</v>
      </c>
      <c r="E1065" s="28">
        <v>1999</v>
      </c>
      <c r="F1065" s="31">
        <f>DATE(E1065,D1065,C1065)</f>
        <v>36476</v>
      </c>
      <c r="G1065" s="24" t="s">
        <v>1556</v>
      </c>
      <c r="H1065" s="2">
        <v>50000000</v>
      </c>
      <c r="I1065" s="2">
        <v>14271297</v>
      </c>
      <c r="J1065" s="2">
        <v>14271297</v>
      </c>
      <c r="K1065" s="28" t="str">
        <f t="shared" si="130"/>
        <v/>
      </c>
      <c r="L1065" s="28" t="str">
        <f t="shared" si="131"/>
        <v/>
      </c>
      <c r="M1065" s="28" t="s">
        <v>1556</v>
      </c>
      <c r="N1065" s="28" t="str">
        <f t="shared" si="132"/>
        <v/>
      </c>
      <c r="O1065" s="28" t="str">
        <f>IF(N1065=1,M1065&amp;" ("&amp;E1065&amp;")",M1065)</f>
        <v>The Messenger: The Story of Joan of Arc</v>
      </c>
      <c r="P1065" s="36">
        <f>INDEX(cpi!$A$1:$M$105,MATCH('Inflation adjust calc'!$E1065,cpi!$A:$A,0),MATCH('Inflation adjust calc'!$D1065,cpi!$1:$1,0))</f>
        <v>168.3</v>
      </c>
      <c r="Q1065" s="36">
        <f>cpi!$I$2</f>
        <v>240.85300000000001</v>
      </c>
      <c r="R1065" s="36">
        <f t="shared" si="137"/>
        <v>1.4310932857991681</v>
      </c>
      <c r="S1065" s="28" t="str">
        <f t="shared" si="133"/>
        <v/>
      </c>
      <c r="T1065" s="37">
        <f t="shared" si="134"/>
        <v>71554664.289958403</v>
      </c>
      <c r="U1065" s="37">
        <f t="shared" si="135"/>
        <v>20423557.316345811</v>
      </c>
      <c r="V1065" s="37">
        <f t="shared" si="136"/>
        <v>20423557.316345811</v>
      </c>
    </row>
    <row r="1066" spans="1:22">
      <c r="A1066" s="23">
        <v>1065</v>
      </c>
      <c r="B1066" s="3">
        <v>34769</v>
      </c>
      <c r="C1066" s="28">
        <v>3</v>
      </c>
      <c r="D1066" s="29">
        <v>11</v>
      </c>
      <c r="E1066" s="28">
        <v>1995</v>
      </c>
      <c r="F1066" s="31">
        <f>DATE(E1066,D1066,C1066)</f>
        <v>35006</v>
      </c>
      <c r="G1066" s="24" t="s">
        <v>1557</v>
      </c>
      <c r="H1066" s="2">
        <v>50000000</v>
      </c>
      <c r="I1066" s="2">
        <v>11497497</v>
      </c>
      <c r="J1066" s="2">
        <v>26097497</v>
      </c>
      <c r="K1066" s="28" t="str">
        <f t="shared" si="130"/>
        <v/>
      </c>
      <c r="L1066" s="28" t="str">
        <f t="shared" si="131"/>
        <v/>
      </c>
      <c r="M1066" s="28" t="s">
        <v>1557</v>
      </c>
      <c r="N1066" s="28" t="str">
        <f t="shared" si="132"/>
        <v/>
      </c>
      <c r="O1066" s="28" t="str">
        <f>IF(N1066=1,M1066&amp;" ("&amp;E1066&amp;")",M1066)</f>
        <v>Fair Game</v>
      </c>
      <c r="P1066" s="36">
        <f>INDEX(cpi!$A$1:$M$105,MATCH('Inflation adjust calc'!$E1066,cpi!$A:$A,0),MATCH('Inflation adjust calc'!$D1066,cpi!$1:$1,0))</f>
        <v>153.6</v>
      </c>
      <c r="Q1066" s="36">
        <f>cpi!$I$2</f>
        <v>240.85300000000001</v>
      </c>
      <c r="R1066" s="36">
        <f t="shared" si="137"/>
        <v>1.5680533854166667</v>
      </c>
      <c r="S1066" s="28" t="str">
        <f t="shared" si="133"/>
        <v/>
      </c>
      <c r="T1066" s="37">
        <f t="shared" si="134"/>
        <v>78402669.270833343</v>
      </c>
      <c r="U1066" s="37">
        <f t="shared" si="135"/>
        <v>18028689.094667971</v>
      </c>
      <c r="V1066" s="37">
        <f t="shared" si="136"/>
        <v>40922268.521751307</v>
      </c>
    </row>
    <row r="1067" spans="1:22">
      <c r="A1067" s="23">
        <v>1066</v>
      </c>
      <c r="B1067" s="3" t="s">
        <v>999</v>
      </c>
      <c r="C1067" s="28">
        <v>25</v>
      </c>
      <c r="D1067" s="29">
        <v>2</v>
      </c>
      <c r="E1067" s="28">
        <v>2011</v>
      </c>
      <c r="F1067" s="31">
        <f>DATE(E1067,D1067,C1067)</f>
        <v>40599</v>
      </c>
      <c r="G1067" s="24" t="s">
        <v>1558</v>
      </c>
      <c r="H1067" s="2">
        <v>50000000</v>
      </c>
      <c r="I1067" s="2">
        <v>10721033</v>
      </c>
      <c r="J1067" s="2">
        <v>41042583</v>
      </c>
      <c r="K1067" s="28" t="str">
        <f t="shared" si="130"/>
        <v/>
      </c>
      <c r="L1067" s="28" t="str">
        <f t="shared" si="131"/>
        <v/>
      </c>
      <c r="M1067" s="28" t="s">
        <v>1558</v>
      </c>
      <c r="N1067" s="28" t="str">
        <f t="shared" si="132"/>
        <v/>
      </c>
      <c r="O1067" s="28" t="str">
        <f>IF(N1067=1,M1067&amp;" ("&amp;E1067&amp;")",M1067)</f>
        <v>Drive Angry</v>
      </c>
      <c r="P1067" s="36">
        <f>INDEX(cpi!$A$1:$M$105,MATCH('Inflation adjust calc'!$E1067,cpi!$A:$A,0),MATCH('Inflation adjust calc'!$D1067,cpi!$1:$1,0))</f>
        <v>221.309</v>
      </c>
      <c r="Q1067" s="36">
        <f>cpi!$I$2</f>
        <v>240.85300000000001</v>
      </c>
      <c r="R1067" s="36">
        <f t="shared" si="137"/>
        <v>1.0883109136998497</v>
      </c>
      <c r="S1067" s="28" t="str">
        <f t="shared" si="133"/>
        <v/>
      </c>
      <c r="T1067" s="37">
        <f t="shared" si="134"/>
        <v>54415545.684992485</v>
      </c>
      <c r="U1067" s="37">
        <f t="shared" si="135"/>
        <v>11667817.22003624</v>
      </c>
      <c r="V1067" s="37">
        <f t="shared" si="136"/>
        <v>44667091.005331919</v>
      </c>
    </row>
    <row r="1068" spans="1:22">
      <c r="A1068" s="23">
        <v>1067</v>
      </c>
      <c r="B1068" s="3">
        <v>35622</v>
      </c>
      <c r="C1068" s="28">
        <v>7</v>
      </c>
      <c r="D1068" s="29">
        <v>11</v>
      </c>
      <c r="E1068" s="28">
        <v>1997</v>
      </c>
      <c r="F1068" s="31">
        <f>DATE(E1068,D1068,C1068)</f>
        <v>35741</v>
      </c>
      <c r="G1068" s="24" t="s">
        <v>1559</v>
      </c>
      <c r="H1068" s="2">
        <v>50000000</v>
      </c>
      <c r="I1068" s="2">
        <v>10561038</v>
      </c>
      <c r="J1068" s="2">
        <v>10561038</v>
      </c>
      <c r="K1068" s="28" t="str">
        <f t="shared" si="130"/>
        <v/>
      </c>
      <c r="L1068" s="28" t="str">
        <f t="shared" si="131"/>
        <v/>
      </c>
      <c r="M1068" s="28" t="s">
        <v>1559</v>
      </c>
      <c r="N1068" s="28" t="str">
        <f t="shared" si="132"/>
        <v/>
      </c>
      <c r="O1068" s="28" t="str">
        <f>IF(N1068=1,M1068&amp;" ("&amp;E1068&amp;")",M1068)</f>
        <v>Mad City</v>
      </c>
      <c r="P1068" s="36">
        <f>INDEX(cpi!$A$1:$M$105,MATCH('Inflation adjust calc'!$E1068,cpi!$A:$A,0),MATCH('Inflation adjust calc'!$D1068,cpi!$1:$1,0))</f>
        <v>161.5</v>
      </c>
      <c r="Q1068" s="36">
        <f>cpi!$I$2</f>
        <v>240.85300000000001</v>
      </c>
      <c r="R1068" s="36">
        <f t="shared" si="137"/>
        <v>1.4913498452012384</v>
      </c>
      <c r="S1068" s="28" t="str">
        <f t="shared" si="133"/>
        <v/>
      </c>
      <c r="T1068" s="37">
        <f t="shared" si="134"/>
        <v>74567492.26006192</v>
      </c>
      <c r="U1068" s="37">
        <f t="shared" si="135"/>
        <v>15750202.386464396</v>
      </c>
      <c r="V1068" s="37">
        <f t="shared" si="136"/>
        <v>15750202.386464396</v>
      </c>
    </row>
    <row r="1069" spans="1:22">
      <c r="A1069" s="23">
        <v>1068</v>
      </c>
      <c r="B1069" s="3" t="s">
        <v>1560</v>
      </c>
      <c r="C1069" s="28">
        <v>13</v>
      </c>
      <c r="D1069" s="29">
        <v>10</v>
      </c>
      <c r="E1069" s="28">
        <v>1995</v>
      </c>
      <c r="F1069" s="31">
        <f>DATE(E1069,D1069,C1069)</f>
        <v>34985</v>
      </c>
      <c r="G1069" s="24" t="s">
        <v>1561</v>
      </c>
      <c r="H1069" s="2">
        <v>50000000</v>
      </c>
      <c r="I1069" s="2">
        <v>10359006</v>
      </c>
      <c r="J1069" s="2">
        <v>10359006</v>
      </c>
      <c r="K1069" s="28" t="str">
        <f t="shared" si="130"/>
        <v/>
      </c>
      <c r="L1069" s="28" t="str">
        <f t="shared" si="131"/>
        <v/>
      </c>
      <c r="M1069" s="28" t="s">
        <v>1561</v>
      </c>
      <c r="N1069" s="28" t="str">
        <f t="shared" si="132"/>
        <v/>
      </c>
      <c r="O1069" s="28" t="str">
        <f>IF(N1069=1,M1069&amp;" ("&amp;E1069&amp;")",M1069)</f>
        <v>The Scarlet Letter</v>
      </c>
      <c r="P1069" s="36">
        <f>INDEX(cpi!$A$1:$M$105,MATCH('Inflation adjust calc'!$E1069,cpi!$A:$A,0),MATCH('Inflation adjust calc'!$D1069,cpi!$1:$1,0))</f>
        <v>153.69999999999999</v>
      </c>
      <c r="Q1069" s="36">
        <f>cpi!$I$2</f>
        <v>240.85300000000001</v>
      </c>
      <c r="R1069" s="36">
        <f t="shared" si="137"/>
        <v>1.5670331815224465</v>
      </c>
      <c r="S1069" s="28" t="str">
        <f t="shared" si="133"/>
        <v/>
      </c>
      <c r="T1069" s="37">
        <f t="shared" si="134"/>
        <v>78351659.076122329</v>
      </c>
      <c r="U1069" s="37">
        <f t="shared" si="135"/>
        <v>16232906.129590113</v>
      </c>
      <c r="V1069" s="37">
        <f t="shared" si="136"/>
        <v>16232906.129590113</v>
      </c>
    </row>
    <row r="1070" spans="1:22">
      <c r="A1070" s="23">
        <v>1069</v>
      </c>
      <c r="B1070" s="3" t="s">
        <v>1386</v>
      </c>
      <c r="C1070" s="28">
        <v>14</v>
      </c>
      <c r="D1070" s="29">
        <v>10</v>
      </c>
      <c r="E1070" s="28">
        <v>2005</v>
      </c>
      <c r="F1070" s="31">
        <f>DATE(E1070,D1070,C1070)</f>
        <v>38639</v>
      </c>
      <c r="G1070" s="24" t="s">
        <v>1562</v>
      </c>
      <c r="H1070" s="2">
        <v>50000000</v>
      </c>
      <c r="I1070" s="2">
        <v>10169202</v>
      </c>
      <c r="J1070" s="2">
        <v>22969202</v>
      </c>
      <c r="K1070" s="28" t="str">
        <f t="shared" si="130"/>
        <v/>
      </c>
      <c r="L1070" s="28" t="str">
        <f t="shared" si="131"/>
        <v/>
      </c>
      <c r="M1070" s="28" t="s">
        <v>1562</v>
      </c>
      <c r="N1070" s="28" t="str">
        <f t="shared" si="132"/>
        <v/>
      </c>
      <c r="O1070" s="28" t="str">
        <f>IF(N1070=1,M1070&amp;" ("&amp;E1070&amp;")",M1070)</f>
        <v>Domino</v>
      </c>
      <c r="P1070" s="36">
        <f>INDEX(cpi!$A$1:$M$105,MATCH('Inflation adjust calc'!$E1070,cpi!$A:$A,0),MATCH('Inflation adjust calc'!$D1070,cpi!$1:$1,0))</f>
        <v>199.2</v>
      </c>
      <c r="Q1070" s="36">
        <f>cpi!$I$2</f>
        <v>240.85300000000001</v>
      </c>
      <c r="R1070" s="36">
        <f t="shared" si="137"/>
        <v>1.20910140562249</v>
      </c>
      <c r="S1070" s="28" t="str">
        <f t="shared" si="133"/>
        <v/>
      </c>
      <c r="T1070" s="37">
        <f t="shared" si="134"/>
        <v>60455070.281124502</v>
      </c>
      <c r="U1070" s="37">
        <f t="shared" si="135"/>
        <v>12295596.432259036</v>
      </c>
      <c r="V1070" s="37">
        <f t="shared" si="136"/>
        <v>27772094.42422691</v>
      </c>
    </row>
    <row r="1071" spans="1:22">
      <c r="A1071" s="23">
        <v>1070</v>
      </c>
      <c r="B1071" s="3" t="s">
        <v>1560</v>
      </c>
      <c r="C1071" s="28">
        <v>13</v>
      </c>
      <c r="D1071" s="29">
        <v>10</v>
      </c>
      <c r="E1071" s="28">
        <v>1995</v>
      </c>
      <c r="F1071" s="31">
        <f>DATE(E1071,D1071,C1071)</f>
        <v>34985</v>
      </c>
      <c r="G1071" s="24" t="s">
        <v>1563</v>
      </c>
      <c r="H1071" s="2">
        <v>50000000</v>
      </c>
      <c r="I1071" s="2">
        <v>9812870</v>
      </c>
      <c r="J1071" s="2">
        <v>9812870</v>
      </c>
      <c r="K1071" s="28" t="str">
        <f t="shared" si="130"/>
        <v/>
      </c>
      <c r="L1071" s="28" t="str">
        <f t="shared" si="131"/>
        <v/>
      </c>
      <c r="M1071" s="28" t="s">
        <v>1563</v>
      </c>
      <c r="N1071" s="28" t="str">
        <f t="shared" si="132"/>
        <v/>
      </c>
      <c r="O1071" s="28" t="str">
        <f>IF(N1071=1,M1071&amp;" ("&amp;E1071&amp;")",M1071)</f>
        <v>Jade</v>
      </c>
      <c r="P1071" s="36">
        <f>INDEX(cpi!$A$1:$M$105,MATCH('Inflation adjust calc'!$E1071,cpi!$A:$A,0),MATCH('Inflation adjust calc'!$D1071,cpi!$1:$1,0))</f>
        <v>153.69999999999999</v>
      </c>
      <c r="Q1071" s="36">
        <f>cpi!$I$2</f>
        <v>240.85300000000001</v>
      </c>
      <c r="R1071" s="36">
        <f t="shared" si="137"/>
        <v>1.5670331815224465</v>
      </c>
      <c r="S1071" s="28" t="str">
        <f t="shared" si="133"/>
        <v/>
      </c>
      <c r="T1071" s="37">
        <f t="shared" si="134"/>
        <v>78351659.076122329</v>
      </c>
      <c r="U1071" s="37">
        <f t="shared" si="135"/>
        <v>15377092.89596617</v>
      </c>
      <c r="V1071" s="37">
        <f t="shared" si="136"/>
        <v>15377092.89596617</v>
      </c>
    </row>
    <row r="1072" spans="1:22">
      <c r="A1072" s="23">
        <v>1071</v>
      </c>
      <c r="B1072" s="3" t="s">
        <v>1564</v>
      </c>
      <c r="C1072" s="28">
        <v>27</v>
      </c>
      <c r="D1072" s="29">
        <v>2</v>
      </c>
      <c r="E1072" s="28">
        <v>2009</v>
      </c>
      <c r="F1072" s="31">
        <f>DATE(E1072,D1072,C1072)</f>
        <v>39871</v>
      </c>
      <c r="G1072" s="24" t="s">
        <v>1565</v>
      </c>
      <c r="H1072" s="2">
        <v>50000000</v>
      </c>
      <c r="I1072" s="2">
        <v>9135036</v>
      </c>
      <c r="J1072" s="2">
        <v>12335036</v>
      </c>
      <c r="K1072" s="28" t="str">
        <f t="shared" si="130"/>
        <v/>
      </c>
      <c r="L1072" s="28" t="str">
        <f t="shared" si="131"/>
        <v/>
      </c>
      <c r="M1072" s="28" t="s">
        <v>1565</v>
      </c>
      <c r="N1072" s="28" t="str">
        <f t="shared" si="132"/>
        <v/>
      </c>
      <c r="O1072" s="28" t="str">
        <f>IF(N1072=1,M1072&amp;" ("&amp;E1072&amp;")",M1072)</f>
        <v>Street Fighter: The Legend of Chun-Li</v>
      </c>
      <c r="P1072" s="36">
        <f>INDEX(cpi!$A$1:$M$105,MATCH('Inflation adjust calc'!$E1072,cpi!$A:$A,0),MATCH('Inflation adjust calc'!$D1072,cpi!$1:$1,0))</f>
        <v>212.19300000000001</v>
      </c>
      <c r="Q1072" s="36">
        <f>cpi!$I$2</f>
        <v>240.85300000000001</v>
      </c>
      <c r="R1072" s="36">
        <f t="shared" si="137"/>
        <v>1.1350657184732766</v>
      </c>
      <c r="S1072" s="28" t="str">
        <f t="shared" si="133"/>
        <v/>
      </c>
      <c r="T1072" s="37">
        <f t="shared" si="134"/>
        <v>56753285.923663832</v>
      </c>
      <c r="U1072" s="37">
        <f t="shared" si="135"/>
        <v>10368866.200619247</v>
      </c>
      <c r="V1072" s="37">
        <f t="shared" si="136"/>
        <v>14001076.499733733</v>
      </c>
    </row>
    <row r="1073" spans="1:22">
      <c r="A1073" s="23">
        <v>1072</v>
      </c>
      <c r="B1073" s="3" t="s">
        <v>1566</v>
      </c>
      <c r="C1073" s="28">
        <v>29</v>
      </c>
      <c r="D1073" s="29">
        <v>3</v>
      </c>
      <c r="E1073" s="28">
        <v>2002</v>
      </c>
      <c r="F1073" s="31">
        <f>DATE(E1073,D1073,C1073)</f>
        <v>37344</v>
      </c>
      <c r="G1073" s="24" t="s">
        <v>1567</v>
      </c>
      <c r="H1073" s="2">
        <v>50000000</v>
      </c>
      <c r="I1073" s="2">
        <v>8355815</v>
      </c>
      <c r="J1073" s="2">
        <v>8374062</v>
      </c>
      <c r="K1073" s="28" t="str">
        <f t="shared" si="130"/>
        <v/>
      </c>
      <c r="L1073" s="28" t="str">
        <f t="shared" si="131"/>
        <v/>
      </c>
      <c r="M1073" s="28" t="s">
        <v>1567</v>
      </c>
      <c r="N1073" s="28" t="str">
        <f t="shared" si="132"/>
        <v/>
      </c>
      <c r="O1073" s="28" t="str">
        <f>IF(N1073=1,M1073&amp;" ("&amp;E1073&amp;")",M1073)</f>
        <v>Death to Smoochy</v>
      </c>
      <c r="P1073" s="36">
        <f>INDEX(cpi!$A$1:$M$105,MATCH('Inflation adjust calc'!$E1073,cpi!$A:$A,0),MATCH('Inflation adjust calc'!$D1073,cpi!$1:$1,0))</f>
        <v>178.8</v>
      </c>
      <c r="Q1073" s="36">
        <f>cpi!$I$2</f>
        <v>240.85300000000001</v>
      </c>
      <c r="R1073" s="36">
        <f t="shared" si="137"/>
        <v>1.3470525727069351</v>
      </c>
      <c r="S1073" s="28" t="str">
        <f t="shared" si="133"/>
        <v/>
      </c>
      <c r="T1073" s="37">
        <f t="shared" si="134"/>
        <v>67352628.635346755</v>
      </c>
      <c r="U1073" s="37">
        <f t="shared" si="135"/>
        <v>11255722.092813199</v>
      </c>
      <c r="V1073" s="37">
        <f t="shared" si="136"/>
        <v>11280301.761107383</v>
      </c>
    </row>
    <row r="1074" spans="1:22">
      <c r="A1074" s="23">
        <v>1073</v>
      </c>
      <c r="B1074" s="3" t="s">
        <v>97</v>
      </c>
      <c r="C1074" s="28">
        <v>13</v>
      </c>
      <c r="D1074" s="29">
        <v>11</v>
      </c>
      <c r="E1074" s="28">
        <v>2009</v>
      </c>
      <c r="F1074" s="31">
        <f>DATE(E1074,D1074,C1074)</f>
        <v>40130</v>
      </c>
      <c r="G1074" s="24" t="s">
        <v>1568</v>
      </c>
      <c r="H1074" s="2">
        <v>50000000</v>
      </c>
      <c r="I1074" s="2">
        <v>8017467</v>
      </c>
      <c r="J1074" s="2">
        <v>37472651</v>
      </c>
      <c r="K1074" s="28" t="str">
        <f t="shared" si="130"/>
        <v/>
      </c>
      <c r="L1074" s="28" t="str">
        <f t="shared" si="131"/>
        <v/>
      </c>
      <c r="M1074" s="28" t="s">
        <v>1568</v>
      </c>
      <c r="N1074" s="28" t="str">
        <f t="shared" si="132"/>
        <v/>
      </c>
      <c r="O1074" s="28" t="str">
        <f>IF(N1074=1,M1074&amp;" ("&amp;E1074&amp;")",M1074)</f>
        <v>The Boat That Rocked</v>
      </c>
      <c r="P1074" s="36">
        <f>INDEX(cpi!$A$1:$M$105,MATCH('Inflation adjust calc'!$E1074,cpi!$A:$A,0),MATCH('Inflation adjust calc'!$D1074,cpi!$1:$1,0))</f>
        <v>216.33</v>
      </c>
      <c r="Q1074" s="36">
        <f>cpi!$I$2</f>
        <v>240.85300000000001</v>
      </c>
      <c r="R1074" s="36">
        <f t="shared" si="137"/>
        <v>1.1133592197106272</v>
      </c>
      <c r="S1074" s="28" t="str">
        <f t="shared" si="133"/>
        <v/>
      </c>
      <c r="T1074" s="37">
        <f t="shared" si="134"/>
        <v>55667960.98553136</v>
      </c>
      <c r="U1074" s="37">
        <f t="shared" si="135"/>
        <v>8926320.8031757027</v>
      </c>
      <c r="V1074" s="37">
        <f t="shared" si="136"/>
        <v>41720521.477848656</v>
      </c>
    </row>
    <row r="1075" spans="1:22">
      <c r="A1075" s="23">
        <v>1074</v>
      </c>
      <c r="B1075" s="3" t="s">
        <v>1569</v>
      </c>
      <c r="C1075" s="28">
        <v>30</v>
      </c>
      <c r="D1075" s="29">
        <v>1</v>
      </c>
      <c r="E1075" s="28">
        <v>2004</v>
      </c>
      <c r="F1075" s="31">
        <f>DATE(E1075,D1075,C1075)</f>
        <v>38016</v>
      </c>
      <c r="G1075" s="24" t="s">
        <v>1570</v>
      </c>
      <c r="H1075" s="2">
        <v>50000000</v>
      </c>
      <c r="I1075" s="2">
        <v>6471394</v>
      </c>
      <c r="J1075" s="2">
        <v>6626115</v>
      </c>
      <c r="K1075" s="28" t="str">
        <f t="shared" si="130"/>
        <v/>
      </c>
      <c r="L1075" s="28" t="str">
        <f t="shared" si="131"/>
        <v/>
      </c>
      <c r="M1075" s="28" t="s">
        <v>1570</v>
      </c>
      <c r="N1075" s="28" t="str">
        <f t="shared" si="132"/>
        <v/>
      </c>
      <c r="O1075" s="28" t="str">
        <f>IF(N1075=1,M1075&amp;" ("&amp;E1075&amp;")",M1075)</f>
        <v>The Big Bounce</v>
      </c>
      <c r="P1075" s="36">
        <f>INDEX(cpi!$A$1:$M$105,MATCH('Inflation adjust calc'!$E1075,cpi!$A:$A,0),MATCH('Inflation adjust calc'!$D1075,cpi!$1:$1,0))</f>
        <v>185.2</v>
      </c>
      <c r="Q1075" s="36">
        <f>cpi!$I$2</f>
        <v>240.85300000000001</v>
      </c>
      <c r="R1075" s="36">
        <f t="shared" si="137"/>
        <v>1.300502159827214</v>
      </c>
      <c r="S1075" s="28" t="str">
        <f t="shared" si="133"/>
        <v/>
      </c>
      <c r="T1075" s="37">
        <f t="shared" si="134"/>
        <v>65025107.991360694</v>
      </c>
      <c r="U1075" s="37">
        <f t="shared" si="135"/>
        <v>8416061.8740928732</v>
      </c>
      <c r="V1075" s="37">
        <f t="shared" si="136"/>
        <v>8617276.868763499</v>
      </c>
    </row>
    <row r="1076" spans="1:22">
      <c r="A1076" s="23">
        <v>1075</v>
      </c>
      <c r="B1076" s="3">
        <v>36588</v>
      </c>
      <c r="C1076" s="28">
        <v>3</v>
      </c>
      <c r="D1076" s="29">
        <v>3</v>
      </c>
      <c r="E1076" s="28">
        <v>2000</v>
      </c>
      <c r="F1076" s="31">
        <f>DATE(E1076,D1076,C1076)</f>
        <v>36588</v>
      </c>
      <c r="G1076" s="24" t="s">
        <v>1571</v>
      </c>
      <c r="H1076" s="2">
        <v>50000000</v>
      </c>
      <c r="I1076" s="2">
        <v>6291602</v>
      </c>
      <c r="J1076" s="2">
        <v>6291602</v>
      </c>
      <c r="K1076" s="28" t="str">
        <f t="shared" si="130"/>
        <v/>
      </c>
      <c r="L1076" s="28" t="str">
        <f t="shared" si="131"/>
        <v/>
      </c>
      <c r="M1076" s="28" t="s">
        <v>1571</v>
      </c>
      <c r="N1076" s="28" t="str">
        <f t="shared" si="132"/>
        <v/>
      </c>
      <c r="O1076" s="28" t="str">
        <f>IF(N1076=1,M1076&amp;" ("&amp;E1076&amp;")",M1076)</f>
        <v>What Planet Are You From?</v>
      </c>
      <c r="P1076" s="36">
        <f>INDEX(cpi!$A$1:$M$105,MATCH('Inflation adjust calc'!$E1076,cpi!$A:$A,0),MATCH('Inflation adjust calc'!$D1076,cpi!$1:$1,0))</f>
        <v>171.2</v>
      </c>
      <c r="Q1076" s="36">
        <f>cpi!$I$2</f>
        <v>240.85300000000001</v>
      </c>
      <c r="R1076" s="36">
        <f t="shared" si="137"/>
        <v>1.4068516355140188</v>
      </c>
      <c r="S1076" s="28" t="str">
        <f t="shared" si="133"/>
        <v/>
      </c>
      <c r="T1076" s="37">
        <f t="shared" si="134"/>
        <v>70342581.775700942</v>
      </c>
      <c r="U1076" s="37">
        <f t="shared" si="135"/>
        <v>8851350.5637032725</v>
      </c>
      <c r="V1076" s="37">
        <f t="shared" si="136"/>
        <v>8851350.5637032725</v>
      </c>
    </row>
    <row r="1077" spans="1:22">
      <c r="A1077" s="23">
        <v>1076</v>
      </c>
      <c r="B1077" s="3" t="s">
        <v>1572</v>
      </c>
      <c r="C1077" s="28">
        <v>17</v>
      </c>
      <c r="D1077" s="29">
        <v>4</v>
      </c>
      <c r="E1077" s="28">
        <v>2015</v>
      </c>
      <c r="F1077" s="31">
        <f>DATE(E1077,D1077,C1077)</f>
        <v>42111</v>
      </c>
      <c r="G1077" s="24" t="s">
        <v>1573</v>
      </c>
      <c r="H1077" s="2">
        <v>50000000</v>
      </c>
      <c r="I1077" s="2">
        <v>1224330</v>
      </c>
      <c r="J1077" s="2">
        <v>3434330</v>
      </c>
      <c r="K1077" s="28" t="str">
        <f t="shared" si="130"/>
        <v/>
      </c>
      <c r="L1077" s="28" t="str">
        <f t="shared" si="131"/>
        <v/>
      </c>
      <c r="M1077" s="28" t="s">
        <v>1573</v>
      </c>
      <c r="N1077" s="28" t="str">
        <f t="shared" si="132"/>
        <v/>
      </c>
      <c r="O1077" s="28" t="str">
        <f>IF(N1077=1,M1077&amp;" ("&amp;E1077&amp;")",M1077)</f>
        <v>Child 44</v>
      </c>
      <c r="P1077" s="36">
        <f>INDEX(cpi!$A$1:$M$105,MATCH('Inflation adjust calc'!$E1077,cpi!$A:$A,0),MATCH('Inflation adjust calc'!$D1077,cpi!$1:$1,0))</f>
        <v>236.59899999999999</v>
      </c>
      <c r="Q1077" s="36">
        <f>cpi!$I$2</f>
        <v>240.85300000000001</v>
      </c>
      <c r="R1077" s="36">
        <f t="shared" si="137"/>
        <v>1.0179797885874413</v>
      </c>
      <c r="S1077" s="28" t="str">
        <f t="shared" si="133"/>
        <v/>
      </c>
      <c r="T1077" s="37">
        <f t="shared" si="134"/>
        <v>50898989.429372065</v>
      </c>
      <c r="U1077" s="37">
        <f t="shared" si="135"/>
        <v>1246343.1945612619</v>
      </c>
      <c r="V1077" s="37">
        <f t="shared" si="136"/>
        <v>3496078.5273395074</v>
      </c>
    </row>
    <row r="1078" spans="1:22">
      <c r="A1078" s="23">
        <v>1077</v>
      </c>
      <c r="B1078" s="3" t="s">
        <v>1243</v>
      </c>
      <c r="C1078" s="28">
        <v>23</v>
      </c>
      <c r="D1078" s="29">
        <v>1</v>
      </c>
      <c r="E1078" s="28">
        <v>2009</v>
      </c>
      <c r="F1078" s="31">
        <f>DATE(E1078,D1078,C1078)</f>
        <v>39836</v>
      </c>
      <c r="G1078" s="24" t="s">
        <v>1574</v>
      </c>
      <c r="H1078" s="2">
        <v>50000000</v>
      </c>
      <c r="I1078" s="2">
        <v>166003</v>
      </c>
      <c r="J1078" s="2">
        <v>1250617</v>
      </c>
      <c r="K1078" s="28" t="str">
        <f t="shared" si="130"/>
        <v/>
      </c>
      <c r="L1078" s="28" t="str">
        <f t="shared" si="131"/>
        <v/>
      </c>
      <c r="M1078" s="28" t="s">
        <v>1574</v>
      </c>
      <c r="N1078" s="28" t="str">
        <f t="shared" si="132"/>
        <v/>
      </c>
      <c r="O1078" s="28" t="str">
        <f>IF(N1078=1,M1078&amp;" ("&amp;E1078&amp;")",M1078)</f>
        <v>Outlander</v>
      </c>
      <c r="P1078" s="36">
        <f>INDEX(cpi!$A$1:$M$105,MATCH('Inflation adjust calc'!$E1078,cpi!$A:$A,0),MATCH('Inflation adjust calc'!$D1078,cpi!$1:$1,0))</f>
        <v>211.143</v>
      </c>
      <c r="Q1078" s="36">
        <f>cpi!$I$2</f>
        <v>240.85300000000001</v>
      </c>
      <c r="R1078" s="36">
        <f t="shared" si="137"/>
        <v>1.1407103242825953</v>
      </c>
      <c r="S1078" s="28" t="str">
        <f t="shared" si="133"/>
        <v/>
      </c>
      <c r="T1078" s="37">
        <f t="shared" si="134"/>
        <v>57035516.214129768</v>
      </c>
      <c r="U1078" s="37">
        <f t="shared" si="135"/>
        <v>189361.33596188368</v>
      </c>
      <c r="V1078" s="37">
        <f t="shared" si="136"/>
        <v>1426591.7236233265</v>
      </c>
    </row>
    <row r="1079" spans="1:22">
      <c r="A1079" s="23">
        <v>1078</v>
      </c>
      <c r="B1079" s="3" t="s">
        <v>2278</v>
      </c>
      <c r="C1079" s="28">
        <v>15</v>
      </c>
      <c r="D1079" s="29">
        <v>3</v>
      </c>
      <c r="E1079" s="28">
        <v>2013</v>
      </c>
      <c r="F1079" s="31">
        <f>DATE(E1079,D1079,C1079)</f>
        <v>41348</v>
      </c>
      <c r="G1079" s="24" t="s">
        <v>6819</v>
      </c>
      <c r="H1079" s="2">
        <v>50000000</v>
      </c>
      <c r="I1079" s="2">
        <v>102118</v>
      </c>
      <c r="J1079" s="2">
        <v>26387039</v>
      </c>
      <c r="K1079" s="28" t="str">
        <f t="shared" si="130"/>
        <v/>
      </c>
      <c r="L1079" s="28" t="str">
        <f t="shared" si="131"/>
        <v/>
      </c>
      <c r="M1079" s="28" t="s">
        <v>6819</v>
      </c>
      <c r="N1079" s="28" t="str">
        <f t="shared" si="132"/>
        <v/>
      </c>
      <c r="O1079" s="28" t="str">
        <f>IF(N1079=1,M1079&amp;" ("&amp;E1079&amp;")",M1079)</f>
        <v>Upside Down</v>
      </c>
      <c r="P1079" s="36">
        <f>INDEX(cpi!$A$1:$M$105,MATCH('Inflation adjust calc'!$E1079,cpi!$A:$A,0),MATCH('Inflation adjust calc'!$D1079,cpi!$1:$1,0))</f>
        <v>232.773</v>
      </c>
      <c r="Q1079" s="36">
        <f>cpi!$I$2</f>
        <v>240.85300000000001</v>
      </c>
      <c r="R1079" s="36">
        <f t="shared" si="137"/>
        <v>1.0347119296481981</v>
      </c>
      <c r="S1079" s="28" t="str">
        <f t="shared" si="133"/>
        <v/>
      </c>
      <c r="T1079" s="37">
        <f t="shared" si="134"/>
        <v>51735596.482409909</v>
      </c>
      <c r="U1079" s="37">
        <f t="shared" si="135"/>
        <v>105662.7128318147</v>
      </c>
      <c r="V1079" s="37">
        <f t="shared" si="136"/>
        <v>27302984.041392259</v>
      </c>
    </row>
    <row r="1080" spans="1:22">
      <c r="A1080" s="23">
        <v>1079</v>
      </c>
      <c r="B1080" s="3">
        <v>42045</v>
      </c>
      <c r="C1080" s="28">
        <v>2</v>
      </c>
      <c r="D1080" s="29">
        <v>10</v>
      </c>
      <c r="E1080" s="28">
        <v>2015</v>
      </c>
      <c r="F1080" s="31">
        <f>DATE(E1080,D1080,C1080)</f>
        <v>42279</v>
      </c>
      <c r="G1080" s="24" t="s">
        <v>6820</v>
      </c>
      <c r="H1080" s="2">
        <v>50000000</v>
      </c>
      <c r="I1080" s="2">
        <v>46425</v>
      </c>
      <c r="J1080" s="2">
        <v>11258055</v>
      </c>
      <c r="K1080" s="28" t="str">
        <f t="shared" si="130"/>
        <v/>
      </c>
      <c r="L1080" s="28" t="str">
        <f t="shared" si="131"/>
        <v/>
      </c>
      <c r="M1080" s="28" t="s">
        <v>6820</v>
      </c>
      <c r="N1080" s="28" t="str">
        <f t="shared" si="132"/>
        <v/>
      </c>
      <c r="O1080" s="28" t="str">
        <f>IF(N1080=1,M1080&amp;" ("&amp;E1080&amp;")",M1080)</f>
        <v>Shanghai</v>
      </c>
      <c r="P1080" s="36">
        <f>INDEX(cpi!$A$1:$M$105,MATCH('Inflation adjust calc'!$E1080,cpi!$A:$A,0),MATCH('Inflation adjust calc'!$D1080,cpi!$1:$1,0))</f>
        <v>237.83799999999999</v>
      </c>
      <c r="Q1080" s="36">
        <f>cpi!$I$2</f>
        <v>240.85300000000001</v>
      </c>
      <c r="R1080" s="36">
        <f t="shared" si="137"/>
        <v>1.0126766959022528</v>
      </c>
      <c r="S1080" s="28" t="str">
        <f t="shared" si="133"/>
        <v/>
      </c>
      <c r="T1080" s="37">
        <f t="shared" si="134"/>
        <v>50633834.79511264</v>
      </c>
      <c r="U1080" s="37">
        <f t="shared" si="135"/>
        <v>47013.515607262088</v>
      </c>
      <c r="V1080" s="37">
        <f t="shared" si="136"/>
        <v>11400769.939685836</v>
      </c>
    </row>
    <row r="1081" spans="1:22">
      <c r="A1081" s="23">
        <v>1080</v>
      </c>
      <c r="B1081" s="3" t="s">
        <v>156</v>
      </c>
      <c r="C1081" s="28">
        <v>31</v>
      </c>
      <c r="D1081" s="29">
        <v>12</v>
      </c>
      <c r="E1081" s="28">
        <v>2020</v>
      </c>
      <c r="F1081" s="31">
        <f>DATE(E1081,D1081,C1081)</f>
        <v>44196</v>
      </c>
      <c r="G1081" s="24" t="s">
        <v>1575</v>
      </c>
      <c r="H1081" s="2">
        <v>50000000</v>
      </c>
      <c r="I1081">
        <v>0</v>
      </c>
      <c r="J1081">
        <v>0</v>
      </c>
      <c r="K1081" s="28">
        <f t="shared" si="130"/>
        <v>1</v>
      </c>
      <c r="L1081" s="28">
        <f t="shared" si="131"/>
        <v>1</v>
      </c>
      <c r="M1081" s="28" t="s">
        <v>1575</v>
      </c>
      <c r="N1081" s="28" t="str">
        <f t="shared" si="132"/>
        <v/>
      </c>
      <c r="O1081" s="28" t="str">
        <f>IF(N1081=1,M1081&amp;" ("&amp;E1081&amp;")",M1081)</f>
        <v>Hannibal the Conqueror</v>
      </c>
      <c r="P1081" s="36" t="e">
        <f>INDEX(cpi!$A$1:$M$105,MATCH('Inflation adjust calc'!$E1081,cpi!$A:$A,0),MATCH('Inflation adjust calc'!$D1081,cpi!$1:$1,0))</f>
        <v>#N/A</v>
      </c>
      <c r="Q1081" s="36">
        <f>cpi!$I$2</f>
        <v>240.85300000000001</v>
      </c>
      <c r="R1081" s="36" t="e">
        <f t="shared" si="137"/>
        <v>#N/A</v>
      </c>
      <c r="S1081" s="28">
        <f t="shared" si="133"/>
        <v>1</v>
      </c>
      <c r="T1081" s="37" t="e">
        <f t="shared" si="134"/>
        <v>#N/A</v>
      </c>
      <c r="U1081" s="37" t="e">
        <f t="shared" si="135"/>
        <v>#N/A</v>
      </c>
      <c r="V1081" s="37" t="e">
        <f t="shared" si="136"/>
        <v>#N/A</v>
      </c>
    </row>
    <row r="1082" spans="1:22">
      <c r="A1082" s="23">
        <v>1081</v>
      </c>
      <c r="B1082" s="3">
        <v>42685</v>
      </c>
      <c r="C1082" s="28">
        <v>11</v>
      </c>
      <c r="D1082" s="29">
        <v>11</v>
      </c>
      <c r="E1082" s="28">
        <v>2016</v>
      </c>
      <c r="F1082" s="31">
        <f>DATE(E1082,D1082,C1082)</f>
        <v>42685</v>
      </c>
      <c r="G1082" s="24" t="s">
        <v>1576</v>
      </c>
      <c r="H1082" s="2">
        <v>50000000</v>
      </c>
      <c r="I1082">
        <v>0</v>
      </c>
      <c r="J1082">
        <v>0</v>
      </c>
      <c r="K1082" s="28">
        <f t="shared" si="130"/>
        <v>1</v>
      </c>
      <c r="L1082" s="28" t="str">
        <f t="shared" si="131"/>
        <v/>
      </c>
      <c r="M1082" s="28" t="s">
        <v>1576</v>
      </c>
      <c r="N1082" s="28" t="str">
        <f t="shared" si="132"/>
        <v/>
      </c>
      <c r="O1082" s="28" t="str">
        <f>IF(N1082=1,M1082&amp;" ("&amp;E1082&amp;")",M1082)</f>
        <v>Arrival</v>
      </c>
      <c r="P1082" s="36">
        <f>INDEX(cpi!$A$1:$M$105,MATCH('Inflation adjust calc'!$E1082,cpi!$A:$A,0),MATCH('Inflation adjust calc'!$D1082,cpi!$1:$1,0))</f>
        <v>0</v>
      </c>
      <c r="Q1082" s="36">
        <f>cpi!$I$2</f>
        <v>240.85300000000001</v>
      </c>
      <c r="R1082" s="36" t="e">
        <f t="shared" si="137"/>
        <v>#DIV/0!</v>
      </c>
      <c r="S1082" s="28">
        <f t="shared" si="133"/>
        <v>1</v>
      </c>
      <c r="T1082" s="37" t="e">
        <f t="shared" si="134"/>
        <v>#DIV/0!</v>
      </c>
      <c r="U1082" s="37" t="e">
        <f t="shared" si="135"/>
        <v>#DIV/0!</v>
      </c>
      <c r="V1082" s="37" t="e">
        <f t="shared" si="136"/>
        <v>#DIV/0!</v>
      </c>
    </row>
    <row r="1083" spans="1:22">
      <c r="A1083" s="23">
        <v>1082</v>
      </c>
      <c r="B1083" s="3">
        <v>36933</v>
      </c>
      <c r="C1083" s="28">
        <v>2</v>
      </c>
      <c r="D1083" s="29">
        <v>11</v>
      </c>
      <c r="E1083" s="28">
        <v>2001</v>
      </c>
      <c r="F1083" s="31">
        <f>DATE(E1083,D1083,C1083)</f>
        <v>37197</v>
      </c>
      <c r="G1083" s="24" t="s">
        <v>1577</v>
      </c>
      <c r="H1083" s="2">
        <v>49000000</v>
      </c>
      <c r="I1083" s="2">
        <v>43905746</v>
      </c>
      <c r="J1083" s="2">
        <v>72689126</v>
      </c>
      <c r="K1083" s="28" t="str">
        <f t="shared" si="130"/>
        <v/>
      </c>
      <c r="L1083" s="28" t="str">
        <f t="shared" si="131"/>
        <v/>
      </c>
      <c r="M1083" s="28" t="s">
        <v>1577</v>
      </c>
      <c r="N1083" s="28" t="str">
        <f t="shared" si="132"/>
        <v/>
      </c>
      <c r="O1083" s="28" t="str">
        <f>IF(N1083=1,M1083&amp;" ("&amp;E1083&amp;")",M1083)</f>
        <v>The One</v>
      </c>
      <c r="P1083" s="36">
        <f>INDEX(cpi!$A$1:$M$105,MATCH('Inflation adjust calc'!$E1083,cpi!$A:$A,0),MATCH('Inflation adjust calc'!$D1083,cpi!$1:$1,0))</f>
        <v>177.4</v>
      </c>
      <c r="Q1083" s="36">
        <f>cpi!$I$2</f>
        <v>240.85300000000001</v>
      </c>
      <c r="R1083" s="36">
        <f t="shared" si="137"/>
        <v>1.3576832018038332</v>
      </c>
      <c r="S1083" s="28" t="str">
        <f t="shared" si="133"/>
        <v/>
      </c>
      <c r="T1083" s="37">
        <f t="shared" si="134"/>
        <v>66526476.888387829</v>
      </c>
      <c r="U1083" s="37">
        <f t="shared" si="135"/>
        <v>59610093.806865841</v>
      </c>
      <c r="V1083" s="37">
        <f t="shared" si="136"/>
        <v>98688805.324002251</v>
      </c>
    </row>
    <row r="1084" spans="1:22">
      <c r="A1084" s="23">
        <v>1083</v>
      </c>
      <c r="B1084" s="3">
        <v>42158</v>
      </c>
      <c r="C1084" s="28">
        <v>6</v>
      </c>
      <c r="D1084" s="29">
        <v>3</v>
      </c>
      <c r="E1084" s="28">
        <v>2015</v>
      </c>
      <c r="F1084" s="31">
        <f>DATE(E1084,D1084,C1084)</f>
        <v>42069</v>
      </c>
      <c r="G1084" s="24" t="s">
        <v>1578</v>
      </c>
      <c r="H1084" s="2">
        <v>49000000</v>
      </c>
      <c r="I1084" s="2">
        <v>31569268</v>
      </c>
      <c r="J1084" s="2">
        <v>105002056</v>
      </c>
      <c r="K1084" s="28" t="str">
        <f t="shared" si="130"/>
        <v/>
      </c>
      <c r="L1084" s="28" t="str">
        <f t="shared" si="131"/>
        <v/>
      </c>
      <c r="M1084" s="28" t="s">
        <v>1578</v>
      </c>
      <c r="N1084" s="28" t="str">
        <f t="shared" si="132"/>
        <v/>
      </c>
      <c r="O1084" s="28" t="str">
        <f>IF(N1084=1,M1084&amp;" ("&amp;E1084&amp;")",M1084)</f>
        <v>Chappie</v>
      </c>
      <c r="P1084" s="36">
        <f>INDEX(cpi!$A$1:$M$105,MATCH('Inflation adjust calc'!$E1084,cpi!$A:$A,0),MATCH('Inflation adjust calc'!$D1084,cpi!$1:$1,0))</f>
        <v>236.119</v>
      </c>
      <c r="Q1084" s="36">
        <f>cpi!$I$2</f>
        <v>240.85300000000001</v>
      </c>
      <c r="R1084" s="36">
        <f t="shared" si="137"/>
        <v>1.0200492124733715</v>
      </c>
      <c r="S1084" s="28" t="str">
        <f t="shared" si="133"/>
        <v/>
      </c>
      <c r="T1084" s="37">
        <f t="shared" si="134"/>
        <v>49982411.411195204</v>
      </c>
      <c r="U1084" s="37">
        <f t="shared" si="135"/>
        <v>32202206.961760808</v>
      </c>
      <c r="V1084" s="37">
        <f t="shared" si="136"/>
        <v>107107264.53088486</v>
      </c>
    </row>
    <row r="1085" spans="1:22">
      <c r="A1085" s="23">
        <v>1084</v>
      </c>
      <c r="B1085" s="3">
        <v>33184</v>
      </c>
      <c r="C1085" s="28">
        <v>11</v>
      </c>
      <c r="D1085" s="29">
        <v>7</v>
      </c>
      <c r="E1085" s="28">
        <v>1990</v>
      </c>
      <c r="F1085" s="31">
        <f>DATE(E1085,D1085,C1085)</f>
        <v>33065</v>
      </c>
      <c r="G1085" s="24" t="s">
        <v>1579</v>
      </c>
      <c r="H1085" s="2">
        <v>49000000</v>
      </c>
      <c r="I1085" s="2">
        <v>20423389</v>
      </c>
      <c r="J1085" s="2">
        <v>20423389</v>
      </c>
      <c r="K1085" s="28" t="str">
        <f t="shared" si="130"/>
        <v/>
      </c>
      <c r="L1085" s="28" t="str">
        <f t="shared" si="131"/>
        <v/>
      </c>
      <c r="M1085" s="28" t="s">
        <v>1579</v>
      </c>
      <c r="N1085" s="28" t="str">
        <f t="shared" si="132"/>
        <v/>
      </c>
      <c r="O1085" s="28" t="str">
        <f>IF(N1085=1,M1085&amp;" ("&amp;E1085&amp;")",M1085)</f>
        <v>The Adventures of Ford Fairlane</v>
      </c>
      <c r="P1085" s="36">
        <f>INDEX(cpi!$A$1:$M$105,MATCH('Inflation adjust calc'!$E1085,cpi!$A:$A,0),MATCH('Inflation adjust calc'!$D1085,cpi!$1:$1,0))</f>
        <v>130.4</v>
      </c>
      <c r="Q1085" s="36">
        <f>cpi!$I$2</f>
        <v>240.85300000000001</v>
      </c>
      <c r="R1085" s="36">
        <f t="shared" si="137"/>
        <v>1.847032208588957</v>
      </c>
      <c r="S1085" s="28" t="str">
        <f t="shared" si="133"/>
        <v/>
      </c>
      <c r="T1085" s="37">
        <f t="shared" si="134"/>
        <v>90504578.220858887</v>
      </c>
      <c r="U1085" s="37">
        <f t="shared" si="135"/>
        <v>37722657.291541412</v>
      </c>
      <c r="V1085" s="37">
        <f t="shared" si="136"/>
        <v>37722657.291541412</v>
      </c>
    </row>
    <row r="1086" spans="1:22">
      <c r="A1086" s="23">
        <v>1085</v>
      </c>
      <c r="B1086" s="3" t="s">
        <v>294</v>
      </c>
      <c r="C1086" s="28">
        <v>16</v>
      </c>
      <c r="D1086" s="29">
        <v>11</v>
      </c>
      <c r="E1086" s="28">
        <v>2012</v>
      </c>
      <c r="F1086" s="31">
        <f>DATE(E1086,D1086,C1086)</f>
        <v>41229</v>
      </c>
      <c r="G1086" s="24" t="s">
        <v>1580</v>
      </c>
      <c r="H1086" s="2">
        <v>49000000</v>
      </c>
      <c r="I1086" s="2">
        <v>12816367</v>
      </c>
      <c r="J1086" s="2">
        <v>71004627</v>
      </c>
      <c r="K1086" s="28" t="str">
        <f t="shared" si="130"/>
        <v/>
      </c>
      <c r="L1086" s="28" t="str">
        <f t="shared" si="131"/>
        <v/>
      </c>
      <c r="M1086" s="28" t="s">
        <v>1580</v>
      </c>
      <c r="N1086" s="28" t="str">
        <f t="shared" si="132"/>
        <v/>
      </c>
      <c r="O1086" s="28" t="str">
        <f>IF(N1086=1,M1086&amp;" ("&amp;E1086&amp;")",M1086)</f>
        <v>Anna Karenina</v>
      </c>
      <c r="P1086" s="36">
        <f>INDEX(cpi!$A$1:$M$105,MATCH('Inflation adjust calc'!$E1086,cpi!$A:$A,0),MATCH('Inflation adjust calc'!$D1086,cpi!$1:$1,0))</f>
        <v>230.221</v>
      </c>
      <c r="Q1086" s="36">
        <f>cpi!$I$2</f>
        <v>240.85300000000001</v>
      </c>
      <c r="R1086" s="36">
        <f t="shared" si="137"/>
        <v>1.0461817123546506</v>
      </c>
      <c r="S1086" s="28" t="str">
        <f t="shared" si="133"/>
        <v/>
      </c>
      <c r="T1086" s="37">
        <f t="shared" si="134"/>
        <v>51262903.90537788</v>
      </c>
      <c r="U1086" s="37">
        <f t="shared" si="135"/>
        <v>13408248.774225637</v>
      </c>
      <c r="V1086" s="37">
        <f t="shared" si="136"/>
        <v>74283742.259963259</v>
      </c>
    </row>
    <row r="1087" spans="1:22">
      <c r="A1087" s="23">
        <v>1086</v>
      </c>
      <c r="B1087" s="3" t="s">
        <v>1581</v>
      </c>
      <c r="C1087" s="28">
        <v>24</v>
      </c>
      <c r="D1087" s="29">
        <v>5</v>
      </c>
      <c r="E1087" s="28">
        <v>1989</v>
      </c>
      <c r="F1087" s="31">
        <f>DATE(E1087,D1087,C1087)</f>
        <v>32652</v>
      </c>
      <c r="G1087" s="24" t="s">
        <v>1582</v>
      </c>
      <c r="H1087" s="2">
        <v>48000000</v>
      </c>
      <c r="I1087" s="2">
        <v>197171806</v>
      </c>
      <c r="J1087" s="2">
        <v>474171806</v>
      </c>
      <c r="K1087" s="28" t="str">
        <f t="shared" si="130"/>
        <v/>
      </c>
      <c r="L1087" s="28" t="str">
        <f t="shared" si="131"/>
        <v/>
      </c>
      <c r="M1087" s="28" t="s">
        <v>1582</v>
      </c>
      <c r="N1087" s="28" t="str">
        <f t="shared" si="132"/>
        <v/>
      </c>
      <c r="O1087" s="28" t="str">
        <f>IF(N1087=1,M1087&amp;" ("&amp;E1087&amp;")",M1087)</f>
        <v>Indiana Jones and the Last Crusade</v>
      </c>
      <c r="P1087" s="36">
        <f>INDEX(cpi!$A$1:$M$105,MATCH('Inflation adjust calc'!$E1087,cpi!$A:$A,0),MATCH('Inflation adjust calc'!$D1087,cpi!$1:$1,0))</f>
        <v>123.8</v>
      </c>
      <c r="Q1087" s="36">
        <f>cpi!$I$2</f>
        <v>240.85300000000001</v>
      </c>
      <c r="R1087" s="36">
        <f t="shared" si="137"/>
        <v>1.9455008077544427</v>
      </c>
      <c r="S1087" s="28" t="str">
        <f t="shared" si="133"/>
        <v/>
      </c>
      <c r="T1087" s="37">
        <f t="shared" si="134"/>
        <v>93384038.77221325</v>
      </c>
      <c r="U1087" s="37">
        <f t="shared" si="135"/>
        <v>383597907.83940226</v>
      </c>
      <c r="V1087" s="37">
        <f t="shared" si="136"/>
        <v>922501631.58738291</v>
      </c>
    </row>
    <row r="1088" spans="1:22">
      <c r="A1088" s="23">
        <v>1087</v>
      </c>
      <c r="B1088" s="3" t="s">
        <v>1583</v>
      </c>
      <c r="C1088" s="28">
        <v>18</v>
      </c>
      <c r="D1088" s="29">
        <v>10</v>
      </c>
      <c r="E1088" s="28">
        <v>2002</v>
      </c>
      <c r="F1088" s="31">
        <f>DATE(E1088,D1088,C1088)</f>
        <v>37547</v>
      </c>
      <c r="G1088" s="24" t="s">
        <v>1584</v>
      </c>
      <c r="H1088" s="2">
        <v>48000000</v>
      </c>
      <c r="I1088" s="2">
        <v>129094024</v>
      </c>
      <c r="J1088" s="2">
        <v>248218486</v>
      </c>
      <c r="K1088" s="28" t="str">
        <f t="shared" si="130"/>
        <v/>
      </c>
      <c r="L1088" s="28" t="str">
        <f t="shared" si="131"/>
        <v/>
      </c>
      <c r="M1088" s="28" t="s">
        <v>1584</v>
      </c>
      <c r="N1088" s="28" t="str">
        <f t="shared" si="132"/>
        <v/>
      </c>
      <c r="O1088" s="28" t="str">
        <f>IF(N1088=1,M1088&amp;" ("&amp;E1088&amp;")",M1088)</f>
        <v>The Ring</v>
      </c>
      <c r="P1088" s="36">
        <f>INDEX(cpi!$A$1:$M$105,MATCH('Inflation adjust calc'!$E1088,cpi!$A:$A,0),MATCH('Inflation adjust calc'!$D1088,cpi!$1:$1,0))</f>
        <v>181.3</v>
      </c>
      <c r="Q1088" s="36">
        <f>cpi!$I$2</f>
        <v>240.85300000000001</v>
      </c>
      <c r="R1088" s="36">
        <f t="shared" si="137"/>
        <v>1.3284776613348042</v>
      </c>
      <c r="S1088" s="28" t="str">
        <f t="shared" si="133"/>
        <v/>
      </c>
      <c r="T1088" s="37">
        <f t="shared" si="134"/>
        <v>63766927.744070597</v>
      </c>
      <c r="U1088" s="37">
        <f t="shared" si="135"/>
        <v>171498527.09581909</v>
      </c>
      <c r="V1088" s="37">
        <f t="shared" si="136"/>
        <v>329752713.78134584</v>
      </c>
    </row>
    <row r="1089" spans="1:22">
      <c r="A1089" s="23">
        <v>1088</v>
      </c>
      <c r="B1089" s="3" t="s">
        <v>1585</v>
      </c>
      <c r="C1089" s="28">
        <v>27</v>
      </c>
      <c r="D1089" s="29">
        <v>12</v>
      </c>
      <c r="E1089" s="28">
        <v>2000</v>
      </c>
      <c r="F1089" s="31">
        <f>DATE(E1089,D1089,C1089)</f>
        <v>36887</v>
      </c>
      <c r="G1089" s="24" t="s">
        <v>1586</v>
      </c>
      <c r="H1089" s="2">
        <v>48000000</v>
      </c>
      <c r="I1089" s="2">
        <v>124107476</v>
      </c>
      <c r="J1089" s="2">
        <v>208300000</v>
      </c>
      <c r="K1089" s="28" t="str">
        <f t="shared" si="130"/>
        <v/>
      </c>
      <c r="L1089" s="28" t="str">
        <f t="shared" si="131"/>
        <v/>
      </c>
      <c r="M1089" s="28" t="s">
        <v>1586</v>
      </c>
      <c r="N1089" s="28" t="str">
        <f t="shared" si="132"/>
        <v/>
      </c>
      <c r="O1089" s="28" t="str">
        <f>IF(N1089=1,M1089&amp;" ("&amp;E1089&amp;")",M1089)</f>
        <v>Traffic</v>
      </c>
      <c r="P1089" s="36">
        <f>INDEX(cpi!$A$1:$M$105,MATCH('Inflation adjust calc'!$E1089,cpi!$A:$A,0),MATCH('Inflation adjust calc'!$D1089,cpi!$1:$1,0))</f>
        <v>174</v>
      </c>
      <c r="Q1089" s="36">
        <f>cpi!$I$2</f>
        <v>240.85300000000001</v>
      </c>
      <c r="R1089" s="36">
        <f t="shared" si="137"/>
        <v>1.384212643678161</v>
      </c>
      <c r="S1089" s="28" t="str">
        <f t="shared" si="133"/>
        <v/>
      </c>
      <c r="T1089" s="37">
        <f t="shared" si="134"/>
        <v>66442206.896551728</v>
      </c>
      <c r="U1089" s="37">
        <f t="shared" si="135"/>
        <v>171791137.45418391</v>
      </c>
      <c r="V1089" s="37">
        <f t="shared" si="136"/>
        <v>288331493.67816091</v>
      </c>
    </row>
    <row r="1090" spans="1:22">
      <c r="A1090" s="23">
        <v>1089</v>
      </c>
      <c r="B1090" s="3" t="s">
        <v>1566</v>
      </c>
      <c r="C1090" s="28">
        <v>29</v>
      </c>
      <c r="D1090" s="29">
        <v>3</v>
      </c>
      <c r="E1090" s="28">
        <v>2002</v>
      </c>
      <c r="F1090" s="31">
        <f>DATE(E1090,D1090,C1090)</f>
        <v>37344</v>
      </c>
      <c r="G1090" s="24" t="s">
        <v>1587</v>
      </c>
      <c r="H1090" s="2">
        <v>48000000</v>
      </c>
      <c r="I1090" s="2">
        <v>95308367</v>
      </c>
      <c r="J1090" s="2">
        <v>196308367</v>
      </c>
      <c r="K1090" s="28" t="str">
        <f t="shared" si="130"/>
        <v/>
      </c>
      <c r="L1090" s="28" t="str">
        <f t="shared" si="131"/>
        <v/>
      </c>
      <c r="M1090" s="28" t="s">
        <v>1587</v>
      </c>
      <c r="N1090" s="28" t="str">
        <f t="shared" si="132"/>
        <v/>
      </c>
      <c r="O1090" s="28" t="str">
        <f>IF(N1090=1,M1090&amp;" ("&amp;E1090&amp;")",M1090)</f>
        <v>Panic Room</v>
      </c>
      <c r="P1090" s="36">
        <f>INDEX(cpi!$A$1:$M$105,MATCH('Inflation adjust calc'!$E1090,cpi!$A:$A,0),MATCH('Inflation adjust calc'!$D1090,cpi!$1:$1,0))</f>
        <v>178.8</v>
      </c>
      <c r="Q1090" s="36">
        <f>cpi!$I$2</f>
        <v>240.85300000000001</v>
      </c>
      <c r="R1090" s="36">
        <f t="shared" si="137"/>
        <v>1.3470525727069351</v>
      </c>
      <c r="S1090" s="28" t="str">
        <f t="shared" si="133"/>
        <v/>
      </c>
      <c r="T1090" s="37">
        <f t="shared" si="134"/>
        <v>64658523.489932887</v>
      </c>
      <c r="U1090" s="37">
        <f t="shared" si="135"/>
        <v>128385380.96784675</v>
      </c>
      <c r="V1090" s="37">
        <f t="shared" si="136"/>
        <v>264437690.8112472</v>
      </c>
    </row>
    <row r="1091" spans="1:22">
      <c r="A1091" s="23">
        <v>1090</v>
      </c>
      <c r="B1091" s="3">
        <v>42248</v>
      </c>
      <c r="C1091" s="28">
        <v>9</v>
      </c>
      <c r="D1091" s="29">
        <v>1</v>
      </c>
      <c r="E1091" s="28">
        <v>2015</v>
      </c>
      <c r="F1091" s="31">
        <f>DATE(E1091,D1091,C1091)</f>
        <v>42013</v>
      </c>
      <c r="G1091" s="24" t="s">
        <v>1588</v>
      </c>
      <c r="H1091" s="2">
        <v>48000000</v>
      </c>
      <c r="I1091" s="2">
        <v>89256424</v>
      </c>
      <c r="J1091" s="2">
        <v>327656424</v>
      </c>
      <c r="K1091" s="28" t="str">
        <f t="shared" ref="K1091:K1154" si="138">IF(J1091=0,1,"")</f>
        <v/>
      </c>
      <c r="L1091" s="28" t="str">
        <f t="shared" ref="L1091:L1154" si="139">IF(E1091&gt;2016,1,"")</f>
        <v/>
      </c>
      <c r="M1091" s="28" t="s">
        <v>1588</v>
      </c>
      <c r="N1091" s="28" t="str">
        <f t="shared" ref="N1091:N1154" si="140">IF(COUNTIF($M$2:$M$5233,M1091)&gt;1,1,"")</f>
        <v/>
      </c>
      <c r="O1091" s="28" t="str">
        <f>IF(N1091=1,M1091&amp;" ("&amp;E1091&amp;")",M1091)</f>
        <v>Taken 3</v>
      </c>
      <c r="P1091" s="36">
        <f>INDEX(cpi!$A$1:$M$105,MATCH('Inflation adjust calc'!$E1091,cpi!$A:$A,0),MATCH('Inflation adjust calc'!$D1091,cpi!$1:$1,0))</f>
        <v>233.70699999999999</v>
      </c>
      <c r="Q1091" s="36">
        <f>cpi!$I$2</f>
        <v>240.85300000000001</v>
      </c>
      <c r="R1091" s="36">
        <f t="shared" si="137"/>
        <v>1.0305767478081531</v>
      </c>
      <c r="S1091" s="28" t="str">
        <f t="shared" ref="S1091:S1154" si="141">IF(ISERROR(R1091),1,"")</f>
        <v/>
      </c>
      <c r="T1091" s="37">
        <f t="shared" ref="T1091:T1154" si="142">H1091*$R1091</f>
        <v>49467683.89479135</v>
      </c>
      <c r="U1091" s="37">
        <f t="shared" ref="U1091:U1154" si="143">I1091*$R1091</f>
        <v>91985595.166905582</v>
      </c>
      <c r="V1091" s="37">
        <f t="shared" ref="V1091:V1154" si="144">J1091*$R1091</f>
        <v>337675091.84436929</v>
      </c>
    </row>
    <row r="1092" spans="1:22">
      <c r="A1092" s="23">
        <v>1091</v>
      </c>
      <c r="B1092" s="3">
        <v>36319</v>
      </c>
      <c r="C1092" s="28">
        <v>6</v>
      </c>
      <c r="D1092" s="29">
        <v>8</v>
      </c>
      <c r="E1092" s="28">
        <v>1999</v>
      </c>
      <c r="F1092" s="31">
        <f>DATE(E1092,D1092,C1092)</f>
        <v>36378</v>
      </c>
      <c r="G1092" s="24" t="s">
        <v>1589</v>
      </c>
      <c r="H1092" s="2">
        <v>48000000</v>
      </c>
      <c r="I1092" s="2">
        <v>69304264</v>
      </c>
      <c r="J1092" s="2">
        <v>124304264</v>
      </c>
      <c r="K1092" s="28" t="str">
        <f t="shared" si="138"/>
        <v/>
      </c>
      <c r="L1092" s="28" t="str">
        <f t="shared" si="139"/>
        <v/>
      </c>
      <c r="M1092" s="28" t="s">
        <v>1589</v>
      </c>
      <c r="N1092" s="28" t="str">
        <f t="shared" si="140"/>
        <v/>
      </c>
      <c r="O1092" s="28" t="str">
        <f>IF(N1092=1,M1092&amp;" ("&amp;E1092&amp;")",M1092)</f>
        <v>The Thomas Crown Affair</v>
      </c>
      <c r="P1092" s="36">
        <f>INDEX(cpi!$A$1:$M$105,MATCH('Inflation adjust calc'!$E1092,cpi!$A:$A,0),MATCH('Inflation adjust calc'!$D1092,cpi!$1:$1,0))</f>
        <v>167.1</v>
      </c>
      <c r="Q1092" s="36">
        <f>cpi!$I$2</f>
        <v>240.85300000000001</v>
      </c>
      <c r="R1092" s="36">
        <f t="shared" si="137"/>
        <v>1.4413704368641533</v>
      </c>
      <c r="S1092" s="28" t="str">
        <f t="shared" si="141"/>
        <v/>
      </c>
      <c r="T1092" s="37">
        <f t="shared" si="142"/>
        <v>69185780.969479367</v>
      </c>
      <c r="U1092" s="37">
        <f t="shared" si="143"/>
        <v>99893117.278228611</v>
      </c>
      <c r="V1092" s="37">
        <f t="shared" si="144"/>
        <v>179168491.30575705</v>
      </c>
    </row>
    <row r="1093" spans="1:22">
      <c r="A1093" s="23">
        <v>1092</v>
      </c>
      <c r="B1093" s="3">
        <v>36291</v>
      </c>
      <c r="C1093" s="28">
        <v>5</v>
      </c>
      <c r="D1093" s="29">
        <v>11</v>
      </c>
      <c r="E1093" s="28">
        <v>1999</v>
      </c>
      <c r="F1093" s="31">
        <f>DATE(E1093,D1093,C1093)</f>
        <v>36469</v>
      </c>
      <c r="G1093" s="24" t="s">
        <v>1590</v>
      </c>
      <c r="H1093" s="2">
        <v>48000000</v>
      </c>
      <c r="I1093" s="2">
        <v>66488090</v>
      </c>
      <c r="J1093" s="2">
        <v>151463090</v>
      </c>
      <c r="K1093" s="28" t="str">
        <f t="shared" si="138"/>
        <v/>
      </c>
      <c r="L1093" s="28" t="str">
        <f t="shared" si="139"/>
        <v/>
      </c>
      <c r="M1093" s="28" t="s">
        <v>1590</v>
      </c>
      <c r="N1093" s="28" t="str">
        <f t="shared" si="140"/>
        <v/>
      </c>
      <c r="O1093" s="28" t="str">
        <f>IF(N1093=1,M1093&amp;" ("&amp;E1093&amp;")",M1093)</f>
        <v>The Bone Collector</v>
      </c>
      <c r="P1093" s="36">
        <f>INDEX(cpi!$A$1:$M$105,MATCH('Inflation adjust calc'!$E1093,cpi!$A:$A,0),MATCH('Inflation adjust calc'!$D1093,cpi!$1:$1,0))</f>
        <v>168.3</v>
      </c>
      <c r="Q1093" s="36">
        <f>cpi!$I$2</f>
        <v>240.85300000000001</v>
      </c>
      <c r="R1093" s="36">
        <f t="shared" si="137"/>
        <v>1.4310932857991681</v>
      </c>
      <c r="S1093" s="28" t="str">
        <f t="shared" si="141"/>
        <v/>
      </c>
      <c r="T1093" s="37">
        <f t="shared" si="142"/>
        <v>68692477.718360066</v>
      </c>
      <c r="U1093" s="37">
        <f t="shared" si="143"/>
        <v>95150659.184610814</v>
      </c>
      <c r="V1093" s="37">
        <f t="shared" si="144"/>
        <v>216757811.1453951</v>
      </c>
    </row>
    <row r="1094" spans="1:22">
      <c r="A1094" s="23">
        <v>1093</v>
      </c>
      <c r="B1094" s="3">
        <v>36170</v>
      </c>
      <c r="C1094" s="28">
        <v>1</v>
      </c>
      <c r="D1094" s="29">
        <v>10</v>
      </c>
      <c r="E1094" s="28">
        <v>1999</v>
      </c>
      <c r="F1094" s="31">
        <f>DATE(E1094,D1094,C1094)</f>
        <v>36434</v>
      </c>
      <c r="G1094" s="24" t="s">
        <v>1591</v>
      </c>
      <c r="H1094" s="2">
        <v>48000000</v>
      </c>
      <c r="I1094" s="2">
        <v>60652036</v>
      </c>
      <c r="J1094" s="2">
        <v>107752036</v>
      </c>
      <c r="K1094" s="28" t="str">
        <f t="shared" si="138"/>
        <v/>
      </c>
      <c r="L1094" s="28" t="str">
        <f t="shared" si="139"/>
        <v/>
      </c>
      <c r="M1094" s="28" t="s">
        <v>1591</v>
      </c>
      <c r="N1094" s="28" t="str">
        <f t="shared" si="140"/>
        <v/>
      </c>
      <c r="O1094" s="28" t="str">
        <f>IF(N1094=1,M1094&amp;" ("&amp;E1094&amp;")",M1094)</f>
        <v>Three Kings</v>
      </c>
      <c r="P1094" s="36">
        <f>INDEX(cpi!$A$1:$M$105,MATCH('Inflation adjust calc'!$E1094,cpi!$A:$A,0),MATCH('Inflation adjust calc'!$D1094,cpi!$1:$1,0))</f>
        <v>168.2</v>
      </c>
      <c r="Q1094" s="36">
        <f>cpi!$I$2</f>
        <v>240.85300000000001</v>
      </c>
      <c r="R1094" s="36">
        <f t="shared" si="137"/>
        <v>1.4319441141498217</v>
      </c>
      <c r="S1094" s="28" t="str">
        <f t="shared" si="141"/>
        <v/>
      </c>
      <c r="T1094" s="37">
        <f t="shared" si="142"/>
        <v>68733317.479191437</v>
      </c>
      <c r="U1094" s="37">
        <f t="shared" si="143"/>
        <v>86850325.961403102</v>
      </c>
      <c r="V1094" s="37">
        <f t="shared" si="144"/>
        <v>154294893.7378597</v>
      </c>
    </row>
    <row r="1095" spans="1:22">
      <c r="A1095" s="23">
        <v>1094</v>
      </c>
      <c r="B1095" s="3" t="s">
        <v>1592</v>
      </c>
      <c r="C1095" s="28">
        <v>22</v>
      </c>
      <c r="D1095" s="29">
        <v>1</v>
      </c>
      <c r="E1095" s="28">
        <v>2010</v>
      </c>
      <c r="F1095" s="31">
        <f>DATE(E1095,D1095,C1095)</f>
        <v>40200</v>
      </c>
      <c r="G1095" s="24" t="s">
        <v>1593</v>
      </c>
      <c r="H1095" s="2">
        <v>48000000</v>
      </c>
      <c r="I1095" s="2">
        <v>60022256</v>
      </c>
      <c r="J1095" s="2">
        <v>112610386</v>
      </c>
      <c r="K1095" s="28" t="str">
        <f t="shared" si="138"/>
        <v/>
      </c>
      <c r="L1095" s="28" t="str">
        <f t="shared" si="139"/>
        <v/>
      </c>
      <c r="M1095" s="28" t="s">
        <v>1593</v>
      </c>
      <c r="N1095" s="28" t="str">
        <f t="shared" si="140"/>
        <v/>
      </c>
      <c r="O1095" s="28" t="str">
        <f>IF(N1095=1,M1095&amp;" ("&amp;E1095&amp;")",M1095)</f>
        <v>The Tooth Fairy</v>
      </c>
      <c r="P1095" s="36">
        <f>INDEX(cpi!$A$1:$M$105,MATCH('Inflation adjust calc'!$E1095,cpi!$A:$A,0),MATCH('Inflation adjust calc'!$D1095,cpi!$1:$1,0))</f>
        <v>216.68700000000001</v>
      </c>
      <c r="Q1095" s="36">
        <f>cpi!$I$2</f>
        <v>240.85300000000001</v>
      </c>
      <c r="R1095" s="36">
        <f t="shared" si="137"/>
        <v>1.1115249184307319</v>
      </c>
      <c r="S1095" s="28" t="str">
        <f t="shared" si="141"/>
        <v/>
      </c>
      <c r="T1095" s="37">
        <f t="shared" si="142"/>
        <v>53353196.084675133</v>
      </c>
      <c r="U1095" s="37">
        <f t="shared" si="143"/>
        <v>66716233.204428509</v>
      </c>
      <c r="V1095" s="37">
        <f t="shared" si="144"/>
        <v>125169250.11310323</v>
      </c>
    </row>
    <row r="1096" spans="1:22">
      <c r="A1096" s="23">
        <v>1095</v>
      </c>
      <c r="B1096" s="3" t="s">
        <v>1287</v>
      </c>
      <c r="C1096" s="28">
        <v>17</v>
      </c>
      <c r="D1096" s="29">
        <v>8</v>
      </c>
      <c r="E1096" s="28">
        <v>2001</v>
      </c>
      <c r="F1096" s="31">
        <f>DATE(E1096,D1096,C1096)</f>
        <v>37120</v>
      </c>
      <c r="G1096" s="24" t="s">
        <v>1594</v>
      </c>
      <c r="H1096" s="2">
        <v>48000000</v>
      </c>
      <c r="I1096" s="2">
        <v>56607223</v>
      </c>
      <c r="J1096" s="2">
        <v>86607223</v>
      </c>
      <c r="K1096" s="28" t="str">
        <f t="shared" si="138"/>
        <v/>
      </c>
      <c r="L1096" s="28" t="str">
        <f t="shared" si="139"/>
        <v/>
      </c>
      <c r="M1096" s="28" t="s">
        <v>1594</v>
      </c>
      <c r="N1096" s="28" t="str">
        <f t="shared" si="140"/>
        <v/>
      </c>
      <c r="O1096" s="28" t="str">
        <f>IF(N1096=1,M1096&amp;" ("&amp;E1096&amp;")",M1096)</f>
        <v>Rat Race</v>
      </c>
      <c r="P1096" s="36">
        <f>INDEX(cpi!$A$1:$M$105,MATCH('Inflation adjust calc'!$E1096,cpi!$A:$A,0),MATCH('Inflation adjust calc'!$D1096,cpi!$1:$1,0))</f>
        <v>177.5</v>
      </c>
      <c r="Q1096" s="36">
        <f>cpi!$I$2</f>
        <v>240.85300000000001</v>
      </c>
      <c r="R1096" s="36">
        <f t="shared" si="137"/>
        <v>1.3569183098591551</v>
      </c>
      <c r="S1096" s="28" t="str">
        <f t="shared" si="141"/>
        <v/>
      </c>
      <c r="T1096" s="37">
        <f t="shared" si="142"/>
        <v>65132078.873239443</v>
      </c>
      <c r="U1096" s="37">
        <f t="shared" si="143"/>
        <v>76811377.358980283</v>
      </c>
      <c r="V1096" s="37">
        <f t="shared" si="144"/>
        <v>117518926.65475494</v>
      </c>
    </row>
    <row r="1097" spans="1:22">
      <c r="A1097" s="23">
        <v>1096</v>
      </c>
      <c r="B1097" s="3">
        <v>39122</v>
      </c>
      <c r="C1097" s="28">
        <v>2</v>
      </c>
      <c r="D1097" s="29">
        <v>9</v>
      </c>
      <c r="E1097" s="28">
        <v>2007</v>
      </c>
      <c r="F1097" s="31">
        <f>DATE(E1097,D1097,C1097)</f>
        <v>39327</v>
      </c>
      <c r="G1097" s="24" t="s">
        <v>1595</v>
      </c>
      <c r="H1097" s="2">
        <v>48000000</v>
      </c>
      <c r="I1097" s="2">
        <v>53606916</v>
      </c>
      <c r="J1097" s="2">
        <v>71171825</v>
      </c>
      <c r="K1097" s="28" t="str">
        <f t="shared" si="138"/>
        <v/>
      </c>
      <c r="L1097" s="28" t="str">
        <f t="shared" si="139"/>
        <v/>
      </c>
      <c r="M1097" s="28" t="s">
        <v>1595</v>
      </c>
      <c r="N1097" s="28" t="str">
        <f t="shared" si="140"/>
        <v/>
      </c>
      <c r="O1097" s="28" t="str">
        <f>IF(N1097=1,M1097&amp;" ("&amp;E1097&amp;")",M1097)</f>
        <v>3:10 to Yuma</v>
      </c>
      <c r="P1097" s="36">
        <f>INDEX(cpi!$A$1:$M$105,MATCH('Inflation adjust calc'!$E1097,cpi!$A:$A,0),MATCH('Inflation adjust calc'!$D1097,cpi!$1:$1,0))</f>
        <v>208.49</v>
      </c>
      <c r="Q1097" s="36">
        <f>cpi!$I$2</f>
        <v>240.85300000000001</v>
      </c>
      <c r="R1097" s="36">
        <f t="shared" si="137"/>
        <v>1.1552256702959374</v>
      </c>
      <c r="S1097" s="28" t="str">
        <f t="shared" si="141"/>
        <v/>
      </c>
      <c r="T1097" s="37">
        <f t="shared" si="142"/>
        <v>55450832.17420499</v>
      </c>
      <c r="U1097" s="37">
        <f t="shared" si="143"/>
        <v>61928085.468598008</v>
      </c>
      <c r="V1097" s="37">
        <f t="shared" si="144"/>
        <v>82219519.241810158</v>
      </c>
    </row>
    <row r="1098" spans="1:22">
      <c r="A1098" s="23">
        <v>1097</v>
      </c>
      <c r="B1098" s="3" t="s">
        <v>1596</v>
      </c>
      <c r="C1098" s="28">
        <v>13</v>
      </c>
      <c r="D1098" s="29">
        <v>8</v>
      </c>
      <c r="E1098" s="28">
        <v>2001</v>
      </c>
      <c r="F1098" s="31">
        <f>DATE(E1098,D1098,C1098)</f>
        <v>37116</v>
      </c>
      <c r="G1098" s="24" t="s">
        <v>1597</v>
      </c>
      <c r="H1098" s="2">
        <v>48000000</v>
      </c>
      <c r="I1098" s="2">
        <v>50315140</v>
      </c>
      <c r="J1098" s="2">
        <v>50315140</v>
      </c>
      <c r="K1098" s="28" t="str">
        <f t="shared" si="138"/>
        <v/>
      </c>
      <c r="L1098" s="28" t="str">
        <f t="shared" si="139"/>
        <v/>
      </c>
      <c r="M1098" s="28" t="s">
        <v>1597</v>
      </c>
      <c r="N1098" s="28" t="str">
        <f t="shared" si="140"/>
        <v/>
      </c>
      <c r="O1098" s="28" t="str">
        <f>IF(N1098=1,M1098&amp;" ("&amp;E1098&amp;")",M1098)</f>
        <v>K-PAX</v>
      </c>
      <c r="P1098" s="36">
        <f>INDEX(cpi!$A$1:$M$105,MATCH('Inflation adjust calc'!$E1098,cpi!$A:$A,0),MATCH('Inflation adjust calc'!$D1098,cpi!$1:$1,0))</f>
        <v>177.5</v>
      </c>
      <c r="Q1098" s="36">
        <f>cpi!$I$2</f>
        <v>240.85300000000001</v>
      </c>
      <c r="R1098" s="36">
        <f t="shared" si="137"/>
        <v>1.3569183098591551</v>
      </c>
      <c r="S1098" s="28" t="str">
        <f t="shared" si="141"/>
        <v/>
      </c>
      <c r="T1098" s="37">
        <f t="shared" si="142"/>
        <v>65132078.873239443</v>
      </c>
      <c r="U1098" s="37">
        <f t="shared" si="143"/>
        <v>68273534.729126766</v>
      </c>
      <c r="V1098" s="37">
        <f t="shared" si="144"/>
        <v>68273534.729126766</v>
      </c>
    </row>
    <row r="1099" spans="1:22">
      <c r="A1099" s="23">
        <v>1098</v>
      </c>
      <c r="B1099" s="3" t="s">
        <v>454</v>
      </c>
      <c r="C1099" s="28">
        <v>25</v>
      </c>
      <c r="D1099" s="29">
        <v>12</v>
      </c>
      <c r="E1099" s="28">
        <v>2001</v>
      </c>
      <c r="F1099" s="31">
        <f>DATE(E1099,D1099,C1099)</f>
        <v>37250</v>
      </c>
      <c r="G1099" s="24" t="s">
        <v>1598</v>
      </c>
      <c r="H1099" s="2">
        <v>48000000</v>
      </c>
      <c r="I1099" s="2">
        <v>47095453</v>
      </c>
      <c r="J1099" s="2">
        <v>70937778</v>
      </c>
      <c r="K1099" s="28" t="str">
        <f t="shared" si="138"/>
        <v/>
      </c>
      <c r="L1099" s="28" t="str">
        <f t="shared" si="139"/>
        <v/>
      </c>
      <c r="M1099" s="28" t="s">
        <v>1598</v>
      </c>
      <c r="N1099" s="28" t="str">
        <f t="shared" si="140"/>
        <v/>
      </c>
      <c r="O1099" s="28" t="str">
        <f>IF(N1099=1,M1099&amp;" ("&amp;E1099&amp;")",M1099)</f>
        <v>Kate and Leopold</v>
      </c>
      <c r="P1099" s="36">
        <f>INDEX(cpi!$A$1:$M$105,MATCH('Inflation adjust calc'!$E1099,cpi!$A:$A,0),MATCH('Inflation adjust calc'!$D1099,cpi!$1:$1,0))</f>
        <v>176.7</v>
      </c>
      <c r="Q1099" s="36">
        <f>cpi!$I$2</f>
        <v>240.85300000000001</v>
      </c>
      <c r="R1099" s="36">
        <f t="shared" si="137"/>
        <v>1.3630616864742502</v>
      </c>
      <c r="S1099" s="28" t="str">
        <f t="shared" si="141"/>
        <v/>
      </c>
      <c r="T1099" s="37">
        <f t="shared" si="142"/>
        <v>65426960.950764008</v>
      </c>
      <c r="U1099" s="37">
        <f t="shared" si="143"/>
        <v>64194007.591448784</v>
      </c>
      <c r="V1099" s="37">
        <f t="shared" si="144"/>
        <v>96692567.315415964</v>
      </c>
    </row>
    <row r="1100" spans="1:22">
      <c r="A1100" s="23">
        <v>1099</v>
      </c>
      <c r="B1100" s="3" t="s">
        <v>1599</v>
      </c>
      <c r="C1100" s="28">
        <v>20</v>
      </c>
      <c r="D1100" s="29">
        <v>10</v>
      </c>
      <c r="E1100" s="28">
        <v>2000</v>
      </c>
      <c r="F1100" s="31">
        <f>DATE(E1100,D1100,C1100)</f>
        <v>36819</v>
      </c>
      <c r="G1100" s="24" t="s">
        <v>1600</v>
      </c>
      <c r="H1100" s="2">
        <v>48000000</v>
      </c>
      <c r="I1100" s="2">
        <v>37879996</v>
      </c>
      <c r="J1100" s="2">
        <v>90376224</v>
      </c>
      <c r="K1100" s="28" t="str">
        <f t="shared" si="138"/>
        <v/>
      </c>
      <c r="L1100" s="28" t="str">
        <f t="shared" si="139"/>
        <v/>
      </c>
      <c r="M1100" s="28" t="s">
        <v>1600</v>
      </c>
      <c r="N1100" s="28" t="str">
        <f t="shared" si="140"/>
        <v/>
      </c>
      <c r="O1100" s="28" t="str">
        <f>IF(N1100=1,M1100&amp;" ("&amp;E1100&amp;")",M1100)</f>
        <v>Bedazzled</v>
      </c>
      <c r="P1100" s="36">
        <f>INDEX(cpi!$A$1:$M$105,MATCH('Inflation adjust calc'!$E1100,cpi!$A:$A,0),MATCH('Inflation adjust calc'!$D1100,cpi!$1:$1,0))</f>
        <v>174</v>
      </c>
      <c r="Q1100" s="36">
        <f>cpi!$I$2</f>
        <v>240.85300000000001</v>
      </c>
      <c r="R1100" s="36">
        <f t="shared" si="137"/>
        <v>1.384212643678161</v>
      </c>
      <c r="S1100" s="28" t="str">
        <f t="shared" si="141"/>
        <v/>
      </c>
      <c r="T1100" s="37">
        <f t="shared" si="142"/>
        <v>66442206.896551728</v>
      </c>
      <c r="U1100" s="37">
        <f t="shared" si="143"/>
        <v>52433969.40567816</v>
      </c>
      <c r="V1100" s="37">
        <f t="shared" si="144"/>
        <v>125099911.94868965</v>
      </c>
    </row>
    <row r="1101" spans="1:22">
      <c r="A1101" s="23">
        <v>1100</v>
      </c>
      <c r="B1101" s="3" t="s">
        <v>918</v>
      </c>
      <c r="C1101" s="28">
        <v>26</v>
      </c>
      <c r="D1101" s="29">
        <v>6</v>
      </c>
      <c r="E1101" s="28">
        <v>1998</v>
      </c>
      <c r="F1101" s="31">
        <f>DATE(E1101,D1101,C1101)</f>
        <v>35972</v>
      </c>
      <c r="G1101" s="24" t="s">
        <v>1601</v>
      </c>
      <c r="H1101" s="2">
        <v>48000000</v>
      </c>
      <c r="I1101" s="2">
        <v>37562568</v>
      </c>
      <c r="J1101" s="2">
        <v>77562568</v>
      </c>
      <c r="K1101" s="28" t="str">
        <f t="shared" si="138"/>
        <v/>
      </c>
      <c r="L1101" s="28" t="str">
        <f t="shared" si="139"/>
        <v/>
      </c>
      <c r="M1101" s="28" t="s">
        <v>1601</v>
      </c>
      <c r="N1101" s="28" t="str">
        <f t="shared" si="140"/>
        <v/>
      </c>
      <c r="O1101" s="28" t="str">
        <f>IF(N1101=1,M1101&amp;" ("&amp;E1101&amp;")",M1101)</f>
        <v>Out of Sight</v>
      </c>
      <c r="P1101" s="36">
        <f>INDEX(cpi!$A$1:$M$105,MATCH('Inflation adjust calc'!$E1101,cpi!$A:$A,0),MATCH('Inflation adjust calc'!$D1101,cpi!$1:$1,0))</f>
        <v>163</v>
      </c>
      <c r="Q1101" s="36">
        <f>cpi!$I$2</f>
        <v>240.85300000000001</v>
      </c>
      <c r="R1101" s="36">
        <f t="shared" si="137"/>
        <v>1.4776257668711656</v>
      </c>
      <c r="S1101" s="28" t="str">
        <f t="shared" si="141"/>
        <v/>
      </c>
      <c r="T1101" s="37">
        <f t="shared" si="142"/>
        <v>70926036.809815958</v>
      </c>
      <c r="U1101" s="37">
        <f t="shared" si="143"/>
        <v>55503418.34665031</v>
      </c>
      <c r="V1101" s="37">
        <f t="shared" si="144"/>
        <v>114608449.02149694</v>
      </c>
    </row>
    <row r="1102" spans="1:22">
      <c r="A1102" s="23">
        <v>1101</v>
      </c>
      <c r="B1102" s="3" t="s">
        <v>1602</v>
      </c>
      <c r="C1102" s="28">
        <v>14</v>
      </c>
      <c r="D1102" s="29">
        <v>12</v>
      </c>
      <c r="E1102" s="28">
        <v>1984</v>
      </c>
      <c r="F1102" s="31">
        <f>DATE(E1102,D1102,C1102)</f>
        <v>31030</v>
      </c>
      <c r="G1102" s="24" t="s">
        <v>1603</v>
      </c>
      <c r="H1102" s="2">
        <v>48000000</v>
      </c>
      <c r="I1102" s="2">
        <v>25928721</v>
      </c>
      <c r="J1102" s="2">
        <v>25928721</v>
      </c>
      <c r="K1102" s="28" t="str">
        <f t="shared" si="138"/>
        <v/>
      </c>
      <c r="L1102" s="28" t="str">
        <f t="shared" si="139"/>
        <v/>
      </c>
      <c r="M1102" s="28" t="s">
        <v>1603</v>
      </c>
      <c r="N1102" s="28" t="str">
        <f t="shared" si="140"/>
        <v/>
      </c>
      <c r="O1102" s="28" t="str">
        <f>IF(N1102=1,M1102&amp;" ("&amp;E1102&amp;")",M1102)</f>
        <v>The Cotton Club</v>
      </c>
      <c r="P1102" s="36">
        <f>INDEX(cpi!$A$1:$M$105,MATCH('Inflation adjust calc'!$E1102,cpi!$A:$A,0),MATCH('Inflation adjust calc'!$D1102,cpi!$1:$1,0))</f>
        <v>105.3</v>
      </c>
      <c r="Q1102" s="36">
        <f>cpi!$I$2</f>
        <v>240.85300000000001</v>
      </c>
      <c r="R1102" s="36">
        <f t="shared" si="137"/>
        <v>2.2873029439696109</v>
      </c>
      <c r="S1102" s="28" t="str">
        <f t="shared" si="141"/>
        <v/>
      </c>
      <c r="T1102" s="37">
        <f t="shared" si="142"/>
        <v>109790541.31054132</v>
      </c>
      <c r="U1102" s="37">
        <f t="shared" si="143"/>
        <v>59306839.876666673</v>
      </c>
      <c r="V1102" s="37">
        <f t="shared" si="144"/>
        <v>59306839.876666673</v>
      </c>
    </row>
    <row r="1103" spans="1:22">
      <c r="A1103" s="23">
        <v>1102</v>
      </c>
      <c r="B1103" s="3" t="s">
        <v>1604</v>
      </c>
      <c r="C1103" s="28">
        <v>25</v>
      </c>
      <c r="D1103" s="29">
        <v>1</v>
      </c>
      <c r="E1103" s="28">
        <v>2008</v>
      </c>
      <c r="F1103" s="31">
        <f>DATE(E1103,D1103,C1103)</f>
        <v>39472</v>
      </c>
      <c r="G1103" s="24" t="s">
        <v>1605</v>
      </c>
      <c r="H1103" s="2">
        <v>47500000</v>
      </c>
      <c r="I1103" s="2">
        <v>42754105</v>
      </c>
      <c r="J1103" s="2">
        <v>112214531</v>
      </c>
      <c r="K1103" s="28" t="str">
        <f t="shared" si="138"/>
        <v/>
      </c>
      <c r="L1103" s="28" t="str">
        <f t="shared" si="139"/>
        <v/>
      </c>
      <c r="M1103" s="28" t="s">
        <v>1605</v>
      </c>
      <c r="N1103" s="28" t="str">
        <f t="shared" si="140"/>
        <v/>
      </c>
      <c r="O1103" s="28" t="str">
        <f>IF(N1103=1,M1103&amp;" ("&amp;E1103&amp;")",M1103)</f>
        <v>Rambo</v>
      </c>
      <c r="P1103" s="36">
        <f>INDEX(cpi!$A$1:$M$105,MATCH('Inflation adjust calc'!$E1103,cpi!$A:$A,0),MATCH('Inflation adjust calc'!$D1103,cpi!$1:$1,0))</f>
        <v>211.08</v>
      </c>
      <c r="Q1103" s="36">
        <f>cpi!$I$2</f>
        <v>240.85300000000001</v>
      </c>
      <c r="R1103" s="36">
        <f t="shared" si="137"/>
        <v>1.1410507864316846</v>
      </c>
      <c r="S1103" s="28" t="str">
        <f t="shared" si="141"/>
        <v/>
      </c>
      <c r="T1103" s="37">
        <f t="shared" si="142"/>
        <v>54199912.355505019</v>
      </c>
      <c r="U1103" s="37">
        <f t="shared" si="143"/>
        <v>48784605.13343282</v>
      </c>
      <c r="V1103" s="37">
        <f t="shared" si="144"/>
        <v>128042478.84661265</v>
      </c>
    </row>
    <row r="1104" spans="1:22">
      <c r="A1104" s="23">
        <v>1103</v>
      </c>
      <c r="B1104" s="3" t="s">
        <v>1606</v>
      </c>
      <c r="C1104" s="28">
        <v>13</v>
      </c>
      <c r="D1104" s="29">
        <v>7</v>
      </c>
      <c r="E1104" s="28">
        <v>2016</v>
      </c>
      <c r="F1104" s="31">
        <f>DATE(E1104,D1104,C1104)</f>
        <v>42564</v>
      </c>
      <c r="G1104" s="24" t="s">
        <v>1607</v>
      </c>
      <c r="H1104" s="2">
        <v>47500000</v>
      </c>
      <c r="I1104" s="2">
        <v>15436808</v>
      </c>
      <c r="J1104" s="2">
        <v>17854191</v>
      </c>
      <c r="K1104" s="28" t="str">
        <f t="shared" si="138"/>
        <v/>
      </c>
      <c r="L1104" s="28" t="str">
        <f t="shared" si="139"/>
        <v/>
      </c>
      <c r="M1104" s="28" t="s">
        <v>1607</v>
      </c>
      <c r="N1104" s="28" t="str">
        <f t="shared" si="140"/>
        <v/>
      </c>
      <c r="O1104" s="28" t="str">
        <f>IF(N1104=1,M1104&amp;" ("&amp;E1104&amp;")",M1104)</f>
        <v>The Infiltrator</v>
      </c>
      <c r="P1104" s="36">
        <f>INDEX(cpi!$A$1:$M$105,MATCH('Inflation adjust calc'!$E1104,cpi!$A:$A,0),MATCH('Inflation adjust calc'!$D1104,cpi!$1:$1,0))</f>
        <v>240.64699999999999</v>
      </c>
      <c r="Q1104" s="36">
        <f>cpi!$I$2</f>
        <v>240.85300000000001</v>
      </c>
      <c r="R1104" s="36">
        <f t="shared" si="137"/>
        <v>1.0008560256309034</v>
      </c>
      <c r="S1104" s="28" t="str">
        <f t="shared" si="141"/>
        <v/>
      </c>
      <c r="T1104" s="37">
        <f t="shared" si="142"/>
        <v>47540661.217467912</v>
      </c>
      <c r="U1104" s="37">
        <f t="shared" si="143"/>
        <v>15450022.303307334</v>
      </c>
      <c r="V1104" s="37">
        <f t="shared" si="144"/>
        <v>17869474.645115044</v>
      </c>
    </row>
    <row r="1105" spans="1:22">
      <c r="A1105" s="23">
        <v>1104</v>
      </c>
      <c r="B1105" s="3" t="s">
        <v>1504</v>
      </c>
      <c r="C1105" s="28">
        <v>15</v>
      </c>
      <c r="D1105" s="29">
        <v>6</v>
      </c>
      <c r="E1105" s="28">
        <v>1990</v>
      </c>
      <c r="F1105" s="31">
        <f>DATE(E1105,D1105,C1105)</f>
        <v>33039</v>
      </c>
      <c r="G1105" s="24" t="s">
        <v>1608</v>
      </c>
      <c r="H1105" s="2">
        <v>47000000</v>
      </c>
      <c r="I1105" s="2">
        <v>103738726</v>
      </c>
      <c r="J1105" s="2">
        <v>162738726</v>
      </c>
      <c r="K1105" s="28" t="str">
        <f t="shared" si="138"/>
        <v/>
      </c>
      <c r="L1105" s="28" t="str">
        <f t="shared" si="139"/>
        <v/>
      </c>
      <c r="M1105" s="28" t="s">
        <v>1608</v>
      </c>
      <c r="N1105" s="28" t="str">
        <f t="shared" si="140"/>
        <v/>
      </c>
      <c r="O1105" s="28" t="str">
        <f>IF(N1105=1,M1105&amp;" ("&amp;E1105&amp;")",M1105)</f>
        <v>Dick Tracy</v>
      </c>
      <c r="P1105" s="36">
        <f>INDEX(cpi!$A$1:$M$105,MATCH('Inflation adjust calc'!$E1105,cpi!$A:$A,0),MATCH('Inflation adjust calc'!$D1105,cpi!$1:$1,0))</f>
        <v>129.9</v>
      </c>
      <c r="Q1105" s="36">
        <f>cpi!$I$2</f>
        <v>240.85300000000001</v>
      </c>
      <c r="R1105" s="36">
        <f t="shared" si="137"/>
        <v>1.8541416474210932</v>
      </c>
      <c r="S1105" s="28" t="str">
        <f t="shared" si="141"/>
        <v/>
      </c>
      <c r="T1105" s="37">
        <f t="shared" si="142"/>
        <v>87144657.428791374</v>
      </c>
      <c r="U1105" s="37">
        <f t="shared" si="143"/>
        <v>192346292.32700539</v>
      </c>
      <c r="V1105" s="37">
        <f t="shared" si="144"/>
        <v>301740649.52484989</v>
      </c>
    </row>
    <row r="1106" spans="1:22">
      <c r="A1106" s="23">
        <v>1105</v>
      </c>
      <c r="B1106" s="3" t="s">
        <v>1609</v>
      </c>
      <c r="C1106" s="28">
        <v>14</v>
      </c>
      <c r="D1106" s="29">
        <v>6</v>
      </c>
      <c r="E1106" s="28">
        <v>1996</v>
      </c>
      <c r="F1106" s="31">
        <f>DATE(E1106,D1106,C1106)</f>
        <v>35230</v>
      </c>
      <c r="G1106" s="24" t="s">
        <v>1610</v>
      </c>
      <c r="H1106" s="2">
        <v>47000000</v>
      </c>
      <c r="I1106" s="2">
        <v>60240295</v>
      </c>
      <c r="J1106" s="2">
        <v>102825796</v>
      </c>
      <c r="K1106" s="28" t="str">
        <f t="shared" si="138"/>
        <v/>
      </c>
      <c r="L1106" s="28" t="str">
        <f t="shared" si="139"/>
        <v/>
      </c>
      <c r="M1106" s="28" t="s">
        <v>1610</v>
      </c>
      <c r="N1106" s="28" t="str">
        <f t="shared" si="140"/>
        <v/>
      </c>
      <c r="O1106" s="28" t="str">
        <f>IF(N1106=1,M1106&amp;" ("&amp;E1106&amp;")",M1106)</f>
        <v>The Cable Guy</v>
      </c>
      <c r="P1106" s="36">
        <f>INDEX(cpi!$A$1:$M$105,MATCH('Inflation adjust calc'!$E1106,cpi!$A:$A,0),MATCH('Inflation adjust calc'!$D1106,cpi!$1:$1,0))</f>
        <v>156.69999999999999</v>
      </c>
      <c r="Q1106" s="36">
        <f>cpi!$I$2</f>
        <v>240.85300000000001</v>
      </c>
      <c r="R1106" s="36">
        <f t="shared" ref="R1106:R1169" si="145">Q1106/P1106</f>
        <v>1.537032546266752</v>
      </c>
      <c r="S1106" s="28" t="str">
        <f t="shared" si="141"/>
        <v/>
      </c>
      <c r="T1106" s="37">
        <f t="shared" si="142"/>
        <v>72240529.674537346</v>
      </c>
      <c r="U1106" s="37">
        <f t="shared" si="143"/>
        <v>92591294.011710286</v>
      </c>
      <c r="V1106" s="37">
        <f t="shared" si="144"/>
        <v>158046595.04778561</v>
      </c>
    </row>
    <row r="1107" spans="1:22">
      <c r="A1107" s="23">
        <v>1106</v>
      </c>
      <c r="B1107" s="3" t="s">
        <v>1611</v>
      </c>
      <c r="C1107" s="28">
        <v>22</v>
      </c>
      <c r="D1107" s="29">
        <v>4</v>
      </c>
      <c r="E1107" s="28">
        <v>2009</v>
      </c>
      <c r="F1107" s="31">
        <f>DATE(E1107,D1107,C1107)</f>
        <v>39925</v>
      </c>
      <c r="G1107" s="24" t="s">
        <v>1612</v>
      </c>
      <c r="H1107" s="2">
        <v>47000000</v>
      </c>
      <c r="I1107" s="2">
        <v>32011576</v>
      </c>
      <c r="J1107" s="2">
        <v>116773317</v>
      </c>
      <c r="K1107" s="28" t="str">
        <f t="shared" si="138"/>
        <v/>
      </c>
      <c r="L1107" s="28" t="str">
        <f t="shared" si="139"/>
        <v/>
      </c>
      <c r="M1107" s="28" t="s">
        <v>1612</v>
      </c>
      <c r="N1107" s="28" t="str">
        <f t="shared" si="140"/>
        <v/>
      </c>
      <c r="O1107" s="28" t="str">
        <f>IF(N1107=1,M1107&amp;" ("&amp;E1107&amp;")",M1107)</f>
        <v>Earth</v>
      </c>
      <c r="P1107" s="36">
        <f>INDEX(cpi!$A$1:$M$105,MATCH('Inflation adjust calc'!$E1107,cpi!$A:$A,0),MATCH('Inflation adjust calc'!$D1107,cpi!$1:$1,0))</f>
        <v>213.24</v>
      </c>
      <c r="Q1107" s="36">
        <f>cpi!$I$2</f>
        <v>240.85300000000001</v>
      </c>
      <c r="R1107" s="36">
        <f t="shared" si="145"/>
        <v>1.1294925905083475</v>
      </c>
      <c r="S1107" s="28" t="str">
        <f t="shared" si="141"/>
        <v/>
      </c>
      <c r="T1107" s="37">
        <f t="shared" si="142"/>
        <v>53086151.753892332</v>
      </c>
      <c r="U1107" s="37">
        <f t="shared" si="143"/>
        <v>36156837.902494848</v>
      </c>
      <c r="V1107" s="37">
        <f t="shared" si="144"/>
        <v>131894596.32058245</v>
      </c>
    </row>
    <row r="1108" spans="1:22">
      <c r="A1108" s="23">
        <v>1107</v>
      </c>
      <c r="B1108" s="3" t="s">
        <v>1241</v>
      </c>
      <c r="C1108" s="28">
        <v>19</v>
      </c>
      <c r="D1108" s="29">
        <v>10</v>
      </c>
      <c r="E1108" s="28">
        <v>2001</v>
      </c>
      <c r="F1108" s="31">
        <f>DATE(E1108,D1108,C1108)</f>
        <v>37183</v>
      </c>
      <c r="G1108" s="24" t="s">
        <v>1613</v>
      </c>
      <c r="H1108" s="2">
        <v>47000000</v>
      </c>
      <c r="I1108" s="2">
        <v>29781453</v>
      </c>
      <c r="J1108" s="2">
        <v>29781453</v>
      </c>
      <c r="K1108" s="28" t="str">
        <f t="shared" si="138"/>
        <v/>
      </c>
      <c r="L1108" s="28" t="str">
        <f t="shared" si="139"/>
        <v/>
      </c>
      <c r="M1108" s="28" t="s">
        <v>1613</v>
      </c>
      <c r="N1108" s="28" t="str">
        <f t="shared" si="140"/>
        <v/>
      </c>
      <c r="O1108" s="28" t="str">
        <f>IF(N1108=1,M1108&amp;" ("&amp;E1108&amp;")",M1108)</f>
        <v>Riding in Cars with Boys</v>
      </c>
      <c r="P1108" s="36">
        <f>INDEX(cpi!$A$1:$M$105,MATCH('Inflation adjust calc'!$E1108,cpi!$A:$A,0),MATCH('Inflation adjust calc'!$D1108,cpi!$1:$1,0))</f>
        <v>177.7</v>
      </c>
      <c r="Q1108" s="36">
        <f>cpi!$I$2</f>
        <v>240.85300000000001</v>
      </c>
      <c r="R1108" s="36">
        <f t="shared" si="145"/>
        <v>1.355391108610017</v>
      </c>
      <c r="S1108" s="28" t="str">
        <f t="shared" si="141"/>
        <v/>
      </c>
      <c r="T1108" s="37">
        <f t="shared" si="142"/>
        <v>63703382.1046708</v>
      </c>
      <c r="U1108" s="37">
        <f t="shared" si="143"/>
        <v>40365516.597687118</v>
      </c>
      <c r="V1108" s="37">
        <f t="shared" si="144"/>
        <v>40365516.597687118</v>
      </c>
    </row>
    <row r="1109" spans="1:22">
      <c r="A1109" s="23">
        <v>1108</v>
      </c>
      <c r="B1109" s="3">
        <v>39203</v>
      </c>
      <c r="C1109" s="28">
        <v>5</v>
      </c>
      <c r="D1109" s="29">
        <v>1</v>
      </c>
      <c r="E1109" s="28">
        <v>2007</v>
      </c>
      <c r="F1109" s="31">
        <f>DATE(E1109,D1109,C1109)</f>
        <v>39087</v>
      </c>
      <c r="G1109" s="24" t="s">
        <v>1614</v>
      </c>
      <c r="H1109" s="2">
        <v>47000000</v>
      </c>
      <c r="I1109" s="2">
        <v>15849032</v>
      </c>
      <c r="J1109" s="2">
        <v>37923818</v>
      </c>
      <c r="K1109" s="28" t="str">
        <f t="shared" si="138"/>
        <v/>
      </c>
      <c r="L1109" s="28" t="str">
        <f t="shared" si="139"/>
        <v/>
      </c>
      <c r="M1109" s="28" t="s">
        <v>1614</v>
      </c>
      <c r="N1109" s="28" t="str">
        <f t="shared" si="140"/>
        <v/>
      </c>
      <c r="O1109" s="28" t="str">
        <f>IF(N1109=1,M1109&amp;" ("&amp;E1109&amp;")",M1109)</f>
        <v>Happily N'Ever After</v>
      </c>
      <c r="P1109" s="36">
        <f>INDEX(cpi!$A$1:$M$105,MATCH('Inflation adjust calc'!$E1109,cpi!$A:$A,0),MATCH('Inflation adjust calc'!$D1109,cpi!$1:$1,0))</f>
        <v>202.416</v>
      </c>
      <c r="Q1109" s="36">
        <f>cpi!$I$2</f>
        <v>240.85300000000001</v>
      </c>
      <c r="R1109" s="36">
        <f t="shared" si="145"/>
        <v>1.1898911153268517</v>
      </c>
      <c r="S1109" s="28" t="str">
        <f t="shared" si="141"/>
        <v/>
      </c>
      <c r="T1109" s="37">
        <f t="shared" si="142"/>
        <v>55924882.420362025</v>
      </c>
      <c r="U1109" s="37">
        <f t="shared" si="143"/>
        <v>18858622.363330964</v>
      </c>
      <c r="V1109" s="37">
        <f t="shared" si="144"/>
        <v>45125214.097472534</v>
      </c>
    </row>
    <row r="1110" spans="1:22">
      <c r="A1110" s="23">
        <v>1109</v>
      </c>
      <c r="B1110" s="3" t="s">
        <v>530</v>
      </c>
      <c r="C1110" s="28">
        <v>27</v>
      </c>
      <c r="D1110" s="29">
        <v>11</v>
      </c>
      <c r="E1110" s="28">
        <v>2002</v>
      </c>
      <c r="F1110" s="31">
        <f>DATE(E1110,D1110,C1110)</f>
        <v>37587</v>
      </c>
      <c r="G1110" s="24" t="s">
        <v>1615</v>
      </c>
      <c r="H1110" s="2">
        <v>47000000</v>
      </c>
      <c r="I1110" s="2">
        <v>14970038</v>
      </c>
      <c r="J1110" s="2">
        <v>14970038</v>
      </c>
      <c r="K1110" s="28" t="str">
        <f t="shared" si="138"/>
        <v/>
      </c>
      <c r="L1110" s="28" t="str">
        <f t="shared" si="139"/>
        <v/>
      </c>
      <c r="M1110" s="28" t="s">
        <v>1615</v>
      </c>
      <c r="N1110" s="28" t="str">
        <f t="shared" si="140"/>
        <v/>
      </c>
      <c r="O1110" s="28" t="str">
        <f>IF(N1110=1,M1110&amp;" ("&amp;E1110&amp;")",M1110)</f>
        <v>Solaris</v>
      </c>
      <c r="P1110" s="36">
        <f>INDEX(cpi!$A$1:$M$105,MATCH('Inflation adjust calc'!$E1110,cpi!$A:$A,0),MATCH('Inflation adjust calc'!$D1110,cpi!$1:$1,0))</f>
        <v>181.3</v>
      </c>
      <c r="Q1110" s="36">
        <f>cpi!$I$2</f>
        <v>240.85300000000001</v>
      </c>
      <c r="R1110" s="36">
        <f t="shared" si="145"/>
        <v>1.3284776613348042</v>
      </c>
      <c r="S1110" s="28" t="str">
        <f t="shared" si="141"/>
        <v/>
      </c>
      <c r="T1110" s="37">
        <f t="shared" si="142"/>
        <v>62438450.082735799</v>
      </c>
      <c r="U1110" s="37">
        <f t="shared" si="143"/>
        <v>19887361.07233315</v>
      </c>
      <c r="V1110" s="37">
        <f t="shared" si="144"/>
        <v>19887361.07233315</v>
      </c>
    </row>
    <row r="1111" spans="1:22">
      <c r="A1111" s="23">
        <v>1110</v>
      </c>
      <c r="B1111" s="3" t="s">
        <v>49</v>
      </c>
      <c r="C1111" s="28">
        <v>18</v>
      </c>
      <c r="D1111" s="29">
        <v>6</v>
      </c>
      <c r="E1111" s="28">
        <v>2010</v>
      </c>
      <c r="F1111" s="31">
        <f>DATE(E1111,D1111,C1111)</f>
        <v>40347</v>
      </c>
      <c r="G1111" s="24" t="s">
        <v>1616</v>
      </c>
      <c r="H1111" s="2">
        <v>47000000</v>
      </c>
      <c r="I1111" s="2">
        <v>10547117</v>
      </c>
      <c r="J1111" s="2">
        <v>11022696</v>
      </c>
      <c r="K1111" s="28" t="str">
        <f t="shared" si="138"/>
        <v/>
      </c>
      <c r="L1111" s="28" t="str">
        <f t="shared" si="139"/>
        <v/>
      </c>
      <c r="M1111" s="28" t="s">
        <v>1616</v>
      </c>
      <c r="N1111" s="28" t="str">
        <f t="shared" si="140"/>
        <v/>
      </c>
      <c r="O1111" s="28" t="str">
        <f>IF(N1111=1,M1111&amp;" ("&amp;E1111&amp;")",M1111)</f>
        <v>Jonah Hex</v>
      </c>
      <c r="P1111" s="36">
        <f>INDEX(cpi!$A$1:$M$105,MATCH('Inflation adjust calc'!$E1111,cpi!$A:$A,0),MATCH('Inflation adjust calc'!$D1111,cpi!$1:$1,0))</f>
        <v>217.965</v>
      </c>
      <c r="Q1111" s="36">
        <f>cpi!$I$2</f>
        <v>240.85300000000001</v>
      </c>
      <c r="R1111" s="36">
        <f t="shared" si="145"/>
        <v>1.1050076847200239</v>
      </c>
      <c r="S1111" s="28" t="str">
        <f t="shared" si="141"/>
        <v/>
      </c>
      <c r="T1111" s="37">
        <f t="shared" si="142"/>
        <v>51935361.18184112</v>
      </c>
      <c r="U1111" s="37">
        <f t="shared" si="143"/>
        <v>11654645.336641204</v>
      </c>
      <c r="V1111" s="37">
        <f t="shared" si="144"/>
        <v>12180163.786332669</v>
      </c>
    </row>
    <row r="1112" spans="1:22">
      <c r="A1112" s="23">
        <v>1111</v>
      </c>
      <c r="B1112" s="3" t="s">
        <v>1617</v>
      </c>
      <c r="C1112" s="28">
        <v>23</v>
      </c>
      <c r="D1112" s="29">
        <v>2</v>
      </c>
      <c r="E1112" s="28">
        <v>1996</v>
      </c>
      <c r="F1112" s="31">
        <f>DATE(E1112,D1112,C1112)</f>
        <v>35118</v>
      </c>
      <c r="G1112" s="24" t="s">
        <v>1618</v>
      </c>
      <c r="H1112" s="2">
        <v>47000000</v>
      </c>
      <c r="I1112" s="2">
        <v>5707094</v>
      </c>
      <c r="J1112" s="2">
        <v>12900000</v>
      </c>
      <c r="K1112" s="28" t="str">
        <f t="shared" si="138"/>
        <v/>
      </c>
      <c r="L1112" s="28" t="str">
        <f t="shared" si="139"/>
        <v/>
      </c>
      <c r="M1112" s="28" t="s">
        <v>1618</v>
      </c>
      <c r="N1112" s="28" t="str">
        <f t="shared" si="140"/>
        <v/>
      </c>
      <c r="O1112" s="28" t="str">
        <f>IF(N1112=1,M1112&amp;" ("&amp;E1112&amp;")",M1112)</f>
        <v>Mary Reilly</v>
      </c>
      <c r="P1112" s="36">
        <f>INDEX(cpi!$A$1:$M$105,MATCH('Inflation adjust calc'!$E1112,cpi!$A:$A,0),MATCH('Inflation adjust calc'!$D1112,cpi!$1:$1,0))</f>
        <v>154.9</v>
      </c>
      <c r="Q1112" s="36">
        <f>cpi!$I$2</f>
        <v>240.85300000000001</v>
      </c>
      <c r="R1112" s="36">
        <f t="shared" si="145"/>
        <v>1.5548934796642995</v>
      </c>
      <c r="S1112" s="28" t="str">
        <f t="shared" si="141"/>
        <v/>
      </c>
      <c r="T1112" s="37">
        <f t="shared" si="142"/>
        <v>73079993.544222072</v>
      </c>
      <c r="U1112" s="37">
        <f t="shared" si="143"/>
        <v>8873923.2484312449</v>
      </c>
      <c r="V1112" s="37">
        <f t="shared" si="144"/>
        <v>20058125.887669463</v>
      </c>
    </row>
    <row r="1113" spans="1:22">
      <c r="A1113" s="23">
        <v>1112</v>
      </c>
      <c r="B1113" s="3" t="s">
        <v>364</v>
      </c>
      <c r="C1113" s="28">
        <v>20</v>
      </c>
      <c r="D1113" s="29">
        <v>6</v>
      </c>
      <c r="E1113" s="28">
        <v>1997</v>
      </c>
      <c r="F1113" s="31">
        <f>DATE(E1113,D1113,C1113)</f>
        <v>35601</v>
      </c>
      <c r="G1113" s="24" t="s">
        <v>1619</v>
      </c>
      <c r="H1113" s="2">
        <v>46000000</v>
      </c>
      <c r="I1113" s="2">
        <v>126813153</v>
      </c>
      <c r="J1113" s="2">
        <v>298923419</v>
      </c>
      <c r="K1113" s="28" t="str">
        <f t="shared" si="138"/>
        <v/>
      </c>
      <c r="L1113" s="28" t="str">
        <f t="shared" si="139"/>
        <v/>
      </c>
      <c r="M1113" s="28" t="s">
        <v>1619</v>
      </c>
      <c r="N1113" s="28" t="str">
        <f t="shared" si="140"/>
        <v/>
      </c>
      <c r="O1113" s="28" t="str">
        <f>IF(N1113=1,M1113&amp;" ("&amp;E1113&amp;")",M1113)</f>
        <v>My Best Friend's Wedding</v>
      </c>
      <c r="P1113" s="36">
        <f>INDEX(cpi!$A$1:$M$105,MATCH('Inflation adjust calc'!$E1113,cpi!$A:$A,0),MATCH('Inflation adjust calc'!$D1113,cpi!$1:$1,0))</f>
        <v>160.30000000000001</v>
      </c>
      <c r="Q1113" s="36">
        <f>cpi!$I$2</f>
        <v>240.85300000000001</v>
      </c>
      <c r="R1113" s="36">
        <f t="shared" si="145"/>
        <v>1.5025140361821585</v>
      </c>
      <c r="S1113" s="28" t="str">
        <f t="shared" si="141"/>
        <v/>
      </c>
      <c r="T1113" s="37">
        <f t="shared" si="142"/>
        <v>69115645.664379299</v>
      </c>
      <c r="U1113" s="37">
        <f t="shared" si="143"/>
        <v>190538542.35501561</v>
      </c>
      <c r="V1113" s="37">
        <f t="shared" si="144"/>
        <v>449136632.79106051</v>
      </c>
    </row>
    <row r="1114" spans="1:22">
      <c r="A1114" s="23">
        <v>1113</v>
      </c>
      <c r="B1114" s="3" t="s">
        <v>1620</v>
      </c>
      <c r="C1114" s="28">
        <v>20</v>
      </c>
      <c r="D1114" s="29">
        <v>7</v>
      </c>
      <c r="E1114" s="28">
        <v>2001</v>
      </c>
      <c r="F1114" s="31">
        <f>DATE(E1114,D1114,C1114)</f>
        <v>37092</v>
      </c>
      <c r="G1114" s="24" t="s">
        <v>1621</v>
      </c>
      <c r="H1114" s="2">
        <v>46000000</v>
      </c>
      <c r="I1114" s="2">
        <v>93607673</v>
      </c>
      <c r="J1114" s="2">
        <v>160648493</v>
      </c>
      <c r="K1114" s="28" t="str">
        <f t="shared" si="138"/>
        <v/>
      </c>
      <c r="L1114" s="28" t="str">
        <f t="shared" si="139"/>
        <v/>
      </c>
      <c r="M1114" s="28" t="s">
        <v>1621</v>
      </c>
      <c r="N1114" s="28" t="str">
        <f t="shared" si="140"/>
        <v/>
      </c>
      <c r="O1114" s="28" t="str">
        <f>IF(N1114=1,M1114&amp;" ("&amp;E1114&amp;")",M1114)</f>
        <v>America's Sweethearts</v>
      </c>
      <c r="P1114" s="36">
        <f>INDEX(cpi!$A$1:$M$105,MATCH('Inflation adjust calc'!$E1114,cpi!$A:$A,0),MATCH('Inflation adjust calc'!$D1114,cpi!$1:$1,0))</f>
        <v>177.5</v>
      </c>
      <c r="Q1114" s="36">
        <f>cpi!$I$2</f>
        <v>240.85300000000001</v>
      </c>
      <c r="R1114" s="36">
        <f t="shared" si="145"/>
        <v>1.3569183098591551</v>
      </c>
      <c r="S1114" s="28" t="str">
        <f t="shared" si="141"/>
        <v/>
      </c>
      <c r="T1114" s="37">
        <f t="shared" si="142"/>
        <v>62418242.253521129</v>
      </c>
      <c r="U1114" s="37">
        <f t="shared" si="143"/>
        <v>127017965.43700847</v>
      </c>
      <c r="V1114" s="37">
        <f t="shared" si="144"/>
        <v>217986881.60298032</v>
      </c>
    </row>
    <row r="1115" spans="1:22">
      <c r="A1115" s="23">
        <v>1114</v>
      </c>
      <c r="B1115" s="3" t="s">
        <v>1165</v>
      </c>
      <c r="C1115" s="28">
        <v>22</v>
      </c>
      <c r="D1115" s="29">
        <v>11</v>
      </c>
      <c r="E1115" s="28">
        <v>1996</v>
      </c>
      <c r="F1115" s="31">
        <f>DATE(E1115,D1115,C1115)</f>
        <v>35391</v>
      </c>
      <c r="G1115" s="24" t="s">
        <v>1622</v>
      </c>
      <c r="H1115" s="2">
        <v>46000000</v>
      </c>
      <c r="I1115" s="2">
        <v>92027888</v>
      </c>
      <c r="J1115" s="2">
        <v>150000000</v>
      </c>
      <c r="K1115" s="28" t="str">
        <f t="shared" si="138"/>
        <v/>
      </c>
      <c r="L1115" s="28" t="str">
        <f t="shared" si="139"/>
        <v/>
      </c>
      <c r="M1115" s="28" t="s">
        <v>1622</v>
      </c>
      <c r="N1115" s="28" t="str">
        <f t="shared" si="140"/>
        <v/>
      </c>
      <c r="O1115" s="28" t="str">
        <f>IF(N1115=1,M1115&amp;" ("&amp;E1115&amp;")",M1115)</f>
        <v>Star Trek: First Contact</v>
      </c>
      <c r="P1115" s="36">
        <f>INDEX(cpi!$A$1:$M$105,MATCH('Inflation adjust calc'!$E1115,cpi!$A:$A,0),MATCH('Inflation adjust calc'!$D1115,cpi!$1:$1,0))</f>
        <v>158.6</v>
      </c>
      <c r="Q1115" s="36">
        <f>cpi!$I$2</f>
        <v>240.85300000000001</v>
      </c>
      <c r="R1115" s="36">
        <f t="shared" si="145"/>
        <v>1.5186191677175285</v>
      </c>
      <c r="S1115" s="28" t="str">
        <f t="shared" si="141"/>
        <v/>
      </c>
      <c r="T1115" s="37">
        <f t="shared" si="142"/>
        <v>69856481.715006307</v>
      </c>
      <c r="U1115" s="37">
        <f t="shared" si="143"/>
        <v>139755314.68136191</v>
      </c>
      <c r="V1115" s="37">
        <f t="shared" si="144"/>
        <v>227792875.15762928</v>
      </c>
    </row>
    <row r="1116" spans="1:22">
      <c r="A1116" s="23">
        <v>1115</v>
      </c>
      <c r="B1116" s="3" t="s">
        <v>763</v>
      </c>
      <c r="C1116" s="28">
        <v>24</v>
      </c>
      <c r="D1116" s="29">
        <v>5</v>
      </c>
      <c r="E1116" s="28">
        <v>2002</v>
      </c>
      <c r="F1116" s="31">
        <f>DATE(E1116,D1116,C1116)</f>
        <v>37400</v>
      </c>
      <c r="G1116" s="24" t="s">
        <v>1623</v>
      </c>
      <c r="H1116" s="2">
        <v>46000000</v>
      </c>
      <c r="I1116" s="2">
        <v>67263182</v>
      </c>
      <c r="J1116" s="2">
        <v>113622499</v>
      </c>
      <c r="K1116" s="28" t="str">
        <f t="shared" si="138"/>
        <v/>
      </c>
      <c r="L1116" s="28" t="str">
        <f t="shared" si="139"/>
        <v/>
      </c>
      <c r="M1116" s="28" t="s">
        <v>1623</v>
      </c>
      <c r="N1116" s="28" t="str">
        <f t="shared" si="140"/>
        <v/>
      </c>
      <c r="O1116" s="28" t="str">
        <f>IF(N1116=1,M1116&amp;" ("&amp;E1116&amp;")",M1116)</f>
        <v>Insomnia</v>
      </c>
      <c r="P1116" s="36">
        <f>INDEX(cpi!$A$1:$M$105,MATCH('Inflation adjust calc'!$E1116,cpi!$A:$A,0),MATCH('Inflation adjust calc'!$D1116,cpi!$1:$1,0))</f>
        <v>179.8</v>
      </c>
      <c r="Q1116" s="36">
        <f>cpi!$I$2</f>
        <v>240.85300000000001</v>
      </c>
      <c r="R1116" s="36">
        <f t="shared" si="145"/>
        <v>1.3395606229143493</v>
      </c>
      <c r="S1116" s="28" t="str">
        <f t="shared" si="141"/>
        <v/>
      </c>
      <c r="T1116" s="37">
        <f t="shared" si="142"/>
        <v>61619788.654060066</v>
      </c>
      <c r="U1116" s="37">
        <f t="shared" si="143"/>
        <v>90103109.979121253</v>
      </c>
      <c r="V1116" s="37">
        <f t="shared" si="144"/>
        <v>152204225.53752503</v>
      </c>
    </row>
    <row r="1117" spans="1:22">
      <c r="A1117" s="23">
        <v>1116</v>
      </c>
      <c r="B1117" s="3" t="s">
        <v>1624</v>
      </c>
      <c r="C1117" s="28">
        <v>20</v>
      </c>
      <c r="D1117" s="29">
        <v>9</v>
      </c>
      <c r="E1117" s="28">
        <v>2013</v>
      </c>
      <c r="F1117" s="31">
        <f>DATE(E1117,D1117,C1117)</f>
        <v>41537</v>
      </c>
      <c r="G1117" s="24" t="s">
        <v>1625</v>
      </c>
      <c r="H1117" s="2">
        <v>46000000</v>
      </c>
      <c r="I1117" s="2">
        <v>61002302</v>
      </c>
      <c r="J1117" s="2">
        <v>113402302</v>
      </c>
      <c r="K1117" s="28" t="str">
        <f t="shared" si="138"/>
        <v/>
      </c>
      <c r="L1117" s="28" t="str">
        <f t="shared" si="139"/>
        <v/>
      </c>
      <c r="M1117" s="28" t="s">
        <v>1625</v>
      </c>
      <c r="N1117" s="28" t="str">
        <f t="shared" si="140"/>
        <v/>
      </c>
      <c r="O1117" s="28" t="str">
        <f>IF(N1117=1,M1117&amp;" ("&amp;E1117&amp;")",M1117)</f>
        <v>Prisoners</v>
      </c>
      <c r="P1117" s="36">
        <f>INDEX(cpi!$A$1:$M$105,MATCH('Inflation adjust calc'!$E1117,cpi!$A:$A,0),MATCH('Inflation adjust calc'!$D1117,cpi!$1:$1,0))</f>
        <v>234.149</v>
      </c>
      <c r="Q1117" s="36">
        <f>cpi!$I$2</f>
        <v>240.85300000000001</v>
      </c>
      <c r="R1117" s="36">
        <f t="shared" si="145"/>
        <v>1.0286313415816426</v>
      </c>
      <c r="S1117" s="28" t="str">
        <f t="shared" si="141"/>
        <v/>
      </c>
      <c r="T1117" s="37">
        <f t="shared" si="142"/>
        <v>47317041.712755561</v>
      </c>
      <c r="U1117" s="37">
        <f t="shared" si="143"/>
        <v>62748879.745828517</v>
      </c>
      <c r="V1117" s="37">
        <f t="shared" si="144"/>
        <v>116649162.0447066</v>
      </c>
    </row>
    <row r="1118" spans="1:22">
      <c r="A1118" s="23">
        <v>1117</v>
      </c>
      <c r="B1118" s="3">
        <v>35406</v>
      </c>
      <c r="C1118" s="28">
        <v>12</v>
      </c>
      <c r="D1118" s="29">
        <v>7</v>
      </c>
      <c r="E1118" s="28">
        <v>1996</v>
      </c>
      <c r="F1118" s="31">
        <f>DATE(E1118,D1118,C1118)</f>
        <v>35258</v>
      </c>
      <c r="G1118" s="24" t="s">
        <v>1626</v>
      </c>
      <c r="H1118" s="2">
        <v>46000000</v>
      </c>
      <c r="I1118" s="2">
        <v>59003384</v>
      </c>
      <c r="J1118" s="2">
        <v>100833145</v>
      </c>
      <c r="K1118" s="28" t="str">
        <f t="shared" si="138"/>
        <v/>
      </c>
      <c r="L1118" s="28" t="str">
        <f t="shared" si="139"/>
        <v/>
      </c>
      <c r="M1118" s="28" t="s">
        <v>1626</v>
      </c>
      <c r="N1118" s="28" t="str">
        <f t="shared" si="140"/>
        <v/>
      </c>
      <c r="O1118" s="28" t="str">
        <f>IF(N1118=1,M1118&amp;" ("&amp;E1118&amp;")",M1118)</f>
        <v>Courage Under Fire</v>
      </c>
      <c r="P1118" s="36">
        <f>INDEX(cpi!$A$1:$M$105,MATCH('Inflation adjust calc'!$E1118,cpi!$A:$A,0),MATCH('Inflation adjust calc'!$D1118,cpi!$1:$1,0))</f>
        <v>157</v>
      </c>
      <c r="Q1118" s="36">
        <f>cpi!$I$2</f>
        <v>240.85300000000001</v>
      </c>
      <c r="R1118" s="36">
        <f t="shared" si="145"/>
        <v>1.534095541401274</v>
      </c>
      <c r="S1118" s="28" t="str">
        <f t="shared" si="141"/>
        <v/>
      </c>
      <c r="T1118" s="37">
        <f t="shared" si="142"/>
        <v>70568394.904458612</v>
      </c>
      <c r="U1118" s="37">
        <f t="shared" si="143"/>
        <v>90516828.321987271</v>
      </c>
      <c r="V1118" s="37">
        <f t="shared" si="144"/>
        <v>154687678.16996816</v>
      </c>
    </row>
    <row r="1119" spans="1:22">
      <c r="A1119" s="23">
        <v>1118</v>
      </c>
      <c r="B1119" s="3" t="s">
        <v>1627</v>
      </c>
      <c r="C1119" s="28">
        <v>17</v>
      </c>
      <c r="D1119" s="29">
        <v>9</v>
      </c>
      <c r="E1119" s="28">
        <v>1982</v>
      </c>
      <c r="F1119" s="31">
        <f>DATE(E1119,D1119,C1119)</f>
        <v>30211</v>
      </c>
      <c r="G1119" s="24" t="s">
        <v>1628</v>
      </c>
      <c r="H1119" s="2">
        <v>46000000</v>
      </c>
      <c r="I1119" s="2">
        <v>4408636</v>
      </c>
      <c r="J1119" s="2">
        <v>4408636</v>
      </c>
      <c r="K1119" s="28" t="str">
        <f t="shared" si="138"/>
        <v/>
      </c>
      <c r="L1119" s="28" t="str">
        <f t="shared" si="139"/>
        <v/>
      </c>
      <c r="M1119" s="28" t="s">
        <v>1628</v>
      </c>
      <c r="N1119" s="28" t="str">
        <f t="shared" si="140"/>
        <v/>
      </c>
      <c r="O1119" s="28" t="str">
        <f>IF(N1119=1,M1119&amp;" ("&amp;E1119&amp;")",M1119)</f>
        <v>Inchon</v>
      </c>
      <c r="P1119" s="36">
        <f>INDEX(cpi!$A$1:$M$105,MATCH('Inflation adjust calc'!$E1119,cpi!$A:$A,0),MATCH('Inflation adjust calc'!$D1119,cpi!$1:$1,0))</f>
        <v>97.9</v>
      </c>
      <c r="Q1119" s="36">
        <f>cpi!$I$2</f>
        <v>240.85300000000001</v>
      </c>
      <c r="R1119" s="36">
        <f t="shared" si="145"/>
        <v>2.4601940755873342</v>
      </c>
      <c r="S1119" s="28" t="str">
        <f t="shared" si="141"/>
        <v/>
      </c>
      <c r="T1119" s="37">
        <f t="shared" si="142"/>
        <v>113168927.47701737</v>
      </c>
      <c r="U1119" s="37">
        <f t="shared" si="143"/>
        <v>10846100.168621043</v>
      </c>
      <c r="V1119" s="37">
        <f t="shared" si="144"/>
        <v>10846100.168621043</v>
      </c>
    </row>
    <row r="1120" spans="1:22">
      <c r="A1120" s="23">
        <v>1119</v>
      </c>
      <c r="B1120" s="3" t="s">
        <v>1629</v>
      </c>
      <c r="C1120" s="28">
        <v>21</v>
      </c>
      <c r="D1120" s="29">
        <v>3</v>
      </c>
      <c r="E1120" s="28">
        <v>1997</v>
      </c>
      <c r="F1120" s="31">
        <f>DATE(E1120,D1120,C1120)</f>
        <v>35510</v>
      </c>
      <c r="G1120" s="24" t="s">
        <v>1630</v>
      </c>
      <c r="H1120" s="2">
        <v>45000000</v>
      </c>
      <c r="I1120" s="2">
        <v>181410615</v>
      </c>
      <c r="J1120" s="2">
        <v>302710615</v>
      </c>
      <c r="K1120" s="28" t="str">
        <f t="shared" si="138"/>
        <v/>
      </c>
      <c r="L1120" s="28" t="str">
        <f t="shared" si="139"/>
        <v/>
      </c>
      <c r="M1120" s="28" t="s">
        <v>1630</v>
      </c>
      <c r="N1120" s="28" t="str">
        <f t="shared" si="140"/>
        <v/>
      </c>
      <c r="O1120" s="28" t="str">
        <f>IF(N1120=1,M1120&amp;" ("&amp;E1120&amp;")",M1120)</f>
        <v>Liar Liar</v>
      </c>
      <c r="P1120" s="36">
        <f>INDEX(cpi!$A$1:$M$105,MATCH('Inflation adjust calc'!$E1120,cpi!$A:$A,0),MATCH('Inflation adjust calc'!$D1120,cpi!$1:$1,0))</f>
        <v>160</v>
      </c>
      <c r="Q1120" s="36">
        <f>cpi!$I$2</f>
        <v>240.85300000000001</v>
      </c>
      <c r="R1120" s="36">
        <f t="shared" si="145"/>
        <v>1.50533125</v>
      </c>
      <c r="S1120" s="28" t="str">
        <f t="shared" si="141"/>
        <v/>
      </c>
      <c r="T1120" s="37">
        <f t="shared" si="142"/>
        <v>67739906.25</v>
      </c>
      <c r="U1120" s="37">
        <f t="shared" si="143"/>
        <v>273083067.84121877</v>
      </c>
      <c r="V1120" s="37">
        <f t="shared" si="144"/>
        <v>455679748.46621877</v>
      </c>
    </row>
    <row r="1121" spans="1:22">
      <c r="A1121" s="23">
        <v>1120</v>
      </c>
      <c r="B1121" s="3" t="s">
        <v>665</v>
      </c>
      <c r="C1121" s="28">
        <v>20</v>
      </c>
      <c r="D1121" s="29">
        <v>11</v>
      </c>
      <c r="E1121" s="28">
        <v>1998</v>
      </c>
      <c r="F1121" s="31">
        <f>DATE(E1121,D1121,C1121)</f>
        <v>36119</v>
      </c>
      <c r="G1121" s="24" t="s">
        <v>1631</v>
      </c>
      <c r="H1121" s="2">
        <v>45000000</v>
      </c>
      <c r="I1121" s="2">
        <v>162798565</v>
      </c>
      <c r="J1121" s="2">
        <v>363095319</v>
      </c>
      <c r="K1121" s="28" t="str">
        <f t="shared" si="138"/>
        <v/>
      </c>
      <c r="L1121" s="28" t="str">
        <f t="shared" si="139"/>
        <v/>
      </c>
      <c r="M1121" s="28" t="s">
        <v>1631</v>
      </c>
      <c r="N1121" s="28" t="str">
        <f t="shared" si="140"/>
        <v/>
      </c>
      <c r="O1121" s="28" t="str">
        <f>IF(N1121=1,M1121&amp;" ("&amp;E1121&amp;")",M1121)</f>
        <v>A Bug's Life</v>
      </c>
      <c r="P1121" s="36">
        <f>INDEX(cpi!$A$1:$M$105,MATCH('Inflation adjust calc'!$E1121,cpi!$A:$A,0),MATCH('Inflation adjust calc'!$D1121,cpi!$1:$1,0))</f>
        <v>164</v>
      </c>
      <c r="Q1121" s="36">
        <f>cpi!$I$2</f>
        <v>240.85300000000001</v>
      </c>
      <c r="R1121" s="36">
        <f t="shared" si="145"/>
        <v>1.4686158536585365</v>
      </c>
      <c r="S1121" s="28" t="str">
        <f t="shared" si="141"/>
        <v/>
      </c>
      <c r="T1121" s="37">
        <f t="shared" si="142"/>
        <v>66087713.414634146</v>
      </c>
      <c r="U1121" s="37">
        <f t="shared" si="143"/>
        <v>239088553.51185974</v>
      </c>
      <c r="V1121" s="37">
        <f t="shared" si="144"/>
        <v>533247541.87260365</v>
      </c>
    </row>
    <row r="1122" spans="1:22">
      <c r="A1122" s="23">
        <v>1121</v>
      </c>
      <c r="B1122" s="3">
        <v>41039</v>
      </c>
      <c r="C1122" s="28">
        <v>5</v>
      </c>
      <c r="D1122" s="29">
        <v>10</v>
      </c>
      <c r="E1122" s="28">
        <v>2012</v>
      </c>
      <c r="F1122" s="31">
        <f>DATE(E1122,D1122,C1122)</f>
        <v>41187</v>
      </c>
      <c r="G1122" s="24" t="s">
        <v>1632</v>
      </c>
      <c r="H1122" s="2">
        <v>45000000</v>
      </c>
      <c r="I1122" s="2">
        <v>139854287</v>
      </c>
      <c r="J1122" s="2">
        <v>377807404</v>
      </c>
      <c r="K1122" s="28" t="str">
        <f t="shared" si="138"/>
        <v/>
      </c>
      <c r="L1122" s="28" t="str">
        <f t="shared" si="139"/>
        <v/>
      </c>
      <c r="M1122" s="28" t="s">
        <v>1632</v>
      </c>
      <c r="N1122" s="28" t="str">
        <f t="shared" si="140"/>
        <v/>
      </c>
      <c r="O1122" s="28" t="str">
        <f>IF(N1122=1,M1122&amp;" ("&amp;E1122&amp;")",M1122)</f>
        <v>Taken 2</v>
      </c>
      <c r="P1122" s="36">
        <f>INDEX(cpi!$A$1:$M$105,MATCH('Inflation adjust calc'!$E1122,cpi!$A:$A,0),MATCH('Inflation adjust calc'!$D1122,cpi!$1:$1,0))</f>
        <v>231.31700000000001</v>
      </c>
      <c r="Q1122" s="36">
        <f>cpi!$I$2</f>
        <v>240.85300000000001</v>
      </c>
      <c r="R1122" s="36">
        <f t="shared" si="145"/>
        <v>1.0412248127029142</v>
      </c>
      <c r="S1122" s="28" t="str">
        <f t="shared" si="141"/>
        <v/>
      </c>
      <c r="T1122" s="37">
        <f t="shared" si="142"/>
        <v>46855116.571631141</v>
      </c>
      <c r="U1122" s="37">
        <f t="shared" si="143"/>
        <v>145619753.7872746</v>
      </c>
      <c r="V1122" s="37">
        <f t="shared" si="144"/>
        <v>393382443.46767426</v>
      </c>
    </row>
    <row r="1123" spans="1:22">
      <c r="A1123" s="23">
        <v>1122</v>
      </c>
      <c r="B1123" s="3" t="s">
        <v>1633</v>
      </c>
      <c r="C1123" s="28">
        <v>27</v>
      </c>
      <c r="D1123" s="29">
        <v>5</v>
      </c>
      <c r="E1123" s="28">
        <v>1994</v>
      </c>
      <c r="F1123" s="31">
        <f>DATE(E1123,D1123,C1123)</f>
        <v>34481</v>
      </c>
      <c r="G1123" s="24" t="s">
        <v>1634</v>
      </c>
      <c r="H1123" s="2">
        <v>45000000</v>
      </c>
      <c r="I1123" s="2">
        <v>130531208</v>
      </c>
      <c r="J1123" s="2">
        <v>358500000</v>
      </c>
      <c r="K1123" s="28" t="str">
        <f t="shared" si="138"/>
        <v/>
      </c>
      <c r="L1123" s="28" t="str">
        <f t="shared" si="139"/>
        <v/>
      </c>
      <c r="M1123" s="28" t="s">
        <v>1634</v>
      </c>
      <c r="N1123" s="28" t="str">
        <f t="shared" si="140"/>
        <v/>
      </c>
      <c r="O1123" s="28" t="str">
        <f>IF(N1123=1,M1123&amp;" ("&amp;E1123&amp;")",M1123)</f>
        <v>The Flintstones</v>
      </c>
      <c r="P1123" s="36">
        <f>INDEX(cpi!$A$1:$M$105,MATCH('Inflation adjust calc'!$E1123,cpi!$A:$A,0),MATCH('Inflation adjust calc'!$D1123,cpi!$1:$1,0))</f>
        <v>147.5</v>
      </c>
      <c r="Q1123" s="36">
        <f>cpi!$I$2</f>
        <v>240.85300000000001</v>
      </c>
      <c r="R1123" s="36">
        <f t="shared" si="145"/>
        <v>1.6329016949152544</v>
      </c>
      <c r="S1123" s="28" t="str">
        <f t="shared" si="141"/>
        <v/>
      </c>
      <c r="T1123" s="37">
        <f t="shared" si="142"/>
        <v>73480576.271186441</v>
      </c>
      <c r="U1123" s="37">
        <f t="shared" si="143"/>
        <v>213144630.78253561</v>
      </c>
      <c r="V1123" s="37">
        <f t="shared" si="144"/>
        <v>585395257.62711871</v>
      </c>
    </row>
    <row r="1124" spans="1:22">
      <c r="A1124" s="23">
        <v>1123</v>
      </c>
      <c r="B1124" s="3" t="s">
        <v>1257</v>
      </c>
      <c r="C1124" s="28">
        <v>24</v>
      </c>
      <c r="D1124" s="29">
        <v>10</v>
      </c>
      <c r="E1124" s="28">
        <v>2003</v>
      </c>
      <c r="F1124" s="31">
        <f>DATE(E1124,D1124,C1124)</f>
        <v>37918</v>
      </c>
      <c r="G1124" s="24" t="s">
        <v>1635</v>
      </c>
      <c r="H1124" s="2">
        <v>45000000</v>
      </c>
      <c r="I1124" s="2">
        <v>110000082</v>
      </c>
      <c r="J1124" s="2">
        <v>155200000</v>
      </c>
      <c r="K1124" s="28" t="str">
        <f t="shared" si="138"/>
        <v/>
      </c>
      <c r="L1124" s="28" t="str">
        <f t="shared" si="139"/>
        <v/>
      </c>
      <c r="M1124" s="28" t="s">
        <v>1635</v>
      </c>
      <c r="N1124" s="28" t="str">
        <f t="shared" si="140"/>
        <v/>
      </c>
      <c r="O1124" s="28" t="str">
        <f>IF(N1124=1,M1124&amp;" ("&amp;E1124&amp;")",M1124)</f>
        <v>Scary Movie 3</v>
      </c>
      <c r="P1124" s="36">
        <f>INDEX(cpi!$A$1:$M$105,MATCH('Inflation adjust calc'!$E1124,cpi!$A:$A,0),MATCH('Inflation adjust calc'!$D1124,cpi!$1:$1,0))</f>
        <v>185</v>
      </c>
      <c r="Q1124" s="36">
        <f>cpi!$I$2</f>
        <v>240.85300000000001</v>
      </c>
      <c r="R1124" s="36">
        <f t="shared" si="145"/>
        <v>1.3019081081081081</v>
      </c>
      <c r="S1124" s="28" t="str">
        <f t="shared" si="141"/>
        <v/>
      </c>
      <c r="T1124" s="37">
        <f t="shared" si="142"/>
        <v>58585864.864864863</v>
      </c>
      <c r="U1124" s="37">
        <f t="shared" si="143"/>
        <v>143209998.64835677</v>
      </c>
      <c r="V1124" s="37">
        <f t="shared" si="144"/>
        <v>202056138.37837836</v>
      </c>
    </row>
    <row r="1125" spans="1:22">
      <c r="A1125" s="23">
        <v>1124</v>
      </c>
      <c r="B1125" s="3" t="s">
        <v>644</v>
      </c>
      <c r="C1125" s="28">
        <v>22</v>
      </c>
      <c r="D1125" s="29">
        <v>12</v>
      </c>
      <c r="E1125" s="28">
        <v>2000</v>
      </c>
      <c r="F1125" s="31">
        <f>DATE(E1125,D1125,C1125)</f>
        <v>36882</v>
      </c>
      <c r="G1125" s="24" t="s">
        <v>1636</v>
      </c>
      <c r="H1125" s="2">
        <v>45000000</v>
      </c>
      <c r="I1125" s="2">
        <v>106807667</v>
      </c>
      <c r="J1125" s="2">
        <v>213420951</v>
      </c>
      <c r="K1125" s="28" t="str">
        <f t="shared" si="138"/>
        <v/>
      </c>
      <c r="L1125" s="28" t="str">
        <f t="shared" si="139"/>
        <v/>
      </c>
      <c r="M1125" s="28" t="s">
        <v>1636</v>
      </c>
      <c r="N1125" s="28" t="str">
        <f t="shared" si="140"/>
        <v/>
      </c>
      <c r="O1125" s="28" t="str">
        <f>IF(N1125=1,M1125&amp;" ("&amp;E1125&amp;")",M1125)</f>
        <v>Miss Congeniality</v>
      </c>
      <c r="P1125" s="36">
        <f>INDEX(cpi!$A$1:$M$105,MATCH('Inflation adjust calc'!$E1125,cpi!$A:$A,0),MATCH('Inflation adjust calc'!$D1125,cpi!$1:$1,0))</f>
        <v>174</v>
      </c>
      <c r="Q1125" s="36">
        <f>cpi!$I$2</f>
        <v>240.85300000000001</v>
      </c>
      <c r="R1125" s="36">
        <f t="shared" si="145"/>
        <v>1.384212643678161</v>
      </c>
      <c r="S1125" s="28" t="str">
        <f t="shared" si="141"/>
        <v/>
      </c>
      <c r="T1125" s="37">
        <f t="shared" si="142"/>
        <v>62289568.965517245</v>
      </c>
      <c r="U1125" s="37">
        <f t="shared" si="143"/>
        <v>147844523.10316667</v>
      </c>
      <c r="V1125" s="37">
        <f t="shared" si="144"/>
        <v>295419978.80001724</v>
      </c>
    </row>
    <row r="1126" spans="1:22">
      <c r="A1126" s="23">
        <v>1125</v>
      </c>
      <c r="B1126" s="3">
        <v>39759</v>
      </c>
      <c r="C1126" s="28">
        <v>11</v>
      </c>
      <c r="D1126" s="29">
        <v>7</v>
      </c>
      <c r="E1126" s="28">
        <v>2008</v>
      </c>
      <c r="F1126" s="31">
        <f>DATE(E1126,D1126,C1126)</f>
        <v>39640</v>
      </c>
      <c r="G1126" s="24" t="s">
        <v>1637</v>
      </c>
      <c r="H1126" s="2">
        <v>45000000</v>
      </c>
      <c r="I1126" s="2">
        <v>101704370</v>
      </c>
      <c r="J1126" s="2">
        <v>243180937</v>
      </c>
      <c r="K1126" s="28" t="str">
        <f t="shared" si="138"/>
        <v/>
      </c>
      <c r="L1126" s="28" t="str">
        <f t="shared" si="139"/>
        <v/>
      </c>
      <c r="M1126" s="28" t="s">
        <v>1637</v>
      </c>
      <c r="N1126" s="28" t="str">
        <f t="shared" si="140"/>
        <v/>
      </c>
      <c r="O1126" s="28" t="str">
        <f>IF(N1126=1,M1126&amp;" ("&amp;E1126&amp;")",M1126)</f>
        <v>Journey to the Center of the Earth</v>
      </c>
      <c r="P1126" s="36">
        <f>INDEX(cpi!$A$1:$M$105,MATCH('Inflation adjust calc'!$E1126,cpi!$A:$A,0),MATCH('Inflation adjust calc'!$D1126,cpi!$1:$1,0))</f>
        <v>219.964</v>
      </c>
      <c r="Q1126" s="36">
        <f>cpi!$I$2</f>
        <v>240.85300000000001</v>
      </c>
      <c r="R1126" s="36">
        <f t="shared" si="145"/>
        <v>1.0949655398156062</v>
      </c>
      <c r="S1126" s="28" t="str">
        <f t="shared" si="141"/>
        <v/>
      </c>
      <c r="T1126" s="37">
        <f t="shared" si="142"/>
        <v>49273449.291702278</v>
      </c>
      <c r="U1126" s="37">
        <f t="shared" si="143"/>
        <v>111362780.39865614</v>
      </c>
      <c r="V1126" s="37">
        <f t="shared" si="144"/>
        <v>266274745.95506993</v>
      </c>
    </row>
    <row r="1127" spans="1:22">
      <c r="A1127" s="23">
        <v>1126</v>
      </c>
      <c r="B1127" s="3" t="s">
        <v>1638</v>
      </c>
      <c r="C1127" s="28">
        <v>17</v>
      </c>
      <c r="D1127" s="29">
        <v>12</v>
      </c>
      <c r="E1127" s="28">
        <v>1993</v>
      </c>
      <c r="F1127" s="31">
        <f>DATE(E1127,D1127,C1127)</f>
        <v>34320</v>
      </c>
      <c r="G1127" s="24" t="s">
        <v>1639</v>
      </c>
      <c r="H1127" s="2">
        <v>45000000</v>
      </c>
      <c r="I1127" s="2">
        <v>100768056</v>
      </c>
      <c r="J1127" s="2">
        <v>187995859</v>
      </c>
      <c r="K1127" s="28" t="str">
        <f t="shared" si="138"/>
        <v/>
      </c>
      <c r="L1127" s="28" t="str">
        <f t="shared" si="139"/>
        <v/>
      </c>
      <c r="M1127" s="28" t="s">
        <v>1639</v>
      </c>
      <c r="N1127" s="28" t="str">
        <f t="shared" si="140"/>
        <v/>
      </c>
      <c r="O1127" s="28" t="str">
        <f>IF(N1127=1,M1127&amp;" ("&amp;E1127&amp;")",M1127)</f>
        <v>The Pelican Brief</v>
      </c>
      <c r="P1127" s="36">
        <f>INDEX(cpi!$A$1:$M$105,MATCH('Inflation adjust calc'!$E1127,cpi!$A:$A,0),MATCH('Inflation adjust calc'!$D1127,cpi!$1:$1,0))</f>
        <v>145.80000000000001</v>
      </c>
      <c r="Q1127" s="36">
        <f>cpi!$I$2</f>
        <v>240.85300000000001</v>
      </c>
      <c r="R1127" s="36">
        <f t="shared" si="145"/>
        <v>1.6519410150891631</v>
      </c>
      <c r="S1127" s="28" t="str">
        <f t="shared" si="141"/>
        <v/>
      </c>
      <c r="T1127" s="37">
        <f t="shared" si="142"/>
        <v>74337345.679012343</v>
      </c>
      <c r="U1127" s="37">
        <f t="shared" si="143"/>
        <v>166462884.71720165</v>
      </c>
      <c r="V1127" s="37">
        <f t="shared" si="144"/>
        <v>310558070.14901918</v>
      </c>
    </row>
    <row r="1128" spans="1:22">
      <c r="A1128" s="23">
        <v>1127</v>
      </c>
      <c r="B1128" s="3">
        <v>38299</v>
      </c>
      <c r="C1128" s="28">
        <v>11</v>
      </c>
      <c r="D1128" s="29">
        <v>8</v>
      </c>
      <c r="E1128" s="28">
        <v>2004</v>
      </c>
      <c r="F1128" s="31">
        <f>DATE(E1128,D1128,C1128)</f>
        <v>38210</v>
      </c>
      <c r="G1128" s="24" t="s">
        <v>1640</v>
      </c>
      <c r="H1128" s="2">
        <v>45000000</v>
      </c>
      <c r="I1128" s="2">
        <v>95149435</v>
      </c>
      <c r="J1128" s="2">
        <v>122071435</v>
      </c>
      <c r="K1128" s="28" t="str">
        <f t="shared" si="138"/>
        <v/>
      </c>
      <c r="L1128" s="28" t="str">
        <f t="shared" si="139"/>
        <v/>
      </c>
      <c r="M1128" s="28" t="s">
        <v>1640</v>
      </c>
      <c r="N1128" s="28" t="str">
        <f t="shared" si="140"/>
        <v/>
      </c>
      <c r="O1128" s="28" t="str">
        <f>IF(N1128=1,M1128&amp;" ("&amp;E1128&amp;")",M1128)</f>
        <v>The Princess Diaries 2: Royal Engagement</v>
      </c>
      <c r="P1128" s="36">
        <f>INDEX(cpi!$A$1:$M$105,MATCH('Inflation adjust calc'!$E1128,cpi!$A:$A,0),MATCH('Inflation adjust calc'!$D1128,cpi!$1:$1,0))</f>
        <v>189.5</v>
      </c>
      <c r="Q1128" s="36">
        <f>cpi!$I$2</f>
        <v>240.85300000000001</v>
      </c>
      <c r="R1128" s="36">
        <f t="shared" si="145"/>
        <v>1.2709920844327178</v>
      </c>
      <c r="S1128" s="28" t="str">
        <f t="shared" si="141"/>
        <v/>
      </c>
      <c r="T1128" s="37">
        <f t="shared" si="142"/>
        <v>57194643.799472302</v>
      </c>
      <c r="U1128" s="37">
        <f t="shared" si="143"/>
        <v>120934178.7232454</v>
      </c>
      <c r="V1128" s="37">
        <f t="shared" si="144"/>
        <v>155151827.62034303</v>
      </c>
    </row>
    <row r="1129" spans="1:22">
      <c r="A1129" s="23">
        <v>1128</v>
      </c>
      <c r="B1129" s="3" t="s">
        <v>1641</v>
      </c>
      <c r="C1129" s="28">
        <v>25</v>
      </c>
      <c r="D1129" s="29">
        <v>12</v>
      </c>
      <c r="E1129" s="28">
        <v>2007</v>
      </c>
      <c r="F1129" s="31">
        <f>DATE(E1129,D1129,C1129)</f>
        <v>39441</v>
      </c>
      <c r="G1129" s="24" t="s">
        <v>1642</v>
      </c>
      <c r="H1129" s="2">
        <v>45000000</v>
      </c>
      <c r="I1129" s="2">
        <v>93466502</v>
      </c>
      <c r="J1129" s="2">
        <v>174810815</v>
      </c>
      <c r="K1129" s="28" t="str">
        <f t="shared" si="138"/>
        <v/>
      </c>
      <c r="L1129" s="28" t="str">
        <f t="shared" si="139"/>
        <v/>
      </c>
      <c r="M1129" s="28" t="s">
        <v>1642</v>
      </c>
      <c r="N1129" s="28" t="str">
        <f t="shared" si="140"/>
        <v/>
      </c>
      <c r="O1129" s="28" t="str">
        <f>IF(N1129=1,M1129&amp;" ("&amp;E1129&amp;")",M1129)</f>
        <v>The Bucket List</v>
      </c>
      <c r="P1129" s="36">
        <f>INDEX(cpi!$A$1:$M$105,MATCH('Inflation adjust calc'!$E1129,cpi!$A:$A,0),MATCH('Inflation adjust calc'!$D1129,cpi!$1:$1,0))</f>
        <v>210.036</v>
      </c>
      <c r="Q1129" s="36">
        <f>cpi!$I$2</f>
        <v>240.85300000000001</v>
      </c>
      <c r="R1129" s="36">
        <f t="shared" si="145"/>
        <v>1.1467224666247691</v>
      </c>
      <c r="S1129" s="28" t="str">
        <f t="shared" si="141"/>
        <v/>
      </c>
      <c r="T1129" s="37">
        <f t="shared" si="142"/>
        <v>51602510.998114608</v>
      </c>
      <c r="U1129" s="37">
        <f t="shared" si="143"/>
        <v>107180137.72022891</v>
      </c>
      <c r="V1129" s="37">
        <f t="shared" si="144"/>
        <v>200459488.96948618</v>
      </c>
    </row>
    <row r="1130" spans="1:22">
      <c r="A1130" s="23">
        <v>1129</v>
      </c>
      <c r="B1130" s="3" t="s">
        <v>1643</v>
      </c>
      <c r="C1130" s="28">
        <v>20</v>
      </c>
      <c r="D1130" s="29">
        <v>7</v>
      </c>
      <c r="E1130" s="28">
        <v>1994</v>
      </c>
      <c r="F1130" s="31">
        <f>DATE(E1130,D1130,C1130)</f>
        <v>34535</v>
      </c>
      <c r="G1130" s="24" t="s">
        <v>1644</v>
      </c>
      <c r="H1130" s="2">
        <v>45000000</v>
      </c>
      <c r="I1130" s="2">
        <v>92115211</v>
      </c>
      <c r="J1130" s="2">
        <v>117615211</v>
      </c>
      <c r="K1130" s="28" t="str">
        <f t="shared" si="138"/>
        <v/>
      </c>
      <c r="L1130" s="28" t="str">
        <f t="shared" si="139"/>
        <v/>
      </c>
      <c r="M1130" s="28" t="s">
        <v>1644</v>
      </c>
      <c r="N1130" s="28" t="str">
        <f t="shared" si="140"/>
        <v/>
      </c>
      <c r="O1130" s="28" t="str">
        <f>IF(N1130=1,M1130&amp;" ("&amp;E1130&amp;")",M1130)</f>
        <v>The Client</v>
      </c>
      <c r="P1130" s="36">
        <f>INDEX(cpi!$A$1:$M$105,MATCH('Inflation adjust calc'!$E1130,cpi!$A:$A,0),MATCH('Inflation adjust calc'!$D1130,cpi!$1:$1,0))</f>
        <v>148.4</v>
      </c>
      <c r="Q1130" s="36">
        <f>cpi!$I$2</f>
        <v>240.85300000000001</v>
      </c>
      <c r="R1130" s="36">
        <f t="shared" si="145"/>
        <v>1.6229986522911051</v>
      </c>
      <c r="S1130" s="28" t="str">
        <f t="shared" si="141"/>
        <v/>
      </c>
      <c r="T1130" s="37">
        <f t="shared" si="142"/>
        <v>73034939.353099734</v>
      </c>
      <c r="U1130" s="37">
        <f t="shared" si="143"/>
        <v>149502863.30851078</v>
      </c>
      <c r="V1130" s="37">
        <f t="shared" si="144"/>
        <v>190889328.94193396</v>
      </c>
    </row>
    <row r="1131" spans="1:22">
      <c r="A1131" s="23">
        <v>1130</v>
      </c>
      <c r="B1131" s="3" t="s">
        <v>129</v>
      </c>
      <c r="C1131" s="28">
        <v>23</v>
      </c>
      <c r="D1131" s="29">
        <v>11</v>
      </c>
      <c r="E1131" s="28">
        <v>2011</v>
      </c>
      <c r="F1131" s="31">
        <f>DATE(E1131,D1131,C1131)</f>
        <v>40870</v>
      </c>
      <c r="G1131" s="24" t="s">
        <v>1645</v>
      </c>
      <c r="H1131" s="2">
        <v>45000000</v>
      </c>
      <c r="I1131" s="2">
        <v>88625922</v>
      </c>
      <c r="J1131" s="2">
        <v>160971922</v>
      </c>
      <c r="K1131" s="28" t="str">
        <f t="shared" si="138"/>
        <v/>
      </c>
      <c r="L1131" s="28" t="str">
        <f t="shared" si="139"/>
        <v/>
      </c>
      <c r="M1131" s="28" t="s">
        <v>1645</v>
      </c>
      <c r="N1131" s="28" t="str">
        <f t="shared" si="140"/>
        <v/>
      </c>
      <c r="O1131" s="28" t="str">
        <f>IF(N1131=1,M1131&amp;" ("&amp;E1131&amp;")",M1131)</f>
        <v>The Muppets</v>
      </c>
      <c r="P1131" s="36">
        <f>INDEX(cpi!$A$1:$M$105,MATCH('Inflation adjust calc'!$E1131,cpi!$A:$A,0),MATCH('Inflation adjust calc'!$D1131,cpi!$1:$1,0))</f>
        <v>226.23</v>
      </c>
      <c r="Q1131" s="36">
        <f>cpi!$I$2</f>
        <v>240.85300000000001</v>
      </c>
      <c r="R1131" s="36">
        <f t="shared" si="145"/>
        <v>1.0646377580338595</v>
      </c>
      <c r="S1131" s="28" t="str">
        <f t="shared" si="141"/>
        <v/>
      </c>
      <c r="T1131" s="37">
        <f t="shared" si="142"/>
        <v>47908699.11152368</v>
      </c>
      <c r="U1131" s="37">
        <f t="shared" si="143"/>
        <v>94354502.901763707</v>
      </c>
      <c r="V1131" s="37">
        <f t="shared" si="144"/>
        <v>171376786.1444813</v>
      </c>
    </row>
    <row r="1132" spans="1:22">
      <c r="A1132" s="23">
        <v>1131</v>
      </c>
      <c r="B1132" s="3">
        <v>33730</v>
      </c>
      <c r="C1132" s="28">
        <v>5</v>
      </c>
      <c r="D1132" s="29">
        <v>6</v>
      </c>
      <c r="E1132" s="28">
        <v>1992</v>
      </c>
      <c r="F1132" s="31">
        <f>DATE(E1132,D1132,C1132)</f>
        <v>33760</v>
      </c>
      <c r="G1132" s="24" t="s">
        <v>1646</v>
      </c>
      <c r="H1132" s="2">
        <v>45000000</v>
      </c>
      <c r="I1132" s="2">
        <v>83287363</v>
      </c>
      <c r="J1132" s="2">
        <v>178100000</v>
      </c>
      <c r="K1132" s="28" t="str">
        <f t="shared" si="138"/>
        <v/>
      </c>
      <c r="L1132" s="28" t="str">
        <f t="shared" si="139"/>
        <v/>
      </c>
      <c r="M1132" s="28" t="s">
        <v>1646</v>
      </c>
      <c r="N1132" s="28" t="str">
        <f t="shared" si="140"/>
        <v/>
      </c>
      <c r="O1132" s="28" t="str">
        <f>IF(N1132=1,M1132&amp;" ("&amp;E1132&amp;")",M1132)</f>
        <v>Patriot Games</v>
      </c>
      <c r="P1132" s="36">
        <f>INDEX(cpi!$A$1:$M$105,MATCH('Inflation adjust calc'!$E1132,cpi!$A:$A,0),MATCH('Inflation adjust calc'!$D1132,cpi!$1:$1,0))</f>
        <v>140.19999999999999</v>
      </c>
      <c r="Q1132" s="36">
        <f>cpi!$I$2</f>
        <v>240.85300000000001</v>
      </c>
      <c r="R1132" s="36">
        <f t="shared" si="145"/>
        <v>1.7179243937232527</v>
      </c>
      <c r="S1132" s="28" t="str">
        <f t="shared" si="141"/>
        <v/>
      </c>
      <c r="T1132" s="37">
        <f t="shared" si="142"/>
        <v>77306597.717546374</v>
      </c>
      <c r="U1132" s="37">
        <f t="shared" si="143"/>
        <v>143081392.58658347</v>
      </c>
      <c r="V1132" s="37">
        <f t="shared" si="144"/>
        <v>305962334.5221113</v>
      </c>
    </row>
    <row r="1133" spans="1:22">
      <c r="A1133" s="23">
        <v>1132</v>
      </c>
      <c r="B1133" s="3" t="s">
        <v>1647</v>
      </c>
      <c r="C1133" s="28">
        <v>13</v>
      </c>
      <c r="D1133" s="29">
        <v>5</v>
      </c>
      <c r="E1133" s="28">
        <v>2005</v>
      </c>
      <c r="F1133" s="31">
        <f>DATE(E1133,D1133,C1133)</f>
        <v>38485</v>
      </c>
      <c r="G1133" s="24" t="s">
        <v>1648</v>
      </c>
      <c r="H1133" s="2">
        <v>45000000</v>
      </c>
      <c r="I1133" s="2">
        <v>82931301</v>
      </c>
      <c r="J1133" s="2">
        <v>155931301</v>
      </c>
      <c r="K1133" s="28" t="str">
        <f t="shared" si="138"/>
        <v/>
      </c>
      <c r="L1133" s="28" t="str">
        <f t="shared" si="139"/>
        <v/>
      </c>
      <c r="M1133" s="28" t="s">
        <v>1648</v>
      </c>
      <c r="N1133" s="28" t="str">
        <f t="shared" si="140"/>
        <v/>
      </c>
      <c r="O1133" s="28" t="str">
        <f>IF(N1133=1,M1133&amp;" ("&amp;E1133&amp;")",M1133)</f>
        <v>Monster-in-Law</v>
      </c>
      <c r="P1133" s="36">
        <f>INDEX(cpi!$A$1:$M$105,MATCH('Inflation adjust calc'!$E1133,cpi!$A:$A,0),MATCH('Inflation adjust calc'!$D1133,cpi!$1:$1,0))</f>
        <v>194.4</v>
      </c>
      <c r="Q1133" s="36">
        <f>cpi!$I$2</f>
        <v>240.85300000000001</v>
      </c>
      <c r="R1133" s="36">
        <f t="shared" si="145"/>
        <v>1.2389557613168725</v>
      </c>
      <c r="S1133" s="28" t="str">
        <f t="shared" si="141"/>
        <v/>
      </c>
      <c r="T1133" s="37">
        <f t="shared" si="142"/>
        <v>55753009.259259261</v>
      </c>
      <c r="U1133" s="37">
        <f t="shared" si="143"/>
        <v>102748213.16745371</v>
      </c>
      <c r="V1133" s="37">
        <f t="shared" si="144"/>
        <v>193191983.74358541</v>
      </c>
    </row>
    <row r="1134" spans="1:22">
      <c r="A1134" s="23">
        <v>1133</v>
      </c>
      <c r="B1134" s="3">
        <v>37021</v>
      </c>
      <c r="C1134" s="28">
        <v>5</v>
      </c>
      <c r="D1134" s="29">
        <v>10</v>
      </c>
      <c r="E1134" s="28">
        <v>2001</v>
      </c>
      <c r="F1134" s="31">
        <f>DATE(E1134,D1134,C1134)</f>
        <v>37169</v>
      </c>
      <c r="G1134" s="24" t="s">
        <v>1649</v>
      </c>
      <c r="H1134" s="2">
        <v>45000000</v>
      </c>
      <c r="I1134" s="2">
        <v>76261036</v>
      </c>
      <c r="J1134" s="2">
        <v>104505362</v>
      </c>
      <c r="K1134" s="28" t="str">
        <f t="shared" si="138"/>
        <v/>
      </c>
      <c r="L1134" s="28" t="str">
        <f t="shared" si="139"/>
        <v/>
      </c>
      <c r="M1134" s="28" t="s">
        <v>1649</v>
      </c>
      <c r="N1134" s="28" t="str">
        <f t="shared" si="140"/>
        <v/>
      </c>
      <c r="O1134" s="28" t="str">
        <f>IF(N1134=1,M1134&amp;" ("&amp;E1134&amp;")",M1134)</f>
        <v>Training Day</v>
      </c>
      <c r="P1134" s="36">
        <f>INDEX(cpi!$A$1:$M$105,MATCH('Inflation adjust calc'!$E1134,cpi!$A:$A,0),MATCH('Inflation adjust calc'!$D1134,cpi!$1:$1,0))</f>
        <v>177.7</v>
      </c>
      <c r="Q1134" s="36">
        <f>cpi!$I$2</f>
        <v>240.85300000000001</v>
      </c>
      <c r="R1134" s="36">
        <f t="shared" si="145"/>
        <v>1.355391108610017</v>
      </c>
      <c r="S1134" s="28" t="str">
        <f t="shared" si="141"/>
        <v/>
      </c>
      <c r="T1134" s="37">
        <f t="shared" si="142"/>
        <v>60992599.887450762</v>
      </c>
      <c r="U1134" s="37">
        <f t="shared" si="143"/>
        <v>103363530.12778841</v>
      </c>
      <c r="V1134" s="37">
        <f t="shared" si="144"/>
        <v>141645638.45687115</v>
      </c>
    </row>
    <row r="1135" spans="1:22">
      <c r="A1135" s="23">
        <v>1134</v>
      </c>
      <c r="B1135" s="3" t="s">
        <v>1650</v>
      </c>
      <c r="C1135" s="28">
        <v>24</v>
      </c>
      <c r="D1135" s="29">
        <v>12</v>
      </c>
      <c r="E1135" s="28">
        <v>1999</v>
      </c>
      <c r="F1135" s="31">
        <f>DATE(E1135,D1135,C1135)</f>
        <v>36518</v>
      </c>
      <c r="G1135" s="24" t="s">
        <v>1651</v>
      </c>
      <c r="H1135" s="2">
        <v>45000000</v>
      </c>
      <c r="I1135" s="2">
        <v>71423726</v>
      </c>
      <c r="J1135" s="2">
        <v>90523726</v>
      </c>
      <c r="K1135" s="28" t="str">
        <f t="shared" si="138"/>
        <v/>
      </c>
      <c r="L1135" s="28" t="str">
        <f t="shared" si="139"/>
        <v/>
      </c>
      <c r="M1135" s="28" t="s">
        <v>1651</v>
      </c>
      <c r="N1135" s="28" t="str">
        <f t="shared" si="140"/>
        <v/>
      </c>
      <c r="O1135" s="28" t="str">
        <f>IF(N1135=1,M1135&amp;" ("&amp;E1135&amp;")",M1135)</f>
        <v>Galaxy Quest</v>
      </c>
      <c r="P1135" s="36">
        <f>INDEX(cpi!$A$1:$M$105,MATCH('Inflation adjust calc'!$E1135,cpi!$A:$A,0),MATCH('Inflation adjust calc'!$D1135,cpi!$1:$1,0))</f>
        <v>168.3</v>
      </c>
      <c r="Q1135" s="36">
        <f>cpi!$I$2</f>
        <v>240.85300000000001</v>
      </c>
      <c r="R1135" s="36">
        <f t="shared" si="145"/>
        <v>1.4310932857991681</v>
      </c>
      <c r="S1135" s="28" t="str">
        <f t="shared" si="141"/>
        <v/>
      </c>
      <c r="T1135" s="37">
        <f t="shared" si="142"/>
        <v>64399197.860962562</v>
      </c>
      <c r="U1135" s="37">
        <f t="shared" si="143"/>
        <v>102214014.72535947</v>
      </c>
      <c r="V1135" s="37">
        <f t="shared" si="144"/>
        <v>129547896.48412359</v>
      </c>
    </row>
    <row r="1136" spans="1:22">
      <c r="A1136" s="23">
        <v>1135</v>
      </c>
      <c r="B1136" s="3">
        <v>36988</v>
      </c>
      <c r="C1136" s="28">
        <v>4</v>
      </c>
      <c r="D1136" s="29">
        <v>7</v>
      </c>
      <c r="E1136" s="28">
        <v>2001</v>
      </c>
      <c r="F1136" s="31">
        <f>DATE(E1136,D1136,C1136)</f>
        <v>37076</v>
      </c>
      <c r="G1136" s="24" t="s">
        <v>1652</v>
      </c>
      <c r="H1136" s="2">
        <v>45000000</v>
      </c>
      <c r="I1136" s="2">
        <v>71277420</v>
      </c>
      <c r="J1136" s="2">
        <v>141189101</v>
      </c>
      <c r="K1136" s="28" t="str">
        <f t="shared" si="138"/>
        <v/>
      </c>
      <c r="L1136" s="28" t="str">
        <f t="shared" si="139"/>
        <v/>
      </c>
      <c r="M1136" s="28" t="s">
        <v>1652</v>
      </c>
      <c r="N1136" s="28" t="str">
        <f t="shared" si="140"/>
        <v/>
      </c>
      <c r="O1136" s="28" t="str">
        <f>IF(N1136=1,M1136&amp;" ("&amp;E1136&amp;")",M1136)</f>
        <v>Scary Movie 2</v>
      </c>
      <c r="P1136" s="36">
        <f>INDEX(cpi!$A$1:$M$105,MATCH('Inflation adjust calc'!$E1136,cpi!$A:$A,0),MATCH('Inflation adjust calc'!$D1136,cpi!$1:$1,0))</f>
        <v>177.5</v>
      </c>
      <c r="Q1136" s="36">
        <f>cpi!$I$2</f>
        <v>240.85300000000001</v>
      </c>
      <c r="R1136" s="36">
        <f t="shared" si="145"/>
        <v>1.3569183098591551</v>
      </c>
      <c r="S1136" s="28" t="str">
        <f t="shared" si="141"/>
        <v/>
      </c>
      <c r="T1136" s="37">
        <f t="shared" si="142"/>
        <v>61061323.94366198</v>
      </c>
      <c r="U1136" s="37">
        <f t="shared" si="143"/>
        <v>96717636.277521133</v>
      </c>
      <c r="V1136" s="37">
        <f t="shared" si="144"/>
        <v>191582076.29945353</v>
      </c>
    </row>
    <row r="1137" spans="1:22">
      <c r="A1137" s="23">
        <v>1136</v>
      </c>
      <c r="B1137" s="3" t="s">
        <v>1653</v>
      </c>
      <c r="C1137" s="28">
        <v>21</v>
      </c>
      <c r="D1137" s="29">
        <v>8</v>
      </c>
      <c r="E1137" s="28">
        <v>1998</v>
      </c>
      <c r="F1137" s="31">
        <f>DATE(E1137,D1137,C1137)</f>
        <v>36028</v>
      </c>
      <c r="G1137" s="24" t="s">
        <v>1654</v>
      </c>
      <c r="H1137" s="2">
        <v>45000000</v>
      </c>
      <c r="I1137" s="2">
        <v>70141876</v>
      </c>
      <c r="J1137" s="2">
        <v>131237688</v>
      </c>
      <c r="K1137" s="28" t="str">
        <f t="shared" si="138"/>
        <v/>
      </c>
      <c r="L1137" s="28" t="str">
        <f t="shared" si="139"/>
        <v/>
      </c>
      <c r="M1137" s="28" t="s">
        <v>1654</v>
      </c>
      <c r="N1137" s="28" t="str">
        <f t="shared" si="140"/>
        <v/>
      </c>
      <c r="O1137" s="28" t="str">
        <f>IF(N1137=1,M1137&amp;" ("&amp;E1137&amp;")",M1137)</f>
        <v>Blade</v>
      </c>
      <c r="P1137" s="36">
        <f>INDEX(cpi!$A$1:$M$105,MATCH('Inflation adjust calc'!$E1137,cpi!$A:$A,0),MATCH('Inflation adjust calc'!$D1137,cpi!$1:$1,0))</f>
        <v>163.4</v>
      </c>
      <c r="Q1137" s="36">
        <f>cpi!$I$2</f>
        <v>240.85300000000001</v>
      </c>
      <c r="R1137" s="36">
        <f t="shared" si="145"/>
        <v>1.4740085679314565</v>
      </c>
      <c r="S1137" s="28" t="str">
        <f t="shared" si="141"/>
        <v/>
      </c>
      <c r="T1137" s="37">
        <f t="shared" si="142"/>
        <v>66330385.556915544</v>
      </c>
      <c r="U1137" s="37">
        <f t="shared" si="143"/>
        <v>103389726.1947858</v>
      </c>
      <c r="V1137" s="37">
        <f t="shared" si="144"/>
        <v>193445476.5475153</v>
      </c>
    </row>
    <row r="1138" spans="1:22">
      <c r="A1138" s="23">
        <v>1137</v>
      </c>
      <c r="B1138" s="3" t="s">
        <v>1075</v>
      </c>
      <c r="C1138" s="28">
        <v>14</v>
      </c>
      <c r="D1138" s="29">
        <v>1</v>
      </c>
      <c r="E1138" s="28">
        <v>2005</v>
      </c>
      <c r="F1138" s="31">
        <f>DATE(E1138,D1138,C1138)</f>
        <v>38366</v>
      </c>
      <c r="G1138" s="24" t="s">
        <v>1655</v>
      </c>
      <c r="H1138" s="2">
        <v>45000000</v>
      </c>
      <c r="I1138" s="2">
        <v>67264877</v>
      </c>
      <c r="J1138" s="2">
        <v>76665507</v>
      </c>
      <c r="K1138" s="28" t="str">
        <f t="shared" si="138"/>
        <v/>
      </c>
      <c r="L1138" s="28" t="str">
        <f t="shared" si="139"/>
        <v/>
      </c>
      <c r="M1138" s="28" t="s">
        <v>1655</v>
      </c>
      <c r="N1138" s="28" t="str">
        <f t="shared" si="140"/>
        <v/>
      </c>
      <c r="O1138" s="28" t="str">
        <f>IF(N1138=1,M1138&amp;" ("&amp;E1138&amp;")",M1138)</f>
        <v>Coach Carter</v>
      </c>
      <c r="P1138" s="36">
        <f>INDEX(cpi!$A$1:$M$105,MATCH('Inflation adjust calc'!$E1138,cpi!$A:$A,0),MATCH('Inflation adjust calc'!$D1138,cpi!$1:$1,0))</f>
        <v>190.7</v>
      </c>
      <c r="Q1138" s="36">
        <f>cpi!$I$2</f>
        <v>240.85300000000001</v>
      </c>
      <c r="R1138" s="36">
        <f t="shared" si="145"/>
        <v>1.2629942317776615</v>
      </c>
      <c r="S1138" s="28" t="str">
        <f t="shared" si="141"/>
        <v/>
      </c>
      <c r="T1138" s="37">
        <f t="shared" si="142"/>
        <v>56834740.429994762</v>
      </c>
      <c r="U1138" s="37">
        <f t="shared" si="143"/>
        <v>84955151.652233884</v>
      </c>
      <c r="V1138" s="37">
        <f t="shared" si="144"/>
        <v>96828093.117309928</v>
      </c>
    </row>
    <row r="1139" spans="1:22">
      <c r="A1139" s="23">
        <v>1138</v>
      </c>
      <c r="B1139" s="3" t="s">
        <v>1656</v>
      </c>
      <c r="C1139" s="28">
        <v>19</v>
      </c>
      <c r="D1139" s="29">
        <v>3</v>
      </c>
      <c r="E1139" s="28">
        <v>2010</v>
      </c>
      <c r="F1139" s="31">
        <f>DATE(E1139,D1139,C1139)</f>
        <v>40256</v>
      </c>
      <c r="G1139" s="24" t="s">
        <v>1657</v>
      </c>
      <c r="H1139" s="2">
        <v>45000000</v>
      </c>
      <c r="I1139" s="2">
        <v>67061228</v>
      </c>
      <c r="J1139" s="2">
        <v>135808837</v>
      </c>
      <c r="K1139" s="28" t="str">
        <f t="shared" si="138"/>
        <v/>
      </c>
      <c r="L1139" s="28" t="str">
        <f t="shared" si="139"/>
        <v/>
      </c>
      <c r="M1139" s="28" t="s">
        <v>1657</v>
      </c>
      <c r="N1139" s="28" t="str">
        <f t="shared" si="140"/>
        <v/>
      </c>
      <c r="O1139" s="28" t="str">
        <f>IF(N1139=1,M1139&amp;" ("&amp;E1139&amp;")",M1139)</f>
        <v>The Bounty Hunter</v>
      </c>
      <c r="P1139" s="36">
        <f>INDEX(cpi!$A$1:$M$105,MATCH('Inflation adjust calc'!$E1139,cpi!$A:$A,0),MATCH('Inflation adjust calc'!$D1139,cpi!$1:$1,0))</f>
        <v>217.631</v>
      </c>
      <c r="Q1139" s="36">
        <f>cpi!$I$2</f>
        <v>240.85300000000001</v>
      </c>
      <c r="R1139" s="36">
        <f t="shared" si="145"/>
        <v>1.1067035486672396</v>
      </c>
      <c r="S1139" s="28" t="str">
        <f t="shared" si="141"/>
        <v/>
      </c>
      <c r="T1139" s="37">
        <f t="shared" si="142"/>
        <v>49801659.690025784</v>
      </c>
      <c r="U1139" s="37">
        <f t="shared" si="143"/>
        <v>74216899.005582854</v>
      </c>
      <c r="V1139" s="37">
        <f t="shared" si="144"/>
        <v>150300121.84827071</v>
      </c>
    </row>
    <row r="1140" spans="1:22">
      <c r="A1140" s="23">
        <v>1139</v>
      </c>
      <c r="B1140" s="3">
        <v>37594</v>
      </c>
      <c r="C1140" s="28">
        <v>12</v>
      </c>
      <c r="D1140" s="29">
        <v>4</v>
      </c>
      <c r="E1140" s="28">
        <v>2002</v>
      </c>
      <c r="F1140" s="31">
        <f>DATE(E1140,D1140,C1140)</f>
        <v>37358</v>
      </c>
      <c r="G1140" s="24" t="s">
        <v>1658</v>
      </c>
      <c r="H1140" s="2">
        <v>45000000</v>
      </c>
      <c r="I1140" s="2">
        <v>66790248</v>
      </c>
      <c r="J1140" s="2">
        <v>66790248</v>
      </c>
      <c r="K1140" s="28" t="str">
        <f t="shared" si="138"/>
        <v/>
      </c>
      <c r="L1140" s="28" t="str">
        <f t="shared" si="139"/>
        <v/>
      </c>
      <c r="M1140" s="28" t="s">
        <v>1658</v>
      </c>
      <c r="N1140" s="28" t="str">
        <f t="shared" si="140"/>
        <v/>
      </c>
      <c r="O1140" s="28" t="str">
        <f>IF(N1140=1,M1140&amp;" ("&amp;E1140&amp;")",M1140)</f>
        <v>Changing Lanes</v>
      </c>
      <c r="P1140" s="36">
        <f>INDEX(cpi!$A$1:$M$105,MATCH('Inflation adjust calc'!$E1140,cpi!$A:$A,0),MATCH('Inflation adjust calc'!$D1140,cpi!$1:$1,0))</f>
        <v>179.8</v>
      </c>
      <c r="Q1140" s="36">
        <f>cpi!$I$2</f>
        <v>240.85300000000001</v>
      </c>
      <c r="R1140" s="36">
        <f t="shared" si="145"/>
        <v>1.3395606229143493</v>
      </c>
      <c r="S1140" s="28" t="str">
        <f t="shared" si="141"/>
        <v/>
      </c>
      <c r="T1140" s="37">
        <f t="shared" si="142"/>
        <v>60280228.031145722</v>
      </c>
      <c r="U1140" s="37">
        <f t="shared" si="143"/>
        <v>89469586.215483874</v>
      </c>
      <c r="V1140" s="37">
        <f t="shared" si="144"/>
        <v>89469586.215483874</v>
      </c>
    </row>
    <row r="1141" spans="1:22">
      <c r="A1141" s="23">
        <v>1140</v>
      </c>
      <c r="B1141" s="3">
        <v>35738</v>
      </c>
      <c r="C1141" s="28">
        <v>11</v>
      </c>
      <c r="D1141" s="29">
        <v>4</v>
      </c>
      <c r="E1141" s="28">
        <v>1997</v>
      </c>
      <c r="F1141" s="31">
        <f>DATE(E1141,D1141,C1141)</f>
        <v>35531</v>
      </c>
      <c r="G1141" s="24" t="s">
        <v>1659</v>
      </c>
      <c r="H1141" s="2">
        <v>45000000</v>
      </c>
      <c r="I1141" s="2">
        <v>65598907</v>
      </c>
      <c r="J1141" s="2">
        <v>136998907</v>
      </c>
      <c r="K1141" s="28" t="str">
        <f t="shared" si="138"/>
        <v/>
      </c>
      <c r="L1141" s="28" t="str">
        <f t="shared" si="139"/>
        <v/>
      </c>
      <c r="M1141" s="28" t="s">
        <v>1659</v>
      </c>
      <c r="N1141" s="28" t="str">
        <f t="shared" si="140"/>
        <v/>
      </c>
      <c r="O1141" s="28" t="str">
        <f>IF(N1141=1,M1141&amp;" ("&amp;E1141&amp;")",M1141)</f>
        <v>Anaconda</v>
      </c>
      <c r="P1141" s="36">
        <f>INDEX(cpi!$A$1:$M$105,MATCH('Inflation adjust calc'!$E1141,cpi!$A:$A,0),MATCH('Inflation adjust calc'!$D1141,cpi!$1:$1,0))</f>
        <v>160.19999999999999</v>
      </c>
      <c r="Q1141" s="36">
        <f>cpi!$I$2</f>
        <v>240.85300000000001</v>
      </c>
      <c r="R1141" s="36">
        <f t="shared" si="145"/>
        <v>1.5034519350811488</v>
      </c>
      <c r="S1141" s="28" t="str">
        <f t="shared" si="141"/>
        <v/>
      </c>
      <c r="T1141" s="37">
        <f t="shared" si="142"/>
        <v>67655337.078651696</v>
      </c>
      <c r="U1141" s="37">
        <f t="shared" si="143"/>
        <v>98624803.668358326</v>
      </c>
      <c r="V1141" s="37">
        <f t="shared" si="144"/>
        <v>205971271.83315235</v>
      </c>
    </row>
    <row r="1142" spans="1:22">
      <c r="A1142" s="23">
        <v>1141</v>
      </c>
      <c r="B1142" s="3" t="s">
        <v>1660</v>
      </c>
      <c r="C1142" s="28">
        <v>20</v>
      </c>
      <c r="D1142" s="29">
        <v>1</v>
      </c>
      <c r="E1142" s="28">
        <v>2006</v>
      </c>
      <c r="F1142" s="31">
        <f>DATE(E1142,D1142,C1142)</f>
        <v>38737</v>
      </c>
      <c r="G1142" s="24" t="s">
        <v>1661</v>
      </c>
      <c r="H1142" s="2">
        <v>45000000</v>
      </c>
      <c r="I1142" s="2">
        <v>62318875</v>
      </c>
      <c r="J1142" s="2">
        <v>113417762</v>
      </c>
      <c r="K1142" s="28" t="str">
        <f t="shared" si="138"/>
        <v/>
      </c>
      <c r="L1142" s="28" t="str">
        <f t="shared" si="139"/>
        <v/>
      </c>
      <c r="M1142" s="28" t="s">
        <v>1661</v>
      </c>
      <c r="N1142" s="28" t="str">
        <f t="shared" si="140"/>
        <v/>
      </c>
      <c r="O1142" s="28" t="str">
        <f>IF(N1142=1,M1142&amp;" ("&amp;E1142&amp;")",M1142)</f>
        <v>Underworld: Evolution</v>
      </c>
      <c r="P1142" s="36">
        <f>INDEX(cpi!$A$1:$M$105,MATCH('Inflation adjust calc'!$E1142,cpi!$A:$A,0),MATCH('Inflation adjust calc'!$D1142,cpi!$1:$1,0))</f>
        <v>198.3</v>
      </c>
      <c r="Q1142" s="36">
        <f>cpi!$I$2</f>
        <v>240.85300000000001</v>
      </c>
      <c r="R1142" s="36">
        <f t="shared" si="145"/>
        <v>1.2145890065557237</v>
      </c>
      <c r="S1142" s="28" t="str">
        <f t="shared" si="141"/>
        <v/>
      </c>
      <c r="T1142" s="37">
        <f t="shared" si="142"/>
        <v>54656505.295007564</v>
      </c>
      <c r="U1142" s="37">
        <f t="shared" si="143"/>
        <v>75691820.47592032</v>
      </c>
      <c r="V1142" s="37">
        <f t="shared" si="144"/>
        <v>137755966.87335351</v>
      </c>
    </row>
    <row r="1143" spans="1:22">
      <c r="A1143" s="23">
        <v>1142</v>
      </c>
      <c r="B1143" s="3">
        <v>36624</v>
      </c>
      <c r="C1143" s="28">
        <v>4</v>
      </c>
      <c r="D1143" s="29">
        <v>8</v>
      </c>
      <c r="E1143" s="28">
        <v>2000</v>
      </c>
      <c r="F1143" s="31">
        <f>DATE(E1143,D1143,C1143)</f>
        <v>36742</v>
      </c>
      <c r="G1143" s="24" t="s">
        <v>1662</v>
      </c>
      <c r="H1143" s="2">
        <v>45000000</v>
      </c>
      <c r="I1143" s="2">
        <v>60786269</v>
      </c>
      <c r="J1143" s="2">
        <v>113916474</v>
      </c>
      <c r="K1143" s="28" t="str">
        <f t="shared" si="138"/>
        <v/>
      </c>
      <c r="L1143" s="28" t="str">
        <f t="shared" si="139"/>
        <v/>
      </c>
      <c r="M1143" s="28" t="s">
        <v>1662</v>
      </c>
      <c r="N1143" s="28" t="str">
        <f t="shared" si="140"/>
        <v/>
      </c>
      <c r="O1143" s="28" t="str">
        <f>IF(N1143=1,M1143&amp;" ("&amp;E1143&amp;")",M1143)</f>
        <v>Coyote Ugly</v>
      </c>
      <c r="P1143" s="36">
        <f>INDEX(cpi!$A$1:$M$105,MATCH('Inflation adjust calc'!$E1143,cpi!$A:$A,0),MATCH('Inflation adjust calc'!$D1143,cpi!$1:$1,0))</f>
        <v>172.8</v>
      </c>
      <c r="Q1143" s="36">
        <f>cpi!$I$2</f>
        <v>240.85300000000001</v>
      </c>
      <c r="R1143" s="36">
        <f t="shared" si="145"/>
        <v>1.3938252314814814</v>
      </c>
      <c r="S1143" s="28" t="str">
        <f t="shared" si="141"/>
        <v/>
      </c>
      <c r="T1143" s="37">
        <f t="shared" si="142"/>
        <v>62722135.416666664</v>
      </c>
      <c r="U1143" s="37">
        <f t="shared" si="143"/>
        <v>84725435.459820598</v>
      </c>
      <c r="V1143" s="37">
        <f t="shared" si="144"/>
        <v>158779655.74260417</v>
      </c>
    </row>
    <row r="1144" spans="1:22">
      <c r="A1144" s="23">
        <v>1143</v>
      </c>
      <c r="B1144" s="3">
        <v>37813</v>
      </c>
      <c r="C1144" s="28">
        <v>7</v>
      </c>
      <c r="D1144" s="29">
        <v>11</v>
      </c>
      <c r="E1144" s="28">
        <v>2003</v>
      </c>
      <c r="F1144" s="31">
        <f>DATE(E1144,D1144,C1144)</f>
        <v>37932</v>
      </c>
      <c r="G1144" s="24" t="s">
        <v>1663</v>
      </c>
      <c r="H1144" s="2">
        <v>45000000</v>
      </c>
      <c r="I1144" s="2">
        <v>59472278</v>
      </c>
      <c r="J1144" s="2">
        <v>247967903</v>
      </c>
      <c r="K1144" s="28" t="str">
        <f t="shared" si="138"/>
        <v/>
      </c>
      <c r="L1144" s="28" t="str">
        <f t="shared" si="139"/>
        <v/>
      </c>
      <c r="M1144" s="28" t="s">
        <v>1663</v>
      </c>
      <c r="N1144" s="28" t="str">
        <f t="shared" si="140"/>
        <v/>
      </c>
      <c r="O1144" s="28" t="str">
        <f>IF(N1144=1,M1144&amp;" ("&amp;E1144&amp;")",M1144)</f>
        <v>Love Actually</v>
      </c>
      <c r="P1144" s="36">
        <f>INDEX(cpi!$A$1:$M$105,MATCH('Inflation adjust calc'!$E1144,cpi!$A:$A,0),MATCH('Inflation adjust calc'!$D1144,cpi!$1:$1,0))</f>
        <v>184.5</v>
      </c>
      <c r="Q1144" s="36">
        <f>cpi!$I$2</f>
        <v>240.85300000000001</v>
      </c>
      <c r="R1144" s="36">
        <f t="shared" si="145"/>
        <v>1.3054363143631438</v>
      </c>
      <c r="S1144" s="28" t="str">
        <f t="shared" si="141"/>
        <v/>
      </c>
      <c r="T1144" s="37">
        <f t="shared" si="142"/>
        <v>58744634.146341473</v>
      </c>
      <c r="U1144" s="37">
        <f t="shared" si="143"/>
        <v>77637271.399100274</v>
      </c>
      <c r="V1144" s="37">
        <f t="shared" si="144"/>
        <v>323706305.37267756</v>
      </c>
    </row>
    <row r="1145" spans="1:22">
      <c r="A1145" s="23">
        <v>1144</v>
      </c>
      <c r="B1145" s="3">
        <v>35316</v>
      </c>
      <c r="C1145" s="28">
        <v>9</v>
      </c>
      <c r="D1145" s="29">
        <v>8</v>
      </c>
      <c r="E1145" s="28">
        <v>1996</v>
      </c>
      <c r="F1145" s="31">
        <f>DATE(E1145,D1145,C1145)</f>
        <v>35286</v>
      </c>
      <c r="G1145" s="24" t="s">
        <v>1664</v>
      </c>
      <c r="H1145" s="2">
        <v>45000000</v>
      </c>
      <c r="I1145" s="2">
        <v>58617334</v>
      </c>
      <c r="J1145" s="2">
        <v>58617334</v>
      </c>
      <c r="K1145" s="28" t="str">
        <f t="shared" si="138"/>
        <v/>
      </c>
      <c r="L1145" s="28" t="str">
        <f t="shared" si="139"/>
        <v/>
      </c>
      <c r="M1145" s="28" t="s">
        <v>1664</v>
      </c>
      <c r="N1145" s="28" t="str">
        <f t="shared" si="140"/>
        <v/>
      </c>
      <c r="O1145" s="28" t="str">
        <f>IF(N1145=1,M1145&amp;" ("&amp;E1145&amp;")",M1145)</f>
        <v>Jack</v>
      </c>
      <c r="P1145" s="36">
        <f>INDEX(cpi!$A$1:$M$105,MATCH('Inflation adjust calc'!$E1145,cpi!$A:$A,0),MATCH('Inflation adjust calc'!$D1145,cpi!$1:$1,0))</f>
        <v>157.30000000000001</v>
      </c>
      <c r="Q1145" s="36">
        <f>cpi!$I$2</f>
        <v>240.85300000000001</v>
      </c>
      <c r="R1145" s="36">
        <f t="shared" si="145"/>
        <v>1.5311697393515575</v>
      </c>
      <c r="S1145" s="28" t="str">
        <f t="shared" si="141"/>
        <v/>
      </c>
      <c r="T1145" s="37">
        <f t="shared" si="142"/>
        <v>68902638.270820096</v>
      </c>
      <c r="U1145" s="37">
        <f t="shared" si="143"/>
        <v>89753088.022263184</v>
      </c>
      <c r="V1145" s="37">
        <f t="shared" si="144"/>
        <v>89753088.022263184</v>
      </c>
    </row>
    <row r="1146" spans="1:22">
      <c r="A1146" s="23">
        <v>1145</v>
      </c>
      <c r="B1146" s="3">
        <v>34525</v>
      </c>
      <c r="C1146" s="28">
        <v>7</v>
      </c>
      <c r="D1146" s="29">
        <v>10</v>
      </c>
      <c r="E1146" s="28">
        <v>1994</v>
      </c>
      <c r="F1146" s="31">
        <f>DATE(E1146,D1146,C1146)</f>
        <v>34614</v>
      </c>
      <c r="G1146" s="24" t="s">
        <v>1665</v>
      </c>
      <c r="H1146" s="2">
        <v>45000000</v>
      </c>
      <c r="I1146" s="2">
        <v>57362581</v>
      </c>
      <c r="J1146" s="2">
        <v>57362581</v>
      </c>
      <c r="K1146" s="28" t="str">
        <f t="shared" si="138"/>
        <v/>
      </c>
      <c r="L1146" s="28" t="str">
        <f t="shared" si="139"/>
        <v/>
      </c>
      <c r="M1146" s="28" t="s">
        <v>1665</v>
      </c>
      <c r="N1146" s="28" t="str">
        <f t="shared" si="140"/>
        <v/>
      </c>
      <c r="O1146" s="28" t="str">
        <f>IF(N1146=1,M1146&amp;" ("&amp;E1146&amp;")",M1146)</f>
        <v>The Specialist</v>
      </c>
      <c r="P1146" s="36">
        <f>INDEX(cpi!$A$1:$M$105,MATCH('Inflation adjust calc'!$E1146,cpi!$A:$A,0),MATCH('Inflation adjust calc'!$D1146,cpi!$1:$1,0))</f>
        <v>149.5</v>
      </c>
      <c r="Q1146" s="36">
        <f>cpi!$I$2</f>
        <v>240.85300000000001</v>
      </c>
      <c r="R1146" s="36">
        <f t="shared" si="145"/>
        <v>1.6110568561872911</v>
      </c>
      <c r="S1146" s="28" t="str">
        <f t="shared" si="141"/>
        <v/>
      </c>
      <c r="T1146" s="37">
        <f t="shared" si="142"/>
        <v>72497558.528428093</v>
      </c>
      <c r="U1146" s="37">
        <f t="shared" si="143"/>
        <v>92414379.408648834</v>
      </c>
      <c r="V1146" s="37">
        <f t="shared" si="144"/>
        <v>92414379.408648834</v>
      </c>
    </row>
    <row r="1147" spans="1:22">
      <c r="A1147" s="23">
        <v>1146</v>
      </c>
      <c r="B1147" s="3" t="s">
        <v>1362</v>
      </c>
      <c r="C1147" s="28">
        <v>16</v>
      </c>
      <c r="D1147" s="29">
        <v>8</v>
      </c>
      <c r="E1147" s="28">
        <v>1996</v>
      </c>
      <c r="F1147" s="31">
        <f>DATE(E1147,D1147,C1147)</f>
        <v>35293</v>
      </c>
      <c r="G1147" s="24" t="s">
        <v>1666</v>
      </c>
      <c r="H1147" s="2">
        <v>45000000</v>
      </c>
      <c r="I1147" s="2">
        <v>53854588</v>
      </c>
      <c r="J1147" s="2">
        <v>75854588</v>
      </c>
      <c r="K1147" s="28" t="str">
        <f t="shared" si="138"/>
        <v/>
      </c>
      <c r="L1147" s="28" t="str">
        <f t="shared" si="139"/>
        <v/>
      </c>
      <c r="M1147" s="28" t="s">
        <v>1666</v>
      </c>
      <c r="N1147" s="28" t="str">
        <f t="shared" si="140"/>
        <v/>
      </c>
      <c r="O1147" s="28" t="str">
        <f>IF(N1147=1,M1147&amp;" ("&amp;E1147&amp;")",M1147)</f>
        <v>Tin Cup</v>
      </c>
      <c r="P1147" s="36">
        <f>INDEX(cpi!$A$1:$M$105,MATCH('Inflation adjust calc'!$E1147,cpi!$A:$A,0),MATCH('Inflation adjust calc'!$D1147,cpi!$1:$1,0))</f>
        <v>157.30000000000001</v>
      </c>
      <c r="Q1147" s="36">
        <f>cpi!$I$2</f>
        <v>240.85300000000001</v>
      </c>
      <c r="R1147" s="36">
        <f t="shared" si="145"/>
        <v>1.5311697393515575</v>
      </c>
      <c r="S1147" s="28" t="str">
        <f t="shared" si="141"/>
        <v/>
      </c>
      <c r="T1147" s="37">
        <f t="shared" si="142"/>
        <v>68902638.270820096</v>
      </c>
      <c r="U1147" s="37">
        <f t="shared" si="143"/>
        <v>82460515.47084552</v>
      </c>
      <c r="V1147" s="37">
        <f t="shared" si="144"/>
        <v>116146249.73657979</v>
      </c>
    </row>
    <row r="1148" spans="1:22">
      <c r="A1148" s="23">
        <v>1147</v>
      </c>
      <c r="B1148" s="3" t="s">
        <v>1486</v>
      </c>
      <c r="C1148" s="28">
        <v>23</v>
      </c>
      <c r="D1148" s="29">
        <v>11</v>
      </c>
      <c r="E1148" s="28">
        <v>2005</v>
      </c>
      <c r="F1148" s="31">
        <f>DATE(E1148,D1148,C1148)</f>
        <v>38679</v>
      </c>
      <c r="G1148" s="24" t="s">
        <v>1667</v>
      </c>
      <c r="H1148" s="2">
        <v>45000000</v>
      </c>
      <c r="I1148" s="2">
        <v>53359917</v>
      </c>
      <c r="J1148" s="2">
        <v>72359917</v>
      </c>
      <c r="K1148" s="28" t="str">
        <f t="shared" si="138"/>
        <v/>
      </c>
      <c r="L1148" s="28" t="str">
        <f t="shared" si="139"/>
        <v/>
      </c>
      <c r="M1148" s="28" t="s">
        <v>1667</v>
      </c>
      <c r="N1148" s="28" t="str">
        <f t="shared" si="140"/>
        <v/>
      </c>
      <c r="O1148" s="28" t="str">
        <f>IF(N1148=1,M1148&amp;" ("&amp;E1148&amp;")",M1148)</f>
        <v>Yours, Mine and Ours</v>
      </c>
      <c r="P1148" s="36">
        <f>INDEX(cpi!$A$1:$M$105,MATCH('Inflation adjust calc'!$E1148,cpi!$A:$A,0),MATCH('Inflation adjust calc'!$D1148,cpi!$1:$1,0))</f>
        <v>197.6</v>
      </c>
      <c r="Q1148" s="36">
        <f>cpi!$I$2</f>
        <v>240.85300000000001</v>
      </c>
      <c r="R1148" s="36">
        <f t="shared" si="145"/>
        <v>1.2188917004048583</v>
      </c>
      <c r="S1148" s="28" t="str">
        <f t="shared" si="141"/>
        <v/>
      </c>
      <c r="T1148" s="37">
        <f t="shared" si="142"/>
        <v>54850126.518218622</v>
      </c>
      <c r="U1148" s="37">
        <f t="shared" si="143"/>
        <v>65039959.965592101</v>
      </c>
      <c r="V1148" s="37">
        <f t="shared" si="144"/>
        <v>88198902.273284405</v>
      </c>
    </row>
    <row r="1149" spans="1:22">
      <c r="A1149" s="23">
        <v>1148</v>
      </c>
      <c r="B1149" s="3" t="s">
        <v>1647</v>
      </c>
      <c r="C1149" s="28">
        <v>13</v>
      </c>
      <c r="D1149" s="29">
        <v>5</v>
      </c>
      <c r="E1149" s="28">
        <v>2005</v>
      </c>
      <c r="F1149" s="31">
        <f>DATE(E1149,D1149,C1149)</f>
        <v>38485</v>
      </c>
      <c r="G1149" s="24" t="s">
        <v>1668</v>
      </c>
      <c r="H1149" s="2">
        <v>45000000</v>
      </c>
      <c r="I1149" s="2">
        <v>52842724</v>
      </c>
      <c r="J1149" s="2">
        <v>55842724</v>
      </c>
      <c r="K1149" s="28" t="str">
        <f t="shared" si="138"/>
        <v/>
      </c>
      <c r="L1149" s="28" t="str">
        <f t="shared" si="139"/>
        <v/>
      </c>
      <c r="M1149" s="28" t="s">
        <v>1668</v>
      </c>
      <c r="N1149" s="28" t="str">
        <f t="shared" si="140"/>
        <v/>
      </c>
      <c r="O1149" s="28" t="str">
        <f>IF(N1149=1,M1149&amp;" ("&amp;E1149&amp;")",M1149)</f>
        <v>Kicking and Screaming</v>
      </c>
      <c r="P1149" s="36">
        <f>INDEX(cpi!$A$1:$M$105,MATCH('Inflation adjust calc'!$E1149,cpi!$A:$A,0),MATCH('Inflation adjust calc'!$D1149,cpi!$1:$1,0))</f>
        <v>194.4</v>
      </c>
      <c r="Q1149" s="36">
        <f>cpi!$I$2</f>
        <v>240.85300000000001</v>
      </c>
      <c r="R1149" s="36">
        <f t="shared" si="145"/>
        <v>1.2389557613168725</v>
      </c>
      <c r="S1149" s="28" t="str">
        <f t="shared" si="141"/>
        <v/>
      </c>
      <c r="T1149" s="37">
        <f t="shared" si="142"/>
        <v>55753009.259259261</v>
      </c>
      <c r="U1149" s="37">
        <f t="shared" si="143"/>
        <v>65469797.343477368</v>
      </c>
      <c r="V1149" s="37">
        <f t="shared" si="144"/>
        <v>69186664.62742798</v>
      </c>
    </row>
    <row r="1150" spans="1:22">
      <c r="A1150" s="23">
        <v>1149</v>
      </c>
      <c r="B1150" s="3" t="s">
        <v>1229</v>
      </c>
      <c r="C1150" s="28">
        <v>29</v>
      </c>
      <c r="D1150" s="29">
        <v>4</v>
      </c>
      <c r="E1150" s="28">
        <v>2005</v>
      </c>
      <c r="F1150" s="31">
        <f>DATE(E1150,D1150,C1150)</f>
        <v>38471</v>
      </c>
      <c r="G1150" s="24" t="s">
        <v>1669</v>
      </c>
      <c r="H1150" s="2">
        <v>45000000</v>
      </c>
      <c r="I1150" s="2">
        <v>51019112</v>
      </c>
      <c r="J1150" s="2">
        <v>102746214</v>
      </c>
      <c r="K1150" s="28" t="str">
        <f t="shared" si="138"/>
        <v/>
      </c>
      <c r="L1150" s="28" t="str">
        <f t="shared" si="139"/>
        <v/>
      </c>
      <c r="M1150" s="28" t="s">
        <v>1669</v>
      </c>
      <c r="N1150" s="28" t="str">
        <f t="shared" si="140"/>
        <v/>
      </c>
      <c r="O1150" s="28" t="str">
        <f>IF(N1150=1,M1150&amp;" ("&amp;E1150&amp;")",M1150)</f>
        <v>The Hitchhiker's Guide to the Galaxy</v>
      </c>
      <c r="P1150" s="36">
        <f>INDEX(cpi!$A$1:$M$105,MATCH('Inflation adjust calc'!$E1150,cpi!$A:$A,0),MATCH('Inflation adjust calc'!$D1150,cpi!$1:$1,0))</f>
        <v>194.6</v>
      </c>
      <c r="Q1150" s="36">
        <f>cpi!$I$2</f>
        <v>240.85300000000001</v>
      </c>
      <c r="R1150" s="36">
        <f t="shared" si="145"/>
        <v>1.2376824254881809</v>
      </c>
      <c r="S1150" s="28" t="str">
        <f t="shared" si="141"/>
        <v/>
      </c>
      <c r="T1150" s="37">
        <f t="shared" si="142"/>
        <v>55695709.146968141</v>
      </c>
      <c r="U1150" s="37">
        <f t="shared" si="143"/>
        <v>63145458.286413155</v>
      </c>
      <c r="V1150" s="37">
        <f t="shared" si="144"/>
        <v>127167183.35324769</v>
      </c>
    </row>
    <row r="1151" spans="1:22">
      <c r="A1151" s="23">
        <v>1150</v>
      </c>
      <c r="B1151" s="3" t="s">
        <v>1670</v>
      </c>
      <c r="C1151" s="28">
        <v>21</v>
      </c>
      <c r="D1151" s="29">
        <v>9</v>
      </c>
      <c r="E1151" s="28">
        <v>2007</v>
      </c>
      <c r="F1151" s="31">
        <f>DATE(E1151,D1151,C1151)</f>
        <v>39346</v>
      </c>
      <c r="G1151" s="24" t="s">
        <v>1671</v>
      </c>
      <c r="H1151" s="2">
        <v>45000000</v>
      </c>
      <c r="I1151" s="2">
        <v>50648679</v>
      </c>
      <c r="J1151" s="2">
        <v>146162920</v>
      </c>
      <c r="K1151" s="28" t="str">
        <f t="shared" si="138"/>
        <v/>
      </c>
      <c r="L1151" s="28" t="str">
        <f t="shared" si="139"/>
        <v/>
      </c>
      <c r="M1151" s="28" t="s">
        <v>1671</v>
      </c>
      <c r="N1151" s="28" t="str">
        <f t="shared" si="140"/>
        <v/>
      </c>
      <c r="O1151" s="28" t="str">
        <f>IF(N1151=1,M1151&amp;" ("&amp;E1151&amp;")",M1151)</f>
        <v>Resident Evil: Extinction</v>
      </c>
      <c r="P1151" s="36">
        <f>INDEX(cpi!$A$1:$M$105,MATCH('Inflation adjust calc'!$E1151,cpi!$A:$A,0),MATCH('Inflation adjust calc'!$D1151,cpi!$1:$1,0))</f>
        <v>208.49</v>
      </c>
      <c r="Q1151" s="36">
        <f>cpi!$I$2</f>
        <v>240.85300000000001</v>
      </c>
      <c r="R1151" s="36">
        <f t="shared" si="145"/>
        <v>1.1552256702959374</v>
      </c>
      <c r="S1151" s="28" t="str">
        <f t="shared" si="141"/>
        <v/>
      </c>
      <c r="T1151" s="37">
        <f t="shared" si="142"/>
        <v>51985155.163317181</v>
      </c>
      <c r="U1151" s="37">
        <f t="shared" si="143"/>
        <v>58510654.147378765</v>
      </c>
      <c r="V1151" s="37">
        <f t="shared" si="144"/>
        <v>168851157.22941148</v>
      </c>
    </row>
    <row r="1152" spans="1:22">
      <c r="A1152" s="23">
        <v>1151</v>
      </c>
      <c r="B1152" s="3" t="s">
        <v>1672</v>
      </c>
      <c r="C1152" s="28">
        <v>25</v>
      </c>
      <c r="D1152" s="29">
        <v>12</v>
      </c>
      <c r="E1152" s="28">
        <v>2004</v>
      </c>
      <c r="F1152" s="31">
        <f>DATE(E1152,D1152,C1152)</f>
        <v>38346</v>
      </c>
      <c r="G1152" s="24" t="s">
        <v>1673</v>
      </c>
      <c r="H1152" s="2">
        <v>45000000</v>
      </c>
      <c r="I1152" s="2">
        <v>48114556</v>
      </c>
      <c r="J1152" s="2">
        <v>48563556</v>
      </c>
      <c r="K1152" s="28" t="str">
        <f t="shared" si="138"/>
        <v/>
      </c>
      <c r="L1152" s="28" t="str">
        <f t="shared" si="139"/>
        <v/>
      </c>
      <c r="M1152" s="28" t="s">
        <v>1673</v>
      </c>
      <c r="N1152" s="28" t="str">
        <f t="shared" si="140"/>
        <v/>
      </c>
      <c r="O1152" s="28" t="str">
        <f>IF(N1152=1,M1152&amp;" ("&amp;E1152&amp;")",M1152)</f>
        <v>Fat Albert</v>
      </c>
      <c r="P1152" s="36">
        <f>INDEX(cpi!$A$1:$M$105,MATCH('Inflation adjust calc'!$E1152,cpi!$A:$A,0),MATCH('Inflation adjust calc'!$D1152,cpi!$1:$1,0))</f>
        <v>190.3</v>
      </c>
      <c r="Q1152" s="36">
        <f>cpi!$I$2</f>
        <v>240.85300000000001</v>
      </c>
      <c r="R1152" s="36">
        <f t="shared" si="145"/>
        <v>1.2656489753021545</v>
      </c>
      <c r="S1152" s="28" t="str">
        <f t="shared" si="141"/>
        <v/>
      </c>
      <c r="T1152" s="37">
        <f t="shared" si="142"/>
        <v>56954203.888596952</v>
      </c>
      <c r="U1152" s="37">
        <f t="shared" si="143"/>
        <v>60896138.498518132</v>
      </c>
      <c r="V1152" s="37">
        <f t="shared" si="144"/>
        <v>61464414.888428792</v>
      </c>
    </row>
    <row r="1153" spans="1:22">
      <c r="A1153" s="23">
        <v>1152</v>
      </c>
      <c r="B1153" s="3">
        <v>41067</v>
      </c>
      <c r="C1153" s="28">
        <v>6</v>
      </c>
      <c r="D1153" s="29">
        <v>7</v>
      </c>
      <c r="E1153" s="28">
        <v>2012</v>
      </c>
      <c r="F1153" s="31">
        <f>DATE(E1153,D1153,C1153)</f>
        <v>41096</v>
      </c>
      <c r="G1153" s="24" t="s">
        <v>1674</v>
      </c>
      <c r="H1153" s="2">
        <v>45000000</v>
      </c>
      <c r="I1153" s="2">
        <v>47323100</v>
      </c>
      <c r="J1153" s="2">
        <v>80594860</v>
      </c>
      <c r="K1153" s="28" t="str">
        <f t="shared" si="138"/>
        <v/>
      </c>
      <c r="L1153" s="28" t="str">
        <f t="shared" si="139"/>
        <v/>
      </c>
      <c r="M1153" s="28" t="s">
        <v>1674</v>
      </c>
      <c r="N1153" s="28" t="str">
        <f t="shared" si="140"/>
        <v/>
      </c>
      <c r="O1153" s="28" t="str">
        <f>IF(N1153=1,M1153&amp;" ("&amp;E1153&amp;")",M1153)</f>
        <v>Savages</v>
      </c>
      <c r="P1153" s="36">
        <f>INDEX(cpi!$A$1:$M$105,MATCH('Inflation adjust calc'!$E1153,cpi!$A:$A,0),MATCH('Inflation adjust calc'!$D1153,cpi!$1:$1,0))</f>
        <v>229.10400000000001</v>
      </c>
      <c r="Q1153" s="36">
        <f>cpi!$I$2</f>
        <v>240.85300000000001</v>
      </c>
      <c r="R1153" s="36">
        <f t="shared" si="145"/>
        <v>1.0512823870382009</v>
      </c>
      <c r="S1153" s="28" t="str">
        <f t="shared" si="141"/>
        <v/>
      </c>
      <c r="T1153" s="37">
        <f t="shared" si="142"/>
        <v>47307707.416719042</v>
      </c>
      <c r="U1153" s="37">
        <f t="shared" si="143"/>
        <v>49749941.530047484</v>
      </c>
      <c r="V1153" s="37">
        <f t="shared" si="144"/>
        <v>84727956.803809613</v>
      </c>
    </row>
    <row r="1154" spans="1:22">
      <c r="A1154" s="23">
        <v>1153</v>
      </c>
      <c r="B1154" s="3" t="s">
        <v>1675</v>
      </c>
      <c r="C1154" s="28">
        <v>30</v>
      </c>
      <c r="D1154" s="29">
        <v>9</v>
      </c>
      <c r="E1154" s="28">
        <v>1994</v>
      </c>
      <c r="F1154" s="31">
        <f>DATE(E1154,D1154,C1154)</f>
        <v>34607</v>
      </c>
      <c r="G1154" s="24" t="s">
        <v>1676</v>
      </c>
      <c r="H1154" s="2">
        <v>45000000</v>
      </c>
      <c r="I1154" s="2">
        <v>46815000</v>
      </c>
      <c r="J1154" s="2">
        <v>94215000</v>
      </c>
      <c r="K1154" s="28" t="str">
        <f t="shared" si="138"/>
        <v/>
      </c>
      <c r="L1154" s="28" t="str">
        <f t="shared" si="139"/>
        <v/>
      </c>
      <c r="M1154" s="28" t="s">
        <v>1676</v>
      </c>
      <c r="N1154" s="28" t="str">
        <f t="shared" si="140"/>
        <v/>
      </c>
      <c r="O1154" s="28" t="str">
        <f>IF(N1154=1,M1154&amp;" ("&amp;E1154&amp;")",M1154)</f>
        <v>The River Wild</v>
      </c>
      <c r="P1154" s="36">
        <f>INDEX(cpi!$A$1:$M$105,MATCH('Inflation adjust calc'!$E1154,cpi!$A:$A,0),MATCH('Inflation adjust calc'!$D1154,cpi!$1:$1,0))</f>
        <v>149.4</v>
      </c>
      <c r="Q1154" s="36">
        <f>cpi!$I$2</f>
        <v>240.85300000000001</v>
      </c>
      <c r="R1154" s="36">
        <f t="shared" si="145"/>
        <v>1.6121352074966533</v>
      </c>
      <c r="S1154" s="28" t="str">
        <f t="shared" si="141"/>
        <v/>
      </c>
      <c r="T1154" s="37">
        <f t="shared" si="142"/>
        <v>72546084.3373494</v>
      </c>
      <c r="U1154" s="37">
        <f t="shared" si="143"/>
        <v>75472109.738955826</v>
      </c>
      <c r="V1154" s="37">
        <f t="shared" si="144"/>
        <v>151887318.57429719</v>
      </c>
    </row>
    <row r="1155" spans="1:22">
      <c r="A1155" s="23">
        <v>1154</v>
      </c>
      <c r="B1155" s="3" t="s">
        <v>90</v>
      </c>
      <c r="C1155" s="28">
        <v>23</v>
      </c>
      <c r="D1155" s="29">
        <v>5</v>
      </c>
      <c r="E1155" s="28">
        <v>2014</v>
      </c>
      <c r="F1155" s="31">
        <f>DATE(E1155,D1155,C1155)</f>
        <v>41782</v>
      </c>
      <c r="G1155" s="24" t="s">
        <v>1677</v>
      </c>
      <c r="H1155" s="2">
        <v>45000000</v>
      </c>
      <c r="I1155" s="2">
        <v>46290741</v>
      </c>
      <c r="J1155" s="2">
        <v>127990741</v>
      </c>
      <c r="K1155" s="28" t="str">
        <f t="shared" ref="K1155:K1218" si="146">IF(J1155=0,1,"")</f>
        <v/>
      </c>
      <c r="L1155" s="28" t="str">
        <f t="shared" ref="L1155:L1218" si="147">IF(E1155&gt;2016,1,"")</f>
        <v/>
      </c>
      <c r="M1155" s="28" t="s">
        <v>1677</v>
      </c>
      <c r="N1155" s="28" t="str">
        <f t="shared" ref="N1155:N1218" si="148">IF(COUNTIF($M$2:$M$5233,M1155)&gt;1,1,"")</f>
        <v/>
      </c>
      <c r="O1155" s="28" t="str">
        <f>IF(N1155=1,M1155&amp;" ("&amp;E1155&amp;")",M1155)</f>
        <v>Blended</v>
      </c>
      <c r="P1155" s="36">
        <f>INDEX(cpi!$A$1:$M$105,MATCH('Inflation adjust calc'!$E1155,cpi!$A:$A,0),MATCH('Inflation adjust calc'!$D1155,cpi!$1:$1,0))</f>
        <v>237.9</v>
      </c>
      <c r="Q1155" s="36">
        <f>cpi!$I$2</f>
        <v>240.85300000000001</v>
      </c>
      <c r="R1155" s="36">
        <f t="shared" si="145"/>
        <v>1.0124127784783523</v>
      </c>
      <c r="S1155" s="28" t="str">
        <f t="shared" ref="S1155:S1218" si="149">IF(ISERROR(R1155),1,"")</f>
        <v/>
      </c>
      <c r="T1155" s="37">
        <f t="shared" ref="T1155:T1218" si="150">H1155*$R1155</f>
        <v>45558575.031525858</v>
      </c>
      <c r="U1155" s="37">
        <f t="shared" ref="U1155:U1218" si="151">I1155*$R1155</f>
        <v>46865337.713631779</v>
      </c>
      <c r="V1155" s="37">
        <f t="shared" ref="V1155:V1218" si="152">J1155*$R1155</f>
        <v>129579461.71531317</v>
      </c>
    </row>
    <row r="1156" spans="1:22">
      <c r="A1156" s="23">
        <v>1155</v>
      </c>
      <c r="B1156" s="3" t="s">
        <v>1678</v>
      </c>
      <c r="C1156" s="28">
        <v>13</v>
      </c>
      <c r="D1156" s="29">
        <v>1</v>
      </c>
      <c r="E1156" s="28">
        <v>2006</v>
      </c>
      <c r="F1156" s="31">
        <f>DATE(E1156,D1156,C1156)</f>
        <v>38730</v>
      </c>
      <c r="G1156" s="24" t="s">
        <v>1679</v>
      </c>
      <c r="H1156" s="2">
        <v>45000000</v>
      </c>
      <c r="I1156" s="2">
        <v>38399961</v>
      </c>
      <c r="J1156" s="2">
        <v>43343247</v>
      </c>
      <c r="K1156" s="28" t="str">
        <f t="shared" si="146"/>
        <v/>
      </c>
      <c r="L1156" s="28" t="str">
        <f t="shared" si="147"/>
        <v/>
      </c>
      <c r="M1156" s="28" t="s">
        <v>1679</v>
      </c>
      <c r="N1156" s="28" t="str">
        <f t="shared" si="148"/>
        <v/>
      </c>
      <c r="O1156" s="28" t="str">
        <f>IF(N1156=1,M1156&amp;" ("&amp;E1156&amp;")",M1156)</f>
        <v>Last Holiday</v>
      </c>
      <c r="P1156" s="36">
        <f>INDEX(cpi!$A$1:$M$105,MATCH('Inflation adjust calc'!$E1156,cpi!$A:$A,0),MATCH('Inflation adjust calc'!$D1156,cpi!$1:$1,0))</f>
        <v>198.3</v>
      </c>
      <c r="Q1156" s="36">
        <f>cpi!$I$2</f>
        <v>240.85300000000001</v>
      </c>
      <c r="R1156" s="36">
        <f t="shared" si="145"/>
        <v>1.2145890065557237</v>
      </c>
      <c r="S1156" s="28" t="str">
        <f t="shared" si="149"/>
        <v/>
      </c>
      <c r="T1156" s="37">
        <f t="shared" si="150"/>
        <v>54656505.295007564</v>
      </c>
      <c r="U1156" s="37">
        <f t="shared" si="151"/>
        <v>46640170.482768536</v>
      </c>
      <c r="V1156" s="37">
        <f t="shared" si="152"/>
        <v>52644231.314629354</v>
      </c>
    </row>
    <row r="1157" spans="1:22">
      <c r="A1157" s="23">
        <v>1156</v>
      </c>
      <c r="B1157" s="3">
        <v>38779</v>
      </c>
      <c r="C1157" s="28">
        <v>3</v>
      </c>
      <c r="D1157" s="29">
        <v>3</v>
      </c>
      <c r="E1157" s="28">
        <v>2006</v>
      </c>
      <c r="F1157" s="31">
        <f>DATE(E1157,D1157,C1157)</f>
        <v>38779</v>
      </c>
      <c r="G1157" s="24" t="s">
        <v>1680</v>
      </c>
      <c r="H1157" s="2">
        <v>45000000</v>
      </c>
      <c r="I1157" s="2">
        <v>36895141</v>
      </c>
      <c r="J1157" s="2">
        <v>65595141</v>
      </c>
      <c r="K1157" s="28" t="str">
        <f t="shared" si="146"/>
        <v/>
      </c>
      <c r="L1157" s="28" t="str">
        <f t="shared" si="147"/>
        <v/>
      </c>
      <c r="M1157" s="28" t="s">
        <v>1680</v>
      </c>
      <c r="N1157" s="28" t="str">
        <f t="shared" si="148"/>
        <v/>
      </c>
      <c r="O1157" s="28" t="str">
        <f>IF(N1157=1,M1157&amp;" ("&amp;E1157&amp;")",M1157)</f>
        <v>16 Blocks</v>
      </c>
      <c r="P1157" s="36">
        <f>INDEX(cpi!$A$1:$M$105,MATCH('Inflation adjust calc'!$E1157,cpi!$A:$A,0),MATCH('Inflation adjust calc'!$D1157,cpi!$1:$1,0))</f>
        <v>199.8</v>
      </c>
      <c r="Q1157" s="36">
        <f>cpi!$I$2</f>
        <v>240.85300000000001</v>
      </c>
      <c r="R1157" s="36">
        <f t="shared" si="145"/>
        <v>1.2054704704704704</v>
      </c>
      <c r="S1157" s="28" t="str">
        <f t="shared" si="149"/>
        <v/>
      </c>
      <c r="T1157" s="37">
        <f t="shared" si="150"/>
        <v>54246171.171171166</v>
      </c>
      <c r="U1157" s="37">
        <f t="shared" si="151"/>
        <v>44476002.979344338</v>
      </c>
      <c r="V1157" s="37">
        <f t="shared" si="152"/>
        <v>79073005.481846839</v>
      </c>
    </row>
    <row r="1158" spans="1:22">
      <c r="A1158" s="23">
        <v>1157</v>
      </c>
      <c r="B1158" s="3" t="s">
        <v>1183</v>
      </c>
      <c r="C1158" s="28">
        <v>14</v>
      </c>
      <c r="D1158" s="29">
        <v>7</v>
      </c>
      <c r="E1158" s="28">
        <v>1995</v>
      </c>
      <c r="F1158" s="31">
        <f>DATE(E1158,D1158,C1158)</f>
        <v>34894</v>
      </c>
      <c r="G1158" s="24" t="s">
        <v>1681</v>
      </c>
      <c r="H1158" s="2">
        <v>45000000</v>
      </c>
      <c r="I1158" s="2">
        <v>35627222</v>
      </c>
      <c r="J1158" s="2">
        <v>35627222</v>
      </c>
      <c r="K1158" s="28" t="str">
        <f t="shared" si="146"/>
        <v/>
      </c>
      <c r="L1158" s="28" t="str">
        <f t="shared" si="147"/>
        <v/>
      </c>
      <c r="M1158" s="28" t="s">
        <v>1681</v>
      </c>
      <c r="N1158" s="28" t="str">
        <f t="shared" si="148"/>
        <v/>
      </c>
      <c r="O1158" s="28" t="str">
        <f>IF(N1158=1,M1158&amp;" ("&amp;E1158&amp;")",M1158)</f>
        <v>The Indian in the Cupboard</v>
      </c>
      <c r="P1158" s="36">
        <f>INDEX(cpi!$A$1:$M$105,MATCH('Inflation adjust calc'!$E1158,cpi!$A:$A,0),MATCH('Inflation adjust calc'!$D1158,cpi!$1:$1,0))</f>
        <v>152.5</v>
      </c>
      <c r="Q1158" s="36">
        <f>cpi!$I$2</f>
        <v>240.85300000000001</v>
      </c>
      <c r="R1158" s="36">
        <f t="shared" si="145"/>
        <v>1.5793639344262296</v>
      </c>
      <c r="S1158" s="28" t="str">
        <f t="shared" si="149"/>
        <v/>
      </c>
      <c r="T1158" s="37">
        <f t="shared" si="150"/>
        <v>71071377.049180329</v>
      </c>
      <c r="U1158" s="37">
        <f t="shared" si="151"/>
        <v>56268349.510596722</v>
      </c>
      <c r="V1158" s="37">
        <f t="shared" si="152"/>
        <v>56268349.510596722</v>
      </c>
    </row>
    <row r="1159" spans="1:22">
      <c r="A1159" s="23">
        <v>1158</v>
      </c>
      <c r="B1159" s="3">
        <v>38269</v>
      </c>
      <c r="C1159" s="28">
        <v>10</v>
      </c>
      <c r="D1159" s="29">
        <v>9</v>
      </c>
      <c r="E1159" s="28">
        <v>2004</v>
      </c>
      <c r="F1159" s="31">
        <f>DATE(E1159,D1159,C1159)</f>
        <v>38240</v>
      </c>
      <c r="G1159" s="24" t="s">
        <v>1682</v>
      </c>
      <c r="H1159" s="2">
        <v>45000000</v>
      </c>
      <c r="I1159" s="2">
        <v>32003620</v>
      </c>
      <c r="J1159" s="2">
        <v>61475984</v>
      </c>
      <c r="K1159" s="28" t="str">
        <f t="shared" si="146"/>
        <v/>
      </c>
      <c r="L1159" s="28" t="str">
        <f t="shared" si="147"/>
        <v/>
      </c>
      <c r="M1159" s="28" t="s">
        <v>1682</v>
      </c>
      <c r="N1159" s="28" t="str">
        <f t="shared" si="148"/>
        <v/>
      </c>
      <c r="O1159" s="28" t="str">
        <f>IF(N1159=1,M1159&amp;" ("&amp;E1159&amp;")",M1159)</f>
        <v>Cellular</v>
      </c>
      <c r="P1159" s="36">
        <f>INDEX(cpi!$A$1:$M$105,MATCH('Inflation adjust calc'!$E1159,cpi!$A:$A,0),MATCH('Inflation adjust calc'!$D1159,cpi!$1:$1,0))</f>
        <v>189.9</v>
      </c>
      <c r="Q1159" s="36">
        <f>cpi!$I$2</f>
        <v>240.85300000000001</v>
      </c>
      <c r="R1159" s="36">
        <f t="shared" si="145"/>
        <v>1.2683149025803053</v>
      </c>
      <c r="S1159" s="28" t="str">
        <f t="shared" si="149"/>
        <v/>
      </c>
      <c r="T1159" s="37">
        <f t="shared" si="150"/>
        <v>57074170.616113737</v>
      </c>
      <c r="U1159" s="37">
        <f t="shared" si="151"/>
        <v>40590668.182517111</v>
      </c>
      <c r="V1159" s="37">
        <f t="shared" si="152"/>
        <v>77970906.657988414</v>
      </c>
    </row>
    <row r="1160" spans="1:22">
      <c r="A1160" s="23">
        <v>1159</v>
      </c>
      <c r="B1160" s="3" t="s">
        <v>309</v>
      </c>
      <c r="C1160" s="28">
        <v>28</v>
      </c>
      <c r="D1160" s="29">
        <v>7</v>
      </c>
      <c r="E1160" s="28">
        <v>2006</v>
      </c>
      <c r="F1160" s="31">
        <f>DATE(E1160,D1160,C1160)</f>
        <v>38926</v>
      </c>
      <c r="G1160" s="24" t="s">
        <v>1683</v>
      </c>
      <c r="H1160" s="2">
        <v>45000000</v>
      </c>
      <c r="I1160" s="2">
        <v>28142535</v>
      </c>
      <c r="J1160" s="2">
        <v>49610898</v>
      </c>
      <c r="K1160" s="28" t="str">
        <f t="shared" si="146"/>
        <v/>
      </c>
      <c r="L1160" s="28" t="str">
        <f t="shared" si="147"/>
        <v/>
      </c>
      <c r="M1160" s="28" t="s">
        <v>1683</v>
      </c>
      <c r="N1160" s="28" t="str">
        <f t="shared" si="148"/>
        <v/>
      </c>
      <c r="O1160" s="28" t="str">
        <f>IF(N1160=1,M1160&amp;" ("&amp;E1160&amp;")",M1160)</f>
        <v>The Ant Bully</v>
      </c>
      <c r="P1160" s="36">
        <f>INDEX(cpi!$A$1:$M$105,MATCH('Inflation adjust calc'!$E1160,cpi!$A:$A,0),MATCH('Inflation adjust calc'!$D1160,cpi!$1:$1,0))</f>
        <v>203.5</v>
      </c>
      <c r="Q1160" s="36">
        <f>cpi!$I$2</f>
        <v>240.85300000000001</v>
      </c>
      <c r="R1160" s="36">
        <f t="shared" si="145"/>
        <v>1.1835528255528256</v>
      </c>
      <c r="S1160" s="28" t="str">
        <f t="shared" si="149"/>
        <v/>
      </c>
      <c r="T1160" s="37">
        <f t="shared" si="150"/>
        <v>53259877.149877153</v>
      </c>
      <c r="U1160" s="37">
        <f t="shared" si="151"/>
        <v>33308176.817469288</v>
      </c>
      <c r="V1160" s="37">
        <f t="shared" si="152"/>
        <v>58717118.506113023</v>
      </c>
    </row>
    <row r="1161" spans="1:22">
      <c r="A1161" s="23">
        <v>1160</v>
      </c>
      <c r="B1161" s="3" t="s">
        <v>326</v>
      </c>
      <c r="C1161" s="28">
        <v>18</v>
      </c>
      <c r="D1161" s="29">
        <v>7</v>
      </c>
      <c r="E1161" s="28">
        <v>2003</v>
      </c>
      <c r="F1161" s="31">
        <f>DATE(E1161,D1161,C1161)</f>
        <v>37820</v>
      </c>
      <c r="G1161" s="24" t="s">
        <v>1684</v>
      </c>
      <c r="H1161" s="2">
        <v>45000000</v>
      </c>
      <c r="I1161" s="2">
        <v>28013509</v>
      </c>
      <c r="J1161" s="2">
        <v>163126676</v>
      </c>
      <c r="K1161" s="28" t="str">
        <f t="shared" si="146"/>
        <v/>
      </c>
      <c r="L1161" s="28" t="str">
        <f t="shared" si="147"/>
        <v/>
      </c>
      <c r="M1161" s="28" t="s">
        <v>1684</v>
      </c>
      <c r="N1161" s="28" t="str">
        <f t="shared" si="148"/>
        <v/>
      </c>
      <c r="O1161" s="28" t="str">
        <f>IF(N1161=1,M1161&amp;" ("&amp;E1161&amp;")",M1161)</f>
        <v>Johnny English</v>
      </c>
      <c r="P1161" s="36">
        <f>INDEX(cpi!$A$1:$M$105,MATCH('Inflation adjust calc'!$E1161,cpi!$A:$A,0),MATCH('Inflation adjust calc'!$D1161,cpi!$1:$1,0))</f>
        <v>183.9</v>
      </c>
      <c r="Q1161" s="36">
        <f>cpi!$I$2</f>
        <v>240.85300000000001</v>
      </c>
      <c r="R1161" s="36">
        <f t="shared" si="145"/>
        <v>1.3096954866775421</v>
      </c>
      <c r="S1161" s="28" t="str">
        <f t="shared" si="149"/>
        <v/>
      </c>
      <c r="T1161" s="37">
        <f t="shared" si="150"/>
        <v>58936296.900489397</v>
      </c>
      <c r="U1161" s="37">
        <f t="shared" si="151"/>
        <v>36689166.303300709</v>
      </c>
      <c r="V1161" s="37">
        <f t="shared" si="152"/>
        <v>213646271.31390974</v>
      </c>
    </row>
    <row r="1162" spans="1:22">
      <c r="A1162" s="23">
        <v>1161</v>
      </c>
      <c r="B1162" s="3" t="s">
        <v>1602</v>
      </c>
      <c r="C1162" s="28">
        <v>14</v>
      </c>
      <c r="D1162" s="29">
        <v>12</v>
      </c>
      <c r="E1162" s="28">
        <v>1984</v>
      </c>
      <c r="F1162" s="31">
        <f>DATE(E1162,D1162,C1162)</f>
        <v>31030</v>
      </c>
      <c r="G1162" s="24" t="s">
        <v>1685</v>
      </c>
      <c r="H1162" s="2">
        <v>45000000</v>
      </c>
      <c r="I1162" s="2">
        <v>27447471</v>
      </c>
      <c r="J1162" s="2">
        <v>27447471</v>
      </c>
      <c r="K1162" s="28" t="str">
        <f t="shared" si="146"/>
        <v/>
      </c>
      <c r="L1162" s="28" t="str">
        <f t="shared" si="147"/>
        <v/>
      </c>
      <c r="M1162" s="28" t="s">
        <v>1685</v>
      </c>
      <c r="N1162" s="28" t="str">
        <f t="shared" si="148"/>
        <v/>
      </c>
      <c r="O1162" s="28" t="str">
        <f>IF(N1162=1,M1162&amp;" ("&amp;E1162&amp;")",M1162)</f>
        <v>Dune</v>
      </c>
      <c r="P1162" s="36">
        <f>INDEX(cpi!$A$1:$M$105,MATCH('Inflation adjust calc'!$E1162,cpi!$A:$A,0),MATCH('Inflation adjust calc'!$D1162,cpi!$1:$1,0))</f>
        <v>105.3</v>
      </c>
      <c r="Q1162" s="36">
        <f>cpi!$I$2</f>
        <v>240.85300000000001</v>
      </c>
      <c r="R1162" s="36">
        <f t="shared" si="145"/>
        <v>2.2873029439696109</v>
      </c>
      <c r="S1162" s="28" t="str">
        <f t="shared" si="149"/>
        <v/>
      </c>
      <c r="T1162" s="37">
        <f t="shared" si="150"/>
        <v>102928632.47863249</v>
      </c>
      <c r="U1162" s="37">
        <f t="shared" si="151"/>
        <v>62780681.22282052</v>
      </c>
      <c r="V1162" s="37">
        <f t="shared" si="152"/>
        <v>62780681.22282052</v>
      </c>
    </row>
    <row r="1163" spans="1:22">
      <c r="A1163" s="23">
        <v>1162</v>
      </c>
      <c r="B1163" s="3" t="s">
        <v>904</v>
      </c>
      <c r="C1163" s="28">
        <v>31</v>
      </c>
      <c r="D1163" s="29">
        <v>7</v>
      </c>
      <c r="E1163" s="28">
        <v>2009</v>
      </c>
      <c r="F1163" s="31">
        <f>DATE(E1163,D1163,C1163)</f>
        <v>40025</v>
      </c>
      <c r="G1163" s="24" t="s">
        <v>1686</v>
      </c>
      <c r="H1163" s="2">
        <v>45000000</v>
      </c>
      <c r="I1163" s="2">
        <v>25200412</v>
      </c>
      <c r="J1163" s="2">
        <v>59551283</v>
      </c>
      <c r="K1163" s="28" t="str">
        <f t="shared" si="146"/>
        <v/>
      </c>
      <c r="L1163" s="28" t="str">
        <f t="shared" si="147"/>
        <v/>
      </c>
      <c r="M1163" s="28" t="s">
        <v>1686</v>
      </c>
      <c r="N1163" s="28" t="str">
        <f t="shared" si="148"/>
        <v/>
      </c>
      <c r="O1163" s="28" t="str">
        <f>IF(N1163=1,M1163&amp;" ("&amp;E1163&amp;")",M1163)</f>
        <v>Aliens in the Attic</v>
      </c>
      <c r="P1163" s="36">
        <f>INDEX(cpi!$A$1:$M$105,MATCH('Inflation adjust calc'!$E1163,cpi!$A:$A,0),MATCH('Inflation adjust calc'!$D1163,cpi!$1:$1,0))</f>
        <v>215.351</v>
      </c>
      <c r="Q1163" s="36">
        <f>cpi!$I$2</f>
        <v>240.85300000000001</v>
      </c>
      <c r="R1163" s="36">
        <f t="shared" si="145"/>
        <v>1.1184206249332485</v>
      </c>
      <c r="S1163" s="28" t="str">
        <f t="shared" si="149"/>
        <v/>
      </c>
      <c r="T1163" s="37">
        <f t="shared" si="150"/>
        <v>50328928.121996179</v>
      </c>
      <c r="U1163" s="37">
        <f t="shared" si="151"/>
        <v>28184660.537615333</v>
      </c>
      <c r="V1163" s="37">
        <f t="shared" si="152"/>
        <v>66603383.148436733</v>
      </c>
    </row>
    <row r="1164" spans="1:22">
      <c r="A1164" s="23">
        <v>1163</v>
      </c>
      <c r="B1164" s="3">
        <v>42561</v>
      </c>
      <c r="C1164" s="28">
        <v>7</v>
      </c>
      <c r="D1164" s="29">
        <v>10</v>
      </c>
      <c r="E1164" s="28">
        <v>2016</v>
      </c>
      <c r="F1164" s="31">
        <f>DATE(E1164,D1164,C1164)</f>
        <v>42650</v>
      </c>
      <c r="G1164" s="24" t="s">
        <v>6821</v>
      </c>
      <c r="H1164" s="2">
        <v>45000000</v>
      </c>
      <c r="I1164" s="2">
        <v>24536265</v>
      </c>
      <c r="J1164" s="2">
        <v>41036265</v>
      </c>
      <c r="K1164" s="28" t="str">
        <f t="shared" si="146"/>
        <v/>
      </c>
      <c r="L1164" s="28" t="str">
        <f t="shared" si="147"/>
        <v/>
      </c>
      <c r="M1164" s="28" t="s">
        <v>6821</v>
      </c>
      <c r="N1164" s="28" t="str">
        <f t="shared" si="148"/>
        <v/>
      </c>
      <c r="O1164" s="28" t="str">
        <f>IF(N1164=1,M1164&amp;" ("&amp;E1164&amp;")",M1164)</f>
        <v>The Girl on the Train</v>
      </c>
      <c r="P1164" s="36">
        <f>INDEX(cpi!$A$1:$M$105,MATCH('Inflation adjust calc'!$E1164,cpi!$A:$A,0),MATCH('Inflation adjust calc'!$D1164,cpi!$1:$1,0))</f>
        <v>0</v>
      </c>
      <c r="Q1164" s="36">
        <f>cpi!$I$2</f>
        <v>240.85300000000001</v>
      </c>
      <c r="R1164" s="36" t="e">
        <f t="shared" si="145"/>
        <v>#DIV/0!</v>
      </c>
      <c r="S1164" s="28">
        <f t="shared" si="149"/>
        <v>1</v>
      </c>
      <c r="T1164" s="37" t="e">
        <f t="shared" si="150"/>
        <v>#DIV/0!</v>
      </c>
      <c r="U1164" s="37" t="e">
        <f t="shared" si="151"/>
        <v>#DIV/0!</v>
      </c>
      <c r="V1164" s="37" t="e">
        <f t="shared" si="152"/>
        <v>#DIV/0!</v>
      </c>
    </row>
    <row r="1165" spans="1:22">
      <c r="A1165" s="23">
        <v>1164</v>
      </c>
      <c r="B1165" s="3" t="s">
        <v>1553</v>
      </c>
      <c r="C1165" s="28">
        <v>14</v>
      </c>
      <c r="D1165" s="29">
        <v>9</v>
      </c>
      <c r="E1165" s="28">
        <v>2007</v>
      </c>
      <c r="F1165" s="31">
        <f>DATE(E1165,D1165,C1165)</f>
        <v>39339</v>
      </c>
      <c r="G1165" s="24" t="s">
        <v>1687</v>
      </c>
      <c r="H1165" s="2">
        <v>45000000</v>
      </c>
      <c r="I1165" s="2">
        <v>24343673</v>
      </c>
      <c r="J1165" s="2">
        <v>29367143</v>
      </c>
      <c r="K1165" s="28" t="str">
        <f t="shared" si="146"/>
        <v/>
      </c>
      <c r="L1165" s="28" t="str">
        <f t="shared" si="147"/>
        <v/>
      </c>
      <c r="M1165" s="28" t="s">
        <v>1687</v>
      </c>
      <c r="N1165" s="28" t="str">
        <f t="shared" si="148"/>
        <v/>
      </c>
      <c r="O1165" s="28" t="str">
        <f>IF(N1165=1,M1165&amp;" ("&amp;E1165&amp;")",M1165)</f>
        <v>Across the Universe</v>
      </c>
      <c r="P1165" s="36">
        <f>INDEX(cpi!$A$1:$M$105,MATCH('Inflation adjust calc'!$E1165,cpi!$A:$A,0),MATCH('Inflation adjust calc'!$D1165,cpi!$1:$1,0))</f>
        <v>208.49</v>
      </c>
      <c r="Q1165" s="36">
        <f>cpi!$I$2</f>
        <v>240.85300000000001</v>
      </c>
      <c r="R1165" s="36">
        <f t="shared" si="145"/>
        <v>1.1552256702959374</v>
      </c>
      <c r="S1165" s="28" t="str">
        <f t="shared" si="149"/>
        <v/>
      </c>
      <c r="T1165" s="37">
        <f t="shared" si="150"/>
        <v>51985155.163317181</v>
      </c>
      <c r="U1165" s="37">
        <f t="shared" si="151"/>
        <v>28122435.958890114</v>
      </c>
      <c r="V1165" s="37">
        <f t="shared" si="152"/>
        <v>33925677.456851646</v>
      </c>
    </row>
    <row r="1166" spans="1:22">
      <c r="A1166" s="23">
        <v>1165</v>
      </c>
      <c r="B1166" s="3" t="s">
        <v>1688</v>
      </c>
      <c r="C1166" s="28">
        <v>26</v>
      </c>
      <c r="D1166" s="29">
        <v>12</v>
      </c>
      <c r="E1166" s="28">
        <v>2008</v>
      </c>
      <c r="F1166" s="31">
        <f>DATE(E1166,D1166,C1166)</f>
        <v>39808</v>
      </c>
      <c r="G1166" s="24" t="s">
        <v>1689</v>
      </c>
      <c r="H1166" s="2">
        <v>45000000</v>
      </c>
      <c r="I1166" s="2">
        <v>22911480</v>
      </c>
      <c r="J1166" s="2">
        <v>79564960</v>
      </c>
      <c r="K1166" s="28" t="str">
        <f t="shared" si="146"/>
        <v/>
      </c>
      <c r="L1166" s="28" t="str">
        <f t="shared" si="147"/>
        <v/>
      </c>
      <c r="M1166" s="28" t="s">
        <v>1689</v>
      </c>
      <c r="N1166" s="28" t="str">
        <f t="shared" si="148"/>
        <v/>
      </c>
      <c r="O1166" s="28" t="str">
        <f>IF(N1166=1,M1166&amp;" ("&amp;E1166&amp;")",M1166)</f>
        <v>Revolutionary Road</v>
      </c>
      <c r="P1166" s="36">
        <f>INDEX(cpi!$A$1:$M$105,MATCH('Inflation adjust calc'!$E1166,cpi!$A:$A,0),MATCH('Inflation adjust calc'!$D1166,cpi!$1:$1,0))</f>
        <v>210.22800000000001</v>
      </c>
      <c r="Q1166" s="36">
        <f>cpi!$I$2</f>
        <v>240.85300000000001</v>
      </c>
      <c r="R1166" s="36">
        <f t="shared" si="145"/>
        <v>1.1456751717183249</v>
      </c>
      <c r="S1166" s="28" t="str">
        <f t="shared" si="149"/>
        <v/>
      </c>
      <c r="T1166" s="37">
        <f t="shared" si="150"/>
        <v>51555382.72732462</v>
      </c>
      <c r="U1166" s="37">
        <f t="shared" si="151"/>
        <v>26249113.783320967</v>
      </c>
      <c r="V1166" s="37">
        <f t="shared" si="152"/>
        <v>91155599.210761651</v>
      </c>
    </row>
    <row r="1167" spans="1:22">
      <c r="A1167" s="23">
        <v>1166</v>
      </c>
      <c r="B1167" s="3" t="s">
        <v>1690</v>
      </c>
      <c r="C1167" s="28">
        <v>29</v>
      </c>
      <c r="D1167" s="29">
        <v>8</v>
      </c>
      <c r="E1167" s="28">
        <v>2008</v>
      </c>
      <c r="F1167" s="31">
        <f>DATE(E1167,D1167,C1167)</f>
        <v>39689</v>
      </c>
      <c r="G1167" s="24" t="s">
        <v>1691</v>
      </c>
      <c r="H1167" s="2">
        <v>45000000</v>
      </c>
      <c r="I1167" s="2">
        <v>22532572</v>
      </c>
      <c r="J1167" s="2">
        <v>70216497</v>
      </c>
      <c r="K1167" s="28" t="str">
        <f t="shared" si="146"/>
        <v/>
      </c>
      <c r="L1167" s="28" t="str">
        <f t="shared" si="147"/>
        <v/>
      </c>
      <c r="M1167" s="28" t="s">
        <v>1691</v>
      </c>
      <c r="N1167" s="28" t="str">
        <f t="shared" si="148"/>
        <v/>
      </c>
      <c r="O1167" s="28" t="str">
        <f>IF(N1167=1,M1167&amp;" ("&amp;E1167&amp;")",M1167)</f>
        <v>Babylon A.D.</v>
      </c>
      <c r="P1167" s="36">
        <f>INDEX(cpi!$A$1:$M$105,MATCH('Inflation adjust calc'!$E1167,cpi!$A:$A,0),MATCH('Inflation adjust calc'!$D1167,cpi!$1:$1,0))</f>
        <v>219.08600000000001</v>
      </c>
      <c r="Q1167" s="36">
        <f>cpi!$I$2</f>
        <v>240.85300000000001</v>
      </c>
      <c r="R1167" s="36">
        <f t="shared" si="145"/>
        <v>1.0993536784641647</v>
      </c>
      <c r="S1167" s="28" t="str">
        <f t="shared" si="149"/>
        <v/>
      </c>
      <c r="T1167" s="37">
        <f t="shared" si="150"/>
        <v>49470915.53088741</v>
      </c>
      <c r="U1167" s="37">
        <f t="shared" si="151"/>
        <v>24771265.913458638</v>
      </c>
      <c r="V1167" s="37">
        <f t="shared" si="152"/>
        <v>77192764.265817985</v>
      </c>
    </row>
    <row r="1168" spans="1:22">
      <c r="A1168" s="23">
        <v>1167</v>
      </c>
      <c r="B1168" s="3">
        <v>34435</v>
      </c>
      <c r="C1168" s="28">
        <v>4</v>
      </c>
      <c r="D1168" s="29">
        <v>11</v>
      </c>
      <c r="E1168" s="28">
        <v>1994</v>
      </c>
      <c r="F1168" s="31">
        <f>DATE(E1168,D1168,C1168)</f>
        <v>34642</v>
      </c>
      <c r="G1168" s="24" t="s">
        <v>1692</v>
      </c>
      <c r="H1168" s="2">
        <v>45000000</v>
      </c>
      <c r="I1168" s="2">
        <v>22006296</v>
      </c>
      <c r="J1168" s="2">
        <v>112006296</v>
      </c>
      <c r="K1168" s="28" t="str">
        <f t="shared" si="146"/>
        <v/>
      </c>
      <c r="L1168" s="28" t="str">
        <f t="shared" si="147"/>
        <v/>
      </c>
      <c r="M1168" s="28" t="s">
        <v>1692</v>
      </c>
      <c r="N1168" s="28" t="str">
        <f t="shared" si="148"/>
        <v/>
      </c>
      <c r="O1168" s="28" t="str">
        <f>IF(N1168=1,M1168&amp;" ("&amp;E1168&amp;")",M1168)</f>
        <v>Frankenstein</v>
      </c>
      <c r="P1168" s="36">
        <f>INDEX(cpi!$A$1:$M$105,MATCH('Inflation adjust calc'!$E1168,cpi!$A:$A,0),MATCH('Inflation adjust calc'!$D1168,cpi!$1:$1,0))</f>
        <v>149.69999999999999</v>
      </c>
      <c r="Q1168" s="36">
        <f>cpi!$I$2</f>
        <v>240.85300000000001</v>
      </c>
      <c r="R1168" s="36">
        <f t="shared" si="145"/>
        <v>1.6089044756179027</v>
      </c>
      <c r="S1168" s="28" t="str">
        <f t="shared" si="149"/>
        <v/>
      </c>
      <c r="T1168" s="37">
        <f t="shared" si="150"/>
        <v>72400701.402805626</v>
      </c>
      <c r="U1168" s="37">
        <f t="shared" si="151"/>
        <v>35406028.126172349</v>
      </c>
      <c r="V1168" s="37">
        <f t="shared" si="152"/>
        <v>180207430.93178359</v>
      </c>
    </row>
    <row r="1169" spans="1:22">
      <c r="A1169" s="23">
        <v>1168</v>
      </c>
      <c r="B1169" s="3">
        <v>35165</v>
      </c>
      <c r="C1169" s="28">
        <v>4</v>
      </c>
      <c r="D1169" s="29">
        <v>10</v>
      </c>
      <c r="E1169" s="28">
        <v>1996</v>
      </c>
      <c r="F1169" s="31">
        <f>DATE(E1169,D1169,C1169)</f>
        <v>35342</v>
      </c>
      <c r="G1169" s="24" t="s">
        <v>1693</v>
      </c>
      <c r="H1169" s="2">
        <v>45000000</v>
      </c>
      <c r="I1169" s="2">
        <v>20404841</v>
      </c>
      <c r="J1169" s="2">
        <v>36404841</v>
      </c>
      <c r="K1169" s="28" t="str">
        <f t="shared" si="146"/>
        <v/>
      </c>
      <c r="L1169" s="28" t="str">
        <f t="shared" si="147"/>
        <v/>
      </c>
      <c r="M1169" s="28" t="s">
        <v>1693</v>
      </c>
      <c r="N1169" s="28" t="str">
        <f t="shared" si="148"/>
        <v/>
      </c>
      <c r="O1169" s="28" t="str">
        <f>IF(N1169=1,M1169&amp;" ("&amp;E1169&amp;")",M1169)</f>
        <v>The Glimmer Man</v>
      </c>
      <c r="P1169" s="36">
        <f>INDEX(cpi!$A$1:$M$105,MATCH('Inflation adjust calc'!$E1169,cpi!$A:$A,0),MATCH('Inflation adjust calc'!$D1169,cpi!$1:$1,0))</f>
        <v>158.30000000000001</v>
      </c>
      <c r="Q1169" s="36">
        <f>cpi!$I$2</f>
        <v>240.85300000000001</v>
      </c>
      <c r="R1169" s="36">
        <f t="shared" si="145"/>
        <v>1.5214971572962728</v>
      </c>
      <c r="S1169" s="28" t="str">
        <f t="shared" si="149"/>
        <v/>
      </c>
      <c r="T1169" s="37">
        <f t="shared" si="150"/>
        <v>68467372.078332275</v>
      </c>
      <c r="U1169" s="37">
        <f t="shared" si="151"/>
        <v>31045907.576582436</v>
      </c>
      <c r="V1169" s="37">
        <f t="shared" si="152"/>
        <v>55389862.093322799</v>
      </c>
    </row>
    <row r="1170" spans="1:22">
      <c r="A1170" s="23">
        <v>1169</v>
      </c>
      <c r="B1170" s="3" t="s">
        <v>1694</v>
      </c>
      <c r="C1170" s="28">
        <v>17</v>
      </c>
      <c r="D1170" s="29">
        <v>7</v>
      </c>
      <c r="E1170" s="28">
        <v>1996</v>
      </c>
      <c r="F1170" s="31">
        <f>DATE(E1170,D1170,C1170)</f>
        <v>35263</v>
      </c>
      <c r="G1170" s="24" t="s">
        <v>1695</v>
      </c>
      <c r="H1170" s="2">
        <v>45000000</v>
      </c>
      <c r="I1170" s="2">
        <v>20133326</v>
      </c>
      <c r="J1170" s="2">
        <v>20133326</v>
      </c>
      <c r="K1170" s="28" t="str">
        <f t="shared" si="146"/>
        <v/>
      </c>
      <c r="L1170" s="28" t="str">
        <f t="shared" si="147"/>
        <v/>
      </c>
      <c r="M1170" s="28" t="s">
        <v>1695</v>
      </c>
      <c r="N1170" s="28" t="str">
        <f t="shared" si="148"/>
        <v/>
      </c>
      <c r="O1170" s="28" t="str">
        <f>IF(N1170=1,M1170&amp;" ("&amp;E1170&amp;")",M1170)</f>
        <v>Multiplicity</v>
      </c>
      <c r="P1170" s="36">
        <f>INDEX(cpi!$A$1:$M$105,MATCH('Inflation adjust calc'!$E1170,cpi!$A:$A,0),MATCH('Inflation adjust calc'!$D1170,cpi!$1:$1,0))</f>
        <v>157</v>
      </c>
      <c r="Q1170" s="36">
        <f>cpi!$I$2</f>
        <v>240.85300000000001</v>
      </c>
      <c r="R1170" s="36">
        <f t="shared" ref="R1170:R1233" si="153">Q1170/P1170</f>
        <v>1.534095541401274</v>
      </c>
      <c r="S1170" s="28" t="str">
        <f t="shared" si="149"/>
        <v/>
      </c>
      <c r="T1170" s="37">
        <f t="shared" si="150"/>
        <v>69034299.36305733</v>
      </c>
      <c r="U1170" s="37">
        <f t="shared" si="151"/>
        <v>30886445.650178347</v>
      </c>
      <c r="V1170" s="37">
        <f t="shared" si="152"/>
        <v>30886445.650178347</v>
      </c>
    </row>
    <row r="1171" spans="1:22">
      <c r="A1171" s="23">
        <v>1170</v>
      </c>
      <c r="B1171" s="3" t="s">
        <v>1696</v>
      </c>
      <c r="C1171" s="28">
        <v>19</v>
      </c>
      <c r="D1171" s="29">
        <v>1</v>
      </c>
      <c r="E1171" s="28">
        <v>2001</v>
      </c>
      <c r="F1171" s="31">
        <f>DATE(E1171,D1171,C1171)</f>
        <v>36910</v>
      </c>
      <c r="G1171" s="24" t="s">
        <v>1697</v>
      </c>
      <c r="H1171" s="2">
        <v>45000000</v>
      </c>
      <c r="I1171" s="2">
        <v>19719930</v>
      </c>
      <c r="J1171" s="2">
        <v>29406132</v>
      </c>
      <c r="K1171" s="28" t="str">
        <f t="shared" si="146"/>
        <v/>
      </c>
      <c r="L1171" s="28" t="str">
        <f t="shared" si="147"/>
        <v/>
      </c>
      <c r="M1171" s="28" t="s">
        <v>1697</v>
      </c>
      <c r="N1171" s="28" t="str">
        <f t="shared" si="148"/>
        <v/>
      </c>
      <c r="O1171" s="28" t="str">
        <f>IF(N1171=1,M1171&amp;" ("&amp;E1171&amp;")",M1171)</f>
        <v>The Pledge</v>
      </c>
      <c r="P1171" s="36">
        <f>INDEX(cpi!$A$1:$M$105,MATCH('Inflation adjust calc'!$E1171,cpi!$A:$A,0),MATCH('Inflation adjust calc'!$D1171,cpi!$1:$1,0))</f>
        <v>175.1</v>
      </c>
      <c r="Q1171" s="36">
        <f>cpi!$I$2</f>
        <v>240.85300000000001</v>
      </c>
      <c r="R1171" s="36">
        <f t="shared" si="153"/>
        <v>1.3755168475157054</v>
      </c>
      <c r="S1171" s="28" t="str">
        <f t="shared" si="149"/>
        <v/>
      </c>
      <c r="T1171" s="37">
        <f t="shared" si="150"/>
        <v>61898258.138206743</v>
      </c>
      <c r="U1171" s="37">
        <f t="shared" si="151"/>
        <v>27125095.946830384</v>
      </c>
      <c r="V1171" s="37">
        <f t="shared" si="152"/>
        <v>40448629.986270703</v>
      </c>
    </row>
    <row r="1172" spans="1:22">
      <c r="A1172" s="23">
        <v>1171</v>
      </c>
      <c r="B1172" s="3" t="s">
        <v>1698</v>
      </c>
      <c r="C1172" s="28">
        <v>16</v>
      </c>
      <c r="D1172" s="29">
        <v>12</v>
      </c>
      <c r="E1172" s="28">
        <v>2005</v>
      </c>
      <c r="F1172" s="31">
        <f>DATE(E1172,D1172,C1172)</f>
        <v>38702</v>
      </c>
      <c r="G1172" s="24" t="s">
        <v>1699</v>
      </c>
      <c r="H1172" s="2">
        <v>45000000</v>
      </c>
      <c r="I1172" s="2">
        <v>19398532</v>
      </c>
      <c r="J1172" s="2">
        <v>32952995</v>
      </c>
      <c r="K1172" s="28" t="str">
        <f t="shared" si="146"/>
        <v/>
      </c>
      <c r="L1172" s="28" t="str">
        <f t="shared" si="147"/>
        <v/>
      </c>
      <c r="M1172" s="28" t="s">
        <v>1699</v>
      </c>
      <c r="N1172" s="28" t="str">
        <f t="shared" si="148"/>
        <v/>
      </c>
      <c r="O1172" s="28" t="str">
        <f>IF(N1172=1,M1172&amp;" ("&amp;E1172&amp;")",M1172)</f>
        <v>The Producers: The Movie Musical</v>
      </c>
      <c r="P1172" s="36">
        <f>INDEX(cpi!$A$1:$M$105,MATCH('Inflation adjust calc'!$E1172,cpi!$A:$A,0),MATCH('Inflation adjust calc'!$D1172,cpi!$1:$1,0))</f>
        <v>196.8</v>
      </c>
      <c r="Q1172" s="36">
        <f>cpi!$I$2</f>
        <v>240.85300000000001</v>
      </c>
      <c r="R1172" s="36">
        <f t="shared" si="153"/>
        <v>1.2238465447154472</v>
      </c>
      <c r="S1172" s="28" t="str">
        <f t="shared" si="149"/>
        <v/>
      </c>
      <c r="T1172" s="37">
        <f t="shared" si="150"/>
        <v>55073094.512195125</v>
      </c>
      <c r="U1172" s="37">
        <f t="shared" si="151"/>
        <v>23740826.360752031</v>
      </c>
      <c r="V1172" s="37">
        <f t="shared" si="152"/>
        <v>40329409.068775408</v>
      </c>
    </row>
    <row r="1173" spans="1:22">
      <c r="A1173" s="23">
        <v>1172</v>
      </c>
      <c r="B1173" s="3">
        <v>35252</v>
      </c>
      <c r="C1173" s="28">
        <v>7</v>
      </c>
      <c r="D1173" s="29">
        <v>6</v>
      </c>
      <c r="E1173" s="28">
        <v>1996</v>
      </c>
      <c r="F1173" s="31">
        <f>DATE(E1173,D1173,C1173)</f>
        <v>35223</v>
      </c>
      <c r="G1173" s="24" t="s">
        <v>1700</v>
      </c>
      <c r="H1173" s="2">
        <v>45000000</v>
      </c>
      <c r="I1173" s="2">
        <v>17220599</v>
      </c>
      <c r="J1173" s="2">
        <v>17220599</v>
      </c>
      <c r="K1173" s="28" t="str">
        <f t="shared" si="146"/>
        <v/>
      </c>
      <c r="L1173" s="28" t="str">
        <f t="shared" si="147"/>
        <v/>
      </c>
      <c r="M1173" s="28" t="s">
        <v>1700</v>
      </c>
      <c r="N1173" s="28" t="str">
        <f t="shared" si="148"/>
        <v/>
      </c>
      <c r="O1173" s="28" t="str">
        <f>IF(N1173=1,M1173&amp;" ("&amp;E1173&amp;")",M1173)</f>
        <v>The Phantom</v>
      </c>
      <c r="P1173" s="36">
        <f>INDEX(cpi!$A$1:$M$105,MATCH('Inflation adjust calc'!$E1173,cpi!$A:$A,0),MATCH('Inflation adjust calc'!$D1173,cpi!$1:$1,0))</f>
        <v>156.69999999999999</v>
      </c>
      <c r="Q1173" s="36">
        <f>cpi!$I$2</f>
        <v>240.85300000000001</v>
      </c>
      <c r="R1173" s="36">
        <f t="shared" si="153"/>
        <v>1.537032546266752</v>
      </c>
      <c r="S1173" s="28" t="str">
        <f t="shared" si="149"/>
        <v/>
      </c>
      <c r="T1173" s="37">
        <f t="shared" si="150"/>
        <v>69166464.582003847</v>
      </c>
      <c r="U1173" s="37">
        <f t="shared" si="151"/>
        <v>26468621.129208684</v>
      </c>
      <c r="V1173" s="37">
        <f t="shared" si="152"/>
        <v>26468621.129208684</v>
      </c>
    </row>
    <row r="1174" spans="1:22">
      <c r="A1174" s="23">
        <v>1173</v>
      </c>
      <c r="B1174" s="3">
        <v>38359</v>
      </c>
      <c r="C1174" s="28">
        <v>1</v>
      </c>
      <c r="D1174" s="29">
        <v>7</v>
      </c>
      <c r="E1174" s="28">
        <v>2005</v>
      </c>
      <c r="F1174" s="31">
        <f>DATE(E1174,D1174,C1174)</f>
        <v>38534</v>
      </c>
      <c r="G1174" s="24" t="s">
        <v>1701</v>
      </c>
      <c r="H1174" s="2">
        <v>45000000</v>
      </c>
      <c r="I1174" s="2">
        <v>16809014</v>
      </c>
      <c r="J1174" s="2">
        <v>17492014</v>
      </c>
      <c r="K1174" s="28" t="str">
        <f t="shared" si="146"/>
        <v/>
      </c>
      <c r="L1174" s="28" t="str">
        <f t="shared" si="147"/>
        <v/>
      </c>
      <c r="M1174" s="28" t="s">
        <v>1701</v>
      </c>
      <c r="N1174" s="28" t="str">
        <f t="shared" si="148"/>
        <v/>
      </c>
      <c r="O1174" s="28" t="str">
        <f>IF(N1174=1,M1174&amp;" ("&amp;E1174&amp;")",M1174)</f>
        <v>Rebound</v>
      </c>
      <c r="P1174" s="36">
        <f>INDEX(cpi!$A$1:$M$105,MATCH('Inflation adjust calc'!$E1174,cpi!$A:$A,0),MATCH('Inflation adjust calc'!$D1174,cpi!$1:$1,0))</f>
        <v>195.4</v>
      </c>
      <c r="Q1174" s="36">
        <f>cpi!$I$2</f>
        <v>240.85300000000001</v>
      </c>
      <c r="R1174" s="36">
        <f t="shared" si="153"/>
        <v>1.2326151484135108</v>
      </c>
      <c r="S1174" s="28" t="str">
        <f t="shared" si="149"/>
        <v/>
      </c>
      <c r="T1174" s="37">
        <f t="shared" si="150"/>
        <v>55467681.678607985</v>
      </c>
      <c r="U1174" s="37">
        <f t="shared" si="151"/>
        <v>20719045.286294781</v>
      </c>
      <c r="V1174" s="37">
        <f t="shared" si="152"/>
        <v>21560921.432661209</v>
      </c>
    </row>
    <row r="1175" spans="1:22">
      <c r="A1175" s="23">
        <v>1174</v>
      </c>
      <c r="B1175" s="3" t="s">
        <v>732</v>
      </c>
      <c r="C1175" s="28">
        <v>19</v>
      </c>
      <c r="D1175" s="29">
        <v>2</v>
      </c>
      <c r="E1175" s="28">
        <v>2010</v>
      </c>
      <c r="F1175" s="31">
        <f>DATE(E1175,D1175,C1175)</f>
        <v>40228</v>
      </c>
      <c r="G1175" s="24" t="s">
        <v>1702</v>
      </c>
      <c r="H1175" s="2">
        <v>45000000</v>
      </c>
      <c r="I1175" s="2">
        <v>15541549</v>
      </c>
      <c r="J1175" s="2">
        <v>65532491</v>
      </c>
      <c r="K1175" s="28" t="str">
        <f t="shared" si="146"/>
        <v/>
      </c>
      <c r="L1175" s="28" t="str">
        <f t="shared" si="147"/>
        <v/>
      </c>
      <c r="M1175" s="28" t="s">
        <v>1702</v>
      </c>
      <c r="N1175" s="28" t="str">
        <f t="shared" si="148"/>
        <v/>
      </c>
      <c r="O1175" s="28" t="str">
        <f>IF(N1175=1,M1175&amp;" ("&amp;E1175&amp;")",M1175)</f>
        <v>The Ghost Writer</v>
      </c>
      <c r="P1175" s="36">
        <f>INDEX(cpi!$A$1:$M$105,MATCH('Inflation adjust calc'!$E1175,cpi!$A:$A,0),MATCH('Inflation adjust calc'!$D1175,cpi!$1:$1,0))</f>
        <v>216.74100000000001</v>
      </c>
      <c r="Q1175" s="36">
        <f>cpi!$I$2</f>
        <v>240.85300000000001</v>
      </c>
      <c r="R1175" s="36">
        <f t="shared" si="153"/>
        <v>1.1112479872289969</v>
      </c>
      <c r="S1175" s="28" t="str">
        <f t="shared" si="149"/>
        <v/>
      </c>
      <c r="T1175" s="37">
        <f t="shared" si="150"/>
        <v>50006159.42530486</v>
      </c>
      <c r="U1175" s="37">
        <f t="shared" si="151"/>
        <v>17270515.044670828</v>
      </c>
      <c r="V1175" s="37">
        <f t="shared" si="152"/>
        <v>72822848.721852347</v>
      </c>
    </row>
    <row r="1176" spans="1:22">
      <c r="A1176" s="23">
        <v>1175</v>
      </c>
      <c r="B1176" s="3" t="s">
        <v>644</v>
      </c>
      <c r="C1176" s="28">
        <v>22</v>
      </c>
      <c r="D1176" s="29">
        <v>12</v>
      </c>
      <c r="E1176" s="28">
        <v>2000</v>
      </c>
      <c r="F1176" s="31">
        <f>DATE(E1176,D1176,C1176)</f>
        <v>36882</v>
      </c>
      <c r="G1176" s="24" t="s">
        <v>1703</v>
      </c>
      <c r="H1176" s="2">
        <v>45000000</v>
      </c>
      <c r="I1176" s="2">
        <v>15527125</v>
      </c>
      <c r="J1176" s="2">
        <v>18120267</v>
      </c>
      <c r="K1176" s="28" t="str">
        <f t="shared" si="146"/>
        <v/>
      </c>
      <c r="L1176" s="28" t="str">
        <f t="shared" si="147"/>
        <v/>
      </c>
      <c r="M1176" s="28" t="s">
        <v>1703</v>
      </c>
      <c r="N1176" s="28" t="str">
        <f t="shared" si="148"/>
        <v/>
      </c>
      <c r="O1176" s="28" t="str">
        <f>IF(N1176=1,M1176&amp;" ("&amp;E1176&amp;")",M1176)</f>
        <v>All the Pretty Horses</v>
      </c>
      <c r="P1176" s="36">
        <f>INDEX(cpi!$A$1:$M$105,MATCH('Inflation adjust calc'!$E1176,cpi!$A:$A,0),MATCH('Inflation adjust calc'!$D1176,cpi!$1:$1,0))</f>
        <v>174</v>
      </c>
      <c r="Q1176" s="36">
        <f>cpi!$I$2</f>
        <v>240.85300000000001</v>
      </c>
      <c r="R1176" s="36">
        <f t="shared" si="153"/>
        <v>1.384212643678161</v>
      </c>
      <c r="S1176" s="28" t="str">
        <f t="shared" si="149"/>
        <v/>
      </c>
      <c r="T1176" s="37">
        <f t="shared" si="150"/>
        <v>62289568.965517245</v>
      </c>
      <c r="U1176" s="37">
        <f t="shared" si="151"/>
        <v>21492842.744971264</v>
      </c>
      <c r="V1176" s="37">
        <f t="shared" si="152"/>
        <v>25082302.688224141</v>
      </c>
    </row>
    <row r="1177" spans="1:22">
      <c r="A1177" s="23">
        <v>1176</v>
      </c>
      <c r="B1177" s="3">
        <v>39577</v>
      </c>
      <c r="C1177" s="28">
        <v>5</v>
      </c>
      <c r="D1177" s="29">
        <v>9</v>
      </c>
      <c r="E1177" s="28">
        <v>2008</v>
      </c>
      <c r="F1177" s="31">
        <f>DATE(E1177,D1177,C1177)</f>
        <v>39696</v>
      </c>
      <c r="G1177" s="24" t="s">
        <v>1704</v>
      </c>
      <c r="H1177" s="2">
        <v>45000000</v>
      </c>
      <c r="I1177" s="2">
        <v>15298133</v>
      </c>
      <c r="J1177" s="2">
        <v>46598133</v>
      </c>
      <c r="K1177" s="28" t="str">
        <f t="shared" si="146"/>
        <v/>
      </c>
      <c r="L1177" s="28" t="str">
        <f t="shared" si="147"/>
        <v/>
      </c>
      <c r="M1177" s="28" t="s">
        <v>1704</v>
      </c>
      <c r="N1177" s="28" t="str">
        <f t="shared" si="148"/>
        <v/>
      </c>
      <c r="O1177" s="28" t="str">
        <f>IF(N1177=1,M1177&amp;" ("&amp;E1177&amp;")",M1177)</f>
        <v>Bangkok Dangerous</v>
      </c>
      <c r="P1177" s="36">
        <f>INDEX(cpi!$A$1:$M$105,MATCH('Inflation adjust calc'!$E1177,cpi!$A:$A,0),MATCH('Inflation adjust calc'!$D1177,cpi!$1:$1,0))</f>
        <v>218.78299999999999</v>
      </c>
      <c r="Q1177" s="36">
        <f>cpi!$I$2</f>
        <v>240.85300000000001</v>
      </c>
      <c r="R1177" s="36">
        <f t="shared" si="153"/>
        <v>1.100876210674504</v>
      </c>
      <c r="S1177" s="28" t="str">
        <f t="shared" si="149"/>
        <v/>
      </c>
      <c r="T1177" s="37">
        <f t="shared" si="150"/>
        <v>49539429.480352685</v>
      </c>
      <c r="U1177" s="37">
        <f t="shared" si="151"/>
        <v>16841350.687434584</v>
      </c>
      <c r="V1177" s="37">
        <f t="shared" si="152"/>
        <v>51298776.08154656</v>
      </c>
    </row>
    <row r="1178" spans="1:22">
      <c r="A1178" s="23">
        <v>1177</v>
      </c>
      <c r="B1178" s="3" t="s">
        <v>1705</v>
      </c>
      <c r="C1178" s="28">
        <v>20</v>
      </c>
      <c r="D1178" s="29">
        <v>12</v>
      </c>
      <c r="E1178" s="28">
        <v>1995</v>
      </c>
      <c r="F1178" s="31">
        <f>DATE(E1178,D1178,C1178)</f>
        <v>35053</v>
      </c>
      <c r="G1178" s="24" t="s">
        <v>1706</v>
      </c>
      <c r="H1178" s="2">
        <v>45000000</v>
      </c>
      <c r="I1178" s="2">
        <v>13668249</v>
      </c>
      <c r="J1178" s="2">
        <v>34668249</v>
      </c>
      <c r="K1178" s="28" t="str">
        <f t="shared" si="146"/>
        <v/>
      </c>
      <c r="L1178" s="28" t="str">
        <f t="shared" si="147"/>
        <v/>
      </c>
      <c r="M1178" s="28" t="s">
        <v>1706</v>
      </c>
      <c r="N1178" s="28" t="str">
        <f t="shared" si="148"/>
        <v/>
      </c>
      <c r="O1178" s="28" t="str">
        <f>IF(N1178=1,M1178&amp;" ("&amp;E1178&amp;")",M1178)</f>
        <v>Nixon</v>
      </c>
      <c r="P1178" s="36">
        <f>INDEX(cpi!$A$1:$M$105,MATCH('Inflation adjust calc'!$E1178,cpi!$A:$A,0),MATCH('Inflation adjust calc'!$D1178,cpi!$1:$1,0))</f>
        <v>153.5</v>
      </c>
      <c r="Q1178" s="36">
        <f>cpi!$I$2</f>
        <v>240.85300000000001</v>
      </c>
      <c r="R1178" s="36">
        <f t="shared" si="153"/>
        <v>1.5690749185667754</v>
      </c>
      <c r="S1178" s="28" t="str">
        <f t="shared" si="149"/>
        <v/>
      </c>
      <c r="T1178" s="37">
        <f t="shared" si="150"/>
        <v>70608371.335504889</v>
      </c>
      <c r="U1178" s="37">
        <f t="shared" si="151"/>
        <v>21446506.68662541</v>
      </c>
      <c r="V1178" s="37">
        <f t="shared" si="152"/>
        <v>54397079.976527691</v>
      </c>
    </row>
    <row r="1179" spans="1:22">
      <c r="A1179" s="23">
        <v>1178</v>
      </c>
      <c r="B1179" s="3" t="s">
        <v>1211</v>
      </c>
      <c r="C1179" s="28">
        <v>21</v>
      </c>
      <c r="D1179" s="29">
        <v>9</v>
      </c>
      <c r="E1179" s="28">
        <v>2012</v>
      </c>
      <c r="F1179" s="31">
        <f>DATE(E1179,D1179,C1179)</f>
        <v>41173</v>
      </c>
      <c r="G1179" s="24" t="s">
        <v>1707</v>
      </c>
      <c r="H1179" s="2">
        <v>45000000</v>
      </c>
      <c r="I1179" s="2">
        <v>13414714</v>
      </c>
      <c r="J1179" s="2">
        <v>41467606</v>
      </c>
      <c r="K1179" s="28" t="str">
        <f t="shared" si="146"/>
        <v/>
      </c>
      <c r="L1179" s="28" t="str">
        <f t="shared" si="147"/>
        <v/>
      </c>
      <c r="M1179" s="28" t="s">
        <v>1707</v>
      </c>
      <c r="N1179" s="28" t="str">
        <f t="shared" si="148"/>
        <v/>
      </c>
      <c r="O1179" s="28" t="str">
        <f>IF(N1179=1,M1179&amp;" ("&amp;E1179&amp;")",M1179)</f>
        <v>Dredd</v>
      </c>
      <c r="P1179" s="36">
        <f>INDEX(cpi!$A$1:$M$105,MATCH('Inflation adjust calc'!$E1179,cpi!$A:$A,0),MATCH('Inflation adjust calc'!$D1179,cpi!$1:$1,0))</f>
        <v>231.40700000000001</v>
      </c>
      <c r="Q1179" s="36">
        <f>cpi!$I$2</f>
        <v>240.85300000000001</v>
      </c>
      <c r="R1179" s="36">
        <f t="shared" si="153"/>
        <v>1.0408198541962861</v>
      </c>
      <c r="S1179" s="28" t="str">
        <f t="shared" si="149"/>
        <v/>
      </c>
      <c r="T1179" s="37">
        <f t="shared" si="150"/>
        <v>46836893.438832872</v>
      </c>
      <c r="U1179" s="37">
        <f t="shared" si="151"/>
        <v>13962300.669564879</v>
      </c>
      <c r="V1179" s="37">
        <f t="shared" si="152"/>
        <v>43160307.630789042</v>
      </c>
    </row>
    <row r="1180" spans="1:22">
      <c r="A1180" s="23">
        <v>1179</v>
      </c>
      <c r="B1180" s="3" t="s">
        <v>323</v>
      </c>
      <c r="C1180" s="28">
        <v>28</v>
      </c>
      <c r="D1180" s="29">
        <v>10</v>
      </c>
      <c r="E1180" s="28">
        <v>2011</v>
      </c>
      <c r="F1180" s="31">
        <f>DATE(E1180,D1180,C1180)</f>
        <v>40844</v>
      </c>
      <c r="G1180" s="24" t="s">
        <v>6822</v>
      </c>
      <c r="H1180" s="2">
        <v>45000000</v>
      </c>
      <c r="I1180" s="2">
        <v>13109815</v>
      </c>
      <c r="J1180" s="2">
        <v>21544732</v>
      </c>
      <c r="K1180" s="28" t="str">
        <f t="shared" si="146"/>
        <v/>
      </c>
      <c r="L1180" s="28" t="str">
        <f t="shared" si="147"/>
        <v/>
      </c>
      <c r="M1180" s="28" t="s">
        <v>6822</v>
      </c>
      <c r="N1180" s="28" t="str">
        <f t="shared" si="148"/>
        <v/>
      </c>
      <c r="O1180" s="28" t="str">
        <f>IF(N1180=1,M1180&amp;" ("&amp;E1180&amp;")",M1180)</f>
        <v>The Rum Diary</v>
      </c>
      <c r="P1180" s="36">
        <f>INDEX(cpi!$A$1:$M$105,MATCH('Inflation adjust calc'!$E1180,cpi!$A:$A,0),MATCH('Inflation adjust calc'!$D1180,cpi!$1:$1,0))</f>
        <v>226.42099999999999</v>
      </c>
      <c r="Q1180" s="36">
        <f>cpi!$I$2</f>
        <v>240.85300000000001</v>
      </c>
      <c r="R1180" s="36">
        <f t="shared" si="153"/>
        <v>1.0637396707902536</v>
      </c>
      <c r="S1180" s="28" t="str">
        <f t="shared" si="149"/>
        <v/>
      </c>
      <c r="T1180" s="37">
        <f t="shared" si="150"/>
        <v>47868285.185561411</v>
      </c>
      <c r="U1180" s="37">
        <f t="shared" si="151"/>
        <v>13945430.292221127</v>
      </c>
      <c r="V1180" s="37">
        <f t="shared" si="152"/>
        <v>22917986.12494424</v>
      </c>
    </row>
    <row r="1181" spans="1:22">
      <c r="A1181" s="23">
        <v>1180</v>
      </c>
      <c r="B1181" s="3" t="s">
        <v>1708</v>
      </c>
      <c r="C1181" s="28">
        <v>30</v>
      </c>
      <c r="D1181" s="29">
        <v>1</v>
      </c>
      <c r="E1181" s="28">
        <v>1998</v>
      </c>
      <c r="F1181" s="31">
        <f>DATE(E1181,D1181,C1181)</f>
        <v>35825</v>
      </c>
      <c r="G1181" s="24" t="s">
        <v>1709</v>
      </c>
      <c r="H1181" s="2">
        <v>45000000</v>
      </c>
      <c r="I1181" s="2">
        <v>11203026</v>
      </c>
      <c r="J1181" s="2">
        <v>11203026</v>
      </c>
      <c r="K1181" s="28" t="str">
        <f t="shared" si="146"/>
        <v/>
      </c>
      <c r="L1181" s="28" t="str">
        <f t="shared" si="147"/>
        <v/>
      </c>
      <c r="M1181" s="28" t="s">
        <v>1709</v>
      </c>
      <c r="N1181" s="28" t="str">
        <f t="shared" si="148"/>
        <v/>
      </c>
      <c r="O1181" s="28" t="str">
        <f>IF(N1181=1,M1181&amp;" ("&amp;E1181&amp;")",M1181)</f>
        <v>Deep Rising</v>
      </c>
      <c r="P1181" s="36">
        <f>INDEX(cpi!$A$1:$M$105,MATCH('Inflation adjust calc'!$E1181,cpi!$A:$A,0),MATCH('Inflation adjust calc'!$D1181,cpi!$1:$1,0))</f>
        <v>161.6</v>
      </c>
      <c r="Q1181" s="36">
        <f>cpi!$I$2</f>
        <v>240.85300000000001</v>
      </c>
      <c r="R1181" s="36">
        <f t="shared" si="153"/>
        <v>1.4904269801980199</v>
      </c>
      <c r="S1181" s="28" t="str">
        <f t="shared" si="149"/>
        <v/>
      </c>
      <c r="T1181" s="37">
        <f t="shared" si="150"/>
        <v>67069214.108910896</v>
      </c>
      <c r="U1181" s="37">
        <f t="shared" si="151"/>
        <v>16697292.210259901</v>
      </c>
      <c r="V1181" s="37">
        <f t="shared" si="152"/>
        <v>16697292.210259901</v>
      </c>
    </row>
    <row r="1182" spans="1:22">
      <c r="A1182" s="23">
        <v>1181</v>
      </c>
      <c r="B1182" s="3" t="s">
        <v>637</v>
      </c>
      <c r="C1182" s="28">
        <v>21</v>
      </c>
      <c r="D1182" s="29">
        <v>10</v>
      </c>
      <c r="E1182" s="28">
        <v>2011</v>
      </c>
      <c r="F1182" s="31">
        <f>DATE(E1182,D1182,C1182)</f>
        <v>40837</v>
      </c>
      <c r="G1182" s="24" t="s">
        <v>1710</v>
      </c>
      <c r="H1182" s="2">
        <v>45000000</v>
      </c>
      <c r="I1182" s="2">
        <v>8305970</v>
      </c>
      <c r="J1182" s="2">
        <v>164539660</v>
      </c>
      <c r="K1182" s="28" t="str">
        <f t="shared" si="146"/>
        <v/>
      </c>
      <c r="L1182" s="28" t="str">
        <f t="shared" si="147"/>
        <v/>
      </c>
      <c r="M1182" s="28" t="s">
        <v>1710</v>
      </c>
      <c r="N1182" s="28" t="str">
        <f t="shared" si="148"/>
        <v/>
      </c>
      <c r="O1182" s="28" t="str">
        <f>IF(N1182=1,M1182&amp;" ("&amp;E1182&amp;")",M1182)</f>
        <v>Johnny English Reborn</v>
      </c>
      <c r="P1182" s="36">
        <f>INDEX(cpi!$A$1:$M$105,MATCH('Inflation adjust calc'!$E1182,cpi!$A:$A,0),MATCH('Inflation adjust calc'!$D1182,cpi!$1:$1,0))</f>
        <v>226.42099999999999</v>
      </c>
      <c r="Q1182" s="36">
        <f>cpi!$I$2</f>
        <v>240.85300000000001</v>
      </c>
      <c r="R1182" s="36">
        <f t="shared" si="153"/>
        <v>1.0637396707902536</v>
      </c>
      <c r="S1182" s="28" t="str">
        <f t="shared" si="149"/>
        <v/>
      </c>
      <c r="T1182" s="37">
        <f t="shared" si="150"/>
        <v>47868285.185561411</v>
      </c>
      <c r="U1182" s="37">
        <f t="shared" si="151"/>
        <v>8835389.7933937218</v>
      </c>
      <c r="V1182" s="37">
        <f t="shared" si="152"/>
        <v>175027363.76034024</v>
      </c>
    </row>
    <row r="1183" spans="1:22">
      <c r="A1183" s="23">
        <v>1182</v>
      </c>
      <c r="B1183" s="3" t="s">
        <v>743</v>
      </c>
      <c r="C1183" s="28">
        <v>26</v>
      </c>
      <c r="D1183" s="29">
        <v>9</v>
      </c>
      <c r="E1183" s="28">
        <v>2008</v>
      </c>
      <c r="F1183" s="31">
        <f>DATE(E1183,D1183,C1183)</f>
        <v>39717</v>
      </c>
      <c r="G1183" s="24" t="s">
        <v>1711</v>
      </c>
      <c r="H1183" s="2">
        <v>45000000</v>
      </c>
      <c r="I1183" s="2">
        <v>7916887</v>
      </c>
      <c r="J1183" s="2">
        <v>9676497</v>
      </c>
      <c r="K1183" s="28" t="str">
        <f t="shared" si="146"/>
        <v/>
      </c>
      <c r="L1183" s="28" t="str">
        <f t="shared" si="147"/>
        <v/>
      </c>
      <c r="M1183" s="28" t="s">
        <v>1711</v>
      </c>
      <c r="N1183" s="28" t="str">
        <f t="shared" si="148"/>
        <v/>
      </c>
      <c r="O1183" s="28" t="str">
        <f>IF(N1183=1,M1183&amp;" ("&amp;E1183&amp;")",M1183)</f>
        <v>Miracle at St. Anna</v>
      </c>
      <c r="P1183" s="36">
        <f>INDEX(cpi!$A$1:$M$105,MATCH('Inflation adjust calc'!$E1183,cpi!$A:$A,0),MATCH('Inflation adjust calc'!$D1183,cpi!$1:$1,0))</f>
        <v>218.78299999999999</v>
      </c>
      <c r="Q1183" s="36">
        <f>cpi!$I$2</f>
        <v>240.85300000000001</v>
      </c>
      <c r="R1183" s="36">
        <f t="shared" si="153"/>
        <v>1.100876210674504</v>
      </c>
      <c r="S1183" s="28" t="str">
        <f t="shared" si="149"/>
        <v/>
      </c>
      <c r="T1183" s="37">
        <f t="shared" si="150"/>
        <v>49539429.480352685</v>
      </c>
      <c r="U1183" s="37">
        <f t="shared" si="151"/>
        <v>8715512.5608982425</v>
      </c>
      <c r="V1183" s="37">
        <f t="shared" si="152"/>
        <v>10652625.349963207</v>
      </c>
    </row>
    <row r="1184" spans="1:22">
      <c r="A1184" s="23">
        <v>1183</v>
      </c>
      <c r="B1184" s="3">
        <v>37380</v>
      </c>
      <c r="C1184" s="28">
        <v>5</v>
      </c>
      <c r="D1184" s="29">
        <v>4</v>
      </c>
      <c r="E1184" s="28">
        <v>2002</v>
      </c>
      <c r="F1184" s="31">
        <f>DATE(E1184,D1184,C1184)</f>
        <v>37351</v>
      </c>
      <c r="G1184" s="24" t="s">
        <v>1712</v>
      </c>
      <c r="H1184" s="2">
        <v>45000000</v>
      </c>
      <c r="I1184" s="2">
        <v>7262288</v>
      </c>
      <c r="J1184" s="2">
        <v>8488871</v>
      </c>
      <c r="K1184" s="28" t="str">
        <f t="shared" si="146"/>
        <v/>
      </c>
      <c r="L1184" s="28" t="str">
        <f t="shared" si="147"/>
        <v/>
      </c>
      <c r="M1184" s="28" t="s">
        <v>1712</v>
      </c>
      <c r="N1184" s="28" t="str">
        <f t="shared" si="148"/>
        <v/>
      </c>
      <c r="O1184" s="28" t="str">
        <f>IF(N1184=1,M1184&amp;" ("&amp;E1184&amp;")",M1184)</f>
        <v>Big Trouble</v>
      </c>
      <c r="P1184" s="36">
        <f>INDEX(cpi!$A$1:$M$105,MATCH('Inflation adjust calc'!$E1184,cpi!$A:$A,0),MATCH('Inflation adjust calc'!$D1184,cpi!$1:$1,0))</f>
        <v>179.8</v>
      </c>
      <c r="Q1184" s="36">
        <f>cpi!$I$2</f>
        <v>240.85300000000001</v>
      </c>
      <c r="R1184" s="36">
        <f t="shared" si="153"/>
        <v>1.3395606229143493</v>
      </c>
      <c r="S1184" s="28" t="str">
        <f t="shared" si="149"/>
        <v/>
      </c>
      <c r="T1184" s="37">
        <f t="shared" si="150"/>
        <v>60280228.031145722</v>
      </c>
      <c r="U1184" s="37">
        <f t="shared" si="151"/>
        <v>9728275.0370634031</v>
      </c>
      <c r="V1184" s="37">
        <f t="shared" si="152"/>
        <v>11371357.324599555</v>
      </c>
    </row>
    <row r="1185" spans="1:22">
      <c r="A1185" s="23">
        <v>1184</v>
      </c>
      <c r="B1185" s="3" t="s">
        <v>1713</v>
      </c>
      <c r="C1185" s="28">
        <v>21</v>
      </c>
      <c r="D1185" s="29">
        <v>12</v>
      </c>
      <c r="E1185" s="28">
        <v>2006</v>
      </c>
      <c r="F1185" s="31">
        <f>DATE(E1185,D1185,C1185)</f>
        <v>39072</v>
      </c>
      <c r="G1185" s="24" t="s">
        <v>1714</v>
      </c>
      <c r="H1185" s="2">
        <v>45000000</v>
      </c>
      <c r="I1185" s="2">
        <v>6566773</v>
      </c>
      <c r="J1185" s="2">
        <v>75566773</v>
      </c>
      <c r="K1185" s="28" t="str">
        <f t="shared" si="146"/>
        <v/>
      </c>
      <c r="L1185" s="28" t="str">
        <f t="shared" si="147"/>
        <v/>
      </c>
      <c r="M1185" s="28" t="s">
        <v>1714</v>
      </c>
      <c r="N1185" s="28" t="str">
        <f t="shared" si="148"/>
        <v/>
      </c>
      <c r="O1185" s="28" t="str">
        <f>IF(N1185=1,M1185&amp;" ("&amp;E1185&amp;")",M1185)</f>
        <v>Man cheng jin dai huang jin jia</v>
      </c>
      <c r="P1185" s="36">
        <f>INDEX(cpi!$A$1:$M$105,MATCH('Inflation adjust calc'!$E1185,cpi!$A:$A,0),MATCH('Inflation adjust calc'!$D1185,cpi!$1:$1,0))</f>
        <v>201.8</v>
      </c>
      <c r="Q1185" s="36">
        <f>cpi!$I$2</f>
        <v>240.85300000000001</v>
      </c>
      <c r="R1185" s="36">
        <f t="shared" si="153"/>
        <v>1.1935232903865214</v>
      </c>
      <c r="S1185" s="28" t="str">
        <f t="shared" si="149"/>
        <v/>
      </c>
      <c r="T1185" s="37">
        <f t="shared" si="150"/>
        <v>53708548.067393459</v>
      </c>
      <c r="U1185" s="37">
        <f t="shared" si="151"/>
        <v>7837596.5181813678</v>
      </c>
      <c r="V1185" s="37">
        <f t="shared" si="152"/>
        <v>90190703.554851338</v>
      </c>
    </row>
    <row r="1186" spans="1:22">
      <c r="A1186" s="23">
        <v>1185</v>
      </c>
      <c r="B1186" s="3" t="s">
        <v>242</v>
      </c>
      <c r="C1186" s="28">
        <v>16</v>
      </c>
      <c r="D1186" s="29">
        <v>11</v>
      </c>
      <c r="E1186" s="28">
        <v>2007</v>
      </c>
      <c r="F1186" s="31">
        <f>DATE(E1186,D1186,C1186)</f>
        <v>39402</v>
      </c>
      <c r="G1186" s="24" t="s">
        <v>1715</v>
      </c>
      <c r="H1186" s="2">
        <v>45000000</v>
      </c>
      <c r="I1186" s="2">
        <v>4617608</v>
      </c>
      <c r="J1186" s="2">
        <v>31077418</v>
      </c>
      <c r="K1186" s="28" t="str">
        <f t="shared" si="146"/>
        <v/>
      </c>
      <c r="L1186" s="28" t="str">
        <f t="shared" si="147"/>
        <v/>
      </c>
      <c r="M1186" s="28" t="s">
        <v>1715</v>
      </c>
      <c r="N1186" s="28" t="str">
        <f t="shared" si="148"/>
        <v/>
      </c>
      <c r="O1186" s="28" t="str">
        <f>IF(N1186=1,M1186&amp;" ("&amp;E1186&amp;")",M1186)</f>
        <v>Love in the Time of Cholera</v>
      </c>
      <c r="P1186" s="36">
        <f>INDEX(cpi!$A$1:$M$105,MATCH('Inflation adjust calc'!$E1186,cpi!$A:$A,0),MATCH('Inflation adjust calc'!$D1186,cpi!$1:$1,0))</f>
        <v>210.17699999999999</v>
      </c>
      <c r="Q1186" s="36">
        <f>cpi!$I$2</f>
        <v>240.85300000000001</v>
      </c>
      <c r="R1186" s="36">
        <f t="shared" si="153"/>
        <v>1.1459531728019718</v>
      </c>
      <c r="S1186" s="28" t="str">
        <f t="shared" si="149"/>
        <v/>
      </c>
      <c r="T1186" s="37">
        <f t="shared" si="150"/>
        <v>51567892.77608873</v>
      </c>
      <c r="U1186" s="37">
        <f t="shared" si="151"/>
        <v>5291562.5383557677</v>
      </c>
      <c r="V1186" s="37">
        <f t="shared" si="152"/>
        <v>35613265.759593107</v>
      </c>
    </row>
    <row r="1187" spans="1:22">
      <c r="A1187" s="23">
        <v>1186</v>
      </c>
      <c r="B1187" s="3" t="s">
        <v>1403</v>
      </c>
      <c r="C1187" s="28">
        <v>25</v>
      </c>
      <c r="D1187" s="29">
        <v>12</v>
      </c>
      <c r="E1187" s="28">
        <v>2002</v>
      </c>
      <c r="F1187" s="31">
        <f>DATE(E1187,D1187,C1187)</f>
        <v>37615</v>
      </c>
      <c r="G1187" s="24" t="s">
        <v>1716</v>
      </c>
      <c r="H1187" s="2">
        <v>45000000</v>
      </c>
      <c r="I1187" s="2">
        <v>3681811</v>
      </c>
      <c r="J1187" s="2">
        <v>31681811</v>
      </c>
      <c r="K1187" s="28" t="str">
        <f t="shared" si="146"/>
        <v/>
      </c>
      <c r="L1187" s="28" t="str">
        <f t="shared" si="147"/>
        <v/>
      </c>
      <c r="M1187" s="28" t="s">
        <v>1716</v>
      </c>
      <c r="N1187" s="28" t="str">
        <f t="shared" si="148"/>
        <v/>
      </c>
      <c r="O1187" s="28" t="str">
        <f>IF(N1187=1,M1187&amp;" ("&amp;E1187&amp;")",M1187)</f>
        <v>Pinocchio</v>
      </c>
      <c r="P1187" s="36">
        <f>INDEX(cpi!$A$1:$M$105,MATCH('Inflation adjust calc'!$E1187,cpi!$A:$A,0),MATCH('Inflation adjust calc'!$D1187,cpi!$1:$1,0))</f>
        <v>180.9</v>
      </c>
      <c r="Q1187" s="36">
        <f>cpi!$I$2</f>
        <v>240.85300000000001</v>
      </c>
      <c r="R1187" s="36">
        <f t="shared" si="153"/>
        <v>1.3314151464897734</v>
      </c>
      <c r="S1187" s="28" t="str">
        <f t="shared" si="149"/>
        <v/>
      </c>
      <c r="T1187" s="37">
        <f t="shared" si="150"/>
        <v>59913681.592039801</v>
      </c>
      <c r="U1187" s="37">
        <f t="shared" si="151"/>
        <v>4902018.9319126597</v>
      </c>
      <c r="V1187" s="37">
        <f t="shared" si="152"/>
        <v>42181643.033626318</v>
      </c>
    </row>
    <row r="1188" spans="1:22">
      <c r="A1188" s="23">
        <v>1187</v>
      </c>
      <c r="B1188" s="3" t="s">
        <v>1717</v>
      </c>
      <c r="C1188" s="28">
        <v>31</v>
      </c>
      <c r="D1188" s="29">
        <v>1</v>
      </c>
      <c r="E1188" s="28">
        <v>1997</v>
      </c>
      <c r="F1188" s="31">
        <f>DATE(E1188,D1188,C1188)</f>
        <v>35461</v>
      </c>
      <c r="G1188" s="24" t="s">
        <v>1718</v>
      </c>
      <c r="H1188" s="2">
        <v>45000000</v>
      </c>
      <c r="I1188" s="2">
        <v>2154540</v>
      </c>
      <c r="J1188" s="2">
        <v>2154540</v>
      </c>
      <c r="K1188" s="28" t="str">
        <f t="shared" si="146"/>
        <v/>
      </c>
      <c r="L1188" s="28" t="str">
        <f t="shared" si="147"/>
        <v/>
      </c>
      <c r="M1188" s="28" t="s">
        <v>1718</v>
      </c>
      <c r="N1188" s="28" t="str">
        <f t="shared" si="148"/>
        <v/>
      </c>
      <c r="O1188" s="28" t="str">
        <f>IF(N1188=1,M1188&amp;" ("&amp;E1188&amp;")",M1188)</f>
        <v>Shadow Conspiracy</v>
      </c>
      <c r="P1188" s="36">
        <f>INDEX(cpi!$A$1:$M$105,MATCH('Inflation adjust calc'!$E1188,cpi!$A:$A,0),MATCH('Inflation adjust calc'!$D1188,cpi!$1:$1,0))</f>
        <v>159.1</v>
      </c>
      <c r="Q1188" s="36">
        <f>cpi!$I$2</f>
        <v>240.85300000000001</v>
      </c>
      <c r="R1188" s="36">
        <f t="shared" si="153"/>
        <v>1.5138466373350095</v>
      </c>
      <c r="S1188" s="28" t="str">
        <f t="shared" si="149"/>
        <v/>
      </c>
      <c r="T1188" s="37">
        <f t="shared" si="150"/>
        <v>68123098.680075422</v>
      </c>
      <c r="U1188" s="37">
        <f t="shared" si="151"/>
        <v>3261643.1340037715</v>
      </c>
      <c r="V1188" s="37">
        <f t="shared" si="152"/>
        <v>3261643.1340037715</v>
      </c>
    </row>
    <row r="1189" spans="1:22">
      <c r="A1189" s="23">
        <v>1188</v>
      </c>
      <c r="B1189" s="3" t="s">
        <v>828</v>
      </c>
      <c r="C1189" s="28">
        <v>31</v>
      </c>
      <c r="D1189" s="29">
        <v>12</v>
      </c>
      <c r="E1189" s="28">
        <v>2012</v>
      </c>
      <c r="F1189" s="31">
        <f>DATE(E1189,D1189,C1189)</f>
        <v>41274</v>
      </c>
      <c r="G1189" s="24" t="s">
        <v>1719</v>
      </c>
      <c r="H1189" s="2">
        <v>45000000</v>
      </c>
      <c r="I1189">
        <v>0</v>
      </c>
      <c r="J1189" s="2">
        <v>73706</v>
      </c>
      <c r="K1189" s="28" t="str">
        <f t="shared" si="146"/>
        <v/>
      </c>
      <c r="L1189" s="28" t="str">
        <f t="shared" si="147"/>
        <v/>
      </c>
      <c r="M1189" s="28" t="s">
        <v>1719</v>
      </c>
      <c r="N1189" s="28" t="str">
        <f t="shared" si="148"/>
        <v/>
      </c>
      <c r="O1189" s="28" t="str">
        <f>IF(N1189=1,M1189&amp;" ("&amp;E1189&amp;")",M1189)</f>
        <v>Foodfight!</v>
      </c>
      <c r="P1189" s="36">
        <f>INDEX(cpi!$A$1:$M$105,MATCH('Inflation adjust calc'!$E1189,cpi!$A:$A,0),MATCH('Inflation adjust calc'!$D1189,cpi!$1:$1,0))</f>
        <v>229.601</v>
      </c>
      <c r="Q1189" s="36">
        <f>cpi!$I$2</f>
        <v>240.85300000000001</v>
      </c>
      <c r="R1189" s="36">
        <f t="shared" si="153"/>
        <v>1.0490067551970592</v>
      </c>
      <c r="S1189" s="28" t="str">
        <f t="shared" si="149"/>
        <v/>
      </c>
      <c r="T1189" s="37">
        <f t="shared" si="150"/>
        <v>47205303.983867668</v>
      </c>
      <c r="U1189" s="37">
        <f t="shared" si="151"/>
        <v>0</v>
      </c>
      <c r="V1189" s="37">
        <f t="shared" si="152"/>
        <v>77318.091898554441</v>
      </c>
    </row>
    <row r="1190" spans="1:22">
      <c r="A1190" s="23">
        <v>1189</v>
      </c>
      <c r="B1190" s="3">
        <v>41253</v>
      </c>
      <c r="C1190" s="28">
        <v>12</v>
      </c>
      <c r="D1190" s="29">
        <v>10</v>
      </c>
      <c r="E1190" s="28">
        <v>2012</v>
      </c>
      <c r="F1190" s="31">
        <f>DATE(E1190,D1190,C1190)</f>
        <v>41194</v>
      </c>
      <c r="G1190" s="24" t="s">
        <v>1720</v>
      </c>
      <c r="H1190" s="2">
        <v>44500000</v>
      </c>
      <c r="I1190" s="2">
        <v>136025503</v>
      </c>
      <c r="J1190" s="2">
        <v>227140757</v>
      </c>
      <c r="K1190" s="28" t="str">
        <f t="shared" si="146"/>
        <v/>
      </c>
      <c r="L1190" s="28" t="str">
        <f t="shared" si="147"/>
        <v/>
      </c>
      <c r="M1190" s="28" t="s">
        <v>1720</v>
      </c>
      <c r="N1190" s="28" t="str">
        <f t="shared" si="148"/>
        <v/>
      </c>
      <c r="O1190" s="28" t="str">
        <f>IF(N1190=1,M1190&amp;" ("&amp;E1190&amp;")",M1190)</f>
        <v>Argo</v>
      </c>
      <c r="P1190" s="36">
        <f>INDEX(cpi!$A$1:$M$105,MATCH('Inflation adjust calc'!$E1190,cpi!$A:$A,0),MATCH('Inflation adjust calc'!$D1190,cpi!$1:$1,0))</f>
        <v>231.31700000000001</v>
      </c>
      <c r="Q1190" s="36">
        <f>cpi!$I$2</f>
        <v>240.85300000000001</v>
      </c>
      <c r="R1190" s="36">
        <f t="shared" si="153"/>
        <v>1.0412248127029142</v>
      </c>
      <c r="S1190" s="28" t="str">
        <f t="shared" si="149"/>
        <v/>
      </c>
      <c r="T1190" s="37">
        <f t="shared" si="150"/>
        <v>46334504.165279686</v>
      </c>
      <c r="U1190" s="37">
        <f t="shared" si="151"/>
        <v>141633128.8839947</v>
      </c>
      <c r="V1190" s="37">
        <f t="shared" si="152"/>
        <v>236504592.16452315</v>
      </c>
    </row>
    <row r="1191" spans="1:22">
      <c r="A1191" s="23">
        <v>1190</v>
      </c>
      <c r="B1191" s="3">
        <v>34128</v>
      </c>
      <c r="C1191" s="28">
        <v>6</v>
      </c>
      <c r="D1191" s="29">
        <v>8</v>
      </c>
      <c r="E1191" s="28">
        <v>1993</v>
      </c>
      <c r="F1191" s="31">
        <f>DATE(E1191,D1191,C1191)</f>
        <v>34187</v>
      </c>
      <c r="G1191" s="24" t="s">
        <v>1721</v>
      </c>
      <c r="H1191" s="2">
        <v>44000000</v>
      </c>
      <c r="I1191" s="2">
        <v>183875760</v>
      </c>
      <c r="J1191" s="2">
        <v>353715317</v>
      </c>
      <c r="K1191" s="28" t="str">
        <f t="shared" si="146"/>
        <v/>
      </c>
      <c r="L1191" s="28" t="str">
        <f t="shared" si="147"/>
        <v/>
      </c>
      <c r="M1191" s="28" t="s">
        <v>1721</v>
      </c>
      <c r="N1191" s="28" t="str">
        <f t="shared" si="148"/>
        <v/>
      </c>
      <c r="O1191" s="28" t="str">
        <f>IF(N1191=1,M1191&amp;" ("&amp;E1191&amp;")",M1191)</f>
        <v>The Fugitive</v>
      </c>
      <c r="P1191" s="36">
        <f>INDEX(cpi!$A$1:$M$105,MATCH('Inflation adjust calc'!$E1191,cpi!$A:$A,0),MATCH('Inflation adjust calc'!$D1191,cpi!$1:$1,0))</f>
        <v>144.80000000000001</v>
      </c>
      <c r="Q1191" s="36">
        <f>cpi!$I$2</f>
        <v>240.85300000000001</v>
      </c>
      <c r="R1191" s="36">
        <f t="shared" si="153"/>
        <v>1.663349447513812</v>
      </c>
      <c r="S1191" s="28" t="str">
        <f t="shared" si="149"/>
        <v/>
      </c>
      <c r="T1191" s="37">
        <f t="shared" si="150"/>
        <v>73187375.690607727</v>
      </c>
      <c r="U1191" s="37">
        <f t="shared" si="151"/>
        <v>305849643.80718231</v>
      </c>
      <c r="V1191" s="37">
        <f t="shared" si="152"/>
        <v>588352177.10912287</v>
      </c>
    </row>
    <row r="1192" spans="1:22">
      <c r="A1192" s="23">
        <v>1191</v>
      </c>
      <c r="B1192" s="3" t="s">
        <v>1722</v>
      </c>
      <c r="C1192" s="28">
        <v>22</v>
      </c>
      <c r="D1192" s="29">
        <v>5</v>
      </c>
      <c r="E1192" s="28">
        <v>1985</v>
      </c>
      <c r="F1192" s="31">
        <f>DATE(E1192,D1192,C1192)</f>
        <v>31189</v>
      </c>
      <c r="G1192" s="24" t="s">
        <v>1723</v>
      </c>
      <c r="H1192" s="2">
        <v>44000000</v>
      </c>
      <c r="I1192" s="2">
        <v>150415432</v>
      </c>
      <c r="J1192" s="2">
        <v>300400000</v>
      </c>
      <c r="K1192" s="28" t="str">
        <f t="shared" si="146"/>
        <v/>
      </c>
      <c r="L1192" s="28" t="str">
        <f t="shared" si="147"/>
        <v/>
      </c>
      <c r="M1192" s="28" t="s">
        <v>1723</v>
      </c>
      <c r="N1192" s="28" t="str">
        <f t="shared" si="148"/>
        <v/>
      </c>
      <c r="O1192" s="28" t="str">
        <f>IF(N1192=1,M1192&amp;" ("&amp;E1192&amp;")",M1192)</f>
        <v>Rambo: First Blood Part II</v>
      </c>
      <c r="P1192" s="36">
        <f>INDEX(cpi!$A$1:$M$105,MATCH('Inflation adjust calc'!$E1192,cpi!$A:$A,0),MATCH('Inflation adjust calc'!$D1192,cpi!$1:$1,0))</f>
        <v>107.3</v>
      </c>
      <c r="Q1192" s="36">
        <f>cpi!$I$2</f>
        <v>240.85300000000001</v>
      </c>
      <c r="R1192" s="36">
        <f t="shared" si="153"/>
        <v>2.2446691519105313</v>
      </c>
      <c r="S1192" s="28" t="str">
        <f t="shared" si="149"/>
        <v/>
      </c>
      <c r="T1192" s="37">
        <f t="shared" si="150"/>
        <v>98765442.684063375</v>
      </c>
      <c r="U1192" s="37">
        <f t="shared" si="151"/>
        <v>337632880.18169618</v>
      </c>
      <c r="V1192" s="37">
        <f t="shared" si="152"/>
        <v>674298613.23392355</v>
      </c>
    </row>
    <row r="1193" spans="1:22">
      <c r="A1193" s="23">
        <v>1192</v>
      </c>
      <c r="B1193" s="3" t="s">
        <v>1724</v>
      </c>
      <c r="C1193" s="28">
        <v>18</v>
      </c>
      <c r="D1193" s="29">
        <v>10</v>
      </c>
      <c r="E1193" s="28">
        <v>1996</v>
      </c>
      <c r="F1193" s="31">
        <f>DATE(E1193,D1193,C1193)</f>
        <v>35356</v>
      </c>
      <c r="G1193" s="24" t="s">
        <v>1725</v>
      </c>
      <c r="H1193" s="2">
        <v>44000000</v>
      </c>
      <c r="I1193" s="2">
        <v>53300852</v>
      </c>
      <c r="J1193" s="2">
        <v>165600852</v>
      </c>
      <c r="K1193" s="28" t="str">
        <f t="shared" si="146"/>
        <v/>
      </c>
      <c r="L1193" s="28" t="str">
        <f t="shared" si="147"/>
        <v/>
      </c>
      <c r="M1193" s="28" t="s">
        <v>1725</v>
      </c>
      <c r="N1193" s="28" t="str">
        <f t="shared" si="148"/>
        <v/>
      </c>
      <c r="O1193" s="28" t="str">
        <f>IF(N1193=1,M1193&amp;" ("&amp;E1193&amp;")",M1193)</f>
        <v>Sleepers</v>
      </c>
      <c r="P1193" s="36">
        <f>INDEX(cpi!$A$1:$M$105,MATCH('Inflation adjust calc'!$E1193,cpi!$A:$A,0),MATCH('Inflation adjust calc'!$D1193,cpi!$1:$1,0))</f>
        <v>158.30000000000001</v>
      </c>
      <c r="Q1193" s="36">
        <f>cpi!$I$2</f>
        <v>240.85300000000001</v>
      </c>
      <c r="R1193" s="36">
        <f t="shared" si="153"/>
        <v>1.5214971572962728</v>
      </c>
      <c r="S1193" s="28" t="str">
        <f t="shared" si="149"/>
        <v/>
      </c>
      <c r="T1193" s="37">
        <f t="shared" si="150"/>
        <v>66945874.921036005</v>
      </c>
      <c r="U1193" s="37">
        <f t="shared" si="151"/>
        <v>81097094.799469352</v>
      </c>
      <c r="V1193" s="37">
        <f t="shared" si="152"/>
        <v>251961225.56384078</v>
      </c>
    </row>
    <row r="1194" spans="1:22">
      <c r="A1194" s="23">
        <v>1193</v>
      </c>
      <c r="B1194" s="3" t="s">
        <v>684</v>
      </c>
      <c r="C1194" s="28">
        <v>30</v>
      </c>
      <c r="D1194" s="29">
        <v>7</v>
      </c>
      <c r="E1194" s="28">
        <v>2010</v>
      </c>
      <c r="F1194" s="31">
        <f>DATE(E1194,D1194,C1194)</f>
        <v>40389</v>
      </c>
      <c r="G1194" s="24" t="s">
        <v>1726</v>
      </c>
      <c r="H1194" s="2">
        <v>44000000</v>
      </c>
      <c r="I1194" s="2">
        <v>31206263</v>
      </c>
      <c r="J1194" s="2">
        <v>48478084</v>
      </c>
      <c r="K1194" s="28" t="str">
        <f t="shared" si="146"/>
        <v/>
      </c>
      <c r="L1194" s="28" t="str">
        <f t="shared" si="147"/>
        <v/>
      </c>
      <c r="M1194" s="28" t="s">
        <v>1726</v>
      </c>
      <c r="N1194" s="28" t="str">
        <f t="shared" si="148"/>
        <v/>
      </c>
      <c r="O1194" s="28" t="str">
        <f>IF(N1194=1,M1194&amp;" ("&amp;E1194&amp;")",M1194)</f>
        <v>Charlie St. Cloud</v>
      </c>
      <c r="P1194" s="36">
        <f>INDEX(cpi!$A$1:$M$105,MATCH('Inflation adjust calc'!$E1194,cpi!$A:$A,0),MATCH('Inflation adjust calc'!$D1194,cpi!$1:$1,0))</f>
        <v>218.011</v>
      </c>
      <c r="Q1194" s="36">
        <f>cpi!$I$2</f>
        <v>240.85300000000001</v>
      </c>
      <c r="R1194" s="36">
        <f t="shared" si="153"/>
        <v>1.1047745297255644</v>
      </c>
      <c r="S1194" s="28" t="str">
        <f t="shared" si="149"/>
        <v/>
      </c>
      <c r="T1194" s="37">
        <f t="shared" si="150"/>
        <v>48610079.307924837</v>
      </c>
      <c r="U1194" s="37">
        <f t="shared" si="151"/>
        <v>34475884.530317284</v>
      </c>
      <c r="V1194" s="37">
        <f t="shared" si="152"/>
        <v>53557352.453096412</v>
      </c>
    </row>
    <row r="1195" spans="1:22">
      <c r="A1195" s="23">
        <v>1194</v>
      </c>
      <c r="B1195" s="3">
        <v>35097</v>
      </c>
      <c r="C1195" s="28">
        <v>2</v>
      </c>
      <c r="D1195" s="29">
        <v>2</v>
      </c>
      <c r="E1195" s="28">
        <v>1996</v>
      </c>
      <c r="F1195" s="31">
        <f>DATE(E1195,D1195,C1195)</f>
        <v>35097</v>
      </c>
      <c r="G1195" s="24" t="s">
        <v>1727</v>
      </c>
      <c r="H1195" s="2">
        <v>44000000</v>
      </c>
      <c r="I1195" s="2">
        <v>22730924</v>
      </c>
      <c r="J1195" s="2">
        <v>22730924</v>
      </c>
      <c r="K1195" s="28" t="str">
        <f t="shared" si="146"/>
        <v/>
      </c>
      <c r="L1195" s="28" t="str">
        <f t="shared" si="147"/>
        <v/>
      </c>
      <c r="M1195" s="28" t="s">
        <v>1727</v>
      </c>
      <c r="N1195" s="28" t="str">
        <f t="shared" si="148"/>
        <v/>
      </c>
      <c r="O1195" s="28" t="str">
        <f>IF(N1195=1,M1195&amp;" ("&amp;E1195&amp;")",M1195)</f>
        <v>The Juror</v>
      </c>
      <c r="P1195" s="36">
        <f>INDEX(cpi!$A$1:$M$105,MATCH('Inflation adjust calc'!$E1195,cpi!$A:$A,0),MATCH('Inflation adjust calc'!$D1195,cpi!$1:$1,0))</f>
        <v>154.9</v>
      </c>
      <c r="Q1195" s="36">
        <f>cpi!$I$2</f>
        <v>240.85300000000001</v>
      </c>
      <c r="R1195" s="36">
        <f t="shared" si="153"/>
        <v>1.5548934796642995</v>
      </c>
      <c r="S1195" s="28" t="str">
        <f t="shared" si="149"/>
        <v/>
      </c>
      <c r="T1195" s="37">
        <f t="shared" si="150"/>
        <v>68415313.105229184</v>
      </c>
      <c r="U1195" s="37">
        <f t="shared" si="151"/>
        <v>35344165.514344737</v>
      </c>
      <c r="V1195" s="37">
        <f t="shared" si="152"/>
        <v>35344165.514344737</v>
      </c>
    </row>
    <row r="1196" spans="1:22">
      <c r="A1196" s="23">
        <v>1195</v>
      </c>
      <c r="B1196" s="3">
        <v>41792</v>
      </c>
      <c r="C1196" s="28">
        <v>6</v>
      </c>
      <c r="D1196" s="29">
        <v>2</v>
      </c>
      <c r="E1196" s="28">
        <v>2014</v>
      </c>
      <c r="F1196" s="31">
        <f>DATE(E1196,D1196,C1196)</f>
        <v>41676</v>
      </c>
      <c r="G1196" s="24" t="s">
        <v>1728</v>
      </c>
      <c r="H1196" s="2">
        <v>44000000</v>
      </c>
      <c r="I1196" s="2">
        <v>6105175</v>
      </c>
      <c r="J1196" s="2">
        <v>12342632</v>
      </c>
      <c r="K1196" s="28" t="str">
        <f t="shared" si="146"/>
        <v/>
      </c>
      <c r="L1196" s="28" t="str">
        <f t="shared" si="147"/>
        <v/>
      </c>
      <c r="M1196" s="28" t="s">
        <v>1728</v>
      </c>
      <c r="N1196" s="28" t="str">
        <f t="shared" si="148"/>
        <v/>
      </c>
      <c r="O1196" s="28" t="str">
        <f>IF(N1196=1,M1196&amp;" ("&amp;E1196&amp;")",M1196)</f>
        <v>The Interview</v>
      </c>
      <c r="P1196" s="36">
        <f>INDEX(cpi!$A$1:$M$105,MATCH('Inflation adjust calc'!$E1196,cpi!$A:$A,0),MATCH('Inflation adjust calc'!$D1196,cpi!$1:$1,0))</f>
        <v>234.78100000000001</v>
      </c>
      <c r="Q1196" s="36">
        <f>cpi!$I$2</f>
        <v>240.85300000000001</v>
      </c>
      <c r="R1196" s="36">
        <f t="shared" si="153"/>
        <v>1.0258623994275518</v>
      </c>
      <c r="S1196" s="28" t="str">
        <f t="shared" si="149"/>
        <v/>
      </c>
      <c r="T1196" s="37">
        <f t="shared" si="150"/>
        <v>45137945.574812278</v>
      </c>
      <c r="U1196" s="37">
        <f t="shared" si="151"/>
        <v>6263069.4744251035</v>
      </c>
      <c r="V1196" s="37">
        <f t="shared" si="152"/>
        <v>12661842.078771282</v>
      </c>
    </row>
    <row r="1197" spans="1:22">
      <c r="A1197" s="23">
        <v>1196</v>
      </c>
      <c r="B1197" s="3" t="s">
        <v>1729</v>
      </c>
      <c r="C1197" s="28">
        <v>19</v>
      </c>
      <c r="D1197" s="29">
        <v>11</v>
      </c>
      <c r="E1197" s="28">
        <v>1980</v>
      </c>
      <c r="F1197" s="31">
        <f>DATE(E1197,D1197,C1197)</f>
        <v>29544</v>
      </c>
      <c r="G1197" s="24" t="s">
        <v>1730</v>
      </c>
      <c r="H1197" s="2">
        <v>44000000</v>
      </c>
      <c r="I1197" s="2">
        <v>3484331</v>
      </c>
      <c r="J1197" s="2">
        <v>3484523</v>
      </c>
      <c r="K1197" s="28" t="str">
        <f t="shared" si="146"/>
        <v/>
      </c>
      <c r="L1197" s="28" t="str">
        <f t="shared" si="147"/>
        <v/>
      </c>
      <c r="M1197" s="28" t="s">
        <v>1730</v>
      </c>
      <c r="N1197" s="28" t="str">
        <f t="shared" si="148"/>
        <v/>
      </c>
      <c r="O1197" s="28" t="str">
        <f>IF(N1197=1,M1197&amp;" ("&amp;E1197&amp;")",M1197)</f>
        <v>Heaven's Gate</v>
      </c>
      <c r="P1197" s="36">
        <f>INDEX(cpi!$A$1:$M$105,MATCH('Inflation adjust calc'!$E1197,cpi!$A:$A,0),MATCH('Inflation adjust calc'!$D1197,cpi!$1:$1,0))</f>
        <v>85.5</v>
      </c>
      <c r="Q1197" s="36">
        <f>cpi!$I$2</f>
        <v>240.85300000000001</v>
      </c>
      <c r="R1197" s="36">
        <f t="shared" si="153"/>
        <v>2.8169941520467838</v>
      </c>
      <c r="S1197" s="28" t="str">
        <f t="shared" si="149"/>
        <v/>
      </c>
      <c r="T1197" s="37">
        <f t="shared" si="150"/>
        <v>123947742.69005848</v>
      </c>
      <c r="U1197" s="37">
        <f t="shared" si="151"/>
        <v>9815340.0507953223</v>
      </c>
      <c r="V1197" s="37">
        <f t="shared" si="152"/>
        <v>9815880.9136725161</v>
      </c>
    </row>
    <row r="1198" spans="1:22">
      <c r="A1198" s="23">
        <v>1197</v>
      </c>
      <c r="B1198" s="3" t="s">
        <v>245</v>
      </c>
      <c r="C1198" s="28">
        <v>28</v>
      </c>
      <c r="D1198" s="29">
        <v>6</v>
      </c>
      <c r="E1198" s="28">
        <v>2013</v>
      </c>
      <c r="F1198" s="31">
        <f>DATE(E1198,D1198,C1198)</f>
        <v>41453</v>
      </c>
      <c r="G1198" s="24" t="s">
        <v>1731</v>
      </c>
      <c r="H1198" s="2">
        <v>43000000</v>
      </c>
      <c r="I1198" s="2">
        <v>159581587</v>
      </c>
      <c r="J1198" s="2">
        <v>229727774</v>
      </c>
      <c r="K1198" s="28" t="str">
        <f t="shared" si="146"/>
        <v/>
      </c>
      <c r="L1198" s="28" t="str">
        <f t="shared" si="147"/>
        <v/>
      </c>
      <c r="M1198" s="28" t="s">
        <v>1731</v>
      </c>
      <c r="N1198" s="28" t="str">
        <f t="shared" si="148"/>
        <v/>
      </c>
      <c r="O1198" s="28" t="str">
        <f>IF(N1198=1,M1198&amp;" ("&amp;E1198&amp;")",M1198)</f>
        <v>The Heat</v>
      </c>
      <c r="P1198" s="36">
        <f>INDEX(cpi!$A$1:$M$105,MATCH('Inflation adjust calc'!$E1198,cpi!$A:$A,0),MATCH('Inflation adjust calc'!$D1198,cpi!$1:$1,0))</f>
        <v>233.50399999999999</v>
      </c>
      <c r="Q1198" s="36">
        <f>cpi!$I$2</f>
        <v>240.85300000000001</v>
      </c>
      <c r="R1198" s="36">
        <f t="shared" si="153"/>
        <v>1.0314726942579142</v>
      </c>
      <c r="S1198" s="28" t="str">
        <f t="shared" si="149"/>
        <v/>
      </c>
      <c r="T1198" s="37">
        <f t="shared" si="150"/>
        <v>44353325.853090309</v>
      </c>
      <c r="U1198" s="37">
        <f t="shared" si="151"/>
        <v>164604049.49684373</v>
      </c>
      <c r="V1198" s="37">
        <f t="shared" si="152"/>
        <v>236957925.99365321</v>
      </c>
    </row>
    <row r="1199" spans="1:22">
      <c r="A1199" s="23">
        <v>1198</v>
      </c>
      <c r="B1199" s="3" t="s">
        <v>1732</v>
      </c>
      <c r="C1199" s="28">
        <v>19</v>
      </c>
      <c r="D1199" s="29">
        <v>12</v>
      </c>
      <c r="E1199" s="28">
        <v>2000</v>
      </c>
      <c r="F1199" s="31">
        <f>DATE(E1199,D1199,C1199)</f>
        <v>36879</v>
      </c>
      <c r="G1199" s="24" t="s">
        <v>1733</v>
      </c>
      <c r="H1199" s="2">
        <v>43000000</v>
      </c>
      <c r="I1199" s="2">
        <v>51768623</v>
      </c>
      <c r="J1199" s="2">
        <v>80013623</v>
      </c>
      <c r="K1199" s="28" t="str">
        <f t="shared" si="146"/>
        <v/>
      </c>
      <c r="L1199" s="28" t="str">
        <f t="shared" si="147"/>
        <v/>
      </c>
      <c r="M1199" s="28" t="s">
        <v>1733</v>
      </c>
      <c r="N1199" s="28" t="str">
        <f t="shared" si="148"/>
        <v/>
      </c>
      <c r="O1199" s="28" t="str">
        <f>IF(N1199=1,M1199&amp;" ("&amp;E1199&amp;")",M1199)</f>
        <v>Finding Forrester</v>
      </c>
      <c r="P1199" s="36">
        <f>INDEX(cpi!$A$1:$M$105,MATCH('Inflation adjust calc'!$E1199,cpi!$A:$A,0),MATCH('Inflation adjust calc'!$D1199,cpi!$1:$1,0))</f>
        <v>174</v>
      </c>
      <c r="Q1199" s="36">
        <f>cpi!$I$2</f>
        <v>240.85300000000001</v>
      </c>
      <c r="R1199" s="36">
        <f t="shared" si="153"/>
        <v>1.384212643678161</v>
      </c>
      <c r="S1199" s="28" t="str">
        <f t="shared" si="149"/>
        <v/>
      </c>
      <c r="T1199" s="37">
        <f t="shared" si="150"/>
        <v>59521143.678160921</v>
      </c>
      <c r="U1199" s="37">
        <f t="shared" si="151"/>
        <v>71658782.502408043</v>
      </c>
      <c r="V1199" s="37">
        <f t="shared" si="152"/>
        <v>110755868.6230977</v>
      </c>
    </row>
    <row r="1200" spans="1:22">
      <c r="A1200" s="23">
        <v>1199</v>
      </c>
      <c r="B1200" s="3" t="s">
        <v>1734</v>
      </c>
      <c r="C1200" s="28">
        <v>14</v>
      </c>
      <c r="D1200" s="29">
        <v>4</v>
      </c>
      <c r="E1200" s="28">
        <v>2000</v>
      </c>
      <c r="F1200" s="31">
        <f>DATE(E1200,D1200,C1200)</f>
        <v>36630</v>
      </c>
      <c r="G1200" s="24" t="s">
        <v>1735</v>
      </c>
      <c r="H1200" s="2">
        <v>43000000</v>
      </c>
      <c r="I1200" s="2">
        <v>37035515</v>
      </c>
      <c r="J1200" s="2">
        <v>62063972</v>
      </c>
      <c r="K1200" s="28" t="str">
        <f t="shared" si="146"/>
        <v/>
      </c>
      <c r="L1200" s="28" t="str">
        <f t="shared" si="147"/>
        <v/>
      </c>
      <c r="M1200" s="28" t="s">
        <v>1735</v>
      </c>
      <c r="N1200" s="28" t="str">
        <f t="shared" si="148"/>
        <v/>
      </c>
      <c r="O1200" s="28" t="str">
        <f>IF(N1200=1,M1200&amp;" ("&amp;E1200&amp;")",M1200)</f>
        <v>28 Days</v>
      </c>
      <c r="P1200" s="36">
        <f>INDEX(cpi!$A$1:$M$105,MATCH('Inflation adjust calc'!$E1200,cpi!$A:$A,0),MATCH('Inflation adjust calc'!$D1200,cpi!$1:$1,0))</f>
        <v>171.3</v>
      </c>
      <c r="Q1200" s="36">
        <f>cpi!$I$2</f>
        <v>240.85300000000001</v>
      </c>
      <c r="R1200" s="36">
        <f t="shared" si="153"/>
        <v>1.4060303561004086</v>
      </c>
      <c r="S1200" s="28" t="str">
        <f t="shared" si="149"/>
        <v/>
      </c>
      <c r="T1200" s="37">
        <f t="shared" si="150"/>
        <v>60459305.312317573</v>
      </c>
      <c r="U1200" s="37">
        <f t="shared" si="151"/>
        <v>52073058.343812026</v>
      </c>
      <c r="V1200" s="37">
        <f t="shared" si="152"/>
        <v>87263828.652165785</v>
      </c>
    </row>
    <row r="1201" spans="1:22">
      <c r="A1201" s="23">
        <v>1200</v>
      </c>
      <c r="B1201" s="3" t="s">
        <v>1647</v>
      </c>
      <c r="C1201" s="28">
        <v>13</v>
      </c>
      <c r="D1201" s="29">
        <v>5</v>
      </c>
      <c r="E1201" s="28">
        <v>2005</v>
      </c>
      <c r="F1201" s="31">
        <f>DATE(E1201,D1201,C1201)</f>
        <v>38485</v>
      </c>
      <c r="G1201" s="24" t="s">
        <v>1736</v>
      </c>
      <c r="H1201" s="2">
        <v>43000000</v>
      </c>
      <c r="I1201" s="2">
        <v>24537621</v>
      </c>
      <c r="J1201" s="2">
        <v>49037621</v>
      </c>
      <c r="K1201" s="28" t="str">
        <f t="shared" si="146"/>
        <v/>
      </c>
      <c r="L1201" s="28" t="str">
        <f t="shared" si="147"/>
        <v/>
      </c>
      <c r="M1201" s="28" t="s">
        <v>1736</v>
      </c>
      <c r="N1201" s="28" t="str">
        <f t="shared" si="148"/>
        <v/>
      </c>
      <c r="O1201" s="28" t="str">
        <f>IF(N1201=1,M1201&amp;" ("&amp;E1201&amp;")",M1201)</f>
        <v>Danny the Dog</v>
      </c>
      <c r="P1201" s="36">
        <f>INDEX(cpi!$A$1:$M$105,MATCH('Inflation adjust calc'!$E1201,cpi!$A:$A,0),MATCH('Inflation adjust calc'!$D1201,cpi!$1:$1,0))</f>
        <v>194.4</v>
      </c>
      <c r="Q1201" s="36">
        <f>cpi!$I$2</f>
        <v>240.85300000000001</v>
      </c>
      <c r="R1201" s="36">
        <f t="shared" si="153"/>
        <v>1.2389557613168725</v>
      </c>
      <c r="S1201" s="28" t="str">
        <f t="shared" si="149"/>
        <v/>
      </c>
      <c r="T1201" s="37">
        <f t="shared" si="150"/>
        <v>53275097.736625515</v>
      </c>
      <c r="U1201" s="37">
        <f t="shared" si="151"/>
        <v>30401026.906959876</v>
      </c>
      <c r="V1201" s="37">
        <f t="shared" si="152"/>
        <v>60755443.05922325</v>
      </c>
    </row>
    <row r="1202" spans="1:22">
      <c r="A1202" s="23">
        <v>1201</v>
      </c>
      <c r="B1202" s="3">
        <v>37594</v>
      </c>
      <c r="C1202" s="28">
        <v>12</v>
      </c>
      <c r="D1202" s="29">
        <v>4</v>
      </c>
      <c r="E1202" s="28">
        <v>2002</v>
      </c>
      <c r="F1202" s="31">
        <f>DATE(E1202,D1202,C1202)</f>
        <v>37358</v>
      </c>
      <c r="G1202" s="24" t="s">
        <v>1737</v>
      </c>
      <c r="H1202" s="2">
        <v>43000000</v>
      </c>
      <c r="I1202" s="2">
        <v>24430272</v>
      </c>
      <c r="J1202" s="2">
        <v>63078756</v>
      </c>
      <c r="K1202" s="28" t="str">
        <f t="shared" si="146"/>
        <v/>
      </c>
      <c r="L1202" s="28" t="str">
        <f t="shared" si="147"/>
        <v/>
      </c>
      <c r="M1202" s="28" t="s">
        <v>1737</v>
      </c>
      <c r="N1202" s="28" t="str">
        <f t="shared" si="148"/>
        <v/>
      </c>
      <c r="O1202" s="28" t="str">
        <f>IF(N1202=1,M1202&amp;" ("&amp;E1202&amp;")",M1202)</f>
        <v>The Sweetest Thing</v>
      </c>
      <c r="P1202" s="36">
        <f>INDEX(cpi!$A$1:$M$105,MATCH('Inflation adjust calc'!$E1202,cpi!$A:$A,0),MATCH('Inflation adjust calc'!$D1202,cpi!$1:$1,0))</f>
        <v>179.8</v>
      </c>
      <c r="Q1202" s="36">
        <f>cpi!$I$2</f>
        <v>240.85300000000001</v>
      </c>
      <c r="R1202" s="36">
        <f t="shared" si="153"/>
        <v>1.3395606229143493</v>
      </c>
      <c r="S1202" s="28" t="str">
        <f t="shared" si="149"/>
        <v/>
      </c>
      <c r="T1202" s="37">
        <f t="shared" si="150"/>
        <v>57601106.785317019</v>
      </c>
      <c r="U1202" s="37">
        <f t="shared" si="151"/>
        <v>32725830.378286988</v>
      </c>
      <c r="V1202" s="37">
        <f t="shared" si="152"/>
        <v>84497817.680022255</v>
      </c>
    </row>
    <row r="1203" spans="1:22">
      <c r="A1203" s="23">
        <v>1202</v>
      </c>
      <c r="B1203" s="3" t="s">
        <v>1738</v>
      </c>
      <c r="C1203" s="28">
        <v>28</v>
      </c>
      <c r="D1203" s="29">
        <v>1</v>
      </c>
      <c r="E1203" s="28">
        <v>2011</v>
      </c>
      <c r="F1203" s="31">
        <f>DATE(E1203,D1203,C1203)</f>
        <v>40571</v>
      </c>
      <c r="G1203" s="24" t="s">
        <v>1739</v>
      </c>
      <c r="H1203" s="2">
        <v>42500000</v>
      </c>
      <c r="I1203" s="2">
        <v>29121498</v>
      </c>
      <c r="J1203" s="2">
        <v>76347393</v>
      </c>
      <c r="K1203" s="28" t="str">
        <f t="shared" si="146"/>
        <v/>
      </c>
      <c r="L1203" s="28" t="str">
        <f t="shared" si="147"/>
        <v/>
      </c>
      <c r="M1203" s="28" t="s">
        <v>1739</v>
      </c>
      <c r="N1203" s="28" t="str">
        <f t="shared" si="148"/>
        <v/>
      </c>
      <c r="O1203" s="28" t="str">
        <f>IF(N1203=1,M1203&amp;" ("&amp;E1203&amp;")",M1203)</f>
        <v>The Mechanic</v>
      </c>
      <c r="P1203" s="36">
        <f>INDEX(cpi!$A$1:$M$105,MATCH('Inflation adjust calc'!$E1203,cpi!$A:$A,0),MATCH('Inflation adjust calc'!$D1203,cpi!$1:$1,0))</f>
        <v>220.22300000000001</v>
      </c>
      <c r="Q1203" s="36">
        <f>cpi!$I$2</f>
        <v>240.85300000000001</v>
      </c>
      <c r="R1203" s="36">
        <f t="shared" si="153"/>
        <v>1.0936777720764861</v>
      </c>
      <c r="S1203" s="28" t="str">
        <f t="shared" si="149"/>
        <v/>
      </c>
      <c r="T1203" s="37">
        <f t="shared" si="150"/>
        <v>46481305.313250661</v>
      </c>
      <c r="U1203" s="37">
        <f t="shared" si="151"/>
        <v>31849535.052169845</v>
      </c>
      <c r="V1203" s="37">
        <f t="shared" si="152"/>
        <v>83499446.680087909</v>
      </c>
    </row>
    <row r="1204" spans="1:22">
      <c r="A1204" s="23">
        <v>1203</v>
      </c>
      <c r="B1204" s="3" t="s">
        <v>1740</v>
      </c>
      <c r="C1204" s="28">
        <v>30</v>
      </c>
      <c r="D1204" s="29">
        <v>6</v>
      </c>
      <c r="E1204" s="28">
        <v>1993</v>
      </c>
      <c r="F1204" s="31">
        <f>DATE(E1204,D1204,C1204)</f>
        <v>34150</v>
      </c>
      <c r="G1204" s="24" t="s">
        <v>1741</v>
      </c>
      <c r="H1204" s="2">
        <v>42000000</v>
      </c>
      <c r="I1204" s="2">
        <v>158340892</v>
      </c>
      <c r="J1204" s="2">
        <v>270340892</v>
      </c>
      <c r="K1204" s="28" t="str">
        <f t="shared" si="146"/>
        <v/>
      </c>
      <c r="L1204" s="28" t="str">
        <f t="shared" si="147"/>
        <v/>
      </c>
      <c r="M1204" s="28" t="s">
        <v>1741</v>
      </c>
      <c r="N1204" s="28" t="str">
        <f t="shared" si="148"/>
        <v/>
      </c>
      <c r="O1204" s="28" t="str">
        <f>IF(N1204=1,M1204&amp;" ("&amp;E1204&amp;")",M1204)</f>
        <v>The Firm</v>
      </c>
      <c r="P1204" s="36">
        <f>INDEX(cpi!$A$1:$M$105,MATCH('Inflation adjust calc'!$E1204,cpi!$A:$A,0),MATCH('Inflation adjust calc'!$D1204,cpi!$1:$1,0))</f>
        <v>144.4</v>
      </c>
      <c r="Q1204" s="36">
        <f>cpi!$I$2</f>
        <v>240.85300000000001</v>
      </c>
      <c r="R1204" s="36">
        <f t="shared" si="153"/>
        <v>1.6679570637119114</v>
      </c>
      <c r="S1204" s="28" t="str">
        <f t="shared" si="149"/>
        <v/>
      </c>
      <c r="T1204" s="37">
        <f t="shared" si="150"/>
        <v>70054196.67590028</v>
      </c>
      <c r="U1204" s="37">
        <f t="shared" si="151"/>
        <v>264105809.28584489</v>
      </c>
      <c r="V1204" s="37">
        <f t="shared" si="152"/>
        <v>450917000.42157894</v>
      </c>
    </row>
    <row r="1205" spans="1:22">
      <c r="A1205" s="23">
        <v>1204</v>
      </c>
      <c r="B1205" s="3" t="s">
        <v>1742</v>
      </c>
      <c r="C1205" s="28">
        <v>16</v>
      </c>
      <c r="D1205" s="29">
        <v>3</v>
      </c>
      <c r="E1205" s="28">
        <v>2012</v>
      </c>
      <c r="F1205" s="31">
        <f>DATE(E1205,D1205,C1205)</f>
        <v>40984</v>
      </c>
      <c r="G1205" s="24" t="s">
        <v>1743</v>
      </c>
      <c r="H1205" s="2">
        <v>42000000</v>
      </c>
      <c r="I1205" s="2">
        <v>138447667</v>
      </c>
      <c r="J1205" s="2">
        <v>202812429</v>
      </c>
      <c r="K1205" s="28" t="str">
        <f t="shared" si="146"/>
        <v/>
      </c>
      <c r="L1205" s="28" t="str">
        <f t="shared" si="147"/>
        <v/>
      </c>
      <c r="M1205" s="28" t="s">
        <v>1743</v>
      </c>
      <c r="N1205" s="28" t="str">
        <f t="shared" si="148"/>
        <v/>
      </c>
      <c r="O1205" s="28" t="str">
        <f>IF(N1205=1,M1205&amp;" ("&amp;E1205&amp;")",M1205)</f>
        <v>21 Jump Street</v>
      </c>
      <c r="P1205" s="36">
        <f>INDEX(cpi!$A$1:$M$105,MATCH('Inflation adjust calc'!$E1205,cpi!$A:$A,0),MATCH('Inflation adjust calc'!$D1205,cpi!$1:$1,0))</f>
        <v>229.392</v>
      </c>
      <c r="Q1205" s="36">
        <f>cpi!$I$2</f>
        <v>240.85300000000001</v>
      </c>
      <c r="R1205" s="36">
        <f t="shared" si="153"/>
        <v>1.0499625095905698</v>
      </c>
      <c r="S1205" s="28" t="str">
        <f t="shared" si="149"/>
        <v/>
      </c>
      <c r="T1205" s="37">
        <f t="shared" si="150"/>
        <v>44098425.402803935</v>
      </c>
      <c r="U1205" s="37">
        <f t="shared" si="151"/>
        <v>145364859.8902795</v>
      </c>
      <c r="V1205" s="37">
        <f t="shared" si="152"/>
        <v>212945446.92899925</v>
      </c>
    </row>
    <row r="1206" spans="1:22">
      <c r="A1206" s="23">
        <v>1205</v>
      </c>
      <c r="B1206" s="3" t="s">
        <v>1744</v>
      </c>
      <c r="C1206" s="28">
        <v>28</v>
      </c>
      <c r="D1206" s="29">
        <v>5</v>
      </c>
      <c r="E1206" s="28">
        <v>1999</v>
      </c>
      <c r="F1206" s="31">
        <f>DATE(E1206,D1206,C1206)</f>
        <v>36308</v>
      </c>
      <c r="G1206" s="24" t="s">
        <v>1745</v>
      </c>
      <c r="H1206" s="2">
        <v>42000000</v>
      </c>
      <c r="I1206" s="2">
        <v>116089678</v>
      </c>
      <c r="J1206" s="2">
        <v>363728226</v>
      </c>
      <c r="K1206" s="28" t="str">
        <f t="shared" si="146"/>
        <v/>
      </c>
      <c r="L1206" s="28" t="str">
        <f t="shared" si="147"/>
        <v/>
      </c>
      <c r="M1206" s="28" t="s">
        <v>1745</v>
      </c>
      <c r="N1206" s="28" t="str">
        <f t="shared" si="148"/>
        <v/>
      </c>
      <c r="O1206" s="28" t="str">
        <f>IF(N1206=1,M1206&amp;" ("&amp;E1206&amp;")",M1206)</f>
        <v>Notting Hill</v>
      </c>
      <c r="P1206" s="36">
        <f>INDEX(cpi!$A$1:$M$105,MATCH('Inflation adjust calc'!$E1206,cpi!$A:$A,0),MATCH('Inflation adjust calc'!$D1206,cpi!$1:$1,0))</f>
        <v>166.2</v>
      </c>
      <c r="Q1206" s="36">
        <f>cpi!$I$2</f>
        <v>240.85300000000001</v>
      </c>
      <c r="R1206" s="36">
        <f t="shared" si="153"/>
        <v>1.449175691937425</v>
      </c>
      <c r="S1206" s="28" t="str">
        <f t="shared" si="149"/>
        <v/>
      </c>
      <c r="T1206" s="37">
        <f t="shared" si="150"/>
        <v>60865379.061371848</v>
      </c>
      <c r="U1206" s="37">
        <f t="shared" si="151"/>
        <v>168234339.44244286</v>
      </c>
      <c r="V1206" s="37">
        <f t="shared" si="152"/>
        <v>527106103.59072208</v>
      </c>
    </row>
    <row r="1207" spans="1:22">
      <c r="A1207" s="23">
        <v>1206</v>
      </c>
      <c r="B1207" s="3" t="s">
        <v>1746</v>
      </c>
      <c r="C1207" s="28">
        <v>21</v>
      </c>
      <c r="D1207" s="29">
        <v>6</v>
      </c>
      <c r="E1207" s="28">
        <v>2000</v>
      </c>
      <c r="F1207" s="31">
        <f>DATE(E1207,D1207,C1207)</f>
        <v>36698</v>
      </c>
      <c r="G1207" s="24" t="s">
        <v>1747</v>
      </c>
      <c r="H1207" s="2">
        <v>42000000</v>
      </c>
      <c r="I1207" s="2">
        <v>106793915</v>
      </c>
      <c r="J1207" s="2">
        <v>227793915</v>
      </c>
      <c r="K1207" s="28" t="str">
        <f t="shared" si="146"/>
        <v/>
      </c>
      <c r="L1207" s="28" t="str">
        <f t="shared" si="147"/>
        <v/>
      </c>
      <c r="M1207" s="28" t="s">
        <v>1747</v>
      </c>
      <c r="N1207" s="28" t="str">
        <f t="shared" si="148"/>
        <v/>
      </c>
      <c r="O1207" s="28" t="str">
        <f>IF(N1207=1,M1207&amp;" ("&amp;E1207&amp;")",M1207)</f>
        <v>Chicken Run</v>
      </c>
      <c r="P1207" s="36">
        <f>INDEX(cpi!$A$1:$M$105,MATCH('Inflation adjust calc'!$E1207,cpi!$A:$A,0),MATCH('Inflation adjust calc'!$D1207,cpi!$1:$1,0))</f>
        <v>172.4</v>
      </c>
      <c r="Q1207" s="36">
        <f>cpi!$I$2</f>
        <v>240.85300000000001</v>
      </c>
      <c r="R1207" s="36">
        <f t="shared" si="153"/>
        <v>1.3970591647331787</v>
      </c>
      <c r="S1207" s="28" t="str">
        <f t="shared" si="149"/>
        <v/>
      </c>
      <c r="T1207" s="37">
        <f t="shared" si="150"/>
        <v>58676484.918793507</v>
      </c>
      <c r="U1207" s="37">
        <f t="shared" si="151"/>
        <v>149197417.68848607</v>
      </c>
      <c r="V1207" s="37">
        <f t="shared" si="152"/>
        <v>318241576.62120068</v>
      </c>
    </row>
    <row r="1208" spans="1:22">
      <c r="A1208" s="23">
        <v>1207</v>
      </c>
      <c r="B1208" s="3" t="s">
        <v>1748</v>
      </c>
      <c r="C1208" s="28">
        <v>16</v>
      </c>
      <c r="D1208" s="29">
        <v>1</v>
      </c>
      <c r="E1208" s="28">
        <v>2004</v>
      </c>
      <c r="F1208" s="31">
        <f>DATE(E1208,D1208,C1208)</f>
        <v>38002</v>
      </c>
      <c r="G1208" s="24" t="s">
        <v>1749</v>
      </c>
      <c r="H1208" s="2">
        <v>42000000</v>
      </c>
      <c r="I1208" s="2">
        <v>88073507</v>
      </c>
      <c r="J1208" s="2">
        <v>173044410</v>
      </c>
      <c r="K1208" s="28" t="str">
        <f t="shared" si="146"/>
        <v/>
      </c>
      <c r="L1208" s="28" t="str">
        <f t="shared" si="147"/>
        <v/>
      </c>
      <c r="M1208" s="28" t="s">
        <v>1749</v>
      </c>
      <c r="N1208" s="28" t="str">
        <f t="shared" si="148"/>
        <v/>
      </c>
      <c r="O1208" s="28" t="str">
        <f>IF(N1208=1,M1208&amp;" ("&amp;E1208&amp;")",M1208)</f>
        <v>Along Came Polly</v>
      </c>
      <c r="P1208" s="36">
        <f>INDEX(cpi!$A$1:$M$105,MATCH('Inflation adjust calc'!$E1208,cpi!$A:$A,0),MATCH('Inflation adjust calc'!$D1208,cpi!$1:$1,0))</f>
        <v>185.2</v>
      </c>
      <c r="Q1208" s="36">
        <f>cpi!$I$2</f>
        <v>240.85300000000001</v>
      </c>
      <c r="R1208" s="36">
        <f t="shared" si="153"/>
        <v>1.300502159827214</v>
      </c>
      <c r="S1208" s="28" t="str">
        <f t="shared" si="149"/>
        <v/>
      </c>
      <c r="T1208" s="37">
        <f t="shared" si="150"/>
        <v>54621090.712742984</v>
      </c>
      <c r="U1208" s="37">
        <f t="shared" si="151"/>
        <v>114539786.07705724</v>
      </c>
      <c r="V1208" s="37">
        <f t="shared" si="152"/>
        <v>225044628.95102593</v>
      </c>
    </row>
    <row r="1209" spans="1:22">
      <c r="A1209" s="23">
        <v>1208</v>
      </c>
      <c r="B1209" s="3">
        <v>33610</v>
      </c>
      <c r="C1209" s="28">
        <v>1</v>
      </c>
      <c r="D1209" s="29">
        <v>7</v>
      </c>
      <c r="E1209" s="28">
        <v>1992</v>
      </c>
      <c r="F1209" s="31">
        <f>DATE(E1209,D1209,C1209)</f>
        <v>33786</v>
      </c>
      <c r="G1209" s="24" t="s">
        <v>1750</v>
      </c>
      <c r="H1209" s="2">
        <v>42000000</v>
      </c>
      <c r="I1209" s="2">
        <v>70052444</v>
      </c>
      <c r="J1209" s="2">
        <v>131052444</v>
      </c>
      <c r="K1209" s="28" t="str">
        <f t="shared" si="146"/>
        <v/>
      </c>
      <c r="L1209" s="28" t="str">
        <f t="shared" si="147"/>
        <v/>
      </c>
      <c r="M1209" s="28" t="s">
        <v>1750</v>
      </c>
      <c r="N1209" s="28" t="str">
        <f t="shared" si="148"/>
        <v/>
      </c>
      <c r="O1209" s="28" t="str">
        <f>IF(N1209=1,M1209&amp;" ("&amp;E1209&amp;")",M1209)</f>
        <v>Boomerang</v>
      </c>
      <c r="P1209" s="36">
        <f>INDEX(cpi!$A$1:$M$105,MATCH('Inflation adjust calc'!$E1209,cpi!$A:$A,0),MATCH('Inflation adjust calc'!$D1209,cpi!$1:$1,0))</f>
        <v>140.5</v>
      </c>
      <c r="Q1209" s="36">
        <f>cpi!$I$2</f>
        <v>240.85300000000001</v>
      </c>
      <c r="R1209" s="36">
        <f t="shared" si="153"/>
        <v>1.7142562277580071</v>
      </c>
      <c r="S1209" s="28" t="str">
        <f t="shared" si="149"/>
        <v/>
      </c>
      <c r="T1209" s="37">
        <f t="shared" si="150"/>
        <v>71998761.565836295</v>
      </c>
      <c r="U1209" s="37">
        <f t="shared" si="151"/>
        <v>120087838.39666905</v>
      </c>
      <c r="V1209" s="37">
        <f t="shared" si="152"/>
        <v>224657468.28990749</v>
      </c>
    </row>
    <row r="1210" spans="1:22">
      <c r="A1210" s="23">
        <v>1209</v>
      </c>
      <c r="B1210" s="3">
        <v>40093</v>
      </c>
      <c r="C1210" s="28">
        <v>10</v>
      </c>
      <c r="D1210" s="29">
        <v>7</v>
      </c>
      <c r="E1210" s="28">
        <v>2009</v>
      </c>
      <c r="F1210" s="31">
        <f>DATE(E1210,D1210,C1210)</f>
        <v>40004</v>
      </c>
      <c r="G1210" s="24" t="s">
        <v>1751</v>
      </c>
      <c r="H1210" s="2">
        <v>42000000</v>
      </c>
      <c r="I1210" s="2">
        <v>60054530</v>
      </c>
      <c r="J1210" s="2">
        <v>130788243</v>
      </c>
      <c r="K1210" s="28" t="str">
        <f t="shared" si="146"/>
        <v/>
      </c>
      <c r="L1210" s="28" t="str">
        <f t="shared" si="147"/>
        <v/>
      </c>
      <c r="M1210" s="28" t="s">
        <v>1751</v>
      </c>
      <c r="N1210" s="28" t="str">
        <f t="shared" si="148"/>
        <v/>
      </c>
      <c r="O1210" s="28" t="str">
        <f>IF(N1210=1,M1210&amp;" ("&amp;E1210&amp;")",M1210)</f>
        <v>Brüno</v>
      </c>
      <c r="P1210" s="36">
        <f>INDEX(cpi!$A$1:$M$105,MATCH('Inflation adjust calc'!$E1210,cpi!$A:$A,0),MATCH('Inflation adjust calc'!$D1210,cpi!$1:$1,0))</f>
        <v>215.351</v>
      </c>
      <c r="Q1210" s="36">
        <f>cpi!$I$2</f>
        <v>240.85300000000001</v>
      </c>
      <c r="R1210" s="36">
        <f t="shared" si="153"/>
        <v>1.1184206249332485</v>
      </c>
      <c r="S1210" s="28" t="str">
        <f t="shared" si="149"/>
        <v/>
      </c>
      <c r="T1210" s="37">
        <f t="shared" si="150"/>
        <v>46973666.247196436</v>
      </c>
      <c r="U1210" s="37">
        <f t="shared" si="151"/>
        <v>67166224.972672522</v>
      </c>
      <c r="V1210" s="37">
        <f t="shared" si="152"/>
        <v>146276268.46998155</v>
      </c>
    </row>
    <row r="1211" spans="1:22">
      <c r="A1211" s="23">
        <v>1210</v>
      </c>
      <c r="B1211" s="3">
        <v>23351</v>
      </c>
      <c r="C1211" s="28">
        <v>12</v>
      </c>
      <c r="D1211" s="29">
        <v>6</v>
      </c>
      <c r="E1211" s="28">
        <v>1963</v>
      </c>
      <c r="F1211" s="31">
        <f>DATE(E1211,D1211,C1211)</f>
        <v>23174</v>
      </c>
      <c r="G1211" s="24" t="s">
        <v>1752</v>
      </c>
      <c r="H1211" s="2">
        <v>42000000</v>
      </c>
      <c r="I1211" s="2">
        <v>57000000</v>
      </c>
      <c r="J1211" s="2">
        <v>71000000</v>
      </c>
      <c r="K1211" s="28" t="str">
        <f t="shared" si="146"/>
        <v/>
      </c>
      <c r="L1211" s="28" t="str">
        <f t="shared" si="147"/>
        <v/>
      </c>
      <c r="M1211" s="28" t="s">
        <v>1752</v>
      </c>
      <c r="N1211" s="28" t="str">
        <f t="shared" si="148"/>
        <v/>
      </c>
      <c r="O1211" s="28" t="str">
        <f>IF(N1211=1,M1211&amp;" ("&amp;E1211&amp;")",M1211)</f>
        <v>Cleopatra</v>
      </c>
      <c r="P1211" s="36">
        <f>INDEX(cpi!$A$1:$M$105,MATCH('Inflation adjust calc'!$E1211,cpi!$A:$A,0),MATCH('Inflation adjust calc'!$D1211,cpi!$1:$1,0))</f>
        <v>30.6</v>
      </c>
      <c r="Q1211" s="36">
        <f>cpi!$I$2</f>
        <v>240.85300000000001</v>
      </c>
      <c r="R1211" s="36">
        <f t="shared" si="153"/>
        <v>7.8710130718954243</v>
      </c>
      <c r="S1211" s="28" t="str">
        <f t="shared" si="149"/>
        <v/>
      </c>
      <c r="T1211" s="37">
        <f t="shared" si="150"/>
        <v>330582549.01960784</v>
      </c>
      <c r="U1211" s="37">
        <f t="shared" si="151"/>
        <v>448647745.09803921</v>
      </c>
      <c r="V1211" s="37">
        <f t="shared" si="152"/>
        <v>558841928.10457516</v>
      </c>
    </row>
    <row r="1212" spans="1:22">
      <c r="A1212" s="23">
        <v>1211</v>
      </c>
      <c r="B1212" s="3">
        <v>41253</v>
      </c>
      <c r="C1212" s="28">
        <v>12</v>
      </c>
      <c r="D1212" s="29">
        <v>10</v>
      </c>
      <c r="E1212" s="28">
        <v>2012</v>
      </c>
      <c r="F1212" s="31">
        <f>DATE(E1212,D1212,C1212)</f>
        <v>41194</v>
      </c>
      <c r="G1212" s="24" t="s">
        <v>1753</v>
      </c>
      <c r="H1212" s="2">
        <v>42000000</v>
      </c>
      <c r="I1212" s="2">
        <v>45290318</v>
      </c>
      <c r="J1212" s="2">
        <v>73239258</v>
      </c>
      <c r="K1212" s="28" t="str">
        <f t="shared" si="146"/>
        <v/>
      </c>
      <c r="L1212" s="28" t="str">
        <f t="shared" si="147"/>
        <v/>
      </c>
      <c r="M1212" s="28" t="s">
        <v>1753</v>
      </c>
      <c r="N1212" s="28" t="str">
        <f t="shared" si="148"/>
        <v/>
      </c>
      <c r="O1212" s="28" t="str">
        <f>IF(N1212=1,M1212&amp;" ("&amp;E1212&amp;")",M1212)</f>
        <v>Here Comes the Boom</v>
      </c>
      <c r="P1212" s="36">
        <f>INDEX(cpi!$A$1:$M$105,MATCH('Inflation adjust calc'!$E1212,cpi!$A:$A,0),MATCH('Inflation adjust calc'!$D1212,cpi!$1:$1,0))</f>
        <v>231.31700000000001</v>
      </c>
      <c r="Q1212" s="36">
        <f>cpi!$I$2</f>
        <v>240.85300000000001</v>
      </c>
      <c r="R1212" s="36">
        <f t="shared" si="153"/>
        <v>1.0412248127029142</v>
      </c>
      <c r="S1212" s="28" t="str">
        <f t="shared" si="149"/>
        <v/>
      </c>
      <c r="T1212" s="37">
        <f t="shared" si="150"/>
        <v>43731442.133522399</v>
      </c>
      <c r="U1212" s="37">
        <f t="shared" si="151"/>
        <v>47157402.876805425</v>
      </c>
      <c r="V1212" s="37">
        <f t="shared" si="152"/>
        <v>76258532.693550408</v>
      </c>
    </row>
    <row r="1213" spans="1:22">
      <c r="A1213" s="23">
        <v>1212</v>
      </c>
      <c r="B1213" s="3">
        <v>37380</v>
      </c>
      <c r="C1213" s="28">
        <v>5</v>
      </c>
      <c r="D1213" s="29">
        <v>4</v>
      </c>
      <c r="E1213" s="28">
        <v>2002</v>
      </c>
      <c r="F1213" s="31">
        <f>DATE(E1213,D1213,C1213)</f>
        <v>37351</v>
      </c>
      <c r="G1213" s="24" t="s">
        <v>1754</v>
      </c>
      <c r="H1213" s="2">
        <v>42000000</v>
      </c>
      <c r="I1213" s="2">
        <v>41543207</v>
      </c>
      <c r="J1213" s="2">
        <v>63781100</v>
      </c>
      <c r="K1213" s="28" t="str">
        <f t="shared" si="146"/>
        <v/>
      </c>
      <c r="L1213" s="28" t="str">
        <f t="shared" si="147"/>
        <v/>
      </c>
      <c r="M1213" s="28" t="s">
        <v>1754</v>
      </c>
      <c r="N1213" s="28" t="str">
        <f t="shared" si="148"/>
        <v/>
      </c>
      <c r="O1213" s="28" t="str">
        <f>IF(N1213=1,M1213&amp;" ("&amp;E1213&amp;")",M1213)</f>
        <v>High Crimes</v>
      </c>
      <c r="P1213" s="36">
        <f>INDEX(cpi!$A$1:$M$105,MATCH('Inflation adjust calc'!$E1213,cpi!$A:$A,0),MATCH('Inflation adjust calc'!$D1213,cpi!$1:$1,0))</f>
        <v>179.8</v>
      </c>
      <c r="Q1213" s="36">
        <f>cpi!$I$2</f>
        <v>240.85300000000001</v>
      </c>
      <c r="R1213" s="36">
        <f t="shared" si="153"/>
        <v>1.3395606229143493</v>
      </c>
      <c r="S1213" s="28" t="str">
        <f t="shared" si="149"/>
        <v/>
      </c>
      <c r="T1213" s="37">
        <f t="shared" si="150"/>
        <v>56261546.162402667</v>
      </c>
      <c r="U1213" s="37">
        <f t="shared" si="151"/>
        <v>55649644.246779755</v>
      </c>
      <c r="V1213" s="37">
        <f t="shared" si="152"/>
        <v>85438650.046162397</v>
      </c>
    </row>
    <row r="1214" spans="1:22">
      <c r="A1214" s="23">
        <v>1213</v>
      </c>
      <c r="B1214" s="3" t="s">
        <v>754</v>
      </c>
      <c r="C1214" s="28">
        <v>15</v>
      </c>
      <c r="D1214" s="29">
        <v>11</v>
      </c>
      <c r="E1214" s="28">
        <v>1996</v>
      </c>
      <c r="F1214" s="31">
        <f>DATE(E1214,D1214,C1214)</f>
        <v>35384</v>
      </c>
      <c r="G1214" s="24" t="s">
        <v>1755</v>
      </c>
      <c r="H1214" s="2">
        <v>42000000</v>
      </c>
      <c r="I1214" s="2">
        <v>41267469</v>
      </c>
      <c r="J1214" s="2">
        <v>41267469</v>
      </c>
      <c r="K1214" s="28" t="str">
        <f t="shared" si="146"/>
        <v/>
      </c>
      <c r="L1214" s="28" t="str">
        <f t="shared" si="147"/>
        <v/>
      </c>
      <c r="M1214" s="28" t="s">
        <v>1755</v>
      </c>
      <c r="N1214" s="28" t="str">
        <f t="shared" si="148"/>
        <v/>
      </c>
      <c r="O1214" s="28" t="str">
        <f>IF(N1214=1,M1214&amp;" ("&amp;E1214&amp;")",M1214)</f>
        <v>The Mirror Has Two Faces</v>
      </c>
      <c r="P1214" s="36">
        <f>INDEX(cpi!$A$1:$M$105,MATCH('Inflation adjust calc'!$E1214,cpi!$A:$A,0),MATCH('Inflation adjust calc'!$D1214,cpi!$1:$1,0))</f>
        <v>158.6</v>
      </c>
      <c r="Q1214" s="36">
        <f>cpi!$I$2</f>
        <v>240.85300000000001</v>
      </c>
      <c r="R1214" s="36">
        <f t="shared" si="153"/>
        <v>1.5186191677175285</v>
      </c>
      <c r="S1214" s="28" t="str">
        <f t="shared" si="149"/>
        <v/>
      </c>
      <c r="T1214" s="37">
        <f t="shared" si="150"/>
        <v>63782005.044136196</v>
      </c>
      <c r="U1214" s="37">
        <f t="shared" si="151"/>
        <v>62669569.426588908</v>
      </c>
      <c r="V1214" s="37">
        <f t="shared" si="152"/>
        <v>62669569.426588908</v>
      </c>
    </row>
    <row r="1215" spans="1:22">
      <c r="A1215" s="23">
        <v>1214</v>
      </c>
      <c r="B1215" s="3">
        <v>40850</v>
      </c>
      <c r="C1215" s="28">
        <v>11</v>
      </c>
      <c r="D1215" s="29">
        <v>3</v>
      </c>
      <c r="E1215" s="28">
        <v>2011</v>
      </c>
      <c r="F1215" s="31">
        <f>DATE(E1215,D1215,C1215)</f>
        <v>40613</v>
      </c>
      <c r="G1215" s="24" t="s">
        <v>1756</v>
      </c>
      <c r="H1215" s="2">
        <v>42000000</v>
      </c>
      <c r="I1215" s="2">
        <v>37662162</v>
      </c>
      <c r="J1215" s="2">
        <v>91678442</v>
      </c>
      <c r="K1215" s="28" t="str">
        <f t="shared" si="146"/>
        <v/>
      </c>
      <c r="L1215" s="28" t="str">
        <f t="shared" si="147"/>
        <v/>
      </c>
      <c r="M1215" s="28" t="s">
        <v>1756</v>
      </c>
      <c r="N1215" s="28" t="str">
        <f t="shared" si="148"/>
        <v/>
      </c>
      <c r="O1215" s="28" t="str">
        <f>IF(N1215=1,M1215&amp;" ("&amp;E1215&amp;")",M1215)</f>
        <v>Red Riding Hood</v>
      </c>
      <c r="P1215" s="36">
        <f>INDEX(cpi!$A$1:$M$105,MATCH('Inflation adjust calc'!$E1215,cpi!$A:$A,0),MATCH('Inflation adjust calc'!$D1215,cpi!$1:$1,0))</f>
        <v>223.46700000000001</v>
      </c>
      <c r="Q1215" s="36">
        <f>cpi!$I$2</f>
        <v>240.85300000000001</v>
      </c>
      <c r="R1215" s="36">
        <f t="shared" si="153"/>
        <v>1.0778011965972605</v>
      </c>
      <c r="S1215" s="28" t="str">
        <f t="shared" si="149"/>
        <v/>
      </c>
      <c r="T1215" s="37">
        <f t="shared" si="150"/>
        <v>45267650.257084943</v>
      </c>
      <c r="U1215" s="37">
        <f t="shared" si="151"/>
        <v>40592323.270039871</v>
      </c>
      <c r="V1215" s="37">
        <f t="shared" si="152"/>
        <v>98811134.489772543</v>
      </c>
    </row>
    <row r="1216" spans="1:22">
      <c r="A1216" s="23">
        <v>1215</v>
      </c>
      <c r="B1216" s="3" t="s">
        <v>1757</v>
      </c>
      <c r="C1216" s="28">
        <v>25</v>
      </c>
      <c r="D1216" s="29">
        <v>1</v>
      </c>
      <c r="E1216" s="28">
        <v>2002</v>
      </c>
      <c r="F1216" s="31">
        <f>DATE(E1216,D1216,C1216)</f>
        <v>37281</v>
      </c>
      <c r="G1216" s="24" t="s">
        <v>1758</v>
      </c>
      <c r="H1216" s="2">
        <v>42000000</v>
      </c>
      <c r="I1216" s="2">
        <v>35228696</v>
      </c>
      <c r="J1216" s="2">
        <v>56438555</v>
      </c>
      <c r="K1216" s="28" t="str">
        <f t="shared" si="146"/>
        <v/>
      </c>
      <c r="L1216" s="28" t="str">
        <f t="shared" si="147"/>
        <v/>
      </c>
      <c r="M1216" s="28" t="s">
        <v>1758</v>
      </c>
      <c r="N1216" s="28" t="str">
        <f t="shared" si="148"/>
        <v/>
      </c>
      <c r="O1216" s="28" t="str">
        <f>IF(N1216=1,M1216&amp;" ("&amp;E1216&amp;")",M1216)</f>
        <v>The Mothman Prophecies</v>
      </c>
      <c r="P1216" s="36">
        <f>INDEX(cpi!$A$1:$M$105,MATCH('Inflation adjust calc'!$E1216,cpi!$A:$A,0),MATCH('Inflation adjust calc'!$D1216,cpi!$1:$1,0))</f>
        <v>177.1</v>
      </c>
      <c r="Q1216" s="36">
        <f>cpi!$I$2</f>
        <v>240.85300000000001</v>
      </c>
      <c r="R1216" s="36">
        <f t="shared" si="153"/>
        <v>1.3599830604178431</v>
      </c>
      <c r="S1216" s="28" t="str">
        <f t="shared" si="149"/>
        <v/>
      </c>
      <c r="T1216" s="37">
        <f t="shared" si="150"/>
        <v>57119288.537549414</v>
      </c>
      <c r="U1216" s="37">
        <f t="shared" si="151"/>
        <v>47910429.800609827</v>
      </c>
      <c r="V1216" s="37">
        <f t="shared" si="152"/>
        <v>76755478.754460767</v>
      </c>
    </row>
    <row r="1217" spans="1:22">
      <c r="A1217" s="23">
        <v>1216</v>
      </c>
      <c r="B1217" s="3" t="s">
        <v>1759</v>
      </c>
      <c r="C1217" s="28">
        <v>14</v>
      </c>
      <c r="D1217" s="29">
        <v>7</v>
      </c>
      <c r="E1217" s="28">
        <v>1989</v>
      </c>
      <c r="F1217" s="31">
        <f>DATE(E1217,D1217,C1217)</f>
        <v>32703</v>
      </c>
      <c r="G1217" s="24" t="s">
        <v>1760</v>
      </c>
      <c r="H1217" s="2">
        <v>42000000</v>
      </c>
      <c r="I1217" s="2">
        <v>34667015</v>
      </c>
      <c r="J1217" s="2">
        <v>156167015</v>
      </c>
      <c r="K1217" s="28" t="str">
        <f t="shared" si="146"/>
        <v/>
      </c>
      <c r="L1217" s="28" t="str">
        <f t="shared" si="147"/>
        <v/>
      </c>
      <c r="M1217" s="28" t="s">
        <v>1760</v>
      </c>
      <c r="N1217" s="28" t="str">
        <f t="shared" si="148"/>
        <v/>
      </c>
      <c r="O1217" s="28" t="str">
        <f>IF(N1217=1,M1217&amp;" ("&amp;E1217&amp;")",M1217)</f>
        <v>Licence to Kill</v>
      </c>
      <c r="P1217" s="36">
        <f>INDEX(cpi!$A$1:$M$105,MATCH('Inflation adjust calc'!$E1217,cpi!$A:$A,0),MATCH('Inflation adjust calc'!$D1217,cpi!$1:$1,0))</f>
        <v>124.4</v>
      </c>
      <c r="Q1217" s="36">
        <f>cpi!$I$2</f>
        <v>240.85300000000001</v>
      </c>
      <c r="R1217" s="36">
        <f t="shared" si="153"/>
        <v>1.9361173633440514</v>
      </c>
      <c r="S1217" s="28" t="str">
        <f t="shared" si="149"/>
        <v/>
      </c>
      <c r="T1217" s="37">
        <f t="shared" si="150"/>
        <v>81316929.260450155</v>
      </c>
      <c r="U1217" s="37">
        <f t="shared" si="151"/>
        <v>67119409.676808685</v>
      </c>
      <c r="V1217" s="37">
        <f t="shared" si="152"/>
        <v>302357669.32311094</v>
      </c>
    </row>
    <row r="1218" spans="1:22">
      <c r="A1218" s="23">
        <v>1217</v>
      </c>
      <c r="B1218" s="3" t="s">
        <v>1761</v>
      </c>
      <c r="C1218" s="28">
        <v>27</v>
      </c>
      <c r="D1218" s="29">
        <v>1</v>
      </c>
      <c r="E1218" s="28">
        <v>2012</v>
      </c>
      <c r="F1218" s="31">
        <f>DATE(E1218,D1218,C1218)</f>
        <v>40935</v>
      </c>
      <c r="G1218" s="24" t="s">
        <v>1762</v>
      </c>
      <c r="H1218" s="2">
        <v>42000000</v>
      </c>
      <c r="I1218" s="2">
        <v>26414527</v>
      </c>
      <c r="J1218" s="2">
        <v>36197221</v>
      </c>
      <c r="K1218" s="28" t="str">
        <f t="shared" si="146"/>
        <v/>
      </c>
      <c r="L1218" s="28" t="str">
        <f t="shared" si="147"/>
        <v/>
      </c>
      <c r="M1218" s="28" t="s">
        <v>1762</v>
      </c>
      <c r="N1218" s="28" t="str">
        <f t="shared" si="148"/>
        <v/>
      </c>
      <c r="O1218" s="28" t="str">
        <f>IF(N1218=1,M1218&amp;" ("&amp;E1218&amp;")",M1218)</f>
        <v>One for the Money</v>
      </c>
      <c r="P1218" s="36">
        <f>INDEX(cpi!$A$1:$M$105,MATCH('Inflation adjust calc'!$E1218,cpi!$A:$A,0),MATCH('Inflation adjust calc'!$D1218,cpi!$1:$1,0))</f>
        <v>226.66499999999999</v>
      </c>
      <c r="Q1218" s="36">
        <f>cpi!$I$2</f>
        <v>240.85300000000001</v>
      </c>
      <c r="R1218" s="36">
        <f t="shared" si="153"/>
        <v>1.0625945779013082</v>
      </c>
      <c r="S1218" s="28" t="str">
        <f t="shared" si="149"/>
        <v/>
      </c>
      <c r="T1218" s="37">
        <f t="shared" si="150"/>
        <v>44628972.271854945</v>
      </c>
      <c r="U1218" s="37">
        <f t="shared" si="151"/>
        <v>28067933.168027706</v>
      </c>
      <c r="V1218" s="37">
        <f t="shared" si="152"/>
        <v>38462970.769695371</v>
      </c>
    </row>
    <row r="1219" spans="1:22">
      <c r="A1219" s="23">
        <v>1218</v>
      </c>
      <c r="B1219" s="3">
        <v>37137</v>
      </c>
      <c r="C1219" s="28">
        <v>9</v>
      </c>
      <c r="D1219" s="29">
        <v>3</v>
      </c>
      <c r="E1219" s="28">
        <v>2001</v>
      </c>
      <c r="F1219" s="31">
        <f>DATE(E1219,D1219,C1219)</f>
        <v>36959</v>
      </c>
      <c r="G1219" s="24" t="s">
        <v>1763</v>
      </c>
      <c r="H1219" s="2">
        <v>42000000</v>
      </c>
      <c r="I1219" s="2">
        <v>24375436</v>
      </c>
      <c r="J1219" s="2">
        <v>56331864</v>
      </c>
      <c r="K1219" s="28" t="str">
        <f t="shared" ref="K1219:K1282" si="154">IF(J1219=0,1,"")</f>
        <v/>
      </c>
      <c r="L1219" s="28" t="str">
        <f t="shared" ref="L1219:L1282" si="155">IF(E1219&gt;2016,1,"")</f>
        <v/>
      </c>
      <c r="M1219" s="28" t="s">
        <v>1763</v>
      </c>
      <c r="N1219" s="28" t="str">
        <f t="shared" ref="N1219:N1282" si="156">IF(COUNTIF($M$2:$M$5233,M1219)&gt;1,1,"")</f>
        <v/>
      </c>
      <c r="O1219" s="28" t="str">
        <f>IF(N1219=1,M1219&amp;" ("&amp;E1219&amp;")",M1219)</f>
        <v>15 Minutes</v>
      </c>
      <c r="P1219" s="36">
        <f>INDEX(cpi!$A$1:$M$105,MATCH('Inflation adjust calc'!$E1219,cpi!$A:$A,0),MATCH('Inflation adjust calc'!$D1219,cpi!$1:$1,0))</f>
        <v>176.2</v>
      </c>
      <c r="Q1219" s="36">
        <f>cpi!$I$2</f>
        <v>240.85300000000001</v>
      </c>
      <c r="R1219" s="36">
        <f t="shared" si="153"/>
        <v>1.3669296254256529</v>
      </c>
      <c r="S1219" s="28" t="str">
        <f t="shared" ref="S1219:S1282" si="157">IF(ISERROR(R1219),1,"")</f>
        <v/>
      </c>
      <c r="T1219" s="37">
        <f t="shared" ref="T1219:T1282" si="158">H1219*$R1219</f>
        <v>57411044.267877422</v>
      </c>
      <c r="U1219" s="37">
        <f t="shared" ref="U1219:U1282" si="159">I1219*$R1219</f>
        <v>33319505.601066973</v>
      </c>
      <c r="V1219" s="37">
        <f t="shared" ref="V1219:V1282" si="160">J1219*$R1219</f>
        <v>77001693.757048815</v>
      </c>
    </row>
    <row r="1220" spans="1:22">
      <c r="A1220" s="23">
        <v>1219</v>
      </c>
      <c r="B1220" s="3" t="s">
        <v>1269</v>
      </c>
      <c r="C1220" s="28">
        <v>16</v>
      </c>
      <c r="D1220" s="29">
        <v>9</v>
      </c>
      <c r="E1220" s="28">
        <v>2005</v>
      </c>
      <c r="F1220" s="31">
        <f>DATE(E1220,D1220,C1220)</f>
        <v>38611</v>
      </c>
      <c r="G1220" s="24" t="s">
        <v>1764</v>
      </c>
      <c r="H1220" s="2">
        <v>42000000</v>
      </c>
      <c r="I1220" s="2">
        <v>24149632</v>
      </c>
      <c r="J1220" s="2">
        <v>60437727</v>
      </c>
      <c r="K1220" s="28" t="str">
        <f t="shared" si="154"/>
        <v/>
      </c>
      <c r="L1220" s="28" t="str">
        <f t="shared" si="155"/>
        <v/>
      </c>
      <c r="M1220" s="28" t="s">
        <v>1764</v>
      </c>
      <c r="N1220" s="28" t="str">
        <f t="shared" si="156"/>
        <v/>
      </c>
      <c r="O1220" s="28" t="str">
        <f>IF(N1220=1,M1220&amp;" ("&amp;E1220&amp;")",M1220)</f>
        <v>Lord of War</v>
      </c>
      <c r="P1220" s="36">
        <f>INDEX(cpi!$A$1:$M$105,MATCH('Inflation adjust calc'!$E1220,cpi!$A:$A,0),MATCH('Inflation adjust calc'!$D1220,cpi!$1:$1,0))</f>
        <v>198.8</v>
      </c>
      <c r="Q1220" s="36">
        <f>cpi!$I$2</f>
        <v>240.85300000000001</v>
      </c>
      <c r="R1220" s="36">
        <f t="shared" si="153"/>
        <v>1.2115342052313882</v>
      </c>
      <c r="S1220" s="28" t="str">
        <f t="shared" si="157"/>
        <v/>
      </c>
      <c r="T1220" s="37">
        <f t="shared" si="158"/>
        <v>50884436.619718306</v>
      </c>
      <c r="U1220" s="37">
        <f t="shared" si="159"/>
        <v>29258105.2117505</v>
      </c>
      <c r="V1220" s="37">
        <f t="shared" si="160"/>
        <v>73222373.546936616</v>
      </c>
    </row>
    <row r="1221" spans="1:22">
      <c r="A1221" s="23">
        <v>1220</v>
      </c>
      <c r="B1221" s="3" t="s">
        <v>1042</v>
      </c>
      <c r="C1221" s="28">
        <v>28</v>
      </c>
      <c r="D1221" s="29">
        <v>5</v>
      </c>
      <c r="E1221" s="28">
        <v>1993</v>
      </c>
      <c r="F1221" s="31">
        <f>DATE(E1221,D1221,C1221)</f>
        <v>34117</v>
      </c>
      <c r="G1221" s="24" t="s">
        <v>1765</v>
      </c>
      <c r="H1221" s="2">
        <v>42000000</v>
      </c>
      <c r="I1221" s="2">
        <v>20844907</v>
      </c>
      <c r="J1221" s="2">
        <v>20844907</v>
      </c>
      <c r="K1221" s="28" t="str">
        <f t="shared" si="154"/>
        <v/>
      </c>
      <c r="L1221" s="28" t="str">
        <f t="shared" si="155"/>
        <v/>
      </c>
      <c r="M1221" s="28" t="s">
        <v>1765</v>
      </c>
      <c r="N1221" s="28" t="str">
        <f t="shared" si="156"/>
        <v/>
      </c>
      <c r="O1221" s="28" t="str">
        <f>IF(N1221=1,M1221&amp;" ("&amp;E1221&amp;")",M1221)</f>
        <v>Super Mario Bros.</v>
      </c>
      <c r="P1221" s="36">
        <f>INDEX(cpi!$A$1:$M$105,MATCH('Inflation adjust calc'!$E1221,cpi!$A:$A,0),MATCH('Inflation adjust calc'!$D1221,cpi!$1:$1,0))</f>
        <v>144.19999999999999</v>
      </c>
      <c r="Q1221" s="36">
        <f>cpi!$I$2</f>
        <v>240.85300000000001</v>
      </c>
      <c r="R1221" s="36">
        <f t="shared" si="153"/>
        <v>1.6702704576976424</v>
      </c>
      <c r="S1221" s="28" t="str">
        <f t="shared" si="157"/>
        <v/>
      </c>
      <c r="T1221" s="37">
        <f t="shared" si="158"/>
        <v>70151359.223300979</v>
      </c>
      <c r="U1221" s="37">
        <f t="shared" si="159"/>
        <v>34816632.355554789</v>
      </c>
      <c r="V1221" s="37">
        <f t="shared" si="160"/>
        <v>34816632.355554789</v>
      </c>
    </row>
    <row r="1222" spans="1:22">
      <c r="A1222" s="23">
        <v>1221</v>
      </c>
      <c r="B1222" s="3">
        <v>33644</v>
      </c>
      <c r="C1222" s="28">
        <v>2</v>
      </c>
      <c r="D1222" s="29">
        <v>10</v>
      </c>
      <c r="E1222" s="28">
        <v>1992</v>
      </c>
      <c r="F1222" s="31">
        <f>DATE(E1222,D1222,C1222)</f>
        <v>33879</v>
      </c>
      <c r="G1222" s="24" t="s">
        <v>1766</v>
      </c>
      <c r="H1222" s="2">
        <v>42000000</v>
      </c>
      <c r="I1222" s="2">
        <v>19487173</v>
      </c>
      <c r="J1222" s="2">
        <v>66787173</v>
      </c>
      <c r="K1222" s="28" t="str">
        <f t="shared" si="154"/>
        <v/>
      </c>
      <c r="L1222" s="28" t="str">
        <f t="shared" si="155"/>
        <v/>
      </c>
      <c r="M1222" s="28" t="s">
        <v>1766</v>
      </c>
      <c r="N1222" s="28" t="str">
        <f t="shared" si="156"/>
        <v/>
      </c>
      <c r="O1222" s="28" t="str">
        <f>IF(N1222=1,M1222&amp;" ("&amp;E1222&amp;")",M1222)</f>
        <v>Hero</v>
      </c>
      <c r="P1222" s="36">
        <f>INDEX(cpi!$A$1:$M$105,MATCH('Inflation adjust calc'!$E1222,cpi!$A:$A,0),MATCH('Inflation adjust calc'!$D1222,cpi!$1:$1,0))</f>
        <v>141.80000000000001</v>
      </c>
      <c r="Q1222" s="36">
        <f>cpi!$I$2</f>
        <v>240.85300000000001</v>
      </c>
      <c r="R1222" s="36">
        <f t="shared" si="153"/>
        <v>1.6985401974612129</v>
      </c>
      <c r="S1222" s="28" t="str">
        <f t="shared" si="157"/>
        <v/>
      </c>
      <c r="T1222" s="37">
        <f t="shared" si="158"/>
        <v>71338688.293370947</v>
      </c>
      <c r="U1222" s="37">
        <f t="shared" si="159"/>
        <v>33099746.675380815</v>
      </c>
      <c r="V1222" s="37">
        <f t="shared" si="160"/>
        <v>113440698.01529619</v>
      </c>
    </row>
    <row r="1223" spans="1:22">
      <c r="A1223" s="23">
        <v>1222</v>
      </c>
      <c r="B1223" s="3" t="s">
        <v>1761</v>
      </c>
      <c r="C1223" s="28">
        <v>27</v>
      </c>
      <c r="D1223" s="29">
        <v>1</v>
      </c>
      <c r="E1223" s="28">
        <v>2012</v>
      </c>
      <c r="F1223" s="31">
        <f>DATE(E1223,D1223,C1223)</f>
        <v>40935</v>
      </c>
      <c r="G1223" s="24" t="s">
        <v>1767</v>
      </c>
      <c r="H1223" s="2">
        <v>42000000</v>
      </c>
      <c r="I1223" s="2">
        <v>18620000</v>
      </c>
      <c r="J1223" s="2">
        <v>45688337</v>
      </c>
      <c r="K1223" s="28" t="str">
        <f t="shared" si="154"/>
        <v/>
      </c>
      <c r="L1223" s="28" t="str">
        <f t="shared" si="155"/>
        <v/>
      </c>
      <c r="M1223" s="28" t="s">
        <v>1767</v>
      </c>
      <c r="N1223" s="28" t="str">
        <f t="shared" si="156"/>
        <v/>
      </c>
      <c r="O1223" s="28" t="str">
        <f>IF(N1223=1,M1223&amp;" ("&amp;E1223&amp;")",M1223)</f>
        <v>Man on a Ledge</v>
      </c>
      <c r="P1223" s="36">
        <f>INDEX(cpi!$A$1:$M$105,MATCH('Inflation adjust calc'!$E1223,cpi!$A:$A,0),MATCH('Inflation adjust calc'!$D1223,cpi!$1:$1,0))</f>
        <v>226.66499999999999</v>
      </c>
      <c r="Q1223" s="36">
        <f>cpi!$I$2</f>
        <v>240.85300000000001</v>
      </c>
      <c r="R1223" s="36">
        <f t="shared" si="153"/>
        <v>1.0625945779013082</v>
      </c>
      <c r="S1223" s="28" t="str">
        <f t="shared" si="157"/>
        <v/>
      </c>
      <c r="T1223" s="37">
        <f t="shared" si="158"/>
        <v>44628972.271854945</v>
      </c>
      <c r="U1223" s="37">
        <f t="shared" si="159"/>
        <v>19785511.040522359</v>
      </c>
      <c r="V1223" s="37">
        <f t="shared" si="160"/>
        <v>48548179.169527724</v>
      </c>
    </row>
    <row r="1224" spans="1:22">
      <c r="A1224" s="23">
        <v>1223</v>
      </c>
      <c r="B1224" s="3">
        <v>40249</v>
      </c>
      <c r="C1224" s="28">
        <v>3</v>
      </c>
      <c r="D1224" s="29">
        <v>12</v>
      </c>
      <c r="E1224" s="28">
        <v>2010</v>
      </c>
      <c r="F1224" s="31">
        <f>DATE(E1224,D1224,C1224)</f>
        <v>40515</v>
      </c>
      <c r="G1224" s="24" t="s">
        <v>1768</v>
      </c>
      <c r="H1224" s="2">
        <v>42000000</v>
      </c>
      <c r="I1224" s="2">
        <v>5666340</v>
      </c>
      <c r="J1224" s="2">
        <v>8514325</v>
      </c>
      <c r="K1224" s="28" t="str">
        <f t="shared" si="154"/>
        <v/>
      </c>
      <c r="L1224" s="28" t="str">
        <f t="shared" si="155"/>
        <v/>
      </c>
      <c r="M1224" s="28" t="s">
        <v>1768</v>
      </c>
      <c r="N1224" s="28" t="str">
        <f t="shared" si="156"/>
        <v/>
      </c>
      <c r="O1224" s="28" t="str">
        <f>IF(N1224=1,M1224&amp;" ("&amp;E1224&amp;")",M1224)</f>
        <v>The Warrior's Way</v>
      </c>
      <c r="P1224" s="36">
        <f>INDEX(cpi!$A$1:$M$105,MATCH('Inflation adjust calc'!$E1224,cpi!$A:$A,0),MATCH('Inflation adjust calc'!$D1224,cpi!$1:$1,0))</f>
        <v>219.179</v>
      </c>
      <c r="Q1224" s="36">
        <f>cpi!$I$2</f>
        <v>240.85300000000001</v>
      </c>
      <c r="R1224" s="36">
        <f t="shared" si="153"/>
        <v>1.0988872109098042</v>
      </c>
      <c r="S1224" s="28" t="str">
        <f t="shared" si="157"/>
        <v/>
      </c>
      <c r="T1224" s="37">
        <f t="shared" si="158"/>
        <v>46153262.858211778</v>
      </c>
      <c r="U1224" s="37">
        <f t="shared" si="159"/>
        <v>6226668.5586666605</v>
      </c>
      <c r="V1224" s="37">
        <f t="shared" si="160"/>
        <v>9356282.8520296197</v>
      </c>
    </row>
    <row r="1225" spans="1:22">
      <c r="A1225" s="23">
        <v>1224</v>
      </c>
      <c r="B1225" s="3" t="s">
        <v>1769</v>
      </c>
      <c r="C1225" s="28">
        <v>18</v>
      </c>
      <c r="D1225" s="29">
        <v>4</v>
      </c>
      <c r="E1225" s="28">
        <v>1997</v>
      </c>
      <c r="F1225" s="31">
        <f>DATE(E1225,D1225,C1225)</f>
        <v>35538</v>
      </c>
      <c r="G1225" s="24" t="s">
        <v>1770</v>
      </c>
      <c r="H1225" s="2">
        <v>42000000</v>
      </c>
      <c r="I1225" s="2">
        <v>4408420</v>
      </c>
      <c r="J1225" s="2">
        <v>4408420</v>
      </c>
      <c r="K1225" s="28" t="str">
        <f t="shared" si="154"/>
        <v/>
      </c>
      <c r="L1225" s="28" t="str">
        <f t="shared" si="155"/>
        <v/>
      </c>
      <c r="M1225" s="28" t="s">
        <v>1770</v>
      </c>
      <c r="N1225" s="28" t="str">
        <f t="shared" si="156"/>
        <v/>
      </c>
      <c r="O1225" s="28" t="str">
        <f>IF(N1225=1,M1225&amp;" ("&amp;E1225&amp;")",M1225)</f>
        <v>McHale's Navy</v>
      </c>
      <c r="P1225" s="36">
        <f>INDEX(cpi!$A$1:$M$105,MATCH('Inflation adjust calc'!$E1225,cpi!$A:$A,0),MATCH('Inflation adjust calc'!$D1225,cpi!$1:$1,0))</f>
        <v>160.19999999999999</v>
      </c>
      <c r="Q1225" s="36">
        <f>cpi!$I$2</f>
        <v>240.85300000000001</v>
      </c>
      <c r="R1225" s="36">
        <f t="shared" si="153"/>
        <v>1.5034519350811488</v>
      </c>
      <c r="S1225" s="28" t="str">
        <f t="shared" si="157"/>
        <v/>
      </c>
      <c r="T1225" s="37">
        <f t="shared" si="158"/>
        <v>63144981.273408249</v>
      </c>
      <c r="U1225" s="37">
        <f t="shared" si="159"/>
        <v>6627847.5796504384</v>
      </c>
      <c r="V1225" s="37">
        <f t="shared" si="160"/>
        <v>6627847.5796504384</v>
      </c>
    </row>
    <row r="1226" spans="1:22">
      <c r="A1226" s="23">
        <v>1225</v>
      </c>
      <c r="B1226" s="3" t="s">
        <v>102</v>
      </c>
      <c r="C1226" s="28">
        <v>28</v>
      </c>
      <c r="D1226" s="29">
        <v>5</v>
      </c>
      <c r="E1226" s="28">
        <v>2010</v>
      </c>
      <c r="F1226" s="31">
        <f>DATE(E1226,D1226,C1226)</f>
        <v>40326</v>
      </c>
      <c r="G1226" s="24" t="s">
        <v>1771</v>
      </c>
      <c r="H1226" s="2">
        <v>42000000</v>
      </c>
      <c r="I1226" s="2">
        <v>1259693</v>
      </c>
      <c r="J1226" s="2">
        <v>11756922</v>
      </c>
      <c r="K1226" s="28" t="str">
        <f t="shared" si="154"/>
        <v/>
      </c>
      <c r="L1226" s="28" t="str">
        <f t="shared" si="155"/>
        <v/>
      </c>
      <c r="M1226" s="28" t="s">
        <v>1771</v>
      </c>
      <c r="N1226" s="28" t="str">
        <f t="shared" si="156"/>
        <v/>
      </c>
      <c r="O1226" s="28" t="str">
        <f>IF(N1226=1,M1226&amp;" ("&amp;E1226&amp;")",M1226)</f>
        <v>Micmacs</v>
      </c>
      <c r="P1226" s="36">
        <f>INDEX(cpi!$A$1:$M$105,MATCH('Inflation adjust calc'!$E1226,cpi!$A:$A,0),MATCH('Inflation adjust calc'!$D1226,cpi!$1:$1,0))</f>
        <v>218.178</v>
      </c>
      <c r="Q1226" s="36">
        <f>cpi!$I$2</f>
        <v>240.85300000000001</v>
      </c>
      <c r="R1226" s="36">
        <f t="shared" si="153"/>
        <v>1.1039289020891199</v>
      </c>
      <c r="S1226" s="28" t="str">
        <f t="shared" si="157"/>
        <v/>
      </c>
      <c r="T1226" s="37">
        <f t="shared" si="158"/>
        <v>46365013.887743033</v>
      </c>
      <c r="U1226" s="37">
        <f t="shared" si="159"/>
        <v>1390611.5104593497</v>
      </c>
      <c r="V1226" s="37">
        <f t="shared" si="160"/>
        <v>12978805.995407419</v>
      </c>
    </row>
    <row r="1227" spans="1:22">
      <c r="A1227" s="23">
        <v>1226</v>
      </c>
      <c r="B1227" s="3" t="s">
        <v>1772</v>
      </c>
      <c r="C1227" s="28">
        <v>31</v>
      </c>
      <c r="D1227" s="29">
        <v>12</v>
      </c>
      <c r="E1227" s="28">
        <v>2006</v>
      </c>
      <c r="F1227" s="31">
        <f>DATE(E1227,D1227,C1227)</f>
        <v>39082</v>
      </c>
      <c r="G1227" s="24" t="s">
        <v>1773</v>
      </c>
      <c r="H1227" s="2">
        <v>42000000</v>
      </c>
      <c r="I1227">
        <v>0</v>
      </c>
      <c r="J1227" s="2">
        <v>83833602</v>
      </c>
      <c r="K1227" s="28" t="str">
        <f t="shared" si="154"/>
        <v/>
      </c>
      <c r="L1227" s="28" t="str">
        <f t="shared" si="155"/>
        <v/>
      </c>
      <c r="M1227" s="28" t="s">
        <v>1773</v>
      </c>
      <c r="N1227" s="28" t="str">
        <f t="shared" si="156"/>
        <v/>
      </c>
      <c r="O1227" s="28" t="str">
        <f>IF(N1227=1,M1227&amp;" ("&amp;E1227&amp;")",M1227)</f>
        <v>Les Bronzés 3: amis pour la vie</v>
      </c>
      <c r="P1227" s="36">
        <f>INDEX(cpi!$A$1:$M$105,MATCH('Inflation adjust calc'!$E1227,cpi!$A:$A,0),MATCH('Inflation adjust calc'!$D1227,cpi!$1:$1,0))</f>
        <v>201.8</v>
      </c>
      <c r="Q1227" s="36">
        <f>cpi!$I$2</f>
        <v>240.85300000000001</v>
      </c>
      <c r="R1227" s="36">
        <f t="shared" si="153"/>
        <v>1.1935232903865214</v>
      </c>
      <c r="S1227" s="28" t="str">
        <f t="shared" si="157"/>
        <v/>
      </c>
      <c r="T1227" s="37">
        <f t="shared" si="158"/>
        <v>50127978.196233898</v>
      </c>
      <c r="U1227" s="37">
        <f t="shared" si="159"/>
        <v>0</v>
      </c>
      <c r="V1227" s="37">
        <f t="shared" si="160"/>
        <v>100057356.50399406</v>
      </c>
    </row>
    <row r="1228" spans="1:22">
      <c r="A1228" s="23">
        <v>1227</v>
      </c>
      <c r="B1228" s="3" t="s">
        <v>815</v>
      </c>
      <c r="C1228" s="28">
        <v>31</v>
      </c>
      <c r="D1228" s="29">
        <v>12</v>
      </c>
      <c r="E1228" s="28">
        <v>2015</v>
      </c>
      <c r="F1228" s="31">
        <f>DATE(E1228,D1228,C1228)</f>
        <v>42369</v>
      </c>
      <c r="G1228" s="24" t="s">
        <v>1774</v>
      </c>
      <c r="H1228" s="2">
        <v>42000000</v>
      </c>
      <c r="I1228">
        <v>0</v>
      </c>
      <c r="J1228" s="2">
        <v>182156</v>
      </c>
      <c r="K1228" s="28" t="str">
        <f t="shared" si="154"/>
        <v/>
      </c>
      <c r="L1228" s="28" t="str">
        <f t="shared" si="155"/>
        <v/>
      </c>
      <c r="M1228" s="28" t="s">
        <v>1774</v>
      </c>
      <c r="N1228" s="28" t="str">
        <f t="shared" si="156"/>
        <v/>
      </c>
      <c r="O1228" s="28" t="str">
        <f>IF(N1228=1,M1228&amp;" ("&amp;E1228&amp;")",M1228)</f>
        <v>Pourquoi j'ai pas mangé mon père</v>
      </c>
      <c r="P1228" s="36">
        <f>INDEX(cpi!$A$1:$M$105,MATCH('Inflation adjust calc'!$E1228,cpi!$A:$A,0),MATCH('Inflation adjust calc'!$D1228,cpi!$1:$1,0))</f>
        <v>236.52500000000001</v>
      </c>
      <c r="Q1228" s="36">
        <f>cpi!$I$2</f>
        <v>240.85300000000001</v>
      </c>
      <c r="R1228" s="36">
        <f t="shared" si="153"/>
        <v>1.0182982771377234</v>
      </c>
      <c r="S1228" s="28" t="str">
        <f t="shared" si="157"/>
        <v/>
      </c>
      <c r="T1228" s="37">
        <f t="shared" si="158"/>
        <v>42768527.639784381</v>
      </c>
      <c r="U1228" s="37">
        <f t="shared" si="159"/>
        <v>0</v>
      </c>
      <c r="V1228" s="37">
        <f t="shared" si="160"/>
        <v>185489.14097029914</v>
      </c>
    </row>
    <row r="1229" spans="1:22">
      <c r="A1229" s="23">
        <v>1228</v>
      </c>
      <c r="B1229" s="3">
        <v>37479</v>
      </c>
      <c r="C1229" s="28">
        <v>8</v>
      </c>
      <c r="D1229" s="29">
        <v>11</v>
      </c>
      <c r="E1229" s="28">
        <v>2002</v>
      </c>
      <c r="F1229" s="31">
        <f>DATE(E1229,D1229,C1229)</f>
        <v>37568</v>
      </c>
      <c r="G1229" s="24" t="s">
        <v>1775</v>
      </c>
      <c r="H1229" s="2">
        <v>41000000</v>
      </c>
      <c r="I1229" s="2">
        <v>116724075</v>
      </c>
      <c r="J1229" s="2">
        <v>245769202</v>
      </c>
      <c r="K1229" s="28" t="str">
        <f t="shared" si="154"/>
        <v/>
      </c>
      <c r="L1229" s="28" t="str">
        <f t="shared" si="155"/>
        <v/>
      </c>
      <c r="M1229" s="28" t="s">
        <v>1775</v>
      </c>
      <c r="N1229" s="28" t="str">
        <f t="shared" si="156"/>
        <v/>
      </c>
      <c r="O1229" s="28" t="str">
        <f>IF(N1229=1,M1229&amp;" ("&amp;E1229&amp;")",M1229)</f>
        <v>8 Mile</v>
      </c>
      <c r="P1229" s="36">
        <f>INDEX(cpi!$A$1:$M$105,MATCH('Inflation adjust calc'!$E1229,cpi!$A:$A,0),MATCH('Inflation adjust calc'!$D1229,cpi!$1:$1,0))</f>
        <v>181.3</v>
      </c>
      <c r="Q1229" s="36">
        <f>cpi!$I$2</f>
        <v>240.85300000000001</v>
      </c>
      <c r="R1229" s="36">
        <f t="shared" si="153"/>
        <v>1.3284776613348042</v>
      </c>
      <c r="S1229" s="28" t="str">
        <f t="shared" si="157"/>
        <v/>
      </c>
      <c r="T1229" s="37">
        <f t="shared" si="158"/>
        <v>54467584.114726968</v>
      </c>
      <c r="U1229" s="37">
        <f t="shared" si="159"/>
        <v>155065326.17746827</v>
      </c>
      <c r="V1229" s="37">
        <f t="shared" si="160"/>
        <v>326498894.7010811</v>
      </c>
    </row>
    <row r="1230" spans="1:22">
      <c r="A1230" s="23">
        <v>1229</v>
      </c>
      <c r="B1230" s="3">
        <v>37200</v>
      </c>
      <c r="C1230" s="28">
        <v>11</v>
      </c>
      <c r="D1230" s="29">
        <v>5</v>
      </c>
      <c r="E1230" s="28">
        <v>2001</v>
      </c>
      <c r="F1230" s="31">
        <f>DATE(E1230,D1230,C1230)</f>
        <v>37022</v>
      </c>
      <c r="G1230" s="24" t="s">
        <v>1776</v>
      </c>
      <c r="H1230" s="2">
        <v>41000000</v>
      </c>
      <c r="I1230" s="2">
        <v>56083966</v>
      </c>
      <c r="J1230" s="2">
        <v>100622586</v>
      </c>
      <c r="K1230" s="28" t="str">
        <f t="shared" si="154"/>
        <v/>
      </c>
      <c r="L1230" s="28" t="str">
        <f t="shared" si="155"/>
        <v/>
      </c>
      <c r="M1230" s="28" t="s">
        <v>1776</v>
      </c>
      <c r="N1230" s="28" t="str">
        <f t="shared" si="156"/>
        <v/>
      </c>
      <c r="O1230" s="28" t="str">
        <f>IF(N1230=1,M1230&amp;" ("&amp;E1230&amp;")",M1230)</f>
        <v>A Knight’s Tale</v>
      </c>
      <c r="P1230" s="36">
        <f>INDEX(cpi!$A$1:$M$105,MATCH('Inflation adjust calc'!$E1230,cpi!$A:$A,0),MATCH('Inflation adjust calc'!$D1230,cpi!$1:$1,0))</f>
        <v>177.7</v>
      </c>
      <c r="Q1230" s="36">
        <f>cpi!$I$2</f>
        <v>240.85300000000001</v>
      </c>
      <c r="R1230" s="36">
        <f t="shared" si="153"/>
        <v>1.355391108610017</v>
      </c>
      <c r="S1230" s="28" t="str">
        <f t="shared" si="157"/>
        <v/>
      </c>
      <c r="T1230" s="37">
        <f t="shared" si="158"/>
        <v>55571035.453010693</v>
      </c>
      <c r="U1230" s="37">
        <f t="shared" si="159"/>
        <v>76015708.851986498</v>
      </c>
      <c r="V1230" s="37">
        <f t="shared" si="160"/>
        <v>136382958.38974679</v>
      </c>
    </row>
    <row r="1231" spans="1:22">
      <c r="A1231" s="23">
        <v>1230</v>
      </c>
      <c r="B1231" s="3" t="s">
        <v>1777</v>
      </c>
      <c r="C1231" s="28">
        <v>22</v>
      </c>
      <c r="D1231" s="29">
        <v>8</v>
      </c>
      <c r="E1231" s="28">
        <v>2003</v>
      </c>
      <c r="F1231" s="31">
        <f>DATE(E1231,D1231,C1231)</f>
        <v>37855</v>
      </c>
      <c r="G1231" s="24" t="s">
        <v>1778</v>
      </c>
      <c r="H1231" s="2">
        <v>41000000</v>
      </c>
      <c r="I1231" s="2">
        <v>22108977</v>
      </c>
      <c r="J1231" s="2">
        <v>22108977</v>
      </c>
      <c r="K1231" s="28" t="str">
        <f t="shared" si="154"/>
        <v/>
      </c>
      <c r="L1231" s="28" t="str">
        <f t="shared" si="155"/>
        <v/>
      </c>
      <c r="M1231" s="28" t="s">
        <v>1778</v>
      </c>
      <c r="N1231" s="28" t="str">
        <f t="shared" si="156"/>
        <v/>
      </c>
      <c r="O1231" s="28" t="str">
        <f>IF(N1231=1,M1231&amp;" ("&amp;E1231&amp;")",M1231)</f>
        <v>The Medallion</v>
      </c>
      <c r="P1231" s="36">
        <f>INDEX(cpi!$A$1:$M$105,MATCH('Inflation adjust calc'!$E1231,cpi!$A:$A,0),MATCH('Inflation adjust calc'!$D1231,cpi!$1:$1,0))</f>
        <v>184.6</v>
      </c>
      <c r="Q1231" s="36">
        <f>cpi!$I$2</f>
        <v>240.85300000000001</v>
      </c>
      <c r="R1231" s="36">
        <f t="shared" si="153"/>
        <v>1.3047291440953415</v>
      </c>
      <c r="S1231" s="28" t="str">
        <f t="shared" si="157"/>
        <v/>
      </c>
      <c r="T1231" s="37">
        <f t="shared" si="158"/>
        <v>53493894.907908998</v>
      </c>
      <c r="U1231" s="37">
        <f t="shared" si="159"/>
        <v>28846226.638033591</v>
      </c>
      <c r="V1231" s="37">
        <f t="shared" si="160"/>
        <v>28846226.638033591</v>
      </c>
    </row>
    <row r="1232" spans="1:22">
      <c r="A1232" s="23">
        <v>1231</v>
      </c>
      <c r="B1232" s="3" t="s">
        <v>1779</v>
      </c>
      <c r="C1232" s="28">
        <v>14</v>
      </c>
      <c r="D1232" s="29">
        <v>10</v>
      </c>
      <c r="E1232" s="28">
        <v>2011</v>
      </c>
      <c r="F1232" s="31">
        <f>DATE(E1232,D1232,C1232)</f>
        <v>40830</v>
      </c>
      <c r="G1232" s="24" t="s">
        <v>1780</v>
      </c>
      <c r="H1232" s="2">
        <v>41000000</v>
      </c>
      <c r="I1232" s="2">
        <v>7204138</v>
      </c>
      <c r="J1232" s="2">
        <v>7684524</v>
      </c>
      <c r="K1232" s="28" t="str">
        <f t="shared" si="154"/>
        <v/>
      </c>
      <c r="L1232" s="28" t="str">
        <f t="shared" si="155"/>
        <v/>
      </c>
      <c r="M1232" s="28" t="s">
        <v>1780</v>
      </c>
      <c r="N1232" s="28" t="str">
        <f t="shared" si="156"/>
        <v/>
      </c>
      <c r="O1232" s="28" t="str">
        <f>IF(N1232=1,M1232&amp;" ("&amp;E1232&amp;")",M1232)</f>
        <v>The Big Year</v>
      </c>
      <c r="P1232" s="36">
        <f>INDEX(cpi!$A$1:$M$105,MATCH('Inflation adjust calc'!$E1232,cpi!$A:$A,0),MATCH('Inflation adjust calc'!$D1232,cpi!$1:$1,0))</f>
        <v>226.42099999999999</v>
      </c>
      <c r="Q1232" s="36">
        <f>cpi!$I$2</f>
        <v>240.85300000000001</v>
      </c>
      <c r="R1232" s="36">
        <f t="shared" si="153"/>
        <v>1.0637396707902536</v>
      </c>
      <c r="S1232" s="28" t="str">
        <f t="shared" si="157"/>
        <v/>
      </c>
      <c r="T1232" s="37">
        <f t="shared" si="158"/>
        <v>43613326.502400398</v>
      </c>
      <c r="U1232" s="37">
        <f t="shared" si="159"/>
        <v>7663327.384447556</v>
      </c>
      <c r="V1232" s="37">
        <f t="shared" si="160"/>
        <v>8174333.0299398024</v>
      </c>
    </row>
    <row r="1233" spans="1:22">
      <c r="A1233" s="23">
        <v>1232</v>
      </c>
      <c r="B1233" s="3">
        <v>36319</v>
      </c>
      <c r="C1233" s="28">
        <v>6</v>
      </c>
      <c r="D1233" s="29">
        <v>8</v>
      </c>
      <c r="E1233" s="28">
        <v>1999</v>
      </c>
      <c r="F1233" s="31">
        <f>DATE(E1233,D1233,C1233)</f>
        <v>36378</v>
      </c>
      <c r="G1233" s="24" t="s">
        <v>1781</v>
      </c>
      <c r="H1233" s="2">
        <v>40000000</v>
      </c>
      <c r="I1233" s="2">
        <v>293506292</v>
      </c>
      <c r="J1233" s="2">
        <v>672806292</v>
      </c>
      <c r="K1233" s="28" t="str">
        <f t="shared" si="154"/>
        <v/>
      </c>
      <c r="L1233" s="28" t="str">
        <f t="shared" si="155"/>
        <v/>
      </c>
      <c r="M1233" s="28" t="s">
        <v>1781</v>
      </c>
      <c r="N1233" s="28" t="str">
        <f t="shared" si="156"/>
        <v/>
      </c>
      <c r="O1233" s="28" t="str">
        <f>IF(N1233=1,M1233&amp;" ("&amp;E1233&amp;")",M1233)</f>
        <v>The Sixth Sense</v>
      </c>
      <c r="P1233" s="36">
        <f>INDEX(cpi!$A$1:$M$105,MATCH('Inflation adjust calc'!$E1233,cpi!$A:$A,0),MATCH('Inflation adjust calc'!$D1233,cpi!$1:$1,0))</f>
        <v>167.1</v>
      </c>
      <c r="Q1233" s="36">
        <f>cpi!$I$2</f>
        <v>240.85300000000001</v>
      </c>
      <c r="R1233" s="36">
        <f t="shared" si="153"/>
        <v>1.4413704368641533</v>
      </c>
      <c r="S1233" s="28" t="str">
        <f t="shared" si="157"/>
        <v/>
      </c>
      <c r="T1233" s="37">
        <f t="shared" si="158"/>
        <v>57654817.474566132</v>
      </c>
      <c r="U1233" s="37">
        <f t="shared" si="159"/>
        <v>423051292.32241774</v>
      </c>
      <c r="V1233" s="37">
        <f t="shared" si="160"/>
        <v>969763099.02499115</v>
      </c>
    </row>
    <row r="1234" spans="1:22">
      <c r="A1234" s="23">
        <v>1233</v>
      </c>
      <c r="B1234" s="3" t="s">
        <v>210</v>
      </c>
      <c r="C1234" s="28">
        <v>15</v>
      </c>
      <c r="D1234" s="29">
        <v>7</v>
      </c>
      <c r="E1234" s="28">
        <v>2005</v>
      </c>
      <c r="F1234" s="31">
        <f>DATE(E1234,D1234,C1234)</f>
        <v>38548</v>
      </c>
      <c r="G1234" s="24" t="s">
        <v>1782</v>
      </c>
      <c r="H1234" s="2">
        <v>40000000</v>
      </c>
      <c r="I1234" s="2">
        <v>209218368</v>
      </c>
      <c r="J1234" s="2">
        <v>283218368</v>
      </c>
      <c r="K1234" s="28" t="str">
        <f t="shared" si="154"/>
        <v/>
      </c>
      <c r="L1234" s="28" t="str">
        <f t="shared" si="155"/>
        <v/>
      </c>
      <c r="M1234" s="28" t="s">
        <v>1782</v>
      </c>
      <c r="N1234" s="28" t="str">
        <f t="shared" si="156"/>
        <v/>
      </c>
      <c r="O1234" s="28" t="str">
        <f>IF(N1234=1,M1234&amp;" ("&amp;E1234&amp;")",M1234)</f>
        <v>The Wedding Crashers</v>
      </c>
      <c r="P1234" s="36">
        <f>INDEX(cpi!$A$1:$M$105,MATCH('Inflation adjust calc'!$E1234,cpi!$A:$A,0),MATCH('Inflation adjust calc'!$D1234,cpi!$1:$1,0))</f>
        <v>195.4</v>
      </c>
      <c r="Q1234" s="36">
        <f>cpi!$I$2</f>
        <v>240.85300000000001</v>
      </c>
      <c r="R1234" s="36">
        <f t="shared" ref="R1234:R1297" si="161">Q1234/P1234</f>
        <v>1.2326151484135108</v>
      </c>
      <c r="S1234" s="28" t="str">
        <f t="shared" si="157"/>
        <v/>
      </c>
      <c r="T1234" s="37">
        <f t="shared" si="158"/>
        <v>49304605.936540432</v>
      </c>
      <c r="U1234" s="37">
        <f t="shared" si="159"/>
        <v>257885729.72315252</v>
      </c>
      <c r="V1234" s="37">
        <f t="shared" si="160"/>
        <v>349099250.70575231</v>
      </c>
    </row>
    <row r="1235" spans="1:22">
      <c r="A1235" s="23">
        <v>1234</v>
      </c>
      <c r="B1235" s="3">
        <v>40488</v>
      </c>
      <c r="C1235" s="28">
        <v>11</v>
      </c>
      <c r="D1235" s="29">
        <v>6</v>
      </c>
      <c r="E1235" s="28">
        <v>2010</v>
      </c>
      <c r="F1235" s="31">
        <f>DATE(E1235,D1235,C1235)</f>
        <v>40340</v>
      </c>
      <c r="G1235" s="24" t="s">
        <v>1783</v>
      </c>
      <c r="H1235" s="2">
        <v>40000000</v>
      </c>
      <c r="I1235" s="2">
        <v>176591618</v>
      </c>
      <c r="J1235" s="2">
        <v>351774938</v>
      </c>
      <c r="K1235" s="28" t="str">
        <f t="shared" si="154"/>
        <v/>
      </c>
      <c r="L1235" s="28" t="str">
        <f t="shared" si="155"/>
        <v/>
      </c>
      <c r="M1235" s="28" t="s">
        <v>1783</v>
      </c>
      <c r="N1235" s="28">
        <f t="shared" si="156"/>
        <v>1</v>
      </c>
      <c r="O1235" s="28" t="str">
        <f>IF(N1235=1,M1235&amp;" ("&amp;E1235&amp;")",M1235)</f>
        <v>The Karate Kid (2010)</v>
      </c>
      <c r="P1235" s="36">
        <f>INDEX(cpi!$A$1:$M$105,MATCH('Inflation adjust calc'!$E1235,cpi!$A:$A,0),MATCH('Inflation adjust calc'!$D1235,cpi!$1:$1,0))</f>
        <v>217.965</v>
      </c>
      <c r="Q1235" s="36">
        <f>cpi!$I$2</f>
        <v>240.85300000000001</v>
      </c>
      <c r="R1235" s="36">
        <f t="shared" si="161"/>
        <v>1.1050076847200239</v>
      </c>
      <c r="S1235" s="28" t="str">
        <f t="shared" si="157"/>
        <v/>
      </c>
      <c r="T1235" s="37">
        <f t="shared" si="158"/>
        <v>44200307.388800956</v>
      </c>
      <c r="U1235" s="37">
        <f t="shared" si="159"/>
        <v>195135094.9471429</v>
      </c>
      <c r="V1235" s="37">
        <f t="shared" si="160"/>
        <v>388714009.78190994</v>
      </c>
    </row>
    <row r="1236" spans="1:22">
      <c r="A1236" s="23">
        <v>1235</v>
      </c>
      <c r="B1236" s="3" t="s">
        <v>1784</v>
      </c>
      <c r="C1236" s="28">
        <v>13</v>
      </c>
      <c r="D1236" s="29">
        <v>2</v>
      </c>
      <c r="E1236" s="28">
        <v>2015</v>
      </c>
      <c r="F1236" s="31">
        <f>DATE(E1236,D1236,C1236)</f>
        <v>42048</v>
      </c>
      <c r="G1236" s="24" t="s">
        <v>1785</v>
      </c>
      <c r="H1236" s="2">
        <v>40000000</v>
      </c>
      <c r="I1236" s="2">
        <v>166167230</v>
      </c>
      <c r="J1236" s="2">
        <v>570978470</v>
      </c>
      <c r="K1236" s="28" t="str">
        <f t="shared" si="154"/>
        <v/>
      </c>
      <c r="L1236" s="28" t="str">
        <f t="shared" si="155"/>
        <v/>
      </c>
      <c r="M1236" s="28" t="s">
        <v>1785</v>
      </c>
      <c r="N1236" s="28" t="str">
        <f t="shared" si="156"/>
        <v/>
      </c>
      <c r="O1236" s="28" t="str">
        <f>IF(N1236=1,M1236&amp;" ("&amp;E1236&amp;")",M1236)</f>
        <v>Fifty Shades of Grey</v>
      </c>
      <c r="P1236" s="36">
        <f>INDEX(cpi!$A$1:$M$105,MATCH('Inflation adjust calc'!$E1236,cpi!$A:$A,0),MATCH('Inflation adjust calc'!$D1236,cpi!$1:$1,0))</f>
        <v>234.72200000000001</v>
      </c>
      <c r="Q1236" s="36">
        <f>cpi!$I$2</f>
        <v>240.85300000000001</v>
      </c>
      <c r="R1236" s="36">
        <f t="shared" si="161"/>
        <v>1.0261202614156322</v>
      </c>
      <c r="S1236" s="28" t="str">
        <f t="shared" si="157"/>
        <v/>
      </c>
      <c r="T1236" s="37">
        <f t="shared" si="158"/>
        <v>41044810.45662529</v>
      </c>
      <c r="U1236" s="37">
        <f t="shared" si="159"/>
        <v>170507561.48631147</v>
      </c>
      <c r="V1236" s="37">
        <f t="shared" si="160"/>
        <v>585892576.89909768</v>
      </c>
    </row>
    <row r="1237" spans="1:22">
      <c r="A1237" s="23">
        <v>1236</v>
      </c>
      <c r="B1237" s="3" t="s">
        <v>1193</v>
      </c>
      <c r="C1237" s="28">
        <v>19</v>
      </c>
      <c r="D1237" s="29">
        <v>6</v>
      </c>
      <c r="E1237" s="28">
        <v>2009</v>
      </c>
      <c r="F1237" s="31">
        <f>DATE(E1237,D1237,C1237)</f>
        <v>39983</v>
      </c>
      <c r="G1237" s="24" t="s">
        <v>1786</v>
      </c>
      <c r="H1237" s="2">
        <v>40000000</v>
      </c>
      <c r="I1237" s="2">
        <v>163958031</v>
      </c>
      <c r="J1237" s="2">
        <v>314709717</v>
      </c>
      <c r="K1237" s="28" t="str">
        <f t="shared" si="154"/>
        <v/>
      </c>
      <c r="L1237" s="28" t="str">
        <f t="shared" si="155"/>
        <v/>
      </c>
      <c r="M1237" s="28" t="s">
        <v>1786</v>
      </c>
      <c r="N1237" s="28" t="str">
        <f t="shared" si="156"/>
        <v/>
      </c>
      <c r="O1237" s="28" t="str">
        <f>IF(N1237=1,M1237&amp;" ("&amp;E1237&amp;")",M1237)</f>
        <v>The Proposal</v>
      </c>
      <c r="P1237" s="36">
        <f>INDEX(cpi!$A$1:$M$105,MATCH('Inflation adjust calc'!$E1237,cpi!$A:$A,0),MATCH('Inflation adjust calc'!$D1237,cpi!$1:$1,0))</f>
        <v>215.69300000000001</v>
      </c>
      <c r="Q1237" s="36">
        <f>cpi!$I$2</f>
        <v>240.85300000000001</v>
      </c>
      <c r="R1237" s="36">
        <f t="shared" si="161"/>
        <v>1.1166472718168878</v>
      </c>
      <c r="S1237" s="28" t="str">
        <f t="shared" si="157"/>
        <v/>
      </c>
      <c r="T1237" s="37">
        <f t="shared" si="158"/>
        <v>44665890.872675516</v>
      </c>
      <c r="U1237" s="37">
        <f t="shared" si="159"/>
        <v>183083288.00861871</v>
      </c>
      <c r="V1237" s="37">
        <f t="shared" si="160"/>
        <v>351419746.90231484</v>
      </c>
    </row>
    <row r="1238" spans="1:22">
      <c r="A1238" s="23">
        <v>1237</v>
      </c>
      <c r="B1238" s="3" t="s">
        <v>20</v>
      </c>
      <c r="C1238" s="28">
        <v>13</v>
      </c>
      <c r="D1238" s="29">
        <v>12</v>
      </c>
      <c r="E1238" s="28">
        <v>2013</v>
      </c>
      <c r="F1238" s="31">
        <f>DATE(E1238,D1238,C1238)</f>
        <v>41621</v>
      </c>
      <c r="G1238" s="24" t="s">
        <v>1787</v>
      </c>
      <c r="H1238" s="2">
        <v>40000000</v>
      </c>
      <c r="I1238" s="2">
        <v>150117807</v>
      </c>
      <c r="J1238" s="2">
        <v>257878294</v>
      </c>
      <c r="K1238" s="28" t="str">
        <f t="shared" si="154"/>
        <v/>
      </c>
      <c r="L1238" s="28" t="str">
        <f t="shared" si="155"/>
        <v/>
      </c>
      <c r="M1238" s="28" t="s">
        <v>1787</v>
      </c>
      <c r="N1238" s="28" t="str">
        <f t="shared" si="156"/>
        <v/>
      </c>
      <c r="O1238" s="28" t="str">
        <f>IF(N1238=1,M1238&amp;" ("&amp;E1238&amp;")",M1238)</f>
        <v>American Hustle</v>
      </c>
      <c r="P1238" s="36">
        <f>INDEX(cpi!$A$1:$M$105,MATCH('Inflation adjust calc'!$E1238,cpi!$A:$A,0),MATCH('Inflation adjust calc'!$D1238,cpi!$1:$1,0))</f>
        <v>233.04900000000001</v>
      </c>
      <c r="Q1238" s="36">
        <f>cpi!$I$2</f>
        <v>240.85300000000001</v>
      </c>
      <c r="R1238" s="36">
        <f t="shared" si="161"/>
        <v>1.0334865200022314</v>
      </c>
      <c r="S1238" s="28" t="str">
        <f t="shared" si="157"/>
        <v/>
      </c>
      <c r="T1238" s="37">
        <f t="shared" si="158"/>
        <v>41339460.800089255</v>
      </c>
      <c r="U1238" s="37">
        <f t="shared" si="159"/>
        <v>155144729.94679663</v>
      </c>
      <c r="V1238" s="37">
        <f t="shared" si="160"/>
        <v>266513740.65017232</v>
      </c>
    </row>
    <row r="1239" spans="1:22">
      <c r="A1239" s="23">
        <v>1238</v>
      </c>
      <c r="B1239" s="3" t="s">
        <v>524</v>
      </c>
      <c r="C1239" s="28">
        <v>25</v>
      </c>
      <c r="D1239" s="29">
        <v>12</v>
      </c>
      <c r="E1239" s="28">
        <v>2003</v>
      </c>
      <c r="F1239" s="31">
        <f>DATE(E1239,D1239,C1239)</f>
        <v>37980</v>
      </c>
      <c r="G1239" s="24" t="s">
        <v>1788</v>
      </c>
      <c r="H1239" s="2">
        <v>40000000</v>
      </c>
      <c r="I1239" s="2">
        <v>138614544</v>
      </c>
      <c r="J1239" s="2">
        <v>189714544</v>
      </c>
      <c r="K1239" s="28" t="str">
        <f t="shared" si="154"/>
        <v/>
      </c>
      <c r="L1239" s="28" t="str">
        <f t="shared" si="155"/>
        <v/>
      </c>
      <c r="M1239" s="28" t="s">
        <v>1788</v>
      </c>
      <c r="N1239" s="28" t="str">
        <f t="shared" si="156"/>
        <v/>
      </c>
      <c r="O1239" s="28" t="str">
        <f>IF(N1239=1,M1239&amp;" ("&amp;E1239&amp;")",M1239)</f>
        <v>Cheaper by the Dozen</v>
      </c>
      <c r="P1239" s="36">
        <f>INDEX(cpi!$A$1:$M$105,MATCH('Inflation adjust calc'!$E1239,cpi!$A:$A,0),MATCH('Inflation adjust calc'!$D1239,cpi!$1:$1,0))</f>
        <v>184.3</v>
      </c>
      <c r="Q1239" s="36">
        <f>cpi!$I$2</f>
        <v>240.85300000000001</v>
      </c>
      <c r="R1239" s="36">
        <f t="shared" si="161"/>
        <v>1.3068529571351057</v>
      </c>
      <c r="S1239" s="28" t="str">
        <f t="shared" si="157"/>
        <v/>
      </c>
      <c r="T1239" s="37">
        <f t="shared" si="158"/>
        <v>52274118.285404228</v>
      </c>
      <c r="U1239" s="37">
        <f t="shared" si="159"/>
        <v>181148826.72833422</v>
      </c>
      <c r="V1239" s="37">
        <f t="shared" si="160"/>
        <v>247929012.83793813</v>
      </c>
    </row>
    <row r="1240" spans="1:22">
      <c r="A1240" s="23">
        <v>1239</v>
      </c>
      <c r="B1240" s="3" t="s">
        <v>512</v>
      </c>
      <c r="C1240" s="28">
        <v>25</v>
      </c>
      <c r="D1240" s="29">
        <v>7</v>
      </c>
      <c r="E1240" s="28">
        <v>2014</v>
      </c>
      <c r="F1240" s="31">
        <f>DATE(E1240,D1240,C1240)</f>
        <v>41845</v>
      </c>
      <c r="G1240" s="24" t="s">
        <v>1789</v>
      </c>
      <c r="H1240" s="2">
        <v>40000000</v>
      </c>
      <c r="I1240" s="2">
        <v>126573960</v>
      </c>
      <c r="J1240" s="2">
        <v>457507776</v>
      </c>
      <c r="K1240" s="28" t="str">
        <f t="shared" si="154"/>
        <v/>
      </c>
      <c r="L1240" s="28" t="str">
        <f t="shared" si="155"/>
        <v/>
      </c>
      <c r="M1240" s="28" t="s">
        <v>1789</v>
      </c>
      <c r="N1240" s="28" t="str">
        <f t="shared" si="156"/>
        <v/>
      </c>
      <c r="O1240" s="28" t="str">
        <f>IF(N1240=1,M1240&amp;" ("&amp;E1240&amp;")",M1240)</f>
        <v>Lucy</v>
      </c>
      <c r="P1240" s="36">
        <f>INDEX(cpi!$A$1:$M$105,MATCH('Inflation adjust calc'!$E1240,cpi!$A:$A,0),MATCH('Inflation adjust calc'!$D1240,cpi!$1:$1,0))</f>
        <v>238.25</v>
      </c>
      <c r="Q1240" s="36">
        <f>cpi!$I$2</f>
        <v>240.85300000000001</v>
      </c>
      <c r="R1240" s="36">
        <f t="shared" si="161"/>
        <v>1.0109254984260232</v>
      </c>
      <c r="S1240" s="28" t="str">
        <f t="shared" si="157"/>
        <v/>
      </c>
      <c r="T1240" s="37">
        <f t="shared" si="158"/>
        <v>40437019.937040925</v>
      </c>
      <c r="U1240" s="37">
        <f t="shared" si="159"/>
        <v>127956843.60075553</v>
      </c>
      <c r="V1240" s="37">
        <f t="shared" si="160"/>
        <v>462506276.48658139</v>
      </c>
    </row>
    <row r="1241" spans="1:22">
      <c r="A1241" s="23">
        <v>1240</v>
      </c>
      <c r="B1241" s="3" t="s">
        <v>154</v>
      </c>
      <c r="C1241" s="28">
        <v>25</v>
      </c>
      <c r="D1241" s="29">
        <v>12</v>
      </c>
      <c r="E1241" s="28">
        <v>2013</v>
      </c>
      <c r="F1241" s="31">
        <f>DATE(E1241,D1241,C1241)</f>
        <v>41633</v>
      </c>
      <c r="G1241" s="24" t="s">
        <v>1790</v>
      </c>
      <c r="H1241" s="2">
        <v>40000000</v>
      </c>
      <c r="I1241" s="2">
        <v>125095601</v>
      </c>
      <c r="J1241" s="2">
        <v>149804632</v>
      </c>
      <c r="K1241" s="28" t="str">
        <f t="shared" si="154"/>
        <v/>
      </c>
      <c r="L1241" s="28" t="str">
        <f t="shared" si="155"/>
        <v/>
      </c>
      <c r="M1241" s="28" t="s">
        <v>1790</v>
      </c>
      <c r="N1241" s="28" t="str">
        <f t="shared" si="156"/>
        <v/>
      </c>
      <c r="O1241" s="28" t="str">
        <f>IF(N1241=1,M1241&amp;" ("&amp;E1241&amp;")",M1241)</f>
        <v>Lone Survivor</v>
      </c>
      <c r="P1241" s="36">
        <f>INDEX(cpi!$A$1:$M$105,MATCH('Inflation adjust calc'!$E1241,cpi!$A:$A,0),MATCH('Inflation adjust calc'!$D1241,cpi!$1:$1,0))</f>
        <v>233.04900000000001</v>
      </c>
      <c r="Q1241" s="36">
        <f>cpi!$I$2</f>
        <v>240.85300000000001</v>
      </c>
      <c r="R1241" s="36">
        <f t="shared" si="161"/>
        <v>1.0334865200022314</v>
      </c>
      <c r="S1241" s="28" t="str">
        <f t="shared" si="157"/>
        <v/>
      </c>
      <c r="T1241" s="37">
        <f t="shared" si="158"/>
        <v>41339460.800089255</v>
      </c>
      <c r="U1241" s="37">
        <f t="shared" si="159"/>
        <v>129284617.34507766</v>
      </c>
      <c r="V1241" s="37">
        <f t="shared" si="160"/>
        <v>154821067.80589491</v>
      </c>
    </row>
    <row r="1242" spans="1:22">
      <c r="A1242" s="23">
        <v>1241</v>
      </c>
      <c r="B1242" s="3" t="s">
        <v>1791</v>
      </c>
      <c r="C1242" s="28">
        <v>22</v>
      </c>
      <c r="D1242" s="29">
        <v>11</v>
      </c>
      <c r="E1242" s="28">
        <v>1989</v>
      </c>
      <c r="F1242" s="31">
        <f>DATE(E1242,D1242,C1242)</f>
        <v>32834</v>
      </c>
      <c r="G1242" s="24" t="s">
        <v>1792</v>
      </c>
      <c r="H1242" s="2">
        <v>40000000</v>
      </c>
      <c r="I1242" s="2">
        <v>118450002</v>
      </c>
      <c r="J1242" s="2">
        <v>332000000</v>
      </c>
      <c r="K1242" s="28" t="str">
        <f t="shared" si="154"/>
        <v/>
      </c>
      <c r="L1242" s="28" t="str">
        <f t="shared" si="155"/>
        <v/>
      </c>
      <c r="M1242" s="28" t="s">
        <v>1792</v>
      </c>
      <c r="N1242" s="28" t="str">
        <f t="shared" si="156"/>
        <v/>
      </c>
      <c r="O1242" s="28" t="str">
        <f>IF(N1242=1,M1242&amp;" ("&amp;E1242&amp;")",M1242)</f>
        <v>Back to the Future Part II</v>
      </c>
      <c r="P1242" s="36">
        <f>INDEX(cpi!$A$1:$M$105,MATCH('Inflation adjust calc'!$E1242,cpi!$A:$A,0),MATCH('Inflation adjust calc'!$D1242,cpi!$1:$1,0))</f>
        <v>125.9</v>
      </c>
      <c r="Q1242" s="36">
        <f>cpi!$I$2</f>
        <v>240.85300000000001</v>
      </c>
      <c r="R1242" s="36">
        <f t="shared" si="161"/>
        <v>1.9130500397140588</v>
      </c>
      <c r="S1242" s="28" t="str">
        <f t="shared" si="157"/>
        <v/>
      </c>
      <c r="T1242" s="37">
        <f t="shared" si="158"/>
        <v>76522001.588562354</v>
      </c>
      <c r="U1242" s="37">
        <f t="shared" si="159"/>
        <v>226600781.03023034</v>
      </c>
      <c r="V1242" s="37">
        <f t="shared" si="160"/>
        <v>635132613.18506753</v>
      </c>
    </row>
    <row r="1243" spans="1:22">
      <c r="A1243" s="23">
        <v>1242</v>
      </c>
      <c r="B1243" s="3" t="s">
        <v>1793</v>
      </c>
      <c r="C1243" s="28">
        <v>24</v>
      </c>
      <c r="D1243" s="29">
        <v>9</v>
      </c>
      <c r="E1243" s="28">
        <v>1999</v>
      </c>
      <c r="F1243" s="31">
        <f>DATE(E1243,D1243,C1243)</f>
        <v>36427</v>
      </c>
      <c r="G1243" s="24" t="s">
        <v>1794</v>
      </c>
      <c r="H1243" s="2">
        <v>40000000</v>
      </c>
      <c r="I1243" s="2">
        <v>116735231</v>
      </c>
      <c r="J1243" s="2">
        <v>177835231</v>
      </c>
      <c r="K1243" s="28" t="str">
        <f t="shared" si="154"/>
        <v/>
      </c>
      <c r="L1243" s="28" t="str">
        <f t="shared" si="155"/>
        <v/>
      </c>
      <c r="M1243" s="28" t="s">
        <v>1794</v>
      </c>
      <c r="N1243" s="28" t="str">
        <f t="shared" si="156"/>
        <v/>
      </c>
      <c r="O1243" s="28" t="str">
        <f>IF(N1243=1,M1243&amp;" ("&amp;E1243&amp;")",M1243)</f>
        <v>Double Jeopardy</v>
      </c>
      <c r="P1243" s="36">
        <f>INDEX(cpi!$A$1:$M$105,MATCH('Inflation adjust calc'!$E1243,cpi!$A:$A,0),MATCH('Inflation adjust calc'!$D1243,cpi!$1:$1,0))</f>
        <v>167.9</v>
      </c>
      <c r="Q1243" s="36">
        <f>cpi!$I$2</f>
        <v>240.85300000000001</v>
      </c>
      <c r="R1243" s="36">
        <f t="shared" si="161"/>
        <v>1.434502680166766</v>
      </c>
      <c r="S1243" s="28" t="str">
        <f t="shared" si="157"/>
        <v/>
      </c>
      <c r="T1243" s="37">
        <f t="shared" si="158"/>
        <v>57380107.206670642</v>
      </c>
      <c r="U1243" s="37">
        <f t="shared" si="159"/>
        <v>167457001.73938653</v>
      </c>
      <c r="V1243" s="37">
        <f t="shared" si="160"/>
        <v>255105115.49757594</v>
      </c>
    </row>
    <row r="1244" spans="1:22">
      <c r="A1244" s="23">
        <v>1243</v>
      </c>
      <c r="B1244" s="3" t="s">
        <v>622</v>
      </c>
      <c r="C1244" s="28">
        <v>25</v>
      </c>
      <c r="D1244" s="29">
        <v>7</v>
      </c>
      <c r="E1244" s="28">
        <v>2003</v>
      </c>
      <c r="F1244" s="31">
        <f>DATE(E1244,D1244,C1244)</f>
        <v>37827</v>
      </c>
      <c r="G1244" s="24" t="s">
        <v>1795</v>
      </c>
      <c r="H1244" s="2">
        <v>40000000</v>
      </c>
      <c r="I1244" s="2">
        <v>111760631</v>
      </c>
      <c r="J1244" s="2">
        <v>167851995</v>
      </c>
      <c r="K1244" s="28" t="str">
        <f t="shared" si="154"/>
        <v/>
      </c>
      <c r="L1244" s="28" t="str">
        <f t="shared" si="155"/>
        <v/>
      </c>
      <c r="M1244" s="28" t="s">
        <v>1795</v>
      </c>
      <c r="N1244" s="28" t="str">
        <f t="shared" si="156"/>
        <v/>
      </c>
      <c r="O1244" s="28" t="str">
        <f>IF(N1244=1,M1244&amp;" ("&amp;E1244&amp;")",M1244)</f>
        <v>Spy Kids 3-D: Game Over</v>
      </c>
      <c r="P1244" s="36">
        <f>INDEX(cpi!$A$1:$M$105,MATCH('Inflation adjust calc'!$E1244,cpi!$A:$A,0),MATCH('Inflation adjust calc'!$D1244,cpi!$1:$1,0))</f>
        <v>183.9</v>
      </c>
      <c r="Q1244" s="36">
        <f>cpi!$I$2</f>
        <v>240.85300000000001</v>
      </c>
      <c r="R1244" s="36">
        <f t="shared" si="161"/>
        <v>1.3096954866775421</v>
      </c>
      <c r="S1244" s="28" t="str">
        <f t="shared" si="157"/>
        <v/>
      </c>
      <c r="T1244" s="37">
        <f t="shared" si="158"/>
        <v>52387819.467101686</v>
      </c>
      <c r="U1244" s="37">
        <f t="shared" si="159"/>
        <v>146372394.0089342</v>
      </c>
      <c r="V1244" s="37">
        <f t="shared" si="160"/>
        <v>219835000.28132138</v>
      </c>
    </row>
    <row r="1245" spans="1:22">
      <c r="A1245" s="23">
        <v>1244</v>
      </c>
      <c r="B1245" s="3" t="s">
        <v>1796</v>
      </c>
      <c r="C1245" s="28">
        <v>24</v>
      </c>
      <c r="D1245" s="29">
        <v>7</v>
      </c>
      <c r="E1245" s="28">
        <v>1996</v>
      </c>
      <c r="F1245" s="31">
        <f>DATE(E1245,D1245,C1245)</f>
        <v>35270</v>
      </c>
      <c r="G1245" s="24" t="s">
        <v>1797</v>
      </c>
      <c r="H1245" s="2">
        <v>40000000</v>
      </c>
      <c r="I1245" s="2">
        <v>108766007</v>
      </c>
      <c r="J1245" s="2">
        <v>152266007</v>
      </c>
      <c r="K1245" s="28" t="str">
        <f t="shared" si="154"/>
        <v/>
      </c>
      <c r="L1245" s="28" t="str">
        <f t="shared" si="155"/>
        <v/>
      </c>
      <c r="M1245" s="28" t="s">
        <v>1797</v>
      </c>
      <c r="N1245" s="28" t="str">
        <f t="shared" si="156"/>
        <v/>
      </c>
      <c r="O1245" s="28" t="str">
        <f>IF(N1245=1,M1245&amp;" ("&amp;E1245&amp;")",M1245)</f>
        <v>A Time to Kill</v>
      </c>
      <c r="P1245" s="36">
        <f>INDEX(cpi!$A$1:$M$105,MATCH('Inflation adjust calc'!$E1245,cpi!$A:$A,0),MATCH('Inflation adjust calc'!$D1245,cpi!$1:$1,0))</f>
        <v>157</v>
      </c>
      <c r="Q1245" s="36">
        <f>cpi!$I$2</f>
        <v>240.85300000000001</v>
      </c>
      <c r="R1245" s="36">
        <f t="shared" si="161"/>
        <v>1.534095541401274</v>
      </c>
      <c r="S1245" s="28" t="str">
        <f t="shared" si="157"/>
        <v/>
      </c>
      <c r="T1245" s="37">
        <f t="shared" si="158"/>
        <v>61363821.656050958</v>
      </c>
      <c r="U1245" s="37">
        <f t="shared" si="159"/>
        <v>166857446.39471975</v>
      </c>
      <c r="V1245" s="37">
        <f t="shared" si="160"/>
        <v>233590602.44567519</v>
      </c>
    </row>
    <row r="1246" spans="1:22">
      <c r="A1246" s="23">
        <v>1245</v>
      </c>
      <c r="B1246" s="3">
        <v>33610</v>
      </c>
      <c r="C1246" s="28">
        <v>1</v>
      </c>
      <c r="D1246" s="29">
        <v>7</v>
      </c>
      <c r="E1246" s="28">
        <v>1992</v>
      </c>
      <c r="F1246" s="31">
        <f>DATE(E1246,D1246,C1246)</f>
        <v>33786</v>
      </c>
      <c r="G1246" s="24" t="s">
        <v>1798</v>
      </c>
      <c r="H1246" s="2">
        <v>40000000</v>
      </c>
      <c r="I1246" s="2">
        <v>107533925</v>
      </c>
      <c r="J1246" s="2">
        <v>132440066</v>
      </c>
      <c r="K1246" s="28" t="str">
        <f t="shared" si="154"/>
        <v/>
      </c>
      <c r="L1246" s="28" t="str">
        <f t="shared" si="155"/>
        <v/>
      </c>
      <c r="M1246" s="28" t="s">
        <v>1798</v>
      </c>
      <c r="N1246" s="28" t="str">
        <f t="shared" si="156"/>
        <v/>
      </c>
      <c r="O1246" s="28" t="str">
        <f>IF(N1246=1,M1246&amp;" ("&amp;E1246&amp;")",M1246)</f>
        <v>A League of Their Own</v>
      </c>
      <c r="P1246" s="36">
        <f>INDEX(cpi!$A$1:$M$105,MATCH('Inflation adjust calc'!$E1246,cpi!$A:$A,0),MATCH('Inflation adjust calc'!$D1246,cpi!$1:$1,0))</f>
        <v>140.5</v>
      </c>
      <c r="Q1246" s="36">
        <f>cpi!$I$2</f>
        <v>240.85300000000001</v>
      </c>
      <c r="R1246" s="36">
        <f t="shared" si="161"/>
        <v>1.7142562277580071</v>
      </c>
      <c r="S1246" s="28" t="str">
        <f t="shared" si="157"/>
        <v/>
      </c>
      <c r="T1246" s="37">
        <f t="shared" si="158"/>
        <v>68570249.110320285</v>
      </c>
      <c r="U1246" s="37">
        <f t="shared" si="159"/>
        <v>184340700.62651247</v>
      </c>
      <c r="V1246" s="37">
        <f t="shared" si="160"/>
        <v>227036207.94518149</v>
      </c>
    </row>
    <row r="1247" spans="1:22">
      <c r="A1247" s="23">
        <v>1246</v>
      </c>
      <c r="B1247" s="3">
        <v>42649</v>
      </c>
      <c r="C1247" s="28">
        <v>10</v>
      </c>
      <c r="D1247" s="29">
        <v>6</v>
      </c>
      <c r="E1247" s="28">
        <v>2016</v>
      </c>
      <c r="F1247" s="31">
        <f>DATE(E1247,D1247,C1247)</f>
        <v>42531</v>
      </c>
      <c r="G1247" s="24" t="s">
        <v>1799</v>
      </c>
      <c r="H1247" s="2">
        <v>40000000</v>
      </c>
      <c r="I1247" s="2">
        <v>102470008</v>
      </c>
      <c r="J1247" s="2">
        <v>311270008</v>
      </c>
      <c r="K1247" s="28" t="str">
        <f t="shared" si="154"/>
        <v/>
      </c>
      <c r="L1247" s="28" t="str">
        <f t="shared" si="155"/>
        <v/>
      </c>
      <c r="M1247" s="28" t="s">
        <v>1799</v>
      </c>
      <c r="N1247" s="28" t="str">
        <f t="shared" si="156"/>
        <v/>
      </c>
      <c r="O1247" s="28" t="str">
        <f>IF(N1247=1,M1247&amp;" ("&amp;E1247&amp;")",M1247)</f>
        <v>The Conjuring 2: The Enfield Poltergeist</v>
      </c>
      <c r="P1247" s="36">
        <f>INDEX(cpi!$A$1:$M$105,MATCH('Inflation adjust calc'!$E1247,cpi!$A:$A,0),MATCH('Inflation adjust calc'!$D1247,cpi!$1:$1,0))</f>
        <v>241.03800000000001</v>
      </c>
      <c r="Q1247" s="36">
        <f>cpi!$I$2</f>
        <v>240.85300000000001</v>
      </c>
      <c r="R1247" s="36">
        <f t="shared" si="161"/>
        <v>0.99923248616400728</v>
      </c>
      <c r="S1247" s="28" t="str">
        <f t="shared" si="157"/>
        <v/>
      </c>
      <c r="T1247" s="37">
        <f t="shared" si="158"/>
        <v>39969299.446560293</v>
      </c>
      <c r="U1247" s="37">
        <f t="shared" si="159"/>
        <v>102391360.85108572</v>
      </c>
      <c r="V1247" s="37">
        <f t="shared" si="160"/>
        <v>311031103.96213043</v>
      </c>
    </row>
    <row r="1248" spans="1:22">
      <c r="A1248" s="23">
        <v>1247</v>
      </c>
      <c r="B1248" s="3">
        <v>40188</v>
      </c>
      <c r="C1248" s="28">
        <v>1</v>
      </c>
      <c r="D1248" s="29">
        <v>10</v>
      </c>
      <c r="E1248" s="28">
        <v>2010</v>
      </c>
      <c r="F1248" s="31">
        <f>DATE(E1248,D1248,C1248)</f>
        <v>40452</v>
      </c>
      <c r="G1248" s="24" t="s">
        <v>1800</v>
      </c>
      <c r="H1248" s="2">
        <v>40000000</v>
      </c>
      <c r="I1248" s="2">
        <v>96962694</v>
      </c>
      <c r="J1248" s="2">
        <v>224922135</v>
      </c>
      <c r="K1248" s="28" t="str">
        <f t="shared" si="154"/>
        <v/>
      </c>
      <c r="L1248" s="28" t="str">
        <f t="shared" si="155"/>
        <v/>
      </c>
      <c r="M1248" s="28" t="s">
        <v>1800</v>
      </c>
      <c r="N1248" s="28" t="str">
        <f t="shared" si="156"/>
        <v/>
      </c>
      <c r="O1248" s="28" t="str">
        <f>IF(N1248=1,M1248&amp;" ("&amp;E1248&amp;")",M1248)</f>
        <v>The Social Network</v>
      </c>
      <c r="P1248" s="36">
        <f>INDEX(cpi!$A$1:$M$105,MATCH('Inflation adjust calc'!$E1248,cpi!$A:$A,0),MATCH('Inflation adjust calc'!$D1248,cpi!$1:$1,0))</f>
        <v>218.71100000000001</v>
      </c>
      <c r="Q1248" s="36">
        <f>cpi!$I$2</f>
        <v>240.85300000000001</v>
      </c>
      <c r="R1248" s="36">
        <f t="shared" si="161"/>
        <v>1.1012386208283991</v>
      </c>
      <c r="S1248" s="28" t="str">
        <f t="shared" si="157"/>
        <v/>
      </c>
      <c r="T1248" s="37">
        <f t="shared" si="158"/>
        <v>44049544.833135962</v>
      </c>
      <c r="U1248" s="37">
        <f t="shared" si="159"/>
        <v>106779063.41236609</v>
      </c>
      <c r="V1248" s="37">
        <f t="shared" si="160"/>
        <v>247692941.74117899</v>
      </c>
    </row>
    <row r="1249" spans="1:22">
      <c r="A1249" s="23">
        <v>1248</v>
      </c>
      <c r="B1249" s="3">
        <v>41612</v>
      </c>
      <c r="C1249" s="28">
        <v>12</v>
      </c>
      <c r="D1249" s="29">
        <v>4</v>
      </c>
      <c r="E1249" s="28">
        <v>2013</v>
      </c>
      <c r="F1249" s="31">
        <f>DATE(E1249,D1249,C1249)</f>
        <v>41376</v>
      </c>
      <c r="G1249" s="24">
        <v>42</v>
      </c>
      <c r="H1249" s="2">
        <v>40000000</v>
      </c>
      <c r="I1249" s="2">
        <v>95020213</v>
      </c>
      <c r="J1249" s="2">
        <v>97470701</v>
      </c>
      <c r="K1249" s="28" t="str">
        <f t="shared" si="154"/>
        <v/>
      </c>
      <c r="L1249" s="28" t="str">
        <f t="shared" si="155"/>
        <v/>
      </c>
      <c r="M1249" s="28">
        <v>42</v>
      </c>
      <c r="N1249" s="28" t="str">
        <f t="shared" si="156"/>
        <v/>
      </c>
      <c r="O1249" s="28">
        <f>IF(N1249=1,M1249&amp;" ("&amp;E1249&amp;")",M1249)</f>
        <v>42</v>
      </c>
      <c r="P1249" s="36">
        <f>INDEX(cpi!$A$1:$M$105,MATCH('Inflation adjust calc'!$E1249,cpi!$A:$A,0),MATCH('Inflation adjust calc'!$D1249,cpi!$1:$1,0))</f>
        <v>232.53100000000001</v>
      </c>
      <c r="Q1249" s="36">
        <f>cpi!$I$2</f>
        <v>240.85300000000001</v>
      </c>
      <c r="R1249" s="36">
        <f t="shared" si="161"/>
        <v>1.0357887765502234</v>
      </c>
      <c r="S1249" s="28" t="str">
        <f t="shared" si="157"/>
        <v/>
      </c>
      <c r="T1249" s="37">
        <f t="shared" si="158"/>
        <v>41431551.062008932</v>
      </c>
      <c r="U1249" s="37">
        <f t="shared" si="159"/>
        <v>98420870.170811638</v>
      </c>
      <c r="V1249" s="37">
        <f t="shared" si="160"/>
        <v>100959058.13828264</v>
      </c>
    </row>
    <row r="1250" spans="1:22">
      <c r="A1250" s="23">
        <v>1249</v>
      </c>
      <c r="B1250" s="3">
        <v>40002</v>
      </c>
      <c r="C1250" s="28">
        <v>7</v>
      </c>
      <c r="D1250" s="29">
        <v>8</v>
      </c>
      <c r="E1250" s="28">
        <v>2009</v>
      </c>
      <c r="F1250" s="31">
        <f>DATE(E1250,D1250,C1250)</f>
        <v>40032</v>
      </c>
      <c r="G1250" s="24" t="s">
        <v>1801</v>
      </c>
      <c r="H1250" s="2">
        <v>40000000</v>
      </c>
      <c r="I1250" s="2">
        <v>94125426</v>
      </c>
      <c r="J1250" s="2">
        <v>126646119</v>
      </c>
      <c r="K1250" s="28" t="str">
        <f t="shared" si="154"/>
        <v/>
      </c>
      <c r="L1250" s="28" t="str">
        <f t="shared" si="155"/>
        <v/>
      </c>
      <c r="M1250" s="28" t="s">
        <v>1801</v>
      </c>
      <c r="N1250" s="28" t="str">
        <f t="shared" si="156"/>
        <v/>
      </c>
      <c r="O1250" s="28" t="str">
        <f>IF(N1250=1,M1250&amp;" ("&amp;E1250&amp;")",M1250)</f>
        <v>Julie &amp; Julia</v>
      </c>
      <c r="P1250" s="36">
        <f>INDEX(cpi!$A$1:$M$105,MATCH('Inflation adjust calc'!$E1250,cpi!$A:$A,0),MATCH('Inflation adjust calc'!$D1250,cpi!$1:$1,0))</f>
        <v>215.834</v>
      </c>
      <c r="Q1250" s="36">
        <f>cpi!$I$2</f>
        <v>240.85300000000001</v>
      </c>
      <c r="R1250" s="36">
        <f t="shared" si="161"/>
        <v>1.1159177886709231</v>
      </c>
      <c r="S1250" s="28" t="str">
        <f t="shared" si="157"/>
        <v/>
      </c>
      <c r="T1250" s="37">
        <f t="shared" si="158"/>
        <v>44636711.54683692</v>
      </c>
      <c r="U1250" s="37">
        <f t="shared" si="159"/>
        <v>105036237.23962861</v>
      </c>
      <c r="V1250" s="37">
        <f t="shared" si="160"/>
        <v>141326657.05823457</v>
      </c>
    </row>
    <row r="1251" spans="1:22">
      <c r="A1251" s="23">
        <v>1250</v>
      </c>
      <c r="B1251" s="3">
        <v>39966</v>
      </c>
      <c r="C1251" s="28">
        <v>6</v>
      </c>
      <c r="D1251" s="29">
        <v>2</v>
      </c>
      <c r="E1251" s="28">
        <v>2009</v>
      </c>
      <c r="F1251" s="31">
        <f>DATE(E1251,D1251,C1251)</f>
        <v>39850</v>
      </c>
      <c r="G1251" s="24" t="s">
        <v>1802</v>
      </c>
      <c r="H1251" s="2">
        <v>40000000</v>
      </c>
      <c r="I1251" s="2">
        <v>93953653</v>
      </c>
      <c r="J1251" s="2">
        <v>181053657</v>
      </c>
      <c r="K1251" s="28" t="str">
        <f t="shared" si="154"/>
        <v/>
      </c>
      <c r="L1251" s="28" t="str">
        <f t="shared" si="155"/>
        <v/>
      </c>
      <c r="M1251" s="28" t="s">
        <v>1802</v>
      </c>
      <c r="N1251" s="28" t="str">
        <f t="shared" si="156"/>
        <v/>
      </c>
      <c r="O1251" s="28" t="str">
        <f>IF(N1251=1,M1251&amp;" ("&amp;E1251&amp;")",M1251)</f>
        <v>He's Just Not That Into You</v>
      </c>
      <c r="P1251" s="36">
        <f>INDEX(cpi!$A$1:$M$105,MATCH('Inflation adjust calc'!$E1251,cpi!$A:$A,0),MATCH('Inflation adjust calc'!$D1251,cpi!$1:$1,0))</f>
        <v>212.19300000000001</v>
      </c>
      <c r="Q1251" s="36">
        <f>cpi!$I$2</f>
        <v>240.85300000000001</v>
      </c>
      <c r="R1251" s="36">
        <f t="shared" si="161"/>
        <v>1.1350657184732766</v>
      </c>
      <c r="S1251" s="28" t="str">
        <f t="shared" si="157"/>
        <v/>
      </c>
      <c r="T1251" s="37">
        <f t="shared" si="158"/>
        <v>45402628.738931067</v>
      </c>
      <c r="U1251" s="37">
        <f t="shared" si="159"/>
        <v>106643570.64563392</v>
      </c>
      <c r="V1251" s="37">
        <f t="shared" si="160"/>
        <v>205507799.26491919</v>
      </c>
    </row>
    <row r="1252" spans="1:22">
      <c r="A1252" s="23">
        <v>1251</v>
      </c>
      <c r="B1252" s="3" t="s">
        <v>1483</v>
      </c>
      <c r="C1252" s="28">
        <v>15</v>
      </c>
      <c r="D1252" s="29">
        <v>1</v>
      </c>
      <c r="E1252" s="28">
        <v>2016</v>
      </c>
      <c r="F1252" s="31">
        <f>DATE(E1252,D1252,C1252)</f>
        <v>42384</v>
      </c>
      <c r="G1252" s="24" t="s">
        <v>1803</v>
      </c>
      <c r="H1252" s="2">
        <v>40000000</v>
      </c>
      <c r="I1252" s="2">
        <v>90862685</v>
      </c>
      <c r="J1252" s="2">
        <v>124246152</v>
      </c>
      <c r="K1252" s="28" t="str">
        <f t="shared" si="154"/>
        <v/>
      </c>
      <c r="L1252" s="28" t="str">
        <f t="shared" si="155"/>
        <v/>
      </c>
      <c r="M1252" s="28" t="s">
        <v>1803</v>
      </c>
      <c r="N1252" s="28" t="str">
        <f t="shared" si="156"/>
        <v/>
      </c>
      <c r="O1252" s="28" t="str">
        <f>IF(N1252=1,M1252&amp;" ("&amp;E1252&amp;")",M1252)</f>
        <v>Ride Along 2</v>
      </c>
      <c r="P1252" s="36">
        <f>INDEX(cpi!$A$1:$M$105,MATCH('Inflation adjust calc'!$E1252,cpi!$A:$A,0),MATCH('Inflation adjust calc'!$D1252,cpi!$1:$1,0))</f>
        <v>236.916</v>
      </c>
      <c r="Q1252" s="36">
        <f>cpi!$I$2</f>
        <v>240.85300000000001</v>
      </c>
      <c r="R1252" s="36">
        <f t="shared" si="161"/>
        <v>1.0166177041651894</v>
      </c>
      <c r="S1252" s="28" t="str">
        <f t="shared" si="157"/>
        <v/>
      </c>
      <c r="T1252" s="37">
        <f t="shared" si="158"/>
        <v>40664708.166607574</v>
      </c>
      <c r="U1252" s="37">
        <f t="shared" si="159"/>
        <v>92372614.218984783</v>
      </c>
      <c r="V1252" s="37">
        <f t="shared" si="160"/>
        <v>126310837.79759915</v>
      </c>
    </row>
    <row r="1253" spans="1:22">
      <c r="A1253" s="23">
        <v>1252</v>
      </c>
      <c r="B1253" s="3" t="s">
        <v>788</v>
      </c>
      <c r="C1253" s="28">
        <v>14</v>
      </c>
      <c r="D1253" s="29">
        <v>4</v>
      </c>
      <c r="E1253" s="28">
        <v>2006</v>
      </c>
      <c r="F1253" s="31">
        <f>DATE(E1253,D1253,C1253)</f>
        <v>38821</v>
      </c>
      <c r="G1253" s="24" t="s">
        <v>1804</v>
      </c>
      <c r="H1253" s="2">
        <v>40000000</v>
      </c>
      <c r="I1253" s="2">
        <v>90710620</v>
      </c>
      <c r="J1253" s="2">
        <v>178710620</v>
      </c>
      <c r="K1253" s="28" t="str">
        <f t="shared" si="154"/>
        <v/>
      </c>
      <c r="L1253" s="28" t="str">
        <f t="shared" si="155"/>
        <v/>
      </c>
      <c r="M1253" s="28" t="s">
        <v>1804</v>
      </c>
      <c r="N1253" s="28" t="str">
        <f t="shared" si="156"/>
        <v/>
      </c>
      <c r="O1253" s="28" t="str">
        <f>IF(N1253=1,M1253&amp;" ("&amp;E1253&amp;")",M1253)</f>
        <v>Scary Movie 4</v>
      </c>
      <c r="P1253" s="36">
        <f>INDEX(cpi!$A$1:$M$105,MATCH('Inflation adjust calc'!$E1253,cpi!$A:$A,0),MATCH('Inflation adjust calc'!$D1253,cpi!$1:$1,0))</f>
        <v>201.5</v>
      </c>
      <c r="Q1253" s="36">
        <f>cpi!$I$2</f>
        <v>240.85300000000001</v>
      </c>
      <c r="R1253" s="36">
        <f t="shared" si="161"/>
        <v>1.1953002481389579</v>
      </c>
      <c r="S1253" s="28" t="str">
        <f t="shared" si="157"/>
        <v/>
      </c>
      <c r="T1253" s="37">
        <f t="shared" si="158"/>
        <v>47812009.925558314</v>
      </c>
      <c r="U1253" s="37">
        <f t="shared" si="159"/>
        <v>108426426.59483871</v>
      </c>
      <c r="V1253" s="37">
        <f t="shared" si="160"/>
        <v>213612848.43106699</v>
      </c>
    </row>
    <row r="1254" spans="1:22">
      <c r="A1254" s="23">
        <v>1253</v>
      </c>
      <c r="B1254" s="3" t="s">
        <v>321</v>
      </c>
      <c r="C1254" s="28">
        <v>27</v>
      </c>
      <c r="D1254" s="29">
        <v>3</v>
      </c>
      <c r="E1254" s="28">
        <v>2015</v>
      </c>
      <c r="F1254" s="31">
        <f>DATE(E1254,D1254,C1254)</f>
        <v>42090</v>
      </c>
      <c r="G1254" s="24" t="s">
        <v>1805</v>
      </c>
      <c r="H1254" s="2">
        <v>40000000</v>
      </c>
      <c r="I1254" s="2">
        <v>90411453</v>
      </c>
      <c r="J1254" s="2">
        <v>106511453</v>
      </c>
      <c r="K1254" s="28" t="str">
        <f t="shared" si="154"/>
        <v/>
      </c>
      <c r="L1254" s="28" t="str">
        <f t="shared" si="155"/>
        <v/>
      </c>
      <c r="M1254" s="28" t="s">
        <v>1805</v>
      </c>
      <c r="N1254" s="28" t="str">
        <f t="shared" si="156"/>
        <v/>
      </c>
      <c r="O1254" s="28" t="str">
        <f>IF(N1254=1,M1254&amp;" ("&amp;E1254&amp;")",M1254)</f>
        <v>Get Hard</v>
      </c>
      <c r="P1254" s="36">
        <f>INDEX(cpi!$A$1:$M$105,MATCH('Inflation adjust calc'!$E1254,cpi!$A:$A,0),MATCH('Inflation adjust calc'!$D1254,cpi!$1:$1,0))</f>
        <v>236.119</v>
      </c>
      <c r="Q1254" s="36">
        <f>cpi!$I$2</f>
        <v>240.85300000000001</v>
      </c>
      <c r="R1254" s="36">
        <f t="shared" si="161"/>
        <v>1.0200492124733715</v>
      </c>
      <c r="S1254" s="28" t="str">
        <f t="shared" si="157"/>
        <v/>
      </c>
      <c r="T1254" s="37">
        <f t="shared" si="158"/>
        <v>40801968.498934865</v>
      </c>
      <c r="U1254" s="37">
        <f t="shared" si="159"/>
        <v>92224131.431223243</v>
      </c>
      <c r="V1254" s="37">
        <f t="shared" si="160"/>
        <v>108646923.75204453</v>
      </c>
    </row>
    <row r="1255" spans="1:22">
      <c r="A1255" s="23">
        <v>1254</v>
      </c>
      <c r="B1255" s="3">
        <v>36618</v>
      </c>
      <c r="C1255" s="28">
        <v>4</v>
      </c>
      <c r="D1255" s="29">
        <v>2</v>
      </c>
      <c r="E1255" s="28">
        <v>2000</v>
      </c>
      <c r="F1255" s="31">
        <f>DATE(E1255,D1255,C1255)</f>
        <v>36560</v>
      </c>
      <c r="G1255" s="24" t="s">
        <v>1806</v>
      </c>
      <c r="H1255" s="2">
        <v>40000000</v>
      </c>
      <c r="I1255" s="2">
        <v>89138076</v>
      </c>
      <c r="J1255" s="2">
        <v>161838076</v>
      </c>
      <c r="K1255" s="28" t="str">
        <f t="shared" si="154"/>
        <v/>
      </c>
      <c r="L1255" s="28" t="str">
        <f t="shared" si="155"/>
        <v/>
      </c>
      <c r="M1255" s="28" t="s">
        <v>1806</v>
      </c>
      <c r="N1255" s="28" t="str">
        <f t="shared" si="156"/>
        <v/>
      </c>
      <c r="O1255" s="28" t="str">
        <f>IF(N1255=1,M1255&amp;" ("&amp;E1255&amp;")",M1255)</f>
        <v>Scream 3</v>
      </c>
      <c r="P1255" s="36">
        <f>INDEX(cpi!$A$1:$M$105,MATCH('Inflation adjust calc'!$E1255,cpi!$A:$A,0),MATCH('Inflation adjust calc'!$D1255,cpi!$1:$1,0))</f>
        <v>169.8</v>
      </c>
      <c r="Q1255" s="36">
        <f>cpi!$I$2</f>
        <v>240.85300000000001</v>
      </c>
      <c r="R1255" s="36">
        <f t="shared" si="161"/>
        <v>1.4184511189634863</v>
      </c>
      <c r="S1255" s="28" t="str">
        <f t="shared" si="157"/>
        <v/>
      </c>
      <c r="T1255" s="37">
        <f t="shared" si="158"/>
        <v>56738044.758539453</v>
      </c>
      <c r="U1255" s="37">
        <f t="shared" si="159"/>
        <v>126438003.64445229</v>
      </c>
      <c r="V1255" s="37">
        <f t="shared" si="160"/>
        <v>229559399.99309772</v>
      </c>
    </row>
    <row r="1256" spans="1:22">
      <c r="A1256" s="23">
        <v>1255</v>
      </c>
      <c r="B1256" s="3" t="s">
        <v>1807</v>
      </c>
      <c r="C1256" s="28">
        <v>24</v>
      </c>
      <c r="D1256" s="29">
        <v>5</v>
      </c>
      <c r="E1256" s="28">
        <v>1990</v>
      </c>
      <c r="F1256" s="31">
        <f>DATE(E1256,D1256,C1256)</f>
        <v>33017</v>
      </c>
      <c r="G1256" s="24" t="s">
        <v>1808</v>
      </c>
      <c r="H1256" s="2">
        <v>40000000</v>
      </c>
      <c r="I1256" s="2">
        <v>88055283</v>
      </c>
      <c r="J1256" s="2">
        <v>244088654</v>
      </c>
      <c r="K1256" s="28" t="str">
        <f t="shared" si="154"/>
        <v/>
      </c>
      <c r="L1256" s="28" t="str">
        <f t="shared" si="155"/>
        <v/>
      </c>
      <c r="M1256" s="28" t="s">
        <v>1808</v>
      </c>
      <c r="N1256" s="28" t="str">
        <f t="shared" si="156"/>
        <v/>
      </c>
      <c r="O1256" s="28" t="str">
        <f>IF(N1256=1,M1256&amp;" ("&amp;E1256&amp;")",M1256)</f>
        <v>Back to the Future Part III</v>
      </c>
      <c r="P1256" s="36">
        <f>INDEX(cpi!$A$1:$M$105,MATCH('Inflation adjust calc'!$E1256,cpi!$A:$A,0),MATCH('Inflation adjust calc'!$D1256,cpi!$1:$1,0))</f>
        <v>129.19999999999999</v>
      </c>
      <c r="Q1256" s="36">
        <f>cpi!$I$2</f>
        <v>240.85300000000001</v>
      </c>
      <c r="R1256" s="36">
        <f t="shared" si="161"/>
        <v>1.8641873065015482</v>
      </c>
      <c r="S1256" s="28" t="str">
        <f t="shared" si="157"/>
        <v/>
      </c>
      <c r="T1256" s="37">
        <f t="shared" si="158"/>
        <v>74567492.260061935</v>
      </c>
      <c r="U1256" s="37">
        <f t="shared" si="159"/>
        <v>164151540.83900157</v>
      </c>
      <c r="V1256" s="37">
        <f t="shared" si="160"/>
        <v>455026970.44784832</v>
      </c>
    </row>
    <row r="1257" spans="1:22">
      <c r="A1257" s="23">
        <v>1256</v>
      </c>
      <c r="B1257" s="3" t="s">
        <v>1809</v>
      </c>
      <c r="C1257" s="28">
        <v>14</v>
      </c>
      <c r="D1257" s="29">
        <v>11</v>
      </c>
      <c r="E1257" s="28">
        <v>2014</v>
      </c>
      <c r="F1257" s="31">
        <f>DATE(E1257,D1257,C1257)</f>
        <v>41957</v>
      </c>
      <c r="G1257" s="24" t="s">
        <v>1810</v>
      </c>
      <c r="H1257" s="2">
        <v>40000000</v>
      </c>
      <c r="I1257" s="2">
        <v>86208010</v>
      </c>
      <c r="J1257" s="2">
        <v>141208010</v>
      </c>
      <c r="K1257" s="28" t="str">
        <f t="shared" si="154"/>
        <v/>
      </c>
      <c r="L1257" s="28" t="str">
        <f t="shared" si="155"/>
        <v/>
      </c>
      <c r="M1257" s="28" t="s">
        <v>1810</v>
      </c>
      <c r="N1257" s="28" t="str">
        <f t="shared" si="156"/>
        <v/>
      </c>
      <c r="O1257" s="28" t="str">
        <f>IF(N1257=1,M1257&amp;" ("&amp;E1257&amp;")",M1257)</f>
        <v>Dumb and Dumber To</v>
      </c>
      <c r="P1257" s="36">
        <f>INDEX(cpi!$A$1:$M$105,MATCH('Inflation adjust calc'!$E1257,cpi!$A:$A,0),MATCH('Inflation adjust calc'!$D1257,cpi!$1:$1,0))</f>
        <v>236.15100000000001</v>
      </c>
      <c r="Q1257" s="36">
        <f>cpi!$I$2</f>
        <v>240.85300000000001</v>
      </c>
      <c r="R1257" s="36">
        <f t="shared" si="161"/>
        <v>1.0199109891552438</v>
      </c>
      <c r="S1257" s="28" t="str">
        <f t="shared" si="157"/>
        <v/>
      </c>
      <c r="T1257" s="37">
        <f t="shared" si="158"/>
        <v>40796439.566209756</v>
      </c>
      <c r="U1257" s="37">
        <f t="shared" si="159"/>
        <v>87924496.752205148</v>
      </c>
      <c r="V1257" s="37">
        <f t="shared" si="160"/>
        <v>144019601.15574357</v>
      </c>
    </row>
    <row r="1258" spans="1:22">
      <c r="A1258" s="23">
        <v>1257</v>
      </c>
      <c r="B1258" s="3" t="s">
        <v>1811</v>
      </c>
      <c r="C1258" s="28">
        <v>25</v>
      </c>
      <c r="D1258" s="29">
        <v>4</v>
      </c>
      <c r="E1258" s="28">
        <v>2014</v>
      </c>
      <c r="F1258" s="31">
        <f>DATE(E1258,D1258,C1258)</f>
        <v>41754</v>
      </c>
      <c r="G1258" s="24" t="s">
        <v>1812</v>
      </c>
      <c r="H1258" s="2">
        <v>40000000</v>
      </c>
      <c r="I1258" s="2">
        <v>83911193</v>
      </c>
      <c r="J1258" s="2">
        <v>195111193</v>
      </c>
      <c r="K1258" s="28" t="str">
        <f t="shared" si="154"/>
        <v/>
      </c>
      <c r="L1258" s="28" t="str">
        <f t="shared" si="155"/>
        <v/>
      </c>
      <c r="M1258" s="28" t="s">
        <v>1812</v>
      </c>
      <c r="N1258" s="28" t="str">
        <f t="shared" si="156"/>
        <v/>
      </c>
      <c r="O1258" s="28" t="str">
        <f>IF(N1258=1,M1258&amp;" ("&amp;E1258&amp;")",M1258)</f>
        <v>The Other Woman</v>
      </c>
      <c r="P1258" s="36">
        <f>INDEX(cpi!$A$1:$M$105,MATCH('Inflation adjust calc'!$E1258,cpi!$A:$A,0),MATCH('Inflation adjust calc'!$D1258,cpi!$1:$1,0))</f>
        <v>237.072</v>
      </c>
      <c r="Q1258" s="36">
        <f>cpi!$I$2</f>
        <v>240.85300000000001</v>
      </c>
      <c r="R1258" s="36">
        <f t="shared" si="161"/>
        <v>1.0159487413106567</v>
      </c>
      <c r="S1258" s="28" t="str">
        <f t="shared" si="157"/>
        <v/>
      </c>
      <c r="T1258" s="37">
        <f t="shared" si="158"/>
        <v>40637949.652426265</v>
      </c>
      <c r="U1258" s="37">
        <f t="shared" si="159"/>
        <v>85249470.910225585</v>
      </c>
      <c r="V1258" s="37">
        <f t="shared" si="160"/>
        <v>198222970.94397062</v>
      </c>
    </row>
    <row r="1259" spans="1:22">
      <c r="A1259" s="23">
        <v>1258</v>
      </c>
      <c r="B1259" s="3" t="s">
        <v>1813</v>
      </c>
      <c r="C1259" s="28">
        <v>13</v>
      </c>
      <c r="D1259" s="29">
        <v>11</v>
      </c>
      <c r="E1259" s="28">
        <v>1992</v>
      </c>
      <c r="F1259" s="31">
        <f>DATE(E1259,D1259,C1259)</f>
        <v>33921</v>
      </c>
      <c r="G1259" s="24" t="s">
        <v>1814</v>
      </c>
      <c r="H1259" s="2">
        <v>40000000</v>
      </c>
      <c r="I1259" s="2">
        <v>82522790</v>
      </c>
      <c r="J1259" s="2">
        <v>215862692</v>
      </c>
      <c r="K1259" s="28" t="str">
        <f t="shared" si="154"/>
        <v/>
      </c>
      <c r="L1259" s="28" t="str">
        <f t="shared" si="155"/>
        <v/>
      </c>
      <c r="M1259" s="28" t="s">
        <v>1814</v>
      </c>
      <c r="N1259" s="28" t="str">
        <f t="shared" si="156"/>
        <v/>
      </c>
      <c r="O1259" s="28" t="str">
        <f>IF(N1259=1,M1259&amp;" ("&amp;E1259&amp;")",M1259)</f>
        <v>Bram Stoker's Dracula</v>
      </c>
      <c r="P1259" s="36">
        <f>INDEX(cpi!$A$1:$M$105,MATCH('Inflation adjust calc'!$E1259,cpi!$A:$A,0),MATCH('Inflation adjust calc'!$D1259,cpi!$1:$1,0))</f>
        <v>142</v>
      </c>
      <c r="Q1259" s="36">
        <f>cpi!$I$2</f>
        <v>240.85300000000001</v>
      </c>
      <c r="R1259" s="36">
        <f t="shared" si="161"/>
        <v>1.6961478873239437</v>
      </c>
      <c r="S1259" s="28" t="str">
        <f t="shared" si="157"/>
        <v/>
      </c>
      <c r="T1259" s="37">
        <f t="shared" si="158"/>
        <v>67845915.492957756</v>
      </c>
      <c r="U1259" s="37">
        <f t="shared" si="159"/>
        <v>139970855.91457748</v>
      </c>
      <c r="V1259" s="37">
        <f t="shared" si="160"/>
        <v>366135048.98785919</v>
      </c>
    </row>
    <row r="1260" spans="1:22">
      <c r="A1260" s="23">
        <v>1259</v>
      </c>
      <c r="B1260" s="3" t="s">
        <v>1815</v>
      </c>
      <c r="C1260" s="28">
        <v>17</v>
      </c>
      <c r="D1260" s="29">
        <v>2</v>
      </c>
      <c r="E1260" s="28">
        <v>2006</v>
      </c>
      <c r="F1260" s="31">
        <f>DATE(E1260,D1260,C1260)</f>
        <v>38765</v>
      </c>
      <c r="G1260" s="24" t="s">
        <v>1816</v>
      </c>
      <c r="H1260" s="2">
        <v>40000000</v>
      </c>
      <c r="I1260" s="2">
        <v>81612565</v>
      </c>
      <c r="J1260" s="2">
        <v>120612565</v>
      </c>
      <c r="K1260" s="28" t="str">
        <f t="shared" si="154"/>
        <v/>
      </c>
      <c r="L1260" s="28" t="str">
        <f t="shared" si="155"/>
        <v/>
      </c>
      <c r="M1260" s="28" t="s">
        <v>1816</v>
      </c>
      <c r="N1260" s="28" t="str">
        <f t="shared" si="156"/>
        <v/>
      </c>
      <c r="O1260" s="28" t="str">
        <f>IF(N1260=1,M1260&amp;" ("&amp;E1260&amp;")",M1260)</f>
        <v>Eight Below</v>
      </c>
      <c r="P1260" s="36">
        <f>INDEX(cpi!$A$1:$M$105,MATCH('Inflation adjust calc'!$E1260,cpi!$A:$A,0),MATCH('Inflation adjust calc'!$D1260,cpi!$1:$1,0))</f>
        <v>198.7</v>
      </c>
      <c r="Q1260" s="36">
        <f>cpi!$I$2</f>
        <v>240.85300000000001</v>
      </c>
      <c r="R1260" s="36">
        <f t="shared" si="161"/>
        <v>1.2121439355812784</v>
      </c>
      <c r="S1260" s="28" t="str">
        <f t="shared" si="157"/>
        <v/>
      </c>
      <c r="T1260" s="37">
        <f t="shared" si="158"/>
        <v>48485757.423251137</v>
      </c>
      <c r="U1260" s="37">
        <f t="shared" si="159"/>
        <v>98926175.731982902</v>
      </c>
      <c r="V1260" s="37">
        <f t="shared" si="160"/>
        <v>146199789.21965274</v>
      </c>
    </row>
    <row r="1261" spans="1:22">
      <c r="A1261" s="23">
        <v>1260</v>
      </c>
      <c r="B1261" s="3" t="s">
        <v>1650</v>
      </c>
      <c r="C1261" s="28">
        <v>24</v>
      </c>
      <c r="D1261" s="29">
        <v>12</v>
      </c>
      <c r="E1261" s="28">
        <v>1999</v>
      </c>
      <c r="F1261" s="31">
        <f>DATE(E1261,D1261,C1261)</f>
        <v>36518</v>
      </c>
      <c r="G1261" s="24" t="s">
        <v>1817</v>
      </c>
      <c r="H1261" s="2">
        <v>40000000</v>
      </c>
      <c r="I1261" s="2">
        <v>81292135</v>
      </c>
      <c r="J1261" s="2">
        <v>128792135</v>
      </c>
      <c r="K1261" s="28" t="str">
        <f t="shared" si="154"/>
        <v/>
      </c>
      <c r="L1261" s="28" t="str">
        <f t="shared" si="155"/>
        <v/>
      </c>
      <c r="M1261" s="28" t="s">
        <v>1817</v>
      </c>
      <c r="N1261" s="28" t="str">
        <f t="shared" si="156"/>
        <v/>
      </c>
      <c r="O1261" s="28" t="str">
        <f>IF(N1261=1,M1261&amp;" ("&amp;E1261&amp;")",M1261)</f>
        <v>The Talented Mr. Ripley</v>
      </c>
      <c r="P1261" s="36">
        <f>INDEX(cpi!$A$1:$M$105,MATCH('Inflation adjust calc'!$E1261,cpi!$A:$A,0),MATCH('Inflation adjust calc'!$D1261,cpi!$1:$1,0))</f>
        <v>168.3</v>
      </c>
      <c r="Q1261" s="36">
        <f>cpi!$I$2</f>
        <v>240.85300000000001</v>
      </c>
      <c r="R1261" s="36">
        <f t="shared" si="161"/>
        <v>1.4310932857991681</v>
      </c>
      <c r="S1261" s="28" t="str">
        <f t="shared" si="157"/>
        <v/>
      </c>
      <c r="T1261" s="37">
        <f t="shared" si="158"/>
        <v>57243731.431966722</v>
      </c>
      <c r="U1261" s="37">
        <f t="shared" si="159"/>
        <v>116336628.58677955</v>
      </c>
      <c r="V1261" s="37">
        <f t="shared" si="160"/>
        <v>184313559.66224003</v>
      </c>
    </row>
    <row r="1262" spans="1:22">
      <c r="A1262" s="23">
        <v>1261</v>
      </c>
      <c r="B1262" s="3" t="s">
        <v>719</v>
      </c>
      <c r="C1262" s="28">
        <v>25</v>
      </c>
      <c r="D1262" s="29">
        <v>9</v>
      </c>
      <c r="E1262" s="28">
        <v>2015</v>
      </c>
      <c r="F1262" s="31">
        <f>DATE(E1262,D1262,C1262)</f>
        <v>42272</v>
      </c>
      <c r="G1262" s="24" t="s">
        <v>1818</v>
      </c>
      <c r="H1262" s="2">
        <v>40000000</v>
      </c>
      <c r="I1262" s="2">
        <v>75764672</v>
      </c>
      <c r="J1262" s="2">
        <v>197232734</v>
      </c>
      <c r="K1262" s="28" t="str">
        <f t="shared" si="154"/>
        <v/>
      </c>
      <c r="L1262" s="28" t="str">
        <f t="shared" si="155"/>
        <v/>
      </c>
      <c r="M1262" s="28" t="s">
        <v>1818</v>
      </c>
      <c r="N1262" s="28" t="str">
        <f t="shared" si="156"/>
        <v/>
      </c>
      <c r="O1262" s="28" t="str">
        <f>IF(N1262=1,M1262&amp;" ("&amp;E1262&amp;")",M1262)</f>
        <v>The Intern</v>
      </c>
      <c r="P1262" s="36">
        <f>INDEX(cpi!$A$1:$M$105,MATCH('Inflation adjust calc'!$E1262,cpi!$A:$A,0),MATCH('Inflation adjust calc'!$D1262,cpi!$1:$1,0))</f>
        <v>237.94499999999999</v>
      </c>
      <c r="Q1262" s="36">
        <f>cpi!$I$2</f>
        <v>240.85300000000001</v>
      </c>
      <c r="R1262" s="36">
        <f t="shared" si="161"/>
        <v>1.0122213116476497</v>
      </c>
      <c r="S1262" s="28" t="str">
        <f t="shared" si="157"/>
        <v/>
      </c>
      <c r="T1262" s="37">
        <f t="shared" si="158"/>
        <v>40488852.465905987</v>
      </c>
      <c r="U1262" s="37">
        <f t="shared" si="159"/>
        <v>76690615.668393955</v>
      </c>
      <c r="V1262" s="37">
        <f t="shared" si="160"/>
        <v>199643176.70933199</v>
      </c>
    </row>
    <row r="1263" spans="1:22">
      <c r="A1263" s="23">
        <v>1262</v>
      </c>
      <c r="B1263" s="3" t="s">
        <v>1819</v>
      </c>
      <c r="C1263" s="28">
        <v>25</v>
      </c>
      <c r="D1263" s="29">
        <v>9</v>
      </c>
      <c r="E1263" s="28">
        <v>1992</v>
      </c>
      <c r="F1263" s="31">
        <f>DATE(E1263,D1263,C1263)</f>
        <v>33872</v>
      </c>
      <c r="G1263" s="24" t="s">
        <v>1820</v>
      </c>
      <c r="H1263" s="2">
        <v>40000000</v>
      </c>
      <c r="I1263" s="2">
        <v>75505856</v>
      </c>
      <c r="J1263" s="2">
        <v>75505856</v>
      </c>
      <c r="K1263" s="28" t="str">
        <f t="shared" si="154"/>
        <v/>
      </c>
      <c r="L1263" s="28" t="str">
        <f t="shared" si="155"/>
        <v/>
      </c>
      <c r="M1263" s="28" t="s">
        <v>1820</v>
      </c>
      <c r="N1263" s="28" t="str">
        <f t="shared" si="156"/>
        <v/>
      </c>
      <c r="O1263" s="28" t="str">
        <f>IF(N1263=1,M1263&amp;" ("&amp;E1263&amp;")",M1263)</f>
        <v>The Last of the Mohicans</v>
      </c>
      <c r="P1263" s="36">
        <f>INDEX(cpi!$A$1:$M$105,MATCH('Inflation adjust calc'!$E1263,cpi!$A:$A,0),MATCH('Inflation adjust calc'!$D1263,cpi!$1:$1,0))</f>
        <v>141.30000000000001</v>
      </c>
      <c r="Q1263" s="36">
        <f>cpi!$I$2</f>
        <v>240.85300000000001</v>
      </c>
      <c r="R1263" s="36">
        <f t="shared" si="161"/>
        <v>1.7045506015569709</v>
      </c>
      <c r="S1263" s="28" t="str">
        <f t="shared" si="157"/>
        <v/>
      </c>
      <c r="T1263" s="37">
        <f t="shared" si="158"/>
        <v>68182024.062278837</v>
      </c>
      <c r="U1263" s="37">
        <f t="shared" si="159"/>
        <v>128703552.26587403</v>
      </c>
      <c r="V1263" s="37">
        <f t="shared" si="160"/>
        <v>128703552.26587403</v>
      </c>
    </row>
    <row r="1264" spans="1:22">
      <c r="A1264" s="23">
        <v>1263</v>
      </c>
      <c r="B1264" s="3" t="s">
        <v>1821</v>
      </c>
      <c r="C1264" s="28">
        <v>29</v>
      </c>
      <c r="D1264" s="29">
        <v>10</v>
      </c>
      <c r="E1264" s="28">
        <v>2004</v>
      </c>
      <c r="F1264" s="31">
        <f>DATE(E1264,D1264,C1264)</f>
        <v>38289</v>
      </c>
      <c r="G1264" s="24" t="s">
        <v>1822</v>
      </c>
      <c r="H1264" s="2">
        <v>40000000</v>
      </c>
      <c r="I1264" s="2">
        <v>75305995</v>
      </c>
      <c r="J1264" s="2">
        <v>124823094</v>
      </c>
      <c r="K1264" s="28" t="str">
        <f t="shared" si="154"/>
        <v/>
      </c>
      <c r="L1264" s="28" t="str">
        <f t="shared" si="155"/>
        <v/>
      </c>
      <c r="M1264" s="28" t="s">
        <v>1822</v>
      </c>
      <c r="N1264" s="28" t="str">
        <f t="shared" si="156"/>
        <v/>
      </c>
      <c r="O1264" s="28" t="str">
        <f>IF(N1264=1,M1264&amp;" ("&amp;E1264&amp;")",M1264)</f>
        <v>Ray</v>
      </c>
      <c r="P1264" s="36">
        <f>INDEX(cpi!$A$1:$M$105,MATCH('Inflation adjust calc'!$E1264,cpi!$A:$A,0),MATCH('Inflation adjust calc'!$D1264,cpi!$1:$1,0))</f>
        <v>190.9</v>
      </c>
      <c r="Q1264" s="36">
        <f>cpi!$I$2</f>
        <v>240.85300000000001</v>
      </c>
      <c r="R1264" s="36">
        <f t="shared" si="161"/>
        <v>1.2616710319539026</v>
      </c>
      <c r="S1264" s="28" t="str">
        <f t="shared" si="157"/>
        <v/>
      </c>
      <c r="T1264" s="37">
        <f t="shared" si="158"/>
        <v>50466841.278156102</v>
      </c>
      <c r="U1264" s="37">
        <f t="shared" si="159"/>
        <v>95011392.423965424</v>
      </c>
      <c r="V1264" s="37">
        <f t="shared" si="160"/>
        <v>157485681.81865898</v>
      </c>
    </row>
    <row r="1265" spans="1:22">
      <c r="A1265" s="23">
        <v>1264</v>
      </c>
      <c r="B1265" s="3">
        <v>38356</v>
      </c>
      <c r="C1265" s="28">
        <v>1</v>
      </c>
      <c r="D1265" s="29">
        <v>4</v>
      </c>
      <c r="E1265" s="28">
        <v>2005</v>
      </c>
      <c r="F1265" s="31">
        <f>DATE(E1265,D1265,C1265)</f>
        <v>38443</v>
      </c>
      <c r="G1265" s="24" t="s">
        <v>1823</v>
      </c>
      <c r="H1265" s="2">
        <v>40000000</v>
      </c>
      <c r="I1265" s="2">
        <v>74103820</v>
      </c>
      <c r="J1265" s="2">
        <v>158527918</v>
      </c>
      <c r="K1265" s="28" t="str">
        <f t="shared" si="154"/>
        <v/>
      </c>
      <c r="L1265" s="28" t="str">
        <f t="shared" si="155"/>
        <v/>
      </c>
      <c r="M1265" s="28" t="s">
        <v>1823</v>
      </c>
      <c r="N1265" s="28" t="str">
        <f t="shared" si="156"/>
        <v/>
      </c>
      <c r="O1265" s="28" t="str">
        <f>IF(N1265=1,M1265&amp;" ("&amp;E1265&amp;")",M1265)</f>
        <v>Sin City</v>
      </c>
      <c r="P1265" s="36">
        <f>INDEX(cpi!$A$1:$M$105,MATCH('Inflation adjust calc'!$E1265,cpi!$A:$A,0),MATCH('Inflation adjust calc'!$D1265,cpi!$1:$1,0))</f>
        <v>194.6</v>
      </c>
      <c r="Q1265" s="36">
        <f>cpi!$I$2</f>
        <v>240.85300000000001</v>
      </c>
      <c r="R1265" s="36">
        <f t="shared" si="161"/>
        <v>1.2376824254881809</v>
      </c>
      <c r="S1265" s="28" t="str">
        <f t="shared" si="157"/>
        <v/>
      </c>
      <c r="T1265" s="37">
        <f t="shared" si="158"/>
        <v>49507297.019527234</v>
      </c>
      <c r="U1265" s="37">
        <f t="shared" si="159"/>
        <v>91716995.675539568</v>
      </c>
      <c r="V1265" s="37">
        <f t="shared" si="160"/>
        <v>196207218.05783144</v>
      </c>
    </row>
    <row r="1266" spans="1:22">
      <c r="A1266" s="23">
        <v>1265</v>
      </c>
      <c r="B1266" s="3" t="s">
        <v>1263</v>
      </c>
      <c r="C1266" s="28">
        <v>16</v>
      </c>
      <c r="D1266" s="29">
        <v>10</v>
      </c>
      <c r="E1266" s="28">
        <v>2015</v>
      </c>
      <c r="F1266" s="31">
        <f>DATE(E1266,D1266,C1266)</f>
        <v>42293</v>
      </c>
      <c r="G1266" s="24" t="s">
        <v>1824</v>
      </c>
      <c r="H1266" s="2">
        <v>40000000</v>
      </c>
      <c r="I1266" s="2">
        <v>72313754</v>
      </c>
      <c r="J1266" s="2">
        <v>161513754</v>
      </c>
      <c r="K1266" s="28" t="str">
        <f t="shared" si="154"/>
        <v/>
      </c>
      <c r="L1266" s="28" t="str">
        <f t="shared" si="155"/>
        <v/>
      </c>
      <c r="M1266" s="28" t="s">
        <v>1824</v>
      </c>
      <c r="N1266" s="28" t="str">
        <f t="shared" si="156"/>
        <v/>
      </c>
      <c r="O1266" s="28" t="str">
        <f>IF(N1266=1,M1266&amp;" ("&amp;E1266&amp;")",M1266)</f>
        <v>Bridge of Spies</v>
      </c>
      <c r="P1266" s="36">
        <f>INDEX(cpi!$A$1:$M$105,MATCH('Inflation adjust calc'!$E1266,cpi!$A:$A,0),MATCH('Inflation adjust calc'!$D1266,cpi!$1:$1,0))</f>
        <v>237.83799999999999</v>
      </c>
      <c r="Q1266" s="36">
        <f>cpi!$I$2</f>
        <v>240.85300000000001</v>
      </c>
      <c r="R1266" s="36">
        <f t="shared" si="161"/>
        <v>1.0126766959022528</v>
      </c>
      <c r="S1266" s="28" t="str">
        <f t="shared" si="157"/>
        <v/>
      </c>
      <c r="T1266" s="37">
        <f t="shared" si="158"/>
        <v>40507067.83609011</v>
      </c>
      <c r="U1266" s="37">
        <f t="shared" si="159"/>
        <v>73230453.469008327</v>
      </c>
      <c r="V1266" s="37">
        <f t="shared" si="160"/>
        <v>163561214.74348927</v>
      </c>
    </row>
    <row r="1267" spans="1:22">
      <c r="A1267" s="23">
        <v>1266</v>
      </c>
      <c r="B1267" s="3" t="s">
        <v>1825</v>
      </c>
      <c r="C1267" s="28">
        <v>22</v>
      </c>
      <c r="D1267" s="29">
        <v>2</v>
      </c>
      <c r="E1267" s="28">
        <v>2008</v>
      </c>
      <c r="F1267" s="31">
        <f>DATE(E1267,D1267,C1267)</f>
        <v>39500</v>
      </c>
      <c r="G1267" s="24" t="s">
        <v>1826</v>
      </c>
      <c r="H1267" s="2">
        <v>40000000</v>
      </c>
      <c r="I1267" s="2">
        <v>72266306</v>
      </c>
      <c r="J1267" s="2">
        <v>150886329</v>
      </c>
      <c r="K1267" s="28" t="str">
        <f t="shared" si="154"/>
        <v/>
      </c>
      <c r="L1267" s="28" t="str">
        <f t="shared" si="155"/>
        <v/>
      </c>
      <c r="M1267" s="28" t="s">
        <v>1826</v>
      </c>
      <c r="N1267" s="28" t="str">
        <f t="shared" si="156"/>
        <v/>
      </c>
      <c r="O1267" s="28" t="str">
        <f>IF(N1267=1,M1267&amp;" ("&amp;E1267&amp;")",M1267)</f>
        <v>Vantage Point</v>
      </c>
      <c r="P1267" s="36">
        <f>INDEX(cpi!$A$1:$M$105,MATCH('Inflation adjust calc'!$E1267,cpi!$A:$A,0),MATCH('Inflation adjust calc'!$D1267,cpi!$1:$1,0))</f>
        <v>211.69300000000001</v>
      </c>
      <c r="Q1267" s="36">
        <f>cpi!$I$2</f>
        <v>240.85300000000001</v>
      </c>
      <c r="R1267" s="36">
        <f t="shared" si="161"/>
        <v>1.1377466425436835</v>
      </c>
      <c r="S1267" s="28" t="str">
        <f t="shared" si="157"/>
        <v/>
      </c>
      <c r="T1267" s="37">
        <f t="shared" si="158"/>
        <v>45509865.701747343</v>
      </c>
      <c r="U1267" s="37">
        <f t="shared" si="159"/>
        <v>82220747.020534456</v>
      </c>
      <c r="V1267" s="37">
        <f t="shared" si="160"/>
        <v>171670414.22549164</v>
      </c>
    </row>
    <row r="1268" spans="1:22">
      <c r="A1268" s="23">
        <v>1267</v>
      </c>
      <c r="B1268" s="3" t="s">
        <v>1202</v>
      </c>
      <c r="C1268" s="28">
        <v>20</v>
      </c>
      <c r="D1268" s="29">
        <v>3</v>
      </c>
      <c r="E1268" s="28">
        <v>2009</v>
      </c>
      <c r="F1268" s="31">
        <f>DATE(E1268,D1268,C1268)</f>
        <v>39892</v>
      </c>
      <c r="G1268" s="24" t="s">
        <v>1827</v>
      </c>
      <c r="H1268" s="2">
        <v>40000000</v>
      </c>
      <c r="I1268" s="2">
        <v>71440011</v>
      </c>
      <c r="J1268" s="2">
        <v>91729503</v>
      </c>
      <c r="K1268" s="28" t="str">
        <f t="shared" si="154"/>
        <v/>
      </c>
      <c r="L1268" s="28" t="str">
        <f t="shared" si="155"/>
        <v/>
      </c>
      <c r="M1268" s="28" t="s">
        <v>1827</v>
      </c>
      <c r="N1268" s="28" t="str">
        <f t="shared" si="156"/>
        <v/>
      </c>
      <c r="O1268" s="28" t="str">
        <f>IF(N1268=1,M1268&amp;" ("&amp;E1268&amp;")",M1268)</f>
        <v>I Love You, Man</v>
      </c>
      <c r="P1268" s="36">
        <f>INDEX(cpi!$A$1:$M$105,MATCH('Inflation adjust calc'!$E1268,cpi!$A:$A,0),MATCH('Inflation adjust calc'!$D1268,cpi!$1:$1,0))</f>
        <v>212.709</v>
      </c>
      <c r="Q1268" s="36">
        <f>cpi!$I$2</f>
        <v>240.85300000000001</v>
      </c>
      <c r="R1268" s="36">
        <f t="shared" si="161"/>
        <v>1.1323122199812889</v>
      </c>
      <c r="S1268" s="28" t="str">
        <f t="shared" si="157"/>
        <v/>
      </c>
      <c r="T1268" s="37">
        <f t="shared" si="158"/>
        <v>45292488.799251556</v>
      </c>
      <c r="U1268" s="37">
        <f t="shared" si="159"/>
        <v>80892397.450897709</v>
      </c>
      <c r="V1268" s="37">
        <f t="shared" si="160"/>
        <v>103866437.1797103</v>
      </c>
    </row>
    <row r="1269" spans="1:22">
      <c r="A1269" s="23">
        <v>1268</v>
      </c>
      <c r="B1269" s="3">
        <v>37145</v>
      </c>
      <c r="C1269" s="28">
        <v>9</v>
      </c>
      <c r="D1269" s="29">
        <v>11</v>
      </c>
      <c r="E1269" s="28">
        <v>2001</v>
      </c>
      <c r="F1269" s="31">
        <f>DATE(E1269,D1269,C1269)</f>
        <v>37204</v>
      </c>
      <c r="G1269" s="24" t="s">
        <v>1828</v>
      </c>
      <c r="H1269" s="2">
        <v>40000000</v>
      </c>
      <c r="I1269" s="2">
        <v>70836296</v>
      </c>
      <c r="J1269" s="2">
        <v>70836296</v>
      </c>
      <c r="K1269" s="28" t="str">
        <f t="shared" si="154"/>
        <v/>
      </c>
      <c r="L1269" s="28" t="str">
        <f t="shared" si="155"/>
        <v/>
      </c>
      <c r="M1269" s="28" t="s">
        <v>1828</v>
      </c>
      <c r="N1269" s="28" t="str">
        <f t="shared" si="156"/>
        <v/>
      </c>
      <c r="O1269" s="28" t="str">
        <f>IF(N1269=1,M1269&amp;" ("&amp;E1269&amp;")",M1269)</f>
        <v>Shallow Hal</v>
      </c>
      <c r="P1269" s="36">
        <f>INDEX(cpi!$A$1:$M$105,MATCH('Inflation adjust calc'!$E1269,cpi!$A:$A,0),MATCH('Inflation adjust calc'!$D1269,cpi!$1:$1,0))</f>
        <v>177.4</v>
      </c>
      <c r="Q1269" s="36">
        <f>cpi!$I$2</f>
        <v>240.85300000000001</v>
      </c>
      <c r="R1269" s="36">
        <f t="shared" si="161"/>
        <v>1.3576832018038332</v>
      </c>
      <c r="S1269" s="28" t="str">
        <f t="shared" si="157"/>
        <v/>
      </c>
      <c r="T1269" s="37">
        <f t="shared" si="158"/>
        <v>54307328.07215333</v>
      </c>
      <c r="U1269" s="37">
        <f t="shared" si="159"/>
        <v>96173249.157204062</v>
      </c>
      <c r="V1269" s="37">
        <f t="shared" si="160"/>
        <v>96173249.157204062</v>
      </c>
    </row>
    <row r="1270" spans="1:22">
      <c r="A1270" s="23">
        <v>1269</v>
      </c>
      <c r="B1270" s="3" t="s">
        <v>1829</v>
      </c>
      <c r="C1270" s="28">
        <v>20</v>
      </c>
      <c r="D1270" s="29">
        <v>12</v>
      </c>
      <c r="E1270" s="28">
        <v>1991</v>
      </c>
      <c r="F1270" s="31">
        <f>DATE(E1270,D1270,C1270)</f>
        <v>33592</v>
      </c>
      <c r="G1270" s="24" t="s">
        <v>1830</v>
      </c>
      <c r="H1270" s="2">
        <v>40000000</v>
      </c>
      <c r="I1270" s="2">
        <v>70405498</v>
      </c>
      <c r="J1270" s="2">
        <v>205400000</v>
      </c>
      <c r="K1270" s="28" t="str">
        <f t="shared" si="154"/>
        <v/>
      </c>
      <c r="L1270" s="28" t="str">
        <f t="shared" si="155"/>
        <v/>
      </c>
      <c r="M1270" s="28" t="s">
        <v>1830</v>
      </c>
      <c r="N1270" s="28" t="str">
        <f t="shared" si="156"/>
        <v/>
      </c>
      <c r="O1270" s="28" t="str">
        <f>IF(N1270=1,M1270&amp;" ("&amp;E1270&amp;")",M1270)</f>
        <v>JFK</v>
      </c>
      <c r="P1270" s="36">
        <f>INDEX(cpi!$A$1:$M$105,MATCH('Inflation adjust calc'!$E1270,cpi!$A:$A,0),MATCH('Inflation adjust calc'!$D1270,cpi!$1:$1,0))</f>
        <v>137.9</v>
      </c>
      <c r="Q1270" s="36">
        <f>cpi!$I$2</f>
        <v>240.85300000000001</v>
      </c>
      <c r="R1270" s="36">
        <f t="shared" si="161"/>
        <v>1.7465772298767221</v>
      </c>
      <c r="S1270" s="28" t="str">
        <f t="shared" si="157"/>
        <v/>
      </c>
      <c r="T1270" s="37">
        <f t="shared" si="158"/>
        <v>69863089.195068881</v>
      </c>
      <c r="U1270" s="37">
        <f t="shared" si="159"/>
        <v>122968639.6649311</v>
      </c>
      <c r="V1270" s="37">
        <f t="shared" si="160"/>
        <v>358746963.01667875</v>
      </c>
    </row>
    <row r="1271" spans="1:22">
      <c r="A1271" s="23">
        <v>1270</v>
      </c>
      <c r="B1271" s="3" t="s">
        <v>1831</v>
      </c>
      <c r="C1271" s="28">
        <v>27</v>
      </c>
      <c r="D1271" s="29">
        <v>1</v>
      </c>
      <c r="E1271" s="28">
        <v>2006</v>
      </c>
      <c r="F1271" s="31">
        <f>DATE(E1271,D1271,C1271)</f>
        <v>38744</v>
      </c>
      <c r="G1271" s="24" t="s">
        <v>1832</v>
      </c>
      <c r="H1271" s="2">
        <v>40000000</v>
      </c>
      <c r="I1271" s="2">
        <v>70165972</v>
      </c>
      <c r="J1271" s="2">
        <v>137047376</v>
      </c>
      <c r="K1271" s="28" t="str">
        <f t="shared" si="154"/>
        <v/>
      </c>
      <c r="L1271" s="28" t="str">
        <f t="shared" si="155"/>
        <v/>
      </c>
      <c r="M1271" s="28" t="s">
        <v>1832</v>
      </c>
      <c r="N1271" s="28" t="str">
        <f t="shared" si="156"/>
        <v/>
      </c>
      <c r="O1271" s="28" t="str">
        <f>IF(N1271=1,M1271&amp;" ("&amp;E1271&amp;")",M1271)</f>
        <v>Big Momma's House 2</v>
      </c>
      <c r="P1271" s="36">
        <f>INDEX(cpi!$A$1:$M$105,MATCH('Inflation adjust calc'!$E1271,cpi!$A:$A,0),MATCH('Inflation adjust calc'!$D1271,cpi!$1:$1,0))</f>
        <v>198.3</v>
      </c>
      <c r="Q1271" s="36">
        <f>cpi!$I$2</f>
        <v>240.85300000000001</v>
      </c>
      <c r="R1271" s="36">
        <f t="shared" si="161"/>
        <v>1.2145890065557237</v>
      </c>
      <c r="S1271" s="28" t="str">
        <f t="shared" si="157"/>
        <v/>
      </c>
      <c r="T1271" s="37">
        <f t="shared" si="158"/>
        <v>48583560.262228943</v>
      </c>
      <c r="U1271" s="37">
        <f t="shared" si="159"/>
        <v>85222818.225496724</v>
      </c>
      <c r="V1271" s="37">
        <f t="shared" si="160"/>
        <v>166456236.26690874</v>
      </c>
    </row>
    <row r="1272" spans="1:22">
      <c r="A1272" s="23">
        <v>1271</v>
      </c>
      <c r="B1272" s="3">
        <v>36925</v>
      </c>
      <c r="C1272" s="28">
        <v>2</v>
      </c>
      <c r="D1272" s="29">
        <v>3</v>
      </c>
      <c r="E1272" s="28">
        <v>2001</v>
      </c>
      <c r="F1272" s="31">
        <f>DATE(E1272,D1272,C1272)</f>
        <v>36952</v>
      </c>
      <c r="G1272" s="24" t="s">
        <v>1833</v>
      </c>
      <c r="H1272" s="2">
        <v>40000000</v>
      </c>
      <c r="I1272" s="2">
        <v>66808615</v>
      </c>
      <c r="J1272" s="2">
        <v>145238250</v>
      </c>
      <c r="K1272" s="28" t="str">
        <f t="shared" si="154"/>
        <v/>
      </c>
      <c r="L1272" s="28" t="str">
        <f t="shared" si="155"/>
        <v/>
      </c>
      <c r="M1272" s="28" t="s">
        <v>1833</v>
      </c>
      <c r="N1272" s="28" t="str">
        <f t="shared" si="156"/>
        <v/>
      </c>
      <c r="O1272" s="28" t="str">
        <f>IF(N1272=1,M1272&amp;" ("&amp;E1272&amp;")",M1272)</f>
        <v>The Mexican</v>
      </c>
      <c r="P1272" s="36">
        <f>INDEX(cpi!$A$1:$M$105,MATCH('Inflation adjust calc'!$E1272,cpi!$A:$A,0),MATCH('Inflation adjust calc'!$D1272,cpi!$1:$1,0))</f>
        <v>176.2</v>
      </c>
      <c r="Q1272" s="36">
        <f>cpi!$I$2</f>
        <v>240.85300000000001</v>
      </c>
      <c r="R1272" s="36">
        <f t="shared" si="161"/>
        <v>1.3669296254256529</v>
      </c>
      <c r="S1272" s="28" t="str">
        <f t="shared" si="157"/>
        <v/>
      </c>
      <c r="T1272" s="37">
        <f t="shared" si="158"/>
        <v>54677185.017026119</v>
      </c>
      <c r="U1272" s="37">
        <f t="shared" si="159"/>
        <v>91322675.077156648</v>
      </c>
      <c r="V1272" s="37">
        <f t="shared" si="160"/>
        <v>198530466.66997734</v>
      </c>
    </row>
    <row r="1273" spans="1:22">
      <c r="A1273" s="23">
        <v>1272</v>
      </c>
      <c r="B1273" s="3" t="s">
        <v>1834</v>
      </c>
      <c r="C1273" s="28">
        <v>28</v>
      </c>
      <c r="D1273" s="29">
        <v>8</v>
      </c>
      <c r="E1273" s="28">
        <v>2009</v>
      </c>
      <c r="F1273" s="31">
        <f>DATE(E1273,D1273,C1273)</f>
        <v>40053</v>
      </c>
      <c r="G1273" s="24" t="s">
        <v>1835</v>
      </c>
      <c r="H1273" s="2">
        <v>40000000</v>
      </c>
      <c r="I1273" s="2">
        <v>66477700</v>
      </c>
      <c r="J1273" s="2">
        <v>187384627</v>
      </c>
      <c r="K1273" s="28" t="str">
        <f t="shared" si="154"/>
        <v/>
      </c>
      <c r="L1273" s="28" t="str">
        <f t="shared" si="155"/>
        <v/>
      </c>
      <c r="M1273" s="28" t="s">
        <v>1835</v>
      </c>
      <c r="N1273" s="28" t="str">
        <f t="shared" si="156"/>
        <v/>
      </c>
      <c r="O1273" s="28" t="str">
        <f>IF(N1273=1,M1273&amp;" ("&amp;E1273&amp;")",M1273)</f>
        <v>The Final Destination</v>
      </c>
      <c r="P1273" s="36">
        <f>INDEX(cpi!$A$1:$M$105,MATCH('Inflation adjust calc'!$E1273,cpi!$A:$A,0),MATCH('Inflation adjust calc'!$D1273,cpi!$1:$1,0))</f>
        <v>215.834</v>
      </c>
      <c r="Q1273" s="36">
        <f>cpi!$I$2</f>
        <v>240.85300000000001</v>
      </c>
      <c r="R1273" s="36">
        <f t="shared" si="161"/>
        <v>1.1159177886709231</v>
      </c>
      <c r="S1273" s="28" t="str">
        <f t="shared" si="157"/>
        <v/>
      </c>
      <c r="T1273" s="37">
        <f t="shared" si="158"/>
        <v>44636711.54683692</v>
      </c>
      <c r="U1273" s="37">
        <f t="shared" si="159"/>
        <v>74183647.979929015</v>
      </c>
      <c r="V1273" s="37">
        <f t="shared" si="160"/>
        <v>209105838.59276575</v>
      </c>
    </row>
    <row r="1274" spans="1:22">
      <c r="A1274" s="23">
        <v>1273</v>
      </c>
      <c r="B1274" s="3" t="s">
        <v>1206</v>
      </c>
      <c r="C1274" s="28">
        <v>17</v>
      </c>
      <c r="D1274" s="29">
        <v>4</v>
      </c>
      <c r="E1274" s="28">
        <v>2009</v>
      </c>
      <c r="F1274" s="31">
        <f>DATE(E1274,D1274,C1274)</f>
        <v>39920</v>
      </c>
      <c r="G1274" s="24" t="s">
        <v>1836</v>
      </c>
      <c r="H1274" s="2">
        <v>40000000</v>
      </c>
      <c r="I1274" s="2">
        <v>64167069</v>
      </c>
      <c r="J1274" s="2">
        <v>139474906</v>
      </c>
      <c r="K1274" s="28" t="str">
        <f t="shared" si="154"/>
        <v/>
      </c>
      <c r="L1274" s="28" t="str">
        <f t="shared" si="155"/>
        <v/>
      </c>
      <c r="M1274" s="28" t="s">
        <v>1836</v>
      </c>
      <c r="N1274" s="28" t="str">
        <f t="shared" si="156"/>
        <v/>
      </c>
      <c r="O1274" s="28" t="str">
        <f>IF(N1274=1,M1274&amp;" ("&amp;E1274&amp;")",M1274)</f>
        <v>17 Again</v>
      </c>
      <c r="P1274" s="36">
        <f>INDEX(cpi!$A$1:$M$105,MATCH('Inflation adjust calc'!$E1274,cpi!$A:$A,0),MATCH('Inflation adjust calc'!$D1274,cpi!$1:$1,0))</f>
        <v>213.24</v>
      </c>
      <c r="Q1274" s="36">
        <f>cpi!$I$2</f>
        <v>240.85300000000001</v>
      </c>
      <c r="R1274" s="36">
        <f t="shared" si="161"/>
        <v>1.1294925905083475</v>
      </c>
      <c r="S1274" s="28" t="str">
        <f t="shared" si="157"/>
        <v/>
      </c>
      <c r="T1274" s="37">
        <f t="shared" si="158"/>
        <v>45179703.620333903</v>
      </c>
      <c r="U1274" s="37">
        <f t="shared" si="159"/>
        <v>72476228.990137875</v>
      </c>
      <c r="V1274" s="37">
        <f t="shared" si="160"/>
        <v>157535872.88884825</v>
      </c>
    </row>
    <row r="1275" spans="1:22">
      <c r="A1275" s="23">
        <v>1274</v>
      </c>
      <c r="B1275" s="3" t="s">
        <v>1479</v>
      </c>
      <c r="C1275" s="28">
        <v>18</v>
      </c>
      <c r="D1275" s="29">
        <v>2</v>
      </c>
      <c r="E1275" s="28">
        <v>2011</v>
      </c>
      <c r="F1275" s="31">
        <f>DATE(E1275,D1275,C1275)</f>
        <v>40592</v>
      </c>
      <c r="G1275" s="24" t="s">
        <v>1837</v>
      </c>
      <c r="H1275" s="2">
        <v>40000000</v>
      </c>
      <c r="I1275" s="2">
        <v>63686397</v>
      </c>
      <c r="J1275" s="2">
        <v>136123083</v>
      </c>
      <c r="K1275" s="28" t="str">
        <f t="shared" si="154"/>
        <v/>
      </c>
      <c r="L1275" s="28" t="str">
        <f t="shared" si="155"/>
        <v/>
      </c>
      <c r="M1275" s="28" t="s">
        <v>1837</v>
      </c>
      <c r="N1275" s="28">
        <f t="shared" si="156"/>
        <v>1</v>
      </c>
      <c r="O1275" s="28" t="str">
        <f>IF(N1275=1,M1275&amp;" ("&amp;E1275&amp;")",M1275)</f>
        <v>Unknown (2011)</v>
      </c>
      <c r="P1275" s="36">
        <f>INDEX(cpi!$A$1:$M$105,MATCH('Inflation adjust calc'!$E1275,cpi!$A:$A,0),MATCH('Inflation adjust calc'!$D1275,cpi!$1:$1,0))</f>
        <v>221.309</v>
      </c>
      <c r="Q1275" s="36">
        <f>cpi!$I$2</f>
        <v>240.85300000000001</v>
      </c>
      <c r="R1275" s="36">
        <f t="shared" si="161"/>
        <v>1.0883109136998497</v>
      </c>
      <c r="S1275" s="28" t="str">
        <f t="shared" si="157"/>
        <v/>
      </c>
      <c r="T1275" s="37">
        <f t="shared" si="158"/>
        <v>43532436.547993988</v>
      </c>
      <c r="U1275" s="37">
        <f t="shared" si="159"/>
        <v>69310600.909321368</v>
      </c>
      <c r="V1275" s="37">
        <f t="shared" si="160"/>
        <v>148144236.83537048</v>
      </c>
    </row>
    <row r="1276" spans="1:22">
      <c r="A1276" s="23">
        <v>1275</v>
      </c>
      <c r="B1276" s="3">
        <v>40274</v>
      </c>
      <c r="C1276" s="28">
        <v>4</v>
      </c>
      <c r="D1276" s="29">
        <v>6</v>
      </c>
      <c r="E1276" s="28">
        <v>2010</v>
      </c>
      <c r="F1276" s="31">
        <f>DATE(E1276,D1276,C1276)</f>
        <v>40333</v>
      </c>
      <c r="G1276" s="24" t="s">
        <v>1838</v>
      </c>
      <c r="H1276" s="2">
        <v>40000000</v>
      </c>
      <c r="I1276" s="2">
        <v>61153526</v>
      </c>
      <c r="J1276" s="2">
        <v>91455875</v>
      </c>
      <c r="K1276" s="28" t="str">
        <f t="shared" si="154"/>
        <v/>
      </c>
      <c r="L1276" s="28" t="str">
        <f t="shared" si="155"/>
        <v/>
      </c>
      <c r="M1276" s="28" t="s">
        <v>1838</v>
      </c>
      <c r="N1276" s="28" t="str">
        <f t="shared" si="156"/>
        <v/>
      </c>
      <c r="O1276" s="28" t="str">
        <f>IF(N1276=1,M1276&amp;" ("&amp;E1276&amp;")",M1276)</f>
        <v>Get Him to the Greek</v>
      </c>
      <c r="P1276" s="36">
        <f>INDEX(cpi!$A$1:$M$105,MATCH('Inflation adjust calc'!$E1276,cpi!$A:$A,0),MATCH('Inflation adjust calc'!$D1276,cpi!$1:$1,0))</f>
        <v>217.965</v>
      </c>
      <c r="Q1276" s="36">
        <f>cpi!$I$2</f>
        <v>240.85300000000001</v>
      </c>
      <c r="R1276" s="36">
        <f t="shared" si="161"/>
        <v>1.1050076847200239</v>
      </c>
      <c r="S1276" s="28" t="str">
        <f t="shared" si="157"/>
        <v/>
      </c>
      <c r="T1276" s="37">
        <f t="shared" si="158"/>
        <v>44200307.388800956</v>
      </c>
      <c r="U1276" s="37">
        <f t="shared" si="159"/>
        <v>67575116.177725777</v>
      </c>
      <c r="V1276" s="37">
        <f t="shared" si="160"/>
        <v>101059444.68779391</v>
      </c>
    </row>
    <row r="1277" spans="1:22">
      <c r="A1277" s="23">
        <v>1276</v>
      </c>
      <c r="B1277" s="3" t="s">
        <v>452</v>
      </c>
      <c r="C1277" s="28">
        <v>21</v>
      </c>
      <c r="D1277" s="29">
        <v>11</v>
      </c>
      <c r="E1277" s="28">
        <v>2003</v>
      </c>
      <c r="F1277" s="31">
        <f>DATE(E1277,D1277,C1277)</f>
        <v>37946</v>
      </c>
      <c r="G1277" s="24" t="s">
        <v>1839</v>
      </c>
      <c r="H1277" s="2">
        <v>40000000</v>
      </c>
      <c r="I1277" s="2">
        <v>59588068</v>
      </c>
      <c r="J1277" s="2">
        <v>141484812</v>
      </c>
      <c r="K1277" s="28" t="str">
        <f t="shared" si="154"/>
        <v/>
      </c>
      <c r="L1277" s="28" t="str">
        <f t="shared" si="155"/>
        <v/>
      </c>
      <c r="M1277" s="28" t="s">
        <v>1839</v>
      </c>
      <c r="N1277" s="28" t="str">
        <f t="shared" si="156"/>
        <v/>
      </c>
      <c r="O1277" s="28" t="str">
        <f>IF(N1277=1,M1277&amp;" ("&amp;E1277&amp;")",M1277)</f>
        <v>Gothika</v>
      </c>
      <c r="P1277" s="36">
        <f>INDEX(cpi!$A$1:$M$105,MATCH('Inflation adjust calc'!$E1277,cpi!$A:$A,0),MATCH('Inflation adjust calc'!$D1277,cpi!$1:$1,0))</f>
        <v>184.5</v>
      </c>
      <c r="Q1277" s="36">
        <f>cpi!$I$2</f>
        <v>240.85300000000001</v>
      </c>
      <c r="R1277" s="36">
        <f t="shared" si="161"/>
        <v>1.3054363143631438</v>
      </c>
      <c r="S1277" s="28" t="str">
        <f t="shared" si="157"/>
        <v/>
      </c>
      <c r="T1277" s="37">
        <f t="shared" si="158"/>
        <v>52217452.574525751</v>
      </c>
      <c r="U1277" s="37">
        <f t="shared" si="159"/>
        <v>77788427.869940385</v>
      </c>
      <c r="V1277" s="37">
        <f t="shared" si="160"/>
        <v>184699411.51564229</v>
      </c>
    </row>
    <row r="1278" spans="1:22">
      <c r="A1278" s="23">
        <v>1277</v>
      </c>
      <c r="B1278" s="3" t="s">
        <v>1840</v>
      </c>
      <c r="C1278" s="28">
        <v>30</v>
      </c>
      <c r="D1278" s="29">
        <v>11</v>
      </c>
      <c r="E1278" s="28">
        <v>2001</v>
      </c>
      <c r="F1278" s="31">
        <f>DATE(E1278,D1278,C1278)</f>
        <v>37225</v>
      </c>
      <c r="G1278" s="24" t="s">
        <v>1841</v>
      </c>
      <c r="H1278" s="2">
        <v>40000000</v>
      </c>
      <c r="I1278" s="2">
        <v>58855732</v>
      </c>
      <c r="J1278" s="2">
        <v>58855732</v>
      </c>
      <c r="K1278" s="28" t="str">
        <f t="shared" si="154"/>
        <v/>
      </c>
      <c r="L1278" s="28" t="str">
        <f t="shared" si="155"/>
        <v/>
      </c>
      <c r="M1278" s="28" t="s">
        <v>1841</v>
      </c>
      <c r="N1278" s="28" t="str">
        <f t="shared" si="156"/>
        <v/>
      </c>
      <c r="O1278" s="28" t="str">
        <f>IF(N1278=1,M1278&amp;" ("&amp;E1278&amp;")",M1278)</f>
        <v>Behind Enemy Lines</v>
      </c>
      <c r="P1278" s="36">
        <f>INDEX(cpi!$A$1:$M$105,MATCH('Inflation adjust calc'!$E1278,cpi!$A:$A,0),MATCH('Inflation adjust calc'!$D1278,cpi!$1:$1,0))</f>
        <v>177.4</v>
      </c>
      <c r="Q1278" s="36">
        <f>cpi!$I$2</f>
        <v>240.85300000000001</v>
      </c>
      <c r="R1278" s="36">
        <f t="shared" si="161"/>
        <v>1.3576832018038332</v>
      </c>
      <c r="S1278" s="28" t="str">
        <f t="shared" si="157"/>
        <v/>
      </c>
      <c r="T1278" s="37">
        <f t="shared" si="158"/>
        <v>54307328.07215333</v>
      </c>
      <c r="U1278" s="37">
        <f t="shared" si="159"/>
        <v>79907438.666268319</v>
      </c>
      <c r="V1278" s="37">
        <f t="shared" si="160"/>
        <v>79907438.666268319</v>
      </c>
    </row>
    <row r="1279" spans="1:22">
      <c r="A1279" s="23">
        <v>1278</v>
      </c>
      <c r="B1279" s="3" t="s">
        <v>1842</v>
      </c>
      <c r="C1279" s="28">
        <v>18</v>
      </c>
      <c r="D1279" s="29">
        <v>3</v>
      </c>
      <c r="E1279" s="28">
        <v>2011</v>
      </c>
      <c r="F1279" s="31">
        <f>DATE(E1279,D1279,C1279)</f>
        <v>40620</v>
      </c>
      <c r="G1279" s="24" t="s">
        <v>1843</v>
      </c>
      <c r="H1279" s="2">
        <v>40000000</v>
      </c>
      <c r="I1279" s="2">
        <v>58009200</v>
      </c>
      <c r="J1279" s="2">
        <v>87145086</v>
      </c>
      <c r="K1279" s="28" t="str">
        <f t="shared" si="154"/>
        <v/>
      </c>
      <c r="L1279" s="28" t="str">
        <f t="shared" si="155"/>
        <v/>
      </c>
      <c r="M1279" s="28" t="s">
        <v>1843</v>
      </c>
      <c r="N1279" s="28" t="str">
        <f t="shared" si="156"/>
        <v/>
      </c>
      <c r="O1279" s="28" t="str">
        <f>IF(N1279=1,M1279&amp;" ("&amp;E1279&amp;")",M1279)</f>
        <v>The Lincoln Lawyer</v>
      </c>
      <c r="P1279" s="36">
        <f>INDEX(cpi!$A$1:$M$105,MATCH('Inflation adjust calc'!$E1279,cpi!$A:$A,0),MATCH('Inflation adjust calc'!$D1279,cpi!$1:$1,0))</f>
        <v>223.46700000000001</v>
      </c>
      <c r="Q1279" s="36">
        <f>cpi!$I$2</f>
        <v>240.85300000000001</v>
      </c>
      <c r="R1279" s="36">
        <f t="shared" si="161"/>
        <v>1.0778011965972605</v>
      </c>
      <c r="S1279" s="28" t="str">
        <f t="shared" si="157"/>
        <v/>
      </c>
      <c r="T1279" s="37">
        <f t="shared" si="158"/>
        <v>43112047.863890417</v>
      </c>
      <c r="U1279" s="37">
        <f t="shared" si="159"/>
        <v>62522385.173649803</v>
      </c>
      <c r="V1279" s="37">
        <f t="shared" si="160"/>
        <v>93925077.968371168</v>
      </c>
    </row>
    <row r="1280" spans="1:22">
      <c r="A1280" s="23">
        <v>1279</v>
      </c>
      <c r="B1280" s="3" t="s">
        <v>1844</v>
      </c>
      <c r="C1280" s="28">
        <v>15</v>
      </c>
      <c r="D1280" s="29">
        <v>10</v>
      </c>
      <c r="E1280" s="28">
        <v>2004</v>
      </c>
      <c r="F1280" s="31">
        <f>DATE(E1280,D1280,C1280)</f>
        <v>38275</v>
      </c>
      <c r="G1280" s="24" t="s">
        <v>1845</v>
      </c>
      <c r="H1280" s="2">
        <v>40000000</v>
      </c>
      <c r="I1280" s="2">
        <v>57887882</v>
      </c>
      <c r="J1280" s="2">
        <v>118097882</v>
      </c>
      <c r="K1280" s="28" t="str">
        <f t="shared" si="154"/>
        <v/>
      </c>
      <c r="L1280" s="28" t="str">
        <f t="shared" si="155"/>
        <v/>
      </c>
      <c r="M1280" s="28" t="s">
        <v>1845</v>
      </c>
      <c r="N1280" s="28" t="str">
        <f t="shared" si="156"/>
        <v/>
      </c>
      <c r="O1280" s="28" t="str">
        <f>IF(N1280=1,M1280&amp;" ("&amp;E1280&amp;")",M1280)</f>
        <v>Shall We Dance?</v>
      </c>
      <c r="P1280" s="36">
        <f>INDEX(cpi!$A$1:$M$105,MATCH('Inflation adjust calc'!$E1280,cpi!$A:$A,0),MATCH('Inflation adjust calc'!$D1280,cpi!$1:$1,0))</f>
        <v>190.9</v>
      </c>
      <c r="Q1280" s="36">
        <f>cpi!$I$2</f>
        <v>240.85300000000001</v>
      </c>
      <c r="R1280" s="36">
        <f t="shared" si="161"/>
        <v>1.2616710319539026</v>
      </c>
      <c r="S1280" s="28" t="str">
        <f t="shared" si="157"/>
        <v/>
      </c>
      <c r="T1280" s="37">
        <f t="shared" si="158"/>
        <v>50466841.278156102</v>
      </c>
      <c r="U1280" s="37">
        <f t="shared" si="159"/>
        <v>73035463.820565745</v>
      </c>
      <c r="V1280" s="37">
        <f t="shared" si="160"/>
        <v>149000676.65451023</v>
      </c>
    </row>
    <row r="1281" spans="1:22">
      <c r="A1281" s="23">
        <v>1280</v>
      </c>
      <c r="B1281" s="3" t="s">
        <v>1846</v>
      </c>
      <c r="C1281" s="28">
        <v>25</v>
      </c>
      <c r="D1281" s="29">
        <v>8</v>
      </c>
      <c r="E1281" s="28">
        <v>2006</v>
      </c>
      <c r="F1281" s="31">
        <f>DATE(E1281,D1281,C1281)</f>
        <v>38954</v>
      </c>
      <c r="G1281" s="24" t="s">
        <v>1847</v>
      </c>
      <c r="H1281" s="2">
        <v>40000000</v>
      </c>
      <c r="I1281" s="2">
        <v>57806952</v>
      </c>
      <c r="J1281" s="2">
        <v>58501127</v>
      </c>
      <c r="K1281" s="28" t="str">
        <f t="shared" si="154"/>
        <v/>
      </c>
      <c r="L1281" s="28" t="str">
        <f t="shared" si="155"/>
        <v/>
      </c>
      <c r="M1281" s="28" t="s">
        <v>1847</v>
      </c>
      <c r="N1281" s="28" t="str">
        <f t="shared" si="156"/>
        <v/>
      </c>
      <c r="O1281" s="28" t="str">
        <f>IF(N1281=1,M1281&amp;" ("&amp;E1281&amp;")",M1281)</f>
        <v>Invincible</v>
      </c>
      <c r="P1281" s="36">
        <f>INDEX(cpi!$A$1:$M$105,MATCH('Inflation adjust calc'!$E1281,cpi!$A:$A,0),MATCH('Inflation adjust calc'!$D1281,cpi!$1:$1,0))</f>
        <v>203.9</v>
      </c>
      <c r="Q1281" s="36">
        <f>cpi!$I$2</f>
        <v>240.85300000000001</v>
      </c>
      <c r="R1281" s="36">
        <f t="shared" si="161"/>
        <v>1.1812309955860716</v>
      </c>
      <c r="S1281" s="28" t="str">
        <f t="shared" si="157"/>
        <v/>
      </c>
      <c r="T1281" s="37">
        <f t="shared" si="158"/>
        <v>47249239.823442861</v>
      </c>
      <c r="U1281" s="37">
        <f t="shared" si="159"/>
        <v>68283363.462756246</v>
      </c>
      <c r="V1281" s="37">
        <f t="shared" si="160"/>
        <v>69103344.48911722</v>
      </c>
    </row>
    <row r="1282" spans="1:22">
      <c r="A1282" s="23">
        <v>1281</v>
      </c>
      <c r="B1282" s="3" t="s">
        <v>1848</v>
      </c>
      <c r="C1282" s="28">
        <v>15</v>
      </c>
      <c r="D1282" s="29">
        <v>2</v>
      </c>
      <c r="E1282" s="28">
        <v>2013</v>
      </c>
      <c r="F1282" s="31">
        <f>DATE(E1282,D1282,C1282)</f>
        <v>41320</v>
      </c>
      <c r="G1282" s="24" t="s">
        <v>1849</v>
      </c>
      <c r="H1282" s="2">
        <v>40000000</v>
      </c>
      <c r="I1282" s="2">
        <v>57012977</v>
      </c>
      <c r="J1282" s="2">
        <v>74156610</v>
      </c>
      <c r="K1282" s="28" t="str">
        <f t="shared" si="154"/>
        <v/>
      </c>
      <c r="L1282" s="28" t="str">
        <f t="shared" si="155"/>
        <v/>
      </c>
      <c r="M1282" s="28" t="s">
        <v>1849</v>
      </c>
      <c r="N1282" s="28" t="str">
        <f t="shared" si="156"/>
        <v/>
      </c>
      <c r="O1282" s="28" t="str">
        <f>IF(N1282=1,M1282&amp;" ("&amp;E1282&amp;")",M1282)</f>
        <v>Escape From Planet Earth</v>
      </c>
      <c r="P1282" s="36">
        <f>INDEX(cpi!$A$1:$M$105,MATCH('Inflation adjust calc'!$E1282,cpi!$A:$A,0),MATCH('Inflation adjust calc'!$D1282,cpi!$1:$1,0))</f>
        <v>232.166</v>
      </c>
      <c r="Q1282" s="36">
        <f>cpi!$I$2</f>
        <v>240.85300000000001</v>
      </c>
      <c r="R1282" s="36">
        <f t="shared" si="161"/>
        <v>1.0374171928706184</v>
      </c>
      <c r="S1282" s="28" t="str">
        <f t="shared" si="157"/>
        <v/>
      </c>
      <c r="T1282" s="37">
        <f t="shared" si="158"/>
        <v>41496687.714824736</v>
      </c>
      <c r="U1282" s="37">
        <f t="shared" si="159"/>
        <v>59146242.556537129</v>
      </c>
      <c r="V1282" s="37">
        <f t="shared" si="160"/>
        <v>76931342.179001227</v>
      </c>
    </row>
    <row r="1283" spans="1:22">
      <c r="A1283" s="23">
        <v>1282</v>
      </c>
      <c r="B1283" s="3">
        <v>36075</v>
      </c>
      <c r="C1283" s="28">
        <v>10</v>
      </c>
      <c r="D1283" s="29">
        <v>7</v>
      </c>
      <c r="E1283" s="28">
        <v>1998</v>
      </c>
      <c r="F1283" s="31">
        <f>DATE(E1283,D1283,C1283)</f>
        <v>35986</v>
      </c>
      <c r="G1283" s="24" t="s">
        <v>1850</v>
      </c>
      <c r="H1283" s="2">
        <v>40000000</v>
      </c>
      <c r="I1283" s="2">
        <v>55143823</v>
      </c>
      <c r="J1283" s="2">
        <v>71743823</v>
      </c>
      <c r="K1283" s="28" t="str">
        <f t="shared" ref="K1283:K1346" si="162">IF(J1283=0,1,"")</f>
        <v/>
      </c>
      <c r="L1283" s="28" t="str">
        <f t="shared" ref="L1283:L1346" si="163">IF(E1283&gt;2016,1,"")</f>
        <v/>
      </c>
      <c r="M1283" s="28" t="s">
        <v>1850</v>
      </c>
      <c r="N1283" s="28" t="str">
        <f t="shared" ref="N1283:N1346" si="164">IF(COUNTIF($M$2:$M$5233,M1283)&gt;1,1,"")</f>
        <v/>
      </c>
      <c r="O1283" s="28" t="str">
        <f>IF(N1283=1,M1283&amp;" ("&amp;E1283&amp;")",M1283)</f>
        <v>Small Soldiers</v>
      </c>
      <c r="P1283" s="36">
        <f>INDEX(cpi!$A$1:$M$105,MATCH('Inflation adjust calc'!$E1283,cpi!$A:$A,0),MATCH('Inflation adjust calc'!$D1283,cpi!$1:$1,0))</f>
        <v>163.19999999999999</v>
      </c>
      <c r="Q1283" s="36">
        <f>cpi!$I$2</f>
        <v>240.85300000000001</v>
      </c>
      <c r="R1283" s="36">
        <f t="shared" si="161"/>
        <v>1.4758149509803924</v>
      </c>
      <c r="S1283" s="28" t="str">
        <f t="shared" ref="S1283:S1346" si="165">IF(ISERROR(R1283),1,"")</f>
        <v/>
      </c>
      <c r="T1283" s="37">
        <f t="shared" ref="T1283:T1346" si="166">H1283*$R1283</f>
        <v>59032598.039215699</v>
      </c>
      <c r="U1283" s="37">
        <f t="shared" ref="U1283:U1346" si="167">I1283*$R1283</f>
        <v>81382078.437616438</v>
      </c>
      <c r="V1283" s="37">
        <f t="shared" ref="V1283:V1346" si="168">J1283*$R1283</f>
        <v>105880606.62389095</v>
      </c>
    </row>
    <row r="1284" spans="1:22">
      <c r="A1284" s="23">
        <v>1283</v>
      </c>
      <c r="B1284" s="3" t="s">
        <v>1851</v>
      </c>
      <c r="C1284" s="28">
        <v>31</v>
      </c>
      <c r="D1284" s="29">
        <v>7</v>
      </c>
      <c r="E1284" s="28">
        <v>1997</v>
      </c>
      <c r="F1284" s="31">
        <f>DATE(E1284,D1284,C1284)</f>
        <v>35642</v>
      </c>
      <c r="G1284" s="24" t="s">
        <v>1852</v>
      </c>
      <c r="H1284" s="2">
        <v>40000000</v>
      </c>
      <c r="I1284" s="2">
        <v>54979992</v>
      </c>
      <c r="J1284" s="2">
        <v>87949859</v>
      </c>
      <c r="K1284" s="28" t="str">
        <f t="shared" si="162"/>
        <v/>
      </c>
      <c r="L1284" s="28" t="str">
        <f t="shared" si="163"/>
        <v/>
      </c>
      <c r="M1284" s="28" t="s">
        <v>1852</v>
      </c>
      <c r="N1284" s="28" t="str">
        <f t="shared" si="164"/>
        <v/>
      </c>
      <c r="O1284" s="28" t="str">
        <f>IF(N1284=1,M1284&amp;" ("&amp;E1284&amp;")",M1284)</f>
        <v>Spawn</v>
      </c>
      <c r="P1284" s="36">
        <f>INDEX(cpi!$A$1:$M$105,MATCH('Inflation adjust calc'!$E1284,cpi!$A:$A,0),MATCH('Inflation adjust calc'!$D1284,cpi!$1:$1,0))</f>
        <v>160.5</v>
      </c>
      <c r="Q1284" s="36">
        <f>cpi!$I$2</f>
        <v>240.85300000000001</v>
      </c>
      <c r="R1284" s="36">
        <f t="shared" si="161"/>
        <v>1.5006417445482867</v>
      </c>
      <c r="S1284" s="28" t="str">
        <f t="shared" si="165"/>
        <v/>
      </c>
      <c r="T1284" s="37">
        <f t="shared" si="166"/>
        <v>60025669.781931467</v>
      </c>
      <c r="U1284" s="37">
        <f t="shared" si="167"/>
        <v>82505271.110130847</v>
      </c>
      <c r="V1284" s="37">
        <f t="shared" si="168"/>
        <v>131981229.84253584</v>
      </c>
    </row>
    <row r="1285" spans="1:22">
      <c r="A1285" s="23">
        <v>1284</v>
      </c>
      <c r="B1285" s="3" t="s">
        <v>313</v>
      </c>
      <c r="C1285" s="28">
        <v>26</v>
      </c>
      <c r="D1285" s="29">
        <v>11</v>
      </c>
      <c r="E1285" s="28">
        <v>2014</v>
      </c>
      <c r="F1285" s="31">
        <f>DATE(E1285,D1285,C1285)</f>
        <v>41969</v>
      </c>
      <c r="G1285" s="24" t="s">
        <v>1853</v>
      </c>
      <c r="H1285" s="2">
        <v>40000000</v>
      </c>
      <c r="I1285" s="2">
        <v>54445357</v>
      </c>
      <c r="J1285" s="2">
        <v>105945357</v>
      </c>
      <c r="K1285" s="28" t="str">
        <f t="shared" si="162"/>
        <v/>
      </c>
      <c r="L1285" s="28" t="str">
        <f t="shared" si="163"/>
        <v/>
      </c>
      <c r="M1285" s="28" t="s">
        <v>1853</v>
      </c>
      <c r="N1285" s="28" t="str">
        <f t="shared" si="164"/>
        <v/>
      </c>
      <c r="O1285" s="28" t="str">
        <f>IF(N1285=1,M1285&amp;" ("&amp;E1285&amp;")",M1285)</f>
        <v>Horrible Bosses 2</v>
      </c>
      <c r="P1285" s="36">
        <f>INDEX(cpi!$A$1:$M$105,MATCH('Inflation adjust calc'!$E1285,cpi!$A:$A,0),MATCH('Inflation adjust calc'!$D1285,cpi!$1:$1,0))</f>
        <v>236.15100000000001</v>
      </c>
      <c r="Q1285" s="36">
        <f>cpi!$I$2</f>
        <v>240.85300000000001</v>
      </c>
      <c r="R1285" s="36">
        <f t="shared" si="161"/>
        <v>1.0199109891552438</v>
      </c>
      <c r="S1285" s="28" t="str">
        <f t="shared" si="165"/>
        <v/>
      </c>
      <c r="T1285" s="37">
        <f t="shared" si="166"/>
        <v>40796439.566209756</v>
      </c>
      <c r="U1285" s="37">
        <f t="shared" si="167"/>
        <v>55529417.912780374</v>
      </c>
      <c r="V1285" s="37">
        <f t="shared" si="168"/>
        <v>108054833.85427544</v>
      </c>
    </row>
    <row r="1286" spans="1:22">
      <c r="A1286" s="23">
        <v>1285</v>
      </c>
      <c r="B1286" s="3" t="s">
        <v>1757</v>
      </c>
      <c r="C1286" s="28">
        <v>25</v>
      </c>
      <c r="D1286" s="29">
        <v>1</v>
      </c>
      <c r="E1286" s="28">
        <v>2002</v>
      </c>
      <c r="F1286" s="31">
        <f>DATE(E1286,D1286,C1286)</f>
        <v>37281</v>
      </c>
      <c r="G1286" s="24" t="s">
        <v>1854</v>
      </c>
      <c r="H1286" s="2">
        <v>40000000</v>
      </c>
      <c r="I1286" s="2">
        <v>54228104</v>
      </c>
      <c r="J1286" s="2">
        <v>75389090</v>
      </c>
      <c r="K1286" s="28" t="str">
        <f t="shared" si="162"/>
        <v/>
      </c>
      <c r="L1286" s="28" t="str">
        <f t="shared" si="163"/>
        <v/>
      </c>
      <c r="M1286" s="28" t="s">
        <v>1854</v>
      </c>
      <c r="N1286" s="28" t="str">
        <f t="shared" si="164"/>
        <v/>
      </c>
      <c r="O1286" s="28" t="str">
        <f>IF(N1286=1,M1286&amp;" ("&amp;E1286&amp;")",M1286)</f>
        <v>The Count of Monte Cristo</v>
      </c>
      <c r="P1286" s="36">
        <f>INDEX(cpi!$A$1:$M$105,MATCH('Inflation adjust calc'!$E1286,cpi!$A:$A,0),MATCH('Inflation adjust calc'!$D1286,cpi!$1:$1,0))</f>
        <v>177.1</v>
      </c>
      <c r="Q1286" s="36">
        <f>cpi!$I$2</f>
        <v>240.85300000000001</v>
      </c>
      <c r="R1286" s="36">
        <f t="shared" si="161"/>
        <v>1.3599830604178431</v>
      </c>
      <c r="S1286" s="28" t="str">
        <f t="shared" si="165"/>
        <v/>
      </c>
      <c r="T1286" s="37">
        <f t="shared" si="166"/>
        <v>54399322.416713722</v>
      </c>
      <c r="U1286" s="37">
        <f t="shared" si="167"/>
        <v>73749302.838577077</v>
      </c>
      <c r="V1286" s="37">
        <f t="shared" si="168"/>
        <v>102527885.34031621</v>
      </c>
    </row>
    <row r="1287" spans="1:22">
      <c r="A1287" s="23">
        <v>1286</v>
      </c>
      <c r="B1287" s="3" t="s">
        <v>1397</v>
      </c>
      <c r="C1287" s="28">
        <v>20</v>
      </c>
      <c r="D1287" s="29">
        <v>10</v>
      </c>
      <c r="E1287" s="28">
        <v>2006</v>
      </c>
      <c r="F1287" s="31">
        <f>DATE(E1287,D1287,C1287)</f>
        <v>39010</v>
      </c>
      <c r="G1287" s="24" t="s">
        <v>1855</v>
      </c>
      <c r="H1287" s="2">
        <v>40000000</v>
      </c>
      <c r="I1287" s="2">
        <v>53089891</v>
      </c>
      <c r="J1287" s="2">
        <v>104407366</v>
      </c>
      <c r="K1287" s="28" t="str">
        <f t="shared" si="162"/>
        <v/>
      </c>
      <c r="L1287" s="28" t="str">
        <f t="shared" si="163"/>
        <v/>
      </c>
      <c r="M1287" s="28" t="s">
        <v>1855</v>
      </c>
      <c r="N1287" s="28" t="str">
        <f t="shared" si="164"/>
        <v/>
      </c>
      <c r="O1287" s="28" t="str">
        <f>IF(N1287=1,M1287&amp;" ("&amp;E1287&amp;")",M1287)</f>
        <v>The Prestige</v>
      </c>
      <c r="P1287" s="36">
        <f>INDEX(cpi!$A$1:$M$105,MATCH('Inflation adjust calc'!$E1287,cpi!$A:$A,0),MATCH('Inflation adjust calc'!$D1287,cpi!$1:$1,0))</f>
        <v>201.8</v>
      </c>
      <c r="Q1287" s="36">
        <f>cpi!$I$2</f>
        <v>240.85300000000001</v>
      </c>
      <c r="R1287" s="36">
        <f t="shared" si="161"/>
        <v>1.1935232903865214</v>
      </c>
      <c r="S1287" s="28" t="str">
        <f t="shared" si="165"/>
        <v/>
      </c>
      <c r="T1287" s="37">
        <f t="shared" si="166"/>
        <v>47740931.615460858</v>
      </c>
      <c r="U1287" s="37">
        <f t="shared" si="167"/>
        <v>63364021.392581768</v>
      </c>
      <c r="V1287" s="37">
        <f t="shared" si="168"/>
        <v>124612623.00890982</v>
      </c>
    </row>
    <row r="1288" spans="1:22">
      <c r="A1288" s="23">
        <v>1287</v>
      </c>
      <c r="B1288" s="3" t="s">
        <v>674</v>
      </c>
      <c r="C1288" s="28">
        <v>16</v>
      </c>
      <c r="D1288" s="29">
        <v>6</v>
      </c>
      <c r="E1288" s="28">
        <v>2006</v>
      </c>
      <c r="F1288" s="31">
        <f>DATE(E1288,D1288,C1288)</f>
        <v>38884</v>
      </c>
      <c r="G1288" s="24" t="s">
        <v>1856</v>
      </c>
      <c r="H1288" s="2">
        <v>40000000</v>
      </c>
      <c r="I1288" s="2">
        <v>52330111</v>
      </c>
      <c r="J1288" s="2">
        <v>114830111</v>
      </c>
      <c r="K1288" s="28" t="str">
        <f t="shared" si="162"/>
        <v/>
      </c>
      <c r="L1288" s="28" t="str">
        <f t="shared" si="163"/>
        <v/>
      </c>
      <c r="M1288" s="28" t="s">
        <v>1856</v>
      </c>
      <c r="N1288" s="28" t="str">
        <f t="shared" si="164"/>
        <v/>
      </c>
      <c r="O1288" s="28" t="str">
        <f>IF(N1288=1,M1288&amp;" ("&amp;E1288&amp;")",M1288)</f>
        <v>The Lake House</v>
      </c>
      <c r="P1288" s="36">
        <f>INDEX(cpi!$A$1:$M$105,MATCH('Inflation adjust calc'!$E1288,cpi!$A:$A,0),MATCH('Inflation adjust calc'!$D1288,cpi!$1:$1,0))</f>
        <v>202.9</v>
      </c>
      <c r="Q1288" s="36">
        <f>cpi!$I$2</f>
        <v>240.85300000000001</v>
      </c>
      <c r="R1288" s="36">
        <f t="shared" si="161"/>
        <v>1.1870527353376048</v>
      </c>
      <c r="S1288" s="28" t="str">
        <f t="shared" si="165"/>
        <v/>
      </c>
      <c r="T1288" s="37">
        <f t="shared" si="166"/>
        <v>47482109.413504191</v>
      </c>
      <c r="U1288" s="37">
        <f t="shared" si="167"/>
        <v>62118601.40307048</v>
      </c>
      <c r="V1288" s="37">
        <f t="shared" si="168"/>
        <v>136309397.36167079</v>
      </c>
    </row>
    <row r="1289" spans="1:22">
      <c r="A1289" s="23">
        <v>1288</v>
      </c>
      <c r="B1289" s="3">
        <v>40428</v>
      </c>
      <c r="C1289" s="28">
        <v>9</v>
      </c>
      <c r="D1289" s="29">
        <v>7</v>
      </c>
      <c r="E1289" s="28">
        <v>2010</v>
      </c>
      <c r="F1289" s="31">
        <f>DATE(E1289,D1289,C1289)</f>
        <v>40368</v>
      </c>
      <c r="G1289" s="24" t="s">
        <v>1857</v>
      </c>
      <c r="H1289" s="2">
        <v>40000000</v>
      </c>
      <c r="I1289" s="2">
        <v>52000688</v>
      </c>
      <c r="J1289" s="2">
        <v>127234389</v>
      </c>
      <c r="K1289" s="28" t="str">
        <f t="shared" si="162"/>
        <v/>
      </c>
      <c r="L1289" s="28" t="str">
        <f t="shared" si="163"/>
        <v/>
      </c>
      <c r="M1289" s="28" t="s">
        <v>1857</v>
      </c>
      <c r="N1289" s="28" t="str">
        <f t="shared" si="164"/>
        <v/>
      </c>
      <c r="O1289" s="28" t="str">
        <f>IF(N1289=1,M1289&amp;" ("&amp;E1289&amp;")",M1289)</f>
        <v>Predators</v>
      </c>
      <c r="P1289" s="36">
        <f>INDEX(cpi!$A$1:$M$105,MATCH('Inflation adjust calc'!$E1289,cpi!$A:$A,0),MATCH('Inflation adjust calc'!$D1289,cpi!$1:$1,0))</f>
        <v>218.011</v>
      </c>
      <c r="Q1289" s="36">
        <f>cpi!$I$2</f>
        <v>240.85300000000001</v>
      </c>
      <c r="R1289" s="36">
        <f t="shared" si="161"/>
        <v>1.1047745297255644</v>
      </c>
      <c r="S1289" s="28" t="str">
        <f t="shared" si="165"/>
        <v/>
      </c>
      <c r="T1289" s="37">
        <f t="shared" si="166"/>
        <v>44190981.189022578</v>
      </c>
      <c r="U1289" s="37">
        <f t="shared" si="167"/>
        <v>57449035.630605802</v>
      </c>
      <c r="V1289" s="37">
        <f t="shared" si="168"/>
        <v>140565312.27239454</v>
      </c>
    </row>
    <row r="1290" spans="1:22">
      <c r="A1290" s="23">
        <v>1289</v>
      </c>
      <c r="B1290" s="3" t="s">
        <v>1858</v>
      </c>
      <c r="C1290" s="28">
        <v>15</v>
      </c>
      <c r="D1290" s="29">
        <v>8</v>
      </c>
      <c r="E1290" s="28">
        <v>2012</v>
      </c>
      <c r="F1290" s="31">
        <f>DATE(E1290,D1290,C1290)</f>
        <v>41136</v>
      </c>
      <c r="G1290" s="24" t="s">
        <v>1859</v>
      </c>
      <c r="H1290" s="2">
        <v>40000000</v>
      </c>
      <c r="I1290" s="2">
        <v>51853450</v>
      </c>
      <c r="J1290" s="2">
        <v>55249159</v>
      </c>
      <c r="K1290" s="28" t="str">
        <f t="shared" si="162"/>
        <v/>
      </c>
      <c r="L1290" s="28" t="str">
        <f t="shared" si="163"/>
        <v/>
      </c>
      <c r="M1290" s="28" t="s">
        <v>1859</v>
      </c>
      <c r="N1290" s="28" t="str">
        <f t="shared" si="164"/>
        <v/>
      </c>
      <c r="O1290" s="28" t="str">
        <f>IF(N1290=1,M1290&amp;" ("&amp;E1290&amp;")",M1290)</f>
        <v>The Odd Life of Timothy Green</v>
      </c>
      <c r="P1290" s="36">
        <f>INDEX(cpi!$A$1:$M$105,MATCH('Inflation adjust calc'!$E1290,cpi!$A:$A,0),MATCH('Inflation adjust calc'!$D1290,cpi!$1:$1,0))</f>
        <v>230.37899999999999</v>
      </c>
      <c r="Q1290" s="36">
        <f>cpi!$I$2</f>
        <v>240.85300000000001</v>
      </c>
      <c r="R1290" s="36">
        <f t="shared" si="161"/>
        <v>1.0454642133180543</v>
      </c>
      <c r="S1290" s="28" t="str">
        <f t="shared" si="165"/>
        <v/>
      </c>
      <c r="T1290" s="37">
        <f t="shared" si="166"/>
        <v>41818568.532722168</v>
      </c>
      <c r="U1290" s="37">
        <f t="shared" si="167"/>
        <v>54210926.31207706</v>
      </c>
      <c r="V1290" s="37">
        <f t="shared" si="168"/>
        <v>57761018.5504191</v>
      </c>
    </row>
    <row r="1291" spans="1:22">
      <c r="A1291" s="23">
        <v>1290</v>
      </c>
      <c r="B1291" s="3" t="s">
        <v>1860</v>
      </c>
      <c r="C1291" s="28">
        <v>31</v>
      </c>
      <c r="D1291" s="29">
        <v>7</v>
      </c>
      <c r="E1291" s="28">
        <v>1987</v>
      </c>
      <c r="F1291" s="31">
        <f>DATE(E1291,D1291,C1291)</f>
        <v>31989</v>
      </c>
      <c r="G1291" s="24" t="s">
        <v>1861</v>
      </c>
      <c r="H1291" s="2">
        <v>40000000</v>
      </c>
      <c r="I1291" s="2">
        <v>51185000</v>
      </c>
      <c r="J1291" s="2">
        <v>191200000</v>
      </c>
      <c r="K1291" s="28" t="str">
        <f t="shared" si="162"/>
        <v/>
      </c>
      <c r="L1291" s="28" t="str">
        <f t="shared" si="163"/>
        <v/>
      </c>
      <c r="M1291" s="28" t="s">
        <v>1861</v>
      </c>
      <c r="N1291" s="28" t="str">
        <f t="shared" si="164"/>
        <v/>
      </c>
      <c r="O1291" s="28" t="str">
        <f>IF(N1291=1,M1291&amp;" ("&amp;E1291&amp;")",M1291)</f>
        <v>The Living Daylights</v>
      </c>
      <c r="P1291" s="36">
        <f>INDEX(cpi!$A$1:$M$105,MATCH('Inflation adjust calc'!$E1291,cpi!$A:$A,0),MATCH('Inflation adjust calc'!$D1291,cpi!$1:$1,0))</f>
        <v>113.8</v>
      </c>
      <c r="Q1291" s="36">
        <f>cpi!$I$2</f>
        <v>240.85300000000001</v>
      </c>
      <c r="R1291" s="36">
        <f t="shared" si="161"/>
        <v>2.1164586994727594</v>
      </c>
      <c r="S1291" s="28" t="str">
        <f t="shared" si="165"/>
        <v/>
      </c>
      <c r="T1291" s="37">
        <f t="shared" si="166"/>
        <v>84658347.978910372</v>
      </c>
      <c r="U1291" s="37">
        <f t="shared" si="167"/>
        <v>108330938.53251319</v>
      </c>
      <c r="V1291" s="37">
        <f t="shared" si="168"/>
        <v>404666903.33919162</v>
      </c>
    </row>
    <row r="1292" spans="1:22">
      <c r="A1292" s="23">
        <v>1291</v>
      </c>
      <c r="B1292" s="3">
        <v>38941</v>
      </c>
      <c r="C1292" s="28">
        <v>8</v>
      </c>
      <c r="D1292" s="29">
        <v>12</v>
      </c>
      <c r="E1292" s="28">
        <v>2006</v>
      </c>
      <c r="F1292" s="31">
        <f>DATE(E1292,D1292,C1292)</f>
        <v>39059</v>
      </c>
      <c r="G1292" s="24" t="s">
        <v>1862</v>
      </c>
      <c r="H1292" s="2">
        <v>40000000</v>
      </c>
      <c r="I1292" s="2">
        <v>50866635</v>
      </c>
      <c r="J1292" s="2">
        <v>121032272</v>
      </c>
      <c r="K1292" s="28" t="str">
        <f t="shared" si="162"/>
        <v/>
      </c>
      <c r="L1292" s="28" t="str">
        <f t="shared" si="163"/>
        <v/>
      </c>
      <c r="M1292" s="28" t="s">
        <v>1862</v>
      </c>
      <c r="N1292" s="28" t="str">
        <f t="shared" si="164"/>
        <v/>
      </c>
      <c r="O1292" s="28" t="str">
        <f>IF(N1292=1,M1292&amp;" ("&amp;E1292&amp;")",M1292)</f>
        <v>Apocalypto</v>
      </c>
      <c r="P1292" s="36">
        <f>INDEX(cpi!$A$1:$M$105,MATCH('Inflation adjust calc'!$E1292,cpi!$A:$A,0),MATCH('Inflation adjust calc'!$D1292,cpi!$1:$1,0))</f>
        <v>201.8</v>
      </c>
      <c r="Q1292" s="36">
        <f>cpi!$I$2</f>
        <v>240.85300000000001</v>
      </c>
      <c r="R1292" s="36">
        <f t="shared" si="161"/>
        <v>1.1935232903865214</v>
      </c>
      <c r="S1292" s="28" t="str">
        <f t="shared" si="165"/>
        <v/>
      </c>
      <c r="T1292" s="37">
        <f t="shared" si="166"/>
        <v>47740931.615460858</v>
      </c>
      <c r="U1292" s="37">
        <f t="shared" si="167"/>
        <v>60710513.576090194</v>
      </c>
      <c r="V1292" s="37">
        <f t="shared" si="168"/>
        <v>144454835.52039644</v>
      </c>
    </row>
    <row r="1293" spans="1:22">
      <c r="A1293" s="23">
        <v>1292</v>
      </c>
      <c r="B1293" s="3" t="s">
        <v>1863</v>
      </c>
      <c r="C1293" s="28">
        <v>14</v>
      </c>
      <c r="D1293" s="29">
        <v>2</v>
      </c>
      <c r="E1293" s="28">
        <v>2007</v>
      </c>
      <c r="F1293" s="31">
        <f>DATE(E1293,D1293,C1293)</f>
        <v>39127</v>
      </c>
      <c r="G1293" s="24" t="s">
        <v>1864</v>
      </c>
      <c r="H1293" s="2">
        <v>40000000</v>
      </c>
      <c r="I1293" s="2">
        <v>50572589</v>
      </c>
      <c r="J1293" s="2">
        <v>146300356</v>
      </c>
      <c r="K1293" s="28" t="str">
        <f t="shared" si="162"/>
        <v/>
      </c>
      <c r="L1293" s="28" t="str">
        <f t="shared" si="163"/>
        <v/>
      </c>
      <c r="M1293" s="28" t="s">
        <v>1864</v>
      </c>
      <c r="N1293" s="28" t="str">
        <f t="shared" si="164"/>
        <v/>
      </c>
      <c r="O1293" s="28" t="str">
        <f>IF(N1293=1,M1293&amp;" ("&amp;E1293&amp;")",M1293)</f>
        <v>Music and Lyrics</v>
      </c>
      <c r="P1293" s="36">
        <f>INDEX(cpi!$A$1:$M$105,MATCH('Inflation adjust calc'!$E1293,cpi!$A:$A,0),MATCH('Inflation adjust calc'!$D1293,cpi!$1:$1,0))</f>
        <v>203.499</v>
      </c>
      <c r="Q1293" s="36">
        <f>cpi!$I$2</f>
        <v>240.85300000000001</v>
      </c>
      <c r="R1293" s="36">
        <f t="shared" si="161"/>
        <v>1.1835586415658064</v>
      </c>
      <c r="S1293" s="28" t="str">
        <f t="shared" si="165"/>
        <v/>
      </c>
      <c r="T1293" s="37">
        <f t="shared" si="166"/>
        <v>47342345.662632257</v>
      </c>
      <c r="U1293" s="37">
        <f t="shared" si="167"/>
        <v>59855624.737305842</v>
      </c>
      <c r="V1293" s="37">
        <f t="shared" si="168"/>
        <v>173155050.60795388</v>
      </c>
    </row>
    <row r="1294" spans="1:22">
      <c r="A1294" s="23">
        <v>1293</v>
      </c>
      <c r="B1294" s="3" t="s">
        <v>1865</v>
      </c>
      <c r="C1294" s="28">
        <v>18</v>
      </c>
      <c r="D1294" s="29">
        <v>6</v>
      </c>
      <c r="E1294" s="28">
        <v>1986</v>
      </c>
      <c r="F1294" s="31">
        <f>DATE(E1294,D1294,C1294)</f>
        <v>31581</v>
      </c>
      <c r="G1294" s="24" t="s">
        <v>1866</v>
      </c>
      <c r="H1294" s="2">
        <v>40000000</v>
      </c>
      <c r="I1294" s="2">
        <v>49851591</v>
      </c>
      <c r="J1294" s="2">
        <v>49851591</v>
      </c>
      <c r="K1294" s="28" t="str">
        <f t="shared" si="162"/>
        <v/>
      </c>
      <c r="L1294" s="28" t="str">
        <f t="shared" si="163"/>
        <v/>
      </c>
      <c r="M1294" s="28" t="s">
        <v>1866</v>
      </c>
      <c r="N1294" s="28" t="str">
        <f t="shared" si="164"/>
        <v/>
      </c>
      <c r="O1294" s="28" t="str">
        <f>IF(N1294=1,M1294&amp;" ("&amp;E1294&amp;")",M1294)</f>
        <v>Legal Eagles</v>
      </c>
      <c r="P1294" s="36">
        <f>INDEX(cpi!$A$1:$M$105,MATCH('Inflation adjust calc'!$E1294,cpi!$A:$A,0),MATCH('Inflation adjust calc'!$D1294,cpi!$1:$1,0))</f>
        <v>109.5</v>
      </c>
      <c r="Q1294" s="36">
        <f>cpi!$I$2</f>
        <v>240.85300000000001</v>
      </c>
      <c r="R1294" s="36">
        <f t="shared" si="161"/>
        <v>2.1995707762557077</v>
      </c>
      <c r="S1294" s="28" t="str">
        <f t="shared" si="165"/>
        <v/>
      </c>
      <c r="T1294" s="37">
        <f t="shared" si="166"/>
        <v>87982831.050228313</v>
      </c>
      <c r="U1294" s="37">
        <f t="shared" si="167"/>
        <v>109652102.71345206</v>
      </c>
      <c r="V1294" s="37">
        <f t="shared" si="168"/>
        <v>109652102.71345206</v>
      </c>
    </row>
    <row r="1295" spans="1:22">
      <c r="A1295" s="23">
        <v>1294</v>
      </c>
      <c r="B1295" s="3">
        <v>38324</v>
      </c>
      <c r="C1295" s="28">
        <v>12</v>
      </c>
      <c r="D1295" s="29">
        <v>3</v>
      </c>
      <c r="E1295" s="28">
        <v>2004</v>
      </c>
      <c r="F1295" s="31">
        <f>DATE(E1295,D1295,C1295)</f>
        <v>38058</v>
      </c>
      <c r="G1295" s="24" t="s">
        <v>1867</v>
      </c>
      <c r="H1295" s="2">
        <v>40000000</v>
      </c>
      <c r="I1295" s="2">
        <v>47958031</v>
      </c>
      <c r="J1295" s="2">
        <v>92111551</v>
      </c>
      <c r="K1295" s="28" t="str">
        <f t="shared" si="162"/>
        <v/>
      </c>
      <c r="L1295" s="28" t="str">
        <f t="shared" si="163"/>
        <v/>
      </c>
      <c r="M1295" s="28" t="s">
        <v>1867</v>
      </c>
      <c r="N1295" s="28" t="str">
        <f t="shared" si="164"/>
        <v/>
      </c>
      <c r="O1295" s="28" t="str">
        <f>IF(N1295=1,M1295&amp;" ("&amp;E1295&amp;")",M1295)</f>
        <v>Secret Window</v>
      </c>
      <c r="P1295" s="36">
        <f>INDEX(cpi!$A$1:$M$105,MATCH('Inflation adjust calc'!$E1295,cpi!$A:$A,0),MATCH('Inflation adjust calc'!$D1295,cpi!$1:$1,0))</f>
        <v>187.4</v>
      </c>
      <c r="Q1295" s="36">
        <f>cpi!$I$2</f>
        <v>240.85300000000001</v>
      </c>
      <c r="R1295" s="36">
        <f t="shared" si="161"/>
        <v>1.2852347918890075</v>
      </c>
      <c r="S1295" s="28" t="str">
        <f t="shared" si="165"/>
        <v/>
      </c>
      <c r="T1295" s="37">
        <f t="shared" si="166"/>
        <v>51409391.675560296</v>
      </c>
      <c r="U1295" s="37">
        <f t="shared" si="167"/>
        <v>61637329.991691567</v>
      </c>
      <c r="V1295" s="37">
        <f t="shared" si="168"/>
        <v>118384970.08005869</v>
      </c>
    </row>
    <row r="1296" spans="1:22">
      <c r="A1296" s="23">
        <v>1295</v>
      </c>
      <c r="B1296" s="3">
        <v>38694</v>
      </c>
      <c r="C1296" s="28">
        <v>12</v>
      </c>
      <c r="D1296" s="29">
        <v>8</v>
      </c>
      <c r="E1296" s="28">
        <v>2005</v>
      </c>
      <c r="F1296" s="31">
        <f>DATE(E1296,D1296,C1296)</f>
        <v>38576</v>
      </c>
      <c r="G1296" s="24" t="s">
        <v>1868</v>
      </c>
      <c r="H1296" s="2">
        <v>40000000</v>
      </c>
      <c r="I1296" s="2">
        <v>47907715</v>
      </c>
      <c r="J1296" s="2">
        <v>92256918</v>
      </c>
      <c r="K1296" s="28" t="str">
        <f t="shared" si="162"/>
        <v/>
      </c>
      <c r="L1296" s="28" t="str">
        <f t="shared" si="163"/>
        <v/>
      </c>
      <c r="M1296" s="28" t="s">
        <v>1868</v>
      </c>
      <c r="N1296" s="28" t="str">
        <f t="shared" si="164"/>
        <v/>
      </c>
      <c r="O1296" s="28" t="str">
        <f>IF(N1296=1,M1296&amp;" ("&amp;E1296&amp;")",M1296)</f>
        <v>The Skeleton Key</v>
      </c>
      <c r="P1296" s="36">
        <f>INDEX(cpi!$A$1:$M$105,MATCH('Inflation adjust calc'!$E1296,cpi!$A:$A,0),MATCH('Inflation adjust calc'!$D1296,cpi!$1:$1,0))</f>
        <v>196.4</v>
      </c>
      <c r="Q1296" s="36">
        <f>cpi!$I$2</f>
        <v>240.85300000000001</v>
      </c>
      <c r="R1296" s="36">
        <f t="shared" si="161"/>
        <v>1.2263391038696538</v>
      </c>
      <c r="S1296" s="28" t="str">
        <f t="shared" si="165"/>
        <v/>
      </c>
      <c r="T1296" s="37">
        <f t="shared" si="166"/>
        <v>49053564.154786155</v>
      </c>
      <c r="U1296" s="37">
        <f t="shared" si="167"/>
        <v>58751104.281542771</v>
      </c>
      <c r="V1296" s="37">
        <f t="shared" si="168"/>
        <v>113138266.14589614</v>
      </c>
    </row>
    <row r="1297" spans="1:22">
      <c r="A1297" s="23">
        <v>1296</v>
      </c>
      <c r="B1297" s="3" t="s">
        <v>1869</v>
      </c>
      <c r="C1297" s="28">
        <v>20</v>
      </c>
      <c r="D1297" s="29">
        <v>6</v>
      </c>
      <c r="E1297" s="28">
        <v>2014</v>
      </c>
      <c r="F1297" s="31">
        <f>DATE(E1297,D1297,C1297)</f>
        <v>41810</v>
      </c>
      <c r="G1297" s="24" t="s">
        <v>1870</v>
      </c>
      <c r="H1297" s="2">
        <v>40000000</v>
      </c>
      <c r="I1297" s="2">
        <v>47047013</v>
      </c>
      <c r="J1297" s="2">
        <v>65282732</v>
      </c>
      <c r="K1297" s="28" t="str">
        <f t="shared" si="162"/>
        <v/>
      </c>
      <c r="L1297" s="28" t="str">
        <f t="shared" si="163"/>
        <v/>
      </c>
      <c r="M1297" s="28" t="s">
        <v>1870</v>
      </c>
      <c r="N1297" s="28" t="str">
        <f t="shared" si="164"/>
        <v/>
      </c>
      <c r="O1297" s="28" t="str">
        <f>IF(N1297=1,M1297&amp;" ("&amp;E1297&amp;")",M1297)</f>
        <v>Jersey Boys</v>
      </c>
      <c r="P1297" s="36">
        <f>INDEX(cpi!$A$1:$M$105,MATCH('Inflation adjust calc'!$E1297,cpi!$A:$A,0),MATCH('Inflation adjust calc'!$D1297,cpi!$1:$1,0))</f>
        <v>238.34299999999999</v>
      </c>
      <c r="Q1297" s="36">
        <f>cpi!$I$2</f>
        <v>240.85300000000001</v>
      </c>
      <c r="R1297" s="36">
        <f t="shared" si="161"/>
        <v>1.0105310413983211</v>
      </c>
      <c r="S1297" s="28" t="str">
        <f t="shared" si="165"/>
        <v/>
      </c>
      <c r="T1297" s="37">
        <f t="shared" si="166"/>
        <v>40421241.655932844</v>
      </c>
      <c r="U1297" s="37">
        <f t="shared" si="167"/>
        <v>47542467.041570351</v>
      </c>
      <c r="V1297" s="37">
        <f t="shared" si="168"/>
        <v>65970227.1532875</v>
      </c>
    </row>
    <row r="1298" spans="1:22">
      <c r="A1298" s="23">
        <v>1297</v>
      </c>
      <c r="B1298" s="3">
        <v>39483</v>
      </c>
      <c r="C1298" s="28">
        <v>2</v>
      </c>
      <c r="D1298" s="29">
        <v>5</v>
      </c>
      <c r="E1298" s="28">
        <v>2008</v>
      </c>
      <c r="F1298" s="31">
        <f>DATE(E1298,D1298,C1298)</f>
        <v>39570</v>
      </c>
      <c r="G1298" s="24" t="s">
        <v>1871</v>
      </c>
      <c r="H1298" s="2">
        <v>40000000</v>
      </c>
      <c r="I1298" s="2">
        <v>46012734</v>
      </c>
      <c r="J1298" s="2">
        <v>106548738</v>
      </c>
      <c r="K1298" s="28" t="str">
        <f t="shared" si="162"/>
        <v/>
      </c>
      <c r="L1298" s="28" t="str">
        <f t="shared" si="163"/>
        <v/>
      </c>
      <c r="M1298" s="28" t="s">
        <v>1871</v>
      </c>
      <c r="N1298" s="28" t="str">
        <f t="shared" si="164"/>
        <v/>
      </c>
      <c r="O1298" s="28" t="str">
        <f>IF(N1298=1,M1298&amp;" ("&amp;E1298&amp;")",M1298)</f>
        <v>Made of Honor</v>
      </c>
      <c r="P1298" s="36">
        <f>INDEX(cpi!$A$1:$M$105,MATCH('Inflation adjust calc'!$E1298,cpi!$A:$A,0),MATCH('Inflation adjust calc'!$D1298,cpi!$1:$1,0))</f>
        <v>216.63200000000001</v>
      </c>
      <c r="Q1298" s="36">
        <f>cpi!$I$2</f>
        <v>240.85300000000001</v>
      </c>
      <c r="R1298" s="36">
        <f t="shared" ref="R1298:R1361" si="169">Q1298/P1298</f>
        <v>1.1118071199084161</v>
      </c>
      <c r="S1298" s="28" t="str">
        <f t="shared" si="165"/>
        <v/>
      </c>
      <c r="T1298" s="37">
        <f t="shared" si="166"/>
        <v>44472284.796336643</v>
      </c>
      <c r="U1298" s="37">
        <f t="shared" si="167"/>
        <v>51157285.26765205</v>
      </c>
      <c r="V1298" s="37">
        <f t="shared" si="168"/>
        <v>118461645.5256564</v>
      </c>
    </row>
    <row r="1299" spans="1:22">
      <c r="A1299" s="23">
        <v>1298</v>
      </c>
      <c r="B1299" s="3" t="s">
        <v>1872</v>
      </c>
      <c r="C1299" s="28">
        <v>21</v>
      </c>
      <c r="D1299" s="29">
        <v>11</v>
      </c>
      <c r="E1299" s="28">
        <v>1997</v>
      </c>
      <c r="F1299" s="31">
        <f>DATE(E1299,D1299,C1299)</f>
        <v>35755</v>
      </c>
      <c r="G1299" s="24" t="s">
        <v>1873</v>
      </c>
      <c r="H1299" s="2">
        <v>40000000</v>
      </c>
      <c r="I1299" s="2">
        <v>45916769</v>
      </c>
      <c r="J1299" s="2">
        <v>45916769</v>
      </c>
      <c r="K1299" s="28" t="str">
        <f t="shared" si="162"/>
        <v/>
      </c>
      <c r="L1299" s="28" t="str">
        <f t="shared" si="163"/>
        <v/>
      </c>
      <c r="M1299" s="28" t="s">
        <v>1873</v>
      </c>
      <c r="N1299" s="28" t="str">
        <f t="shared" si="164"/>
        <v/>
      </c>
      <c r="O1299" s="28" t="str">
        <f>IF(N1299=1,M1299&amp;" ("&amp;E1299&amp;")",M1299)</f>
        <v>The Rainmaker</v>
      </c>
      <c r="P1299" s="36">
        <f>INDEX(cpi!$A$1:$M$105,MATCH('Inflation adjust calc'!$E1299,cpi!$A:$A,0),MATCH('Inflation adjust calc'!$D1299,cpi!$1:$1,0))</f>
        <v>161.5</v>
      </c>
      <c r="Q1299" s="36">
        <f>cpi!$I$2</f>
        <v>240.85300000000001</v>
      </c>
      <c r="R1299" s="36">
        <f t="shared" si="169"/>
        <v>1.4913498452012384</v>
      </c>
      <c r="S1299" s="28" t="str">
        <f t="shared" si="165"/>
        <v/>
      </c>
      <c r="T1299" s="37">
        <f t="shared" si="166"/>
        <v>59653993.808049537</v>
      </c>
      <c r="U1299" s="37">
        <f t="shared" si="167"/>
        <v>68477966.340291023</v>
      </c>
      <c r="V1299" s="37">
        <f t="shared" si="168"/>
        <v>68477966.340291023</v>
      </c>
    </row>
    <row r="1300" spans="1:22">
      <c r="A1300" s="23">
        <v>1299</v>
      </c>
      <c r="B1300" s="3">
        <v>33787</v>
      </c>
      <c r="C1300" s="28">
        <v>7</v>
      </c>
      <c r="D1300" s="29">
        <v>2</v>
      </c>
      <c r="E1300" s="28">
        <v>1992</v>
      </c>
      <c r="F1300" s="31">
        <f>DATE(E1300,D1300,C1300)</f>
        <v>33641</v>
      </c>
      <c r="G1300" s="24" t="s">
        <v>1874</v>
      </c>
      <c r="H1300" s="2">
        <v>40000000</v>
      </c>
      <c r="I1300" s="2">
        <v>44948240</v>
      </c>
      <c r="J1300" s="2">
        <v>44948240</v>
      </c>
      <c r="K1300" s="28" t="str">
        <f t="shared" si="162"/>
        <v/>
      </c>
      <c r="L1300" s="28" t="str">
        <f t="shared" si="163"/>
        <v/>
      </c>
      <c r="M1300" s="28" t="s">
        <v>1874</v>
      </c>
      <c r="N1300" s="28" t="str">
        <f t="shared" si="164"/>
        <v/>
      </c>
      <c r="O1300" s="28" t="str">
        <f>IF(N1300=1,M1300&amp;" ("&amp;E1300&amp;")",M1300)</f>
        <v>Medicine Man</v>
      </c>
      <c r="P1300" s="36">
        <f>INDEX(cpi!$A$1:$M$105,MATCH('Inflation adjust calc'!$E1300,cpi!$A:$A,0),MATCH('Inflation adjust calc'!$D1300,cpi!$1:$1,0))</f>
        <v>138.6</v>
      </c>
      <c r="Q1300" s="36">
        <f>cpi!$I$2</f>
        <v>240.85300000000001</v>
      </c>
      <c r="R1300" s="36">
        <f t="shared" si="169"/>
        <v>1.7377561327561328</v>
      </c>
      <c r="S1300" s="28" t="str">
        <f t="shared" si="165"/>
        <v/>
      </c>
      <c r="T1300" s="37">
        <f t="shared" si="166"/>
        <v>69510245.31024532</v>
      </c>
      <c r="U1300" s="37">
        <f t="shared" si="167"/>
        <v>78109079.716594517</v>
      </c>
      <c r="V1300" s="37">
        <f t="shared" si="168"/>
        <v>78109079.716594517</v>
      </c>
    </row>
    <row r="1301" spans="1:22">
      <c r="A1301" s="23">
        <v>1300</v>
      </c>
      <c r="B1301" s="3">
        <v>35776</v>
      </c>
      <c r="C1301" s="28">
        <v>12</v>
      </c>
      <c r="D1301" s="29">
        <v>12</v>
      </c>
      <c r="E1301" s="28">
        <v>1997</v>
      </c>
      <c r="F1301" s="31">
        <f>DATE(E1301,D1301,C1301)</f>
        <v>35776</v>
      </c>
      <c r="G1301" s="24" t="s">
        <v>1875</v>
      </c>
      <c r="H1301" s="2">
        <v>40000000</v>
      </c>
      <c r="I1301" s="2">
        <v>44212592</v>
      </c>
      <c r="J1301" s="2">
        <v>58250151</v>
      </c>
      <c r="K1301" s="28" t="str">
        <f t="shared" si="162"/>
        <v/>
      </c>
      <c r="L1301" s="28" t="str">
        <f t="shared" si="163"/>
        <v/>
      </c>
      <c r="M1301" s="28" t="s">
        <v>1875</v>
      </c>
      <c r="N1301" s="28" t="str">
        <f t="shared" si="164"/>
        <v/>
      </c>
      <c r="O1301" s="28" t="str">
        <f>IF(N1301=1,M1301&amp;" ("&amp;E1301&amp;")",M1301)</f>
        <v>Amistad</v>
      </c>
      <c r="P1301" s="36">
        <f>INDEX(cpi!$A$1:$M$105,MATCH('Inflation adjust calc'!$E1301,cpi!$A:$A,0),MATCH('Inflation adjust calc'!$D1301,cpi!$1:$1,0))</f>
        <v>161.30000000000001</v>
      </c>
      <c r="Q1301" s="36">
        <f>cpi!$I$2</f>
        <v>240.85300000000001</v>
      </c>
      <c r="R1301" s="36">
        <f t="shared" si="169"/>
        <v>1.4931990080595163</v>
      </c>
      <c r="S1301" s="28" t="str">
        <f t="shared" si="165"/>
        <v/>
      </c>
      <c r="T1301" s="37">
        <f t="shared" si="166"/>
        <v>59727960.322380655</v>
      </c>
      <c r="U1301" s="37">
        <f t="shared" si="167"/>
        <v>66018198.518140107</v>
      </c>
      <c r="V1301" s="37">
        <f t="shared" si="168"/>
        <v>86979067.692517042</v>
      </c>
    </row>
    <row r="1302" spans="1:22">
      <c r="A1302" s="23">
        <v>1301</v>
      </c>
      <c r="B1302" s="3" t="s">
        <v>123</v>
      </c>
      <c r="C1302" s="28">
        <v>30</v>
      </c>
      <c r="D1302" s="29">
        <v>5</v>
      </c>
      <c r="E1302" s="28">
        <v>2014</v>
      </c>
      <c r="F1302" s="31">
        <f>DATE(E1302,D1302,C1302)</f>
        <v>41789</v>
      </c>
      <c r="G1302" s="24" t="s">
        <v>1876</v>
      </c>
      <c r="H1302" s="2">
        <v>40000000</v>
      </c>
      <c r="I1302" s="2">
        <v>42720965</v>
      </c>
      <c r="J1302" s="2">
        <v>86760995</v>
      </c>
      <c r="K1302" s="28" t="str">
        <f t="shared" si="162"/>
        <v/>
      </c>
      <c r="L1302" s="28" t="str">
        <f t="shared" si="163"/>
        <v/>
      </c>
      <c r="M1302" s="28" t="s">
        <v>1876</v>
      </c>
      <c r="N1302" s="28" t="str">
        <f t="shared" si="164"/>
        <v/>
      </c>
      <c r="O1302" s="28" t="str">
        <f>IF(N1302=1,M1302&amp;" ("&amp;E1302&amp;")",M1302)</f>
        <v>A Million Ways to Die in The West</v>
      </c>
      <c r="P1302" s="36">
        <f>INDEX(cpi!$A$1:$M$105,MATCH('Inflation adjust calc'!$E1302,cpi!$A:$A,0),MATCH('Inflation adjust calc'!$D1302,cpi!$1:$1,0))</f>
        <v>237.9</v>
      </c>
      <c r="Q1302" s="36">
        <f>cpi!$I$2</f>
        <v>240.85300000000001</v>
      </c>
      <c r="R1302" s="36">
        <f t="shared" si="169"/>
        <v>1.0124127784783523</v>
      </c>
      <c r="S1302" s="28" t="str">
        <f t="shared" si="165"/>
        <v/>
      </c>
      <c r="T1302" s="37">
        <f t="shared" si="166"/>
        <v>40496511.139134094</v>
      </c>
      <c r="U1302" s="37">
        <f t="shared" si="167"/>
        <v>43251250.87492644</v>
      </c>
      <c r="V1302" s="37">
        <f t="shared" si="168"/>
        <v>87837940.01149644</v>
      </c>
    </row>
    <row r="1303" spans="1:22">
      <c r="A1303" s="23">
        <v>1302</v>
      </c>
      <c r="B1303" s="3">
        <v>40885</v>
      </c>
      <c r="C1303" s="28">
        <v>12</v>
      </c>
      <c r="D1303" s="29">
        <v>8</v>
      </c>
      <c r="E1303" s="28">
        <v>2011</v>
      </c>
      <c r="F1303" s="31">
        <f>DATE(E1303,D1303,C1303)</f>
        <v>40767</v>
      </c>
      <c r="G1303" s="24" t="s">
        <v>1877</v>
      </c>
      <c r="H1303" s="2">
        <v>40000000</v>
      </c>
      <c r="I1303" s="2">
        <v>42587643</v>
      </c>
      <c r="J1303" s="2">
        <v>155011165</v>
      </c>
      <c r="K1303" s="28" t="str">
        <f t="shared" si="162"/>
        <v/>
      </c>
      <c r="L1303" s="28" t="str">
        <f t="shared" si="163"/>
        <v/>
      </c>
      <c r="M1303" s="28" t="s">
        <v>1877</v>
      </c>
      <c r="N1303" s="28" t="str">
        <f t="shared" si="164"/>
        <v/>
      </c>
      <c r="O1303" s="28" t="str">
        <f>IF(N1303=1,M1303&amp;" ("&amp;E1303&amp;")",M1303)</f>
        <v>Final Destination 5</v>
      </c>
      <c r="P1303" s="36">
        <f>INDEX(cpi!$A$1:$M$105,MATCH('Inflation adjust calc'!$E1303,cpi!$A:$A,0),MATCH('Inflation adjust calc'!$D1303,cpi!$1:$1,0))</f>
        <v>226.54499999999999</v>
      </c>
      <c r="Q1303" s="36">
        <f>cpi!$I$2</f>
        <v>240.85300000000001</v>
      </c>
      <c r="R1303" s="36">
        <f t="shared" si="169"/>
        <v>1.0631574300911519</v>
      </c>
      <c r="S1303" s="28" t="str">
        <f t="shared" si="165"/>
        <v/>
      </c>
      <c r="T1303" s="37">
        <f t="shared" si="166"/>
        <v>42526297.203646079</v>
      </c>
      <c r="U1303" s="37">
        <f t="shared" si="167"/>
        <v>45277369.085519433</v>
      </c>
      <c r="V1303" s="37">
        <f t="shared" si="168"/>
        <v>164801271.81683552</v>
      </c>
    </row>
    <row r="1304" spans="1:22">
      <c r="A1304" s="23">
        <v>1303</v>
      </c>
      <c r="B1304" s="3">
        <v>38568</v>
      </c>
      <c r="C1304" s="28">
        <v>8</v>
      </c>
      <c r="D1304" s="29">
        <v>4</v>
      </c>
      <c r="E1304" s="28">
        <v>2005</v>
      </c>
      <c r="F1304" s="31">
        <f>DATE(E1304,D1304,C1304)</f>
        <v>38450</v>
      </c>
      <c r="G1304" s="24" t="s">
        <v>1878</v>
      </c>
      <c r="H1304" s="2">
        <v>40000000</v>
      </c>
      <c r="I1304" s="2">
        <v>42071069</v>
      </c>
      <c r="J1304" s="2">
        <v>50071069</v>
      </c>
      <c r="K1304" s="28" t="str">
        <f t="shared" si="162"/>
        <v/>
      </c>
      <c r="L1304" s="28" t="str">
        <f t="shared" si="163"/>
        <v/>
      </c>
      <c r="M1304" s="28" t="s">
        <v>1878</v>
      </c>
      <c r="N1304" s="28" t="str">
        <f t="shared" si="164"/>
        <v/>
      </c>
      <c r="O1304" s="28" t="str">
        <f>IF(N1304=1,M1304&amp;" ("&amp;E1304&amp;")",M1304)</f>
        <v>Fever Pitch</v>
      </c>
      <c r="P1304" s="36">
        <f>INDEX(cpi!$A$1:$M$105,MATCH('Inflation adjust calc'!$E1304,cpi!$A:$A,0),MATCH('Inflation adjust calc'!$D1304,cpi!$1:$1,0))</f>
        <v>194.6</v>
      </c>
      <c r="Q1304" s="36">
        <f>cpi!$I$2</f>
        <v>240.85300000000001</v>
      </c>
      <c r="R1304" s="36">
        <f t="shared" si="169"/>
        <v>1.2376824254881809</v>
      </c>
      <c r="S1304" s="28" t="str">
        <f t="shared" si="165"/>
        <v/>
      </c>
      <c r="T1304" s="37">
        <f t="shared" si="166"/>
        <v>49507297.019527234</v>
      </c>
      <c r="U1304" s="37">
        <f t="shared" si="167"/>
        <v>52070622.722800612</v>
      </c>
      <c r="V1304" s="37">
        <f t="shared" si="168"/>
        <v>61972082.126706064</v>
      </c>
    </row>
    <row r="1305" spans="1:22">
      <c r="A1305" s="23">
        <v>1304</v>
      </c>
      <c r="B1305" s="3" t="s">
        <v>1641</v>
      </c>
      <c r="C1305" s="28">
        <v>25</v>
      </c>
      <c r="D1305" s="29">
        <v>12</v>
      </c>
      <c r="E1305" s="28">
        <v>2007</v>
      </c>
      <c r="F1305" s="31">
        <f>DATE(E1305,D1305,C1305)</f>
        <v>39441</v>
      </c>
      <c r="G1305" s="24" t="s">
        <v>1879</v>
      </c>
      <c r="H1305" s="2">
        <v>40000000</v>
      </c>
      <c r="I1305" s="2">
        <v>41797066</v>
      </c>
      <c r="J1305" s="2">
        <v>128884494</v>
      </c>
      <c r="K1305" s="28" t="str">
        <f t="shared" si="162"/>
        <v/>
      </c>
      <c r="L1305" s="28" t="str">
        <f t="shared" si="163"/>
        <v/>
      </c>
      <c r="M1305" s="28" t="s">
        <v>1879</v>
      </c>
      <c r="N1305" s="28" t="str">
        <f t="shared" si="164"/>
        <v/>
      </c>
      <c r="O1305" s="28" t="str">
        <f>IF(N1305=1,M1305&amp;" ("&amp;E1305&amp;")",M1305)</f>
        <v>Aliens vs. Predator - Requiem</v>
      </c>
      <c r="P1305" s="36">
        <f>INDEX(cpi!$A$1:$M$105,MATCH('Inflation adjust calc'!$E1305,cpi!$A:$A,0),MATCH('Inflation adjust calc'!$D1305,cpi!$1:$1,0))</f>
        <v>210.036</v>
      </c>
      <c r="Q1305" s="36">
        <f>cpi!$I$2</f>
        <v>240.85300000000001</v>
      </c>
      <c r="R1305" s="36">
        <f t="shared" si="169"/>
        <v>1.1467224666247691</v>
      </c>
      <c r="S1305" s="28" t="str">
        <f t="shared" si="165"/>
        <v/>
      </c>
      <c r="T1305" s="37">
        <f t="shared" si="166"/>
        <v>45868898.66499076</v>
      </c>
      <c r="U1305" s="37">
        <f t="shared" si="167"/>
        <v>47929634.621198267</v>
      </c>
      <c r="V1305" s="37">
        <f t="shared" si="168"/>
        <v>147794744.86936525</v>
      </c>
    </row>
    <row r="1306" spans="1:22">
      <c r="A1306" s="23">
        <v>1305</v>
      </c>
      <c r="B1306" s="3" t="s">
        <v>1473</v>
      </c>
      <c r="C1306" s="28">
        <v>18</v>
      </c>
      <c r="D1306" s="29">
        <v>7</v>
      </c>
      <c r="E1306" s="28">
        <v>2014</v>
      </c>
      <c r="F1306" s="31">
        <f>DATE(E1306,D1306,C1306)</f>
        <v>41838</v>
      </c>
      <c r="G1306" s="24" t="s">
        <v>1880</v>
      </c>
      <c r="H1306" s="2">
        <v>40000000</v>
      </c>
      <c r="I1306" s="2">
        <v>38543473</v>
      </c>
      <c r="J1306" s="2">
        <v>126069509</v>
      </c>
      <c r="K1306" s="28" t="str">
        <f t="shared" si="162"/>
        <v/>
      </c>
      <c r="L1306" s="28" t="str">
        <f t="shared" si="163"/>
        <v/>
      </c>
      <c r="M1306" s="28" t="s">
        <v>1880</v>
      </c>
      <c r="N1306" s="28" t="str">
        <f t="shared" si="164"/>
        <v/>
      </c>
      <c r="O1306" s="28" t="str">
        <f>IF(N1306=1,M1306&amp;" ("&amp;E1306&amp;")",M1306)</f>
        <v>Sex Tape</v>
      </c>
      <c r="P1306" s="36">
        <f>INDEX(cpi!$A$1:$M$105,MATCH('Inflation adjust calc'!$E1306,cpi!$A:$A,0),MATCH('Inflation adjust calc'!$D1306,cpi!$1:$1,0))</f>
        <v>238.25</v>
      </c>
      <c r="Q1306" s="36">
        <f>cpi!$I$2</f>
        <v>240.85300000000001</v>
      </c>
      <c r="R1306" s="36">
        <f t="shared" si="169"/>
        <v>1.0109254984260232</v>
      </c>
      <c r="S1306" s="28" t="str">
        <f t="shared" si="165"/>
        <v/>
      </c>
      <c r="T1306" s="37">
        <f t="shared" si="166"/>
        <v>40437019.937040925</v>
      </c>
      <c r="U1306" s="37">
        <f t="shared" si="167"/>
        <v>38964579.653594971</v>
      </c>
      <c r="V1306" s="37">
        <f t="shared" si="168"/>
        <v>127446881.22214901</v>
      </c>
    </row>
    <row r="1307" spans="1:22">
      <c r="A1307" s="23">
        <v>1306</v>
      </c>
      <c r="B1307" s="3" t="s">
        <v>595</v>
      </c>
      <c r="C1307" s="28">
        <v>15</v>
      </c>
      <c r="D1307" s="29">
        <v>4</v>
      </c>
      <c r="E1307" s="28">
        <v>2011</v>
      </c>
      <c r="F1307" s="31">
        <f>DATE(E1307,D1307,C1307)</f>
        <v>40648</v>
      </c>
      <c r="G1307" s="24" t="s">
        <v>1881</v>
      </c>
      <c r="H1307" s="2">
        <v>40000000</v>
      </c>
      <c r="I1307" s="2">
        <v>38180928</v>
      </c>
      <c r="J1307" s="2">
        <v>95989590</v>
      </c>
      <c r="K1307" s="28" t="str">
        <f t="shared" si="162"/>
        <v/>
      </c>
      <c r="L1307" s="28" t="str">
        <f t="shared" si="163"/>
        <v/>
      </c>
      <c r="M1307" s="28" t="s">
        <v>1881</v>
      </c>
      <c r="N1307" s="28" t="str">
        <f t="shared" si="164"/>
        <v/>
      </c>
      <c r="O1307" s="28" t="str">
        <f>IF(N1307=1,M1307&amp;" ("&amp;E1307&amp;")",M1307)</f>
        <v>Scream 4</v>
      </c>
      <c r="P1307" s="36">
        <f>INDEX(cpi!$A$1:$M$105,MATCH('Inflation adjust calc'!$E1307,cpi!$A:$A,0),MATCH('Inflation adjust calc'!$D1307,cpi!$1:$1,0))</f>
        <v>224.90600000000001</v>
      </c>
      <c r="Q1307" s="36">
        <f>cpi!$I$2</f>
        <v>240.85300000000001</v>
      </c>
      <c r="R1307" s="36">
        <f t="shared" si="169"/>
        <v>1.0709051781633216</v>
      </c>
      <c r="S1307" s="28" t="str">
        <f t="shared" si="165"/>
        <v/>
      </c>
      <c r="T1307" s="37">
        <f t="shared" si="166"/>
        <v>42836207.126532868</v>
      </c>
      <c r="U1307" s="37">
        <f t="shared" si="167"/>
        <v>40888153.502280958</v>
      </c>
      <c r="V1307" s="37">
        <f t="shared" si="168"/>
        <v>102795748.98077419</v>
      </c>
    </row>
    <row r="1308" spans="1:22">
      <c r="A1308" s="23">
        <v>1307</v>
      </c>
      <c r="B1308" s="3" t="s">
        <v>1882</v>
      </c>
      <c r="C1308" s="28">
        <v>21</v>
      </c>
      <c r="D1308" s="29">
        <v>12</v>
      </c>
      <c r="E1308" s="28">
        <v>1994</v>
      </c>
      <c r="F1308" s="31">
        <f>DATE(E1308,D1308,C1308)</f>
        <v>34689</v>
      </c>
      <c r="G1308" s="24" t="s">
        <v>1883</v>
      </c>
      <c r="H1308" s="2">
        <v>40000000</v>
      </c>
      <c r="I1308" s="2">
        <v>38087756</v>
      </c>
      <c r="J1308" s="2">
        <v>38087756</v>
      </c>
      <c r="K1308" s="28" t="str">
        <f t="shared" si="162"/>
        <v/>
      </c>
      <c r="L1308" s="28" t="str">
        <f t="shared" si="163"/>
        <v/>
      </c>
      <c r="M1308" s="28" t="s">
        <v>1883</v>
      </c>
      <c r="N1308" s="28" t="str">
        <f t="shared" si="164"/>
        <v/>
      </c>
      <c r="O1308" s="28" t="str">
        <f>IF(N1308=1,M1308&amp;" ("&amp;E1308&amp;")",M1308)</f>
        <v>Ri¢hie Ri¢h</v>
      </c>
      <c r="P1308" s="36">
        <f>INDEX(cpi!$A$1:$M$105,MATCH('Inflation adjust calc'!$E1308,cpi!$A:$A,0),MATCH('Inflation adjust calc'!$D1308,cpi!$1:$1,0))</f>
        <v>149.69999999999999</v>
      </c>
      <c r="Q1308" s="36">
        <f>cpi!$I$2</f>
        <v>240.85300000000001</v>
      </c>
      <c r="R1308" s="36">
        <f t="shared" si="169"/>
        <v>1.6089044756179027</v>
      </c>
      <c r="S1308" s="28" t="str">
        <f t="shared" si="165"/>
        <v/>
      </c>
      <c r="T1308" s="37">
        <f t="shared" si="166"/>
        <v>64356179.024716109</v>
      </c>
      <c r="U1308" s="37">
        <f t="shared" si="167"/>
        <v>61279561.094642632</v>
      </c>
      <c r="V1308" s="37">
        <f t="shared" si="168"/>
        <v>61279561.094642632</v>
      </c>
    </row>
    <row r="1309" spans="1:22">
      <c r="A1309" s="23">
        <v>1308</v>
      </c>
      <c r="B1309" s="3">
        <v>36838</v>
      </c>
      <c r="C1309" s="28">
        <v>11</v>
      </c>
      <c r="D1309" s="29">
        <v>8</v>
      </c>
      <c r="E1309" s="28">
        <v>2000</v>
      </c>
      <c r="F1309" s="31">
        <f>DATE(E1309,D1309,C1309)</f>
        <v>36749</v>
      </c>
      <c r="G1309" s="24" t="s">
        <v>1884</v>
      </c>
      <c r="H1309" s="2">
        <v>40000000</v>
      </c>
      <c r="I1309" s="2">
        <v>37752931</v>
      </c>
      <c r="J1309" s="2">
        <v>90717684</v>
      </c>
      <c r="K1309" s="28" t="str">
        <f t="shared" si="162"/>
        <v/>
      </c>
      <c r="L1309" s="28" t="str">
        <f t="shared" si="163"/>
        <v/>
      </c>
      <c r="M1309" s="28" t="s">
        <v>1884</v>
      </c>
      <c r="N1309" s="28" t="str">
        <f t="shared" si="164"/>
        <v/>
      </c>
      <c r="O1309" s="28" t="str">
        <f>IF(N1309=1,M1309&amp;" ("&amp;E1309&amp;")",M1309)</f>
        <v>Autumn in New York</v>
      </c>
      <c r="P1309" s="36">
        <f>INDEX(cpi!$A$1:$M$105,MATCH('Inflation adjust calc'!$E1309,cpi!$A:$A,0),MATCH('Inflation adjust calc'!$D1309,cpi!$1:$1,0))</f>
        <v>172.8</v>
      </c>
      <c r="Q1309" s="36">
        <f>cpi!$I$2</f>
        <v>240.85300000000001</v>
      </c>
      <c r="R1309" s="36">
        <f t="shared" si="169"/>
        <v>1.3938252314814814</v>
      </c>
      <c r="S1309" s="28" t="str">
        <f t="shared" si="165"/>
        <v/>
      </c>
      <c r="T1309" s="37">
        <f t="shared" si="166"/>
        <v>55753009.259259254</v>
      </c>
      <c r="U1309" s="37">
        <f t="shared" si="167"/>
        <v>52620987.790179394</v>
      </c>
      <c r="V1309" s="37">
        <f t="shared" si="168"/>
        <v>126444596.90076388</v>
      </c>
    </row>
    <row r="1310" spans="1:22">
      <c r="A1310" s="23">
        <v>1309</v>
      </c>
      <c r="B1310" s="3" t="s">
        <v>1842</v>
      </c>
      <c r="C1310" s="28">
        <v>18</v>
      </c>
      <c r="D1310" s="29">
        <v>3</v>
      </c>
      <c r="E1310" s="28">
        <v>2011</v>
      </c>
      <c r="F1310" s="31">
        <f>DATE(E1310,D1310,C1310)</f>
        <v>40620</v>
      </c>
      <c r="G1310" s="24" t="s">
        <v>1885</v>
      </c>
      <c r="H1310" s="2">
        <v>40000000</v>
      </c>
      <c r="I1310" s="2">
        <v>37412945</v>
      </c>
      <c r="J1310" s="2">
        <v>101162106</v>
      </c>
      <c r="K1310" s="28" t="str">
        <f t="shared" si="162"/>
        <v/>
      </c>
      <c r="L1310" s="28" t="str">
        <f t="shared" si="163"/>
        <v/>
      </c>
      <c r="M1310" s="28" t="s">
        <v>1885</v>
      </c>
      <c r="N1310" s="28" t="str">
        <f t="shared" si="164"/>
        <v/>
      </c>
      <c r="O1310" s="28" t="str">
        <f>IF(N1310=1,M1310&amp;" ("&amp;E1310&amp;")",M1310)</f>
        <v>Paul</v>
      </c>
      <c r="P1310" s="36">
        <f>INDEX(cpi!$A$1:$M$105,MATCH('Inflation adjust calc'!$E1310,cpi!$A:$A,0),MATCH('Inflation adjust calc'!$D1310,cpi!$1:$1,0))</f>
        <v>223.46700000000001</v>
      </c>
      <c r="Q1310" s="36">
        <f>cpi!$I$2</f>
        <v>240.85300000000001</v>
      </c>
      <c r="R1310" s="36">
        <f t="shared" si="169"/>
        <v>1.0778011965972605</v>
      </c>
      <c r="S1310" s="28" t="str">
        <f t="shared" si="165"/>
        <v/>
      </c>
      <c r="T1310" s="37">
        <f t="shared" si="166"/>
        <v>43112047.863890417</v>
      </c>
      <c r="U1310" s="37">
        <f t="shared" si="167"/>
        <v>40323716.889227495</v>
      </c>
      <c r="V1310" s="37">
        <f t="shared" si="168"/>
        <v>109032638.8970989</v>
      </c>
    </row>
    <row r="1311" spans="1:22">
      <c r="A1311" s="23">
        <v>1310</v>
      </c>
      <c r="B1311" s="3" t="s">
        <v>1401</v>
      </c>
      <c r="C1311" s="28">
        <v>19</v>
      </c>
      <c r="D1311" s="29">
        <v>12</v>
      </c>
      <c r="E1311" s="28">
        <v>2012</v>
      </c>
      <c r="F1311" s="31">
        <f>DATE(E1311,D1311,C1311)</f>
        <v>41262</v>
      </c>
      <c r="G1311" s="24" t="s">
        <v>1886</v>
      </c>
      <c r="H1311" s="2">
        <v>40000000</v>
      </c>
      <c r="I1311" s="2">
        <v>37134215</v>
      </c>
      <c r="J1311" s="2">
        <v>41294674</v>
      </c>
      <c r="K1311" s="28" t="str">
        <f t="shared" si="162"/>
        <v/>
      </c>
      <c r="L1311" s="28" t="str">
        <f t="shared" si="163"/>
        <v/>
      </c>
      <c r="M1311" s="28" t="s">
        <v>1886</v>
      </c>
      <c r="N1311" s="28" t="str">
        <f t="shared" si="164"/>
        <v/>
      </c>
      <c r="O1311" s="28" t="str">
        <f>IF(N1311=1,M1311&amp;" ("&amp;E1311&amp;")",M1311)</f>
        <v>The Guilt Trip</v>
      </c>
      <c r="P1311" s="36">
        <f>INDEX(cpi!$A$1:$M$105,MATCH('Inflation adjust calc'!$E1311,cpi!$A:$A,0),MATCH('Inflation adjust calc'!$D1311,cpi!$1:$1,0))</f>
        <v>229.601</v>
      </c>
      <c r="Q1311" s="36">
        <f>cpi!$I$2</f>
        <v>240.85300000000001</v>
      </c>
      <c r="R1311" s="36">
        <f t="shared" si="169"/>
        <v>1.0490067551970592</v>
      </c>
      <c r="S1311" s="28" t="str">
        <f t="shared" si="165"/>
        <v/>
      </c>
      <c r="T1311" s="37">
        <f t="shared" si="166"/>
        <v>41960270.207882367</v>
      </c>
      <c r="U1311" s="37">
        <f t="shared" si="167"/>
        <v>38954042.383939967</v>
      </c>
      <c r="V1311" s="37">
        <f t="shared" si="168"/>
        <v>43318391.979660369</v>
      </c>
    </row>
    <row r="1312" spans="1:22">
      <c r="A1312" s="23">
        <v>1311</v>
      </c>
      <c r="B1312" s="3" t="s">
        <v>1887</v>
      </c>
      <c r="C1312" s="28">
        <v>26</v>
      </c>
      <c r="D1312" s="29">
        <v>8</v>
      </c>
      <c r="E1312" s="28">
        <v>2011</v>
      </c>
      <c r="F1312" s="31">
        <f>DATE(E1312,D1312,C1312)</f>
        <v>40781</v>
      </c>
      <c r="G1312" s="24" t="s">
        <v>1888</v>
      </c>
      <c r="H1312" s="2">
        <v>40000000</v>
      </c>
      <c r="I1312" s="2">
        <v>36665854</v>
      </c>
      <c r="J1312" s="2">
        <v>72295262</v>
      </c>
      <c r="K1312" s="28" t="str">
        <f t="shared" si="162"/>
        <v/>
      </c>
      <c r="L1312" s="28" t="str">
        <f t="shared" si="163"/>
        <v/>
      </c>
      <c r="M1312" s="28" t="s">
        <v>1888</v>
      </c>
      <c r="N1312" s="28" t="str">
        <f t="shared" si="164"/>
        <v/>
      </c>
      <c r="O1312" s="28" t="str">
        <f>IF(N1312=1,M1312&amp;" ("&amp;E1312&amp;")",M1312)</f>
        <v>Colombiana</v>
      </c>
      <c r="P1312" s="36">
        <f>INDEX(cpi!$A$1:$M$105,MATCH('Inflation adjust calc'!$E1312,cpi!$A:$A,0),MATCH('Inflation adjust calc'!$D1312,cpi!$1:$1,0))</f>
        <v>226.54499999999999</v>
      </c>
      <c r="Q1312" s="36">
        <f>cpi!$I$2</f>
        <v>240.85300000000001</v>
      </c>
      <c r="R1312" s="36">
        <f t="shared" si="169"/>
        <v>1.0631574300911519</v>
      </c>
      <c r="S1312" s="28" t="str">
        <f t="shared" si="165"/>
        <v/>
      </c>
      <c r="T1312" s="37">
        <f t="shared" si="166"/>
        <v>42526297.203646079</v>
      </c>
      <c r="U1312" s="37">
        <f t="shared" si="167"/>
        <v>38981575.110737383</v>
      </c>
      <c r="V1312" s="37">
        <f t="shared" si="168"/>
        <v>76861244.95568651</v>
      </c>
    </row>
    <row r="1313" spans="1:22">
      <c r="A1313" s="23">
        <v>1312</v>
      </c>
      <c r="B1313" s="3" t="s">
        <v>1889</v>
      </c>
      <c r="C1313" s="28">
        <v>26</v>
      </c>
      <c r="D1313" s="29">
        <v>2</v>
      </c>
      <c r="E1313" s="28">
        <v>1999</v>
      </c>
      <c r="F1313" s="31">
        <f>DATE(E1313,D1313,C1313)</f>
        <v>36217</v>
      </c>
      <c r="G1313" s="24" t="s">
        <v>1890</v>
      </c>
      <c r="H1313" s="2">
        <v>40000000</v>
      </c>
      <c r="I1313" s="2">
        <v>36443442</v>
      </c>
      <c r="J1313" s="2">
        <v>96398826</v>
      </c>
      <c r="K1313" s="28" t="str">
        <f t="shared" si="162"/>
        <v/>
      </c>
      <c r="L1313" s="28" t="str">
        <f t="shared" si="163"/>
        <v/>
      </c>
      <c r="M1313" s="28" t="s">
        <v>1890</v>
      </c>
      <c r="N1313" s="28" t="str">
        <f t="shared" si="164"/>
        <v/>
      </c>
      <c r="O1313" s="28" t="str">
        <f>IF(N1313=1,M1313&amp;" ("&amp;E1313&amp;")",M1313)</f>
        <v>8MM</v>
      </c>
      <c r="P1313" s="36">
        <f>INDEX(cpi!$A$1:$M$105,MATCH('Inflation adjust calc'!$E1313,cpi!$A:$A,0),MATCH('Inflation adjust calc'!$D1313,cpi!$1:$1,0))</f>
        <v>164.5</v>
      </c>
      <c r="Q1313" s="36">
        <f>cpi!$I$2</f>
        <v>240.85300000000001</v>
      </c>
      <c r="R1313" s="36">
        <f t="shared" si="169"/>
        <v>1.4641519756838905</v>
      </c>
      <c r="S1313" s="28" t="str">
        <f t="shared" si="165"/>
        <v/>
      </c>
      <c r="T1313" s="37">
        <f t="shared" si="166"/>
        <v>58566079.027355619</v>
      </c>
      <c r="U1313" s="37">
        <f t="shared" si="167"/>
        <v>53358737.605021276</v>
      </c>
      <c r="V1313" s="37">
        <f t="shared" si="168"/>
        <v>141142531.5415076</v>
      </c>
    </row>
    <row r="1314" spans="1:22">
      <c r="A1314" s="23">
        <v>1313</v>
      </c>
      <c r="B1314" s="3" t="s">
        <v>1891</v>
      </c>
      <c r="C1314" s="28">
        <v>18</v>
      </c>
      <c r="D1314" s="29">
        <v>2</v>
      </c>
      <c r="E1314" s="28">
        <v>2000</v>
      </c>
      <c r="F1314" s="31">
        <f>DATE(E1314,D1314,C1314)</f>
        <v>36574</v>
      </c>
      <c r="G1314" s="24" t="s">
        <v>1892</v>
      </c>
      <c r="H1314" s="2">
        <v>40000000</v>
      </c>
      <c r="I1314" s="2">
        <v>36037909</v>
      </c>
      <c r="J1314" s="2">
        <v>51867723</v>
      </c>
      <c r="K1314" s="28" t="str">
        <f t="shared" si="162"/>
        <v/>
      </c>
      <c r="L1314" s="28" t="str">
        <f t="shared" si="163"/>
        <v/>
      </c>
      <c r="M1314" s="28" t="s">
        <v>1892</v>
      </c>
      <c r="N1314" s="28" t="str">
        <f t="shared" si="164"/>
        <v/>
      </c>
      <c r="O1314" s="28" t="str">
        <f>IF(N1314=1,M1314&amp;" ("&amp;E1314&amp;")",M1314)</f>
        <v>Hanging Up</v>
      </c>
      <c r="P1314" s="36">
        <f>INDEX(cpi!$A$1:$M$105,MATCH('Inflation adjust calc'!$E1314,cpi!$A:$A,0),MATCH('Inflation adjust calc'!$D1314,cpi!$1:$1,0))</f>
        <v>169.8</v>
      </c>
      <c r="Q1314" s="36">
        <f>cpi!$I$2</f>
        <v>240.85300000000001</v>
      </c>
      <c r="R1314" s="36">
        <f t="shared" si="169"/>
        <v>1.4184511189634863</v>
      </c>
      <c r="S1314" s="28" t="str">
        <f t="shared" si="165"/>
        <v/>
      </c>
      <c r="T1314" s="37">
        <f t="shared" si="166"/>
        <v>56738044.758539453</v>
      </c>
      <c r="U1314" s="37">
        <f t="shared" si="167"/>
        <v>51118012.346154295</v>
      </c>
      <c r="V1314" s="37">
        <f t="shared" si="168"/>
        <v>73571829.727438152</v>
      </c>
    </row>
    <row r="1315" spans="1:22">
      <c r="A1315" s="23">
        <v>1314</v>
      </c>
      <c r="B1315" s="3">
        <v>33241</v>
      </c>
      <c r="C1315" s="28">
        <v>1</v>
      </c>
      <c r="D1315" s="29">
        <v>3</v>
      </c>
      <c r="E1315" s="28">
        <v>1991</v>
      </c>
      <c r="F1315" s="31">
        <f>DATE(E1315,D1315,C1315)</f>
        <v>33298</v>
      </c>
      <c r="G1315" s="24" t="s">
        <v>1893</v>
      </c>
      <c r="H1315" s="2">
        <v>40000000</v>
      </c>
      <c r="I1315" s="2">
        <v>34416893</v>
      </c>
      <c r="J1315" s="2">
        <v>34416893</v>
      </c>
      <c r="K1315" s="28" t="str">
        <f t="shared" si="162"/>
        <v/>
      </c>
      <c r="L1315" s="28" t="str">
        <f t="shared" si="163"/>
        <v/>
      </c>
      <c r="M1315" s="28" t="s">
        <v>1893</v>
      </c>
      <c r="N1315" s="28" t="str">
        <f t="shared" si="164"/>
        <v/>
      </c>
      <c r="O1315" s="28" t="str">
        <f>IF(N1315=1,M1315&amp;" ("&amp;E1315&amp;")",M1315)</f>
        <v>The Doors</v>
      </c>
      <c r="P1315" s="36">
        <f>INDEX(cpi!$A$1:$M$105,MATCH('Inflation adjust calc'!$E1315,cpi!$A:$A,0),MATCH('Inflation adjust calc'!$D1315,cpi!$1:$1,0))</f>
        <v>135</v>
      </c>
      <c r="Q1315" s="36">
        <f>cpi!$I$2</f>
        <v>240.85300000000001</v>
      </c>
      <c r="R1315" s="36">
        <f t="shared" si="169"/>
        <v>1.7840962962962963</v>
      </c>
      <c r="S1315" s="28" t="str">
        <f t="shared" si="165"/>
        <v/>
      </c>
      <c r="T1315" s="37">
        <f t="shared" si="166"/>
        <v>71363851.851851851</v>
      </c>
      <c r="U1315" s="37">
        <f t="shared" si="167"/>
        <v>61403051.331325926</v>
      </c>
      <c r="V1315" s="37">
        <f t="shared" si="168"/>
        <v>61403051.331325926</v>
      </c>
    </row>
    <row r="1316" spans="1:22">
      <c r="A1316" s="23">
        <v>1315</v>
      </c>
      <c r="B1316" s="3" t="s">
        <v>1894</v>
      </c>
      <c r="C1316" s="28">
        <v>20</v>
      </c>
      <c r="D1316" s="29">
        <v>8</v>
      </c>
      <c r="E1316" s="28">
        <v>1999</v>
      </c>
      <c r="F1316" s="31">
        <f>DATE(E1316,D1316,C1316)</f>
        <v>36392</v>
      </c>
      <c r="G1316" s="24" t="s">
        <v>1895</v>
      </c>
      <c r="H1316" s="2">
        <v>40000000</v>
      </c>
      <c r="I1316" s="2">
        <v>33864342</v>
      </c>
      <c r="J1316" s="2">
        <v>53864342</v>
      </c>
      <c r="K1316" s="28" t="str">
        <f t="shared" si="162"/>
        <v/>
      </c>
      <c r="L1316" s="28" t="str">
        <f t="shared" si="163"/>
        <v/>
      </c>
      <c r="M1316" s="28" t="s">
        <v>1895</v>
      </c>
      <c r="N1316" s="28" t="str">
        <f t="shared" si="164"/>
        <v/>
      </c>
      <c r="O1316" s="28" t="str">
        <f>IF(N1316=1,M1316&amp;" ("&amp;E1316&amp;")",M1316)</f>
        <v>Mickey Blue Eyes</v>
      </c>
      <c r="P1316" s="36">
        <f>INDEX(cpi!$A$1:$M$105,MATCH('Inflation adjust calc'!$E1316,cpi!$A:$A,0),MATCH('Inflation adjust calc'!$D1316,cpi!$1:$1,0))</f>
        <v>167.1</v>
      </c>
      <c r="Q1316" s="36">
        <f>cpi!$I$2</f>
        <v>240.85300000000001</v>
      </c>
      <c r="R1316" s="36">
        <f t="shared" si="169"/>
        <v>1.4413704368641533</v>
      </c>
      <c r="S1316" s="28" t="str">
        <f t="shared" si="165"/>
        <v/>
      </c>
      <c r="T1316" s="37">
        <f t="shared" si="166"/>
        <v>57654817.474566132</v>
      </c>
      <c r="U1316" s="37">
        <f t="shared" si="167"/>
        <v>48811061.422657095</v>
      </c>
      <c r="V1316" s="37">
        <f t="shared" si="168"/>
        <v>77638470.159940168</v>
      </c>
    </row>
    <row r="1317" spans="1:22">
      <c r="A1317" s="23">
        <v>1316</v>
      </c>
      <c r="B1317" s="3" t="s">
        <v>1599</v>
      </c>
      <c r="C1317" s="28">
        <v>20</v>
      </c>
      <c r="D1317" s="29">
        <v>10</v>
      </c>
      <c r="E1317" s="28">
        <v>2000</v>
      </c>
      <c r="F1317" s="31">
        <f>DATE(E1317,D1317,C1317)</f>
        <v>36819</v>
      </c>
      <c r="G1317" s="24" t="s">
        <v>1896</v>
      </c>
      <c r="H1317" s="2">
        <v>40000000</v>
      </c>
      <c r="I1317" s="2">
        <v>33508922</v>
      </c>
      <c r="J1317" s="2">
        <v>55696705</v>
      </c>
      <c r="K1317" s="28" t="str">
        <f t="shared" si="162"/>
        <v/>
      </c>
      <c r="L1317" s="28" t="str">
        <f t="shared" si="163"/>
        <v/>
      </c>
      <c r="M1317" s="28" t="s">
        <v>1896</v>
      </c>
      <c r="N1317" s="28" t="str">
        <f t="shared" si="164"/>
        <v/>
      </c>
      <c r="O1317" s="28" t="str">
        <f>IF(N1317=1,M1317&amp;" ("&amp;E1317&amp;")",M1317)</f>
        <v>Pay it Forward</v>
      </c>
      <c r="P1317" s="36">
        <f>INDEX(cpi!$A$1:$M$105,MATCH('Inflation adjust calc'!$E1317,cpi!$A:$A,0),MATCH('Inflation adjust calc'!$D1317,cpi!$1:$1,0))</f>
        <v>174</v>
      </c>
      <c r="Q1317" s="36">
        <f>cpi!$I$2</f>
        <v>240.85300000000001</v>
      </c>
      <c r="R1317" s="36">
        <f t="shared" si="169"/>
        <v>1.384212643678161</v>
      </c>
      <c r="S1317" s="28" t="str">
        <f t="shared" si="165"/>
        <v/>
      </c>
      <c r="T1317" s="37">
        <f t="shared" si="166"/>
        <v>55368505.747126438</v>
      </c>
      <c r="U1317" s="37">
        <f t="shared" si="167"/>
        <v>46383473.508425288</v>
      </c>
      <c r="V1317" s="37">
        <f t="shared" si="168"/>
        <v>77096083.272212654</v>
      </c>
    </row>
    <row r="1318" spans="1:22">
      <c r="A1318" s="23">
        <v>1317</v>
      </c>
      <c r="B1318" s="3">
        <v>40759</v>
      </c>
      <c r="C1318" s="28">
        <v>8</v>
      </c>
      <c r="D1318" s="29">
        <v>4</v>
      </c>
      <c r="E1318" s="28">
        <v>2011</v>
      </c>
      <c r="F1318" s="31">
        <f>DATE(E1318,D1318,C1318)</f>
        <v>40641</v>
      </c>
      <c r="G1318" s="24" t="s">
        <v>1897</v>
      </c>
      <c r="H1318" s="2">
        <v>40000000</v>
      </c>
      <c r="I1318" s="2">
        <v>33035397</v>
      </c>
      <c r="J1318" s="2">
        <v>47787943</v>
      </c>
      <c r="K1318" s="28" t="str">
        <f t="shared" si="162"/>
        <v/>
      </c>
      <c r="L1318" s="28" t="str">
        <f t="shared" si="163"/>
        <v/>
      </c>
      <c r="M1318" s="28" t="s">
        <v>1897</v>
      </c>
      <c r="N1318" s="28" t="str">
        <f t="shared" si="164"/>
        <v/>
      </c>
      <c r="O1318" s="28" t="str">
        <f>IF(N1318=1,M1318&amp;" ("&amp;E1318&amp;")",M1318)</f>
        <v>Arthur</v>
      </c>
      <c r="P1318" s="36">
        <f>INDEX(cpi!$A$1:$M$105,MATCH('Inflation adjust calc'!$E1318,cpi!$A:$A,0),MATCH('Inflation adjust calc'!$D1318,cpi!$1:$1,0))</f>
        <v>224.90600000000001</v>
      </c>
      <c r="Q1318" s="36">
        <f>cpi!$I$2</f>
        <v>240.85300000000001</v>
      </c>
      <c r="R1318" s="36">
        <f t="shared" si="169"/>
        <v>1.0709051781633216</v>
      </c>
      <c r="S1318" s="28" t="str">
        <f t="shared" si="165"/>
        <v/>
      </c>
      <c r="T1318" s="37">
        <f t="shared" si="166"/>
        <v>42836207.126532868</v>
      </c>
      <c r="U1318" s="37">
        <f t="shared" si="167"/>
        <v>35377777.709981062</v>
      </c>
      <c r="V1318" s="37">
        <f t="shared" si="168"/>
        <v>51176355.612473659</v>
      </c>
    </row>
    <row r="1319" spans="1:22">
      <c r="A1319" s="23">
        <v>1318</v>
      </c>
      <c r="B1319" s="3" t="s">
        <v>1898</v>
      </c>
      <c r="C1319" s="28">
        <v>21</v>
      </c>
      <c r="D1319" s="29">
        <v>3</v>
      </c>
      <c r="E1319" s="28">
        <v>2008</v>
      </c>
      <c r="F1319" s="31">
        <f>DATE(E1319,D1319,C1319)</f>
        <v>39528</v>
      </c>
      <c r="G1319" s="24" t="s">
        <v>1899</v>
      </c>
      <c r="H1319" s="2">
        <v>40000000</v>
      </c>
      <c r="I1319" s="2">
        <v>32862104</v>
      </c>
      <c r="J1319" s="2">
        <v>49686263</v>
      </c>
      <c r="K1319" s="28" t="str">
        <f t="shared" si="162"/>
        <v/>
      </c>
      <c r="L1319" s="28" t="str">
        <f t="shared" si="163"/>
        <v/>
      </c>
      <c r="M1319" s="28" t="s">
        <v>1899</v>
      </c>
      <c r="N1319" s="28" t="str">
        <f t="shared" si="164"/>
        <v/>
      </c>
      <c r="O1319" s="28" t="str">
        <f>IF(N1319=1,M1319&amp;" ("&amp;E1319&amp;")",M1319)</f>
        <v>Drillbit Taylor</v>
      </c>
      <c r="P1319" s="36">
        <f>INDEX(cpi!$A$1:$M$105,MATCH('Inflation adjust calc'!$E1319,cpi!$A:$A,0),MATCH('Inflation adjust calc'!$D1319,cpi!$1:$1,0))</f>
        <v>213.52799999999999</v>
      </c>
      <c r="Q1319" s="36">
        <f>cpi!$I$2</f>
        <v>240.85300000000001</v>
      </c>
      <c r="R1319" s="36">
        <f t="shared" si="169"/>
        <v>1.1279691656363569</v>
      </c>
      <c r="S1319" s="28" t="str">
        <f t="shared" si="165"/>
        <v/>
      </c>
      <c r="T1319" s="37">
        <f t="shared" si="166"/>
        <v>45118766.625454277</v>
      </c>
      <c r="U1319" s="37">
        <f t="shared" si="167"/>
        <v>37067440.029935189</v>
      </c>
      <c r="V1319" s="37">
        <f t="shared" si="168"/>
        <v>56044572.619698592</v>
      </c>
    </row>
    <row r="1320" spans="1:22">
      <c r="A1320" s="23">
        <v>1319</v>
      </c>
      <c r="B1320" s="3" t="s">
        <v>945</v>
      </c>
      <c r="C1320" s="28">
        <v>25</v>
      </c>
      <c r="D1320" s="29">
        <v>12</v>
      </c>
      <c r="E1320" s="28">
        <v>2011</v>
      </c>
      <c r="F1320" s="31">
        <f>DATE(E1320,D1320,C1320)</f>
        <v>40902</v>
      </c>
      <c r="G1320" s="24" t="s">
        <v>1900</v>
      </c>
      <c r="H1320" s="2">
        <v>40000000</v>
      </c>
      <c r="I1320" s="2">
        <v>31847881</v>
      </c>
      <c r="J1320" s="2">
        <v>55247881</v>
      </c>
      <c r="K1320" s="28" t="str">
        <f t="shared" si="162"/>
        <v/>
      </c>
      <c r="L1320" s="28" t="str">
        <f t="shared" si="163"/>
        <v/>
      </c>
      <c r="M1320" s="28" t="s">
        <v>1900</v>
      </c>
      <c r="N1320" s="28" t="str">
        <f t="shared" si="164"/>
        <v/>
      </c>
      <c r="O1320" s="28" t="str">
        <f>IF(N1320=1,M1320&amp;" ("&amp;E1320&amp;")",M1320)</f>
        <v>Extremely Loud and Incredibly Close</v>
      </c>
      <c r="P1320" s="36">
        <f>INDEX(cpi!$A$1:$M$105,MATCH('Inflation adjust calc'!$E1320,cpi!$A:$A,0),MATCH('Inflation adjust calc'!$D1320,cpi!$1:$1,0))</f>
        <v>225.672</v>
      </c>
      <c r="Q1320" s="36">
        <f>cpi!$I$2</f>
        <v>240.85300000000001</v>
      </c>
      <c r="R1320" s="36">
        <f t="shared" si="169"/>
        <v>1.0672701974547132</v>
      </c>
      <c r="S1320" s="28" t="str">
        <f t="shared" si="165"/>
        <v/>
      </c>
      <c r="T1320" s="37">
        <f t="shared" si="166"/>
        <v>42690807.898188524</v>
      </c>
      <c r="U1320" s="37">
        <f t="shared" si="167"/>
        <v>33990294.243384205</v>
      </c>
      <c r="V1320" s="37">
        <f t="shared" si="168"/>
        <v>58964416.863824494</v>
      </c>
    </row>
    <row r="1321" spans="1:22">
      <c r="A1321" s="23">
        <v>1320</v>
      </c>
      <c r="B1321" s="3">
        <v>34341</v>
      </c>
      <c r="C1321" s="28">
        <v>1</v>
      </c>
      <c r="D1321" s="29">
        <v>7</v>
      </c>
      <c r="E1321" s="28">
        <v>1994</v>
      </c>
      <c r="F1321" s="31">
        <f>DATE(E1321,D1321,C1321)</f>
        <v>34516</v>
      </c>
      <c r="G1321" s="24" t="s">
        <v>1901</v>
      </c>
      <c r="H1321" s="2">
        <v>40000000</v>
      </c>
      <c r="I1321" s="2">
        <v>31835600</v>
      </c>
      <c r="J1321" s="2">
        <v>31835600</v>
      </c>
      <c r="K1321" s="28" t="str">
        <f t="shared" si="162"/>
        <v/>
      </c>
      <c r="L1321" s="28" t="str">
        <f t="shared" si="163"/>
        <v/>
      </c>
      <c r="M1321" s="28" t="s">
        <v>1901</v>
      </c>
      <c r="N1321" s="28" t="str">
        <f t="shared" si="164"/>
        <v/>
      </c>
      <c r="O1321" s="28" t="str">
        <f>IF(N1321=1,M1321&amp;" ("&amp;E1321&amp;")",M1321)</f>
        <v>The Shadow</v>
      </c>
      <c r="P1321" s="36">
        <f>INDEX(cpi!$A$1:$M$105,MATCH('Inflation adjust calc'!$E1321,cpi!$A:$A,0),MATCH('Inflation adjust calc'!$D1321,cpi!$1:$1,0))</f>
        <v>148.4</v>
      </c>
      <c r="Q1321" s="36">
        <f>cpi!$I$2</f>
        <v>240.85300000000001</v>
      </c>
      <c r="R1321" s="36">
        <f t="shared" si="169"/>
        <v>1.6229986522911051</v>
      </c>
      <c r="S1321" s="28" t="str">
        <f t="shared" si="165"/>
        <v/>
      </c>
      <c r="T1321" s="37">
        <f t="shared" si="166"/>
        <v>64919946.091644205</v>
      </c>
      <c r="U1321" s="37">
        <f t="shared" si="167"/>
        <v>51669135.894878708</v>
      </c>
      <c r="V1321" s="37">
        <f t="shared" si="168"/>
        <v>51669135.894878708</v>
      </c>
    </row>
    <row r="1322" spans="1:22">
      <c r="A1322" s="23">
        <v>1321</v>
      </c>
      <c r="B1322" s="3">
        <v>40462</v>
      </c>
      <c r="C1322" s="28">
        <v>10</v>
      </c>
      <c r="D1322" s="29">
        <v>11</v>
      </c>
      <c r="E1322" s="28">
        <v>2010</v>
      </c>
      <c r="F1322" s="31">
        <f>DATE(E1322,D1322,C1322)</f>
        <v>40492</v>
      </c>
      <c r="G1322" s="24" t="s">
        <v>1902</v>
      </c>
      <c r="H1322" s="2">
        <v>40000000</v>
      </c>
      <c r="I1322" s="2">
        <v>31011732</v>
      </c>
      <c r="J1322" s="2">
        <v>59795070</v>
      </c>
      <c r="K1322" s="28" t="str">
        <f t="shared" si="162"/>
        <v/>
      </c>
      <c r="L1322" s="28" t="str">
        <f t="shared" si="163"/>
        <v/>
      </c>
      <c r="M1322" s="28" t="s">
        <v>1902</v>
      </c>
      <c r="N1322" s="28" t="str">
        <f t="shared" si="164"/>
        <v/>
      </c>
      <c r="O1322" s="28" t="str">
        <f>IF(N1322=1,M1322&amp;" ("&amp;E1322&amp;")",M1322)</f>
        <v>Morning Glory</v>
      </c>
      <c r="P1322" s="36">
        <f>INDEX(cpi!$A$1:$M$105,MATCH('Inflation adjust calc'!$E1322,cpi!$A:$A,0),MATCH('Inflation adjust calc'!$D1322,cpi!$1:$1,0))</f>
        <v>218.803</v>
      </c>
      <c r="Q1322" s="36">
        <f>cpi!$I$2</f>
        <v>240.85300000000001</v>
      </c>
      <c r="R1322" s="36">
        <f t="shared" si="169"/>
        <v>1.1007755835157653</v>
      </c>
      <c r="S1322" s="28" t="str">
        <f t="shared" si="165"/>
        <v/>
      </c>
      <c r="T1322" s="37">
        <f t="shared" si="166"/>
        <v>44031023.340630613</v>
      </c>
      <c r="U1322" s="37">
        <f t="shared" si="167"/>
        <v>34136957.388134532</v>
      </c>
      <c r="V1322" s="37">
        <f t="shared" si="168"/>
        <v>65820953.070616037</v>
      </c>
    </row>
    <row r="1323" spans="1:22">
      <c r="A1323" s="23">
        <v>1322</v>
      </c>
      <c r="B1323" s="3">
        <v>38606</v>
      </c>
      <c r="C1323" s="28">
        <v>9</v>
      </c>
      <c r="D1323" s="29">
        <v>11</v>
      </c>
      <c r="E1323" s="28">
        <v>2005</v>
      </c>
      <c r="F1323" s="31">
        <f>DATE(E1323,D1323,C1323)</f>
        <v>38665</v>
      </c>
      <c r="G1323" s="24" t="s">
        <v>1903</v>
      </c>
      <c r="H1323" s="2">
        <v>40000000</v>
      </c>
      <c r="I1323" s="2">
        <v>30981850</v>
      </c>
      <c r="J1323" s="2">
        <v>46666955</v>
      </c>
      <c r="K1323" s="28" t="str">
        <f t="shared" si="162"/>
        <v/>
      </c>
      <c r="L1323" s="28" t="str">
        <f t="shared" si="163"/>
        <v/>
      </c>
      <c r="M1323" s="28" t="s">
        <v>1903</v>
      </c>
      <c r="N1323" s="28" t="str">
        <f t="shared" si="164"/>
        <v/>
      </c>
      <c r="O1323" s="28" t="str">
        <f>IF(N1323=1,M1323&amp;" ("&amp;E1323&amp;")",M1323)</f>
        <v>Get Rich or Die Tryin'</v>
      </c>
      <c r="P1323" s="36">
        <f>INDEX(cpi!$A$1:$M$105,MATCH('Inflation adjust calc'!$E1323,cpi!$A:$A,0),MATCH('Inflation adjust calc'!$D1323,cpi!$1:$1,0))</f>
        <v>197.6</v>
      </c>
      <c r="Q1323" s="36">
        <f>cpi!$I$2</f>
        <v>240.85300000000001</v>
      </c>
      <c r="R1323" s="36">
        <f t="shared" si="169"/>
        <v>1.2188917004048583</v>
      </c>
      <c r="S1323" s="28" t="str">
        <f t="shared" si="165"/>
        <v/>
      </c>
      <c r="T1323" s="37">
        <f t="shared" si="166"/>
        <v>48755668.016194329</v>
      </c>
      <c r="U1323" s="37">
        <f t="shared" si="167"/>
        <v>37763519.828188255</v>
      </c>
      <c r="V1323" s="37">
        <f t="shared" si="168"/>
        <v>56881964.132667005</v>
      </c>
    </row>
    <row r="1324" spans="1:22">
      <c r="A1324" s="23">
        <v>1323</v>
      </c>
      <c r="B1324" s="3" t="s">
        <v>1904</v>
      </c>
      <c r="C1324" s="28">
        <v>25</v>
      </c>
      <c r="D1324" s="29">
        <v>8</v>
      </c>
      <c r="E1324" s="28">
        <v>2000</v>
      </c>
      <c r="F1324" s="31">
        <f>DATE(E1324,D1324,C1324)</f>
        <v>36763</v>
      </c>
      <c r="G1324" s="24" t="s">
        <v>1905</v>
      </c>
      <c r="H1324" s="2">
        <v>40000000</v>
      </c>
      <c r="I1324" s="2">
        <v>30199105</v>
      </c>
      <c r="J1324" s="2">
        <v>30199105</v>
      </c>
      <c r="K1324" s="28" t="str">
        <f t="shared" si="162"/>
        <v/>
      </c>
      <c r="L1324" s="28" t="str">
        <f t="shared" si="163"/>
        <v/>
      </c>
      <c r="M1324" s="28" t="s">
        <v>1905</v>
      </c>
      <c r="N1324" s="28" t="str">
        <f t="shared" si="164"/>
        <v/>
      </c>
      <c r="O1324" s="28" t="str">
        <f>IF(N1324=1,M1324&amp;" ("&amp;E1324&amp;")",M1324)</f>
        <v>The Art of War</v>
      </c>
      <c r="P1324" s="36">
        <f>INDEX(cpi!$A$1:$M$105,MATCH('Inflation adjust calc'!$E1324,cpi!$A:$A,0),MATCH('Inflation adjust calc'!$D1324,cpi!$1:$1,0))</f>
        <v>172.8</v>
      </c>
      <c r="Q1324" s="36">
        <f>cpi!$I$2</f>
        <v>240.85300000000001</v>
      </c>
      <c r="R1324" s="36">
        <f t="shared" si="169"/>
        <v>1.3938252314814814</v>
      </c>
      <c r="S1324" s="28" t="str">
        <f t="shared" si="165"/>
        <v/>
      </c>
      <c r="T1324" s="37">
        <f t="shared" si="166"/>
        <v>55753009.259259254</v>
      </c>
      <c r="U1324" s="37">
        <f t="shared" si="167"/>
        <v>42092274.51715856</v>
      </c>
      <c r="V1324" s="37">
        <f t="shared" si="168"/>
        <v>42092274.51715856</v>
      </c>
    </row>
    <row r="1325" spans="1:22">
      <c r="A1325" s="23">
        <v>1324</v>
      </c>
      <c r="B1325" s="3" t="s">
        <v>154</v>
      </c>
      <c r="C1325" s="28">
        <v>25</v>
      </c>
      <c r="D1325" s="29">
        <v>12</v>
      </c>
      <c r="E1325" s="28">
        <v>2013</v>
      </c>
      <c r="F1325" s="31">
        <f>DATE(E1325,D1325,C1325)</f>
        <v>41633</v>
      </c>
      <c r="G1325" s="24" t="s">
        <v>1906</v>
      </c>
      <c r="H1325" s="2">
        <v>40000000</v>
      </c>
      <c r="I1325" s="2">
        <v>29807260</v>
      </c>
      <c r="J1325" s="2">
        <v>69807260</v>
      </c>
      <c r="K1325" s="28" t="str">
        <f t="shared" si="162"/>
        <v/>
      </c>
      <c r="L1325" s="28" t="str">
        <f t="shared" si="163"/>
        <v/>
      </c>
      <c r="M1325" s="28" t="s">
        <v>1906</v>
      </c>
      <c r="N1325" s="28" t="str">
        <f t="shared" si="164"/>
        <v/>
      </c>
      <c r="O1325" s="28" t="str">
        <f>IF(N1325=1,M1325&amp;" ("&amp;E1325&amp;")",M1325)</f>
        <v>Grudge Match</v>
      </c>
      <c r="P1325" s="36">
        <f>INDEX(cpi!$A$1:$M$105,MATCH('Inflation adjust calc'!$E1325,cpi!$A:$A,0),MATCH('Inflation adjust calc'!$D1325,cpi!$1:$1,0))</f>
        <v>233.04900000000001</v>
      </c>
      <c r="Q1325" s="36">
        <f>cpi!$I$2</f>
        <v>240.85300000000001</v>
      </c>
      <c r="R1325" s="36">
        <f t="shared" si="169"/>
        <v>1.0334865200022314</v>
      </c>
      <c r="S1325" s="28" t="str">
        <f t="shared" si="165"/>
        <v/>
      </c>
      <c r="T1325" s="37">
        <f t="shared" si="166"/>
        <v>41339460.800089255</v>
      </c>
      <c r="U1325" s="37">
        <f t="shared" si="167"/>
        <v>30805401.408201713</v>
      </c>
      <c r="V1325" s="37">
        <f t="shared" si="168"/>
        <v>72144862.208290964</v>
      </c>
    </row>
    <row r="1326" spans="1:22">
      <c r="A1326" s="23">
        <v>1325</v>
      </c>
      <c r="B1326" s="3">
        <v>36838</v>
      </c>
      <c r="C1326" s="28">
        <v>11</v>
      </c>
      <c r="D1326" s="29">
        <v>8</v>
      </c>
      <c r="E1326" s="28">
        <v>2000</v>
      </c>
      <c r="F1326" s="31">
        <f>DATE(E1326,D1326,C1326)</f>
        <v>36749</v>
      </c>
      <c r="G1326" s="24" t="s">
        <v>1907</v>
      </c>
      <c r="H1326" s="2">
        <v>40000000</v>
      </c>
      <c r="I1326" s="2">
        <v>29374178</v>
      </c>
      <c r="J1326" s="2">
        <v>40435694</v>
      </c>
      <c r="K1326" s="28" t="str">
        <f t="shared" si="162"/>
        <v/>
      </c>
      <c r="L1326" s="28" t="str">
        <f t="shared" si="163"/>
        <v/>
      </c>
      <c r="M1326" s="28" t="s">
        <v>1907</v>
      </c>
      <c r="N1326" s="28" t="str">
        <f t="shared" si="164"/>
        <v/>
      </c>
      <c r="O1326" s="28" t="str">
        <f>IF(N1326=1,M1326&amp;" ("&amp;E1326&amp;")",M1326)</f>
        <v>Bless the Child</v>
      </c>
      <c r="P1326" s="36">
        <f>INDEX(cpi!$A$1:$M$105,MATCH('Inflation adjust calc'!$E1326,cpi!$A:$A,0),MATCH('Inflation adjust calc'!$D1326,cpi!$1:$1,0))</f>
        <v>172.8</v>
      </c>
      <c r="Q1326" s="36">
        <f>cpi!$I$2</f>
        <v>240.85300000000001</v>
      </c>
      <c r="R1326" s="36">
        <f t="shared" si="169"/>
        <v>1.3938252314814814</v>
      </c>
      <c r="S1326" s="28" t="str">
        <f t="shared" si="165"/>
        <v/>
      </c>
      <c r="T1326" s="37">
        <f t="shared" si="166"/>
        <v>55753009.259259254</v>
      </c>
      <c r="U1326" s="37">
        <f t="shared" si="167"/>
        <v>40942470.45042824</v>
      </c>
      <c r="V1326" s="37">
        <f t="shared" si="168"/>
        <v>56360290.549664348</v>
      </c>
    </row>
    <row r="1327" spans="1:22">
      <c r="A1327" s="23">
        <v>1326</v>
      </c>
      <c r="B1327" s="3" t="s">
        <v>1486</v>
      </c>
      <c r="C1327" s="28">
        <v>23</v>
      </c>
      <c r="D1327" s="29">
        <v>11</v>
      </c>
      <c r="E1327" s="28">
        <v>2005</v>
      </c>
      <c r="F1327" s="31">
        <f>DATE(E1327,D1327,C1327)</f>
        <v>38679</v>
      </c>
      <c r="G1327" s="24" t="s">
        <v>1908</v>
      </c>
      <c r="H1327" s="2">
        <v>40000000</v>
      </c>
      <c r="I1327" s="2">
        <v>29077547</v>
      </c>
      <c r="J1327" s="2">
        <v>31670620</v>
      </c>
      <c r="K1327" s="28" t="str">
        <f t="shared" si="162"/>
        <v/>
      </c>
      <c r="L1327" s="28" t="str">
        <f t="shared" si="163"/>
        <v/>
      </c>
      <c r="M1327" s="28" t="s">
        <v>1908</v>
      </c>
      <c r="N1327" s="28" t="str">
        <f t="shared" si="164"/>
        <v/>
      </c>
      <c r="O1327" s="28" t="str">
        <f>IF(N1327=1,M1327&amp;" ("&amp;E1327&amp;")",M1327)</f>
        <v>Rent</v>
      </c>
      <c r="P1327" s="36">
        <f>INDEX(cpi!$A$1:$M$105,MATCH('Inflation adjust calc'!$E1327,cpi!$A:$A,0),MATCH('Inflation adjust calc'!$D1327,cpi!$1:$1,0))</f>
        <v>197.6</v>
      </c>
      <c r="Q1327" s="36">
        <f>cpi!$I$2</f>
        <v>240.85300000000001</v>
      </c>
      <c r="R1327" s="36">
        <f t="shared" si="169"/>
        <v>1.2188917004048583</v>
      </c>
      <c r="S1327" s="28" t="str">
        <f t="shared" si="165"/>
        <v/>
      </c>
      <c r="T1327" s="37">
        <f t="shared" si="166"/>
        <v>48755668.016194329</v>
      </c>
      <c r="U1327" s="37">
        <f t="shared" si="167"/>
        <v>35442380.706432186</v>
      </c>
      <c r="V1327" s="37">
        <f t="shared" si="168"/>
        <v>38603055.86467611</v>
      </c>
    </row>
    <row r="1328" spans="1:22">
      <c r="A1328" s="23">
        <v>1327</v>
      </c>
      <c r="B1328" s="3">
        <v>36195</v>
      </c>
      <c r="C1328" s="28">
        <v>2</v>
      </c>
      <c r="D1328" s="29">
        <v>4</v>
      </c>
      <c r="E1328" s="28">
        <v>1999</v>
      </c>
      <c r="F1328" s="31">
        <f>DATE(E1328,D1328,C1328)</f>
        <v>36252</v>
      </c>
      <c r="G1328" s="24" t="s">
        <v>1909</v>
      </c>
      <c r="H1328" s="2">
        <v>40000000</v>
      </c>
      <c r="I1328" s="2">
        <v>28544120</v>
      </c>
      <c r="J1328" s="2">
        <v>28544120</v>
      </c>
      <c r="K1328" s="28" t="str">
        <f t="shared" si="162"/>
        <v/>
      </c>
      <c r="L1328" s="28" t="str">
        <f t="shared" si="163"/>
        <v/>
      </c>
      <c r="M1328" s="28" t="s">
        <v>1909</v>
      </c>
      <c r="N1328" s="28" t="str">
        <f t="shared" si="164"/>
        <v/>
      </c>
      <c r="O1328" s="28" t="str">
        <f>IF(N1328=1,M1328&amp;" ("&amp;E1328&amp;")",M1328)</f>
        <v>The Out-of-Towners</v>
      </c>
      <c r="P1328" s="36">
        <f>INDEX(cpi!$A$1:$M$105,MATCH('Inflation adjust calc'!$E1328,cpi!$A:$A,0),MATCH('Inflation adjust calc'!$D1328,cpi!$1:$1,0))</f>
        <v>166.2</v>
      </c>
      <c r="Q1328" s="36">
        <f>cpi!$I$2</f>
        <v>240.85300000000001</v>
      </c>
      <c r="R1328" s="36">
        <f t="shared" si="169"/>
        <v>1.449175691937425</v>
      </c>
      <c r="S1328" s="28" t="str">
        <f t="shared" si="165"/>
        <v/>
      </c>
      <c r="T1328" s="37">
        <f t="shared" si="166"/>
        <v>57967027.677497</v>
      </c>
      <c r="U1328" s="37">
        <f t="shared" si="167"/>
        <v>41365444.85174489</v>
      </c>
      <c r="V1328" s="37">
        <f t="shared" si="168"/>
        <v>41365444.85174489</v>
      </c>
    </row>
    <row r="1329" spans="1:22">
      <c r="A1329" s="23">
        <v>1328</v>
      </c>
      <c r="B1329" s="3" t="s">
        <v>1910</v>
      </c>
      <c r="C1329" s="28">
        <v>23</v>
      </c>
      <c r="D1329" s="29">
        <v>8</v>
      </c>
      <c r="E1329" s="28">
        <v>1996</v>
      </c>
      <c r="F1329" s="31">
        <f>DATE(E1329,D1329,C1329)</f>
        <v>35300</v>
      </c>
      <c r="G1329" s="24" t="s">
        <v>1911</v>
      </c>
      <c r="H1329" s="2">
        <v>40000000</v>
      </c>
      <c r="I1329" s="2">
        <v>27682712</v>
      </c>
      <c r="J1329" s="2">
        <v>27682712</v>
      </c>
      <c r="K1329" s="28" t="str">
        <f t="shared" si="162"/>
        <v/>
      </c>
      <c r="L1329" s="28" t="str">
        <f t="shared" si="163"/>
        <v/>
      </c>
      <c r="M1329" s="28" t="s">
        <v>1911</v>
      </c>
      <c r="N1329" s="28" t="str">
        <f t="shared" si="164"/>
        <v/>
      </c>
      <c r="O1329" s="28" t="str">
        <f>IF(N1329=1,M1329&amp;" ("&amp;E1329&amp;")",M1329)</f>
        <v>The Island of Dr. Moreau</v>
      </c>
      <c r="P1329" s="36">
        <f>INDEX(cpi!$A$1:$M$105,MATCH('Inflation adjust calc'!$E1329,cpi!$A:$A,0),MATCH('Inflation adjust calc'!$D1329,cpi!$1:$1,0))</f>
        <v>157.30000000000001</v>
      </c>
      <c r="Q1329" s="36">
        <f>cpi!$I$2</f>
        <v>240.85300000000001</v>
      </c>
      <c r="R1329" s="36">
        <f t="shared" si="169"/>
        <v>1.5311697393515575</v>
      </c>
      <c r="S1329" s="28" t="str">
        <f t="shared" si="165"/>
        <v/>
      </c>
      <c r="T1329" s="37">
        <f t="shared" si="166"/>
        <v>61246789.574062303</v>
      </c>
      <c r="U1329" s="37">
        <f t="shared" si="167"/>
        <v>42386930.917584233</v>
      </c>
      <c r="V1329" s="37">
        <f t="shared" si="168"/>
        <v>42386930.917584233</v>
      </c>
    </row>
    <row r="1330" spans="1:22">
      <c r="A1330" s="23">
        <v>1329</v>
      </c>
      <c r="B1330" s="3">
        <v>37081</v>
      </c>
      <c r="C1330" s="28">
        <v>7</v>
      </c>
      <c r="D1330" s="29">
        <v>9</v>
      </c>
      <c r="E1330" s="28">
        <v>2001</v>
      </c>
      <c r="F1330" s="31">
        <f>DATE(E1330,D1330,C1330)</f>
        <v>37141</v>
      </c>
      <c r="G1330" s="24" t="s">
        <v>1912</v>
      </c>
      <c r="H1330" s="2">
        <v>40000000</v>
      </c>
      <c r="I1330" s="2">
        <v>27053815</v>
      </c>
      <c r="J1330" s="2">
        <v>27053815</v>
      </c>
      <c r="K1330" s="28" t="str">
        <f t="shared" si="162"/>
        <v/>
      </c>
      <c r="L1330" s="28" t="str">
        <f t="shared" si="163"/>
        <v/>
      </c>
      <c r="M1330" s="28" t="s">
        <v>1912</v>
      </c>
      <c r="N1330" s="28" t="str">
        <f t="shared" si="164"/>
        <v/>
      </c>
      <c r="O1330" s="28" t="str">
        <f>IF(N1330=1,M1330&amp;" ("&amp;E1330&amp;")",M1330)</f>
        <v>The Musketeer</v>
      </c>
      <c r="P1330" s="36">
        <f>INDEX(cpi!$A$1:$M$105,MATCH('Inflation adjust calc'!$E1330,cpi!$A:$A,0),MATCH('Inflation adjust calc'!$D1330,cpi!$1:$1,0))</f>
        <v>178.3</v>
      </c>
      <c r="Q1330" s="36">
        <f>cpi!$I$2</f>
        <v>240.85300000000001</v>
      </c>
      <c r="R1330" s="36">
        <f t="shared" si="169"/>
        <v>1.3508300616937745</v>
      </c>
      <c r="S1330" s="28" t="str">
        <f t="shared" si="165"/>
        <v/>
      </c>
      <c r="T1330" s="37">
        <f t="shared" si="166"/>
        <v>54033202.467750981</v>
      </c>
      <c r="U1330" s="37">
        <f t="shared" si="167"/>
        <v>36545106.585501961</v>
      </c>
      <c r="V1330" s="37">
        <f t="shared" si="168"/>
        <v>36545106.585501961</v>
      </c>
    </row>
    <row r="1331" spans="1:22">
      <c r="A1331" s="23">
        <v>1330</v>
      </c>
      <c r="B1331" s="3" t="s">
        <v>1355</v>
      </c>
      <c r="C1331" s="28">
        <v>29</v>
      </c>
      <c r="D1331" s="29">
        <v>2</v>
      </c>
      <c r="E1331" s="28">
        <v>2008</v>
      </c>
      <c r="F1331" s="31">
        <f>DATE(E1331,D1331,C1331)</f>
        <v>39507</v>
      </c>
      <c r="G1331" s="24" t="s">
        <v>1913</v>
      </c>
      <c r="H1331" s="2">
        <v>40000000</v>
      </c>
      <c r="I1331" s="2">
        <v>26814957</v>
      </c>
      <c r="J1331" s="2">
        <v>78269970</v>
      </c>
      <c r="K1331" s="28" t="str">
        <f t="shared" si="162"/>
        <v/>
      </c>
      <c r="L1331" s="28" t="str">
        <f t="shared" si="163"/>
        <v/>
      </c>
      <c r="M1331" s="28" t="s">
        <v>1913</v>
      </c>
      <c r="N1331" s="28" t="str">
        <f t="shared" si="164"/>
        <v/>
      </c>
      <c r="O1331" s="28" t="str">
        <f>IF(N1331=1,M1331&amp;" ("&amp;E1331&amp;")",M1331)</f>
        <v>The Other Boleyn Girl</v>
      </c>
      <c r="P1331" s="36">
        <f>INDEX(cpi!$A$1:$M$105,MATCH('Inflation adjust calc'!$E1331,cpi!$A:$A,0),MATCH('Inflation adjust calc'!$D1331,cpi!$1:$1,0))</f>
        <v>211.69300000000001</v>
      </c>
      <c r="Q1331" s="36">
        <f>cpi!$I$2</f>
        <v>240.85300000000001</v>
      </c>
      <c r="R1331" s="36">
        <f t="shared" si="169"/>
        <v>1.1377466425436835</v>
      </c>
      <c r="S1331" s="28" t="str">
        <f t="shared" si="165"/>
        <v/>
      </c>
      <c r="T1331" s="37">
        <f t="shared" si="166"/>
        <v>45509865.701747343</v>
      </c>
      <c r="U1331" s="37">
        <f t="shared" si="167"/>
        <v>30508627.296703245</v>
      </c>
      <c r="V1331" s="37">
        <f t="shared" si="168"/>
        <v>89051395.579494834</v>
      </c>
    </row>
    <row r="1332" spans="1:22">
      <c r="A1332" s="23">
        <v>1331</v>
      </c>
      <c r="B1332" s="3" t="s">
        <v>1914</v>
      </c>
      <c r="C1332" s="28">
        <v>16</v>
      </c>
      <c r="D1332" s="29">
        <v>2</v>
      </c>
      <c r="E1332" s="28">
        <v>2001</v>
      </c>
      <c r="F1332" s="31">
        <f>DATE(E1332,D1332,C1332)</f>
        <v>36938</v>
      </c>
      <c r="G1332" s="24" t="s">
        <v>1915</v>
      </c>
      <c r="H1332" s="2">
        <v>40000000</v>
      </c>
      <c r="I1332" s="2">
        <v>25288103</v>
      </c>
      <c r="J1332" s="2">
        <v>65754228</v>
      </c>
      <c r="K1332" s="28" t="str">
        <f t="shared" si="162"/>
        <v/>
      </c>
      <c r="L1332" s="28" t="str">
        <f t="shared" si="163"/>
        <v/>
      </c>
      <c r="M1332" s="28" t="s">
        <v>1915</v>
      </c>
      <c r="N1332" s="28" t="str">
        <f t="shared" si="164"/>
        <v/>
      </c>
      <c r="O1332" s="28" t="str">
        <f>IF(N1332=1,M1332&amp;" ("&amp;E1332&amp;")",M1332)</f>
        <v>Sweet November</v>
      </c>
      <c r="P1332" s="36">
        <f>INDEX(cpi!$A$1:$M$105,MATCH('Inflation adjust calc'!$E1332,cpi!$A:$A,0),MATCH('Inflation adjust calc'!$D1332,cpi!$1:$1,0))</f>
        <v>175.8</v>
      </c>
      <c r="Q1332" s="36">
        <f>cpi!$I$2</f>
        <v>240.85300000000001</v>
      </c>
      <c r="R1332" s="36">
        <f t="shared" si="169"/>
        <v>1.3700398179749715</v>
      </c>
      <c r="S1332" s="28" t="str">
        <f t="shared" si="165"/>
        <v/>
      </c>
      <c r="T1332" s="37">
        <f t="shared" si="166"/>
        <v>54801592.718998864</v>
      </c>
      <c r="U1332" s="37">
        <f t="shared" si="167"/>
        <v>34645708.031052329</v>
      </c>
      <c r="V1332" s="37">
        <f t="shared" si="168"/>
        <v>90085910.560204774</v>
      </c>
    </row>
    <row r="1333" spans="1:22">
      <c r="A1333" s="23">
        <v>1332</v>
      </c>
      <c r="B1333" s="3">
        <v>39206</v>
      </c>
      <c r="C1333" s="28">
        <v>5</v>
      </c>
      <c r="D1333" s="29">
        <v>4</v>
      </c>
      <c r="E1333" s="28">
        <v>2007</v>
      </c>
      <c r="F1333" s="31">
        <f>DATE(E1333,D1333,C1333)</f>
        <v>39177</v>
      </c>
      <c r="G1333" s="24" t="s">
        <v>1916</v>
      </c>
      <c r="H1333" s="2">
        <v>40000000</v>
      </c>
      <c r="I1333" s="2">
        <v>25126214</v>
      </c>
      <c r="J1333" s="2">
        <v>62226214</v>
      </c>
      <c r="K1333" s="28" t="str">
        <f t="shared" si="162"/>
        <v/>
      </c>
      <c r="L1333" s="28" t="str">
        <f t="shared" si="163"/>
        <v/>
      </c>
      <c r="M1333" s="28" t="s">
        <v>1916</v>
      </c>
      <c r="N1333" s="28" t="str">
        <f t="shared" si="164"/>
        <v/>
      </c>
      <c r="O1333" s="28" t="str">
        <f>IF(N1333=1,M1333&amp;" ("&amp;E1333&amp;")",M1333)</f>
        <v>The Reaping</v>
      </c>
      <c r="P1333" s="36">
        <f>INDEX(cpi!$A$1:$M$105,MATCH('Inflation adjust calc'!$E1333,cpi!$A:$A,0),MATCH('Inflation adjust calc'!$D1333,cpi!$1:$1,0))</f>
        <v>206.68600000000001</v>
      </c>
      <c r="Q1333" s="36">
        <f>cpi!$I$2</f>
        <v>240.85300000000001</v>
      </c>
      <c r="R1333" s="36">
        <f t="shared" si="169"/>
        <v>1.165308729183399</v>
      </c>
      <c r="S1333" s="28" t="str">
        <f t="shared" si="165"/>
        <v/>
      </c>
      <c r="T1333" s="37">
        <f t="shared" si="166"/>
        <v>46612349.167335957</v>
      </c>
      <c r="U1333" s="37">
        <f t="shared" si="167"/>
        <v>29279796.50553013</v>
      </c>
      <c r="V1333" s="37">
        <f t="shared" si="168"/>
        <v>72512750.358234227</v>
      </c>
    </row>
    <row r="1334" spans="1:22">
      <c r="A1334" s="23">
        <v>1333</v>
      </c>
      <c r="B1334" s="3">
        <v>40725</v>
      </c>
      <c r="C1334" s="28">
        <v>7</v>
      </c>
      <c r="D1334" s="29">
        <v>1</v>
      </c>
      <c r="E1334" s="28">
        <v>2011</v>
      </c>
      <c r="F1334" s="31">
        <f>DATE(E1334,D1334,C1334)</f>
        <v>40550</v>
      </c>
      <c r="G1334" s="24" t="s">
        <v>1917</v>
      </c>
      <c r="H1334" s="2">
        <v>40000000</v>
      </c>
      <c r="I1334" s="2">
        <v>24827228</v>
      </c>
      <c r="J1334" s="2">
        <v>91126600</v>
      </c>
      <c r="K1334" s="28" t="str">
        <f t="shared" si="162"/>
        <v/>
      </c>
      <c r="L1334" s="28" t="str">
        <f t="shared" si="163"/>
        <v/>
      </c>
      <c r="M1334" s="28" t="s">
        <v>1917</v>
      </c>
      <c r="N1334" s="28" t="str">
        <f t="shared" si="164"/>
        <v/>
      </c>
      <c r="O1334" s="28" t="str">
        <f>IF(N1334=1,M1334&amp;" ("&amp;E1334&amp;")",M1334)</f>
        <v>Season of the Witch</v>
      </c>
      <c r="P1334" s="36">
        <f>INDEX(cpi!$A$1:$M$105,MATCH('Inflation adjust calc'!$E1334,cpi!$A:$A,0),MATCH('Inflation adjust calc'!$D1334,cpi!$1:$1,0))</f>
        <v>220.22300000000001</v>
      </c>
      <c r="Q1334" s="36">
        <f>cpi!$I$2</f>
        <v>240.85300000000001</v>
      </c>
      <c r="R1334" s="36">
        <f t="shared" si="169"/>
        <v>1.0936777720764861</v>
      </c>
      <c r="S1334" s="28" t="str">
        <f t="shared" si="165"/>
        <v/>
      </c>
      <c r="T1334" s="37">
        <f t="shared" si="166"/>
        <v>43747110.883059442</v>
      </c>
      <c r="U1334" s="37">
        <f t="shared" si="167"/>
        <v>27152987.405874953</v>
      </c>
      <c r="V1334" s="37">
        <f t="shared" si="168"/>
        <v>99663136.864905119</v>
      </c>
    </row>
    <row r="1335" spans="1:22">
      <c r="A1335" s="23">
        <v>1334</v>
      </c>
      <c r="B1335" s="3">
        <v>34399</v>
      </c>
      <c r="C1335" s="28">
        <v>3</v>
      </c>
      <c r="D1335" s="29">
        <v>6</v>
      </c>
      <c r="E1335" s="28">
        <v>1994</v>
      </c>
      <c r="F1335" s="31">
        <f>DATE(E1335,D1335,C1335)</f>
        <v>34488</v>
      </c>
      <c r="G1335" s="24" t="s">
        <v>1918</v>
      </c>
      <c r="H1335" s="2">
        <v>40000000</v>
      </c>
      <c r="I1335" s="2">
        <v>24172899</v>
      </c>
      <c r="J1335" s="2">
        <v>24172899</v>
      </c>
      <c r="K1335" s="28" t="str">
        <f t="shared" si="162"/>
        <v/>
      </c>
      <c r="L1335" s="28" t="str">
        <f t="shared" si="163"/>
        <v/>
      </c>
      <c r="M1335" s="28" t="s">
        <v>1918</v>
      </c>
      <c r="N1335" s="28" t="str">
        <f t="shared" si="164"/>
        <v/>
      </c>
      <c r="O1335" s="28" t="str">
        <f>IF(N1335=1,M1335&amp;" ("&amp;E1335&amp;")",M1335)</f>
        <v>Renaissance Man</v>
      </c>
      <c r="P1335" s="36">
        <f>INDEX(cpi!$A$1:$M$105,MATCH('Inflation adjust calc'!$E1335,cpi!$A:$A,0),MATCH('Inflation adjust calc'!$D1335,cpi!$1:$1,0))</f>
        <v>148</v>
      </c>
      <c r="Q1335" s="36">
        <f>cpi!$I$2</f>
        <v>240.85300000000001</v>
      </c>
      <c r="R1335" s="36">
        <f t="shared" si="169"/>
        <v>1.6273851351351352</v>
      </c>
      <c r="S1335" s="28" t="str">
        <f t="shared" si="165"/>
        <v/>
      </c>
      <c r="T1335" s="37">
        <f t="shared" si="166"/>
        <v>65095405.40540541</v>
      </c>
      <c r="U1335" s="37">
        <f t="shared" si="167"/>
        <v>39338616.505722977</v>
      </c>
      <c r="V1335" s="37">
        <f t="shared" si="168"/>
        <v>39338616.505722977</v>
      </c>
    </row>
    <row r="1336" spans="1:22">
      <c r="A1336" s="23">
        <v>1335</v>
      </c>
      <c r="B1336" s="3" t="s">
        <v>1151</v>
      </c>
      <c r="C1336" s="28">
        <v>15</v>
      </c>
      <c r="D1336" s="29">
        <v>5</v>
      </c>
      <c r="E1336" s="28">
        <v>1998</v>
      </c>
      <c r="F1336" s="31">
        <f>DATE(E1336,D1336,C1336)</f>
        <v>35930</v>
      </c>
      <c r="G1336" s="24" t="s">
        <v>1919</v>
      </c>
      <c r="H1336" s="2">
        <v>40000000</v>
      </c>
      <c r="I1336" s="2">
        <v>22772500</v>
      </c>
      <c r="J1336" s="2">
        <v>38172500</v>
      </c>
      <c r="K1336" s="28" t="str">
        <f t="shared" si="162"/>
        <v/>
      </c>
      <c r="L1336" s="28" t="str">
        <f t="shared" si="163"/>
        <v/>
      </c>
      <c r="M1336" s="28" t="s">
        <v>1919</v>
      </c>
      <c r="N1336" s="28" t="str">
        <f t="shared" si="164"/>
        <v/>
      </c>
      <c r="O1336" s="28" t="str">
        <f>IF(N1336=1,M1336&amp;" ("&amp;E1336&amp;")",M1336)</f>
        <v>Quest for Camelot</v>
      </c>
      <c r="P1336" s="36">
        <f>INDEX(cpi!$A$1:$M$105,MATCH('Inflation adjust calc'!$E1336,cpi!$A:$A,0),MATCH('Inflation adjust calc'!$D1336,cpi!$1:$1,0))</f>
        <v>162.80000000000001</v>
      </c>
      <c r="Q1336" s="36">
        <f>cpi!$I$2</f>
        <v>240.85300000000001</v>
      </c>
      <c r="R1336" s="36">
        <f t="shared" si="169"/>
        <v>1.4794410319410318</v>
      </c>
      <c r="S1336" s="28" t="str">
        <f t="shared" si="165"/>
        <v/>
      </c>
      <c r="T1336" s="37">
        <f t="shared" si="166"/>
        <v>59177641.277641274</v>
      </c>
      <c r="U1336" s="37">
        <f t="shared" si="167"/>
        <v>33690570.899877146</v>
      </c>
      <c r="V1336" s="37">
        <f t="shared" si="168"/>
        <v>56473962.791769035</v>
      </c>
    </row>
    <row r="1337" spans="1:22">
      <c r="A1337" s="23">
        <v>1336</v>
      </c>
      <c r="B1337" s="3">
        <v>37416</v>
      </c>
      <c r="C1337" s="28">
        <v>6</v>
      </c>
      <c r="D1337" s="29">
        <v>9</v>
      </c>
      <c r="E1337" s="28">
        <v>2002</v>
      </c>
      <c r="F1337" s="31">
        <f>DATE(E1337,D1337,C1337)</f>
        <v>37505</v>
      </c>
      <c r="G1337" s="24" t="s">
        <v>1920</v>
      </c>
      <c r="H1337" s="2">
        <v>40000000</v>
      </c>
      <c r="I1337" s="2">
        <v>22433915</v>
      </c>
      <c r="J1337" s="2">
        <v>22433915</v>
      </c>
      <c r="K1337" s="28" t="str">
        <f t="shared" si="162"/>
        <v/>
      </c>
      <c r="L1337" s="28" t="str">
        <f t="shared" si="163"/>
        <v/>
      </c>
      <c r="M1337" s="28" t="s">
        <v>1920</v>
      </c>
      <c r="N1337" s="28" t="str">
        <f t="shared" si="164"/>
        <v/>
      </c>
      <c r="O1337" s="28" t="str">
        <f>IF(N1337=1,M1337&amp;" ("&amp;E1337&amp;")",M1337)</f>
        <v>City by the Sea</v>
      </c>
      <c r="P1337" s="36">
        <f>INDEX(cpi!$A$1:$M$105,MATCH('Inflation adjust calc'!$E1337,cpi!$A:$A,0),MATCH('Inflation adjust calc'!$D1337,cpi!$1:$1,0))</f>
        <v>181</v>
      </c>
      <c r="Q1337" s="36">
        <f>cpi!$I$2</f>
        <v>240.85300000000001</v>
      </c>
      <c r="R1337" s="36">
        <f t="shared" si="169"/>
        <v>1.3306795580110498</v>
      </c>
      <c r="S1337" s="28" t="str">
        <f t="shared" si="165"/>
        <v/>
      </c>
      <c r="T1337" s="37">
        <f t="shared" si="166"/>
        <v>53227182.320441991</v>
      </c>
      <c r="U1337" s="37">
        <f t="shared" si="167"/>
        <v>29852352.096657459</v>
      </c>
      <c r="V1337" s="37">
        <f t="shared" si="168"/>
        <v>29852352.096657459</v>
      </c>
    </row>
    <row r="1338" spans="1:22">
      <c r="A1338" s="23">
        <v>1337</v>
      </c>
      <c r="B1338" s="3" t="s">
        <v>889</v>
      </c>
      <c r="C1338" s="28">
        <v>15</v>
      </c>
      <c r="D1338" s="29">
        <v>1</v>
      </c>
      <c r="E1338" s="28">
        <v>1999</v>
      </c>
      <c r="F1338" s="31">
        <f>DATE(E1338,D1338,C1338)</f>
        <v>36175</v>
      </c>
      <c r="G1338" s="24" t="s">
        <v>1921</v>
      </c>
      <c r="H1338" s="2">
        <v>40000000</v>
      </c>
      <c r="I1338" s="2">
        <v>22365133</v>
      </c>
      <c r="J1338" s="2">
        <v>22365133</v>
      </c>
      <c r="K1338" s="28" t="str">
        <f t="shared" si="162"/>
        <v/>
      </c>
      <c r="L1338" s="28" t="str">
        <f t="shared" si="163"/>
        <v/>
      </c>
      <c r="M1338" s="28" t="s">
        <v>1921</v>
      </c>
      <c r="N1338" s="28" t="str">
        <f t="shared" si="164"/>
        <v/>
      </c>
      <c r="O1338" s="28" t="str">
        <f>IF(N1338=1,M1338&amp;" ("&amp;E1338&amp;")",M1338)</f>
        <v>At First Sight</v>
      </c>
      <c r="P1338" s="36">
        <f>INDEX(cpi!$A$1:$M$105,MATCH('Inflation adjust calc'!$E1338,cpi!$A:$A,0),MATCH('Inflation adjust calc'!$D1338,cpi!$1:$1,0))</f>
        <v>164.3</v>
      </c>
      <c r="Q1338" s="36">
        <f>cpi!$I$2</f>
        <v>240.85300000000001</v>
      </c>
      <c r="R1338" s="36">
        <f t="shared" si="169"/>
        <v>1.4659342665855142</v>
      </c>
      <c r="S1338" s="28" t="str">
        <f t="shared" si="165"/>
        <v/>
      </c>
      <c r="T1338" s="37">
        <f t="shared" si="166"/>
        <v>58637370.663420565</v>
      </c>
      <c r="U1338" s="37">
        <f t="shared" si="167"/>
        <v>32785814.841442481</v>
      </c>
      <c r="V1338" s="37">
        <f t="shared" si="168"/>
        <v>32785814.841442481</v>
      </c>
    </row>
    <row r="1339" spans="1:22">
      <c r="A1339" s="23">
        <v>1338</v>
      </c>
      <c r="B1339" s="3" t="s">
        <v>1748</v>
      </c>
      <c r="C1339" s="28">
        <v>16</v>
      </c>
      <c r="D1339" s="29">
        <v>1</v>
      </c>
      <c r="E1339" s="28">
        <v>2004</v>
      </c>
      <c r="F1339" s="31">
        <f>DATE(E1339,D1339,C1339)</f>
        <v>38002</v>
      </c>
      <c r="G1339" s="24" t="s">
        <v>1922</v>
      </c>
      <c r="H1339" s="2">
        <v>40000000</v>
      </c>
      <c r="I1339" s="2">
        <v>21176322</v>
      </c>
      <c r="J1339" s="2">
        <v>46176322</v>
      </c>
      <c r="K1339" s="28" t="str">
        <f t="shared" si="162"/>
        <v/>
      </c>
      <c r="L1339" s="28" t="str">
        <f t="shared" si="163"/>
        <v/>
      </c>
      <c r="M1339" s="28" t="s">
        <v>1922</v>
      </c>
      <c r="N1339" s="28" t="str">
        <f t="shared" si="164"/>
        <v/>
      </c>
      <c r="O1339" s="28" t="str">
        <f>IF(N1339=1,M1339&amp;" ("&amp;E1339&amp;")",M1339)</f>
        <v>Torque</v>
      </c>
      <c r="P1339" s="36">
        <f>INDEX(cpi!$A$1:$M$105,MATCH('Inflation adjust calc'!$E1339,cpi!$A:$A,0),MATCH('Inflation adjust calc'!$D1339,cpi!$1:$1,0))</f>
        <v>185.2</v>
      </c>
      <c r="Q1339" s="36">
        <f>cpi!$I$2</f>
        <v>240.85300000000001</v>
      </c>
      <c r="R1339" s="36">
        <f t="shared" si="169"/>
        <v>1.300502159827214</v>
      </c>
      <c r="S1339" s="28" t="str">
        <f t="shared" si="165"/>
        <v/>
      </c>
      <c r="T1339" s="37">
        <f t="shared" si="166"/>
        <v>52020086.393088557</v>
      </c>
      <c r="U1339" s="37">
        <f t="shared" si="167"/>
        <v>27539852.498196546</v>
      </c>
      <c r="V1339" s="37">
        <f t="shared" si="168"/>
        <v>60052406.493876897</v>
      </c>
    </row>
    <row r="1340" spans="1:22">
      <c r="A1340" s="23">
        <v>1339</v>
      </c>
      <c r="B1340" s="3" t="s">
        <v>97</v>
      </c>
      <c r="C1340" s="28">
        <v>13</v>
      </c>
      <c r="D1340" s="29">
        <v>11</v>
      </c>
      <c r="E1340" s="28">
        <v>2009</v>
      </c>
      <c r="F1340" s="31">
        <f>DATE(E1340,D1340,C1340)</f>
        <v>40130</v>
      </c>
      <c r="G1340" s="24" t="s">
        <v>1923</v>
      </c>
      <c r="H1340" s="2">
        <v>40000000</v>
      </c>
      <c r="I1340" s="2">
        <v>21002919</v>
      </c>
      <c r="J1340" s="2">
        <v>47085064</v>
      </c>
      <c r="K1340" s="28" t="str">
        <f t="shared" si="162"/>
        <v/>
      </c>
      <c r="L1340" s="28" t="str">
        <f t="shared" si="163"/>
        <v/>
      </c>
      <c r="M1340" s="28" t="s">
        <v>1923</v>
      </c>
      <c r="N1340" s="28" t="str">
        <f t="shared" si="164"/>
        <v/>
      </c>
      <c r="O1340" s="28" t="str">
        <f>IF(N1340=1,M1340&amp;" ("&amp;E1340&amp;")",M1340)</f>
        <v>The Fantastic Mr. Fox</v>
      </c>
      <c r="P1340" s="36">
        <f>INDEX(cpi!$A$1:$M$105,MATCH('Inflation adjust calc'!$E1340,cpi!$A:$A,0),MATCH('Inflation adjust calc'!$D1340,cpi!$1:$1,0))</f>
        <v>216.33</v>
      </c>
      <c r="Q1340" s="36">
        <f>cpi!$I$2</f>
        <v>240.85300000000001</v>
      </c>
      <c r="R1340" s="36">
        <f t="shared" si="169"/>
        <v>1.1133592197106272</v>
      </c>
      <c r="S1340" s="28" t="str">
        <f t="shared" si="165"/>
        <v/>
      </c>
      <c r="T1340" s="37">
        <f t="shared" si="166"/>
        <v>44534368.788425088</v>
      </c>
      <c r="U1340" s="37">
        <f t="shared" si="167"/>
        <v>23383793.509485506</v>
      </c>
      <c r="V1340" s="37">
        <f t="shared" si="168"/>
        <v>52422590.115064941</v>
      </c>
    </row>
    <row r="1341" spans="1:22">
      <c r="A1341" s="23">
        <v>1340</v>
      </c>
      <c r="B1341" s="3" t="s">
        <v>1924</v>
      </c>
      <c r="C1341" s="28">
        <v>22</v>
      </c>
      <c r="D1341" s="29">
        <v>9</v>
      </c>
      <c r="E1341" s="28">
        <v>1995</v>
      </c>
      <c r="F1341" s="31">
        <f>DATE(E1341,D1341,C1341)</f>
        <v>34964</v>
      </c>
      <c r="G1341" s="24" t="s">
        <v>1925</v>
      </c>
      <c r="H1341" s="2">
        <v>40000000</v>
      </c>
      <c r="I1341" s="2">
        <v>20350754</v>
      </c>
      <c r="J1341" s="2">
        <v>37750754</v>
      </c>
      <c r="K1341" s="28" t="str">
        <f t="shared" si="162"/>
        <v/>
      </c>
      <c r="L1341" s="28" t="str">
        <f t="shared" si="163"/>
        <v/>
      </c>
      <c r="M1341" s="28" t="s">
        <v>1925</v>
      </c>
      <c r="N1341" s="28" t="str">
        <f t="shared" si="164"/>
        <v/>
      </c>
      <c r="O1341" s="28" t="str">
        <f>IF(N1341=1,M1341&amp;" ("&amp;E1341&amp;")",M1341)</f>
        <v>Showgirls</v>
      </c>
      <c r="P1341" s="36">
        <f>INDEX(cpi!$A$1:$M$105,MATCH('Inflation adjust calc'!$E1341,cpi!$A:$A,0),MATCH('Inflation adjust calc'!$D1341,cpi!$1:$1,0))</f>
        <v>153.19999999999999</v>
      </c>
      <c r="Q1341" s="36">
        <f>cpi!$I$2</f>
        <v>240.85300000000001</v>
      </c>
      <c r="R1341" s="36">
        <f t="shared" si="169"/>
        <v>1.5721475195822456</v>
      </c>
      <c r="S1341" s="28" t="str">
        <f t="shared" si="165"/>
        <v/>
      </c>
      <c r="T1341" s="37">
        <f t="shared" si="166"/>
        <v>62885900.783289827</v>
      </c>
      <c r="U1341" s="37">
        <f t="shared" si="167"/>
        <v>31994387.422728464</v>
      </c>
      <c r="V1341" s="37">
        <f t="shared" si="168"/>
        <v>59349754.263459541</v>
      </c>
    </row>
    <row r="1342" spans="1:22">
      <c r="A1342" s="23">
        <v>1341</v>
      </c>
      <c r="B1342" s="3" t="s">
        <v>1926</v>
      </c>
      <c r="C1342" s="28">
        <v>16</v>
      </c>
      <c r="D1342" s="29">
        <v>2</v>
      </c>
      <c r="E1342" s="28">
        <v>1996</v>
      </c>
      <c r="F1342" s="31">
        <f>DATE(E1342,D1342,C1342)</f>
        <v>35111</v>
      </c>
      <c r="G1342" s="24" t="s">
        <v>1927</v>
      </c>
      <c r="H1342" s="2">
        <v>40000000</v>
      </c>
      <c r="I1342" s="2">
        <v>20278055</v>
      </c>
      <c r="J1342" s="2">
        <v>20278055</v>
      </c>
      <c r="K1342" s="28" t="str">
        <f t="shared" si="162"/>
        <v/>
      </c>
      <c r="L1342" s="28" t="str">
        <f t="shared" si="163"/>
        <v/>
      </c>
      <c r="M1342" s="28" t="s">
        <v>1927</v>
      </c>
      <c r="N1342" s="28" t="str">
        <f t="shared" si="164"/>
        <v/>
      </c>
      <c r="O1342" s="28" t="str">
        <f>IF(N1342=1,M1342&amp;" ("&amp;E1342&amp;")",M1342)</f>
        <v>City Hall</v>
      </c>
      <c r="P1342" s="36">
        <f>INDEX(cpi!$A$1:$M$105,MATCH('Inflation adjust calc'!$E1342,cpi!$A:$A,0),MATCH('Inflation adjust calc'!$D1342,cpi!$1:$1,0))</f>
        <v>154.9</v>
      </c>
      <c r="Q1342" s="36">
        <f>cpi!$I$2</f>
        <v>240.85300000000001</v>
      </c>
      <c r="R1342" s="36">
        <f t="shared" si="169"/>
        <v>1.5548934796642995</v>
      </c>
      <c r="S1342" s="28" t="str">
        <f t="shared" si="165"/>
        <v/>
      </c>
      <c r="T1342" s="37">
        <f t="shared" si="166"/>
        <v>62195739.186571978</v>
      </c>
      <c r="U1342" s="37">
        <f t="shared" si="167"/>
        <v>31530215.499774046</v>
      </c>
      <c r="V1342" s="37">
        <f t="shared" si="168"/>
        <v>31530215.499774046</v>
      </c>
    </row>
    <row r="1343" spans="1:22">
      <c r="A1343" s="23">
        <v>1342</v>
      </c>
      <c r="B1343" s="3">
        <v>40970</v>
      </c>
      <c r="C1343" s="28">
        <v>3</v>
      </c>
      <c r="D1343" s="29">
        <v>2</v>
      </c>
      <c r="E1343" s="28">
        <v>2012</v>
      </c>
      <c r="F1343" s="31">
        <f>DATE(E1343,D1343,C1343)</f>
        <v>40942</v>
      </c>
      <c r="G1343" s="24" t="s">
        <v>1928</v>
      </c>
      <c r="H1343" s="2">
        <v>40000000</v>
      </c>
      <c r="I1343" s="2">
        <v>20157300</v>
      </c>
      <c r="J1343" s="2">
        <v>25693998</v>
      </c>
      <c r="K1343" s="28" t="str">
        <f t="shared" si="162"/>
        <v/>
      </c>
      <c r="L1343" s="28" t="str">
        <f t="shared" si="163"/>
        <v/>
      </c>
      <c r="M1343" s="28" t="s">
        <v>1928</v>
      </c>
      <c r="N1343" s="28" t="str">
        <f t="shared" si="164"/>
        <v/>
      </c>
      <c r="O1343" s="28" t="str">
        <f>IF(N1343=1,M1343&amp;" ("&amp;E1343&amp;")",M1343)</f>
        <v>Big Miracle</v>
      </c>
      <c r="P1343" s="36">
        <f>INDEX(cpi!$A$1:$M$105,MATCH('Inflation adjust calc'!$E1343,cpi!$A:$A,0),MATCH('Inflation adjust calc'!$D1343,cpi!$1:$1,0))</f>
        <v>227.66300000000001</v>
      </c>
      <c r="Q1343" s="36">
        <f>cpi!$I$2</f>
        <v>240.85300000000001</v>
      </c>
      <c r="R1343" s="36">
        <f t="shared" si="169"/>
        <v>1.0579365114225852</v>
      </c>
      <c r="S1343" s="28" t="str">
        <f t="shared" si="165"/>
        <v/>
      </c>
      <c r="T1343" s="37">
        <f t="shared" si="166"/>
        <v>42317460.456903405</v>
      </c>
      <c r="U1343" s="37">
        <f t="shared" si="167"/>
        <v>21325143.641698476</v>
      </c>
      <c r="V1343" s="37">
        <f t="shared" si="168"/>
        <v>27182618.608618882</v>
      </c>
    </row>
    <row r="1344" spans="1:22">
      <c r="A1344" s="23">
        <v>1343</v>
      </c>
      <c r="B1344" s="3" t="s">
        <v>1143</v>
      </c>
      <c r="C1344" s="28">
        <v>21</v>
      </c>
      <c r="D1344" s="29">
        <v>12</v>
      </c>
      <c r="E1344" s="28">
        <v>2012</v>
      </c>
      <c r="F1344" s="31">
        <f>DATE(E1344,D1344,C1344)</f>
        <v>41264</v>
      </c>
      <c r="G1344" s="24" t="s">
        <v>1929</v>
      </c>
      <c r="H1344" s="2">
        <v>40000000</v>
      </c>
      <c r="I1344" s="2">
        <v>19019882</v>
      </c>
      <c r="J1344" s="2">
        <v>169590606</v>
      </c>
      <c r="K1344" s="28" t="str">
        <f t="shared" si="162"/>
        <v/>
      </c>
      <c r="L1344" s="28" t="str">
        <f t="shared" si="163"/>
        <v/>
      </c>
      <c r="M1344" s="28" t="s">
        <v>1929</v>
      </c>
      <c r="N1344" s="28" t="str">
        <f t="shared" si="164"/>
        <v/>
      </c>
      <c r="O1344" s="28" t="str">
        <f>IF(N1344=1,M1344&amp;" ("&amp;E1344&amp;")",M1344)</f>
        <v>The Impossible</v>
      </c>
      <c r="P1344" s="36">
        <f>INDEX(cpi!$A$1:$M$105,MATCH('Inflation adjust calc'!$E1344,cpi!$A:$A,0),MATCH('Inflation adjust calc'!$D1344,cpi!$1:$1,0))</f>
        <v>229.601</v>
      </c>
      <c r="Q1344" s="36">
        <f>cpi!$I$2</f>
        <v>240.85300000000001</v>
      </c>
      <c r="R1344" s="36">
        <f t="shared" si="169"/>
        <v>1.0490067551970592</v>
      </c>
      <c r="S1344" s="28" t="str">
        <f t="shared" si="165"/>
        <v/>
      </c>
      <c r="T1344" s="37">
        <f t="shared" si="166"/>
        <v>41960270.207882367</v>
      </c>
      <c r="U1344" s="37">
        <f t="shared" si="167"/>
        <v>19951984.701050952</v>
      </c>
      <c r="V1344" s="37">
        <f t="shared" si="168"/>
        <v>177901691.31196293</v>
      </c>
    </row>
    <row r="1345" spans="1:22">
      <c r="A1345" s="23">
        <v>1344</v>
      </c>
      <c r="B1345" s="3">
        <v>41155</v>
      </c>
      <c r="C1345" s="28">
        <v>9</v>
      </c>
      <c r="D1345" s="29">
        <v>3</v>
      </c>
      <c r="E1345" s="28">
        <v>2012</v>
      </c>
      <c r="F1345" s="31">
        <f>DATE(E1345,D1345,C1345)</f>
        <v>40977</v>
      </c>
      <c r="G1345" s="24" t="s">
        <v>1930</v>
      </c>
      <c r="H1345" s="2">
        <v>40000000</v>
      </c>
      <c r="I1345" s="2">
        <v>18450127</v>
      </c>
      <c r="J1345" s="2">
        <v>20790486</v>
      </c>
      <c r="K1345" s="28" t="str">
        <f t="shared" si="162"/>
        <v/>
      </c>
      <c r="L1345" s="28" t="str">
        <f t="shared" si="163"/>
        <v/>
      </c>
      <c r="M1345" s="28" t="s">
        <v>1930</v>
      </c>
      <c r="N1345" s="28" t="str">
        <f t="shared" si="164"/>
        <v/>
      </c>
      <c r="O1345" s="28" t="str">
        <f>IF(N1345=1,M1345&amp;" ("&amp;E1345&amp;")",M1345)</f>
        <v>A Thousand Words</v>
      </c>
      <c r="P1345" s="36">
        <f>INDEX(cpi!$A$1:$M$105,MATCH('Inflation adjust calc'!$E1345,cpi!$A:$A,0),MATCH('Inflation adjust calc'!$D1345,cpi!$1:$1,0))</f>
        <v>229.392</v>
      </c>
      <c r="Q1345" s="36">
        <f>cpi!$I$2</f>
        <v>240.85300000000001</v>
      </c>
      <c r="R1345" s="36">
        <f t="shared" si="169"/>
        <v>1.0499625095905698</v>
      </c>
      <c r="S1345" s="28" t="str">
        <f t="shared" si="165"/>
        <v/>
      </c>
      <c r="T1345" s="37">
        <f t="shared" si="166"/>
        <v>41998500.383622795</v>
      </c>
      <c r="U1345" s="37">
        <f t="shared" si="167"/>
        <v>19371941.64718473</v>
      </c>
      <c r="V1345" s="37">
        <f t="shared" si="168"/>
        <v>21829230.856167607</v>
      </c>
    </row>
    <row r="1346" spans="1:22">
      <c r="A1346" s="23">
        <v>1345</v>
      </c>
      <c r="B1346" s="3" t="s">
        <v>1397</v>
      </c>
      <c r="C1346" s="28">
        <v>20</v>
      </c>
      <c r="D1346" s="29">
        <v>10</v>
      </c>
      <c r="E1346" s="28">
        <v>2006</v>
      </c>
      <c r="F1346" s="31">
        <f>DATE(E1346,D1346,C1346)</f>
        <v>39010</v>
      </c>
      <c r="G1346" s="24" t="s">
        <v>1931</v>
      </c>
      <c r="H1346" s="2">
        <v>40000000</v>
      </c>
      <c r="I1346" s="2">
        <v>15962471</v>
      </c>
      <c r="J1346" s="2">
        <v>60862471</v>
      </c>
      <c r="K1346" s="28" t="str">
        <f t="shared" si="162"/>
        <v/>
      </c>
      <c r="L1346" s="28" t="str">
        <f t="shared" si="163"/>
        <v/>
      </c>
      <c r="M1346" s="28" t="s">
        <v>1931</v>
      </c>
      <c r="N1346" s="28" t="str">
        <f t="shared" si="164"/>
        <v/>
      </c>
      <c r="O1346" s="28" t="str">
        <f>IF(N1346=1,M1346&amp;" ("&amp;E1346&amp;")",M1346)</f>
        <v>Marie Antoinette</v>
      </c>
      <c r="P1346" s="36">
        <f>INDEX(cpi!$A$1:$M$105,MATCH('Inflation adjust calc'!$E1346,cpi!$A:$A,0),MATCH('Inflation adjust calc'!$D1346,cpi!$1:$1,0))</f>
        <v>201.8</v>
      </c>
      <c r="Q1346" s="36">
        <f>cpi!$I$2</f>
        <v>240.85300000000001</v>
      </c>
      <c r="R1346" s="36">
        <f t="shared" si="169"/>
        <v>1.1935232903865214</v>
      </c>
      <c r="S1346" s="28" t="str">
        <f t="shared" si="165"/>
        <v/>
      </c>
      <c r="T1346" s="37">
        <f t="shared" si="166"/>
        <v>47740931.615460858</v>
      </c>
      <c r="U1346" s="37">
        <f t="shared" si="167"/>
        <v>19051580.910619427</v>
      </c>
      <c r="V1346" s="37">
        <f t="shared" si="168"/>
        <v>72640776.64897424</v>
      </c>
    </row>
    <row r="1347" spans="1:22">
      <c r="A1347" s="23">
        <v>1346</v>
      </c>
      <c r="B1347" s="3">
        <v>36687</v>
      </c>
      <c r="C1347" s="28">
        <v>6</v>
      </c>
      <c r="D1347" s="29">
        <v>10</v>
      </c>
      <c r="E1347" s="28">
        <v>2000</v>
      </c>
      <c r="F1347" s="31">
        <f>DATE(E1347,D1347,C1347)</f>
        <v>36805</v>
      </c>
      <c r="G1347" s="24" t="s">
        <v>1932</v>
      </c>
      <c r="H1347" s="2">
        <v>40000000</v>
      </c>
      <c r="I1347" s="2">
        <v>14967182</v>
      </c>
      <c r="J1347" s="2">
        <v>19417182</v>
      </c>
      <c r="K1347" s="28" t="str">
        <f t="shared" ref="K1347:K1410" si="170">IF(J1347=0,1,"")</f>
        <v/>
      </c>
      <c r="L1347" s="28" t="str">
        <f t="shared" ref="L1347:L1410" si="171">IF(E1347&gt;2016,1,"")</f>
        <v/>
      </c>
      <c r="M1347" s="28" t="s">
        <v>1932</v>
      </c>
      <c r="N1347" s="28" t="str">
        <f t="shared" ref="N1347:N1410" si="172">IF(COUNTIF($M$2:$M$5233,M1347)&gt;1,1,"")</f>
        <v/>
      </c>
      <c r="O1347" s="28" t="str">
        <f>IF(N1347=1,M1347&amp;" ("&amp;E1347&amp;")",M1347)</f>
        <v>Get Carter</v>
      </c>
      <c r="P1347" s="36">
        <f>INDEX(cpi!$A$1:$M$105,MATCH('Inflation adjust calc'!$E1347,cpi!$A:$A,0),MATCH('Inflation adjust calc'!$D1347,cpi!$1:$1,0))</f>
        <v>174</v>
      </c>
      <c r="Q1347" s="36">
        <f>cpi!$I$2</f>
        <v>240.85300000000001</v>
      </c>
      <c r="R1347" s="36">
        <f t="shared" si="169"/>
        <v>1.384212643678161</v>
      </c>
      <c r="S1347" s="28" t="str">
        <f t="shared" ref="S1347:S1410" si="173">IF(ISERROR(R1347),1,"")</f>
        <v/>
      </c>
      <c r="T1347" s="37">
        <f t="shared" ref="T1347:T1410" si="174">H1347*$R1347</f>
        <v>55368505.747126438</v>
      </c>
      <c r="U1347" s="37">
        <f t="shared" ref="U1347:U1410" si="175">I1347*$R1347</f>
        <v>20717762.564632185</v>
      </c>
      <c r="V1347" s="37">
        <f t="shared" ref="V1347:V1410" si="176">J1347*$R1347</f>
        <v>26877508.829</v>
      </c>
    </row>
    <row r="1348" spans="1:22">
      <c r="A1348" s="23">
        <v>1347</v>
      </c>
      <c r="B1348" s="3" t="s">
        <v>1933</v>
      </c>
      <c r="C1348" s="28">
        <v>21</v>
      </c>
      <c r="D1348" s="29">
        <v>4</v>
      </c>
      <c r="E1348" s="28">
        <v>1995</v>
      </c>
      <c r="F1348" s="31">
        <f>DATE(E1348,D1348,C1348)</f>
        <v>34810</v>
      </c>
      <c r="G1348" s="24" t="s">
        <v>1934</v>
      </c>
      <c r="H1348" s="2">
        <v>40000000</v>
      </c>
      <c r="I1348" s="2">
        <v>14942422</v>
      </c>
      <c r="J1348" s="2">
        <v>14942422</v>
      </c>
      <c r="K1348" s="28" t="str">
        <f t="shared" si="170"/>
        <v/>
      </c>
      <c r="L1348" s="28" t="str">
        <f t="shared" si="171"/>
        <v/>
      </c>
      <c r="M1348" s="28" t="s">
        <v>1934</v>
      </c>
      <c r="N1348" s="28" t="str">
        <f t="shared" si="172"/>
        <v/>
      </c>
      <c r="O1348" s="28" t="str">
        <f>IF(N1348=1,M1348&amp;" ("&amp;E1348&amp;")",M1348)</f>
        <v>Kiss of Death</v>
      </c>
      <c r="P1348" s="36">
        <f>INDEX(cpi!$A$1:$M$105,MATCH('Inflation adjust calc'!$E1348,cpi!$A:$A,0),MATCH('Inflation adjust calc'!$D1348,cpi!$1:$1,0))</f>
        <v>151.9</v>
      </c>
      <c r="Q1348" s="36">
        <f>cpi!$I$2</f>
        <v>240.85300000000001</v>
      </c>
      <c r="R1348" s="36">
        <f t="shared" si="169"/>
        <v>1.5856023699802502</v>
      </c>
      <c r="S1348" s="28" t="str">
        <f t="shared" si="173"/>
        <v/>
      </c>
      <c r="T1348" s="37">
        <f t="shared" si="174"/>
        <v>63424094.799210005</v>
      </c>
      <c r="U1348" s="37">
        <f t="shared" si="175"/>
        <v>23692739.736445028</v>
      </c>
      <c r="V1348" s="37">
        <f t="shared" si="176"/>
        <v>23692739.736445028</v>
      </c>
    </row>
    <row r="1349" spans="1:22">
      <c r="A1349" s="23">
        <v>1348</v>
      </c>
      <c r="B1349" s="3" t="s">
        <v>1935</v>
      </c>
      <c r="C1349" s="28">
        <v>26</v>
      </c>
      <c r="D1349" s="29">
        <v>4</v>
      </c>
      <c r="E1349" s="28">
        <v>2002</v>
      </c>
      <c r="F1349" s="31">
        <f>DATE(E1349,D1349,C1349)</f>
        <v>37372</v>
      </c>
      <c r="G1349" s="24" t="s">
        <v>1936</v>
      </c>
      <c r="H1349" s="2">
        <v>40000000</v>
      </c>
      <c r="I1349" s="2">
        <v>14448589</v>
      </c>
      <c r="J1349" s="2">
        <v>14448589</v>
      </c>
      <c r="K1349" s="28" t="str">
        <f t="shared" si="170"/>
        <v/>
      </c>
      <c r="L1349" s="28" t="str">
        <f t="shared" si="171"/>
        <v/>
      </c>
      <c r="M1349" s="28" t="s">
        <v>1936</v>
      </c>
      <c r="N1349" s="28" t="str">
        <f t="shared" si="172"/>
        <v/>
      </c>
      <c r="O1349" s="28" t="str">
        <f>IF(N1349=1,M1349&amp;" ("&amp;E1349&amp;")",M1349)</f>
        <v>Life, or Something Like It</v>
      </c>
      <c r="P1349" s="36">
        <f>INDEX(cpi!$A$1:$M$105,MATCH('Inflation adjust calc'!$E1349,cpi!$A:$A,0),MATCH('Inflation adjust calc'!$D1349,cpi!$1:$1,0))</f>
        <v>179.8</v>
      </c>
      <c r="Q1349" s="36">
        <f>cpi!$I$2</f>
        <v>240.85300000000001</v>
      </c>
      <c r="R1349" s="36">
        <f t="shared" si="169"/>
        <v>1.3395606229143493</v>
      </c>
      <c r="S1349" s="28" t="str">
        <f t="shared" si="173"/>
        <v/>
      </c>
      <c r="T1349" s="37">
        <f t="shared" si="174"/>
        <v>53582424.916573972</v>
      </c>
      <c r="U1349" s="37">
        <f t="shared" si="175"/>
        <v>19354760.881073415</v>
      </c>
      <c r="V1349" s="37">
        <f t="shared" si="176"/>
        <v>19354760.881073415</v>
      </c>
    </row>
    <row r="1350" spans="1:22">
      <c r="A1350" s="23">
        <v>1349</v>
      </c>
      <c r="B1350" s="3" t="s">
        <v>1937</v>
      </c>
      <c r="C1350" s="28">
        <v>15</v>
      </c>
      <c r="D1350" s="29">
        <v>5</v>
      </c>
      <c r="E1350" s="28">
        <v>1987</v>
      </c>
      <c r="F1350" s="31">
        <f>DATE(E1350,D1350,C1350)</f>
        <v>31912</v>
      </c>
      <c r="G1350" s="24" t="s">
        <v>1938</v>
      </c>
      <c r="H1350" s="2">
        <v>40000000</v>
      </c>
      <c r="I1350" s="2">
        <v>14375181</v>
      </c>
      <c r="J1350" s="2">
        <v>14375181</v>
      </c>
      <c r="K1350" s="28" t="str">
        <f t="shared" si="170"/>
        <v/>
      </c>
      <c r="L1350" s="28" t="str">
        <f t="shared" si="171"/>
        <v/>
      </c>
      <c r="M1350" s="28" t="s">
        <v>1938</v>
      </c>
      <c r="N1350" s="28" t="str">
        <f t="shared" si="172"/>
        <v/>
      </c>
      <c r="O1350" s="28" t="str">
        <f>IF(N1350=1,M1350&amp;" ("&amp;E1350&amp;")",M1350)</f>
        <v>Ishtar</v>
      </c>
      <c r="P1350" s="36">
        <f>INDEX(cpi!$A$1:$M$105,MATCH('Inflation adjust calc'!$E1350,cpi!$A:$A,0),MATCH('Inflation adjust calc'!$D1350,cpi!$1:$1,0))</f>
        <v>113.1</v>
      </c>
      <c r="Q1350" s="36">
        <f>cpi!$I$2</f>
        <v>240.85300000000001</v>
      </c>
      <c r="R1350" s="36">
        <f t="shared" si="169"/>
        <v>2.1295579133510172</v>
      </c>
      <c r="S1350" s="28" t="str">
        <f t="shared" si="173"/>
        <v/>
      </c>
      <c r="T1350" s="37">
        <f t="shared" si="174"/>
        <v>85182316.534040689</v>
      </c>
      <c r="U1350" s="37">
        <f t="shared" si="175"/>
        <v>30612780.454403188</v>
      </c>
      <c r="V1350" s="37">
        <f t="shared" si="176"/>
        <v>30612780.454403188</v>
      </c>
    </row>
    <row r="1351" spans="1:22">
      <c r="A1351" s="23">
        <v>1350</v>
      </c>
      <c r="B1351" s="3" t="s">
        <v>1939</v>
      </c>
      <c r="C1351" s="28">
        <v>28</v>
      </c>
      <c r="D1351" s="29">
        <v>2</v>
      </c>
      <c r="E1351" s="28">
        <v>1992</v>
      </c>
      <c r="F1351" s="31">
        <f>DATE(E1351,D1351,C1351)</f>
        <v>33662</v>
      </c>
      <c r="G1351" s="24" t="s">
        <v>1940</v>
      </c>
      <c r="H1351" s="2">
        <v>40000000</v>
      </c>
      <c r="I1351" s="2">
        <v>14358033</v>
      </c>
      <c r="J1351" s="2">
        <v>14358033</v>
      </c>
      <c r="K1351" s="28" t="str">
        <f t="shared" si="170"/>
        <v/>
      </c>
      <c r="L1351" s="28" t="str">
        <f t="shared" si="171"/>
        <v/>
      </c>
      <c r="M1351" s="28" t="s">
        <v>1940</v>
      </c>
      <c r="N1351" s="28" t="str">
        <f t="shared" si="172"/>
        <v/>
      </c>
      <c r="O1351" s="28" t="str">
        <f>IF(N1351=1,M1351&amp;" ("&amp;E1351&amp;")",M1351)</f>
        <v>Memoirs of an Invisible Man</v>
      </c>
      <c r="P1351" s="36">
        <f>INDEX(cpi!$A$1:$M$105,MATCH('Inflation adjust calc'!$E1351,cpi!$A:$A,0),MATCH('Inflation adjust calc'!$D1351,cpi!$1:$1,0))</f>
        <v>138.6</v>
      </c>
      <c r="Q1351" s="36">
        <f>cpi!$I$2</f>
        <v>240.85300000000001</v>
      </c>
      <c r="R1351" s="36">
        <f t="shared" si="169"/>
        <v>1.7377561327561328</v>
      </c>
      <c r="S1351" s="28" t="str">
        <f t="shared" si="173"/>
        <v/>
      </c>
      <c r="T1351" s="37">
        <f t="shared" si="174"/>
        <v>69510245.31024532</v>
      </c>
      <c r="U1351" s="37">
        <f t="shared" si="175"/>
        <v>24950759.900064938</v>
      </c>
      <c r="V1351" s="37">
        <f t="shared" si="176"/>
        <v>24950759.900064938</v>
      </c>
    </row>
    <row r="1352" spans="1:22">
      <c r="A1352" s="23">
        <v>1351</v>
      </c>
      <c r="B1352" s="3" t="s">
        <v>1077</v>
      </c>
      <c r="C1352" s="28">
        <v>23</v>
      </c>
      <c r="D1352" s="29">
        <v>10</v>
      </c>
      <c r="E1352" s="28">
        <v>2009</v>
      </c>
      <c r="F1352" s="31">
        <f>DATE(E1352,D1352,C1352)</f>
        <v>40109</v>
      </c>
      <c r="G1352" s="24" t="s">
        <v>1941</v>
      </c>
      <c r="H1352" s="2">
        <v>40000000</v>
      </c>
      <c r="I1352" s="2">
        <v>14279575</v>
      </c>
      <c r="J1352" s="2">
        <v>19756077</v>
      </c>
      <c r="K1352" s="28" t="str">
        <f t="shared" si="170"/>
        <v/>
      </c>
      <c r="L1352" s="28" t="str">
        <f t="shared" si="171"/>
        <v/>
      </c>
      <c r="M1352" s="28" t="s">
        <v>1941</v>
      </c>
      <c r="N1352" s="28" t="str">
        <f t="shared" si="172"/>
        <v/>
      </c>
      <c r="O1352" s="28" t="str">
        <f>IF(N1352=1,M1352&amp;" ("&amp;E1352&amp;")",M1352)</f>
        <v>Amelia</v>
      </c>
      <c r="P1352" s="36">
        <f>INDEX(cpi!$A$1:$M$105,MATCH('Inflation adjust calc'!$E1352,cpi!$A:$A,0),MATCH('Inflation adjust calc'!$D1352,cpi!$1:$1,0))</f>
        <v>216.17699999999999</v>
      </c>
      <c r="Q1352" s="36">
        <f>cpi!$I$2</f>
        <v>240.85300000000001</v>
      </c>
      <c r="R1352" s="36">
        <f t="shared" si="169"/>
        <v>1.1141472034490256</v>
      </c>
      <c r="S1352" s="28" t="str">
        <f t="shared" si="173"/>
        <v/>
      </c>
      <c r="T1352" s="37">
        <f t="shared" si="174"/>
        <v>44565888.137961023</v>
      </c>
      <c r="U1352" s="37">
        <f t="shared" si="175"/>
        <v>15909548.55269062</v>
      </c>
      <c r="V1352" s="37">
        <f t="shared" si="176"/>
        <v>22011177.940673616</v>
      </c>
    </row>
    <row r="1353" spans="1:22">
      <c r="A1353" s="23">
        <v>1352</v>
      </c>
      <c r="B1353" s="3" t="s">
        <v>1077</v>
      </c>
      <c r="C1353" s="28">
        <v>23</v>
      </c>
      <c r="D1353" s="29">
        <v>10</v>
      </c>
      <c r="E1353" s="28">
        <v>2009</v>
      </c>
      <c r="F1353" s="31">
        <f>DATE(E1353,D1353,C1353)</f>
        <v>40109</v>
      </c>
      <c r="G1353" s="24" t="s">
        <v>1942</v>
      </c>
      <c r="H1353" s="2">
        <v>40000000</v>
      </c>
      <c r="I1353" s="2">
        <v>14046595</v>
      </c>
      <c r="J1353" s="2">
        <v>39753957</v>
      </c>
      <c r="K1353" s="28" t="str">
        <f t="shared" si="170"/>
        <v/>
      </c>
      <c r="L1353" s="28" t="str">
        <f t="shared" si="171"/>
        <v/>
      </c>
      <c r="M1353" s="28" t="s">
        <v>1942</v>
      </c>
      <c r="N1353" s="28" t="str">
        <f t="shared" si="172"/>
        <v/>
      </c>
      <c r="O1353" s="28" t="str">
        <f>IF(N1353=1,M1353&amp;" ("&amp;E1353&amp;")",M1353)</f>
        <v>Cirque du Freak: The Vampire's Assistant</v>
      </c>
      <c r="P1353" s="36">
        <f>INDEX(cpi!$A$1:$M$105,MATCH('Inflation adjust calc'!$E1353,cpi!$A:$A,0),MATCH('Inflation adjust calc'!$D1353,cpi!$1:$1,0))</f>
        <v>216.17699999999999</v>
      </c>
      <c r="Q1353" s="36">
        <f>cpi!$I$2</f>
        <v>240.85300000000001</v>
      </c>
      <c r="R1353" s="36">
        <f t="shared" si="169"/>
        <v>1.1141472034490256</v>
      </c>
      <c r="S1353" s="28" t="str">
        <f t="shared" si="173"/>
        <v/>
      </c>
      <c r="T1353" s="37">
        <f t="shared" si="174"/>
        <v>44565888.137961023</v>
      </c>
      <c r="U1353" s="37">
        <f t="shared" si="175"/>
        <v>15649974.537231065</v>
      </c>
      <c r="V1353" s="37">
        <f t="shared" si="176"/>
        <v>44291760.017582819</v>
      </c>
    </row>
    <row r="1354" spans="1:22">
      <c r="A1354" s="23">
        <v>1353</v>
      </c>
      <c r="B1354" s="3">
        <v>38173</v>
      </c>
      <c r="C1354" s="28">
        <v>7</v>
      </c>
      <c r="D1354" s="29">
        <v>5</v>
      </c>
      <c r="E1354" s="28">
        <v>2004</v>
      </c>
      <c r="F1354" s="31">
        <f>DATE(E1354,D1354,C1354)</f>
        <v>38114</v>
      </c>
      <c r="G1354" s="24" t="s">
        <v>1943</v>
      </c>
      <c r="H1354" s="2">
        <v>40000000</v>
      </c>
      <c r="I1354" s="2">
        <v>14018364</v>
      </c>
      <c r="J1354" s="2">
        <v>21215882</v>
      </c>
      <c r="K1354" s="28" t="str">
        <f t="shared" si="170"/>
        <v/>
      </c>
      <c r="L1354" s="28" t="str">
        <f t="shared" si="171"/>
        <v/>
      </c>
      <c r="M1354" s="28" t="s">
        <v>1943</v>
      </c>
      <c r="N1354" s="28" t="str">
        <f t="shared" si="172"/>
        <v/>
      </c>
      <c r="O1354" s="28" t="str">
        <f>IF(N1354=1,M1354&amp;" ("&amp;E1354&amp;")",M1354)</f>
        <v>New York Minute</v>
      </c>
      <c r="P1354" s="36">
        <f>INDEX(cpi!$A$1:$M$105,MATCH('Inflation adjust calc'!$E1354,cpi!$A:$A,0),MATCH('Inflation adjust calc'!$D1354,cpi!$1:$1,0))</f>
        <v>189.1</v>
      </c>
      <c r="Q1354" s="36">
        <f>cpi!$I$2</f>
        <v>240.85300000000001</v>
      </c>
      <c r="R1354" s="36">
        <f t="shared" si="169"/>
        <v>1.2736805922792174</v>
      </c>
      <c r="S1354" s="28" t="str">
        <f t="shared" si="173"/>
        <v/>
      </c>
      <c r="T1354" s="37">
        <f t="shared" si="174"/>
        <v>50947223.691168696</v>
      </c>
      <c r="U1354" s="37">
        <f t="shared" si="175"/>
        <v>17854918.162305661</v>
      </c>
      <c r="V1354" s="37">
        <f t="shared" si="176"/>
        <v>27022257.151485987</v>
      </c>
    </row>
    <row r="1355" spans="1:22">
      <c r="A1355" s="23">
        <v>1354</v>
      </c>
      <c r="B1355" s="3">
        <v>36497</v>
      </c>
      <c r="C1355" s="28">
        <v>12</v>
      </c>
      <c r="D1355" s="29">
        <v>3</v>
      </c>
      <c r="E1355" s="28">
        <v>1999</v>
      </c>
      <c r="F1355" s="31">
        <f>DATE(E1355,D1355,C1355)</f>
        <v>36231</v>
      </c>
      <c r="G1355" s="24" t="s">
        <v>1944</v>
      </c>
      <c r="H1355" s="2">
        <v>40000000</v>
      </c>
      <c r="I1355" s="2">
        <v>13508635</v>
      </c>
      <c r="J1355" s="2">
        <v>13508635</v>
      </c>
      <c r="K1355" s="28" t="str">
        <f t="shared" si="170"/>
        <v/>
      </c>
      <c r="L1355" s="28" t="str">
        <f t="shared" si="171"/>
        <v/>
      </c>
      <c r="M1355" s="28" t="s">
        <v>1944</v>
      </c>
      <c r="N1355" s="28" t="str">
        <f t="shared" si="172"/>
        <v/>
      </c>
      <c r="O1355" s="28" t="str">
        <f>IF(N1355=1,M1355&amp;" ("&amp;E1355&amp;")",M1355)</f>
        <v>The Deep End of the Ocean</v>
      </c>
      <c r="P1355" s="36">
        <f>INDEX(cpi!$A$1:$M$105,MATCH('Inflation adjust calc'!$E1355,cpi!$A:$A,0),MATCH('Inflation adjust calc'!$D1355,cpi!$1:$1,0))</f>
        <v>165</v>
      </c>
      <c r="Q1355" s="36">
        <f>cpi!$I$2</f>
        <v>240.85300000000001</v>
      </c>
      <c r="R1355" s="36">
        <f t="shared" si="169"/>
        <v>1.4597151515151516</v>
      </c>
      <c r="S1355" s="28" t="str">
        <f t="shared" si="173"/>
        <v/>
      </c>
      <c r="T1355" s="37">
        <f t="shared" si="174"/>
        <v>58388606.060606062</v>
      </c>
      <c r="U1355" s="37">
        <f t="shared" si="175"/>
        <v>19718759.185787879</v>
      </c>
      <c r="V1355" s="37">
        <f t="shared" si="176"/>
        <v>19718759.185787879</v>
      </c>
    </row>
    <row r="1356" spans="1:22">
      <c r="A1356" s="23">
        <v>1355</v>
      </c>
      <c r="B1356" s="3">
        <v>38118</v>
      </c>
      <c r="C1356" s="28">
        <v>5</v>
      </c>
      <c r="D1356" s="29">
        <v>11</v>
      </c>
      <c r="E1356" s="28">
        <v>2004</v>
      </c>
      <c r="F1356" s="31">
        <f>DATE(E1356,D1356,C1356)</f>
        <v>38296</v>
      </c>
      <c r="G1356" s="24" t="s">
        <v>1945</v>
      </c>
      <c r="H1356" s="2">
        <v>40000000</v>
      </c>
      <c r="I1356" s="2">
        <v>13395939</v>
      </c>
      <c r="J1356" s="2">
        <v>35195939</v>
      </c>
      <c r="K1356" s="28" t="str">
        <f t="shared" si="170"/>
        <v/>
      </c>
      <c r="L1356" s="28" t="str">
        <f t="shared" si="171"/>
        <v/>
      </c>
      <c r="M1356" s="28" t="s">
        <v>1945</v>
      </c>
      <c r="N1356" s="28" t="str">
        <f t="shared" si="172"/>
        <v/>
      </c>
      <c r="O1356" s="28" t="str">
        <f>IF(N1356=1,M1356&amp;" ("&amp;E1356&amp;")",M1356)</f>
        <v>Alfie</v>
      </c>
      <c r="P1356" s="36">
        <f>INDEX(cpi!$A$1:$M$105,MATCH('Inflation adjust calc'!$E1356,cpi!$A:$A,0),MATCH('Inflation adjust calc'!$D1356,cpi!$1:$1,0))</f>
        <v>191</v>
      </c>
      <c r="Q1356" s="36">
        <f>cpi!$I$2</f>
        <v>240.85300000000001</v>
      </c>
      <c r="R1356" s="36">
        <f t="shared" si="169"/>
        <v>1.2610104712041885</v>
      </c>
      <c r="S1356" s="28" t="str">
        <f t="shared" si="173"/>
        <v/>
      </c>
      <c r="T1356" s="37">
        <f t="shared" si="174"/>
        <v>50440418.848167539</v>
      </c>
      <c r="U1356" s="37">
        <f t="shared" si="175"/>
        <v>16892419.350612566</v>
      </c>
      <c r="V1356" s="37">
        <f t="shared" si="176"/>
        <v>44382447.622863874</v>
      </c>
    </row>
    <row r="1357" spans="1:22">
      <c r="A1357" s="23">
        <v>1356</v>
      </c>
      <c r="B1357" s="3" t="s">
        <v>1946</v>
      </c>
      <c r="C1357" s="28">
        <v>30</v>
      </c>
      <c r="D1357" s="29">
        <v>8</v>
      </c>
      <c r="E1357" s="28">
        <v>2002</v>
      </c>
      <c r="F1357" s="31">
        <f>DATE(E1357,D1357,C1357)</f>
        <v>37498</v>
      </c>
      <c r="G1357" s="24" t="s">
        <v>1947</v>
      </c>
      <c r="H1357" s="2">
        <v>40000000</v>
      </c>
      <c r="I1357" s="2">
        <v>13208023</v>
      </c>
      <c r="J1357" s="2">
        <v>13208023</v>
      </c>
      <c r="K1357" s="28" t="str">
        <f t="shared" si="170"/>
        <v/>
      </c>
      <c r="L1357" s="28" t="str">
        <f t="shared" si="171"/>
        <v/>
      </c>
      <c r="M1357" s="28" t="s">
        <v>1947</v>
      </c>
      <c r="N1357" s="28" t="str">
        <f t="shared" si="172"/>
        <v/>
      </c>
      <c r="O1357" s="28" t="str">
        <f>IF(N1357=1,M1357&amp;" ("&amp;E1357&amp;")",M1357)</f>
        <v>FearDotCom</v>
      </c>
      <c r="P1357" s="36">
        <f>INDEX(cpi!$A$1:$M$105,MATCH('Inflation adjust calc'!$E1357,cpi!$A:$A,0),MATCH('Inflation adjust calc'!$D1357,cpi!$1:$1,0))</f>
        <v>180.7</v>
      </c>
      <c r="Q1357" s="36">
        <f>cpi!$I$2</f>
        <v>240.85300000000001</v>
      </c>
      <c r="R1357" s="36">
        <f t="shared" si="169"/>
        <v>1.3328887659103488</v>
      </c>
      <c r="S1357" s="28" t="str">
        <f t="shared" si="173"/>
        <v/>
      </c>
      <c r="T1357" s="37">
        <f t="shared" si="174"/>
        <v>53315550.636413954</v>
      </c>
      <c r="U1357" s="37">
        <f t="shared" si="175"/>
        <v>17604825.476585504</v>
      </c>
      <c r="V1357" s="37">
        <f t="shared" si="176"/>
        <v>17604825.476585504</v>
      </c>
    </row>
    <row r="1358" spans="1:22">
      <c r="A1358" s="23">
        <v>1357</v>
      </c>
      <c r="B1358" s="3">
        <v>39640</v>
      </c>
      <c r="C1358" s="28">
        <v>7</v>
      </c>
      <c r="D1358" s="29">
        <v>11</v>
      </c>
      <c r="E1358" s="28">
        <v>2008</v>
      </c>
      <c r="F1358" s="31">
        <f>DATE(E1358,D1358,C1358)</f>
        <v>39759</v>
      </c>
      <c r="G1358" s="24" t="s">
        <v>1948</v>
      </c>
      <c r="H1358" s="2">
        <v>40000000</v>
      </c>
      <c r="I1358" s="2">
        <v>12082391</v>
      </c>
      <c r="J1358" s="2">
        <v>12345883</v>
      </c>
      <c r="K1358" s="28" t="str">
        <f t="shared" si="170"/>
        <v/>
      </c>
      <c r="L1358" s="28" t="str">
        <f t="shared" si="171"/>
        <v/>
      </c>
      <c r="M1358" s="28" t="s">
        <v>1948</v>
      </c>
      <c r="N1358" s="28" t="str">
        <f t="shared" si="172"/>
        <v/>
      </c>
      <c r="O1358" s="28" t="str">
        <f>IF(N1358=1,M1358&amp;" ("&amp;E1358&amp;")",M1358)</f>
        <v>Soul Men</v>
      </c>
      <c r="P1358" s="36">
        <f>INDEX(cpi!$A$1:$M$105,MATCH('Inflation adjust calc'!$E1358,cpi!$A:$A,0),MATCH('Inflation adjust calc'!$D1358,cpi!$1:$1,0))</f>
        <v>212.42500000000001</v>
      </c>
      <c r="Q1358" s="36">
        <f>cpi!$I$2</f>
        <v>240.85300000000001</v>
      </c>
      <c r="R1358" s="36">
        <f t="shared" si="169"/>
        <v>1.1338260562551488</v>
      </c>
      <c r="S1358" s="28" t="str">
        <f t="shared" si="173"/>
        <v/>
      </c>
      <c r="T1358" s="37">
        <f t="shared" si="174"/>
        <v>45353042.250205949</v>
      </c>
      <c r="U1358" s="37">
        <f t="shared" si="175"/>
        <v>13699329.737662703</v>
      </c>
      <c r="V1358" s="37">
        <f t="shared" si="176"/>
        <v>13998083.832877485</v>
      </c>
    </row>
    <row r="1359" spans="1:22">
      <c r="A1359" s="23">
        <v>1358</v>
      </c>
      <c r="B1359" s="3" t="s">
        <v>425</v>
      </c>
      <c r="C1359" s="28">
        <v>20</v>
      </c>
      <c r="D1359" s="29">
        <v>3</v>
      </c>
      <c r="E1359" s="28">
        <v>2015</v>
      </c>
      <c r="F1359" s="31">
        <f>DATE(E1359,D1359,C1359)</f>
        <v>42083</v>
      </c>
      <c r="G1359" s="24" t="s">
        <v>1949</v>
      </c>
      <c r="H1359" s="2">
        <v>40000000</v>
      </c>
      <c r="I1359" s="2">
        <v>10664749</v>
      </c>
      <c r="J1359" s="2">
        <v>13644292</v>
      </c>
      <c r="K1359" s="28" t="str">
        <f t="shared" si="170"/>
        <v/>
      </c>
      <c r="L1359" s="28" t="str">
        <f t="shared" si="171"/>
        <v/>
      </c>
      <c r="M1359" s="28" t="s">
        <v>1949</v>
      </c>
      <c r="N1359" s="28" t="str">
        <f t="shared" si="172"/>
        <v/>
      </c>
      <c r="O1359" s="28" t="str">
        <f>IF(N1359=1,M1359&amp;" ("&amp;E1359&amp;")",M1359)</f>
        <v>The Gunman</v>
      </c>
      <c r="P1359" s="36">
        <f>INDEX(cpi!$A$1:$M$105,MATCH('Inflation adjust calc'!$E1359,cpi!$A:$A,0),MATCH('Inflation adjust calc'!$D1359,cpi!$1:$1,0))</f>
        <v>236.119</v>
      </c>
      <c r="Q1359" s="36">
        <f>cpi!$I$2</f>
        <v>240.85300000000001</v>
      </c>
      <c r="R1359" s="36">
        <f t="shared" si="169"/>
        <v>1.0200492124733715</v>
      </c>
      <c r="S1359" s="28" t="str">
        <f t="shared" si="173"/>
        <v/>
      </c>
      <c r="T1359" s="37">
        <f t="shared" si="174"/>
        <v>40801968.498934865</v>
      </c>
      <c r="U1359" s="37">
        <f t="shared" si="175"/>
        <v>10878568.818676177</v>
      </c>
      <c r="V1359" s="37">
        <f t="shared" si="176"/>
        <v>13917849.309356723</v>
      </c>
    </row>
    <row r="1360" spans="1:22">
      <c r="A1360" s="23">
        <v>1359</v>
      </c>
      <c r="B1360" s="3" t="s">
        <v>1894</v>
      </c>
      <c r="C1360" s="28">
        <v>20</v>
      </c>
      <c r="D1360" s="29">
        <v>8</v>
      </c>
      <c r="E1360" s="28">
        <v>1999</v>
      </c>
      <c r="F1360" s="31">
        <f>DATE(E1360,D1360,C1360)</f>
        <v>36392</v>
      </c>
      <c r="G1360" s="24" t="s">
        <v>1950</v>
      </c>
      <c r="H1360" s="2">
        <v>40000000</v>
      </c>
      <c r="I1360" s="2">
        <v>10447421</v>
      </c>
      <c r="J1360" s="2">
        <v>10717421</v>
      </c>
      <c r="K1360" s="28" t="str">
        <f t="shared" si="170"/>
        <v/>
      </c>
      <c r="L1360" s="28" t="str">
        <f t="shared" si="171"/>
        <v/>
      </c>
      <c r="M1360" s="28" t="s">
        <v>1950</v>
      </c>
      <c r="N1360" s="28" t="str">
        <f t="shared" si="172"/>
        <v/>
      </c>
      <c r="O1360" s="28" t="str">
        <f>IF(N1360=1,M1360&amp;" ("&amp;E1360&amp;")",M1360)</f>
        <v>Universal Soldier II: The Return</v>
      </c>
      <c r="P1360" s="36">
        <f>INDEX(cpi!$A$1:$M$105,MATCH('Inflation adjust calc'!$E1360,cpi!$A:$A,0),MATCH('Inflation adjust calc'!$D1360,cpi!$1:$1,0))</f>
        <v>167.1</v>
      </c>
      <c r="Q1360" s="36">
        <f>cpi!$I$2</f>
        <v>240.85300000000001</v>
      </c>
      <c r="R1360" s="36">
        <f t="shared" si="169"/>
        <v>1.4413704368641533</v>
      </c>
      <c r="S1360" s="28" t="str">
        <f t="shared" si="173"/>
        <v/>
      </c>
      <c r="T1360" s="37">
        <f t="shared" si="174"/>
        <v>57654817.474566132</v>
      </c>
      <c r="U1360" s="37">
        <f t="shared" si="175"/>
        <v>15058603.770873729</v>
      </c>
      <c r="V1360" s="37">
        <f t="shared" si="176"/>
        <v>15447773.78882705</v>
      </c>
    </row>
    <row r="1361" spans="1:22">
      <c r="A1361" s="23">
        <v>1360</v>
      </c>
      <c r="B1361" s="3" t="s">
        <v>781</v>
      </c>
      <c r="C1361" s="28">
        <v>25</v>
      </c>
      <c r="D1361" s="29">
        <v>9</v>
      </c>
      <c r="E1361" s="28">
        <v>2009</v>
      </c>
      <c r="F1361" s="31">
        <f>DATE(E1361,D1361,C1361)</f>
        <v>40081</v>
      </c>
      <c r="G1361" s="24" t="s">
        <v>1951</v>
      </c>
      <c r="H1361" s="2">
        <v>40000000</v>
      </c>
      <c r="I1361" s="2">
        <v>10330853</v>
      </c>
      <c r="J1361" s="2">
        <v>17033431</v>
      </c>
      <c r="K1361" s="28" t="str">
        <f t="shared" si="170"/>
        <v/>
      </c>
      <c r="L1361" s="28" t="str">
        <f t="shared" si="171"/>
        <v/>
      </c>
      <c r="M1361" s="28" t="s">
        <v>1951</v>
      </c>
      <c r="N1361" s="28" t="str">
        <f t="shared" si="172"/>
        <v/>
      </c>
      <c r="O1361" s="28" t="str">
        <f>IF(N1361=1,M1361&amp;" ("&amp;E1361&amp;")",M1361)</f>
        <v>Pandorum</v>
      </c>
      <c r="P1361" s="36">
        <f>INDEX(cpi!$A$1:$M$105,MATCH('Inflation adjust calc'!$E1361,cpi!$A:$A,0),MATCH('Inflation adjust calc'!$D1361,cpi!$1:$1,0))</f>
        <v>215.96899999999999</v>
      </c>
      <c r="Q1361" s="36">
        <f>cpi!$I$2</f>
        <v>240.85300000000001</v>
      </c>
      <c r="R1361" s="36">
        <f t="shared" si="169"/>
        <v>1.1152202399418436</v>
      </c>
      <c r="S1361" s="28" t="str">
        <f t="shared" si="173"/>
        <v/>
      </c>
      <c r="T1361" s="37">
        <f t="shared" si="174"/>
        <v>44608809.597673744</v>
      </c>
      <c r="U1361" s="37">
        <f t="shared" si="175"/>
        <v>11521176.361463916</v>
      </c>
      <c r="V1361" s="37">
        <f t="shared" si="176"/>
        <v>18996027.006852835</v>
      </c>
    </row>
    <row r="1362" spans="1:22">
      <c r="A1362" s="23">
        <v>1361</v>
      </c>
      <c r="B1362" s="3" t="s">
        <v>681</v>
      </c>
      <c r="C1362" s="28">
        <v>26</v>
      </c>
      <c r="D1362" s="29">
        <v>9</v>
      </c>
      <c r="E1362" s="28">
        <v>2003</v>
      </c>
      <c r="F1362" s="31">
        <f>DATE(E1362,D1362,C1362)</f>
        <v>37890</v>
      </c>
      <c r="G1362" s="24" t="s">
        <v>1952</v>
      </c>
      <c r="H1362" s="2">
        <v>40000000</v>
      </c>
      <c r="I1362" s="2">
        <v>9652000</v>
      </c>
      <c r="J1362" s="2">
        <v>10070651</v>
      </c>
      <c r="K1362" s="28" t="str">
        <f t="shared" si="170"/>
        <v/>
      </c>
      <c r="L1362" s="28" t="str">
        <f t="shared" si="171"/>
        <v/>
      </c>
      <c r="M1362" s="28" t="s">
        <v>1952</v>
      </c>
      <c r="N1362" s="28" t="str">
        <f t="shared" si="172"/>
        <v/>
      </c>
      <c r="O1362" s="28" t="str">
        <f>IF(N1362=1,M1362&amp;" ("&amp;E1362&amp;")",M1362)</f>
        <v>Duplex</v>
      </c>
      <c r="P1362" s="36">
        <f>INDEX(cpi!$A$1:$M$105,MATCH('Inflation adjust calc'!$E1362,cpi!$A:$A,0),MATCH('Inflation adjust calc'!$D1362,cpi!$1:$1,0))</f>
        <v>185.2</v>
      </c>
      <c r="Q1362" s="36">
        <f>cpi!$I$2</f>
        <v>240.85300000000001</v>
      </c>
      <c r="R1362" s="36">
        <f t="shared" ref="R1362:R1425" si="177">Q1362/P1362</f>
        <v>1.300502159827214</v>
      </c>
      <c r="S1362" s="28" t="str">
        <f t="shared" si="173"/>
        <v/>
      </c>
      <c r="T1362" s="37">
        <f t="shared" si="174"/>
        <v>52020086.393088557</v>
      </c>
      <c r="U1362" s="37">
        <f t="shared" si="175"/>
        <v>12552446.846652269</v>
      </c>
      <c r="V1362" s="37">
        <f t="shared" si="176"/>
        <v>13096903.376366092</v>
      </c>
    </row>
    <row r="1363" spans="1:22">
      <c r="A1363" s="23">
        <v>1362</v>
      </c>
      <c r="B1363" s="3" t="s">
        <v>1953</v>
      </c>
      <c r="C1363" s="28">
        <v>16</v>
      </c>
      <c r="D1363" s="29">
        <v>8</v>
      </c>
      <c r="E1363" s="28">
        <v>2013</v>
      </c>
      <c r="F1363" s="31">
        <f>DATE(E1363,D1363,C1363)</f>
        <v>41502</v>
      </c>
      <c r="G1363" s="24" t="s">
        <v>1954</v>
      </c>
      <c r="H1363" s="2">
        <v>40000000</v>
      </c>
      <c r="I1363" s="2">
        <v>7388654</v>
      </c>
      <c r="J1363" s="2">
        <v>16173593</v>
      </c>
      <c r="K1363" s="28" t="str">
        <f t="shared" si="170"/>
        <v/>
      </c>
      <c r="L1363" s="28" t="str">
        <f t="shared" si="171"/>
        <v/>
      </c>
      <c r="M1363" s="28" t="s">
        <v>1954</v>
      </c>
      <c r="N1363" s="28" t="str">
        <f t="shared" si="172"/>
        <v/>
      </c>
      <c r="O1363" s="28" t="str">
        <f>IF(N1363=1,M1363&amp;" ("&amp;E1363&amp;")",M1363)</f>
        <v>Paranoia</v>
      </c>
      <c r="P1363" s="36">
        <f>INDEX(cpi!$A$1:$M$105,MATCH('Inflation adjust calc'!$E1363,cpi!$A:$A,0),MATCH('Inflation adjust calc'!$D1363,cpi!$1:$1,0))</f>
        <v>233.87700000000001</v>
      </c>
      <c r="Q1363" s="36">
        <f>cpi!$I$2</f>
        <v>240.85300000000001</v>
      </c>
      <c r="R1363" s="36">
        <f t="shared" si="177"/>
        <v>1.0298276444455847</v>
      </c>
      <c r="S1363" s="28" t="str">
        <f t="shared" si="173"/>
        <v/>
      </c>
      <c r="T1363" s="37">
        <f t="shared" si="174"/>
        <v>41193105.777823389</v>
      </c>
      <c r="U1363" s="37">
        <f t="shared" si="175"/>
        <v>7609040.1444434477</v>
      </c>
      <c r="V1363" s="37">
        <f t="shared" si="176"/>
        <v>16656013.181411598</v>
      </c>
    </row>
    <row r="1364" spans="1:22">
      <c r="A1364" s="23">
        <v>1363</v>
      </c>
      <c r="B1364" s="3">
        <v>29228</v>
      </c>
      <c r="C1364" s="28">
        <v>1</v>
      </c>
      <c r="D1364" s="29">
        <v>8</v>
      </c>
      <c r="E1364" s="28">
        <v>1980</v>
      </c>
      <c r="F1364" s="31">
        <f>DATE(E1364,D1364,C1364)</f>
        <v>29434</v>
      </c>
      <c r="G1364" s="24" t="s">
        <v>1955</v>
      </c>
      <c r="H1364" s="2">
        <v>40000000</v>
      </c>
      <c r="I1364" s="2">
        <v>7000000</v>
      </c>
      <c r="J1364" s="2">
        <v>7000000</v>
      </c>
      <c r="K1364" s="28" t="str">
        <f t="shared" si="170"/>
        <v/>
      </c>
      <c r="L1364" s="28" t="str">
        <f t="shared" si="171"/>
        <v/>
      </c>
      <c r="M1364" s="28" t="s">
        <v>1955</v>
      </c>
      <c r="N1364" s="28" t="str">
        <f t="shared" si="172"/>
        <v/>
      </c>
      <c r="O1364" s="28" t="str">
        <f>IF(N1364=1,M1364&amp;" ("&amp;E1364&amp;")",M1364)</f>
        <v>Raise the Titanic</v>
      </c>
      <c r="P1364" s="36">
        <f>INDEX(cpi!$A$1:$M$105,MATCH('Inflation adjust calc'!$E1364,cpi!$A:$A,0),MATCH('Inflation adjust calc'!$D1364,cpi!$1:$1,0))</f>
        <v>83.3</v>
      </c>
      <c r="Q1364" s="36">
        <f>cpi!$I$2</f>
        <v>240.85300000000001</v>
      </c>
      <c r="R1364" s="36">
        <f t="shared" si="177"/>
        <v>2.8913925570228094</v>
      </c>
      <c r="S1364" s="28" t="str">
        <f t="shared" si="173"/>
        <v/>
      </c>
      <c r="T1364" s="37">
        <f t="shared" si="174"/>
        <v>115655702.28091237</v>
      </c>
      <c r="U1364" s="37">
        <f t="shared" si="175"/>
        <v>20239747.899159666</v>
      </c>
      <c r="V1364" s="37">
        <f t="shared" si="176"/>
        <v>20239747.899159666</v>
      </c>
    </row>
    <row r="1365" spans="1:22">
      <c r="A1365" s="23">
        <v>1364</v>
      </c>
      <c r="B1365" s="3">
        <v>42284</v>
      </c>
      <c r="C1365" s="28">
        <v>10</v>
      </c>
      <c r="D1365" s="29">
        <v>7</v>
      </c>
      <c r="E1365" s="28">
        <v>2015</v>
      </c>
      <c r="F1365" s="31">
        <f>DATE(E1365,D1365,C1365)</f>
        <v>42195</v>
      </c>
      <c r="G1365" s="24" t="s">
        <v>1956</v>
      </c>
      <c r="H1365" s="2">
        <v>40000000</v>
      </c>
      <c r="I1365" s="2">
        <v>6738000</v>
      </c>
      <c r="J1365" s="2">
        <v>26738000</v>
      </c>
      <c r="K1365" s="28" t="str">
        <f t="shared" si="170"/>
        <v/>
      </c>
      <c r="L1365" s="28" t="str">
        <f t="shared" si="171"/>
        <v/>
      </c>
      <c r="M1365" s="28" t="s">
        <v>1956</v>
      </c>
      <c r="N1365" s="28" t="str">
        <f t="shared" si="172"/>
        <v/>
      </c>
      <c r="O1365" s="28" t="str">
        <f>IF(N1365=1,M1365&amp;" ("&amp;E1365&amp;")",M1365)</f>
        <v>Baahubali: The Beginning</v>
      </c>
      <c r="P1365" s="36">
        <f>INDEX(cpi!$A$1:$M$105,MATCH('Inflation adjust calc'!$E1365,cpi!$A:$A,0),MATCH('Inflation adjust calc'!$D1365,cpi!$1:$1,0))</f>
        <v>238.654</v>
      </c>
      <c r="Q1365" s="36">
        <f>cpi!$I$2</f>
        <v>240.85300000000001</v>
      </c>
      <c r="R1365" s="36">
        <f t="shared" si="177"/>
        <v>1.0092141761713611</v>
      </c>
      <c r="S1365" s="28" t="str">
        <f t="shared" si="173"/>
        <v/>
      </c>
      <c r="T1365" s="37">
        <f t="shared" si="174"/>
        <v>40368567.046854444</v>
      </c>
      <c r="U1365" s="37">
        <f t="shared" si="175"/>
        <v>6800085.1190426312</v>
      </c>
      <c r="V1365" s="37">
        <f t="shared" si="176"/>
        <v>26984368.642469853</v>
      </c>
    </row>
    <row r="1366" spans="1:22">
      <c r="A1366" s="23">
        <v>1365</v>
      </c>
      <c r="B1366" s="3">
        <v>37347</v>
      </c>
      <c r="C1366" s="28">
        <v>4</v>
      </c>
      <c r="D1366" s="29">
        <v>1</v>
      </c>
      <c r="E1366" s="28">
        <v>2002</v>
      </c>
      <c r="F1366" s="31">
        <f>DATE(E1366,D1366,C1366)</f>
        <v>37260</v>
      </c>
      <c r="G1366" s="24" t="s">
        <v>1957</v>
      </c>
      <c r="H1366" s="2">
        <v>40000000</v>
      </c>
      <c r="I1366" s="2">
        <v>6114237</v>
      </c>
      <c r="J1366" s="2">
        <v>7974607</v>
      </c>
      <c r="K1366" s="28" t="str">
        <f t="shared" si="170"/>
        <v/>
      </c>
      <c r="L1366" s="28" t="str">
        <f t="shared" si="171"/>
        <v/>
      </c>
      <c r="M1366" s="28" t="s">
        <v>1957</v>
      </c>
      <c r="N1366" s="28" t="str">
        <f t="shared" si="172"/>
        <v/>
      </c>
      <c r="O1366" s="28" t="str">
        <f>IF(N1366=1,M1366&amp;" ("&amp;E1366&amp;")",M1366)</f>
        <v>Impostor</v>
      </c>
      <c r="P1366" s="36">
        <f>INDEX(cpi!$A$1:$M$105,MATCH('Inflation adjust calc'!$E1366,cpi!$A:$A,0),MATCH('Inflation adjust calc'!$D1366,cpi!$1:$1,0))</f>
        <v>177.1</v>
      </c>
      <c r="Q1366" s="36">
        <f>cpi!$I$2</f>
        <v>240.85300000000001</v>
      </c>
      <c r="R1366" s="36">
        <f t="shared" si="177"/>
        <v>1.3599830604178431</v>
      </c>
      <c r="S1366" s="28" t="str">
        <f t="shared" si="173"/>
        <v/>
      </c>
      <c r="T1366" s="37">
        <f t="shared" si="174"/>
        <v>54399322.416713722</v>
      </c>
      <c r="U1366" s="37">
        <f t="shared" si="175"/>
        <v>8315258.7473800117</v>
      </c>
      <c r="V1366" s="37">
        <f t="shared" si="176"/>
        <v>10845330.433489555</v>
      </c>
    </row>
    <row r="1367" spans="1:22">
      <c r="A1367" s="23">
        <v>1366</v>
      </c>
      <c r="B1367" s="3" t="s">
        <v>113</v>
      </c>
      <c r="C1367" s="28">
        <v>25</v>
      </c>
      <c r="D1367" s="29">
        <v>11</v>
      </c>
      <c r="E1367" s="28">
        <v>2015</v>
      </c>
      <c r="F1367" s="31">
        <f>DATE(E1367,D1367,C1367)</f>
        <v>42333</v>
      </c>
      <c r="G1367" s="24" t="s">
        <v>1958</v>
      </c>
      <c r="H1367" s="2">
        <v>40000000</v>
      </c>
      <c r="I1367" s="2">
        <v>5775076</v>
      </c>
      <c r="J1367" s="2">
        <v>33175076</v>
      </c>
      <c r="K1367" s="28" t="str">
        <f t="shared" si="170"/>
        <v/>
      </c>
      <c r="L1367" s="28" t="str">
        <f t="shared" si="171"/>
        <v/>
      </c>
      <c r="M1367" s="28" t="s">
        <v>1958</v>
      </c>
      <c r="N1367" s="28" t="str">
        <f t="shared" si="172"/>
        <v/>
      </c>
      <c r="O1367" s="28" t="str">
        <f>IF(N1367=1,M1367&amp;" ("&amp;E1367&amp;")",M1367)</f>
        <v>Victor Frankenstein</v>
      </c>
      <c r="P1367" s="36">
        <f>INDEX(cpi!$A$1:$M$105,MATCH('Inflation adjust calc'!$E1367,cpi!$A:$A,0),MATCH('Inflation adjust calc'!$D1367,cpi!$1:$1,0))</f>
        <v>237.33600000000001</v>
      </c>
      <c r="Q1367" s="36">
        <f>cpi!$I$2</f>
        <v>240.85300000000001</v>
      </c>
      <c r="R1367" s="36">
        <f t="shared" si="177"/>
        <v>1.014818653722992</v>
      </c>
      <c r="S1367" s="28" t="str">
        <f t="shared" si="173"/>
        <v/>
      </c>
      <c r="T1367" s="37">
        <f t="shared" si="174"/>
        <v>40592746.148919679</v>
      </c>
      <c r="U1367" s="37">
        <f t="shared" si="175"/>
        <v>5860654.8514679614</v>
      </c>
      <c r="V1367" s="37">
        <f t="shared" si="176"/>
        <v>33666685.963477939</v>
      </c>
    </row>
    <row r="1368" spans="1:22">
      <c r="A1368" s="23">
        <v>1367</v>
      </c>
      <c r="B1368" s="3" t="s">
        <v>530</v>
      </c>
      <c r="C1368" s="28">
        <v>27</v>
      </c>
      <c r="D1368" s="29">
        <v>11</v>
      </c>
      <c r="E1368" s="28">
        <v>2002</v>
      </c>
      <c r="F1368" s="31">
        <f>DATE(E1368,D1368,C1368)</f>
        <v>37587</v>
      </c>
      <c r="G1368" s="24" t="s">
        <v>1959</v>
      </c>
      <c r="H1368" s="2">
        <v>40000000</v>
      </c>
      <c r="I1368" s="2">
        <v>4835968</v>
      </c>
      <c r="J1368" s="2">
        <v>12624471</v>
      </c>
      <c r="K1368" s="28" t="str">
        <f t="shared" si="170"/>
        <v/>
      </c>
      <c r="L1368" s="28" t="str">
        <f t="shared" si="171"/>
        <v/>
      </c>
      <c r="M1368" s="28" t="s">
        <v>1959</v>
      </c>
      <c r="N1368" s="28" t="str">
        <f t="shared" si="172"/>
        <v/>
      </c>
      <c r="O1368" s="28" t="str">
        <f>IF(N1368=1,M1368&amp;" ("&amp;E1368&amp;")",M1368)</f>
        <v>Extreme Ops</v>
      </c>
      <c r="P1368" s="36">
        <f>INDEX(cpi!$A$1:$M$105,MATCH('Inflation adjust calc'!$E1368,cpi!$A:$A,0),MATCH('Inflation adjust calc'!$D1368,cpi!$1:$1,0))</f>
        <v>181.3</v>
      </c>
      <c r="Q1368" s="36">
        <f>cpi!$I$2</f>
        <v>240.85300000000001</v>
      </c>
      <c r="R1368" s="36">
        <f t="shared" si="177"/>
        <v>1.3284776613348042</v>
      </c>
      <c r="S1368" s="28" t="str">
        <f t="shared" si="173"/>
        <v/>
      </c>
      <c r="T1368" s="37">
        <f t="shared" si="174"/>
        <v>53139106.453392163</v>
      </c>
      <c r="U1368" s="37">
        <f t="shared" si="175"/>
        <v>6424475.4589299504</v>
      </c>
      <c r="V1368" s="37">
        <f t="shared" si="176"/>
        <v>16771327.709669057</v>
      </c>
    </row>
    <row r="1369" spans="1:22">
      <c r="A1369" s="23">
        <v>1368</v>
      </c>
      <c r="B1369" s="3">
        <v>37046</v>
      </c>
      <c r="C1369" s="28">
        <v>6</v>
      </c>
      <c r="D1369" s="29">
        <v>4</v>
      </c>
      <c r="E1369" s="28">
        <v>2001</v>
      </c>
      <c r="F1369" s="31">
        <f>DATE(E1369,D1369,C1369)</f>
        <v>36987</v>
      </c>
      <c r="G1369" s="24" t="s">
        <v>1960</v>
      </c>
      <c r="H1369" s="2">
        <v>40000000</v>
      </c>
      <c r="I1369" s="2">
        <v>4777007</v>
      </c>
      <c r="J1369" s="2">
        <v>16172200</v>
      </c>
      <c r="K1369" s="28" t="str">
        <f t="shared" si="170"/>
        <v/>
      </c>
      <c r="L1369" s="28" t="str">
        <f t="shared" si="171"/>
        <v/>
      </c>
      <c r="M1369" s="28" t="s">
        <v>1960</v>
      </c>
      <c r="N1369" s="28" t="str">
        <f t="shared" si="172"/>
        <v/>
      </c>
      <c r="O1369" s="28" t="str">
        <f>IF(N1369=1,M1369&amp;" ("&amp;E1369&amp;")",M1369)</f>
        <v>Just Visiting</v>
      </c>
      <c r="P1369" s="36">
        <f>INDEX(cpi!$A$1:$M$105,MATCH('Inflation adjust calc'!$E1369,cpi!$A:$A,0),MATCH('Inflation adjust calc'!$D1369,cpi!$1:$1,0))</f>
        <v>176.9</v>
      </c>
      <c r="Q1369" s="36">
        <f>cpi!$I$2</f>
        <v>240.85300000000001</v>
      </c>
      <c r="R1369" s="36">
        <f t="shared" si="177"/>
        <v>1.3615206331260599</v>
      </c>
      <c r="S1369" s="28" t="str">
        <f t="shared" si="173"/>
        <v/>
      </c>
      <c r="T1369" s="37">
        <f t="shared" si="174"/>
        <v>54460825.325042397</v>
      </c>
      <c r="U1369" s="37">
        <f t="shared" si="175"/>
        <v>6503993.5950876195</v>
      </c>
      <c r="V1369" s="37">
        <f t="shared" si="176"/>
        <v>22018783.983041264</v>
      </c>
    </row>
    <row r="1370" spans="1:22">
      <c r="A1370" s="23">
        <v>1369</v>
      </c>
      <c r="B1370" s="3" t="s">
        <v>69</v>
      </c>
      <c r="C1370" s="28">
        <v>27</v>
      </c>
      <c r="D1370" s="29">
        <v>6</v>
      </c>
      <c r="E1370" s="28">
        <v>2014</v>
      </c>
      <c r="F1370" s="31">
        <f>DATE(E1370,D1370,C1370)</f>
        <v>41817</v>
      </c>
      <c r="G1370" s="24" t="s">
        <v>1961</v>
      </c>
      <c r="H1370" s="2">
        <v>40000000</v>
      </c>
      <c r="I1370" s="2">
        <v>4563029</v>
      </c>
      <c r="J1370" s="2">
        <v>88069880</v>
      </c>
      <c r="K1370" s="28" t="str">
        <f t="shared" si="170"/>
        <v/>
      </c>
      <c r="L1370" s="28" t="str">
        <f t="shared" si="171"/>
        <v/>
      </c>
      <c r="M1370" s="28" t="s">
        <v>1961</v>
      </c>
      <c r="N1370" s="28" t="str">
        <f t="shared" si="172"/>
        <v/>
      </c>
      <c r="O1370" s="28" t="str">
        <f>IF(N1370=1,M1370&amp;" ("&amp;E1370&amp;")",M1370)</f>
        <v>Snowpiercer</v>
      </c>
      <c r="P1370" s="36">
        <f>INDEX(cpi!$A$1:$M$105,MATCH('Inflation adjust calc'!$E1370,cpi!$A:$A,0),MATCH('Inflation adjust calc'!$D1370,cpi!$1:$1,0))</f>
        <v>238.34299999999999</v>
      </c>
      <c r="Q1370" s="36">
        <f>cpi!$I$2</f>
        <v>240.85300000000001</v>
      </c>
      <c r="R1370" s="36">
        <f t="shared" si="177"/>
        <v>1.0105310413983211</v>
      </c>
      <c r="S1370" s="28" t="str">
        <f t="shared" si="173"/>
        <v/>
      </c>
      <c r="T1370" s="37">
        <f t="shared" si="174"/>
        <v>40421241.655932844</v>
      </c>
      <c r="U1370" s="37">
        <f t="shared" si="175"/>
        <v>4611082.4473007396</v>
      </c>
      <c r="V1370" s="37">
        <f t="shared" si="176"/>
        <v>88997347.552225173</v>
      </c>
    </row>
    <row r="1371" spans="1:22">
      <c r="A1371" s="23">
        <v>1370</v>
      </c>
      <c r="B1371" s="3" t="s">
        <v>661</v>
      </c>
      <c r="C1371" s="28">
        <v>20</v>
      </c>
      <c r="D1371" s="29">
        <v>7</v>
      </c>
      <c r="E1371" s="28">
        <v>2007</v>
      </c>
      <c r="F1371" s="31">
        <f>DATE(E1371,D1371,C1371)</f>
        <v>39283</v>
      </c>
      <c r="G1371" s="24" t="s">
        <v>1962</v>
      </c>
      <c r="H1371" s="2">
        <v>40000000</v>
      </c>
      <c r="I1371" s="2">
        <v>3688560</v>
      </c>
      <c r="J1371" s="2">
        <v>32030610</v>
      </c>
      <c r="K1371" s="28" t="str">
        <f t="shared" si="170"/>
        <v/>
      </c>
      <c r="L1371" s="28" t="str">
        <f t="shared" si="171"/>
        <v/>
      </c>
      <c r="M1371" s="28" t="s">
        <v>1962</v>
      </c>
      <c r="N1371" s="28" t="str">
        <f t="shared" si="172"/>
        <v/>
      </c>
      <c r="O1371" s="28" t="str">
        <f>IF(N1371=1,M1371&amp;" ("&amp;E1371&amp;")",M1371)</f>
        <v>Sunshine</v>
      </c>
      <c r="P1371" s="36">
        <f>INDEX(cpi!$A$1:$M$105,MATCH('Inflation adjust calc'!$E1371,cpi!$A:$A,0),MATCH('Inflation adjust calc'!$D1371,cpi!$1:$1,0))</f>
        <v>208.29900000000001</v>
      </c>
      <c r="Q1371" s="36">
        <f>cpi!$I$2</f>
        <v>240.85300000000001</v>
      </c>
      <c r="R1371" s="36">
        <f t="shared" si="177"/>
        <v>1.1562849557607093</v>
      </c>
      <c r="S1371" s="28" t="str">
        <f t="shared" si="173"/>
        <v/>
      </c>
      <c r="T1371" s="37">
        <f t="shared" si="174"/>
        <v>46251398.230428375</v>
      </c>
      <c r="U1371" s="37">
        <f t="shared" si="175"/>
        <v>4265026.4364207219</v>
      </c>
      <c r="V1371" s="37">
        <f t="shared" si="176"/>
        <v>37036512.466838531</v>
      </c>
    </row>
    <row r="1372" spans="1:22">
      <c r="A1372" s="23">
        <v>1371</v>
      </c>
      <c r="B1372" s="3">
        <v>34641</v>
      </c>
      <c r="C1372" s="28">
        <v>11</v>
      </c>
      <c r="D1372" s="29">
        <v>3</v>
      </c>
      <c r="E1372" s="28">
        <v>1994</v>
      </c>
      <c r="F1372" s="31">
        <f>DATE(E1372,D1372,C1372)</f>
        <v>34404</v>
      </c>
      <c r="G1372" s="24" t="s">
        <v>1963</v>
      </c>
      <c r="H1372" s="2">
        <v>40000000</v>
      </c>
      <c r="I1372" s="2">
        <v>2816518</v>
      </c>
      <c r="J1372" s="2">
        <v>14938149</v>
      </c>
      <c r="K1372" s="28" t="str">
        <f t="shared" si="170"/>
        <v/>
      </c>
      <c r="L1372" s="28" t="str">
        <f t="shared" si="171"/>
        <v/>
      </c>
      <c r="M1372" s="28" t="s">
        <v>1963</v>
      </c>
      <c r="N1372" s="28" t="str">
        <f t="shared" si="172"/>
        <v/>
      </c>
      <c r="O1372" s="28" t="str">
        <f>IF(N1372=1,M1372&amp;" ("&amp;E1372&amp;")",M1372)</f>
        <v>The Hudsucker Proxy</v>
      </c>
      <c r="P1372" s="36">
        <f>INDEX(cpi!$A$1:$M$105,MATCH('Inflation adjust calc'!$E1372,cpi!$A:$A,0),MATCH('Inflation adjust calc'!$D1372,cpi!$1:$1,0))</f>
        <v>147.19999999999999</v>
      </c>
      <c r="Q1372" s="36">
        <f>cpi!$I$2</f>
        <v>240.85300000000001</v>
      </c>
      <c r="R1372" s="36">
        <f t="shared" si="177"/>
        <v>1.6362296195652175</v>
      </c>
      <c r="S1372" s="28" t="str">
        <f t="shared" si="173"/>
        <v/>
      </c>
      <c r="T1372" s="37">
        <f t="shared" si="174"/>
        <v>65449184.782608703</v>
      </c>
      <c r="U1372" s="37">
        <f t="shared" si="175"/>
        <v>4608470.1756385872</v>
      </c>
      <c r="V1372" s="37">
        <f t="shared" si="176"/>
        <v>24442241.855278533</v>
      </c>
    </row>
    <row r="1373" spans="1:22">
      <c r="A1373" s="23">
        <v>1372</v>
      </c>
      <c r="B1373" s="3">
        <v>31419</v>
      </c>
      <c r="C1373" s="28">
        <v>1</v>
      </c>
      <c r="D1373" s="29">
        <v>7</v>
      </c>
      <c r="E1373" s="28">
        <v>1986</v>
      </c>
      <c r="F1373" s="31">
        <f>DATE(E1373,D1373,C1373)</f>
        <v>31594</v>
      </c>
      <c r="G1373" s="24" t="s">
        <v>1964</v>
      </c>
      <c r="H1373" s="2">
        <v>40000000</v>
      </c>
      <c r="I1373" s="2">
        <v>1641825</v>
      </c>
      <c r="J1373" s="2">
        <v>6341825</v>
      </c>
      <c r="K1373" s="28" t="str">
        <f t="shared" si="170"/>
        <v/>
      </c>
      <c r="L1373" s="28" t="str">
        <f t="shared" si="171"/>
        <v/>
      </c>
      <c r="M1373" s="28" t="s">
        <v>1964</v>
      </c>
      <c r="N1373" s="28" t="str">
        <f t="shared" si="172"/>
        <v/>
      </c>
      <c r="O1373" s="28" t="str">
        <f>IF(N1373=1,M1373&amp;" ("&amp;E1373&amp;")",M1373)</f>
        <v>Pirates</v>
      </c>
      <c r="P1373" s="36">
        <f>INDEX(cpi!$A$1:$M$105,MATCH('Inflation adjust calc'!$E1373,cpi!$A:$A,0),MATCH('Inflation adjust calc'!$D1373,cpi!$1:$1,0))</f>
        <v>109.5</v>
      </c>
      <c r="Q1373" s="36">
        <f>cpi!$I$2</f>
        <v>240.85300000000001</v>
      </c>
      <c r="R1373" s="36">
        <f t="shared" si="177"/>
        <v>2.1995707762557077</v>
      </c>
      <c r="S1373" s="28" t="str">
        <f t="shared" si="173"/>
        <v/>
      </c>
      <c r="T1373" s="37">
        <f t="shared" si="174"/>
        <v>87982831.050228313</v>
      </c>
      <c r="U1373" s="37">
        <f t="shared" si="175"/>
        <v>3611310.2897260273</v>
      </c>
      <c r="V1373" s="37">
        <f t="shared" si="176"/>
        <v>13949292.938127853</v>
      </c>
    </row>
    <row r="1374" spans="1:22">
      <c r="A1374" s="23">
        <v>1373</v>
      </c>
      <c r="B1374" s="3">
        <v>39794</v>
      </c>
      <c r="C1374" s="28">
        <v>12</v>
      </c>
      <c r="D1374" s="29">
        <v>12</v>
      </c>
      <c r="E1374" s="28">
        <v>2008</v>
      </c>
      <c r="F1374" s="31">
        <f>DATE(E1374,D1374,C1374)</f>
        <v>39794</v>
      </c>
      <c r="G1374" s="24" t="s">
        <v>1965</v>
      </c>
      <c r="H1374" s="2">
        <v>40000000</v>
      </c>
      <c r="I1374" s="2">
        <v>915840</v>
      </c>
      <c r="J1374" s="2">
        <v>915840</v>
      </c>
      <c r="K1374" s="28" t="str">
        <f t="shared" si="170"/>
        <v/>
      </c>
      <c r="L1374" s="28" t="str">
        <f t="shared" si="171"/>
        <v/>
      </c>
      <c r="M1374" s="28" t="s">
        <v>1965</v>
      </c>
      <c r="N1374" s="28" t="str">
        <f t="shared" si="172"/>
        <v/>
      </c>
      <c r="O1374" s="28" t="str">
        <f>IF(N1374=1,M1374&amp;" ("&amp;E1374&amp;")",M1374)</f>
        <v>Delgo</v>
      </c>
      <c r="P1374" s="36">
        <f>INDEX(cpi!$A$1:$M$105,MATCH('Inflation adjust calc'!$E1374,cpi!$A:$A,0),MATCH('Inflation adjust calc'!$D1374,cpi!$1:$1,0))</f>
        <v>210.22800000000001</v>
      </c>
      <c r="Q1374" s="36">
        <f>cpi!$I$2</f>
        <v>240.85300000000001</v>
      </c>
      <c r="R1374" s="36">
        <f t="shared" si="177"/>
        <v>1.1456751717183249</v>
      </c>
      <c r="S1374" s="28" t="str">
        <f t="shared" si="173"/>
        <v/>
      </c>
      <c r="T1374" s="37">
        <f t="shared" si="174"/>
        <v>45827006.868732996</v>
      </c>
      <c r="U1374" s="37">
        <f t="shared" si="175"/>
        <v>1049255.1492665107</v>
      </c>
      <c r="V1374" s="37">
        <f t="shared" si="176"/>
        <v>1049255.1492665107</v>
      </c>
    </row>
    <row r="1375" spans="1:22">
      <c r="A1375" s="23">
        <v>1374</v>
      </c>
      <c r="B1375" s="3">
        <v>39272</v>
      </c>
      <c r="C1375" s="28">
        <v>7</v>
      </c>
      <c r="D1375" s="29">
        <v>9</v>
      </c>
      <c r="E1375" s="28">
        <v>2007</v>
      </c>
      <c r="F1375" s="31">
        <f>DATE(E1375,D1375,C1375)</f>
        <v>39332</v>
      </c>
      <c r="G1375" s="24" t="s">
        <v>1966</v>
      </c>
      <c r="H1375" s="2">
        <v>40000000</v>
      </c>
      <c r="I1375" s="2">
        <v>876671</v>
      </c>
      <c r="J1375" s="2">
        <v>7729552</v>
      </c>
      <c r="K1375" s="28" t="str">
        <f t="shared" si="170"/>
        <v/>
      </c>
      <c r="L1375" s="28" t="str">
        <f t="shared" si="171"/>
        <v/>
      </c>
      <c r="M1375" s="28" t="s">
        <v>1966</v>
      </c>
      <c r="N1375" s="28" t="str">
        <f t="shared" si="172"/>
        <v/>
      </c>
      <c r="O1375" s="28" t="str">
        <f>IF(N1375=1,M1375&amp;" ("&amp;E1375&amp;")",M1375)</f>
        <v>The Hunting Party</v>
      </c>
      <c r="P1375" s="36">
        <f>INDEX(cpi!$A$1:$M$105,MATCH('Inflation adjust calc'!$E1375,cpi!$A:$A,0),MATCH('Inflation adjust calc'!$D1375,cpi!$1:$1,0))</f>
        <v>208.49</v>
      </c>
      <c r="Q1375" s="36">
        <f>cpi!$I$2</f>
        <v>240.85300000000001</v>
      </c>
      <c r="R1375" s="36">
        <f t="shared" si="177"/>
        <v>1.1552256702959374</v>
      </c>
      <c r="S1375" s="28" t="str">
        <f t="shared" si="173"/>
        <v/>
      </c>
      <c r="T1375" s="37">
        <f t="shared" si="174"/>
        <v>46209026.811837494</v>
      </c>
      <c r="U1375" s="37">
        <f t="shared" si="175"/>
        <v>1012752.8436040097</v>
      </c>
      <c r="V1375" s="37">
        <f t="shared" si="176"/>
        <v>8929376.8902873024</v>
      </c>
    </row>
    <row r="1376" spans="1:22">
      <c r="A1376" s="23">
        <v>1375</v>
      </c>
      <c r="B1376" s="3" t="s">
        <v>1967</v>
      </c>
      <c r="C1376" s="28">
        <v>13</v>
      </c>
      <c r="D1376" s="29">
        <v>10</v>
      </c>
      <c r="E1376" s="28">
        <v>2006</v>
      </c>
      <c r="F1376" s="31">
        <f>DATE(E1376,D1376,C1376)</f>
        <v>39003</v>
      </c>
      <c r="G1376" s="24" t="s">
        <v>1968</v>
      </c>
      <c r="H1376" s="2">
        <v>40000000</v>
      </c>
      <c r="I1376" s="2">
        <v>659210</v>
      </c>
      <c r="J1376" s="2">
        <v>20722450</v>
      </c>
      <c r="K1376" s="28" t="str">
        <f t="shared" si="170"/>
        <v/>
      </c>
      <c r="L1376" s="28" t="str">
        <f t="shared" si="171"/>
        <v/>
      </c>
      <c r="M1376" s="28" t="s">
        <v>1968</v>
      </c>
      <c r="N1376" s="28" t="str">
        <f t="shared" si="172"/>
        <v/>
      </c>
      <c r="O1376" s="28" t="str">
        <f>IF(N1376=1,M1376&amp;" ("&amp;E1376&amp;")",M1376)</f>
        <v>Alex Rider: Operation Stormbreaker</v>
      </c>
      <c r="P1376" s="36">
        <f>INDEX(cpi!$A$1:$M$105,MATCH('Inflation adjust calc'!$E1376,cpi!$A:$A,0),MATCH('Inflation adjust calc'!$D1376,cpi!$1:$1,0))</f>
        <v>201.8</v>
      </c>
      <c r="Q1376" s="36">
        <f>cpi!$I$2</f>
        <v>240.85300000000001</v>
      </c>
      <c r="R1376" s="36">
        <f t="shared" si="177"/>
        <v>1.1935232903865214</v>
      </c>
      <c r="S1376" s="28" t="str">
        <f t="shared" si="173"/>
        <v/>
      </c>
      <c r="T1376" s="37">
        <f t="shared" si="174"/>
        <v>47740931.615460858</v>
      </c>
      <c r="U1376" s="37">
        <f t="shared" si="175"/>
        <v>786782.48825569882</v>
      </c>
      <c r="V1376" s="37">
        <f t="shared" si="176"/>
        <v>24732726.708870169</v>
      </c>
    </row>
    <row r="1377" spans="1:22">
      <c r="A1377" s="23">
        <v>1376</v>
      </c>
      <c r="B1377" s="3" t="s">
        <v>53</v>
      </c>
      <c r="C1377" s="28">
        <v>20</v>
      </c>
      <c r="D1377" s="29">
        <v>11</v>
      </c>
      <c r="E1377" s="28">
        <v>2009</v>
      </c>
      <c r="F1377" s="31">
        <f>DATE(E1377,D1377,C1377)</f>
        <v>40137</v>
      </c>
      <c r="G1377" s="24" t="s">
        <v>1969</v>
      </c>
      <c r="H1377" s="2">
        <v>40000000</v>
      </c>
      <c r="I1377" s="2">
        <v>627047</v>
      </c>
      <c r="J1377" s="2">
        <v>119627047</v>
      </c>
      <c r="K1377" s="28" t="str">
        <f t="shared" si="170"/>
        <v/>
      </c>
      <c r="L1377" s="28" t="str">
        <f t="shared" si="171"/>
        <v/>
      </c>
      <c r="M1377" s="28" t="s">
        <v>1969</v>
      </c>
      <c r="N1377" s="28" t="str">
        <f t="shared" si="172"/>
        <v/>
      </c>
      <c r="O1377" s="28" t="str">
        <f>IF(N1377=1,M1377&amp;" ("&amp;E1377&amp;")",M1377)</f>
        <v>Red Cliff</v>
      </c>
      <c r="P1377" s="36">
        <f>INDEX(cpi!$A$1:$M$105,MATCH('Inflation adjust calc'!$E1377,cpi!$A:$A,0),MATCH('Inflation adjust calc'!$D1377,cpi!$1:$1,0))</f>
        <v>216.33</v>
      </c>
      <c r="Q1377" s="36">
        <f>cpi!$I$2</f>
        <v>240.85300000000001</v>
      </c>
      <c r="R1377" s="36">
        <f t="shared" si="177"/>
        <v>1.1133592197106272</v>
      </c>
      <c r="S1377" s="28" t="str">
        <f t="shared" si="173"/>
        <v/>
      </c>
      <c r="T1377" s="37">
        <f t="shared" si="174"/>
        <v>44534368.788425088</v>
      </c>
      <c r="U1377" s="37">
        <f t="shared" si="175"/>
        <v>698128.55864188971</v>
      </c>
      <c r="V1377" s="37">
        <f t="shared" si="176"/>
        <v>133187875.70420653</v>
      </c>
    </row>
    <row r="1378" spans="1:22">
      <c r="A1378" s="23">
        <v>1377</v>
      </c>
      <c r="B1378" s="3" t="s">
        <v>1468</v>
      </c>
      <c r="C1378" s="28">
        <v>24</v>
      </c>
      <c r="D1378" s="29">
        <v>9</v>
      </c>
      <c r="E1378" s="28">
        <v>2004</v>
      </c>
      <c r="F1378" s="31">
        <f>DATE(E1378,D1378,C1378)</f>
        <v>38254</v>
      </c>
      <c r="G1378" s="24" t="s">
        <v>1970</v>
      </c>
      <c r="H1378" s="2">
        <v>40000000</v>
      </c>
      <c r="I1378" s="2">
        <v>463730</v>
      </c>
      <c r="J1378" s="2">
        <v>463730</v>
      </c>
      <c r="K1378" s="28" t="str">
        <f t="shared" si="170"/>
        <v/>
      </c>
      <c r="L1378" s="28" t="str">
        <f t="shared" si="171"/>
        <v/>
      </c>
      <c r="M1378" s="28" t="s">
        <v>1970</v>
      </c>
      <c r="N1378" s="28" t="str">
        <f t="shared" si="172"/>
        <v/>
      </c>
      <c r="O1378" s="28" t="str">
        <f>IF(N1378=1,M1378&amp;" ("&amp;E1378&amp;")",M1378)</f>
        <v>The Last Shot</v>
      </c>
      <c r="P1378" s="36">
        <f>INDEX(cpi!$A$1:$M$105,MATCH('Inflation adjust calc'!$E1378,cpi!$A:$A,0),MATCH('Inflation adjust calc'!$D1378,cpi!$1:$1,0))</f>
        <v>189.9</v>
      </c>
      <c r="Q1378" s="36">
        <f>cpi!$I$2</f>
        <v>240.85300000000001</v>
      </c>
      <c r="R1378" s="36">
        <f t="shared" si="177"/>
        <v>1.2683149025803053</v>
      </c>
      <c r="S1378" s="28" t="str">
        <f t="shared" si="173"/>
        <v/>
      </c>
      <c r="T1378" s="37">
        <f t="shared" si="174"/>
        <v>50732596.103212215</v>
      </c>
      <c r="U1378" s="37">
        <f t="shared" si="175"/>
        <v>588155.66977356502</v>
      </c>
      <c r="V1378" s="37">
        <f t="shared" si="176"/>
        <v>588155.66977356502</v>
      </c>
    </row>
    <row r="1379" spans="1:22">
      <c r="A1379" s="23">
        <v>1378</v>
      </c>
      <c r="B1379" s="3">
        <v>40213</v>
      </c>
      <c r="C1379" s="28">
        <v>2</v>
      </c>
      <c r="D1379" s="29">
        <v>4</v>
      </c>
      <c r="E1379" s="28">
        <v>2010</v>
      </c>
      <c r="F1379" s="31">
        <f>DATE(E1379,D1379,C1379)</f>
        <v>40270</v>
      </c>
      <c r="G1379" s="24" t="s">
        <v>1971</v>
      </c>
      <c r="H1379" s="2">
        <v>40000000</v>
      </c>
      <c r="I1379" s="2">
        <v>129078</v>
      </c>
      <c r="J1379" s="2">
        <v>38899792</v>
      </c>
      <c r="K1379" s="28" t="str">
        <f t="shared" si="170"/>
        <v/>
      </c>
      <c r="L1379" s="28" t="str">
        <f t="shared" si="171"/>
        <v/>
      </c>
      <c r="M1379" s="28" t="s">
        <v>1971</v>
      </c>
      <c r="N1379" s="28" t="str">
        <f t="shared" si="172"/>
        <v/>
      </c>
      <c r="O1379" s="28" t="str">
        <f>IF(N1379=1,M1379&amp;" ("&amp;E1379&amp;")",M1379)</f>
        <v>The Warlords</v>
      </c>
      <c r="P1379" s="36">
        <f>INDEX(cpi!$A$1:$M$105,MATCH('Inflation adjust calc'!$E1379,cpi!$A:$A,0),MATCH('Inflation adjust calc'!$D1379,cpi!$1:$1,0))</f>
        <v>218.00899999999999</v>
      </c>
      <c r="Q1379" s="36">
        <f>cpi!$I$2</f>
        <v>240.85300000000001</v>
      </c>
      <c r="R1379" s="36">
        <f t="shared" si="177"/>
        <v>1.104784664853286</v>
      </c>
      <c r="S1379" s="28" t="str">
        <f t="shared" si="173"/>
        <v/>
      </c>
      <c r="T1379" s="37">
        <f t="shared" si="174"/>
        <v>44191386.59413144</v>
      </c>
      <c r="U1379" s="37">
        <f t="shared" si="175"/>
        <v>142603.39496993244</v>
      </c>
      <c r="V1379" s="37">
        <f t="shared" si="176"/>
        <v>42975893.667582534</v>
      </c>
    </row>
    <row r="1380" spans="1:22">
      <c r="A1380" s="23">
        <v>1379</v>
      </c>
      <c r="B1380" s="3" t="s">
        <v>1972</v>
      </c>
      <c r="C1380" s="28">
        <v>16</v>
      </c>
      <c r="D1380" s="29">
        <v>3</v>
      </c>
      <c r="E1380" s="28">
        <v>2007</v>
      </c>
      <c r="F1380" s="31">
        <f>DATE(E1380,D1380,C1380)</f>
        <v>39157</v>
      </c>
      <c r="G1380" s="24" t="s">
        <v>1973</v>
      </c>
      <c r="H1380" s="2">
        <v>40000000</v>
      </c>
      <c r="I1380" s="2">
        <v>79123</v>
      </c>
      <c r="J1380" s="2">
        <v>79123</v>
      </c>
      <c r="K1380" s="28" t="str">
        <f t="shared" si="170"/>
        <v/>
      </c>
      <c r="L1380" s="28" t="str">
        <f t="shared" si="171"/>
        <v/>
      </c>
      <c r="M1380" s="28" t="s">
        <v>1973</v>
      </c>
      <c r="N1380" s="28" t="str">
        <f t="shared" si="172"/>
        <v/>
      </c>
      <c r="O1380" s="28" t="str">
        <f>IF(N1380=1,M1380&amp;" ("&amp;E1380&amp;")",M1380)</f>
        <v>Nomad</v>
      </c>
      <c r="P1380" s="36">
        <f>INDEX(cpi!$A$1:$M$105,MATCH('Inflation adjust calc'!$E1380,cpi!$A:$A,0),MATCH('Inflation adjust calc'!$D1380,cpi!$1:$1,0))</f>
        <v>205.352</v>
      </c>
      <c r="Q1380" s="36">
        <f>cpi!$I$2</f>
        <v>240.85300000000001</v>
      </c>
      <c r="R1380" s="36">
        <f t="shared" si="177"/>
        <v>1.1728787642681835</v>
      </c>
      <c r="S1380" s="28" t="str">
        <f t="shared" si="173"/>
        <v/>
      </c>
      <c r="T1380" s="37">
        <f t="shared" si="174"/>
        <v>46915150.570727341</v>
      </c>
      <c r="U1380" s="37">
        <f t="shared" si="175"/>
        <v>92801.68646519148</v>
      </c>
      <c r="V1380" s="37">
        <f t="shared" si="176"/>
        <v>92801.68646519148</v>
      </c>
    </row>
    <row r="1381" spans="1:22">
      <c r="A1381" s="23">
        <v>1380</v>
      </c>
      <c r="B1381" s="3" t="s">
        <v>1974</v>
      </c>
      <c r="C1381" s="28">
        <v>16</v>
      </c>
      <c r="D1381" s="29">
        <v>4</v>
      </c>
      <c r="E1381" s="28">
        <v>2013</v>
      </c>
      <c r="F1381" s="31">
        <f>DATE(E1381,D1381,C1381)</f>
        <v>41380</v>
      </c>
      <c r="G1381" s="24" t="s">
        <v>1975</v>
      </c>
      <c r="H1381" s="2">
        <v>40000000</v>
      </c>
      <c r="I1381">
        <v>0</v>
      </c>
      <c r="J1381" s="2">
        <v>27000381</v>
      </c>
      <c r="K1381" s="28" t="str">
        <f t="shared" si="170"/>
        <v/>
      </c>
      <c r="L1381" s="28" t="str">
        <f t="shared" si="171"/>
        <v/>
      </c>
      <c r="M1381" s="28" t="s">
        <v>1975</v>
      </c>
      <c r="N1381" s="28" t="str">
        <f t="shared" si="172"/>
        <v/>
      </c>
      <c r="O1381" s="28" t="str">
        <f>IF(N1381=1,M1381&amp;" ("&amp;E1381&amp;")",M1381)</f>
        <v>Un monstre à Paris</v>
      </c>
      <c r="P1381" s="36">
        <f>INDEX(cpi!$A$1:$M$105,MATCH('Inflation adjust calc'!$E1381,cpi!$A:$A,0),MATCH('Inflation adjust calc'!$D1381,cpi!$1:$1,0))</f>
        <v>232.53100000000001</v>
      </c>
      <c r="Q1381" s="36">
        <f>cpi!$I$2</f>
        <v>240.85300000000001</v>
      </c>
      <c r="R1381" s="36">
        <f t="shared" si="177"/>
        <v>1.0357887765502234</v>
      </c>
      <c r="S1381" s="28" t="str">
        <f t="shared" si="173"/>
        <v/>
      </c>
      <c r="T1381" s="37">
        <f t="shared" si="174"/>
        <v>41431551.062008932</v>
      </c>
      <c r="U1381" s="37">
        <f t="shared" si="175"/>
        <v>0</v>
      </c>
      <c r="V1381" s="37">
        <f t="shared" si="176"/>
        <v>27966691.602379896</v>
      </c>
    </row>
    <row r="1382" spans="1:22">
      <c r="A1382" s="23">
        <v>1381</v>
      </c>
      <c r="B1382" s="3" t="s">
        <v>2862</v>
      </c>
      <c r="C1382" s="28">
        <v>31</v>
      </c>
      <c r="D1382" s="29">
        <v>12</v>
      </c>
      <c r="E1382" s="28">
        <v>2016</v>
      </c>
      <c r="F1382" s="31">
        <f>DATE(E1382,D1382,C1382)</f>
        <v>42735</v>
      </c>
      <c r="G1382" s="24" t="s">
        <v>6823</v>
      </c>
      <c r="H1382" s="2">
        <v>40000000</v>
      </c>
      <c r="I1382">
        <v>0</v>
      </c>
      <c r="J1382" s="2">
        <v>320248</v>
      </c>
      <c r="K1382" s="28" t="str">
        <f t="shared" si="170"/>
        <v/>
      </c>
      <c r="L1382" s="28" t="str">
        <f t="shared" si="171"/>
        <v/>
      </c>
      <c r="M1382" s="28" t="s">
        <v>6823</v>
      </c>
      <c r="N1382" s="28" t="str">
        <f t="shared" si="172"/>
        <v/>
      </c>
      <c r="O1382" s="28" t="str">
        <f>IF(N1382=1,M1382&amp;" ("&amp;E1382&amp;")",M1382)</f>
        <v>USS Indianapolis: Men of Courage</v>
      </c>
      <c r="P1382" s="36">
        <f>INDEX(cpi!$A$1:$M$105,MATCH('Inflation adjust calc'!$E1382,cpi!$A:$A,0),MATCH('Inflation adjust calc'!$D1382,cpi!$1:$1,0))</f>
        <v>0</v>
      </c>
      <c r="Q1382" s="36">
        <f>cpi!$I$2</f>
        <v>240.85300000000001</v>
      </c>
      <c r="R1382" s="36" t="e">
        <f t="shared" si="177"/>
        <v>#DIV/0!</v>
      </c>
      <c r="S1382" s="28">
        <f t="shared" si="173"/>
        <v>1</v>
      </c>
      <c r="T1382" s="37" t="e">
        <f t="shared" si="174"/>
        <v>#DIV/0!</v>
      </c>
      <c r="U1382" s="37" t="e">
        <f t="shared" si="175"/>
        <v>#DIV/0!</v>
      </c>
      <c r="V1382" s="37" t="e">
        <f t="shared" si="176"/>
        <v>#DIV/0!</v>
      </c>
    </row>
    <row r="1383" spans="1:22">
      <c r="A1383" s="23">
        <v>1382</v>
      </c>
      <c r="B1383" s="3" t="s">
        <v>1976</v>
      </c>
      <c r="C1383" s="28">
        <v>31</v>
      </c>
      <c r="D1383" s="29">
        <v>12</v>
      </c>
      <c r="E1383" s="28">
        <v>2014</v>
      </c>
      <c r="F1383" s="31">
        <f>DATE(E1383,D1383,C1383)</f>
        <v>42004</v>
      </c>
      <c r="G1383" s="24" t="s">
        <v>1977</v>
      </c>
      <c r="H1383" s="2">
        <v>40000000</v>
      </c>
      <c r="I1383">
        <v>0</v>
      </c>
      <c r="J1383" s="2">
        <v>155403</v>
      </c>
      <c r="K1383" s="28" t="str">
        <f t="shared" si="170"/>
        <v/>
      </c>
      <c r="L1383" s="28" t="str">
        <f t="shared" si="171"/>
        <v/>
      </c>
      <c r="M1383" s="28" t="s">
        <v>1977</v>
      </c>
      <c r="N1383" s="28" t="str">
        <f t="shared" si="172"/>
        <v/>
      </c>
      <c r="O1383" s="28" t="str">
        <f>IF(N1383=1,M1383&amp;" ("&amp;E1383&amp;")",M1383)</f>
        <v>Dragon Nest Warriors' Dawn</v>
      </c>
      <c r="P1383" s="36">
        <f>INDEX(cpi!$A$1:$M$105,MATCH('Inflation adjust calc'!$E1383,cpi!$A:$A,0),MATCH('Inflation adjust calc'!$D1383,cpi!$1:$1,0))</f>
        <v>234.81200000000001</v>
      </c>
      <c r="Q1383" s="36">
        <f>cpi!$I$2</f>
        <v>240.85300000000001</v>
      </c>
      <c r="R1383" s="36">
        <f t="shared" si="177"/>
        <v>1.0257269645503637</v>
      </c>
      <c r="S1383" s="28" t="str">
        <f t="shared" si="173"/>
        <v/>
      </c>
      <c r="T1383" s="37">
        <f t="shared" si="174"/>
        <v>41029078.582014546</v>
      </c>
      <c r="U1383" s="37">
        <f t="shared" si="175"/>
        <v>0</v>
      </c>
      <c r="V1383" s="37">
        <f t="shared" si="176"/>
        <v>159401.04747202017</v>
      </c>
    </row>
    <row r="1384" spans="1:22">
      <c r="A1384" s="23">
        <v>1383</v>
      </c>
      <c r="B1384" s="3" t="s">
        <v>815</v>
      </c>
      <c r="C1384" s="28">
        <v>31</v>
      </c>
      <c r="D1384" s="29">
        <v>12</v>
      </c>
      <c r="E1384" s="28">
        <v>2015</v>
      </c>
      <c r="F1384" s="31">
        <f>DATE(E1384,D1384,C1384)</f>
        <v>42369</v>
      </c>
      <c r="G1384" s="24" t="s">
        <v>1978</v>
      </c>
      <c r="H1384" s="2">
        <v>40000000</v>
      </c>
      <c r="I1384">
        <v>0</v>
      </c>
      <c r="J1384">
        <v>0</v>
      </c>
      <c r="K1384" s="28">
        <f t="shared" si="170"/>
        <v>1</v>
      </c>
      <c r="L1384" s="28" t="str">
        <f t="shared" si="171"/>
        <v/>
      </c>
      <c r="M1384" s="28" t="s">
        <v>1978</v>
      </c>
      <c r="N1384" s="28" t="str">
        <f t="shared" si="172"/>
        <v/>
      </c>
      <c r="O1384" s="28" t="str">
        <f>IF(N1384=1,M1384&amp;" ("&amp;E1384&amp;")",M1384)</f>
        <v>The Crow</v>
      </c>
      <c r="P1384" s="36">
        <f>INDEX(cpi!$A$1:$M$105,MATCH('Inflation adjust calc'!$E1384,cpi!$A:$A,0),MATCH('Inflation adjust calc'!$D1384,cpi!$1:$1,0))</f>
        <v>236.52500000000001</v>
      </c>
      <c r="Q1384" s="36">
        <f>cpi!$I$2</f>
        <v>240.85300000000001</v>
      </c>
      <c r="R1384" s="36">
        <f t="shared" si="177"/>
        <v>1.0182982771377234</v>
      </c>
      <c r="S1384" s="28" t="str">
        <f t="shared" si="173"/>
        <v/>
      </c>
      <c r="T1384" s="37">
        <f t="shared" si="174"/>
        <v>40731931.085508935</v>
      </c>
      <c r="U1384" s="37">
        <f t="shared" si="175"/>
        <v>0</v>
      </c>
      <c r="V1384" s="37">
        <f t="shared" si="176"/>
        <v>0</v>
      </c>
    </row>
    <row r="1385" spans="1:22">
      <c r="A1385" s="23">
        <v>1384</v>
      </c>
      <c r="B1385" s="3" t="s">
        <v>1979</v>
      </c>
      <c r="C1385" s="28">
        <v>14</v>
      </c>
      <c r="D1385" s="29">
        <v>8</v>
      </c>
      <c r="E1385" s="28">
        <v>2009</v>
      </c>
      <c r="F1385" s="31">
        <f>DATE(E1385,D1385,C1385)</f>
        <v>40039</v>
      </c>
      <c r="G1385" s="24" t="s">
        <v>1980</v>
      </c>
      <c r="H1385" s="2">
        <v>39000000</v>
      </c>
      <c r="I1385" s="2">
        <v>63414846</v>
      </c>
      <c r="J1385" s="2">
        <v>102332135</v>
      </c>
      <c r="K1385" s="28" t="str">
        <f t="shared" si="170"/>
        <v/>
      </c>
      <c r="L1385" s="28" t="str">
        <f t="shared" si="171"/>
        <v/>
      </c>
      <c r="M1385" s="28" t="s">
        <v>1980</v>
      </c>
      <c r="N1385" s="28" t="str">
        <f t="shared" si="172"/>
        <v/>
      </c>
      <c r="O1385" s="28" t="str">
        <f>IF(N1385=1,M1385&amp;" ("&amp;E1385&amp;")",M1385)</f>
        <v>The Time Traveler's Wife</v>
      </c>
      <c r="P1385" s="36">
        <f>INDEX(cpi!$A$1:$M$105,MATCH('Inflation adjust calc'!$E1385,cpi!$A:$A,0),MATCH('Inflation adjust calc'!$D1385,cpi!$1:$1,0))</f>
        <v>215.834</v>
      </c>
      <c r="Q1385" s="36">
        <f>cpi!$I$2</f>
        <v>240.85300000000001</v>
      </c>
      <c r="R1385" s="36">
        <f t="shared" si="177"/>
        <v>1.1159177886709231</v>
      </c>
      <c r="S1385" s="28" t="str">
        <f t="shared" si="173"/>
        <v/>
      </c>
      <c r="T1385" s="37">
        <f t="shared" si="174"/>
        <v>43520793.758166</v>
      </c>
      <c r="U1385" s="37">
        <f t="shared" si="175"/>
        <v>70765754.717227131</v>
      </c>
      <c r="V1385" s="37">
        <f t="shared" si="176"/>
        <v>114194249.79917437</v>
      </c>
    </row>
    <row r="1386" spans="1:22">
      <c r="A1386" s="23">
        <v>1385</v>
      </c>
      <c r="B1386" s="3" t="s">
        <v>1981</v>
      </c>
      <c r="C1386" s="28">
        <v>17</v>
      </c>
      <c r="D1386" s="29">
        <v>6</v>
      </c>
      <c r="E1386" s="28">
        <v>1983</v>
      </c>
      <c r="F1386" s="31">
        <f>DATE(E1386,D1386,C1386)</f>
        <v>30484</v>
      </c>
      <c r="G1386" s="24" t="s">
        <v>1982</v>
      </c>
      <c r="H1386" s="2">
        <v>39000000</v>
      </c>
      <c r="I1386" s="2">
        <v>59950623</v>
      </c>
      <c r="J1386" s="2">
        <v>59950623</v>
      </c>
      <c r="K1386" s="28" t="str">
        <f t="shared" si="170"/>
        <v/>
      </c>
      <c r="L1386" s="28" t="str">
        <f t="shared" si="171"/>
        <v/>
      </c>
      <c r="M1386" s="28" t="s">
        <v>1982</v>
      </c>
      <c r="N1386" s="28" t="str">
        <f t="shared" si="172"/>
        <v/>
      </c>
      <c r="O1386" s="28" t="str">
        <f>IF(N1386=1,M1386&amp;" ("&amp;E1386&amp;")",M1386)</f>
        <v>Superman III</v>
      </c>
      <c r="P1386" s="36">
        <f>INDEX(cpi!$A$1:$M$105,MATCH('Inflation adjust calc'!$E1386,cpi!$A:$A,0),MATCH('Inflation adjust calc'!$D1386,cpi!$1:$1,0))</f>
        <v>99.5</v>
      </c>
      <c r="Q1386" s="36">
        <f>cpi!$I$2</f>
        <v>240.85300000000001</v>
      </c>
      <c r="R1386" s="36">
        <f t="shared" si="177"/>
        <v>2.420633165829146</v>
      </c>
      <c r="S1386" s="28" t="str">
        <f t="shared" si="173"/>
        <v/>
      </c>
      <c r="T1386" s="37">
        <f t="shared" si="174"/>
        <v>94404693.467336699</v>
      </c>
      <c r="U1386" s="37">
        <f t="shared" si="175"/>
        <v>145118466.34591961</v>
      </c>
      <c r="V1386" s="37">
        <f t="shared" si="176"/>
        <v>145118466.34591961</v>
      </c>
    </row>
    <row r="1387" spans="1:22">
      <c r="A1387" s="23">
        <v>1386</v>
      </c>
      <c r="B1387" s="3">
        <v>39115</v>
      </c>
      <c r="C1387" s="28">
        <v>2</v>
      </c>
      <c r="D1387" s="29">
        <v>2</v>
      </c>
      <c r="E1387" s="28">
        <v>2007</v>
      </c>
      <c r="F1387" s="31">
        <f>DATE(E1387,D1387,C1387)</f>
        <v>39115</v>
      </c>
      <c r="G1387" s="24" t="s">
        <v>1983</v>
      </c>
      <c r="H1387" s="2">
        <v>39000000</v>
      </c>
      <c r="I1387" s="2">
        <v>42674040</v>
      </c>
      <c r="J1387" s="2">
        <v>69538833</v>
      </c>
      <c r="K1387" s="28" t="str">
        <f t="shared" si="170"/>
        <v/>
      </c>
      <c r="L1387" s="28" t="str">
        <f t="shared" si="171"/>
        <v/>
      </c>
      <c r="M1387" s="28" t="s">
        <v>1983</v>
      </c>
      <c r="N1387" s="28" t="str">
        <f t="shared" si="172"/>
        <v/>
      </c>
      <c r="O1387" s="28" t="str">
        <f>IF(N1387=1,M1387&amp;" ("&amp;E1387&amp;")",M1387)</f>
        <v>Because I Said So</v>
      </c>
      <c r="P1387" s="36">
        <f>INDEX(cpi!$A$1:$M$105,MATCH('Inflation adjust calc'!$E1387,cpi!$A:$A,0),MATCH('Inflation adjust calc'!$D1387,cpi!$1:$1,0))</f>
        <v>203.499</v>
      </c>
      <c r="Q1387" s="36">
        <f>cpi!$I$2</f>
        <v>240.85300000000001</v>
      </c>
      <c r="R1387" s="36">
        <f t="shared" si="177"/>
        <v>1.1835586415658064</v>
      </c>
      <c r="S1387" s="28" t="str">
        <f t="shared" si="173"/>
        <v/>
      </c>
      <c r="T1387" s="37">
        <f t="shared" si="174"/>
        <v>46158787.02106645</v>
      </c>
      <c r="U1387" s="37">
        <f t="shared" si="175"/>
        <v>50507228.812524885</v>
      </c>
      <c r="V1387" s="37">
        <f t="shared" si="176"/>
        <v>82303286.721551463</v>
      </c>
    </row>
    <row r="1388" spans="1:22">
      <c r="A1388" s="23">
        <v>1387</v>
      </c>
      <c r="B1388" s="3">
        <v>41039</v>
      </c>
      <c r="C1388" s="28">
        <v>5</v>
      </c>
      <c r="D1388" s="29">
        <v>10</v>
      </c>
      <c r="E1388" s="28">
        <v>2012</v>
      </c>
      <c r="F1388" s="31">
        <f>DATE(E1388,D1388,C1388)</f>
        <v>41187</v>
      </c>
      <c r="G1388" s="24" t="s">
        <v>1984</v>
      </c>
      <c r="H1388" s="2">
        <v>39000000</v>
      </c>
      <c r="I1388" s="2">
        <v>35287788</v>
      </c>
      <c r="J1388" s="2">
        <v>81150788</v>
      </c>
      <c r="K1388" s="28" t="str">
        <f t="shared" si="170"/>
        <v/>
      </c>
      <c r="L1388" s="28" t="str">
        <f t="shared" si="171"/>
        <v/>
      </c>
      <c r="M1388" s="28" t="s">
        <v>1984</v>
      </c>
      <c r="N1388" s="28" t="str">
        <f t="shared" si="172"/>
        <v/>
      </c>
      <c r="O1388" s="28" t="str">
        <f>IF(N1388=1,M1388&amp;" ("&amp;E1388&amp;")",M1388)</f>
        <v>Frankenweenie</v>
      </c>
      <c r="P1388" s="36">
        <f>INDEX(cpi!$A$1:$M$105,MATCH('Inflation adjust calc'!$E1388,cpi!$A:$A,0),MATCH('Inflation adjust calc'!$D1388,cpi!$1:$1,0))</f>
        <v>231.31700000000001</v>
      </c>
      <c r="Q1388" s="36">
        <f>cpi!$I$2</f>
        <v>240.85300000000001</v>
      </c>
      <c r="R1388" s="36">
        <f t="shared" si="177"/>
        <v>1.0412248127029142</v>
      </c>
      <c r="S1388" s="28" t="str">
        <f t="shared" si="173"/>
        <v/>
      </c>
      <c r="T1388" s="37">
        <f t="shared" si="174"/>
        <v>40607767.695413657</v>
      </c>
      <c r="U1388" s="37">
        <f t="shared" si="175"/>
        <v>36742520.451000147</v>
      </c>
      <c r="V1388" s="37">
        <f t="shared" si="176"/>
        <v>84496214.035993904</v>
      </c>
    </row>
    <row r="1389" spans="1:22">
      <c r="A1389" s="23">
        <v>1388</v>
      </c>
      <c r="B1389" s="3" t="s">
        <v>1985</v>
      </c>
      <c r="C1389" s="28">
        <v>29</v>
      </c>
      <c r="D1389" s="29">
        <v>3</v>
      </c>
      <c r="E1389" s="28">
        <v>1996</v>
      </c>
      <c r="F1389" s="31">
        <f>DATE(E1389,D1389,C1389)</f>
        <v>35153</v>
      </c>
      <c r="G1389" s="24" t="s">
        <v>1986</v>
      </c>
      <c r="H1389" s="2">
        <v>39000000</v>
      </c>
      <c r="I1389" s="2">
        <v>30356589</v>
      </c>
      <c r="J1389" s="2">
        <v>37956589</v>
      </c>
      <c r="K1389" s="28" t="str">
        <f t="shared" si="170"/>
        <v/>
      </c>
      <c r="L1389" s="28" t="str">
        <f t="shared" si="171"/>
        <v/>
      </c>
      <c r="M1389" s="28" t="s">
        <v>1986</v>
      </c>
      <c r="N1389" s="28" t="str">
        <f t="shared" si="172"/>
        <v/>
      </c>
      <c r="O1389" s="28" t="str">
        <f>IF(N1389=1,M1389&amp;" ("&amp;E1389&amp;")",M1389)</f>
        <v>Sgt. Bilko</v>
      </c>
      <c r="P1389" s="36">
        <f>INDEX(cpi!$A$1:$M$105,MATCH('Inflation adjust calc'!$E1389,cpi!$A:$A,0),MATCH('Inflation adjust calc'!$D1389,cpi!$1:$1,0))</f>
        <v>155.69999999999999</v>
      </c>
      <c r="Q1389" s="36">
        <f>cpi!$I$2</f>
        <v>240.85300000000001</v>
      </c>
      <c r="R1389" s="36">
        <f t="shared" si="177"/>
        <v>1.5469043031470779</v>
      </c>
      <c r="S1389" s="28" t="str">
        <f t="shared" si="173"/>
        <v/>
      </c>
      <c r="T1389" s="37">
        <f t="shared" si="174"/>
        <v>60329267.82273604</v>
      </c>
      <c r="U1389" s="37">
        <f t="shared" si="175"/>
        <v>46958738.152967252</v>
      </c>
      <c r="V1389" s="37">
        <f t="shared" si="176"/>
        <v>58715210.856885046</v>
      </c>
    </row>
    <row r="1390" spans="1:22">
      <c r="A1390" s="23">
        <v>1389</v>
      </c>
      <c r="B1390" s="3" t="s">
        <v>1551</v>
      </c>
      <c r="C1390" s="28">
        <v>30</v>
      </c>
      <c r="D1390" s="29">
        <v>9</v>
      </c>
      <c r="E1390" s="28">
        <v>2005</v>
      </c>
      <c r="F1390" s="31">
        <f>DATE(E1390,D1390,C1390)</f>
        <v>38625</v>
      </c>
      <c r="G1390" s="24" t="s">
        <v>1987</v>
      </c>
      <c r="H1390" s="2">
        <v>39000000</v>
      </c>
      <c r="I1390" s="2">
        <v>25514517</v>
      </c>
      <c r="J1390" s="2">
        <v>40319440</v>
      </c>
      <c r="K1390" s="28" t="str">
        <f t="shared" si="170"/>
        <v/>
      </c>
      <c r="L1390" s="28" t="str">
        <f t="shared" si="171"/>
        <v/>
      </c>
      <c r="M1390" s="28" t="s">
        <v>1987</v>
      </c>
      <c r="N1390" s="28" t="str">
        <f t="shared" si="172"/>
        <v/>
      </c>
      <c r="O1390" s="28" t="str">
        <f>IF(N1390=1,M1390&amp;" ("&amp;E1390&amp;")",M1390)</f>
        <v>Serenity</v>
      </c>
      <c r="P1390" s="36">
        <f>INDEX(cpi!$A$1:$M$105,MATCH('Inflation adjust calc'!$E1390,cpi!$A:$A,0),MATCH('Inflation adjust calc'!$D1390,cpi!$1:$1,0))</f>
        <v>198.8</v>
      </c>
      <c r="Q1390" s="36">
        <f>cpi!$I$2</f>
        <v>240.85300000000001</v>
      </c>
      <c r="R1390" s="36">
        <f t="shared" si="177"/>
        <v>1.2115342052313882</v>
      </c>
      <c r="S1390" s="28" t="str">
        <f t="shared" si="173"/>
        <v/>
      </c>
      <c r="T1390" s="37">
        <f t="shared" si="174"/>
        <v>47249834.004024141</v>
      </c>
      <c r="U1390" s="37">
        <f t="shared" si="175"/>
        <v>30911710.075457744</v>
      </c>
      <c r="V1390" s="37">
        <f t="shared" si="176"/>
        <v>48848380.695774645</v>
      </c>
    </row>
    <row r="1391" spans="1:22">
      <c r="A1391" s="23">
        <v>1390</v>
      </c>
      <c r="B1391" s="3" t="s">
        <v>1988</v>
      </c>
      <c r="C1391" s="28">
        <v>20</v>
      </c>
      <c r="D1391" s="29">
        <v>2</v>
      </c>
      <c r="E1391" s="28">
        <v>2004</v>
      </c>
      <c r="F1391" s="31">
        <f>DATE(E1391,D1391,C1391)</f>
        <v>38037</v>
      </c>
      <c r="G1391" s="24" t="s">
        <v>1989</v>
      </c>
      <c r="H1391" s="2">
        <v>39000000</v>
      </c>
      <c r="I1391" s="2">
        <v>5881504</v>
      </c>
      <c r="J1391" s="2">
        <v>6429865</v>
      </c>
      <c r="K1391" s="28" t="str">
        <f t="shared" si="170"/>
        <v/>
      </c>
      <c r="L1391" s="28" t="str">
        <f t="shared" si="171"/>
        <v/>
      </c>
      <c r="M1391" s="28" t="s">
        <v>1989</v>
      </c>
      <c r="N1391" s="28" t="str">
        <f t="shared" si="172"/>
        <v/>
      </c>
      <c r="O1391" s="28" t="str">
        <f>IF(N1391=1,M1391&amp;" ("&amp;E1391&amp;")",M1391)</f>
        <v>Against the Ropes</v>
      </c>
      <c r="P1391" s="36">
        <f>INDEX(cpi!$A$1:$M$105,MATCH('Inflation adjust calc'!$E1391,cpi!$A:$A,0),MATCH('Inflation adjust calc'!$D1391,cpi!$1:$1,0))</f>
        <v>186.2</v>
      </c>
      <c r="Q1391" s="36">
        <f>cpi!$I$2</f>
        <v>240.85300000000001</v>
      </c>
      <c r="R1391" s="36">
        <f t="shared" si="177"/>
        <v>1.2935177228786252</v>
      </c>
      <c r="S1391" s="28" t="str">
        <f t="shared" si="173"/>
        <v/>
      </c>
      <c r="T1391" s="37">
        <f t="shared" si="174"/>
        <v>50447191.192266382</v>
      </c>
      <c r="U1391" s="37">
        <f t="shared" si="175"/>
        <v>7607829.6611815253</v>
      </c>
      <c r="V1391" s="37">
        <f t="shared" si="176"/>
        <v>8317144.3332169717</v>
      </c>
    </row>
    <row r="1392" spans="1:22">
      <c r="A1392" s="23">
        <v>1391</v>
      </c>
      <c r="B1392" s="3" t="s">
        <v>1990</v>
      </c>
      <c r="C1392" s="28">
        <v>23</v>
      </c>
      <c r="D1392" s="29">
        <v>8</v>
      </c>
      <c r="E1392" s="28">
        <v>2013</v>
      </c>
      <c r="F1392" s="31">
        <f>DATE(E1392,D1392,C1392)</f>
        <v>41509</v>
      </c>
      <c r="G1392" s="24" t="s">
        <v>1991</v>
      </c>
      <c r="H1392" s="2">
        <v>38600000</v>
      </c>
      <c r="I1392" s="2">
        <v>6594959</v>
      </c>
      <c r="J1392" s="2">
        <v>57987299</v>
      </c>
      <c r="K1392" s="28" t="str">
        <f t="shared" si="170"/>
        <v/>
      </c>
      <c r="L1392" s="28" t="str">
        <f t="shared" si="171"/>
        <v/>
      </c>
      <c r="M1392" s="28" t="s">
        <v>1991</v>
      </c>
      <c r="N1392" s="28" t="str">
        <f t="shared" si="172"/>
        <v/>
      </c>
      <c r="O1392" s="28" t="str">
        <f>IF(N1392=1,M1392&amp;" ("&amp;E1392&amp;")",M1392)</f>
        <v>Yi dai zong shi</v>
      </c>
      <c r="P1392" s="36">
        <f>INDEX(cpi!$A$1:$M$105,MATCH('Inflation adjust calc'!$E1392,cpi!$A:$A,0),MATCH('Inflation adjust calc'!$D1392,cpi!$1:$1,0))</f>
        <v>233.87700000000001</v>
      </c>
      <c r="Q1392" s="36">
        <f>cpi!$I$2</f>
        <v>240.85300000000001</v>
      </c>
      <c r="R1392" s="36">
        <f t="shared" si="177"/>
        <v>1.0298276444455847</v>
      </c>
      <c r="S1392" s="28" t="str">
        <f t="shared" si="173"/>
        <v/>
      </c>
      <c r="T1392" s="37">
        <f t="shared" si="174"/>
        <v>39751347.075599574</v>
      </c>
      <c r="U1392" s="37">
        <f t="shared" si="175"/>
        <v>6791671.0921852086</v>
      </c>
      <c r="V1392" s="37">
        <f t="shared" si="176"/>
        <v>59716923.536931813</v>
      </c>
    </row>
    <row r="1393" spans="1:22">
      <c r="A1393" s="23">
        <v>1392</v>
      </c>
      <c r="B1393" s="3" t="s">
        <v>908</v>
      </c>
      <c r="C1393" s="28">
        <v>22</v>
      </c>
      <c r="D1393" s="29">
        <v>6</v>
      </c>
      <c r="E1393" s="28">
        <v>2001</v>
      </c>
      <c r="F1393" s="31">
        <f>DATE(E1393,D1393,C1393)</f>
        <v>37064</v>
      </c>
      <c r="G1393" s="24" t="s">
        <v>1992</v>
      </c>
      <c r="H1393" s="2">
        <v>38000000</v>
      </c>
      <c r="I1393" s="2">
        <v>144512310</v>
      </c>
      <c r="J1393" s="2">
        <v>206512310</v>
      </c>
      <c r="K1393" s="28" t="str">
        <f t="shared" si="170"/>
        <v/>
      </c>
      <c r="L1393" s="28" t="str">
        <f t="shared" si="171"/>
        <v/>
      </c>
      <c r="M1393" s="28" t="s">
        <v>1992</v>
      </c>
      <c r="N1393" s="28" t="str">
        <f t="shared" si="172"/>
        <v/>
      </c>
      <c r="O1393" s="28" t="str">
        <f>IF(N1393=1,M1393&amp;" ("&amp;E1393&amp;")",M1393)</f>
        <v>The Fast and the Furious</v>
      </c>
      <c r="P1393" s="36">
        <f>INDEX(cpi!$A$1:$M$105,MATCH('Inflation adjust calc'!$E1393,cpi!$A:$A,0),MATCH('Inflation adjust calc'!$D1393,cpi!$1:$1,0))</f>
        <v>178</v>
      </c>
      <c r="Q1393" s="36">
        <f>cpi!$I$2</f>
        <v>240.85300000000001</v>
      </c>
      <c r="R1393" s="36">
        <f t="shared" si="177"/>
        <v>1.3531067415730338</v>
      </c>
      <c r="S1393" s="28" t="str">
        <f t="shared" si="173"/>
        <v/>
      </c>
      <c r="T1393" s="37">
        <f t="shared" si="174"/>
        <v>51418056.179775283</v>
      </c>
      <c r="U1393" s="37">
        <f t="shared" si="175"/>
        <v>195540580.90129215</v>
      </c>
      <c r="V1393" s="37">
        <f t="shared" si="176"/>
        <v>279433198.87882024</v>
      </c>
    </row>
    <row r="1394" spans="1:22">
      <c r="A1394" s="23">
        <v>1393</v>
      </c>
      <c r="B1394" s="3" t="s">
        <v>1179</v>
      </c>
      <c r="C1394" s="28">
        <v>27</v>
      </c>
      <c r="D1394" s="29">
        <v>9</v>
      </c>
      <c r="E1394" s="28">
        <v>2002</v>
      </c>
      <c r="F1394" s="31">
        <f>DATE(E1394,D1394,C1394)</f>
        <v>37526</v>
      </c>
      <c r="G1394" s="24" t="s">
        <v>1993</v>
      </c>
      <c r="H1394" s="2">
        <v>38000000</v>
      </c>
      <c r="I1394" s="2">
        <v>127214072</v>
      </c>
      <c r="J1394" s="2">
        <v>182365114</v>
      </c>
      <c r="K1394" s="28" t="str">
        <f t="shared" si="170"/>
        <v/>
      </c>
      <c r="L1394" s="28" t="str">
        <f t="shared" si="171"/>
        <v/>
      </c>
      <c r="M1394" s="28" t="s">
        <v>1993</v>
      </c>
      <c r="N1394" s="28" t="str">
        <f t="shared" si="172"/>
        <v/>
      </c>
      <c r="O1394" s="28" t="str">
        <f>IF(N1394=1,M1394&amp;" ("&amp;E1394&amp;")",M1394)</f>
        <v>Sweet Home Alabama</v>
      </c>
      <c r="P1394" s="36">
        <f>INDEX(cpi!$A$1:$M$105,MATCH('Inflation adjust calc'!$E1394,cpi!$A:$A,0),MATCH('Inflation adjust calc'!$D1394,cpi!$1:$1,0))</f>
        <v>181</v>
      </c>
      <c r="Q1394" s="36">
        <f>cpi!$I$2</f>
        <v>240.85300000000001</v>
      </c>
      <c r="R1394" s="36">
        <f t="shared" si="177"/>
        <v>1.3306795580110498</v>
      </c>
      <c r="S1394" s="28" t="str">
        <f t="shared" si="173"/>
        <v/>
      </c>
      <c r="T1394" s="37">
        <f t="shared" si="174"/>
        <v>50565823.204419889</v>
      </c>
      <c r="U1394" s="37">
        <f t="shared" si="175"/>
        <v>169281165.10174587</v>
      </c>
      <c r="V1394" s="37">
        <f t="shared" si="176"/>
        <v>242669529.2941547</v>
      </c>
    </row>
    <row r="1395" spans="1:22">
      <c r="A1395" s="23">
        <v>1394</v>
      </c>
      <c r="B1395" s="3" t="s">
        <v>236</v>
      </c>
      <c r="C1395" s="28">
        <v>24</v>
      </c>
      <c r="D1395" s="29">
        <v>7</v>
      </c>
      <c r="E1395" s="28">
        <v>2009</v>
      </c>
      <c r="F1395" s="31">
        <f>DATE(E1395,D1395,C1395)</f>
        <v>40018</v>
      </c>
      <c r="G1395" s="24" t="s">
        <v>1994</v>
      </c>
      <c r="H1395" s="2">
        <v>38000000</v>
      </c>
      <c r="I1395" s="2">
        <v>88915214</v>
      </c>
      <c r="J1395" s="2">
        <v>205298907</v>
      </c>
      <c r="K1395" s="28" t="str">
        <f t="shared" si="170"/>
        <v/>
      </c>
      <c r="L1395" s="28" t="str">
        <f t="shared" si="171"/>
        <v/>
      </c>
      <c r="M1395" s="28" t="s">
        <v>1994</v>
      </c>
      <c r="N1395" s="28" t="str">
        <f t="shared" si="172"/>
        <v/>
      </c>
      <c r="O1395" s="28" t="str">
        <f>IF(N1395=1,M1395&amp;" ("&amp;E1395&amp;")",M1395)</f>
        <v>The Ugly Truth</v>
      </c>
      <c r="P1395" s="36">
        <f>INDEX(cpi!$A$1:$M$105,MATCH('Inflation adjust calc'!$E1395,cpi!$A:$A,0),MATCH('Inflation adjust calc'!$D1395,cpi!$1:$1,0))</f>
        <v>215.351</v>
      </c>
      <c r="Q1395" s="36">
        <f>cpi!$I$2</f>
        <v>240.85300000000001</v>
      </c>
      <c r="R1395" s="36">
        <f t="shared" si="177"/>
        <v>1.1184206249332485</v>
      </c>
      <c r="S1395" s="28" t="str">
        <f t="shared" si="173"/>
        <v/>
      </c>
      <c r="T1395" s="37">
        <f t="shared" si="174"/>
        <v>42499983.747463442</v>
      </c>
      <c r="U1395" s="37">
        <f t="shared" si="175"/>
        <v>99444609.207953528</v>
      </c>
      <c r="V1395" s="37">
        <f t="shared" si="176"/>
        <v>229610531.86505285</v>
      </c>
    </row>
    <row r="1396" spans="1:22">
      <c r="A1396" s="23">
        <v>1395</v>
      </c>
      <c r="B1396" s="3">
        <v>37445</v>
      </c>
      <c r="C1396" s="28">
        <v>7</v>
      </c>
      <c r="D1396" s="29">
        <v>8</v>
      </c>
      <c r="E1396" s="28">
        <v>2002</v>
      </c>
      <c r="F1396" s="31">
        <f>DATE(E1396,D1396,C1396)</f>
        <v>37475</v>
      </c>
      <c r="G1396" s="24" t="s">
        <v>1995</v>
      </c>
      <c r="H1396" s="2">
        <v>38000000</v>
      </c>
      <c r="I1396" s="2">
        <v>85846296</v>
      </c>
      <c r="J1396" s="2">
        <v>119721296</v>
      </c>
      <c r="K1396" s="28" t="str">
        <f t="shared" si="170"/>
        <v/>
      </c>
      <c r="L1396" s="28" t="str">
        <f t="shared" si="171"/>
        <v/>
      </c>
      <c r="M1396" s="28" t="s">
        <v>1995</v>
      </c>
      <c r="N1396" s="28" t="str">
        <f t="shared" si="172"/>
        <v/>
      </c>
      <c r="O1396" s="28" t="str">
        <f>IF(N1396=1,M1396&amp;" ("&amp;E1396&amp;")",M1396)</f>
        <v>Spy Kids 2: The Island of Lost Dreams</v>
      </c>
      <c r="P1396" s="36">
        <f>INDEX(cpi!$A$1:$M$105,MATCH('Inflation adjust calc'!$E1396,cpi!$A:$A,0),MATCH('Inflation adjust calc'!$D1396,cpi!$1:$1,0))</f>
        <v>180.7</v>
      </c>
      <c r="Q1396" s="36">
        <f>cpi!$I$2</f>
        <v>240.85300000000001</v>
      </c>
      <c r="R1396" s="36">
        <f t="shared" si="177"/>
        <v>1.3328887659103488</v>
      </c>
      <c r="S1396" s="28" t="str">
        <f t="shared" si="173"/>
        <v/>
      </c>
      <c r="T1396" s="37">
        <f t="shared" si="174"/>
        <v>50649773.104593255</v>
      </c>
      <c r="U1396" s="37">
        <f t="shared" si="175"/>
        <v>114423563.53341451</v>
      </c>
      <c r="V1396" s="37">
        <f t="shared" si="176"/>
        <v>159575170.47862756</v>
      </c>
    </row>
    <row r="1397" spans="1:22">
      <c r="A1397" s="23">
        <v>1396</v>
      </c>
      <c r="B1397" s="3" t="s">
        <v>1996</v>
      </c>
      <c r="C1397" s="28">
        <v>18</v>
      </c>
      <c r="D1397" s="29">
        <v>11</v>
      </c>
      <c r="E1397" s="28">
        <v>1994</v>
      </c>
      <c r="F1397" s="31">
        <f>DATE(E1397,D1397,C1397)</f>
        <v>34656</v>
      </c>
      <c r="G1397" s="24" t="s">
        <v>1997</v>
      </c>
      <c r="H1397" s="2">
        <v>38000000</v>
      </c>
      <c r="I1397" s="2">
        <v>75671262</v>
      </c>
      <c r="J1397" s="2">
        <v>120000000</v>
      </c>
      <c r="K1397" s="28" t="str">
        <f t="shared" si="170"/>
        <v/>
      </c>
      <c r="L1397" s="28" t="str">
        <f t="shared" si="171"/>
        <v/>
      </c>
      <c r="M1397" s="28" t="s">
        <v>1997</v>
      </c>
      <c r="N1397" s="28" t="str">
        <f t="shared" si="172"/>
        <v/>
      </c>
      <c r="O1397" s="28" t="str">
        <f>IF(N1397=1,M1397&amp;" ("&amp;E1397&amp;")",M1397)</f>
        <v>Star Trek: Generations</v>
      </c>
      <c r="P1397" s="36">
        <f>INDEX(cpi!$A$1:$M$105,MATCH('Inflation adjust calc'!$E1397,cpi!$A:$A,0),MATCH('Inflation adjust calc'!$D1397,cpi!$1:$1,0))</f>
        <v>149.69999999999999</v>
      </c>
      <c r="Q1397" s="36">
        <f>cpi!$I$2</f>
        <v>240.85300000000001</v>
      </c>
      <c r="R1397" s="36">
        <f t="shared" si="177"/>
        <v>1.6089044756179027</v>
      </c>
      <c r="S1397" s="28" t="str">
        <f t="shared" si="173"/>
        <v/>
      </c>
      <c r="T1397" s="37">
        <f t="shared" si="174"/>
        <v>61138370.073480301</v>
      </c>
      <c r="U1397" s="37">
        <f t="shared" si="175"/>
        <v>121747832.10745493</v>
      </c>
      <c r="V1397" s="37">
        <f t="shared" si="176"/>
        <v>193068537.07414833</v>
      </c>
    </row>
    <row r="1398" spans="1:22">
      <c r="A1398" s="23">
        <v>1397</v>
      </c>
      <c r="B1398" s="3" t="s">
        <v>1572</v>
      </c>
      <c r="C1398" s="28">
        <v>17</v>
      </c>
      <c r="D1398" s="29">
        <v>4</v>
      </c>
      <c r="E1398" s="28">
        <v>2015</v>
      </c>
      <c r="F1398" s="31">
        <f>DATE(E1398,D1398,C1398)</f>
        <v>42111</v>
      </c>
      <c r="G1398" s="24" t="s">
        <v>1998</v>
      </c>
      <c r="H1398" s="2">
        <v>38000000</v>
      </c>
      <c r="I1398" s="2">
        <v>71038190</v>
      </c>
      <c r="J1398" s="2">
        <v>107597242</v>
      </c>
      <c r="K1398" s="28" t="str">
        <f t="shared" si="170"/>
        <v/>
      </c>
      <c r="L1398" s="28" t="str">
        <f t="shared" si="171"/>
        <v/>
      </c>
      <c r="M1398" s="28" t="s">
        <v>1998</v>
      </c>
      <c r="N1398" s="28" t="str">
        <f t="shared" si="172"/>
        <v/>
      </c>
      <c r="O1398" s="28" t="str">
        <f>IF(N1398=1,M1398&amp;" ("&amp;E1398&amp;")",M1398)</f>
        <v>Paul Blart: Mall Cop 2</v>
      </c>
      <c r="P1398" s="36">
        <f>INDEX(cpi!$A$1:$M$105,MATCH('Inflation adjust calc'!$E1398,cpi!$A:$A,0),MATCH('Inflation adjust calc'!$D1398,cpi!$1:$1,0))</f>
        <v>236.59899999999999</v>
      </c>
      <c r="Q1398" s="36">
        <f>cpi!$I$2</f>
        <v>240.85300000000001</v>
      </c>
      <c r="R1398" s="36">
        <f t="shared" si="177"/>
        <v>1.0179797885874413</v>
      </c>
      <c r="S1398" s="28" t="str">
        <f t="shared" si="173"/>
        <v/>
      </c>
      <c r="T1398" s="37">
        <f t="shared" si="174"/>
        <v>38683231.966322772</v>
      </c>
      <c r="U1398" s="37">
        <f t="shared" si="175"/>
        <v>72315441.637834489</v>
      </c>
      <c r="V1398" s="37">
        <f t="shared" si="176"/>
        <v>109531817.66375177</v>
      </c>
    </row>
    <row r="1399" spans="1:22">
      <c r="A1399" s="23">
        <v>1398</v>
      </c>
      <c r="B1399" s="3" t="s">
        <v>80</v>
      </c>
      <c r="C1399" s="28">
        <v>19</v>
      </c>
      <c r="D1399" s="29">
        <v>12</v>
      </c>
      <c r="E1399" s="28">
        <v>1997</v>
      </c>
      <c r="F1399" s="31">
        <f>DATE(E1399,D1399,C1399)</f>
        <v>35783</v>
      </c>
      <c r="G1399" s="24" t="s">
        <v>1999</v>
      </c>
      <c r="H1399" s="2">
        <v>38000000</v>
      </c>
      <c r="I1399" s="2">
        <v>61894591</v>
      </c>
      <c r="J1399" s="2">
        <v>61894591</v>
      </c>
      <c r="K1399" s="28" t="str">
        <f t="shared" si="170"/>
        <v/>
      </c>
      <c r="L1399" s="28" t="str">
        <f t="shared" si="171"/>
        <v/>
      </c>
      <c r="M1399" s="28" t="s">
        <v>1999</v>
      </c>
      <c r="N1399" s="28" t="str">
        <f t="shared" si="172"/>
        <v/>
      </c>
      <c r="O1399" s="28" t="str">
        <f>IF(N1399=1,M1399&amp;" ("&amp;E1399&amp;")",M1399)</f>
        <v>Mouse Hunt</v>
      </c>
      <c r="P1399" s="36">
        <f>INDEX(cpi!$A$1:$M$105,MATCH('Inflation adjust calc'!$E1399,cpi!$A:$A,0),MATCH('Inflation adjust calc'!$D1399,cpi!$1:$1,0))</f>
        <v>161.30000000000001</v>
      </c>
      <c r="Q1399" s="36">
        <f>cpi!$I$2</f>
        <v>240.85300000000001</v>
      </c>
      <c r="R1399" s="36">
        <f t="shared" si="177"/>
        <v>1.4931990080595163</v>
      </c>
      <c r="S1399" s="28" t="str">
        <f t="shared" si="173"/>
        <v/>
      </c>
      <c r="T1399" s="37">
        <f t="shared" si="174"/>
        <v>56741562.306261621</v>
      </c>
      <c r="U1399" s="37">
        <f t="shared" si="175"/>
        <v>92420941.885449469</v>
      </c>
      <c r="V1399" s="37">
        <f t="shared" si="176"/>
        <v>92420941.885449469</v>
      </c>
    </row>
    <row r="1400" spans="1:22">
      <c r="A1400" s="23">
        <v>1399</v>
      </c>
      <c r="B1400" s="3" t="s">
        <v>2000</v>
      </c>
      <c r="C1400" s="28">
        <v>22</v>
      </c>
      <c r="D1400" s="29">
        <v>4</v>
      </c>
      <c r="E1400" s="28">
        <v>2011</v>
      </c>
      <c r="F1400" s="31">
        <f>DATE(E1400,D1400,C1400)</f>
        <v>40655</v>
      </c>
      <c r="G1400" s="24" t="s">
        <v>2001</v>
      </c>
      <c r="H1400" s="2">
        <v>38000000</v>
      </c>
      <c r="I1400" s="2">
        <v>58709717</v>
      </c>
      <c r="J1400" s="2">
        <v>116809717</v>
      </c>
      <c r="K1400" s="28" t="str">
        <f t="shared" si="170"/>
        <v/>
      </c>
      <c r="L1400" s="28" t="str">
        <f t="shared" si="171"/>
        <v/>
      </c>
      <c r="M1400" s="28" t="s">
        <v>2001</v>
      </c>
      <c r="N1400" s="28" t="str">
        <f t="shared" si="172"/>
        <v/>
      </c>
      <c r="O1400" s="28" t="str">
        <f>IF(N1400=1,M1400&amp;" ("&amp;E1400&amp;")",M1400)</f>
        <v>Water for Elephants</v>
      </c>
      <c r="P1400" s="36">
        <f>INDEX(cpi!$A$1:$M$105,MATCH('Inflation adjust calc'!$E1400,cpi!$A:$A,0),MATCH('Inflation adjust calc'!$D1400,cpi!$1:$1,0))</f>
        <v>224.90600000000001</v>
      </c>
      <c r="Q1400" s="36">
        <f>cpi!$I$2</f>
        <v>240.85300000000001</v>
      </c>
      <c r="R1400" s="36">
        <f t="shared" si="177"/>
        <v>1.0709051781633216</v>
      </c>
      <c r="S1400" s="28" t="str">
        <f t="shared" si="173"/>
        <v/>
      </c>
      <c r="T1400" s="37">
        <f t="shared" si="174"/>
        <v>40694396.77020622</v>
      </c>
      <c r="U1400" s="37">
        <f t="shared" si="175"/>
        <v>62872539.943803191</v>
      </c>
      <c r="V1400" s="37">
        <f t="shared" si="176"/>
        <v>125092130.79509218</v>
      </c>
    </row>
    <row r="1401" spans="1:22">
      <c r="A1401" s="23">
        <v>1400</v>
      </c>
      <c r="B1401" s="3">
        <v>40400</v>
      </c>
      <c r="C1401" s="28">
        <v>8</v>
      </c>
      <c r="D1401" s="29">
        <v>10</v>
      </c>
      <c r="E1401" s="28">
        <v>2010</v>
      </c>
      <c r="F1401" s="31">
        <f>DATE(E1401,D1401,C1401)</f>
        <v>40459</v>
      </c>
      <c r="G1401" s="24" t="s">
        <v>2002</v>
      </c>
      <c r="H1401" s="2">
        <v>38000000</v>
      </c>
      <c r="I1401" s="2">
        <v>53374681</v>
      </c>
      <c r="J1401" s="2">
        <v>105887837</v>
      </c>
      <c r="K1401" s="28" t="str">
        <f t="shared" si="170"/>
        <v/>
      </c>
      <c r="L1401" s="28" t="str">
        <f t="shared" si="171"/>
        <v/>
      </c>
      <c r="M1401" s="28" t="s">
        <v>2002</v>
      </c>
      <c r="N1401" s="28" t="str">
        <f t="shared" si="172"/>
        <v/>
      </c>
      <c r="O1401" s="28" t="str">
        <f>IF(N1401=1,M1401&amp;" ("&amp;E1401&amp;")",M1401)</f>
        <v>Life as We Know It</v>
      </c>
      <c r="P1401" s="36">
        <f>INDEX(cpi!$A$1:$M$105,MATCH('Inflation adjust calc'!$E1401,cpi!$A:$A,0),MATCH('Inflation adjust calc'!$D1401,cpi!$1:$1,0))</f>
        <v>218.71100000000001</v>
      </c>
      <c r="Q1401" s="36">
        <f>cpi!$I$2</f>
        <v>240.85300000000001</v>
      </c>
      <c r="R1401" s="36">
        <f t="shared" si="177"/>
        <v>1.1012386208283991</v>
      </c>
      <c r="S1401" s="28" t="str">
        <f t="shared" si="173"/>
        <v/>
      </c>
      <c r="T1401" s="37">
        <f t="shared" si="174"/>
        <v>41847067.591479167</v>
      </c>
      <c r="U1401" s="37">
        <f t="shared" si="175"/>
        <v>58778260.091595754</v>
      </c>
      <c r="V1401" s="37">
        <f t="shared" si="176"/>
        <v>116607775.58038233</v>
      </c>
    </row>
    <row r="1402" spans="1:22">
      <c r="A1402" s="23">
        <v>1401</v>
      </c>
      <c r="B1402" s="3" t="s">
        <v>2003</v>
      </c>
      <c r="C1402" s="28">
        <v>29</v>
      </c>
      <c r="D1402" s="29">
        <v>12</v>
      </c>
      <c r="E1402" s="28">
        <v>1999</v>
      </c>
      <c r="F1402" s="31">
        <f>DATE(E1402,D1402,C1402)</f>
        <v>36523</v>
      </c>
      <c r="G1402" s="24" t="s">
        <v>2004</v>
      </c>
      <c r="H1402" s="2">
        <v>38000000</v>
      </c>
      <c r="I1402" s="2">
        <v>50699241</v>
      </c>
      <c r="J1402" s="2">
        <v>73956241</v>
      </c>
      <c r="K1402" s="28" t="str">
        <f t="shared" si="170"/>
        <v/>
      </c>
      <c r="L1402" s="28" t="str">
        <f t="shared" si="171"/>
        <v/>
      </c>
      <c r="M1402" s="28" t="s">
        <v>2004</v>
      </c>
      <c r="N1402" s="28" t="str">
        <f t="shared" si="172"/>
        <v/>
      </c>
      <c r="O1402" s="28" t="str">
        <f>IF(N1402=1,M1402&amp;" ("&amp;E1402&amp;")",M1402)</f>
        <v>The Hurricane</v>
      </c>
      <c r="P1402" s="36">
        <f>INDEX(cpi!$A$1:$M$105,MATCH('Inflation adjust calc'!$E1402,cpi!$A:$A,0),MATCH('Inflation adjust calc'!$D1402,cpi!$1:$1,0))</f>
        <v>168.3</v>
      </c>
      <c r="Q1402" s="36">
        <f>cpi!$I$2</f>
        <v>240.85300000000001</v>
      </c>
      <c r="R1402" s="36">
        <f t="shared" si="177"/>
        <v>1.4310932857991681</v>
      </c>
      <c r="S1402" s="28" t="str">
        <f t="shared" si="173"/>
        <v/>
      </c>
      <c r="T1402" s="37">
        <f t="shared" si="174"/>
        <v>54381544.860368386</v>
      </c>
      <c r="U1402" s="37">
        <f t="shared" si="175"/>
        <v>72555343.390213892</v>
      </c>
      <c r="V1402" s="37">
        <f t="shared" si="176"/>
        <v>105838279.93804514</v>
      </c>
    </row>
    <row r="1403" spans="1:22">
      <c r="A1403" s="23">
        <v>1402</v>
      </c>
      <c r="B1403" s="3">
        <v>41434</v>
      </c>
      <c r="C1403" s="28">
        <v>6</v>
      </c>
      <c r="D1403" s="29">
        <v>9</v>
      </c>
      <c r="E1403" s="28">
        <v>2013</v>
      </c>
      <c r="F1403" s="31">
        <f>DATE(E1403,D1403,C1403)</f>
        <v>41523</v>
      </c>
      <c r="G1403" s="24" t="s">
        <v>2005</v>
      </c>
      <c r="H1403" s="2">
        <v>38000000</v>
      </c>
      <c r="I1403" s="2">
        <v>42025135</v>
      </c>
      <c r="J1403" s="2">
        <v>94763758</v>
      </c>
      <c r="K1403" s="28" t="str">
        <f t="shared" si="170"/>
        <v/>
      </c>
      <c r="L1403" s="28" t="str">
        <f t="shared" si="171"/>
        <v/>
      </c>
      <c r="M1403" s="28" t="s">
        <v>2005</v>
      </c>
      <c r="N1403" s="28" t="str">
        <f t="shared" si="172"/>
        <v/>
      </c>
      <c r="O1403" s="28" t="str">
        <f>IF(N1403=1,M1403&amp;" ("&amp;E1403&amp;")",M1403)</f>
        <v>Riddick</v>
      </c>
      <c r="P1403" s="36">
        <f>INDEX(cpi!$A$1:$M$105,MATCH('Inflation adjust calc'!$E1403,cpi!$A:$A,0),MATCH('Inflation adjust calc'!$D1403,cpi!$1:$1,0))</f>
        <v>234.149</v>
      </c>
      <c r="Q1403" s="36">
        <f>cpi!$I$2</f>
        <v>240.85300000000001</v>
      </c>
      <c r="R1403" s="36">
        <f t="shared" si="177"/>
        <v>1.0286313415816426</v>
      </c>
      <c r="S1403" s="28" t="str">
        <f t="shared" si="173"/>
        <v/>
      </c>
      <c r="T1403" s="37">
        <f t="shared" si="174"/>
        <v>39087990.98010242</v>
      </c>
      <c r="U1403" s="37">
        <f t="shared" si="175"/>
        <v>43228370.995199643</v>
      </c>
      <c r="V1403" s="37">
        <f t="shared" si="176"/>
        <v>97476971.524858117</v>
      </c>
    </row>
    <row r="1404" spans="1:22">
      <c r="A1404" s="23">
        <v>1403</v>
      </c>
      <c r="B1404" s="3" t="s">
        <v>2006</v>
      </c>
      <c r="C1404" s="28">
        <v>23</v>
      </c>
      <c r="D1404" s="29">
        <v>3</v>
      </c>
      <c r="E1404" s="28">
        <v>2001</v>
      </c>
      <c r="F1404" s="31">
        <f>DATE(E1404,D1404,C1404)</f>
        <v>36973</v>
      </c>
      <c r="G1404" s="24" t="s">
        <v>2007</v>
      </c>
      <c r="H1404" s="2">
        <v>38000000</v>
      </c>
      <c r="I1404" s="2">
        <v>40334024</v>
      </c>
      <c r="J1404" s="2">
        <v>57753825</v>
      </c>
      <c r="K1404" s="28" t="str">
        <f t="shared" si="170"/>
        <v/>
      </c>
      <c r="L1404" s="28" t="str">
        <f t="shared" si="171"/>
        <v/>
      </c>
      <c r="M1404" s="28" t="s">
        <v>2007</v>
      </c>
      <c r="N1404" s="28" t="str">
        <f t="shared" si="172"/>
        <v/>
      </c>
      <c r="O1404" s="28" t="str">
        <f>IF(N1404=1,M1404&amp;" ("&amp;E1404&amp;")",M1404)</f>
        <v>Heartbreakers</v>
      </c>
      <c r="P1404" s="36">
        <f>INDEX(cpi!$A$1:$M$105,MATCH('Inflation adjust calc'!$E1404,cpi!$A:$A,0),MATCH('Inflation adjust calc'!$D1404,cpi!$1:$1,0))</f>
        <v>176.2</v>
      </c>
      <c r="Q1404" s="36">
        <f>cpi!$I$2</f>
        <v>240.85300000000001</v>
      </c>
      <c r="R1404" s="36">
        <f t="shared" si="177"/>
        <v>1.3669296254256529</v>
      </c>
      <c r="S1404" s="28" t="str">
        <f t="shared" si="173"/>
        <v/>
      </c>
      <c r="T1404" s="37">
        <f t="shared" si="174"/>
        <v>51943325.766174808</v>
      </c>
      <c r="U1404" s="37">
        <f t="shared" si="175"/>
        <v>55133772.318229295</v>
      </c>
      <c r="V1404" s="37">
        <f t="shared" si="176"/>
        <v>78945414.374148712</v>
      </c>
    </row>
    <row r="1405" spans="1:22">
      <c r="A1405" s="23">
        <v>1404</v>
      </c>
      <c r="B1405" s="3" t="s">
        <v>763</v>
      </c>
      <c r="C1405" s="28">
        <v>24</v>
      </c>
      <c r="D1405" s="29">
        <v>5</v>
      </c>
      <c r="E1405" s="28">
        <v>2002</v>
      </c>
      <c r="F1405" s="31">
        <f>DATE(E1405,D1405,C1405)</f>
        <v>37400</v>
      </c>
      <c r="G1405" s="24" t="s">
        <v>2008</v>
      </c>
      <c r="H1405" s="2">
        <v>38000000</v>
      </c>
      <c r="I1405" s="2">
        <v>39177215</v>
      </c>
      <c r="J1405" s="2">
        <v>50970660</v>
      </c>
      <c r="K1405" s="28" t="str">
        <f t="shared" si="170"/>
        <v/>
      </c>
      <c r="L1405" s="28" t="str">
        <f t="shared" si="171"/>
        <v/>
      </c>
      <c r="M1405" s="28" t="s">
        <v>2008</v>
      </c>
      <c r="N1405" s="28" t="str">
        <f t="shared" si="172"/>
        <v/>
      </c>
      <c r="O1405" s="28" t="str">
        <f>IF(N1405=1,M1405&amp;" ("&amp;E1405&amp;")",M1405)</f>
        <v>Enough</v>
      </c>
      <c r="P1405" s="36">
        <f>INDEX(cpi!$A$1:$M$105,MATCH('Inflation adjust calc'!$E1405,cpi!$A:$A,0),MATCH('Inflation adjust calc'!$D1405,cpi!$1:$1,0))</f>
        <v>179.8</v>
      </c>
      <c r="Q1405" s="36">
        <f>cpi!$I$2</f>
        <v>240.85300000000001</v>
      </c>
      <c r="R1405" s="36">
        <f t="shared" si="177"/>
        <v>1.3395606229143493</v>
      </c>
      <c r="S1405" s="28" t="str">
        <f t="shared" si="173"/>
        <v/>
      </c>
      <c r="T1405" s="37">
        <f t="shared" si="174"/>
        <v>50903303.670745276</v>
      </c>
      <c r="U1405" s="37">
        <f t="shared" si="175"/>
        <v>52480254.529449388</v>
      </c>
      <c r="V1405" s="37">
        <f t="shared" si="176"/>
        <v>68278289.059955508</v>
      </c>
    </row>
    <row r="1406" spans="1:22">
      <c r="A1406" s="23">
        <v>1405</v>
      </c>
      <c r="B1406" s="3" t="s">
        <v>2009</v>
      </c>
      <c r="C1406" s="28">
        <v>22</v>
      </c>
      <c r="D1406" s="29">
        <v>1</v>
      </c>
      <c r="E1406" s="28">
        <v>2016</v>
      </c>
      <c r="F1406" s="31">
        <f>DATE(E1406,D1406,C1406)</f>
        <v>42391</v>
      </c>
      <c r="G1406" s="24" t="s">
        <v>2010</v>
      </c>
      <c r="H1406" s="2">
        <v>38000000</v>
      </c>
      <c r="I1406" s="2">
        <v>34912982</v>
      </c>
      <c r="J1406" s="2">
        <v>110678636</v>
      </c>
      <c r="K1406" s="28" t="str">
        <f t="shared" si="170"/>
        <v/>
      </c>
      <c r="L1406" s="28" t="str">
        <f t="shared" si="171"/>
        <v/>
      </c>
      <c r="M1406" s="28" t="s">
        <v>2010</v>
      </c>
      <c r="N1406" s="28" t="str">
        <f t="shared" si="172"/>
        <v/>
      </c>
      <c r="O1406" s="28" t="str">
        <f>IF(N1406=1,M1406&amp;" ("&amp;E1406&amp;")",M1406)</f>
        <v>The 5th Wave</v>
      </c>
      <c r="P1406" s="36">
        <f>INDEX(cpi!$A$1:$M$105,MATCH('Inflation adjust calc'!$E1406,cpi!$A:$A,0),MATCH('Inflation adjust calc'!$D1406,cpi!$1:$1,0))</f>
        <v>236.916</v>
      </c>
      <c r="Q1406" s="36">
        <f>cpi!$I$2</f>
        <v>240.85300000000001</v>
      </c>
      <c r="R1406" s="36">
        <f t="shared" si="177"/>
        <v>1.0166177041651894</v>
      </c>
      <c r="S1406" s="28" t="str">
        <f t="shared" si="173"/>
        <v/>
      </c>
      <c r="T1406" s="37">
        <f t="shared" si="174"/>
        <v>38631472.758277193</v>
      </c>
      <c r="U1406" s="37">
        <f t="shared" si="175"/>
        <v>35493155.606400579</v>
      </c>
      <c r="V1406" s="37">
        <f t="shared" si="176"/>
        <v>112517860.83045468</v>
      </c>
    </row>
    <row r="1407" spans="1:22">
      <c r="A1407" s="23">
        <v>1406</v>
      </c>
      <c r="B1407" s="3">
        <v>39966</v>
      </c>
      <c r="C1407" s="28">
        <v>6</v>
      </c>
      <c r="D1407" s="29">
        <v>2</v>
      </c>
      <c r="E1407" s="28">
        <v>2009</v>
      </c>
      <c r="F1407" s="31">
        <f>DATE(E1407,D1407,C1407)</f>
        <v>39850</v>
      </c>
      <c r="G1407" s="24" t="s">
        <v>2011</v>
      </c>
      <c r="H1407" s="2">
        <v>38000000</v>
      </c>
      <c r="I1407" s="2">
        <v>31811527</v>
      </c>
      <c r="J1407" s="2">
        <v>44411527</v>
      </c>
      <c r="K1407" s="28" t="str">
        <f t="shared" si="170"/>
        <v/>
      </c>
      <c r="L1407" s="28" t="str">
        <f t="shared" si="171"/>
        <v/>
      </c>
      <c r="M1407" s="28" t="s">
        <v>2011</v>
      </c>
      <c r="N1407" s="28" t="str">
        <f t="shared" si="172"/>
        <v/>
      </c>
      <c r="O1407" s="28" t="str">
        <f>IF(N1407=1,M1407&amp;" ("&amp;E1407&amp;")",M1407)</f>
        <v>Push</v>
      </c>
      <c r="P1407" s="36">
        <f>INDEX(cpi!$A$1:$M$105,MATCH('Inflation adjust calc'!$E1407,cpi!$A:$A,0),MATCH('Inflation adjust calc'!$D1407,cpi!$1:$1,0))</f>
        <v>212.19300000000001</v>
      </c>
      <c r="Q1407" s="36">
        <f>cpi!$I$2</f>
        <v>240.85300000000001</v>
      </c>
      <c r="R1407" s="36">
        <f t="shared" si="177"/>
        <v>1.1350657184732766</v>
      </c>
      <c r="S1407" s="28" t="str">
        <f t="shared" si="173"/>
        <v/>
      </c>
      <c r="T1407" s="37">
        <f t="shared" si="174"/>
        <v>43132497.301984511</v>
      </c>
      <c r="U1407" s="37">
        <f t="shared" si="175"/>
        <v>36108173.749987036</v>
      </c>
      <c r="V1407" s="37">
        <f t="shared" si="176"/>
        <v>50410001.802750327</v>
      </c>
    </row>
    <row r="1408" spans="1:22">
      <c r="A1408" s="23">
        <v>1407</v>
      </c>
      <c r="B1408" s="3" t="s">
        <v>1624</v>
      </c>
      <c r="C1408" s="28">
        <v>20</v>
      </c>
      <c r="D1408" s="29">
        <v>9</v>
      </c>
      <c r="E1408" s="28">
        <v>2013</v>
      </c>
      <c r="F1408" s="31">
        <f>DATE(E1408,D1408,C1408)</f>
        <v>41537</v>
      </c>
      <c r="G1408" s="24" t="s">
        <v>2012</v>
      </c>
      <c r="H1408" s="2">
        <v>38000000</v>
      </c>
      <c r="I1408" s="2">
        <v>26947624</v>
      </c>
      <c r="J1408" s="2">
        <v>98230839</v>
      </c>
      <c r="K1408" s="28" t="str">
        <f t="shared" si="170"/>
        <v/>
      </c>
      <c r="L1408" s="28" t="str">
        <f t="shared" si="171"/>
        <v/>
      </c>
      <c r="M1408" s="28" t="s">
        <v>2012</v>
      </c>
      <c r="N1408" s="28" t="str">
        <f t="shared" si="172"/>
        <v/>
      </c>
      <c r="O1408" s="28" t="str">
        <f>IF(N1408=1,M1408&amp;" ("&amp;E1408&amp;")",M1408)</f>
        <v>Rush</v>
      </c>
      <c r="P1408" s="36">
        <f>INDEX(cpi!$A$1:$M$105,MATCH('Inflation adjust calc'!$E1408,cpi!$A:$A,0),MATCH('Inflation adjust calc'!$D1408,cpi!$1:$1,0))</f>
        <v>234.149</v>
      </c>
      <c r="Q1408" s="36">
        <f>cpi!$I$2</f>
        <v>240.85300000000001</v>
      </c>
      <c r="R1408" s="36">
        <f t="shared" si="177"/>
        <v>1.0286313415816426</v>
      </c>
      <c r="S1408" s="28" t="str">
        <f t="shared" si="173"/>
        <v/>
      </c>
      <c r="T1408" s="37">
        <f t="shared" si="174"/>
        <v>39087990.98010242</v>
      </c>
      <c r="U1408" s="37">
        <f t="shared" si="175"/>
        <v>27719170.627557669</v>
      </c>
      <c r="V1408" s="37">
        <f t="shared" si="176"/>
        <v>101043319.70526034</v>
      </c>
    </row>
    <row r="1409" spans="1:22">
      <c r="A1409" s="23">
        <v>1408</v>
      </c>
      <c r="B1409" s="3" t="s">
        <v>1394</v>
      </c>
      <c r="C1409" s="28">
        <v>18</v>
      </c>
      <c r="D1409" s="29">
        <v>5</v>
      </c>
      <c r="E1409" s="28">
        <v>2001</v>
      </c>
      <c r="F1409" s="31">
        <f>DATE(E1409,D1409,C1409)</f>
        <v>37029</v>
      </c>
      <c r="G1409" s="24" t="s">
        <v>2013</v>
      </c>
      <c r="H1409" s="2">
        <v>38000000</v>
      </c>
      <c r="I1409" s="2">
        <v>24044532</v>
      </c>
      <c r="J1409" s="2">
        <v>29544532</v>
      </c>
      <c r="K1409" s="28" t="str">
        <f t="shared" si="170"/>
        <v/>
      </c>
      <c r="L1409" s="28" t="str">
        <f t="shared" si="171"/>
        <v/>
      </c>
      <c r="M1409" s="28" t="s">
        <v>2013</v>
      </c>
      <c r="N1409" s="28" t="str">
        <f t="shared" si="172"/>
        <v/>
      </c>
      <c r="O1409" s="28" t="str">
        <f>IF(N1409=1,M1409&amp;" ("&amp;E1409&amp;")",M1409)</f>
        <v>Angel Eyes</v>
      </c>
      <c r="P1409" s="36">
        <f>INDEX(cpi!$A$1:$M$105,MATCH('Inflation adjust calc'!$E1409,cpi!$A:$A,0),MATCH('Inflation adjust calc'!$D1409,cpi!$1:$1,0))</f>
        <v>177.7</v>
      </c>
      <c r="Q1409" s="36">
        <f>cpi!$I$2</f>
        <v>240.85300000000001</v>
      </c>
      <c r="R1409" s="36">
        <f t="shared" si="177"/>
        <v>1.355391108610017</v>
      </c>
      <c r="S1409" s="28" t="str">
        <f t="shared" si="173"/>
        <v/>
      </c>
      <c r="T1409" s="37">
        <f t="shared" si="174"/>
        <v>51504862.127180643</v>
      </c>
      <c r="U1409" s="37">
        <f t="shared" si="175"/>
        <v>32589744.883489028</v>
      </c>
      <c r="V1409" s="37">
        <f t="shared" si="176"/>
        <v>40044395.980844125</v>
      </c>
    </row>
    <row r="1410" spans="1:22">
      <c r="A1410" s="23">
        <v>1409</v>
      </c>
      <c r="B1410" s="3" t="s">
        <v>819</v>
      </c>
      <c r="C1410" s="28">
        <v>21</v>
      </c>
      <c r="D1410" s="29">
        <v>12</v>
      </c>
      <c r="E1410" s="28">
        <v>2001</v>
      </c>
      <c r="F1410" s="31">
        <f>DATE(E1410,D1410,C1410)</f>
        <v>37246</v>
      </c>
      <c r="G1410" s="24" t="s">
        <v>2014</v>
      </c>
      <c r="H1410" s="2">
        <v>38000000</v>
      </c>
      <c r="I1410" s="2">
        <v>22770864</v>
      </c>
      <c r="J1410" s="2">
        <v>24515990</v>
      </c>
      <c r="K1410" s="28" t="str">
        <f t="shared" si="170"/>
        <v/>
      </c>
      <c r="L1410" s="28" t="str">
        <f t="shared" si="171"/>
        <v/>
      </c>
      <c r="M1410" s="28" t="s">
        <v>2014</v>
      </c>
      <c r="N1410" s="28" t="str">
        <f t="shared" si="172"/>
        <v/>
      </c>
      <c r="O1410" s="28" t="str">
        <f>IF(N1410=1,M1410&amp;" ("&amp;E1410&amp;")",M1410)</f>
        <v>Joe Somebody</v>
      </c>
      <c r="P1410" s="36">
        <f>INDEX(cpi!$A$1:$M$105,MATCH('Inflation adjust calc'!$E1410,cpi!$A:$A,0),MATCH('Inflation adjust calc'!$D1410,cpi!$1:$1,0))</f>
        <v>176.7</v>
      </c>
      <c r="Q1410" s="36">
        <f>cpi!$I$2</f>
        <v>240.85300000000001</v>
      </c>
      <c r="R1410" s="36">
        <f t="shared" si="177"/>
        <v>1.3630616864742502</v>
      </c>
      <c r="S1410" s="28" t="str">
        <f t="shared" si="173"/>
        <v/>
      </c>
      <c r="T1410" s="37">
        <f t="shared" si="174"/>
        <v>51796344.086021505</v>
      </c>
      <c r="U1410" s="37">
        <f t="shared" si="175"/>
        <v>31038092.286315791</v>
      </c>
      <c r="V1410" s="37">
        <f t="shared" si="176"/>
        <v>33416806.674985852</v>
      </c>
    </row>
    <row r="1411" spans="1:22">
      <c r="A1411" s="23">
        <v>1410</v>
      </c>
      <c r="B1411" s="3">
        <v>36802</v>
      </c>
      <c r="C1411" s="28">
        <v>10</v>
      </c>
      <c r="D1411" s="29">
        <v>3</v>
      </c>
      <c r="E1411" s="28">
        <v>2000</v>
      </c>
      <c r="F1411" s="31">
        <f>DATE(E1411,D1411,C1411)</f>
        <v>36595</v>
      </c>
      <c r="G1411" s="24" t="s">
        <v>2015</v>
      </c>
      <c r="H1411" s="2">
        <v>38000000</v>
      </c>
      <c r="I1411" s="2">
        <v>18653746</v>
      </c>
      <c r="J1411" s="2">
        <v>58394308</v>
      </c>
      <c r="K1411" s="28" t="str">
        <f t="shared" ref="K1411:K1474" si="178">IF(J1411=0,1,"")</f>
        <v/>
      </c>
      <c r="L1411" s="28" t="str">
        <f t="shared" ref="L1411:L1474" si="179">IF(E1411&gt;2016,1,"")</f>
        <v/>
      </c>
      <c r="M1411" s="28" t="s">
        <v>2015</v>
      </c>
      <c r="N1411" s="28" t="str">
        <f t="shared" ref="N1411:N1474" si="180">IF(COUNTIF($M$2:$M$5233,M1411)&gt;1,1,"")</f>
        <v/>
      </c>
      <c r="O1411" s="28" t="str">
        <f>IF(N1411=1,M1411&amp;" ("&amp;E1411&amp;")",M1411)</f>
        <v>The Ninth Gate</v>
      </c>
      <c r="P1411" s="36">
        <f>INDEX(cpi!$A$1:$M$105,MATCH('Inflation adjust calc'!$E1411,cpi!$A:$A,0),MATCH('Inflation adjust calc'!$D1411,cpi!$1:$1,0))</f>
        <v>171.2</v>
      </c>
      <c r="Q1411" s="36">
        <f>cpi!$I$2</f>
        <v>240.85300000000001</v>
      </c>
      <c r="R1411" s="36">
        <f t="shared" si="177"/>
        <v>1.4068516355140188</v>
      </c>
      <c r="S1411" s="28" t="str">
        <f t="shared" ref="S1411:S1474" si="181">IF(ISERROR(R1411),1,"")</f>
        <v/>
      </c>
      <c r="T1411" s="37">
        <f t="shared" ref="T1411:T1474" si="182">H1411*$R1411</f>
        <v>53460362.149532713</v>
      </c>
      <c r="U1411" s="37">
        <f t="shared" ref="U1411:U1474" si="183">I1411*$R1411</f>
        <v>26243053.068563085</v>
      </c>
      <c r="V1411" s="37">
        <f t="shared" ref="V1411:V1474" si="184">J1411*$R1411</f>
        <v>82152127.714509353</v>
      </c>
    </row>
    <row r="1412" spans="1:22">
      <c r="A1412" s="23">
        <v>1411</v>
      </c>
      <c r="B1412" s="3" t="s">
        <v>2016</v>
      </c>
      <c r="C1412" s="28">
        <v>27</v>
      </c>
      <c r="D1412" s="29">
        <v>9</v>
      </c>
      <c r="E1412" s="28">
        <v>1996</v>
      </c>
      <c r="F1412" s="31">
        <f>DATE(E1412,D1412,C1412)</f>
        <v>35335</v>
      </c>
      <c r="G1412" s="24" t="s">
        <v>2017</v>
      </c>
      <c r="H1412" s="2">
        <v>38000000</v>
      </c>
      <c r="I1412" s="2">
        <v>17378193</v>
      </c>
      <c r="J1412" s="2">
        <v>17378193</v>
      </c>
      <c r="K1412" s="28" t="str">
        <f t="shared" si="178"/>
        <v/>
      </c>
      <c r="L1412" s="28" t="str">
        <f t="shared" si="179"/>
        <v/>
      </c>
      <c r="M1412" s="28" t="s">
        <v>2017</v>
      </c>
      <c r="N1412" s="28" t="str">
        <f t="shared" si="180"/>
        <v/>
      </c>
      <c r="O1412" s="28" t="str">
        <f>IF(N1412=1,M1412&amp;" ("&amp;E1412&amp;")",M1412)</f>
        <v>Extreme Measures</v>
      </c>
      <c r="P1412" s="36">
        <f>INDEX(cpi!$A$1:$M$105,MATCH('Inflation adjust calc'!$E1412,cpi!$A:$A,0),MATCH('Inflation adjust calc'!$D1412,cpi!$1:$1,0))</f>
        <v>157.80000000000001</v>
      </c>
      <c r="Q1412" s="36">
        <f>cpi!$I$2</f>
        <v>240.85300000000001</v>
      </c>
      <c r="R1412" s="36">
        <f t="shared" si="177"/>
        <v>1.5263181242078581</v>
      </c>
      <c r="S1412" s="28" t="str">
        <f t="shared" si="181"/>
        <v/>
      </c>
      <c r="T1412" s="37">
        <f t="shared" si="182"/>
        <v>58000088.719898604</v>
      </c>
      <c r="U1412" s="37">
        <f t="shared" si="183"/>
        <v>26524650.94188213</v>
      </c>
      <c r="V1412" s="37">
        <f t="shared" si="184"/>
        <v>26524650.94188213</v>
      </c>
    </row>
    <row r="1413" spans="1:22">
      <c r="A1413" s="23">
        <v>1412</v>
      </c>
      <c r="B1413" s="3">
        <v>37081</v>
      </c>
      <c r="C1413" s="28">
        <v>7</v>
      </c>
      <c r="D1413" s="29">
        <v>9</v>
      </c>
      <c r="E1413" s="28">
        <v>2001</v>
      </c>
      <c r="F1413" s="31">
        <f>DATE(E1413,D1413,C1413)</f>
        <v>37141</v>
      </c>
      <c r="G1413" s="24" t="s">
        <v>2018</v>
      </c>
      <c r="H1413" s="2">
        <v>38000000</v>
      </c>
      <c r="I1413" s="2">
        <v>16991902</v>
      </c>
      <c r="J1413" s="2">
        <v>19317765</v>
      </c>
      <c r="K1413" s="28" t="str">
        <f t="shared" si="178"/>
        <v/>
      </c>
      <c r="L1413" s="28" t="str">
        <f t="shared" si="179"/>
        <v/>
      </c>
      <c r="M1413" s="28" t="s">
        <v>2018</v>
      </c>
      <c r="N1413" s="28" t="str">
        <f t="shared" si="180"/>
        <v/>
      </c>
      <c r="O1413" s="28" t="str">
        <f>IF(N1413=1,M1413&amp;" ("&amp;E1413&amp;")",M1413)</f>
        <v>Rock Star</v>
      </c>
      <c r="P1413" s="36">
        <f>INDEX(cpi!$A$1:$M$105,MATCH('Inflation adjust calc'!$E1413,cpi!$A:$A,0),MATCH('Inflation adjust calc'!$D1413,cpi!$1:$1,0))</f>
        <v>178.3</v>
      </c>
      <c r="Q1413" s="36">
        <f>cpi!$I$2</f>
        <v>240.85300000000001</v>
      </c>
      <c r="R1413" s="36">
        <f t="shared" si="177"/>
        <v>1.3508300616937745</v>
      </c>
      <c r="S1413" s="28" t="str">
        <f t="shared" si="181"/>
        <v/>
      </c>
      <c r="T1413" s="37">
        <f t="shared" si="182"/>
        <v>51331542.344363429</v>
      </c>
      <c r="U1413" s="37">
        <f t="shared" si="183"/>
        <v>22953172.026954569</v>
      </c>
      <c r="V1413" s="37">
        <f t="shared" si="184"/>
        <v>26095017.686735839</v>
      </c>
    </row>
    <row r="1414" spans="1:22">
      <c r="A1414" s="23">
        <v>1413</v>
      </c>
      <c r="B1414" s="3" t="s">
        <v>1779</v>
      </c>
      <c r="C1414" s="28">
        <v>14</v>
      </c>
      <c r="D1414" s="29">
        <v>10</v>
      </c>
      <c r="E1414" s="28">
        <v>2011</v>
      </c>
      <c r="F1414" s="31">
        <f>DATE(E1414,D1414,C1414)</f>
        <v>40830</v>
      </c>
      <c r="G1414" s="24" t="s">
        <v>2019</v>
      </c>
      <c r="H1414" s="2">
        <v>38000000</v>
      </c>
      <c r="I1414" s="2">
        <v>16928670</v>
      </c>
      <c r="J1414" s="2">
        <v>27501814</v>
      </c>
      <c r="K1414" s="28" t="str">
        <f t="shared" si="178"/>
        <v/>
      </c>
      <c r="L1414" s="28" t="str">
        <f t="shared" si="179"/>
        <v/>
      </c>
      <c r="M1414" s="28" t="s">
        <v>2019</v>
      </c>
      <c r="N1414" s="28" t="str">
        <f t="shared" si="180"/>
        <v/>
      </c>
      <c r="O1414" s="28" t="str">
        <f>IF(N1414=1,M1414&amp;" ("&amp;E1414&amp;")",M1414)</f>
        <v>The Thing</v>
      </c>
      <c r="P1414" s="36">
        <f>INDEX(cpi!$A$1:$M$105,MATCH('Inflation adjust calc'!$E1414,cpi!$A:$A,0),MATCH('Inflation adjust calc'!$D1414,cpi!$1:$1,0))</f>
        <v>226.42099999999999</v>
      </c>
      <c r="Q1414" s="36">
        <f>cpi!$I$2</f>
        <v>240.85300000000001</v>
      </c>
      <c r="R1414" s="36">
        <f t="shared" si="177"/>
        <v>1.0637396707902536</v>
      </c>
      <c r="S1414" s="28" t="str">
        <f t="shared" si="181"/>
        <v/>
      </c>
      <c r="T1414" s="37">
        <f t="shared" si="182"/>
        <v>40422107.490029633</v>
      </c>
      <c r="U1414" s="37">
        <f t="shared" si="183"/>
        <v>18007697.852716841</v>
      </c>
      <c r="V1414" s="37">
        <f t="shared" si="184"/>
        <v>29254770.570494786</v>
      </c>
    </row>
    <row r="1415" spans="1:22">
      <c r="A1415" s="23">
        <v>1414</v>
      </c>
      <c r="B1415" s="3">
        <v>35097</v>
      </c>
      <c r="C1415" s="28">
        <v>2</v>
      </c>
      <c r="D1415" s="29">
        <v>2</v>
      </c>
      <c r="E1415" s="28">
        <v>1996</v>
      </c>
      <c r="F1415" s="31">
        <f>DATE(E1415,D1415,C1415)</f>
        <v>35097</v>
      </c>
      <c r="G1415" s="24" t="s">
        <v>2020</v>
      </c>
      <c r="H1415" s="2">
        <v>38000000</v>
      </c>
      <c r="I1415" s="2">
        <v>10229300</v>
      </c>
      <c r="J1415" s="2">
        <v>10229300</v>
      </c>
      <c r="K1415" s="28" t="str">
        <f t="shared" si="178"/>
        <v/>
      </c>
      <c r="L1415" s="28" t="str">
        <f t="shared" si="179"/>
        <v/>
      </c>
      <c r="M1415" s="28" t="s">
        <v>2020</v>
      </c>
      <c r="N1415" s="28" t="str">
        <f t="shared" si="180"/>
        <v/>
      </c>
      <c r="O1415" s="28" t="str">
        <f>IF(N1415=1,M1415&amp;" ("&amp;E1415&amp;")",M1415)</f>
        <v>White Squall</v>
      </c>
      <c r="P1415" s="36">
        <f>INDEX(cpi!$A$1:$M$105,MATCH('Inflation adjust calc'!$E1415,cpi!$A:$A,0),MATCH('Inflation adjust calc'!$D1415,cpi!$1:$1,0))</f>
        <v>154.9</v>
      </c>
      <c r="Q1415" s="36">
        <f>cpi!$I$2</f>
        <v>240.85300000000001</v>
      </c>
      <c r="R1415" s="36">
        <f t="shared" si="177"/>
        <v>1.5548934796642995</v>
      </c>
      <c r="S1415" s="28" t="str">
        <f t="shared" si="181"/>
        <v/>
      </c>
      <c r="T1415" s="37">
        <f t="shared" si="182"/>
        <v>59085952.227243379</v>
      </c>
      <c r="U1415" s="37">
        <f t="shared" si="183"/>
        <v>15905471.871530019</v>
      </c>
      <c r="V1415" s="37">
        <f t="shared" si="184"/>
        <v>15905471.871530019</v>
      </c>
    </row>
    <row r="1416" spans="1:22">
      <c r="A1416" s="23">
        <v>1415</v>
      </c>
      <c r="B1416" s="3">
        <v>39731</v>
      </c>
      <c r="C1416" s="28">
        <v>10</v>
      </c>
      <c r="D1416" s="29">
        <v>10</v>
      </c>
      <c r="E1416" s="28">
        <v>2008</v>
      </c>
      <c r="F1416" s="31">
        <f>DATE(E1416,D1416,C1416)</f>
        <v>39731</v>
      </c>
      <c r="G1416" s="24" t="s">
        <v>2021</v>
      </c>
      <c r="H1416" s="2">
        <v>38000000</v>
      </c>
      <c r="I1416" s="2">
        <v>7871693</v>
      </c>
      <c r="J1416" s="2">
        <v>17830244</v>
      </c>
      <c r="K1416" s="28" t="str">
        <f t="shared" si="178"/>
        <v/>
      </c>
      <c r="L1416" s="28" t="str">
        <f t="shared" si="179"/>
        <v/>
      </c>
      <c r="M1416" s="28" t="s">
        <v>2021</v>
      </c>
      <c r="N1416" s="28" t="str">
        <f t="shared" si="180"/>
        <v/>
      </c>
      <c r="O1416" s="28" t="str">
        <f>IF(N1416=1,M1416&amp;" ("&amp;E1416&amp;")",M1416)</f>
        <v>City of Ember</v>
      </c>
      <c r="P1416" s="36">
        <f>INDEX(cpi!$A$1:$M$105,MATCH('Inflation adjust calc'!$E1416,cpi!$A:$A,0),MATCH('Inflation adjust calc'!$D1416,cpi!$1:$1,0))</f>
        <v>216.57300000000001</v>
      </c>
      <c r="Q1416" s="36">
        <f>cpi!$I$2</f>
        <v>240.85300000000001</v>
      </c>
      <c r="R1416" s="36">
        <f t="shared" si="177"/>
        <v>1.1121100044788592</v>
      </c>
      <c r="S1416" s="28" t="str">
        <f t="shared" si="181"/>
        <v/>
      </c>
      <c r="T1416" s="37">
        <f t="shared" si="182"/>
        <v>42260180.170196652</v>
      </c>
      <c r="U1416" s="37">
        <f t="shared" si="183"/>
        <v>8754188.5374862049</v>
      </c>
      <c r="V1416" s="37">
        <f t="shared" si="184"/>
        <v>19829192.734699152</v>
      </c>
    </row>
    <row r="1417" spans="1:22">
      <c r="A1417" s="23">
        <v>1416</v>
      </c>
      <c r="B1417" s="3" t="s">
        <v>2022</v>
      </c>
      <c r="C1417" s="28">
        <v>31</v>
      </c>
      <c r="D1417" s="29">
        <v>10</v>
      </c>
      <c r="E1417" s="28">
        <v>1997</v>
      </c>
      <c r="F1417" s="31">
        <f>DATE(E1417,D1417,C1417)</f>
        <v>35734</v>
      </c>
      <c r="G1417" s="24" t="s">
        <v>2023</v>
      </c>
      <c r="H1417" s="2">
        <v>38000000</v>
      </c>
      <c r="I1417" s="2">
        <v>6504442</v>
      </c>
      <c r="J1417" s="2">
        <v>6504442</v>
      </c>
      <c r="K1417" s="28" t="str">
        <f t="shared" si="178"/>
        <v/>
      </c>
      <c r="L1417" s="28" t="str">
        <f t="shared" si="179"/>
        <v/>
      </c>
      <c r="M1417" s="28" t="s">
        <v>2023</v>
      </c>
      <c r="N1417" s="28" t="str">
        <f t="shared" si="180"/>
        <v/>
      </c>
      <c r="O1417" s="28" t="str">
        <f>IF(N1417=1,M1417&amp;" ("&amp;E1417&amp;")",M1417)</f>
        <v>Switchback</v>
      </c>
      <c r="P1417" s="36">
        <f>INDEX(cpi!$A$1:$M$105,MATCH('Inflation adjust calc'!$E1417,cpi!$A:$A,0),MATCH('Inflation adjust calc'!$D1417,cpi!$1:$1,0))</f>
        <v>161.6</v>
      </c>
      <c r="Q1417" s="36">
        <f>cpi!$I$2</f>
        <v>240.85300000000001</v>
      </c>
      <c r="R1417" s="36">
        <f t="shared" si="177"/>
        <v>1.4904269801980199</v>
      </c>
      <c r="S1417" s="28" t="str">
        <f t="shared" si="181"/>
        <v/>
      </c>
      <c r="T1417" s="37">
        <f t="shared" si="182"/>
        <v>56636225.247524753</v>
      </c>
      <c r="U1417" s="37">
        <f t="shared" si="183"/>
        <v>9694395.8479331695</v>
      </c>
      <c r="V1417" s="37">
        <f t="shared" si="184"/>
        <v>9694395.8479331695</v>
      </c>
    </row>
    <row r="1418" spans="1:22">
      <c r="A1418" s="23">
        <v>1417</v>
      </c>
      <c r="B1418" s="3" t="s">
        <v>1840</v>
      </c>
      <c r="C1418" s="28">
        <v>30</v>
      </c>
      <c r="D1418" s="29">
        <v>11</v>
      </c>
      <c r="E1418" s="28">
        <v>2001</v>
      </c>
      <c r="F1418" s="31">
        <f>DATE(E1418,D1418,C1418)</f>
        <v>37225</v>
      </c>
      <c r="G1418" s="24" t="s">
        <v>2024</v>
      </c>
      <c r="H1418" s="2">
        <v>38000000</v>
      </c>
      <c r="I1418" s="2">
        <v>623374</v>
      </c>
      <c r="J1418" s="2">
        <v>623374</v>
      </c>
      <c r="K1418" s="28" t="str">
        <f t="shared" si="178"/>
        <v/>
      </c>
      <c r="L1418" s="28" t="str">
        <f t="shared" si="179"/>
        <v/>
      </c>
      <c r="M1418" s="28" t="s">
        <v>2024</v>
      </c>
      <c r="N1418" s="28" t="str">
        <f t="shared" si="180"/>
        <v/>
      </c>
      <c r="O1418" s="28" t="str">
        <f>IF(N1418=1,M1418&amp;" ("&amp;E1418&amp;")",M1418)</f>
        <v>Texas Rangers</v>
      </c>
      <c r="P1418" s="36">
        <f>INDEX(cpi!$A$1:$M$105,MATCH('Inflation adjust calc'!$E1418,cpi!$A:$A,0),MATCH('Inflation adjust calc'!$D1418,cpi!$1:$1,0))</f>
        <v>177.4</v>
      </c>
      <c r="Q1418" s="36">
        <f>cpi!$I$2</f>
        <v>240.85300000000001</v>
      </c>
      <c r="R1418" s="36">
        <f t="shared" si="177"/>
        <v>1.3576832018038332</v>
      </c>
      <c r="S1418" s="28" t="str">
        <f t="shared" si="181"/>
        <v/>
      </c>
      <c r="T1418" s="37">
        <f t="shared" si="182"/>
        <v>51591961.668545663</v>
      </c>
      <c r="U1418" s="37">
        <f t="shared" si="183"/>
        <v>846344.40824126266</v>
      </c>
      <c r="V1418" s="37">
        <f t="shared" si="184"/>
        <v>846344.40824126266</v>
      </c>
    </row>
    <row r="1419" spans="1:22">
      <c r="A1419" s="23">
        <v>1418</v>
      </c>
      <c r="B1419" s="3" t="s">
        <v>2025</v>
      </c>
      <c r="C1419" s="28">
        <v>26</v>
      </c>
      <c r="D1419" s="29">
        <v>8</v>
      </c>
      <c r="E1419" s="28">
        <v>2008</v>
      </c>
      <c r="F1419" s="31">
        <f>DATE(E1419,D1419,C1419)</f>
        <v>39686</v>
      </c>
      <c r="G1419" s="24" t="s">
        <v>2026</v>
      </c>
      <c r="H1419" s="2">
        <v>38000000</v>
      </c>
      <c r="I1419">
        <v>0</v>
      </c>
      <c r="J1419" s="2">
        <v>5473041</v>
      </c>
      <c r="K1419" s="28" t="str">
        <f t="shared" si="178"/>
        <v/>
      </c>
      <c r="L1419" s="28" t="str">
        <f t="shared" si="179"/>
        <v/>
      </c>
      <c r="M1419" s="28" t="s">
        <v>2026</v>
      </c>
      <c r="N1419" s="28" t="str">
        <f t="shared" si="180"/>
        <v/>
      </c>
      <c r="O1419" s="28" t="str">
        <f>IF(N1419=1,M1419&amp;" ("&amp;E1419&amp;")",M1419)</f>
        <v>Virgin Territory</v>
      </c>
      <c r="P1419" s="36">
        <f>INDEX(cpi!$A$1:$M$105,MATCH('Inflation adjust calc'!$E1419,cpi!$A:$A,0),MATCH('Inflation adjust calc'!$D1419,cpi!$1:$1,0))</f>
        <v>219.08600000000001</v>
      </c>
      <c r="Q1419" s="36">
        <f>cpi!$I$2</f>
        <v>240.85300000000001</v>
      </c>
      <c r="R1419" s="36">
        <f t="shared" si="177"/>
        <v>1.0993536784641647</v>
      </c>
      <c r="S1419" s="28" t="str">
        <f t="shared" si="181"/>
        <v/>
      </c>
      <c r="T1419" s="37">
        <f t="shared" si="182"/>
        <v>41775439.781638257</v>
      </c>
      <c r="U1419" s="37">
        <f t="shared" si="183"/>
        <v>0</v>
      </c>
      <c r="V1419" s="37">
        <f t="shared" si="184"/>
        <v>6016807.7557351906</v>
      </c>
    </row>
    <row r="1420" spans="1:22">
      <c r="A1420" s="23">
        <v>1419</v>
      </c>
      <c r="B1420" s="3" t="s">
        <v>75</v>
      </c>
      <c r="C1420" s="28">
        <v>18</v>
      </c>
      <c r="D1420" s="29">
        <v>5</v>
      </c>
      <c r="E1420" s="28">
        <v>2012</v>
      </c>
      <c r="F1420" s="31">
        <f>DATE(E1420,D1420,C1420)</f>
        <v>41047</v>
      </c>
      <c r="G1420" s="24" t="s">
        <v>2027</v>
      </c>
      <c r="H1420" s="2">
        <v>37500000</v>
      </c>
      <c r="I1420" s="2">
        <v>41152203</v>
      </c>
      <c r="J1420" s="2">
        <v>120925697</v>
      </c>
      <c r="K1420" s="28" t="str">
        <f t="shared" si="178"/>
        <v/>
      </c>
      <c r="L1420" s="28" t="str">
        <f t="shared" si="179"/>
        <v/>
      </c>
      <c r="M1420" s="28" t="s">
        <v>2027</v>
      </c>
      <c r="N1420" s="28" t="str">
        <f t="shared" si="180"/>
        <v/>
      </c>
      <c r="O1420" s="28" t="str">
        <f>IF(N1420=1,M1420&amp;" ("&amp;E1420&amp;")",M1420)</f>
        <v>What to Expect When You're Expecting</v>
      </c>
      <c r="P1420" s="36">
        <f>INDEX(cpi!$A$1:$M$105,MATCH('Inflation adjust calc'!$E1420,cpi!$A:$A,0),MATCH('Inflation adjust calc'!$D1420,cpi!$1:$1,0))</f>
        <v>229.815</v>
      </c>
      <c r="Q1420" s="36">
        <f>cpi!$I$2</f>
        <v>240.85300000000001</v>
      </c>
      <c r="R1420" s="36">
        <f t="shared" si="177"/>
        <v>1.0480299371233384</v>
      </c>
      <c r="S1420" s="28" t="str">
        <f t="shared" si="181"/>
        <v/>
      </c>
      <c r="T1420" s="37">
        <f t="shared" si="182"/>
        <v>39301122.642125189</v>
      </c>
      <c r="U1420" s="37">
        <f t="shared" si="183"/>
        <v>43128740.722576857</v>
      </c>
      <c r="V1420" s="37">
        <f t="shared" si="184"/>
        <v>126733750.62350586</v>
      </c>
    </row>
    <row r="1421" spans="1:22">
      <c r="A1421" s="23">
        <v>1420</v>
      </c>
      <c r="B1421" s="3" t="s">
        <v>1063</v>
      </c>
      <c r="C1421" s="28">
        <v>14</v>
      </c>
      <c r="D1421" s="29">
        <v>9</v>
      </c>
      <c r="E1421" s="28">
        <v>2012</v>
      </c>
      <c r="F1421" s="31">
        <f>DATE(E1421,D1421,C1421)</f>
        <v>41166</v>
      </c>
      <c r="G1421" s="24" t="s">
        <v>2028</v>
      </c>
      <c r="H1421" s="2">
        <v>37500000</v>
      </c>
      <c r="I1421" s="2">
        <v>16247159</v>
      </c>
      <c r="J1421" s="2">
        <v>58792011</v>
      </c>
      <c r="K1421" s="28" t="str">
        <f t="shared" si="178"/>
        <v/>
      </c>
      <c r="L1421" s="28" t="str">
        <f t="shared" si="179"/>
        <v/>
      </c>
      <c r="M1421" s="28" t="s">
        <v>2028</v>
      </c>
      <c r="N1421" s="28" t="str">
        <f t="shared" si="180"/>
        <v/>
      </c>
      <c r="O1421" s="28" t="str">
        <f>IF(N1421=1,M1421&amp;" ("&amp;E1421&amp;")",M1421)</f>
        <v>The Master</v>
      </c>
      <c r="P1421" s="36">
        <f>INDEX(cpi!$A$1:$M$105,MATCH('Inflation adjust calc'!$E1421,cpi!$A:$A,0),MATCH('Inflation adjust calc'!$D1421,cpi!$1:$1,0))</f>
        <v>231.40700000000001</v>
      </c>
      <c r="Q1421" s="36">
        <f>cpi!$I$2</f>
        <v>240.85300000000001</v>
      </c>
      <c r="R1421" s="36">
        <f t="shared" si="177"/>
        <v>1.0408198541962861</v>
      </c>
      <c r="S1421" s="28" t="str">
        <f t="shared" si="181"/>
        <v/>
      </c>
      <c r="T1421" s="37">
        <f t="shared" si="182"/>
        <v>39030744.532360725</v>
      </c>
      <c r="U1421" s="37">
        <f t="shared" si="183"/>
        <v>16910365.661483876</v>
      </c>
      <c r="V1421" s="37">
        <f t="shared" si="184"/>
        <v>61191892.31692645</v>
      </c>
    </row>
    <row r="1422" spans="1:22">
      <c r="A1422" s="23">
        <v>1421</v>
      </c>
      <c r="B1422" s="3">
        <v>39548</v>
      </c>
      <c r="C1422" s="28">
        <v>4</v>
      </c>
      <c r="D1422" s="29">
        <v>10</v>
      </c>
      <c r="E1422" s="28">
        <v>2008</v>
      </c>
      <c r="F1422" s="31">
        <f>DATE(E1422,D1422,C1422)</f>
        <v>39725</v>
      </c>
      <c r="G1422" s="24" t="s">
        <v>2029</v>
      </c>
      <c r="H1422" s="2">
        <v>37500000</v>
      </c>
      <c r="I1422" s="2">
        <v>9793406</v>
      </c>
      <c r="J1422" s="2">
        <v>9813309</v>
      </c>
      <c r="K1422" s="28" t="str">
        <f t="shared" si="178"/>
        <v/>
      </c>
      <c r="L1422" s="28" t="str">
        <f t="shared" si="179"/>
        <v/>
      </c>
      <c r="M1422" s="28" t="s">
        <v>2029</v>
      </c>
      <c r="N1422" s="28" t="str">
        <f t="shared" si="180"/>
        <v/>
      </c>
      <c r="O1422" s="28" t="str">
        <f>IF(N1422=1,M1422&amp;" ("&amp;E1422&amp;")",M1422)</f>
        <v>The Express</v>
      </c>
      <c r="P1422" s="36">
        <f>INDEX(cpi!$A$1:$M$105,MATCH('Inflation adjust calc'!$E1422,cpi!$A:$A,0),MATCH('Inflation adjust calc'!$D1422,cpi!$1:$1,0))</f>
        <v>216.57300000000001</v>
      </c>
      <c r="Q1422" s="36">
        <f>cpi!$I$2</f>
        <v>240.85300000000001</v>
      </c>
      <c r="R1422" s="36">
        <f t="shared" si="177"/>
        <v>1.1121100044788592</v>
      </c>
      <c r="S1422" s="28" t="str">
        <f t="shared" si="181"/>
        <v/>
      </c>
      <c r="T1422" s="37">
        <f t="shared" si="182"/>
        <v>41704125.167957224</v>
      </c>
      <c r="U1422" s="37">
        <f t="shared" si="183"/>
        <v>10891344.790523287</v>
      </c>
      <c r="V1422" s="37">
        <f t="shared" si="184"/>
        <v>10913479.11594243</v>
      </c>
    </row>
    <row r="1423" spans="1:22">
      <c r="A1423" s="23">
        <v>1422</v>
      </c>
      <c r="B1423" s="3" t="s">
        <v>238</v>
      </c>
      <c r="C1423" s="28">
        <v>21</v>
      </c>
      <c r="D1423" s="29">
        <v>11</v>
      </c>
      <c r="E1423" s="28">
        <v>2008</v>
      </c>
      <c r="F1423" s="31">
        <f>DATE(E1423,D1423,C1423)</f>
        <v>39773</v>
      </c>
      <c r="G1423" s="24" t="s">
        <v>2030</v>
      </c>
      <c r="H1423" s="2">
        <v>37000000</v>
      </c>
      <c r="I1423" s="2">
        <v>192769854</v>
      </c>
      <c r="J1423" s="2">
        <v>402280159</v>
      </c>
      <c r="K1423" s="28" t="str">
        <f t="shared" si="178"/>
        <v/>
      </c>
      <c r="L1423" s="28" t="str">
        <f t="shared" si="179"/>
        <v/>
      </c>
      <c r="M1423" s="28" t="s">
        <v>2030</v>
      </c>
      <c r="N1423" s="28">
        <f t="shared" si="180"/>
        <v>1</v>
      </c>
      <c r="O1423" s="28" t="str">
        <f>IF(N1423=1,M1423&amp;" ("&amp;E1423&amp;")",M1423)</f>
        <v>Twilight (2008)</v>
      </c>
      <c r="P1423" s="36">
        <f>INDEX(cpi!$A$1:$M$105,MATCH('Inflation adjust calc'!$E1423,cpi!$A:$A,0),MATCH('Inflation adjust calc'!$D1423,cpi!$1:$1,0))</f>
        <v>212.42500000000001</v>
      </c>
      <c r="Q1423" s="36">
        <f>cpi!$I$2</f>
        <v>240.85300000000001</v>
      </c>
      <c r="R1423" s="36">
        <f t="shared" si="177"/>
        <v>1.1338260562551488</v>
      </c>
      <c r="S1423" s="28" t="str">
        <f t="shared" si="181"/>
        <v/>
      </c>
      <c r="T1423" s="37">
        <f t="shared" si="182"/>
        <v>41951564.081440501</v>
      </c>
      <c r="U1423" s="37">
        <f t="shared" si="183"/>
        <v>218567483.32570082</v>
      </c>
      <c r="V1423" s="37">
        <f t="shared" si="184"/>
        <v>456115726.1886642</v>
      </c>
    </row>
    <row r="1424" spans="1:22">
      <c r="A1424" s="23">
        <v>1423</v>
      </c>
      <c r="B1424" s="3">
        <v>41463</v>
      </c>
      <c r="C1424" s="28">
        <v>7</v>
      </c>
      <c r="D1424" s="29">
        <v>8</v>
      </c>
      <c r="E1424" s="28">
        <v>2013</v>
      </c>
      <c r="F1424" s="31">
        <f>DATE(E1424,D1424,C1424)</f>
        <v>41493</v>
      </c>
      <c r="G1424" s="24" t="s">
        <v>2031</v>
      </c>
      <c r="H1424" s="2">
        <v>37000000</v>
      </c>
      <c r="I1424" s="2">
        <v>150394119</v>
      </c>
      <c r="J1424" s="2">
        <v>267816276</v>
      </c>
      <c r="K1424" s="28" t="str">
        <f t="shared" si="178"/>
        <v/>
      </c>
      <c r="L1424" s="28" t="str">
        <f t="shared" si="179"/>
        <v/>
      </c>
      <c r="M1424" s="28" t="s">
        <v>2031</v>
      </c>
      <c r="N1424" s="28" t="str">
        <f t="shared" si="180"/>
        <v/>
      </c>
      <c r="O1424" s="28" t="str">
        <f>IF(N1424=1,M1424&amp;" ("&amp;E1424&amp;")",M1424)</f>
        <v>We're the Millers</v>
      </c>
      <c r="P1424" s="36">
        <f>INDEX(cpi!$A$1:$M$105,MATCH('Inflation adjust calc'!$E1424,cpi!$A:$A,0),MATCH('Inflation adjust calc'!$D1424,cpi!$1:$1,0))</f>
        <v>233.87700000000001</v>
      </c>
      <c r="Q1424" s="36">
        <f>cpi!$I$2</f>
        <v>240.85300000000001</v>
      </c>
      <c r="R1424" s="36">
        <f t="shared" si="177"/>
        <v>1.0298276444455847</v>
      </c>
      <c r="S1424" s="28" t="str">
        <f t="shared" si="181"/>
        <v/>
      </c>
      <c r="T1424" s="37">
        <f t="shared" si="182"/>
        <v>38103622.844486631</v>
      </c>
      <c r="U1424" s="37">
        <f t="shared" si="183"/>
        <v>154880021.30823895</v>
      </c>
      <c r="V1424" s="37">
        <f t="shared" si="184"/>
        <v>275804604.65726858</v>
      </c>
    </row>
    <row r="1425" spans="1:22">
      <c r="A1425" s="23">
        <v>1424</v>
      </c>
      <c r="B1425" s="3" t="s">
        <v>113</v>
      </c>
      <c r="C1425" s="28">
        <v>25</v>
      </c>
      <c r="D1425" s="29">
        <v>11</v>
      </c>
      <c r="E1425" s="28">
        <v>2015</v>
      </c>
      <c r="F1425" s="31">
        <f>DATE(E1425,D1425,C1425)</f>
        <v>42333</v>
      </c>
      <c r="G1425" s="24" t="s">
        <v>2032</v>
      </c>
      <c r="H1425" s="2">
        <v>37000000</v>
      </c>
      <c r="I1425" s="2">
        <v>109767581</v>
      </c>
      <c r="J1425" s="2">
        <v>173567581</v>
      </c>
      <c r="K1425" s="28" t="str">
        <f t="shared" si="178"/>
        <v/>
      </c>
      <c r="L1425" s="28" t="str">
        <f t="shared" si="179"/>
        <v/>
      </c>
      <c r="M1425" s="28" t="s">
        <v>2032</v>
      </c>
      <c r="N1425" s="28" t="str">
        <f t="shared" si="180"/>
        <v/>
      </c>
      <c r="O1425" s="28" t="str">
        <f>IF(N1425=1,M1425&amp;" ("&amp;E1425&amp;")",M1425)</f>
        <v>Creed</v>
      </c>
      <c r="P1425" s="36">
        <f>INDEX(cpi!$A$1:$M$105,MATCH('Inflation adjust calc'!$E1425,cpi!$A:$A,0),MATCH('Inflation adjust calc'!$D1425,cpi!$1:$1,0))</f>
        <v>237.33600000000001</v>
      </c>
      <c r="Q1425" s="36">
        <f>cpi!$I$2</f>
        <v>240.85300000000001</v>
      </c>
      <c r="R1425" s="36">
        <f t="shared" si="177"/>
        <v>1.014818653722992</v>
      </c>
      <c r="S1425" s="28" t="str">
        <f t="shared" si="181"/>
        <v/>
      </c>
      <c r="T1425" s="37">
        <f t="shared" si="182"/>
        <v>37548290.187750705</v>
      </c>
      <c r="U1425" s="37">
        <f t="shared" si="183"/>
        <v>111394188.77284947</v>
      </c>
      <c r="V1425" s="37">
        <f t="shared" si="184"/>
        <v>176139618.88037637</v>
      </c>
    </row>
    <row r="1426" spans="1:22">
      <c r="A1426" s="23">
        <v>1425</v>
      </c>
      <c r="B1426" s="3" t="s">
        <v>2033</v>
      </c>
      <c r="C1426" s="28">
        <v>17</v>
      </c>
      <c r="D1426" s="29">
        <v>9</v>
      </c>
      <c r="E1426" s="28">
        <v>2010</v>
      </c>
      <c r="F1426" s="31">
        <f>DATE(E1426,D1426,C1426)</f>
        <v>40438</v>
      </c>
      <c r="G1426" s="24" t="s">
        <v>2034</v>
      </c>
      <c r="H1426" s="2">
        <v>37000000</v>
      </c>
      <c r="I1426" s="2">
        <v>92186262</v>
      </c>
      <c r="J1426" s="2">
        <v>152566881</v>
      </c>
      <c r="K1426" s="28" t="str">
        <f t="shared" si="178"/>
        <v/>
      </c>
      <c r="L1426" s="28" t="str">
        <f t="shared" si="179"/>
        <v/>
      </c>
      <c r="M1426" s="28" t="s">
        <v>2034</v>
      </c>
      <c r="N1426" s="28" t="str">
        <f t="shared" si="180"/>
        <v/>
      </c>
      <c r="O1426" s="28" t="str">
        <f>IF(N1426=1,M1426&amp;" ("&amp;E1426&amp;")",M1426)</f>
        <v>The Town</v>
      </c>
      <c r="P1426" s="36">
        <f>INDEX(cpi!$A$1:$M$105,MATCH('Inflation adjust calc'!$E1426,cpi!$A:$A,0),MATCH('Inflation adjust calc'!$D1426,cpi!$1:$1,0))</f>
        <v>218.43899999999999</v>
      </c>
      <c r="Q1426" s="36">
        <f>cpi!$I$2</f>
        <v>240.85300000000001</v>
      </c>
      <c r="R1426" s="36">
        <f t="shared" ref="R1426:R1489" si="185">Q1426/P1426</f>
        <v>1.1026098819350025</v>
      </c>
      <c r="S1426" s="28" t="str">
        <f t="shared" si="181"/>
        <v/>
      </c>
      <c r="T1426" s="37">
        <f t="shared" si="182"/>
        <v>40796565.63159509</v>
      </c>
      <c r="U1426" s="37">
        <f t="shared" si="183"/>
        <v>101645483.45984921</v>
      </c>
      <c r="V1426" s="37">
        <f t="shared" si="184"/>
        <v>168221750.64660159</v>
      </c>
    </row>
    <row r="1427" spans="1:22">
      <c r="A1427" s="23">
        <v>1426</v>
      </c>
      <c r="B1427" s="3" t="s">
        <v>975</v>
      </c>
      <c r="C1427" s="28">
        <v>23</v>
      </c>
      <c r="D1427" s="29">
        <v>9</v>
      </c>
      <c r="E1427" s="28">
        <v>2011</v>
      </c>
      <c r="F1427" s="31">
        <f>DATE(E1427,D1427,C1427)</f>
        <v>40809</v>
      </c>
      <c r="G1427" s="24" t="s">
        <v>2035</v>
      </c>
      <c r="H1427" s="2">
        <v>37000000</v>
      </c>
      <c r="I1427" s="2">
        <v>72286779</v>
      </c>
      <c r="J1427" s="2">
        <v>96068724</v>
      </c>
      <c r="K1427" s="28" t="str">
        <f t="shared" si="178"/>
        <v/>
      </c>
      <c r="L1427" s="28" t="str">
        <f t="shared" si="179"/>
        <v/>
      </c>
      <c r="M1427" s="28" t="s">
        <v>2035</v>
      </c>
      <c r="N1427" s="28" t="str">
        <f t="shared" si="180"/>
        <v/>
      </c>
      <c r="O1427" s="28" t="str">
        <f>IF(N1427=1,M1427&amp;" ("&amp;E1427&amp;")",M1427)</f>
        <v>Dolphin Tale</v>
      </c>
      <c r="P1427" s="36">
        <f>INDEX(cpi!$A$1:$M$105,MATCH('Inflation adjust calc'!$E1427,cpi!$A:$A,0),MATCH('Inflation adjust calc'!$D1427,cpi!$1:$1,0))</f>
        <v>226.88900000000001</v>
      </c>
      <c r="Q1427" s="36">
        <f>cpi!$I$2</f>
        <v>240.85300000000001</v>
      </c>
      <c r="R1427" s="36">
        <f t="shared" si="185"/>
        <v>1.0615455134449003</v>
      </c>
      <c r="S1427" s="28" t="str">
        <f t="shared" si="181"/>
        <v/>
      </c>
      <c r="T1427" s="37">
        <f t="shared" si="182"/>
        <v>39277183.997461312</v>
      </c>
      <c r="U1427" s="37">
        <f t="shared" si="183"/>
        <v>76735705.928833038</v>
      </c>
      <c r="V1427" s="37">
        <f t="shared" si="184"/>
        <v>101981322.94457641</v>
      </c>
    </row>
    <row r="1428" spans="1:22">
      <c r="A1428" s="23">
        <v>1427</v>
      </c>
      <c r="B1428" s="3">
        <v>39791</v>
      </c>
      <c r="C1428" s="28">
        <v>12</v>
      </c>
      <c r="D1428" s="29">
        <v>9</v>
      </c>
      <c r="E1428" s="28">
        <v>2008</v>
      </c>
      <c r="F1428" s="31">
        <f>DATE(E1428,D1428,C1428)</f>
        <v>39703</v>
      </c>
      <c r="G1428" s="24" t="s">
        <v>2036</v>
      </c>
      <c r="H1428" s="2">
        <v>37000000</v>
      </c>
      <c r="I1428" s="2">
        <v>60355347</v>
      </c>
      <c r="J1428" s="2">
        <v>168167798</v>
      </c>
      <c r="K1428" s="28" t="str">
        <f t="shared" si="178"/>
        <v/>
      </c>
      <c r="L1428" s="28" t="str">
        <f t="shared" si="179"/>
        <v/>
      </c>
      <c r="M1428" s="28" t="s">
        <v>2036</v>
      </c>
      <c r="N1428" s="28" t="str">
        <f t="shared" si="180"/>
        <v/>
      </c>
      <c r="O1428" s="28" t="str">
        <f>IF(N1428=1,M1428&amp;" ("&amp;E1428&amp;")",M1428)</f>
        <v>Burn After Reading</v>
      </c>
      <c r="P1428" s="36">
        <f>INDEX(cpi!$A$1:$M$105,MATCH('Inflation adjust calc'!$E1428,cpi!$A:$A,0),MATCH('Inflation adjust calc'!$D1428,cpi!$1:$1,0))</f>
        <v>218.78299999999999</v>
      </c>
      <c r="Q1428" s="36">
        <f>cpi!$I$2</f>
        <v>240.85300000000001</v>
      </c>
      <c r="R1428" s="36">
        <f t="shared" si="185"/>
        <v>1.100876210674504</v>
      </c>
      <c r="S1428" s="28" t="str">
        <f t="shared" si="181"/>
        <v/>
      </c>
      <c r="T1428" s="37">
        <f t="shared" si="182"/>
        <v>40732419.794956647</v>
      </c>
      <c r="U1428" s="37">
        <f t="shared" si="183"/>
        <v>66443765.699304797</v>
      </c>
      <c r="V1428" s="37">
        <f t="shared" si="184"/>
        <v>185131928.21971545</v>
      </c>
    </row>
    <row r="1429" spans="1:22">
      <c r="A1429" s="23">
        <v>1428</v>
      </c>
      <c r="B1429" s="3">
        <v>39542</v>
      </c>
      <c r="C1429" s="28">
        <v>4</v>
      </c>
      <c r="D1429" s="29">
        <v>4</v>
      </c>
      <c r="E1429" s="28">
        <v>2008</v>
      </c>
      <c r="F1429" s="31">
        <f>DATE(E1429,D1429,C1429)</f>
        <v>39542</v>
      </c>
      <c r="G1429" s="24" t="s">
        <v>2037</v>
      </c>
      <c r="H1429" s="2">
        <v>37000000</v>
      </c>
      <c r="I1429" s="2">
        <v>48006762</v>
      </c>
      <c r="J1429" s="2">
        <v>101857425</v>
      </c>
      <c r="K1429" s="28" t="str">
        <f t="shared" si="178"/>
        <v/>
      </c>
      <c r="L1429" s="28" t="str">
        <f t="shared" si="179"/>
        <v/>
      </c>
      <c r="M1429" s="28" t="s">
        <v>2037</v>
      </c>
      <c r="N1429" s="28" t="str">
        <f t="shared" si="180"/>
        <v/>
      </c>
      <c r="O1429" s="28" t="str">
        <f>IF(N1429=1,M1429&amp;" ("&amp;E1429&amp;")",M1429)</f>
        <v>Nim's Island</v>
      </c>
      <c r="P1429" s="36">
        <f>INDEX(cpi!$A$1:$M$105,MATCH('Inflation adjust calc'!$E1429,cpi!$A:$A,0),MATCH('Inflation adjust calc'!$D1429,cpi!$1:$1,0))</f>
        <v>214.82300000000001</v>
      </c>
      <c r="Q1429" s="36">
        <f>cpi!$I$2</f>
        <v>240.85300000000001</v>
      </c>
      <c r="R1429" s="36">
        <f t="shared" si="185"/>
        <v>1.1211695209544601</v>
      </c>
      <c r="S1429" s="28" t="str">
        <f t="shared" si="181"/>
        <v/>
      </c>
      <c r="T1429" s="37">
        <f t="shared" si="182"/>
        <v>41483272.275315024</v>
      </c>
      <c r="U1429" s="37">
        <f t="shared" si="183"/>
        <v>53823718.354114778</v>
      </c>
      <c r="V1429" s="37">
        <f t="shared" si="184"/>
        <v>114199440.39290485</v>
      </c>
    </row>
    <row r="1430" spans="1:22">
      <c r="A1430" s="23">
        <v>1429</v>
      </c>
      <c r="B1430" s="3">
        <v>42706</v>
      </c>
      <c r="C1430" s="28">
        <v>12</v>
      </c>
      <c r="D1430" s="29">
        <v>2</v>
      </c>
      <c r="E1430" s="28">
        <v>2016</v>
      </c>
      <c r="F1430" s="31">
        <f>DATE(E1430,D1430,C1430)</f>
        <v>42412</v>
      </c>
      <c r="G1430" s="24" t="s">
        <v>2038</v>
      </c>
      <c r="H1430" s="2">
        <v>37000000</v>
      </c>
      <c r="I1430" s="2">
        <v>46843513</v>
      </c>
      <c r="J1430" s="2">
        <v>99595932</v>
      </c>
      <c r="K1430" s="28" t="str">
        <f t="shared" si="178"/>
        <v/>
      </c>
      <c r="L1430" s="28" t="str">
        <f t="shared" si="179"/>
        <v/>
      </c>
      <c r="M1430" s="28" t="s">
        <v>2038</v>
      </c>
      <c r="N1430" s="28" t="str">
        <f t="shared" si="180"/>
        <v/>
      </c>
      <c r="O1430" s="28" t="str">
        <f>IF(N1430=1,M1430&amp;" ("&amp;E1430&amp;")",M1430)</f>
        <v>How to be Single</v>
      </c>
      <c r="P1430" s="36">
        <f>INDEX(cpi!$A$1:$M$105,MATCH('Inflation adjust calc'!$E1430,cpi!$A:$A,0),MATCH('Inflation adjust calc'!$D1430,cpi!$1:$1,0))</f>
        <v>237.11099999999999</v>
      </c>
      <c r="Q1430" s="36">
        <f>cpi!$I$2</f>
        <v>240.85300000000001</v>
      </c>
      <c r="R1430" s="36">
        <f t="shared" si="185"/>
        <v>1.0157816381357256</v>
      </c>
      <c r="S1430" s="28" t="str">
        <f t="shared" si="181"/>
        <v/>
      </c>
      <c r="T1430" s="37">
        <f t="shared" si="182"/>
        <v>37583920.611021847</v>
      </c>
      <c r="U1430" s="37">
        <f t="shared" si="183"/>
        <v>47582780.37117216</v>
      </c>
      <c r="V1430" s="37">
        <f t="shared" si="184"/>
        <v>101167718.95861433</v>
      </c>
    </row>
    <row r="1431" spans="1:22">
      <c r="A1431" s="23">
        <v>1430</v>
      </c>
      <c r="B1431" s="3" t="s">
        <v>2039</v>
      </c>
      <c r="C1431" s="28">
        <v>26</v>
      </c>
      <c r="D1431" s="29">
        <v>2</v>
      </c>
      <c r="E1431" s="28">
        <v>2010</v>
      </c>
      <c r="F1431" s="31">
        <f>DATE(E1431,D1431,C1431)</f>
        <v>40235</v>
      </c>
      <c r="G1431" s="24" t="s">
        <v>2040</v>
      </c>
      <c r="H1431" s="2">
        <v>37000000</v>
      </c>
      <c r="I1431" s="2">
        <v>44875481</v>
      </c>
      <c r="J1431" s="2">
        <v>55909910</v>
      </c>
      <c r="K1431" s="28" t="str">
        <f t="shared" si="178"/>
        <v/>
      </c>
      <c r="L1431" s="28" t="str">
        <f t="shared" si="179"/>
        <v/>
      </c>
      <c r="M1431" s="28" t="s">
        <v>2040</v>
      </c>
      <c r="N1431" s="28" t="str">
        <f t="shared" si="180"/>
        <v/>
      </c>
      <c r="O1431" s="28" t="str">
        <f>IF(N1431=1,M1431&amp;" ("&amp;E1431&amp;")",M1431)</f>
        <v>Cop Out</v>
      </c>
      <c r="P1431" s="36">
        <f>INDEX(cpi!$A$1:$M$105,MATCH('Inflation adjust calc'!$E1431,cpi!$A:$A,0),MATCH('Inflation adjust calc'!$D1431,cpi!$1:$1,0))</f>
        <v>216.74100000000001</v>
      </c>
      <c r="Q1431" s="36">
        <f>cpi!$I$2</f>
        <v>240.85300000000001</v>
      </c>
      <c r="R1431" s="36">
        <f t="shared" si="185"/>
        <v>1.1112479872289969</v>
      </c>
      <c r="S1431" s="28" t="str">
        <f t="shared" si="181"/>
        <v/>
      </c>
      <c r="T1431" s="37">
        <f t="shared" si="182"/>
        <v>41116175.527472883</v>
      </c>
      <c r="U1431" s="37">
        <f t="shared" si="183"/>
        <v>49867787.93718309</v>
      </c>
      <c r="V1431" s="37">
        <f t="shared" si="184"/>
        <v>62129774.953654364</v>
      </c>
    </row>
    <row r="1432" spans="1:22">
      <c r="A1432" s="23">
        <v>1431</v>
      </c>
      <c r="B1432" s="3" t="s">
        <v>1738</v>
      </c>
      <c r="C1432" s="28">
        <v>28</v>
      </c>
      <c r="D1432" s="29">
        <v>1</v>
      </c>
      <c r="E1432" s="28">
        <v>2011</v>
      </c>
      <c r="F1432" s="31">
        <f>DATE(E1432,D1432,C1432)</f>
        <v>40571</v>
      </c>
      <c r="G1432" s="24" t="s">
        <v>2041</v>
      </c>
      <c r="H1432" s="2">
        <v>37000000</v>
      </c>
      <c r="I1432" s="2">
        <v>33047633</v>
      </c>
      <c r="J1432" s="2">
        <v>97143987</v>
      </c>
      <c r="K1432" s="28" t="str">
        <f t="shared" si="178"/>
        <v/>
      </c>
      <c r="L1432" s="28" t="str">
        <f t="shared" si="179"/>
        <v/>
      </c>
      <c r="M1432" s="28" t="s">
        <v>2041</v>
      </c>
      <c r="N1432" s="28" t="str">
        <f t="shared" si="180"/>
        <v/>
      </c>
      <c r="O1432" s="28" t="str">
        <f>IF(N1432=1,M1432&amp;" ("&amp;E1432&amp;")",M1432)</f>
        <v>The Rite</v>
      </c>
      <c r="P1432" s="36">
        <f>INDEX(cpi!$A$1:$M$105,MATCH('Inflation adjust calc'!$E1432,cpi!$A:$A,0),MATCH('Inflation adjust calc'!$D1432,cpi!$1:$1,0))</f>
        <v>220.22300000000001</v>
      </c>
      <c r="Q1432" s="36">
        <f>cpi!$I$2</f>
        <v>240.85300000000001</v>
      </c>
      <c r="R1432" s="36">
        <f t="shared" si="185"/>
        <v>1.0936777720764861</v>
      </c>
      <c r="S1432" s="28" t="str">
        <f t="shared" si="181"/>
        <v/>
      </c>
      <c r="T1432" s="37">
        <f t="shared" si="182"/>
        <v>40466077.566829987</v>
      </c>
      <c r="U1432" s="37">
        <f t="shared" si="183"/>
        <v>36143461.631841362</v>
      </c>
      <c r="V1432" s="37">
        <f t="shared" si="184"/>
        <v>106244219.27278712</v>
      </c>
    </row>
    <row r="1433" spans="1:22">
      <c r="A1433" s="23">
        <v>1432</v>
      </c>
      <c r="B1433" s="3" t="s">
        <v>45</v>
      </c>
      <c r="C1433" s="28">
        <v>18</v>
      </c>
      <c r="D1433" s="29">
        <v>7</v>
      </c>
      <c r="E1433" s="28">
        <v>2008</v>
      </c>
      <c r="F1433" s="31">
        <f>DATE(E1433,D1433,C1433)</f>
        <v>39647</v>
      </c>
      <c r="G1433" s="24" t="s">
        <v>2042</v>
      </c>
      <c r="H1433" s="2">
        <v>37000000</v>
      </c>
      <c r="I1433" s="2">
        <v>30105968</v>
      </c>
      <c r="J1433" s="2">
        <v>67029956</v>
      </c>
      <c r="K1433" s="28" t="str">
        <f t="shared" si="178"/>
        <v/>
      </c>
      <c r="L1433" s="28" t="str">
        <f t="shared" si="179"/>
        <v/>
      </c>
      <c r="M1433" s="28" t="s">
        <v>2042</v>
      </c>
      <c r="N1433" s="28" t="str">
        <f t="shared" si="180"/>
        <v/>
      </c>
      <c r="O1433" s="28" t="str">
        <f>IF(N1433=1,M1433&amp;" ("&amp;E1433&amp;")",M1433)</f>
        <v>Space Chimps</v>
      </c>
      <c r="P1433" s="36">
        <f>INDEX(cpi!$A$1:$M$105,MATCH('Inflation adjust calc'!$E1433,cpi!$A:$A,0),MATCH('Inflation adjust calc'!$D1433,cpi!$1:$1,0))</f>
        <v>219.964</v>
      </c>
      <c r="Q1433" s="36">
        <f>cpi!$I$2</f>
        <v>240.85300000000001</v>
      </c>
      <c r="R1433" s="36">
        <f t="shared" si="185"/>
        <v>1.0949655398156062</v>
      </c>
      <c r="S1433" s="28" t="str">
        <f t="shared" si="181"/>
        <v/>
      </c>
      <c r="T1433" s="37">
        <f t="shared" si="182"/>
        <v>40513724.973177426</v>
      </c>
      <c r="U1433" s="37">
        <f t="shared" si="183"/>
        <v>32964997.502791364</v>
      </c>
      <c r="V1433" s="37">
        <f t="shared" si="184"/>
        <v>73395491.95535633</v>
      </c>
    </row>
    <row r="1434" spans="1:22">
      <c r="A1434" s="23">
        <v>1433</v>
      </c>
      <c r="B1434" s="3" t="s">
        <v>461</v>
      </c>
      <c r="C1434" s="28">
        <v>17</v>
      </c>
      <c r="D1434" s="29">
        <v>12</v>
      </c>
      <c r="E1434" s="28">
        <v>1999</v>
      </c>
      <c r="F1434" s="31">
        <f>DATE(E1434,D1434,C1434)</f>
        <v>36511</v>
      </c>
      <c r="G1434" s="24" t="s">
        <v>2043</v>
      </c>
      <c r="H1434" s="2">
        <v>37000000</v>
      </c>
      <c r="I1434" s="2">
        <v>22450975</v>
      </c>
      <c r="J1434" s="2">
        <v>48446802</v>
      </c>
      <c r="K1434" s="28" t="str">
        <f t="shared" si="178"/>
        <v/>
      </c>
      <c r="L1434" s="28" t="str">
        <f t="shared" si="179"/>
        <v/>
      </c>
      <c r="M1434" s="28" t="s">
        <v>2043</v>
      </c>
      <c r="N1434" s="28" t="str">
        <f t="shared" si="180"/>
        <v/>
      </c>
      <c r="O1434" s="28" t="str">
        <f>IF(N1434=1,M1434&amp;" ("&amp;E1434&amp;")",M1434)</f>
        <v>Magnolia</v>
      </c>
      <c r="P1434" s="36">
        <f>INDEX(cpi!$A$1:$M$105,MATCH('Inflation adjust calc'!$E1434,cpi!$A:$A,0),MATCH('Inflation adjust calc'!$D1434,cpi!$1:$1,0))</f>
        <v>168.3</v>
      </c>
      <c r="Q1434" s="36">
        <f>cpi!$I$2</f>
        <v>240.85300000000001</v>
      </c>
      <c r="R1434" s="36">
        <f t="shared" si="185"/>
        <v>1.4310932857991681</v>
      </c>
      <c r="S1434" s="28" t="str">
        <f t="shared" si="181"/>
        <v/>
      </c>
      <c r="T1434" s="37">
        <f t="shared" si="182"/>
        <v>52950451.574569218</v>
      </c>
      <c r="U1434" s="37">
        <f t="shared" si="183"/>
        <v>32129439.582144976</v>
      </c>
      <c r="V1434" s="37">
        <f t="shared" si="184"/>
        <v>69331893.060641706</v>
      </c>
    </row>
    <row r="1435" spans="1:22">
      <c r="A1435" s="23">
        <v>1434</v>
      </c>
      <c r="B1435" s="3" t="s">
        <v>420</v>
      </c>
      <c r="C1435" s="28">
        <v>29</v>
      </c>
      <c r="D1435" s="29">
        <v>5</v>
      </c>
      <c r="E1435" s="28">
        <v>2015</v>
      </c>
      <c r="F1435" s="31">
        <f>DATE(E1435,D1435,C1435)</f>
        <v>42153</v>
      </c>
      <c r="G1435" s="24" t="s">
        <v>2044</v>
      </c>
      <c r="H1435" s="2">
        <v>37000000</v>
      </c>
      <c r="I1435" s="2">
        <v>21052030</v>
      </c>
      <c r="J1435" s="2">
        <v>24935799</v>
      </c>
      <c r="K1435" s="28" t="str">
        <f t="shared" si="178"/>
        <v/>
      </c>
      <c r="L1435" s="28" t="str">
        <f t="shared" si="179"/>
        <v/>
      </c>
      <c r="M1435" s="28" t="s">
        <v>2044</v>
      </c>
      <c r="N1435" s="28" t="str">
        <f t="shared" si="180"/>
        <v/>
      </c>
      <c r="O1435" s="28" t="str">
        <f>IF(N1435=1,M1435&amp;" ("&amp;E1435&amp;")",M1435)</f>
        <v>Aloha</v>
      </c>
      <c r="P1435" s="36">
        <f>INDEX(cpi!$A$1:$M$105,MATCH('Inflation adjust calc'!$E1435,cpi!$A:$A,0),MATCH('Inflation adjust calc'!$D1435,cpi!$1:$1,0))</f>
        <v>237.80500000000001</v>
      </c>
      <c r="Q1435" s="36">
        <f>cpi!$I$2</f>
        <v>240.85300000000001</v>
      </c>
      <c r="R1435" s="36">
        <f t="shared" si="185"/>
        <v>1.0128172241962954</v>
      </c>
      <c r="S1435" s="28" t="str">
        <f t="shared" si="181"/>
        <v/>
      </c>
      <c r="T1435" s="37">
        <f t="shared" si="182"/>
        <v>37474237.295262933</v>
      </c>
      <c r="U1435" s="37">
        <f t="shared" si="183"/>
        <v>21321858.588297136</v>
      </c>
      <c r="V1435" s="37">
        <f t="shared" si="184"/>
        <v>25255406.726296756</v>
      </c>
    </row>
    <row r="1436" spans="1:22">
      <c r="A1436" s="23">
        <v>1435</v>
      </c>
      <c r="B1436" s="3" t="s">
        <v>2045</v>
      </c>
      <c r="C1436" s="28">
        <v>31</v>
      </c>
      <c r="D1436" s="29">
        <v>12</v>
      </c>
      <c r="E1436" s="28">
        <v>2009</v>
      </c>
      <c r="F1436" s="31">
        <f>DATE(E1436,D1436,C1436)</f>
        <v>40178</v>
      </c>
      <c r="G1436" s="24" t="s">
        <v>2046</v>
      </c>
      <c r="H1436" s="2">
        <v>36500000</v>
      </c>
      <c r="I1436">
        <v>0</v>
      </c>
      <c r="J1436" s="2">
        <v>15000000</v>
      </c>
      <c r="K1436" s="28" t="str">
        <f t="shared" si="178"/>
        <v/>
      </c>
      <c r="L1436" s="28" t="str">
        <f t="shared" si="179"/>
        <v/>
      </c>
      <c r="M1436" s="28" t="s">
        <v>2046</v>
      </c>
      <c r="N1436" s="28" t="str">
        <f t="shared" si="180"/>
        <v/>
      </c>
      <c r="O1436" s="28" t="str">
        <f>IF(N1436=1,M1436&amp;" ("&amp;E1436&amp;")",M1436)</f>
        <v>Obitaemyy ostrov</v>
      </c>
      <c r="P1436" s="36">
        <f>INDEX(cpi!$A$1:$M$105,MATCH('Inflation adjust calc'!$E1436,cpi!$A:$A,0),MATCH('Inflation adjust calc'!$D1436,cpi!$1:$1,0))</f>
        <v>215.94900000000001</v>
      </c>
      <c r="Q1436" s="36">
        <f>cpi!$I$2</f>
        <v>240.85300000000001</v>
      </c>
      <c r="R1436" s="36">
        <f t="shared" si="185"/>
        <v>1.1153235254620304</v>
      </c>
      <c r="S1436" s="28" t="str">
        <f t="shared" si="181"/>
        <v/>
      </c>
      <c r="T1436" s="37">
        <f t="shared" si="182"/>
        <v>40709308.679364108</v>
      </c>
      <c r="U1436" s="37">
        <f t="shared" si="183"/>
        <v>0</v>
      </c>
      <c r="V1436" s="37">
        <f t="shared" si="184"/>
        <v>16729852.881930456</v>
      </c>
    </row>
    <row r="1437" spans="1:22">
      <c r="A1437" s="23">
        <v>1436</v>
      </c>
      <c r="B1437" s="3">
        <v>40849</v>
      </c>
      <c r="C1437" s="28">
        <v>11</v>
      </c>
      <c r="D1437" s="29">
        <v>2</v>
      </c>
      <c r="E1437" s="28">
        <v>2011</v>
      </c>
      <c r="F1437" s="31">
        <f>DATE(E1437,D1437,C1437)</f>
        <v>40585</v>
      </c>
      <c r="G1437" s="24" t="s">
        <v>2047</v>
      </c>
      <c r="H1437" s="2">
        <v>36000000</v>
      </c>
      <c r="I1437" s="2">
        <v>99967670</v>
      </c>
      <c r="J1437" s="2">
        <v>193737977</v>
      </c>
      <c r="K1437" s="28" t="str">
        <f t="shared" si="178"/>
        <v/>
      </c>
      <c r="L1437" s="28" t="str">
        <f t="shared" si="179"/>
        <v/>
      </c>
      <c r="M1437" s="28" t="s">
        <v>2047</v>
      </c>
      <c r="N1437" s="28" t="str">
        <f t="shared" si="180"/>
        <v/>
      </c>
      <c r="O1437" s="28" t="str">
        <f>IF(N1437=1,M1437&amp;" ("&amp;E1437&amp;")",M1437)</f>
        <v>Gnomeo and Juliet</v>
      </c>
      <c r="P1437" s="36">
        <f>INDEX(cpi!$A$1:$M$105,MATCH('Inflation adjust calc'!$E1437,cpi!$A:$A,0),MATCH('Inflation adjust calc'!$D1437,cpi!$1:$1,0))</f>
        <v>221.309</v>
      </c>
      <c r="Q1437" s="36">
        <f>cpi!$I$2</f>
        <v>240.85300000000001</v>
      </c>
      <c r="R1437" s="36">
        <f t="shared" si="185"/>
        <v>1.0883109136998497</v>
      </c>
      <c r="S1437" s="28" t="str">
        <f t="shared" si="181"/>
        <v/>
      </c>
      <c r="T1437" s="37">
        <f t="shared" si="182"/>
        <v>39179192.893194586</v>
      </c>
      <c r="U1437" s="37">
        <f t="shared" si="183"/>
        <v>108795906.27814505</v>
      </c>
      <c r="V1437" s="37">
        <f t="shared" si="184"/>
        <v>210847154.76723045</v>
      </c>
    </row>
    <row r="1438" spans="1:22">
      <c r="A1438" s="23">
        <v>1437</v>
      </c>
      <c r="B1438" s="3" t="s">
        <v>979</v>
      </c>
      <c r="C1438" s="28">
        <v>15</v>
      </c>
      <c r="D1438" s="29">
        <v>2</v>
      </c>
      <c r="E1438" s="28">
        <v>2002</v>
      </c>
      <c r="F1438" s="31">
        <f>DATE(E1438,D1438,C1438)</f>
        <v>37302</v>
      </c>
      <c r="G1438" s="24" t="s">
        <v>2048</v>
      </c>
      <c r="H1438" s="2">
        <v>36000000</v>
      </c>
      <c r="I1438" s="2">
        <v>71026631</v>
      </c>
      <c r="J1438" s="2">
        <v>102226631</v>
      </c>
      <c r="K1438" s="28" t="str">
        <f t="shared" si="178"/>
        <v/>
      </c>
      <c r="L1438" s="28" t="str">
        <f t="shared" si="179"/>
        <v/>
      </c>
      <c r="M1438" s="28" t="s">
        <v>2048</v>
      </c>
      <c r="N1438" s="28" t="str">
        <f t="shared" si="180"/>
        <v/>
      </c>
      <c r="O1438" s="28" t="str">
        <f>IF(N1438=1,M1438&amp;" ("&amp;E1438&amp;")",M1438)</f>
        <v>John Q</v>
      </c>
      <c r="P1438" s="36">
        <f>INDEX(cpi!$A$1:$M$105,MATCH('Inflation adjust calc'!$E1438,cpi!$A:$A,0),MATCH('Inflation adjust calc'!$D1438,cpi!$1:$1,0))</f>
        <v>177.8</v>
      </c>
      <c r="Q1438" s="36">
        <f>cpi!$I$2</f>
        <v>240.85300000000001</v>
      </c>
      <c r="R1438" s="36">
        <f t="shared" si="185"/>
        <v>1.35462879640045</v>
      </c>
      <c r="S1438" s="28" t="str">
        <f t="shared" si="181"/>
        <v/>
      </c>
      <c r="T1438" s="37">
        <f t="shared" si="182"/>
        <v>48766636.670416199</v>
      </c>
      <c r="U1438" s="37">
        <f t="shared" si="183"/>
        <v>96214719.663908884</v>
      </c>
      <c r="V1438" s="37">
        <f t="shared" si="184"/>
        <v>138479138.11160293</v>
      </c>
    </row>
    <row r="1439" spans="1:22">
      <c r="A1439" s="23">
        <v>1438</v>
      </c>
      <c r="B1439" s="3" t="s">
        <v>1516</v>
      </c>
      <c r="C1439" s="28">
        <v>17</v>
      </c>
      <c r="D1439" s="29">
        <v>9</v>
      </c>
      <c r="E1439" s="28">
        <v>1999</v>
      </c>
      <c r="F1439" s="31">
        <f>DATE(E1439,D1439,C1439)</f>
        <v>36420</v>
      </c>
      <c r="G1439" s="24" t="s">
        <v>2049</v>
      </c>
      <c r="H1439" s="2">
        <v>36000000</v>
      </c>
      <c r="I1439" s="2">
        <v>68208190</v>
      </c>
      <c r="J1439" s="2">
        <v>117448157</v>
      </c>
      <c r="K1439" s="28" t="str">
        <f t="shared" si="178"/>
        <v/>
      </c>
      <c r="L1439" s="28" t="str">
        <f t="shared" si="179"/>
        <v/>
      </c>
      <c r="M1439" s="28" t="s">
        <v>2049</v>
      </c>
      <c r="N1439" s="28" t="str">
        <f t="shared" si="180"/>
        <v/>
      </c>
      <c r="O1439" s="28" t="str">
        <f>IF(N1439=1,M1439&amp;" ("&amp;E1439&amp;")",M1439)</f>
        <v>Blue Streak</v>
      </c>
      <c r="P1439" s="36">
        <f>INDEX(cpi!$A$1:$M$105,MATCH('Inflation adjust calc'!$E1439,cpi!$A:$A,0),MATCH('Inflation adjust calc'!$D1439,cpi!$1:$1,0))</f>
        <v>167.9</v>
      </c>
      <c r="Q1439" s="36">
        <f>cpi!$I$2</f>
        <v>240.85300000000001</v>
      </c>
      <c r="R1439" s="36">
        <f t="shared" si="185"/>
        <v>1.434502680166766</v>
      </c>
      <c r="S1439" s="28" t="str">
        <f t="shared" si="181"/>
        <v/>
      </c>
      <c r="T1439" s="37">
        <f t="shared" si="182"/>
        <v>51642096.486003578</v>
      </c>
      <c r="U1439" s="37">
        <f t="shared" si="183"/>
        <v>97844831.364324003</v>
      </c>
      <c r="V1439" s="37">
        <f t="shared" si="184"/>
        <v>168479695.99714711</v>
      </c>
    </row>
    <row r="1440" spans="1:22">
      <c r="A1440" s="23">
        <v>1439</v>
      </c>
      <c r="B1440" s="3">
        <v>30507</v>
      </c>
      <c r="C1440" s="28">
        <v>7</v>
      </c>
      <c r="D1440" s="29">
        <v>10</v>
      </c>
      <c r="E1440" s="28">
        <v>1983</v>
      </c>
      <c r="F1440" s="31">
        <f>DATE(E1440,D1440,C1440)</f>
        <v>30596</v>
      </c>
      <c r="G1440" s="24" t="s">
        <v>2050</v>
      </c>
      <c r="H1440" s="2">
        <v>36000000</v>
      </c>
      <c r="I1440" s="2">
        <v>55500000</v>
      </c>
      <c r="J1440" s="2">
        <v>160000000</v>
      </c>
      <c r="K1440" s="28" t="str">
        <f t="shared" si="178"/>
        <v/>
      </c>
      <c r="L1440" s="28" t="str">
        <f t="shared" si="179"/>
        <v/>
      </c>
      <c r="M1440" s="28" t="s">
        <v>2050</v>
      </c>
      <c r="N1440" s="28" t="str">
        <f t="shared" si="180"/>
        <v/>
      </c>
      <c r="O1440" s="28" t="str">
        <f>IF(N1440=1,M1440&amp;" ("&amp;E1440&amp;")",M1440)</f>
        <v>Never Say Never Again</v>
      </c>
      <c r="P1440" s="36">
        <f>INDEX(cpi!$A$1:$M$105,MATCH('Inflation adjust calc'!$E1440,cpi!$A:$A,0),MATCH('Inflation adjust calc'!$D1440,cpi!$1:$1,0))</f>
        <v>101</v>
      </c>
      <c r="Q1440" s="36">
        <f>cpi!$I$2</f>
        <v>240.85300000000001</v>
      </c>
      <c r="R1440" s="36">
        <f t="shared" si="185"/>
        <v>2.3846831683168319</v>
      </c>
      <c r="S1440" s="28" t="str">
        <f t="shared" si="181"/>
        <v/>
      </c>
      <c r="T1440" s="37">
        <f t="shared" si="182"/>
        <v>85848594.059405953</v>
      </c>
      <c r="U1440" s="37">
        <f t="shared" si="183"/>
        <v>132349915.84158418</v>
      </c>
      <c r="V1440" s="37">
        <f t="shared" si="184"/>
        <v>381549306.93069309</v>
      </c>
    </row>
    <row r="1441" spans="1:22">
      <c r="A1441" s="23">
        <v>1440</v>
      </c>
      <c r="B1441" s="3" t="s">
        <v>172</v>
      </c>
      <c r="C1441" s="28">
        <v>26</v>
      </c>
      <c r="D1441" s="29">
        <v>3</v>
      </c>
      <c r="E1441" s="28">
        <v>2010</v>
      </c>
      <c r="F1441" s="31">
        <f>DATE(E1441,D1441,C1441)</f>
        <v>40263</v>
      </c>
      <c r="G1441" s="24" t="s">
        <v>2051</v>
      </c>
      <c r="H1441" s="2">
        <v>36000000</v>
      </c>
      <c r="I1441" s="2">
        <v>50269859</v>
      </c>
      <c r="J1441" s="2">
        <v>65967750</v>
      </c>
      <c r="K1441" s="28" t="str">
        <f t="shared" si="178"/>
        <v/>
      </c>
      <c r="L1441" s="28" t="str">
        <f t="shared" si="179"/>
        <v/>
      </c>
      <c r="M1441" s="28" t="s">
        <v>2051</v>
      </c>
      <c r="N1441" s="28" t="str">
        <f t="shared" si="180"/>
        <v/>
      </c>
      <c r="O1441" s="28" t="str">
        <f>IF(N1441=1,M1441&amp;" ("&amp;E1441&amp;")",M1441)</f>
        <v>Hot Tub Time Machine</v>
      </c>
      <c r="P1441" s="36">
        <f>INDEX(cpi!$A$1:$M$105,MATCH('Inflation adjust calc'!$E1441,cpi!$A:$A,0),MATCH('Inflation adjust calc'!$D1441,cpi!$1:$1,0))</f>
        <v>217.631</v>
      </c>
      <c r="Q1441" s="36">
        <f>cpi!$I$2</f>
        <v>240.85300000000001</v>
      </c>
      <c r="R1441" s="36">
        <f t="shared" si="185"/>
        <v>1.1067035486672396</v>
      </c>
      <c r="S1441" s="28" t="str">
        <f t="shared" si="181"/>
        <v/>
      </c>
      <c r="T1441" s="37">
        <f t="shared" si="182"/>
        <v>39841327.752020627</v>
      </c>
      <c r="U1441" s="37">
        <f t="shared" si="183"/>
        <v>55633831.346301772</v>
      </c>
      <c r="V1441" s="37">
        <f t="shared" si="184"/>
        <v>73006743.022593305</v>
      </c>
    </row>
    <row r="1442" spans="1:22">
      <c r="A1442" s="23">
        <v>1441</v>
      </c>
      <c r="B1442" s="3">
        <v>35466</v>
      </c>
      <c r="C1442" s="28">
        <v>2</v>
      </c>
      <c r="D1442" s="29">
        <v>5</v>
      </c>
      <c r="E1442" s="28">
        <v>1997</v>
      </c>
      <c r="F1442" s="31">
        <f>DATE(E1442,D1442,C1442)</f>
        <v>35552</v>
      </c>
      <c r="G1442" s="24" t="s">
        <v>2052</v>
      </c>
      <c r="H1442" s="2">
        <v>36000000</v>
      </c>
      <c r="I1442" s="2">
        <v>50159144</v>
      </c>
      <c r="J1442" s="2">
        <v>50159144</v>
      </c>
      <c r="K1442" s="28" t="str">
        <f t="shared" si="178"/>
        <v/>
      </c>
      <c r="L1442" s="28" t="str">
        <f t="shared" si="179"/>
        <v/>
      </c>
      <c r="M1442" s="28" t="s">
        <v>2052</v>
      </c>
      <c r="N1442" s="28" t="str">
        <f t="shared" si="180"/>
        <v/>
      </c>
      <c r="O1442" s="28" t="str">
        <f>IF(N1442=1,M1442&amp;" ("&amp;E1442&amp;")",M1442)</f>
        <v>Breakdown</v>
      </c>
      <c r="P1442" s="36">
        <f>INDEX(cpi!$A$1:$M$105,MATCH('Inflation adjust calc'!$E1442,cpi!$A:$A,0),MATCH('Inflation adjust calc'!$D1442,cpi!$1:$1,0))</f>
        <v>160.1</v>
      </c>
      <c r="Q1442" s="36">
        <f>cpi!$I$2</f>
        <v>240.85300000000001</v>
      </c>
      <c r="R1442" s="36">
        <f t="shared" si="185"/>
        <v>1.5043910056214866</v>
      </c>
      <c r="S1442" s="28" t="str">
        <f t="shared" si="181"/>
        <v/>
      </c>
      <c r="T1442" s="37">
        <f t="shared" si="182"/>
        <v>54158076.20237352</v>
      </c>
      <c r="U1442" s="37">
        <f t="shared" si="183"/>
        <v>75458965.083272964</v>
      </c>
      <c r="V1442" s="37">
        <f t="shared" si="184"/>
        <v>75458965.083272964</v>
      </c>
    </row>
    <row r="1443" spans="1:22">
      <c r="A1443" s="23">
        <v>1442</v>
      </c>
      <c r="B1443" s="3">
        <v>41982</v>
      </c>
      <c r="C1443" s="28">
        <v>12</v>
      </c>
      <c r="D1443" s="29">
        <v>9</v>
      </c>
      <c r="E1443" s="28">
        <v>2014</v>
      </c>
      <c r="F1443" s="31">
        <f>DATE(E1443,D1443,C1443)</f>
        <v>41894</v>
      </c>
      <c r="G1443" s="24" t="s">
        <v>2053</v>
      </c>
      <c r="H1443" s="2">
        <v>36000000</v>
      </c>
      <c r="I1443" s="2">
        <v>42024533</v>
      </c>
      <c r="J1443" s="2">
        <v>57824533</v>
      </c>
      <c r="K1443" s="28" t="str">
        <f t="shared" si="178"/>
        <v/>
      </c>
      <c r="L1443" s="28" t="str">
        <f t="shared" si="179"/>
        <v/>
      </c>
      <c r="M1443" s="28" t="s">
        <v>2053</v>
      </c>
      <c r="N1443" s="28" t="str">
        <f t="shared" si="180"/>
        <v/>
      </c>
      <c r="O1443" s="28" t="str">
        <f>IF(N1443=1,M1443&amp;" ("&amp;E1443&amp;")",M1443)</f>
        <v>Dolphin Tale 2</v>
      </c>
      <c r="P1443" s="36">
        <f>INDEX(cpi!$A$1:$M$105,MATCH('Inflation adjust calc'!$E1443,cpi!$A:$A,0),MATCH('Inflation adjust calc'!$D1443,cpi!$1:$1,0))</f>
        <v>238.03100000000001</v>
      </c>
      <c r="Q1443" s="36">
        <f>cpi!$I$2</f>
        <v>240.85300000000001</v>
      </c>
      <c r="R1443" s="36">
        <f t="shared" si="185"/>
        <v>1.0118555986405133</v>
      </c>
      <c r="S1443" s="28" t="str">
        <f t="shared" si="181"/>
        <v/>
      </c>
      <c r="T1443" s="37">
        <f t="shared" si="182"/>
        <v>36426801.551058479</v>
      </c>
      <c r="U1443" s="37">
        <f t="shared" si="183"/>
        <v>42522758.996303007</v>
      </c>
      <c r="V1443" s="37">
        <f t="shared" si="184"/>
        <v>58510077.454823121</v>
      </c>
    </row>
    <row r="1444" spans="1:22">
      <c r="A1444" s="23">
        <v>1443</v>
      </c>
      <c r="B1444" s="3">
        <v>37715</v>
      </c>
      <c r="C1444" s="28">
        <v>4</v>
      </c>
      <c r="D1444" s="29">
        <v>4</v>
      </c>
      <c r="E1444" s="28">
        <v>2003</v>
      </c>
      <c r="F1444" s="31">
        <f>DATE(E1444,D1444,C1444)</f>
        <v>37715</v>
      </c>
      <c r="G1444" s="24" t="s">
        <v>2054</v>
      </c>
      <c r="H1444" s="2">
        <v>36000000</v>
      </c>
      <c r="I1444" s="2">
        <v>26500000</v>
      </c>
      <c r="J1444" s="2">
        <v>43797731</v>
      </c>
      <c r="K1444" s="28" t="str">
        <f t="shared" si="178"/>
        <v/>
      </c>
      <c r="L1444" s="28" t="str">
        <f t="shared" si="179"/>
        <v/>
      </c>
      <c r="M1444" s="28" t="s">
        <v>2054</v>
      </c>
      <c r="N1444" s="28" t="str">
        <f t="shared" si="180"/>
        <v/>
      </c>
      <c r="O1444" s="28" t="str">
        <f>IF(N1444=1,M1444&amp;" ("&amp;E1444&amp;")",M1444)</f>
        <v>A Man Apart</v>
      </c>
      <c r="P1444" s="36">
        <f>INDEX(cpi!$A$1:$M$105,MATCH('Inflation adjust calc'!$E1444,cpi!$A:$A,0),MATCH('Inflation adjust calc'!$D1444,cpi!$1:$1,0))</f>
        <v>183.8</v>
      </c>
      <c r="Q1444" s="36">
        <f>cpi!$I$2</f>
        <v>240.85300000000001</v>
      </c>
      <c r="R1444" s="36">
        <f t="shared" si="185"/>
        <v>1.3104080522306856</v>
      </c>
      <c r="S1444" s="28" t="str">
        <f t="shared" si="181"/>
        <v/>
      </c>
      <c r="T1444" s="37">
        <f t="shared" si="182"/>
        <v>47174689.880304679</v>
      </c>
      <c r="U1444" s="37">
        <f t="shared" si="183"/>
        <v>34725813.38411317</v>
      </c>
      <c r="V1444" s="37">
        <f t="shared" si="184"/>
        <v>57392899.371833518</v>
      </c>
    </row>
    <row r="1445" spans="1:22">
      <c r="A1445" s="23">
        <v>1444</v>
      </c>
      <c r="B1445" s="3" t="s">
        <v>2055</v>
      </c>
      <c r="C1445" s="28">
        <v>25</v>
      </c>
      <c r="D1445" s="29">
        <v>2</v>
      </c>
      <c r="E1445" s="28">
        <v>2000</v>
      </c>
      <c r="F1445" s="31">
        <f>DATE(E1445,D1445,C1445)</f>
        <v>36581</v>
      </c>
      <c r="G1445" s="24" t="s">
        <v>2056</v>
      </c>
      <c r="H1445" s="2">
        <v>36000000</v>
      </c>
      <c r="I1445" s="2">
        <v>23360779</v>
      </c>
      <c r="J1445" s="2">
        <v>23360779</v>
      </c>
      <c r="K1445" s="28" t="str">
        <f t="shared" si="178"/>
        <v/>
      </c>
      <c r="L1445" s="28" t="str">
        <f t="shared" si="179"/>
        <v/>
      </c>
      <c r="M1445" s="28" t="s">
        <v>2056</v>
      </c>
      <c r="N1445" s="28" t="str">
        <f t="shared" si="180"/>
        <v/>
      </c>
      <c r="O1445" s="28" t="str">
        <f>IF(N1445=1,M1445&amp;" ("&amp;E1445&amp;")",M1445)</f>
        <v>Reindeer Games</v>
      </c>
      <c r="P1445" s="36">
        <f>INDEX(cpi!$A$1:$M$105,MATCH('Inflation adjust calc'!$E1445,cpi!$A:$A,0),MATCH('Inflation adjust calc'!$D1445,cpi!$1:$1,0))</f>
        <v>169.8</v>
      </c>
      <c r="Q1445" s="36">
        <f>cpi!$I$2</f>
        <v>240.85300000000001</v>
      </c>
      <c r="R1445" s="36">
        <f t="shared" si="185"/>
        <v>1.4184511189634863</v>
      </c>
      <c r="S1445" s="28" t="str">
        <f t="shared" si="181"/>
        <v/>
      </c>
      <c r="T1445" s="37">
        <f t="shared" si="182"/>
        <v>51064240.282685503</v>
      </c>
      <c r="U1445" s="37">
        <f t="shared" si="183"/>
        <v>33136123.112408713</v>
      </c>
      <c r="V1445" s="37">
        <f t="shared" si="184"/>
        <v>33136123.112408713</v>
      </c>
    </row>
    <row r="1446" spans="1:22">
      <c r="A1446" s="23">
        <v>1445</v>
      </c>
      <c r="B1446" s="3" t="s">
        <v>1650</v>
      </c>
      <c r="C1446" s="28">
        <v>24</v>
      </c>
      <c r="D1446" s="29">
        <v>12</v>
      </c>
      <c r="E1446" s="28">
        <v>1999</v>
      </c>
      <c r="F1446" s="31">
        <f>DATE(E1446,D1446,C1446)</f>
        <v>36518</v>
      </c>
      <c r="G1446" s="24" t="s">
        <v>2057</v>
      </c>
      <c r="H1446" s="2">
        <v>36000000</v>
      </c>
      <c r="I1446" s="2">
        <v>14378353</v>
      </c>
      <c r="J1446" s="2">
        <v>14378353</v>
      </c>
      <c r="K1446" s="28" t="str">
        <f t="shared" si="178"/>
        <v/>
      </c>
      <c r="L1446" s="28" t="str">
        <f t="shared" si="179"/>
        <v/>
      </c>
      <c r="M1446" s="28" t="s">
        <v>2057</v>
      </c>
      <c r="N1446" s="28" t="str">
        <f t="shared" si="180"/>
        <v/>
      </c>
      <c r="O1446" s="28" t="str">
        <f>IF(N1446=1,M1446&amp;" ("&amp;E1446&amp;")",M1446)</f>
        <v>Snow Falling on Cedars</v>
      </c>
      <c r="P1446" s="36">
        <f>INDEX(cpi!$A$1:$M$105,MATCH('Inflation adjust calc'!$E1446,cpi!$A:$A,0),MATCH('Inflation adjust calc'!$D1446,cpi!$1:$1,0))</f>
        <v>168.3</v>
      </c>
      <c r="Q1446" s="36">
        <f>cpi!$I$2</f>
        <v>240.85300000000001</v>
      </c>
      <c r="R1446" s="36">
        <f t="shared" si="185"/>
        <v>1.4310932857991681</v>
      </c>
      <c r="S1446" s="28" t="str">
        <f t="shared" si="181"/>
        <v/>
      </c>
      <c r="T1446" s="37">
        <f t="shared" si="182"/>
        <v>51519358.28877005</v>
      </c>
      <c r="U1446" s="37">
        <f t="shared" si="183"/>
        <v>20576764.439150326</v>
      </c>
      <c r="V1446" s="37">
        <f t="shared" si="184"/>
        <v>20576764.439150326</v>
      </c>
    </row>
    <row r="1447" spans="1:22">
      <c r="A1447" s="23">
        <v>1446</v>
      </c>
      <c r="B1447" s="3" t="s">
        <v>2058</v>
      </c>
      <c r="C1447" s="28">
        <v>20</v>
      </c>
      <c r="D1447" s="29">
        <v>12</v>
      </c>
      <c r="E1447" s="28">
        <v>1996</v>
      </c>
      <c r="F1447" s="31">
        <f>DATE(E1447,D1447,C1447)</f>
        <v>35419</v>
      </c>
      <c r="G1447" s="24" t="s">
        <v>2059</v>
      </c>
      <c r="H1447" s="2">
        <v>36000000</v>
      </c>
      <c r="I1447" s="2">
        <v>13052741</v>
      </c>
      <c r="J1447" s="2">
        <v>13052741</v>
      </c>
      <c r="K1447" s="28" t="str">
        <f t="shared" si="178"/>
        <v/>
      </c>
      <c r="L1447" s="28" t="str">
        <f t="shared" si="179"/>
        <v/>
      </c>
      <c r="M1447" s="28" t="s">
        <v>2059</v>
      </c>
      <c r="N1447" s="28" t="str">
        <f t="shared" si="180"/>
        <v/>
      </c>
      <c r="O1447" s="28" t="str">
        <f>IF(N1447=1,M1447&amp;" ("&amp;E1447&amp;")",M1447)</f>
        <v>Ghosts of Mississippi</v>
      </c>
      <c r="P1447" s="36">
        <f>INDEX(cpi!$A$1:$M$105,MATCH('Inflation adjust calc'!$E1447,cpi!$A:$A,0),MATCH('Inflation adjust calc'!$D1447,cpi!$1:$1,0))</f>
        <v>158.6</v>
      </c>
      <c r="Q1447" s="36">
        <f>cpi!$I$2</f>
        <v>240.85300000000001</v>
      </c>
      <c r="R1447" s="36">
        <f t="shared" si="185"/>
        <v>1.5186191677175285</v>
      </c>
      <c r="S1447" s="28" t="str">
        <f t="shared" si="181"/>
        <v/>
      </c>
      <c r="T1447" s="37">
        <f t="shared" si="182"/>
        <v>54670290.037831023</v>
      </c>
      <c r="U1447" s="37">
        <f t="shared" si="183"/>
        <v>19822142.673852459</v>
      </c>
      <c r="V1447" s="37">
        <f t="shared" si="184"/>
        <v>19822142.673852459</v>
      </c>
    </row>
    <row r="1448" spans="1:22">
      <c r="A1448" s="23">
        <v>1447</v>
      </c>
      <c r="B1448" s="3" t="s">
        <v>2060</v>
      </c>
      <c r="C1448" s="28">
        <v>24</v>
      </c>
      <c r="D1448" s="29">
        <v>10</v>
      </c>
      <c r="E1448" s="28">
        <v>1997</v>
      </c>
      <c r="F1448" s="31">
        <f>DATE(E1448,D1448,C1448)</f>
        <v>35727</v>
      </c>
      <c r="G1448" s="24" t="s">
        <v>2061</v>
      </c>
      <c r="H1448" s="2">
        <v>36000000</v>
      </c>
      <c r="I1448" s="2">
        <v>12532777</v>
      </c>
      <c r="J1448" s="2">
        <v>12532777</v>
      </c>
      <c r="K1448" s="28" t="str">
        <f t="shared" si="178"/>
        <v/>
      </c>
      <c r="L1448" s="28" t="str">
        <f t="shared" si="179"/>
        <v/>
      </c>
      <c r="M1448" s="28" t="s">
        <v>2061</v>
      </c>
      <c r="N1448" s="28" t="str">
        <f t="shared" si="180"/>
        <v/>
      </c>
      <c r="O1448" s="28" t="str">
        <f>IF(N1448=1,M1448&amp;" ("&amp;E1448&amp;")",M1448)</f>
        <v>Gattaca</v>
      </c>
      <c r="P1448" s="36">
        <f>INDEX(cpi!$A$1:$M$105,MATCH('Inflation adjust calc'!$E1448,cpi!$A:$A,0),MATCH('Inflation adjust calc'!$D1448,cpi!$1:$1,0))</f>
        <v>161.6</v>
      </c>
      <c r="Q1448" s="36">
        <f>cpi!$I$2</f>
        <v>240.85300000000001</v>
      </c>
      <c r="R1448" s="36">
        <f t="shared" si="185"/>
        <v>1.4904269801980199</v>
      </c>
      <c r="S1448" s="28" t="str">
        <f t="shared" si="181"/>
        <v/>
      </c>
      <c r="T1448" s="37">
        <f t="shared" si="182"/>
        <v>53655371.287128717</v>
      </c>
      <c r="U1448" s="37">
        <f t="shared" si="183"/>
        <v>18679188.977605198</v>
      </c>
      <c r="V1448" s="37">
        <f t="shared" si="184"/>
        <v>18679188.977605198</v>
      </c>
    </row>
    <row r="1449" spans="1:22">
      <c r="A1449" s="23">
        <v>1448</v>
      </c>
      <c r="B1449" s="3" t="s">
        <v>2062</v>
      </c>
      <c r="C1449" s="28">
        <v>28</v>
      </c>
      <c r="D1449" s="29">
        <v>1</v>
      </c>
      <c r="E1449" s="28">
        <v>2000</v>
      </c>
      <c r="F1449" s="31">
        <f>DATE(E1449,D1449,C1449)</f>
        <v>36553</v>
      </c>
      <c r="G1449" s="24" t="s">
        <v>2063</v>
      </c>
      <c r="H1449" s="2">
        <v>36000000</v>
      </c>
      <c r="I1449" s="2">
        <v>2954405</v>
      </c>
      <c r="J1449" s="2">
        <v>2954405</v>
      </c>
      <c r="K1449" s="28" t="str">
        <f t="shared" si="178"/>
        <v/>
      </c>
      <c r="L1449" s="28" t="str">
        <f t="shared" si="179"/>
        <v/>
      </c>
      <c r="M1449" s="28" t="s">
        <v>2063</v>
      </c>
      <c r="N1449" s="28" t="str">
        <f t="shared" si="180"/>
        <v/>
      </c>
      <c r="O1449" s="28" t="str">
        <f>IF(N1449=1,M1449&amp;" ("&amp;E1449&amp;")",M1449)</f>
        <v>Isn't She Great</v>
      </c>
      <c r="P1449" s="36">
        <f>INDEX(cpi!$A$1:$M$105,MATCH('Inflation adjust calc'!$E1449,cpi!$A:$A,0),MATCH('Inflation adjust calc'!$D1449,cpi!$1:$1,0))</f>
        <v>168.8</v>
      </c>
      <c r="Q1449" s="36">
        <f>cpi!$I$2</f>
        <v>240.85300000000001</v>
      </c>
      <c r="R1449" s="36">
        <f t="shared" si="185"/>
        <v>1.4268542654028435</v>
      </c>
      <c r="S1449" s="28" t="str">
        <f t="shared" si="181"/>
        <v/>
      </c>
      <c r="T1449" s="37">
        <f t="shared" si="182"/>
        <v>51366753.554502368</v>
      </c>
      <c r="U1449" s="37">
        <f t="shared" si="183"/>
        <v>4215505.3759774882</v>
      </c>
      <c r="V1449" s="37">
        <f t="shared" si="184"/>
        <v>4215505.3759774882</v>
      </c>
    </row>
    <row r="1450" spans="1:22">
      <c r="A1450" s="23">
        <v>1449</v>
      </c>
      <c r="B1450" s="3" t="s">
        <v>2009</v>
      </c>
      <c r="C1450" s="28">
        <v>22</v>
      </c>
      <c r="D1450" s="29">
        <v>1</v>
      </c>
      <c r="E1450" s="28">
        <v>2016</v>
      </c>
      <c r="F1450" s="31">
        <f>DATE(E1450,D1450,C1450)</f>
        <v>42391</v>
      </c>
      <c r="G1450" s="24" t="s">
        <v>2064</v>
      </c>
      <c r="H1450" s="2">
        <v>36000000</v>
      </c>
      <c r="I1450" s="2">
        <v>2679437</v>
      </c>
      <c r="J1450" s="2">
        <v>156835197</v>
      </c>
      <c r="K1450" s="28" t="str">
        <f t="shared" si="178"/>
        <v/>
      </c>
      <c r="L1450" s="28" t="str">
        <f t="shared" si="179"/>
        <v/>
      </c>
      <c r="M1450" s="28" t="s">
        <v>2064</v>
      </c>
      <c r="N1450" s="28" t="str">
        <f t="shared" si="180"/>
        <v/>
      </c>
      <c r="O1450" s="28" t="str">
        <f>IF(N1450=1,M1450&amp;" ("&amp;E1450&amp;")",M1450)</f>
        <v>Yip Man 3</v>
      </c>
      <c r="P1450" s="36">
        <f>INDEX(cpi!$A$1:$M$105,MATCH('Inflation adjust calc'!$E1450,cpi!$A:$A,0),MATCH('Inflation adjust calc'!$D1450,cpi!$1:$1,0))</f>
        <v>236.916</v>
      </c>
      <c r="Q1450" s="36">
        <f>cpi!$I$2</f>
        <v>240.85300000000001</v>
      </c>
      <c r="R1450" s="36">
        <f t="shared" si="185"/>
        <v>1.0166177041651894</v>
      </c>
      <c r="S1450" s="28" t="str">
        <f t="shared" si="181"/>
        <v/>
      </c>
      <c r="T1450" s="37">
        <f t="shared" si="182"/>
        <v>36598237.349946819</v>
      </c>
      <c r="U1450" s="37">
        <f t="shared" si="183"/>
        <v>2723963.0913952626</v>
      </c>
      <c r="V1450" s="37">
        <f t="shared" si="184"/>
        <v>159441437.90643519</v>
      </c>
    </row>
    <row r="1451" spans="1:22">
      <c r="A1451" s="23">
        <v>1450</v>
      </c>
      <c r="B1451" s="3">
        <v>40699</v>
      </c>
      <c r="C1451" s="28">
        <v>6</v>
      </c>
      <c r="D1451" s="29">
        <v>5</v>
      </c>
      <c r="E1451" s="28">
        <v>2011</v>
      </c>
      <c r="F1451" s="31">
        <f>DATE(E1451,D1451,C1451)</f>
        <v>40669</v>
      </c>
      <c r="G1451" s="24" t="s">
        <v>2065</v>
      </c>
      <c r="H1451" s="2">
        <v>36000000</v>
      </c>
      <c r="I1451" s="2">
        <v>1069334</v>
      </c>
      <c r="J1451" s="2">
        <v>4020990</v>
      </c>
      <c r="K1451" s="28" t="str">
        <f t="shared" si="178"/>
        <v/>
      </c>
      <c r="L1451" s="28" t="str">
        <f t="shared" si="179"/>
        <v/>
      </c>
      <c r="M1451" s="28" t="s">
        <v>2065</v>
      </c>
      <c r="N1451" s="28" t="str">
        <f t="shared" si="180"/>
        <v/>
      </c>
      <c r="O1451" s="28" t="str">
        <f>IF(N1451=1,M1451&amp;" ("&amp;E1451&amp;")",M1451)</f>
        <v>There Be Dragons</v>
      </c>
      <c r="P1451" s="36">
        <f>INDEX(cpi!$A$1:$M$105,MATCH('Inflation adjust calc'!$E1451,cpi!$A:$A,0),MATCH('Inflation adjust calc'!$D1451,cpi!$1:$1,0))</f>
        <v>225.964</v>
      </c>
      <c r="Q1451" s="36">
        <f>cpi!$I$2</f>
        <v>240.85300000000001</v>
      </c>
      <c r="R1451" s="36">
        <f t="shared" si="185"/>
        <v>1.065891026889239</v>
      </c>
      <c r="S1451" s="28" t="str">
        <f t="shared" si="181"/>
        <v/>
      </c>
      <c r="T1451" s="37">
        <f t="shared" si="182"/>
        <v>38372076.968012601</v>
      </c>
      <c r="U1451" s="37">
        <f t="shared" si="183"/>
        <v>1139793.5153475774</v>
      </c>
      <c r="V1451" s="37">
        <f t="shared" si="184"/>
        <v>4285937.160211361</v>
      </c>
    </row>
    <row r="1452" spans="1:22">
      <c r="A1452" s="23">
        <v>1451</v>
      </c>
      <c r="B1452" s="3" t="s">
        <v>696</v>
      </c>
      <c r="C1452" s="28">
        <v>28</v>
      </c>
      <c r="D1452" s="29">
        <v>3</v>
      </c>
      <c r="E1452" s="28">
        <v>2003</v>
      </c>
      <c r="F1452" s="31">
        <f>DATE(E1452,D1452,C1452)</f>
        <v>37708</v>
      </c>
      <c r="G1452" s="24" t="s">
        <v>2066</v>
      </c>
      <c r="H1452" s="2">
        <v>35200000</v>
      </c>
      <c r="I1452" s="2">
        <v>37788228</v>
      </c>
      <c r="J1452" s="2">
        <v>38283765</v>
      </c>
      <c r="K1452" s="28" t="str">
        <f t="shared" si="178"/>
        <v/>
      </c>
      <c r="L1452" s="28" t="str">
        <f t="shared" si="179"/>
        <v/>
      </c>
      <c r="M1452" s="28" t="s">
        <v>2066</v>
      </c>
      <c r="N1452" s="28" t="str">
        <f t="shared" si="180"/>
        <v/>
      </c>
      <c r="O1452" s="28" t="str">
        <f>IF(N1452=1,M1452&amp;" ("&amp;E1452&amp;")",M1452)</f>
        <v>Head of State</v>
      </c>
      <c r="P1452" s="36">
        <f>INDEX(cpi!$A$1:$M$105,MATCH('Inflation adjust calc'!$E1452,cpi!$A:$A,0),MATCH('Inflation adjust calc'!$D1452,cpi!$1:$1,0))</f>
        <v>184.2</v>
      </c>
      <c r="Q1452" s="36">
        <f>cpi!$I$2</f>
        <v>240.85300000000001</v>
      </c>
      <c r="R1452" s="36">
        <f t="shared" si="185"/>
        <v>1.3075624321389796</v>
      </c>
      <c r="S1452" s="28" t="str">
        <f t="shared" si="181"/>
        <v/>
      </c>
      <c r="T1452" s="37">
        <f t="shared" si="182"/>
        <v>46026197.611292079</v>
      </c>
      <c r="U1452" s="37">
        <f t="shared" si="183"/>
        <v>49410467.309902288</v>
      </c>
      <c r="V1452" s="37">
        <f t="shared" si="184"/>
        <v>50058412.874837145</v>
      </c>
    </row>
    <row r="1453" spans="1:22">
      <c r="A1453" s="23">
        <v>1452</v>
      </c>
      <c r="B1453" s="3">
        <v>39939</v>
      </c>
      <c r="C1453" s="28">
        <v>5</v>
      </c>
      <c r="D1453" s="29">
        <v>6</v>
      </c>
      <c r="E1453" s="28">
        <v>2009</v>
      </c>
      <c r="F1453" s="31">
        <f>DATE(E1453,D1453,C1453)</f>
        <v>39969</v>
      </c>
      <c r="G1453" s="24" t="s">
        <v>2067</v>
      </c>
      <c r="H1453" s="2">
        <v>35000000</v>
      </c>
      <c r="I1453" s="2">
        <v>277322503</v>
      </c>
      <c r="J1453" s="2">
        <v>465764086</v>
      </c>
      <c r="K1453" s="28" t="str">
        <f t="shared" si="178"/>
        <v/>
      </c>
      <c r="L1453" s="28" t="str">
        <f t="shared" si="179"/>
        <v/>
      </c>
      <c r="M1453" s="28" t="s">
        <v>2067</v>
      </c>
      <c r="N1453" s="28" t="str">
        <f t="shared" si="180"/>
        <v/>
      </c>
      <c r="O1453" s="28" t="str">
        <f>IF(N1453=1,M1453&amp;" ("&amp;E1453&amp;")",M1453)</f>
        <v>The Hangover</v>
      </c>
      <c r="P1453" s="36">
        <f>INDEX(cpi!$A$1:$M$105,MATCH('Inflation adjust calc'!$E1453,cpi!$A:$A,0),MATCH('Inflation adjust calc'!$D1453,cpi!$1:$1,0))</f>
        <v>215.69300000000001</v>
      </c>
      <c r="Q1453" s="36">
        <f>cpi!$I$2</f>
        <v>240.85300000000001</v>
      </c>
      <c r="R1453" s="36">
        <f t="shared" si="185"/>
        <v>1.1166472718168878</v>
      </c>
      <c r="S1453" s="28" t="str">
        <f t="shared" si="181"/>
        <v/>
      </c>
      <c r="T1453" s="37">
        <f t="shared" si="182"/>
        <v>39082654.513591073</v>
      </c>
      <c r="U1453" s="37">
        <f t="shared" si="183"/>
        <v>309671416.38838071</v>
      </c>
      <c r="V1453" s="37">
        <f t="shared" si="184"/>
        <v>520094195.9421863</v>
      </c>
    </row>
    <row r="1454" spans="1:22">
      <c r="A1454" s="23">
        <v>1453</v>
      </c>
      <c r="B1454" s="3" t="s">
        <v>53</v>
      </c>
      <c r="C1454" s="28">
        <v>20</v>
      </c>
      <c r="D1454" s="29">
        <v>11</v>
      </c>
      <c r="E1454" s="28">
        <v>2009</v>
      </c>
      <c r="F1454" s="31">
        <f>DATE(E1454,D1454,C1454)</f>
        <v>40137</v>
      </c>
      <c r="G1454" s="24" t="s">
        <v>2068</v>
      </c>
      <c r="H1454" s="2">
        <v>35000000</v>
      </c>
      <c r="I1454" s="2">
        <v>255959475</v>
      </c>
      <c r="J1454" s="2">
        <v>305705794</v>
      </c>
      <c r="K1454" s="28" t="str">
        <f t="shared" si="178"/>
        <v/>
      </c>
      <c r="L1454" s="28" t="str">
        <f t="shared" si="179"/>
        <v/>
      </c>
      <c r="M1454" s="28" t="s">
        <v>2068</v>
      </c>
      <c r="N1454" s="28" t="str">
        <f t="shared" si="180"/>
        <v/>
      </c>
      <c r="O1454" s="28" t="str">
        <f>IF(N1454=1,M1454&amp;" ("&amp;E1454&amp;")",M1454)</f>
        <v>The Blind Side</v>
      </c>
      <c r="P1454" s="36">
        <f>INDEX(cpi!$A$1:$M$105,MATCH('Inflation adjust calc'!$E1454,cpi!$A:$A,0),MATCH('Inflation adjust calc'!$D1454,cpi!$1:$1,0))</f>
        <v>216.33</v>
      </c>
      <c r="Q1454" s="36">
        <f>cpi!$I$2</f>
        <v>240.85300000000001</v>
      </c>
      <c r="R1454" s="36">
        <f t="shared" si="185"/>
        <v>1.1133592197106272</v>
      </c>
      <c r="S1454" s="28" t="str">
        <f t="shared" si="181"/>
        <v/>
      </c>
      <c r="T1454" s="37">
        <f t="shared" si="182"/>
        <v>38967572.689871952</v>
      </c>
      <c r="U1454" s="37">
        <f t="shared" si="183"/>
        <v>284974841.36354178</v>
      </c>
      <c r="V1454" s="37">
        <f t="shared" si="184"/>
        <v>340360364.26885778</v>
      </c>
    </row>
    <row r="1455" spans="1:22">
      <c r="A1455" s="23">
        <v>1454</v>
      </c>
      <c r="B1455" s="3" t="s">
        <v>2069</v>
      </c>
      <c r="C1455" s="28">
        <v>23</v>
      </c>
      <c r="D1455" s="29">
        <v>6</v>
      </c>
      <c r="E1455" s="28">
        <v>1989</v>
      </c>
      <c r="F1455" s="31">
        <f>DATE(E1455,D1455,C1455)</f>
        <v>32682</v>
      </c>
      <c r="G1455" s="24" t="s">
        <v>2070</v>
      </c>
      <c r="H1455" s="2">
        <v>35000000</v>
      </c>
      <c r="I1455" s="2">
        <v>251188924</v>
      </c>
      <c r="J1455" s="2">
        <v>411348924</v>
      </c>
      <c r="K1455" s="28" t="str">
        <f t="shared" si="178"/>
        <v/>
      </c>
      <c r="L1455" s="28" t="str">
        <f t="shared" si="179"/>
        <v/>
      </c>
      <c r="M1455" s="28" t="s">
        <v>2070</v>
      </c>
      <c r="N1455" s="28" t="str">
        <f t="shared" si="180"/>
        <v/>
      </c>
      <c r="O1455" s="28" t="str">
        <f>IF(N1455=1,M1455&amp;" ("&amp;E1455&amp;")",M1455)</f>
        <v>Batman</v>
      </c>
      <c r="P1455" s="36">
        <f>INDEX(cpi!$A$1:$M$105,MATCH('Inflation adjust calc'!$E1455,cpi!$A:$A,0),MATCH('Inflation adjust calc'!$D1455,cpi!$1:$1,0))</f>
        <v>124.1</v>
      </c>
      <c r="Q1455" s="36">
        <f>cpi!$I$2</f>
        <v>240.85300000000001</v>
      </c>
      <c r="R1455" s="36">
        <f t="shared" si="185"/>
        <v>1.9407977437550363</v>
      </c>
      <c r="S1455" s="28" t="str">
        <f t="shared" si="181"/>
        <v/>
      </c>
      <c r="T1455" s="37">
        <f t="shared" si="182"/>
        <v>67927921.031426266</v>
      </c>
      <c r="U1455" s="37">
        <f t="shared" si="183"/>
        <v>487506896.9554553</v>
      </c>
      <c r="V1455" s="37">
        <f t="shared" si="184"/>
        <v>798345063.59526193</v>
      </c>
    </row>
    <row r="1456" spans="1:22">
      <c r="A1456" s="23">
        <v>1455</v>
      </c>
      <c r="B1456" s="3">
        <v>36439</v>
      </c>
      <c r="C1456" s="28">
        <v>10</v>
      </c>
      <c r="D1456" s="29">
        <v>6</v>
      </c>
      <c r="E1456" s="28">
        <v>1999</v>
      </c>
      <c r="F1456" s="31">
        <f>DATE(E1456,D1456,C1456)</f>
        <v>36321</v>
      </c>
      <c r="G1456" s="24" t="s">
        <v>2071</v>
      </c>
      <c r="H1456" s="2">
        <v>35000000</v>
      </c>
      <c r="I1456" s="2">
        <v>206040085</v>
      </c>
      <c r="J1456" s="2">
        <v>310332636</v>
      </c>
      <c r="K1456" s="28" t="str">
        <f t="shared" si="178"/>
        <v/>
      </c>
      <c r="L1456" s="28" t="str">
        <f t="shared" si="179"/>
        <v/>
      </c>
      <c r="M1456" s="28" t="s">
        <v>2071</v>
      </c>
      <c r="N1456" s="28" t="str">
        <f t="shared" si="180"/>
        <v/>
      </c>
      <c r="O1456" s="28" t="str">
        <f>IF(N1456=1,M1456&amp;" ("&amp;E1456&amp;")",M1456)</f>
        <v>Austin Powers: The Spy Who Shagged Me</v>
      </c>
      <c r="P1456" s="36">
        <f>INDEX(cpi!$A$1:$M$105,MATCH('Inflation adjust calc'!$E1456,cpi!$A:$A,0),MATCH('Inflation adjust calc'!$D1456,cpi!$1:$1,0))</f>
        <v>166.2</v>
      </c>
      <c r="Q1456" s="36">
        <f>cpi!$I$2</f>
        <v>240.85300000000001</v>
      </c>
      <c r="R1456" s="36">
        <f t="shared" si="185"/>
        <v>1.449175691937425</v>
      </c>
      <c r="S1456" s="28" t="str">
        <f t="shared" si="181"/>
        <v/>
      </c>
      <c r="T1456" s="37">
        <f t="shared" si="182"/>
        <v>50721149.217809878</v>
      </c>
      <c r="U1456" s="37">
        <f t="shared" si="183"/>
        <v>298588282.74672085</v>
      </c>
      <c r="V1456" s="37">
        <f t="shared" si="184"/>
        <v>449726512.50606507</v>
      </c>
    </row>
    <row r="1457" spans="1:22">
      <c r="A1457" s="23">
        <v>1456</v>
      </c>
      <c r="B1457" s="3" t="s">
        <v>490</v>
      </c>
      <c r="C1457" s="28">
        <v>22</v>
      </c>
      <c r="D1457" s="29">
        <v>12</v>
      </c>
      <c r="E1457" s="28">
        <v>2010</v>
      </c>
      <c r="F1457" s="31">
        <f>DATE(E1457,D1457,C1457)</f>
        <v>40534</v>
      </c>
      <c r="G1457" s="24" t="s">
        <v>2072</v>
      </c>
      <c r="H1457" s="2">
        <v>35000000</v>
      </c>
      <c r="I1457" s="2">
        <v>171243005</v>
      </c>
      <c r="J1457" s="2">
        <v>252276928</v>
      </c>
      <c r="K1457" s="28" t="str">
        <f t="shared" si="178"/>
        <v/>
      </c>
      <c r="L1457" s="28" t="str">
        <f t="shared" si="179"/>
        <v/>
      </c>
      <c r="M1457" s="28" t="s">
        <v>2072</v>
      </c>
      <c r="N1457" s="28" t="str">
        <f t="shared" si="180"/>
        <v/>
      </c>
      <c r="O1457" s="28" t="str">
        <f>IF(N1457=1,M1457&amp;" ("&amp;E1457&amp;")",M1457)</f>
        <v>True Grit</v>
      </c>
      <c r="P1457" s="36">
        <f>INDEX(cpi!$A$1:$M$105,MATCH('Inflation adjust calc'!$E1457,cpi!$A:$A,0),MATCH('Inflation adjust calc'!$D1457,cpi!$1:$1,0))</f>
        <v>219.179</v>
      </c>
      <c r="Q1457" s="36">
        <f>cpi!$I$2</f>
        <v>240.85300000000001</v>
      </c>
      <c r="R1457" s="36">
        <f t="shared" si="185"/>
        <v>1.0988872109098042</v>
      </c>
      <c r="S1457" s="28" t="str">
        <f t="shared" si="181"/>
        <v/>
      </c>
      <c r="T1457" s="37">
        <f t="shared" si="182"/>
        <v>38461052.38184315</v>
      </c>
      <c r="U1457" s="37">
        <f t="shared" si="183"/>
        <v>188176748.15226367</v>
      </c>
      <c r="V1457" s="37">
        <f t="shared" si="184"/>
        <v>277223889.7868135</v>
      </c>
    </row>
    <row r="1458" spans="1:22">
      <c r="A1458" s="23">
        <v>1457</v>
      </c>
      <c r="B1458" s="3" t="s">
        <v>2073</v>
      </c>
      <c r="C1458" s="28">
        <v>15</v>
      </c>
      <c r="D1458" s="29">
        <v>5</v>
      </c>
      <c r="E1458" s="28">
        <v>1992</v>
      </c>
      <c r="F1458" s="31">
        <f>DATE(E1458,D1458,C1458)</f>
        <v>33739</v>
      </c>
      <c r="G1458" s="24" t="s">
        <v>2074</v>
      </c>
      <c r="H1458" s="2">
        <v>35000000</v>
      </c>
      <c r="I1458" s="2">
        <v>144731527</v>
      </c>
      <c r="J1458" s="2">
        <v>319700000</v>
      </c>
      <c r="K1458" s="28" t="str">
        <f t="shared" si="178"/>
        <v/>
      </c>
      <c r="L1458" s="28" t="str">
        <f t="shared" si="179"/>
        <v/>
      </c>
      <c r="M1458" s="28" t="s">
        <v>2074</v>
      </c>
      <c r="N1458" s="28" t="str">
        <f t="shared" si="180"/>
        <v/>
      </c>
      <c r="O1458" s="28" t="str">
        <f>IF(N1458=1,M1458&amp;" ("&amp;E1458&amp;")",M1458)</f>
        <v>Lethal Weapon 3</v>
      </c>
      <c r="P1458" s="36">
        <f>INDEX(cpi!$A$1:$M$105,MATCH('Inflation adjust calc'!$E1458,cpi!$A:$A,0),MATCH('Inflation adjust calc'!$D1458,cpi!$1:$1,0))</f>
        <v>139.69999999999999</v>
      </c>
      <c r="Q1458" s="36">
        <f>cpi!$I$2</f>
        <v>240.85300000000001</v>
      </c>
      <c r="R1458" s="36">
        <f t="shared" si="185"/>
        <v>1.7240730136005729</v>
      </c>
      <c r="S1458" s="28" t="str">
        <f t="shared" si="181"/>
        <v/>
      </c>
      <c r="T1458" s="37">
        <f t="shared" si="182"/>
        <v>60342555.476020053</v>
      </c>
      <c r="U1458" s="37">
        <f t="shared" si="183"/>
        <v>249527719.91790268</v>
      </c>
      <c r="V1458" s="37">
        <f t="shared" si="184"/>
        <v>551186142.44810319</v>
      </c>
    </row>
    <row r="1459" spans="1:22">
      <c r="A1459" s="23">
        <v>1458</v>
      </c>
      <c r="B1459" s="3" t="s">
        <v>2075</v>
      </c>
      <c r="C1459" s="28">
        <v>18</v>
      </c>
      <c r="D1459" s="29">
        <v>9</v>
      </c>
      <c r="E1459" s="28">
        <v>1998</v>
      </c>
      <c r="F1459" s="31">
        <f>DATE(E1459,D1459,C1459)</f>
        <v>36056</v>
      </c>
      <c r="G1459" s="24" t="s">
        <v>2076</v>
      </c>
      <c r="H1459" s="2">
        <v>35000000</v>
      </c>
      <c r="I1459" s="2">
        <v>141186864</v>
      </c>
      <c r="J1459" s="2">
        <v>245300000</v>
      </c>
      <c r="K1459" s="28" t="str">
        <f t="shared" si="178"/>
        <v/>
      </c>
      <c r="L1459" s="28" t="str">
        <f t="shared" si="179"/>
        <v/>
      </c>
      <c r="M1459" s="28" t="s">
        <v>2076</v>
      </c>
      <c r="N1459" s="28" t="str">
        <f t="shared" si="180"/>
        <v/>
      </c>
      <c r="O1459" s="28" t="str">
        <f>IF(N1459=1,M1459&amp;" ("&amp;E1459&amp;")",M1459)</f>
        <v>Rush Hour</v>
      </c>
      <c r="P1459" s="36">
        <f>INDEX(cpi!$A$1:$M$105,MATCH('Inflation adjust calc'!$E1459,cpi!$A:$A,0),MATCH('Inflation adjust calc'!$D1459,cpi!$1:$1,0))</f>
        <v>163.6</v>
      </c>
      <c r="Q1459" s="36">
        <f>cpi!$I$2</f>
        <v>240.85300000000001</v>
      </c>
      <c r="R1459" s="36">
        <f t="shared" si="185"/>
        <v>1.4722066014669928</v>
      </c>
      <c r="S1459" s="28" t="str">
        <f t="shared" si="181"/>
        <v/>
      </c>
      <c r="T1459" s="37">
        <f t="shared" si="182"/>
        <v>51527231.051344745</v>
      </c>
      <c r="U1459" s="37">
        <f t="shared" si="183"/>
        <v>207856233.22122252</v>
      </c>
      <c r="V1459" s="37">
        <f t="shared" si="184"/>
        <v>361132279.33985335</v>
      </c>
    </row>
    <row r="1460" spans="1:22">
      <c r="A1460" s="23">
        <v>1459</v>
      </c>
      <c r="B1460" s="3">
        <v>41488</v>
      </c>
      <c r="C1460" s="28">
        <v>8</v>
      </c>
      <c r="D1460" s="29">
        <v>2</v>
      </c>
      <c r="E1460" s="28">
        <v>2013</v>
      </c>
      <c r="F1460" s="31">
        <f>DATE(E1460,D1460,C1460)</f>
        <v>41313</v>
      </c>
      <c r="G1460" s="24" t="s">
        <v>2077</v>
      </c>
      <c r="H1460" s="2">
        <v>35000000</v>
      </c>
      <c r="I1460" s="2">
        <v>134506920</v>
      </c>
      <c r="J1460" s="2">
        <v>175361578</v>
      </c>
      <c r="K1460" s="28" t="str">
        <f t="shared" si="178"/>
        <v/>
      </c>
      <c r="L1460" s="28" t="str">
        <f t="shared" si="179"/>
        <v/>
      </c>
      <c r="M1460" s="28" t="s">
        <v>2077</v>
      </c>
      <c r="N1460" s="28" t="str">
        <f t="shared" si="180"/>
        <v/>
      </c>
      <c r="O1460" s="28" t="str">
        <f>IF(N1460=1,M1460&amp;" ("&amp;E1460&amp;")",M1460)</f>
        <v>Identity Thief</v>
      </c>
      <c r="P1460" s="36">
        <f>INDEX(cpi!$A$1:$M$105,MATCH('Inflation adjust calc'!$E1460,cpi!$A:$A,0),MATCH('Inflation adjust calc'!$D1460,cpi!$1:$1,0))</f>
        <v>232.166</v>
      </c>
      <c r="Q1460" s="36">
        <f>cpi!$I$2</f>
        <v>240.85300000000001</v>
      </c>
      <c r="R1460" s="36">
        <f t="shared" si="185"/>
        <v>1.0374171928706184</v>
      </c>
      <c r="S1460" s="28" t="str">
        <f t="shared" si="181"/>
        <v/>
      </c>
      <c r="T1460" s="37">
        <f t="shared" si="182"/>
        <v>36309601.750471644</v>
      </c>
      <c r="U1460" s="37">
        <f t="shared" si="183"/>
        <v>139539791.36807284</v>
      </c>
      <c r="V1460" s="37">
        <f t="shared" si="184"/>
        <v>181923115.98612198</v>
      </c>
    </row>
    <row r="1461" spans="1:22">
      <c r="A1461" s="23">
        <v>1460</v>
      </c>
      <c r="B1461" s="3" t="s">
        <v>2078</v>
      </c>
      <c r="C1461" s="28">
        <v>30</v>
      </c>
      <c r="D1461" s="29">
        <v>6</v>
      </c>
      <c r="E1461" s="28">
        <v>2006</v>
      </c>
      <c r="F1461" s="31">
        <f>DATE(E1461,D1461,C1461)</f>
        <v>38898</v>
      </c>
      <c r="G1461" s="24" t="s">
        <v>2079</v>
      </c>
      <c r="H1461" s="2">
        <v>35000000</v>
      </c>
      <c r="I1461" s="2">
        <v>124740460</v>
      </c>
      <c r="J1461" s="2">
        <v>326073155</v>
      </c>
      <c r="K1461" s="28" t="str">
        <f t="shared" si="178"/>
        <v/>
      </c>
      <c r="L1461" s="28" t="str">
        <f t="shared" si="179"/>
        <v/>
      </c>
      <c r="M1461" s="28" t="s">
        <v>2079</v>
      </c>
      <c r="N1461" s="28" t="str">
        <f t="shared" si="180"/>
        <v/>
      </c>
      <c r="O1461" s="28" t="str">
        <f>IF(N1461=1,M1461&amp;" ("&amp;E1461&amp;")",M1461)</f>
        <v>The Devil Wears Prada</v>
      </c>
      <c r="P1461" s="36">
        <f>INDEX(cpi!$A$1:$M$105,MATCH('Inflation adjust calc'!$E1461,cpi!$A:$A,0),MATCH('Inflation adjust calc'!$D1461,cpi!$1:$1,0))</f>
        <v>202.9</v>
      </c>
      <c r="Q1461" s="36">
        <f>cpi!$I$2</f>
        <v>240.85300000000001</v>
      </c>
      <c r="R1461" s="36">
        <f t="shared" si="185"/>
        <v>1.1870527353376048</v>
      </c>
      <c r="S1461" s="28" t="str">
        <f t="shared" si="181"/>
        <v/>
      </c>
      <c r="T1461" s="37">
        <f t="shared" si="182"/>
        <v>41546845.736816168</v>
      </c>
      <c r="U1461" s="37">
        <f t="shared" si="183"/>
        <v>148073504.25027108</v>
      </c>
      <c r="V1461" s="37">
        <f t="shared" si="184"/>
        <v>387066030.56291276</v>
      </c>
    </row>
    <row r="1462" spans="1:22">
      <c r="A1462" s="23">
        <v>1461</v>
      </c>
      <c r="B1462" s="3">
        <v>40762</v>
      </c>
      <c r="C1462" s="28">
        <v>8</v>
      </c>
      <c r="D1462" s="29">
        <v>7</v>
      </c>
      <c r="E1462" s="28">
        <v>2011</v>
      </c>
      <c r="F1462" s="31">
        <f>DATE(E1462,D1462,C1462)</f>
        <v>40732</v>
      </c>
      <c r="G1462" s="24" t="s">
        <v>2080</v>
      </c>
      <c r="H1462" s="2">
        <v>35000000</v>
      </c>
      <c r="I1462" s="2">
        <v>117538559</v>
      </c>
      <c r="J1462" s="2">
        <v>212417601</v>
      </c>
      <c r="K1462" s="28" t="str">
        <f t="shared" si="178"/>
        <v/>
      </c>
      <c r="L1462" s="28" t="str">
        <f t="shared" si="179"/>
        <v/>
      </c>
      <c r="M1462" s="28" t="s">
        <v>2080</v>
      </c>
      <c r="N1462" s="28" t="str">
        <f t="shared" si="180"/>
        <v/>
      </c>
      <c r="O1462" s="28" t="str">
        <f>IF(N1462=1,M1462&amp;" ("&amp;E1462&amp;")",M1462)</f>
        <v>Horrible Bosses</v>
      </c>
      <c r="P1462" s="36">
        <f>INDEX(cpi!$A$1:$M$105,MATCH('Inflation adjust calc'!$E1462,cpi!$A:$A,0),MATCH('Inflation adjust calc'!$D1462,cpi!$1:$1,0))</f>
        <v>225.922</v>
      </c>
      <c r="Q1462" s="36">
        <f>cpi!$I$2</f>
        <v>240.85300000000001</v>
      </c>
      <c r="R1462" s="36">
        <f t="shared" si="185"/>
        <v>1.0660891812218376</v>
      </c>
      <c r="S1462" s="28" t="str">
        <f t="shared" si="181"/>
        <v/>
      </c>
      <c r="T1462" s="37">
        <f t="shared" si="182"/>
        <v>37313121.342764318</v>
      </c>
      <c r="U1462" s="37">
        <f t="shared" si="183"/>
        <v>125306586.12630466</v>
      </c>
      <c r="V1462" s="37">
        <f t="shared" si="184"/>
        <v>226456106.32719699</v>
      </c>
    </row>
    <row r="1463" spans="1:22">
      <c r="A1463" s="23">
        <v>1462</v>
      </c>
      <c r="B1463" s="3" t="s">
        <v>2081</v>
      </c>
      <c r="C1463" s="28">
        <v>30</v>
      </c>
      <c r="D1463" s="29">
        <v>3</v>
      </c>
      <c r="E1463" s="28">
        <v>2001</v>
      </c>
      <c r="F1463" s="31">
        <f>DATE(E1463,D1463,C1463)</f>
        <v>36980</v>
      </c>
      <c r="G1463" s="24" t="s">
        <v>2082</v>
      </c>
      <c r="H1463" s="2">
        <v>35000000</v>
      </c>
      <c r="I1463" s="2">
        <v>112692062</v>
      </c>
      <c r="J1463" s="2">
        <v>197692062</v>
      </c>
      <c r="K1463" s="28" t="str">
        <f t="shared" si="178"/>
        <v/>
      </c>
      <c r="L1463" s="28" t="str">
        <f t="shared" si="179"/>
        <v/>
      </c>
      <c r="M1463" s="28" t="s">
        <v>2082</v>
      </c>
      <c r="N1463" s="28" t="str">
        <f t="shared" si="180"/>
        <v/>
      </c>
      <c r="O1463" s="28" t="str">
        <f>IF(N1463=1,M1463&amp;" ("&amp;E1463&amp;")",M1463)</f>
        <v>Spy Kids</v>
      </c>
      <c r="P1463" s="36">
        <f>INDEX(cpi!$A$1:$M$105,MATCH('Inflation adjust calc'!$E1463,cpi!$A:$A,0),MATCH('Inflation adjust calc'!$D1463,cpi!$1:$1,0))</f>
        <v>176.2</v>
      </c>
      <c r="Q1463" s="36">
        <f>cpi!$I$2</f>
        <v>240.85300000000001</v>
      </c>
      <c r="R1463" s="36">
        <f t="shared" si="185"/>
        <v>1.3669296254256529</v>
      </c>
      <c r="S1463" s="28" t="str">
        <f t="shared" si="181"/>
        <v/>
      </c>
      <c r="T1463" s="37">
        <f t="shared" si="182"/>
        <v>47842536.889897853</v>
      </c>
      <c r="U1463" s="37">
        <f t="shared" si="183"/>
        <v>154042118.09810445</v>
      </c>
      <c r="V1463" s="37">
        <f t="shared" si="184"/>
        <v>270231136.25928497</v>
      </c>
    </row>
    <row r="1464" spans="1:22">
      <c r="A1464" s="23">
        <v>1463</v>
      </c>
      <c r="B1464" s="3" t="s">
        <v>319</v>
      </c>
      <c r="C1464" s="28">
        <v>17</v>
      </c>
      <c r="D1464" s="29">
        <v>7</v>
      </c>
      <c r="E1464" s="28">
        <v>2015</v>
      </c>
      <c r="F1464" s="31">
        <f>DATE(E1464,D1464,C1464)</f>
        <v>42202</v>
      </c>
      <c r="G1464" s="24" t="s">
        <v>2083</v>
      </c>
      <c r="H1464" s="2">
        <v>35000000</v>
      </c>
      <c r="I1464" s="2">
        <v>110038130</v>
      </c>
      <c r="J1464" s="2">
        <v>140561831</v>
      </c>
      <c r="K1464" s="28" t="str">
        <f t="shared" si="178"/>
        <v/>
      </c>
      <c r="L1464" s="28" t="str">
        <f t="shared" si="179"/>
        <v/>
      </c>
      <c r="M1464" s="28" t="s">
        <v>2083</v>
      </c>
      <c r="N1464" s="28" t="str">
        <f t="shared" si="180"/>
        <v/>
      </c>
      <c r="O1464" s="28" t="str">
        <f>IF(N1464=1,M1464&amp;" ("&amp;E1464&amp;")",M1464)</f>
        <v>Trainwreck</v>
      </c>
      <c r="P1464" s="36">
        <f>INDEX(cpi!$A$1:$M$105,MATCH('Inflation adjust calc'!$E1464,cpi!$A:$A,0),MATCH('Inflation adjust calc'!$D1464,cpi!$1:$1,0))</f>
        <v>238.654</v>
      </c>
      <c r="Q1464" s="36">
        <f>cpi!$I$2</f>
        <v>240.85300000000001</v>
      </c>
      <c r="R1464" s="36">
        <f t="shared" si="185"/>
        <v>1.0092141761713611</v>
      </c>
      <c r="S1464" s="28" t="str">
        <f t="shared" si="181"/>
        <v/>
      </c>
      <c r="T1464" s="37">
        <f t="shared" si="182"/>
        <v>35322496.165997639</v>
      </c>
      <c r="U1464" s="37">
        <f t="shared" si="183"/>
        <v>111052040.71538714</v>
      </c>
      <c r="V1464" s="37">
        <f t="shared" si="184"/>
        <v>141856992.47380307</v>
      </c>
    </row>
    <row r="1465" spans="1:22">
      <c r="A1465" s="23">
        <v>1464</v>
      </c>
      <c r="B1465" s="3" t="s">
        <v>20</v>
      </c>
      <c r="C1465" s="28">
        <v>13</v>
      </c>
      <c r="D1465" s="29">
        <v>12</v>
      </c>
      <c r="E1465" s="28">
        <v>2013</v>
      </c>
      <c r="F1465" s="31">
        <f>DATE(E1465,D1465,C1465)</f>
        <v>41621</v>
      </c>
      <c r="G1465" s="24" t="s">
        <v>2084</v>
      </c>
      <c r="H1465" s="2">
        <v>35000000</v>
      </c>
      <c r="I1465" s="2">
        <v>83299761</v>
      </c>
      <c r="J1465" s="2">
        <v>114962525</v>
      </c>
      <c r="K1465" s="28" t="str">
        <f t="shared" si="178"/>
        <v/>
      </c>
      <c r="L1465" s="28" t="str">
        <f t="shared" si="179"/>
        <v/>
      </c>
      <c r="M1465" s="28" t="s">
        <v>2084</v>
      </c>
      <c r="N1465" s="28" t="str">
        <f t="shared" si="180"/>
        <v/>
      </c>
      <c r="O1465" s="28" t="str">
        <f>IF(N1465=1,M1465&amp;" ("&amp;E1465&amp;")",M1465)</f>
        <v>Saving Mr. Banks</v>
      </c>
      <c r="P1465" s="36">
        <f>INDEX(cpi!$A$1:$M$105,MATCH('Inflation adjust calc'!$E1465,cpi!$A:$A,0),MATCH('Inflation adjust calc'!$D1465,cpi!$1:$1,0))</f>
        <v>233.04900000000001</v>
      </c>
      <c r="Q1465" s="36">
        <f>cpi!$I$2</f>
        <v>240.85300000000001</v>
      </c>
      <c r="R1465" s="36">
        <f t="shared" si="185"/>
        <v>1.0334865200022314</v>
      </c>
      <c r="S1465" s="28" t="str">
        <f t="shared" si="181"/>
        <v/>
      </c>
      <c r="T1465" s="37">
        <f t="shared" si="182"/>
        <v>36172028.2000781</v>
      </c>
      <c r="U1465" s="37">
        <f t="shared" si="183"/>
        <v>86089180.112907588</v>
      </c>
      <c r="V1465" s="37">
        <f t="shared" si="184"/>
        <v>118812219.89291953</v>
      </c>
    </row>
    <row r="1466" spans="1:22">
      <c r="A1466" s="23">
        <v>1465</v>
      </c>
      <c r="B1466" s="3">
        <v>29048</v>
      </c>
      <c r="C1466" s="28">
        <v>7</v>
      </c>
      <c r="D1466" s="29">
        <v>12</v>
      </c>
      <c r="E1466" s="28">
        <v>1979</v>
      </c>
      <c r="F1466" s="31">
        <f>DATE(E1466,D1466,C1466)</f>
        <v>29196</v>
      </c>
      <c r="G1466" s="24" t="s">
        <v>2085</v>
      </c>
      <c r="H1466" s="2">
        <v>35000000</v>
      </c>
      <c r="I1466" s="2">
        <v>82258456</v>
      </c>
      <c r="J1466" s="2">
        <v>139000000</v>
      </c>
      <c r="K1466" s="28" t="str">
        <f t="shared" si="178"/>
        <v/>
      </c>
      <c r="L1466" s="28" t="str">
        <f t="shared" si="179"/>
        <v/>
      </c>
      <c r="M1466" s="28" t="s">
        <v>2085</v>
      </c>
      <c r="N1466" s="28" t="str">
        <f t="shared" si="180"/>
        <v/>
      </c>
      <c r="O1466" s="28" t="str">
        <f>IF(N1466=1,M1466&amp;" ("&amp;E1466&amp;")",M1466)</f>
        <v>Star Trek: The Motion Picture</v>
      </c>
      <c r="P1466" s="36">
        <f>INDEX(cpi!$A$1:$M$105,MATCH('Inflation adjust calc'!$E1466,cpi!$A:$A,0),MATCH('Inflation adjust calc'!$D1466,cpi!$1:$1,0))</f>
        <v>76.7</v>
      </c>
      <c r="Q1466" s="36">
        <f>cpi!$I$2</f>
        <v>240.85300000000001</v>
      </c>
      <c r="R1466" s="36">
        <f t="shared" si="185"/>
        <v>3.1401955671447195</v>
      </c>
      <c r="S1466" s="28" t="str">
        <f t="shared" si="181"/>
        <v/>
      </c>
      <c r="T1466" s="37">
        <f t="shared" si="182"/>
        <v>109906844.85006519</v>
      </c>
      <c r="U1466" s="37">
        <f t="shared" si="183"/>
        <v>258307638.89136896</v>
      </c>
      <c r="V1466" s="37">
        <f t="shared" si="184"/>
        <v>436487183.83311599</v>
      </c>
    </row>
    <row r="1467" spans="1:22">
      <c r="A1467" s="23">
        <v>1466</v>
      </c>
      <c r="B1467" s="3" t="s">
        <v>1898</v>
      </c>
      <c r="C1467" s="28">
        <v>21</v>
      </c>
      <c r="D1467" s="29">
        <v>3</v>
      </c>
      <c r="E1467" s="28">
        <v>2008</v>
      </c>
      <c r="F1467" s="31">
        <f>DATE(E1467,D1467,C1467)</f>
        <v>39528</v>
      </c>
      <c r="G1467" s="24">
        <v>21</v>
      </c>
      <c r="H1467" s="2">
        <v>35000000</v>
      </c>
      <c r="I1467" s="2">
        <v>81159365</v>
      </c>
      <c r="J1467" s="2">
        <v>157852532</v>
      </c>
      <c r="K1467" s="28" t="str">
        <f t="shared" si="178"/>
        <v/>
      </c>
      <c r="L1467" s="28" t="str">
        <f t="shared" si="179"/>
        <v/>
      </c>
      <c r="M1467" s="28">
        <v>21</v>
      </c>
      <c r="N1467" s="28" t="str">
        <f t="shared" si="180"/>
        <v/>
      </c>
      <c r="O1467" s="28">
        <f>IF(N1467=1,M1467&amp;" ("&amp;E1467&amp;")",M1467)</f>
        <v>21</v>
      </c>
      <c r="P1467" s="36">
        <f>INDEX(cpi!$A$1:$M$105,MATCH('Inflation adjust calc'!$E1467,cpi!$A:$A,0),MATCH('Inflation adjust calc'!$D1467,cpi!$1:$1,0))</f>
        <v>213.52799999999999</v>
      </c>
      <c r="Q1467" s="36">
        <f>cpi!$I$2</f>
        <v>240.85300000000001</v>
      </c>
      <c r="R1467" s="36">
        <f t="shared" si="185"/>
        <v>1.1279691656363569</v>
      </c>
      <c r="S1467" s="28" t="str">
        <f t="shared" si="181"/>
        <v/>
      </c>
      <c r="T1467" s="37">
        <f t="shared" si="182"/>
        <v>39478920.797272488</v>
      </c>
      <c r="U1467" s="37">
        <f t="shared" si="183"/>
        <v>91545261.222626537</v>
      </c>
      <c r="V1467" s="37">
        <f t="shared" si="184"/>
        <v>178052788.81362632</v>
      </c>
    </row>
    <row r="1468" spans="1:22">
      <c r="A1468" s="23">
        <v>1467</v>
      </c>
      <c r="B1468" s="3">
        <v>39512</v>
      </c>
      <c r="C1468" s="28">
        <v>3</v>
      </c>
      <c r="D1468" s="29">
        <v>5</v>
      </c>
      <c r="E1468" s="28">
        <v>2008</v>
      </c>
      <c r="F1468" s="31">
        <f>DATE(E1468,D1468,C1468)</f>
        <v>39571</v>
      </c>
      <c r="G1468" s="24" t="s">
        <v>2086</v>
      </c>
      <c r="H1468" s="2">
        <v>35000000</v>
      </c>
      <c r="I1468" s="2">
        <v>80277646</v>
      </c>
      <c r="J1468" s="2">
        <v>218535708</v>
      </c>
      <c r="K1468" s="28" t="str">
        <f t="shared" si="178"/>
        <v/>
      </c>
      <c r="L1468" s="28" t="str">
        <f t="shared" si="179"/>
        <v/>
      </c>
      <c r="M1468" s="28" t="s">
        <v>2086</v>
      </c>
      <c r="N1468" s="28" t="str">
        <f t="shared" si="180"/>
        <v/>
      </c>
      <c r="O1468" s="28" t="str">
        <f>IF(N1468=1,M1468&amp;" ("&amp;E1468&amp;")",M1468)</f>
        <v>What Happens in Vegas...</v>
      </c>
      <c r="P1468" s="36">
        <f>INDEX(cpi!$A$1:$M$105,MATCH('Inflation adjust calc'!$E1468,cpi!$A:$A,0),MATCH('Inflation adjust calc'!$D1468,cpi!$1:$1,0))</f>
        <v>216.63200000000001</v>
      </c>
      <c r="Q1468" s="36">
        <f>cpi!$I$2</f>
        <v>240.85300000000001</v>
      </c>
      <c r="R1468" s="36">
        <f t="shared" si="185"/>
        <v>1.1118071199084161</v>
      </c>
      <c r="S1468" s="28" t="str">
        <f t="shared" si="181"/>
        <v/>
      </c>
      <c r="T1468" s="37">
        <f t="shared" si="182"/>
        <v>38913249.196794562</v>
      </c>
      <c r="U1468" s="37">
        <f t="shared" si="183"/>
        <v>89253258.392287374</v>
      </c>
      <c r="V1468" s="37">
        <f t="shared" si="184"/>
        <v>242969556.1086266</v>
      </c>
    </row>
    <row r="1469" spans="1:22">
      <c r="A1469" s="23">
        <v>1468</v>
      </c>
      <c r="B1469" s="3" t="s">
        <v>2087</v>
      </c>
      <c r="C1469" s="28">
        <v>15</v>
      </c>
      <c r="D1469" s="29">
        <v>11</v>
      </c>
      <c r="E1469" s="28">
        <v>1991</v>
      </c>
      <c r="F1469" s="31">
        <f>DATE(E1469,D1469,C1469)</f>
        <v>33557</v>
      </c>
      <c r="G1469" s="24" t="s">
        <v>2088</v>
      </c>
      <c r="H1469" s="2">
        <v>35000000</v>
      </c>
      <c r="I1469" s="2">
        <v>79091969</v>
      </c>
      <c r="J1469" s="2">
        <v>182291969</v>
      </c>
      <c r="K1469" s="28" t="str">
        <f t="shared" si="178"/>
        <v/>
      </c>
      <c r="L1469" s="28" t="str">
        <f t="shared" si="179"/>
        <v/>
      </c>
      <c r="M1469" s="28" t="s">
        <v>2088</v>
      </c>
      <c r="N1469" s="28" t="str">
        <f t="shared" si="180"/>
        <v/>
      </c>
      <c r="O1469" s="28" t="str">
        <f>IF(N1469=1,M1469&amp;" ("&amp;E1469&amp;")",M1469)</f>
        <v>Cape Fear</v>
      </c>
      <c r="P1469" s="36">
        <f>INDEX(cpi!$A$1:$M$105,MATCH('Inflation adjust calc'!$E1469,cpi!$A:$A,0),MATCH('Inflation adjust calc'!$D1469,cpi!$1:$1,0))</f>
        <v>137.80000000000001</v>
      </c>
      <c r="Q1469" s="36">
        <f>cpi!$I$2</f>
        <v>240.85300000000001</v>
      </c>
      <c r="R1469" s="36">
        <f t="shared" si="185"/>
        <v>1.7478447024673438</v>
      </c>
      <c r="S1469" s="28" t="str">
        <f t="shared" si="181"/>
        <v/>
      </c>
      <c r="T1469" s="37">
        <f t="shared" si="182"/>
        <v>61174564.586357035</v>
      </c>
      <c r="U1469" s="37">
        <f t="shared" si="183"/>
        <v>138240479.02436137</v>
      </c>
      <c r="V1469" s="37">
        <f t="shared" si="184"/>
        <v>318618052.31899124</v>
      </c>
    </row>
    <row r="1470" spans="1:22">
      <c r="A1470" s="23">
        <v>1469</v>
      </c>
      <c r="B1470" s="3" t="s">
        <v>754</v>
      </c>
      <c r="C1470" s="28">
        <v>15</v>
      </c>
      <c r="D1470" s="29">
        <v>11</v>
      </c>
      <c r="E1470" s="28">
        <v>1996</v>
      </c>
      <c r="F1470" s="31">
        <f>DATE(E1470,D1470,C1470)</f>
        <v>35384</v>
      </c>
      <c r="G1470" s="24" t="s">
        <v>2089</v>
      </c>
      <c r="H1470" s="2">
        <v>35000000</v>
      </c>
      <c r="I1470" s="2">
        <v>78716374</v>
      </c>
      <c r="J1470" s="2">
        <v>231716374</v>
      </c>
      <c r="K1470" s="28" t="str">
        <f t="shared" si="178"/>
        <v/>
      </c>
      <c r="L1470" s="28" t="str">
        <f t="shared" si="179"/>
        <v/>
      </c>
      <c r="M1470" s="28" t="s">
        <v>2089</v>
      </c>
      <c r="N1470" s="28" t="str">
        <f t="shared" si="180"/>
        <v/>
      </c>
      <c r="O1470" s="28" t="str">
        <f>IF(N1470=1,M1470&amp;" ("&amp;E1470&amp;")",M1470)</f>
        <v>The English Patient</v>
      </c>
      <c r="P1470" s="36">
        <f>INDEX(cpi!$A$1:$M$105,MATCH('Inflation adjust calc'!$E1470,cpi!$A:$A,0),MATCH('Inflation adjust calc'!$D1470,cpi!$1:$1,0))</f>
        <v>158.6</v>
      </c>
      <c r="Q1470" s="36">
        <f>cpi!$I$2</f>
        <v>240.85300000000001</v>
      </c>
      <c r="R1470" s="36">
        <f t="shared" si="185"/>
        <v>1.5186191677175285</v>
      </c>
      <c r="S1470" s="28" t="str">
        <f t="shared" si="181"/>
        <v/>
      </c>
      <c r="T1470" s="37">
        <f t="shared" si="182"/>
        <v>53151670.870113499</v>
      </c>
      <c r="U1470" s="37">
        <f t="shared" si="183"/>
        <v>119540194.36962169</v>
      </c>
      <c r="V1470" s="37">
        <f t="shared" si="184"/>
        <v>351888927.03040355</v>
      </c>
    </row>
    <row r="1471" spans="1:22">
      <c r="A1471" s="23">
        <v>1470</v>
      </c>
      <c r="B1471" s="3" t="s">
        <v>2090</v>
      </c>
      <c r="C1471" s="28">
        <v>25</v>
      </c>
      <c r="D1471" s="29">
        <v>3</v>
      </c>
      <c r="E1471" s="28">
        <v>2005</v>
      </c>
      <c r="F1471" s="31">
        <f>DATE(E1471,D1471,C1471)</f>
        <v>38436</v>
      </c>
      <c r="G1471" s="24" t="s">
        <v>2091</v>
      </c>
      <c r="H1471" s="2">
        <v>35000000</v>
      </c>
      <c r="I1471" s="2">
        <v>68915888</v>
      </c>
      <c r="J1471" s="2">
        <v>102115888</v>
      </c>
      <c r="K1471" s="28" t="str">
        <f t="shared" si="178"/>
        <v/>
      </c>
      <c r="L1471" s="28" t="str">
        <f t="shared" si="179"/>
        <v/>
      </c>
      <c r="M1471" s="28" t="s">
        <v>2091</v>
      </c>
      <c r="N1471" s="28" t="str">
        <f t="shared" si="180"/>
        <v/>
      </c>
      <c r="O1471" s="28" t="str">
        <f>IF(N1471=1,M1471&amp;" ("&amp;E1471&amp;")",M1471)</f>
        <v>Guess Who</v>
      </c>
      <c r="P1471" s="36">
        <f>INDEX(cpi!$A$1:$M$105,MATCH('Inflation adjust calc'!$E1471,cpi!$A:$A,0),MATCH('Inflation adjust calc'!$D1471,cpi!$1:$1,0))</f>
        <v>193.3</v>
      </c>
      <c r="Q1471" s="36">
        <f>cpi!$I$2</f>
        <v>240.85300000000001</v>
      </c>
      <c r="R1471" s="36">
        <f t="shared" si="185"/>
        <v>1.2460062079668908</v>
      </c>
      <c r="S1471" s="28" t="str">
        <f t="shared" si="181"/>
        <v/>
      </c>
      <c r="T1471" s="37">
        <f t="shared" si="182"/>
        <v>43610217.278841175</v>
      </c>
      <c r="U1471" s="37">
        <f t="shared" si="183"/>
        <v>85869624.275550947</v>
      </c>
      <c r="V1471" s="37">
        <f t="shared" si="184"/>
        <v>127237030.38005173</v>
      </c>
    </row>
    <row r="1472" spans="1:22">
      <c r="A1472" s="23">
        <v>1471</v>
      </c>
      <c r="B1472" s="3" t="s">
        <v>1143</v>
      </c>
      <c r="C1472" s="28">
        <v>21</v>
      </c>
      <c r="D1472" s="29">
        <v>12</v>
      </c>
      <c r="E1472" s="28">
        <v>2012</v>
      </c>
      <c r="F1472" s="31">
        <f>DATE(E1472,D1472,C1472)</f>
        <v>41264</v>
      </c>
      <c r="G1472" s="24" t="s">
        <v>2092</v>
      </c>
      <c r="H1472" s="2">
        <v>35000000</v>
      </c>
      <c r="I1472" s="2">
        <v>67544505</v>
      </c>
      <c r="J1472" s="2">
        <v>90221182</v>
      </c>
      <c r="K1472" s="28" t="str">
        <f t="shared" si="178"/>
        <v/>
      </c>
      <c r="L1472" s="28" t="str">
        <f t="shared" si="179"/>
        <v/>
      </c>
      <c r="M1472" s="28" t="s">
        <v>2092</v>
      </c>
      <c r="N1472" s="28" t="str">
        <f t="shared" si="180"/>
        <v/>
      </c>
      <c r="O1472" s="28" t="str">
        <f>IF(N1472=1,M1472&amp;" ("&amp;E1472&amp;")",M1472)</f>
        <v>This is 40</v>
      </c>
      <c r="P1472" s="36">
        <f>INDEX(cpi!$A$1:$M$105,MATCH('Inflation adjust calc'!$E1472,cpi!$A:$A,0),MATCH('Inflation adjust calc'!$D1472,cpi!$1:$1,0))</f>
        <v>229.601</v>
      </c>
      <c r="Q1472" s="36">
        <f>cpi!$I$2</f>
        <v>240.85300000000001</v>
      </c>
      <c r="R1472" s="36">
        <f t="shared" si="185"/>
        <v>1.0490067551970592</v>
      </c>
      <c r="S1472" s="28" t="str">
        <f t="shared" si="181"/>
        <v/>
      </c>
      <c r="T1472" s="37">
        <f t="shared" si="182"/>
        <v>36715236.431897074</v>
      </c>
      <c r="U1472" s="37">
        <f t="shared" si="183"/>
        <v>70854642.021441549</v>
      </c>
      <c r="V1472" s="37">
        <f t="shared" si="184"/>
        <v>94642629.379863322</v>
      </c>
    </row>
    <row r="1473" spans="1:22">
      <c r="A1473" s="23">
        <v>1472</v>
      </c>
      <c r="B1473" s="3" t="s">
        <v>2093</v>
      </c>
      <c r="C1473" s="28">
        <v>19</v>
      </c>
      <c r="D1473" s="29">
        <v>9</v>
      </c>
      <c r="E1473" s="28">
        <v>1997</v>
      </c>
      <c r="F1473" s="31">
        <f>DATE(E1473,D1473,C1473)</f>
        <v>35692</v>
      </c>
      <c r="G1473" s="24" t="s">
        <v>2094</v>
      </c>
      <c r="H1473" s="2">
        <v>35000000</v>
      </c>
      <c r="I1473" s="2">
        <v>64604977</v>
      </c>
      <c r="J1473" s="2">
        <v>126204977</v>
      </c>
      <c r="K1473" s="28" t="str">
        <f t="shared" si="178"/>
        <v/>
      </c>
      <c r="L1473" s="28" t="str">
        <f t="shared" si="179"/>
        <v/>
      </c>
      <c r="M1473" s="28" t="s">
        <v>2094</v>
      </c>
      <c r="N1473" s="28" t="str">
        <f t="shared" si="180"/>
        <v/>
      </c>
      <c r="O1473" s="28" t="str">
        <f>IF(N1473=1,M1473&amp;" ("&amp;E1473&amp;")",M1473)</f>
        <v>L.A. Confidential</v>
      </c>
      <c r="P1473" s="36">
        <f>INDEX(cpi!$A$1:$M$105,MATCH('Inflation adjust calc'!$E1473,cpi!$A:$A,0),MATCH('Inflation adjust calc'!$D1473,cpi!$1:$1,0))</f>
        <v>161.19999999999999</v>
      </c>
      <c r="Q1473" s="36">
        <f>cpi!$I$2</f>
        <v>240.85300000000001</v>
      </c>
      <c r="R1473" s="36">
        <f t="shared" si="185"/>
        <v>1.4941253101736973</v>
      </c>
      <c r="S1473" s="28" t="str">
        <f t="shared" si="181"/>
        <v/>
      </c>
      <c r="T1473" s="37">
        <f t="shared" si="182"/>
        <v>52294385.856079407</v>
      </c>
      <c r="U1473" s="37">
        <f t="shared" si="183"/>
        <v>96527931.298889577</v>
      </c>
      <c r="V1473" s="37">
        <f t="shared" si="184"/>
        <v>188566050.40558934</v>
      </c>
    </row>
    <row r="1474" spans="1:22">
      <c r="A1474" s="23">
        <v>1473</v>
      </c>
      <c r="B1474" s="3" t="s">
        <v>287</v>
      </c>
      <c r="C1474" s="28">
        <v>29</v>
      </c>
      <c r="D1474" s="29">
        <v>7</v>
      </c>
      <c r="E1474" s="28">
        <v>2005</v>
      </c>
      <c r="F1474" s="31">
        <f>DATE(E1474,D1474,C1474)</f>
        <v>38562</v>
      </c>
      <c r="G1474" s="24" t="s">
        <v>2095</v>
      </c>
      <c r="H1474" s="2">
        <v>35000000</v>
      </c>
      <c r="I1474" s="2">
        <v>63939454</v>
      </c>
      <c r="J1474" s="2">
        <v>83109359</v>
      </c>
      <c r="K1474" s="28" t="str">
        <f t="shared" si="178"/>
        <v/>
      </c>
      <c r="L1474" s="28" t="str">
        <f t="shared" si="179"/>
        <v/>
      </c>
      <c r="M1474" s="28" t="s">
        <v>2095</v>
      </c>
      <c r="N1474" s="28" t="str">
        <f t="shared" si="180"/>
        <v/>
      </c>
      <c r="O1474" s="28" t="str">
        <f>IF(N1474=1,M1474&amp;" ("&amp;E1474&amp;")",M1474)</f>
        <v>Sky High</v>
      </c>
      <c r="P1474" s="36">
        <f>INDEX(cpi!$A$1:$M$105,MATCH('Inflation adjust calc'!$E1474,cpi!$A:$A,0),MATCH('Inflation adjust calc'!$D1474,cpi!$1:$1,0))</f>
        <v>195.4</v>
      </c>
      <c r="Q1474" s="36">
        <f>cpi!$I$2</f>
        <v>240.85300000000001</v>
      </c>
      <c r="R1474" s="36">
        <f t="shared" si="185"/>
        <v>1.2326151484135108</v>
      </c>
      <c r="S1474" s="28" t="str">
        <f t="shared" si="181"/>
        <v/>
      </c>
      <c r="T1474" s="37">
        <f t="shared" si="182"/>
        <v>43141530.194472879</v>
      </c>
      <c r="U1474" s="37">
        <f t="shared" si="183"/>
        <v>78812739.581688851</v>
      </c>
      <c r="V1474" s="37">
        <f t="shared" si="184"/>
        <v>102441854.87833676</v>
      </c>
    </row>
    <row r="1475" spans="1:22">
      <c r="A1475" s="23">
        <v>1474</v>
      </c>
      <c r="B1475" s="3" t="s">
        <v>2093</v>
      </c>
      <c r="C1475" s="28">
        <v>19</v>
      </c>
      <c r="D1475" s="29">
        <v>9</v>
      </c>
      <c r="E1475" s="28">
        <v>1997</v>
      </c>
      <c r="F1475" s="31">
        <f>DATE(E1475,D1475,C1475)</f>
        <v>35692</v>
      </c>
      <c r="G1475" s="24" t="s">
        <v>2096</v>
      </c>
      <c r="H1475" s="2">
        <v>35000000</v>
      </c>
      <c r="I1475" s="2">
        <v>63826569</v>
      </c>
      <c r="J1475" s="2">
        <v>83226569</v>
      </c>
      <c r="K1475" s="28" t="str">
        <f t="shared" ref="K1475:K1538" si="186">IF(J1475=0,1,"")</f>
        <v/>
      </c>
      <c r="L1475" s="28" t="str">
        <f t="shared" ref="L1475:L1538" si="187">IF(E1475&gt;2016,1,"")</f>
        <v/>
      </c>
      <c r="M1475" s="28" t="s">
        <v>2096</v>
      </c>
      <c r="N1475" s="28" t="str">
        <f t="shared" ref="N1475:N1538" si="188">IF(COUNTIF($M$2:$M$5233,M1475)&gt;1,1,"")</f>
        <v/>
      </c>
      <c r="O1475" s="28" t="str">
        <f>IF(N1475=1,M1475&amp;" ("&amp;E1475&amp;")",M1475)</f>
        <v>In &amp; Out</v>
      </c>
      <c r="P1475" s="36">
        <f>INDEX(cpi!$A$1:$M$105,MATCH('Inflation adjust calc'!$E1475,cpi!$A:$A,0),MATCH('Inflation adjust calc'!$D1475,cpi!$1:$1,0))</f>
        <v>161.19999999999999</v>
      </c>
      <c r="Q1475" s="36">
        <f>cpi!$I$2</f>
        <v>240.85300000000001</v>
      </c>
      <c r="R1475" s="36">
        <f t="shared" si="185"/>
        <v>1.4941253101736973</v>
      </c>
      <c r="S1475" s="28" t="str">
        <f t="shared" ref="S1475:S1538" si="189">IF(ISERROR(R1475),1,"")</f>
        <v/>
      </c>
      <c r="T1475" s="37">
        <f t="shared" ref="T1475:T1538" si="190">H1475*$R1475</f>
        <v>52294385.856079407</v>
      </c>
      <c r="U1475" s="37">
        <f t="shared" ref="U1475:U1538" si="191">I1475*$R1475</f>
        <v>95364892.204447895</v>
      </c>
      <c r="V1475" s="37">
        <f t="shared" ref="V1475:V1538" si="192">J1475*$R1475</f>
        <v>124350923.22181763</v>
      </c>
    </row>
    <row r="1476" spans="1:22">
      <c r="A1476" s="23">
        <v>1475</v>
      </c>
      <c r="B1476" s="3" t="s">
        <v>2097</v>
      </c>
      <c r="C1476" s="28">
        <v>30</v>
      </c>
      <c r="D1476" s="29">
        <v>4</v>
      </c>
      <c r="E1476" s="28">
        <v>2010</v>
      </c>
      <c r="F1476" s="31">
        <f>DATE(E1476,D1476,C1476)</f>
        <v>40298</v>
      </c>
      <c r="G1476" s="24" t="s">
        <v>2098</v>
      </c>
      <c r="H1476" s="2">
        <v>35000000</v>
      </c>
      <c r="I1476" s="2">
        <v>63075011</v>
      </c>
      <c r="J1476" s="2">
        <v>117729621</v>
      </c>
      <c r="K1476" s="28" t="str">
        <f t="shared" si="186"/>
        <v/>
      </c>
      <c r="L1476" s="28" t="str">
        <f t="shared" si="187"/>
        <v/>
      </c>
      <c r="M1476" s="28" t="s">
        <v>2098</v>
      </c>
      <c r="N1476" s="28">
        <f t="shared" si="188"/>
        <v>1</v>
      </c>
      <c r="O1476" s="28" t="str">
        <f>IF(N1476=1,M1476&amp;" ("&amp;E1476&amp;")",M1476)</f>
        <v>A Nightmare on Elm Street (2010)</v>
      </c>
      <c r="P1476" s="36">
        <f>INDEX(cpi!$A$1:$M$105,MATCH('Inflation adjust calc'!$E1476,cpi!$A:$A,0),MATCH('Inflation adjust calc'!$D1476,cpi!$1:$1,0))</f>
        <v>218.00899999999999</v>
      </c>
      <c r="Q1476" s="36">
        <f>cpi!$I$2</f>
        <v>240.85300000000001</v>
      </c>
      <c r="R1476" s="36">
        <f t="shared" si="185"/>
        <v>1.104784664853286</v>
      </c>
      <c r="S1476" s="28" t="str">
        <f t="shared" si="189"/>
        <v/>
      </c>
      <c r="T1476" s="37">
        <f t="shared" si="190"/>
        <v>38667463.269865006</v>
      </c>
      <c r="U1476" s="37">
        <f t="shared" si="191"/>
        <v>69684304.888252333</v>
      </c>
      <c r="V1476" s="37">
        <f t="shared" si="192"/>
        <v>130065879.87978938</v>
      </c>
    </row>
    <row r="1477" spans="1:22">
      <c r="A1477" s="23">
        <v>1476</v>
      </c>
      <c r="B1477" s="3" t="s">
        <v>2099</v>
      </c>
      <c r="C1477" s="28">
        <v>18</v>
      </c>
      <c r="D1477" s="29">
        <v>8</v>
      </c>
      <c r="E1477" s="28">
        <v>2000</v>
      </c>
      <c r="F1477" s="31">
        <f>DATE(E1477,D1477,C1477)</f>
        <v>36756</v>
      </c>
      <c r="G1477" s="24" t="s">
        <v>2100</v>
      </c>
      <c r="H1477" s="2">
        <v>35000000</v>
      </c>
      <c r="I1477" s="2">
        <v>61280963</v>
      </c>
      <c r="J1477" s="2">
        <v>85911226</v>
      </c>
      <c r="K1477" s="28" t="str">
        <f t="shared" si="186"/>
        <v/>
      </c>
      <c r="L1477" s="28" t="str">
        <f t="shared" si="187"/>
        <v/>
      </c>
      <c r="M1477" s="28" t="s">
        <v>2100</v>
      </c>
      <c r="N1477" s="28" t="str">
        <f t="shared" si="188"/>
        <v/>
      </c>
      <c r="O1477" s="28" t="str">
        <f>IF(N1477=1,M1477&amp;" ("&amp;E1477&amp;")",M1477)</f>
        <v>The Cell</v>
      </c>
      <c r="P1477" s="36">
        <f>INDEX(cpi!$A$1:$M$105,MATCH('Inflation adjust calc'!$E1477,cpi!$A:$A,0),MATCH('Inflation adjust calc'!$D1477,cpi!$1:$1,0))</f>
        <v>172.8</v>
      </c>
      <c r="Q1477" s="36">
        <f>cpi!$I$2</f>
        <v>240.85300000000001</v>
      </c>
      <c r="R1477" s="36">
        <f t="shared" si="185"/>
        <v>1.3938252314814814</v>
      </c>
      <c r="S1477" s="28" t="str">
        <f t="shared" si="189"/>
        <v/>
      </c>
      <c r="T1477" s="37">
        <f t="shared" si="190"/>
        <v>48783883.101851851</v>
      </c>
      <c r="U1477" s="37">
        <f t="shared" si="191"/>
        <v>85414952.438883096</v>
      </c>
      <c r="V1477" s="37">
        <f t="shared" si="192"/>
        <v>119745234.46630786</v>
      </c>
    </row>
    <row r="1478" spans="1:22">
      <c r="A1478" s="23">
        <v>1477</v>
      </c>
      <c r="B1478" s="3">
        <v>34887</v>
      </c>
      <c r="C1478" s="28">
        <v>7</v>
      </c>
      <c r="D1478" s="29">
        <v>7</v>
      </c>
      <c r="E1478" s="28">
        <v>1995</v>
      </c>
      <c r="F1478" s="31">
        <f>DATE(E1478,D1478,C1478)</f>
        <v>34887</v>
      </c>
      <c r="G1478" s="24" t="s">
        <v>2101</v>
      </c>
      <c r="H1478" s="2">
        <v>35000000</v>
      </c>
      <c r="I1478" s="2">
        <v>60054449</v>
      </c>
      <c r="J1478" s="2">
        <v>113354449</v>
      </c>
      <c r="K1478" s="28" t="str">
        <f t="shared" si="186"/>
        <v/>
      </c>
      <c r="L1478" s="28" t="str">
        <f t="shared" si="187"/>
        <v/>
      </c>
      <c r="M1478" s="28" t="s">
        <v>2101</v>
      </c>
      <c r="N1478" s="28" t="str">
        <f t="shared" si="188"/>
        <v/>
      </c>
      <c r="O1478" s="28" t="str">
        <f>IF(N1478=1,M1478&amp;" ("&amp;E1478&amp;")",M1478)</f>
        <v>Species</v>
      </c>
      <c r="P1478" s="36">
        <f>INDEX(cpi!$A$1:$M$105,MATCH('Inflation adjust calc'!$E1478,cpi!$A:$A,0),MATCH('Inflation adjust calc'!$D1478,cpi!$1:$1,0))</f>
        <v>152.5</v>
      </c>
      <c r="Q1478" s="36">
        <f>cpi!$I$2</f>
        <v>240.85300000000001</v>
      </c>
      <c r="R1478" s="36">
        <f t="shared" si="185"/>
        <v>1.5793639344262296</v>
      </c>
      <c r="S1478" s="28" t="str">
        <f t="shared" si="189"/>
        <v/>
      </c>
      <c r="T1478" s="37">
        <f t="shared" si="190"/>
        <v>55277737.704918034</v>
      </c>
      <c r="U1478" s="37">
        <f t="shared" si="191"/>
        <v>94847830.852439344</v>
      </c>
      <c r="V1478" s="37">
        <f t="shared" si="192"/>
        <v>179027928.55735737</v>
      </c>
    </row>
    <row r="1479" spans="1:22">
      <c r="A1479" s="23">
        <v>1478</v>
      </c>
      <c r="B1479" s="3">
        <v>38902</v>
      </c>
      <c r="C1479" s="28">
        <v>7</v>
      </c>
      <c r="D1479" s="29">
        <v>4</v>
      </c>
      <c r="E1479" s="28">
        <v>2006</v>
      </c>
      <c r="F1479" s="31">
        <f>DATE(E1479,D1479,C1479)</f>
        <v>38814</v>
      </c>
      <c r="G1479" s="24" t="s">
        <v>2102</v>
      </c>
      <c r="H1479" s="2">
        <v>35000000</v>
      </c>
      <c r="I1479" s="2">
        <v>59843754</v>
      </c>
      <c r="J1479" s="2">
        <v>65063726</v>
      </c>
      <c r="K1479" s="28" t="str">
        <f t="shared" si="186"/>
        <v/>
      </c>
      <c r="L1479" s="28" t="str">
        <f t="shared" si="187"/>
        <v/>
      </c>
      <c r="M1479" s="28" t="s">
        <v>2102</v>
      </c>
      <c r="N1479" s="28" t="str">
        <f t="shared" si="188"/>
        <v/>
      </c>
      <c r="O1479" s="28" t="str">
        <f>IF(N1479=1,M1479&amp;" ("&amp;E1479&amp;")",M1479)</f>
        <v>The Benchwarmers</v>
      </c>
      <c r="P1479" s="36">
        <f>INDEX(cpi!$A$1:$M$105,MATCH('Inflation adjust calc'!$E1479,cpi!$A:$A,0),MATCH('Inflation adjust calc'!$D1479,cpi!$1:$1,0))</f>
        <v>201.5</v>
      </c>
      <c r="Q1479" s="36">
        <f>cpi!$I$2</f>
        <v>240.85300000000001</v>
      </c>
      <c r="R1479" s="36">
        <f t="shared" si="185"/>
        <v>1.1953002481389579</v>
      </c>
      <c r="S1479" s="28" t="str">
        <f t="shared" si="189"/>
        <v/>
      </c>
      <c r="T1479" s="37">
        <f t="shared" si="190"/>
        <v>41835508.684863523</v>
      </c>
      <c r="U1479" s="37">
        <f t="shared" si="191"/>
        <v>71531254.005766749</v>
      </c>
      <c r="V1479" s="37">
        <f t="shared" si="192"/>
        <v>77770687.832645163</v>
      </c>
    </row>
    <row r="1480" spans="1:22">
      <c r="A1480" s="23">
        <v>1479</v>
      </c>
      <c r="B1480" s="3">
        <v>40400</v>
      </c>
      <c r="C1480" s="28">
        <v>8</v>
      </c>
      <c r="D1480" s="29">
        <v>10</v>
      </c>
      <c r="E1480" s="28">
        <v>2010</v>
      </c>
      <c r="F1480" s="31">
        <f>DATE(E1480,D1480,C1480)</f>
        <v>40459</v>
      </c>
      <c r="G1480" s="24" t="s">
        <v>2103</v>
      </c>
      <c r="H1480" s="2">
        <v>35000000</v>
      </c>
      <c r="I1480" s="2">
        <v>59699513</v>
      </c>
      <c r="J1480" s="2">
        <v>60376247</v>
      </c>
      <c r="K1480" s="28" t="str">
        <f t="shared" si="186"/>
        <v/>
      </c>
      <c r="L1480" s="28" t="str">
        <f t="shared" si="187"/>
        <v/>
      </c>
      <c r="M1480" s="28" t="s">
        <v>2103</v>
      </c>
      <c r="N1480" s="28" t="str">
        <f t="shared" si="188"/>
        <v/>
      </c>
      <c r="O1480" s="28" t="str">
        <f>IF(N1480=1,M1480&amp;" ("&amp;E1480&amp;")",M1480)</f>
        <v>Secretariat</v>
      </c>
      <c r="P1480" s="36">
        <f>INDEX(cpi!$A$1:$M$105,MATCH('Inflation adjust calc'!$E1480,cpi!$A:$A,0),MATCH('Inflation adjust calc'!$D1480,cpi!$1:$1,0))</f>
        <v>218.71100000000001</v>
      </c>
      <c r="Q1480" s="36">
        <f>cpi!$I$2</f>
        <v>240.85300000000001</v>
      </c>
      <c r="R1480" s="36">
        <f t="shared" si="185"/>
        <v>1.1012386208283991</v>
      </c>
      <c r="S1480" s="28" t="str">
        <f t="shared" si="189"/>
        <v/>
      </c>
      <c r="T1480" s="37">
        <f t="shared" si="190"/>
        <v>38543351.728993967</v>
      </c>
      <c r="U1480" s="37">
        <f t="shared" si="191"/>
        <v>65743409.360247083</v>
      </c>
      <c r="V1480" s="37">
        <f t="shared" si="192"/>
        <v>66488654.977074765</v>
      </c>
    </row>
    <row r="1481" spans="1:22">
      <c r="A1481" s="23">
        <v>1480</v>
      </c>
      <c r="B1481" s="3" t="s">
        <v>2104</v>
      </c>
      <c r="C1481" s="28">
        <v>13</v>
      </c>
      <c r="D1481" s="29">
        <v>3</v>
      </c>
      <c r="E1481" s="28">
        <v>1998</v>
      </c>
      <c r="F1481" s="31">
        <f>DATE(E1481,D1481,C1481)</f>
        <v>35867</v>
      </c>
      <c r="G1481" s="24" t="s">
        <v>2105</v>
      </c>
      <c r="H1481" s="2">
        <v>35000000</v>
      </c>
      <c r="I1481" s="2">
        <v>56968169</v>
      </c>
      <c r="J1481" s="2">
        <v>56968169</v>
      </c>
      <c r="K1481" s="28" t="str">
        <f t="shared" si="186"/>
        <v/>
      </c>
      <c r="L1481" s="28" t="str">
        <f t="shared" si="187"/>
        <v/>
      </c>
      <c r="M1481" s="28" t="s">
        <v>2105</v>
      </c>
      <c r="N1481" s="28" t="str">
        <f t="shared" si="188"/>
        <v/>
      </c>
      <c r="O1481" s="28" t="str">
        <f>IF(N1481=1,M1481&amp;" ("&amp;E1481&amp;")",M1481)</f>
        <v>The Man in the Iron Mask</v>
      </c>
      <c r="P1481" s="36">
        <f>INDEX(cpi!$A$1:$M$105,MATCH('Inflation adjust calc'!$E1481,cpi!$A:$A,0),MATCH('Inflation adjust calc'!$D1481,cpi!$1:$1,0))</f>
        <v>162.19999999999999</v>
      </c>
      <c r="Q1481" s="36">
        <f>cpi!$I$2</f>
        <v>240.85300000000001</v>
      </c>
      <c r="R1481" s="36">
        <f t="shared" si="185"/>
        <v>1.4849136868064119</v>
      </c>
      <c r="S1481" s="28" t="str">
        <f t="shared" si="189"/>
        <v/>
      </c>
      <c r="T1481" s="37">
        <f t="shared" si="190"/>
        <v>51971979.038224414</v>
      </c>
      <c r="U1481" s="37">
        <f t="shared" si="191"/>
        <v>84592813.860400736</v>
      </c>
      <c r="V1481" s="37">
        <f t="shared" si="192"/>
        <v>84592813.860400736</v>
      </c>
    </row>
    <row r="1482" spans="1:22">
      <c r="A1482" s="23">
        <v>1481</v>
      </c>
      <c r="B1482" s="3" t="s">
        <v>271</v>
      </c>
      <c r="C1482" s="28">
        <v>22</v>
      </c>
      <c r="D1482" s="29">
        <v>7</v>
      </c>
      <c r="E1482" s="28">
        <v>2011</v>
      </c>
      <c r="F1482" s="31">
        <f>DATE(E1482,D1482,C1482)</f>
        <v>40746</v>
      </c>
      <c r="G1482" s="24" t="s">
        <v>2106</v>
      </c>
      <c r="H1482" s="2">
        <v>35000000</v>
      </c>
      <c r="I1482" s="2">
        <v>55802754</v>
      </c>
      <c r="J1482" s="2">
        <v>146595891</v>
      </c>
      <c r="K1482" s="28" t="str">
        <f t="shared" si="186"/>
        <v/>
      </c>
      <c r="L1482" s="28" t="str">
        <f t="shared" si="187"/>
        <v/>
      </c>
      <c r="M1482" s="28" t="s">
        <v>2106</v>
      </c>
      <c r="N1482" s="28" t="str">
        <f t="shared" si="188"/>
        <v/>
      </c>
      <c r="O1482" s="28" t="str">
        <f>IF(N1482=1,M1482&amp;" ("&amp;E1482&amp;")",M1482)</f>
        <v>Friends with Benefits</v>
      </c>
      <c r="P1482" s="36">
        <f>INDEX(cpi!$A$1:$M$105,MATCH('Inflation adjust calc'!$E1482,cpi!$A:$A,0),MATCH('Inflation adjust calc'!$D1482,cpi!$1:$1,0))</f>
        <v>225.922</v>
      </c>
      <c r="Q1482" s="36">
        <f>cpi!$I$2</f>
        <v>240.85300000000001</v>
      </c>
      <c r="R1482" s="36">
        <f t="shared" si="185"/>
        <v>1.0660891812218376</v>
      </c>
      <c r="S1482" s="28" t="str">
        <f t="shared" si="189"/>
        <v/>
      </c>
      <c r="T1482" s="37">
        <f t="shared" si="190"/>
        <v>37313121.342764318</v>
      </c>
      <c r="U1482" s="37">
        <f t="shared" si="191"/>
        <v>59490712.321783625</v>
      </c>
      <c r="V1482" s="37">
        <f t="shared" si="192"/>
        <v>156284293.40667576</v>
      </c>
    </row>
    <row r="1483" spans="1:22">
      <c r="A1483" s="23">
        <v>1482</v>
      </c>
      <c r="B1483" s="3" t="s">
        <v>896</v>
      </c>
      <c r="C1483" s="28">
        <v>20</v>
      </c>
      <c r="D1483" s="29">
        <v>5</v>
      </c>
      <c r="E1483" s="28">
        <v>2016</v>
      </c>
      <c r="F1483" s="31">
        <f>DATE(E1483,D1483,C1483)</f>
        <v>42510</v>
      </c>
      <c r="G1483" s="24" t="s">
        <v>2107</v>
      </c>
      <c r="H1483" s="2">
        <v>35000000</v>
      </c>
      <c r="I1483" s="2">
        <v>55340730</v>
      </c>
      <c r="J1483" s="2">
        <v>104444374</v>
      </c>
      <c r="K1483" s="28" t="str">
        <f t="shared" si="186"/>
        <v/>
      </c>
      <c r="L1483" s="28" t="str">
        <f t="shared" si="187"/>
        <v/>
      </c>
      <c r="M1483" s="28" t="s">
        <v>2107</v>
      </c>
      <c r="N1483" s="28" t="str">
        <f t="shared" si="188"/>
        <v/>
      </c>
      <c r="O1483" s="28" t="str">
        <f>IF(N1483=1,M1483&amp;" ("&amp;E1483&amp;")",M1483)</f>
        <v>Neighbors 2: Sorority Rising</v>
      </c>
      <c r="P1483" s="36">
        <f>INDEX(cpi!$A$1:$M$105,MATCH('Inflation adjust calc'!$E1483,cpi!$A:$A,0),MATCH('Inflation adjust calc'!$D1483,cpi!$1:$1,0))</f>
        <v>240.23599999999999</v>
      </c>
      <c r="Q1483" s="36">
        <f>cpi!$I$2</f>
        <v>240.85300000000001</v>
      </c>
      <c r="R1483" s="36">
        <f t="shared" si="185"/>
        <v>1.0025683078306333</v>
      </c>
      <c r="S1483" s="28" t="str">
        <f t="shared" si="189"/>
        <v/>
      </c>
      <c r="T1483" s="37">
        <f t="shared" si="190"/>
        <v>35089890.77407217</v>
      </c>
      <c r="U1483" s="37">
        <f t="shared" si="191"/>
        <v>55482862.030211963</v>
      </c>
      <c r="V1483" s="37">
        <f t="shared" si="192"/>
        <v>104712619.3036098</v>
      </c>
    </row>
    <row r="1484" spans="1:22">
      <c r="A1484" s="23">
        <v>1483</v>
      </c>
      <c r="B1484" s="3" t="s">
        <v>1188</v>
      </c>
      <c r="C1484" s="28">
        <v>23</v>
      </c>
      <c r="D1484" s="29">
        <v>3</v>
      </c>
      <c r="E1484" s="28">
        <v>2007</v>
      </c>
      <c r="F1484" s="31">
        <f>DATE(E1484,D1484,C1484)</f>
        <v>39164</v>
      </c>
      <c r="G1484" s="24" t="s">
        <v>2108</v>
      </c>
      <c r="H1484" s="2">
        <v>35000000</v>
      </c>
      <c r="I1484" s="2">
        <v>54149098</v>
      </c>
      <c r="J1484" s="2">
        <v>96096018</v>
      </c>
      <c r="K1484" s="28" t="str">
        <f t="shared" si="186"/>
        <v/>
      </c>
      <c r="L1484" s="28" t="str">
        <f t="shared" si="187"/>
        <v/>
      </c>
      <c r="M1484" s="28" t="s">
        <v>2108</v>
      </c>
      <c r="N1484" s="28" t="str">
        <f t="shared" si="188"/>
        <v/>
      </c>
      <c r="O1484" s="28" t="str">
        <f>IF(N1484=1,M1484&amp;" ("&amp;E1484&amp;")",M1484)</f>
        <v>TMNT</v>
      </c>
      <c r="P1484" s="36">
        <f>INDEX(cpi!$A$1:$M$105,MATCH('Inflation adjust calc'!$E1484,cpi!$A:$A,0),MATCH('Inflation adjust calc'!$D1484,cpi!$1:$1,0))</f>
        <v>205.352</v>
      </c>
      <c r="Q1484" s="36">
        <f>cpi!$I$2</f>
        <v>240.85300000000001</v>
      </c>
      <c r="R1484" s="36">
        <f t="shared" si="185"/>
        <v>1.1728787642681835</v>
      </c>
      <c r="S1484" s="28" t="str">
        <f t="shared" si="189"/>
        <v/>
      </c>
      <c r="T1484" s="37">
        <f t="shared" si="190"/>
        <v>41050756.749386422</v>
      </c>
      <c r="U1484" s="37">
        <f t="shared" si="191"/>
        <v>63510327.148476765</v>
      </c>
      <c r="V1484" s="37">
        <f t="shared" si="192"/>
        <v>112708978.84293312</v>
      </c>
    </row>
    <row r="1485" spans="1:22">
      <c r="A1485" s="23">
        <v>1484</v>
      </c>
      <c r="B1485" s="3" t="s">
        <v>1257</v>
      </c>
      <c r="C1485" s="28">
        <v>24</v>
      </c>
      <c r="D1485" s="29">
        <v>10</v>
      </c>
      <c r="E1485" s="28">
        <v>2003</v>
      </c>
      <c r="F1485" s="31">
        <f>DATE(E1485,D1485,C1485)</f>
        <v>37918</v>
      </c>
      <c r="G1485" s="24" t="s">
        <v>2109</v>
      </c>
      <c r="H1485" s="2">
        <v>35000000</v>
      </c>
      <c r="I1485" s="2">
        <v>52333738</v>
      </c>
      <c r="J1485" s="2">
        <v>53293628</v>
      </c>
      <c r="K1485" s="28" t="str">
        <f t="shared" si="186"/>
        <v/>
      </c>
      <c r="L1485" s="28" t="str">
        <f t="shared" si="187"/>
        <v/>
      </c>
      <c r="M1485" s="28" t="s">
        <v>2109</v>
      </c>
      <c r="N1485" s="28" t="str">
        <f t="shared" si="188"/>
        <v/>
      </c>
      <c r="O1485" s="28" t="str">
        <f>IF(N1485=1,M1485&amp;" ("&amp;E1485&amp;")",M1485)</f>
        <v>Radio</v>
      </c>
      <c r="P1485" s="36">
        <f>INDEX(cpi!$A$1:$M$105,MATCH('Inflation adjust calc'!$E1485,cpi!$A:$A,0),MATCH('Inflation adjust calc'!$D1485,cpi!$1:$1,0))</f>
        <v>185</v>
      </c>
      <c r="Q1485" s="36">
        <f>cpi!$I$2</f>
        <v>240.85300000000001</v>
      </c>
      <c r="R1485" s="36">
        <f t="shared" si="185"/>
        <v>1.3019081081081081</v>
      </c>
      <c r="S1485" s="28" t="str">
        <f t="shared" si="189"/>
        <v/>
      </c>
      <c r="T1485" s="37">
        <f t="shared" si="190"/>
        <v>45566783.783783786</v>
      </c>
      <c r="U1485" s="37">
        <f t="shared" si="191"/>
        <v>68133717.829805404</v>
      </c>
      <c r="V1485" s="37">
        <f t="shared" si="192"/>
        <v>69383406.403697297</v>
      </c>
    </row>
    <row r="1486" spans="1:22">
      <c r="A1486" s="23">
        <v>1485</v>
      </c>
      <c r="B1486" s="3" t="s">
        <v>463</v>
      </c>
      <c r="C1486" s="28">
        <v>25</v>
      </c>
      <c r="D1486" s="29">
        <v>11</v>
      </c>
      <c r="E1486" s="28">
        <v>2009</v>
      </c>
      <c r="F1486" s="31">
        <f>DATE(E1486,D1486,C1486)</f>
        <v>40142</v>
      </c>
      <c r="G1486" s="24" t="s">
        <v>2110</v>
      </c>
      <c r="H1486" s="2">
        <v>35000000</v>
      </c>
      <c r="I1486" s="2">
        <v>49492060</v>
      </c>
      <c r="J1486" s="2">
        <v>95104304</v>
      </c>
      <c r="K1486" s="28" t="str">
        <f t="shared" si="186"/>
        <v/>
      </c>
      <c r="L1486" s="28" t="str">
        <f t="shared" si="187"/>
        <v/>
      </c>
      <c r="M1486" s="28" t="s">
        <v>2110</v>
      </c>
      <c r="N1486" s="28" t="str">
        <f t="shared" si="188"/>
        <v/>
      </c>
      <c r="O1486" s="28" t="str">
        <f>IF(N1486=1,M1486&amp;" ("&amp;E1486&amp;")",M1486)</f>
        <v>Old Dogs</v>
      </c>
      <c r="P1486" s="36">
        <f>INDEX(cpi!$A$1:$M$105,MATCH('Inflation adjust calc'!$E1486,cpi!$A:$A,0),MATCH('Inflation adjust calc'!$D1486,cpi!$1:$1,0))</f>
        <v>216.33</v>
      </c>
      <c r="Q1486" s="36">
        <f>cpi!$I$2</f>
        <v>240.85300000000001</v>
      </c>
      <c r="R1486" s="36">
        <f t="shared" si="185"/>
        <v>1.1133592197106272</v>
      </c>
      <c r="S1486" s="28" t="str">
        <f t="shared" si="189"/>
        <v/>
      </c>
      <c r="T1486" s="37">
        <f t="shared" si="190"/>
        <v>38967572.689871952</v>
      </c>
      <c r="U1486" s="37">
        <f t="shared" si="191"/>
        <v>55102441.303471543</v>
      </c>
      <c r="V1486" s="37">
        <f t="shared" si="192"/>
        <v>105885253.69256228</v>
      </c>
    </row>
    <row r="1487" spans="1:22">
      <c r="A1487" s="23">
        <v>1486</v>
      </c>
      <c r="B1487" s="3" t="s">
        <v>2111</v>
      </c>
      <c r="C1487" s="28">
        <v>18</v>
      </c>
      <c r="D1487" s="29">
        <v>11</v>
      </c>
      <c r="E1487" s="28">
        <v>1992</v>
      </c>
      <c r="F1487" s="31">
        <f>DATE(E1487,D1487,C1487)</f>
        <v>33926</v>
      </c>
      <c r="G1487" s="24" t="s">
        <v>2112</v>
      </c>
      <c r="H1487" s="2">
        <v>35000000</v>
      </c>
      <c r="I1487" s="2">
        <v>48169910</v>
      </c>
      <c r="J1487" s="2">
        <v>48169910</v>
      </c>
      <c r="K1487" s="28" t="str">
        <f t="shared" si="186"/>
        <v/>
      </c>
      <c r="L1487" s="28" t="str">
        <f t="shared" si="187"/>
        <v/>
      </c>
      <c r="M1487" s="28" t="s">
        <v>2112</v>
      </c>
      <c r="N1487" s="28" t="str">
        <f t="shared" si="188"/>
        <v/>
      </c>
      <c r="O1487" s="28" t="str">
        <f>IF(N1487=1,M1487&amp;" ("&amp;E1487&amp;")",M1487)</f>
        <v>Malcolm X</v>
      </c>
      <c r="P1487" s="36">
        <f>INDEX(cpi!$A$1:$M$105,MATCH('Inflation adjust calc'!$E1487,cpi!$A:$A,0),MATCH('Inflation adjust calc'!$D1487,cpi!$1:$1,0))</f>
        <v>142</v>
      </c>
      <c r="Q1487" s="36">
        <f>cpi!$I$2</f>
        <v>240.85300000000001</v>
      </c>
      <c r="R1487" s="36">
        <f t="shared" si="185"/>
        <v>1.6961478873239437</v>
      </c>
      <c r="S1487" s="28" t="str">
        <f t="shared" si="189"/>
        <v/>
      </c>
      <c r="T1487" s="37">
        <f t="shared" si="190"/>
        <v>59365176.056338027</v>
      </c>
      <c r="U1487" s="37">
        <f t="shared" si="191"/>
        <v>81703291.079084516</v>
      </c>
      <c r="V1487" s="37">
        <f t="shared" si="192"/>
        <v>81703291.079084516</v>
      </c>
    </row>
    <row r="1488" spans="1:22">
      <c r="A1488" s="23">
        <v>1487</v>
      </c>
      <c r="B1488" s="3" t="s">
        <v>166</v>
      </c>
      <c r="C1488" s="28">
        <v>22</v>
      </c>
      <c r="D1488" s="29">
        <v>5</v>
      </c>
      <c r="E1488" s="28">
        <v>2015</v>
      </c>
      <c r="F1488" s="31">
        <f>DATE(E1488,D1488,C1488)</f>
        <v>42146</v>
      </c>
      <c r="G1488" s="24" t="s">
        <v>2113</v>
      </c>
      <c r="H1488" s="2">
        <v>35000000</v>
      </c>
      <c r="I1488" s="2">
        <v>47425125</v>
      </c>
      <c r="J1488" s="2">
        <v>95825125</v>
      </c>
      <c r="K1488" s="28" t="str">
        <f t="shared" si="186"/>
        <v/>
      </c>
      <c r="L1488" s="28" t="str">
        <f t="shared" si="187"/>
        <v/>
      </c>
      <c r="M1488" s="28" t="s">
        <v>2113</v>
      </c>
      <c r="N1488" s="28">
        <f t="shared" si="188"/>
        <v>1</v>
      </c>
      <c r="O1488" s="28" t="str">
        <f>IF(N1488=1,M1488&amp;" ("&amp;E1488&amp;")",M1488)</f>
        <v>Poltergeist (2015)</v>
      </c>
      <c r="P1488" s="36">
        <f>INDEX(cpi!$A$1:$M$105,MATCH('Inflation adjust calc'!$E1488,cpi!$A:$A,0),MATCH('Inflation adjust calc'!$D1488,cpi!$1:$1,0))</f>
        <v>237.80500000000001</v>
      </c>
      <c r="Q1488" s="36">
        <f>cpi!$I$2</f>
        <v>240.85300000000001</v>
      </c>
      <c r="R1488" s="36">
        <f t="shared" si="185"/>
        <v>1.0128172241962954</v>
      </c>
      <c r="S1488" s="28" t="str">
        <f t="shared" si="189"/>
        <v/>
      </c>
      <c r="T1488" s="37">
        <f t="shared" si="190"/>
        <v>35448602.84687034</v>
      </c>
      <c r="U1488" s="37">
        <f t="shared" si="191"/>
        <v>48032983.459662333</v>
      </c>
      <c r="V1488" s="37">
        <f t="shared" si="192"/>
        <v>97053337.110763028</v>
      </c>
    </row>
    <row r="1489" spans="1:22">
      <c r="A1489" s="23">
        <v>1488</v>
      </c>
      <c r="B1489" s="3" t="s">
        <v>1243</v>
      </c>
      <c r="C1489" s="28">
        <v>23</v>
      </c>
      <c r="D1489" s="29">
        <v>1</v>
      </c>
      <c r="E1489" s="28">
        <v>2009</v>
      </c>
      <c r="F1489" s="31">
        <f>DATE(E1489,D1489,C1489)</f>
        <v>39836</v>
      </c>
      <c r="G1489" s="24" t="s">
        <v>2114</v>
      </c>
      <c r="H1489" s="2">
        <v>35000000</v>
      </c>
      <c r="I1489" s="2">
        <v>45802315</v>
      </c>
      <c r="J1489" s="2">
        <v>89102315</v>
      </c>
      <c r="K1489" s="28" t="str">
        <f t="shared" si="186"/>
        <v/>
      </c>
      <c r="L1489" s="28" t="str">
        <f t="shared" si="187"/>
        <v/>
      </c>
      <c r="M1489" s="28" t="s">
        <v>2114</v>
      </c>
      <c r="N1489" s="28" t="str">
        <f t="shared" si="188"/>
        <v/>
      </c>
      <c r="O1489" s="28" t="str">
        <f>IF(N1489=1,M1489&amp;" ("&amp;E1489&amp;")",M1489)</f>
        <v>Underworld 3: Rise of the Lycans</v>
      </c>
      <c r="P1489" s="36">
        <f>INDEX(cpi!$A$1:$M$105,MATCH('Inflation adjust calc'!$E1489,cpi!$A:$A,0),MATCH('Inflation adjust calc'!$D1489,cpi!$1:$1,0))</f>
        <v>211.143</v>
      </c>
      <c r="Q1489" s="36">
        <f>cpi!$I$2</f>
        <v>240.85300000000001</v>
      </c>
      <c r="R1489" s="36">
        <f t="shared" si="185"/>
        <v>1.1407103242825953</v>
      </c>
      <c r="S1489" s="28" t="str">
        <f t="shared" si="189"/>
        <v/>
      </c>
      <c r="T1489" s="37">
        <f t="shared" si="190"/>
        <v>39924861.349890836</v>
      </c>
      <c r="U1489" s="37">
        <f t="shared" si="191"/>
        <v>52247173.59654358</v>
      </c>
      <c r="V1489" s="37">
        <f t="shared" si="192"/>
        <v>101639930.63797995</v>
      </c>
    </row>
    <row r="1490" spans="1:22">
      <c r="A1490" s="23">
        <v>1489</v>
      </c>
      <c r="B1490" s="3" t="s">
        <v>287</v>
      </c>
      <c r="C1490" s="28">
        <v>29</v>
      </c>
      <c r="D1490" s="29">
        <v>7</v>
      </c>
      <c r="E1490" s="28">
        <v>2005</v>
      </c>
      <c r="F1490" s="31">
        <f>DATE(E1490,D1490,C1490)</f>
        <v>38562</v>
      </c>
      <c r="G1490" s="24" t="s">
        <v>2115</v>
      </c>
      <c r="H1490" s="2">
        <v>35000000</v>
      </c>
      <c r="I1490" s="2">
        <v>43894863</v>
      </c>
      <c r="J1490" s="2">
        <v>58894863</v>
      </c>
      <c r="K1490" s="28" t="str">
        <f t="shared" si="186"/>
        <v/>
      </c>
      <c r="L1490" s="28" t="str">
        <f t="shared" si="187"/>
        <v/>
      </c>
      <c r="M1490" s="28" t="s">
        <v>2115</v>
      </c>
      <c r="N1490" s="28" t="str">
        <f t="shared" si="188"/>
        <v/>
      </c>
      <c r="O1490" s="28" t="str">
        <f>IF(N1490=1,M1490&amp;" ("&amp;E1490&amp;")",M1490)</f>
        <v>Must Love Dogs</v>
      </c>
      <c r="P1490" s="36">
        <f>INDEX(cpi!$A$1:$M$105,MATCH('Inflation adjust calc'!$E1490,cpi!$A:$A,0),MATCH('Inflation adjust calc'!$D1490,cpi!$1:$1,0))</f>
        <v>195.4</v>
      </c>
      <c r="Q1490" s="36">
        <f>cpi!$I$2</f>
        <v>240.85300000000001</v>
      </c>
      <c r="R1490" s="36">
        <f t="shared" ref="R1490:R1553" si="193">Q1490/P1490</f>
        <v>1.2326151484135108</v>
      </c>
      <c r="S1490" s="28" t="str">
        <f t="shared" si="189"/>
        <v/>
      </c>
      <c r="T1490" s="37">
        <f t="shared" si="190"/>
        <v>43141530.194472879</v>
      </c>
      <c r="U1490" s="37">
        <f t="shared" si="191"/>
        <v>54105473.071335725</v>
      </c>
      <c r="V1490" s="37">
        <f t="shared" si="192"/>
        <v>72594700.297538385</v>
      </c>
    </row>
    <row r="1491" spans="1:22">
      <c r="A1491" s="23">
        <v>1490</v>
      </c>
      <c r="B1491" s="3">
        <v>39148</v>
      </c>
      <c r="C1491" s="28">
        <v>3</v>
      </c>
      <c r="D1491" s="29">
        <v>7</v>
      </c>
      <c r="E1491" s="28">
        <v>2007</v>
      </c>
      <c r="F1491" s="31">
        <f>DATE(E1491,D1491,C1491)</f>
        <v>39266</v>
      </c>
      <c r="G1491" s="24" t="s">
        <v>2116</v>
      </c>
      <c r="H1491" s="2">
        <v>35000000</v>
      </c>
      <c r="I1491" s="2">
        <v>43799818</v>
      </c>
      <c r="J1491" s="2">
        <v>70187088</v>
      </c>
      <c r="K1491" s="28" t="str">
        <f t="shared" si="186"/>
        <v/>
      </c>
      <c r="L1491" s="28" t="str">
        <f t="shared" si="187"/>
        <v/>
      </c>
      <c r="M1491" s="28" t="s">
        <v>2116</v>
      </c>
      <c r="N1491" s="28" t="str">
        <f t="shared" si="188"/>
        <v/>
      </c>
      <c r="O1491" s="28" t="str">
        <f>IF(N1491=1,M1491&amp;" ("&amp;E1491&amp;")",M1491)</f>
        <v>License to Wed</v>
      </c>
      <c r="P1491" s="36">
        <f>INDEX(cpi!$A$1:$M$105,MATCH('Inflation adjust calc'!$E1491,cpi!$A:$A,0),MATCH('Inflation adjust calc'!$D1491,cpi!$1:$1,0))</f>
        <v>208.29900000000001</v>
      </c>
      <c r="Q1491" s="36">
        <f>cpi!$I$2</f>
        <v>240.85300000000001</v>
      </c>
      <c r="R1491" s="36">
        <f t="shared" si="193"/>
        <v>1.1562849557607093</v>
      </c>
      <c r="S1491" s="28" t="str">
        <f t="shared" si="189"/>
        <v/>
      </c>
      <c r="T1491" s="37">
        <f t="shared" si="190"/>
        <v>40469973.451624826</v>
      </c>
      <c r="U1491" s="37">
        <f t="shared" si="191"/>
        <v>50645070.618457124</v>
      </c>
      <c r="V1491" s="37">
        <f t="shared" si="192"/>
        <v>81156273.943053007</v>
      </c>
    </row>
    <row r="1492" spans="1:22">
      <c r="A1492" s="23">
        <v>1491</v>
      </c>
      <c r="B1492" s="3" t="s">
        <v>2117</v>
      </c>
      <c r="C1492" s="28">
        <v>28</v>
      </c>
      <c r="D1492" s="29">
        <v>2</v>
      </c>
      <c r="E1492" s="28">
        <v>1997</v>
      </c>
      <c r="F1492" s="31">
        <f>DATE(E1492,D1492,C1492)</f>
        <v>35489</v>
      </c>
      <c r="G1492" s="24" t="s">
        <v>2118</v>
      </c>
      <c r="H1492" s="2">
        <v>35000000</v>
      </c>
      <c r="I1492" s="2">
        <v>41954997</v>
      </c>
      <c r="J1492" s="2">
        <v>65303052</v>
      </c>
      <c r="K1492" s="28" t="str">
        <f t="shared" si="186"/>
        <v/>
      </c>
      <c r="L1492" s="28" t="str">
        <f t="shared" si="187"/>
        <v/>
      </c>
      <c r="M1492" s="28" t="s">
        <v>2118</v>
      </c>
      <c r="N1492" s="28" t="str">
        <f t="shared" si="188"/>
        <v/>
      </c>
      <c r="O1492" s="28" t="str">
        <f>IF(N1492=1,M1492&amp;" ("&amp;E1492&amp;")",M1492)</f>
        <v>Donnie Brasco</v>
      </c>
      <c r="P1492" s="36">
        <f>INDEX(cpi!$A$1:$M$105,MATCH('Inflation adjust calc'!$E1492,cpi!$A:$A,0),MATCH('Inflation adjust calc'!$D1492,cpi!$1:$1,0))</f>
        <v>159.6</v>
      </c>
      <c r="Q1492" s="36">
        <f>cpi!$I$2</f>
        <v>240.85300000000001</v>
      </c>
      <c r="R1492" s="36">
        <f t="shared" si="193"/>
        <v>1.5091040100250628</v>
      </c>
      <c r="S1492" s="28" t="str">
        <f t="shared" si="189"/>
        <v/>
      </c>
      <c r="T1492" s="37">
        <f t="shared" si="190"/>
        <v>52818640.350877196</v>
      </c>
      <c r="U1492" s="37">
        <f t="shared" si="191"/>
        <v>63314454.213289477</v>
      </c>
      <c r="V1492" s="37">
        <f t="shared" si="192"/>
        <v>98549097.640075192</v>
      </c>
    </row>
    <row r="1493" spans="1:22">
      <c r="A1493" s="23">
        <v>1492</v>
      </c>
      <c r="B1493" s="3" t="s">
        <v>2119</v>
      </c>
      <c r="C1493" s="28">
        <v>17</v>
      </c>
      <c r="D1493" s="29">
        <v>10</v>
      </c>
      <c r="E1493" s="28">
        <v>2008</v>
      </c>
      <c r="F1493" s="31">
        <f>DATE(E1493,D1493,C1493)</f>
        <v>39738</v>
      </c>
      <c r="G1493" s="24" t="s">
        <v>2120</v>
      </c>
      <c r="H1493" s="2">
        <v>35000000</v>
      </c>
      <c r="I1493" s="2">
        <v>40687294</v>
      </c>
      <c r="J1493" s="2">
        <v>85761789</v>
      </c>
      <c r="K1493" s="28" t="str">
        <f t="shared" si="186"/>
        <v/>
      </c>
      <c r="L1493" s="28" t="str">
        <f t="shared" si="187"/>
        <v/>
      </c>
      <c r="M1493" s="28" t="s">
        <v>2120</v>
      </c>
      <c r="N1493" s="28" t="str">
        <f t="shared" si="188"/>
        <v/>
      </c>
      <c r="O1493" s="28" t="str">
        <f>IF(N1493=1,M1493&amp;" ("&amp;E1493&amp;")",M1493)</f>
        <v>Max Payne</v>
      </c>
      <c r="P1493" s="36">
        <f>INDEX(cpi!$A$1:$M$105,MATCH('Inflation adjust calc'!$E1493,cpi!$A:$A,0),MATCH('Inflation adjust calc'!$D1493,cpi!$1:$1,0))</f>
        <v>216.57300000000001</v>
      </c>
      <c r="Q1493" s="36">
        <f>cpi!$I$2</f>
        <v>240.85300000000001</v>
      </c>
      <c r="R1493" s="36">
        <f t="shared" si="193"/>
        <v>1.1121100044788592</v>
      </c>
      <c r="S1493" s="28" t="str">
        <f t="shared" si="189"/>
        <v/>
      </c>
      <c r="T1493" s="37">
        <f t="shared" si="190"/>
        <v>38923850.156760074</v>
      </c>
      <c r="U1493" s="37">
        <f t="shared" si="191"/>
        <v>45248746.712572664</v>
      </c>
      <c r="V1493" s="37">
        <f t="shared" si="192"/>
        <v>95376543.548904985</v>
      </c>
    </row>
    <row r="1494" spans="1:22">
      <c r="A1494" s="23">
        <v>1493</v>
      </c>
      <c r="B1494" s="3" t="s">
        <v>689</v>
      </c>
      <c r="C1494" s="28">
        <v>15</v>
      </c>
      <c r="D1494" s="29">
        <v>3</v>
      </c>
      <c r="E1494" s="28">
        <v>2002</v>
      </c>
      <c r="F1494" s="31">
        <f>DATE(E1494,D1494,C1494)</f>
        <v>37330</v>
      </c>
      <c r="G1494" s="24" t="s">
        <v>2121</v>
      </c>
      <c r="H1494" s="2">
        <v>35000000</v>
      </c>
      <c r="I1494" s="2">
        <v>40119709</v>
      </c>
      <c r="J1494" s="2">
        <v>103787401</v>
      </c>
      <c r="K1494" s="28" t="str">
        <f t="shared" si="186"/>
        <v/>
      </c>
      <c r="L1494" s="28" t="str">
        <f t="shared" si="187"/>
        <v/>
      </c>
      <c r="M1494" s="28" t="s">
        <v>2121</v>
      </c>
      <c r="N1494" s="28" t="str">
        <f t="shared" si="188"/>
        <v/>
      </c>
      <c r="O1494" s="28" t="str">
        <f>IF(N1494=1,M1494&amp;" ("&amp;E1494&amp;")",M1494)</f>
        <v>Resident Evil</v>
      </c>
      <c r="P1494" s="36">
        <f>INDEX(cpi!$A$1:$M$105,MATCH('Inflation adjust calc'!$E1494,cpi!$A:$A,0),MATCH('Inflation adjust calc'!$D1494,cpi!$1:$1,0))</f>
        <v>178.8</v>
      </c>
      <c r="Q1494" s="36">
        <f>cpi!$I$2</f>
        <v>240.85300000000001</v>
      </c>
      <c r="R1494" s="36">
        <f t="shared" si="193"/>
        <v>1.3470525727069351</v>
      </c>
      <c r="S1494" s="28" t="str">
        <f t="shared" si="189"/>
        <v/>
      </c>
      <c r="T1494" s="37">
        <f t="shared" si="190"/>
        <v>47146840.044742726</v>
      </c>
      <c r="U1494" s="37">
        <f t="shared" si="191"/>
        <v>54043357.22470358</v>
      </c>
      <c r="V1494" s="37">
        <f t="shared" si="192"/>
        <v>139807085.53161633</v>
      </c>
    </row>
    <row r="1495" spans="1:22">
      <c r="A1495" s="23">
        <v>1494</v>
      </c>
      <c r="B1495" s="3" t="s">
        <v>2122</v>
      </c>
      <c r="C1495" s="28">
        <v>26</v>
      </c>
      <c r="D1495" s="29">
        <v>3</v>
      </c>
      <c r="E1495" s="28">
        <v>2004</v>
      </c>
      <c r="F1495" s="31">
        <f>DATE(E1495,D1495,C1495)</f>
        <v>38072</v>
      </c>
      <c r="G1495" s="24" t="s">
        <v>2123</v>
      </c>
      <c r="H1495" s="2">
        <v>35000000</v>
      </c>
      <c r="I1495" s="2">
        <v>39692139</v>
      </c>
      <c r="J1495" s="2">
        <v>77392139</v>
      </c>
      <c r="K1495" s="28" t="str">
        <f t="shared" si="186"/>
        <v/>
      </c>
      <c r="L1495" s="28" t="str">
        <f t="shared" si="187"/>
        <v/>
      </c>
      <c r="M1495" s="28" t="s">
        <v>2123</v>
      </c>
      <c r="N1495" s="28" t="str">
        <f t="shared" si="188"/>
        <v/>
      </c>
      <c r="O1495" s="28" t="str">
        <f>IF(N1495=1,M1495&amp;" ("&amp;E1495&amp;")",M1495)</f>
        <v>The Ladykillers</v>
      </c>
      <c r="P1495" s="36">
        <f>INDEX(cpi!$A$1:$M$105,MATCH('Inflation adjust calc'!$E1495,cpi!$A:$A,0),MATCH('Inflation adjust calc'!$D1495,cpi!$1:$1,0))</f>
        <v>187.4</v>
      </c>
      <c r="Q1495" s="36">
        <f>cpi!$I$2</f>
        <v>240.85300000000001</v>
      </c>
      <c r="R1495" s="36">
        <f t="shared" si="193"/>
        <v>1.2852347918890075</v>
      </c>
      <c r="S1495" s="28" t="str">
        <f t="shared" si="189"/>
        <v/>
      </c>
      <c r="T1495" s="37">
        <f t="shared" si="190"/>
        <v>44983217.716115259</v>
      </c>
      <c r="U1495" s="37">
        <f t="shared" si="191"/>
        <v>51013718.007294558</v>
      </c>
      <c r="V1495" s="37">
        <f t="shared" si="192"/>
        <v>99467069.66151014</v>
      </c>
    </row>
    <row r="1496" spans="1:22">
      <c r="A1496" s="23">
        <v>1495</v>
      </c>
      <c r="B1496" s="3">
        <v>40699</v>
      </c>
      <c r="C1496" s="28">
        <v>6</v>
      </c>
      <c r="D1496" s="29">
        <v>5</v>
      </c>
      <c r="E1496" s="28">
        <v>2011</v>
      </c>
      <c r="F1496" s="31">
        <f>DATE(E1496,D1496,C1496)</f>
        <v>40669</v>
      </c>
      <c r="G1496" s="24" t="s">
        <v>2124</v>
      </c>
      <c r="H1496" s="2">
        <v>35000000</v>
      </c>
      <c r="I1496" s="2">
        <v>39046489</v>
      </c>
      <c r="J1496" s="2">
        <v>65084116</v>
      </c>
      <c r="K1496" s="28" t="str">
        <f t="shared" si="186"/>
        <v/>
      </c>
      <c r="L1496" s="28" t="str">
        <f t="shared" si="187"/>
        <v/>
      </c>
      <c r="M1496" s="28" t="s">
        <v>2124</v>
      </c>
      <c r="N1496" s="28" t="str">
        <f t="shared" si="188"/>
        <v/>
      </c>
      <c r="O1496" s="28" t="str">
        <f>IF(N1496=1,M1496&amp;" ("&amp;E1496&amp;")",M1496)</f>
        <v>Something Borrowed</v>
      </c>
      <c r="P1496" s="36">
        <f>INDEX(cpi!$A$1:$M$105,MATCH('Inflation adjust calc'!$E1496,cpi!$A:$A,0),MATCH('Inflation adjust calc'!$D1496,cpi!$1:$1,0))</f>
        <v>225.964</v>
      </c>
      <c r="Q1496" s="36">
        <f>cpi!$I$2</f>
        <v>240.85300000000001</v>
      </c>
      <c r="R1496" s="36">
        <f t="shared" si="193"/>
        <v>1.065891026889239</v>
      </c>
      <c r="S1496" s="28" t="str">
        <f t="shared" si="189"/>
        <v/>
      </c>
      <c r="T1496" s="37">
        <f t="shared" si="190"/>
        <v>37306185.941123366</v>
      </c>
      <c r="U1496" s="37">
        <f t="shared" si="191"/>
        <v>41619302.256629378</v>
      </c>
      <c r="V1496" s="37">
        <f t="shared" si="192"/>
        <v>69372575.237418354</v>
      </c>
    </row>
    <row r="1497" spans="1:22">
      <c r="A1497" s="23">
        <v>1496</v>
      </c>
      <c r="B1497" s="3">
        <v>38729</v>
      </c>
      <c r="C1497" s="28">
        <v>1</v>
      </c>
      <c r="D1497" s="29">
        <v>12</v>
      </c>
      <c r="E1497" s="28">
        <v>2006</v>
      </c>
      <c r="F1497" s="31">
        <f>DATE(E1497,D1497,C1497)</f>
        <v>39052</v>
      </c>
      <c r="G1497" s="24" t="s">
        <v>2125</v>
      </c>
      <c r="H1497" s="2">
        <v>35000000</v>
      </c>
      <c r="I1497" s="2">
        <v>37629831</v>
      </c>
      <c r="J1497" s="2">
        <v>46309644</v>
      </c>
      <c r="K1497" s="28" t="str">
        <f t="shared" si="186"/>
        <v/>
      </c>
      <c r="L1497" s="28" t="str">
        <f t="shared" si="187"/>
        <v/>
      </c>
      <c r="M1497" s="28" t="s">
        <v>2125</v>
      </c>
      <c r="N1497" s="28" t="str">
        <f t="shared" si="188"/>
        <v/>
      </c>
      <c r="O1497" s="28" t="str">
        <f>IF(N1497=1,M1497&amp;" ("&amp;E1497&amp;")",M1497)</f>
        <v>The Nativity Story</v>
      </c>
      <c r="P1497" s="36">
        <f>INDEX(cpi!$A$1:$M$105,MATCH('Inflation adjust calc'!$E1497,cpi!$A:$A,0),MATCH('Inflation adjust calc'!$D1497,cpi!$1:$1,0))</f>
        <v>201.8</v>
      </c>
      <c r="Q1497" s="36">
        <f>cpi!$I$2</f>
        <v>240.85300000000001</v>
      </c>
      <c r="R1497" s="36">
        <f t="shared" si="193"/>
        <v>1.1935232903865214</v>
      </c>
      <c r="S1497" s="28" t="str">
        <f t="shared" si="189"/>
        <v/>
      </c>
      <c r="T1497" s="37">
        <f t="shared" si="190"/>
        <v>41773315.163528249</v>
      </c>
      <c r="U1497" s="37">
        <f t="shared" si="191"/>
        <v>44912079.711808726</v>
      </c>
      <c r="V1497" s="37">
        <f t="shared" si="192"/>
        <v>55271638.683508426</v>
      </c>
    </row>
    <row r="1498" spans="1:22">
      <c r="A1498" s="23">
        <v>1497</v>
      </c>
      <c r="B1498" s="3" t="s">
        <v>323</v>
      </c>
      <c r="C1498" s="28">
        <v>28</v>
      </c>
      <c r="D1498" s="29">
        <v>10</v>
      </c>
      <c r="E1498" s="28">
        <v>2011</v>
      </c>
      <c r="F1498" s="31">
        <f>DATE(E1498,D1498,C1498)</f>
        <v>40844</v>
      </c>
      <c r="G1498" s="24" t="s">
        <v>2126</v>
      </c>
      <c r="H1498" s="2">
        <v>35000000</v>
      </c>
      <c r="I1498" s="2">
        <v>37553932</v>
      </c>
      <c r="J1498" s="2">
        <v>165103952</v>
      </c>
      <c r="K1498" s="28" t="str">
        <f t="shared" si="186"/>
        <v/>
      </c>
      <c r="L1498" s="28" t="str">
        <f t="shared" si="187"/>
        <v/>
      </c>
      <c r="M1498" s="28" t="s">
        <v>2126</v>
      </c>
      <c r="N1498" s="28" t="str">
        <f t="shared" si="188"/>
        <v/>
      </c>
      <c r="O1498" s="28" t="str">
        <f>IF(N1498=1,M1498&amp;" ("&amp;E1498&amp;")",M1498)</f>
        <v>In Time</v>
      </c>
      <c r="P1498" s="36">
        <f>INDEX(cpi!$A$1:$M$105,MATCH('Inflation adjust calc'!$E1498,cpi!$A:$A,0),MATCH('Inflation adjust calc'!$D1498,cpi!$1:$1,0))</f>
        <v>226.42099999999999</v>
      </c>
      <c r="Q1498" s="36">
        <f>cpi!$I$2</f>
        <v>240.85300000000001</v>
      </c>
      <c r="R1498" s="36">
        <f t="shared" si="193"/>
        <v>1.0637396707902536</v>
      </c>
      <c r="S1498" s="28" t="str">
        <f t="shared" si="189"/>
        <v/>
      </c>
      <c r="T1498" s="37">
        <f t="shared" si="190"/>
        <v>37230888.477658875</v>
      </c>
      <c r="U1498" s="37">
        <f t="shared" si="191"/>
        <v>39947607.26255957</v>
      </c>
      <c r="V1498" s="37">
        <f t="shared" si="192"/>
        <v>175627623.54664981</v>
      </c>
    </row>
    <row r="1499" spans="1:22">
      <c r="A1499" s="23">
        <v>1498</v>
      </c>
      <c r="B1499" s="3" t="s">
        <v>2127</v>
      </c>
      <c r="C1499" s="28">
        <v>23</v>
      </c>
      <c r="D1499" s="29">
        <v>4</v>
      </c>
      <c r="E1499" s="28">
        <v>2010</v>
      </c>
      <c r="F1499" s="31">
        <f>DATE(E1499,D1499,C1499)</f>
        <v>40291</v>
      </c>
      <c r="G1499" s="24" t="s">
        <v>2128</v>
      </c>
      <c r="H1499" s="2">
        <v>35000000</v>
      </c>
      <c r="I1499" s="2">
        <v>37490007</v>
      </c>
      <c r="J1499" s="2">
        <v>75281179</v>
      </c>
      <c r="K1499" s="28" t="str">
        <f t="shared" si="186"/>
        <v/>
      </c>
      <c r="L1499" s="28" t="str">
        <f t="shared" si="187"/>
        <v/>
      </c>
      <c r="M1499" s="28" t="s">
        <v>2128</v>
      </c>
      <c r="N1499" s="28" t="str">
        <f t="shared" si="188"/>
        <v/>
      </c>
      <c r="O1499" s="28" t="str">
        <f>IF(N1499=1,M1499&amp;" ("&amp;E1499&amp;")",M1499)</f>
        <v>The Back-up Plan</v>
      </c>
      <c r="P1499" s="36">
        <f>INDEX(cpi!$A$1:$M$105,MATCH('Inflation adjust calc'!$E1499,cpi!$A:$A,0),MATCH('Inflation adjust calc'!$D1499,cpi!$1:$1,0))</f>
        <v>218.00899999999999</v>
      </c>
      <c r="Q1499" s="36">
        <f>cpi!$I$2</f>
        <v>240.85300000000001</v>
      </c>
      <c r="R1499" s="36">
        <f t="shared" si="193"/>
        <v>1.104784664853286</v>
      </c>
      <c r="S1499" s="28" t="str">
        <f t="shared" si="189"/>
        <v/>
      </c>
      <c r="T1499" s="37">
        <f t="shared" si="190"/>
        <v>38667463.269865006</v>
      </c>
      <c r="U1499" s="37">
        <f t="shared" si="191"/>
        <v>41418384.818842344</v>
      </c>
      <c r="V1499" s="37">
        <f t="shared" si="192"/>
        <v>83169492.111275226</v>
      </c>
    </row>
    <row r="1500" spans="1:22">
      <c r="A1500" s="23">
        <v>1499</v>
      </c>
      <c r="B1500" s="3">
        <v>40797</v>
      </c>
      <c r="C1500" s="28">
        <v>9</v>
      </c>
      <c r="D1500" s="29">
        <v>11</v>
      </c>
      <c r="E1500" s="28">
        <v>2011</v>
      </c>
      <c r="F1500" s="31">
        <f>DATE(E1500,D1500,C1500)</f>
        <v>40856</v>
      </c>
      <c r="G1500" s="24" t="s">
        <v>2129</v>
      </c>
      <c r="H1500" s="2">
        <v>35000000</v>
      </c>
      <c r="I1500" s="2">
        <v>37306030</v>
      </c>
      <c r="J1500" s="2">
        <v>84606030</v>
      </c>
      <c r="K1500" s="28" t="str">
        <f t="shared" si="186"/>
        <v/>
      </c>
      <c r="L1500" s="28" t="str">
        <f t="shared" si="187"/>
        <v/>
      </c>
      <c r="M1500" s="28" t="s">
        <v>2129</v>
      </c>
      <c r="N1500" s="28" t="str">
        <f t="shared" si="188"/>
        <v/>
      </c>
      <c r="O1500" s="28" t="str">
        <f>IF(N1500=1,M1500&amp;" ("&amp;E1500&amp;")",M1500)</f>
        <v>J. Edgar</v>
      </c>
      <c r="P1500" s="36">
        <f>INDEX(cpi!$A$1:$M$105,MATCH('Inflation adjust calc'!$E1500,cpi!$A:$A,0),MATCH('Inflation adjust calc'!$D1500,cpi!$1:$1,0))</f>
        <v>226.23</v>
      </c>
      <c r="Q1500" s="36">
        <f>cpi!$I$2</f>
        <v>240.85300000000001</v>
      </c>
      <c r="R1500" s="36">
        <f t="shared" si="193"/>
        <v>1.0646377580338595</v>
      </c>
      <c r="S1500" s="28" t="str">
        <f t="shared" si="189"/>
        <v/>
      </c>
      <c r="T1500" s="37">
        <f t="shared" si="190"/>
        <v>37262321.531185083</v>
      </c>
      <c r="U1500" s="37">
        <f t="shared" si="191"/>
        <v>39717408.140343904</v>
      </c>
      <c r="V1500" s="37">
        <f t="shared" si="192"/>
        <v>90074774.095345452</v>
      </c>
    </row>
    <row r="1501" spans="1:22">
      <c r="A1501" s="23">
        <v>1500</v>
      </c>
      <c r="B1501" s="3" t="s">
        <v>369</v>
      </c>
      <c r="C1501" s="28">
        <v>17</v>
      </c>
      <c r="D1501" s="29">
        <v>11</v>
      </c>
      <c r="E1501" s="28">
        <v>2000</v>
      </c>
      <c r="F1501" s="31">
        <f>DATE(E1501,D1501,C1501)</f>
        <v>36847</v>
      </c>
      <c r="G1501" s="24" t="s">
        <v>2130</v>
      </c>
      <c r="H1501" s="2">
        <v>35000000</v>
      </c>
      <c r="I1501" s="2">
        <v>36805288</v>
      </c>
      <c r="J1501" s="2">
        <v>53425292</v>
      </c>
      <c r="K1501" s="28" t="str">
        <f t="shared" si="186"/>
        <v/>
      </c>
      <c r="L1501" s="28" t="str">
        <f t="shared" si="187"/>
        <v/>
      </c>
      <c r="M1501" s="28" t="s">
        <v>2130</v>
      </c>
      <c r="N1501" s="28" t="str">
        <f t="shared" si="188"/>
        <v/>
      </c>
      <c r="O1501" s="28" t="str">
        <f>IF(N1501=1,M1501&amp;" ("&amp;E1501&amp;")",M1501)</f>
        <v>Bounce</v>
      </c>
      <c r="P1501" s="36">
        <f>INDEX(cpi!$A$1:$M$105,MATCH('Inflation adjust calc'!$E1501,cpi!$A:$A,0),MATCH('Inflation adjust calc'!$D1501,cpi!$1:$1,0))</f>
        <v>174.1</v>
      </c>
      <c r="Q1501" s="36">
        <f>cpi!$I$2</f>
        <v>240.85300000000001</v>
      </c>
      <c r="R1501" s="36">
        <f t="shared" si="193"/>
        <v>1.3834175761056864</v>
      </c>
      <c r="S1501" s="28" t="str">
        <f t="shared" si="189"/>
        <v/>
      </c>
      <c r="T1501" s="37">
        <f t="shared" si="190"/>
        <v>48419615.163699023</v>
      </c>
      <c r="U1501" s="37">
        <f t="shared" si="191"/>
        <v>50917082.312831707</v>
      </c>
      <c r="V1501" s="37">
        <f t="shared" si="192"/>
        <v>73909487.961378515</v>
      </c>
    </row>
    <row r="1502" spans="1:22">
      <c r="A1502" s="23">
        <v>1501</v>
      </c>
      <c r="B1502" s="3">
        <v>42221</v>
      </c>
      <c r="C1502" s="28">
        <v>8</v>
      </c>
      <c r="D1502" s="29">
        <v>5</v>
      </c>
      <c r="E1502" s="28">
        <v>2015</v>
      </c>
      <c r="F1502" s="31">
        <f>DATE(E1502,D1502,C1502)</f>
        <v>42132</v>
      </c>
      <c r="G1502" s="24" t="s">
        <v>2131</v>
      </c>
      <c r="H1502" s="2">
        <v>35000000</v>
      </c>
      <c r="I1502" s="2">
        <v>34580201</v>
      </c>
      <c r="J1502" s="2">
        <v>45680201</v>
      </c>
      <c r="K1502" s="28" t="str">
        <f t="shared" si="186"/>
        <v/>
      </c>
      <c r="L1502" s="28" t="str">
        <f t="shared" si="187"/>
        <v/>
      </c>
      <c r="M1502" s="28" t="s">
        <v>2131</v>
      </c>
      <c r="N1502" s="28" t="str">
        <f t="shared" si="188"/>
        <v/>
      </c>
      <c r="O1502" s="28" t="str">
        <f>IF(N1502=1,M1502&amp;" ("&amp;E1502&amp;")",M1502)</f>
        <v>Hot Pursuit</v>
      </c>
      <c r="P1502" s="36">
        <f>INDEX(cpi!$A$1:$M$105,MATCH('Inflation adjust calc'!$E1502,cpi!$A:$A,0),MATCH('Inflation adjust calc'!$D1502,cpi!$1:$1,0))</f>
        <v>237.80500000000001</v>
      </c>
      <c r="Q1502" s="36">
        <f>cpi!$I$2</f>
        <v>240.85300000000001</v>
      </c>
      <c r="R1502" s="36">
        <f t="shared" si="193"/>
        <v>1.0128172241962954</v>
      </c>
      <c r="S1502" s="28" t="str">
        <f t="shared" si="189"/>
        <v/>
      </c>
      <c r="T1502" s="37">
        <f t="shared" si="190"/>
        <v>35448602.84687034</v>
      </c>
      <c r="U1502" s="37">
        <f t="shared" si="191"/>
        <v>35023423.188969955</v>
      </c>
      <c r="V1502" s="37">
        <f t="shared" si="192"/>
        <v>46265694.377548836</v>
      </c>
    </row>
    <row r="1503" spans="1:22">
      <c r="A1503" s="23">
        <v>1502</v>
      </c>
      <c r="B1503" s="3" t="s">
        <v>297</v>
      </c>
      <c r="C1503" s="28">
        <v>25</v>
      </c>
      <c r="D1503" s="29">
        <v>12</v>
      </c>
      <c r="E1503" s="28">
        <v>2015</v>
      </c>
      <c r="F1503" s="31">
        <f>DATE(E1503,D1503,C1503)</f>
        <v>42363</v>
      </c>
      <c r="G1503" s="24" t="s">
        <v>2132</v>
      </c>
      <c r="H1503" s="2">
        <v>35000000</v>
      </c>
      <c r="I1503" s="2">
        <v>34531832</v>
      </c>
      <c r="J1503" s="2">
        <v>50363790</v>
      </c>
      <c r="K1503" s="28" t="str">
        <f t="shared" si="186"/>
        <v/>
      </c>
      <c r="L1503" s="28" t="str">
        <f t="shared" si="187"/>
        <v/>
      </c>
      <c r="M1503" s="28" t="s">
        <v>2132</v>
      </c>
      <c r="N1503" s="28" t="str">
        <f t="shared" si="188"/>
        <v/>
      </c>
      <c r="O1503" s="28" t="str">
        <f>IF(N1503=1,M1503&amp;" ("&amp;E1503&amp;")",M1503)</f>
        <v>Concussion</v>
      </c>
      <c r="P1503" s="36">
        <f>INDEX(cpi!$A$1:$M$105,MATCH('Inflation adjust calc'!$E1503,cpi!$A:$A,0),MATCH('Inflation adjust calc'!$D1503,cpi!$1:$1,0))</f>
        <v>236.52500000000001</v>
      </c>
      <c r="Q1503" s="36">
        <f>cpi!$I$2</f>
        <v>240.85300000000001</v>
      </c>
      <c r="R1503" s="36">
        <f t="shared" si="193"/>
        <v>1.0182982771377234</v>
      </c>
      <c r="S1503" s="28" t="str">
        <f t="shared" si="189"/>
        <v/>
      </c>
      <c r="T1503" s="37">
        <f t="shared" si="190"/>
        <v>35640439.699820317</v>
      </c>
      <c r="U1503" s="37">
        <f t="shared" si="191"/>
        <v>35163705.032009304</v>
      </c>
      <c r="V1503" s="37">
        <f t="shared" si="192"/>
        <v>51285360.587126099</v>
      </c>
    </row>
    <row r="1504" spans="1:22">
      <c r="A1504" s="23">
        <v>1503</v>
      </c>
      <c r="B1504" s="3">
        <v>38058</v>
      </c>
      <c r="C1504" s="28">
        <v>3</v>
      </c>
      <c r="D1504" s="29">
        <v>12</v>
      </c>
      <c r="E1504" s="28">
        <v>2004</v>
      </c>
      <c r="F1504" s="31">
        <f>DATE(E1504,D1504,C1504)</f>
        <v>38324</v>
      </c>
      <c r="G1504" s="24" t="s">
        <v>2133</v>
      </c>
      <c r="H1504" s="2">
        <v>35000000</v>
      </c>
      <c r="I1504" s="2">
        <v>33987757</v>
      </c>
      <c r="J1504" s="2">
        <v>116209001</v>
      </c>
      <c r="K1504" s="28" t="str">
        <f t="shared" si="186"/>
        <v/>
      </c>
      <c r="L1504" s="28" t="str">
        <f t="shared" si="187"/>
        <v/>
      </c>
      <c r="M1504" s="28" t="s">
        <v>2133</v>
      </c>
      <c r="N1504" s="28" t="str">
        <f t="shared" si="188"/>
        <v/>
      </c>
      <c r="O1504" s="28" t="str">
        <f>IF(N1504=1,M1504&amp;" ("&amp;E1504&amp;")",M1504)</f>
        <v>Closer</v>
      </c>
      <c r="P1504" s="36">
        <f>INDEX(cpi!$A$1:$M$105,MATCH('Inflation adjust calc'!$E1504,cpi!$A:$A,0),MATCH('Inflation adjust calc'!$D1504,cpi!$1:$1,0))</f>
        <v>190.3</v>
      </c>
      <c r="Q1504" s="36">
        <f>cpi!$I$2</f>
        <v>240.85300000000001</v>
      </c>
      <c r="R1504" s="36">
        <f t="shared" si="193"/>
        <v>1.2656489753021545</v>
      </c>
      <c r="S1504" s="28" t="str">
        <f t="shared" si="189"/>
        <v/>
      </c>
      <c r="T1504" s="37">
        <f t="shared" si="190"/>
        <v>44297714.135575406</v>
      </c>
      <c r="U1504" s="37">
        <f t="shared" si="191"/>
        <v>43016569.819868632</v>
      </c>
      <c r="V1504" s="37">
        <f t="shared" si="192"/>
        <v>147079803.03653705</v>
      </c>
    </row>
    <row r="1505" spans="1:22">
      <c r="A1505" s="23">
        <v>1504</v>
      </c>
      <c r="B1505" s="3" t="s">
        <v>2134</v>
      </c>
      <c r="C1505" s="28">
        <v>23</v>
      </c>
      <c r="D1505" s="29">
        <v>12</v>
      </c>
      <c r="E1505" s="28">
        <v>1994</v>
      </c>
      <c r="F1505" s="31">
        <f>DATE(E1505,D1505,C1505)</f>
        <v>34691</v>
      </c>
      <c r="G1505" s="24" t="s">
        <v>2135</v>
      </c>
      <c r="H1505" s="2">
        <v>35000000</v>
      </c>
      <c r="I1505" s="2">
        <v>33423000</v>
      </c>
      <c r="J1505" s="2">
        <v>99423000</v>
      </c>
      <c r="K1505" s="28" t="str">
        <f t="shared" si="186"/>
        <v/>
      </c>
      <c r="L1505" s="28" t="str">
        <f t="shared" si="187"/>
        <v/>
      </c>
      <c r="M1505" s="28" t="s">
        <v>2135</v>
      </c>
      <c r="N1505" s="28" t="str">
        <f t="shared" si="188"/>
        <v/>
      </c>
      <c r="O1505" s="28" t="str">
        <f>IF(N1505=1,M1505&amp;" ("&amp;E1505&amp;")",M1505)</f>
        <v>Street Fighter</v>
      </c>
      <c r="P1505" s="36">
        <f>INDEX(cpi!$A$1:$M$105,MATCH('Inflation adjust calc'!$E1505,cpi!$A:$A,0),MATCH('Inflation adjust calc'!$D1505,cpi!$1:$1,0))</f>
        <v>149.69999999999999</v>
      </c>
      <c r="Q1505" s="36">
        <f>cpi!$I$2</f>
        <v>240.85300000000001</v>
      </c>
      <c r="R1505" s="36">
        <f t="shared" si="193"/>
        <v>1.6089044756179027</v>
      </c>
      <c r="S1505" s="28" t="str">
        <f t="shared" si="189"/>
        <v/>
      </c>
      <c r="T1505" s="37">
        <f t="shared" si="190"/>
        <v>56311656.646626599</v>
      </c>
      <c r="U1505" s="37">
        <f t="shared" si="191"/>
        <v>53774414.288577162</v>
      </c>
      <c r="V1505" s="37">
        <f t="shared" si="192"/>
        <v>159962109.67935875</v>
      </c>
    </row>
    <row r="1506" spans="1:22">
      <c r="A1506" s="23">
        <v>1505</v>
      </c>
      <c r="B1506" s="3" t="s">
        <v>624</v>
      </c>
      <c r="C1506" s="28">
        <v>21</v>
      </c>
      <c r="D1506" s="29">
        <v>11</v>
      </c>
      <c r="E1506" s="28">
        <v>2001</v>
      </c>
      <c r="F1506" s="31">
        <f>DATE(E1506,D1506,C1506)</f>
        <v>37216</v>
      </c>
      <c r="G1506" s="24" t="s">
        <v>2136</v>
      </c>
      <c r="H1506" s="2">
        <v>35000000</v>
      </c>
      <c r="I1506" s="2">
        <v>33422806</v>
      </c>
      <c r="J1506" s="2">
        <v>33422806</v>
      </c>
      <c r="K1506" s="28" t="str">
        <f t="shared" si="186"/>
        <v/>
      </c>
      <c r="L1506" s="28" t="str">
        <f t="shared" si="187"/>
        <v/>
      </c>
      <c r="M1506" s="28" t="s">
        <v>2136</v>
      </c>
      <c r="N1506" s="28" t="str">
        <f t="shared" si="188"/>
        <v/>
      </c>
      <c r="O1506" s="28" t="str">
        <f>IF(N1506=1,M1506&amp;" ("&amp;E1506&amp;")",M1506)</f>
        <v>Black Knight</v>
      </c>
      <c r="P1506" s="36">
        <f>INDEX(cpi!$A$1:$M$105,MATCH('Inflation adjust calc'!$E1506,cpi!$A:$A,0),MATCH('Inflation adjust calc'!$D1506,cpi!$1:$1,0))</f>
        <v>177.4</v>
      </c>
      <c r="Q1506" s="36">
        <f>cpi!$I$2</f>
        <v>240.85300000000001</v>
      </c>
      <c r="R1506" s="36">
        <f t="shared" si="193"/>
        <v>1.3576832018038332</v>
      </c>
      <c r="S1506" s="28" t="str">
        <f t="shared" si="189"/>
        <v/>
      </c>
      <c r="T1506" s="37">
        <f t="shared" si="190"/>
        <v>47518912.063134164</v>
      </c>
      <c r="U1506" s="37">
        <f t="shared" si="191"/>
        <v>45377582.263348363</v>
      </c>
      <c r="V1506" s="37">
        <f t="shared" si="192"/>
        <v>45377582.263348363</v>
      </c>
    </row>
    <row r="1507" spans="1:22">
      <c r="A1507" s="23">
        <v>1506</v>
      </c>
      <c r="B1507" s="3" t="s">
        <v>393</v>
      </c>
      <c r="C1507" s="28">
        <v>22</v>
      </c>
      <c r="D1507" s="29">
        <v>7</v>
      </c>
      <c r="E1507" s="28">
        <v>2005</v>
      </c>
      <c r="F1507" s="31">
        <f>DATE(E1507,D1507,C1507)</f>
        <v>38555</v>
      </c>
      <c r="G1507" s="24" t="s">
        <v>2137</v>
      </c>
      <c r="H1507" s="2">
        <v>35000000</v>
      </c>
      <c r="I1507" s="2">
        <v>32868349</v>
      </c>
      <c r="J1507" s="2">
        <v>33500620</v>
      </c>
      <c r="K1507" s="28" t="str">
        <f t="shared" si="186"/>
        <v/>
      </c>
      <c r="L1507" s="28" t="str">
        <f t="shared" si="187"/>
        <v/>
      </c>
      <c r="M1507" s="28" t="s">
        <v>2137</v>
      </c>
      <c r="N1507" s="28" t="str">
        <f t="shared" si="188"/>
        <v/>
      </c>
      <c r="O1507" s="28" t="str">
        <f>IF(N1507=1,M1507&amp;" ("&amp;E1507&amp;")",M1507)</f>
        <v>The Bad News Bears</v>
      </c>
      <c r="P1507" s="36">
        <f>INDEX(cpi!$A$1:$M$105,MATCH('Inflation adjust calc'!$E1507,cpi!$A:$A,0),MATCH('Inflation adjust calc'!$D1507,cpi!$1:$1,0))</f>
        <v>195.4</v>
      </c>
      <c r="Q1507" s="36">
        <f>cpi!$I$2</f>
        <v>240.85300000000001</v>
      </c>
      <c r="R1507" s="36">
        <f t="shared" si="193"/>
        <v>1.2326151484135108</v>
      </c>
      <c r="S1507" s="28" t="str">
        <f t="shared" si="189"/>
        <v/>
      </c>
      <c r="T1507" s="37">
        <f t="shared" si="190"/>
        <v>43141530.194472879</v>
      </c>
      <c r="U1507" s="37">
        <f t="shared" si="191"/>
        <v>40514024.880742073</v>
      </c>
      <c r="V1507" s="37">
        <f t="shared" si="192"/>
        <v>41293371.693244629</v>
      </c>
    </row>
    <row r="1508" spans="1:22">
      <c r="A1508" s="23">
        <v>1507</v>
      </c>
      <c r="B1508" s="3" t="s">
        <v>2138</v>
      </c>
      <c r="C1508" s="28">
        <v>27</v>
      </c>
      <c r="D1508" s="29">
        <v>12</v>
      </c>
      <c r="E1508" s="28">
        <v>2002</v>
      </c>
      <c r="F1508" s="31">
        <f>DATE(E1508,D1508,C1508)</f>
        <v>37617</v>
      </c>
      <c r="G1508" s="24" t="s">
        <v>2139</v>
      </c>
      <c r="H1508" s="2">
        <v>35000000</v>
      </c>
      <c r="I1508" s="2">
        <v>32519322</v>
      </c>
      <c r="J1508" s="2">
        <v>111854182</v>
      </c>
      <c r="K1508" s="28" t="str">
        <f t="shared" si="186"/>
        <v/>
      </c>
      <c r="L1508" s="28" t="str">
        <f t="shared" si="187"/>
        <v/>
      </c>
      <c r="M1508" s="28" t="s">
        <v>2139</v>
      </c>
      <c r="N1508" s="28" t="str">
        <f t="shared" si="188"/>
        <v/>
      </c>
      <c r="O1508" s="28" t="str">
        <f>IF(N1508=1,M1508&amp;" ("&amp;E1508&amp;")",M1508)</f>
        <v>The Pianist</v>
      </c>
      <c r="P1508" s="36">
        <f>INDEX(cpi!$A$1:$M$105,MATCH('Inflation adjust calc'!$E1508,cpi!$A:$A,0),MATCH('Inflation adjust calc'!$D1508,cpi!$1:$1,0))</f>
        <v>180.9</v>
      </c>
      <c r="Q1508" s="36">
        <f>cpi!$I$2</f>
        <v>240.85300000000001</v>
      </c>
      <c r="R1508" s="36">
        <f t="shared" si="193"/>
        <v>1.3314151464897734</v>
      </c>
      <c r="S1508" s="28" t="str">
        <f t="shared" si="189"/>
        <v/>
      </c>
      <c r="T1508" s="37">
        <f t="shared" si="190"/>
        <v>46599530.127142072</v>
      </c>
      <c r="U1508" s="37">
        <f t="shared" si="191"/>
        <v>43296717.86437811</v>
      </c>
      <c r="V1508" s="37">
        <f t="shared" si="192"/>
        <v>148924352.11302379</v>
      </c>
    </row>
    <row r="1509" spans="1:22">
      <c r="A1509" s="23">
        <v>1508</v>
      </c>
      <c r="B1509" s="3">
        <v>38508</v>
      </c>
      <c r="C1509" s="28">
        <v>6</v>
      </c>
      <c r="D1509" s="29">
        <v>5</v>
      </c>
      <c r="E1509" s="28">
        <v>2005</v>
      </c>
      <c r="F1509" s="31">
        <f>DATE(E1509,D1509,C1509)</f>
        <v>38478</v>
      </c>
      <c r="G1509" s="24" t="s">
        <v>2140</v>
      </c>
      <c r="H1509" s="2">
        <v>35000000</v>
      </c>
      <c r="I1509" s="2">
        <v>32064800</v>
      </c>
      <c r="J1509" s="2">
        <v>70064800</v>
      </c>
      <c r="K1509" s="28" t="str">
        <f t="shared" si="186"/>
        <v/>
      </c>
      <c r="L1509" s="28" t="str">
        <f t="shared" si="187"/>
        <v/>
      </c>
      <c r="M1509" s="28" t="s">
        <v>2140</v>
      </c>
      <c r="N1509" s="28">
        <f t="shared" si="188"/>
        <v>1</v>
      </c>
      <c r="O1509" s="28" t="str">
        <f>IF(N1509=1,M1509&amp;" ("&amp;E1509&amp;")",M1509)</f>
        <v>House of Wax (2005)</v>
      </c>
      <c r="P1509" s="36">
        <f>INDEX(cpi!$A$1:$M$105,MATCH('Inflation adjust calc'!$E1509,cpi!$A:$A,0),MATCH('Inflation adjust calc'!$D1509,cpi!$1:$1,0))</f>
        <v>194.4</v>
      </c>
      <c r="Q1509" s="36">
        <f>cpi!$I$2</f>
        <v>240.85300000000001</v>
      </c>
      <c r="R1509" s="36">
        <f t="shared" si="193"/>
        <v>1.2389557613168725</v>
      </c>
      <c r="S1509" s="28" t="str">
        <f t="shared" si="189"/>
        <v/>
      </c>
      <c r="T1509" s="37">
        <f t="shared" si="190"/>
        <v>43363451.646090537</v>
      </c>
      <c r="U1509" s="37">
        <f t="shared" si="191"/>
        <v>39726868.695473254</v>
      </c>
      <c r="V1509" s="37">
        <f t="shared" si="192"/>
        <v>86807187.625514403</v>
      </c>
    </row>
    <row r="1510" spans="1:22">
      <c r="A1510" s="23">
        <v>1509</v>
      </c>
      <c r="B1510" s="3" t="s">
        <v>1241</v>
      </c>
      <c r="C1510" s="28">
        <v>19</v>
      </c>
      <c r="D1510" s="29">
        <v>10</v>
      </c>
      <c r="E1510" s="28">
        <v>2001</v>
      </c>
      <c r="F1510" s="31">
        <f>DATE(E1510,D1510,C1510)</f>
        <v>37183</v>
      </c>
      <c r="G1510" s="24" t="s">
        <v>2141</v>
      </c>
      <c r="H1510" s="2">
        <v>35000000</v>
      </c>
      <c r="I1510" s="2">
        <v>31598308</v>
      </c>
      <c r="J1510" s="2">
        <v>68712365</v>
      </c>
      <c r="K1510" s="28" t="str">
        <f t="shared" si="186"/>
        <v/>
      </c>
      <c r="L1510" s="28" t="str">
        <f t="shared" si="187"/>
        <v/>
      </c>
      <c r="M1510" s="28" t="s">
        <v>2141</v>
      </c>
      <c r="N1510" s="28" t="str">
        <f t="shared" si="188"/>
        <v/>
      </c>
      <c r="O1510" s="28" t="str">
        <f>IF(N1510=1,M1510&amp;" ("&amp;E1510&amp;")",M1510)</f>
        <v>From Hell</v>
      </c>
      <c r="P1510" s="36">
        <f>INDEX(cpi!$A$1:$M$105,MATCH('Inflation adjust calc'!$E1510,cpi!$A:$A,0),MATCH('Inflation adjust calc'!$D1510,cpi!$1:$1,0))</f>
        <v>177.7</v>
      </c>
      <c r="Q1510" s="36">
        <f>cpi!$I$2</f>
        <v>240.85300000000001</v>
      </c>
      <c r="R1510" s="36">
        <f t="shared" si="193"/>
        <v>1.355391108610017</v>
      </c>
      <c r="S1510" s="28" t="str">
        <f t="shared" si="189"/>
        <v/>
      </c>
      <c r="T1510" s="37">
        <f t="shared" si="190"/>
        <v>47438688.801350594</v>
      </c>
      <c r="U1510" s="37">
        <f t="shared" si="191"/>
        <v>42828065.710320771</v>
      </c>
      <c r="V1510" s="37">
        <f t="shared" si="192"/>
        <v>93132128.572566137</v>
      </c>
    </row>
    <row r="1511" spans="1:22">
      <c r="A1511" s="23">
        <v>1510</v>
      </c>
      <c r="B1511" s="3" t="s">
        <v>2142</v>
      </c>
      <c r="C1511" s="28">
        <v>15</v>
      </c>
      <c r="D1511" s="29">
        <v>8</v>
      </c>
      <c r="E1511" s="28">
        <v>2008</v>
      </c>
      <c r="F1511" s="31">
        <f>DATE(E1511,D1511,C1511)</f>
        <v>39675</v>
      </c>
      <c r="G1511" s="24" t="s">
        <v>2143</v>
      </c>
      <c r="H1511" s="2">
        <v>35000000</v>
      </c>
      <c r="I1511" s="2">
        <v>30691439</v>
      </c>
      <c r="J1511" s="2">
        <v>77220596</v>
      </c>
      <c r="K1511" s="28" t="str">
        <f t="shared" si="186"/>
        <v/>
      </c>
      <c r="L1511" s="28" t="str">
        <f t="shared" si="187"/>
        <v/>
      </c>
      <c r="M1511" s="28" t="s">
        <v>2143</v>
      </c>
      <c r="N1511" s="28" t="str">
        <f t="shared" si="188"/>
        <v/>
      </c>
      <c r="O1511" s="28" t="str">
        <f>IF(N1511=1,M1511&amp;" ("&amp;E1511&amp;")",M1511)</f>
        <v>Mirrors</v>
      </c>
      <c r="P1511" s="36">
        <f>INDEX(cpi!$A$1:$M$105,MATCH('Inflation adjust calc'!$E1511,cpi!$A:$A,0),MATCH('Inflation adjust calc'!$D1511,cpi!$1:$1,0))</f>
        <v>219.08600000000001</v>
      </c>
      <c r="Q1511" s="36">
        <f>cpi!$I$2</f>
        <v>240.85300000000001</v>
      </c>
      <c r="R1511" s="36">
        <f t="shared" si="193"/>
        <v>1.0993536784641647</v>
      </c>
      <c r="S1511" s="28" t="str">
        <f t="shared" si="189"/>
        <v/>
      </c>
      <c r="T1511" s="37">
        <f t="shared" si="190"/>
        <v>38477378.746245764</v>
      </c>
      <c r="U1511" s="37">
        <f t="shared" si="191"/>
        <v>33740746.362008519</v>
      </c>
      <c r="V1511" s="37">
        <f t="shared" si="192"/>
        <v>84892746.265795156</v>
      </c>
    </row>
    <row r="1512" spans="1:22">
      <c r="A1512" s="23">
        <v>1511</v>
      </c>
      <c r="B1512" s="3" t="s">
        <v>1224</v>
      </c>
      <c r="C1512" s="28">
        <v>22</v>
      </c>
      <c r="D1512" s="29">
        <v>2</v>
      </c>
      <c r="E1512" s="28">
        <v>2002</v>
      </c>
      <c r="F1512" s="31">
        <f>DATE(E1512,D1512,C1512)</f>
        <v>37309</v>
      </c>
      <c r="G1512" s="24" t="s">
        <v>2144</v>
      </c>
      <c r="H1512" s="2">
        <v>35000000</v>
      </c>
      <c r="I1512" s="2">
        <v>30307804</v>
      </c>
      <c r="J1512" s="2">
        <v>30307804</v>
      </c>
      <c r="K1512" s="28" t="str">
        <f t="shared" si="186"/>
        <v/>
      </c>
      <c r="L1512" s="28" t="str">
        <f t="shared" si="187"/>
        <v/>
      </c>
      <c r="M1512" s="28" t="s">
        <v>2144</v>
      </c>
      <c r="N1512" s="28" t="str">
        <f t="shared" si="188"/>
        <v/>
      </c>
      <c r="O1512" s="28" t="str">
        <f>IF(N1512=1,M1512&amp;" ("&amp;E1512&amp;")",M1512)</f>
        <v>Queen of the Damned</v>
      </c>
      <c r="P1512" s="36">
        <f>INDEX(cpi!$A$1:$M$105,MATCH('Inflation adjust calc'!$E1512,cpi!$A:$A,0),MATCH('Inflation adjust calc'!$D1512,cpi!$1:$1,0))</f>
        <v>177.8</v>
      </c>
      <c r="Q1512" s="36">
        <f>cpi!$I$2</f>
        <v>240.85300000000001</v>
      </c>
      <c r="R1512" s="36">
        <f t="shared" si="193"/>
        <v>1.35462879640045</v>
      </c>
      <c r="S1512" s="28" t="str">
        <f t="shared" si="189"/>
        <v/>
      </c>
      <c r="T1512" s="37">
        <f t="shared" si="190"/>
        <v>47412007.874015749</v>
      </c>
      <c r="U1512" s="37">
        <f t="shared" si="191"/>
        <v>41055824.054060742</v>
      </c>
      <c r="V1512" s="37">
        <f t="shared" si="192"/>
        <v>41055824.054060742</v>
      </c>
    </row>
    <row r="1513" spans="1:22">
      <c r="A1513" s="23">
        <v>1512</v>
      </c>
      <c r="B1513" s="3" t="s">
        <v>2145</v>
      </c>
      <c r="C1513" s="28">
        <v>20</v>
      </c>
      <c r="D1513" s="29">
        <v>8</v>
      </c>
      <c r="E1513" s="28">
        <v>2010</v>
      </c>
      <c r="F1513" s="31">
        <f>DATE(E1513,D1513,C1513)</f>
        <v>40410</v>
      </c>
      <c r="G1513" s="24" t="s">
        <v>2146</v>
      </c>
      <c r="H1513" s="2">
        <v>35000000</v>
      </c>
      <c r="I1513" s="2">
        <v>29197642</v>
      </c>
      <c r="J1513" s="2">
        <v>97799865</v>
      </c>
      <c r="K1513" s="28" t="str">
        <f t="shared" si="186"/>
        <v/>
      </c>
      <c r="L1513" s="28" t="str">
        <f t="shared" si="187"/>
        <v/>
      </c>
      <c r="M1513" s="28" t="s">
        <v>2146</v>
      </c>
      <c r="N1513" s="28" t="str">
        <f t="shared" si="188"/>
        <v/>
      </c>
      <c r="O1513" s="28" t="str">
        <f>IF(N1513=1,M1513&amp;" ("&amp;E1513&amp;")",M1513)</f>
        <v>Nanny McPhee and the Big Bang</v>
      </c>
      <c r="P1513" s="36">
        <f>INDEX(cpi!$A$1:$M$105,MATCH('Inflation adjust calc'!$E1513,cpi!$A:$A,0),MATCH('Inflation adjust calc'!$D1513,cpi!$1:$1,0))</f>
        <v>218.31200000000001</v>
      </c>
      <c r="Q1513" s="36">
        <f>cpi!$I$2</f>
        <v>240.85300000000001</v>
      </c>
      <c r="R1513" s="36">
        <f t="shared" si="193"/>
        <v>1.1032513100516692</v>
      </c>
      <c r="S1513" s="28" t="str">
        <f t="shared" si="189"/>
        <v/>
      </c>
      <c r="T1513" s="37">
        <f t="shared" si="190"/>
        <v>38613795.851808421</v>
      </c>
      <c r="U1513" s="37">
        <f t="shared" si="191"/>
        <v>32212336.786919639</v>
      </c>
      <c r="V1513" s="37">
        <f t="shared" si="192"/>
        <v>107897829.18412639</v>
      </c>
    </row>
    <row r="1514" spans="1:22">
      <c r="A1514" s="23">
        <v>1513</v>
      </c>
      <c r="B1514" s="3" t="s">
        <v>1604</v>
      </c>
      <c r="C1514" s="28">
        <v>25</v>
      </c>
      <c r="D1514" s="29">
        <v>1</v>
      </c>
      <c r="E1514" s="28">
        <v>2008</v>
      </c>
      <c r="F1514" s="31">
        <f>DATE(E1514,D1514,C1514)</f>
        <v>39472</v>
      </c>
      <c r="G1514" s="24" t="s">
        <v>2147</v>
      </c>
      <c r="H1514" s="2">
        <v>35000000</v>
      </c>
      <c r="I1514" s="2">
        <v>28687835</v>
      </c>
      <c r="J1514" s="2">
        <v>52649951</v>
      </c>
      <c r="K1514" s="28" t="str">
        <f t="shared" si="186"/>
        <v/>
      </c>
      <c r="L1514" s="28" t="str">
        <f t="shared" si="187"/>
        <v/>
      </c>
      <c r="M1514" s="28" t="s">
        <v>2147</v>
      </c>
      <c r="N1514" s="28" t="str">
        <f t="shared" si="188"/>
        <v/>
      </c>
      <c r="O1514" s="28" t="str">
        <f>IF(N1514=1,M1514&amp;" ("&amp;E1514&amp;")",M1514)</f>
        <v>Untraceable</v>
      </c>
      <c r="P1514" s="36">
        <f>INDEX(cpi!$A$1:$M$105,MATCH('Inflation adjust calc'!$E1514,cpi!$A:$A,0),MATCH('Inflation adjust calc'!$D1514,cpi!$1:$1,0))</f>
        <v>211.08</v>
      </c>
      <c r="Q1514" s="36">
        <f>cpi!$I$2</f>
        <v>240.85300000000001</v>
      </c>
      <c r="R1514" s="36">
        <f t="shared" si="193"/>
        <v>1.1410507864316846</v>
      </c>
      <c r="S1514" s="28" t="str">
        <f t="shared" si="189"/>
        <v/>
      </c>
      <c r="T1514" s="37">
        <f t="shared" si="190"/>
        <v>39936777.525108963</v>
      </c>
      <c r="U1514" s="37">
        <f t="shared" si="191"/>
        <v>32734276.687772404</v>
      </c>
      <c r="V1514" s="37">
        <f t="shared" si="192"/>
        <v>60076267.994139656</v>
      </c>
    </row>
    <row r="1515" spans="1:22">
      <c r="A1515" s="23">
        <v>1514</v>
      </c>
      <c r="B1515" s="3" t="s">
        <v>2148</v>
      </c>
      <c r="C1515" s="28">
        <v>21</v>
      </c>
      <c r="D1515" s="29">
        <v>11</v>
      </c>
      <c r="E1515" s="28">
        <v>1990</v>
      </c>
      <c r="F1515" s="31">
        <f>DATE(E1515,D1515,C1515)</f>
        <v>33198</v>
      </c>
      <c r="G1515" s="24" t="s">
        <v>2149</v>
      </c>
      <c r="H1515" s="2">
        <v>35000000</v>
      </c>
      <c r="I1515" s="2">
        <v>28317513</v>
      </c>
      <c r="J1515" s="2">
        <v>54768418</v>
      </c>
      <c r="K1515" s="28" t="str">
        <f t="shared" si="186"/>
        <v/>
      </c>
      <c r="L1515" s="28" t="str">
        <f t="shared" si="187"/>
        <v/>
      </c>
      <c r="M1515" s="28" t="s">
        <v>2149</v>
      </c>
      <c r="N1515" s="28" t="str">
        <f t="shared" si="188"/>
        <v/>
      </c>
      <c r="O1515" s="28" t="str">
        <f>IF(N1515=1,M1515&amp;" ("&amp;E1515&amp;")",M1515)</f>
        <v>Predator 2</v>
      </c>
      <c r="P1515" s="36">
        <f>INDEX(cpi!$A$1:$M$105,MATCH('Inflation adjust calc'!$E1515,cpi!$A:$A,0),MATCH('Inflation adjust calc'!$D1515,cpi!$1:$1,0))</f>
        <v>133.80000000000001</v>
      </c>
      <c r="Q1515" s="36">
        <f>cpi!$I$2</f>
        <v>240.85300000000001</v>
      </c>
      <c r="R1515" s="36">
        <f t="shared" si="193"/>
        <v>1.8000971599402091</v>
      </c>
      <c r="S1515" s="28" t="str">
        <f t="shared" si="189"/>
        <v/>
      </c>
      <c r="T1515" s="37">
        <f t="shared" si="190"/>
        <v>63003400.59790732</v>
      </c>
      <c r="U1515" s="37">
        <f t="shared" si="191"/>
        <v>50974274.72786995</v>
      </c>
      <c r="V1515" s="37">
        <f t="shared" si="192"/>
        <v>98588473.696218222</v>
      </c>
    </row>
    <row r="1516" spans="1:22">
      <c r="A1516" s="23">
        <v>1515</v>
      </c>
      <c r="B1516" s="3" t="s">
        <v>975</v>
      </c>
      <c r="C1516" s="28">
        <v>23</v>
      </c>
      <c r="D1516" s="29">
        <v>9</v>
      </c>
      <c r="E1516" s="28">
        <v>2011</v>
      </c>
      <c r="F1516" s="31">
        <f>DATE(E1516,D1516,C1516)</f>
        <v>40809</v>
      </c>
      <c r="G1516" s="24" t="s">
        <v>2150</v>
      </c>
      <c r="H1516" s="2">
        <v>35000000</v>
      </c>
      <c r="I1516" s="2">
        <v>28087155</v>
      </c>
      <c r="J1516" s="2">
        <v>86648359</v>
      </c>
      <c r="K1516" s="28" t="str">
        <f t="shared" si="186"/>
        <v/>
      </c>
      <c r="L1516" s="28" t="str">
        <f t="shared" si="187"/>
        <v/>
      </c>
      <c r="M1516" s="28" t="s">
        <v>2150</v>
      </c>
      <c r="N1516" s="28" t="str">
        <f t="shared" si="188"/>
        <v/>
      </c>
      <c r="O1516" s="28" t="str">
        <f>IF(N1516=1,M1516&amp;" ("&amp;E1516&amp;")",M1516)</f>
        <v>Abduction</v>
      </c>
      <c r="P1516" s="36">
        <f>INDEX(cpi!$A$1:$M$105,MATCH('Inflation adjust calc'!$E1516,cpi!$A:$A,0),MATCH('Inflation adjust calc'!$D1516,cpi!$1:$1,0))</f>
        <v>226.88900000000001</v>
      </c>
      <c r="Q1516" s="36">
        <f>cpi!$I$2</f>
        <v>240.85300000000001</v>
      </c>
      <c r="R1516" s="36">
        <f t="shared" si="193"/>
        <v>1.0615455134449003</v>
      </c>
      <c r="S1516" s="28" t="str">
        <f t="shared" si="189"/>
        <v/>
      </c>
      <c r="T1516" s="37">
        <f t="shared" si="190"/>
        <v>37154092.97057151</v>
      </c>
      <c r="U1516" s="37">
        <f t="shared" si="191"/>
        <v>29815793.375681501</v>
      </c>
      <c r="V1516" s="37">
        <f t="shared" si="192"/>
        <v>91981176.743813053</v>
      </c>
    </row>
    <row r="1517" spans="1:22">
      <c r="A1517" s="23">
        <v>1516</v>
      </c>
      <c r="B1517" s="3">
        <v>29353</v>
      </c>
      <c r="C1517" s="28">
        <v>5</v>
      </c>
      <c r="D1517" s="29">
        <v>12</v>
      </c>
      <c r="E1517" s="28">
        <v>1980</v>
      </c>
      <c r="F1517" s="31">
        <f>DATE(E1517,D1517,C1517)</f>
        <v>29560</v>
      </c>
      <c r="G1517" s="24" t="s">
        <v>2151</v>
      </c>
      <c r="H1517" s="2">
        <v>35000000</v>
      </c>
      <c r="I1517" s="2">
        <v>27107960</v>
      </c>
      <c r="J1517" s="2">
        <v>27107960</v>
      </c>
      <c r="K1517" s="28" t="str">
        <f t="shared" si="186"/>
        <v/>
      </c>
      <c r="L1517" s="28" t="str">
        <f t="shared" si="187"/>
        <v/>
      </c>
      <c r="M1517" s="28" t="s">
        <v>2151</v>
      </c>
      <c r="N1517" s="28" t="str">
        <f t="shared" si="188"/>
        <v/>
      </c>
      <c r="O1517" s="28" t="str">
        <f>IF(N1517=1,M1517&amp;" ("&amp;E1517&amp;")",M1517)</f>
        <v>Flash Gordon</v>
      </c>
      <c r="P1517" s="36">
        <f>INDEX(cpi!$A$1:$M$105,MATCH('Inflation adjust calc'!$E1517,cpi!$A:$A,0),MATCH('Inflation adjust calc'!$D1517,cpi!$1:$1,0))</f>
        <v>86.3</v>
      </c>
      <c r="Q1517" s="36">
        <f>cpi!$I$2</f>
        <v>240.85300000000001</v>
      </c>
      <c r="R1517" s="36">
        <f t="shared" si="193"/>
        <v>2.7908806488991891</v>
      </c>
      <c r="S1517" s="28" t="str">
        <f t="shared" si="189"/>
        <v/>
      </c>
      <c r="T1517" s="37">
        <f t="shared" si="190"/>
        <v>97680822.711471617</v>
      </c>
      <c r="U1517" s="37">
        <f t="shared" si="191"/>
        <v>75655080.995133266</v>
      </c>
      <c r="V1517" s="37">
        <f t="shared" si="192"/>
        <v>75655080.995133266</v>
      </c>
    </row>
    <row r="1518" spans="1:22">
      <c r="A1518" s="23">
        <v>1517</v>
      </c>
      <c r="B1518" s="3" t="s">
        <v>2152</v>
      </c>
      <c r="C1518" s="28">
        <v>28</v>
      </c>
      <c r="D1518" s="29">
        <v>3</v>
      </c>
      <c r="E1518" s="28">
        <v>2008</v>
      </c>
      <c r="F1518" s="31">
        <f>DATE(E1518,D1518,C1518)</f>
        <v>39535</v>
      </c>
      <c r="G1518" s="24" t="s">
        <v>2153</v>
      </c>
      <c r="H1518" s="2">
        <v>35000000</v>
      </c>
      <c r="I1518" s="2">
        <v>26638520</v>
      </c>
      <c r="J1518" s="2">
        <v>73026302</v>
      </c>
      <c r="K1518" s="28" t="str">
        <f t="shared" si="186"/>
        <v/>
      </c>
      <c r="L1518" s="28" t="str">
        <f t="shared" si="187"/>
        <v/>
      </c>
      <c r="M1518" s="28" t="s">
        <v>2153</v>
      </c>
      <c r="N1518" s="28" t="str">
        <f t="shared" si="188"/>
        <v/>
      </c>
      <c r="O1518" s="28" t="str">
        <f>IF(N1518=1,M1518&amp;" ("&amp;E1518&amp;")",M1518)</f>
        <v>Superhero Movie</v>
      </c>
      <c r="P1518" s="36">
        <f>INDEX(cpi!$A$1:$M$105,MATCH('Inflation adjust calc'!$E1518,cpi!$A:$A,0),MATCH('Inflation adjust calc'!$D1518,cpi!$1:$1,0))</f>
        <v>213.52799999999999</v>
      </c>
      <c r="Q1518" s="36">
        <f>cpi!$I$2</f>
        <v>240.85300000000001</v>
      </c>
      <c r="R1518" s="36">
        <f t="shared" si="193"/>
        <v>1.1279691656363569</v>
      </c>
      <c r="S1518" s="28" t="str">
        <f t="shared" si="189"/>
        <v/>
      </c>
      <c r="T1518" s="37">
        <f t="shared" si="190"/>
        <v>39478920.797272488</v>
      </c>
      <c r="U1518" s="37">
        <f t="shared" si="191"/>
        <v>30047429.178187404</v>
      </c>
      <c r="V1518" s="37">
        <f t="shared" si="192"/>
        <v>82371416.936448619</v>
      </c>
    </row>
    <row r="1519" spans="1:22">
      <c r="A1519" s="23">
        <v>1518</v>
      </c>
      <c r="B1519" s="3">
        <v>36496</v>
      </c>
      <c r="C1519" s="28">
        <v>12</v>
      </c>
      <c r="D1519" s="29">
        <v>2</v>
      </c>
      <c r="E1519" s="28">
        <v>1999</v>
      </c>
      <c r="F1519" s="31">
        <f>DATE(E1519,D1519,C1519)</f>
        <v>36203</v>
      </c>
      <c r="G1519" s="24" t="s">
        <v>2154</v>
      </c>
      <c r="H1519" s="2">
        <v>35000000</v>
      </c>
      <c r="I1519" s="2">
        <v>26613620</v>
      </c>
      <c r="J1519" s="2">
        <v>26613620</v>
      </c>
      <c r="K1519" s="28" t="str">
        <f t="shared" si="186"/>
        <v/>
      </c>
      <c r="L1519" s="28" t="str">
        <f t="shared" si="187"/>
        <v/>
      </c>
      <c r="M1519" s="28" t="s">
        <v>2154</v>
      </c>
      <c r="N1519" s="28" t="str">
        <f t="shared" si="188"/>
        <v/>
      </c>
      <c r="O1519" s="28" t="str">
        <f>IF(N1519=1,M1519&amp;" ("&amp;E1519&amp;")",M1519)</f>
        <v>Blast from the Past</v>
      </c>
      <c r="P1519" s="36">
        <f>INDEX(cpi!$A$1:$M$105,MATCH('Inflation adjust calc'!$E1519,cpi!$A:$A,0),MATCH('Inflation adjust calc'!$D1519,cpi!$1:$1,0))</f>
        <v>164.5</v>
      </c>
      <c r="Q1519" s="36">
        <f>cpi!$I$2</f>
        <v>240.85300000000001</v>
      </c>
      <c r="R1519" s="36">
        <f t="shared" si="193"/>
        <v>1.4641519756838905</v>
      </c>
      <c r="S1519" s="28" t="str">
        <f t="shared" si="189"/>
        <v/>
      </c>
      <c r="T1519" s="37">
        <f t="shared" si="190"/>
        <v>51245319.148936167</v>
      </c>
      <c r="U1519" s="37">
        <f t="shared" si="191"/>
        <v>38966384.303100303</v>
      </c>
      <c r="V1519" s="37">
        <f t="shared" si="192"/>
        <v>38966384.303100303</v>
      </c>
    </row>
    <row r="1520" spans="1:22">
      <c r="A1520" s="23">
        <v>1519</v>
      </c>
      <c r="B1520" s="3" t="s">
        <v>2155</v>
      </c>
      <c r="C1520" s="28">
        <v>19</v>
      </c>
      <c r="D1520" s="29">
        <v>10</v>
      </c>
      <c r="E1520" s="28">
        <v>2012</v>
      </c>
      <c r="F1520" s="31">
        <f>DATE(E1520,D1520,C1520)</f>
        <v>41201</v>
      </c>
      <c r="G1520" s="24" t="s">
        <v>2156</v>
      </c>
      <c r="H1520" s="2">
        <v>35000000</v>
      </c>
      <c r="I1520" s="2">
        <v>25888412</v>
      </c>
      <c r="J1520" s="2">
        <v>35426759</v>
      </c>
      <c r="K1520" s="28" t="str">
        <f t="shared" si="186"/>
        <v/>
      </c>
      <c r="L1520" s="28" t="str">
        <f t="shared" si="187"/>
        <v/>
      </c>
      <c r="M1520" s="28" t="s">
        <v>2156</v>
      </c>
      <c r="N1520" s="28" t="str">
        <f t="shared" si="188"/>
        <v/>
      </c>
      <c r="O1520" s="28" t="str">
        <f>IF(N1520=1,M1520&amp;" ("&amp;E1520&amp;")",M1520)</f>
        <v>Alex Cross</v>
      </c>
      <c r="P1520" s="36">
        <f>INDEX(cpi!$A$1:$M$105,MATCH('Inflation adjust calc'!$E1520,cpi!$A:$A,0),MATCH('Inflation adjust calc'!$D1520,cpi!$1:$1,0))</f>
        <v>231.31700000000001</v>
      </c>
      <c r="Q1520" s="36">
        <f>cpi!$I$2</f>
        <v>240.85300000000001</v>
      </c>
      <c r="R1520" s="36">
        <f t="shared" si="193"/>
        <v>1.0412248127029142</v>
      </c>
      <c r="S1520" s="28" t="str">
        <f t="shared" si="189"/>
        <v/>
      </c>
      <c r="T1520" s="37">
        <f t="shared" si="190"/>
        <v>36442868.444601998</v>
      </c>
      <c r="U1520" s="37">
        <f t="shared" si="191"/>
        <v>26955656.935875878</v>
      </c>
      <c r="V1520" s="37">
        <f t="shared" si="192"/>
        <v>36887220.504446283</v>
      </c>
    </row>
    <row r="1521" spans="1:22">
      <c r="A1521" s="23">
        <v>1520</v>
      </c>
      <c r="B1521" s="3" t="s">
        <v>2122</v>
      </c>
      <c r="C1521" s="28">
        <v>26</v>
      </c>
      <c r="D1521" s="29">
        <v>3</v>
      </c>
      <c r="E1521" s="28">
        <v>2004</v>
      </c>
      <c r="F1521" s="31">
        <f>DATE(E1521,D1521,C1521)</f>
        <v>38072</v>
      </c>
      <c r="G1521" s="24" t="s">
        <v>2157</v>
      </c>
      <c r="H1521" s="2">
        <v>35000000</v>
      </c>
      <c r="I1521" s="2">
        <v>25266129</v>
      </c>
      <c r="J1521" s="2">
        <v>37066129</v>
      </c>
      <c r="K1521" s="28" t="str">
        <f t="shared" si="186"/>
        <v/>
      </c>
      <c r="L1521" s="28" t="str">
        <f t="shared" si="187"/>
        <v/>
      </c>
      <c r="M1521" s="28" t="s">
        <v>2157</v>
      </c>
      <c r="N1521" s="28" t="str">
        <f t="shared" si="188"/>
        <v/>
      </c>
      <c r="O1521" s="28" t="str">
        <f>IF(N1521=1,M1521&amp;" ("&amp;E1521&amp;")",M1521)</f>
        <v>Jersey Girl</v>
      </c>
      <c r="P1521" s="36">
        <f>INDEX(cpi!$A$1:$M$105,MATCH('Inflation adjust calc'!$E1521,cpi!$A:$A,0),MATCH('Inflation adjust calc'!$D1521,cpi!$1:$1,0))</f>
        <v>187.4</v>
      </c>
      <c r="Q1521" s="36">
        <f>cpi!$I$2</f>
        <v>240.85300000000001</v>
      </c>
      <c r="R1521" s="36">
        <f t="shared" si="193"/>
        <v>1.2852347918890075</v>
      </c>
      <c r="S1521" s="28" t="str">
        <f t="shared" si="189"/>
        <v/>
      </c>
      <c r="T1521" s="37">
        <f t="shared" si="190"/>
        <v>44983217.716115259</v>
      </c>
      <c r="U1521" s="37">
        <f t="shared" si="191"/>
        <v>32472908.047155816</v>
      </c>
      <c r="V1521" s="37">
        <f t="shared" si="192"/>
        <v>47638678.591446102</v>
      </c>
    </row>
    <row r="1522" spans="1:22">
      <c r="A1522" s="23">
        <v>1521</v>
      </c>
      <c r="B1522" s="3" t="s">
        <v>1872</v>
      </c>
      <c r="C1522" s="28">
        <v>21</v>
      </c>
      <c r="D1522" s="29">
        <v>11</v>
      </c>
      <c r="E1522" s="28">
        <v>1997</v>
      </c>
      <c r="F1522" s="31">
        <f>DATE(E1522,D1522,C1522)</f>
        <v>35755</v>
      </c>
      <c r="G1522" s="24" t="s">
        <v>2158</v>
      </c>
      <c r="H1522" s="2">
        <v>35000000</v>
      </c>
      <c r="I1522" s="2">
        <v>25078937</v>
      </c>
      <c r="J1522" s="2">
        <v>25078937</v>
      </c>
      <c r="K1522" s="28" t="str">
        <f t="shared" si="186"/>
        <v/>
      </c>
      <c r="L1522" s="28" t="str">
        <f t="shared" si="187"/>
        <v/>
      </c>
      <c r="M1522" s="28" t="s">
        <v>2158</v>
      </c>
      <c r="N1522" s="28" t="str">
        <f t="shared" si="188"/>
        <v/>
      </c>
      <c r="O1522" s="28" t="str">
        <f>IF(N1522=1,M1522&amp;" ("&amp;E1522&amp;")",M1522)</f>
        <v>Midnight in the Garden of Good and Evil</v>
      </c>
      <c r="P1522" s="36">
        <f>INDEX(cpi!$A$1:$M$105,MATCH('Inflation adjust calc'!$E1522,cpi!$A:$A,0),MATCH('Inflation adjust calc'!$D1522,cpi!$1:$1,0))</f>
        <v>161.5</v>
      </c>
      <c r="Q1522" s="36">
        <f>cpi!$I$2</f>
        <v>240.85300000000001</v>
      </c>
      <c r="R1522" s="36">
        <f t="shared" si="193"/>
        <v>1.4913498452012384</v>
      </c>
      <c r="S1522" s="28" t="str">
        <f t="shared" si="189"/>
        <v/>
      </c>
      <c r="T1522" s="37">
        <f t="shared" si="190"/>
        <v>52197244.582043342</v>
      </c>
      <c r="U1522" s="37">
        <f t="shared" si="191"/>
        <v>37401468.812761612</v>
      </c>
      <c r="V1522" s="37">
        <f t="shared" si="192"/>
        <v>37401468.812761612</v>
      </c>
    </row>
    <row r="1523" spans="1:22">
      <c r="A1523" s="23">
        <v>1522</v>
      </c>
      <c r="B1523" s="3">
        <v>37145</v>
      </c>
      <c r="C1523" s="28">
        <v>9</v>
      </c>
      <c r="D1523" s="29">
        <v>11</v>
      </c>
      <c r="E1523" s="28">
        <v>2001</v>
      </c>
      <c r="F1523" s="31">
        <f>DATE(E1523,D1523,C1523)</f>
        <v>37204</v>
      </c>
      <c r="G1523" s="24" t="s">
        <v>2159</v>
      </c>
      <c r="H1523" s="2">
        <v>35000000</v>
      </c>
      <c r="I1523" s="2">
        <v>23483357</v>
      </c>
      <c r="J1523" s="2">
        <v>28906817</v>
      </c>
      <c r="K1523" s="28" t="str">
        <f t="shared" si="186"/>
        <v/>
      </c>
      <c r="L1523" s="28" t="str">
        <f t="shared" si="187"/>
        <v/>
      </c>
      <c r="M1523" s="28" t="s">
        <v>2159</v>
      </c>
      <c r="N1523" s="28">
        <f t="shared" si="188"/>
        <v>1</v>
      </c>
      <c r="O1523" s="28" t="str">
        <f>IF(N1523=1,M1523&amp;" ("&amp;E1523&amp;")",M1523)</f>
        <v>Heist (2001)</v>
      </c>
      <c r="P1523" s="36">
        <f>INDEX(cpi!$A$1:$M$105,MATCH('Inflation adjust calc'!$E1523,cpi!$A:$A,0),MATCH('Inflation adjust calc'!$D1523,cpi!$1:$1,0))</f>
        <v>177.4</v>
      </c>
      <c r="Q1523" s="36">
        <f>cpi!$I$2</f>
        <v>240.85300000000001</v>
      </c>
      <c r="R1523" s="36">
        <f t="shared" si="193"/>
        <v>1.3576832018038332</v>
      </c>
      <c r="S1523" s="28" t="str">
        <f t="shared" si="189"/>
        <v/>
      </c>
      <c r="T1523" s="37">
        <f t="shared" si="190"/>
        <v>47518912.063134164</v>
      </c>
      <c r="U1523" s="37">
        <f t="shared" si="191"/>
        <v>31882959.320862457</v>
      </c>
      <c r="V1523" s="37">
        <f t="shared" si="192"/>
        <v>39246299.858517475</v>
      </c>
    </row>
    <row r="1524" spans="1:22">
      <c r="A1524" s="23">
        <v>1523</v>
      </c>
      <c r="B1524" s="3" t="s">
        <v>2160</v>
      </c>
      <c r="C1524" s="28">
        <v>25</v>
      </c>
      <c r="D1524" s="29">
        <v>12</v>
      </c>
      <c r="E1524" s="28">
        <v>1992</v>
      </c>
      <c r="F1524" s="31">
        <f>DATE(E1524,D1524,C1524)</f>
        <v>33963</v>
      </c>
      <c r="G1524" s="24" t="s">
        <v>2161</v>
      </c>
      <c r="H1524" s="2">
        <v>35000000</v>
      </c>
      <c r="I1524" s="2">
        <v>23365858</v>
      </c>
      <c r="J1524" s="2">
        <v>28391473</v>
      </c>
      <c r="K1524" s="28" t="str">
        <f t="shared" si="186"/>
        <v/>
      </c>
      <c r="L1524" s="28" t="str">
        <f t="shared" si="187"/>
        <v/>
      </c>
      <c r="M1524" s="28" t="s">
        <v>2161</v>
      </c>
      <c r="N1524" s="28" t="str">
        <f t="shared" si="188"/>
        <v/>
      </c>
      <c r="O1524" s="28" t="str">
        <f>IF(N1524=1,M1524&amp;" ("&amp;E1524&amp;")",M1524)</f>
        <v>Hoffa</v>
      </c>
      <c r="P1524" s="36">
        <f>INDEX(cpi!$A$1:$M$105,MATCH('Inflation adjust calc'!$E1524,cpi!$A:$A,0),MATCH('Inflation adjust calc'!$D1524,cpi!$1:$1,0))</f>
        <v>141.9</v>
      </c>
      <c r="Q1524" s="36">
        <f>cpi!$I$2</f>
        <v>240.85300000000001</v>
      </c>
      <c r="R1524" s="36">
        <f t="shared" si="193"/>
        <v>1.6973431994362227</v>
      </c>
      <c r="S1524" s="28" t="str">
        <f t="shared" si="189"/>
        <v/>
      </c>
      <c r="T1524" s="37">
        <f t="shared" si="190"/>
        <v>59407011.980267793</v>
      </c>
      <c r="U1524" s="37">
        <f t="shared" si="191"/>
        <v>39659880.175292462</v>
      </c>
      <c r="V1524" s="37">
        <f t="shared" si="192"/>
        <v>48190073.618527129</v>
      </c>
    </row>
    <row r="1525" spans="1:22">
      <c r="A1525" s="23">
        <v>1524</v>
      </c>
      <c r="B1525" s="3">
        <v>42463</v>
      </c>
      <c r="C1525" s="28">
        <v>4</v>
      </c>
      <c r="D1525" s="29">
        <v>3</v>
      </c>
      <c r="E1525" s="28">
        <v>2016</v>
      </c>
      <c r="F1525" s="31">
        <f>DATE(E1525,D1525,C1525)</f>
        <v>42433</v>
      </c>
      <c r="G1525" s="24" t="s">
        <v>6824</v>
      </c>
      <c r="H1525" s="2">
        <v>35000000</v>
      </c>
      <c r="I1525" s="2">
        <v>23083334</v>
      </c>
      <c r="J1525" s="2">
        <v>24888742</v>
      </c>
      <c r="K1525" s="28" t="str">
        <f t="shared" si="186"/>
        <v/>
      </c>
      <c r="L1525" s="28" t="str">
        <f t="shared" si="187"/>
        <v/>
      </c>
      <c r="M1525" s="28" t="s">
        <v>6824</v>
      </c>
      <c r="N1525" s="28" t="str">
        <f t="shared" si="188"/>
        <v/>
      </c>
      <c r="O1525" s="28" t="str">
        <f>IF(N1525=1,M1525&amp;" ("&amp;E1525&amp;")",M1525)</f>
        <v>Whiskey Tango Foxtrot</v>
      </c>
      <c r="P1525" s="36">
        <f>INDEX(cpi!$A$1:$M$105,MATCH('Inflation adjust calc'!$E1525,cpi!$A:$A,0),MATCH('Inflation adjust calc'!$D1525,cpi!$1:$1,0))</f>
        <v>238.13200000000001</v>
      </c>
      <c r="Q1525" s="36">
        <f>cpi!$I$2</f>
        <v>240.85300000000001</v>
      </c>
      <c r="R1525" s="36">
        <f t="shared" si="193"/>
        <v>1.0114264357583189</v>
      </c>
      <c r="S1525" s="28" t="str">
        <f t="shared" si="189"/>
        <v/>
      </c>
      <c r="T1525" s="37">
        <f t="shared" si="190"/>
        <v>35399925.25154116</v>
      </c>
      <c r="U1525" s="37">
        <f t="shared" si="191"/>
        <v>23347094.23303882</v>
      </c>
      <c r="V1525" s="37">
        <f t="shared" si="192"/>
        <v>25173131.611568373</v>
      </c>
    </row>
    <row r="1526" spans="1:22">
      <c r="A1526" s="23">
        <v>1525</v>
      </c>
      <c r="B1526" s="3">
        <v>38234</v>
      </c>
      <c r="C1526" s="28">
        <v>9</v>
      </c>
      <c r="D1526" s="29">
        <v>4</v>
      </c>
      <c r="E1526" s="28">
        <v>2004</v>
      </c>
      <c r="F1526" s="31">
        <f>DATE(E1526,D1526,C1526)</f>
        <v>38086</v>
      </c>
      <c r="G1526" s="24" t="s">
        <v>2162</v>
      </c>
      <c r="H1526" s="2">
        <v>35000000</v>
      </c>
      <c r="I1526" s="2">
        <v>22913677</v>
      </c>
      <c r="J1526" s="2">
        <v>22913677</v>
      </c>
      <c r="K1526" s="28" t="str">
        <f t="shared" si="186"/>
        <v/>
      </c>
      <c r="L1526" s="28" t="str">
        <f t="shared" si="187"/>
        <v/>
      </c>
      <c r="M1526" s="28" t="s">
        <v>2162</v>
      </c>
      <c r="N1526" s="28" t="str">
        <f t="shared" si="188"/>
        <v/>
      </c>
      <c r="O1526" s="28" t="str">
        <f>IF(N1526=1,M1526&amp;" ("&amp;E1526&amp;")",M1526)</f>
        <v>Ella Enchanted</v>
      </c>
      <c r="P1526" s="36">
        <f>INDEX(cpi!$A$1:$M$105,MATCH('Inflation adjust calc'!$E1526,cpi!$A:$A,0),MATCH('Inflation adjust calc'!$D1526,cpi!$1:$1,0))</f>
        <v>188</v>
      </c>
      <c r="Q1526" s="36">
        <f>cpi!$I$2</f>
        <v>240.85300000000001</v>
      </c>
      <c r="R1526" s="36">
        <f t="shared" si="193"/>
        <v>1.2811329787234043</v>
      </c>
      <c r="S1526" s="28" t="str">
        <f t="shared" si="189"/>
        <v/>
      </c>
      <c r="T1526" s="37">
        <f t="shared" si="190"/>
        <v>44839654.255319148</v>
      </c>
      <c r="U1526" s="37">
        <f t="shared" si="191"/>
        <v>29355467.268515959</v>
      </c>
      <c r="V1526" s="37">
        <f t="shared" si="192"/>
        <v>29355467.268515959</v>
      </c>
    </row>
    <row r="1527" spans="1:22">
      <c r="A1527" s="23">
        <v>1526</v>
      </c>
      <c r="B1527" s="3" t="s">
        <v>6817</v>
      </c>
      <c r="C1527" s="28">
        <v>16</v>
      </c>
      <c r="D1527" s="29">
        <v>9</v>
      </c>
      <c r="E1527" s="28">
        <v>2016</v>
      </c>
      <c r="F1527" s="31">
        <f>DATE(E1527,D1527,C1527)</f>
        <v>42629</v>
      </c>
      <c r="G1527" s="24" t="s">
        <v>6825</v>
      </c>
      <c r="H1527" s="2">
        <v>35000000</v>
      </c>
      <c r="I1527" s="2">
        <v>22804575</v>
      </c>
      <c r="J1527" s="2">
        <v>143404575</v>
      </c>
      <c r="K1527" s="28" t="str">
        <f t="shared" si="186"/>
        <v/>
      </c>
      <c r="L1527" s="28" t="str">
        <f t="shared" si="187"/>
        <v/>
      </c>
      <c r="M1527" s="28" t="s">
        <v>6825</v>
      </c>
      <c r="N1527" s="28" t="str">
        <f t="shared" si="188"/>
        <v/>
      </c>
      <c r="O1527" s="28" t="str">
        <f>IF(N1527=1,M1527&amp;" ("&amp;E1527&amp;")",M1527)</f>
        <v>Bridget Jones’s Baby</v>
      </c>
      <c r="P1527" s="36">
        <f>INDEX(cpi!$A$1:$M$105,MATCH('Inflation adjust calc'!$E1527,cpi!$A:$A,0),MATCH('Inflation adjust calc'!$D1527,cpi!$1:$1,0))</f>
        <v>0</v>
      </c>
      <c r="Q1527" s="36">
        <f>cpi!$I$2</f>
        <v>240.85300000000001</v>
      </c>
      <c r="R1527" s="36" t="e">
        <f t="shared" si="193"/>
        <v>#DIV/0!</v>
      </c>
      <c r="S1527" s="28">
        <f t="shared" si="189"/>
        <v>1</v>
      </c>
      <c r="T1527" s="37" t="e">
        <f t="shared" si="190"/>
        <v>#DIV/0!</v>
      </c>
      <c r="U1527" s="37" t="e">
        <f t="shared" si="191"/>
        <v>#DIV/0!</v>
      </c>
      <c r="V1527" s="37" t="e">
        <f t="shared" si="192"/>
        <v>#DIV/0!</v>
      </c>
    </row>
    <row r="1528" spans="1:22">
      <c r="A1528" s="23">
        <v>1527</v>
      </c>
      <c r="B1528" s="3" t="s">
        <v>4204</v>
      </c>
      <c r="C1528" s="28">
        <v>21</v>
      </c>
      <c r="D1528" s="29">
        <v>8</v>
      </c>
      <c r="E1528" s="28">
        <v>2015</v>
      </c>
      <c r="F1528" s="31">
        <f>DATE(E1528,D1528,C1528)</f>
        <v>42237</v>
      </c>
      <c r="G1528" s="24" t="s">
        <v>6826</v>
      </c>
      <c r="H1528" s="2">
        <v>35000000</v>
      </c>
      <c r="I1528" s="2">
        <v>22467450</v>
      </c>
      <c r="J1528" s="2">
        <v>81967450</v>
      </c>
      <c r="K1528" s="28" t="str">
        <f t="shared" si="186"/>
        <v/>
      </c>
      <c r="L1528" s="28" t="str">
        <f t="shared" si="187"/>
        <v/>
      </c>
      <c r="M1528" s="28" t="s">
        <v>6826</v>
      </c>
      <c r="N1528" s="28" t="str">
        <f t="shared" si="188"/>
        <v/>
      </c>
      <c r="O1528" s="28" t="str">
        <f>IF(N1528=1,M1528&amp;" ("&amp;E1528&amp;")",M1528)</f>
        <v>Hitman: Agent 47</v>
      </c>
      <c r="P1528" s="36">
        <f>INDEX(cpi!$A$1:$M$105,MATCH('Inflation adjust calc'!$E1528,cpi!$A:$A,0),MATCH('Inflation adjust calc'!$D1528,cpi!$1:$1,0))</f>
        <v>238.316</v>
      </c>
      <c r="Q1528" s="36">
        <f>cpi!$I$2</f>
        <v>240.85300000000001</v>
      </c>
      <c r="R1528" s="36">
        <f t="shared" si="193"/>
        <v>1.01064552946508</v>
      </c>
      <c r="S1528" s="28" t="str">
        <f t="shared" si="189"/>
        <v/>
      </c>
      <c r="T1528" s="37">
        <f t="shared" si="190"/>
        <v>35372593.531277798</v>
      </c>
      <c r="U1528" s="37">
        <f t="shared" si="191"/>
        <v>22706627.900980212</v>
      </c>
      <c r="V1528" s="37">
        <f t="shared" si="192"/>
        <v>82840036.904152468</v>
      </c>
    </row>
    <row r="1529" spans="1:22">
      <c r="A1529" s="23">
        <v>1528</v>
      </c>
      <c r="B1529" s="3" t="s">
        <v>1034</v>
      </c>
      <c r="C1529" s="28">
        <v>25</v>
      </c>
      <c r="D1529" s="29">
        <v>7</v>
      </c>
      <c r="E1529" s="28">
        <v>2008</v>
      </c>
      <c r="F1529" s="31">
        <f>DATE(E1529,D1529,C1529)</f>
        <v>39654</v>
      </c>
      <c r="G1529" s="24" t="s">
        <v>2163</v>
      </c>
      <c r="H1529" s="2">
        <v>35000000</v>
      </c>
      <c r="I1529" s="2">
        <v>20982478</v>
      </c>
      <c r="J1529" s="2">
        <v>68170792</v>
      </c>
      <c r="K1529" s="28" t="str">
        <f t="shared" si="186"/>
        <v/>
      </c>
      <c r="L1529" s="28" t="str">
        <f t="shared" si="187"/>
        <v/>
      </c>
      <c r="M1529" s="28" t="s">
        <v>2163</v>
      </c>
      <c r="N1529" s="28" t="str">
        <f t="shared" si="188"/>
        <v/>
      </c>
      <c r="O1529" s="28" t="str">
        <f>IF(N1529=1,M1529&amp;" ("&amp;E1529&amp;")",M1529)</f>
        <v>The X-Files: I Want to Believe</v>
      </c>
      <c r="P1529" s="36">
        <f>INDEX(cpi!$A$1:$M$105,MATCH('Inflation adjust calc'!$E1529,cpi!$A:$A,0),MATCH('Inflation adjust calc'!$D1529,cpi!$1:$1,0))</f>
        <v>219.964</v>
      </c>
      <c r="Q1529" s="36">
        <f>cpi!$I$2</f>
        <v>240.85300000000001</v>
      </c>
      <c r="R1529" s="36">
        <f t="shared" si="193"/>
        <v>1.0949655398156062</v>
      </c>
      <c r="S1529" s="28" t="str">
        <f t="shared" si="189"/>
        <v/>
      </c>
      <c r="T1529" s="37">
        <f t="shared" si="190"/>
        <v>38323793.893546216</v>
      </c>
      <c r="U1529" s="37">
        <f t="shared" si="191"/>
        <v>22975090.349939082</v>
      </c>
      <c r="V1529" s="37">
        <f t="shared" si="192"/>
        <v>74644668.061937407</v>
      </c>
    </row>
    <row r="1530" spans="1:22">
      <c r="A1530" s="23">
        <v>1529</v>
      </c>
      <c r="B1530" s="3" t="s">
        <v>2164</v>
      </c>
      <c r="C1530" s="28">
        <v>24</v>
      </c>
      <c r="D1530" s="29">
        <v>8</v>
      </c>
      <c r="E1530" s="28">
        <v>2012</v>
      </c>
      <c r="F1530" s="31">
        <f>DATE(E1530,D1530,C1530)</f>
        <v>41145</v>
      </c>
      <c r="G1530" s="24" t="s">
        <v>2165</v>
      </c>
      <c r="H1530" s="2">
        <v>35000000</v>
      </c>
      <c r="I1530" s="2">
        <v>20275446</v>
      </c>
      <c r="J1530" s="2">
        <v>31393201</v>
      </c>
      <c r="K1530" s="28" t="str">
        <f t="shared" si="186"/>
        <v/>
      </c>
      <c r="L1530" s="28" t="str">
        <f t="shared" si="187"/>
        <v/>
      </c>
      <c r="M1530" s="28" t="s">
        <v>2165</v>
      </c>
      <c r="N1530" s="28" t="str">
        <f t="shared" si="188"/>
        <v/>
      </c>
      <c r="O1530" s="28" t="str">
        <f>IF(N1530=1,M1530&amp;" ("&amp;E1530&amp;")",M1530)</f>
        <v>Premium Rush</v>
      </c>
      <c r="P1530" s="36">
        <f>INDEX(cpi!$A$1:$M$105,MATCH('Inflation adjust calc'!$E1530,cpi!$A:$A,0),MATCH('Inflation adjust calc'!$D1530,cpi!$1:$1,0))</f>
        <v>230.37899999999999</v>
      </c>
      <c r="Q1530" s="36">
        <f>cpi!$I$2</f>
        <v>240.85300000000001</v>
      </c>
      <c r="R1530" s="36">
        <f t="shared" si="193"/>
        <v>1.0454642133180543</v>
      </c>
      <c r="S1530" s="28" t="str">
        <f t="shared" si="189"/>
        <v/>
      </c>
      <c r="T1530" s="37">
        <f t="shared" si="190"/>
        <v>36591247.466131903</v>
      </c>
      <c r="U1530" s="37">
        <f t="shared" si="191"/>
        <v>21197253.202062689</v>
      </c>
      <c r="V1530" s="37">
        <f t="shared" si="192"/>
        <v>32820468.187000554</v>
      </c>
    </row>
    <row r="1531" spans="1:22">
      <c r="A1531" s="23">
        <v>1530</v>
      </c>
      <c r="B1531" s="3" t="s">
        <v>2166</v>
      </c>
      <c r="C1531" s="28">
        <v>18</v>
      </c>
      <c r="D1531" s="29">
        <v>1</v>
      </c>
      <c r="E1531" s="28">
        <v>2013</v>
      </c>
      <c r="F1531" s="31">
        <f>DATE(E1531,D1531,C1531)</f>
        <v>41292</v>
      </c>
      <c r="G1531" s="24" t="s">
        <v>2167</v>
      </c>
      <c r="H1531" s="2">
        <v>35000000</v>
      </c>
      <c r="I1531" s="2">
        <v>19701164</v>
      </c>
      <c r="J1531" s="2">
        <v>34480045</v>
      </c>
      <c r="K1531" s="28" t="str">
        <f t="shared" si="186"/>
        <v/>
      </c>
      <c r="L1531" s="28" t="str">
        <f t="shared" si="187"/>
        <v/>
      </c>
      <c r="M1531" s="28" t="s">
        <v>2167</v>
      </c>
      <c r="N1531" s="28" t="str">
        <f t="shared" si="188"/>
        <v/>
      </c>
      <c r="O1531" s="28" t="str">
        <f>IF(N1531=1,M1531&amp;" ("&amp;E1531&amp;")",M1531)</f>
        <v>Broken City</v>
      </c>
      <c r="P1531" s="36">
        <f>INDEX(cpi!$A$1:$M$105,MATCH('Inflation adjust calc'!$E1531,cpi!$A:$A,0),MATCH('Inflation adjust calc'!$D1531,cpi!$1:$1,0))</f>
        <v>230.28</v>
      </c>
      <c r="Q1531" s="36">
        <f>cpi!$I$2</f>
        <v>240.85300000000001</v>
      </c>
      <c r="R1531" s="36">
        <f t="shared" si="193"/>
        <v>1.0459136703143999</v>
      </c>
      <c r="S1531" s="28" t="str">
        <f t="shared" si="189"/>
        <v/>
      </c>
      <c r="T1531" s="37">
        <f t="shared" si="190"/>
        <v>36606978.461003996</v>
      </c>
      <c r="U1531" s="37">
        <f t="shared" si="191"/>
        <v>20605716.748705924</v>
      </c>
      <c r="V1531" s="37">
        <f t="shared" si="192"/>
        <v>36063150.418555669</v>
      </c>
    </row>
    <row r="1532" spans="1:22">
      <c r="A1532" s="23">
        <v>1531</v>
      </c>
      <c r="B1532" s="3" t="s">
        <v>2168</v>
      </c>
      <c r="C1532" s="28">
        <v>19</v>
      </c>
      <c r="D1532" s="29">
        <v>8</v>
      </c>
      <c r="E1532" s="28">
        <v>2005</v>
      </c>
      <c r="F1532" s="31">
        <f>DATE(E1532,D1532,C1532)</f>
        <v>38583</v>
      </c>
      <c r="G1532" s="24" t="s">
        <v>2169</v>
      </c>
      <c r="H1532" s="2">
        <v>35000000</v>
      </c>
      <c r="I1532" s="2">
        <v>19478106</v>
      </c>
      <c r="J1532" s="2">
        <v>64188387</v>
      </c>
      <c r="K1532" s="28" t="str">
        <f t="shared" si="186"/>
        <v/>
      </c>
      <c r="L1532" s="28" t="str">
        <f t="shared" si="187"/>
        <v/>
      </c>
      <c r="M1532" s="28" t="s">
        <v>2169</v>
      </c>
      <c r="N1532" s="28" t="str">
        <f t="shared" si="188"/>
        <v/>
      </c>
      <c r="O1532" s="28" t="str">
        <f>IF(N1532=1,M1532&amp;" ("&amp;E1532&amp;")",M1532)</f>
        <v>Valiant</v>
      </c>
      <c r="P1532" s="36">
        <f>INDEX(cpi!$A$1:$M$105,MATCH('Inflation adjust calc'!$E1532,cpi!$A:$A,0),MATCH('Inflation adjust calc'!$D1532,cpi!$1:$1,0))</f>
        <v>196.4</v>
      </c>
      <c r="Q1532" s="36">
        <f>cpi!$I$2</f>
        <v>240.85300000000001</v>
      </c>
      <c r="R1532" s="36">
        <f t="shared" si="193"/>
        <v>1.2263391038696538</v>
      </c>
      <c r="S1532" s="28" t="str">
        <f t="shared" si="189"/>
        <v/>
      </c>
      <c r="T1532" s="37">
        <f t="shared" si="190"/>
        <v>42921868.635437883</v>
      </c>
      <c r="U1532" s="37">
        <f t="shared" si="191"/>
        <v>23886763.057118129</v>
      </c>
      <c r="V1532" s="37">
        <f t="shared" si="192"/>
        <v>78716728.992418543</v>
      </c>
    </row>
    <row r="1533" spans="1:22">
      <c r="A1533" s="23">
        <v>1532</v>
      </c>
      <c r="B1533" s="3" t="s">
        <v>2170</v>
      </c>
      <c r="C1533" s="28">
        <v>23</v>
      </c>
      <c r="D1533" s="29">
        <v>2</v>
      </c>
      <c r="E1533" s="28">
        <v>2000</v>
      </c>
      <c r="F1533" s="31">
        <f>DATE(E1533,D1533,C1533)</f>
        <v>36579</v>
      </c>
      <c r="G1533" s="24" t="s">
        <v>2171</v>
      </c>
      <c r="H1533" s="2">
        <v>35000000</v>
      </c>
      <c r="I1533" s="2">
        <v>19389454</v>
      </c>
      <c r="J1533" s="2">
        <v>33422485</v>
      </c>
      <c r="K1533" s="28" t="str">
        <f t="shared" si="186"/>
        <v/>
      </c>
      <c r="L1533" s="28" t="str">
        <f t="shared" si="187"/>
        <v/>
      </c>
      <c r="M1533" s="28" t="s">
        <v>2171</v>
      </c>
      <c r="N1533" s="28" t="str">
        <f t="shared" si="188"/>
        <v/>
      </c>
      <c r="O1533" s="28" t="str">
        <f>IF(N1533=1,M1533&amp;" ("&amp;E1533&amp;")",M1533)</f>
        <v>Wonder Boys</v>
      </c>
      <c r="P1533" s="36">
        <f>INDEX(cpi!$A$1:$M$105,MATCH('Inflation adjust calc'!$E1533,cpi!$A:$A,0),MATCH('Inflation adjust calc'!$D1533,cpi!$1:$1,0))</f>
        <v>169.8</v>
      </c>
      <c r="Q1533" s="36">
        <f>cpi!$I$2</f>
        <v>240.85300000000001</v>
      </c>
      <c r="R1533" s="36">
        <f t="shared" si="193"/>
        <v>1.4184511189634863</v>
      </c>
      <c r="S1533" s="28" t="str">
        <f t="shared" si="189"/>
        <v/>
      </c>
      <c r="T1533" s="37">
        <f t="shared" si="190"/>
        <v>49645789.163722023</v>
      </c>
      <c r="U1533" s="37">
        <f t="shared" si="191"/>
        <v>27502992.722391047</v>
      </c>
      <c r="V1533" s="37">
        <f t="shared" si="192"/>
        <v>47408161.246790335</v>
      </c>
    </row>
    <row r="1534" spans="1:22">
      <c r="A1534" s="23">
        <v>1533</v>
      </c>
      <c r="B1534" s="3" t="s">
        <v>1547</v>
      </c>
      <c r="C1534" s="28">
        <v>25</v>
      </c>
      <c r="D1534" s="29">
        <v>2</v>
      </c>
      <c r="E1534" s="28">
        <v>2005</v>
      </c>
      <c r="F1534" s="31">
        <f>DATE(E1534,D1534,C1534)</f>
        <v>38408</v>
      </c>
      <c r="G1534" s="24" t="s">
        <v>2172</v>
      </c>
      <c r="H1534" s="2">
        <v>35000000</v>
      </c>
      <c r="I1534" s="2">
        <v>19294901</v>
      </c>
      <c r="J1534" s="2">
        <v>25114901</v>
      </c>
      <c r="K1534" s="28" t="str">
        <f t="shared" si="186"/>
        <v/>
      </c>
      <c r="L1534" s="28" t="str">
        <f t="shared" si="187"/>
        <v/>
      </c>
      <c r="M1534" s="28" t="s">
        <v>2172</v>
      </c>
      <c r="N1534" s="28" t="str">
        <f t="shared" si="188"/>
        <v/>
      </c>
      <c r="O1534" s="28" t="str">
        <f>IF(N1534=1,M1534&amp;" ("&amp;E1534&amp;")",M1534)</f>
        <v>Cursed</v>
      </c>
      <c r="P1534" s="36">
        <f>INDEX(cpi!$A$1:$M$105,MATCH('Inflation adjust calc'!$E1534,cpi!$A:$A,0),MATCH('Inflation adjust calc'!$D1534,cpi!$1:$1,0))</f>
        <v>191.8</v>
      </c>
      <c r="Q1534" s="36">
        <f>cpi!$I$2</f>
        <v>240.85300000000001</v>
      </c>
      <c r="R1534" s="36">
        <f t="shared" si="193"/>
        <v>1.2557507820646507</v>
      </c>
      <c r="S1534" s="28" t="str">
        <f t="shared" si="189"/>
        <v/>
      </c>
      <c r="T1534" s="37">
        <f t="shared" si="190"/>
        <v>43951277.372262776</v>
      </c>
      <c r="U1534" s="37">
        <f t="shared" si="191"/>
        <v>24229587.020610012</v>
      </c>
      <c r="V1534" s="37">
        <f t="shared" si="192"/>
        <v>31538056.572226278</v>
      </c>
    </row>
    <row r="1535" spans="1:22">
      <c r="A1535" s="23">
        <v>1534</v>
      </c>
      <c r="B1535" s="3" t="s">
        <v>864</v>
      </c>
      <c r="C1535" s="28">
        <v>21</v>
      </c>
      <c r="D1535" s="29">
        <v>12</v>
      </c>
      <c r="E1535" s="28">
        <v>2007</v>
      </c>
      <c r="F1535" s="31">
        <f>DATE(E1535,D1535,C1535)</f>
        <v>39437</v>
      </c>
      <c r="G1535" s="24" t="s">
        <v>2173</v>
      </c>
      <c r="H1535" s="2">
        <v>35000000</v>
      </c>
      <c r="I1535" s="2">
        <v>18317151</v>
      </c>
      <c r="J1535" s="2">
        <v>20606053</v>
      </c>
      <c r="K1535" s="28" t="str">
        <f t="shared" si="186"/>
        <v/>
      </c>
      <c r="L1535" s="28" t="str">
        <f t="shared" si="187"/>
        <v/>
      </c>
      <c r="M1535" s="28" t="s">
        <v>2173</v>
      </c>
      <c r="N1535" s="28" t="str">
        <f t="shared" si="188"/>
        <v/>
      </c>
      <c r="O1535" s="28" t="str">
        <f>IF(N1535=1,M1535&amp;" ("&amp;E1535&amp;")",M1535)</f>
        <v>Walk Hard: The Dewey Cox Story</v>
      </c>
      <c r="P1535" s="36">
        <f>INDEX(cpi!$A$1:$M$105,MATCH('Inflation adjust calc'!$E1535,cpi!$A:$A,0),MATCH('Inflation adjust calc'!$D1535,cpi!$1:$1,0))</f>
        <v>210.036</v>
      </c>
      <c r="Q1535" s="36">
        <f>cpi!$I$2</f>
        <v>240.85300000000001</v>
      </c>
      <c r="R1535" s="36">
        <f t="shared" si="193"/>
        <v>1.1467224666247691</v>
      </c>
      <c r="S1535" s="28" t="str">
        <f t="shared" si="189"/>
        <v/>
      </c>
      <c r="T1535" s="37">
        <f t="shared" si="190"/>
        <v>40135286.33186692</v>
      </c>
      <c r="U1535" s="37">
        <f t="shared" si="191"/>
        <v>21004688.576258354</v>
      </c>
      <c r="V1535" s="37">
        <f t="shared" si="192"/>
        <v>23629423.923560724</v>
      </c>
    </row>
    <row r="1536" spans="1:22">
      <c r="A1536" s="23">
        <v>1535</v>
      </c>
      <c r="B1536" s="3" t="s">
        <v>983</v>
      </c>
      <c r="C1536" s="28">
        <v>20</v>
      </c>
      <c r="D1536" s="29">
        <v>9</v>
      </c>
      <c r="E1536" s="28">
        <v>2002</v>
      </c>
      <c r="F1536" s="31">
        <f>DATE(E1536,D1536,C1536)</f>
        <v>37519</v>
      </c>
      <c r="G1536" s="24" t="s">
        <v>2174</v>
      </c>
      <c r="H1536" s="2">
        <v>35000000</v>
      </c>
      <c r="I1536" s="2">
        <v>18306166</v>
      </c>
      <c r="J1536" s="2">
        <v>29882645</v>
      </c>
      <c r="K1536" s="28" t="str">
        <f t="shared" si="186"/>
        <v/>
      </c>
      <c r="L1536" s="28" t="str">
        <f t="shared" si="187"/>
        <v/>
      </c>
      <c r="M1536" s="28" t="s">
        <v>2174</v>
      </c>
      <c r="N1536" s="28" t="str">
        <f t="shared" si="188"/>
        <v/>
      </c>
      <c r="O1536" s="28" t="str">
        <f>IF(N1536=1,M1536&amp;" ("&amp;E1536&amp;")",M1536)</f>
        <v>The Four Feathers</v>
      </c>
      <c r="P1536" s="36">
        <f>INDEX(cpi!$A$1:$M$105,MATCH('Inflation adjust calc'!$E1536,cpi!$A:$A,0),MATCH('Inflation adjust calc'!$D1536,cpi!$1:$1,0))</f>
        <v>181</v>
      </c>
      <c r="Q1536" s="36">
        <f>cpi!$I$2</f>
        <v>240.85300000000001</v>
      </c>
      <c r="R1536" s="36">
        <f t="shared" si="193"/>
        <v>1.3306795580110498</v>
      </c>
      <c r="S1536" s="28" t="str">
        <f t="shared" si="189"/>
        <v/>
      </c>
      <c r="T1536" s="37">
        <f t="shared" si="190"/>
        <v>46573784.530386738</v>
      </c>
      <c r="U1536" s="37">
        <f t="shared" si="191"/>
        <v>24359640.881756905</v>
      </c>
      <c r="V1536" s="37">
        <f t="shared" si="192"/>
        <v>39764224.840801105</v>
      </c>
    </row>
    <row r="1537" spans="1:22">
      <c r="A1537" s="23">
        <v>1536</v>
      </c>
      <c r="B1537" s="3" t="s">
        <v>2097</v>
      </c>
      <c r="C1537" s="28">
        <v>30</v>
      </c>
      <c r="D1537" s="29">
        <v>4</v>
      </c>
      <c r="E1537" s="28">
        <v>2010</v>
      </c>
      <c r="F1537" s="31">
        <f>DATE(E1537,D1537,C1537)</f>
        <v>40298</v>
      </c>
      <c r="G1537" s="24" t="s">
        <v>2175</v>
      </c>
      <c r="H1537" s="2">
        <v>35000000</v>
      </c>
      <c r="I1537" s="2">
        <v>17630465</v>
      </c>
      <c r="J1537" s="2">
        <v>39340177</v>
      </c>
      <c r="K1537" s="28" t="str">
        <f t="shared" si="186"/>
        <v/>
      </c>
      <c r="L1537" s="28" t="str">
        <f t="shared" si="187"/>
        <v/>
      </c>
      <c r="M1537" s="28" t="s">
        <v>2175</v>
      </c>
      <c r="N1537" s="28" t="str">
        <f t="shared" si="188"/>
        <v/>
      </c>
      <c r="O1537" s="28" t="str">
        <f>IF(N1537=1,M1537&amp;" ("&amp;E1537&amp;")",M1537)</f>
        <v>Furry Vengeance</v>
      </c>
      <c r="P1537" s="36">
        <f>INDEX(cpi!$A$1:$M$105,MATCH('Inflation adjust calc'!$E1537,cpi!$A:$A,0),MATCH('Inflation adjust calc'!$D1537,cpi!$1:$1,0))</f>
        <v>218.00899999999999</v>
      </c>
      <c r="Q1537" s="36">
        <f>cpi!$I$2</f>
        <v>240.85300000000001</v>
      </c>
      <c r="R1537" s="36">
        <f t="shared" si="193"/>
        <v>1.104784664853286</v>
      </c>
      <c r="S1537" s="28" t="str">
        <f t="shared" si="189"/>
        <v/>
      </c>
      <c r="T1537" s="37">
        <f t="shared" si="190"/>
        <v>38667463.269865006</v>
      </c>
      <c r="U1537" s="37">
        <f t="shared" si="191"/>
        <v>19477867.366232589</v>
      </c>
      <c r="V1537" s="37">
        <f t="shared" si="192"/>
        <v>43462424.262213945</v>
      </c>
    </row>
    <row r="1538" spans="1:22">
      <c r="A1538" s="23">
        <v>1537</v>
      </c>
      <c r="B1538" s="3" t="s">
        <v>1477</v>
      </c>
      <c r="C1538" s="28">
        <v>25</v>
      </c>
      <c r="D1538" s="29">
        <v>1</v>
      </c>
      <c r="E1538" s="28">
        <v>2013</v>
      </c>
      <c r="F1538" s="31">
        <f>DATE(E1538,D1538,C1538)</f>
        <v>41299</v>
      </c>
      <c r="G1538" s="24" t="s">
        <v>2176</v>
      </c>
      <c r="H1538" s="2">
        <v>35000000</v>
      </c>
      <c r="I1538" s="2">
        <v>17616641</v>
      </c>
      <c r="J1538" s="2">
        <v>48543388</v>
      </c>
      <c r="K1538" s="28" t="str">
        <f t="shared" si="186"/>
        <v/>
      </c>
      <c r="L1538" s="28" t="str">
        <f t="shared" si="187"/>
        <v/>
      </c>
      <c r="M1538" s="28" t="s">
        <v>2176</v>
      </c>
      <c r="N1538" s="28" t="str">
        <f t="shared" si="188"/>
        <v/>
      </c>
      <c r="O1538" s="28" t="str">
        <f>IF(N1538=1,M1538&amp;" ("&amp;E1538&amp;")",M1538)</f>
        <v>Parker</v>
      </c>
      <c r="P1538" s="36">
        <f>INDEX(cpi!$A$1:$M$105,MATCH('Inflation adjust calc'!$E1538,cpi!$A:$A,0),MATCH('Inflation adjust calc'!$D1538,cpi!$1:$1,0))</f>
        <v>230.28</v>
      </c>
      <c r="Q1538" s="36">
        <f>cpi!$I$2</f>
        <v>240.85300000000001</v>
      </c>
      <c r="R1538" s="36">
        <f t="shared" si="193"/>
        <v>1.0459136703143999</v>
      </c>
      <c r="S1538" s="28" t="str">
        <f t="shared" si="189"/>
        <v/>
      </c>
      <c r="T1538" s="37">
        <f t="shared" si="190"/>
        <v>36606978.461003996</v>
      </c>
      <c r="U1538" s="37">
        <f t="shared" si="191"/>
        <v>18425485.646921139</v>
      </c>
      <c r="V1538" s="37">
        <f t="shared" si="192"/>
        <v>50772193.112575993</v>
      </c>
    </row>
    <row r="1539" spans="1:22">
      <c r="A1539" s="23">
        <v>1538</v>
      </c>
      <c r="B1539" s="3" t="s">
        <v>966</v>
      </c>
      <c r="C1539" s="28">
        <v>17</v>
      </c>
      <c r="D1539" s="29">
        <v>9</v>
      </c>
      <c r="E1539" s="28">
        <v>2004</v>
      </c>
      <c r="F1539" s="31">
        <f>DATE(E1539,D1539,C1539)</f>
        <v>38247</v>
      </c>
      <c r="G1539" s="24" t="s">
        <v>2177</v>
      </c>
      <c r="H1539" s="2">
        <v>35000000</v>
      </c>
      <c r="I1539" s="2">
        <v>16862585</v>
      </c>
      <c r="J1539" s="2">
        <v>41666476</v>
      </c>
      <c r="K1539" s="28" t="str">
        <f t="shared" ref="K1539:K1602" si="194">IF(J1539=0,1,"")</f>
        <v/>
      </c>
      <c r="L1539" s="28" t="str">
        <f t="shared" ref="L1539:L1602" si="195">IF(E1539&gt;2016,1,"")</f>
        <v/>
      </c>
      <c r="M1539" s="28" t="s">
        <v>2177</v>
      </c>
      <c r="N1539" s="28" t="str">
        <f t="shared" ref="N1539:N1602" si="196">IF(COUNTIF($M$2:$M$5233,M1539)&gt;1,1,"")</f>
        <v/>
      </c>
      <c r="O1539" s="28" t="str">
        <f>IF(N1539=1,M1539&amp;" ("&amp;E1539&amp;")",M1539)</f>
        <v>Wimbledon</v>
      </c>
      <c r="P1539" s="36">
        <f>INDEX(cpi!$A$1:$M$105,MATCH('Inflation adjust calc'!$E1539,cpi!$A:$A,0),MATCH('Inflation adjust calc'!$D1539,cpi!$1:$1,0))</f>
        <v>189.9</v>
      </c>
      <c r="Q1539" s="36">
        <f>cpi!$I$2</f>
        <v>240.85300000000001</v>
      </c>
      <c r="R1539" s="36">
        <f t="shared" si="193"/>
        <v>1.2683149025803053</v>
      </c>
      <c r="S1539" s="28" t="str">
        <f t="shared" ref="S1539:S1602" si="197">IF(ISERROR(R1539),1,"")</f>
        <v/>
      </c>
      <c r="T1539" s="37">
        <f t="shared" ref="T1539:T1602" si="198">H1539*$R1539</f>
        <v>44391021.590310685</v>
      </c>
      <c r="U1539" s="37">
        <f t="shared" ref="U1539:U1602" si="199">I1539*$R1539</f>
        <v>21387067.851527117</v>
      </c>
      <c r="V1539" s="37">
        <f t="shared" ref="V1539:V1602" si="200">J1539*$R1539</f>
        <v>52846212.448804632</v>
      </c>
    </row>
    <row r="1540" spans="1:22">
      <c r="A1540" s="23">
        <v>1539</v>
      </c>
      <c r="B1540" s="3" t="s">
        <v>1216</v>
      </c>
      <c r="C1540" s="28">
        <v>15</v>
      </c>
      <c r="D1540" s="29">
        <v>9</v>
      </c>
      <c r="E1540" s="28">
        <v>2000</v>
      </c>
      <c r="F1540" s="31">
        <f>DATE(E1540,D1540,C1540)</f>
        <v>36784</v>
      </c>
      <c r="G1540" s="24" t="s">
        <v>2178</v>
      </c>
      <c r="H1540" s="2">
        <v>35000000</v>
      </c>
      <c r="I1540" s="2">
        <v>15325127</v>
      </c>
      <c r="J1540" s="2">
        <v>15471969</v>
      </c>
      <c r="K1540" s="28" t="str">
        <f t="shared" si="194"/>
        <v/>
      </c>
      <c r="L1540" s="28" t="str">
        <f t="shared" si="195"/>
        <v/>
      </c>
      <c r="M1540" s="28" t="s">
        <v>2178</v>
      </c>
      <c r="N1540" s="28" t="str">
        <f t="shared" si="196"/>
        <v/>
      </c>
      <c r="O1540" s="28" t="str">
        <f>IF(N1540=1,M1540&amp;" ("&amp;E1540&amp;")",M1540)</f>
        <v>Bait</v>
      </c>
      <c r="P1540" s="36">
        <f>INDEX(cpi!$A$1:$M$105,MATCH('Inflation adjust calc'!$E1540,cpi!$A:$A,0),MATCH('Inflation adjust calc'!$D1540,cpi!$1:$1,0))</f>
        <v>173.7</v>
      </c>
      <c r="Q1540" s="36">
        <f>cpi!$I$2</f>
        <v>240.85300000000001</v>
      </c>
      <c r="R1540" s="36">
        <f t="shared" si="193"/>
        <v>1.3866033390903858</v>
      </c>
      <c r="S1540" s="28" t="str">
        <f t="shared" si="197"/>
        <v/>
      </c>
      <c r="T1540" s="37">
        <f t="shared" si="198"/>
        <v>48531116.868163504</v>
      </c>
      <c r="U1540" s="37">
        <f t="shared" si="199"/>
        <v>21249872.270184226</v>
      </c>
      <c r="V1540" s="37">
        <f t="shared" si="200"/>
        <v>21453483.877702937</v>
      </c>
    </row>
    <row r="1541" spans="1:22">
      <c r="A1541" s="23">
        <v>1540</v>
      </c>
      <c r="B1541" s="3">
        <v>36750</v>
      </c>
      <c r="C1541" s="28">
        <v>8</v>
      </c>
      <c r="D1541" s="29">
        <v>12</v>
      </c>
      <c r="E1541" s="28">
        <v>2000</v>
      </c>
      <c r="F1541" s="31">
        <f>DATE(E1541,D1541,C1541)</f>
        <v>36868</v>
      </c>
      <c r="G1541" s="24" t="s">
        <v>2179</v>
      </c>
      <c r="H1541" s="2">
        <v>35000000</v>
      </c>
      <c r="I1541" s="2">
        <v>15185241</v>
      </c>
      <c r="J1541" s="2">
        <v>33771965</v>
      </c>
      <c r="K1541" s="28" t="str">
        <f t="shared" si="194"/>
        <v/>
      </c>
      <c r="L1541" s="28" t="str">
        <f t="shared" si="195"/>
        <v/>
      </c>
      <c r="M1541" s="28" t="s">
        <v>2179</v>
      </c>
      <c r="N1541" s="28" t="str">
        <f t="shared" si="196"/>
        <v/>
      </c>
      <c r="O1541" s="28" t="str">
        <f>IF(N1541=1,M1541&amp;" ("&amp;E1541&amp;")",M1541)</f>
        <v>Dungeons and Dragons</v>
      </c>
      <c r="P1541" s="36">
        <f>INDEX(cpi!$A$1:$M$105,MATCH('Inflation adjust calc'!$E1541,cpi!$A:$A,0),MATCH('Inflation adjust calc'!$D1541,cpi!$1:$1,0))</f>
        <v>174</v>
      </c>
      <c r="Q1541" s="36">
        <f>cpi!$I$2</f>
        <v>240.85300000000001</v>
      </c>
      <c r="R1541" s="36">
        <f t="shared" si="193"/>
        <v>1.384212643678161</v>
      </c>
      <c r="S1541" s="28" t="str">
        <f t="shared" si="197"/>
        <v/>
      </c>
      <c r="T1541" s="37">
        <f t="shared" si="198"/>
        <v>48447442.528735638</v>
      </c>
      <c r="U1541" s="37">
        <f t="shared" si="199"/>
        <v>21019602.589500003</v>
      </c>
      <c r="V1541" s="37">
        <f t="shared" si="200"/>
        <v>46747580.954856321</v>
      </c>
    </row>
    <row r="1542" spans="1:22">
      <c r="A1542" s="23">
        <v>1541</v>
      </c>
      <c r="B1542" s="3">
        <v>39336</v>
      </c>
      <c r="C1542" s="28">
        <v>9</v>
      </c>
      <c r="D1542" s="29">
        <v>11</v>
      </c>
      <c r="E1542" s="28">
        <v>2007</v>
      </c>
      <c r="F1542" s="31">
        <f>DATE(E1542,D1542,C1542)</f>
        <v>39395</v>
      </c>
      <c r="G1542" s="24" t="s">
        <v>2180</v>
      </c>
      <c r="H1542" s="2">
        <v>35000000</v>
      </c>
      <c r="I1542" s="2">
        <v>14998070</v>
      </c>
      <c r="J1542" s="2">
        <v>63211088</v>
      </c>
      <c r="K1542" s="28" t="str">
        <f t="shared" si="194"/>
        <v/>
      </c>
      <c r="L1542" s="28" t="str">
        <f t="shared" si="195"/>
        <v/>
      </c>
      <c r="M1542" s="28" t="s">
        <v>2180</v>
      </c>
      <c r="N1542" s="28" t="str">
        <f t="shared" si="196"/>
        <v/>
      </c>
      <c r="O1542" s="28" t="str">
        <f>IF(N1542=1,M1542&amp;" ("&amp;E1542&amp;")",M1542)</f>
        <v>Lions for Lambs</v>
      </c>
      <c r="P1542" s="36">
        <f>INDEX(cpi!$A$1:$M$105,MATCH('Inflation adjust calc'!$E1542,cpi!$A:$A,0),MATCH('Inflation adjust calc'!$D1542,cpi!$1:$1,0))</f>
        <v>210.17699999999999</v>
      </c>
      <c r="Q1542" s="36">
        <f>cpi!$I$2</f>
        <v>240.85300000000001</v>
      </c>
      <c r="R1542" s="36">
        <f t="shared" si="193"/>
        <v>1.1459531728019718</v>
      </c>
      <c r="S1542" s="28" t="str">
        <f t="shared" si="197"/>
        <v/>
      </c>
      <c r="T1542" s="37">
        <f t="shared" si="198"/>
        <v>40108361.048069015</v>
      </c>
      <c r="U1542" s="37">
        <f t="shared" si="199"/>
        <v>17187085.90240607</v>
      </c>
      <c r="V1542" s="37">
        <f t="shared" si="200"/>
        <v>72436946.849864647</v>
      </c>
    </row>
    <row r="1543" spans="1:22">
      <c r="A1543" s="23">
        <v>1542</v>
      </c>
      <c r="B1543" s="3" t="s">
        <v>2181</v>
      </c>
      <c r="C1543" s="28">
        <v>18</v>
      </c>
      <c r="D1543" s="29">
        <v>1</v>
      </c>
      <c r="E1543" s="28">
        <v>1991</v>
      </c>
      <c r="F1543" s="31">
        <f>DATE(E1543,D1543,C1543)</f>
        <v>33256</v>
      </c>
      <c r="G1543" s="24" t="s">
        <v>2182</v>
      </c>
      <c r="H1543" s="2">
        <v>35000000</v>
      </c>
      <c r="I1543" s="2">
        <v>14471440</v>
      </c>
      <c r="J1543" s="2">
        <v>14471440</v>
      </c>
      <c r="K1543" s="28" t="str">
        <f t="shared" si="194"/>
        <v/>
      </c>
      <c r="L1543" s="28" t="str">
        <f t="shared" si="195"/>
        <v/>
      </c>
      <c r="M1543" s="28" t="s">
        <v>2182</v>
      </c>
      <c r="N1543" s="28" t="str">
        <f t="shared" si="196"/>
        <v/>
      </c>
      <c r="O1543" s="28" t="str">
        <f>IF(N1543=1,M1543&amp;" ("&amp;E1543&amp;")",M1543)</f>
        <v>Flight of the Intruder</v>
      </c>
      <c r="P1543" s="36">
        <f>INDEX(cpi!$A$1:$M$105,MATCH('Inflation adjust calc'!$E1543,cpi!$A:$A,0),MATCH('Inflation adjust calc'!$D1543,cpi!$1:$1,0))</f>
        <v>134.6</v>
      </c>
      <c r="Q1543" s="36">
        <f>cpi!$I$2</f>
        <v>240.85300000000001</v>
      </c>
      <c r="R1543" s="36">
        <f t="shared" si="193"/>
        <v>1.789398216939079</v>
      </c>
      <c r="S1543" s="28" t="str">
        <f t="shared" si="197"/>
        <v/>
      </c>
      <c r="T1543" s="37">
        <f t="shared" si="198"/>
        <v>62628937.592867762</v>
      </c>
      <c r="U1543" s="37">
        <f t="shared" si="199"/>
        <v>25895168.932540864</v>
      </c>
      <c r="V1543" s="37">
        <f t="shared" si="200"/>
        <v>25895168.932540864</v>
      </c>
    </row>
    <row r="1544" spans="1:22">
      <c r="A1544" s="23">
        <v>1543</v>
      </c>
      <c r="B1544" s="3" t="s">
        <v>2183</v>
      </c>
      <c r="C1544" s="28">
        <v>27</v>
      </c>
      <c r="D1544" s="29">
        <v>5</v>
      </c>
      <c r="E1544" s="28">
        <v>2011</v>
      </c>
      <c r="F1544" s="31">
        <f>DATE(E1544,D1544,C1544)</f>
        <v>40690</v>
      </c>
      <c r="G1544" s="24" t="s">
        <v>2184</v>
      </c>
      <c r="H1544" s="2">
        <v>35000000</v>
      </c>
      <c r="I1544" s="2">
        <v>13305665</v>
      </c>
      <c r="J1544" s="2">
        <v>61721826</v>
      </c>
      <c r="K1544" s="28" t="str">
        <f t="shared" si="194"/>
        <v/>
      </c>
      <c r="L1544" s="28" t="str">
        <f t="shared" si="195"/>
        <v/>
      </c>
      <c r="M1544" s="28" t="s">
        <v>2184</v>
      </c>
      <c r="N1544" s="28" t="str">
        <f t="shared" si="196"/>
        <v/>
      </c>
      <c r="O1544" s="28" t="str">
        <f>IF(N1544=1,M1544&amp;" ("&amp;E1544&amp;")",M1544)</f>
        <v>The Tree of Life</v>
      </c>
      <c r="P1544" s="36">
        <f>INDEX(cpi!$A$1:$M$105,MATCH('Inflation adjust calc'!$E1544,cpi!$A:$A,0),MATCH('Inflation adjust calc'!$D1544,cpi!$1:$1,0))</f>
        <v>225.964</v>
      </c>
      <c r="Q1544" s="36">
        <f>cpi!$I$2</f>
        <v>240.85300000000001</v>
      </c>
      <c r="R1544" s="36">
        <f t="shared" si="193"/>
        <v>1.065891026889239</v>
      </c>
      <c r="S1544" s="28" t="str">
        <f t="shared" si="197"/>
        <v/>
      </c>
      <c r="T1544" s="37">
        <f t="shared" si="198"/>
        <v>37306185.941123366</v>
      </c>
      <c r="U1544" s="37">
        <f t="shared" si="199"/>
        <v>14182388.930294206</v>
      </c>
      <c r="V1544" s="37">
        <f t="shared" si="200"/>
        <v>65788740.496618927</v>
      </c>
    </row>
    <row r="1545" spans="1:22">
      <c r="A1545" s="23">
        <v>1544</v>
      </c>
      <c r="B1545" s="3" t="s">
        <v>1287</v>
      </c>
      <c r="C1545" s="28">
        <v>17</v>
      </c>
      <c r="D1545" s="29">
        <v>8</v>
      </c>
      <c r="E1545" s="28">
        <v>2001</v>
      </c>
      <c r="F1545" s="31">
        <f>DATE(E1545,D1545,C1545)</f>
        <v>37120</v>
      </c>
      <c r="G1545" s="24" t="s">
        <v>2185</v>
      </c>
      <c r="H1545" s="2">
        <v>35000000</v>
      </c>
      <c r="I1545" s="2">
        <v>13264986</v>
      </c>
      <c r="J1545" s="2">
        <v>13601109</v>
      </c>
      <c r="K1545" s="28" t="str">
        <f t="shared" si="194"/>
        <v/>
      </c>
      <c r="L1545" s="28" t="str">
        <f t="shared" si="195"/>
        <v/>
      </c>
      <c r="M1545" s="28" t="s">
        <v>2185</v>
      </c>
      <c r="N1545" s="28" t="str">
        <f t="shared" si="196"/>
        <v/>
      </c>
      <c r="O1545" s="28" t="str">
        <f>IF(N1545=1,M1545&amp;" ("&amp;E1545&amp;")",M1545)</f>
        <v>American Outlaws</v>
      </c>
      <c r="P1545" s="36">
        <f>INDEX(cpi!$A$1:$M$105,MATCH('Inflation adjust calc'!$E1545,cpi!$A:$A,0),MATCH('Inflation adjust calc'!$D1545,cpi!$1:$1,0))</f>
        <v>177.5</v>
      </c>
      <c r="Q1545" s="36">
        <f>cpi!$I$2</f>
        <v>240.85300000000001</v>
      </c>
      <c r="R1545" s="36">
        <f t="shared" si="193"/>
        <v>1.3569183098591551</v>
      </c>
      <c r="S1545" s="28" t="str">
        <f t="shared" si="197"/>
        <v/>
      </c>
      <c r="T1545" s="37">
        <f t="shared" si="198"/>
        <v>47492140.845070429</v>
      </c>
      <c r="U1545" s="37">
        <f t="shared" si="199"/>
        <v>17999502.383425355</v>
      </c>
      <c r="V1545" s="37">
        <f t="shared" si="200"/>
        <v>18455593.836490143</v>
      </c>
    </row>
    <row r="1546" spans="1:22">
      <c r="A1546" s="23">
        <v>1545</v>
      </c>
      <c r="B1546" s="3">
        <v>39029</v>
      </c>
      <c r="C1546" s="28">
        <v>11</v>
      </c>
      <c r="D1546" s="29">
        <v>8</v>
      </c>
      <c r="E1546" s="28">
        <v>2006</v>
      </c>
      <c r="F1546" s="31">
        <f>DATE(E1546,D1546,C1546)</f>
        <v>38940</v>
      </c>
      <c r="G1546" s="24" t="s">
        <v>2186</v>
      </c>
      <c r="H1546" s="2">
        <v>35000000</v>
      </c>
      <c r="I1546" s="2">
        <v>11989328</v>
      </c>
      <c r="J1546" s="2">
        <v>12506188</v>
      </c>
      <c r="K1546" s="28" t="str">
        <f t="shared" si="194"/>
        <v/>
      </c>
      <c r="L1546" s="28" t="str">
        <f t="shared" si="195"/>
        <v/>
      </c>
      <c r="M1546" s="28" t="s">
        <v>2186</v>
      </c>
      <c r="N1546" s="28" t="str">
        <f t="shared" si="196"/>
        <v/>
      </c>
      <c r="O1546" s="28" t="str">
        <f>IF(N1546=1,M1546&amp;" ("&amp;E1546&amp;")",M1546)</f>
        <v>Zoom</v>
      </c>
      <c r="P1546" s="36">
        <f>INDEX(cpi!$A$1:$M$105,MATCH('Inflation adjust calc'!$E1546,cpi!$A:$A,0),MATCH('Inflation adjust calc'!$D1546,cpi!$1:$1,0))</f>
        <v>203.9</v>
      </c>
      <c r="Q1546" s="36">
        <f>cpi!$I$2</f>
        <v>240.85300000000001</v>
      </c>
      <c r="R1546" s="36">
        <f t="shared" si="193"/>
        <v>1.1812309955860716</v>
      </c>
      <c r="S1546" s="28" t="str">
        <f t="shared" si="197"/>
        <v/>
      </c>
      <c r="T1546" s="37">
        <f t="shared" si="198"/>
        <v>41343084.845512502</v>
      </c>
      <c r="U1546" s="37">
        <f t="shared" si="199"/>
        <v>14162165.849847965</v>
      </c>
      <c r="V1546" s="37">
        <f t="shared" si="200"/>
        <v>14772696.902226582</v>
      </c>
    </row>
    <row r="1547" spans="1:22">
      <c r="A1547" s="23">
        <v>1546</v>
      </c>
      <c r="B1547" s="3" t="s">
        <v>454</v>
      </c>
      <c r="C1547" s="28">
        <v>25</v>
      </c>
      <c r="D1547" s="29">
        <v>12</v>
      </c>
      <c r="E1547" s="28">
        <v>2001</v>
      </c>
      <c r="F1547" s="31">
        <f>DATE(E1547,D1547,C1547)</f>
        <v>37250</v>
      </c>
      <c r="G1547" s="24" t="s">
        <v>2187</v>
      </c>
      <c r="H1547" s="2">
        <v>35000000</v>
      </c>
      <c r="I1547" s="2">
        <v>11405825</v>
      </c>
      <c r="J1547" s="2">
        <v>24405825</v>
      </c>
      <c r="K1547" s="28" t="str">
        <f t="shared" si="194"/>
        <v/>
      </c>
      <c r="L1547" s="28" t="str">
        <f t="shared" si="195"/>
        <v/>
      </c>
      <c r="M1547" s="28" t="s">
        <v>2187</v>
      </c>
      <c r="N1547" s="28" t="str">
        <f t="shared" si="196"/>
        <v/>
      </c>
      <c r="O1547" s="28" t="str">
        <f>IF(N1547=1,M1547&amp;" ("&amp;E1547&amp;")",M1547)</f>
        <v>The Shipping News</v>
      </c>
      <c r="P1547" s="36">
        <f>INDEX(cpi!$A$1:$M$105,MATCH('Inflation adjust calc'!$E1547,cpi!$A:$A,0),MATCH('Inflation adjust calc'!$D1547,cpi!$1:$1,0))</f>
        <v>176.7</v>
      </c>
      <c r="Q1547" s="36">
        <f>cpi!$I$2</f>
        <v>240.85300000000001</v>
      </c>
      <c r="R1547" s="36">
        <f t="shared" si="193"/>
        <v>1.3630616864742502</v>
      </c>
      <c r="S1547" s="28" t="str">
        <f t="shared" si="197"/>
        <v/>
      </c>
      <c r="T1547" s="37">
        <f t="shared" si="198"/>
        <v>47707159.026598759</v>
      </c>
      <c r="U1547" s="37">
        <f t="shared" si="199"/>
        <v>15546843.060130164</v>
      </c>
      <c r="V1547" s="37">
        <f t="shared" si="200"/>
        <v>33266644.984295417</v>
      </c>
    </row>
    <row r="1548" spans="1:22">
      <c r="A1548" s="23">
        <v>1547</v>
      </c>
      <c r="B1548" s="3" t="s">
        <v>0</v>
      </c>
      <c r="C1548" s="28">
        <v>18</v>
      </c>
      <c r="D1548" s="29">
        <v>12</v>
      </c>
      <c r="E1548" s="28">
        <v>2009</v>
      </c>
      <c r="F1548" s="31">
        <f>DATE(E1548,D1548,C1548)</f>
        <v>40165</v>
      </c>
      <c r="G1548" s="24" t="s">
        <v>2188</v>
      </c>
      <c r="H1548" s="2">
        <v>35000000</v>
      </c>
      <c r="I1548" s="2">
        <v>11001272</v>
      </c>
      <c r="J1548" s="2">
        <v>31878891</v>
      </c>
      <c r="K1548" s="28" t="str">
        <f t="shared" si="194"/>
        <v/>
      </c>
      <c r="L1548" s="28" t="str">
        <f t="shared" si="195"/>
        <v/>
      </c>
      <c r="M1548" s="28" t="s">
        <v>2188</v>
      </c>
      <c r="N1548" s="28" t="str">
        <f t="shared" si="196"/>
        <v/>
      </c>
      <c r="O1548" s="28" t="str">
        <f>IF(N1548=1,M1548&amp;" ("&amp;E1548&amp;")",M1548)</f>
        <v>The Young Victoria</v>
      </c>
      <c r="P1548" s="36">
        <f>INDEX(cpi!$A$1:$M$105,MATCH('Inflation adjust calc'!$E1548,cpi!$A:$A,0),MATCH('Inflation adjust calc'!$D1548,cpi!$1:$1,0))</f>
        <v>215.94900000000001</v>
      </c>
      <c r="Q1548" s="36">
        <f>cpi!$I$2</f>
        <v>240.85300000000001</v>
      </c>
      <c r="R1548" s="36">
        <f t="shared" si="193"/>
        <v>1.1153235254620304</v>
      </c>
      <c r="S1548" s="28" t="str">
        <f t="shared" si="197"/>
        <v/>
      </c>
      <c r="T1548" s="37">
        <f t="shared" si="198"/>
        <v>39036323.391171061</v>
      </c>
      <c r="U1548" s="37">
        <f t="shared" si="199"/>
        <v>12269977.471606722</v>
      </c>
      <c r="V1548" s="37">
        <f t="shared" si="200"/>
        <v>35555277.097939789</v>
      </c>
    </row>
    <row r="1549" spans="1:22">
      <c r="A1549" s="23">
        <v>1548</v>
      </c>
      <c r="B1549" s="3" t="s">
        <v>331</v>
      </c>
      <c r="C1549" s="28">
        <v>28</v>
      </c>
      <c r="D1549" s="29">
        <v>3</v>
      </c>
      <c r="E1549" s="28">
        <v>2014</v>
      </c>
      <c r="F1549" s="31">
        <f>DATE(E1549,D1549,C1549)</f>
        <v>41726</v>
      </c>
      <c r="G1549" s="24" t="s">
        <v>2189</v>
      </c>
      <c r="H1549" s="2">
        <v>35000000</v>
      </c>
      <c r="I1549" s="2">
        <v>10508518</v>
      </c>
      <c r="J1549" s="2">
        <v>18376443</v>
      </c>
      <c r="K1549" s="28" t="str">
        <f t="shared" si="194"/>
        <v/>
      </c>
      <c r="L1549" s="28" t="str">
        <f t="shared" si="195"/>
        <v/>
      </c>
      <c r="M1549" s="28" t="s">
        <v>2189</v>
      </c>
      <c r="N1549" s="28" t="str">
        <f t="shared" si="196"/>
        <v/>
      </c>
      <c r="O1549" s="28" t="str">
        <f>IF(N1549=1,M1549&amp;" ("&amp;E1549&amp;")",M1549)</f>
        <v>Sabotage</v>
      </c>
      <c r="P1549" s="36">
        <f>INDEX(cpi!$A$1:$M$105,MATCH('Inflation adjust calc'!$E1549,cpi!$A:$A,0),MATCH('Inflation adjust calc'!$D1549,cpi!$1:$1,0))</f>
        <v>236.29300000000001</v>
      </c>
      <c r="Q1549" s="36">
        <f>cpi!$I$2</f>
        <v>240.85300000000001</v>
      </c>
      <c r="R1549" s="36">
        <f t="shared" si="193"/>
        <v>1.0192980748477525</v>
      </c>
      <c r="S1549" s="28" t="str">
        <f t="shared" si="197"/>
        <v/>
      </c>
      <c r="T1549" s="37">
        <f t="shared" si="198"/>
        <v>35675432.619671337</v>
      </c>
      <c r="U1549" s="37">
        <f t="shared" si="199"/>
        <v>10711312.166902954</v>
      </c>
      <c r="V1549" s="37">
        <f t="shared" si="200"/>
        <v>18731072.972449455</v>
      </c>
    </row>
    <row r="1550" spans="1:22">
      <c r="A1550" s="23">
        <v>1549</v>
      </c>
      <c r="B1550" s="3">
        <v>35894</v>
      </c>
      <c r="C1550" s="28">
        <v>4</v>
      </c>
      <c r="D1550" s="29">
        <v>9</v>
      </c>
      <c r="E1550" s="28">
        <v>1998</v>
      </c>
      <c r="F1550" s="31">
        <f>DATE(E1550,D1550,C1550)</f>
        <v>36042</v>
      </c>
      <c r="G1550" s="24" t="s">
        <v>2190</v>
      </c>
      <c r="H1550" s="2">
        <v>35000000</v>
      </c>
      <c r="I1550" s="2">
        <v>10319915</v>
      </c>
      <c r="J1550" s="2">
        <v>10319915</v>
      </c>
      <c r="K1550" s="28" t="str">
        <f t="shared" si="194"/>
        <v/>
      </c>
      <c r="L1550" s="28" t="str">
        <f t="shared" si="195"/>
        <v/>
      </c>
      <c r="M1550" s="28" t="s">
        <v>2190</v>
      </c>
      <c r="N1550" s="28" t="str">
        <f t="shared" si="196"/>
        <v/>
      </c>
      <c r="O1550" s="28" t="str">
        <f>IF(N1550=1,M1550&amp;" ("&amp;E1550&amp;")",M1550)</f>
        <v>Knock Off</v>
      </c>
      <c r="P1550" s="36">
        <f>INDEX(cpi!$A$1:$M$105,MATCH('Inflation adjust calc'!$E1550,cpi!$A:$A,0),MATCH('Inflation adjust calc'!$D1550,cpi!$1:$1,0))</f>
        <v>163.6</v>
      </c>
      <c r="Q1550" s="36">
        <f>cpi!$I$2</f>
        <v>240.85300000000001</v>
      </c>
      <c r="R1550" s="36">
        <f t="shared" si="193"/>
        <v>1.4722066014669928</v>
      </c>
      <c r="S1550" s="28" t="str">
        <f t="shared" si="197"/>
        <v/>
      </c>
      <c r="T1550" s="37">
        <f t="shared" si="198"/>
        <v>51527231.051344745</v>
      </c>
      <c r="U1550" s="37">
        <f t="shared" si="199"/>
        <v>15193046.989578241</v>
      </c>
      <c r="V1550" s="37">
        <f t="shared" si="200"/>
        <v>15193046.989578241</v>
      </c>
    </row>
    <row r="1551" spans="1:22">
      <c r="A1551" s="23">
        <v>1550</v>
      </c>
      <c r="B1551" s="3">
        <v>40126</v>
      </c>
      <c r="C1551" s="28">
        <v>11</v>
      </c>
      <c r="D1551" s="29">
        <v>9</v>
      </c>
      <c r="E1551" s="28">
        <v>2009</v>
      </c>
      <c r="F1551" s="31">
        <f>DATE(E1551,D1551,C1551)</f>
        <v>40067</v>
      </c>
      <c r="G1551" s="24" t="s">
        <v>2191</v>
      </c>
      <c r="H1551" s="2">
        <v>35000000</v>
      </c>
      <c r="I1551" s="2">
        <v>10275638</v>
      </c>
      <c r="J1551" s="2">
        <v>12254746</v>
      </c>
      <c r="K1551" s="28" t="str">
        <f t="shared" si="194"/>
        <v/>
      </c>
      <c r="L1551" s="28" t="str">
        <f t="shared" si="195"/>
        <v/>
      </c>
      <c r="M1551" s="28" t="s">
        <v>2191</v>
      </c>
      <c r="N1551" s="28" t="str">
        <f t="shared" si="196"/>
        <v/>
      </c>
      <c r="O1551" s="28" t="str">
        <f>IF(N1551=1,M1551&amp;" ("&amp;E1551&amp;")",M1551)</f>
        <v>Whiteout</v>
      </c>
      <c r="P1551" s="36">
        <f>INDEX(cpi!$A$1:$M$105,MATCH('Inflation adjust calc'!$E1551,cpi!$A:$A,0),MATCH('Inflation adjust calc'!$D1551,cpi!$1:$1,0))</f>
        <v>215.96899999999999</v>
      </c>
      <c r="Q1551" s="36">
        <f>cpi!$I$2</f>
        <v>240.85300000000001</v>
      </c>
      <c r="R1551" s="36">
        <f t="shared" si="193"/>
        <v>1.1152202399418436</v>
      </c>
      <c r="S1551" s="28" t="str">
        <f t="shared" si="197"/>
        <v/>
      </c>
      <c r="T1551" s="37">
        <f t="shared" si="198"/>
        <v>39032708.39796453</v>
      </c>
      <c r="U1551" s="37">
        <f t="shared" si="199"/>
        <v>11459599.475915525</v>
      </c>
      <c r="V1551" s="37">
        <f t="shared" si="200"/>
        <v>13666740.774546348</v>
      </c>
    </row>
    <row r="1552" spans="1:22">
      <c r="A1552" s="23">
        <v>1551</v>
      </c>
      <c r="B1552" s="3">
        <v>42158</v>
      </c>
      <c r="C1552" s="28">
        <v>6</v>
      </c>
      <c r="D1552" s="29">
        <v>3</v>
      </c>
      <c r="E1552" s="28">
        <v>2015</v>
      </c>
      <c r="F1552" s="31">
        <f>DATE(E1552,D1552,C1552)</f>
        <v>42069</v>
      </c>
      <c r="G1552" s="24" t="s">
        <v>2192</v>
      </c>
      <c r="H1552" s="2">
        <v>35000000</v>
      </c>
      <c r="I1552" s="2">
        <v>10219501</v>
      </c>
      <c r="J1552" s="2">
        <v>12819501</v>
      </c>
      <c r="K1552" s="28" t="str">
        <f t="shared" si="194"/>
        <v/>
      </c>
      <c r="L1552" s="28" t="str">
        <f t="shared" si="195"/>
        <v/>
      </c>
      <c r="M1552" s="28" t="s">
        <v>2192</v>
      </c>
      <c r="N1552" s="28" t="str">
        <f t="shared" si="196"/>
        <v/>
      </c>
      <c r="O1552" s="28" t="str">
        <f>IF(N1552=1,M1552&amp;" ("&amp;E1552&amp;")",M1552)</f>
        <v>Unfinished Business</v>
      </c>
      <c r="P1552" s="36">
        <f>INDEX(cpi!$A$1:$M$105,MATCH('Inflation adjust calc'!$E1552,cpi!$A:$A,0),MATCH('Inflation adjust calc'!$D1552,cpi!$1:$1,0))</f>
        <v>236.119</v>
      </c>
      <c r="Q1552" s="36">
        <f>cpi!$I$2</f>
        <v>240.85300000000001</v>
      </c>
      <c r="R1552" s="36">
        <f t="shared" si="193"/>
        <v>1.0200492124733715</v>
      </c>
      <c r="S1552" s="28" t="str">
        <f t="shared" si="197"/>
        <v/>
      </c>
      <c r="T1552" s="37">
        <f t="shared" si="198"/>
        <v>35701722.436568007</v>
      </c>
      <c r="U1552" s="37">
        <f t="shared" si="199"/>
        <v>10424393.946920833</v>
      </c>
      <c r="V1552" s="37">
        <f t="shared" si="200"/>
        <v>13076521.899351599</v>
      </c>
    </row>
    <row r="1553" spans="1:22">
      <c r="A1553" s="23">
        <v>1552</v>
      </c>
      <c r="B1553" s="3" t="s">
        <v>769</v>
      </c>
      <c r="C1553" s="28">
        <v>22</v>
      </c>
      <c r="D1553" s="29">
        <v>11</v>
      </c>
      <c r="E1553" s="28">
        <v>2006</v>
      </c>
      <c r="F1553" s="31">
        <f>DATE(E1553,D1553,C1553)</f>
        <v>39043</v>
      </c>
      <c r="G1553" s="24" t="s">
        <v>2193</v>
      </c>
      <c r="H1553" s="2">
        <v>35000000</v>
      </c>
      <c r="I1553" s="2">
        <v>10144010</v>
      </c>
      <c r="J1553" s="2">
        <v>15461638</v>
      </c>
      <c r="K1553" s="28" t="str">
        <f t="shared" si="194"/>
        <v/>
      </c>
      <c r="L1553" s="28" t="str">
        <f t="shared" si="195"/>
        <v/>
      </c>
      <c r="M1553" s="28" t="s">
        <v>2193</v>
      </c>
      <c r="N1553" s="28" t="str">
        <f t="shared" si="196"/>
        <v/>
      </c>
      <c r="O1553" s="28" t="str">
        <f>IF(N1553=1,M1553&amp;" ("&amp;E1553&amp;")",M1553)</f>
        <v>The Fountain</v>
      </c>
      <c r="P1553" s="36">
        <f>INDEX(cpi!$A$1:$M$105,MATCH('Inflation adjust calc'!$E1553,cpi!$A:$A,0),MATCH('Inflation adjust calc'!$D1553,cpi!$1:$1,0))</f>
        <v>201.5</v>
      </c>
      <c r="Q1553" s="36">
        <f>cpi!$I$2</f>
        <v>240.85300000000001</v>
      </c>
      <c r="R1553" s="36">
        <f t="shared" si="193"/>
        <v>1.1953002481389579</v>
      </c>
      <c r="S1553" s="28" t="str">
        <f t="shared" si="197"/>
        <v/>
      </c>
      <c r="T1553" s="37">
        <f t="shared" si="198"/>
        <v>41835508.684863523</v>
      </c>
      <c r="U1553" s="37">
        <f t="shared" si="199"/>
        <v>12125137.670124071</v>
      </c>
      <c r="V1553" s="37">
        <f t="shared" si="200"/>
        <v>18481299.73803474</v>
      </c>
    </row>
    <row r="1554" spans="1:22">
      <c r="A1554" s="23">
        <v>1553</v>
      </c>
      <c r="B1554" s="3" t="s">
        <v>2194</v>
      </c>
      <c r="C1554" s="28">
        <v>30</v>
      </c>
      <c r="D1554" s="29">
        <v>9</v>
      </c>
      <c r="E1554" s="28">
        <v>2015</v>
      </c>
      <c r="F1554" s="31">
        <f>DATE(E1554,D1554,C1554)</f>
        <v>42277</v>
      </c>
      <c r="G1554" s="24" t="s">
        <v>2195</v>
      </c>
      <c r="H1554" s="2">
        <v>35000000</v>
      </c>
      <c r="I1554" s="2">
        <v>10137502</v>
      </c>
      <c r="J1554" s="2">
        <v>61173364</v>
      </c>
      <c r="K1554" s="28" t="str">
        <f t="shared" si="194"/>
        <v/>
      </c>
      <c r="L1554" s="28" t="str">
        <f t="shared" si="195"/>
        <v/>
      </c>
      <c r="M1554" s="28" t="s">
        <v>2195</v>
      </c>
      <c r="N1554" s="28" t="str">
        <f t="shared" si="196"/>
        <v/>
      </c>
      <c r="O1554" s="28" t="str">
        <f>IF(N1554=1,M1554&amp;" ("&amp;E1554&amp;")",M1554)</f>
        <v>The Walk</v>
      </c>
      <c r="P1554" s="36">
        <f>INDEX(cpi!$A$1:$M$105,MATCH('Inflation adjust calc'!$E1554,cpi!$A:$A,0),MATCH('Inflation adjust calc'!$D1554,cpi!$1:$1,0))</f>
        <v>237.94499999999999</v>
      </c>
      <c r="Q1554" s="36">
        <f>cpi!$I$2</f>
        <v>240.85300000000001</v>
      </c>
      <c r="R1554" s="36">
        <f t="shared" ref="R1554:R1617" si="201">Q1554/P1554</f>
        <v>1.0122213116476497</v>
      </c>
      <c r="S1554" s="28" t="str">
        <f t="shared" si="197"/>
        <v/>
      </c>
      <c r="T1554" s="37">
        <f t="shared" si="198"/>
        <v>35427745.907667741</v>
      </c>
      <c r="U1554" s="37">
        <f t="shared" si="199"/>
        <v>10261395.571270673</v>
      </c>
      <c r="V1554" s="37">
        <f t="shared" si="200"/>
        <v>61920982.745979115</v>
      </c>
    </row>
    <row r="1555" spans="1:22">
      <c r="A1555" s="23">
        <v>1554</v>
      </c>
      <c r="B1555" s="3" t="s">
        <v>2196</v>
      </c>
      <c r="C1555" s="28">
        <v>29</v>
      </c>
      <c r="D1555" s="29">
        <v>11</v>
      </c>
      <c r="E1555" s="28">
        <v>2013</v>
      </c>
      <c r="F1555" s="31">
        <f>DATE(E1555,D1555,C1555)</f>
        <v>41607</v>
      </c>
      <c r="G1555" s="24" t="s">
        <v>2197</v>
      </c>
      <c r="H1555" s="2">
        <v>35000000</v>
      </c>
      <c r="I1555" s="2">
        <v>8323085</v>
      </c>
      <c r="J1555" s="2">
        <v>27480015</v>
      </c>
      <c r="K1555" s="28" t="str">
        <f t="shared" si="194"/>
        <v/>
      </c>
      <c r="L1555" s="28" t="str">
        <f t="shared" si="195"/>
        <v/>
      </c>
      <c r="M1555" s="28" t="s">
        <v>2197</v>
      </c>
      <c r="N1555" s="28" t="str">
        <f t="shared" si="196"/>
        <v/>
      </c>
      <c r="O1555" s="28" t="str">
        <f>IF(N1555=1,M1555&amp;" ("&amp;E1555&amp;")",M1555)</f>
        <v>Mandela: Long Walk to Freedom</v>
      </c>
      <c r="P1555" s="36">
        <f>INDEX(cpi!$A$1:$M$105,MATCH('Inflation adjust calc'!$E1555,cpi!$A:$A,0),MATCH('Inflation adjust calc'!$D1555,cpi!$1:$1,0))</f>
        <v>233.06899999999999</v>
      </c>
      <c r="Q1555" s="36">
        <f>cpi!$I$2</f>
        <v>240.85300000000001</v>
      </c>
      <c r="R1555" s="36">
        <f t="shared" si="201"/>
        <v>1.0333978349759085</v>
      </c>
      <c r="S1555" s="28" t="str">
        <f t="shared" si="197"/>
        <v/>
      </c>
      <c r="T1555" s="37">
        <f t="shared" si="198"/>
        <v>36168924.224156797</v>
      </c>
      <c r="U1555" s="37">
        <f t="shared" si="199"/>
        <v>8601058.01932046</v>
      </c>
      <c r="V1555" s="37">
        <f t="shared" si="200"/>
        <v>28397788.00610549</v>
      </c>
    </row>
    <row r="1556" spans="1:22">
      <c r="A1556" s="23">
        <v>1555</v>
      </c>
      <c r="B1556" s="3">
        <v>39580</v>
      </c>
      <c r="C1556" s="28">
        <v>5</v>
      </c>
      <c r="D1556" s="29">
        <v>12</v>
      </c>
      <c r="E1556" s="28">
        <v>2008</v>
      </c>
      <c r="F1556" s="31">
        <f>DATE(E1556,D1556,C1556)</f>
        <v>39787</v>
      </c>
      <c r="G1556" s="24" t="s">
        <v>2198</v>
      </c>
      <c r="H1556" s="2">
        <v>35000000</v>
      </c>
      <c r="I1556" s="2">
        <v>8050977</v>
      </c>
      <c r="J1556" s="2">
        <v>10157534</v>
      </c>
      <c r="K1556" s="28" t="str">
        <f t="shared" si="194"/>
        <v/>
      </c>
      <c r="L1556" s="28" t="str">
        <f t="shared" si="195"/>
        <v/>
      </c>
      <c r="M1556" s="28" t="s">
        <v>2198</v>
      </c>
      <c r="N1556" s="28" t="str">
        <f t="shared" si="196"/>
        <v/>
      </c>
      <c r="O1556" s="28" t="str">
        <f>IF(N1556=1,M1556&amp;" ("&amp;E1556&amp;")",M1556)</f>
        <v>Punisher: War Zone</v>
      </c>
      <c r="P1556" s="36">
        <f>INDEX(cpi!$A$1:$M$105,MATCH('Inflation adjust calc'!$E1556,cpi!$A:$A,0),MATCH('Inflation adjust calc'!$D1556,cpi!$1:$1,0))</f>
        <v>210.22800000000001</v>
      </c>
      <c r="Q1556" s="36">
        <f>cpi!$I$2</f>
        <v>240.85300000000001</v>
      </c>
      <c r="R1556" s="36">
        <f t="shared" si="201"/>
        <v>1.1456751717183249</v>
      </c>
      <c r="S1556" s="28" t="str">
        <f t="shared" si="197"/>
        <v/>
      </c>
      <c r="T1556" s="37">
        <f t="shared" si="198"/>
        <v>40098631.010141373</v>
      </c>
      <c r="U1556" s="37">
        <f t="shared" si="199"/>
        <v>9223804.456975285</v>
      </c>
      <c r="V1556" s="37">
        <f t="shared" si="200"/>
        <v>11637234.509684723</v>
      </c>
    </row>
    <row r="1557" spans="1:22">
      <c r="A1557" s="23">
        <v>1556</v>
      </c>
      <c r="B1557" s="3">
        <v>37750</v>
      </c>
      <c r="C1557" s="28">
        <v>5</v>
      </c>
      <c r="D1557" s="29">
        <v>9</v>
      </c>
      <c r="E1557" s="28">
        <v>2003</v>
      </c>
      <c r="F1557" s="31">
        <f>DATE(E1557,D1557,C1557)</f>
        <v>37869</v>
      </c>
      <c r="G1557" s="24" t="s">
        <v>2199</v>
      </c>
      <c r="H1557" s="2">
        <v>35000000</v>
      </c>
      <c r="I1557" s="2">
        <v>7659747</v>
      </c>
      <c r="J1557" s="2">
        <v>11559747</v>
      </c>
      <c r="K1557" s="28" t="str">
        <f t="shared" si="194"/>
        <v/>
      </c>
      <c r="L1557" s="28" t="str">
        <f t="shared" si="195"/>
        <v/>
      </c>
      <c r="M1557" s="28" t="s">
        <v>2199</v>
      </c>
      <c r="N1557" s="28" t="str">
        <f t="shared" si="196"/>
        <v/>
      </c>
      <c r="O1557" s="28" t="str">
        <f>IF(N1557=1,M1557&amp;" ("&amp;E1557&amp;")",M1557)</f>
        <v>The Order</v>
      </c>
      <c r="P1557" s="36">
        <f>INDEX(cpi!$A$1:$M$105,MATCH('Inflation adjust calc'!$E1557,cpi!$A:$A,0),MATCH('Inflation adjust calc'!$D1557,cpi!$1:$1,0))</f>
        <v>185.2</v>
      </c>
      <c r="Q1557" s="36">
        <f>cpi!$I$2</f>
        <v>240.85300000000001</v>
      </c>
      <c r="R1557" s="36">
        <f t="shared" si="201"/>
        <v>1.300502159827214</v>
      </c>
      <c r="S1557" s="28" t="str">
        <f t="shared" si="197"/>
        <v/>
      </c>
      <c r="T1557" s="37">
        <f t="shared" si="198"/>
        <v>45517575.593952492</v>
      </c>
      <c r="U1557" s="37">
        <f t="shared" si="199"/>
        <v>9961517.5172300227</v>
      </c>
      <c r="V1557" s="37">
        <f t="shared" si="200"/>
        <v>15033475.940556157</v>
      </c>
    </row>
    <row r="1558" spans="1:22">
      <c r="A1558" s="23">
        <v>1557</v>
      </c>
      <c r="B1558" s="3">
        <v>39001</v>
      </c>
      <c r="C1558" s="28">
        <v>10</v>
      </c>
      <c r="D1558" s="29">
        <v>11</v>
      </c>
      <c r="E1558" s="28">
        <v>2006</v>
      </c>
      <c r="F1558" s="31">
        <f>DATE(E1558,D1558,C1558)</f>
        <v>39031</v>
      </c>
      <c r="G1558" s="24" t="s">
        <v>2200</v>
      </c>
      <c r="H1558" s="2">
        <v>35000000</v>
      </c>
      <c r="I1558" s="2">
        <v>7459300</v>
      </c>
      <c r="J1558" s="2">
        <v>42064105</v>
      </c>
      <c r="K1558" s="28" t="str">
        <f t="shared" si="194"/>
        <v/>
      </c>
      <c r="L1558" s="28" t="str">
        <f t="shared" si="195"/>
        <v/>
      </c>
      <c r="M1558" s="28" t="s">
        <v>2200</v>
      </c>
      <c r="N1558" s="28" t="str">
        <f t="shared" si="196"/>
        <v/>
      </c>
      <c r="O1558" s="28" t="str">
        <f>IF(N1558=1,M1558&amp;" ("&amp;E1558&amp;")",M1558)</f>
        <v>A Good Year</v>
      </c>
      <c r="P1558" s="36">
        <f>INDEX(cpi!$A$1:$M$105,MATCH('Inflation adjust calc'!$E1558,cpi!$A:$A,0),MATCH('Inflation adjust calc'!$D1558,cpi!$1:$1,0))</f>
        <v>201.5</v>
      </c>
      <c r="Q1558" s="36">
        <f>cpi!$I$2</f>
        <v>240.85300000000001</v>
      </c>
      <c r="R1558" s="36">
        <f t="shared" si="201"/>
        <v>1.1953002481389579</v>
      </c>
      <c r="S1558" s="28" t="str">
        <f t="shared" si="197"/>
        <v/>
      </c>
      <c r="T1558" s="37">
        <f t="shared" si="198"/>
        <v>41835508.684863523</v>
      </c>
      <c r="U1558" s="37">
        <f t="shared" si="199"/>
        <v>8916103.1409429274</v>
      </c>
      <c r="V1558" s="37">
        <f t="shared" si="200"/>
        <v>50279235.144243181</v>
      </c>
    </row>
    <row r="1559" spans="1:22">
      <c r="A1559" s="23">
        <v>1558</v>
      </c>
      <c r="B1559" s="3">
        <v>42677</v>
      </c>
      <c r="C1559" s="28">
        <v>11</v>
      </c>
      <c r="D1559" s="29">
        <v>3</v>
      </c>
      <c r="E1559" s="28">
        <v>2016</v>
      </c>
      <c r="F1559" s="31">
        <f>DATE(E1559,D1559,C1559)</f>
        <v>42440</v>
      </c>
      <c r="G1559" s="24" t="s">
        <v>6827</v>
      </c>
      <c r="H1559" s="2">
        <v>35000000</v>
      </c>
      <c r="I1559" s="2">
        <v>6864016</v>
      </c>
      <c r="J1559" s="2">
        <v>28748384</v>
      </c>
      <c r="K1559" s="28" t="str">
        <f t="shared" si="194"/>
        <v/>
      </c>
      <c r="L1559" s="28" t="str">
        <f t="shared" si="195"/>
        <v/>
      </c>
      <c r="M1559" s="28" t="s">
        <v>6827</v>
      </c>
      <c r="N1559" s="28" t="str">
        <f t="shared" si="196"/>
        <v/>
      </c>
      <c r="O1559" s="28" t="str">
        <f>IF(N1559=1,M1559&amp;" ("&amp;E1559&amp;")",M1559)</f>
        <v>The Brothers Grimsby</v>
      </c>
      <c r="P1559" s="36">
        <f>INDEX(cpi!$A$1:$M$105,MATCH('Inflation adjust calc'!$E1559,cpi!$A:$A,0),MATCH('Inflation adjust calc'!$D1559,cpi!$1:$1,0))</f>
        <v>238.13200000000001</v>
      </c>
      <c r="Q1559" s="36">
        <f>cpi!$I$2</f>
        <v>240.85300000000001</v>
      </c>
      <c r="R1559" s="36">
        <f t="shared" si="201"/>
        <v>1.0114264357583189</v>
      </c>
      <c r="S1559" s="28" t="str">
        <f t="shared" si="197"/>
        <v/>
      </c>
      <c r="T1559" s="37">
        <f t="shared" si="198"/>
        <v>35399925.25154116</v>
      </c>
      <c r="U1559" s="37">
        <f t="shared" si="199"/>
        <v>6942447.2378680734</v>
      </c>
      <c r="V1559" s="37">
        <f t="shared" si="200"/>
        <v>29076875.562931482</v>
      </c>
    </row>
    <row r="1560" spans="1:22">
      <c r="A1560" s="23">
        <v>1559</v>
      </c>
      <c r="B1560" s="3">
        <v>37418</v>
      </c>
      <c r="C1560" s="28">
        <v>6</v>
      </c>
      <c r="D1560" s="29">
        <v>11</v>
      </c>
      <c r="E1560" s="28">
        <v>2002</v>
      </c>
      <c r="F1560" s="31">
        <f>DATE(E1560,D1560,C1560)</f>
        <v>37566</v>
      </c>
      <c r="G1560" s="24" t="s">
        <v>2201</v>
      </c>
      <c r="H1560" s="2">
        <v>35000000</v>
      </c>
      <c r="I1560" s="2">
        <v>6630252</v>
      </c>
      <c r="J1560" s="2">
        <v>16830252</v>
      </c>
      <c r="K1560" s="28" t="str">
        <f t="shared" si="194"/>
        <v/>
      </c>
      <c r="L1560" s="28" t="str">
        <f t="shared" si="195"/>
        <v/>
      </c>
      <c r="M1560" s="28" t="s">
        <v>2201</v>
      </c>
      <c r="N1560" s="28" t="str">
        <f t="shared" si="196"/>
        <v/>
      </c>
      <c r="O1560" s="28" t="str">
        <f>IF(N1560=1,M1560&amp;" ("&amp;E1560&amp;")",M1560)</f>
        <v>Femme Fatale</v>
      </c>
      <c r="P1560" s="36">
        <f>INDEX(cpi!$A$1:$M$105,MATCH('Inflation adjust calc'!$E1560,cpi!$A:$A,0),MATCH('Inflation adjust calc'!$D1560,cpi!$1:$1,0))</f>
        <v>181.3</v>
      </c>
      <c r="Q1560" s="36">
        <f>cpi!$I$2</f>
        <v>240.85300000000001</v>
      </c>
      <c r="R1560" s="36">
        <f t="shared" si="201"/>
        <v>1.3284776613348042</v>
      </c>
      <c r="S1560" s="28" t="str">
        <f t="shared" si="197"/>
        <v/>
      </c>
      <c r="T1560" s="37">
        <f t="shared" si="198"/>
        <v>46496718.146718144</v>
      </c>
      <c r="U1560" s="37">
        <f t="shared" si="199"/>
        <v>8808141.6710204072</v>
      </c>
      <c r="V1560" s="37">
        <f t="shared" si="200"/>
        <v>22358613.816635411</v>
      </c>
    </row>
    <row r="1561" spans="1:22">
      <c r="A1561" s="23">
        <v>1560</v>
      </c>
      <c r="B1561" s="3">
        <v>35466</v>
      </c>
      <c r="C1561" s="28">
        <v>2</v>
      </c>
      <c r="D1561" s="29">
        <v>5</v>
      </c>
      <c r="E1561" s="28">
        <v>1997</v>
      </c>
      <c r="F1561" s="31">
        <f>DATE(E1561,D1561,C1561)</f>
        <v>35552</v>
      </c>
      <c r="G1561" s="24" t="s">
        <v>2202</v>
      </c>
      <c r="H1561" s="2">
        <v>35000000</v>
      </c>
      <c r="I1561" s="2">
        <v>6448817</v>
      </c>
      <c r="J1561" s="2">
        <v>6448817</v>
      </c>
      <c r="K1561" s="28" t="str">
        <f t="shared" si="194"/>
        <v/>
      </c>
      <c r="L1561" s="28" t="str">
        <f t="shared" si="195"/>
        <v/>
      </c>
      <c r="M1561" s="28" t="s">
        <v>2202</v>
      </c>
      <c r="N1561" s="28" t="str">
        <f t="shared" si="196"/>
        <v/>
      </c>
      <c r="O1561" s="28" t="str">
        <f>IF(N1561=1,M1561&amp;" ("&amp;E1561&amp;")",M1561)</f>
        <v>Warriors of Virtue</v>
      </c>
      <c r="P1561" s="36">
        <f>INDEX(cpi!$A$1:$M$105,MATCH('Inflation adjust calc'!$E1561,cpi!$A:$A,0),MATCH('Inflation adjust calc'!$D1561,cpi!$1:$1,0))</f>
        <v>160.1</v>
      </c>
      <c r="Q1561" s="36">
        <f>cpi!$I$2</f>
        <v>240.85300000000001</v>
      </c>
      <c r="R1561" s="36">
        <f t="shared" si="201"/>
        <v>1.5043910056214866</v>
      </c>
      <c r="S1561" s="28" t="str">
        <f t="shared" si="197"/>
        <v/>
      </c>
      <c r="T1561" s="37">
        <f t="shared" si="198"/>
        <v>52653685.196752034</v>
      </c>
      <c r="U1561" s="37">
        <f t="shared" si="199"/>
        <v>9701542.2916989382</v>
      </c>
      <c r="V1561" s="37">
        <f t="shared" si="200"/>
        <v>9701542.2916989382</v>
      </c>
    </row>
    <row r="1562" spans="1:22">
      <c r="A1562" s="23">
        <v>1561</v>
      </c>
      <c r="B1562" s="3" t="s">
        <v>681</v>
      </c>
      <c r="C1562" s="28">
        <v>26</v>
      </c>
      <c r="D1562" s="29">
        <v>9</v>
      </c>
      <c r="E1562" s="28">
        <v>2003</v>
      </c>
      <c r="F1562" s="31">
        <f>DATE(E1562,D1562,C1562)</f>
        <v>37890</v>
      </c>
      <c r="G1562" s="24" t="s">
        <v>2203</v>
      </c>
      <c r="H1562" s="2">
        <v>35000000</v>
      </c>
      <c r="I1562" s="2">
        <v>5781086</v>
      </c>
      <c r="J1562" s="2">
        <v>32738814</v>
      </c>
      <c r="K1562" s="28" t="str">
        <f t="shared" si="194"/>
        <v/>
      </c>
      <c r="L1562" s="28" t="str">
        <f t="shared" si="195"/>
        <v/>
      </c>
      <c r="M1562" s="28" t="s">
        <v>2203</v>
      </c>
      <c r="N1562" s="28" t="str">
        <f t="shared" si="196"/>
        <v/>
      </c>
      <c r="O1562" s="28" t="str">
        <f>IF(N1562=1,M1562&amp;" ("&amp;E1562&amp;")",M1562)</f>
        <v>Luther</v>
      </c>
      <c r="P1562" s="36">
        <f>INDEX(cpi!$A$1:$M$105,MATCH('Inflation adjust calc'!$E1562,cpi!$A:$A,0),MATCH('Inflation adjust calc'!$D1562,cpi!$1:$1,0))</f>
        <v>185.2</v>
      </c>
      <c r="Q1562" s="36">
        <f>cpi!$I$2</f>
        <v>240.85300000000001</v>
      </c>
      <c r="R1562" s="36">
        <f t="shared" si="201"/>
        <v>1.300502159827214</v>
      </c>
      <c r="S1562" s="28" t="str">
        <f t="shared" si="197"/>
        <v/>
      </c>
      <c r="T1562" s="37">
        <f t="shared" si="198"/>
        <v>45517575.593952492</v>
      </c>
      <c r="U1562" s="37">
        <f t="shared" si="199"/>
        <v>7518314.8291468685</v>
      </c>
      <c r="V1562" s="37">
        <f t="shared" si="200"/>
        <v>42576898.317181431</v>
      </c>
    </row>
    <row r="1563" spans="1:22">
      <c r="A1563" s="23">
        <v>1562</v>
      </c>
      <c r="B1563" s="3" t="s">
        <v>2204</v>
      </c>
      <c r="C1563" s="28">
        <v>21</v>
      </c>
      <c r="D1563" s="29">
        <v>1</v>
      </c>
      <c r="E1563" s="28">
        <v>2010</v>
      </c>
      <c r="F1563" s="31">
        <f>DATE(E1563,D1563,C1563)</f>
        <v>40199</v>
      </c>
      <c r="G1563" s="24" t="s">
        <v>2205</v>
      </c>
      <c r="H1563" s="2">
        <v>35000000</v>
      </c>
      <c r="I1563" s="2">
        <v>5101237</v>
      </c>
      <c r="J1563" s="2">
        <v>24687524</v>
      </c>
      <c r="K1563" s="28" t="str">
        <f t="shared" si="194"/>
        <v/>
      </c>
      <c r="L1563" s="28" t="str">
        <f t="shared" si="195"/>
        <v/>
      </c>
      <c r="M1563" s="28" t="s">
        <v>2205</v>
      </c>
      <c r="N1563" s="28" t="str">
        <f t="shared" si="196"/>
        <v/>
      </c>
      <c r="O1563" s="28" t="str">
        <f>IF(N1563=1,M1563&amp;" ("&amp;E1563&amp;")",M1563)</f>
        <v>Biutiful</v>
      </c>
      <c r="P1563" s="36">
        <f>INDEX(cpi!$A$1:$M$105,MATCH('Inflation adjust calc'!$E1563,cpi!$A:$A,0),MATCH('Inflation adjust calc'!$D1563,cpi!$1:$1,0))</f>
        <v>216.68700000000001</v>
      </c>
      <c r="Q1563" s="36">
        <f>cpi!$I$2</f>
        <v>240.85300000000001</v>
      </c>
      <c r="R1563" s="36">
        <f t="shared" si="201"/>
        <v>1.1115249184307319</v>
      </c>
      <c r="S1563" s="28" t="str">
        <f t="shared" si="197"/>
        <v/>
      </c>
      <c r="T1563" s="37">
        <f t="shared" si="198"/>
        <v>38903372.145075612</v>
      </c>
      <c r="U1563" s="37">
        <f t="shared" si="199"/>
        <v>5670152.0403208314</v>
      </c>
      <c r="V1563" s="37">
        <f t="shared" si="200"/>
        <v>27440798.100356735</v>
      </c>
    </row>
    <row r="1564" spans="1:22">
      <c r="A1564" s="23">
        <v>1563</v>
      </c>
      <c r="B1564" s="3" t="s">
        <v>2206</v>
      </c>
      <c r="C1564" s="28">
        <v>21</v>
      </c>
      <c r="D1564" s="29">
        <v>2</v>
      </c>
      <c r="E1564" s="28">
        <v>1992</v>
      </c>
      <c r="F1564" s="31">
        <f>DATE(E1564,D1564,C1564)</f>
        <v>33655</v>
      </c>
      <c r="G1564" s="24" t="s">
        <v>2207</v>
      </c>
      <c r="H1564" s="2">
        <v>35000000</v>
      </c>
      <c r="I1564" s="2">
        <v>4651977</v>
      </c>
      <c r="J1564" s="2">
        <v>4651977</v>
      </c>
      <c r="K1564" s="28" t="str">
        <f t="shared" si="194"/>
        <v/>
      </c>
      <c r="L1564" s="28" t="str">
        <f t="shared" si="195"/>
        <v/>
      </c>
      <c r="M1564" s="28" t="s">
        <v>2207</v>
      </c>
      <c r="N1564" s="28" t="str">
        <f t="shared" si="196"/>
        <v/>
      </c>
      <c r="O1564" s="28" t="str">
        <f>IF(N1564=1,M1564&amp;" ("&amp;E1564&amp;")",M1564)</f>
        <v>Radio Flyer</v>
      </c>
      <c r="P1564" s="36">
        <f>INDEX(cpi!$A$1:$M$105,MATCH('Inflation adjust calc'!$E1564,cpi!$A:$A,0),MATCH('Inflation adjust calc'!$D1564,cpi!$1:$1,0))</f>
        <v>138.6</v>
      </c>
      <c r="Q1564" s="36">
        <f>cpi!$I$2</f>
        <v>240.85300000000001</v>
      </c>
      <c r="R1564" s="36">
        <f t="shared" si="201"/>
        <v>1.7377561327561328</v>
      </c>
      <c r="S1564" s="28" t="str">
        <f t="shared" si="197"/>
        <v/>
      </c>
      <c r="T1564" s="37">
        <f t="shared" si="198"/>
        <v>60821464.646464646</v>
      </c>
      <c r="U1564" s="37">
        <f t="shared" si="199"/>
        <v>8084001.5611904766</v>
      </c>
      <c r="V1564" s="37">
        <f t="shared" si="200"/>
        <v>8084001.5611904766</v>
      </c>
    </row>
    <row r="1565" spans="1:22">
      <c r="A1565" s="23">
        <v>1564</v>
      </c>
      <c r="B1565" s="3" t="s">
        <v>2208</v>
      </c>
      <c r="C1565" s="28">
        <v>16</v>
      </c>
      <c r="D1565" s="29">
        <v>4</v>
      </c>
      <c r="E1565" s="28">
        <v>1993</v>
      </c>
      <c r="F1565" s="31">
        <f>DATE(E1565,D1565,C1565)</f>
        <v>34075</v>
      </c>
      <c r="G1565" s="24" t="s">
        <v>2209</v>
      </c>
      <c r="H1565" s="2">
        <v>35000000</v>
      </c>
      <c r="I1565" s="2">
        <v>4496583</v>
      </c>
      <c r="J1565" s="2">
        <v>4496583</v>
      </c>
      <c r="K1565" s="28" t="str">
        <f t="shared" si="194"/>
        <v/>
      </c>
      <c r="L1565" s="28" t="str">
        <f t="shared" si="195"/>
        <v/>
      </c>
      <c r="M1565" s="28" t="s">
        <v>2209</v>
      </c>
      <c r="N1565" s="28" t="str">
        <f t="shared" si="196"/>
        <v/>
      </c>
      <c r="O1565" s="28" t="str">
        <f>IF(N1565=1,M1565&amp;" ("&amp;E1565&amp;")",M1565)</f>
        <v>Bound by Honor</v>
      </c>
      <c r="P1565" s="36">
        <f>INDEX(cpi!$A$1:$M$105,MATCH('Inflation adjust calc'!$E1565,cpi!$A:$A,0),MATCH('Inflation adjust calc'!$D1565,cpi!$1:$1,0))</f>
        <v>144</v>
      </c>
      <c r="Q1565" s="36">
        <f>cpi!$I$2</f>
        <v>240.85300000000001</v>
      </c>
      <c r="R1565" s="36">
        <f t="shared" si="201"/>
        <v>1.6725902777777779</v>
      </c>
      <c r="S1565" s="28" t="str">
        <f t="shared" si="197"/>
        <v/>
      </c>
      <c r="T1565" s="37">
        <f t="shared" si="198"/>
        <v>58540659.722222224</v>
      </c>
      <c r="U1565" s="37">
        <f t="shared" si="199"/>
        <v>7520941.0090208342</v>
      </c>
      <c r="V1565" s="37">
        <f t="shared" si="200"/>
        <v>7520941.0090208342</v>
      </c>
    </row>
    <row r="1566" spans="1:22">
      <c r="A1566" s="23">
        <v>1565</v>
      </c>
      <c r="B1566" s="3" t="s">
        <v>2117</v>
      </c>
      <c r="C1566" s="28">
        <v>28</v>
      </c>
      <c r="D1566" s="29">
        <v>2</v>
      </c>
      <c r="E1566" s="28">
        <v>1997</v>
      </c>
      <c r="F1566" s="31">
        <f>DATE(E1566,D1566,C1566)</f>
        <v>35489</v>
      </c>
      <c r="G1566" s="24" t="s">
        <v>2210</v>
      </c>
      <c r="H1566" s="2">
        <v>35000000</v>
      </c>
      <c r="I1566" s="2">
        <v>2221994</v>
      </c>
      <c r="J1566" s="2">
        <v>2221994</v>
      </c>
      <c r="K1566" s="28" t="str">
        <f t="shared" si="194"/>
        <v/>
      </c>
      <c r="L1566" s="28" t="str">
        <f t="shared" si="195"/>
        <v/>
      </c>
      <c r="M1566" s="28" t="s">
        <v>2210</v>
      </c>
      <c r="N1566" s="28" t="str">
        <f t="shared" si="196"/>
        <v/>
      </c>
      <c r="O1566" s="28" t="str">
        <f>IF(N1566=1,M1566&amp;" ("&amp;E1566&amp;")",M1566)</f>
        <v>Smilla's Sense of Snow</v>
      </c>
      <c r="P1566" s="36">
        <f>INDEX(cpi!$A$1:$M$105,MATCH('Inflation adjust calc'!$E1566,cpi!$A:$A,0),MATCH('Inflation adjust calc'!$D1566,cpi!$1:$1,0))</f>
        <v>159.6</v>
      </c>
      <c r="Q1566" s="36">
        <f>cpi!$I$2</f>
        <v>240.85300000000001</v>
      </c>
      <c r="R1566" s="36">
        <f t="shared" si="201"/>
        <v>1.5091040100250628</v>
      </c>
      <c r="S1566" s="28" t="str">
        <f t="shared" si="197"/>
        <v/>
      </c>
      <c r="T1566" s="37">
        <f t="shared" si="198"/>
        <v>52818640.350877196</v>
      </c>
      <c r="U1566" s="37">
        <f t="shared" si="199"/>
        <v>3353220.0556516293</v>
      </c>
      <c r="V1566" s="37">
        <f t="shared" si="200"/>
        <v>3353220.0556516293</v>
      </c>
    </row>
    <row r="1567" spans="1:22">
      <c r="A1567" s="23">
        <v>1566</v>
      </c>
      <c r="B1567" s="3">
        <v>31481</v>
      </c>
      <c r="C1567" s="28">
        <v>3</v>
      </c>
      <c r="D1567" s="29">
        <v>10</v>
      </c>
      <c r="E1567" s="28">
        <v>1986</v>
      </c>
      <c r="F1567" s="31">
        <f>DATE(E1567,D1567,C1567)</f>
        <v>31688</v>
      </c>
      <c r="G1567" s="24" t="s">
        <v>2211</v>
      </c>
      <c r="H1567" s="2">
        <v>35000000</v>
      </c>
      <c r="I1567" s="2">
        <v>2000000</v>
      </c>
      <c r="J1567" s="2">
        <v>2000000</v>
      </c>
      <c r="K1567" s="28" t="str">
        <f t="shared" si="194"/>
        <v/>
      </c>
      <c r="L1567" s="28" t="str">
        <f t="shared" si="195"/>
        <v/>
      </c>
      <c r="M1567" s="28" t="s">
        <v>2211</v>
      </c>
      <c r="N1567" s="28" t="str">
        <f t="shared" si="196"/>
        <v/>
      </c>
      <c r="O1567" s="28" t="str">
        <f>IF(N1567=1,M1567&amp;" ("&amp;E1567&amp;")",M1567)</f>
        <v>Playing for Keeps</v>
      </c>
      <c r="P1567" s="36">
        <f>INDEX(cpi!$A$1:$M$105,MATCH('Inflation adjust calc'!$E1567,cpi!$A:$A,0),MATCH('Inflation adjust calc'!$D1567,cpi!$1:$1,0))</f>
        <v>110.3</v>
      </c>
      <c r="Q1567" s="36">
        <f>cpi!$I$2</f>
        <v>240.85300000000001</v>
      </c>
      <c r="R1567" s="36">
        <f t="shared" si="201"/>
        <v>2.183617407071623</v>
      </c>
      <c r="S1567" s="28" t="str">
        <f t="shared" si="197"/>
        <v/>
      </c>
      <c r="T1567" s="37">
        <f t="shared" si="198"/>
        <v>76426609.247506812</v>
      </c>
      <c r="U1567" s="37">
        <f t="shared" si="199"/>
        <v>4367234.814143246</v>
      </c>
      <c r="V1567" s="37">
        <f t="shared" si="200"/>
        <v>4367234.814143246</v>
      </c>
    </row>
    <row r="1568" spans="1:22">
      <c r="A1568" s="23">
        <v>1567</v>
      </c>
      <c r="B1568" s="3">
        <v>29221</v>
      </c>
      <c r="C1568" s="28">
        <v>1</v>
      </c>
      <c r="D1568" s="29">
        <v>1</v>
      </c>
      <c r="E1568" s="28">
        <v>1980</v>
      </c>
      <c r="F1568" s="31">
        <f>DATE(E1568,D1568,C1568)</f>
        <v>29221</v>
      </c>
      <c r="G1568" s="24" t="s">
        <v>2212</v>
      </c>
      <c r="H1568" s="2">
        <v>35000000</v>
      </c>
      <c r="I1568" s="2">
        <v>1500000</v>
      </c>
      <c r="J1568" s="2">
        <v>1500000</v>
      </c>
      <c r="K1568" s="28" t="str">
        <f t="shared" si="194"/>
        <v/>
      </c>
      <c r="L1568" s="28" t="str">
        <f t="shared" si="195"/>
        <v/>
      </c>
      <c r="M1568" s="28" t="s">
        <v>2212</v>
      </c>
      <c r="N1568" s="28" t="str">
        <f t="shared" si="196"/>
        <v/>
      </c>
      <c r="O1568" s="28" t="str">
        <f>IF(N1568=1,M1568&amp;" ("&amp;E1568&amp;")",M1568)</f>
        <v>Lion of the Desert</v>
      </c>
      <c r="P1568" s="36">
        <f>INDEX(cpi!$A$1:$M$105,MATCH('Inflation adjust calc'!$E1568,cpi!$A:$A,0),MATCH('Inflation adjust calc'!$D1568,cpi!$1:$1,0))</f>
        <v>77.8</v>
      </c>
      <c r="Q1568" s="36">
        <f>cpi!$I$2</f>
        <v>240.85300000000001</v>
      </c>
      <c r="R1568" s="36">
        <f t="shared" si="201"/>
        <v>3.0957969151670954</v>
      </c>
      <c r="S1568" s="28" t="str">
        <f t="shared" si="197"/>
        <v/>
      </c>
      <c r="T1568" s="37">
        <f t="shared" si="198"/>
        <v>108352892.03084834</v>
      </c>
      <c r="U1568" s="37">
        <f t="shared" si="199"/>
        <v>4643695.3727506427</v>
      </c>
      <c r="V1568" s="37">
        <f t="shared" si="200"/>
        <v>4643695.3727506427</v>
      </c>
    </row>
    <row r="1569" spans="1:22">
      <c r="A1569" s="23">
        <v>1568</v>
      </c>
      <c r="B1569" s="3" t="s">
        <v>2213</v>
      </c>
      <c r="C1569" s="28">
        <v>19</v>
      </c>
      <c r="D1569" s="29">
        <v>4</v>
      </c>
      <c r="E1569" s="28">
        <v>1996</v>
      </c>
      <c r="F1569" s="31">
        <f>DATE(E1569,D1569,C1569)</f>
        <v>35174</v>
      </c>
      <c r="G1569" s="24" t="s">
        <v>2214</v>
      </c>
      <c r="H1569" s="2">
        <v>35000000</v>
      </c>
      <c r="I1569" s="2">
        <v>1320043</v>
      </c>
      <c r="J1569" s="2">
        <v>1320043</v>
      </c>
      <c r="K1569" s="28" t="str">
        <f t="shared" si="194"/>
        <v/>
      </c>
      <c r="L1569" s="28" t="str">
        <f t="shared" si="195"/>
        <v/>
      </c>
      <c r="M1569" s="28" t="s">
        <v>2214</v>
      </c>
      <c r="N1569" s="28" t="str">
        <f t="shared" si="196"/>
        <v/>
      </c>
      <c r="O1569" s="28" t="str">
        <f>IF(N1569=1,M1569&amp;" ("&amp;E1569&amp;")",M1569)</f>
        <v>Le hussard sur le toit</v>
      </c>
      <c r="P1569" s="36">
        <f>INDEX(cpi!$A$1:$M$105,MATCH('Inflation adjust calc'!$E1569,cpi!$A:$A,0),MATCH('Inflation adjust calc'!$D1569,cpi!$1:$1,0))</f>
        <v>156.30000000000001</v>
      </c>
      <c r="Q1569" s="36">
        <f>cpi!$I$2</f>
        <v>240.85300000000001</v>
      </c>
      <c r="R1569" s="36">
        <f t="shared" si="201"/>
        <v>1.5409660908509277</v>
      </c>
      <c r="S1569" s="28" t="str">
        <f t="shared" si="197"/>
        <v/>
      </c>
      <c r="T1569" s="37">
        <f t="shared" si="198"/>
        <v>53933813.179782473</v>
      </c>
      <c r="U1569" s="37">
        <f t="shared" si="199"/>
        <v>2034141.5014651313</v>
      </c>
      <c r="V1569" s="37">
        <f t="shared" si="200"/>
        <v>2034141.5014651313</v>
      </c>
    </row>
    <row r="1570" spans="1:22">
      <c r="A1570" s="23">
        <v>1569</v>
      </c>
      <c r="B1570" s="3" t="s">
        <v>515</v>
      </c>
      <c r="C1570" s="28">
        <v>24</v>
      </c>
      <c r="D1570" s="29">
        <v>11</v>
      </c>
      <c r="E1570" s="28">
        <v>1999</v>
      </c>
      <c r="F1570" s="31">
        <f>DATE(E1570,D1570,C1570)</f>
        <v>36488</v>
      </c>
      <c r="G1570" s="24" t="s">
        <v>2215</v>
      </c>
      <c r="H1570" s="2">
        <v>35000000</v>
      </c>
      <c r="I1570" s="2">
        <v>630779</v>
      </c>
      <c r="J1570" s="2">
        <v>630779</v>
      </c>
      <c r="K1570" s="28" t="str">
        <f t="shared" si="194"/>
        <v/>
      </c>
      <c r="L1570" s="28" t="str">
        <f t="shared" si="195"/>
        <v/>
      </c>
      <c r="M1570" s="28" t="s">
        <v>2215</v>
      </c>
      <c r="N1570" s="28" t="str">
        <f t="shared" si="196"/>
        <v/>
      </c>
      <c r="O1570" s="28" t="str">
        <f>IF(N1570=1,M1570&amp;" ("&amp;E1570&amp;")",M1570)</f>
        <v>Ride With the Devil</v>
      </c>
      <c r="P1570" s="36">
        <f>INDEX(cpi!$A$1:$M$105,MATCH('Inflation adjust calc'!$E1570,cpi!$A:$A,0),MATCH('Inflation adjust calc'!$D1570,cpi!$1:$1,0))</f>
        <v>168.3</v>
      </c>
      <c r="Q1570" s="36">
        <f>cpi!$I$2</f>
        <v>240.85300000000001</v>
      </c>
      <c r="R1570" s="36">
        <f t="shared" si="201"/>
        <v>1.4310932857991681</v>
      </c>
      <c r="S1570" s="28" t="str">
        <f t="shared" si="197"/>
        <v/>
      </c>
      <c r="T1570" s="37">
        <f t="shared" si="198"/>
        <v>50088265.002970882</v>
      </c>
      <c r="U1570" s="37">
        <f t="shared" si="199"/>
        <v>902703.59172311344</v>
      </c>
      <c r="V1570" s="37">
        <f t="shared" si="200"/>
        <v>902703.59172311344</v>
      </c>
    </row>
    <row r="1571" spans="1:22">
      <c r="A1571" s="23">
        <v>1570</v>
      </c>
      <c r="B1571" s="3" t="s">
        <v>1063</v>
      </c>
      <c r="C1571" s="28">
        <v>14</v>
      </c>
      <c r="D1571" s="29">
        <v>9</v>
      </c>
      <c r="E1571" s="28">
        <v>2012</v>
      </c>
      <c r="F1571" s="31">
        <f>DATE(E1571,D1571,C1571)</f>
        <v>41166</v>
      </c>
      <c r="G1571" s="24" t="s">
        <v>2216</v>
      </c>
      <c r="H1571" s="2">
        <v>35000000</v>
      </c>
      <c r="I1571" s="2">
        <v>289773</v>
      </c>
      <c r="J1571" s="2">
        <v>17967746</v>
      </c>
      <c r="K1571" s="28" t="str">
        <f t="shared" si="194"/>
        <v/>
      </c>
      <c r="L1571" s="28" t="str">
        <f t="shared" si="195"/>
        <v/>
      </c>
      <c r="M1571" s="28" t="s">
        <v>2216</v>
      </c>
      <c r="N1571" s="28" t="str">
        <f t="shared" si="196"/>
        <v/>
      </c>
      <c r="O1571" s="28" t="str">
        <f>IF(N1571=1,M1571&amp;" ("&amp;E1571&amp;")",M1571)</f>
        <v>Stolen</v>
      </c>
      <c r="P1571" s="36">
        <f>INDEX(cpi!$A$1:$M$105,MATCH('Inflation adjust calc'!$E1571,cpi!$A:$A,0),MATCH('Inflation adjust calc'!$D1571,cpi!$1:$1,0))</f>
        <v>231.40700000000001</v>
      </c>
      <c r="Q1571" s="36">
        <f>cpi!$I$2</f>
        <v>240.85300000000001</v>
      </c>
      <c r="R1571" s="36">
        <f t="shared" si="201"/>
        <v>1.0408198541962861</v>
      </c>
      <c r="S1571" s="28" t="str">
        <f t="shared" si="197"/>
        <v/>
      </c>
      <c r="T1571" s="37">
        <f t="shared" si="198"/>
        <v>36428694.89687001</v>
      </c>
      <c r="U1571" s="37">
        <f t="shared" si="199"/>
        <v>301601.4916100204</v>
      </c>
      <c r="V1571" s="37">
        <f t="shared" si="200"/>
        <v>18701186.771955904</v>
      </c>
    </row>
    <row r="1572" spans="1:22">
      <c r="A1572" s="23">
        <v>1571</v>
      </c>
      <c r="B1572" s="3" t="s">
        <v>1247</v>
      </c>
      <c r="C1572" s="28">
        <v>22</v>
      </c>
      <c r="D1572" s="29">
        <v>9</v>
      </c>
      <c r="E1572" s="28">
        <v>2006</v>
      </c>
      <c r="F1572" s="31">
        <f>DATE(E1572,D1572,C1572)</f>
        <v>38982</v>
      </c>
      <c r="G1572" s="24" t="s">
        <v>2217</v>
      </c>
      <c r="H1572" s="2">
        <v>35000000</v>
      </c>
      <c r="I1572">
        <v>0</v>
      </c>
      <c r="J1572" s="2">
        <v>19282590</v>
      </c>
      <c r="K1572" s="28" t="str">
        <f t="shared" si="194"/>
        <v/>
      </c>
      <c r="L1572" s="28" t="str">
        <f t="shared" si="195"/>
        <v/>
      </c>
      <c r="M1572" s="28" t="s">
        <v>2217</v>
      </c>
      <c r="N1572" s="28" t="str">
        <f t="shared" si="196"/>
        <v/>
      </c>
      <c r="O1572" s="28" t="str">
        <f>IF(N1572=1,M1572&amp;" ("&amp;E1572&amp;")",M1572)</f>
        <v>Bandidas</v>
      </c>
      <c r="P1572" s="36">
        <f>INDEX(cpi!$A$1:$M$105,MATCH('Inflation adjust calc'!$E1572,cpi!$A:$A,0),MATCH('Inflation adjust calc'!$D1572,cpi!$1:$1,0))</f>
        <v>202.9</v>
      </c>
      <c r="Q1572" s="36">
        <f>cpi!$I$2</f>
        <v>240.85300000000001</v>
      </c>
      <c r="R1572" s="36">
        <f t="shared" si="201"/>
        <v>1.1870527353376048</v>
      </c>
      <c r="S1572" s="28" t="str">
        <f t="shared" si="197"/>
        <v/>
      </c>
      <c r="T1572" s="37">
        <f t="shared" si="198"/>
        <v>41546845.736816168</v>
      </c>
      <c r="U1572" s="37">
        <f t="shared" si="199"/>
        <v>0</v>
      </c>
      <c r="V1572" s="37">
        <f t="shared" si="200"/>
        <v>22889451.203893546</v>
      </c>
    </row>
    <row r="1573" spans="1:22">
      <c r="A1573" s="23">
        <v>1572</v>
      </c>
      <c r="B1573" s="3" t="s">
        <v>549</v>
      </c>
      <c r="C1573" s="28">
        <v>13</v>
      </c>
      <c r="D1573" s="29">
        <v>3</v>
      </c>
      <c r="E1573" s="28">
        <v>2015</v>
      </c>
      <c r="F1573" s="31">
        <f>DATE(E1573,D1573,C1573)</f>
        <v>42076</v>
      </c>
      <c r="G1573" s="24" t="s">
        <v>2218</v>
      </c>
      <c r="H1573" s="2">
        <v>35000000</v>
      </c>
      <c r="I1573">
        <v>0</v>
      </c>
      <c r="J1573" s="2">
        <v>11106</v>
      </c>
      <c r="K1573" s="28" t="str">
        <f t="shared" si="194"/>
        <v/>
      </c>
      <c r="L1573" s="28" t="str">
        <f t="shared" si="195"/>
        <v/>
      </c>
      <c r="M1573" s="28" t="s">
        <v>2218</v>
      </c>
      <c r="N1573" s="28" t="str">
        <f t="shared" si="196"/>
        <v/>
      </c>
      <c r="O1573" s="28" t="str">
        <f>IF(N1573=1,M1573&amp;" ("&amp;E1573&amp;")",M1573)</f>
        <v>The Lovers</v>
      </c>
      <c r="P1573" s="36">
        <f>INDEX(cpi!$A$1:$M$105,MATCH('Inflation adjust calc'!$E1573,cpi!$A:$A,0),MATCH('Inflation adjust calc'!$D1573,cpi!$1:$1,0))</f>
        <v>236.119</v>
      </c>
      <c r="Q1573" s="36">
        <f>cpi!$I$2</f>
        <v>240.85300000000001</v>
      </c>
      <c r="R1573" s="36">
        <f t="shared" si="201"/>
        <v>1.0200492124733715</v>
      </c>
      <c r="S1573" s="28" t="str">
        <f t="shared" si="197"/>
        <v/>
      </c>
      <c r="T1573" s="37">
        <f t="shared" si="198"/>
        <v>35701722.436568007</v>
      </c>
      <c r="U1573" s="37">
        <f t="shared" si="199"/>
        <v>0</v>
      </c>
      <c r="V1573" s="37">
        <f t="shared" si="200"/>
        <v>11328.666553729265</v>
      </c>
    </row>
    <row r="1574" spans="1:22">
      <c r="A1574" s="23">
        <v>1573</v>
      </c>
      <c r="B1574" s="3" t="s">
        <v>1526</v>
      </c>
      <c r="C1574" s="28">
        <v>31</v>
      </c>
      <c r="D1574" s="29">
        <v>12</v>
      </c>
      <c r="E1574" s="28">
        <v>2008</v>
      </c>
      <c r="F1574" s="31">
        <f>DATE(E1574,D1574,C1574)</f>
        <v>39813</v>
      </c>
      <c r="G1574" s="24" t="s">
        <v>2219</v>
      </c>
      <c r="H1574" s="2">
        <v>35000000</v>
      </c>
      <c r="I1574">
        <v>0</v>
      </c>
      <c r="J1574">
        <v>0</v>
      </c>
      <c r="K1574" s="28">
        <f t="shared" si="194"/>
        <v>1</v>
      </c>
      <c r="L1574" s="28" t="str">
        <f t="shared" si="195"/>
        <v/>
      </c>
      <c r="M1574" s="28" t="s">
        <v>2219</v>
      </c>
      <c r="N1574" s="28" t="str">
        <f t="shared" si="196"/>
        <v/>
      </c>
      <c r="O1574" s="28" t="str">
        <f>IF(N1574=1,M1574&amp;" ("&amp;E1574&amp;")",M1574)</f>
        <v>Black Water Transit</v>
      </c>
      <c r="P1574" s="36">
        <f>INDEX(cpi!$A$1:$M$105,MATCH('Inflation adjust calc'!$E1574,cpi!$A:$A,0),MATCH('Inflation adjust calc'!$D1574,cpi!$1:$1,0))</f>
        <v>210.22800000000001</v>
      </c>
      <c r="Q1574" s="36">
        <f>cpi!$I$2</f>
        <v>240.85300000000001</v>
      </c>
      <c r="R1574" s="36">
        <f t="shared" si="201"/>
        <v>1.1456751717183249</v>
      </c>
      <c r="S1574" s="28" t="str">
        <f t="shared" si="197"/>
        <v/>
      </c>
      <c r="T1574" s="37">
        <f t="shared" si="198"/>
        <v>40098631.010141373</v>
      </c>
      <c r="U1574" s="37">
        <f t="shared" si="199"/>
        <v>0</v>
      </c>
      <c r="V1574" s="37">
        <f t="shared" si="200"/>
        <v>0</v>
      </c>
    </row>
    <row r="1575" spans="1:22">
      <c r="A1575" s="23">
        <v>1574</v>
      </c>
      <c r="B1575" s="3" t="s">
        <v>945</v>
      </c>
      <c r="C1575" s="28">
        <v>25</v>
      </c>
      <c r="D1575" s="29">
        <v>12</v>
      </c>
      <c r="E1575" s="28">
        <v>2011</v>
      </c>
      <c r="F1575" s="31">
        <f>DATE(E1575,D1575,C1575)</f>
        <v>40902</v>
      </c>
      <c r="G1575" s="24" t="s">
        <v>2220</v>
      </c>
      <c r="H1575" s="2">
        <v>34800000</v>
      </c>
      <c r="I1575" s="2">
        <v>21443494</v>
      </c>
      <c r="J1575" s="2">
        <v>62831715</v>
      </c>
      <c r="K1575" s="28" t="str">
        <f t="shared" si="194"/>
        <v/>
      </c>
      <c r="L1575" s="28" t="str">
        <f t="shared" si="195"/>
        <v/>
      </c>
      <c r="M1575" s="28" t="s">
        <v>2220</v>
      </c>
      <c r="N1575" s="28" t="str">
        <f t="shared" si="196"/>
        <v/>
      </c>
      <c r="O1575" s="28" t="str">
        <f>IF(N1575=1,M1575&amp;" ("&amp;E1575&amp;")",M1575)</f>
        <v>The Darkest Hour</v>
      </c>
      <c r="P1575" s="36">
        <f>INDEX(cpi!$A$1:$M$105,MATCH('Inflation adjust calc'!$E1575,cpi!$A:$A,0),MATCH('Inflation adjust calc'!$D1575,cpi!$1:$1,0))</f>
        <v>225.672</v>
      </c>
      <c r="Q1575" s="36">
        <f>cpi!$I$2</f>
        <v>240.85300000000001</v>
      </c>
      <c r="R1575" s="36">
        <f t="shared" si="201"/>
        <v>1.0672701974547132</v>
      </c>
      <c r="S1575" s="28" t="str">
        <f t="shared" si="197"/>
        <v/>
      </c>
      <c r="T1575" s="37">
        <f t="shared" si="198"/>
        <v>37141002.871424019</v>
      </c>
      <c r="U1575" s="37">
        <f t="shared" si="199"/>
        <v>22886002.075498957</v>
      </c>
      <c r="V1575" s="37">
        <f t="shared" si="200"/>
        <v>67058416.874468267</v>
      </c>
    </row>
    <row r="1576" spans="1:22">
      <c r="A1576" s="23">
        <v>1575</v>
      </c>
      <c r="B1576" s="3" t="s">
        <v>2221</v>
      </c>
      <c r="C1576" s="28">
        <v>19</v>
      </c>
      <c r="D1576" s="29">
        <v>9</v>
      </c>
      <c r="E1576" s="28">
        <v>2014</v>
      </c>
      <c r="F1576" s="31">
        <f>DATE(E1576,D1576,C1576)</f>
        <v>41901</v>
      </c>
      <c r="G1576" s="24" t="s">
        <v>2222</v>
      </c>
      <c r="H1576" s="2">
        <v>34000000</v>
      </c>
      <c r="I1576" s="2">
        <v>102427862</v>
      </c>
      <c r="J1576" s="2">
        <v>348319861</v>
      </c>
      <c r="K1576" s="28" t="str">
        <f t="shared" si="194"/>
        <v/>
      </c>
      <c r="L1576" s="28" t="str">
        <f t="shared" si="195"/>
        <v/>
      </c>
      <c r="M1576" s="28" t="s">
        <v>2222</v>
      </c>
      <c r="N1576" s="28" t="str">
        <f t="shared" si="196"/>
        <v/>
      </c>
      <c r="O1576" s="28" t="str">
        <f>IF(N1576=1,M1576&amp;" ("&amp;E1576&amp;")",M1576)</f>
        <v>The Maze Runner</v>
      </c>
      <c r="P1576" s="36">
        <f>INDEX(cpi!$A$1:$M$105,MATCH('Inflation adjust calc'!$E1576,cpi!$A:$A,0),MATCH('Inflation adjust calc'!$D1576,cpi!$1:$1,0))</f>
        <v>238.03100000000001</v>
      </c>
      <c r="Q1576" s="36">
        <f>cpi!$I$2</f>
        <v>240.85300000000001</v>
      </c>
      <c r="R1576" s="36">
        <f t="shared" si="201"/>
        <v>1.0118555986405133</v>
      </c>
      <c r="S1576" s="28" t="str">
        <f t="shared" si="197"/>
        <v/>
      </c>
      <c r="T1576" s="37">
        <f t="shared" si="198"/>
        <v>34403090.353777453</v>
      </c>
      <c r="U1576" s="37">
        <f t="shared" si="199"/>
        <v>103642205.62147789</v>
      </c>
      <c r="V1576" s="37">
        <f t="shared" si="200"/>
        <v>352449401.4705354</v>
      </c>
    </row>
    <row r="1577" spans="1:22">
      <c r="A1577" s="23">
        <v>1576</v>
      </c>
      <c r="B1577" s="3">
        <v>42281</v>
      </c>
      <c r="C1577" s="28">
        <v>10</v>
      </c>
      <c r="D1577" s="29">
        <v>4</v>
      </c>
      <c r="E1577" s="28">
        <v>2015</v>
      </c>
      <c r="F1577" s="31">
        <f>DATE(E1577,D1577,C1577)</f>
        <v>42104</v>
      </c>
      <c r="G1577" s="24" t="s">
        <v>2223</v>
      </c>
      <c r="H1577" s="2">
        <v>34000000</v>
      </c>
      <c r="I1577" s="2">
        <v>37446117</v>
      </c>
      <c r="J1577" s="2">
        <v>63802928</v>
      </c>
      <c r="K1577" s="28" t="str">
        <f t="shared" si="194"/>
        <v/>
      </c>
      <c r="L1577" s="28" t="str">
        <f t="shared" si="195"/>
        <v/>
      </c>
      <c r="M1577" s="28" t="s">
        <v>2223</v>
      </c>
      <c r="N1577" s="28" t="str">
        <f t="shared" si="196"/>
        <v/>
      </c>
      <c r="O1577" s="28" t="str">
        <f>IF(N1577=1,M1577&amp;" ("&amp;E1577&amp;")",M1577)</f>
        <v>The Longest Ride</v>
      </c>
      <c r="P1577" s="36">
        <f>INDEX(cpi!$A$1:$M$105,MATCH('Inflation adjust calc'!$E1577,cpi!$A:$A,0),MATCH('Inflation adjust calc'!$D1577,cpi!$1:$1,0))</f>
        <v>236.59899999999999</v>
      </c>
      <c r="Q1577" s="36">
        <f>cpi!$I$2</f>
        <v>240.85300000000001</v>
      </c>
      <c r="R1577" s="36">
        <f t="shared" si="201"/>
        <v>1.0179797885874413</v>
      </c>
      <c r="S1577" s="28" t="str">
        <f t="shared" si="197"/>
        <v/>
      </c>
      <c r="T1577" s="37">
        <f t="shared" si="198"/>
        <v>34611312.811973006</v>
      </c>
      <c r="U1577" s="37">
        <f t="shared" si="199"/>
        <v>38119390.26708059</v>
      </c>
      <c r="V1577" s="37">
        <f t="shared" si="200"/>
        <v>64950091.156699739</v>
      </c>
    </row>
    <row r="1578" spans="1:22">
      <c r="A1578" s="23">
        <v>1577</v>
      </c>
      <c r="B1578" s="3" t="s">
        <v>2224</v>
      </c>
      <c r="C1578" s="28">
        <v>17</v>
      </c>
      <c r="D1578" s="29">
        <v>9</v>
      </c>
      <c r="E1578" s="28">
        <v>1993</v>
      </c>
      <c r="F1578" s="31">
        <f>DATE(E1578,D1578,C1578)</f>
        <v>34229</v>
      </c>
      <c r="G1578" s="24" t="s">
        <v>2225</v>
      </c>
      <c r="H1578" s="2">
        <v>34000000</v>
      </c>
      <c r="I1578" s="2">
        <v>32014993</v>
      </c>
      <c r="J1578" s="2">
        <v>32014993</v>
      </c>
      <c r="K1578" s="28" t="str">
        <f t="shared" si="194"/>
        <v/>
      </c>
      <c r="L1578" s="28" t="str">
        <f t="shared" si="195"/>
        <v/>
      </c>
      <c r="M1578" s="28" t="s">
        <v>2225</v>
      </c>
      <c r="N1578" s="28" t="str">
        <f t="shared" si="196"/>
        <v/>
      </c>
      <c r="O1578" s="28" t="str">
        <f>IF(N1578=1,M1578&amp;" ("&amp;E1578&amp;")",M1578)</f>
        <v>The Age of Innocence</v>
      </c>
      <c r="P1578" s="36">
        <f>INDEX(cpi!$A$1:$M$105,MATCH('Inflation adjust calc'!$E1578,cpi!$A:$A,0),MATCH('Inflation adjust calc'!$D1578,cpi!$1:$1,0))</f>
        <v>145.1</v>
      </c>
      <c r="Q1578" s="36">
        <f>cpi!$I$2</f>
        <v>240.85300000000001</v>
      </c>
      <c r="R1578" s="36">
        <f t="shared" si="201"/>
        <v>1.659910406616127</v>
      </c>
      <c r="S1578" s="28" t="str">
        <f t="shared" si="197"/>
        <v/>
      </c>
      <c r="T1578" s="37">
        <f t="shared" si="198"/>
        <v>56436953.824948318</v>
      </c>
      <c r="U1578" s="37">
        <f t="shared" si="199"/>
        <v>53142020.048442461</v>
      </c>
      <c r="V1578" s="37">
        <f t="shared" si="200"/>
        <v>53142020.048442461</v>
      </c>
    </row>
    <row r="1579" spans="1:22">
      <c r="A1579" s="23">
        <v>1578</v>
      </c>
      <c r="B1579" s="3" t="s">
        <v>1979</v>
      </c>
      <c r="C1579" s="28">
        <v>14</v>
      </c>
      <c r="D1579" s="29">
        <v>8</v>
      </c>
      <c r="E1579" s="28">
        <v>2009</v>
      </c>
      <c r="F1579" s="31">
        <f>DATE(E1579,D1579,C1579)</f>
        <v>40039</v>
      </c>
      <c r="G1579" s="24" t="s">
        <v>2226</v>
      </c>
      <c r="H1579" s="2">
        <v>34000000</v>
      </c>
      <c r="I1579" s="2">
        <v>15090399</v>
      </c>
      <c r="J1579" s="2">
        <v>205312666</v>
      </c>
      <c r="K1579" s="28" t="str">
        <f t="shared" si="194"/>
        <v/>
      </c>
      <c r="L1579" s="28" t="str">
        <f t="shared" si="195"/>
        <v/>
      </c>
      <c r="M1579" s="28" t="s">
        <v>2226</v>
      </c>
      <c r="N1579" s="28" t="str">
        <f t="shared" si="196"/>
        <v/>
      </c>
      <c r="O1579" s="28" t="str">
        <f>IF(N1579=1,M1579&amp;" ("&amp;E1579&amp;")",M1579)</f>
        <v>Gake no ue no Ponyo</v>
      </c>
      <c r="P1579" s="36">
        <f>INDEX(cpi!$A$1:$M$105,MATCH('Inflation adjust calc'!$E1579,cpi!$A:$A,0),MATCH('Inflation adjust calc'!$D1579,cpi!$1:$1,0))</f>
        <v>215.834</v>
      </c>
      <c r="Q1579" s="36">
        <f>cpi!$I$2</f>
        <v>240.85300000000001</v>
      </c>
      <c r="R1579" s="36">
        <f t="shared" si="201"/>
        <v>1.1159177886709231</v>
      </c>
      <c r="S1579" s="28" t="str">
        <f t="shared" si="197"/>
        <v/>
      </c>
      <c r="T1579" s="37">
        <f t="shared" si="198"/>
        <v>37941204.814811386</v>
      </c>
      <c r="U1579" s="37">
        <f t="shared" si="199"/>
        <v>16839644.682241909</v>
      </c>
      <c r="V1579" s="37">
        <f t="shared" si="200"/>
        <v>229112056.22885182</v>
      </c>
    </row>
    <row r="1580" spans="1:22">
      <c r="A1580" s="23">
        <v>1579</v>
      </c>
      <c r="B1580" s="3">
        <v>36169</v>
      </c>
      <c r="C1580" s="28">
        <v>1</v>
      </c>
      <c r="D1580" s="29">
        <v>9</v>
      </c>
      <c r="E1580" s="28">
        <v>1999</v>
      </c>
      <c r="F1580" s="31">
        <f>DATE(E1580,D1580,C1580)</f>
        <v>36404</v>
      </c>
      <c r="G1580" s="24" t="s">
        <v>2227</v>
      </c>
      <c r="H1580" s="2">
        <v>34000000</v>
      </c>
      <c r="I1580" s="2">
        <v>11263966</v>
      </c>
      <c r="J1580" s="2">
        <v>11263966</v>
      </c>
      <c r="K1580" s="28" t="str">
        <f t="shared" si="194"/>
        <v/>
      </c>
      <c r="L1580" s="28" t="str">
        <f t="shared" si="195"/>
        <v/>
      </c>
      <c r="M1580" s="28" t="s">
        <v>2227</v>
      </c>
      <c r="N1580" s="28" t="str">
        <f t="shared" si="196"/>
        <v/>
      </c>
      <c r="O1580" s="28" t="str">
        <f>IF(N1580=1,M1580&amp;" ("&amp;E1580&amp;")",M1580)</f>
        <v>Chill Factor</v>
      </c>
      <c r="P1580" s="36">
        <f>INDEX(cpi!$A$1:$M$105,MATCH('Inflation adjust calc'!$E1580,cpi!$A:$A,0),MATCH('Inflation adjust calc'!$D1580,cpi!$1:$1,0))</f>
        <v>167.9</v>
      </c>
      <c r="Q1580" s="36">
        <f>cpi!$I$2</f>
        <v>240.85300000000001</v>
      </c>
      <c r="R1580" s="36">
        <f t="shared" si="201"/>
        <v>1.434502680166766</v>
      </c>
      <c r="S1580" s="28" t="str">
        <f t="shared" si="197"/>
        <v/>
      </c>
      <c r="T1580" s="37">
        <f t="shared" si="198"/>
        <v>48773091.125670046</v>
      </c>
      <c r="U1580" s="37">
        <f t="shared" si="199"/>
        <v>16158189.416307326</v>
      </c>
      <c r="V1580" s="37">
        <f t="shared" si="200"/>
        <v>16158189.416307326</v>
      </c>
    </row>
    <row r="1581" spans="1:22">
      <c r="A1581" s="23">
        <v>1580</v>
      </c>
      <c r="B1581" s="3" t="s">
        <v>367</v>
      </c>
      <c r="C1581" s="28">
        <v>27</v>
      </c>
      <c r="D1581" s="29">
        <v>8</v>
      </c>
      <c r="E1581" s="28">
        <v>1999</v>
      </c>
      <c r="F1581" s="31">
        <f>DATE(E1581,D1581,C1581)</f>
        <v>36399</v>
      </c>
      <c r="G1581" s="24" t="s">
        <v>2228</v>
      </c>
      <c r="H1581" s="2">
        <v>34000000</v>
      </c>
      <c r="I1581" s="2">
        <v>10672566</v>
      </c>
      <c r="J1581" s="2">
        <v>10672566</v>
      </c>
      <c r="K1581" s="28" t="str">
        <f t="shared" si="194"/>
        <v/>
      </c>
      <c r="L1581" s="28" t="str">
        <f t="shared" si="195"/>
        <v/>
      </c>
      <c r="M1581" s="28" t="s">
        <v>2228</v>
      </c>
      <c r="N1581" s="28" t="str">
        <f t="shared" si="196"/>
        <v/>
      </c>
      <c r="O1581" s="28" t="str">
        <f>IF(N1581=1,M1581&amp;" ("&amp;E1581&amp;")",M1581)</f>
        <v>The Astronaut's Wife</v>
      </c>
      <c r="P1581" s="36">
        <f>INDEX(cpi!$A$1:$M$105,MATCH('Inflation adjust calc'!$E1581,cpi!$A:$A,0),MATCH('Inflation adjust calc'!$D1581,cpi!$1:$1,0))</f>
        <v>167.1</v>
      </c>
      <c r="Q1581" s="36">
        <f>cpi!$I$2</f>
        <v>240.85300000000001</v>
      </c>
      <c r="R1581" s="36">
        <f t="shared" si="201"/>
        <v>1.4413704368641533</v>
      </c>
      <c r="S1581" s="28" t="str">
        <f t="shared" si="197"/>
        <v/>
      </c>
      <c r="T1581" s="37">
        <f t="shared" si="198"/>
        <v>49006594.853381217</v>
      </c>
      <c r="U1581" s="37">
        <f t="shared" si="199"/>
        <v>15383121.11788151</v>
      </c>
      <c r="V1581" s="37">
        <f t="shared" si="200"/>
        <v>15383121.11788151</v>
      </c>
    </row>
    <row r="1582" spans="1:22">
      <c r="A1582" s="23">
        <v>1581</v>
      </c>
      <c r="B1582" s="3">
        <v>36651</v>
      </c>
      <c r="C1582" s="28">
        <v>5</v>
      </c>
      <c r="D1582" s="29">
        <v>5</v>
      </c>
      <c r="E1582" s="28">
        <v>2000</v>
      </c>
      <c r="F1582" s="31">
        <f>DATE(E1582,D1582,C1582)</f>
        <v>36651</v>
      </c>
      <c r="G1582" s="24" t="s">
        <v>2229</v>
      </c>
      <c r="H1582" s="2">
        <v>34000000</v>
      </c>
      <c r="I1582" s="2">
        <v>6543194</v>
      </c>
      <c r="J1582" s="2">
        <v>14291999</v>
      </c>
      <c r="K1582" s="28" t="str">
        <f t="shared" si="194"/>
        <v/>
      </c>
      <c r="L1582" s="28" t="str">
        <f t="shared" si="195"/>
        <v/>
      </c>
      <c r="M1582" s="28" t="s">
        <v>2229</v>
      </c>
      <c r="N1582" s="28" t="str">
        <f t="shared" si="196"/>
        <v/>
      </c>
      <c r="O1582" s="28" t="str">
        <f>IF(N1582=1,M1582&amp;" ("&amp;E1582&amp;")",M1582)</f>
        <v>I Dreamed of Africa</v>
      </c>
      <c r="P1582" s="36">
        <f>INDEX(cpi!$A$1:$M$105,MATCH('Inflation adjust calc'!$E1582,cpi!$A:$A,0),MATCH('Inflation adjust calc'!$D1582,cpi!$1:$1,0))</f>
        <v>171.5</v>
      </c>
      <c r="Q1582" s="36">
        <f>cpi!$I$2</f>
        <v>240.85300000000001</v>
      </c>
      <c r="R1582" s="36">
        <f t="shared" si="201"/>
        <v>1.404390670553936</v>
      </c>
      <c r="S1582" s="28" t="str">
        <f t="shared" si="197"/>
        <v/>
      </c>
      <c r="T1582" s="37">
        <f t="shared" si="198"/>
        <v>47749282.798833825</v>
      </c>
      <c r="U1582" s="37">
        <f t="shared" si="199"/>
        <v>9189200.6092244908</v>
      </c>
      <c r="V1582" s="37">
        <f t="shared" si="200"/>
        <v>20071550.059166182</v>
      </c>
    </row>
    <row r="1583" spans="1:22">
      <c r="A1583" s="23">
        <v>1582</v>
      </c>
      <c r="B1583" s="3">
        <v>41768</v>
      </c>
      <c r="C1583" s="28">
        <v>5</v>
      </c>
      <c r="D1583" s="29">
        <v>9</v>
      </c>
      <c r="E1583" s="28">
        <v>2014</v>
      </c>
      <c r="F1583" s="31">
        <f>DATE(E1583,D1583,C1583)</f>
        <v>41887</v>
      </c>
      <c r="G1583" s="24" t="s">
        <v>2230</v>
      </c>
      <c r="H1583" s="2">
        <v>34000000</v>
      </c>
      <c r="I1583" s="2">
        <v>4091</v>
      </c>
      <c r="J1583" s="2">
        <v>10392666</v>
      </c>
      <c r="K1583" s="28" t="str">
        <f t="shared" si="194"/>
        <v/>
      </c>
      <c r="L1583" s="28" t="str">
        <f t="shared" si="195"/>
        <v/>
      </c>
      <c r="M1583" s="28" t="s">
        <v>2230</v>
      </c>
      <c r="N1583" s="28" t="str">
        <f t="shared" si="196"/>
        <v/>
      </c>
      <c r="O1583" s="28" t="str">
        <f>IF(N1583=1,M1583&amp;" ("&amp;E1583&amp;")",M1583)</f>
        <v>Thunder and the House of Magic</v>
      </c>
      <c r="P1583" s="36">
        <f>INDEX(cpi!$A$1:$M$105,MATCH('Inflation adjust calc'!$E1583,cpi!$A:$A,0),MATCH('Inflation adjust calc'!$D1583,cpi!$1:$1,0))</f>
        <v>238.03100000000001</v>
      </c>
      <c r="Q1583" s="36">
        <f>cpi!$I$2</f>
        <v>240.85300000000001</v>
      </c>
      <c r="R1583" s="36">
        <f t="shared" si="201"/>
        <v>1.0118555986405133</v>
      </c>
      <c r="S1583" s="28" t="str">
        <f t="shared" si="197"/>
        <v/>
      </c>
      <c r="T1583" s="37">
        <f t="shared" si="198"/>
        <v>34403090.353777453</v>
      </c>
      <c r="U1583" s="37">
        <f t="shared" si="199"/>
        <v>4139.5012540383404</v>
      </c>
      <c r="V1583" s="37">
        <f t="shared" si="200"/>
        <v>10515877.27690091</v>
      </c>
    </row>
    <row r="1584" spans="1:22">
      <c r="A1584" s="23">
        <v>1583</v>
      </c>
      <c r="B1584" s="3">
        <v>29688</v>
      </c>
      <c r="C1584" s="28">
        <v>4</v>
      </c>
      <c r="D1584" s="29">
        <v>12</v>
      </c>
      <c r="E1584" s="28">
        <v>1981</v>
      </c>
      <c r="F1584" s="31">
        <f>DATE(E1584,D1584,C1584)</f>
        <v>29924</v>
      </c>
      <c r="G1584" s="24" t="s">
        <v>2231</v>
      </c>
      <c r="H1584" s="2">
        <v>33500000</v>
      </c>
      <c r="I1584" s="2">
        <v>50000000</v>
      </c>
      <c r="J1584" s="2">
        <v>50000000</v>
      </c>
      <c r="K1584" s="28" t="str">
        <f t="shared" si="194"/>
        <v/>
      </c>
      <c r="L1584" s="28" t="str">
        <f t="shared" si="195"/>
        <v/>
      </c>
      <c r="M1584" s="28" t="s">
        <v>2231</v>
      </c>
      <c r="N1584" s="28" t="str">
        <f t="shared" si="196"/>
        <v/>
      </c>
      <c r="O1584" s="28" t="str">
        <f>IF(N1584=1,M1584&amp;" ("&amp;E1584&amp;")",M1584)</f>
        <v>Reds</v>
      </c>
      <c r="P1584" s="36">
        <f>INDEX(cpi!$A$1:$M$105,MATCH('Inflation adjust calc'!$E1584,cpi!$A:$A,0),MATCH('Inflation adjust calc'!$D1584,cpi!$1:$1,0))</f>
        <v>94</v>
      </c>
      <c r="Q1584" s="36">
        <f>cpi!$I$2</f>
        <v>240.85300000000001</v>
      </c>
      <c r="R1584" s="36">
        <f t="shared" si="201"/>
        <v>2.5622659574468085</v>
      </c>
      <c r="S1584" s="28" t="str">
        <f t="shared" si="197"/>
        <v/>
      </c>
      <c r="T1584" s="37">
        <f t="shared" si="198"/>
        <v>85835909.574468091</v>
      </c>
      <c r="U1584" s="37">
        <f t="shared" si="199"/>
        <v>128113297.87234043</v>
      </c>
      <c r="V1584" s="37">
        <f t="shared" si="200"/>
        <v>128113297.87234043</v>
      </c>
    </row>
    <row r="1585" spans="1:22">
      <c r="A1585" s="23">
        <v>1584</v>
      </c>
      <c r="B1585" s="3">
        <v>33920</v>
      </c>
      <c r="C1585" s="28">
        <v>11</v>
      </c>
      <c r="D1585" s="29">
        <v>12</v>
      </c>
      <c r="E1585" s="28">
        <v>1992</v>
      </c>
      <c r="F1585" s="31">
        <f>DATE(E1585,D1585,C1585)</f>
        <v>33949</v>
      </c>
      <c r="G1585" s="24" t="s">
        <v>2232</v>
      </c>
      <c r="H1585" s="2">
        <v>33000000</v>
      </c>
      <c r="I1585" s="2">
        <v>141340178</v>
      </c>
      <c r="J1585" s="2">
        <v>236500000</v>
      </c>
      <c r="K1585" s="28" t="str">
        <f t="shared" si="194"/>
        <v/>
      </c>
      <c r="L1585" s="28" t="str">
        <f t="shared" si="195"/>
        <v/>
      </c>
      <c r="M1585" s="28" t="s">
        <v>2232</v>
      </c>
      <c r="N1585" s="28" t="str">
        <f t="shared" si="196"/>
        <v/>
      </c>
      <c r="O1585" s="28" t="str">
        <f>IF(N1585=1,M1585&amp;" ("&amp;E1585&amp;")",M1585)</f>
        <v>A Few Good Men</v>
      </c>
      <c r="P1585" s="36">
        <f>INDEX(cpi!$A$1:$M$105,MATCH('Inflation adjust calc'!$E1585,cpi!$A:$A,0),MATCH('Inflation adjust calc'!$D1585,cpi!$1:$1,0))</f>
        <v>141.9</v>
      </c>
      <c r="Q1585" s="36">
        <f>cpi!$I$2</f>
        <v>240.85300000000001</v>
      </c>
      <c r="R1585" s="36">
        <f t="shared" si="201"/>
        <v>1.6973431994362227</v>
      </c>
      <c r="S1585" s="28" t="str">
        <f t="shared" si="197"/>
        <v/>
      </c>
      <c r="T1585" s="37">
        <f t="shared" si="198"/>
        <v>56012325.58139535</v>
      </c>
      <c r="U1585" s="37">
        <f t="shared" si="199"/>
        <v>239902789.93540522</v>
      </c>
      <c r="V1585" s="37">
        <f t="shared" si="200"/>
        <v>401421666.66666669</v>
      </c>
    </row>
    <row r="1586" spans="1:22">
      <c r="A1586" s="23">
        <v>1585</v>
      </c>
      <c r="B1586" s="3">
        <v>36562</v>
      </c>
      <c r="C1586" s="28">
        <v>2</v>
      </c>
      <c r="D1586" s="29">
        <v>6</v>
      </c>
      <c r="E1586" s="28">
        <v>2000</v>
      </c>
      <c r="F1586" s="31">
        <f>DATE(E1586,D1586,C1586)</f>
        <v>36679</v>
      </c>
      <c r="G1586" s="24" t="s">
        <v>2233</v>
      </c>
      <c r="H1586" s="2">
        <v>33000000</v>
      </c>
      <c r="I1586" s="2">
        <v>117559438</v>
      </c>
      <c r="J1586" s="2">
        <v>173559438</v>
      </c>
      <c r="K1586" s="28" t="str">
        <f t="shared" si="194"/>
        <v/>
      </c>
      <c r="L1586" s="28" t="str">
        <f t="shared" si="195"/>
        <v/>
      </c>
      <c r="M1586" s="28" t="s">
        <v>2233</v>
      </c>
      <c r="N1586" s="28" t="str">
        <f t="shared" si="196"/>
        <v/>
      </c>
      <c r="O1586" s="28" t="str">
        <f>IF(N1586=1,M1586&amp;" ("&amp;E1586&amp;")",M1586)</f>
        <v>Big Momma's House</v>
      </c>
      <c r="P1586" s="36">
        <f>INDEX(cpi!$A$1:$M$105,MATCH('Inflation adjust calc'!$E1586,cpi!$A:$A,0),MATCH('Inflation adjust calc'!$D1586,cpi!$1:$1,0))</f>
        <v>172.4</v>
      </c>
      <c r="Q1586" s="36">
        <f>cpi!$I$2</f>
        <v>240.85300000000001</v>
      </c>
      <c r="R1586" s="36">
        <f t="shared" si="201"/>
        <v>1.3970591647331787</v>
      </c>
      <c r="S1586" s="28" t="str">
        <f t="shared" si="197"/>
        <v/>
      </c>
      <c r="T1586" s="37">
        <f t="shared" si="198"/>
        <v>46102952.436194897</v>
      </c>
      <c r="U1586" s="37">
        <f t="shared" si="199"/>
        <v>164237490.25878191</v>
      </c>
      <c r="V1586" s="37">
        <f t="shared" si="200"/>
        <v>242472803.48383993</v>
      </c>
    </row>
    <row r="1587" spans="1:22">
      <c r="A1587" s="23">
        <v>1586</v>
      </c>
      <c r="B1587" s="3" t="s">
        <v>677</v>
      </c>
      <c r="C1587" s="28">
        <v>16</v>
      </c>
      <c r="D1587" s="29">
        <v>3</v>
      </c>
      <c r="E1587" s="28">
        <v>2001</v>
      </c>
      <c r="F1587" s="31">
        <f>DATE(E1587,D1587,C1587)</f>
        <v>36966</v>
      </c>
      <c r="G1587" s="24" t="s">
        <v>2234</v>
      </c>
      <c r="H1587" s="2">
        <v>33000000</v>
      </c>
      <c r="I1587" s="2">
        <v>51758599</v>
      </c>
      <c r="J1587" s="2">
        <v>79958599</v>
      </c>
      <c r="K1587" s="28" t="str">
        <f t="shared" si="194"/>
        <v/>
      </c>
      <c r="L1587" s="28" t="str">
        <f t="shared" si="195"/>
        <v/>
      </c>
      <c r="M1587" s="28" t="s">
        <v>2234</v>
      </c>
      <c r="N1587" s="28" t="str">
        <f t="shared" si="196"/>
        <v/>
      </c>
      <c r="O1587" s="28" t="str">
        <f>IF(N1587=1,M1587&amp;" ("&amp;E1587&amp;")",M1587)</f>
        <v>Exit Wounds</v>
      </c>
      <c r="P1587" s="36">
        <f>INDEX(cpi!$A$1:$M$105,MATCH('Inflation adjust calc'!$E1587,cpi!$A:$A,0),MATCH('Inflation adjust calc'!$D1587,cpi!$1:$1,0))</f>
        <v>176.2</v>
      </c>
      <c r="Q1587" s="36">
        <f>cpi!$I$2</f>
        <v>240.85300000000001</v>
      </c>
      <c r="R1587" s="36">
        <f t="shared" si="201"/>
        <v>1.3669296254256529</v>
      </c>
      <c r="S1587" s="28" t="str">
        <f t="shared" si="197"/>
        <v/>
      </c>
      <c r="T1587" s="37">
        <f t="shared" si="198"/>
        <v>45108677.639046542</v>
      </c>
      <c r="U1587" s="37">
        <f t="shared" si="199"/>
        <v>70750362.343626574</v>
      </c>
      <c r="V1587" s="37">
        <f t="shared" si="200"/>
        <v>109297777.78062998</v>
      </c>
    </row>
    <row r="1588" spans="1:22">
      <c r="A1588" s="23">
        <v>1587</v>
      </c>
      <c r="B1588" s="3">
        <v>42589</v>
      </c>
      <c r="C1588" s="28">
        <v>8</v>
      </c>
      <c r="D1588" s="29">
        <v>7</v>
      </c>
      <c r="E1588" s="28">
        <v>2016</v>
      </c>
      <c r="F1588" s="31">
        <f>DATE(E1588,D1588,C1588)</f>
        <v>42559</v>
      </c>
      <c r="G1588" s="24" t="s">
        <v>6828</v>
      </c>
      <c r="H1588" s="2">
        <v>33000000</v>
      </c>
      <c r="I1588" s="2">
        <v>46007113</v>
      </c>
      <c r="J1588" s="2">
        <v>75907113</v>
      </c>
      <c r="K1588" s="28" t="str">
        <f t="shared" si="194"/>
        <v/>
      </c>
      <c r="L1588" s="28" t="str">
        <f t="shared" si="195"/>
        <v/>
      </c>
      <c r="M1588" s="28" t="s">
        <v>6828</v>
      </c>
      <c r="N1588" s="28" t="str">
        <f t="shared" si="196"/>
        <v/>
      </c>
      <c r="O1588" s="28" t="str">
        <f>IF(N1588=1,M1588&amp;" ("&amp;E1588&amp;")",M1588)</f>
        <v>Mike and Dave Need Wedding Dates</v>
      </c>
      <c r="P1588" s="36">
        <f>INDEX(cpi!$A$1:$M$105,MATCH('Inflation adjust calc'!$E1588,cpi!$A:$A,0),MATCH('Inflation adjust calc'!$D1588,cpi!$1:$1,0))</f>
        <v>240.64699999999999</v>
      </c>
      <c r="Q1588" s="36">
        <f>cpi!$I$2</f>
        <v>240.85300000000001</v>
      </c>
      <c r="R1588" s="36">
        <f t="shared" si="201"/>
        <v>1.0008560256309034</v>
      </c>
      <c r="S1588" s="28" t="str">
        <f t="shared" si="197"/>
        <v/>
      </c>
      <c r="T1588" s="37">
        <f t="shared" si="198"/>
        <v>33028248.845819812</v>
      </c>
      <c r="U1588" s="37">
        <f t="shared" si="199"/>
        <v>46046496.267931871</v>
      </c>
      <c r="V1588" s="37">
        <f t="shared" si="200"/>
        <v>75972091.434295878</v>
      </c>
    </row>
    <row r="1589" spans="1:22">
      <c r="A1589" s="23">
        <v>1588</v>
      </c>
      <c r="B1589" s="3" t="s">
        <v>1349</v>
      </c>
      <c r="C1589" s="28">
        <v>27</v>
      </c>
      <c r="D1589" s="29">
        <v>7</v>
      </c>
      <c r="E1589" s="28">
        <v>2012</v>
      </c>
      <c r="F1589" s="31">
        <f>DATE(E1589,D1589,C1589)</f>
        <v>41117</v>
      </c>
      <c r="G1589" s="24" t="s">
        <v>2235</v>
      </c>
      <c r="H1589" s="2">
        <v>33000000</v>
      </c>
      <c r="I1589" s="2">
        <v>35074677</v>
      </c>
      <c r="J1589" s="2">
        <v>165552290</v>
      </c>
      <c r="K1589" s="28" t="str">
        <f t="shared" si="194"/>
        <v/>
      </c>
      <c r="L1589" s="28" t="str">
        <f t="shared" si="195"/>
        <v/>
      </c>
      <c r="M1589" s="28" t="s">
        <v>2235</v>
      </c>
      <c r="N1589" s="28" t="str">
        <f t="shared" si="196"/>
        <v/>
      </c>
      <c r="O1589" s="28" t="str">
        <f>IF(N1589=1,M1589&amp;" ("&amp;E1589&amp;")",M1589)</f>
        <v>Step Up Revolution</v>
      </c>
      <c r="P1589" s="36">
        <f>INDEX(cpi!$A$1:$M$105,MATCH('Inflation adjust calc'!$E1589,cpi!$A:$A,0),MATCH('Inflation adjust calc'!$D1589,cpi!$1:$1,0))</f>
        <v>229.10400000000001</v>
      </c>
      <c r="Q1589" s="36">
        <f>cpi!$I$2</f>
        <v>240.85300000000001</v>
      </c>
      <c r="R1589" s="36">
        <f t="shared" si="201"/>
        <v>1.0512823870382009</v>
      </c>
      <c r="S1589" s="28" t="str">
        <f t="shared" si="197"/>
        <v/>
      </c>
      <c r="T1589" s="37">
        <f t="shared" si="198"/>
        <v>34692318.772260629</v>
      </c>
      <c r="U1589" s="37">
        <f t="shared" si="199"/>
        <v>36873390.161153883</v>
      </c>
      <c r="V1589" s="37">
        <f t="shared" si="200"/>
        <v>174042206.61084047</v>
      </c>
    </row>
    <row r="1590" spans="1:22">
      <c r="A1590" s="23">
        <v>1589</v>
      </c>
      <c r="B1590" s="3" t="s">
        <v>2236</v>
      </c>
      <c r="C1590" s="28">
        <v>18</v>
      </c>
      <c r="D1590" s="29">
        <v>8</v>
      </c>
      <c r="E1590" s="28">
        <v>2006</v>
      </c>
      <c r="F1590" s="31">
        <f>DATE(E1590,D1590,C1590)</f>
        <v>38947</v>
      </c>
      <c r="G1590" s="24" t="s">
        <v>2237</v>
      </c>
      <c r="H1590" s="2">
        <v>33000000</v>
      </c>
      <c r="I1590" s="2">
        <v>34020814</v>
      </c>
      <c r="J1590" s="2">
        <v>62020814</v>
      </c>
      <c r="K1590" s="28" t="str">
        <f t="shared" si="194"/>
        <v/>
      </c>
      <c r="L1590" s="28" t="str">
        <f t="shared" si="195"/>
        <v/>
      </c>
      <c r="M1590" s="28" t="s">
        <v>2237</v>
      </c>
      <c r="N1590" s="28" t="str">
        <f t="shared" si="196"/>
        <v/>
      </c>
      <c r="O1590" s="28" t="str">
        <f>IF(N1590=1,M1590&amp;" ("&amp;E1590&amp;")",M1590)</f>
        <v>Snakes on a Plane</v>
      </c>
      <c r="P1590" s="36">
        <f>INDEX(cpi!$A$1:$M$105,MATCH('Inflation adjust calc'!$E1590,cpi!$A:$A,0),MATCH('Inflation adjust calc'!$D1590,cpi!$1:$1,0))</f>
        <v>203.9</v>
      </c>
      <c r="Q1590" s="36">
        <f>cpi!$I$2</f>
        <v>240.85300000000001</v>
      </c>
      <c r="R1590" s="36">
        <f t="shared" si="201"/>
        <v>1.1812309955860716</v>
      </c>
      <c r="S1590" s="28" t="str">
        <f t="shared" si="197"/>
        <v/>
      </c>
      <c r="T1590" s="37">
        <f t="shared" si="198"/>
        <v>38980622.85434036</v>
      </c>
      <c r="U1590" s="37">
        <f t="shared" si="199"/>
        <v>40186439.991868563</v>
      </c>
      <c r="V1590" s="37">
        <f t="shared" si="200"/>
        <v>73260907.868278563</v>
      </c>
    </row>
    <row r="1591" spans="1:22">
      <c r="A1591" s="23">
        <v>1590</v>
      </c>
      <c r="B1591" s="3" t="s">
        <v>1324</v>
      </c>
      <c r="C1591" s="28">
        <v>16</v>
      </c>
      <c r="D1591" s="29">
        <v>4</v>
      </c>
      <c r="E1591" s="28">
        <v>2004</v>
      </c>
      <c r="F1591" s="31">
        <f>DATE(E1591,D1591,C1591)</f>
        <v>38093</v>
      </c>
      <c r="G1591" s="24" t="s">
        <v>2238</v>
      </c>
      <c r="H1591" s="2">
        <v>33000000</v>
      </c>
      <c r="I1591" s="2">
        <v>33664370</v>
      </c>
      <c r="J1591" s="2">
        <v>54533774</v>
      </c>
      <c r="K1591" s="28" t="str">
        <f t="shared" si="194"/>
        <v/>
      </c>
      <c r="L1591" s="28" t="str">
        <f t="shared" si="195"/>
        <v/>
      </c>
      <c r="M1591" s="28" t="s">
        <v>2238</v>
      </c>
      <c r="N1591" s="28" t="str">
        <f t="shared" si="196"/>
        <v/>
      </c>
      <c r="O1591" s="28" t="str">
        <f>IF(N1591=1,M1591&amp;" ("&amp;E1591&amp;")",M1591)</f>
        <v>The Punisher</v>
      </c>
      <c r="P1591" s="36">
        <f>INDEX(cpi!$A$1:$M$105,MATCH('Inflation adjust calc'!$E1591,cpi!$A:$A,0),MATCH('Inflation adjust calc'!$D1591,cpi!$1:$1,0))</f>
        <v>188</v>
      </c>
      <c r="Q1591" s="36">
        <f>cpi!$I$2</f>
        <v>240.85300000000001</v>
      </c>
      <c r="R1591" s="36">
        <f t="shared" si="201"/>
        <v>1.2811329787234043</v>
      </c>
      <c r="S1591" s="28" t="str">
        <f t="shared" si="197"/>
        <v/>
      </c>
      <c r="T1591" s="37">
        <f t="shared" si="198"/>
        <v>42277388.297872342</v>
      </c>
      <c r="U1591" s="37">
        <f t="shared" si="199"/>
        <v>43128534.614946805</v>
      </c>
      <c r="V1591" s="37">
        <f t="shared" si="200"/>
        <v>69865016.325648934</v>
      </c>
    </row>
    <row r="1592" spans="1:22">
      <c r="A1592" s="23">
        <v>1591</v>
      </c>
      <c r="B1592" s="3">
        <v>36747</v>
      </c>
      <c r="C1592" s="28">
        <v>8</v>
      </c>
      <c r="D1592" s="29">
        <v>9</v>
      </c>
      <c r="E1592" s="28">
        <v>2000</v>
      </c>
      <c r="F1592" s="31">
        <f>DATE(E1592,D1592,C1592)</f>
        <v>36777</v>
      </c>
      <c r="G1592" s="24" t="s">
        <v>2239</v>
      </c>
      <c r="H1592" s="2">
        <v>33000000</v>
      </c>
      <c r="I1592" s="2">
        <v>28946615</v>
      </c>
      <c r="J1592" s="2">
        <v>47267829</v>
      </c>
      <c r="K1592" s="28" t="str">
        <f t="shared" si="194"/>
        <v/>
      </c>
      <c r="L1592" s="28" t="str">
        <f t="shared" si="195"/>
        <v/>
      </c>
      <c r="M1592" s="28" t="s">
        <v>2239</v>
      </c>
      <c r="N1592" s="28" t="str">
        <f t="shared" si="196"/>
        <v/>
      </c>
      <c r="O1592" s="28" t="str">
        <f>IF(N1592=1,M1592&amp;" ("&amp;E1592&amp;")",M1592)</f>
        <v>The Watcher</v>
      </c>
      <c r="P1592" s="36">
        <f>INDEX(cpi!$A$1:$M$105,MATCH('Inflation adjust calc'!$E1592,cpi!$A:$A,0),MATCH('Inflation adjust calc'!$D1592,cpi!$1:$1,0))</f>
        <v>173.7</v>
      </c>
      <c r="Q1592" s="36">
        <f>cpi!$I$2</f>
        <v>240.85300000000001</v>
      </c>
      <c r="R1592" s="36">
        <f t="shared" si="201"/>
        <v>1.3866033390903858</v>
      </c>
      <c r="S1592" s="28" t="str">
        <f t="shared" si="197"/>
        <v/>
      </c>
      <c r="T1592" s="37">
        <f t="shared" si="198"/>
        <v>45757910.189982735</v>
      </c>
      <c r="U1592" s="37">
        <f t="shared" si="199"/>
        <v>40137473.014363848</v>
      </c>
      <c r="V1592" s="37">
        <f t="shared" si="200"/>
        <v>65541729.522953369</v>
      </c>
    </row>
    <row r="1593" spans="1:22">
      <c r="A1593" s="23">
        <v>1592</v>
      </c>
      <c r="B1593" s="3" t="s">
        <v>1357</v>
      </c>
      <c r="C1593" s="28">
        <v>27</v>
      </c>
      <c r="D1593" s="29">
        <v>4</v>
      </c>
      <c r="E1593" s="28">
        <v>2012</v>
      </c>
      <c r="F1593" s="31">
        <f>DATE(E1593,D1593,C1593)</f>
        <v>41026</v>
      </c>
      <c r="G1593" s="24" t="s">
        <v>2240</v>
      </c>
      <c r="H1593" s="2">
        <v>33000000</v>
      </c>
      <c r="I1593" s="2">
        <v>17142080</v>
      </c>
      <c r="J1593" s="2">
        <v>41495213</v>
      </c>
      <c r="K1593" s="28" t="str">
        <f t="shared" si="194"/>
        <v/>
      </c>
      <c r="L1593" s="28" t="str">
        <f t="shared" si="195"/>
        <v/>
      </c>
      <c r="M1593" s="28" t="s">
        <v>2240</v>
      </c>
      <c r="N1593" s="28" t="str">
        <f t="shared" si="196"/>
        <v/>
      </c>
      <c r="O1593" s="28" t="str">
        <f>IF(N1593=1,M1593&amp;" ("&amp;E1593&amp;")",M1593)</f>
        <v>Safe</v>
      </c>
      <c r="P1593" s="36">
        <f>INDEX(cpi!$A$1:$M$105,MATCH('Inflation adjust calc'!$E1593,cpi!$A:$A,0),MATCH('Inflation adjust calc'!$D1593,cpi!$1:$1,0))</f>
        <v>230.08500000000001</v>
      </c>
      <c r="Q1593" s="36">
        <f>cpi!$I$2</f>
        <v>240.85300000000001</v>
      </c>
      <c r="R1593" s="36">
        <f t="shared" si="201"/>
        <v>1.0468000956168373</v>
      </c>
      <c r="S1593" s="28" t="str">
        <f t="shared" si="197"/>
        <v/>
      </c>
      <c r="T1593" s="37">
        <f t="shared" si="198"/>
        <v>34544403.155355632</v>
      </c>
      <c r="U1593" s="37">
        <f t="shared" si="199"/>
        <v>17944330.983071472</v>
      </c>
      <c r="V1593" s="37">
        <f t="shared" si="200"/>
        <v>43437192.936041027</v>
      </c>
    </row>
    <row r="1594" spans="1:22">
      <c r="A1594" s="23">
        <v>1593</v>
      </c>
      <c r="B1594" s="3" t="s">
        <v>652</v>
      </c>
      <c r="C1594" s="28">
        <v>14</v>
      </c>
      <c r="D1594" s="29">
        <v>3</v>
      </c>
      <c r="E1594" s="28">
        <v>2008</v>
      </c>
      <c r="F1594" s="31">
        <f>DATE(E1594,D1594,C1594)</f>
        <v>39521</v>
      </c>
      <c r="G1594" s="24" t="s">
        <v>2241</v>
      </c>
      <c r="H1594" s="2">
        <v>33000000</v>
      </c>
      <c r="I1594" s="2">
        <v>11008770</v>
      </c>
      <c r="J1594" s="2">
        <v>21621188</v>
      </c>
      <c r="K1594" s="28" t="str">
        <f t="shared" si="194"/>
        <v/>
      </c>
      <c r="L1594" s="28" t="str">
        <f t="shared" si="195"/>
        <v/>
      </c>
      <c r="M1594" s="28" t="s">
        <v>2241</v>
      </c>
      <c r="N1594" s="28" t="str">
        <f t="shared" si="196"/>
        <v/>
      </c>
      <c r="O1594" s="28" t="str">
        <f>IF(N1594=1,M1594&amp;" ("&amp;E1594&amp;")",M1594)</f>
        <v>Doomsday</v>
      </c>
      <c r="P1594" s="36">
        <f>INDEX(cpi!$A$1:$M$105,MATCH('Inflation adjust calc'!$E1594,cpi!$A:$A,0),MATCH('Inflation adjust calc'!$D1594,cpi!$1:$1,0))</f>
        <v>213.52799999999999</v>
      </c>
      <c r="Q1594" s="36">
        <f>cpi!$I$2</f>
        <v>240.85300000000001</v>
      </c>
      <c r="R1594" s="36">
        <f t="shared" si="201"/>
        <v>1.1279691656363569</v>
      </c>
      <c r="S1594" s="28" t="str">
        <f t="shared" si="197"/>
        <v/>
      </c>
      <c r="T1594" s="37">
        <f t="shared" si="198"/>
        <v>37222982.465999775</v>
      </c>
      <c r="U1594" s="37">
        <f t="shared" si="199"/>
        <v>12417553.111582557</v>
      </c>
      <c r="V1594" s="37">
        <f t="shared" si="200"/>
        <v>24388033.388426811</v>
      </c>
    </row>
    <row r="1595" spans="1:22">
      <c r="A1595" s="23">
        <v>1594</v>
      </c>
      <c r="B1595" s="3" t="s">
        <v>2242</v>
      </c>
      <c r="C1595" s="28">
        <v>23</v>
      </c>
      <c r="D1595" s="29">
        <v>4</v>
      </c>
      <c r="E1595" s="28">
        <v>1999</v>
      </c>
      <c r="F1595" s="31">
        <f>DATE(E1595,D1595,C1595)</f>
        <v>36273</v>
      </c>
      <c r="G1595" s="24" t="s">
        <v>2243</v>
      </c>
      <c r="H1595" s="2">
        <v>33000000</v>
      </c>
      <c r="I1595" s="2">
        <v>8408835</v>
      </c>
      <c r="J1595" s="2">
        <v>8408835</v>
      </c>
      <c r="K1595" s="28" t="str">
        <f t="shared" si="194"/>
        <v/>
      </c>
      <c r="L1595" s="28" t="str">
        <f t="shared" si="195"/>
        <v/>
      </c>
      <c r="M1595" s="28" t="s">
        <v>2243</v>
      </c>
      <c r="N1595" s="28" t="str">
        <f t="shared" si="196"/>
        <v/>
      </c>
      <c r="O1595" s="28" t="str">
        <f>IF(N1595=1,M1595&amp;" ("&amp;E1595&amp;")",M1595)</f>
        <v>Pushing Tin</v>
      </c>
      <c r="P1595" s="36">
        <f>INDEX(cpi!$A$1:$M$105,MATCH('Inflation adjust calc'!$E1595,cpi!$A:$A,0),MATCH('Inflation adjust calc'!$D1595,cpi!$1:$1,0))</f>
        <v>166.2</v>
      </c>
      <c r="Q1595" s="36">
        <f>cpi!$I$2</f>
        <v>240.85300000000001</v>
      </c>
      <c r="R1595" s="36">
        <f t="shared" si="201"/>
        <v>1.449175691937425</v>
      </c>
      <c r="S1595" s="28" t="str">
        <f t="shared" si="197"/>
        <v/>
      </c>
      <c r="T1595" s="37">
        <f t="shared" si="198"/>
        <v>47822797.833935022</v>
      </c>
      <c r="U1595" s="37">
        <f t="shared" si="199"/>
        <v>12185879.279512636</v>
      </c>
      <c r="V1595" s="37">
        <f t="shared" si="200"/>
        <v>12185879.279512636</v>
      </c>
    </row>
    <row r="1596" spans="1:22">
      <c r="A1596" s="23">
        <v>1595</v>
      </c>
      <c r="B1596" s="3">
        <v>39056</v>
      </c>
      <c r="C1596" s="28">
        <v>12</v>
      </c>
      <c r="D1596" s="29">
        <v>5</v>
      </c>
      <c r="E1596" s="28">
        <v>2006</v>
      </c>
      <c r="F1596" s="31">
        <f>DATE(E1596,D1596,C1596)</f>
        <v>38849</v>
      </c>
      <c r="G1596" s="24" t="s">
        <v>2244</v>
      </c>
      <c r="H1596" s="2">
        <v>33000000</v>
      </c>
      <c r="I1596" s="2">
        <v>4283255</v>
      </c>
      <c r="J1596" s="2">
        <v>27610873</v>
      </c>
      <c r="K1596" s="28" t="str">
        <f t="shared" si="194"/>
        <v/>
      </c>
      <c r="L1596" s="28" t="str">
        <f t="shared" si="195"/>
        <v/>
      </c>
      <c r="M1596" s="28" t="s">
        <v>2244</v>
      </c>
      <c r="N1596" s="28" t="str">
        <f t="shared" si="196"/>
        <v/>
      </c>
      <c r="O1596" s="28" t="str">
        <f>IF(N1596=1,M1596&amp;" ("&amp;E1596&amp;")",M1596)</f>
        <v>Goal! The Dream Begins</v>
      </c>
      <c r="P1596" s="36">
        <f>INDEX(cpi!$A$1:$M$105,MATCH('Inflation adjust calc'!$E1596,cpi!$A:$A,0),MATCH('Inflation adjust calc'!$D1596,cpi!$1:$1,0))</f>
        <v>202.5</v>
      </c>
      <c r="Q1596" s="36">
        <f>cpi!$I$2</f>
        <v>240.85300000000001</v>
      </c>
      <c r="R1596" s="36">
        <f t="shared" si="201"/>
        <v>1.1893975308641975</v>
      </c>
      <c r="S1596" s="28" t="str">
        <f t="shared" si="197"/>
        <v/>
      </c>
      <c r="T1596" s="37">
        <f t="shared" si="198"/>
        <v>39250118.518518515</v>
      </c>
      <c r="U1596" s="37">
        <f t="shared" si="199"/>
        <v>5094492.9210617281</v>
      </c>
      <c r="V1596" s="37">
        <f t="shared" si="200"/>
        <v>32840304.171204939</v>
      </c>
    </row>
    <row r="1597" spans="1:22">
      <c r="A1597" s="23">
        <v>1596</v>
      </c>
      <c r="B1597" s="3" t="s">
        <v>217</v>
      </c>
      <c r="C1597" s="28">
        <v>31</v>
      </c>
      <c r="D1597" s="29">
        <v>7</v>
      </c>
      <c r="E1597" s="28">
        <v>2015</v>
      </c>
      <c r="F1597" s="31">
        <f>DATE(E1597,D1597,C1597)</f>
        <v>42216</v>
      </c>
      <c r="G1597" s="24" t="s">
        <v>2245</v>
      </c>
      <c r="H1597" s="2">
        <v>33000000</v>
      </c>
      <c r="I1597" s="2">
        <v>176847</v>
      </c>
      <c r="J1597" s="2">
        <v>357687</v>
      </c>
      <c r="K1597" s="28" t="str">
        <f t="shared" si="194"/>
        <v/>
      </c>
      <c r="L1597" s="28" t="str">
        <f t="shared" si="195"/>
        <v/>
      </c>
      <c r="M1597" s="28" t="s">
        <v>2245</v>
      </c>
      <c r="N1597" s="28" t="str">
        <f t="shared" si="196"/>
        <v/>
      </c>
      <c r="O1597" s="28" t="str">
        <f>IF(N1597=1,M1597&amp;" ("&amp;E1597&amp;")",M1597)</f>
        <v>The Young and Prodigious T.S. Spivet</v>
      </c>
      <c r="P1597" s="36">
        <f>INDEX(cpi!$A$1:$M$105,MATCH('Inflation adjust calc'!$E1597,cpi!$A:$A,0),MATCH('Inflation adjust calc'!$D1597,cpi!$1:$1,0))</f>
        <v>238.654</v>
      </c>
      <c r="Q1597" s="36">
        <f>cpi!$I$2</f>
        <v>240.85300000000001</v>
      </c>
      <c r="R1597" s="36">
        <f t="shared" si="201"/>
        <v>1.0092141761713611</v>
      </c>
      <c r="S1597" s="28" t="str">
        <f t="shared" si="197"/>
        <v/>
      </c>
      <c r="T1597" s="37">
        <f t="shared" si="198"/>
        <v>33304067.813654918</v>
      </c>
      <c r="U1597" s="37">
        <f t="shared" si="199"/>
        <v>178476.4994133767</v>
      </c>
      <c r="V1597" s="37">
        <f t="shared" si="200"/>
        <v>360982.79103220563</v>
      </c>
    </row>
    <row r="1598" spans="1:22">
      <c r="A1598" s="23">
        <v>1597</v>
      </c>
      <c r="B1598" s="3">
        <v>42796</v>
      </c>
      <c r="C1598" s="28">
        <v>3</v>
      </c>
      <c r="D1598" s="29">
        <v>2</v>
      </c>
      <c r="E1598" s="28">
        <v>2017</v>
      </c>
      <c r="F1598" s="31">
        <f>DATE(E1598,D1598,C1598)</f>
        <v>42769</v>
      </c>
      <c r="G1598" s="24" t="s">
        <v>2247</v>
      </c>
      <c r="H1598" s="2">
        <v>33000000</v>
      </c>
      <c r="I1598">
        <v>0</v>
      </c>
      <c r="J1598">
        <v>0</v>
      </c>
      <c r="K1598" s="28">
        <f t="shared" si="194"/>
        <v>1</v>
      </c>
      <c r="L1598" s="28">
        <f t="shared" si="195"/>
        <v>1</v>
      </c>
      <c r="M1598" s="28" t="s">
        <v>2247</v>
      </c>
      <c r="N1598" s="28" t="str">
        <f t="shared" si="196"/>
        <v/>
      </c>
      <c r="O1598" s="28" t="str">
        <f>IF(N1598=1,M1598&amp;" ("&amp;E1598&amp;")",M1598)</f>
        <v>Rings</v>
      </c>
      <c r="P1598" s="36" t="e">
        <f>INDEX(cpi!$A$1:$M$105,MATCH('Inflation adjust calc'!$E1598,cpi!$A:$A,0),MATCH('Inflation adjust calc'!$D1598,cpi!$1:$1,0))</f>
        <v>#N/A</v>
      </c>
      <c r="Q1598" s="36">
        <f>cpi!$I$2</f>
        <v>240.85300000000001</v>
      </c>
      <c r="R1598" s="36" t="e">
        <f t="shared" si="201"/>
        <v>#N/A</v>
      </c>
      <c r="S1598" s="28">
        <f t="shared" si="197"/>
        <v>1</v>
      </c>
      <c r="T1598" s="37" t="e">
        <f t="shared" si="198"/>
        <v>#N/A</v>
      </c>
      <c r="U1598" s="37" t="e">
        <f t="shared" si="199"/>
        <v>#N/A</v>
      </c>
      <c r="V1598" s="37" t="e">
        <f t="shared" si="200"/>
        <v>#N/A</v>
      </c>
    </row>
    <row r="1599" spans="1:22">
      <c r="A1599" s="23">
        <v>1598</v>
      </c>
      <c r="B1599" s="3" t="s">
        <v>2568</v>
      </c>
      <c r="C1599" s="28">
        <v>30</v>
      </c>
      <c r="D1599" s="29">
        <v>10</v>
      </c>
      <c r="E1599" s="28">
        <v>2015</v>
      </c>
      <c r="F1599" s="31">
        <f>DATE(E1599,D1599,C1599)</f>
        <v>42307</v>
      </c>
      <c r="G1599" s="24" t="s">
        <v>6829</v>
      </c>
      <c r="H1599" s="2">
        <v>33000000</v>
      </c>
      <c r="I1599">
        <v>0</v>
      </c>
      <c r="J1599">
        <v>0</v>
      </c>
      <c r="K1599" s="28">
        <f t="shared" si="194"/>
        <v>1</v>
      </c>
      <c r="L1599" s="28" t="str">
        <f t="shared" si="195"/>
        <v/>
      </c>
      <c r="M1599" s="28" t="s">
        <v>6829</v>
      </c>
      <c r="N1599" s="28" t="str">
        <f t="shared" si="196"/>
        <v/>
      </c>
      <c r="O1599" s="28" t="str">
        <f>IF(N1599=1,M1599&amp;" ("&amp;E1599&amp;")",M1599)</f>
        <v>Freaks of Nature</v>
      </c>
      <c r="P1599" s="36">
        <f>INDEX(cpi!$A$1:$M$105,MATCH('Inflation adjust calc'!$E1599,cpi!$A:$A,0),MATCH('Inflation adjust calc'!$D1599,cpi!$1:$1,0))</f>
        <v>237.83799999999999</v>
      </c>
      <c r="Q1599" s="36">
        <f>cpi!$I$2</f>
        <v>240.85300000000001</v>
      </c>
      <c r="R1599" s="36">
        <f t="shared" si="201"/>
        <v>1.0126766959022528</v>
      </c>
      <c r="S1599" s="28" t="str">
        <f t="shared" si="197"/>
        <v/>
      </c>
      <c r="T1599" s="37">
        <f t="shared" si="198"/>
        <v>33418330.964774344</v>
      </c>
      <c r="U1599" s="37">
        <f t="shared" si="199"/>
        <v>0</v>
      </c>
      <c r="V1599" s="37">
        <f t="shared" si="200"/>
        <v>0</v>
      </c>
    </row>
    <row r="1600" spans="1:22">
      <c r="A1600" s="23">
        <v>1599</v>
      </c>
      <c r="B1600" s="3" t="s">
        <v>2248</v>
      </c>
      <c r="C1600" s="28">
        <v>25</v>
      </c>
      <c r="D1600" s="29">
        <v>5</v>
      </c>
      <c r="E1600" s="28">
        <v>1983</v>
      </c>
      <c r="F1600" s="31">
        <f>DATE(E1600,D1600,C1600)</f>
        <v>30461</v>
      </c>
      <c r="G1600" s="24" t="s">
        <v>2249</v>
      </c>
      <c r="H1600" s="2">
        <v>32500000</v>
      </c>
      <c r="I1600" s="2">
        <v>309205079</v>
      </c>
      <c r="J1600" s="2">
        <v>572705079</v>
      </c>
      <c r="K1600" s="28" t="str">
        <f t="shared" si="194"/>
        <v/>
      </c>
      <c r="L1600" s="28" t="str">
        <f t="shared" si="195"/>
        <v/>
      </c>
      <c r="M1600" s="28" t="s">
        <v>2249</v>
      </c>
      <c r="N1600" s="28" t="str">
        <f t="shared" si="196"/>
        <v/>
      </c>
      <c r="O1600" s="28" t="str">
        <f>IF(N1600=1,M1600&amp;" ("&amp;E1600&amp;")",M1600)</f>
        <v>Star Wars Ep. VI: Return of the Jedi</v>
      </c>
      <c r="P1600" s="36">
        <f>INDEX(cpi!$A$1:$M$105,MATCH('Inflation adjust calc'!$E1600,cpi!$A:$A,0),MATCH('Inflation adjust calc'!$D1600,cpi!$1:$1,0))</f>
        <v>99.2</v>
      </c>
      <c r="Q1600" s="36">
        <f>cpi!$I$2</f>
        <v>240.85300000000001</v>
      </c>
      <c r="R1600" s="36">
        <f t="shared" si="201"/>
        <v>2.4279536290322579</v>
      </c>
      <c r="S1600" s="28" t="str">
        <f t="shared" si="197"/>
        <v/>
      </c>
      <c r="T1600" s="37">
        <f t="shared" si="198"/>
        <v>78908492.943548381</v>
      </c>
      <c r="U1600" s="37">
        <f t="shared" si="199"/>
        <v>750735593.67325604</v>
      </c>
      <c r="V1600" s="37">
        <f t="shared" si="200"/>
        <v>1390501374.9232559</v>
      </c>
    </row>
    <row r="1601" spans="1:22">
      <c r="A1601" s="23">
        <v>1600</v>
      </c>
      <c r="B1601" s="3" t="s">
        <v>1226</v>
      </c>
      <c r="C1601" s="28">
        <v>13</v>
      </c>
      <c r="D1601" s="29">
        <v>5</v>
      </c>
      <c r="E1601" s="28">
        <v>2011</v>
      </c>
      <c r="F1601" s="31">
        <f>DATE(E1601,D1601,C1601)</f>
        <v>40676</v>
      </c>
      <c r="G1601" s="24" t="s">
        <v>2250</v>
      </c>
      <c r="H1601" s="2">
        <v>32500000</v>
      </c>
      <c r="I1601" s="2">
        <v>169106725</v>
      </c>
      <c r="J1601" s="2">
        <v>289527030</v>
      </c>
      <c r="K1601" s="28" t="str">
        <f t="shared" si="194"/>
        <v/>
      </c>
      <c r="L1601" s="28" t="str">
        <f t="shared" si="195"/>
        <v/>
      </c>
      <c r="M1601" s="28" t="s">
        <v>2250</v>
      </c>
      <c r="N1601" s="28" t="str">
        <f t="shared" si="196"/>
        <v/>
      </c>
      <c r="O1601" s="28" t="str">
        <f>IF(N1601=1,M1601&amp;" ("&amp;E1601&amp;")",M1601)</f>
        <v>Bridesmaids</v>
      </c>
      <c r="P1601" s="36">
        <f>INDEX(cpi!$A$1:$M$105,MATCH('Inflation adjust calc'!$E1601,cpi!$A:$A,0),MATCH('Inflation adjust calc'!$D1601,cpi!$1:$1,0))</f>
        <v>225.964</v>
      </c>
      <c r="Q1601" s="36">
        <f>cpi!$I$2</f>
        <v>240.85300000000001</v>
      </c>
      <c r="R1601" s="36">
        <f t="shared" si="201"/>
        <v>1.065891026889239</v>
      </c>
      <c r="S1601" s="28" t="str">
        <f t="shared" si="197"/>
        <v/>
      </c>
      <c r="T1601" s="37">
        <f t="shared" si="198"/>
        <v>34641458.373900265</v>
      </c>
      <c r="U1601" s="37">
        <f t="shared" si="199"/>
        <v>180249340.76412615</v>
      </c>
      <c r="V1601" s="37">
        <f t="shared" si="200"/>
        <v>308604263.31889153</v>
      </c>
    </row>
    <row r="1602" spans="1:22">
      <c r="A1602" s="23">
        <v>1601</v>
      </c>
      <c r="B1602" s="3">
        <v>39733</v>
      </c>
      <c r="C1602" s="28">
        <v>10</v>
      </c>
      <c r="D1602" s="29">
        <v>12</v>
      </c>
      <c r="E1602" s="28">
        <v>2008</v>
      </c>
      <c r="F1602" s="31">
        <f>DATE(E1602,D1602,C1602)</f>
        <v>39792</v>
      </c>
      <c r="G1602" s="24" t="s">
        <v>2251</v>
      </c>
      <c r="H1602" s="2">
        <v>32500000</v>
      </c>
      <c r="I1602" s="2">
        <v>34194407</v>
      </c>
      <c r="J1602" s="2">
        <v>113019290</v>
      </c>
      <c r="K1602" s="28" t="str">
        <f t="shared" si="194"/>
        <v/>
      </c>
      <c r="L1602" s="28" t="str">
        <f t="shared" si="195"/>
        <v/>
      </c>
      <c r="M1602" s="28" t="s">
        <v>2251</v>
      </c>
      <c r="N1602" s="28" t="str">
        <f t="shared" si="196"/>
        <v/>
      </c>
      <c r="O1602" s="28" t="str">
        <f>IF(N1602=1,M1602&amp;" ("&amp;E1602&amp;")",M1602)</f>
        <v>The Reader</v>
      </c>
      <c r="P1602" s="36">
        <f>INDEX(cpi!$A$1:$M$105,MATCH('Inflation adjust calc'!$E1602,cpi!$A:$A,0),MATCH('Inflation adjust calc'!$D1602,cpi!$1:$1,0))</f>
        <v>210.22800000000001</v>
      </c>
      <c r="Q1602" s="36">
        <f>cpi!$I$2</f>
        <v>240.85300000000001</v>
      </c>
      <c r="R1602" s="36">
        <f t="shared" si="201"/>
        <v>1.1456751717183249</v>
      </c>
      <c r="S1602" s="28" t="str">
        <f t="shared" si="197"/>
        <v/>
      </c>
      <c r="T1602" s="37">
        <f t="shared" si="198"/>
        <v>37234443.080845557</v>
      </c>
      <c r="U1602" s="37">
        <f t="shared" si="199"/>
        <v>39175683.111531287</v>
      </c>
      <c r="V1602" s="37">
        <f t="shared" si="200"/>
        <v>129483394.47823316</v>
      </c>
    </row>
    <row r="1603" spans="1:22">
      <c r="A1603" s="23">
        <v>1602</v>
      </c>
      <c r="B1603" s="3" t="s">
        <v>2252</v>
      </c>
      <c r="C1603" s="28">
        <v>26</v>
      </c>
      <c r="D1603" s="29">
        <v>4</v>
      </c>
      <c r="E1603" s="28">
        <v>2013</v>
      </c>
      <c r="F1603" s="31">
        <f>DATE(E1603,D1603,C1603)</f>
        <v>41390</v>
      </c>
      <c r="G1603" s="24" t="s">
        <v>2253</v>
      </c>
      <c r="H1603" s="2">
        <v>32500000</v>
      </c>
      <c r="I1603" s="2">
        <v>21819348</v>
      </c>
      <c r="J1603" s="2">
        <v>48425971</v>
      </c>
      <c r="K1603" s="28" t="str">
        <f t="shared" ref="K1603:K1666" si="202">IF(J1603=0,1,"")</f>
        <v/>
      </c>
      <c r="L1603" s="28" t="str">
        <f t="shared" ref="L1603:L1666" si="203">IF(E1603&gt;2016,1,"")</f>
        <v/>
      </c>
      <c r="M1603" s="28" t="s">
        <v>2253</v>
      </c>
      <c r="N1603" s="28" t="str">
        <f t="shared" ref="N1603:N1666" si="204">IF(COUNTIF($M$2:$M$5233,M1603)&gt;1,1,"")</f>
        <v/>
      </c>
      <c r="O1603" s="28" t="str">
        <f>IF(N1603=1,M1603&amp;" ("&amp;E1603&amp;")",M1603)</f>
        <v>The Big Wedding</v>
      </c>
      <c r="P1603" s="36">
        <f>INDEX(cpi!$A$1:$M$105,MATCH('Inflation adjust calc'!$E1603,cpi!$A:$A,0),MATCH('Inflation adjust calc'!$D1603,cpi!$1:$1,0))</f>
        <v>232.53100000000001</v>
      </c>
      <c r="Q1603" s="36">
        <f>cpi!$I$2</f>
        <v>240.85300000000001</v>
      </c>
      <c r="R1603" s="36">
        <f t="shared" si="201"/>
        <v>1.0357887765502234</v>
      </c>
      <c r="S1603" s="28" t="str">
        <f t="shared" ref="S1603:S1666" si="205">IF(ISERROR(R1603),1,"")</f>
        <v/>
      </c>
      <c r="T1603" s="37">
        <f t="shared" ref="T1603:T1666" si="206">H1603*$R1603</f>
        <v>33663135.237882257</v>
      </c>
      <c r="U1603" s="37">
        <f t="shared" ref="U1603:U1666" si="207">I1603*$R1603</f>
        <v>22600235.770043563</v>
      </c>
      <c r="V1603" s="37">
        <f t="shared" ref="V1603:V1666" si="208">J1603*$R1603</f>
        <v>50159077.255346596</v>
      </c>
    </row>
    <row r="1604" spans="1:22">
      <c r="A1604" s="23">
        <v>1603</v>
      </c>
      <c r="B1604" s="3" t="s">
        <v>2254</v>
      </c>
      <c r="C1604" s="28">
        <v>24</v>
      </c>
      <c r="D1604" s="29">
        <v>2</v>
      </c>
      <c r="E1604" s="28">
        <v>2012</v>
      </c>
      <c r="F1604" s="31">
        <f>DATE(E1604,D1604,C1604)</f>
        <v>40963</v>
      </c>
      <c r="G1604" s="24" t="s">
        <v>2255</v>
      </c>
      <c r="H1604" s="2">
        <v>32500000</v>
      </c>
      <c r="I1604" s="2">
        <v>17288155</v>
      </c>
      <c r="J1604" s="2">
        <v>24159934</v>
      </c>
      <c r="K1604" s="28" t="str">
        <f t="shared" si="202"/>
        <v/>
      </c>
      <c r="L1604" s="28" t="str">
        <f t="shared" si="203"/>
        <v/>
      </c>
      <c r="M1604" s="28" t="s">
        <v>2255</v>
      </c>
      <c r="N1604" s="28" t="str">
        <f t="shared" si="204"/>
        <v/>
      </c>
      <c r="O1604" s="28" t="str">
        <f>IF(N1604=1,M1604&amp;" ("&amp;E1604&amp;")",M1604)</f>
        <v>Wanderlust</v>
      </c>
      <c r="P1604" s="36">
        <f>INDEX(cpi!$A$1:$M$105,MATCH('Inflation adjust calc'!$E1604,cpi!$A:$A,0),MATCH('Inflation adjust calc'!$D1604,cpi!$1:$1,0))</f>
        <v>227.66300000000001</v>
      </c>
      <c r="Q1604" s="36">
        <f>cpi!$I$2</f>
        <v>240.85300000000001</v>
      </c>
      <c r="R1604" s="36">
        <f t="shared" si="201"/>
        <v>1.0579365114225852</v>
      </c>
      <c r="S1604" s="28" t="str">
        <f t="shared" si="205"/>
        <v/>
      </c>
      <c r="T1604" s="37">
        <f t="shared" si="206"/>
        <v>34382936.621234015</v>
      </c>
      <c r="U1604" s="37">
        <f t="shared" si="207"/>
        <v>18289770.389632922</v>
      </c>
      <c r="V1604" s="37">
        <f t="shared" si="208"/>
        <v>25559676.292159904</v>
      </c>
    </row>
    <row r="1605" spans="1:22">
      <c r="A1605" s="23">
        <v>1604</v>
      </c>
      <c r="B1605" s="3">
        <v>37813</v>
      </c>
      <c r="C1605" s="28">
        <v>7</v>
      </c>
      <c r="D1605" s="29">
        <v>11</v>
      </c>
      <c r="E1605" s="28">
        <v>2003</v>
      </c>
      <c r="F1605" s="31">
        <f>DATE(E1605,D1605,C1605)</f>
        <v>37932</v>
      </c>
      <c r="G1605" s="24" t="s">
        <v>2256</v>
      </c>
      <c r="H1605" s="2">
        <v>32000000</v>
      </c>
      <c r="I1605" s="2">
        <v>173398518</v>
      </c>
      <c r="J1605" s="2">
        <v>220236410</v>
      </c>
      <c r="K1605" s="28" t="str">
        <f t="shared" si="202"/>
        <v/>
      </c>
      <c r="L1605" s="28" t="str">
        <f t="shared" si="203"/>
        <v/>
      </c>
      <c r="M1605" s="28" t="s">
        <v>2256</v>
      </c>
      <c r="N1605" s="28" t="str">
        <f t="shared" si="204"/>
        <v/>
      </c>
      <c r="O1605" s="28" t="str">
        <f>IF(N1605=1,M1605&amp;" ("&amp;E1605&amp;")",M1605)</f>
        <v>Elf</v>
      </c>
      <c r="P1605" s="36">
        <f>INDEX(cpi!$A$1:$M$105,MATCH('Inflation adjust calc'!$E1605,cpi!$A:$A,0),MATCH('Inflation adjust calc'!$D1605,cpi!$1:$1,0))</f>
        <v>184.5</v>
      </c>
      <c r="Q1605" s="36">
        <f>cpi!$I$2</f>
        <v>240.85300000000001</v>
      </c>
      <c r="R1605" s="36">
        <f t="shared" si="201"/>
        <v>1.3054363143631438</v>
      </c>
      <c r="S1605" s="28" t="str">
        <f t="shared" si="205"/>
        <v/>
      </c>
      <c r="T1605" s="37">
        <f t="shared" si="206"/>
        <v>41773962.059620604</v>
      </c>
      <c r="U1605" s="37">
        <f t="shared" si="207"/>
        <v>226360722.25395125</v>
      </c>
      <c r="V1605" s="37">
        <f t="shared" si="208"/>
        <v>287504607.35897022</v>
      </c>
    </row>
    <row r="1606" spans="1:22">
      <c r="A1606" s="23">
        <v>1605</v>
      </c>
      <c r="B1606" s="3">
        <v>35192</v>
      </c>
      <c r="C1606" s="28">
        <v>5</v>
      </c>
      <c r="D1606" s="29">
        <v>7</v>
      </c>
      <c r="E1606" s="28">
        <v>1996</v>
      </c>
      <c r="F1606" s="31">
        <f>DATE(E1606,D1606,C1606)</f>
        <v>35251</v>
      </c>
      <c r="G1606" s="24" t="s">
        <v>2257</v>
      </c>
      <c r="H1606" s="2">
        <v>32000000</v>
      </c>
      <c r="I1606" s="2">
        <v>104636382</v>
      </c>
      <c r="J1606" s="2">
        <v>152036382</v>
      </c>
      <c r="K1606" s="28" t="str">
        <f t="shared" si="202"/>
        <v/>
      </c>
      <c r="L1606" s="28" t="str">
        <f t="shared" si="203"/>
        <v/>
      </c>
      <c r="M1606" s="28" t="s">
        <v>2257</v>
      </c>
      <c r="N1606" s="28" t="str">
        <f t="shared" si="204"/>
        <v/>
      </c>
      <c r="O1606" s="28" t="str">
        <f>IF(N1606=1,M1606&amp;" ("&amp;E1606&amp;")",M1606)</f>
        <v>Phenomenon</v>
      </c>
      <c r="P1606" s="36">
        <f>INDEX(cpi!$A$1:$M$105,MATCH('Inflation adjust calc'!$E1606,cpi!$A:$A,0),MATCH('Inflation adjust calc'!$D1606,cpi!$1:$1,0))</f>
        <v>157</v>
      </c>
      <c r="Q1606" s="36">
        <f>cpi!$I$2</f>
        <v>240.85300000000001</v>
      </c>
      <c r="R1606" s="36">
        <f t="shared" si="201"/>
        <v>1.534095541401274</v>
      </c>
      <c r="S1606" s="28" t="str">
        <f t="shared" si="205"/>
        <v/>
      </c>
      <c r="T1606" s="37">
        <f t="shared" si="206"/>
        <v>49091057.324840769</v>
      </c>
      <c r="U1606" s="37">
        <f t="shared" si="207"/>
        <v>160522207.09456053</v>
      </c>
      <c r="V1606" s="37">
        <f t="shared" si="208"/>
        <v>233238335.75698093</v>
      </c>
    </row>
    <row r="1607" spans="1:22">
      <c r="A1607" s="23">
        <v>1606</v>
      </c>
      <c r="B1607" s="3">
        <v>41614</v>
      </c>
      <c r="C1607" s="28">
        <v>12</v>
      </c>
      <c r="D1607" s="29">
        <v>6</v>
      </c>
      <c r="E1607" s="28">
        <v>2013</v>
      </c>
      <c r="F1607" s="31">
        <f>DATE(E1607,D1607,C1607)</f>
        <v>41437</v>
      </c>
      <c r="G1607" s="24" t="s">
        <v>2258</v>
      </c>
      <c r="H1607" s="2">
        <v>32000000</v>
      </c>
      <c r="I1607" s="2">
        <v>101470202</v>
      </c>
      <c r="J1607" s="2">
        <v>126539117</v>
      </c>
      <c r="K1607" s="28" t="str">
        <f t="shared" si="202"/>
        <v/>
      </c>
      <c r="L1607" s="28" t="str">
        <f t="shared" si="203"/>
        <v/>
      </c>
      <c r="M1607" s="28" t="s">
        <v>2258</v>
      </c>
      <c r="N1607" s="28" t="str">
        <f t="shared" si="204"/>
        <v/>
      </c>
      <c r="O1607" s="28" t="str">
        <f>IF(N1607=1,M1607&amp;" ("&amp;E1607&amp;")",M1607)</f>
        <v>This is the End</v>
      </c>
      <c r="P1607" s="36">
        <f>INDEX(cpi!$A$1:$M$105,MATCH('Inflation adjust calc'!$E1607,cpi!$A:$A,0),MATCH('Inflation adjust calc'!$D1607,cpi!$1:$1,0))</f>
        <v>233.50399999999999</v>
      </c>
      <c r="Q1607" s="36">
        <f>cpi!$I$2</f>
        <v>240.85300000000001</v>
      </c>
      <c r="R1607" s="36">
        <f t="shared" si="201"/>
        <v>1.0314726942579142</v>
      </c>
      <c r="S1607" s="28" t="str">
        <f t="shared" si="205"/>
        <v/>
      </c>
      <c r="T1607" s="37">
        <f t="shared" si="206"/>
        <v>33007126.216253255</v>
      </c>
      <c r="U1607" s="37">
        <f t="shared" si="207"/>
        <v>104663742.6438348</v>
      </c>
      <c r="V1607" s="37">
        <f t="shared" si="208"/>
        <v>130521643.94100744</v>
      </c>
    </row>
    <row r="1608" spans="1:22">
      <c r="A1608" s="23">
        <v>1607</v>
      </c>
      <c r="B1608" s="3" t="s">
        <v>2259</v>
      </c>
      <c r="C1608" s="28">
        <v>18</v>
      </c>
      <c r="D1608" s="29">
        <v>1</v>
      </c>
      <c r="E1608" s="28">
        <v>2002</v>
      </c>
      <c r="F1608" s="31">
        <f>DATE(E1608,D1608,C1608)</f>
        <v>37274</v>
      </c>
      <c r="G1608" s="24" t="s">
        <v>2260</v>
      </c>
      <c r="H1608" s="2">
        <v>32000000</v>
      </c>
      <c r="I1608" s="2">
        <v>81150692</v>
      </c>
      <c r="J1608" s="2">
        <v>116898028</v>
      </c>
      <c r="K1608" s="28" t="str">
        <f t="shared" si="202"/>
        <v/>
      </c>
      <c r="L1608" s="28" t="str">
        <f t="shared" si="203"/>
        <v/>
      </c>
      <c r="M1608" s="28" t="s">
        <v>2260</v>
      </c>
      <c r="N1608" s="28" t="str">
        <f t="shared" si="204"/>
        <v/>
      </c>
      <c r="O1608" s="28" t="str">
        <f>IF(N1608=1,M1608&amp;" ("&amp;E1608&amp;")",M1608)</f>
        <v>Snow Dogs</v>
      </c>
      <c r="P1608" s="36">
        <f>INDEX(cpi!$A$1:$M$105,MATCH('Inflation adjust calc'!$E1608,cpi!$A:$A,0),MATCH('Inflation adjust calc'!$D1608,cpi!$1:$1,0))</f>
        <v>177.1</v>
      </c>
      <c r="Q1608" s="36">
        <f>cpi!$I$2</f>
        <v>240.85300000000001</v>
      </c>
      <c r="R1608" s="36">
        <f t="shared" si="201"/>
        <v>1.3599830604178431</v>
      </c>
      <c r="S1608" s="28" t="str">
        <f t="shared" si="205"/>
        <v/>
      </c>
      <c r="T1608" s="37">
        <f t="shared" si="206"/>
        <v>43519457.933370978</v>
      </c>
      <c r="U1608" s="37">
        <f t="shared" si="207"/>
        <v>110363566.46118578</v>
      </c>
      <c r="V1608" s="37">
        <f t="shared" si="208"/>
        <v>158979337.87625071</v>
      </c>
    </row>
    <row r="1609" spans="1:22">
      <c r="A1609" s="23">
        <v>1608</v>
      </c>
      <c r="B1609" s="3" t="s">
        <v>674</v>
      </c>
      <c r="C1609" s="28">
        <v>16</v>
      </c>
      <c r="D1609" s="29">
        <v>6</v>
      </c>
      <c r="E1609" s="28">
        <v>2006</v>
      </c>
      <c r="F1609" s="31">
        <f>DATE(E1609,D1609,C1609)</f>
        <v>38884</v>
      </c>
      <c r="G1609" s="24" t="s">
        <v>2261</v>
      </c>
      <c r="H1609" s="2">
        <v>32000000</v>
      </c>
      <c r="I1609" s="2">
        <v>80197993</v>
      </c>
      <c r="J1609" s="2">
        <v>99296462</v>
      </c>
      <c r="K1609" s="28" t="str">
        <f t="shared" si="202"/>
        <v/>
      </c>
      <c r="L1609" s="28" t="str">
        <f t="shared" si="203"/>
        <v/>
      </c>
      <c r="M1609" s="28" t="s">
        <v>2261</v>
      </c>
      <c r="N1609" s="28" t="str">
        <f t="shared" si="204"/>
        <v/>
      </c>
      <c r="O1609" s="28" t="str">
        <f>IF(N1609=1,M1609&amp;" ("&amp;E1609&amp;")",M1609)</f>
        <v>Nacho Libre</v>
      </c>
      <c r="P1609" s="36">
        <f>INDEX(cpi!$A$1:$M$105,MATCH('Inflation adjust calc'!$E1609,cpi!$A:$A,0),MATCH('Inflation adjust calc'!$D1609,cpi!$1:$1,0))</f>
        <v>202.9</v>
      </c>
      <c r="Q1609" s="36">
        <f>cpi!$I$2</f>
        <v>240.85300000000001</v>
      </c>
      <c r="R1609" s="36">
        <f t="shared" si="201"/>
        <v>1.1870527353376048</v>
      </c>
      <c r="S1609" s="28" t="str">
        <f t="shared" si="205"/>
        <v/>
      </c>
      <c r="T1609" s="37">
        <f t="shared" si="206"/>
        <v>37985687.530803353</v>
      </c>
      <c r="U1609" s="37">
        <f t="shared" si="207"/>
        <v>95199246.959236085</v>
      </c>
      <c r="V1609" s="37">
        <f t="shared" si="208"/>
        <v>117870136.82644653</v>
      </c>
    </row>
    <row r="1610" spans="1:22">
      <c r="A1610" s="23">
        <v>1609</v>
      </c>
      <c r="B1610" s="3" t="s">
        <v>2262</v>
      </c>
      <c r="C1610" s="28">
        <v>23</v>
      </c>
      <c r="D1610" s="29">
        <v>11</v>
      </c>
      <c r="E1610" s="28">
        <v>1988</v>
      </c>
      <c r="F1610" s="31">
        <f>DATE(E1610,D1610,C1610)</f>
        <v>32470</v>
      </c>
      <c r="G1610" s="24" t="s">
        <v>2263</v>
      </c>
      <c r="H1610" s="2">
        <v>32000000</v>
      </c>
      <c r="I1610" s="2">
        <v>59450353</v>
      </c>
      <c r="J1610" s="2">
        <v>59450353</v>
      </c>
      <c r="K1610" s="28" t="str">
        <f t="shared" si="202"/>
        <v/>
      </c>
      <c r="L1610" s="28" t="str">
        <f t="shared" si="203"/>
        <v/>
      </c>
      <c r="M1610" s="28" t="s">
        <v>2263</v>
      </c>
      <c r="N1610" s="28" t="str">
        <f t="shared" si="204"/>
        <v/>
      </c>
      <c r="O1610" s="28" t="str">
        <f>IF(N1610=1,M1610&amp;" ("&amp;E1610&amp;")",M1610)</f>
        <v>Scrooged</v>
      </c>
      <c r="P1610" s="36">
        <f>INDEX(cpi!$A$1:$M$105,MATCH('Inflation adjust calc'!$E1610,cpi!$A:$A,0),MATCH('Inflation adjust calc'!$D1610,cpi!$1:$1,0))</f>
        <v>120.3</v>
      </c>
      <c r="Q1610" s="36">
        <f>cpi!$I$2</f>
        <v>240.85300000000001</v>
      </c>
      <c r="R1610" s="36">
        <f t="shared" si="201"/>
        <v>2.0021030756442229</v>
      </c>
      <c r="S1610" s="28" t="str">
        <f t="shared" si="205"/>
        <v/>
      </c>
      <c r="T1610" s="37">
        <f t="shared" si="206"/>
        <v>64067298.420615129</v>
      </c>
      <c r="U1610" s="37">
        <f t="shared" si="207"/>
        <v>119025734.58943476</v>
      </c>
      <c r="V1610" s="37">
        <f t="shared" si="208"/>
        <v>119025734.58943476</v>
      </c>
    </row>
    <row r="1611" spans="1:22">
      <c r="A1611" s="23">
        <v>1610</v>
      </c>
      <c r="B1611" s="3" t="s">
        <v>2264</v>
      </c>
      <c r="C1611" s="28">
        <v>27</v>
      </c>
      <c r="D1611" s="29">
        <v>8</v>
      </c>
      <c r="E1611" s="28">
        <v>2010</v>
      </c>
      <c r="F1611" s="31">
        <f>DATE(E1611,D1611,C1611)</f>
        <v>40417</v>
      </c>
      <c r="G1611" s="24" t="s">
        <v>2265</v>
      </c>
      <c r="H1611" s="2">
        <v>32000000</v>
      </c>
      <c r="I1611" s="2">
        <v>57744720</v>
      </c>
      <c r="J1611" s="2">
        <v>70587268</v>
      </c>
      <c r="K1611" s="28" t="str">
        <f t="shared" si="202"/>
        <v/>
      </c>
      <c r="L1611" s="28" t="str">
        <f t="shared" si="203"/>
        <v/>
      </c>
      <c r="M1611" s="28" t="s">
        <v>2265</v>
      </c>
      <c r="N1611" s="28" t="str">
        <f t="shared" si="204"/>
        <v/>
      </c>
      <c r="O1611" s="28" t="str">
        <f>IF(N1611=1,M1611&amp;" ("&amp;E1611&amp;")",M1611)</f>
        <v>Takers</v>
      </c>
      <c r="P1611" s="36">
        <f>INDEX(cpi!$A$1:$M$105,MATCH('Inflation adjust calc'!$E1611,cpi!$A:$A,0),MATCH('Inflation adjust calc'!$D1611,cpi!$1:$1,0))</f>
        <v>218.31200000000001</v>
      </c>
      <c r="Q1611" s="36">
        <f>cpi!$I$2</f>
        <v>240.85300000000001</v>
      </c>
      <c r="R1611" s="36">
        <f t="shared" si="201"/>
        <v>1.1032513100516692</v>
      </c>
      <c r="S1611" s="28" t="str">
        <f t="shared" si="205"/>
        <v/>
      </c>
      <c r="T1611" s="37">
        <f t="shared" si="206"/>
        <v>35304041.921653412</v>
      </c>
      <c r="U1611" s="37">
        <f t="shared" si="207"/>
        <v>63706937.988566823</v>
      </c>
      <c r="V1611" s="37">
        <f t="shared" si="208"/>
        <v>77875495.893968269</v>
      </c>
    </row>
    <row r="1612" spans="1:22">
      <c r="A1612" s="23">
        <v>1611</v>
      </c>
      <c r="B1612" s="3">
        <v>40547</v>
      </c>
      <c r="C1612" s="28">
        <v>1</v>
      </c>
      <c r="D1612" s="29">
        <v>4</v>
      </c>
      <c r="E1612" s="28">
        <v>2011</v>
      </c>
      <c r="F1612" s="31">
        <f>DATE(E1612,D1612,C1612)</f>
        <v>40634</v>
      </c>
      <c r="G1612" s="24" t="s">
        <v>2266</v>
      </c>
      <c r="H1612" s="2">
        <v>32000000</v>
      </c>
      <c r="I1612" s="2">
        <v>54712227</v>
      </c>
      <c r="J1612" s="2">
        <v>140428499</v>
      </c>
      <c r="K1612" s="28" t="str">
        <f t="shared" si="202"/>
        <v/>
      </c>
      <c r="L1612" s="28" t="str">
        <f t="shared" si="203"/>
        <v/>
      </c>
      <c r="M1612" s="28" t="s">
        <v>2266</v>
      </c>
      <c r="N1612" s="28" t="str">
        <f t="shared" si="204"/>
        <v/>
      </c>
      <c r="O1612" s="28" t="str">
        <f>IF(N1612=1,M1612&amp;" ("&amp;E1612&amp;")",M1612)</f>
        <v>Source Code</v>
      </c>
      <c r="P1612" s="36">
        <f>INDEX(cpi!$A$1:$M$105,MATCH('Inflation adjust calc'!$E1612,cpi!$A:$A,0),MATCH('Inflation adjust calc'!$D1612,cpi!$1:$1,0))</f>
        <v>224.90600000000001</v>
      </c>
      <c r="Q1612" s="36">
        <f>cpi!$I$2</f>
        <v>240.85300000000001</v>
      </c>
      <c r="R1612" s="36">
        <f t="shared" si="201"/>
        <v>1.0709051781633216</v>
      </c>
      <c r="S1612" s="28" t="str">
        <f t="shared" si="205"/>
        <v/>
      </c>
      <c r="T1612" s="37">
        <f t="shared" si="206"/>
        <v>34268965.701226294</v>
      </c>
      <c r="U1612" s="37">
        <f t="shared" si="207"/>
        <v>58591607.203147098</v>
      </c>
      <c r="V1612" s="37">
        <f t="shared" si="208"/>
        <v>150385606.74080282</v>
      </c>
    </row>
    <row r="1613" spans="1:22">
      <c r="A1613" s="23">
        <v>1612</v>
      </c>
      <c r="B1613" s="3">
        <v>36442</v>
      </c>
      <c r="C1613" s="28">
        <v>10</v>
      </c>
      <c r="D1613" s="29">
        <v>9</v>
      </c>
      <c r="E1613" s="28">
        <v>1999</v>
      </c>
      <c r="F1613" s="31">
        <f>DATE(E1613,D1613,C1613)</f>
        <v>36413</v>
      </c>
      <c r="G1613" s="24" t="s">
        <v>2267</v>
      </c>
      <c r="H1613" s="2">
        <v>32000000</v>
      </c>
      <c r="I1613" s="2">
        <v>50041732</v>
      </c>
      <c r="J1613" s="2">
        <v>89441732</v>
      </c>
      <c r="K1613" s="28" t="str">
        <f t="shared" si="202"/>
        <v/>
      </c>
      <c r="L1613" s="28" t="str">
        <f t="shared" si="203"/>
        <v/>
      </c>
      <c r="M1613" s="28" t="s">
        <v>2267</v>
      </c>
      <c r="N1613" s="28" t="str">
        <f t="shared" si="204"/>
        <v/>
      </c>
      <c r="O1613" s="28" t="str">
        <f>IF(N1613=1,M1613&amp;" ("&amp;E1613&amp;")",M1613)</f>
        <v>Stigmata</v>
      </c>
      <c r="P1613" s="36">
        <f>INDEX(cpi!$A$1:$M$105,MATCH('Inflation adjust calc'!$E1613,cpi!$A:$A,0),MATCH('Inflation adjust calc'!$D1613,cpi!$1:$1,0))</f>
        <v>167.9</v>
      </c>
      <c r="Q1613" s="36">
        <f>cpi!$I$2</f>
        <v>240.85300000000001</v>
      </c>
      <c r="R1613" s="36">
        <f t="shared" si="201"/>
        <v>1.434502680166766</v>
      </c>
      <c r="S1613" s="28" t="str">
        <f t="shared" si="205"/>
        <v/>
      </c>
      <c r="T1613" s="37">
        <f t="shared" si="206"/>
        <v>45904085.765336514</v>
      </c>
      <c r="U1613" s="37">
        <f t="shared" si="207"/>
        <v>71784998.674187019</v>
      </c>
      <c r="V1613" s="37">
        <f t="shared" si="208"/>
        <v>128304404.27275759</v>
      </c>
    </row>
    <row r="1614" spans="1:22">
      <c r="A1614" s="23">
        <v>1613</v>
      </c>
      <c r="B1614" s="3">
        <v>36810</v>
      </c>
      <c r="C1614" s="28">
        <v>10</v>
      </c>
      <c r="D1614" s="29">
        <v>11</v>
      </c>
      <c r="E1614" s="28">
        <v>2000</v>
      </c>
      <c r="F1614" s="31">
        <f>DATE(E1614,D1614,C1614)</f>
        <v>36840</v>
      </c>
      <c r="G1614" s="24" t="s">
        <v>2268</v>
      </c>
      <c r="H1614" s="2">
        <v>32000000</v>
      </c>
      <c r="I1614" s="2">
        <v>48814909</v>
      </c>
      <c r="J1614" s="2">
        <v>82339483</v>
      </c>
      <c r="K1614" s="28" t="str">
        <f t="shared" si="202"/>
        <v/>
      </c>
      <c r="L1614" s="28" t="str">
        <f t="shared" si="203"/>
        <v/>
      </c>
      <c r="M1614" s="28" t="s">
        <v>2268</v>
      </c>
      <c r="N1614" s="28" t="str">
        <f t="shared" si="204"/>
        <v/>
      </c>
      <c r="O1614" s="28" t="str">
        <f>IF(N1614=1,M1614&amp;" ("&amp;E1614&amp;")",M1614)</f>
        <v>Men of Honor</v>
      </c>
      <c r="P1614" s="36">
        <f>INDEX(cpi!$A$1:$M$105,MATCH('Inflation adjust calc'!$E1614,cpi!$A:$A,0),MATCH('Inflation adjust calc'!$D1614,cpi!$1:$1,0))</f>
        <v>174.1</v>
      </c>
      <c r="Q1614" s="36">
        <f>cpi!$I$2</f>
        <v>240.85300000000001</v>
      </c>
      <c r="R1614" s="36">
        <f t="shared" si="201"/>
        <v>1.3834175761056864</v>
      </c>
      <c r="S1614" s="28" t="str">
        <f t="shared" si="205"/>
        <v/>
      </c>
      <c r="T1614" s="37">
        <f t="shared" si="206"/>
        <v>44269362.435381964</v>
      </c>
      <c r="U1614" s="37">
        <f t="shared" si="207"/>
        <v>67531403.086599648</v>
      </c>
      <c r="V1614" s="37">
        <f t="shared" si="208"/>
        <v>113909887.98965538</v>
      </c>
    </row>
    <row r="1615" spans="1:22">
      <c r="A1615" s="23">
        <v>1614</v>
      </c>
      <c r="B1615" s="3">
        <v>38392</v>
      </c>
      <c r="C1615" s="28">
        <v>2</v>
      </c>
      <c r="D1615" s="29">
        <v>9</v>
      </c>
      <c r="E1615" s="28">
        <v>2005</v>
      </c>
      <c r="F1615" s="31">
        <f>DATE(E1615,D1615,C1615)</f>
        <v>38597</v>
      </c>
      <c r="G1615" s="24" t="s">
        <v>2269</v>
      </c>
      <c r="H1615" s="2">
        <v>32000000</v>
      </c>
      <c r="I1615" s="2">
        <v>43095856</v>
      </c>
      <c r="J1615" s="2">
        <v>88978458</v>
      </c>
      <c r="K1615" s="28" t="str">
        <f t="shared" si="202"/>
        <v/>
      </c>
      <c r="L1615" s="28" t="str">
        <f t="shared" si="203"/>
        <v/>
      </c>
      <c r="M1615" s="28" t="s">
        <v>2269</v>
      </c>
      <c r="N1615" s="28" t="str">
        <f t="shared" si="204"/>
        <v/>
      </c>
      <c r="O1615" s="28" t="str">
        <f>IF(N1615=1,M1615&amp;" ("&amp;E1615&amp;")",M1615)</f>
        <v>The Transporter 2</v>
      </c>
      <c r="P1615" s="36">
        <f>INDEX(cpi!$A$1:$M$105,MATCH('Inflation adjust calc'!$E1615,cpi!$A:$A,0),MATCH('Inflation adjust calc'!$D1615,cpi!$1:$1,0))</f>
        <v>198.8</v>
      </c>
      <c r="Q1615" s="36">
        <f>cpi!$I$2</f>
        <v>240.85300000000001</v>
      </c>
      <c r="R1615" s="36">
        <f t="shared" si="201"/>
        <v>1.2115342052313882</v>
      </c>
      <c r="S1615" s="28" t="str">
        <f t="shared" si="205"/>
        <v/>
      </c>
      <c r="T1615" s="37">
        <f t="shared" si="206"/>
        <v>38769094.567404427</v>
      </c>
      <c r="U1615" s="37">
        <f t="shared" si="207"/>
        <v>52212103.647726357</v>
      </c>
      <c r="V1615" s="37">
        <f t="shared" si="208"/>
        <v>107800445.39574446</v>
      </c>
    </row>
    <row r="1616" spans="1:22">
      <c r="A1616" s="23">
        <v>1615</v>
      </c>
      <c r="B1616" s="3" t="s">
        <v>1479</v>
      </c>
      <c r="C1616" s="28">
        <v>18</v>
      </c>
      <c r="D1616" s="29">
        <v>2</v>
      </c>
      <c r="E1616" s="28">
        <v>2011</v>
      </c>
      <c r="F1616" s="31">
        <f>DATE(E1616,D1616,C1616)</f>
        <v>40592</v>
      </c>
      <c r="G1616" s="24" t="s">
        <v>2270</v>
      </c>
      <c r="H1616" s="2">
        <v>32000000</v>
      </c>
      <c r="I1616" s="2">
        <v>37915414</v>
      </c>
      <c r="J1616" s="2">
        <v>82332450</v>
      </c>
      <c r="K1616" s="28" t="str">
        <f t="shared" si="202"/>
        <v/>
      </c>
      <c r="L1616" s="28" t="str">
        <f t="shared" si="203"/>
        <v/>
      </c>
      <c r="M1616" s="28" t="s">
        <v>2270</v>
      </c>
      <c r="N1616" s="28" t="str">
        <f t="shared" si="204"/>
        <v/>
      </c>
      <c r="O1616" s="28" t="str">
        <f>IF(N1616=1,M1616&amp;" ("&amp;E1616&amp;")",M1616)</f>
        <v>Big Mommas: Like Father, Like Son</v>
      </c>
      <c r="P1616" s="36">
        <f>INDEX(cpi!$A$1:$M$105,MATCH('Inflation adjust calc'!$E1616,cpi!$A:$A,0),MATCH('Inflation adjust calc'!$D1616,cpi!$1:$1,0))</f>
        <v>221.309</v>
      </c>
      <c r="Q1616" s="36">
        <f>cpi!$I$2</f>
        <v>240.85300000000001</v>
      </c>
      <c r="R1616" s="36">
        <f t="shared" si="201"/>
        <v>1.0883109136998497</v>
      </c>
      <c r="S1616" s="28" t="str">
        <f t="shared" si="205"/>
        <v/>
      </c>
      <c r="T1616" s="37">
        <f t="shared" si="206"/>
        <v>34825949.238395192</v>
      </c>
      <c r="U1616" s="37">
        <f t="shared" si="207"/>
        <v>41263758.853648074</v>
      </c>
      <c r="V1616" s="37">
        <f t="shared" si="208"/>
        <v>89603303.886647195</v>
      </c>
    </row>
    <row r="1617" spans="1:22">
      <c r="A1617" s="23">
        <v>1616</v>
      </c>
      <c r="B1617" s="3" t="s">
        <v>2271</v>
      </c>
      <c r="C1617" s="28">
        <v>15</v>
      </c>
      <c r="D1617" s="29">
        <v>1</v>
      </c>
      <c r="E1617" s="28">
        <v>1993</v>
      </c>
      <c r="F1617" s="31">
        <f>DATE(E1617,D1617,C1617)</f>
        <v>33984</v>
      </c>
      <c r="G1617" s="24" t="s">
        <v>2272</v>
      </c>
      <c r="H1617" s="2">
        <v>32000000</v>
      </c>
      <c r="I1617" s="2">
        <v>36299670</v>
      </c>
      <c r="J1617" s="2">
        <v>36299670</v>
      </c>
      <c r="K1617" s="28" t="str">
        <f t="shared" si="202"/>
        <v/>
      </c>
      <c r="L1617" s="28" t="str">
        <f t="shared" si="203"/>
        <v/>
      </c>
      <c r="M1617" s="28" t="s">
        <v>2272</v>
      </c>
      <c r="N1617" s="28" t="str">
        <f t="shared" si="204"/>
        <v/>
      </c>
      <c r="O1617" s="28" t="str">
        <f>IF(N1617=1,M1617&amp;" ("&amp;E1617&amp;")",M1617)</f>
        <v>Alive</v>
      </c>
      <c r="P1617" s="36">
        <f>INDEX(cpi!$A$1:$M$105,MATCH('Inflation adjust calc'!$E1617,cpi!$A:$A,0),MATCH('Inflation adjust calc'!$D1617,cpi!$1:$1,0))</f>
        <v>142.6</v>
      </c>
      <c r="Q1617" s="36">
        <f>cpi!$I$2</f>
        <v>240.85300000000001</v>
      </c>
      <c r="R1617" s="36">
        <f t="shared" si="201"/>
        <v>1.6890112201963536</v>
      </c>
      <c r="S1617" s="28" t="str">
        <f t="shared" si="205"/>
        <v/>
      </c>
      <c r="T1617" s="37">
        <f t="shared" si="206"/>
        <v>54048359.04628332</v>
      </c>
      <c r="U1617" s="37">
        <f t="shared" si="207"/>
        <v>61310549.919424973</v>
      </c>
      <c r="V1617" s="37">
        <f t="shared" si="208"/>
        <v>61310549.919424973</v>
      </c>
    </row>
    <row r="1618" spans="1:22">
      <c r="A1618" s="23">
        <v>1617</v>
      </c>
      <c r="B1618" s="3" t="s">
        <v>2273</v>
      </c>
      <c r="C1618" s="28">
        <v>23</v>
      </c>
      <c r="D1618" s="29">
        <v>2</v>
      </c>
      <c r="E1618" s="28">
        <v>2007</v>
      </c>
      <c r="F1618" s="31">
        <f>DATE(E1618,D1618,C1618)</f>
        <v>39136</v>
      </c>
      <c r="G1618" s="24" t="s">
        <v>2274</v>
      </c>
      <c r="H1618" s="2">
        <v>32000000</v>
      </c>
      <c r="I1618" s="2">
        <v>35193167</v>
      </c>
      <c r="J1618" s="2">
        <v>77593167</v>
      </c>
      <c r="K1618" s="28" t="str">
        <f t="shared" si="202"/>
        <v/>
      </c>
      <c r="L1618" s="28" t="str">
        <f t="shared" si="203"/>
        <v/>
      </c>
      <c r="M1618" s="28" t="s">
        <v>2274</v>
      </c>
      <c r="N1618" s="28" t="str">
        <f t="shared" si="204"/>
        <v/>
      </c>
      <c r="O1618" s="28" t="str">
        <f>IF(N1618=1,M1618&amp;" ("&amp;E1618&amp;")",M1618)</f>
        <v>The Number 23</v>
      </c>
      <c r="P1618" s="36">
        <f>INDEX(cpi!$A$1:$M$105,MATCH('Inflation adjust calc'!$E1618,cpi!$A:$A,0),MATCH('Inflation adjust calc'!$D1618,cpi!$1:$1,0))</f>
        <v>203.499</v>
      </c>
      <c r="Q1618" s="36">
        <f>cpi!$I$2</f>
        <v>240.85300000000001</v>
      </c>
      <c r="R1618" s="36">
        <f t="shared" ref="R1618:R1681" si="209">Q1618/P1618</f>
        <v>1.1835586415658064</v>
      </c>
      <c r="S1618" s="28" t="str">
        <f t="shared" si="205"/>
        <v/>
      </c>
      <c r="T1618" s="37">
        <f t="shared" si="206"/>
        <v>37873876.530105807</v>
      </c>
      <c r="U1618" s="37">
        <f t="shared" si="207"/>
        <v>41653176.926918566</v>
      </c>
      <c r="V1618" s="37">
        <f t="shared" si="208"/>
        <v>91836063.329308748</v>
      </c>
    </row>
    <row r="1619" spans="1:22">
      <c r="A1619" s="23">
        <v>1618</v>
      </c>
      <c r="B1619" s="3" t="s">
        <v>2275</v>
      </c>
      <c r="C1619" s="28">
        <v>14</v>
      </c>
      <c r="D1619" s="29">
        <v>12</v>
      </c>
      <c r="E1619" s="28">
        <v>1979</v>
      </c>
      <c r="F1619" s="31">
        <f>DATE(E1619,D1619,C1619)</f>
        <v>29203</v>
      </c>
      <c r="G1619" s="24">
        <v>1941</v>
      </c>
      <c r="H1619" s="2">
        <v>32000000</v>
      </c>
      <c r="I1619" s="2">
        <v>34175000</v>
      </c>
      <c r="J1619" s="2">
        <v>94875000</v>
      </c>
      <c r="K1619" s="28" t="str">
        <f t="shared" si="202"/>
        <v/>
      </c>
      <c r="L1619" s="28" t="str">
        <f t="shared" si="203"/>
        <v/>
      </c>
      <c r="M1619" s="28">
        <v>1941</v>
      </c>
      <c r="N1619" s="28" t="str">
        <f t="shared" si="204"/>
        <v/>
      </c>
      <c r="O1619" s="28">
        <f>IF(N1619=1,M1619&amp;" ("&amp;E1619&amp;")",M1619)</f>
        <v>1941</v>
      </c>
      <c r="P1619" s="36">
        <f>INDEX(cpi!$A$1:$M$105,MATCH('Inflation adjust calc'!$E1619,cpi!$A:$A,0),MATCH('Inflation adjust calc'!$D1619,cpi!$1:$1,0))</f>
        <v>76.7</v>
      </c>
      <c r="Q1619" s="36">
        <f>cpi!$I$2</f>
        <v>240.85300000000001</v>
      </c>
      <c r="R1619" s="36">
        <f t="shared" si="209"/>
        <v>3.1401955671447195</v>
      </c>
      <c r="S1619" s="28" t="str">
        <f t="shared" si="205"/>
        <v/>
      </c>
      <c r="T1619" s="37">
        <f t="shared" si="206"/>
        <v>100486258.14863102</v>
      </c>
      <c r="U1619" s="37">
        <f t="shared" si="207"/>
        <v>107316183.50717078</v>
      </c>
      <c r="V1619" s="37">
        <f t="shared" si="208"/>
        <v>297926054.43285525</v>
      </c>
    </row>
    <row r="1620" spans="1:22">
      <c r="A1620" s="23">
        <v>1619</v>
      </c>
      <c r="B1620" s="3" t="s">
        <v>970</v>
      </c>
      <c r="C1620" s="28">
        <v>21</v>
      </c>
      <c r="D1620" s="29">
        <v>10</v>
      </c>
      <c r="E1620" s="28">
        <v>2005</v>
      </c>
      <c r="F1620" s="31">
        <f>DATE(E1620,D1620,C1620)</f>
        <v>38646</v>
      </c>
      <c r="G1620" s="24" t="s">
        <v>2276</v>
      </c>
      <c r="H1620" s="2">
        <v>32000000</v>
      </c>
      <c r="I1620" s="2">
        <v>33022286</v>
      </c>
      <c r="J1620" s="2">
        <v>39498360</v>
      </c>
      <c r="K1620" s="28" t="str">
        <f t="shared" si="202"/>
        <v/>
      </c>
      <c r="L1620" s="28" t="str">
        <f t="shared" si="203"/>
        <v/>
      </c>
      <c r="M1620" s="28" t="s">
        <v>2276</v>
      </c>
      <c r="N1620" s="28" t="str">
        <f t="shared" si="204"/>
        <v/>
      </c>
      <c r="O1620" s="28" t="str">
        <f>IF(N1620=1,M1620&amp;" ("&amp;E1620&amp;")",M1620)</f>
        <v>Dreamer: Inspired by a True Story</v>
      </c>
      <c r="P1620" s="36">
        <f>INDEX(cpi!$A$1:$M$105,MATCH('Inflation adjust calc'!$E1620,cpi!$A:$A,0),MATCH('Inflation adjust calc'!$D1620,cpi!$1:$1,0))</f>
        <v>199.2</v>
      </c>
      <c r="Q1620" s="36">
        <f>cpi!$I$2</f>
        <v>240.85300000000001</v>
      </c>
      <c r="R1620" s="36">
        <f t="shared" si="209"/>
        <v>1.20910140562249</v>
      </c>
      <c r="S1620" s="28" t="str">
        <f t="shared" si="205"/>
        <v/>
      </c>
      <c r="T1620" s="37">
        <f t="shared" si="206"/>
        <v>38691244.979919679</v>
      </c>
      <c r="U1620" s="37">
        <f t="shared" si="207"/>
        <v>39927292.419467874</v>
      </c>
      <c r="V1620" s="37">
        <f t="shared" si="208"/>
        <v>47757522.595783137</v>
      </c>
    </row>
    <row r="1621" spans="1:22">
      <c r="A1621" s="23">
        <v>1620</v>
      </c>
      <c r="B1621" s="3" t="s">
        <v>1087</v>
      </c>
      <c r="C1621" s="28">
        <v>23</v>
      </c>
      <c r="D1621" s="29">
        <v>9</v>
      </c>
      <c r="E1621" s="28">
        <v>2005</v>
      </c>
      <c r="F1621" s="31">
        <f>DATE(E1621,D1621,C1621)</f>
        <v>38618</v>
      </c>
      <c r="G1621" s="24" t="s">
        <v>2277</v>
      </c>
      <c r="H1621" s="2">
        <v>32000000</v>
      </c>
      <c r="I1621" s="2">
        <v>31493782</v>
      </c>
      <c r="J1621" s="2">
        <v>61477797</v>
      </c>
      <c r="K1621" s="28" t="str">
        <f t="shared" si="202"/>
        <v/>
      </c>
      <c r="L1621" s="28" t="str">
        <f t="shared" si="203"/>
        <v/>
      </c>
      <c r="M1621" s="28" t="s">
        <v>2277</v>
      </c>
      <c r="N1621" s="28" t="str">
        <f t="shared" si="204"/>
        <v/>
      </c>
      <c r="O1621" s="28" t="str">
        <f>IF(N1621=1,M1621&amp;" ("&amp;E1621&amp;")",M1621)</f>
        <v>A History of Violence</v>
      </c>
      <c r="P1621" s="36">
        <f>INDEX(cpi!$A$1:$M$105,MATCH('Inflation adjust calc'!$E1621,cpi!$A:$A,0),MATCH('Inflation adjust calc'!$D1621,cpi!$1:$1,0))</f>
        <v>198.8</v>
      </c>
      <c r="Q1621" s="36">
        <f>cpi!$I$2</f>
        <v>240.85300000000001</v>
      </c>
      <c r="R1621" s="36">
        <f t="shared" si="209"/>
        <v>1.2115342052313882</v>
      </c>
      <c r="S1621" s="28" t="str">
        <f t="shared" si="205"/>
        <v/>
      </c>
      <c r="T1621" s="37">
        <f t="shared" si="206"/>
        <v>38769094.567404427</v>
      </c>
      <c r="U1621" s="37">
        <f t="shared" si="207"/>
        <v>38155794.145100601</v>
      </c>
      <c r="V1621" s="37">
        <f t="shared" si="208"/>
        <v>74482453.927771628</v>
      </c>
    </row>
    <row r="1622" spans="1:22">
      <c r="A1622" s="23">
        <v>1621</v>
      </c>
      <c r="B1622" s="3" t="s">
        <v>2278</v>
      </c>
      <c r="C1622" s="28">
        <v>15</v>
      </c>
      <c r="D1622" s="29">
        <v>3</v>
      </c>
      <c r="E1622" s="28">
        <v>2013</v>
      </c>
      <c r="F1622" s="31">
        <f>DATE(E1622,D1622,C1622)</f>
        <v>41348</v>
      </c>
      <c r="G1622" s="24" t="s">
        <v>2279</v>
      </c>
      <c r="H1622" s="2">
        <v>32000000</v>
      </c>
      <c r="I1622" s="2">
        <v>22537881</v>
      </c>
      <c r="J1622" s="2">
        <v>27392609</v>
      </c>
      <c r="K1622" s="28" t="str">
        <f t="shared" si="202"/>
        <v/>
      </c>
      <c r="L1622" s="28" t="str">
        <f t="shared" si="203"/>
        <v/>
      </c>
      <c r="M1622" s="28" t="s">
        <v>2279</v>
      </c>
      <c r="N1622" s="28" t="str">
        <f t="shared" si="204"/>
        <v/>
      </c>
      <c r="O1622" s="28" t="str">
        <f>IF(N1622=1,M1622&amp;" ("&amp;E1622&amp;")",M1622)</f>
        <v>The Incredible Burt Wonderstone</v>
      </c>
      <c r="P1622" s="36">
        <f>INDEX(cpi!$A$1:$M$105,MATCH('Inflation adjust calc'!$E1622,cpi!$A:$A,0),MATCH('Inflation adjust calc'!$D1622,cpi!$1:$1,0))</f>
        <v>232.773</v>
      </c>
      <c r="Q1622" s="36">
        <f>cpi!$I$2</f>
        <v>240.85300000000001</v>
      </c>
      <c r="R1622" s="36">
        <f t="shared" si="209"/>
        <v>1.0347119296481981</v>
      </c>
      <c r="S1622" s="28" t="str">
        <f t="shared" si="205"/>
        <v/>
      </c>
      <c r="T1622" s="37">
        <f t="shared" si="206"/>
        <v>33110781.748742342</v>
      </c>
      <c r="U1622" s="37">
        <f t="shared" si="207"/>
        <v>23320214.33969146</v>
      </c>
      <c r="V1622" s="37">
        <f t="shared" si="208"/>
        <v>28343459.316488598</v>
      </c>
    </row>
    <row r="1623" spans="1:22">
      <c r="A1623" s="23">
        <v>1622</v>
      </c>
      <c r="B1623" s="3">
        <v>34974</v>
      </c>
      <c r="C1623" s="28">
        <v>10</v>
      </c>
      <c r="D1623" s="29">
        <v>2</v>
      </c>
      <c r="E1623" s="28">
        <v>1995</v>
      </c>
      <c r="F1623" s="31">
        <f>DATE(E1623,D1623,C1623)</f>
        <v>34740</v>
      </c>
      <c r="G1623" s="24" t="s">
        <v>2280</v>
      </c>
      <c r="H1623" s="2">
        <v>32000000</v>
      </c>
      <c r="I1623" s="2">
        <v>18552460</v>
      </c>
      <c r="J1623" s="2">
        <v>18552460</v>
      </c>
      <c r="K1623" s="28" t="str">
        <f t="shared" si="202"/>
        <v/>
      </c>
      <c r="L1623" s="28" t="str">
        <f t="shared" si="203"/>
        <v/>
      </c>
      <c r="M1623" s="28" t="s">
        <v>2280</v>
      </c>
      <c r="N1623" s="28" t="str">
        <f t="shared" si="204"/>
        <v/>
      </c>
      <c r="O1623" s="28" t="str">
        <f>IF(N1623=1,M1623&amp;" ("&amp;E1623&amp;")",M1623)</f>
        <v>The Quick and the Dead</v>
      </c>
      <c r="P1623" s="36">
        <f>INDEX(cpi!$A$1:$M$105,MATCH('Inflation adjust calc'!$E1623,cpi!$A:$A,0),MATCH('Inflation adjust calc'!$D1623,cpi!$1:$1,0))</f>
        <v>150.9</v>
      </c>
      <c r="Q1623" s="36">
        <f>cpi!$I$2</f>
        <v>240.85300000000001</v>
      </c>
      <c r="R1623" s="36">
        <f t="shared" si="209"/>
        <v>1.5961100066269052</v>
      </c>
      <c r="S1623" s="28" t="str">
        <f t="shared" si="205"/>
        <v/>
      </c>
      <c r="T1623" s="37">
        <f t="shared" si="206"/>
        <v>51075520.212060966</v>
      </c>
      <c r="U1623" s="37">
        <f t="shared" si="207"/>
        <v>29611767.053545393</v>
      </c>
      <c r="V1623" s="37">
        <f t="shared" si="208"/>
        <v>29611767.053545393</v>
      </c>
    </row>
    <row r="1624" spans="1:22">
      <c r="A1624" s="23">
        <v>1623</v>
      </c>
      <c r="B1624" s="3" t="s">
        <v>2281</v>
      </c>
      <c r="C1624" s="28">
        <v>30</v>
      </c>
      <c r="D1624" s="29">
        <v>4</v>
      </c>
      <c r="E1624" s="28">
        <v>2004</v>
      </c>
      <c r="F1624" s="31">
        <f>DATE(E1624,D1624,C1624)</f>
        <v>38107</v>
      </c>
      <c r="G1624" s="24" t="s">
        <v>2282</v>
      </c>
      <c r="H1624" s="2">
        <v>32000000</v>
      </c>
      <c r="I1624" s="2">
        <v>17848322</v>
      </c>
      <c r="J1624" s="2">
        <v>29948322</v>
      </c>
      <c r="K1624" s="28" t="str">
        <f t="shared" si="202"/>
        <v/>
      </c>
      <c r="L1624" s="28" t="str">
        <f t="shared" si="203"/>
        <v/>
      </c>
      <c r="M1624" s="28" t="s">
        <v>2282</v>
      </c>
      <c r="N1624" s="28" t="str">
        <f t="shared" si="204"/>
        <v/>
      </c>
      <c r="O1624" s="28" t="str">
        <f>IF(N1624=1,M1624&amp;" ("&amp;E1624&amp;")",M1624)</f>
        <v>Laws of Attraction</v>
      </c>
      <c r="P1624" s="36">
        <f>INDEX(cpi!$A$1:$M$105,MATCH('Inflation adjust calc'!$E1624,cpi!$A:$A,0),MATCH('Inflation adjust calc'!$D1624,cpi!$1:$1,0))</f>
        <v>188</v>
      </c>
      <c r="Q1624" s="36">
        <f>cpi!$I$2</f>
        <v>240.85300000000001</v>
      </c>
      <c r="R1624" s="36">
        <f t="shared" si="209"/>
        <v>1.2811329787234043</v>
      </c>
      <c r="S1624" s="28" t="str">
        <f t="shared" si="205"/>
        <v/>
      </c>
      <c r="T1624" s="37">
        <f t="shared" si="206"/>
        <v>40996255.319148935</v>
      </c>
      <c r="U1624" s="37">
        <f t="shared" si="207"/>
        <v>22866073.92907447</v>
      </c>
      <c r="V1624" s="37">
        <f t="shared" si="208"/>
        <v>38367782.97162766</v>
      </c>
    </row>
    <row r="1625" spans="1:22">
      <c r="A1625" s="23">
        <v>1624</v>
      </c>
      <c r="B1625" s="3">
        <v>40246</v>
      </c>
      <c r="C1625" s="28">
        <v>3</v>
      </c>
      <c r="D1625" s="29">
        <v>9</v>
      </c>
      <c r="E1625" s="28">
        <v>2010</v>
      </c>
      <c r="F1625" s="31">
        <f>DATE(E1625,D1625,C1625)</f>
        <v>40424</v>
      </c>
      <c r="G1625" s="24" t="s">
        <v>2283</v>
      </c>
      <c r="H1625" s="2">
        <v>32000000</v>
      </c>
      <c r="I1625" s="2">
        <v>17804299</v>
      </c>
      <c r="J1625" s="2">
        <v>43603990</v>
      </c>
      <c r="K1625" s="28" t="str">
        <f t="shared" si="202"/>
        <v/>
      </c>
      <c r="L1625" s="28" t="str">
        <f t="shared" si="203"/>
        <v/>
      </c>
      <c r="M1625" s="28" t="s">
        <v>2283</v>
      </c>
      <c r="N1625" s="28" t="str">
        <f t="shared" si="204"/>
        <v/>
      </c>
      <c r="O1625" s="28" t="str">
        <f>IF(N1625=1,M1625&amp;" ("&amp;E1625&amp;")",M1625)</f>
        <v>Going the Distance</v>
      </c>
      <c r="P1625" s="36">
        <f>INDEX(cpi!$A$1:$M$105,MATCH('Inflation adjust calc'!$E1625,cpi!$A:$A,0),MATCH('Inflation adjust calc'!$D1625,cpi!$1:$1,0))</f>
        <v>218.43899999999999</v>
      </c>
      <c r="Q1625" s="36">
        <f>cpi!$I$2</f>
        <v>240.85300000000001</v>
      </c>
      <c r="R1625" s="36">
        <f t="shared" si="209"/>
        <v>1.1026098819350025</v>
      </c>
      <c r="S1625" s="28" t="str">
        <f t="shared" si="205"/>
        <v/>
      </c>
      <c r="T1625" s="37">
        <f t="shared" si="206"/>
        <v>35283516.22192008</v>
      </c>
      <c r="U1625" s="37">
        <f t="shared" si="207"/>
        <v>19631196.018325485</v>
      </c>
      <c r="V1625" s="37">
        <f t="shared" si="208"/>
        <v>48078190.26579503</v>
      </c>
    </row>
    <row r="1626" spans="1:22">
      <c r="A1626" s="23">
        <v>1625</v>
      </c>
      <c r="B1626" s="3" t="s">
        <v>2284</v>
      </c>
      <c r="C1626" s="28">
        <v>22</v>
      </c>
      <c r="D1626" s="29">
        <v>10</v>
      </c>
      <c r="E1626" s="28">
        <v>1999</v>
      </c>
      <c r="F1626" s="31">
        <f>DATE(E1626,D1626,C1626)</f>
        <v>36455</v>
      </c>
      <c r="G1626" s="24" t="s">
        <v>2285</v>
      </c>
      <c r="H1626" s="2">
        <v>32000000</v>
      </c>
      <c r="I1626" s="2">
        <v>16640210</v>
      </c>
      <c r="J1626" s="2">
        <v>16640210</v>
      </c>
      <c r="K1626" s="28" t="str">
        <f t="shared" si="202"/>
        <v/>
      </c>
      <c r="L1626" s="28" t="str">
        <f t="shared" si="203"/>
        <v/>
      </c>
      <c r="M1626" s="28" t="s">
        <v>2285</v>
      </c>
      <c r="N1626" s="28" t="str">
        <f t="shared" si="204"/>
        <v/>
      </c>
      <c r="O1626" s="28" t="str">
        <f>IF(N1626=1,M1626&amp;" ("&amp;E1626&amp;")",M1626)</f>
        <v>Bringing Out The Dead</v>
      </c>
      <c r="P1626" s="36">
        <f>INDEX(cpi!$A$1:$M$105,MATCH('Inflation adjust calc'!$E1626,cpi!$A:$A,0),MATCH('Inflation adjust calc'!$D1626,cpi!$1:$1,0))</f>
        <v>168.2</v>
      </c>
      <c r="Q1626" s="36">
        <f>cpi!$I$2</f>
        <v>240.85300000000001</v>
      </c>
      <c r="R1626" s="36">
        <f t="shared" si="209"/>
        <v>1.4319441141498217</v>
      </c>
      <c r="S1626" s="28" t="str">
        <f t="shared" si="205"/>
        <v/>
      </c>
      <c r="T1626" s="37">
        <f t="shared" si="206"/>
        <v>45822211.652794294</v>
      </c>
      <c r="U1626" s="37">
        <f t="shared" si="207"/>
        <v>23827850.767717004</v>
      </c>
      <c r="V1626" s="37">
        <f t="shared" si="208"/>
        <v>23827850.767717004</v>
      </c>
    </row>
    <row r="1627" spans="1:22">
      <c r="A1627" s="23">
        <v>1626</v>
      </c>
      <c r="B1627" s="3" t="s">
        <v>1656</v>
      </c>
      <c r="C1627" s="28">
        <v>19</v>
      </c>
      <c r="D1627" s="29">
        <v>3</v>
      </c>
      <c r="E1627" s="28">
        <v>2010</v>
      </c>
      <c r="F1627" s="31">
        <f>DATE(E1627,D1627,C1627)</f>
        <v>40256</v>
      </c>
      <c r="G1627" s="24" t="s">
        <v>2286</v>
      </c>
      <c r="H1627" s="2">
        <v>32000000</v>
      </c>
      <c r="I1627" s="2">
        <v>13942007</v>
      </c>
      <c r="J1627" s="2">
        <v>18195238</v>
      </c>
      <c r="K1627" s="28" t="str">
        <f t="shared" si="202"/>
        <v/>
      </c>
      <c r="L1627" s="28" t="str">
        <f t="shared" si="203"/>
        <v/>
      </c>
      <c r="M1627" s="28" t="s">
        <v>2286</v>
      </c>
      <c r="N1627" s="28" t="str">
        <f t="shared" si="204"/>
        <v/>
      </c>
      <c r="O1627" s="28" t="str">
        <f>IF(N1627=1,M1627&amp;" ("&amp;E1627&amp;")",M1627)</f>
        <v>Repo Men</v>
      </c>
      <c r="P1627" s="36">
        <f>INDEX(cpi!$A$1:$M$105,MATCH('Inflation adjust calc'!$E1627,cpi!$A:$A,0),MATCH('Inflation adjust calc'!$D1627,cpi!$1:$1,0))</f>
        <v>217.631</v>
      </c>
      <c r="Q1627" s="36">
        <f>cpi!$I$2</f>
        <v>240.85300000000001</v>
      </c>
      <c r="R1627" s="36">
        <f t="shared" si="209"/>
        <v>1.1067035486672396</v>
      </c>
      <c r="S1627" s="28" t="str">
        <f t="shared" si="205"/>
        <v/>
      </c>
      <c r="T1627" s="37">
        <f t="shared" si="206"/>
        <v>35414513.557351671</v>
      </c>
      <c r="U1627" s="37">
        <f t="shared" si="207"/>
        <v>15429668.622443495</v>
      </c>
      <c r="V1627" s="37">
        <f t="shared" si="208"/>
        <v>20136734.463445008</v>
      </c>
    </row>
    <row r="1628" spans="1:22">
      <c r="A1628" s="23">
        <v>1627</v>
      </c>
      <c r="B1628" s="3" t="s">
        <v>1553</v>
      </c>
      <c r="C1628" s="28">
        <v>14</v>
      </c>
      <c r="D1628" s="29">
        <v>9</v>
      </c>
      <c r="E1628" s="28">
        <v>2007</v>
      </c>
      <c r="F1628" s="31">
        <f>DATE(E1628,D1628,C1628)</f>
        <v>39339</v>
      </c>
      <c r="G1628" s="24" t="s">
        <v>2287</v>
      </c>
      <c r="H1628" s="2">
        <v>32000000</v>
      </c>
      <c r="I1628" s="2">
        <v>10977721</v>
      </c>
      <c r="J1628" s="2">
        <v>79915361</v>
      </c>
      <c r="K1628" s="28" t="str">
        <f t="shared" si="202"/>
        <v/>
      </c>
      <c r="L1628" s="28" t="str">
        <f t="shared" si="203"/>
        <v/>
      </c>
      <c r="M1628" s="28" t="s">
        <v>2287</v>
      </c>
      <c r="N1628" s="28" t="str">
        <f t="shared" si="204"/>
        <v/>
      </c>
      <c r="O1628" s="28" t="str">
        <f>IF(N1628=1,M1628&amp;" ("&amp;E1628&amp;")",M1628)</f>
        <v>D-War</v>
      </c>
      <c r="P1628" s="36">
        <f>INDEX(cpi!$A$1:$M$105,MATCH('Inflation adjust calc'!$E1628,cpi!$A:$A,0),MATCH('Inflation adjust calc'!$D1628,cpi!$1:$1,0))</f>
        <v>208.49</v>
      </c>
      <c r="Q1628" s="36">
        <f>cpi!$I$2</f>
        <v>240.85300000000001</v>
      </c>
      <c r="R1628" s="36">
        <f t="shared" si="209"/>
        <v>1.1552256702959374</v>
      </c>
      <c r="S1628" s="28" t="str">
        <f t="shared" si="205"/>
        <v/>
      </c>
      <c r="T1628" s="37">
        <f t="shared" si="206"/>
        <v>36967221.449469998</v>
      </c>
      <c r="U1628" s="37">
        <f t="shared" si="207"/>
        <v>12681745.100546788</v>
      </c>
      <c r="V1628" s="37">
        <f t="shared" si="208"/>
        <v>92320276.478166819</v>
      </c>
    </row>
    <row r="1629" spans="1:22">
      <c r="A1629" s="23">
        <v>1628</v>
      </c>
      <c r="B1629" s="3">
        <v>35225</v>
      </c>
      <c r="C1629" s="28">
        <v>6</v>
      </c>
      <c r="D1629" s="29">
        <v>9</v>
      </c>
      <c r="E1629" s="28">
        <v>1996</v>
      </c>
      <c r="F1629" s="31">
        <f>DATE(E1629,D1629,C1629)</f>
        <v>35314</v>
      </c>
      <c r="G1629" s="24" t="s">
        <v>2288</v>
      </c>
      <c r="H1629" s="2">
        <v>32000000</v>
      </c>
      <c r="I1629" s="2">
        <v>4357406</v>
      </c>
      <c r="J1629" s="2">
        <v>4357406</v>
      </c>
      <c r="K1629" s="28" t="str">
        <f t="shared" si="202"/>
        <v/>
      </c>
      <c r="L1629" s="28" t="str">
        <f t="shared" si="203"/>
        <v/>
      </c>
      <c r="M1629" s="28" t="s">
        <v>2288</v>
      </c>
      <c r="N1629" s="28" t="str">
        <f t="shared" si="204"/>
        <v/>
      </c>
      <c r="O1629" s="28" t="str">
        <f>IF(N1629=1,M1629&amp;" ("&amp;E1629&amp;")",M1629)</f>
        <v>Bogus</v>
      </c>
      <c r="P1629" s="36">
        <f>INDEX(cpi!$A$1:$M$105,MATCH('Inflation adjust calc'!$E1629,cpi!$A:$A,0),MATCH('Inflation adjust calc'!$D1629,cpi!$1:$1,0))</f>
        <v>157.80000000000001</v>
      </c>
      <c r="Q1629" s="36">
        <f>cpi!$I$2</f>
        <v>240.85300000000001</v>
      </c>
      <c r="R1629" s="36">
        <f t="shared" si="209"/>
        <v>1.5263181242078581</v>
      </c>
      <c r="S1629" s="28" t="str">
        <f t="shared" si="205"/>
        <v/>
      </c>
      <c r="T1629" s="37">
        <f t="shared" si="206"/>
        <v>48842179.974651456</v>
      </c>
      <c r="U1629" s="37">
        <f t="shared" si="207"/>
        <v>6650787.7523320662</v>
      </c>
      <c r="V1629" s="37">
        <f t="shared" si="208"/>
        <v>6650787.7523320662</v>
      </c>
    </row>
    <row r="1630" spans="1:22">
      <c r="A1630" s="23">
        <v>1629</v>
      </c>
      <c r="B1630" s="3" t="s">
        <v>632</v>
      </c>
      <c r="C1630" s="28">
        <v>26</v>
      </c>
      <c r="D1630" s="29">
        <v>3</v>
      </c>
      <c r="E1630" s="28">
        <v>1997</v>
      </c>
      <c r="F1630" s="31">
        <f>DATE(E1630,D1630,C1630)</f>
        <v>35515</v>
      </c>
      <c r="G1630" s="24" t="s">
        <v>2289</v>
      </c>
      <c r="H1630" s="2">
        <v>32000000</v>
      </c>
      <c r="I1630" s="2">
        <v>3588602</v>
      </c>
      <c r="J1630" s="2">
        <v>3588602</v>
      </c>
      <c r="K1630" s="28" t="str">
        <f t="shared" si="202"/>
        <v/>
      </c>
      <c r="L1630" s="28" t="str">
        <f t="shared" si="203"/>
        <v/>
      </c>
      <c r="M1630" s="28" t="s">
        <v>2289</v>
      </c>
      <c r="N1630" s="28" t="str">
        <f t="shared" si="204"/>
        <v/>
      </c>
      <c r="O1630" s="28" t="str">
        <f>IF(N1630=1,M1630&amp;" ("&amp;E1630&amp;")",M1630)</f>
        <v>Cats Don't Dance</v>
      </c>
      <c r="P1630" s="36">
        <f>INDEX(cpi!$A$1:$M$105,MATCH('Inflation adjust calc'!$E1630,cpi!$A:$A,0),MATCH('Inflation adjust calc'!$D1630,cpi!$1:$1,0))</f>
        <v>160</v>
      </c>
      <c r="Q1630" s="36">
        <f>cpi!$I$2</f>
        <v>240.85300000000001</v>
      </c>
      <c r="R1630" s="36">
        <f t="shared" si="209"/>
        <v>1.50533125</v>
      </c>
      <c r="S1630" s="28" t="str">
        <f t="shared" si="205"/>
        <v/>
      </c>
      <c r="T1630" s="37">
        <f t="shared" si="206"/>
        <v>48170600</v>
      </c>
      <c r="U1630" s="37">
        <f t="shared" si="207"/>
        <v>5402034.7344124997</v>
      </c>
      <c r="V1630" s="37">
        <f t="shared" si="208"/>
        <v>5402034.7344124997</v>
      </c>
    </row>
    <row r="1631" spans="1:22">
      <c r="A1631" s="23">
        <v>1630</v>
      </c>
      <c r="B1631" s="3">
        <v>36384</v>
      </c>
      <c r="C1631" s="28">
        <v>8</v>
      </c>
      <c r="D1631" s="29">
        <v>12</v>
      </c>
      <c r="E1631" s="28">
        <v>1999</v>
      </c>
      <c r="F1631" s="31">
        <f>DATE(E1631,D1631,C1631)</f>
        <v>36502</v>
      </c>
      <c r="G1631" s="24" t="s">
        <v>2290</v>
      </c>
      <c r="H1631" s="2">
        <v>32000000</v>
      </c>
      <c r="I1631" s="2">
        <v>2899970</v>
      </c>
      <c r="J1631" s="2">
        <v>2899970</v>
      </c>
      <c r="K1631" s="28" t="str">
        <f t="shared" si="202"/>
        <v/>
      </c>
      <c r="L1631" s="28" t="str">
        <f t="shared" si="203"/>
        <v/>
      </c>
      <c r="M1631" s="28" t="s">
        <v>2290</v>
      </c>
      <c r="N1631" s="28" t="str">
        <f t="shared" si="204"/>
        <v/>
      </c>
      <c r="O1631" s="28" t="str">
        <f>IF(N1631=1,M1631&amp;" ("&amp;E1631&amp;")",M1631)</f>
        <v>Cradle Will Rock</v>
      </c>
      <c r="P1631" s="36">
        <f>INDEX(cpi!$A$1:$M$105,MATCH('Inflation adjust calc'!$E1631,cpi!$A:$A,0),MATCH('Inflation adjust calc'!$D1631,cpi!$1:$1,0))</f>
        <v>168.3</v>
      </c>
      <c r="Q1631" s="36">
        <f>cpi!$I$2</f>
        <v>240.85300000000001</v>
      </c>
      <c r="R1631" s="36">
        <f t="shared" si="209"/>
        <v>1.4310932857991681</v>
      </c>
      <c r="S1631" s="28" t="str">
        <f t="shared" si="205"/>
        <v/>
      </c>
      <c r="T1631" s="37">
        <f t="shared" si="206"/>
        <v>45794985.145573378</v>
      </c>
      <c r="U1631" s="37">
        <f t="shared" si="207"/>
        <v>4150127.5960190133</v>
      </c>
      <c r="V1631" s="37">
        <f t="shared" si="208"/>
        <v>4150127.5960190133</v>
      </c>
    </row>
    <row r="1632" spans="1:22">
      <c r="A1632" s="23">
        <v>1631</v>
      </c>
      <c r="B1632" s="3" t="s">
        <v>510</v>
      </c>
      <c r="C1632" s="28">
        <v>15</v>
      </c>
      <c r="D1632" s="29">
        <v>12</v>
      </c>
      <c r="E1632" s="28">
        <v>2006</v>
      </c>
      <c r="F1632" s="31">
        <f>DATE(E1632,D1632,C1632)</f>
        <v>39066</v>
      </c>
      <c r="G1632" s="24" t="s">
        <v>2291</v>
      </c>
      <c r="H1632" s="2">
        <v>32000000</v>
      </c>
      <c r="I1632" s="2">
        <v>1308696</v>
      </c>
      <c r="J1632" s="2">
        <v>1308696</v>
      </c>
      <c r="K1632" s="28" t="str">
        <f t="shared" si="202"/>
        <v/>
      </c>
      <c r="L1632" s="28" t="str">
        <f t="shared" si="203"/>
        <v/>
      </c>
      <c r="M1632" s="28" t="s">
        <v>2291</v>
      </c>
      <c r="N1632" s="28" t="str">
        <f t="shared" si="204"/>
        <v/>
      </c>
      <c r="O1632" s="28" t="str">
        <f>IF(N1632=1,M1632&amp;" ("&amp;E1632&amp;")",M1632)</f>
        <v>The Good German</v>
      </c>
      <c r="P1632" s="36">
        <f>INDEX(cpi!$A$1:$M$105,MATCH('Inflation adjust calc'!$E1632,cpi!$A:$A,0),MATCH('Inflation adjust calc'!$D1632,cpi!$1:$1,0))</f>
        <v>201.8</v>
      </c>
      <c r="Q1632" s="36">
        <f>cpi!$I$2</f>
        <v>240.85300000000001</v>
      </c>
      <c r="R1632" s="36">
        <f t="shared" si="209"/>
        <v>1.1935232903865214</v>
      </c>
      <c r="S1632" s="28" t="str">
        <f t="shared" si="205"/>
        <v/>
      </c>
      <c r="T1632" s="37">
        <f t="shared" si="206"/>
        <v>38192745.292368688</v>
      </c>
      <c r="U1632" s="37">
        <f t="shared" si="207"/>
        <v>1561959.1560356789</v>
      </c>
      <c r="V1632" s="37">
        <f t="shared" si="208"/>
        <v>1561959.1560356789</v>
      </c>
    </row>
    <row r="1633" spans="1:22">
      <c r="A1633" s="23">
        <v>1632</v>
      </c>
      <c r="B1633" s="3" t="s">
        <v>2292</v>
      </c>
      <c r="C1633" s="28">
        <v>31</v>
      </c>
      <c r="D1633" s="29">
        <v>12</v>
      </c>
      <c r="E1633" s="28">
        <v>2004</v>
      </c>
      <c r="F1633" s="31">
        <f>DATE(E1633,D1633,C1633)</f>
        <v>38352</v>
      </c>
      <c r="G1633" s="24" t="s">
        <v>2293</v>
      </c>
      <c r="H1633" s="2">
        <v>32000000</v>
      </c>
      <c r="I1633">
        <v>0</v>
      </c>
      <c r="J1633">
        <v>0</v>
      </c>
      <c r="K1633" s="28">
        <f t="shared" si="202"/>
        <v>1</v>
      </c>
      <c r="L1633" s="28" t="str">
        <f t="shared" si="203"/>
        <v/>
      </c>
      <c r="M1633" s="28" t="s">
        <v>2293</v>
      </c>
      <c r="N1633" s="28" t="str">
        <f t="shared" si="204"/>
        <v/>
      </c>
      <c r="O1633" s="28" t="str">
        <f>IF(N1633=1,M1633&amp;" ("&amp;E1633&amp;")",M1633)</f>
        <v>George and the Dragon</v>
      </c>
      <c r="P1633" s="36">
        <f>INDEX(cpi!$A$1:$M$105,MATCH('Inflation adjust calc'!$E1633,cpi!$A:$A,0),MATCH('Inflation adjust calc'!$D1633,cpi!$1:$1,0))</f>
        <v>190.3</v>
      </c>
      <c r="Q1633" s="36">
        <f>cpi!$I$2</f>
        <v>240.85300000000001</v>
      </c>
      <c r="R1633" s="36">
        <f t="shared" si="209"/>
        <v>1.2656489753021545</v>
      </c>
      <c r="S1633" s="28" t="str">
        <f t="shared" si="205"/>
        <v/>
      </c>
      <c r="T1633" s="37">
        <f t="shared" si="206"/>
        <v>40500767.209668942</v>
      </c>
      <c r="U1633" s="37">
        <f t="shared" si="207"/>
        <v>0</v>
      </c>
      <c r="V1633" s="37">
        <f t="shared" si="208"/>
        <v>0</v>
      </c>
    </row>
    <row r="1634" spans="1:22">
      <c r="A1634" s="23">
        <v>1633</v>
      </c>
      <c r="B1634" s="3" t="s">
        <v>2294</v>
      </c>
      <c r="C1634" s="28">
        <v>15</v>
      </c>
      <c r="D1634" s="29">
        <v>8</v>
      </c>
      <c r="E1634" s="28">
        <v>1979</v>
      </c>
      <c r="F1634" s="31">
        <f>DATE(E1634,D1634,C1634)</f>
        <v>29082</v>
      </c>
      <c r="G1634" s="24" t="s">
        <v>2295</v>
      </c>
      <c r="H1634" s="2">
        <v>31500000</v>
      </c>
      <c r="I1634" s="2">
        <v>78800000</v>
      </c>
      <c r="J1634" s="2">
        <v>81250488</v>
      </c>
      <c r="K1634" s="28" t="str">
        <f t="shared" si="202"/>
        <v/>
      </c>
      <c r="L1634" s="28" t="str">
        <f t="shared" si="203"/>
        <v/>
      </c>
      <c r="M1634" s="28" t="s">
        <v>2295</v>
      </c>
      <c r="N1634" s="28" t="str">
        <f t="shared" si="204"/>
        <v/>
      </c>
      <c r="O1634" s="28" t="str">
        <f>IF(N1634=1,M1634&amp;" ("&amp;E1634&amp;")",M1634)</f>
        <v>Apocalypse Now</v>
      </c>
      <c r="P1634" s="36">
        <f>INDEX(cpi!$A$1:$M$105,MATCH('Inflation adjust calc'!$E1634,cpi!$A:$A,0),MATCH('Inflation adjust calc'!$D1634,cpi!$1:$1,0))</f>
        <v>73.8</v>
      </c>
      <c r="Q1634" s="36">
        <f>cpi!$I$2</f>
        <v>240.85300000000001</v>
      </c>
      <c r="R1634" s="36">
        <f t="shared" si="209"/>
        <v>3.2635907859078594</v>
      </c>
      <c r="S1634" s="28" t="str">
        <f t="shared" si="205"/>
        <v/>
      </c>
      <c r="T1634" s="37">
        <f t="shared" si="206"/>
        <v>102803109.75609757</v>
      </c>
      <c r="U1634" s="37">
        <f t="shared" si="207"/>
        <v>257170953.92953932</v>
      </c>
      <c r="V1634" s="37">
        <f t="shared" si="208"/>
        <v>265168343.98731712</v>
      </c>
    </row>
    <row r="1635" spans="1:22">
      <c r="A1635" s="23">
        <v>1634</v>
      </c>
      <c r="B1635" s="3" t="s">
        <v>137</v>
      </c>
      <c r="C1635" s="28">
        <v>15</v>
      </c>
      <c r="D1635" s="29">
        <v>4</v>
      </c>
      <c r="E1635" s="28">
        <v>2016</v>
      </c>
      <c r="F1635" s="31">
        <f>DATE(E1635,D1635,C1635)</f>
        <v>42475</v>
      </c>
      <c r="G1635" s="24" t="s">
        <v>2296</v>
      </c>
      <c r="H1635" s="2">
        <v>31500000</v>
      </c>
      <c r="I1635" s="2">
        <v>14708696</v>
      </c>
      <c r="J1635" s="2">
        <v>36131497</v>
      </c>
      <c r="K1635" s="28" t="str">
        <f t="shared" si="202"/>
        <v/>
      </c>
      <c r="L1635" s="28" t="str">
        <f t="shared" si="203"/>
        <v/>
      </c>
      <c r="M1635" s="28" t="s">
        <v>2296</v>
      </c>
      <c r="N1635" s="28" t="str">
        <f t="shared" si="204"/>
        <v/>
      </c>
      <c r="O1635" s="28" t="str">
        <f>IF(N1635=1,M1635&amp;" ("&amp;E1635&amp;")",M1635)</f>
        <v>Criminal</v>
      </c>
      <c r="P1635" s="36">
        <f>INDEX(cpi!$A$1:$M$105,MATCH('Inflation adjust calc'!$E1635,cpi!$A:$A,0),MATCH('Inflation adjust calc'!$D1635,cpi!$1:$1,0))</f>
        <v>239.261</v>
      </c>
      <c r="Q1635" s="36">
        <f>cpi!$I$2</f>
        <v>240.85300000000001</v>
      </c>
      <c r="R1635" s="36">
        <f t="shared" si="209"/>
        <v>1.0066538215588834</v>
      </c>
      <c r="S1635" s="28" t="str">
        <f t="shared" si="205"/>
        <v/>
      </c>
      <c r="T1635" s="37">
        <f t="shared" si="206"/>
        <v>31709595.379104827</v>
      </c>
      <c r="U1635" s="37">
        <f t="shared" si="207"/>
        <v>14806565.038547862</v>
      </c>
      <c r="V1635" s="37">
        <f t="shared" si="208"/>
        <v>36371909.533693328</v>
      </c>
    </row>
    <row r="1636" spans="1:22">
      <c r="A1636" s="23">
        <v>1635</v>
      </c>
      <c r="B1636" s="3">
        <v>40950</v>
      </c>
      <c r="C1636" s="28">
        <v>2</v>
      </c>
      <c r="D1636" s="29">
        <v>11</v>
      </c>
      <c r="E1636" s="28">
        <v>2012</v>
      </c>
      <c r="F1636" s="31">
        <f>DATE(E1636,D1636,C1636)</f>
        <v>41215</v>
      </c>
      <c r="G1636" s="24" t="s">
        <v>2297</v>
      </c>
      <c r="H1636" s="2">
        <v>31000000</v>
      </c>
      <c r="I1636" s="2">
        <v>93772375</v>
      </c>
      <c r="J1636" s="2">
        <v>160558438</v>
      </c>
      <c r="K1636" s="28" t="str">
        <f t="shared" si="202"/>
        <v/>
      </c>
      <c r="L1636" s="28" t="str">
        <f t="shared" si="203"/>
        <v/>
      </c>
      <c r="M1636" s="28" t="s">
        <v>2297</v>
      </c>
      <c r="N1636" s="28" t="str">
        <f t="shared" si="204"/>
        <v/>
      </c>
      <c r="O1636" s="28" t="str">
        <f>IF(N1636=1,M1636&amp;" ("&amp;E1636&amp;")",M1636)</f>
        <v>Flight</v>
      </c>
      <c r="P1636" s="36">
        <f>INDEX(cpi!$A$1:$M$105,MATCH('Inflation adjust calc'!$E1636,cpi!$A:$A,0),MATCH('Inflation adjust calc'!$D1636,cpi!$1:$1,0))</f>
        <v>230.221</v>
      </c>
      <c r="Q1636" s="36">
        <f>cpi!$I$2</f>
        <v>240.85300000000001</v>
      </c>
      <c r="R1636" s="36">
        <f t="shared" si="209"/>
        <v>1.0461817123546506</v>
      </c>
      <c r="S1636" s="28" t="str">
        <f t="shared" si="205"/>
        <v/>
      </c>
      <c r="T1636" s="37">
        <f t="shared" si="206"/>
        <v>32431633.08299417</v>
      </c>
      <c r="U1636" s="37">
        <f t="shared" si="207"/>
        <v>98102943.849062428</v>
      </c>
      <c r="V1636" s="37">
        <f t="shared" si="208"/>
        <v>167973301.599828</v>
      </c>
    </row>
    <row r="1637" spans="1:22">
      <c r="A1637" s="23">
        <v>1636</v>
      </c>
      <c r="B1637" s="3" t="s">
        <v>2298</v>
      </c>
      <c r="C1637" s="28">
        <v>29</v>
      </c>
      <c r="D1637" s="29">
        <v>12</v>
      </c>
      <c r="E1637" s="28">
        <v>1995</v>
      </c>
      <c r="F1637" s="31">
        <f>DATE(E1637,D1637,C1637)</f>
        <v>35062</v>
      </c>
      <c r="G1637" s="24" t="s">
        <v>2299</v>
      </c>
      <c r="H1637" s="2">
        <v>31000000</v>
      </c>
      <c r="I1637" s="2">
        <v>82582604</v>
      </c>
      <c r="J1637" s="2">
        <v>106282604</v>
      </c>
      <c r="K1637" s="28" t="str">
        <f t="shared" si="202"/>
        <v/>
      </c>
      <c r="L1637" s="28" t="str">
        <f t="shared" si="203"/>
        <v/>
      </c>
      <c r="M1637" s="28" t="s">
        <v>2299</v>
      </c>
      <c r="N1637" s="28" t="str">
        <f t="shared" si="204"/>
        <v/>
      </c>
      <c r="O1637" s="28" t="str">
        <f>IF(N1637=1,M1637&amp;" ("&amp;E1637&amp;")",M1637)</f>
        <v>Mr. Holland's Opus</v>
      </c>
      <c r="P1637" s="36">
        <f>INDEX(cpi!$A$1:$M$105,MATCH('Inflation adjust calc'!$E1637,cpi!$A:$A,0),MATCH('Inflation adjust calc'!$D1637,cpi!$1:$1,0))</f>
        <v>153.5</v>
      </c>
      <c r="Q1637" s="36">
        <f>cpi!$I$2</f>
        <v>240.85300000000001</v>
      </c>
      <c r="R1637" s="36">
        <f t="shared" si="209"/>
        <v>1.5690749185667754</v>
      </c>
      <c r="S1637" s="28" t="str">
        <f t="shared" si="205"/>
        <v/>
      </c>
      <c r="T1637" s="37">
        <f t="shared" si="206"/>
        <v>48641322.475570038</v>
      </c>
      <c r="U1637" s="37">
        <f t="shared" si="207"/>
        <v>129578292.64633226</v>
      </c>
      <c r="V1637" s="37">
        <f t="shared" si="208"/>
        <v>166765368.21636483</v>
      </c>
    </row>
    <row r="1638" spans="1:22">
      <c r="A1638" s="23">
        <v>1637</v>
      </c>
      <c r="B1638" s="3" t="s">
        <v>2300</v>
      </c>
      <c r="C1638" s="28">
        <v>18</v>
      </c>
      <c r="D1638" s="29">
        <v>12</v>
      </c>
      <c r="E1638" s="28">
        <v>1985</v>
      </c>
      <c r="F1638" s="31">
        <f>DATE(E1638,D1638,C1638)</f>
        <v>31399</v>
      </c>
      <c r="G1638" s="24" t="s">
        <v>2301</v>
      </c>
      <c r="H1638" s="2">
        <v>31000000</v>
      </c>
      <c r="I1638" s="2">
        <v>79096868</v>
      </c>
      <c r="J1638" s="2">
        <v>258210860</v>
      </c>
      <c r="K1638" s="28" t="str">
        <f t="shared" si="202"/>
        <v/>
      </c>
      <c r="L1638" s="28" t="str">
        <f t="shared" si="203"/>
        <v/>
      </c>
      <c r="M1638" s="28" t="s">
        <v>2301</v>
      </c>
      <c r="N1638" s="28" t="str">
        <f t="shared" si="204"/>
        <v/>
      </c>
      <c r="O1638" s="28" t="str">
        <f>IF(N1638=1,M1638&amp;" ("&amp;E1638&amp;")",M1638)</f>
        <v>Out of Africa</v>
      </c>
      <c r="P1638" s="36">
        <f>INDEX(cpi!$A$1:$M$105,MATCH('Inflation adjust calc'!$E1638,cpi!$A:$A,0),MATCH('Inflation adjust calc'!$D1638,cpi!$1:$1,0))</f>
        <v>109.3</v>
      </c>
      <c r="Q1638" s="36">
        <f>cpi!$I$2</f>
        <v>240.85300000000001</v>
      </c>
      <c r="R1638" s="36">
        <f t="shared" si="209"/>
        <v>2.2035956084172006</v>
      </c>
      <c r="S1638" s="28" t="str">
        <f t="shared" si="205"/>
        <v/>
      </c>
      <c r="T1638" s="37">
        <f t="shared" si="206"/>
        <v>68311463.860933214</v>
      </c>
      <c r="U1638" s="37">
        <f t="shared" si="207"/>
        <v>174297510.96435499</v>
      </c>
      <c r="V1638" s="37">
        <f t="shared" si="208"/>
        <v>568992317.14162862</v>
      </c>
    </row>
    <row r="1639" spans="1:22">
      <c r="A1639" s="23">
        <v>1638</v>
      </c>
      <c r="B1639" s="3" t="s">
        <v>2302</v>
      </c>
      <c r="C1639" s="28">
        <v>29</v>
      </c>
      <c r="D1639" s="29">
        <v>6</v>
      </c>
      <c r="E1639" s="28">
        <v>1979</v>
      </c>
      <c r="F1639" s="31">
        <f>DATE(E1639,D1639,C1639)</f>
        <v>29035</v>
      </c>
      <c r="G1639" s="24" t="s">
        <v>2303</v>
      </c>
      <c r="H1639" s="2">
        <v>31000000</v>
      </c>
      <c r="I1639" s="2">
        <v>70300000</v>
      </c>
      <c r="J1639" s="2">
        <v>210300000</v>
      </c>
      <c r="K1639" s="28" t="str">
        <f t="shared" si="202"/>
        <v/>
      </c>
      <c r="L1639" s="28" t="str">
        <f t="shared" si="203"/>
        <v/>
      </c>
      <c r="M1639" s="28" t="s">
        <v>2303</v>
      </c>
      <c r="N1639" s="28" t="str">
        <f t="shared" si="204"/>
        <v/>
      </c>
      <c r="O1639" s="28" t="str">
        <f>IF(N1639=1,M1639&amp;" ("&amp;E1639&amp;")",M1639)</f>
        <v>Moonraker</v>
      </c>
      <c r="P1639" s="36">
        <f>INDEX(cpi!$A$1:$M$105,MATCH('Inflation adjust calc'!$E1639,cpi!$A:$A,0),MATCH('Inflation adjust calc'!$D1639,cpi!$1:$1,0))</f>
        <v>72.3</v>
      </c>
      <c r="Q1639" s="36">
        <f>cpi!$I$2</f>
        <v>240.85300000000001</v>
      </c>
      <c r="R1639" s="36">
        <f t="shared" si="209"/>
        <v>3.3313001383125869</v>
      </c>
      <c r="S1639" s="28" t="str">
        <f t="shared" si="205"/>
        <v/>
      </c>
      <c r="T1639" s="37">
        <f t="shared" si="206"/>
        <v>103270304.28769019</v>
      </c>
      <c r="U1639" s="37">
        <f t="shared" si="207"/>
        <v>234190399.72337484</v>
      </c>
      <c r="V1639" s="37">
        <f t="shared" si="208"/>
        <v>700572419.08713698</v>
      </c>
    </row>
    <row r="1640" spans="1:22">
      <c r="A1640" s="23">
        <v>1639</v>
      </c>
      <c r="B1640" s="3">
        <v>41823</v>
      </c>
      <c r="C1640" s="28">
        <v>7</v>
      </c>
      <c r="D1640" s="29">
        <v>3</v>
      </c>
      <c r="E1640" s="28">
        <v>2014</v>
      </c>
      <c r="F1640" s="31">
        <f>DATE(E1640,D1640,C1640)</f>
        <v>41705</v>
      </c>
      <c r="G1640" s="24" t="s">
        <v>2304</v>
      </c>
      <c r="H1640" s="2">
        <v>31000000</v>
      </c>
      <c r="I1640" s="2">
        <v>59076019</v>
      </c>
      <c r="J1640" s="2">
        <v>164350409</v>
      </c>
      <c r="K1640" s="28" t="str">
        <f t="shared" si="202"/>
        <v/>
      </c>
      <c r="L1640" s="28" t="str">
        <f t="shared" si="203"/>
        <v/>
      </c>
      <c r="M1640" s="28" t="s">
        <v>2304</v>
      </c>
      <c r="N1640" s="28" t="str">
        <f t="shared" si="204"/>
        <v/>
      </c>
      <c r="O1640" s="28" t="str">
        <f>IF(N1640=1,M1640&amp;" ("&amp;E1640&amp;")",M1640)</f>
        <v>The Grand Budapest Hotel</v>
      </c>
      <c r="P1640" s="36">
        <f>INDEX(cpi!$A$1:$M$105,MATCH('Inflation adjust calc'!$E1640,cpi!$A:$A,0),MATCH('Inflation adjust calc'!$D1640,cpi!$1:$1,0))</f>
        <v>236.29300000000001</v>
      </c>
      <c r="Q1640" s="36">
        <f>cpi!$I$2</f>
        <v>240.85300000000001</v>
      </c>
      <c r="R1640" s="36">
        <f t="shared" si="209"/>
        <v>1.0192980748477525</v>
      </c>
      <c r="S1640" s="28" t="str">
        <f t="shared" si="205"/>
        <v/>
      </c>
      <c r="T1640" s="37">
        <f t="shared" si="206"/>
        <v>31598240.320280328</v>
      </c>
      <c r="U1640" s="37">
        <f t="shared" si="207"/>
        <v>60216072.436369248</v>
      </c>
      <c r="V1640" s="37">
        <f t="shared" si="208"/>
        <v>167522055.49414074</v>
      </c>
    </row>
    <row r="1641" spans="1:22">
      <c r="A1641" s="23">
        <v>1640</v>
      </c>
      <c r="B1641" s="3" t="s">
        <v>2305</v>
      </c>
      <c r="C1641" s="28">
        <v>29</v>
      </c>
      <c r="D1641" s="29">
        <v>7</v>
      </c>
      <c r="E1641" s="28">
        <v>2015</v>
      </c>
      <c r="F1641" s="31">
        <f>DATE(E1641,D1641,C1641)</f>
        <v>42214</v>
      </c>
      <c r="G1641" s="24" t="s">
        <v>2306</v>
      </c>
      <c r="H1641" s="2">
        <v>31000000</v>
      </c>
      <c r="I1641" s="2">
        <v>58884188</v>
      </c>
      <c r="J1641" s="2">
        <v>100655892</v>
      </c>
      <c r="K1641" s="28" t="str">
        <f t="shared" si="202"/>
        <v/>
      </c>
      <c r="L1641" s="28" t="str">
        <f t="shared" si="203"/>
        <v/>
      </c>
      <c r="M1641" s="28" t="s">
        <v>2306</v>
      </c>
      <c r="N1641" s="28" t="str">
        <f t="shared" si="204"/>
        <v/>
      </c>
      <c r="O1641" s="28" t="str">
        <f>IF(N1641=1,M1641&amp;" ("&amp;E1641&amp;")",M1641)</f>
        <v>Vacation</v>
      </c>
      <c r="P1641" s="36">
        <f>INDEX(cpi!$A$1:$M$105,MATCH('Inflation adjust calc'!$E1641,cpi!$A:$A,0),MATCH('Inflation adjust calc'!$D1641,cpi!$1:$1,0))</f>
        <v>238.654</v>
      </c>
      <c r="Q1641" s="36">
        <f>cpi!$I$2</f>
        <v>240.85300000000001</v>
      </c>
      <c r="R1641" s="36">
        <f t="shared" si="209"/>
        <v>1.0092141761713611</v>
      </c>
      <c r="S1641" s="28" t="str">
        <f t="shared" si="205"/>
        <v/>
      </c>
      <c r="T1641" s="37">
        <f t="shared" si="206"/>
        <v>31285639.461312193</v>
      </c>
      <c r="U1641" s="37">
        <f t="shared" si="207"/>
        <v>59426757.281939551</v>
      </c>
      <c r="V1641" s="37">
        <f t="shared" si="208"/>
        <v>101583353.12157349</v>
      </c>
    </row>
    <row r="1642" spans="1:22">
      <c r="A1642" s="23">
        <v>1641</v>
      </c>
      <c r="B1642" s="3" t="s">
        <v>2307</v>
      </c>
      <c r="C1642" s="28">
        <v>18</v>
      </c>
      <c r="D1642" s="29">
        <v>7</v>
      </c>
      <c r="E1642" s="28">
        <v>1990</v>
      </c>
      <c r="F1642" s="31">
        <f>DATE(E1642,D1642,C1642)</f>
        <v>33072</v>
      </c>
      <c r="G1642" s="24" t="s">
        <v>2308</v>
      </c>
      <c r="H1642" s="2">
        <v>31000000</v>
      </c>
      <c r="I1642" s="2">
        <v>53208180</v>
      </c>
      <c r="J1642" s="2">
        <v>53208180</v>
      </c>
      <c r="K1642" s="28" t="str">
        <f t="shared" si="202"/>
        <v/>
      </c>
      <c r="L1642" s="28" t="str">
        <f t="shared" si="203"/>
        <v/>
      </c>
      <c r="M1642" s="28" t="s">
        <v>2308</v>
      </c>
      <c r="N1642" s="28" t="str">
        <f t="shared" si="204"/>
        <v/>
      </c>
      <c r="O1642" s="28" t="str">
        <f>IF(N1642=1,M1642&amp;" ("&amp;E1642&amp;")",M1642)</f>
        <v>Arachnophobia</v>
      </c>
      <c r="P1642" s="36">
        <f>INDEX(cpi!$A$1:$M$105,MATCH('Inflation adjust calc'!$E1642,cpi!$A:$A,0),MATCH('Inflation adjust calc'!$D1642,cpi!$1:$1,0))</f>
        <v>130.4</v>
      </c>
      <c r="Q1642" s="36">
        <f>cpi!$I$2</f>
        <v>240.85300000000001</v>
      </c>
      <c r="R1642" s="36">
        <f t="shared" si="209"/>
        <v>1.847032208588957</v>
      </c>
      <c r="S1642" s="28" t="str">
        <f t="shared" si="205"/>
        <v/>
      </c>
      <c r="T1642" s="37">
        <f t="shared" si="206"/>
        <v>57257998.466257669</v>
      </c>
      <c r="U1642" s="37">
        <f t="shared" si="207"/>
        <v>98277222.220398769</v>
      </c>
      <c r="V1642" s="37">
        <f t="shared" si="208"/>
        <v>98277222.220398769</v>
      </c>
    </row>
    <row r="1643" spans="1:22">
      <c r="A1643" s="23">
        <v>1642</v>
      </c>
      <c r="B1643" s="3" t="s">
        <v>1272</v>
      </c>
      <c r="C1643" s="28">
        <v>28</v>
      </c>
      <c r="D1643" s="29">
        <v>4</v>
      </c>
      <c r="E1643" s="28">
        <v>2000</v>
      </c>
      <c r="F1643" s="31">
        <f>DATE(E1643,D1643,C1643)</f>
        <v>36644</v>
      </c>
      <c r="G1643" s="24" t="s">
        <v>2309</v>
      </c>
      <c r="H1643" s="2">
        <v>31000000</v>
      </c>
      <c r="I1643" s="2">
        <v>44983704</v>
      </c>
      <c r="J1643" s="2">
        <v>68079671</v>
      </c>
      <c r="K1643" s="28" t="str">
        <f t="shared" si="202"/>
        <v/>
      </c>
      <c r="L1643" s="28" t="str">
        <f t="shared" si="203"/>
        <v/>
      </c>
      <c r="M1643" s="28" t="s">
        <v>2309</v>
      </c>
      <c r="N1643" s="28" t="str">
        <f t="shared" si="204"/>
        <v/>
      </c>
      <c r="O1643" s="28" t="str">
        <f>IF(N1643=1,M1643&amp;" ("&amp;E1643&amp;")",M1643)</f>
        <v>Frequency</v>
      </c>
      <c r="P1643" s="36">
        <f>INDEX(cpi!$A$1:$M$105,MATCH('Inflation adjust calc'!$E1643,cpi!$A:$A,0),MATCH('Inflation adjust calc'!$D1643,cpi!$1:$1,0))</f>
        <v>171.3</v>
      </c>
      <c r="Q1643" s="36">
        <f>cpi!$I$2</f>
        <v>240.85300000000001</v>
      </c>
      <c r="R1643" s="36">
        <f t="shared" si="209"/>
        <v>1.4060303561004086</v>
      </c>
      <c r="S1643" s="28" t="str">
        <f t="shared" si="205"/>
        <v/>
      </c>
      <c r="T1643" s="37">
        <f t="shared" si="206"/>
        <v>43586941.039112665</v>
      </c>
      <c r="U1643" s="37">
        <f t="shared" si="207"/>
        <v>63248453.353835374</v>
      </c>
      <c r="V1643" s="37">
        <f t="shared" si="208"/>
        <v>95722084.05932866</v>
      </c>
    </row>
    <row r="1644" spans="1:22">
      <c r="A1644" s="23">
        <v>1643</v>
      </c>
      <c r="B1644" s="3" t="s">
        <v>1481</v>
      </c>
      <c r="C1644" s="28">
        <v>28</v>
      </c>
      <c r="D1644" s="29">
        <v>9</v>
      </c>
      <c r="E1644" s="28">
        <v>2001</v>
      </c>
      <c r="F1644" s="31">
        <f>DATE(E1644,D1644,C1644)</f>
        <v>37162</v>
      </c>
      <c r="G1644" s="24" t="s">
        <v>2310</v>
      </c>
      <c r="H1644" s="2">
        <v>31000000</v>
      </c>
      <c r="I1644" s="2">
        <v>24185781</v>
      </c>
      <c r="J1644" s="2">
        <v>30885781</v>
      </c>
      <c r="K1644" s="28" t="str">
        <f t="shared" si="202"/>
        <v/>
      </c>
      <c r="L1644" s="28" t="str">
        <f t="shared" si="203"/>
        <v/>
      </c>
      <c r="M1644" s="28" t="s">
        <v>2310</v>
      </c>
      <c r="N1644" s="28" t="str">
        <f t="shared" si="204"/>
        <v/>
      </c>
      <c r="O1644" s="28" t="str">
        <f>IF(N1644=1,M1644&amp;" ("&amp;E1644&amp;")",M1644)</f>
        <v>Hearts in Atlantis</v>
      </c>
      <c r="P1644" s="36">
        <f>INDEX(cpi!$A$1:$M$105,MATCH('Inflation adjust calc'!$E1644,cpi!$A:$A,0),MATCH('Inflation adjust calc'!$D1644,cpi!$1:$1,0))</f>
        <v>178.3</v>
      </c>
      <c r="Q1644" s="36">
        <f>cpi!$I$2</f>
        <v>240.85300000000001</v>
      </c>
      <c r="R1644" s="36">
        <f t="shared" si="209"/>
        <v>1.3508300616937745</v>
      </c>
      <c r="S1644" s="28" t="str">
        <f t="shared" si="205"/>
        <v/>
      </c>
      <c r="T1644" s="37">
        <f t="shared" si="206"/>
        <v>41875731.912507012</v>
      </c>
      <c r="U1644" s="37">
        <f t="shared" si="207"/>
        <v>32670880.040342119</v>
      </c>
      <c r="V1644" s="37">
        <f t="shared" si="208"/>
        <v>41721441.45369041</v>
      </c>
    </row>
    <row r="1645" spans="1:22">
      <c r="A1645" s="23">
        <v>1644</v>
      </c>
      <c r="B1645" s="3" t="s">
        <v>1592</v>
      </c>
      <c r="C1645" s="28">
        <v>22</v>
      </c>
      <c r="D1645" s="29">
        <v>1</v>
      </c>
      <c r="E1645" s="28">
        <v>2010</v>
      </c>
      <c r="F1645" s="31">
        <f>DATE(E1645,D1645,C1645)</f>
        <v>40200</v>
      </c>
      <c r="G1645" s="24" t="s">
        <v>2311</v>
      </c>
      <c r="H1645" s="2">
        <v>31000000</v>
      </c>
      <c r="I1645" s="2">
        <v>12482741</v>
      </c>
      <c r="J1645" s="2">
        <v>15826984</v>
      </c>
      <c r="K1645" s="28" t="str">
        <f t="shared" si="202"/>
        <v/>
      </c>
      <c r="L1645" s="28" t="str">
        <f t="shared" si="203"/>
        <v/>
      </c>
      <c r="M1645" s="28" t="s">
        <v>2311</v>
      </c>
      <c r="N1645" s="28" t="str">
        <f t="shared" si="204"/>
        <v/>
      </c>
      <c r="O1645" s="28" t="str">
        <f>IF(N1645=1,M1645&amp;" ("&amp;E1645&amp;")",M1645)</f>
        <v>Extraordinary Measures</v>
      </c>
      <c r="P1645" s="36">
        <f>INDEX(cpi!$A$1:$M$105,MATCH('Inflation adjust calc'!$E1645,cpi!$A:$A,0),MATCH('Inflation adjust calc'!$D1645,cpi!$1:$1,0))</f>
        <v>216.68700000000001</v>
      </c>
      <c r="Q1645" s="36">
        <f>cpi!$I$2</f>
        <v>240.85300000000001</v>
      </c>
      <c r="R1645" s="36">
        <f t="shared" si="209"/>
        <v>1.1115249184307319</v>
      </c>
      <c r="S1645" s="28" t="str">
        <f t="shared" si="205"/>
        <v/>
      </c>
      <c r="T1645" s="37">
        <f t="shared" si="206"/>
        <v>34457272.471352689</v>
      </c>
      <c r="U1645" s="37">
        <f t="shared" si="207"/>
        <v>13874877.671816953</v>
      </c>
      <c r="V1645" s="37">
        <f t="shared" si="208"/>
        <v>17592087.099604499</v>
      </c>
    </row>
    <row r="1646" spans="1:22">
      <c r="A1646" s="23">
        <v>1645</v>
      </c>
      <c r="B1646" s="3" t="s">
        <v>2312</v>
      </c>
      <c r="C1646" s="28">
        <v>20</v>
      </c>
      <c r="D1646" s="29">
        <v>10</v>
      </c>
      <c r="E1646" s="28">
        <v>1995</v>
      </c>
      <c r="F1646" s="31">
        <f>DATE(E1646,D1646,C1646)</f>
        <v>34992</v>
      </c>
      <c r="G1646" s="24" t="s">
        <v>2313</v>
      </c>
      <c r="H1646" s="2">
        <v>30250000</v>
      </c>
      <c r="I1646" s="2">
        <v>72021008</v>
      </c>
      <c r="J1646" s="2">
        <v>115021008</v>
      </c>
      <c r="K1646" s="28" t="str">
        <f t="shared" si="202"/>
        <v/>
      </c>
      <c r="L1646" s="28" t="str">
        <f t="shared" si="203"/>
        <v/>
      </c>
      <c r="M1646" s="28" t="s">
        <v>2313</v>
      </c>
      <c r="N1646" s="28" t="str">
        <f t="shared" si="204"/>
        <v/>
      </c>
      <c r="O1646" s="28" t="str">
        <f>IF(N1646=1,M1646&amp;" ("&amp;E1646&amp;")",M1646)</f>
        <v>Get Shorty</v>
      </c>
      <c r="P1646" s="36">
        <f>INDEX(cpi!$A$1:$M$105,MATCH('Inflation adjust calc'!$E1646,cpi!$A:$A,0),MATCH('Inflation adjust calc'!$D1646,cpi!$1:$1,0))</f>
        <v>153.69999999999999</v>
      </c>
      <c r="Q1646" s="36">
        <f>cpi!$I$2</f>
        <v>240.85300000000001</v>
      </c>
      <c r="R1646" s="36">
        <f t="shared" si="209"/>
        <v>1.5670331815224465</v>
      </c>
      <c r="S1646" s="28" t="str">
        <f t="shared" si="205"/>
        <v/>
      </c>
      <c r="T1646" s="37">
        <f t="shared" si="206"/>
        <v>47402753.741054006</v>
      </c>
      <c r="U1646" s="37">
        <f t="shared" si="207"/>
        <v>112859309.30269358</v>
      </c>
      <c r="V1646" s="37">
        <f t="shared" si="208"/>
        <v>180241736.10815877</v>
      </c>
    </row>
    <row r="1647" spans="1:22">
      <c r="A1647" s="23">
        <v>1646</v>
      </c>
      <c r="B1647" s="3">
        <v>30900</v>
      </c>
      <c r="C1647" s="28">
        <v>8</v>
      </c>
      <c r="D1647" s="29">
        <v>6</v>
      </c>
      <c r="E1647" s="28">
        <v>1984</v>
      </c>
      <c r="F1647" s="31">
        <f>DATE(E1647,D1647,C1647)</f>
        <v>30841</v>
      </c>
      <c r="G1647" s="24" t="s">
        <v>265</v>
      </c>
      <c r="H1647" s="2">
        <v>30000000</v>
      </c>
      <c r="I1647" s="2">
        <v>242212467</v>
      </c>
      <c r="J1647" s="2">
        <v>295212467</v>
      </c>
      <c r="K1647" s="28" t="str">
        <f t="shared" si="202"/>
        <v/>
      </c>
      <c r="L1647" s="28" t="str">
        <f t="shared" si="203"/>
        <v/>
      </c>
      <c r="M1647" s="28" t="s">
        <v>265</v>
      </c>
      <c r="N1647" s="28">
        <f t="shared" si="204"/>
        <v>1</v>
      </c>
      <c r="O1647" s="28" t="str">
        <f>IF(N1647=1,M1647&amp;" ("&amp;E1647&amp;")",M1647)</f>
        <v>Ghostbusters (1984)</v>
      </c>
      <c r="P1647" s="36">
        <f>INDEX(cpi!$A$1:$M$105,MATCH('Inflation adjust calc'!$E1647,cpi!$A:$A,0),MATCH('Inflation adjust calc'!$D1647,cpi!$1:$1,0))</f>
        <v>103.7</v>
      </c>
      <c r="Q1647" s="36">
        <f>cpi!$I$2</f>
        <v>240.85300000000001</v>
      </c>
      <c r="R1647" s="36">
        <f t="shared" si="209"/>
        <v>2.3225940212150435</v>
      </c>
      <c r="S1647" s="28" t="str">
        <f t="shared" si="205"/>
        <v/>
      </c>
      <c r="T1647" s="37">
        <f t="shared" si="206"/>
        <v>69677820.636451304</v>
      </c>
      <c r="U1647" s="37">
        <f t="shared" si="207"/>
        <v>562561227.71794605</v>
      </c>
      <c r="V1647" s="37">
        <f t="shared" si="208"/>
        <v>685658710.84234333</v>
      </c>
    </row>
    <row r="1648" spans="1:22">
      <c r="A1648" s="23">
        <v>1647</v>
      </c>
      <c r="B1648" s="3" t="s">
        <v>1001</v>
      </c>
      <c r="C1648" s="28">
        <v>22</v>
      </c>
      <c r="D1648" s="29">
        <v>11</v>
      </c>
      <c r="E1648" s="28">
        <v>1995</v>
      </c>
      <c r="F1648" s="31">
        <f>DATE(E1648,D1648,C1648)</f>
        <v>35025</v>
      </c>
      <c r="G1648" s="24" t="s">
        <v>2314</v>
      </c>
      <c r="H1648" s="2">
        <v>30000000</v>
      </c>
      <c r="I1648" s="2">
        <v>191796233</v>
      </c>
      <c r="J1648" s="2">
        <v>364545516</v>
      </c>
      <c r="K1648" s="28" t="str">
        <f t="shared" si="202"/>
        <v/>
      </c>
      <c r="L1648" s="28" t="str">
        <f t="shared" si="203"/>
        <v/>
      </c>
      <c r="M1648" s="28" t="s">
        <v>2314</v>
      </c>
      <c r="N1648" s="28" t="str">
        <f t="shared" si="204"/>
        <v/>
      </c>
      <c r="O1648" s="28" t="str">
        <f>IF(N1648=1,M1648&amp;" ("&amp;E1648&amp;")",M1648)</f>
        <v>Toy Story</v>
      </c>
      <c r="P1648" s="36">
        <f>INDEX(cpi!$A$1:$M$105,MATCH('Inflation adjust calc'!$E1648,cpi!$A:$A,0),MATCH('Inflation adjust calc'!$D1648,cpi!$1:$1,0))</f>
        <v>153.6</v>
      </c>
      <c r="Q1648" s="36">
        <f>cpi!$I$2</f>
        <v>240.85300000000001</v>
      </c>
      <c r="R1648" s="36">
        <f t="shared" si="209"/>
        <v>1.5680533854166667</v>
      </c>
      <c r="S1648" s="28" t="str">
        <f t="shared" si="205"/>
        <v/>
      </c>
      <c r="T1648" s="37">
        <f t="shared" si="206"/>
        <v>47041601.5625</v>
      </c>
      <c r="U1648" s="37">
        <f t="shared" si="207"/>
        <v>300746732.46581382</v>
      </c>
      <c r="V1648" s="37">
        <f t="shared" si="208"/>
        <v>571626830.50226569</v>
      </c>
    </row>
    <row r="1649" spans="1:22">
      <c r="A1649" s="23">
        <v>1648</v>
      </c>
      <c r="B1649" s="3" t="s">
        <v>2138</v>
      </c>
      <c r="C1649" s="28">
        <v>27</v>
      </c>
      <c r="D1649" s="29">
        <v>12</v>
      </c>
      <c r="E1649" s="28">
        <v>2002</v>
      </c>
      <c r="F1649" s="31">
        <f>DATE(E1649,D1649,C1649)</f>
        <v>37617</v>
      </c>
      <c r="G1649" s="24" t="s">
        <v>2315</v>
      </c>
      <c r="H1649" s="2">
        <v>30000000</v>
      </c>
      <c r="I1649" s="2">
        <v>170687518</v>
      </c>
      <c r="J1649" s="2">
        <v>306776732</v>
      </c>
      <c r="K1649" s="28" t="str">
        <f t="shared" si="202"/>
        <v/>
      </c>
      <c r="L1649" s="28" t="str">
        <f t="shared" si="203"/>
        <v/>
      </c>
      <c r="M1649" s="28" t="s">
        <v>2315</v>
      </c>
      <c r="N1649" s="28" t="str">
        <f t="shared" si="204"/>
        <v/>
      </c>
      <c r="O1649" s="28" t="str">
        <f>IF(N1649=1,M1649&amp;" ("&amp;E1649&amp;")",M1649)</f>
        <v>Chicago</v>
      </c>
      <c r="P1649" s="36">
        <f>INDEX(cpi!$A$1:$M$105,MATCH('Inflation adjust calc'!$E1649,cpi!$A:$A,0),MATCH('Inflation adjust calc'!$D1649,cpi!$1:$1,0))</f>
        <v>180.9</v>
      </c>
      <c r="Q1649" s="36">
        <f>cpi!$I$2</f>
        <v>240.85300000000001</v>
      </c>
      <c r="R1649" s="36">
        <f t="shared" si="209"/>
        <v>1.3314151464897734</v>
      </c>
      <c r="S1649" s="28" t="str">
        <f t="shared" si="205"/>
        <v/>
      </c>
      <c r="T1649" s="37">
        <f t="shared" si="206"/>
        <v>39942454.394693203</v>
      </c>
      <c r="U1649" s="37">
        <f t="shared" si="207"/>
        <v>227255946.78194585</v>
      </c>
      <c r="V1649" s="37">
        <f t="shared" si="208"/>
        <v>408447187.57543397</v>
      </c>
    </row>
    <row r="1650" spans="1:22">
      <c r="A1650" s="23">
        <v>1649</v>
      </c>
      <c r="B1650" s="3" t="s">
        <v>2316</v>
      </c>
      <c r="C1650" s="28">
        <v>25</v>
      </c>
      <c r="D1650" s="29">
        <v>6</v>
      </c>
      <c r="E1650" s="28">
        <v>1999</v>
      </c>
      <c r="F1650" s="31">
        <f>DATE(E1650,D1650,C1650)</f>
        <v>36336</v>
      </c>
      <c r="G1650" s="24" t="s">
        <v>2317</v>
      </c>
      <c r="H1650" s="2">
        <v>30000000</v>
      </c>
      <c r="I1650" s="2">
        <v>163479795</v>
      </c>
      <c r="J1650" s="2">
        <v>228641283</v>
      </c>
      <c r="K1650" s="28" t="str">
        <f t="shared" si="202"/>
        <v/>
      </c>
      <c r="L1650" s="28" t="str">
        <f t="shared" si="203"/>
        <v/>
      </c>
      <c r="M1650" s="28" t="s">
        <v>2317</v>
      </c>
      <c r="N1650" s="28" t="str">
        <f t="shared" si="204"/>
        <v/>
      </c>
      <c r="O1650" s="28" t="str">
        <f>IF(N1650=1,M1650&amp;" ("&amp;E1650&amp;")",M1650)</f>
        <v>Big Daddy</v>
      </c>
      <c r="P1650" s="36">
        <f>INDEX(cpi!$A$1:$M$105,MATCH('Inflation adjust calc'!$E1650,cpi!$A:$A,0),MATCH('Inflation adjust calc'!$D1650,cpi!$1:$1,0))</f>
        <v>166.2</v>
      </c>
      <c r="Q1650" s="36">
        <f>cpi!$I$2</f>
        <v>240.85300000000001</v>
      </c>
      <c r="R1650" s="36">
        <f t="shared" si="209"/>
        <v>1.449175691937425</v>
      </c>
      <c r="S1650" s="28" t="str">
        <f t="shared" si="205"/>
        <v/>
      </c>
      <c r="T1650" s="37">
        <f t="shared" si="206"/>
        <v>43475270.75812275</v>
      </c>
      <c r="U1650" s="37">
        <f t="shared" si="207"/>
        <v>236910945.03691339</v>
      </c>
      <c r="V1650" s="37">
        <f t="shared" si="208"/>
        <v>331341389.49698561</v>
      </c>
    </row>
    <row r="1651" spans="1:22">
      <c r="A1651" s="23">
        <v>1650</v>
      </c>
      <c r="B1651" s="3">
        <v>37172</v>
      </c>
      <c r="C1651" s="28">
        <v>10</v>
      </c>
      <c r="D1651" s="29">
        <v>8</v>
      </c>
      <c r="E1651" s="28">
        <v>2001</v>
      </c>
      <c r="F1651" s="31">
        <f>DATE(E1651,D1651,C1651)</f>
        <v>37113</v>
      </c>
      <c r="G1651" s="24" t="s">
        <v>2318</v>
      </c>
      <c r="H1651" s="2">
        <v>30000000</v>
      </c>
      <c r="I1651" s="2">
        <v>145096820</v>
      </c>
      <c r="J1651" s="2">
        <v>286500000</v>
      </c>
      <c r="K1651" s="28" t="str">
        <f t="shared" si="202"/>
        <v/>
      </c>
      <c r="L1651" s="28" t="str">
        <f t="shared" si="203"/>
        <v/>
      </c>
      <c r="M1651" s="28" t="s">
        <v>2318</v>
      </c>
      <c r="N1651" s="28" t="str">
        <f t="shared" si="204"/>
        <v/>
      </c>
      <c r="O1651" s="28" t="str">
        <f>IF(N1651=1,M1651&amp;" ("&amp;E1651&amp;")",M1651)</f>
        <v>American Pie 2</v>
      </c>
      <c r="P1651" s="36">
        <f>INDEX(cpi!$A$1:$M$105,MATCH('Inflation adjust calc'!$E1651,cpi!$A:$A,0),MATCH('Inflation adjust calc'!$D1651,cpi!$1:$1,0))</f>
        <v>177.5</v>
      </c>
      <c r="Q1651" s="36">
        <f>cpi!$I$2</f>
        <v>240.85300000000001</v>
      </c>
      <c r="R1651" s="36">
        <f t="shared" si="209"/>
        <v>1.3569183098591551</v>
      </c>
      <c r="S1651" s="28" t="str">
        <f t="shared" si="205"/>
        <v/>
      </c>
      <c r="T1651" s="37">
        <f t="shared" si="206"/>
        <v>40707549.295774654</v>
      </c>
      <c r="U1651" s="37">
        <f t="shared" si="207"/>
        <v>196884531.76033804</v>
      </c>
      <c r="V1651" s="37">
        <f t="shared" si="208"/>
        <v>388757095.77464795</v>
      </c>
    </row>
    <row r="1652" spans="1:22">
      <c r="A1652" s="23">
        <v>1651</v>
      </c>
      <c r="B1652" s="3">
        <v>41184</v>
      </c>
      <c r="C1652" s="28">
        <v>10</v>
      </c>
      <c r="D1652" s="29">
        <v>2</v>
      </c>
      <c r="E1652" s="28">
        <v>2012</v>
      </c>
      <c r="F1652" s="31">
        <f>DATE(E1652,D1652,C1652)</f>
        <v>40949</v>
      </c>
      <c r="G1652" s="24" t="s">
        <v>2319</v>
      </c>
      <c r="H1652" s="2">
        <v>30000000</v>
      </c>
      <c r="I1652" s="2">
        <v>125014030</v>
      </c>
      <c r="J1652" s="2">
        <v>197618160</v>
      </c>
      <c r="K1652" s="28" t="str">
        <f t="shared" si="202"/>
        <v/>
      </c>
      <c r="L1652" s="28" t="str">
        <f t="shared" si="203"/>
        <v/>
      </c>
      <c r="M1652" s="28" t="s">
        <v>2319</v>
      </c>
      <c r="N1652" s="28" t="str">
        <f t="shared" si="204"/>
        <v/>
      </c>
      <c r="O1652" s="28" t="str">
        <f>IF(N1652=1,M1652&amp;" ("&amp;E1652&amp;")",M1652)</f>
        <v>The Vow</v>
      </c>
      <c r="P1652" s="36">
        <f>INDEX(cpi!$A$1:$M$105,MATCH('Inflation adjust calc'!$E1652,cpi!$A:$A,0),MATCH('Inflation adjust calc'!$D1652,cpi!$1:$1,0))</f>
        <v>227.66300000000001</v>
      </c>
      <c r="Q1652" s="36">
        <f>cpi!$I$2</f>
        <v>240.85300000000001</v>
      </c>
      <c r="R1652" s="36">
        <f t="shared" si="209"/>
        <v>1.0579365114225852</v>
      </c>
      <c r="S1652" s="28" t="str">
        <f t="shared" si="205"/>
        <v/>
      </c>
      <c r="T1652" s="37">
        <f t="shared" si="206"/>
        <v>31738095.342677556</v>
      </c>
      <c r="U1652" s="37">
        <f t="shared" si="207"/>
        <v>132256906.77707841</v>
      </c>
      <c r="V1652" s="37">
        <f t="shared" si="208"/>
        <v>209067466.78415027</v>
      </c>
    </row>
    <row r="1653" spans="1:22">
      <c r="A1653" s="23">
        <v>1652</v>
      </c>
      <c r="B1653" s="3">
        <v>34613</v>
      </c>
      <c r="C1653" s="28">
        <v>10</v>
      </c>
      <c r="D1653" s="29">
        <v>6</v>
      </c>
      <c r="E1653" s="28">
        <v>1994</v>
      </c>
      <c r="F1653" s="31">
        <f>DATE(E1653,D1653,C1653)</f>
        <v>34495</v>
      </c>
      <c r="G1653" s="24" t="s">
        <v>2320</v>
      </c>
      <c r="H1653" s="2">
        <v>30000000</v>
      </c>
      <c r="I1653" s="2">
        <v>121248145</v>
      </c>
      <c r="J1653" s="2">
        <v>283200000</v>
      </c>
      <c r="K1653" s="28" t="str">
        <f t="shared" si="202"/>
        <v/>
      </c>
      <c r="L1653" s="28" t="str">
        <f t="shared" si="203"/>
        <v/>
      </c>
      <c r="M1653" s="28" t="s">
        <v>2320</v>
      </c>
      <c r="N1653" s="28" t="str">
        <f t="shared" si="204"/>
        <v/>
      </c>
      <c r="O1653" s="28" t="str">
        <f>IF(N1653=1,M1653&amp;" ("&amp;E1653&amp;")",M1653)</f>
        <v>Speed</v>
      </c>
      <c r="P1653" s="36">
        <f>INDEX(cpi!$A$1:$M$105,MATCH('Inflation adjust calc'!$E1653,cpi!$A:$A,0),MATCH('Inflation adjust calc'!$D1653,cpi!$1:$1,0))</f>
        <v>148</v>
      </c>
      <c r="Q1653" s="36">
        <f>cpi!$I$2</f>
        <v>240.85300000000001</v>
      </c>
      <c r="R1653" s="36">
        <f t="shared" si="209"/>
        <v>1.6273851351351352</v>
      </c>
      <c r="S1653" s="28" t="str">
        <f t="shared" si="205"/>
        <v/>
      </c>
      <c r="T1653" s="37">
        <f t="shared" si="206"/>
        <v>48821554.054054052</v>
      </c>
      <c r="U1653" s="37">
        <f t="shared" si="207"/>
        <v>197317428.83570945</v>
      </c>
      <c r="V1653" s="37">
        <f t="shared" si="208"/>
        <v>460875470.27027029</v>
      </c>
    </row>
    <row r="1654" spans="1:22">
      <c r="A1654" s="23">
        <v>1653</v>
      </c>
      <c r="B1654" s="3">
        <v>32907</v>
      </c>
      <c r="C1654" s="28">
        <v>2</v>
      </c>
      <c r="D1654" s="29">
        <v>3</v>
      </c>
      <c r="E1654" s="28">
        <v>1990</v>
      </c>
      <c r="F1654" s="31">
        <f>DATE(E1654,D1654,C1654)</f>
        <v>32934</v>
      </c>
      <c r="G1654" s="24" t="s">
        <v>2321</v>
      </c>
      <c r="H1654" s="2">
        <v>30000000</v>
      </c>
      <c r="I1654" s="2">
        <v>120709866</v>
      </c>
      <c r="J1654" s="2">
        <v>200500000</v>
      </c>
      <c r="K1654" s="28" t="str">
        <f t="shared" si="202"/>
        <v/>
      </c>
      <c r="L1654" s="28" t="str">
        <f t="shared" si="203"/>
        <v/>
      </c>
      <c r="M1654" s="28" t="s">
        <v>2321</v>
      </c>
      <c r="N1654" s="28" t="str">
        <f t="shared" si="204"/>
        <v/>
      </c>
      <c r="O1654" s="28" t="str">
        <f>IF(N1654=1,M1654&amp;" ("&amp;E1654&amp;")",M1654)</f>
        <v>The Hunt for Red October</v>
      </c>
      <c r="P1654" s="36">
        <f>INDEX(cpi!$A$1:$M$105,MATCH('Inflation adjust calc'!$E1654,cpi!$A:$A,0),MATCH('Inflation adjust calc'!$D1654,cpi!$1:$1,0))</f>
        <v>128.69999999999999</v>
      </c>
      <c r="Q1654" s="36">
        <f>cpi!$I$2</f>
        <v>240.85300000000001</v>
      </c>
      <c r="R1654" s="36">
        <f t="shared" si="209"/>
        <v>1.8714296814296816</v>
      </c>
      <c r="S1654" s="28" t="str">
        <f t="shared" si="205"/>
        <v/>
      </c>
      <c r="T1654" s="37">
        <f t="shared" si="206"/>
        <v>56142890.44289045</v>
      </c>
      <c r="U1654" s="37">
        <f t="shared" si="207"/>
        <v>225900026.07379955</v>
      </c>
      <c r="V1654" s="37">
        <f t="shared" si="208"/>
        <v>375221651.12665117</v>
      </c>
    </row>
    <row r="1655" spans="1:22">
      <c r="A1655" s="23">
        <v>1654</v>
      </c>
      <c r="B1655" s="3" t="s">
        <v>1953</v>
      </c>
      <c r="C1655" s="28">
        <v>16</v>
      </c>
      <c r="D1655" s="29">
        <v>8</v>
      </c>
      <c r="E1655" s="28">
        <v>2013</v>
      </c>
      <c r="F1655" s="31">
        <f>DATE(E1655,D1655,C1655)</f>
        <v>41502</v>
      </c>
      <c r="G1655" s="24" t="s">
        <v>2322</v>
      </c>
      <c r="H1655" s="2">
        <v>30000000</v>
      </c>
      <c r="I1655" s="2">
        <v>116632095</v>
      </c>
      <c r="J1655" s="2">
        <v>177025498</v>
      </c>
      <c r="K1655" s="28" t="str">
        <f t="shared" si="202"/>
        <v/>
      </c>
      <c r="L1655" s="28" t="str">
        <f t="shared" si="203"/>
        <v/>
      </c>
      <c r="M1655" s="28" t="s">
        <v>2322</v>
      </c>
      <c r="N1655" s="28" t="str">
        <f t="shared" si="204"/>
        <v/>
      </c>
      <c r="O1655" s="28" t="str">
        <f>IF(N1655=1,M1655&amp;" ("&amp;E1655&amp;")",M1655)</f>
        <v>Lee Daniels' The Butler</v>
      </c>
      <c r="P1655" s="36">
        <f>INDEX(cpi!$A$1:$M$105,MATCH('Inflation adjust calc'!$E1655,cpi!$A:$A,0),MATCH('Inflation adjust calc'!$D1655,cpi!$1:$1,0))</f>
        <v>233.87700000000001</v>
      </c>
      <c r="Q1655" s="36">
        <f>cpi!$I$2</f>
        <v>240.85300000000001</v>
      </c>
      <c r="R1655" s="36">
        <f t="shared" si="209"/>
        <v>1.0298276444455847</v>
      </c>
      <c r="S1655" s="28" t="str">
        <f t="shared" si="205"/>
        <v/>
      </c>
      <c r="T1655" s="37">
        <f t="shared" si="206"/>
        <v>30894829.333367541</v>
      </c>
      <c r="U1655" s="37">
        <f t="shared" si="207"/>
        <v>120110955.66060366</v>
      </c>
      <c r="V1655" s="37">
        <f t="shared" si="208"/>
        <v>182305751.61214656</v>
      </c>
    </row>
    <row r="1656" spans="1:22">
      <c r="A1656" s="23">
        <v>1655</v>
      </c>
      <c r="B1656" s="3" t="s">
        <v>2323</v>
      </c>
      <c r="C1656" s="28">
        <v>29</v>
      </c>
      <c r="D1656" s="29">
        <v>9</v>
      </c>
      <c r="E1656" s="28">
        <v>2000</v>
      </c>
      <c r="F1656" s="31">
        <f>DATE(E1656,D1656,C1656)</f>
        <v>36798</v>
      </c>
      <c r="G1656" s="24" t="s">
        <v>2324</v>
      </c>
      <c r="H1656" s="2">
        <v>30000000</v>
      </c>
      <c r="I1656" s="2">
        <v>115654751</v>
      </c>
      <c r="J1656" s="2">
        <v>136706683</v>
      </c>
      <c r="K1656" s="28" t="str">
        <f t="shared" si="202"/>
        <v/>
      </c>
      <c r="L1656" s="28" t="str">
        <f t="shared" si="203"/>
        <v/>
      </c>
      <c r="M1656" s="28" t="s">
        <v>2324</v>
      </c>
      <c r="N1656" s="28" t="str">
        <f t="shared" si="204"/>
        <v/>
      </c>
      <c r="O1656" s="28" t="str">
        <f>IF(N1656=1,M1656&amp;" ("&amp;E1656&amp;")",M1656)</f>
        <v>Remember the Titans</v>
      </c>
      <c r="P1656" s="36">
        <f>INDEX(cpi!$A$1:$M$105,MATCH('Inflation adjust calc'!$E1656,cpi!$A:$A,0),MATCH('Inflation adjust calc'!$D1656,cpi!$1:$1,0))</f>
        <v>173.7</v>
      </c>
      <c r="Q1656" s="36">
        <f>cpi!$I$2</f>
        <v>240.85300000000001</v>
      </c>
      <c r="R1656" s="36">
        <f t="shared" si="209"/>
        <v>1.3866033390903858</v>
      </c>
      <c r="S1656" s="28" t="str">
        <f t="shared" si="205"/>
        <v/>
      </c>
      <c r="T1656" s="37">
        <f t="shared" si="206"/>
        <v>41598100.172711574</v>
      </c>
      <c r="U1656" s="37">
        <f t="shared" si="207"/>
        <v>160367263.91826713</v>
      </c>
      <c r="V1656" s="37">
        <f t="shared" si="208"/>
        <v>189557943.12377089</v>
      </c>
    </row>
    <row r="1657" spans="1:22">
      <c r="A1657" s="23">
        <v>1656</v>
      </c>
      <c r="B1657" s="3" t="s">
        <v>1979</v>
      </c>
      <c r="C1657" s="28">
        <v>14</v>
      </c>
      <c r="D1657" s="29">
        <v>8</v>
      </c>
      <c r="E1657" s="28">
        <v>2009</v>
      </c>
      <c r="F1657" s="31">
        <f>DATE(E1657,D1657,C1657)</f>
        <v>40039</v>
      </c>
      <c r="G1657" s="24" t="s">
        <v>2325</v>
      </c>
      <c r="H1657" s="2">
        <v>30000000</v>
      </c>
      <c r="I1657" s="2">
        <v>115646235</v>
      </c>
      <c r="J1657" s="2">
        <v>212453431</v>
      </c>
      <c r="K1657" s="28" t="str">
        <f t="shared" si="202"/>
        <v/>
      </c>
      <c r="L1657" s="28" t="str">
        <f t="shared" si="203"/>
        <v/>
      </c>
      <c r="M1657" s="28" t="s">
        <v>2325</v>
      </c>
      <c r="N1657" s="28" t="str">
        <f t="shared" si="204"/>
        <v/>
      </c>
      <c r="O1657" s="28" t="str">
        <f>IF(N1657=1,M1657&amp;" ("&amp;E1657&amp;")",M1657)</f>
        <v>District 9</v>
      </c>
      <c r="P1657" s="36">
        <f>INDEX(cpi!$A$1:$M$105,MATCH('Inflation adjust calc'!$E1657,cpi!$A:$A,0),MATCH('Inflation adjust calc'!$D1657,cpi!$1:$1,0))</f>
        <v>215.834</v>
      </c>
      <c r="Q1657" s="36">
        <f>cpi!$I$2</f>
        <v>240.85300000000001</v>
      </c>
      <c r="R1657" s="36">
        <f t="shared" si="209"/>
        <v>1.1159177886709231</v>
      </c>
      <c r="S1657" s="28" t="str">
        <f t="shared" si="205"/>
        <v/>
      </c>
      <c r="T1657" s="37">
        <f t="shared" si="206"/>
        <v>33477533.660127692</v>
      </c>
      <c r="U1657" s="37">
        <f t="shared" si="207"/>
        <v>129051690.82931791</v>
      </c>
      <c r="V1657" s="37">
        <f t="shared" si="208"/>
        <v>237080562.91707054</v>
      </c>
    </row>
    <row r="1658" spans="1:22">
      <c r="A1658" s="23">
        <v>1657</v>
      </c>
      <c r="B1658" s="3" t="s">
        <v>856</v>
      </c>
      <c r="C1658" s="28">
        <v>18</v>
      </c>
      <c r="D1658" s="29">
        <v>6</v>
      </c>
      <c r="E1658" s="28">
        <v>2004</v>
      </c>
      <c r="F1658" s="31">
        <f>DATE(E1658,D1658,C1658)</f>
        <v>38156</v>
      </c>
      <c r="G1658" s="24" t="s">
        <v>2326</v>
      </c>
      <c r="H1658" s="2">
        <v>30000000</v>
      </c>
      <c r="I1658" s="2">
        <v>114326736</v>
      </c>
      <c r="J1658" s="2">
        <v>167791704</v>
      </c>
      <c r="K1658" s="28" t="str">
        <f t="shared" si="202"/>
        <v/>
      </c>
      <c r="L1658" s="28" t="str">
        <f t="shared" si="203"/>
        <v/>
      </c>
      <c r="M1658" s="28" t="s">
        <v>2326</v>
      </c>
      <c r="N1658" s="28" t="str">
        <f t="shared" si="204"/>
        <v/>
      </c>
      <c r="O1658" s="28" t="str">
        <f>IF(N1658=1,M1658&amp;" ("&amp;E1658&amp;")",M1658)</f>
        <v>Dodgeball: A True Underdog Story</v>
      </c>
      <c r="P1658" s="36">
        <f>INDEX(cpi!$A$1:$M$105,MATCH('Inflation adjust calc'!$E1658,cpi!$A:$A,0),MATCH('Inflation adjust calc'!$D1658,cpi!$1:$1,0))</f>
        <v>189.7</v>
      </c>
      <c r="Q1658" s="36">
        <f>cpi!$I$2</f>
        <v>240.85300000000001</v>
      </c>
      <c r="R1658" s="36">
        <f t="shared" si="209"/>
        <v>1.2696520822351083</v>
      </c>
      <c r="S1658" s="28" t="str">
        <f t="shared" si="205"/>
        <v/>
      </c>
      <c r="T1658" s="37">
        <f t="shared" si="206"/>
        <v>38089562.467053249</v>
      </c>
      <c r="U1658" s="37">
        <f t="shared" si="207"/>
        <v>145155178.4175435</v>
      </c>
      <c r="V1658" s="37">
        <f t="shared" si="208"/>
        <v>213037086.36537695</v>
      </c>
    </row>
    <row r="1659" spans="1:22">
      <c r="A1659" s="23">
        <v>1658</v>
      </c>
      <c r="B1659" s="3" t="s">
        <v>2327</v>
      </c>
      <c r="C1659" s="28">
        <v>22</v>
      </c>
      <c r="D1659" s="29">
        <v>11</v>
      </c>
      <c r="E1659" s="28">
        <v>1991</v>
      </c>
      <c r="F1659" s="31">
        <f>DATE(E1659,D1659,C1659)</f>
        <v>33564</v>
      </c>
      <c r="G1659" s="24" t="s">
        <v>2328</v>
      </c>
      <c r="H1659" s="2">
        <v>30000000</v>
      </c>
      <c r="I1659" s="2">
        <v>113502246</v>
      </c>
      <c r="J1659" s="2">
        <v>191502246</v>
      </c>
      <c r="K1659" s="28" t="str">
        <f t="shared" si="202"/>
        <v/>
      </c>
      <c r="L1659" s="28" t="str">
        <f t="shared" si="203"/>
        <v/>
      </c>
      <c r="M1659" s="28" t="s">
        <v>2328</v>
      </c>
      <c r="N1659" s="28" t="str">
        <f t="shared" si="204"/>
        <v/>
      </c>
      <c r="O1659" s="28" t="str">
        <f>IF(N1659=1,M1659&amp;" ("&amp;E1659&amp;")",M1659)</f>
        <v>The Addams Family</v>
      </c>
      <c r="P1659" s="36">
        <f>INDEX(cpi!$A$1:$M$105,MATCH('Inflation adjust calc'!$E1659,cpi!$A:$A,0),MATCH('Inflation adjust calc'!$D1659,cpi!$1:$1,0))</f>
        <v>137.80000000000001</v>
      </c>
      <c r="Q1659" s="36">
        <f>cpi!$I$2</f>
        <v>240.85300000000001</v>
      </c>
      <c r="R1659" s="36">
        <f t="shared" si="209"/>
        <v>1.7478447024673438</v>
      </c>
      <c r="S1659" s="28" t="str">
        <f t="shared" si="205"/>
        <v/>
      </c>
      <c r="T1659" s="37">
        <f t="shared" si="206"/>
        <v>52435341.074020311</v>
      </c>
      <c r="U1659" s="37">
        <f t="shared" si="207"/>
        <v>198384299.38924527</v>
      </c>
      <c r="V1659" s="37">
        <f t="shared" si="208"/>
        <v>334716186.18169808</v>
      </c>
    </row>
    <row r="1660" spans="1:22">
      <c r="A1660" s="23">
        <v>1659</v>
      </c>
      <c r="B1660" s="3">
        <v>34983</v>
      </c>
      <c r="C1660" s="28">
        <v>10</v>
      </c>
      <c r="D1660" s="29">
        <v>11</v>
      </c>
      <c r="E1660" s="28">
        <v>1995</v>
      </c>
      <c r="F1660" s="31">
        <f>DATE(E1660,D1660,C1660)</f>
        <v>35013</v>
      </c>
      <c r="G1660" s="24" t="s">
        <v>2329</v>
      </c>
      <c r="H1660" s="2">
        <v>30000000</v>
      </c>
      <c r="I1660" s="2">
        <v>108360063</v>
      </c>
      <c r="J1660" s="2">
        <v>212400000</v>
      </c>
      <c r="K1660" s="28" t="str">
        <f t="shared" si="202"/>
        <v/>
      </c>
      <c r="L1660" s="28" t="str">
        <f t="shared" si="203"/>
        <v/>
      </c>
      <c r="M1660" s="28" t="s">
        <v>2329</v>
      </c>
      <c r="N1660" s="28" t="str">
        <f t="shared" si="204"/>
        <v/>
      </c>
      <c r="O1660" s="28" t="str">
        <f>IF(N1660=1,M1660&amp;" ("&amp;E1660&amp;")",M1660)</f>
        <v>Ace Ventura: When Nature Calls</v>
      </c>
      <c r="P1660" s="36">
        <f>INDEX(cpi!$A$1:$M$105,MATCH('Inflation adjust calc'!$E1660,cpi!$A:$A,0),MATCH('Inflation adjust calc'!$D1660,cpi!$1:$1,0))</f>
        <v>153.6</v>
      </c>
      <c r="Q1660" s="36">
        <f>cpi!$I$2</f>
        <v>240.85300000000001</v>
      </c>
      <c r="R1660" s="36">
        <f t="shared" si="209"/>
        <v>1.5680533854166667</v>
      </c>
      <c r="S1660" s="28" t="str">
        <f t="shared" si="205"/>
        <v/>
      </c>
      <c r="T1660" s="37">
        <f t="shared" si="206"/>
        <v>47041601.5625</v>
      </c>
      <c r="U1660" s="37">
        <f t="shared" si="207"/>
        <v>169914363.63111329</v>
      </c>
      <c r="V1660" s="37">
        <f t="shared" si="208"/>
        <v>333054539.0625</v>
      </c>
    </row>
    <row r="1661" spans="1:22">
      <c r="A1661" s="23">
        <v>1660</v>
      </c>
      <c r="B1661" s="3">
        <v>36958</v>
      </c>
      <c r="C1661" s="28">
        <v>3</v>
      </c>
      <c r="D1661" s="29">
        <v>8</v>
      </c>
      <c r="E1661" s="28">
        <v>2001</v>
      </c>
      <c r="F1661" s="31">
        <f>DATE(E1661,D1661,C1661)</f>
        <v>37106</v>
      </c>
      <c r="G1661" s="24" t="s">
        <v>2330</v>
      </c>
      <c r="H1661" s="2">
        <v>30000000</v>
      </c>
      <c r="I1661" s="2">
        <v>108244774</v>
      </c>
      <c r="J1661" s="2">
        <v>165334774</v>
      </c>
      <c r="K1661" s="28" t="str">
        <f t="shared" si="202"/>
        <v/>
      </c>
      <c r="L1661" s="28" t="str">
        <f t="shared" si="203"/>
        <v/>
      </c>
      <c r="M1661" s="28" t="s">
        <v>2330</v>
      </c>
      <c r="N1661" s="28" t="str">
        <f t="shared" si="204"/>
        <v/>
      </c>
      <c r="O1661" s="28" t="str">
        <f>IF(N1661=1,M1661&amp;" ("&amp;E1661&amp;")",M1661)</f>
        <v>The Princess Diaries</v>
      </c>
      <c r="P1661" s="36">
        <f>INDEX(cpi!$A$1:$M$105,MATCH('Inflation adjust calc'!$E1661,cpi!$A:$A,0),MATCH('Inflation adjust calc'!$D1661,cpi!$1:$1,0))</f>
        <v>177.5</v>
      </c>
      <c r="Q1661" s="36">
        <f>cpi!$I$2</f>
        <v>240.85300000000001</v>
      </c>
      <c r="R1661" s="36">
        <f t="shared" si="209"/>
        <v>1.3569183098591551</v>
      </c>
      <c r="S1661" s="28" t="str">
        <f t="shared" si="205"/>
        <v/>
      </c>
      <c r="T1661" s="37">
        <f t="shared" si="206"/>
        <v>40707549.295774654</v>
      </c>
      <c r="U1661" s="37">
        <f t="shared" si="207"/>
        <v>146879315.78716621</v>
      </c>
      <c r="V1661" s="37">
        <f t="shared" si="208"/>
        <v>224345782.09702536</v>
      </c>
    </row>
    <row r="1662" spans="1:22">
      <c r="A1662" s="23">
        <v>1661</v>
      </c>
      <c r="B1662" s="3">
        <v>36283</v>
      </c>
      <c r="C1662" s="28">
        <v>5</v>
      </c>
      <c r="D1662" s="29">
        <v>3</v>
      </c>
      <c r="E1662" s="28">
        <v>1999</v>
      </c>
      <c r="F1662" s="31">
        <f>DATE(E1662,D1662,C1662)</f>
        <v>36224</v>
      </c>
      <c r="G1662" s="24" t="s">
        <v>2331</v>
      </c>
      <c r="H1662" s="2">
        <v>30000000</v>
      </c>
      <c r="I1662" s="2">
        <v>106885658</v>
      </c>
      <c r="J1662" s="2">
        <v>176885658</v>
      </c>
      <c r="K1662" s="28" t="str">
        <f t="shared" si="202"/>
        <v/>
      </c>
      <c r="L1662" s="28" t="str">
        <f t="shared" si="203"/>
        <v/>
      </c>
      <c r="M1662" s="28" t="s">
        <v>2331</v>
      </c>
      <c r="N1662" s="28" t="str">
        <f t="shared" si="204"/>
        <v/>
      </c>
      <c r="O1662" s="28" t="str">
        <f>IF(N1662=1,M1662&amp;" ("&amp;E1662&amp;")",M1662)</f>
        <v>Analyze This</v>
      </c>
      <c r="P1662" s="36">
        <f>INDEX(cpi!$A$1:$M$105,MATCH('Inflation adjust calc'!$E1662,cpi!$A:$A,0),MATCH('Inflation adjust calc'!$D1662,cpi!$1:$1,0))</f>
        <v>165</v>
      </c>
      <c r="Q1662" s="36">
        <f>cpi!$I$2</f>
        <v>240.85300000000001</v>
      </c>
      <c r="R1662" s="36">
        <f t="shared" si="209"/>
        <v>1.4597151515151516</v>
      </c>
      <c r="S1662" s="28" t="str">
        <f t="shared" si="205"/>
        <v/>
      </c>
      <c r="T1662" s="37">
        <f t="shared" si="206"/>
        <v>43791454.545454547</v>
      </c>
      <c r="U1662" s="37">
        <f t="shared" si="207"/>
        <v>156022614.46226668</v>
      </c>
      <c r="V1662" s="37">
        <f t="shared" si="208"/>
        <v>258202675.06832731</v>
      </c>
    </row>
    <row r="1663" spans="1:22">
      <c r="A1663" s="23">
        <v>1662</v>
      </c>
      <c r="B1663" s="3" t="s">
        <v>1010</v>
      </c>
      <c r="C1663" s="28">
        <v>20</v>
      </c>
      <c r="D1663" s="29">
        <v>9</v>
      </c>
      <c r="E1663" s="28">
        <v>1996</v>
      </c>
      <c r="F1663" s="31">
        <f>DATE(E1663,D1663,C1663)</f>
        <v>35328</v>
      </c>
      <c r="G1663" s="24" t="s">
        <v>2332</v>
      </c>
      <c r="H1663" s="2">
        <v>30000000</v>
      </c>
      <c r="I1663" s="2">
        <v>105489203</v>
      </c>
      <c r="J1663" s="2">
        <v>181489203</v>
      </c>
      <c r="K1663" s="28" t="str">
        <f t="shared" si="202"/>
        <v/>
      </c>
      <c r="L1663" s="28" t="str">
        <f t="shared" si="203"/>
        <v/>
      </c>
      <c r="M1663" s="28" t="s">
        <v>2332</v>
      </c>
      <c r="N1663" s="28" t="str">
        <f t="shared" si="204"/>
        <v/>
      </c>
      <c r="O1663" s="28" t="str">
        <f>IF(N1663=1,M1663&amp;" ("&amp;E1663&amp;")",M1663)</f>
        <v>The First Wives Club</v>
      </c>
      <c r="P1663" s="36">
        <f>INDEX(cpi!$A$1:$M$105,MATCH('Inflation adjust calc'!$E1663,cpi!$A:$A,0),MATCH('Inflation adjust calc'!$D1663,cpi!$1:$1,0))</f>
        <v>157.80000000000001</v>
      </c>
      <c r="Q1663" s="36">
        <f>cpi!$I$2</f>
        <v>240.85300000000001</v>
      </c>
      <c r="R1663" s="36">
        <f t="shared" si="209"/>
        <v>1.5263181242078581</v>
      </c>
      <c r="S1663" s="28" t="str">
        <f t="shared" si="205"/>
        <v/>
      </c>
      <c r="T1663" s="37">
        <f t="shared" si="206"/>
        <v>45789543.72623574</v>
      </c>
      <c r="U1663" s="37">
        <f t="shared" si="207"/>
        <v>161010082.44714195</v>
      </c>
      <c r="V1663" s="37">
        <f t="shared" si="208"/>
        <v>277010259.88693917</v>
      </c>
    </row>
    <row r="1664" spans="1:22">
      <c r="A1664" s="23">
        <v>1663</v>
      </c>
      <c r="B1664" s="3" t="s">
        <v>2333</v>
      </c>
      <c r="C1664" s="28">
        <v>15</v>
      </c>
      <c r="D1664" s="29">
        <v>12</v>
      </c>
      <c r="E1664" s="28">
        <v>2004</v>
      </c>
      <c r="F1664" s="31">
        <f>DATE(E1664,D1664,C1664)</f>
        <v>38336</v>
      </c>
      <c r="G1664" s="24" t="s">
        <v>2334</v>
      </c>
      <c r="H1664" s="2">
        <v>30000000</v>
      </c>
      <c r="I1664" s="2">
        <v>100492203</v>
      </c>
      <c r="J1664" s="2">
        <v>232016402</v>
      </c>
      <c r="K1664" s="28" t="str">
        <f t="shared" si="202"/>
        <v/>
      </c>
      <c r="L1664" s="28" t="str">
        <f t="shared" si="203"/>
        <v/>
      </c>
      <c r="M1664" s="28" t="s">
        <v>2334</v>
      </c>
      <c r="N1664" s="28" t="str">
        <f t="shared" si="204"/>
        <v/>
      </c>
      <c r="O1664" s="28" t="str">
        <f>IF(N1664=1,M1664&amp;" ("&amp;E1664&amp;")",M1664)</f>
        <v>Million Dollar Baby</v>
      </c>
      <c r="P1664" s="36">
        <f>INDEX(cpi!$A$1:$M$105,MATCH('Inflation adjust calc'!$E1664,cpi!$A:$A,0),MATCH('Inflation adjust calc'!$D1664,cpi!$1:$1,0))</f>
        <v>190.3</v>
      </c>
      <c r="Q1664" s="36">
        <f>cpi!$I$2</f>
        <v>240.85300000000001</v>
      </c>
      <c r="R1664" s="36">
        <f t="shared" si="209"/>
        <v>1.2656489753021545</v>
      </c>
      <c r="S1664" s="28" t="str">
        <f t="shared" si="205"/>
        <v/>
      </c>
      <c r="T1664" s="37">
        <f t="shared" si="206"/>
        <v>37969469.259064637</v>
      </c>
      <c r="U1664" s="37">
        <f t="shared" si="207"/>
        <v>127187853.7528061</v>
      </c>
      <c r="V1664" s="37">
        <f t="shared" si="208"/>
        <v>293651321.44459277</v>
      </c>
    </row>
    <row r="1665" spans="1:22">
      <c r="A1665" s="23">
        <v>1664</v>
      </c>
      <c r="B1665" s="3" t="s">
        <v>1924</v>
      </c>
      <c r="C1665" s="28">
        <v>22</v>
      </c>
      <c r="D1665" s="29">
        <v>9</v>
      </c>
      <c r="E1665" s="28">
        <v>1995</v>
      </c>
      <c r="F1665" s="31">
        <f>DATE(E1665,D1665,C1665)</f>
        <v>34964</v>
      </c>
      <c r="G1665" s="24" t="s">
        <v>2335</v>
      </c>
      <c r="H1665" s="2">
        <v>30000000</v>
      </c>
      <c r="I1665" s="2">
        <v>100125643</v>
      </c>
      <c r="J1665" s="2">
        <v>328125643</v>
      </c>
      <c r="K1665" s="28" t="str">
        <f t="shared" si="202"/>
        <v/>
      </c>
      <c r="L1665" s="28" t="str">
        <f t="shared" si="203"/>
        <v/>
      </c>
      <c r="M1665" s="28" t="s">
        <v>2335</v>
      </c>
      <c r="N1665" s="28" t="str">
        <f t="shared" si="204"/>
        <v/>
      </c>
      <c r="O1665" s="28" t="str">
        <f>IF(N1665=1,M1665&amp;" ("&amp;E1665&amp;")",M1665)</f>
        <v>Se7en</v>
      </c>
      <c r="P1665" s="36">
        <f>INDEX(cpi!$A$1:$M$105,MATCH('Inflation adjust calc'!$E1665,cpi!$A:$A,0),MATCH('Inflation adjust calc'!$D1665,cpi!$1:$1,0))</f>
        <v>153.19999999999999</v>
      </c>
      <c r="Q1665" s="36">
        <f>cpi!$I$2</f>
        <v>240.85300000000001</v>
      </c>
      <c r="R1665" s="36">
        <f t="shared" si="209"/>
        <v>1.5721475195822456</v>
      </c>
      <c r="S1665" s="28" t="str">
        <f t="shared" si="205"/>
        <v/>
      </c>
      <c r="T1665" s="37">
        <f t="shared" si="206"/>
        <v>47164425.587467372</v>
      </c>
      <c r="U1665" s="37">
        <f t="shared" si="207"/>
        <v>157412281.28902742</v>
      </c>
      <c r="V1665" s="37">
        <f t="shared" si="208"/>
        <v>515861915.75377941</v>
      </c>
    </row>
    <row r="1666" spans="1:22">
      <c r="A1666" s="23">
        <v>1665</v>
      </c>
      <c r="B1666" s="3">
        <v>37843</v>
      </c>
      <c r="C1666" s="28">
        <v>8</v>
      </c>
      <c r="D1666" s="29">
        <v>10</v>
      </c>
      <c r="E1666" s="28">
        <v>2003</v>
      </c>
      <c r="F1666" s="31">
        <f>DATE(E1666,D1666,C1666)</f>
        <v>37902</v>
      </c>
      <c r="G1666" s="24" t="s">
        <v>2336</v>
      </c>
      <c r="H1666" s="2">
        <v>30000000</v>
      </c>
      <c r="I1666" s="2">
        <v>90135191</v>
      </c>
      <c r="J1666" s="2">
        <v>156822020</v>
      </c>
      <c r="K1666" s="28" t="str">
        <f t="shared" si="202"/>
        <v/>
      </c>
      <c r="L1666" s="28" t="str">
        <f t="shared" si="203"/>
        <v/>
      </c>
      <c r="M1666" s="28" t="s">
        <v>2336</v>
      </c>
      <c r="N1666" s="28" t="str">
        <f t="shared" si="204"/>
        <v/>
      </c>
      <c r="O1666" s="28" t="str">
        <f>IF(N1666=1,M1666&amp;" ("&amp;E1666&amp;")",M1666)</f>
        <v>Mystic River</v>
      </c>
      <c r="P1666" s="36">
        <f>INDEX(cpi!$A$1:$M$105,MATCH('Inflation adjust calc'!$E1666,cpi!$A:$A,0),MATCH('Inflation adjust calc'!$D1666,cpi!$1:$1,0))</f>
        <v>185</v>
      </c>
      <c r="Q1666" s="36">
        <f>cpi!$I$2</f>
        <v>240.85300000000001</v>
      </c>
      <c r="R1666" s="36">
        <f t="shared" si="209"/>
        <v>1.3019081081081081</v>
      </c>
      <c r="S1666" s="28" t="str">
        <f t="shared" si="205"/>
        <v/>
      </c>
      <c r="T1666" s="37">
        <f t="shared" si="206"/>
        <v>39057243.24324324</v>
      </c>
      <c r="U1666" s="37">
        <f t="shared" si="207"/>
        <v>117347735.98877297</v>
      </c>
      <c r="V1666" s="37">
        <f t="shared" si="208"/>
        <v>204167859.36789188</v>
      </c>
    </row>
    <row r="1667" spans="1:22">
      <c r="A1667" s="23">
        <v>1666</v>
      </c>
      <c r="B1667" s="3" t="s">
        <v>2</v>
      </c>
      <c r="C1667" s="28">
        <v>18</v>
      </c>
      <c r="D1667" s="29">
        <v>12</v>
      </c>
      <c r="E1667" s="28">
        <v>2015</v>
      </c>
      <c r="F1667" s="31">
        <f>DATE(E1667,D1667,C1667)</f>
        <v>42356</v>
      </c>
      <c r="G1667" s="24" t="s">
        <v>6830</v>
      </c>
      <c r="H1667" s="2">
        <v>30000000</v>
      </c>
      <c r="I1667" s="2">
        <v>87044645</v>
      </c>
      <c r="J1667" s="2">
        <v>106030660</v>
      </c>
      <c r="K1667" s="28" t="str">
        <f t="shared" ref="K1667:K1730" si="210">IF(J1667=0,1,"")</f>
        <v/>
      </c>
      <c r="L1667" s="28" t="str">
        <f t="shared" ref="L1667:L1730" si="211">IF(E1667&gt;2016,1,"")</f>
        <v/>
      </c>
      <c r="M1667" s="28" t="s">
        <v>6830</v>
      </c>
      <c r="N1667" s="28" t="str">
        <f t="shared" ref="N1667:N1730" si="212">IF(COUNTIF($M$2:$M$5233,M1667)&gt;1,1,"")</f>
        <v/>
      </c>
      <c r="O1667" s="28" t="str">
        <f>IF(N1667=1,M1667&amp;" ("&amp;E1667&amp;")",M1667)</f>
        <v>Sisters</v>
      </c>
      <c r="P1667" s="36">
        <f>INDEX(cpi!$A$1:$M$105,MATCH('Inflation adjust calc'!$E1667,cpi!$A:$A,0),MATCH('Inflation adjust calc'!$D1667,cpi!$1:$1,0))</f>
        <v>236.52500000000001</v>
      </c>
      <c r="Q1667" s="36">
        <f>cpi!$I$2</f>
        <v>240.85300000000001</v>
      </c>
      <c r="R1667" s="36">
        <f t="shared" si="209"/>
        <v>1.0182982771377234</v>
      </c>
      <c r="S1667" s="28" t="str">
        <f t="shared" ref="S1667:S1730" si="213">IF(ISERROR(R1667),1,"")</f>
        <v/>
      </c>
      <c r="T1667" s="37">
        <f t="shared" ref="T1667:T1730" si="214">H1667*$R1667</f>
        <v>30548948.3141317</v>
      </c>
      <c r="U1667" s="37">
        <f t="shared" ref="U1667:U1730" si="215">I1667*$R1667</f>
        <v>88637412.03756474</v>
      </c>
      <c r="V1667" s="37">
        <f t="shared" ref="V1667:V1730" si="216">J1667*$R1667</f>
        <v>107970838.40177572</v>
      </c>
    </row>
    <row r="1668" spans="1:22">
      <c r="A1668" s="23">
        <v>1667</v>
      </c>
      <c r="B1668" s="3">
        <v>36444</v>
      </c>
      <c r="C1668" s="28">
        <v>10</v>
      </c>
      <c r="D1668" s="29">
        <v>11</v>
      </c>
      <c r="E1668" s="28">
        <v>1999</v>
      </c>
      <c r="F1668" s="31">
        <f>DATE(E1668,D1668,C1668)</f>
        <v>36474</v>
      </c>
      <c r="G1668" s="24" t="s">
        <v>2337</v>
      </c>
      <c r="H1668" s="2">
        <v>30000000</v>
      </c>
      <c r="I1668" s="2">
        <v>85744662</v>
      </c>
      <c r="J1668" s="2">
        <v>163644662</v>
      </c>
      <c r="K1668" s="28" t="str">
        <f t="shared" si="210"/>
        <v/>
      </c>
      <c r="L1668" s="28" t="str">
        <f t="shared" si="211"/>
        <v/>
      </c>
      <c r="M1668" s="28" t="s">
        <v>2337</v>
      </c>
      <c r="N1668" s="28" t="str">
        <f t="shared" si="212"/>
        <v/>
      </c>
      <c r="O1668" s="28" t="str">
        <f>IF(N1668=1,M1668&amp;" ("&amp;E1668&amp;")",M1668)</f>
        <v>Pokemon: The First Movie</v>
      </c>
      <c r="P1668" s="36">
        <f>INDEX(cpi!$A$1:$M$105,MATCH('Inflation adjust calc'!$E1668,cpi!$A:$A,0),MATCH('Inflation adjust calc'!$D1668,cpi!$1:$1,0))</f>
        <v>168.3</v>
      </c>
      <c r="Q1668" s="36">
        <f>cpi!$I$2</f>
        <v>240.85300000000001</v>
      </c>
      <c r="R1668" s="36">
        <f t="shared" si="209"/>
        <v>1.4310932857991681</v>
      </c>
      <c r="S1668" s="28" t="str">
        <f t="shared" si="213"/>
        <v/>
      </c>
      <c r="T1668" s="37">
        <f t="shared" si="214"/>
        <v>42932798.573975042</v>
      </c>
      <c r="U1668" s="37">
        <f t="shared" si="215"/>
        <v>122708610.08131906</v>
      </c>
      <c r="V1668" s="37">
        <f t="shared" si="216"/>
        <v>234190777.04507425</v>
      </c>
    </row>
    <row r="1669" spans="1:22">
      <c r="A1669" s="23">
        <v>1668</v>
      </c>
      <c r="B1669" s="3" t="s">
        <v>486</v>
      </c>
      <c r="C1669" s="28">
        <v>19</v>
      </c>
      <c r="D1669" s="29">
        <v>11</v>
      </c>
      <c r="E1669" s="28">
        <v>2004</v>
      </c>
      <c r="F1669" s="31">
        <f>DATE(E1669,D1669,C1669)</f>
        <v>38310</v>
      </c>
      <c r="G1669" s="24" t="s">
        <v>2338</v>
      </c>
      <c r="H1669" s="2">
        <v>30000000</v>
      </c>
      <c r="I1669" s="2">
        <v>85416609</v>
      </c>
      <c r="J1669" s="2">
        <v>142051255</v>
      </c>
      <c r="K1669" s="28" t="str">
        <f t="shared" si="210"/>
        <v/>
      </c>
      <c r="L1669" s="28" t="str">
        <f t="shared" si="211"/>
        <v/>
      </c>
      <c r="M1669" s="28" t="s">
        <v>2338</v>
      </c>
      <c r="N1669" s="28" t="str">
        <f t="shared" si="212"/>
        <v/>
      </c>
      <c r="O1669" s="28" t="str">
        <f>IF(N1669=1,M1669&amp;" ("&amp;E1669&amp;")",M1669)</f>
        <v>SpongeBob SquarePants: The Movie</v>
      </c>
      <c r="P1669" s="36">
        <f>INDEX(cpi!$A$1:$M$105,MATCH('Inflation adjust calc'!$E1669,cpi!$A:$A,0),MATCH('Inflation adjust calc'!$D1669,cpi!$1:$1,0))</f>
        <v>191</v>
      </c>
      <c r="Q1669" s="36">
        <f>cpi!$I$2</f>
        <v>240.85300000000001</v>
      </c>
      <c r="R1669" s="36">
        <f t="shared" si="209"/>
        <v>1.2610104712041885</v>
      </c>
      <c r="S1669" s="28" t="str">
        <f t="shared" si="213"/>
        <v/>
      </c>
      <c r="T1669" s="37">
        <f t="shared" si="214"/>
        <v>37830314.136125654</v>
      </c>
      <c r="U1669" s="37">
        <f t="shared" si="215"/>
        <v>107711238.36375393</v>
      </c>
      <c r="V1669" s="37">
        <f t="shared" si="216"/>
        <v>179128120.00269634</v>
      </c>
    </row>
    <row r="1670" spans="1:22">
      <c r="A1670" s="23">
        <v>1669</v>
      </c>
      <c r="B1670" s="3">
        <v>39915</v>
      </c>
      <c r="C1670" s="28">
        <v>4</v>
      </c>
      <c r="D1670" s="29">
        <v>12</v>
      </c>
      <c r="E1670" s="28">
        <v>2009</v>
      </c>
      <c r="F1670" s="31">
        <f>DATE(E1670,D1670,C1670)</f>
        <v>40151</v>
      </c>
      <c r="G1670" s="24" t="s">
        <v>2339</v>
      </c>
      <c r="H1670" s="2">
        <v>30000000</v>
      </c>
      <c r="I1670" s="2">
        <v>83823381</v>
      </c>
      <c r="J1670" s="2">
        <v>166842739</v>
      </c>
      <c r="K1670" s="28" t="str">
        <f t="shared" si="210"/>
        <v/>
      </c>
      <c r="L1670" s="28" t="str">
        <f t="shared" si="211"/>
        <v/>
      </c>
      <c r="M1670" s="28" t="s">
        <v>2339</v>
      </c>
      <c r="N1670" s="28" t="str">
        <f t="shared" si="212"/>
        <v/>
      </c>
      <c r="O1670" s="28" t="str">
        <f>IF(N1670=1,M1670&amp;" ("&amp;E1670&amp;")",M1670)</f>
        <v>Up in the Air</v>
      </c>
      <c r="P1670" s="36">
        <f>INDEX(cpi!$A$1:$M$105,MATCH('Inflation adjust calc'!$E1670,cpi!$A:$A,0),MATCH('Inflation adjust calc'!$D1670,cpi!$1:$1,0))</f>
        <v>215.94900000000001</v>
      </c>
      <c r="Q1670" s="36">
        <f>cpi!$I$2</f>
        <v>240.85300000000001</v>
      </c>
      <c r="R1670" s="36">
        <f t="shared" si="209"/>
        <v>1.1153235254620304</v>
      </c>
      <c r="S1670" s="28" t="str">
        <f t="shared" si="213"/>
        <v/>
      </c>
      <c r="T1670" s="37">
        <f t="shared" si="214"/>
        <v>33459705.763860911</v>
      </c>
      <c r="U1670" s="37">
        <f t="shared" si="215"/>
        <v>93490188.813066974</v>
      </c>
      <c r="V1670" s="37">
        <f t="shared" si="216"/>
        <v>186083631.8592214</v>
      </c>
    </row>
    <row r="1671" spans="1:22">
      <c r="A1671" s="23">
        <v>1670</v>
      </c>
      <c r="B1671" s="3" t="s">
        <v>915</v>
      </c>
      <c r="C1671" s="28">
        <v>25</v>
      </c>
      <c r="D1671" s="29">
        <v>6</v>
      </c>
      <c r="E1671" s="28">
        <v>2004</v>
      </c>
      <c r="F1671" s="31">
        <f>DATE(E1671,D1671,C1671)</f>
        <v>38163</v>
      </c>
      <c r="G1671" s="24" t="s">
        <v>2340</v>
      </c>
      <c r="H1671" s="2">
        <v>30000000</v>
      </c>
      <c r="I1671" s="2">
        <v>81001787</v>
      </c>
      <c r="J1671" s="2">
        <v>116117340</v>
      </c>
      <c r="K1671" s="28" t="str">
        <f t="shared" si="210"/>
        <v/>
      </c>
      <c r="L1671" s="28" t="str">
        <f t="shared" si="211"/>
        <v/>
      </c>
      <c r="M1671" s="28" t="s">
        <v>2340</v>
      </c>
      <c r="N1671" s="28" t="str">
        <f t="shared" si="212"/>
        <v/>
      </c>
      <c r="O1671" s="28" t="str">
        <f>IF(N1671=1,M1671&amp;" ("&amp;E1671&amp;")",M1671)</f>
        <v>The Notebook</v>
      </c>
      <c r="P1671" s="36">
        <f>INDEX(cpi!$A$1:$M$105,MATCH('Inflation adjust calc'!$E1671,cpi!$A:$A,0),MATCH('Inflation adjust calc'!$D1671,cpi!$1:$1,0))</f>
        <v>189.7</v>
      </c>
      <c r="Q1671" s="36">
        <f>cpi!$I$2</f>
        <v>240.85300000000001</v>
      </c>
      <c r="R1671" s="36">
        <f t="shared" si="209"/>
        <v>1.2696520822351083</v>
      </c>
      <c r="S1671" s="28" t="str">
        <f t="shared" si="213"/>
        <v/>
      </c>
      <c r="T1671" s="37">
        <f t="shared" si="214"/>
        <v>38089562.467053249</v>
      </c>
      <c r="U1671" s="37">
        <f t="shared" si="215"/>
        <v>102844087.52931473</v>
      </c>
      <c r="V1671" s="37">
        <f t="shared" si="216"/>
        <v>147428622.51460204</v>
      </c>
    </row>
    <row r="1672" spans="1:22">
      <c r="A1672" s="23">
        <v>1671</v>
      </c>
      <c r="B1672" s="3">
        <v>40090</v>
      </c>
      <c r="C1672" s="28">
        <v>10</v>
      </c>
      <c r="D1672" s="29">
        <v>4</v>
      </c>
      <c r="E1672" s="28">
        <v>2009</v>
      </c>
      <c r="F1672" s="31">
        <f>DATE(E1672,D1672,C1672)</f>
        <v>39913</v>
      </c>
      <c r="G1672" s="24" t="s">
        <v>2341</v>
      </c>
      <c r="H1672" s="2">
        <v>30000000</v>
      </c>
      <c r="I1672" s="2">
        <v>79576189</v>
      </c>
      <c r="J1672" s="2">
        <v>169173206</v>
      </c>
      <c r="K1672" s="28" t="str">
        <f t="shared" si="210"/>
        <v/>
      </c>
      <c r="L1672" s="28" t="str">
        <f t="shared" si="211"/>
        <v/>
      </c>
      <c r="M1672" s="28" t="s">
        <v>2341</v>
      </c>
      <c r="N1672" s="28" t="str">
        <f t="shared" si="212"/>
        <v/>
      </c>
      <c r="O1672" s="28" t="str">
        <f>IF(N1672=1,M1672&amp;" ("&amp;E1672&amp;")",M1672)</f>
        <v>Hannah Montana the Movie</v>
      </c>
      <c r="P1672" s="36">
        <f>INDEX(cpi!$A$1:$M$105,MATCH('Inflation adjust calc'!$E1672,cpi!$A:$A,0),MATCH('Inflation adjust calc'!$D1672,cpi!$1:$1,0))</f>
        <v>213.24</v>
      </c>
      <c r="Q1672" s="36">
        <f>cpi!$I$2</f>
        <v>240.85300000000001</v>
      </c>
      <c r="R1672" s="36">
        <f t="shared" si="209"/>
        <v>1.1294925905083475</v>
      </c>
      <c r="S1672" s="28" t="str">
        <f t="shared" si="213"/>
        <v/>
      </c>
      <c r="T1672" s="37">
        <f t="shared" si="214"/>
        <v>33884777.715250425</v>
      </c>
      <c r="U1672" s="37">
        <f t="shared" si="215"/>
        <v>89880715.856391862</v>
      </c>
      <c r="V1672" s="37">
        <f t="shared" si="216"/>
        <v>191079882.68954232</v>
      </c>
    </row>
    <row r="1673" spans="1:22">
      <c r="A1673" s="23">
        <v>1672</v>
      </c>
      <c r="B1673" s="3" t="s">
        <v>2342</v>
      </c>
      <c r="C1673" s="28">
        <v>13</v>
      </c>
      <c r="D1673" s="29">
        <v>1</v>
      </c>
      <c r="E1673" s="28">
        <v>2008</v>
      </c>
      <c r="F1673" s="31">
        <f>DATE(E1673,D1673,C1673)</f>
        <v>39460</v>
      </c>
      <c r="G1673" s="24" t="s">
        <v>2343</v>
      </c>
      <c r="H1673" s="2">
        <v>30000000</v>
      </c>
      <c r="I1673" s="2">
        <v>76808654</v>
      </c>
      <c r="J1673" s="2">
        <v>160247805</v>
      </c>
      <c r="K1673" s="28" t="str">
        <f t="shared" si="210"/>
        <v/>
      </c>
      <c r="L1673" s="28" t="str">
        <f t="shared" si="211"/>
        <v/>
      </c>
      <c r="M1673" s="28" t="s">
        <v>2343</v>
      </c>
      <c r="N1673" s="28" t="str">
        <f t="shared" si="212"/>
        <v/>
      </c>
      <c r="O1673" s="28" t="str">
        <f>IF(N1673=1,M1673&amp;" ("&amp;E1673&amp;")",M1673)</f>
        <v>27 Dresses</v>
      </c>
      <c r="P1673" s="36">
        <f>INDEX(cpi!$A$1:$M$105,MATCH('Inflation adjust calc'!$E1673,cpi!$A:$A,0),MATCH('Inflation adjust calc'!$D1673,cpi!$1:$1,0))</f>
        <v>211.08</v>
      </c>
      <c r="Q1673" s="36">
        <f>cpi!$I$2</f>
        <v>240.85300000000001</v>
      </c>
      <c r="R1673" s="36">
        <f t="shared" si="209"/>
        <v>1.1410507864316846</v>
      </c>
      <c r="S1673" s="28" t="str">
        <f t="shared" si="213"/>
        <v/>
      </c>
      <c r="T1673" s="37">
        <f t="shared" si="214"/>
        <v>34231523.592950538</v>
      </c>
      <c r="U1673" s="37">
        <f t="shared" si="215"/>
        <v>87642575.051459149</v>
      </c>
      <c r="V1673" s="37">
        <f t="shared" si="216"/>
        <v>182850883.91920123</v>
      </c>
    </row>
    <row r="1674" spans="1:22">
      <c r="A1674" s="23">
        <v>1673</v>
      </c>
      <c r="B1674" s="3" t="s">
        <v>369</v>
      </c>
      <c r="C1674" s="28">
        <v>17</v>
      </c>
      <c r="D1674" s="29">
        <v>11</v>
      </c>
      <c r="E1674" s="28">
        <v>2000</v>
      </c>
      <c r="F1674" s="31">
        <f>DATE(E1674,D1674,C1674)</f>
        <v>36847</v>
      </c>
      <c r="G1674" s="24" t="s">
        <v>2344</v>
      </c>
      <c r="H1674" s="2">
        <v>30000000</v>
      </c>
      <c r="I1674" s="2">
        <v>76501438</v>
      </c>
      <c r="J1674" s="2">
        <v>103284813</v>
      </c>
      <c r="K1674" s="28" t="str">
        <f t="shared" si="210"/>
        <v/>
      </c>
      <c r="L1674" s="28" t="str">
        <f t="shared" si="211"/>
        <v/>
      </c>
      <c r="M1674" s="28" t="s">
        <v>2344</v>
      </c>
      <c r="N1674" s="28" t="str">
        <f t="shared" si="212"/>
        <v/>
      </c>
      <c r="O1674" s="28" t="str">
        <f>IF(N1674=1,M1674&amp;" ("&amp;E1674&amp;")",M1674)</f>
        <v>Rugrats in Paris</v>
      </c>
      <c r="P1674" s="36">
        <f>INDEX(cpi!$A$1:$M$105,MATCH('Inflation adjust calc'!$E1674,cpi!$A:$A,0),MATCH('Inflation adjust calc'!$D1674,cpi!$1:$1,0))</f>
        <v>174.1</v>
      </c>
      <c r="Q1674" s="36">
        <f>cpi!$I$2</f>
        <v>240.85300000000001</v>
      </c>
      <c r="R1674" s="36">
        <f t="shared" si="209"/>
        <v>1.3834175761056864</v>
      </c>
      <c r="S1674" s="28" t="str">
        <f t="shared" si="213"/>
        <v/>
      </c>
      <c r="T1674" s="37">
        <f t="shared" si="214"/>
        <v>41502527.283170588</v>
      </c>
      <c r="U1674" s="37">
        <f t="shared" si="215"/>
        <v>105833433.92655945</v>
      </c>
      <c r="V1674" s="37">
        <f t="shared" si="216"/>
        <v>142886025.64898908</v>
      </c>
    </row>
    <row r="1675" spans="1:22">
      <c r="A1675" s="23">
        <v>1674</v>
      </c>
      <c r="B1675" s="3" t="s">
        <v>2345</v>
      </c>
      <c r="C1675" s="28">
        <v>25</v>
      </c>
      <c r="D1675" s="29">
        <v>12</v>
      </c>
      <c r="E1675" s="28">
        <v>1991</v>
      </c>
      <c r="F1675" s="31">
        <f>DATE(E1675,D1675,C1675)</f>
        <v>33597</v>
      </c>
      <c r="G1675" s="24" t="s">
        <v>2346</v>
      </c>
      <c r="H1675" s="2">
        <v>30000000</v>
      </c>
      <c r="I1675" s="2">
        <v>74787599</v>
      </c>
      <c r="J1675" s="2">
        <v>74787599</v>
      </c>
      <c r="K1675" s="28" t="str">
        <f t="shared" si="210"/>
        <v/>
      </c>
      <c r="L1675" s="28" t="str">
        <f t="shared" si="211"/>
        <v/>
      </c>
      <c r="M1675" s="28" t="s">
        <v>2346</v>
      </c>
      <c r="N1675" s="28" t="str">
        <f t="shared" si="212"/>
        <v/>
      </c>
      <c r="O1675" s="28" t="str">
        <f>IF(N1675=1,M1675&amp;" ("&amp;E1675&amp;")",M1675)</f>
        <v>The Prince of Tides</v>
      </c>
      <c r="P1675" s="36">
        <f>INDEX(cpi!$A$1:$M$105,MATCH('Inflation adjust calc'!$E1675,cpi!$A:$A,0),MATCH('Inflation adjust calc'!$D1675,cpi!$1:$1,0))</f>
        <v>137.9</v>
      </c>
      <c r="Q1675" s="36">
        <f>cpi!$I$2</f>
        <v>240.85300000000001</v>
      </c>
      <c r="R1675" s="36">
        <f t="shared" si="209"/>
        <v>1.7465772298767221</v>
      </c>
      <c r="S1675" s="28" t="str">
        <f t="shared" si="213"/>
        <v/>
      </c>
      <c r="T1675" s="37">
        <f t="shared" si="214"/>
        <v>52397316.896301664</v>
      </c>
      <c r="U1675" s="37">
        <f t="shared" si="215"/>
        <v>130622317.49055111</v>
      </c>
      <c r="V1675" s="37">
        <f t="shared" si="216"/>
        <v>130622317.49055111</v>
      </c>
    </row>
    <row r="1676" spans="1:22">
      <c r="A1676" s="23">
        <v>1675</v>
      </c>
      <c r="B1676" s="3">
        <v>38694</v>
      </c>
      <c r="C1676" s="28">
        <v>12</v>
      </c>
      <c r="D1676" s="29">
        <v>8</v>
      </c>
      <c r="E1676" s="28">
        <v>2005</v>
      </c>
      <c r="F1676" s="31">
        <f>DATE(E1676,D1676,C1676)</f>
        <v>38576</v>
      </c>
      <c r="G1676" s="24" t="s">
        <v>2347</v>
      </c>
      <c r="H1676" s="2">
        <v>30000000</v>
      </c>
      <c r="I1676" s="2">
        <v>74494381</v>
      </c>
      <c r="J1676" s="2">
        <v>92494381</v>
      </c>
      <c r="K1676" s="28" t="str">
        <f t="shared" si="210"/>
        <v/>
      </c>
      <c r="L1676" s="28" t="str">
        <f t="shared" si="211"/>
        <v/>
      </c>
      <c r="M1676" s="28" t="s">
        <v>2347</v>
      </c>
      <c r="N1676" s="28" t="str">
        <f t="shared" si="212"/>
        <v/>
      </c>
      <c r="O1676" s="28" t="str">
        <f>IF(N1676=1,M1676&amp;" ("&amp;E1676&amp;")",M1676)</f>
        <v>Four Brothers</v>
      </c>
      <c r="P1676" s="36">
        <f>INDEX(cpi!$A$1:$M$105,MATCH('Inflation adjust calc'!$E1676,cpi!$A:$A,0),MATCH('Inflation adjust calc'!$D1676,cpi!$1:$1,0))</f>
        <v>196.4</v>
      </c>
      <c r="Q1676" s="36">
        <f>cpi!$I$2</f>
        <v>240.85300000000001</v>
      </c>
      <c r="R1676" s="36">
        <f t="shared" si="209"/>
        <v>1.2263391038696538</v>
      </c>
      <c r="S1676" s="28" t="str">
        <f t="shared" si="213"/>
        <v/>
      </c>
      <c r="T1676" s="37">
        <f t="shared" si="214"/>
        <v>36790173.116089612</v>
      </c>
      <c r="U1676" s="37">
        <f t="shared" si="215"/>
        <v>91355372.438864574</v>
      </c>
      <c r="V1676" s="37">
        <f t="shared" si="216"/>
        <v>113429476.30851834</v>
      </c>
    </row>
    <row r="1677" spans="1:22">
      <c r="A1677" s="23">
        <v>1676</v>
      </c>
      <c r="B1677" s="3" t="s">
        <v>2134</v>
      </c>
      <c r="C1677" s="28">
        <v>23</v>
      </c>
      <c r="D1677" s="29">
        <v>12</v>
      </c>
      <c r="E1677" s="28">
        <v>1994</v>
      </c>
      <c r="F1677" s="31">
        <f>DATE(E1677,D1677,C1677)</f>
        <v>34691</v>
      </c>
      <c r="G1677" s="24" t="s">
        <v>2348</v>
      </c>
      <c r="H1677" s="2">
        <v>30000000</v>
      </c>
      <c r="I1677" s="2">
        <v>66502573</v>
      </c>
      <c r="J1677" s="2">
        <v>160502573</v>
      </c>
      <c r="K1677" s="28" t="str">
        <f t="shared" si="210"/>
        <v/>
      </c>
      <c r="L1677" s="28" t="str">
        <f t="shared" si="211"/>
        <v/>
      </c>
      <c r="M1677" s="28" t="s">
        <v>2348</v>
      </c>
      <c r="N1677" s="28" t="str">
        <f t="shared" si="212"/>
        <v/>
      </c>
      <c r="O1677" s="28" t="str">
        <f>IF(N1677=1,M1677&amp;" ("&amp;E1677&amp;")",M1677)</f>
        <v>Legends of the Fall</v>
      </c>
      <c r="P1677" s="36">
        <f>INDEX(cpi!$A$1:$M$105,MATCH('Inflation adjust calc'!$E1677,cpi!$A:$A,0),MATCH('Inflation adjust calc'!$D1677,cpi!$1:$1,0))</f>
        <v>149.69999999999999</v>
      </c>
      <c r="Q1677" s="36">
        <f>cpi!$I$2</f>
        <v>240.85300000000001</v>
      </c>
      <c r="R1677" s="36">
        <f t="shared" si="209"/>
        <v>1.6089044756179027</v>
      </c>
      <c r="S1677" s="28" t="str">
        <f t="shared" si="213"/>
        <v/>
      </c>
      <c r="T1677" s="37">
        <f t="shared" si="214"/>
        <v>48267134.268537082</v>
      </c>
      <c r="U1677" s="37">
        <f t="shared" si="215"/>
        <v>106996287.3398063</v>
      </c>
      <c r="V1677" s="37">
        <f t="shared" si="216"/>
        <v>258233308.04788914</v>
      </c>
    </row>
    <row r="1678" spans="1:22">
      <c r="A1678" s="23">
        <v>1677</v>
      </c>
      <c r="B1678" s="3" t="s">
        <v>656</v>
      </c>
      <c r="C1678" s="28">
        <v>28</v>
      </c>
      <c r="D1678" s="29">
        <v>9</v>
      </c>
      <c r="E1678" s="28">
        <v>2012</v>
      </c>
      <c r="F1678" s="31">
        <f>DATE(E1678,D1678,C1678)</f>
        <v>41180</v>
      </c>
      <c r="G1678" s="24" t="s">
        <v>2349</v>
      </c>
      <c r="H1678" s="2">
        <v>30000000</v>
      </c>
      <c r="I1678" s="2">
        <v>66486205</v>
      </c>
      <c r="J1678" s="2">
        <v>170466405</v>
      </c>
      <c r="K1678" s="28" t="str">
        <f t="shared" si="210"/>
        <v/>
      </c>
      <c r="L1678" s="28" t="str">
        <f t="shared" si="211"/>
        <v/>
      </c>
      <c r="M1678" s="28" t="s">
        <v>2349</v>
      </c>
      <c r="N1678" s="28" t="str">
        <f t="shared" si="212"/>
        <v/>
      </c>
      <c r="O1678" s="28" t="str">
        <f>IF(N1678=1,M1678&amp;" ("&amp;E1678&amp;")",M1678)</f>
        <v>Looper</v>
      </c>
      <c r="P1678" s="36">
        <f>INDEX(cpi!$A$1:$M$105,MATCH('Inflation adjust calc'!$E1678,cpi!$A:$A,0),MATCH('Inflation adjust calc'!$D1678,cpi!$1:$1,0))</f>
        <v>231.40700000000001</v>
      </c>
      <c r="Q1678" s="36">
        <f>cpi!$I$2</f>
        <v>240.85300000000001</v>
      </c>
      <c r="R1678" s="36">
        <f t="shared" si="209"/>
        <v>1.0408198541962861</v>
      </c>
      <c r="S1678" s="28" t="str">
        <f t="shared" si="213"/>
        <v/>
      </c>
      <c r="T1678" s="37">
        <f t="shared" si="214"/>
        <v>31224595.625888582</v>
      </c>
      <c r="U1678" s="37">
        <f t="shared" si="215"/>
        <v>69200162.19416438</v>
      </c>
      <c r="V1678" s="37">
        <f t="shared" si="216"/>
        <v>177424818.79746506</v>
      </c>
    </row>
    <row r="1679" spans="1:22">
      <c r="A1679" s="23">
        <v>1678</v>
      </c>
      <c r="B1679" s="3">
        <v>41276</v>
      </c>
      <c r="C1679" s="28">
        <v>1</v>
      </c>
      <c r="D1679" s="29">
        <v>2</v>
      </c>
      <c r="E1679" s="28">
        <v>2013</v>
      </c>
      <c r="F1679" s="31">
        <f>DATE(E1679,D1679,C1679)</f>
        <v>41306</v>
      </c>
      <c r="G1679" s="24" t="s">
        <v>2350</v>
      </c>
      <c r="H1679" s="2">
        <v>30000000</v>
      </c>
      <c r="I1679" s="2">
        <v>66380662</v>
      </c>
      <c r="J1679" s="2">
        <v>115121608</v>
      </c>
      <c r="K1679" s="28" t="str">
        <f t="shared" si="210"/>
        <v/>
      </c>
      <c r="L1679" s="28" t="str">
        <f t="shared" si="211"/>
        <v/>
      </c>
      <c r="M1679" s="28" t="s">
        <v>2350</v>
      </c>
      <c r="N1679" s="28" t="str">
        <f t="shared" si="212"/>
        <v/>
      </c>
      <c r="O1679" s="28" t="str">
        <f>IF(N1679=1,M1679&amp;" ("&amp;E1679&amp;")",M1679)</f>
        <v>Warm Bodies</v>
      </c>
      <c r="P1679" s="36">
        <f>INDEX(cpi!$A$1:$M$105,MATCH('Inflation adjust calc'!$E1679,cpi!$A:$A,0),MATCH('Inflation adjust calc'!$D1679,cpi!$1:$1,0))</f>
        <v>232.166</v>
      </c>
      <c r="Q1679" s="36">
        <f>cpi!$I$2</f>
        <v>240.85300000000001</v>
      </c>
      <c r="R1679" s="36">
        <f t="shared" si="209"/>
        <v>1.0374171928706184</v>
      </c>
      <c r="S1679" s="28" t="str">
        <f t="shared" si="213"/>
        <v/>
      </c>
      <c r="T1679" s="37">
        <f t="shared" si="214"/>
        <v>31122515.786118552</v>
      </c>
      <c r="U1679" s="37">
        <f t="shared" si="215"/>
        <v>68864440.032933325</v>
      </c>
      <c r="V1679" s="37">
        <f t="shared" si="216"/>
        <v>119429135.41011173</v>
      </c>
    </row>
    <row r="1680" spans="1:22">
      <c r="A1680" s="23">
        <v>1679</v>
      </c>
      <c r="B1680" s="3" t="s">
        <v>1197</v>
      </c>
      <c r="C1680" s="28">
        <v>13</v>
      </c>
      <c r="D1680" s="29">
        <v>12</v>
      </c>
      <c r="E1680" s="28">
        <v>2002</v>
      </c>
      <c r="F1680" s="31">
        <f>DATE(E1680,D1680,C1680)</f>
        <v>37603</v>
      </c>
      <c r="G1680" s="24" t="s">
        <v>2351</v>
      </c>
      <c r="H1680" s="2">
        <v>30000000</v>
      </c>
      <c r="I1680" s="2">
        <v>65005217</v>
      </c>
      <c r="J1680" s="2">
        <v>107054484</v>
      </c>
      <c r="K1680" s="28" t="str">
        <f t="shared" si="210"/>
        <v/>
      </c>
      <c r="L1680" s="28" t="str">
        <f t="shared" si="211"/>
        <v/>
      </c>
      <c r="M1680" s="28" t="s">
        <v>2351</v>
      </c>
      <c r="N1680" s="28" t="str">
        <f t="shared" si="212"/>
        <v/>
      </c>
      <c r="O1680" s="28" t="str">
        <f>IF(N1680=1,M1680&amp;" ("&amp;E1680&amp;")",M1680)</f>
        <v>About Schmidt</v>
      </c>
      <c r="P1680" s="36">
        <f>INDEX(cpi!$A$1:$M$105,MATCH('Inflation adjust calc'!$E1680,cpi!$A:$A,0),MATCH('Inflation adjust calc'!$D1680,cpi!$1:$1,0))</f>
        <v>180.9</v>
      </c>
      <c r="Q1680" s="36">
        <f>cpi!$I$2</f>
        <v>240.85300000000001</v>
      </c>
      <c r="R1680" s="36">
        <f t="shared" si="209"/>
        <v>1.3314151464897734</v>
      </c>
      <c r="S1680" s="28" t="str">
        <f t="shared" si="213"/>
        <v/>
      </c>
      <c r="T1680" s="37">
        <f t="shared" si="214"/>
        <v>39942454.394693203</v>
      </c>
      <c r="U1680" s="37">
        <f t="shared" si="215"/>
        <v>86548930.514654517</v>
      </c>
      <c r="V1680" s="37">
        <f t="shared" si="216"/>
        <v>142533961.4972471</v>
      </c>
    </row>
    <row r="1681" spans="1:22">
      <c r="A1681" s="23">
        <v>1680</v>
      </c>
      <c r="B1681" s="3" t="s">
        <v>1181</v>
      </c>
      <c r="C1681" s="28">
        <v>17</v>
      </c>
      <c r="D1681" s="29">
        <v>1</v>
      </c>
      <c r="E1681" s="28">
        <v>2014</v>
      </c>
      <c r="F1681" s="31">
        <f>DATE(E1681,D1681,C1681)</f>
        <v>41656</v>
      </c>
      <c r="G1681" s="24" t="s">
        <v>2352</v>
      </c>
      <c r="H1681" s="2">
        <v>30000000</v>
      </c>
      <c r="I1681" s="2">
        <v>64251538</v>
      </c>
      <c r="J1681" s="2">
        <v>122529966</v>
      </c>
      <c r="K1681" s="28" t="str">
        <f t="shared" si="210"/>
        <v/>
      </c>
      <c r="L1681" s="28" t="str">
        <f t="shared" si="211"/>
        <v/>
      </c>
      <c r="M1681" s="28" t="s">
        <v>2352</v>
      </c>
      <c r="N1681" s="28" t="str">
        <f t="shared" si="212"/>
        <v/>
      </c>
      <c r="O1681" s="28" t="str">
        <f>IF(N1681=1,M1681&amp;" ("&amp;E1681&amp;")",M1681)</f>
        <v>The Nut Job</v>
      </c>
      <c r="P1681" s="36">
        <f>INDEX(cpi!$A$1:$M$105,MATCH('Inflation adjust calc'!$E1681,cpi!$A:$A,0),MATCH('Inflation adjust calc'!$D1681,cpi!$1:$1,0))</f>
        <v>233.916</v>
      </c>
      <c r="Q1681" s="36">
        <f>cpi!$I$2</f>
        <v>240.85300000000001</v>
      </c>
      <c r="R1681" s="36">
        <f t="shared" si="209"/>
        <v>1.0296559448690983</v>
      </c>
      <c r="S1681" s="28" t="str">
        <f t="shared" si="213"/>
        <v/>
      </c>
      <c r="T1681" s="37">
        <f t="shared" si="214"/>
        <v>30889678.346072949</v>
      </c>
      <c r="U1681" s="37">
        <f t="shared" si="215"/>
        <v>66156978.068682775</v>
      </c>
      <c r="V1681" s="37">
        <f t="shared" si="216"/>
        <v>126163707.91650848</v>
      </c>
    </row>
    <row r="1682" spans="1:22">
      <c r="A1682" s="23">
        <v>1681</v>
      </c>
      <c r="B1682" s="3" t="s">
        <v>1914</v>
      </c>
      <c r="C1682" s="28">
        <v>16</v>
      </c>
      <c r="D1682" s="29">
        <v>2</v>
      </c>
      <c r="E1682" s="28">
        <v>2001</v>
      </c>
      <c r="F1682" s="31">
        <f>DATE(E1682,D1682,C1682)</f>
        <v>36938</v>
      </c>
      <c r="G1682" s="24" t="s">
        <v>2353</v>
      </c>
      <c r="H1682" s="2">
        <v>30000000</v>
      </c>
      <c r="I1682" s="2">
        <v>64172251</v>
      </c>
      <c r="J1682" s="2">
        <v>71172251</v>
      </c>
      <c r="K1682" s="28" t="str">
        <f t="shared" si="210"/>
        <v/>
      </c>
      <c r="L1682" s="28" t="str">
        <f t="shared" si="211"/>
        <v/>
      </c>
      <c r="M1682" s="28" t="s">
        <v>2353</v>
      </c>
      <c r="N1682" s="28" t="str">
        <f t="shared" si="212"/>
        <v/>
      </c>
      <c r="O1682" s="28" t="str">
        <f>IF(N1682=1,M1682&amp;" ("&amp;E1682&amp;")",M1682)</f>
        <v>Down to Earth</v>
      </c>
      <c r="P1682" s="36">
        <f>INDEX(cpi!$A$1:$M$105,MATCH('Inflation adjust calc'!$E1682,cpi!$A:$A,0),MATCH('Inflation adjust calc'!$D1682,cpi!$1:$1,0))</f>
        <v>175.8</v>
      </c>
      <c r="Q1682" s="36">
        <f>cpi!$I$2</f>
        <v>240.85300000000001</v>
      </c>
      <c r="R1682" s="36">
        <f t="shared" ref="R1682:R1745" si="217">Q1682/P1682</f>
        <v>1.3700398179749715</v>
      </c>
      <c r="S1682" s="28" t="str">
        <f t="shared" si="213"/>
        <v/>
      </c>
      <c r="T1682" s="37">
        <f t="shared" si="214"/>
        <v>41101194.539249144</v>
      </c>
      <c r="U1682" s="37">
        <f t="shared" si="215"/>
        <v>87918539.079084188</v>
      </c>
      <c r="V1682" s="37">
        <f t="shared" si="216"/>
        <v>97508817.804908991</v>
      </c>
    </row>
    <row r="1683" spans="1:22">
      <c r="A1683" s="23">
        <v>1682</v>
      </c>
      <c r="B1683" s="3">
        <v>34797</v>
      </c>
      <c r="C1683" s="28">
        <v>4</v>
      </c>
      <c r="D1683" s="29">
        <v>8</v>
      </c>
      <c r="E1683" s="28">
        <v>1995</v>
      </c>
      <c r="F1683" s="31">
        <f>DATE(E1683,D1683,C1683)</f>
        <v>34915</v>
      </c>
      <c r="G1683" s="24" t="s">
        <v>2354</v>
      </c>
      <c r="H1683" s="2">
        <v>30000000</v>
      </c>
      <c r="I1683" s="2">
        <v>63658910</v>
      </c>
      <c r="J1683" s="2">
        <v>246100000</v>
      </c>
      <c r="K1683" s="28" t="str">
        <f t="shared" si="210"/>
        <v/>
      </c>
      <c r="L1683" s="28" t="str">
        <f t="shared" si="211"/>
        <v/>
      </c>
      <c r="M1683" s="28" t="s">
        <v>2354</v>
      </c>
      <c r="N1683" s="28" t="str">
        <f t="shared" si="212"/>
        <v/>
      </c>
      <c r="O1683" s="28" t="str">
        <f>IF(N1683=1,M1683&amp;" ("&amp;E1683&amp;")",M1683)</f>
        <v>Babe</v>
      </c>
      <c r="P1683" s="36">
        <f>INDEX(cpi!$A$1:$M$105,MATCH('Inflation adjust calc'!$E1683,cpi!$A:$A,0),MATCH('Inflation adjust calc'!$D1683,cpi!$1:$1,0))</f>
        <v>152.9</v>
      </c>
      <c r="Q1683" s="36">
        <f>cpi!$I$2</f>
        <v>240.85300000000001</v>
      </c>
      <c r="R1683" s="36">
        <f t="shared" si="217"/>
        <v>1.5752321778940483</v>
      </c>
      <c r="S1683" s="28" t="str">
        <f t="shared" si="213"/>
        <v/>
      </c>
      <c r="T1683" s="37">
        <f t="shared" si="214"/>
        <v>47256965.336821452</v>
      </c>
      <c r="U1683" s="37">
        <f t="shared" si="215"/>
        <v>100277563.44166121</v>
      </c>
      <c r="V1683" s="37">
        <f t="shared" si="216"/>
        <v>387664638.9797253</v>
      </c>
    </row>
    <row r="1684" spans="1:22">
      <c r="A1684" s="23">
        <v>1683</v>
      </c>
      <c r="B1684" s="3">
        <v>41129</v>
      </c>
      <c r="C1684" s="28">
        <v>8</v>
      </c>
      <c r="D1684" s="29">
        <v>8</v>
      </c>
      <c r="E1684" s="28">
        <v>2012</v>
      </c>
      <c r="F1684" s="31">
        <f>DATE(E1684,D1684,C1684)</f>
        <v>41129</v>
      </c>
      <c r="G1684" s="24" t="s">
        <v>2355</v>
      </c>
      <c r="H1684" s="2">
        <v>30000000</v>
      </c>
      <c r="I1684" s="2">
        <v>63536011</v>
      </c>
      <c r="J1684" s="2">
        <v>133085295</v>
      </c>
      <c r="K1684" s="28" t="str">
        <f t="shared" si="210"/>
        <v/>
      </c>
      <c r="L1684" s="28" t="str">
        <f t="shared" si="211"/>
        <v/>
      </c>
      <c r="M1684" s="28" t="s">
        <v>2355</v>
      </c>
      <c r="N1684" s="28" t="str">
        <f t="shared" si="212"/>
        <v/>
      </c>
      <c r="O1684" s="28" t="str">
        <f>IF(N1684=1,M1684&amp;" ("&amp;E1684&amp;")",M1684)</f>
        <v>Hope Springs</v>
      </c>
      <c r="P1684" s="36">
        <f>INDEX(cpi!$A$1:$M$105,MATCH('Inflation adjust calc'!$E1684,cpi!$A:$A,0),MATCH('Inflation adjust calc'!$D1684,cpi!$1:$1,0))</f>
        <v>230.37899999999999</v>
      </c>
      <c r="Q1684" s="36">
        <f>cpi!$I$2</f>
        <v>240.85300000000001</v>
      </c>
      <c r="R1684" s="36">
        <f t="shared" si="217"/>
        <v>1.0454642133180543</v>
      </c>
      <c r="S1684" s="28" t="str">
        <f t="shared" si="213"/>
        <v/>
      </c>
      <c r="T1684" s="37">
        <f t="shared" si="214"/>
        <v>31363926.399541628</v>
      </c>
      <c r="U1684" s="37">
        <f t="shared" si="215"/>
        <v>66424625.757482246</v>
      </c>
      <c r="V1684" s="37">
        <f t="shared" si="216"/>
        <v>139135913.24137619</v>
      </c>
    </row>
    <row r="1685" spans="1:22">
      <c r="A1685" s="23">
        <v>1684</v>
      </c>
      <c r="B1685" s="3" t="s">
        <v>1337</v>
      </c>
      <c r="C1685" s="28">
        <v>18</v>
      </c>
      <c r="D1685" s="29">
        <v>4</v>
      </c>
      <c r="E1685" s="28">
        <v>2008</v>
      </c>
      <c r="F1685" s="31">
        <f>DATE(E1685,D1685,C1685)</f>
        <v>39556</v>
      </c>
      <c r="G1685" s="24" t="s">
        <v>2356</v>
      </c>
      <c r="H1685" s="2">
        <v>30000000</v>
      </c>
      <c r="I1685" s="2">
        <v>63172463</v>
      </c>
      <c r="J1685" s="2">
        <v>105173042</v>
      </c>
      <c r="K1685" s="28" t="str">
        <f t="shared" si="210"/>
        <v/>
      </c>
      <c r="L1685" s="28" t="str">
        <f t="shared" si="211"/>
        <v/>
      </c>
      <c r="M1685" s="28" t="s">
        <v>2356</v>
      </c>
      <c r="N1685" s="28" t="str">
        <f t="shared" si="212"/>
        <v/>
      </c>
      <c r="O1685" s="28" t="str">
        <f>IF(N1685=1,M1685&amp;" ("&amp;E1685&amp;")",M1685)</f>
        <v>Forgetting Sarah Marshall</v>
      </c>
      <c r="P1685" s="36">
        <f>INDEX(cpi!$A$1:$M$105,MATCH('Inflation adjust calc'!$E1685,cpi!$A:$A,0),MATCH('Inflation adjust calc'!$D1685,cpi!$1:$1,0))</f>
        <v>214.82300000000001</v>
      </c>
      <c r="Q1685" s="36">
        <f>cpi!$I$2</f>
        <v>240.85300000000001</v>
      </c>
      <c r="R1685" s="36">
        <f t="shared" si="217"/>
        <v>1.1211695209544601</v>
      </c>
      <c r="S1685" s="28" t="str">
        <f t="shared" si="213"/>
        <v/>
      </c>
      <c r="T1685" s="37">
        <f t="shared" si="214"/>
        <v>33635085.628633805</v>
      </c>
      <c r="U1685" s="37">
        <f t="shared" si="215"/>
        <v>70827040.07922335</v>
      </c>
      <c r="V1685" s="37">
        <f t="shared" si="216"/>
        <v>117916809.11646332</v>
      </c>
    </row>
    <row r="1686" spans="1:22">
      <c r="A1686" s="23">
        <v>1685</v>
      </c>
      <c r="B1686" s="3">
        <v>38209</v>
      </c>
      <c r="C1686" s="28">
        <v>8</v>
      </c>
      <c r="D1686" s="29">
        <v>10</v>
      </c>
      <c r="E1686" s="28">
        <v>2004</v>
      </c>
      <c r="F1686" s="31">
        <f>DATE(E1686,D1686,C1686)</f>
        <v>38268</v>
      </c>
      <c r="G1686" s="24" t="s">
        <v>2357</v>
      </c>
      <c r="H1686" s="2">
        <v>30000000</v>
      </c>
      <c r="I1686" s="2">
        <v>61255921</v>
      </c>
      <c r="J1686" s="2">
        <v>61950770</v>
      </c>
      <c r="K1686" s="28" t="str">
        <f t="shared" si="210"/>
        <v/>
      </c>
      <c r="L1686" s="28" t="str">
        <f t="shared" si="211"/>
        <v/>
      </c>
      <c r="M1686" s="28" t="s">
        <v>2357</v>
      </c>
      <c r="N1686" s="28" t="str">
        <f t="shared" si="212"/>
        <v/>
      </c>
      <c r="O1686" s="28" t="str">
        <f>IF(N1686=1,M1686&amp;" ("&amp;E1686&amp;")",M1686)</f>
        <v>Friday Night Lights</v>
      </c>
      <c r="P1686" s="36">
        <f>INDEX(cpi!$A$1:$M$105,MATCH('Inflation adjust calc'!$E1686,cpi!$A:$A,0),MATCH('Inflation adjust calc'!$D1686,cpi!$1:$1,0))</f>
        <v>190.9</v>
      </c>
      <c r="Q1686" s="36">
        <f>cpi!$I$2</f>
        <v>240.85300000000001</v>
      </c>
      <c r="R1686" s="36">
        <f t="shared" si="217"/>
        <v>1.2616710319539026</v>
      </c>
      <c r="S1686" s="28" t="str">
        <f t="shared" si="213"/>
        <v/>
      </c>
      <c r="T1686" s="37">
        <f t="shared" si="214"/>
        <v>37850130.958617076</v>
      </c>
      <c r="U1686" s="37">
        <f t="shared" si="215"/>
        <v>77284821.061356738</v>
      </c>
      <c r="V1686" s="37">
        <f t="shared" si="216"/>
        <v>78161491.916238874</v>
      </c>
    </row>
    <row r="1687" spans="1:22">
      <c r="A1687" s="23">
        <v>1686</v>
      </c>
      <c r="B1687" s="3" t="s">
        <v>2358</v>
      </c>
      <c r="C1687" s="28">
        <v>25</v>
      </c>
      <c r="D1687" s="29">
        <v>4</v>
      </c>
      <c r="E1687" s="28">
        <v>2008</v>
      </c>
      <c r="F1687" s="31">
        <f>DATE(E1687,D1687,C1687)</f>
        <v>39563</v>
      </c>
      <c r="G1687" s="24" t="s">
        <v>2359</v>
      </c>
      <c r="H1687" s="2">
        <v>30000000</v>
      </c>
      <c r="I1687" s="2">
        <v>60494212</v>
      </c>
      <c r="J1687" s="2">
        <v>64170447</v>
      </c>
      <c r="K1687" s="28" t="str">
        <f t="shared" si="210"/>
        <v/>
      </c>
      <c r="L1687" s="28" t="str">
        <f t="shared" si="211"/>
        <v/>
      </c>
      <c r="M1687" s="28" t="s">
        <v>2359</v>
      </c>
      <c r="N1687" s="28" t="str">
        <f t="shared" si="212"/>
        <v/>
      </c>
      <c r="O1687" s="28" t="str">
        <f>IF(N1687=1,M1687&amp;" ("&amp;E1687&amp;")",M1687)</f>
        <v>Baby Mama</v>
      </c>
      <c r="P1687" s="36">
        <f>INDEX(cpi!$A$1:$M$105,MATCH('Inflation adjust calc'!$E1687,cpi!$A:$A,0),MATCH('Inflation adjust calc'!$D1687,cpi!$1:$1,0))</f>
        <v>214.82300000000001</v>
      </c>
      <c r="Q1687" s="36">
        <f>cpi!$I$2</f>
        <v>240.85300000000001</v>
      </c>
      <c r="R1687" s="36">
        <f t="shared" si="217"/>
        <v>1.1211695209544601</v>
      </c>
      <c r="S1687" s="28" t="str">
        <f t="shared" si="213"/>
        <v/>
      </c>
      <c r="T1687" s="37">
        <f t="shared" si="214"/>
        <v>33635085.628633805</v>
      </c>
      <c r="U1687" s="37">
        <f t="shared" si="215"/>
        <v>67824266.68855755</v>
      </c>
      <c r="V1687" s="37">
        <f t="shared" si="216"/>
        <v>71945949.322423577</v>
      </c>
    </row>
    <row r="1688" spans="1:22">
      <c r="A1688" s="23">
        <v>1687</v>
      </c>
      <c r="B1688" s="3" t="s">
        <v>2360</v>
      </c>
      <c r="C1688" s="28">
        <v>29</v>
      </c>
      <c r="D1688" s="29">
        <v>5</v>
      </c>
      <c r="E1688" s="28">
        <v>1998</v>
      </c>
      <c r="F1688" s="31">
        <f>DATE(E1688,D1688,C1688)</f>
        <v>35944</v>
      </c>
      <c r="G1688" s="24" t="s">
        <v>2361</v>
      </c>
      <c r="H1688" s="2">
        <v>30000000</v>
      </c>
      <c r="I1688" s="2">
        <v>60110313</v>
      </c>
      <c r="J1688" s="2">
        <v>81529000</v>
      </c>
      <c r="K1688" s="28" t="str">
        <f t="shared" si="210"/>
        <v/>
      </c>
      <c r="L1688" s="28" t="str">
        <f t="shared" si="211"/>
        <v/>
      </c>
      <c r="M1688" s="28" t="s">
        <v>2361</v>
      </c>
      <c r="N1688" s="28" t="str">
        <f t="shared" si="212"/>
        <v/>
      </c>
      <c r="O1688" s="28" t="str">
        <f>IF(N1688=1,M1688&amp;" ("&amp;E1688&amp;")",M1688)</f>
        <v>Hope Floats</v>
      </c>
      <c r="P1688" s="36">
        <f>INDEX(cpi!$A$1:$M$105,MATCH('Inflation adjust calc'!$E1688,cpi!$A:$A,0),MATCH('Inflation adjust calc'!$D1688,cpi!$1:$1,0))</f>
        <v>162.80000000000001</v>
      </c>
      <c r="Q1688" s="36">
        <f>cpi!$I$2</f>
        <v>240.85300000000001</v>
      </c>
      <c r="R1688" s="36">
        <f t="shared" si="217"/>
        <v>1.4794410319410318</v>
      </c>
      <c r="S1688" s="28" t="str">
        <f t="shared" si="213"/>
        <v/>
      </c>
      <c r="T1688" s="37">
        <f t="shared" si="214"/>
        <v>44383230.958230957</v>
      </c>
      <c r="U1688" s="37">
        <f t="shared" si="215"/>
        <v>88929663.495018423</v>
      </c>
      <c r="V1688" s="37">
        <f t="shared" si="216"/>
        <v>120617347.89312038</v>
      </c>
    </row>
    <row r="1689" spans="1:22">
      <c r="A1689" s="23">
        <v>1688</v>
      </c>
      <c r="B1689" s="3">
        <v>40057</v>
      </c>
      <c r="C1689" s="28">
        <v>9</v>
      </c>
      <c r="D1689" s="29">
        <v>1</v>
      </c>
      <c r="E1689" s="28">
        <v>2009</v>
      </c>
      <c r="F1689" s="31">
        <f>DATE(E1689,D1689,C1689)</f>
        <v>39822</v>
      </c>
      <c r="G1689" s="24" t="s">
        <v>2362</v>
      </c>
      <c r="H1689" s="2">
        <v>30000000</v>
      </c>
      <c r="I1689" s="2">
        <v>58715510</v>
      </c>
      <c r="J1689" s="2">
        <v>115150424</v>
      </c>
      <c r="K1689" s="28" t="str">
        <f t="shared" si="210"/>
        <v/>
      </c>
      <c r="L1689" s="28" t="str">
        <f t="shared" si="211"/>
        <v/>
      </c>
      <c r="M1689" s="28" t="s">
        <v>2362</v>
      </c>
      <c r="N1689" s="28" t="str">
        <f t="shared" si="212"/>
        <v/>
      </c>
      <c r="O1689" s="28" t="str">
        <f>IF(N1689=1,M1689&amp;" ("&amp;E1689&amp;")",M1689)</f>
        <v>Bride Wars</v>
      </c>
      <c r="P1689" s="36">
        <f>INDEX(cpi!$A$1:$M$105,MATCH('Inflation adjust calc'!$E1689,cpi!$A:$A,0),MATCH('Inflation adjust calc'!$D1689,cpi!$1:$1,0))</f>
        <v>211.143</v>
      </c>
      <c r="Q1689" s="36">
        <f>cpi!$I$2</f>
        <v>240.85300000000001</v>
      </c>
      <c r="R1689" s="36">
        <f t="shared" si="217"/>
        <v>1.1407103242825953</v>
      </c>
      <c r="S1689" s="28" t="str">
        <f t="shared" si="213"/>
        <v/>
      </c>
      <c r="T1689" s="37">
        <f t="shared" si="214"/>
        <v>34221309.728477858</v>
      </c>
      <c r="U1689" s="37">
        <f t="shared" si="215"/>
        <v>66977388.452517971</v>
      </c>
      <c r="V1689" s="37">
        <f t="shared" si="216"/>
        <v>131353277.50231835</v>
      </c>
    </row>
    <row r="1690" spans="1:22">
      <c r="A1690" s="23">
        <v>1689</v>
      </c>
      <c r="B1690" s="3" t="s">
        <v>826</v>
      </c>
      <c r="C1690" s="28">
        <v>20</v>
      </c>
      <c r="D1690" s="29">
        <v>8</v>
      </c>
      <c r="E1690" s="28">
        <v>2004</v>
      </c>
      <c r="F1690" s="31">
        <f>DATE(E1690,D1690,C1690)</f>
        <v>38219</v>
      </c>
      <c r="G1690" s="24" t="s">
        <v>2363</v>
      </c>
      <c r="H1690" s="2">
        <v>30000000</v>
      </c>
      <c r="I1690" s="2">
        <v>58156435</v>
      </c>
      <c r="J1690" s="2">
        <v>65121280</v>
      </c>
      <c r="K1690" s="28" t="str">
        <f t="shared" si="210"/>
        <v/>
      </c>
      <c r="L1690" s="28" t="str">
        <f t="shared" si="211"/>
        <v/>
      </c>
      <c r="M1690" s="28" t="s">
        <v>2363</v>
      </c>
      <c r="N1690" s="28" t="str">
        <f t="shared" si="212"/>
        <v/>
      </c>
      <c r="O1690" s="28" t="str">
        <f>IF(N1690=1,M1690&amp;" ("&amp;E1690&amp;")",M1690)</f>
        <v>Without a Paddle</v>
      </c>
      <c r="P1690" s="36">
        <f>INDEX(cpi!$A$1:$M$105,MATCH('Inflation adjust calc'!$E1690,cpi!$A:$A,0),MATCH('Inflation adjust calc'!$D1690,cpi!$1:$1,0))</f>
        <v>189.5</v>
      </c>
      <c r="Q1690" s="36">
        <f>cpi!$I$2</f>
        <v>240.85300000000001</v>
      </c>
      <c r="R1690" s="36">
        <f t="shared" si="217"/>
        <v>1.2709920844327178</v>
      </c>
      <c r="S1690" s="28" t="str">
        <f t="shared" si="213"/>
        <v/>
      </c>
      <c r="T1690" s="37">
        <f t="shared" si="214"/>
        <v>38129762.532981537</v>
      </c>
      <c r="U1690" s="37">
        <f t="shared" si="215"/>
        <v>73916368.543825865</v>
      </c>
      <c r="V1690" s="37">
        <f t="shared" si="216"/>
        <v>82768631.408126652</v>
      </c>
    </row>
    <row r="1691" spans="1:22">
      <c r="A1691" s="23">
        <v>1690</v>
      </c>
      <c r="B1691" s="3" t="s">
        <v>1145</v>
      </c>
      <c r="C1691" s="28">
        <v>23</v>
      </c>
      <c r="D1691" s="29">
        <v>4</v>
      </c>
      <c r="E1691" s="28">
        <v>2004</v>
      </c>
      <c r="F1691" s="31">
        <f>DATE(E1691,D1691,C1691)</f>
        <v>38100</v>
      </c>
      <c r="G1691" s="24" t="s">
        <v>2364</v>
      </c>
      <c r="H1691" s="2">
        <v>30000000</v>
      </c>
      <c r="I1691" s="2">
        <v>57139723</v>
      </c>
      <c r="J1691" s="2">
        <v>96439723</v>
      </c>
      <c r="K1691" s="28" t="str">
        <f t="shared" si="210"/>
        <v/>
      </c>
      <c r="L1691" s="28" t="str">
        <f t="shared" si="211"/>
        <v/>
      </c>
      <c r="M1691" s="28" t="s">
        <v>2364</v>
      </c>
      <c r="N1691" s="28" t="str">
        <f t="shared" si="212"/>
        <v/>
      </c>
      <c r="O1691" s="28" t="str">
        <f>IF(N1691=1,M1691&amp;" ("&amp;E1691&amp;")",M1691)</f>
        <v>13 Going On 30</v>
      </c>
      <c r="P1691" s="36">
        <f>INDEX(cpi!$A$1:$M$105,MATCH('Inflation adjust calc'!$E1691,cpi!$A:$A,0),MATCH('Inflation adjust calc'!$D1691,cpi!$1:$1,0))</f>
        <v>188</v>
      </c>
      <c r="Q1691" s="36">
        <f>cpi!$I$2</f>
        <v>240.85300000000001</v>
      </c>
      <c r="R1691" s="36">
        <f t="shared" si="217"/>
        <v>1.2811329787234043</v>
      </c>
      <c r="S1691" s="28" t="str">
        <f t="shared" si="213"/>
        <v/>
      </c>
      <c r="T1691" s="37">
        <f t="shared" si="214"/>
        <v>38433989.361702129</v>
      </c>
      <c r="U1691" s="37">
        <f t="shared" si="215"/>
        <v>73203583.530420214</v>
      </c>
      <c r="V1691" s="37">
        <f t="shared" si="216"/>
        <v>123552109.59424999</v>
      </c>
    </row>
    <row r="1692" spans="1:22">
      <c r="A1692" s="23">
        <v>1691</v>
      </c>
      <c r="B1692" s="3" t="s">
        <v>18</v>
      </c>
      <c r="C1692" s="28">
        <v>20</v>
      </c>
      <c r="D1692" s="29">
        <v>5</v>
      </c>
      <c r="E1692" s="28">
        <v>2011</v>
      </c>
      <c r="F1692" s="31">
        <f>DATE(E1692,D1692,C1692)</f>
        <v>40683</v>
      </c>
      <c r="G1692" s="24" t="s">
        <v>2365</v>
      </c>
      <c r="H1692" s="2">
        <v>30000000</v>
      </c>
      <c r="I1692" s="2">
        <v>56816662</v>
      </c>
      <c r="J1692" s="2">
        <v>162942835</v>
      </c>
      <c r="K1692" s="28" t="str">
        <f t="shared" si="210"/>
        <v/>
      </c>
      <c r="L1692" s="28" t="str">
        <f t="shared" si="211"/>
        <v/>
      </c>
      <c r="M1692" s="28" t="s">
        <v>2365</v>
      </c>
      <c r="N1692" s="28" t="str">
        <f t="shared" si="212"/>
        <v/>
      </c>
      <c r="O1692" s="28" t="str">
        <f>IF(N1692=1,M1692&amp;" ("&amp;E1692&amp;")",M1692)</f>
        <v>Midnight in Paris</v>
      </c>
      <c r="P1692" s="36">
        <f>INDEX(cpi!$A$1:$M$105,MATCH('Inflation adjust calc'!$E1692,cpi!$A:$A,0),MATCH('Inflation adjust calc'!$D1692,cpi!$1:$1,0))</f>
        <v>225.964</v>
      </c>
      <c r="Q1692" s="36">
        <f>cpi!$I$2</f>
        <v>240.85300000000001</v>
      </c>
      <c r="R1692" s="36">
        <f t="shared" si="217"/>
        <v>1.065891026889239</v>
      </c>
      <c r="S1692" s="28" t="str">
        <f t="shared" si="213"/>
        <v/>
      </c>
      <c r="T1692" s="37">
        <f t="shared" si="214"/>
        <v>31976730.80667717</v>
      </c>
      <c r="U1692" s="37">
        <f t="shared" si="215"/>
        <v>60560370.203598805</v>
      </c>
      <c r="V1692" s="37">
        <f t="shared" si="216"/>
        <v>173679305.72239384</v>
      </c>
    </row>
    <row r="1693" spans="1:22">
      <c r="A1693" s="23">
        <v>1692</v>
      </c>
      <c r="B1693" s="3">
        <v>38482</v>
      </c>
      <c r="C1693" s="28">
        <v>5</v>
      </c>
      <c r="D1693" s="29">
        <v>10</v>
      </c>
      <c r="E1693" s="28">
        <v>2005</v>
      </c>
      <c r="F1693" s="31">
        <f>DATE(E1693,D1693,C1693)</f>
        <v>38630</v>
      </c>
      <c r="G1693" s="24" t="s">
        <v>2366</v>
      </c>
      <c r="H1693" s="2">
        <v>30000000</v>
      </c>
      <c r="I1693" s="2">
        <v>56068547</v>
      </c>
      <c r="J1693" s="2">
        <v>197593152</v>
      </c>
      <c r="K1693" s="28" t="str">
        <f t="shared" si="210"/>
        <v/>
      </c>
      <c r="L1693" s="28" t="str">
        <f t="shared" si="211"/>
        <v/>
      </c>
      <c r="M1693" s="28" t="s">
        <v>2366</v>
      </c>
      <c r="N1693" s="28" t="str">
        <f t="shared" si="212"/>
        <v/>
      </c>
      <c r="O1693" s="28" t="str">
        <f>IF(N1693=1,M1693&amp;" ("&amp;E1693&amp;")",M1693)</f>
        <v>Wallace &amp; Gromit: The Curse of the Were-Rabbit</v>
      </c>
      <c r="P1693" s="36">
        <f>INDEX(cpi!$A$1:$M$105,MATCH('Inflation adjust calc'!$E1693,cpi!$A:$A,0),MATCH('Inflation adjust calc'!$D1693,cpi!$1:$1,0))</f>
        <v>199.2</v>
      </c>
      <c r="Q1693" s="36">
        <f>cpi!$I$2</f>
        <v>240.85300000000001</v>
      </c>
      <c r="R1693" s="36">
        <f t="shared" si="217"/>
        <v>1.20910140562249</v>
      </c>
      <c r="S1693" s="28" t="str">
        <f t="shared" si="213"/>
        <v/>
      </c>
      <c r="T1693" s="37">
        <f t="shared" si="214"/>
        <v>36273042.1686747</v>
      </c>
      <c r="U1693" s="37">
        <f t="shared" si="215"/>
        <v>67792558.988910645</v>
      </c>
      <c r="V1693" s="37">
        <f t="shared" si="216"/>
        <v>238910157.82457832</v>
      </c>
    </row>
    <row r="1694" spans="1:22">
      <c r="A1694" s="23">
        <v>1693</v>
      </c>
      <c r="B1694" s="3" t="s">
        <v>864</v>
      </c>
      <c r="C1694" s="28">
        <v>21</v>
      </c>
      <c r="D1694" s="29">
        <v>12</v>
      </c>
      <c r="E1694" s="28">
        <v>2007</v>
      </c>
      <c r="F1694" s="31">
        <f>DATE(E1694,D1694,C1694)</f>
        <v>39437</v>
      </c>
      <c r="G1694" s="24" t="s">
        <v>2367</v>
      </c>
      <c r="H1694" s="2">
        <v>30000000</v>
      </c>
      <c r="I1694" s="2">
        <v>53695808</v>
      </c>
      <c r="J1694" s="2">
        <v>155769678</v>
      </c>
      <c r="K1694" s="28" t="str">
        <f t="shared" si="210"/>
        <v/>
      </c>
      <c r="L1694" s="28" t="str">
        <f t="shared" si="211"/>
        <v/>
      </c>
      <c r="M1694" s="28" t="s">
        <v>2367</v>
      </c>
      <c r="N1694" s="28" t="str">
        <f t="shared" si="212"/>
        <v/>
      </c>
      <c r="O1694" s="28" t="str">
        <f>IF(N1694=1,M1694&amp;" ("&amp;E1694&amp;")",M1694)</f>
        <v>P.S. I Love You</v>
      </c>
      <c r="P1694" s="36">
        <f>INDEX(cpi!$A$1:$M$105,MATCH('Inflation adjust calc'!$E1694,cpi!$A:$A,0),MATCH('Inflation adjust calc'!$D1694,cpi!$1:$1,0))</f>
        <v>210.036</v>
      </c>
      <c r="Q1694" s="36">
        <f>cpi!$I$2</f>
        <v>240.85300000000001</v>
      </c>
      <c r="R1694" s="36">
        <f t="shared" si="217"/>
        <v>1.1467224666247691</v>
      </c>
      <c r="S1694" s="28" t="str">
        <f t="shared" si="213"/>
        <v/>
      </c>
      <c r="T1694" s="37">
        <f t="shared" si="214"/>
        <v>34401673.998743072</v>
      </c>
      <c r="U1694" s="37">
        <f t="shared" si="215"/>
        <v>61574189.397170007</v>
      </c>
      <c r="V1694" s="37">
        <f t="shared" si="216"/>
        <v>178624589.38150603</v>
      </c>
    </row>
    <row r="1695" spans="1:22">
      <c r="A1695" s="23">
        <v>1694</v>
      </c>
      <c r="B1695" s="3" t="s">
        <v>1269</v>
      </c>
      <c r="C1695" s="28">
        <v>16</v>
      </c>
      <c r="D1695" s="29">
        <v>9</v>
      </c>
      <c r="E1695" s="28">
        <v>2005</v>
      </c>
      <c r="F1695" s="31">
        <f>DATE(E1695,D1695,C1695)</f>
        <v>38611</v>
      </c>
      <c r="G1695" s="24" t="s">
        <v>2368</v>
      </c>
      <c r="H1695" s="2">
        <v>30000000</v>
      </c>
      <c r="I1695" s="2">
        <v>53359111</v>
      </c>
      <c r="J1695" s="2">
        <v>114770654</v>
      </c>
      <c r="K1695" s="28" t="str">
        <f t="shared" si="210"/>
        <v/>
      </c>
      <c r="L1695" s="28" t="str">
        <f t="shared" si="211"/>
        <v/>
      </c>
      <c r="M1695" s="28" t="s">
        <v>2368</v>
      </c>
      <c r="N1695" s="28" t="str">
        <f t="shared" si="212"/>
        <v/>
      </c>
      <c r="O1695" s="28" t="str">
        <f>IF(N1695=1,M1695&amp;" ("&amp;E1695&amp;")",M1695)</f>
        <v>The Corpse Bride</v>
      </c>
      <c r="P1695" s="36">
        <f>INDEX(cpi!$A$1:$M$105,MATCH('Inflation adjust calc'!$E1695,cpi!$A:$A,0),MATCH('Inflation adjust calc'!$D1695,cpi!$1:$1,0))</f>
        <v>198.8</v>
      </c>
      <c r="Q1695" s="36">
        <f>cpi!$I$2</f>
        <v>240.85300000000001</v>
      </c>
      <c r="R1695" s="36">
        <f t="shared" si="217"/>
        <v>1.2115342052313882</v>
      </c>
      <c r="S1695" s="28" t="str">
        <f t="shared" si="213"/>
        <v/>
      </c>
      <c r="T1695" s="37">
        <f t="shared" si="214"/>
        <v>36346026.156941645</v>
      </c>
      <c r="U1695" s="37">
        <f t="shared" si="215"/>
        <v>64646388.137238428</v>
      </c>
      <c r="V1695" s="37">
        <f t="shared" si="216"/>
        <v>139048573.07777664</v>
      </c>
    </row>
    <row r="1696" spans="1:22">
      <c r="A1696" s="23">
        <v>1695</v>
      </c>
      <c r="B1696" s="3" t="s">
        <v>73</v>
      </c>
      <c r="C1696" s="28">
        <v>14</v>
      </c>
      <c r="D1696" s="29">
        <v>5</v>
      </c>
      <c r="E1696" s="28">
        <v>2010</v>
      </c>
      <c r="F1696" s="31">
        <f>DATE(E1696,D1696,C1696)</f>
        <v>40312</v>
      </c>
      <c r="G1696" s="24" t="s">
        <v>2369</v>
      </c>
      <c r="H1696" s="2">
        <v>30000000</v>
      </c>
      <c r="I1696" s="2">
        <v>53032453</v>
      </c>
      <c r="J1696" s="2">
        <v>82148538</v>
      </c>
      <c r="K1696" s="28" t="str">
        <f t="shared" si="210"/>
        <v/>
      </c>
      <c r="L1696" s="28" t="str">
        <f t="shared" si="211"/>
        <v/>
      </c>
      <c r="M1696" s="28" t="s">
        <v>2369</v>
      </c>
      <c r="N1696" s="28" t="str">
        <f t="shared" si="212"/>
        <v/>
      </c>
      <c r="O1696" s="28" t="str">
        <f>IF(N1696=1,M1696&amp;" ("&amp;E1696&amp;")",M1696)</f>
        <v>Letters to Juliet</v>
      </c>
      <c r="P1696" s="36">
        <f>INDEX(cpi!$A$1:$M$105,MATCH('Inflation adjust calc'!$E1696,cpi!$A:$A,0),MATCH('Inflation adjust calc'!$D1696,cpi!$1:$1,0))</f>
        <v>218.178</v>
      </c>
      <c r="Q1696" s="36">
        <f>cpi!$I$2</f>
        <v>240.85300000000001</v>
      </c>
      <c r="R1696" s="36">
        <f t="shared" si="217"/>
        <v>1.1039289020891199</v>
      </c>
      <c r="S1696" s="28" t="str">
        <f t="shared" si="213"/>
        <v/>
      </c>
      <c r="T1696" s="37">
        <f t="shared" si="214"/>
        <v>33117867.062673595</v>
      </c>
      <c r="U1696" s="37">
        <f t="shared" si="215"/>
        <v>58544057.61538285</v>
      </c>
      <c r="V1696" s="37">
        <f t="shared" si="216"/>
        <v>90686145.362566337</v>
      </c>
    </row>
    <row r="1697" spans="1:22">
      <c r="A1697" s="23">
        <v>1696</v>
      </c>
      <c r="B1697" s="3">
        <v>37046</v>
      </c>
      <c r="C1697" s="28">
        <v>6</v>
      </c>
      <c r="D1697" s="29">
        <v>4</v>
      </c>
      <c r="E1697" s="28">
        <v>2001</v>
      </c>
      <c r="F1697" s="31">
        <f>DATE(E1697,D1697,C1697)</f>
        <v>36987</v>
      </c>
      <c r="G1697" s="24" t="s">
        <v>2370</v>
      </c>
      <c r="H1697" s="2">
        <v>30000000</v>
      </c>
      <c r="I1697" s="2">
        <v>52990775</v>
      </c>
      <c r="J1697" s="2">
        <v>83282296</v>
      </c>
      <c r="K1697" s="28" t="str">
        <f t="shared" si="210"/>
        <v/>
      </c>
      <c r="L1697" s="28" t="str">
        <f t="shared" si="211"/>
        <v/>
      </c>
      <c r="M1697" s="28" t="s">
        <v>2370</v>
      </c>
      <c r="N1697" s="28" t="str">
        <f t="shared" si="212"/>
        <v/>
      </c>
      <c r="O1697" s="28" t="str">
        <f>IF(N1697=1,M1697&amp;" ("&amp;E1697&amp;")",M1697)</f>
        <v>Blow</v>
      </c>
      <c r="P1697" s="36">
        <f>INDEX(cpi!$A$1:$M$105,MATCH('Inflation adjust calc'!$E1697,cpi!$A:$A,0),MATCH('Inflation adjust calc'!$D1697,cpi!$1:$1,0))</f>
        <v>176.9</v>
      </c>
      <c r="Q1697" s="36">
        <f>cpi!$I$2</f>
        <v>240.85300000000001</v>
      </c>
      <c r="R1697" s="36">
        <f t="shared" si="217"/>
        <v>1.3615206331260599</v>
      </c>
      <c r="S1697" s="28" t="str">
        <f t="shared" si="213"/>
        <v/>
      </c>
      <c r="T1697" s="37">
        <f t="shared" si="214"/>
        <v>40845618.993781798</v>
      </c>
      <c r="U1697" s="37">
        <f t="shared" si="215"/>
        <v>72148033.527840585</v>
      </c>
      <c r="V1697" s="37">
        <f t="shared" si="216"/>
        <v>113390564.37811193</v>
      </c>
    </row>
    <row r="1698" spans="1:22">
      <c r="A1698" s="23">
        <v>1697</v>
      </c>
      <c r="B1698" s="3">
        <v>36496</v>
      </c>
      <c r="C1698" s="28">
        <v>12</v>
      </c>
      <c r="D1698" s="29">
        <v>2</v>
      </c>
      <c r="E1698" s="28">
        <v>1999</v>
      </c>
      <c r="F1698" s="31">
        <f>DATE(E1698,D1698,C1698)</f>
        <v>36203</v>
      </c>
      <c r="G1698" s="24" t="s">
        <v>2371</v>
      </c>
      <c r="H1698" s="2">
        <v>30000000</v>
      </c>
      <c r="I1698" s="2">
        <v>52880016</v>
      </c>
      <c r="J1698" s="2">
        <v>52880016</v>
      </c>
      <c r="K1698" s="28" t="str">
        <f t="shared" si="210"/>
        <v/>
      </c>
      <c r="L1698" s="28" t="str">
        <f t="shared" si="211"/>
        <v/>
      </c>
      <c r="M1698" s="28" t="s">
        <v>2371</v>
      </c>
      <c r="N1698" s="28" t="str">
        <f t="shared" si="212"/>
        <v/>
      </c>
      <c r="O1698" s="28" t="str">
        <f>IF(N1698=1,M1698&amp;" ("&amp;E1698&amp;")",M1698)</f>
        <v>Message in a Bottle</v>
      </c>
      <c r="P1698" s="36">
        <f>INDEX(cpi!$A$1:$M$105,MATCH('Inflation adjust calc'!$E1698,cpi!$A:$A,0),MATCH('Inflation adjust calc'!$D1698,cpi!$1:$1,0))</f>
        <v>164.5</v>
      </c>
      <c r="Q1698" s="36">
        <f>cpi!$I$2</f>
        <v>240.85300000000001</v>
      </c>
      <c r="R1698" s="36">
        <f t="shared" si="217"/>
        <v>1.4641519756838905</v>
      </c>
      <c r="S1698" s="28" t="str">
        <f t="shared" si="213"/>
        <v/>
      </c>
      <c r="T1698" s="37">
        <f t="shared" si="214"/>
        <v>43924559.270516716</v>
      </c>
      <c r="U1698" s="37">
        <f t="shared" si="215"/>
        <v>77424379.900595739</v>
      </c>
      <c r="V1698" s="37">
        <f t="shared" si="216"/>
        <v>77424379.900595739</v>
      </c>
    </row>
    <row r="1699" spans="1:22">
      <c r="A1699" s="23">
        <v>1698</v>
      </c>
      <c r="B1699" s="3" t="s">
        <v>612</v>
      </c>
      <c r="C1699" s="28">
        <v>24</v>
      </c>
      <c r="D1699" s="29">
        <v>7</v>
      </c>
      <c r="E1699" s="28">
        <v>2015</v>
      </c>
      <c r="F1699" s="31">
        <f>DATE(E1699,D1699,C1699)</f>
        <v>42209</v>
      </c>
      <c r="G1699" s="24" t="s">
        <v>2372</v>
      </c>
      <c r="H1699" s="2">
        <v>30000000</v>
      </c>
      <c r="I1699" s="2">
        <v>52421953</v>
      </c>
      <c r="J1699" s="2">
        <v>89825208</v>
      </c>
      <c r="K1699" s="28" t="str">
        <f t="shared" si="210"/>
        <v/>
      </c>
      <c r="L1699" s="28" t="str">
        <f t="shared" si="211"/>
        <v/>
      </c>
      <c r="M1699" s="28" t="s">
        <v>2372</v>
      </c>
      <c r="N1699" s="28" t="str">
        <f t="shared" si="212"/>
        <v/>
      </c>
      <c r="O1699" s="28" t="str">
        <f>IF(N1699=1,M1699&amp;" ("&amp;E1699&amp;")",M1699)</f>
        <v>Southpaw</v>
      </c>
      <c r="P1699" s="36">
        <f>INDEX(cpi!$A$1:$M$105,MATCH('Inflation adjust calc'!$E1699,cpi!$A:$A,0),MATCH('Inflation adjust calc'!$D1699,cpi!$1:$1,0))</f>
        <v>238.654</v>
      </c>
      <c r="Q1699" s="36">
        <f>cpi!$I$2</f>
        <v>240.85300000000001</v>
      </c>
      <c r="R1699" s="36">
        <f t="shared" si="217"/>
        <v>1.0092141761713611</v>
      </c>
      <c r="S1699" s="28" t="str">
        <f t="shared" si="213"/>
        <v/>
      </c>
      <c r="T1699" s="37">
        <f t="shared" si="214"/>
        <v>30276425.285140835</v>
      </c>
      <c r="U1699" s="37">
        <f t="shared" si="215"/>
        <v>52904978.110188812</v>
      </c>
      <c r="V1699" s="37">
        <f t="shared" si="216"/>
        <v>90652873.291141152</v>
      </c>
    </row>
    <row r="1700" spans="1:22">
      <c r="A1700" s="23">
        <v>1699</v>
      </c>
      <c r="B1700" s="3">
        <v>32757</v>
      </c>
      <c r="C1700" s="28">
        <v>9</v>
      </c>
      <c r="D1700" s="29">
        <v>6</v>
      </c>
      <c r="E1700" s="28">
        <v>1989</v>
      </c>
      <c r="F1700" s="31">
        <f>DATE(E1700,D1700,C1700)</f>
        <v>32668</v>
      </c>
      <c r="G1700" s="24" t="s">
        <v>2373</v>
      </c>
      <c r="H1700" s="2">
        <v>30000000</v>
      </c>
      <c r="I1700" s="2">
        <v>52210049</v>
      </c>
      <c r="J1700" s="2">
        <v>70200000</v>
      </c>
      <c r="K1700" s="28" t="str">
        <f t="shared" si="210"/>
        <v/>
      </c>
      <c r="L1700" s="28" t="str">
        <f t="shared" si="211"/>
        <v/>
      </c>
      <c r="M1700" s="28" t="s">
        <v>2373</v>
      </c>
      <c r="N1700" s="28" t="str">
        <f t="shared" si="212"/>
        <v/>
      </c>
      <c r="O1700" s="28" t="str">
        <f>IF(N1700=1,M1700&amp;" ("&amp;E1700&amp;")",M1700)</f>
        <v>Star Trek V: The Final Frontier</v>
      </c>
      <c r="P1700" s="36">
        <f>INDEX(cpi!$A$1:$M$105,MATCH('Inflation adjust calc'!$E1700,cpi!$A:$A,0),MATCH('Inflation adjust calc'!$D1700,cpi!$1:$1,0))</f>
        <v>124.1</v>
      </c>
      <c r="Q1700" s="36">
        <f>cpi!$I$2</f>
        <v>240.85300000000001</v>
      </c>
      <c r="R1700" s="36">
        <f t="shared" si="217"/>
        <v>1.9407977437550363</v>
      </c>
      <c r="S1700" s="28" t="str">
        <f t="shared" si="213"/>
        <v/>
      </c>
      <c r="T1700" s="37">
        <f t="shared" si="214"/>
        <v>58223932.31265109</v>
      </c>
      <c r="U1700" s="37">
        <f t="shared" si="215"/>
        <v>101329145.3005399</v>
      </c>
      <c r="V1700" s="37">
        <f t="shared" si="216"/>
        <v>136244001.61160356</v>
      </c>
    </row>
    <row r="1701" spans="1:22">
      <c r="A1701" s="23">
        <v>1700</v>
      </c>
      <c r="B1701" s="3">
        <v>37322</v>
      </c>
      <c r="C1701" s="28">
        <v>3</v>
      </c>
      <c r="D1701" s="29">
        <v>7</v>
      </c>
      <c r="E1701" s="28">
        <v>2002</v>
      </c>
      <c r="F1701" s="31">
        <f>DATE(E1701,D1701,C1701)</f>
        <v>37440</v>
      </c>
      <c r="G1701" s="24" t="s">
        <v>2374</v>
      </c>
      <c r="H1701" s="2">
        <v>30000000</v>
      </c>
      <c r="I1701" s="2">
        <v>51432423</v>
      </c>
      <c r="J1701" s="2">
        <v>62432423</v>
      </c>
      <c r="K1701" s="28" t="str">
        <f t="shared" si="210"/>
        <v/>
      </c>
      <c r="L1701" s="28" t="str">
        <f t="shared" si="211"/>
        <v/>
      </c>
      <c r="M1701" s="28" t="s">
        <v>2374</v>
      </c>
      <c r="N1701" s="28" t="str">
        <f t="shared" si="212"/>
        <v/>
      </c>
      <c r="O1701" s="28" t="str">
        <f>IF(N1701=1,M1701&amp;" ("&amp;E1701&amp;")",M1701)</f>
        <v>Like Mike</v>
      </c>
      <c r="P1701" s="36">
        <f>INDEX(cpi!$A$1:$M$105,MATCH('Inflation adjust calc'!$E1701,cpi!$A:$A,0),MATCH('Inflation adjust calc'!$D1701,cpi!$1:$1,0))</f>
        <v>180.1</v>
      </c>
      <c r="Q1701" s="36">
        <f>cpi!$I$2</f>
        <v>240.85300000000001</v>
      </c>
      <c r="R1701" s="36">
        <f t="shared" si="217"/>
        <v>1.3373292615213772</v>
      </c>
      <c r="S1701" s="28" t="str">
        <f t="shared" si="213"/>
        <v/>
      </c>
      <c r="T1701" s="37">
        <f t="shared" si="214"/>
        <v>40119877.845641315</v>
      </c>
      <c r="U1701" s="37">
        <f t="shared" si="215"/>
        <v>68782084.268845096</v>
      </c>
      <c r="V1701" s="37">
        <f t="shared" si="216"/>
        <v>83492706.145580247</v>
      </c>
    </row>
    <row r="1702" spans="1:22">
      <c r="A1702" s="23">
        <v>1701</v>
      </c>
      <c r="B1702" s="3" t="s">
        <v>2375</v>
      </c>
      <c r="C1702" s="28">
        <v>18</v>
      </c>
      <c r="D1702" s="29">
        <v>3</v>
      </c>
      <c r="E1702" s="28">
        <v>1994</v>
      </c>
      <c r="F1702" s="31">
        <f>DATE(E1702,D1702,C1702)</f>
        <v>34411</v>
      </c>
      <c r="G1702" s="24" t="s">
        <v>2376</v>
      </c>
      <c r="H1702" s="2">
        <v>30000000</v>
      </c>
      <c r="I1702" s="2">
        <v>51041856</v>
      </c>
      <c r="J1702" s="2">
        <v>51041856</v>
      </c>
      <c r="K1702" s="28" t="str">
        <f t="shared" si="210"/>
        <v/>
      </c>
      <c r="L1702" s="28" t="str">
        <f t="shared" si="211"/>
        <v/>
      </c>
      <c r="M1702" s="28" t="s">
        <v>2376</v>
      </c>
      <c r="N1702" s="28" t="str">
        <f t="shared" si="212"/>
        <v/>
      </c>
      <c r="O1702" s="28" t="str">
        <f>IF(N1702=1,M1702&amp;" ("&amp;E1702&amp;")",M1702)</f>
        <v>Naked Gun 33 1/3: The Final Insult</v>
      </c>
      <c r="P1702" s="36">
        <f>INDEX(cpi!$A$1:$M$105,MATCH('Inflation adjust calc'!$E1702,cpi!$A:$A,0),MATCH('Inflation adjust calc'!$D1702,cpi!$1:$1,0))</f>
        <v>147.19999999999999</v>
      </c>
      <c r="Q1702" s="36">
        <f>cpi!$I$2</f>
        <v>240.85300000000001</v>
      </c>
      <c r="R1702" s="36">
        <f t="shared" si="217"/>
        <v>1.6362296195652175</v>
      </c>
      <c r="S1702" s="28" t="str">
        <f t="shared" si="213"/>
        <v/>
      </c>
      <c r="T1702" s="37">
        <f t="shared" si="214"/>
        <v>49086888.586956523</v>
      </c>
      <c r="U1702" s="37">
        <f t="shared" si="215"/>
        <v>83516196.624782622</v>
      </c>
      <c r="V1702" s="37">
        <f t="shared" si="216"/>
        <v>83516196.624782622</v>
      </c>
    </row>
    <row r="1703" spans="1:22">
      <c r="A1703" s="23">
        <v>1702</v>
      </c>
      <c r="B1703" s="3">
        <v>39275</v>
      </c>
      <c r="C1703" s="28">
        <v>7</v>
      </c>
      <c r="D1703" s="29">
        <v>12</v>
      </c>
      <c r="E1703" s="28">
        <v>2007</v>
      </c>
      <c r="F1703" s="31">
        <f>DATE(E1703,D1703,C1703)</f>
        <v>39423</v>
      </c>
      <c r="G1703" s="24" t="s">
        <v>2377</v>
      </c>
      <c r="H1703" s="2">
        <v>30000000</v>
      </c>
      <c r="I1703" s="2">
        <v>50980159</v>
      </c>
      <c r="J1703" s="2">
        <v>129779728</v>
      </c>
      <c r="K1703" s="28" t="str">
        <f t="shared" si="210"/>
        <v/>
      </c>
      <c r="L1703" s="28" t="str">
        <f t="shared" si="211"/>
        <v/>
      </c>
      <c r="M1703" s="28" t="s">
        <v>2377</v>
      </c>
      <c r="N1703" s="28" t="str">
        <f t="shared" si="212"/>
        <v/>
      </c>
      <c r="O1703" s="28" t="str">
        <f>IF(N1703=1,M1703&amp;" ("&amp;E1703&amp;")",M1703)</f>
        <v>Atonement</v>
      </c>
      <c r="P1703" s="36">
        <f>INDEX(cpi!$A$1:$M$105,MATCH('Inflation adjust calc'!$E1703,cpi!$A:$A,0),MATCH('Inflation adjust calc'!$D1703,cpi!$1:$1,0))</f>
        <v>210.036</v>
      </c>
      <c r="Q1703" s="36">
        <f>cpi!$I$2</f>
        <v>240.85300000000001</v>
      </c>
      <c r="R1703" s="36">
        <f t="shared" si="217"/>
        <v>1.1467224666247691</v>
      </c>
      <c r="S1703" s="28" t="str">
        <f t="shared" si="213"/>
        <v/>
      </c>
      <c r="T1703" s="37">
        <f t="shared" si="214"/>
        <v>34401673.998743072</v>
      </c>
      <c r="U1703" s="37">
        <f t="shared" si="215"/>
        <v>58460093.677402921</v>
      </c>
      <c r="V1703" s="37">
        <f t="shared" si="216"/>
        <v>148821329.81005162</v>
      </c>
    </row>
    <row r="1704" spans="1:22">
      <c r="A1704" s="23">
        <v>1703</v>
      </c>
      <c r="B1704" s="3" t="s">
        <v>2378</v>
      </c>
      <c r="C1704" s="28">
        <v>24</v>
      </c>
      <c r="D1704" s="29">
        <v>5</v>
      </c>
      <c r="E1704" s="28">
        <v>1985</v>
      </c>
      <c r="F1704" s="31">
        <f>DATE(E1704,D1704,C1704)</f>
        <v>31191</v>
      </c>
      <c r="G1704" s="24" t="s">
        <v>2379</v>
      </c>
      <c r="H1704" s="2">
        <v>30000000</v>
      </c>
      <c r="I1704" s="2">
        <v>50327960</v>
      </c>
      <c r="J1704" s="2">
        <v>152627960</v>
      </c>
      <c r="K1704" s="28" t="str">
        <f t="shared" si="210"/>
        <v/>
      </c>
      <c r="L1704" s="28" t="str">
        <f t="shared" si="211"/>
        <v/>
      </c>
      <c r="M1704" s="28" t="s">
        <v>2379</v>
      </c>
      <c r="N1704" s="28" t="str">
        <f t="shared" si="212"/>
        <v/>
      </c>
      <c r="O1704" s="28" t="str">
        <f>IF(N1704=1,M1704&amp;" ("&amp;E1704&amp;")",M1704)</f>
        <v>A View to a Kill</v>
      </c>
      <c r="P1704" s="36">
        <f>INDEX(cpi!$A$1:$M$105,MATCH('Inflation adjust calc'!$E1704,cpi!$A:$A,0),MATCH('Inflation adjust calc'!$D1704,cpi!$1:$1,0))</f>
        <v>107.3</v>
      </c>
      <c r="Q1704" s="36">
        <f>cpi!$I$2</f>
        <v>240.85300000000001</v>
      </c>
      <c r="R1704" s="36">
        <f t="shared" si="217"/>
        <v>2.2446691519105313</v>
      </c>
      <c r="S1704" s="28" t="str">
        <f t="shared" si="213"/>
        <v/>
      </c>
      <c r="T1704" s="37">
        <f t="shared" si="214"/>
        <v>67340074.557315946</v>
      </c>
      <c r="U1704" s="37">
        <f t="shared" si="215"/>
        <v>112969619.29058714</v>
      </c>
      <c r="V1704" s="37">
        <f t="shared" si="216"/>
        <v>342599273.53103447</v>
      </c>
    </row>
    <row r="1705" spans="1:22">
      <c r="A1705" s="23">
        <v>1704</v>
      </c>
      <c r="B1705" s="3" t="s">
        <v>1075</v>
      </c>
      <c r="C1705" s="28">
        <v>14</v>
      </c>
      <c r="D1705" s="29">
        <v>1</v>
      </c>
      <c r="E1705" s="28">
        <v>2005</v>
      </c>
      <c r="F1705" s="31">
        <f>DATE(E1705,D1705,C1705)</f>
        <v>38366</v>
      </c>
      <c r="G1705" s="24" t="s">
        <v>2380</v>
      </c>
      <c r="H1705" s="2">
        <v>30000000</v>
      </c>
      <c r="I1705" s="2">
        <v>49772522</v>
      </c>
      <c r="J1705" s="2">
        <v>89955540</v>
      </c>
      <c r="K1705" s="28" t="str">
        <f t="shared" si="210"/>
        <v/>
      </c>
      <c r="L1705" s="28" t="str">
        <f t="shared" si="211"/>
        <v/>
      </c>
      <c r="M1705" s="28" t="s">
        <v>2380</v>
      </c>
      <c r="N1705" s="28" t="str">
        <f t="shared" si="212"/>
        <v/>
      </c>
      <c r="O1705" s="28" t="str">
        <f>IF(N1705=1,M1705&amp;" ("&amp;E1705&amp;")",M1705)</f>
        <v>Racing Stripes</v>
      </c>
      <c r="P1705" s="36">
        <f>INDEX(cpi!$A$1:$M$105,MATCH('Inflation adjust calc'!$E1705,cpi!$A:$A,0),MATCH('Inflation adjust calc'!$D1705,cpi!$1:$1,0))</f>
        <v>190.7</v>
      </c>
      <c r="Q1705" s="36">
        <f>cpi!$I$2</f>
        <v>240.85300000000001</v>
      </c>
      <c r="R1705" s="36">
        <f t="shared" si="217"/>
        <v>1.2629942317776615</v>
      </c>
      <c r="S1705" s="28" t="str">
        <f t="shared" si="213"/>
        <v/>
      </c>
      <c r="T1705" s="37">
        <f t="shared" si="214"/>
        <v>37889826.953329846</v>
      </c>
      <c r="U1705" s="37">
        <f t="shared" si="215"/>
        <v>62862408.187026754</v>
      </c>
      <c r="V1705" s="37">
        <f t="shared" si="216"/>
        <v>113613328.1364447</v>
      </c>
    </row>
    <row r="1706" spans="1:22">
      <c r="A1706" s="23">
        <v>1705</v>
      </c>
      <c r="B1706" s="3" t="s">
        <v>1061</v>
      </c>
      <c r="C1706" s="28">
        <v>18</v>
      </c>
      <c r="D1706" s="29">
        <v>9</v>
      </c>
      <c r="E1706" s="28">
        <v>2015</v>
      </c>
      <c r="F1706" s="31">
        <f>DATE(E1706,D1706,C1706)</f>
        <v>42265</v>
      </c>
      <c r="G1706" s="24" t="s">
        <v>2381</v>
      </c>
      <c r="H1706" s="2">
        <v>30000000</v>
      </c>
      <c r="I1706" s="2">
        <v>46889293</v>
      </c>
      <c r="J1706" s="2">
        <v>78571737</v>
      </c>
      <c r="K1706" s="28" t="str">
        <f t="shared" si="210"/>
        <v/>
      </c>
      <c r="L1706" s="28" t="str">
        <f t="shared" si="211"/>
        <v/>
      </c>
      <c r="M1706" s="28" t="s">
        <v>2381</v>
      </c>
      <c r="N1706" s="28" t="str">
        <f t="shared" si="212"/>
        <v/>
      </c>
      <c r="O1706" s="28" t="str">
        <f>IF(N1706=1,M1706&amp;" ("&amp;E1706&amp;")",M1706)</f>
        <v>Sicario</v>
      </c>
      <c r="P1706" s="36">
        <f>INDEX(cpi!$A$1:$M$105,MATCH('Inflation adjust calc'!$E1706,cpi!$A:$A,0),MATCH('Inflation adjust calc'!$D1706,cpi!$1:$1,0))</f>
        <v>237.94499999999999</v>
      </c>
      <c r="Q1706" s="36">
        <f>cpi!$I$2</f>
        <v>240.85300000000001</v>
      </c>
      <c r="R1706" s="36">
        <f t="shared" si="217"/>
        <v>1.0122213116476497</v>
      </c>
      <c r="S1706" s="28" t="str">
        <f t="shared" si="213"/>
        <v/>
      </c>
      <c r="T1706" s="37">
        <f t="shared" si="214"/>
        <v>30366639.349429492</v>
      </c>
      <c r="U1706" s="37">
        <f t="shared" si="215"/>
        <v>47462341.66269096</v>
      </c>
      <c r="V1706" s="37">
        <f t="shared" si="216"/>
        <v>79531986.684574172</v>
      </c>
    </row>
    <row r="1707" spans="1:22">
      <c r="A1707" s="23">
        <v>1706</v>
      </c>
      <c r="B1707" s="3" t="s">
        <v>2382</v>
      </c>
      <c r="C1707" s="28">
        <v>22</v>
      </c>
      <c r="D1707" s="29">
        <v>9</v>
      </c>
      <c r="E1707" s="28">
        <v>1989</v>
      </c>
      <c r="F1707" s="31">
        <f>DATE(E1707,D1707,C1707)</f>
        <v>32773</v>
      </c>
      <c r="G1707" s="24" t="s">
        <v>2383</v>
      </c>
      <c r="H1707" s="2">
        <v>30000000</v>
      </c>
      <c r="I1707" s="2">
        <v>45892212</v>
      </c>
      <c r="J1707" s="2">
        <v>45892212</v>
      </c>
      <c r="K1707" s="28" t="str">
        <f t="shared" si="210"/>
        <v/>
      </c>
      <c r="L1707" s="28" t="str">
        <f t="shared" si="211"/>
        <v/>
      </c>
      <c r="M1707" s="28" t="s">
        <v>2383</v>
      </c>
      <c r="N1707" s="28" t="str">
        <f t="shared" si="212"/>
        <v/>
      </c>
      <c r="O1707" s="28" t="str">
        <f>IF(N1707=1,M1707&amp;" ("&amp;E1707&amp;")",M1707)</f>
        <v>Black Rain</v>
      </c>
      <c r="P1707" s="36">
        <f>INDEX(cpi!$A$1:$M$105,MATCH('Inflation adjust calc'!$E1707,cpi!$A:$A,0),MATCH('Inflation adjust calc'!$D1707,cpi!$1:$1,0))</f>
        <v>125</v>
      </c>
      <c r="Q1707" s="36">
        <f>cpi!$I$2</f>
        <v>240.85300000000001</v>
      </c>
      <c r="R1707" s="36">
        <f t="shared" si="217"/>
        <v>1.9268240000000001</v>
      </c>
      <c r="S1707" s="28" t="str">
        <f t="shared" si="213"/>
        <v/>
      </c>
      <c r="T1707" s="37">
        <f t="shared" si="214"/>
        <v>57804720</v>
      </c>
      <c r="U1707" s="37">
        <f t="shared" si="215"/>
        <v>88426215.494688004</v>
      </c>
      <c r="V1707" s="37">
        <f t="shared" si="216"/>
        <v>88426215.494688004</v>
      </c>
    </row>
    <row r="1708" spans="1:22">
      <c r="A1708" s="23">
        <v>1707</v>
      </c>
      <c r="B1708" s="3" t="s">
        <v>2384</v>
      </c>
      <c r="C1708" s="28">
        <v>13</v>
      </c>
      <c r="D1708" s="29">
        <v>4</v>
      </c>
      <c r="E1708" s="28">
        <v>2012</v>
      </c>
      <c r="F1708" s="31">
        <f>DATE(E1708,D1708,C1708)</f>
        <v>41012</v>
      </c>
      <c r="G1708" s="24" t="s">
        <v>2385</v>
      </c>
      <c r="H1708" s="2">
        <v>30000000</v>
      </c>
      <c r="I1708" s="2">
        <v>44338224</v>
      </c>
      <c r="J1708" s="2">
        <v>54052249</v>
      </c>
      <c r="K1708" s="28" t="str">
        <f t="shared" si="210"/>
        <v/>
      </c>
      <c r="L1708" s="28" t="str">
        <f t="shared" si="211"/>
        <v/>
      </c>
      <c r="M1708" s="28" t="s">
        <v>2385</v>
      </c>
      <c r="N1708" s="28" t="str">
        <f t="shared" si="212"/>
        <v/>
      </c>
      <c r="O1708" s="28" t="str">
        <f>IF(N1708=1,M1708&amp;" ("&amp;E1708&amp;")",M1708)</f>
        <v>The Three Stooges</v>
      </c>
      <c r="P1708" s="36">
        <f>INDEX(cpi!$A$1:$M$105,MATCH('Inflation adjust calc'!$E1708,cpi!$A:$A,0),MATCH('Inflation adjust calc'!$D1708,cpi!$1:$1,0))</f>
        <v>230.08500000000001</v>
      </c>
      <c r="Q1708" s="36">
        <f>cpi!$I$2</f>
        <v>240.85300000000001</v>
      </c>
      <c r="R1708" s="36">
        <f t="shared" si="217"/>
        <v>1.0468000956168373</v>
      </c>
      <c r="S1708" s="28" t="str">
        <f t="shared" si="213"/>
        <v/>
      </c>
      <c r="T1708" s="37">
        <f t="shared" si="214"/>
        <v>31404002.86850512</v>
      </c>
      <c r="U1708" s="37">
        <f t="shared" si="215"/>
        <v>46413257.122680753</v>
      </c>
      <c r="V1708" s="37">
        <f t="shared" si="216"/>
        <v>56581899.421505101</v>
      </c>
    </row>
    <row r="1709" spans="1:22">
      <c r="A1709" s="23">
        <v>1708</v>
      </c>
      <c r="B1709" s="3" t="s">
        <v>593</v>
      </c>
      <c r="C1709" s="28">
        <v>21</v>
      </c>
      <c r="D1709" s="29">
        <v>7</v>
      </c>
      <c r="E1709" s="28">
        <v>2000</v>
      </c>
      <c r="F1709" s="31">
        <f>DATE(E1709,D1709,C1709)</f>
        <v>36728</v>
      </c>
      <c r="G1709" s="24" t="s">
        <v>2386</v>
      </c>
      <c r="H1709" s="2">
        <v>30000000</v>
      </c>
      <c r="I1709" s="2">
        <v>43746923</v>
      </c>
      <c r="J1709" s="2">
        <v>133946923</v>
      </c>
      <c r="K1709" s="28" t="str">
        <f t="shared" si="210"/>
        <v/>
      </c>
      <c r="L1709" s="28" t="str">
        <f t="shared" si="211"/>
        <v/>
      </c>
      <c r="M1709" s="28" t="s">
        <v>2386</v>
      </c>
      <c r="N1709" s="28" t="str">
        <f t="shared" si="212"/>
        <v/>
      </c>
      <c r="O1709" s="28" t="str">
        <f>IF(N1709=1,M1709&amp;" ("&amp;E1709&amp;")",M1709)</f>
        <v>Pokemon 2000</v>
      </c>
      <c r="P1709" s="36">
        <f>INDEX(cpi!$A$1:$M$105,MATCH('Inflation adjust calc'!$E1709,cpi!$A:$A,0),MATCH('Inflation adjust calc'!$D1709,cpi!$1:$1,0))</f>
        <v>172.8</v>
      </c>
      <c r="Q1709" s="36">
        <f>cpi!$I$2</f>
        <v>240.85300000000001</v>
      </c>
      <c r="R1709" s="36">
        <f t="shared" si="217"/>
        <v>1.3938252314814814</v>
      </c>
      <c r="S1709" s="28" t="str">
        <f t="shared" si="213"/>
        <v/>
      </c>
      <c r="T1709" s="37">
        <f t="shared" si="214"/>
        <v>41814756.94444444</v>
      </c>
      <c r="U1709" s="37">
        <f t="shared" si="215"/>
        <v>60975565.077077545</v>
      </c>
      <c r="V1709" s="37">
        <f t="shared" si="216"/>
        <v>186698600.95670718</v>
      </c>
    </row>
    <row r="1710" spans="1:22">
      <c r="A1710" s="23">
        <v>1709</v>
      </c>
      <c r="B1710" s="3" t="s">
        <v>1678</v>
      </c>
      <c r="C1710" s="28">
        <v>13</v>
      </c>
      <c r="D1710" s="29">
        <v>1</v>
      </c>
      <c r="E1710" s="28">
        <v>2006</v>
      </c>
      <c r="F1710" s="31">
        <f>DATE(E1710,D1710,C1710)</f>
        <v>38730</v>
      </c>
      <c r="G1710" s="24" t="s">
        <v>2387</v>
      </c>
      <c r="H1710" s="2">
        <v>30000000</v>
      </c>
      <c r="I1710" s="2">
        <v>42647449</v>
      </c>
      <c r="J1710" s="2">
        <v>42799060</v>
      </c>
      <c r="K1710" s="28" t="str">
        <f t="shared" si="210"/>
        <v/>
      </c>
      <c r="L1710" s="28" t="str">
        <f t="shared" si="211"/>
        <v/>
      </c>
      <c r="M1710" s="28" t="s">
        <v>2387</v>
      </c>
      <c r="N1710" s="28" t="str">
        <f t="shared" si="212"/>
        <v/>
      </c>
      <c r="O1710" s="28" t="str">
        <f>IF(N1710=1,M1710&amp;" ("&amp;E1710&amp;")",M1710)</f>
        <v>Glory Road</v>
      </c>
      <c r="P1710" s="36">
        <f>INDEX(cpi!$A$1:$M$105,MATCH('Inflation adjust calc'!$E1710,cpi!$A:$A,0),MATCH('Inflation adjust calc'!$D1710,cpi!$1:$1,0))</f>
        <v>198.3</v>
      </c>
      <c r="Q1710" s="36">
        <f>cpi!$I$2</f>
        <v>240.85300000000001</v>
      </c>
      <c r="R1710" s="36">
        <f t="shared" si="217"/>
        <v>1.2145890065557237</v>
      </c>
      <c r="S1710" s="28" t="str">
        <f t="shared" si="213"/>
        <v/>
      </c>
      <c r="T1710" s="37">
        <f t="shared" si="214"/>
        <v>36437670.196671709</v>
      </c>
      <c r="U1710" s="37">
        <f t="shared" si="215"/>
        <v>51799122.713045888</v>
      </c>
      <c r="V1710" s="37">
        <f t="shared" si="216"/>
        <v>51983267.766918808</v>
      </c>
    </row>
    <row r="1711" spans="1:22">
      <c r="A1711" s="23">
        <v>1710</v>
      </c>
      <c r="B1711" s="3" t="s">
        <v>2388</v>
      </c>
      <c r="C1711" s="28">
        <v>24</v>
      </c>
      <c r="D1711" s="29">
        <v>4</v>
      </c>
      <c r="E1711" s="28">
        <v>2015</v>
      </c>
      <c r="F1711" s="31">
        <f>DATE(E1711,D1711,C1711)</f>
        <v>42118</v>
      </c>
      <c r="G1711" s="24" t="s">
        <v>2389</v>
      </c>
      <c r="H1711" s="2">
        <v>30000000</v>
      </c>
      <c r="I1711" s="2">
        <v>42629776</v>
      </c>
      <c r="J1711" s="2">
        <v>69057415</v>
      </c>
      <c r="K1711" s="28" t="str">
        <f t="shared" si="210"/>
        <v/>
      </c>
      <c r="L1711" s="28" t="str">
        <f t="shared" si="211"/>
        <v/>
      </c>
      <c r="M1711" s="28" t="s">
        <v>2389</v>
      </c>
      <c r="N1711" s="28" t="str">
        <f t="shared" si="212"/>
        <v/>
      </c>
      <c r="O1711" s="28" t="str">
        <f>IF(N1711=1,M1711&amp;" ("&amp;E1711&amp;")",M1711)</f>
        <v>The Age of Adaline</v>
      </c>
      <c r="P1711" s="36">
        <f>INDEX(cpi!$A$1:$M$105,MATCH('Inflation adjust calc'!$E1711,cpi!$A:$A,0),MATCH('Inflation adjust calc'!$D1711,cpi!$1:$1,0))</f>
        <v>236.59899999999999</v>
      </c>
      <c r="Q1711" s="36">
        <f>cpi!$I$2</f>
        <v>240.85300000000001</v>
      </c>
      <c r="R1711" s="36">
        <f t="shared" si="217"/>
        <v>1.0179797885874413</v>
      </c>
      <c r="S1711" s="28" t="str">
        <f t="shared" si="213"/>
        <v/>
      </c>
      <c r="T1711" s="37">
        <f t="shared" si="214"/>
        <v>30539393.657623239</v>
      </c>
      <c r="U1711" s="37">
        <f t="shared" si="215"/>
        <v>43396250.360009983</v>
      </c>
      <c r="V1711" s="37">
        <f t="shared" si="216"/>
        <v>70299052.722095191</v>
      </c>
    </row>
    <row r="1712" spans="1:22">
      <c r="A1712" s="23">
        <v>1711</v>
      </c>
      <c r="B1712" s="3">
        <v>40337</v>
      </c>
      <c r="C1712" s="28">
        <v>6</v>
      </c>
      <c r="D1712" s="29">
        <v>8</v>
      </c>
      <c r="E1712" s="28">
        <v>2010</v>
      </c>
      <c r="F1712" s="31">
        <f>DATE(E1712,D1712,C1712)</f>
        <v>40396</v>
      </c>
      <c r="G1712" s="24" t="s">
        <v>2390</v>
      </c>
      <c r="H1712" s="2">
        <v>30000000</v>
      </c>
      <c r="I1712" s="2">
        <v>42400223</v>
      </c>
      <c r="J1712" s="2">
        <v>165889117</v>
      </c>
      <c r="K1712" s="28" t="str">
        <f t="shared" si="210"/>
        <v/>
      </c>
      <c r="L1712" s="28" t="str">
        <f t="shared" si="211"/>
        <v/>
      </c>
      <c r="M1712" s="28" t="s">
        <v>2390</v>
      </c>
      <c r="N1712" s="28" t="str">
        <f t="shared" si="212"/>
        <v/>
      </c>
      <c r="O1712" s="28" t="str">
        <f>IF(N1712=1,M1712&amp;" ("&amp;E1712&amp;")",M1712)</f>
        <v>Step Up 3D</v>
      </c>
      <c r="P1712" s="36">
        <f>INDEX(cpi!$A$1:$M$105,MATCH('Inflation adjust calc'!$E1712,cpi!$A:$A,0),MATCH('Inflation adjust calc'!$D1712,cpi!$1:$1,0))</f>
        <v>218.31200000000001</v>
      </c>
      <c r="Q1712" s="36">
        <f>cpi!$I$2</f>
        <v>240.85300000000001</v>
      </c>
      <c r="R1712" s="36">
        <f t="shared" si="217"/>
        <v>1.1032513100516692</v>
      </c>
      <c r="S1712" s="28" t="str">
        <f t="shared" si="213"/>
        <v/>
      </c>
      <c r="T1712" s="37">
        <f t="shared" si="214"/>
        <v>33097539.301550075</v>
      </c>
      <c r="U1712" s="37">
        <f t="shared" si="215"/>
        <v>46778101.571232915</v>
      </c>
      <c r="V1712" s="37">
        <f t="shared" si="216"/>
        <v>183017385.65356463</v>
      </c>
    </row>
    <row r="1713" spans="1:22">
      <c r="A1713" s="23">
        <v>1712</v>
      </c>
      <c r="B1713" s="3" t="s">
        <v>141</v>
      </c>
      <c r="C1713" s="28">
        <v>29</v>
      </c>
      <c r="D1713" s="29">
        <v>5</v>
      </c>
      <c r="E1713" s="28">
        <v>2009</v>
      </c>
      <c r="F1713" s="31">
        <f>DATE(E1713,D1713,C1713)</f>
        <v>39962</v>
      </c>
      <c r="G1713" s="24" t="s">
        <v>2391</v>
      </c>
      <c r="H1713" s="2">
        <v>30000000</v>
      </c>
      <c r="I1713" s="2">
        <v>42100625</v>
      </c>
      <c r="J1713" s="2">
        <v>91388487</v>
      </c>
      <c r="K1713" s="28" t="str">
        <f t="shared" si="210"/>
        <v/>
      </c>
      <c r="L1713" s="28" t="str">
        <f t="shared" si="211"/>
        <v/>
      </c>
      <c r="M1713" s="28" t="s">
        <v>2391</v>
      </c>
      <c r="N1713" s="28" t="str">
        <f t="shared" si="212"/>
        <v/>
      </c>
      <c r="O1713" s="28" t="str">
        <f>IF(N1713=1,M1713&amp;" ("&amp;E1713&amp;")",M1713)</f>
        <v>Drag Me To Hell</v>
      </c>
      <c r="P1713" s="36">
        <f>INDEX(cpi!$A$1:$M$105,MATCH('Inflation adjust calc'!$E1713,cpi!$A:$A,0),MATCH('Inflation adjust calc'!$D1713,cpi!$1:$1,0))</f>
        <v>213.85599999999999</v>
      </c>
      <c r="Q1713" s="36">
        <f>cpi!$I$2</f>
        <v>240.85300000000001</v>
      </c>
      <c r="R1713" s="36">
        <f t="shared" si="217"/>
        <v>1.1262391515786325</v>
      </c>
      <c r="S1713" s="28" t="str">
        <f t="shared" si="213"/>
        <v/>
      </c>
      <c r="T1713" s="37">
        <f t="shared" si="214"/>
        <v>33787174.547358975</v>
      </c>
      <c r="U1713" s="37">
        <f t="shared" si="215"/>
        <v>47415372.180930167</v>
      </c>
      <c r="V1713" s="37">
        <f t="shared" si="216"/>
        <v>102925292.06293489</v>
      </c>
    </row>
    <row r="1714" spans="1:22">
      <c r="A1714" s="23">
        <v>1713</v>
      </c>
      <c r="B1714" s="3" t="s">
        <v>2384</v>
      </c>
      <c r="C1714" s="28">
        <v>13</v>
      </c>
      <c r="D1714" s="29">
        <v>4</v>
      </c>
      <c r="E1714" s="28">
        <v>2012</v>
      </c>
      <c r="F1714" s="31">
        <f>DATE(E1714,D1714,C1714)</f>
        <v>41012</v>
      </c>
      <c r="G1714" s="24" t="s">
        <v>2392</v>
      </c>
      <c r="H1714" s="2">
        <v>30000000</v>
      </c>
      <c r="I1714" s="2">
        <v>42073277</v>
      </c>
      <c r="J1714" s="2">
        <v>70768144</v>
      </c>
      <c r="K1714" s="28" t="str">
        <f t="shared" si="210"/>
        <v/>
      </c>
      <c r="L1714" s="28" t="str">
        <f t="shared" si="211"/>
        <v/>
      </c>
      <c r="M1714" s="28" t="s">
        <v>2392</v>
      </c>
      <c r="N1714" s="28" t="str">
        <f t="shared" si="212"/>
        <v/>
      </c>
      <c r="O1714" s="28" t="str">
        <f>IF(N1714=1,M1714&amp;" ("&amp;E1714&amp;")",M1714)</f>
        <v>The Cabin in the Woods</v>
      </c>
      <c r="P1714" s="36">
        <f>INDEX(cpi!$A$1:$M$105,MATCH('Inflation adjust calc'!$E1714,cpi!$A:$A,0),MATCH('Inflation adjust calc'!$D1714,cpi!$1:$1,0))</f>
        <v>230.08500000000001</v>
      </c>
      <c r="Q1714" s="36">
        <f>cpi!$I$2</f>
        <v>240.85300000000001</v>
      </c>
      <c r="R1714" s="36">
        <f t="shared" si="217"/>
        <v>1.0468000956168373</v>
      </c>
      <c r="S1714" s="28" t="str">
        <f t="shared" si="213"/>
        <v/>
      </c>
      <c r="T1714" s="37">
        <f t="shared" si="214"/>
        <v>31404002.86850512</v>
      </c>
      <c r="U1714" s="37">
        <f t="shared" si="215"/>
        <v>44042310.38651368</v>
      </c>
      <c r="V1714" s="37">
        <f t="shared" si="216"/>
        <v>74080099.905826107</v>
      </c>
    </row>
    <row r="1715" spans="1:22">
      <c r="A1715" s="23">
        <v>1714</v>
      </c>
      <c r="B1715" s="3" t="s">
        <v>2393</v>
      </c>
      <c r="C1715" s="28">
        <v>19</v>
      </c>
      <c r="D1715" s="29">
        <v>9</v>
      </c>
      <c r="E1715" s="28">
        <v>2003</v>
      </c>
      <c r="F1715" s="31">
        <f>DATE(E1715,D1715,C1715)</f>
        <v>37883</v>
      </c>
      <c r="G1715" s="24" t="s">
        <v>2394</v>
      </c>
      <c r="H1715" s="2">
        <v>30000000</v>
      </c>
      <c r="I1715" s="2">
        <v>42070939</v>
      </c>
      <c r="J1715" s="2">
        <v>47902566</v>
      </c>
      <c r="K1715" s="28" t="str">
        <f t="shared" si="210"/>
        <v/>
      </c>
      <c r="L1715" s="28" t="str">
        <f t="shared" si="211"/>
        <v/>
      </c>
      <c r="M1715" s="28" t="s">
        <v>2394</v>
      </c>
      <c r="N1715" s="28" t="str">
        <f t="shared" si="212"/>
        <v/>
      </c>
      <c r="O1715" s="28" t="str">
        <f>IF(N1715=1,M1715&amp;" ("&amp;E1715&amp;")",M1715)</f>
        <v>Secondhand Lions</v>
      </c>
      <c r="P1715" s="36">
        <f>INDEX(cpi!$A$1:$M$105,MATCH('Inflation adjust calc'!$E1715,cpi!$A:$A,0),MATCH('Inflation adjust calc'!$D1715,cpi!$1:$1,0))</f>
        <v>185.2</v>
      </c>
      <c r="Q1715" s="36">
        <f>cpi!$I$2</f>
        <v>240.85300000000001</v>
      </c>
      <c r="R1715" s="36">
        <f t="shared" si="217"/>
        <v>1.300502159827214</v>
      </c>
      <c r="S1715" s="28" t="str">
        <f t="shared" si="213"/>
        <v/>
      </c>
      <c r="T1715" s="37">
        <f t="shared" si="214"/>
        <v>39015064.794816419</v>
      </c>
      <c r="U1715" s="37">
        <f t="shared" si="215"/>
        <v>54713347.035458967</v>
      </c>
      <c r="V1715" s="37">
        <f t="shared" si="216"/>
        <v>62297390.544265665</v>
      </c>
    </row>
    <row r="1716" spans="1:22">
      <c r="A1716" s="23">
        <v>1715</v>
      </c>
      <c r="B1716" s="3">
        <v>39001</v>
      </c>
      <c r="C1716" s="28">
        <v>10</v>
      </c>
      <c r="D1716" s="29">
        <v>11</v>
      </c>
      <c r="E1716" s="28">
        <v>2006</v>
      </c>
      <c r="F1716" s="31">
        <f>DATE(E1716,D1716,C1716)</f>
        <v>39031</v>
      </c>
      <c r="G1716" s="24" t="s">
        <v>2395</v>
      </c>
      <c r="H1716" s="2">
        <v>30000000</v>
      </c>
      <c r="I1716" s="2">
        <v>40435190</v>
      </c>
      <c r="J1716" s="2">
        <v>53572822</v>
      </c>
      <c r="K1716" s="28" t="str">
        <f t="shared" si="210"/>
        <v/>
      </c>
      <c r="L1716" s="28" t="str">
        <f t="shared" si="211"/>
        <v/>
      </c>
      <c r="M1716" s="28" t="s">
        <v>2395</v>
      </c>
      <c r="N1716" s="28" t="str">
        <f t="shared" si="212"/>
        <v/>
      </c>
      <c r="O1716" s="28" t="str">
        <f>IF(N1716=1,M1716&amp;" ("&amp;E1716&amp;")",M1716)</f>
        <v>Stranger Than Fiction</v>
      </c>
      <c r="P1716" s="36">
        <f>INDEX(cpi!$A$1:$M$105,MATCH('Inflation adjust calc'!$E1716,cpi!$A:$A,0),MATCH('Inflation adjust calc'!$D1716,cpi!$1:$1,0))</f>
        <v>201.5</v>
      </c>
      <c r="Q1716" s="36">
        <f>cpi!$I$2</f>
        <v>240.85300000000001</v>
      </c>
      <c r="R1716" s="36">
        <f t="shared" si="217"/>
        <v>1.1953002481389579</v>
      </c>
      <c r="S1716" s="28" t="str">
        <f t="shared" si="213"/>
        <v/>
      </c>
      <c r="T1716" s="37">
        <f t="shared" si="214"/>
        <v>35859007.444168739</v>
      </c>
      <c r="U1716" s="37">
        <f t="shared" si="215"/>
        <v>48332192.640545905</v>
      </c>
      <c r="V1716" s="37">
        <f t="shared" si="216"/>
        <v>64035607.430104218</v>
      </c>
    </row>
    <row r="1717" spans="1:22">
      <c r="A1717" s="23">
        <v>1716</v>
      </c>
      <c r="B1717" s="3">
        <v>40759</v>
      </c>
      <c r="C1717" s="28">
        <v>8</v>
      </c>
      <c r="D1717" s="29">
        <v>4</v>
      </c>
      <c r="E1717" s="28">
        <v>2011</v>
      </c>
      <c r="F1717" s="31">
        <f>DATE(E1717,D1717,C1717)</f>
        <v>40641</v>
      </c>
      <c r="G1717" s="24" t="s">
        <v>2396</v>
      </c>
      <c r="H1717" s="2">
        <v>30000000</v>
      </c>
      <c r="I1717" s="2">
        <v>40259119</v>
      </c>
      <c r="J1717" s="2">
        <v>65343694</v>
      </c>
      <c r="K1717" s="28" t="str">
        <f t="shared" si="210"/>
        <v/>
      </c>
      <c r="L1717" s="28" t="str">
        <f t="shared" si="211"/>
        <v/>
      </c>
      <c r="M1717" s="28" t="s">
        <v>2396</v>
      </c>
      <c r="N1717" s="28" t="str">
        <f t="shared" si="212"/>
        <v/>
      </c>
      <c r="O1717" s="28" t="str">
        <f>IF(N1717=1,M1717&amp;" ("&amp;E1717&amp;")",M1717)</f>
        <v>Hanna</v>
      </c>
      <c r="P1717" s="36">
        <f>INDEX(cpi!$A$1:$M$105,MATCH('Inflation adjust calc'!$E1717,cpi!$A:$A,0),MATCH('Inflation adjust calc'!$D1717,cpi!$1:$1,0))</f>
        <v>224.90600000000001</v>
      </c>
      <c r="Q1717" s="36">
        <f>cpi!$I$2</f>
        <v>240.85300000000001</v>
      </c>
      <c r="R1717" s="36">
        <f t="shared" si="217"/>
        <v>1.0709051781633216</v>
      </c>
      <c r="S1717" s="28" t="str">
        <f t="shared" si="213"/>
        <v/>
      </c>
      <c r="T1717" s="37">
        <f t="shared" si="214"/>
        <v>32127155.344899651</v>
      </c>
      <c r="U1717" s="37">
        <f t="shared" si="215"/>
        <v>43113699.005393371</v>
      </c>
      <c r="V1717" s="37">
        <f t="shared" si="216"/>
        <v>69976900.264919579</v>
      </c>
    </row>
    <row r="1718" spans="1:22">
      <c r="A1718" s="23">
        <v>1717</v>
      </c>
      <c r="B1718" s="3" t="s">
        <v>540</v>
      </c>
      <c r="C1718" s="28">
        <v>16</v>
      </c>
      <c r="D1718" s="29">
        <v>8</v>
      </c>
      <c r="E1718" s="28">
        <v>2002</v>
      </c>
      <c r="F1718" s="31">
        <f>DATE(E1718,D1718,C1718)</f>
        <v>37484</v>
      </c>
      <c r="G1718" s="24" t="s">
        <v>2397</v>
      </c>
      <c r="H1718" s="2">
        <v>30000000</v>
      </c>
      <c r="I1718" s="2">
        <v>40118420</v>
      </c>
      <c r="J1718" s="2">
        <v>51618420</v>
      </c>
      <c r="K1718" s="28" t="str">
        <f t="shared" si="210"/>
        <v/>
      </c>
      <c r="L1718" s="28" t="str">
        <f t="shared" si="211"/>
        <v/>
      </c>
      <c r="M1718" s="28" t="s">
        <v>2397</v>
      </c>
      <c r="N1718" s="28" t="str">
        <f t="shared" si="212"/>
        <v/>
      </c>
      <c r="O1718" s="28" t="str">
        <f>IF(N1718=1,M1718&amp;" ("&amp;E1718&amp;")",M1718)</f>
        <v>Blue Crush</v>
      </c>
      <c r="P1718" s="36">
        <f>INDEX(cpi!$A$1:$M$105,MATCH('Inflation adjust calc'!$E1718,cpi!$A:$A,0),MATCH('Inflation adjust calc'!$D1718,cpi!$1:$1,0))</f>
        <v>180.7</v>
      </c>
      <c r="Q1718" s="36">
        <f>cpi!$I$2</f>
        <v>240.85300000000001</v>
      </c>
      <c r="R1718" s="36">
        <f t="shared" si="217"/>
        <v>1.3328887659103488</v>
      </c>
      <c r="S1718" s="28" t="str">
        <f t="shared" si="213"/>
        <v/>
      </c>
      <c r="T1718" s="37">
        <f t="shared" si="214"/>
        <v>39986662.977310464</v>
      </c>
      <c r="U1718" s="37">
        <f t="shared" si="215"/>
        <v>53473391.324073054</v>
      </c>
      <c r="V1718" s="37">
        <f t="shared" si="216"/>
        <v>68801612.132042065</v>
      </c>
    </row>
    <row r="1719" spans="1:22">
      <c r="A1719" s="23">
        <v>1718</v>
      </c>
      <c r="B1719" s="3" t="s">
        <v>2398</v>
      </c>
      <c r="C1719" s="28">
        <v>19</v>
      </c>
      <c r="D1719" s="29">
        <v>10</v>
      </c>
      <c r="E1719" s="28">
        <v>2007</v>
      </c>
      <c r="F1719" s="31">
        <f>DATE(E1719,D1719,C1719)</f>
        <v>39374</v>
      </c>
      <c r="G1719" s="24" t="s">
        <v>2399</v>
      </c>
      <c r="H1719" s="2">
        <v>30000000</v>
      </c>
      <c r="I1719" s="2">
        <v>39568996</v>
      </c>
      <c r="J1719" s="2">
        <v>80276156</v>
      </c>
      <c r="K1719" s="28" t="str">
        <f t="shared" si="210"/>
        <v/>
      </c>
      <c r="L1719" s="28" t="str">
        <f t="shared" si="211"/>
        <v/>
      </c>
      <c r="M1719" s="28" t="s">
        <v>2399</v>
      </c>
      <c r="N1719" s="28" t="str">
        <f t="shared" si="212"/>
        <v/>
      </c>
      <c r="O1719" s="28" t="str">
        <f>IF(N1719=1,M1719&amp;" ("&amp;E1719&amp;")",M1719)</f>
        <v>30 Days of Night</v>
      </c>
      <c r="P1719" s="36">
        <f>INDEX(cpi!$A$1:$M$105,MATCH('Inflation adjust calc'!$E1719,cpi!$A:$A,0),MATCH('Inflation adjust calc'!$D1719,cpi!$1:$1,0))</f>
        <v>208.93600000000001</v>
      </c>
      <c r="Q1719" s="36">
        <f>cpi!$I$2</f>
        <v>240.85300000000001</v>
      </c>
      <c r="R1719" s="36">
        <f t="shared" si="217"/>
        <v>1.1527596967492437</v>
      </c>
      <c r="S1719" s="28" t="str">
        <f t="shared" si="213"/>
        <v/>
      </c>
      <c r="T1719" s="37">
        <f t="shared" si="214"/>
        <v>34582790.902477309</v>
      </c>
      <c r="U1719" s="37">
        <f t="shared" si="215"/>
        <v>45613543.829632036</v>
      </c>
      <c r="V1719" s="37">
        <f t="shared" si="216"/>
        <v>92539117.246754989</v>
      </c>
    </row>
    <row r="1720" spans="1:22">
      <c r="A1720" s="23">
        <v>1719</v>
      </c>
      <c r="B1720" s="3" t="s">
        <v>2400</v>
      </c>
      <c r="C1720" s="28">
        <v>19</v>
      </c>
      <c r="D1720" s="29">
        <v>12</v>
      </c>
      <c r="E1720" s="28">
        <v>1986</v>
      </c>
      <c r="F1720" s="31">
        <f>DATE(E1720,D1720,C1720)</f>
        <v>31765</v>
      </c>
      <c r="G1720" s="24" t="s">
        <v>2401</v>
      </c>
      <c r="H1720" s="2">
        <v>30000000</v>
      </c>
      <c r="I1720" s="2">
        <v>38747385</v>
      </c>
      <c r="J1720" s="2">
        <v>38747385</v>
      </c>
      <c r="K1720" s="28" t="str">
        <f t="shared" si="210"/>
        <v/>
      </c>
      <c r="L1720" s="28" t="str">
        <f t="shared" si="211"/>
        <v/>
      </c>
      <c r="M1720" s="28" t="s">
        <v>2401</v>
      </c>
      <c r="N1720" s="28" t="str">
        <f t="shared" si="212"/>
        <v/>
      </c>
      <c r="O1720" s="28" t="str">
        <f>IF(N1720=1,M1720&amp;" ("&amp;E1720&amp;")",M1720)</f>
        <v>Little Shop of Horrors</v>
      </c>
      <c r="P1720" s="36">
        <f>INDEX(cpi!$A$1:$M$105,MATCH('Inflation adjust calc'!$E1720,cpi!$A:$A,0),MATCH('Inflation adjust calc'!$D1720,cpi!$1:$1,0))</f>
        <v>110.5</v>
      </c>
      <c r="Q1720" s="36">
        <f>cpi!$I$2</f>
        <v>240.85300000000001</v>
      </c>
      <c r="R1720" s="36">
        <f t="shared" si="217"/>
        <v>2.1796651583710407</v>
      </c>
      <c r="S1720" s="28" t="str">
        <f t="shared" si="213"/>
        <v/>
      </c>
      <c r="T1720" s="37">
        <f t="shared" si="214"/>
        <v>65389954.751131222</v>
      </c>
      <c r="U1720" s="37">
        <f t="shared" si="215"/>
        <v>84456325.06248869</v>
      </c>
      <c r="V1720" s="37">
        <f t="shared" si="216"/>
        <v>84456325.06248869</v>
      </c>
    </row>
    <row r="1721" spans="1:22">
      <c r="A1721" s="23">
        <v>1720</v>
      </c>
      <c r="B1721" s="3" t="s">
        <v>1236</v>
      </c>
      <c r="C1721" s="28">
        <v>15</v>
      </c>
      <c r="D1721" s="29">
        <v>9</v>
      </c>
      <c r="E1721" s="28">
        <v>2006</v>
      </c>
      <c r="F1721" s="31">
        <f>DATE(E1721,D1721,C1721)</f>
        <v>38975</v>
      </c>
      <c r="G1721" s="24" t="s">
        <v>2402</v>
      </c>
      <c r="H1721" s="2">
        <v>30000000</v>
      </c>
      <c r="I1721" s="2">
        <v>38432823</v>
      </c>
      <c r="J1721" s="2">
        <v>41457834</v>
      </c>
      <c r="K1721" s="28" t="str">
        <f t="shared" si="210"/>
        <v/>
      </c>
      <c r="L1721" s="28" t="str">
        <f t="shared" si="211"/>
        <v/>
      </c>
      <c r="M1721" s="28" t="s">
        <v>2402</v>
      </c>
      <c r="N1721" s="28" t="str">
        <f t="shared" si="212"/>
        <v/>
      </c>
      <c r="O1721" s="28" t="str">
        <f>IF(N1721=1,M1721&amp;" ("&amp;E1721&amp;")",M1721)</f>
        <v>Gridiron Gang</v>
      </c>
      <c r="P1721" s="36">
        <f>INDEX(cpi!$A$1:$M$105,MATCH('Inflation adjust calc'!$E1721,cpi!$A:$A,0),MATCH('Inflation adjust calc'!$D1721,cpi!$1:$1,0))</f>
        <v>202.9</v>
      </c>
      <c r="Q1721" s="36">
        <f>cpi!$I$2</f>
        <v>240.85300000000001</v>
      </c>
      <c r="R1721" s="36">
        <f t="shared" si="217"/>
        <v>1.1870527353376048</v>
      </c>
      <c r="S1721" s="28" t="str">
        <f t="shared" si="213"/>
        <v/>
      </c>
      <c r="T1721" s="37">
        <f t="shared" si="214"/>
        <v>35611582.060128145</v>
      </c>
      <c r="U1721" s="37">
        <f t="shared" si="215"/>
        <v>45621787.668896012</v>
      </c>
      <c r="V1721" s="37">
        <f t="shared" si="216"/>
        <v>49212635.250872351</v>
      </c>
    </row>
    <row r="1722" spans="1:22">
      <c r="A1722" s="23">
        <v>1721</v>
      </c>
      <c r="B1722" s="3" t="s">
        <v>2403</v>
      </c>
      <c r="C1722" s="28">
        <v>20</v>
      </c>
      <c r="D1722" s="29">
        <v>7</v>
      </c>
      <c r="E1722" s="28">
        <v>1988</v>
      </c>
      <c r="F1722" s="31">
        <f>DATE(E1722,D1722,C1722)</f>
        <v>32344</v>
      </c>
      <c r="G1722" s="24" t="s">
        <v>2404</v>
      </c>
      <c r="H1722" s="2">
        <v>30000000</v>
      </c>
      <c r="I1722" s="2">
        <v>38413606</v>
      </c>
      <c r="J1722" s="2">
        <v>81613606</v>
      </c>
      <c r="K1722" s="28" t="str">
        <f t="shared" si="210"/>
        <v/>
      </c>
      <c r="L1722" s="28" t="str">
        <f t="shared" si="211"/>
        <v/>
      </c>
      <c r="M1722" s="28" t="s">
        <v>2404</v>
      </c>
      <c r="N1722" s="28" t="str">
        <f t="shared" si="212"/>
        <v/>
      </c>
      <c r="O1722" s="28" t="str">
        <f>IF(N1722=1,M1722&amp;" ("&amp;E1722&amp;")",M1722)</f>
        <v>Midnight Run</v>
      </c>
      <c r="P1722" s="36">
        <f>INDEX(cpi!$A$1:$M$105,MATCH('Inflation adjust calc'!$E1722,cpi!$A:$A,0),MATCH('Inflation adjust calc'!$D1722,cpi!$1:$1,0))</f>
        <v>118.5</v>
      </c>
      <c r="Q1722" s="36">
        <f>cpi!$I$2</f>
        <v>240.85300000000001</v>
      </c>
      <c r="R1722" s="36">
        <f t="shared" si="217"/>
        <v>2.0325147679324895</v>
      </c>
      <c r="S1722" s="28" t="str">
        <f t="shared" si="213"/>
        <v/>
      </c>
      <c r="T1722" s="37">
        <f t="shared" si="214"/>
        <v>60975443.037974685</v>
      </c>
      <c r="U1722" s="37">
        <f t="shared" si="215"/>
        <v>78076221.48454009</v>
      </c>
      <c r="V1722" s="37">
        <f t="shared" si="216"/>
        <v>165880859.45922363</v>
      </c>
    </row>
    <row r="1723" spans="1:22">
      <c r="A1723" s="23">
        <v>1722</v>
      </c>
      <c r="B1723" s="3" t="s">
        <v>1604</v>
      </c>
      <c r="C1723" s="28">
        <v>25</v>
      </c>
      <c r="D1723" s="29">
        <v>1</v>
      </c>
      <c r="E1723" s="28">
        <v>2008</v>
      </c>
      <c r="F1723" s="31">
        <f>DATE(E1723,D1723,C1723)</f>
        <v>39472</v>
      </c>
      <c r="G1723" s="24" t="s">
        <v>2405</v>
      </c>
      <c r="H1723" s="2">
        <v>30000000</v>
      </c>
      <c r="I1723" s="2">
        <v>38233676</v>
      </c>
      <c r="J1723" s="2">
        <v>84646831</v>
      </c>
      <c r="K1723" s="28" t="str">
        <f t="shared" si="210"/>
        <v/>
      </c>
      <c r="L1723" s="28" t="str">
        <f t="shared" si="211"/>
        <v/>
      </c>
      <c r="M1723" s="28" t="s">
        <v>2405</v>
      </c>
      <c r="N1723" s="28" t="str">
        <f t="shared" si="212"/>
        <v/>
      </c>
      <c r="O1723" s="28" t="str">
        <f>IF(N1723=1,M1723&amp;" ("&amp;E1723&amp;")",M1723)</f>
        <v>Meet the Spartans</v>
      </c>
      <c r="P1723" s="36">
        <f>INDEX(cpi!$A$1:$M$105,MATCH('Inflation adjust calc'!$E1723,cpi!$A:$A,0),MATCH('Inflation adjust calc'!$D1723,cpi!$1:$1,0))</f>
        <v>211.08</v>
      </c>
      <c r="Q1723" s="36">
        <f>cpi!$I$2</f>
        <v>240.85300000000001</v>
      </c>
      <c r="R1723" s="36">
        <f t="shared" si="217"/>
        <v>1.1410507864316846</v>
      </c>
      <c r="S1723" s="28" t="str">
        <f t="shared" si="213"/>
        <v/>
      </c>
      <c r="T1723" s="37">
        <f t="shared" si="214"/>
        <v>34231523.592950538</v>
      </c>
      <c r="U1723" s="37">
        <f t="shared" si="215"/>
        <v>43626566.067974225</v>
      </c>
      <c r="V1723" s="37">
        <f t="shared" si="216"/>
        <v>96586333.081499889</v>
      </c>
    </row>
    <row r="1724" spans="1:22">
      <c r="A1724" s="23">
        <v>1723</v>
      </c>
      <c r="B1724" s="3" t="s">
        <v>2406</v>
      </c>
      <c r="C1724" s="28">
        <v>13</v>
      </c>
      <c r="D1724" s="29">
        <v>11</v>
      </c>
      <c r="E1724" s="28">
        <v>1987</v>
      </c>
      <c r="F1724" s="31">
        <f>DATE(E1724,D1724,C1724)</f>
        <v>32094</v>
      </c>
      <c r="G1724" s="24" t="s">
        <v>2407</v>
      </c>
      <c r="H1724" s="2">
        <v>30000000</v>
      </c>
      <c r="I1724" s="2">
        <v>38122000</v>
      </c>
      <c r="J1724" s="2">
        <v>38122000</v>
      </c>
      <c r="K1724" s="28" t="str">
        <f t="shared" si="210"/>
        <v/>
      </c>
      <c r="L1724" s="28" t="str">
        <f t="shared" si="211"/>
        <v/>
      </c>
      <c r="M1724" s="28" t="s">
        <v>2407</v>
      </c>
      <c r="N1724" s="28" t="str">
        <f t="shared" si="212"/>
        <v/>
      </c>
      <c r="O1724" s="28" t="str">
        <f>IF(N1724=1,M1724&amp;" ("&amp;E1724&amp;")",M1724)</f>
        <v>The Running Man</v>
      </c>
      <c r="P1724" s="36">
        <f>INDEX(cpi!$A$1:$M$105,MATCH('Inflation adjust calc'!$E1724,cpi!$A:$A,0),MATCH('Inflation adjust calc'!$D1724,cpi!$1:$1,0))</f>
        <v>115.4</v>
      </c>
      <c r="Q1724" s="36">
        <f>cpi!$I$2</f>
        <v>240.85300000000001</v>
      </c>
      <c r="R1724" s="36">
        <f t="shared" si="217"/>
        <v>2.0871143847487001</v>
      </c>
      <c r="S1724" s="28" t="str">
        <f t="shared" si="213"/>
        <v/>
      </c>
      <c r="T1724" s="37">
        <f t="shared" si="214"/>
        <v>62613431.542461008</v>
      </c>
      <c r="U1724" s="37">
        <f t="shared" si="215"/>
        <v>79564974.575389951</v>
      </c>
      <c r="V1724" s="37">
        <f t="shared" si="216"/>
        <v>79564974.575389951</v>
      </c>
    </row>
    <row r="1725" spans="1:22">
      <c r="A1725" s="23">
        <v>1724</v>
      </c>
      <c r="B1725" s="3" t="s">
        <v>2408</v>
      </c>
      <c r="C1725" s="28">
        <v>13</v>
      </c>
      <c r="D1725" s="29">
        <v>9</v>
      </c>
      <c r="E1725" s="28">
        <v>2013</v>
      </c>
      <c r="F1725" s="31">
        <f>DATE(E1725,D1725,C1725)</f>
        <v>41530</v>
      </c>
      <c r="G1725" s="24" t="s">
        <v>2409</v>
      </c>
      <c r="H1725" s="2">
        <v>30000000</v>
      </c>
      <c r="I1725" s="2">
        <v>36918811</v>
      </c>
      <c r="J1725" s="2">
        <v>51078541</v>
      </c>
      <c r="K1725" s="28" t="str">
        <f t="shared" si="210"/>
        <v/>
      </c>
      <c r="L1725" s="28" t="str">
        <f t="shared" si="211"/>
        <v/>
      </c>
      <c r="M1725" s="28" t="s">
        <v>2409</v>
      </c>
      <c r="N1725" s="28" t="str">
        <f t="shared" si="212"/>
        <v/>
      </c>
      <c r="O1725" s="28" t="str">
        <f>IF(N1725=1,M1725&amp;" ("&amp;E1725&amp;")",M1725)</f>
        <v>The Family</v>
      </c>
      <c r="P1725" s="36">
        <f>INDEX(cpi!$A$1:$M$105,MATCH('Inflation adjust calc'!$E1725,cpi!$A:$A,0),MATCH('Inflation adjust calc'!$D1725,cpi!$1:$1,0))</f>
        <v>234.149</v>
      </c>
      <c r="Q1725" s="36">
        <f>cpi!$I$2</f>
        <v>240.85300000000001</v>
      </c>
      <c r="R1725" s="36">
        <f t="shared" si="217"/>
        <v>1.0286313415816426</v>
      </c>
      <c r="S1725" s="28" t="str">
        <f t="shared" si="213"/>
        <v/>
      </c>
      <c r="T1725" s="37">
        <f t="shared" si="214"/>
        <v>30858940.247449279</v>
      </c>
      <c r="U1725" s="37">
        <f t="shared" si="215"/>
        <v>37975846.088529103</v>
      </c>
      <c r="V1725" s="37">
        <f t="shared" si="216"/>
        <v>52540988.154862933</v>
      </c>
    </row>
    <row r="1726" spans="1:22">
      <c r="A1726" s="23">
        <v>1725</v>
      </c>
      <c r="B1726" s="3" t="s">
        <v>1872</v>
      </c>
      <c r="C1726" s="28">
        <v>21</v>
      </c>
      <c r="D1726" s="29">
        <v>11</v>
      </c>
      <c r="E1726" s="28">
        <v>1997</v>
      </c>
      <c r="F1726" s="31">
        <f>DATE(E1726,D1726,C1726)</f>
        <v>35755</v>
      </c>
      <c r="G1726" s="24" t="s">
        <v>2410</v>
      </c>
      <c r="H1726" s="2">
        <v>30000000</v>
      </c>
      <c r="I1726" s="2">
        <v>35927406</v>
      </c>
      <c r="J1726" s="2">
        <v>51327406</v>
      </c>
      <c r="K1726" s="28" t="str">
        <f t="shared" si="210"/>
        <v/>
      </c>
      <c r="L1726" s="28" t="str">
        <f t="shared" si="211"/>
        <v/>
      </c>
      <c r="M1726" s="28" t="s">
        <v>2410</v>
      </c>
      <c r="N1726" s="28" t="str">
        <f t="shared" si="212"/>
        <v/>
      </c>
      <c r="O1726" s="28" t="str">
        <f>IF(N1726=1,M1726&amp;" ("&amp;E1726&amp;")",M1726)</f>
        <v>Mortal Kombat: Annihilation</v>
      </c>
      <c r="P1726" s="36">
        <f>INDEX(cpi!$A$1:$M$105,MATCH('Inflation adjust calc'!$E1726,cpi!$A:$A,0),MATCH('Inflation adjust calc'!$D1726,cpi!$1:$1,0))</f>
        <v>161.5</v>
      </c>
      <c r="Q1726" s="36">
        <f>cpi!$I$2</f>
        <v>240.85300000000001</v>
      </c>
      <c r="R1726" s="36">
        <f t="shared" si="217"/>
        <v>1.4913498452012384</v>
      </c>
      <c r="S1726" s="28" t="str">
        <f t="shared" si="213"/>
        <v/>
      </c>
      <c r="T1726" s="37">
        <f t="shared" si="214"/>
        <v>44740495.356037147</v>
      </c>
      <c r="U1726" s="37">
        <f t="shared" si="215"/>
        <v>53580331.376582041</v>
      </c>
      <c r="V1726" s="37">
        <f t="shared" si="216"/>
        <v>76547118.992681116</v>
      </c>
    </row>
    <row r="1727" spans="1:22">
      <c r="A1727" s="23">
        <v>1726</v>
      </c>
      <c r="B1727" s="3">
        <v>40550</v>
      </c>
      <c r="C1727" s="28">
        <v>1</v>
      </c>
      <c r="D1727" s="29">
        <v>7</v>
      </c>
      <c r="E1727" s="28">
        <v>2011</v>
      </c>
      <c r="F1727" s="31">
        <f>DATE(E1727,D1727,C1727)</f>
        <v>40725</v>
      </c>
      <c r="G1727" s="24" t="s">
        <v>2411</v>
      </c>
      <c r="H1727" s="2">
        <v>30000000</v>
      </c>
      <c r="I1727" s="2">
        <v>35608245</v>
      </c>
      <c r="J1727" s="2">
        <v>61449135</v>
      </c>
      <c r="K1727" s="28" t="str">
        <f t="shared" si="210"/>
        <v/>
      </c>
      <c r="L1727" s="28" t="str">
        <f t="shared" si="211"/>
        <v/>
      </c>
      <c r="M1727" s="28" t="s">
        <v>2411</v>
      </c>
      <c r="N1727" s="28" t="str">
        <f t="shared" si="212"/>
        <v/>
      </c>
      <c r="O1727" s="28" t="str">
        <f>IF(N1727=1,M1727&amp;" ("&amp;E1727&amp;")",M1727)</f>
        <v>Larry Crowne</v>
      </c>
      <c r="P1727" s="36">
        <f>INDEX(cpi!$A$1:$M$105,MATCH('Inflation adjust calc'!$E1727,cpi!$A:$A,0),MATCH('Inflation adjust calc'!$D1727,cpi!$1:$1,0))</f>
        <v>225.922</v>
      </c>
      <c r="Q1727" s="36">
        <f>cpi!$I$2</f>
        <v>240.85300000000001</v>
      </c>
      <c r="R1727" s="36">
        <f t="shared" si="217"/>
        <v>1.0660891812218376</v>
      </c>
      <c r="S1727" s="28" t="str">
        <f t="shared" si="213"/>
        <v/>
      </c>
      <c r="T1727" s="37">
        <f t="shared" si="214"/>
        <v>31982675.436655127</v>
      </c>
      <c r="U1727" s="37">
        <f t="shared" si="215"/>
        <v>37961564.756796591</v>
      </c>
      <c r="V1727" s="37">
        <f t="shared" si="216"/>
        <v>65510258.018940166</v>
      </c>
    </row>
    <row r="1728" spans="1:22">
      <c r="A1728" s="23">
        <v>1727</v>
      </c>
      <c r="B1728" s="3" t="s">
        <v>973</v>
      </c>
      <c r="C1728" s="28">
        <v>18</v>
      </c>
      <c r="D1728" s="29">
        <v>10</v>
      </c>
      <c r="E1728" s="28">
        <v>2013</v>
      </c>
      <c r="F1728" s="31">
        <f>DATE(E1728,D1728,C1728)</f>
        <v>41565</v>
      </c>
      <c r="G1728" s="24" t="s">
        <v>2412</v>
      </c>
      <c r="H1728" s="2">
        <v>30000000</v>
      </c>
      <c r="I1728" s="2">
        <v>35266619</v>
      </c>
      <c r="J1728" s="2">
        <v>82409520</v>
      </c>
      <c r="K1728" s="28" t="str">
        <f t="shared" si="210"/>
        <v/>
      </c>
      <c r="L1728" s="28" t="str">
        <f t="shared" si="211"/>
        <v/>
      </c>
      <c r="M1728" s="28" t="s">
        <v>2412</v>
      </c>
      <c r="N1728" s="28">
        <f t="shared" si="212"/>
        <v>1</v>
      </c>
      <c r="O1728" s="28" t="str">
        <f>IF(N1728=1,M1728&amp;" ("&amp;E1728&amp;")",M1728)</f>
        <v>Carrie (2013)</v>
      </c>
      <c r="P1728" s="36">
        <f>INDEX(cpi!$A$1:$M$105,MATCH('Inflation adjust calc'!$E1728,cpi!$A:$A,0),MATCH('Inflation adjust calc'!$D1728,cpi!$1:$1,0))</f>
        <v>233.54599999999999</v>
      </c>
      <c r="Q1728" s="36">
        <f>cpi!$I$2</f>
        <v>240.85300000000001</v>
      </c>
      <c r="R1728" s="36">
        <f t="shared" si="217"/>
        <v>1.031287198239319</v>
      </c>
      <c r="S1728" s="28" t="str">
        <f t="shared" si="213"/>
        <v/>
      </c>
      <c r="T1728" s="37">
        <f t="shared" si="214"/>
        <v>30938615.947179571</v>
      </c>
      <c r="U1728" s="37">
        <f t="shared" si="215"/>
        <v>36370012.699883536</v>
      </c>
      <c r="V1728" s="37">
        <f t="shared" si="216"/>
        <v>84987882.989047125</v>
      </c>
    </row>
    <row r="1729" spans="1:22">
      <c r="A1729" s="23">
        <v>1728</v>
      </c>
      <c r="B1729" s="3">
        <v>38721</v>
      </c>
      <c r="C1729" s="28">
        <v>1</v>
      </c>
      <c r="D1729" s="29">
        <v>4</v>
      </c>
      <c r="E1729" s="28">
        <v>2006</v>
      </c>
      <c r="F1729" s="31">
        <f>DATE(E1729,D1729,C1729)</f>
        <v>38808</v>
      </c>
      <c r="G1729" s="24" t="s">
        <v>2413</v>
      </c>
      <c r="H1729" s="2">
        <v>30000000</v>
      </c>
      <c r="I1729" s="2">
        <v>34742066</v>
      </c>
      <c r="J1729" s="2">
        <v>65390493</v>
      </c>
      <c r="K1729" s="28" t="str">
        <f t="shared" si="210"/>
        <v/>
      </c>
      <c r="L1729" s="28" t="str">
        <f t="shared" si="211"/>
        <v/>
      </c>
      <c r="M1729" s="28" t="s">
        <v>2413</v>
      </c>
      <c r="N1729" s="28" t="str">
        <f t="shared" si="212"/>
        <v/>
      </c>
      <c r="O1729" s="28" t="str">
        <f>IF(N1729=1,M1729&amp;" ("&amp;E1729&amp;")",M1729)</f>
        <v>Take the Lead</v>
      </c>
      <c r="P1729" s="36">
        <f>INDEX(cpi!$A$1:$M$105,MATCH('Inflation adjust calc'!$E1729,cpi!$A:$A,0),MATCH('Inflation adjust calc'!$D1729,cpi!$1:$1,0))</f>
        <v>201.5</v>
      </c>
      <c r="Q1729" s="36">
        <f>cpi!$I$2</f>
        <v>240.85300000000001</v>
      </c>
      <c r="R1729" s="36">
        <f t="shared" si="217"/>
        <v>1.1953002481389579</v>
      </c>
      <c r="S1729" s="28" t="str">
        <f t="shared" si="213"/>
        <v/>
      </c>
      <c r="T1729" s="37">
        <f t="shared" si="214"/>
        <v>35859007.444168739</v>
      </c>
      <c r="U1729" s="37">
        <f t="shared" si="215"/>
        <v>41527200.110660054</v>
      </c>
      <c r="V1729" s="37">
        <f t="shared" si="216"/>
        <v>78161272.508828789</v>
      </c>
    </row>
    <row r="1730" spans="1:22">
      <c r="A1730" s="23">
        <v>1729</v>
      </c>
      <c r="B1730" s="3" t="s">
        <v>11</v>
      </c>
      <c r="C1730" s="28">
        <v>24</v>
      </c>
      <c r="D1730" s="29">
        <v>11</v>
      </c>
      <c r="E1730" s="28">
        <v>2010</v>
      </c>
      <c r="F1730" s="31">
        <f>DATE(E1730,D1730,C1730)</f>
        <v>40506</v>
      </c>
      <c r="G1730" s="24" t="s">
        <v>2414</v>
      </c>
      <c r="H1730" s="2">
        <v>30000000</v>
      </c>
      <c r="I1730" s="2">
        <v>32367005</v>
      </c>
      <c r="J1730" s="2">
        <v>102716321</v>
      </c>
      <c r="K1730" s="28" t="str">
        <f t="shared" si="210"/>
        <v/>
      </c>
      <c r="L1730" s="28" t="str">
        <f t="shared" si="211"/>
        <v/>
      </c>
      <c r="M1730" s="28" t="s">
        <v>2414</v>
      </c>
      <c r="N1730" s="28" t="str">
        <f t="shared" si="212"/>
        <v/>
      </c>
      <c r="O1730" s="28" t="str">
        <f>IF(N1730=1,M1730&amp;" ("&amp;E1730&amp;")",M1730)</f>
        <v>Love and Other Drugs</v>
      </c>
      <c r="P1730" s="36">
        <f>INDEX(cpi!$A$1:$M$105,MATCH('Inflation adjust calc'!$E1730,cpi!$A:$A,0),MATCH('Inflation adjust calc'!$D1730,cpi!$1:$1,0))</f>
        <v>218.803</v>
      </c>
      <c r="Q1730" s="36">
        <f>cpi!$I$2</f>
        <v>240.85300000000001</v>
      </c>
      <c r="R1730" s="36">
        <f t="shared" si="217"/>
        <v>1.1007755835157653</v>
      </c>
      <c r="S1730" s="28" t="str">
        <f t="shared" si="213"/>
        <v/>
      </c>
      <c r="T1730" s="37">
        <f t="shared" si="214"/>
        <v>33023267.505472958</v>
      </c>
      <c r="U1730" s="37">
        <f t="shared" si="215"/>
        <v>35628808.815532692</v>
      </c>
      <c r="V1730" s="37">
        <f t="shared" si="216"/>
        <v>113067618.18536766</v>
      </c>
    </row>
    <row r="1731" spans="1:22">
      <c r="A1731" s="23">
        <v>1730</v>
      </c>
      <c r="B1731" s="3">
        <v>42069</v>
      </c>
      <c r="C1731" s="28">
        <v>3</v>
      </c>
      <c r="D1731" s="29">
        <v>6</v>
      </c>
      <c r="E1731" s="28">
        <v>2015</v>
      </c>
      <c r="F1731" s="31">
        <f>DATE(E1731,D1731,C1731)</f>
        <v>42158</v>
      </c>
      <c r="G1731" s="24" t="s">
        <v>2415</v>
      </c>
      <c r="H1731" s="2">
        <v>30000000</v>
      </c>
      <c r="I1731" s="2">
        <v>32363404</v>
      </c>
      <c r="J1731" s="2">
        <v>46225326</v>
      </c>
      <c r="K1731" s="28" t="str">
        <f t="shared" ref="K1731:K1794" si="218">IF(J1731=0,1,"")</f>
        <v/>
      </c>
      <c r="L1731" s="28" t="str">
        <f t="shared" ref="L1731:L1794" si="219">IF(E1731&gt;2016,1,"")</f>
        <v/>
      </c>
      <c r="M1731" s="28" t="s">
        <v>2415</v>
      </c>
      <c r="N1731" s="28" t="str">
        <f t="shared" ref="N1731:N1794" si="220">IF(COUNTIF($M$2:$M$5233,M1731)&gt;1,1,"")</f>
        <v/>
      </c>
      <c r="O1731" s="28" t="str">
        <f>IF(N1731=1,M1731&amp;" ("&amp;E1731&amp;")",M1731)</f>
        <v>Entourage</v>
      </c>
      <c r="P1731" s="36">
        <f>INDEX(cpi!$A$1:$M$105,MATCH('Inflation adjust calc'!$E1731,cpi!$A:$A,0),MATCH('Inflation adjust calc'!$D1731,cpi!$1:$1,0))</f>
        <v>238.63800000000001</v>
      </c>
      <c r="Q1731" s="36">
        <f>cpi!$I$2</f>
        <v>240.85300000000001</v>
      </c>
      <c r="R1731" s="36">
        <f t="shared" si="217"/>
        <v>1.0092818411149942</v>
      </c>
      <c r="S1731" s="28" t="str">
        <f t="shared" ref="S1731:S1794" si="221">IF(ISERROR(R1731),1,"")</f>
        <v/>
      </c>
      <c r="T1731" s="37">
        <f t="shared" ref="T1731:T1794" si="222">H1731*$R1731</f>
        <v>30278455.233449824</v>
      </c>
      <c r="U1731" s="37">
        <f t="shared" ref="U1731:U1794" si="223">I1731*$R1731</f>
        <v>32663795.973868366</v>
      </c>
      <c r="V1731" s="37">
        <f t="shared" ref="V1731:V1794" si="224">J1731*$R1731</f>
        <v>46654382.131420814</v>
      </c>
    </row>
    <row r="1732" spans="1:22">
      <c r="A1732" s="23">
        <v>1731</v>
      </c>
      <c r="B1732" s="3">
        <v>36897</v>
      </c>
      <c r="C1732" s="28">
        <v>1</v>
      </c>
      <c r="D1732" s="29">
        <v>6</v>
      </c>
      <c r="E1732" s="28">
        <v>2001</v>
      </c>
      <c r="F1732" s="31">
        <f>DATE(E1732,D1732,C1732)</f>
        <v>37043</v>
      </c>
      <c r="G1732" s="24" t="s">
        <v>2416</v>
      </c>
      <c r="H1732" s="2">
        <v>30000000</v>
      </c>
      <c r="I1732" s="2">
        <v>32267774</v>
      </c>
      <c r="J1732" s="2">
        <v>38462071</v>
      </c>
      <c r="K1732" s="28" t="str">
        <f t="shared" si="218"/>
        <v/>
      </c>
      <c r="L1732" s="28" t="str">
        <f t="shared" si="219"/>
        <v/>
      </c>
      <c r="M1732" s="28" t="s">
        <v>2416</v>
      </c>
      <c r="N1732" s="28" t="str">
        <f t="shared" si="220"/>
        <v/>
      </c>
      <c r="O1732" s="28" t="str">
        <f>IF(N1732=1,M1732&amp;" ("&amp;E1732&amp;")",M1732)</f>
        <v>What's the Worst That Could Happen?</v>
      </c>
      <c r="P1732" s="36">
        <f>INDEX(cpi!$A$1:$M$105,MATCH('Inflation adjust calc'!$E1732,cpi!$A:$A,0),MATCH('Inflation adjust calc'!$D1732,cpi!$1:$1,0))</f>
        <v>178</v>
      </c>
      <c r="Q1732" s="36">
        <f>cpi!$I$2</f>
        <v>240.85300000000001</v>
      </c>
      <c r="R1732" s="36">
        <f t="shared" si="217"/>
        <v>1.3531067415730338</v>
      </c>
      <c r="S1732" s="28" t="str">
        <f t="shared" si="221"/>
        <v/>
      </c>
      <c r="T1732" s="37">
        <f t="shared" si="222"/>
        <v>40593202.247191012</v>
      </c>
      <c r="U1732" s="37">
        <f t="shared" si="223"/>
        <v>43661742.534955062</v>
      </c>
      <c r="V1732" s="37">
        <f t="shared" si="224"/>
        <v>52043287.564960681</v>
      </c>
    </row>
    <row r="1733" spans="1:22">
      <c r="A1733" s="23">
        <v>1732</v>
      </c>
      <c r="B1733" s="3">
        <v>41488</v>
      </c>
      <c r="C1733" s="28">
        <v>8</v>
      </c>
      <c r="D1733" s="29">
        <v>2</v>
      </c>
      <c r="E1733" s="28">
        <v>2013</v>
      </c>
      <c r="F1733" s="31">
        <f>DATE(E1733,D1733,C1733)</f>
        <v>41313</v>
      </c>
      <c r="G1733" s="24" t="s">
        <v>2417</v>
      </c>
      <c r="H1733" s="2">
        <v>30000000</v>
      </c>
      <c r="I1733" s="2">
        <v>32172757</v>
      </c>
      <c r="J1733" s="2">
        <v>66742138</v>
      </c>
      <c r="K1733" s="28" t="str">
        <f t="shared" si="218"/>
        <v/>
      </c>
      <c r="L1733" s="28" t="str">
        <f t="shared" si="219"/>
        <v/>
      </c>
      <c r="M1733" s="28" t="s">
        <v>2417</v>
      </c>
      <c r="N1733" s="28">
        <f t="shared" si="220"/>
        <v>1</v>
      </c>
      <c r="O1733" s="28" t="str">
        <f>IF(N1733=1,M1733&amp;" ("&amp;E1733&amp;")",M1733)</f>
        <v>Side Effects (2013)</v>
      </c>
      <c r="P1733" s="36">
        <f>INDEX(cpi!$A$1:$M$105,MATCH('Inflation adjust calc'!$E1733,cpi!$A:$A,0),MATCH('Inflation adjust calc'!$D1733,cpi!$1:$1,0))</f>
        <v>232.166</v>
      </c>
      <c r="Q1733" s="36">
        <f>cpi!$I$2</f>
        <v>240.85300000000001</v>
      </c>
      <c r="R1733" s="36">
        <f t="shared" si="217"/>
        <v>1.0374171928706184</v>
      </c>
      <c r="S1733" s="28" t="str">
        <f t="shared" si="221"/>
        <v/>
      </c>
      <c r="T1733" s="37">
        <f t="shared" si="222"/>
        <v>31122515.786118552</v>
      </c>
      <c r="U1733" s="37">
        <f t="shared" si="223"/>
        <v>33376571.253848538</v>
      </c>
      <c r="V1733" s="37">
        <f t="shared" si="224"/>
        <v>69239441.450143427</v>
      </c>
    </row>
    <row r="1734" spans="1:22">
      <c r="A1734" s="23">
        <v>1733</v>
      </c>
      <c r="B1734" s="3">
        <v>40065</v>
      </c>
      <c r="C1734" s="28">
        <v>9</v>
      </c>
      <c r="D1734" s="29">
        <v>9</v>
      </c>
      <c r="E1734" s="28">
        <v>2009</v>
      </c>
      <c r="F1734" s="31">
        <f>DATE(E1734,D1734,C1734)</f>
        <v>40065</v>
      </c>
      <c r="G1734" s="24">
        <v>9</v>
      </c>
      <c r="H1734" s="2">
        <v>30000000</v>
      </c>
      <c r="I1734" s="2">
        <v>31749894</v>
      </c>
      <c r="J1734" s="2">
        <v>48559999</v>
      </c>
      <c r="K1734" s="28" t="str">
        <f t="shared" si="218"/>
        <v/>
      </c>
      <c r="L1734" s="28" t="str">
        <f t="shared" si="219"/>
        <v/>
      </c>
      <c r="M1734" s="28">
        <v>9</v>
      </c>
      <c r="N1734" s="28" t="str">
        <f t="shared" si="220"/>
        <v/>
      </c>
      <c r="O1734" s="28">
        <f>IF(N1734=1,M1734&amp;" ("&amp;E1734&amp;")",M1734)</f>
        <v>9</v>
      </c>
      <c r="P1734" s="36">
        <f>INDEX(cpi!$A$1:$M$105,MATCH('Inflation adjust calc'!$E1734,cpi!$A:$A,0),MATCH('Inflation adjust calc'!$D1734,cpi!$1:$1,0))</f>
        <v>215.96899999999999</v>
      </c>
      <c r="Q1734" s="36">
        <f>cpi!$I$2</f>
        <v>240.85300000000001</v>
      </c>
      <c r="R1734" s="36">
        <f t="shared" si="217"/>
        <v>1.1152202399418436</v>
      </c>
      <c r="S1734" s="28" t="str">
        <f t="shared" si="221"/>
        <v/>
      </c>
      <c r="T1734" s="37">
        <f t="shared" si="222"/>
        <v>33456607.198255308</v>
      </c>
      <c r="U1734" s="37">
        <f t="shared" si="223"/>
        <v>35408124.404808104</v>
      </c>
      <c r="V1734" s="37">
        <f t="shared" si="224"/>
        <v>54155093.736355685</v>
      </c>
    </row>
    <row r="1735" spans="1:22">
      <c r="A1735" s="23">
        <v>1734</v>
      </c>
      <c r="B1735" s="3">
        <v>41677</v>
      </c>
      <c r="C1735" s="28">
        <v>2</v>
      </c>
      <c r="D1735" s="29">
        <v>7</v>
      </c>
      <c r="E1735" s="28">
        <v>2014</v>
      </c>
      <c r="F1735" s="31">
        <f>DATE(E1735,D1735,C1735)</f>
        <v>41822</v>
      </c>
      <c r="G1735" s="24" t="s">
        <v>2418</v>
      </c>
      <c r="H1735" s="2">
        <v>30000000</v>
      </c>
      <c r="I1735" s="2">
        <v>30577122</v>
      </c>
      <c r="J1735" s="2">
        <v>87956618</v>
      </c>
      <c r="K1735" s="28" t="str">
        <f t="shared" si="218"/>
        <v/>
      </c>
      <c r="L1735" s="28" t="str">
        <f t="shared" si="219"/>
        <v/>
      </c>
      <c r="M1735" s="28" t="s">
        <v>2418</v>
      </c>
      <c r="N1735" s="28" t="str">
        <f t="shared" si="220"/>
        <v/>
      </c>
      <c r="O1735" s="28" t="str">
        <f>IF(N1735=1,M1735&amp;" ("&amp;E1735&amp;")",M1735)</f>
        <v>Deliver Us from Evil</v>
      </c>
      <c r="P1735" s="36">
        <f>INDEX(cpi!$A$1:$M$105,MATCH('Inflation adjust calc'!$E1735,cpi!$A:$A,0),MATCH('Inflation adjust calc'!$D1735,cpi!$1:$1,0))</f>
        <v>238.25</v>
      </c>
      <c r="Q1735" s="36">
        <f>cpi!$I$2</f>
        <v>240.85300000000001</v>
      </c>
      <c r="R1735" s="36">
        <f t="shared" si="217"/>
        <v>1.0109254984260232</v>
      </c>
      <c r="S1735" s="28" t="str">
        <f t="shared" si="221"/>
        <v/>
      </c>
      <c r="T1735" s="37">
        <f t="shared" si="222"/>
        <v>30327764.952780697</v>
      </c>
      <c r="U1735" s="37">
        <f t="shared" si="223"/>
        <v>30911192.29828332</v>
      </c>
      <c r="V1735" s="37">
        <f t="shared" si="224"/>
        <v>88917587.891517326</v>
      </c>
    </row>
    <row r="1736" spans="1:22">
      <c r="A1736" s="23">
        <v>1735</v>
      </c>
      <c r="B1736" s="3">
        <v>41647</v>
      </c>
      <c r="C1736" s="28">
        <v>1</v>
      </c>
      <c r="D1736" s="29">
        <v>8</v>
      </c>
      <c r="E1736" s="28">
        <v>2014</v>
      </c>
      <c r="F1736" s="31">
        <f>DATE(E1736,D1736,C1736)</f>
        <v>41852</v>
      </c>
      <c r="G1736" s="24" t="s">
        <v>2419</v>
      </c>
      <c r="H1736" s="2">
        <v>30000000</v>
      </c>
      <c r="I1736" s="2">
        <v>30569935</v>
      </c>
      <c r="J1736" s="2">
        <v>33315804</v>
      </c>
      <c r="K1736" s="28" t="str">
        <f t="shared" si="218"/>
        <v/>
      </c>
      <c r="L1736" s="28" t="str">
        <f t="shared" si="219"/>
        <v/>
      </c>
      <c r="M1736" s="28" t="s">
        <v>2419</v>
      </c>
      <c r="N1736" s="28" t="str">
        <f t="shared" si="220"/>
        <v/>
      </c>
      <c r="O1736" s="28" t="str">
        <f>IF(N1736=1,M1736&amp;" ("&amp;E1736&amp;")",M1736)</f>
        <v>Get on Up</v>
      </c>
      <c r="P1736" s="36">
        <f>INDEX(cpi!$A$1:$M$105,MATCH('Inflation adjust calc'!$E1736,cpi!$A:$A,0),MATCH('Inflation adjust calc'!$D1736,cpi!$1:$1,0))</f>
        <v>237.852</v>
      </c>
      <c r="Q1736" s="36">
        <f>cpi!$I$2</f>
        <v>240.85300000000001</v>
      </c>
      <c r="R1736" s="36">
        <f t="shared" si="217"/>
        <v>1.0126170896187545</v>
      </c>
      <c r="S1736" s="28" t="str">
        <f t="shared" si="221"/>
        <v/>
      </c>
      <c r="T1736" s="37">
        <f t="shared" si="222"/>
        <v>30378512.688562635</v>
      </c>
      <c r="U1736" s="37">
        <f t="shared" si="223"/>
        <v>30955638.609534502</v>
      </c>
      <c r="V1736" s="37">
        <f t="shared" si="224"/>
        <v>33736152.484788857</v>
      </c>
    </row>
    <row r="1737" spans="1:22">
      <c r="A1737" s="23">
        <v>1736</v>
      </c>
      <c r="B1737" s="3" t="s">
        <v>1357</v>
      </c>
      <c r="C1737" s="28">
        <v>27</v>
      </c>
      <c r="D1737" s="29">
        <v>4</v>
      </c>
      <c r="E1737" s="28">
        <v>2012</v>
      </c>
      <c r="F1737" s="31">
        <f>DATE(E1737,D1737,C1737)</f>
        <v>41026</v>
      </c>
      <c r="G1737" s="24" t="s">
        <v>2420</v>
      </c>
      <c r="H1737" s="2">
        <v>30000000</v>
      </c>
      <c r="I1737" s="2">
        <v>28700285</v>
      </c>
      <c r="J1737" s="2">
        <v>61623819</v>
      </c>
      <c r="K1737" s="28" t="str">
        <f t="shared" si="218"/>
        <v/>
      </c>
      <c r="L1737" s="28" t="str">
        <f t="shared" si="219"/>
        <v/>
      </c>
      <c r="M1737" s="28" t="s">
        <v>2420</v>
      </c>
      <c r="N1737" s="28" t="str">
        <f t="shared" si="220"/>
        <v/>
      </c>
      <c r="O1737" s="28" t="str">
        <f>IF(N1737=1,M1737&amp;" ("&amp;E1737&amp;")",M1737)</f>
        <v>The Five-Year Engagement</v>
      </c>
      <c r="P1737" s="36">
        <f>INDEX(cpi!$A$1:$M$105,MATCH('Inflation adjust calc'!$E1737,cpi!$A:$A,0),MATCH('Inflation adjust calc'!$D1737,cpi!$1:$1,0))</f>
        <v>230.08500000000001</v>
      </c>
      <c r="Q1737" s="36">
        <f>cpi!$I$2</f>
        <v>240.85300000000001</v>
      </c>
      <c r="R1737" s="36">
        <f t="shared" si="217"/>
        <v>1.0468000956168373</v>
      </c>
      <c r="S1737" s="28" t="str">
        <f t="shared" si="221"/>
        <v/>
      </c>
      <c r="T1737" s="37">
        <f t="shared" si="222"/>
        <v>31404002.86850512</v>
      </c>
      <c r="U1737" s="37">
        <f t="shared" si="223"/>
        <v>30043461.082230482</v>
      </c>
      <c r="V1737" s="37">
        <f t="shared" si="224"/>
        <v>64507819.621474676</v>
      </c>
    </row>
    <row r="1738" spans="1:22">
      <c r="A1738" s="23">
        <v>1737</v>
      </c>
      <c r="B1738" s="3">
        <v>38021</v>
      </c>
      <c r="C1738" s="28">
        <v>2</v>
      </c>
      <c r="D1738" s="29">
        <v>4</v>
      </c>
      <c r="E1738" s="28">
        <v>2004</v>
      </c>
      <c r="F1738" s="31">
        <f>DATE(E1738,D1738,C1738)</f>
        <v>38079</v>
      </c>
      <c r="G1738" s="24" t="s">
        <v>2421</v>
      </c>
      <c r="H1738" s="2">
        <v>30000000</v>
      </c>
      <c r="I1738" s="2">
        <v>28165882</v>
      </c>
      <c r="J1738" s="2">
        <v>29356757</v>
      </c>
      <c r="K1738" s="28" t="str">
        <f t="shared" si="218"/>
        <v/>
      </c>
      <c r="L1738" s="28" t="str">
        <f t="shared" si="219"/>
        <v/>
      </c>
      <c r="M1738" s="28" t="s">
        <v>2421</v>
      </c>
      <c r="N1738" s="28" t="str">
        <f t="shared" si="220"/>
        <v/>
      </c>
      <c r="O1738" s="28" t="str">
        <f>IF(N1738=1,M1738&amp;" ("&amp;E1738&amp;")",M1738)</f>
        <v>The Prince &amp; Me</v>
      </c>
      <c r="P1738" s="36">
        <f>INDEX(cpi!$A$1:$M$105,MATCH('Inflation adjust calc'!$E1738,cpi!$A:$A,0),MATCH('Inflation adjust calc'!$D1738,cpi!$1:$1,0))</f>
        <v>188</v>
      </c>
      <c r="Q1738" s="36">
        <f>cpi!$I$2</f>
        <v>240.85300000000001</v>
      </c>
      <c r="R1738" s="36">
        <f t="shared" si="217"/>
        <v>1.2811329787234043</v>
      </c>
      <c r="S1738" s="28" t="str">
        <f t="shared" si="221"/>
        <v/>
      </c>
      <c r="T1738" s="37">
        <f t="shared" si="222"/>
        <v>38433989.361702129</v>
      </c>
      <c r="U1738" s="37">
        <f t="shared" si="223"/>
        <v>36084240.305031918</v>
      </c>
      <c r="V1738" s="37">
        <f t="shared" si="224"/>
        <v>37609909.54106915</v>
      </c>
    </row>
    <row r="1739" spans="1:22">
      <c r="A1739" s="23">
        <v>1738</v>
      </c>
      <c r="B1739" s="3" t="s">
        <v>40</v>
      </c>
      <c r="C1739" s="28">
        <v>15</v>
      </c>
      <c r="D1739" s="29">
        <v>7</v>
      </c>
      <c r="E1739" s="28">
        <v>2011</v>
      </c>
      <c r="F1739" s="31">
        <f>DATE(E1739,D1739,C1739)</f>
        <v>40739</v>
      </c>
      <c r="G1739" s="24" t="s">
        <v>2422</v>
      </c>
      <c r="H1739" s="2">
        <v>30000000</v>
      </c>
      <c r="I1739" s="2">
        <v>26692846</v>
      </c>
      <c r="J1739" s="2">
        <v>50145607</v>
      </c>
      <c r="K1739" s="28" t="str">
        <f t="shared" si="218"/>
        <v/>
      </c>
      <c r="L1739" s="28" t="str">
        <f t="shared" si="219"/>
        <v/>
      </c>
      <c r="M1739" s="28" t="s">
        <v>2422</v>
      </c>
      <c r="N1739" s="28" t="str">
        <f t="shared" si="220"/>
        <v/>
      </c>
      <c r="O1739" s="28" t="str">
        <f>IF(N1739=1,M1739&amp;" ("&amp;E1739&amp;")",M1739)</f>
        <v>Winnie the Pooh</v>
      </c>
      <c r="P1739" s="36">
        <f>INDEX(cpi!$A$1:$M$105,MATCH('Inflation adjust calc'!$E1739,cpi!$A:$A,0),MATCH('Inflation adjust calc'!$D1739,cpi!$1:$1,0))</f>
        <v>225.922</v>
      </c>
      <c r="Q1739" s="36">
        <f>cpi!$I$2</f>
        <v>240.85300000000001</v>
      </c>
      <c r="R1739" s="36">
        <f t="shared" si="217"/>
        <v>1.0660891812218376</v>
      </c>
      <c r="S1739" s="28" t="str">
        <f t="shared" si="221"/>
        <v/>
      </c>
      <c r="T1739" s="37">
        <f t="shared" si="222"/>
        <v>31982675.436655127</v>
      </c>
      <c r="U1739" s="37">
        <f t="shared" si="223"/>
        <v>28456954.336620603</v>
      </c>
      <c r="V1739" s="37">
        <f t="shared" si="224"/>
        <v>53459689.108502045</v>
      </c>
    </row>
    <row r="1740" spans="1:22">
      <c r="A1740" s="23">
        <v>1739</v>
      </c>
      <c r="B1740" s="3" t="s">
        <v>1151</v>
      </c>
      <c r="C1740" s="28">
        <v>15</v>
      </c>
      <c r="D1740" s="29">
        <v>5</v>
      </c>
      <c r="E1740" s="28">
        <v>1998</v>
      </c>
      <c r="F1740" s="31">
        <f>DATE(E1740,D1740,C1740)</f>
        <v>35930</v>
      </c>
      <c r="G1740" s="24" t="s">
        <v>2423</v>
      </c>
      <c r="H1740" s="2">
        <v>30000000</v>
      </c>
      <c r="I1740" s="2">
        <v>26528684</v>
      </c>
      <c r="J1740" s="2">
        <v>29203383</v>
      </c>
      <c r="K1740" s="28" t="str">
        <f t="shared" si="218"/>
        <v/>
      </c>
      <c r="L1740" s="28" t="str">
        <f t="shared" si="219"/>
        <v/>
      </c>
      <c r="M1740" s="28" t="s">
        <v>2423</v>
      </c>
      <c r="N1740" s="28" t="str">
        <f t="shared" si="220"/>
        <v/>
      </c>
      <c r="O1740" s="28" t="str">
        <f>IF(N1740=1,M1740&amp;" ("&amp;E1740&amp;")",M1740)</f>
        <v>Bulworth</v>
      </c>
      <c r="P1740" s="36">
        <f>INDEX(cpi!$A$1:$M$105,MATCH('Inflation adjust calc'!$E1740,cpi!$A:$A,0),MATCH('Inflation adjust calc'!$D1740,cpi!$1:$1,0))</f>
        <v>162.80000000000001</v>
      </c>
      <c r="Q1740" s="36">
        <f>cpi!$I$2</f>
        <v>240.85300000000001</v>
      </c>
      <c r="R1740" s="36">
        <f t="shared" si="217"/>
        <v>1.4794410319410318</v>
      </c>
      <c r="S1740" s="28" t="str">
        <f t="shared" si="221"/>
        <v/>
      </c>
      <c r="T1740" s="37">
        <f t="shared" si="222"/>
        <v>44383230.958230957</v>
      </c>
      <c r="U1740" s="37">
        <f t="shared" si="223"/>
        <v>39247623.632997543</v>
      </c>
      <c r="V1740" s="37">
        <f t="shared" si="224"/>
        <v>43204683.081689186</v>
      </c>
    </row>
    <row r="1741" spans="1:22">
      <c r="A1741" s="23">
        <v>1740</v>
      </c>
      <c r="B1741" s="3" t="s">
        <v>883</v>
      </c>
      <c r="C1741" s="28">
        <v>13</v>
      </c>
      <c r="D1741" s="29">
        <v>6</v>
      </c>
      <c r="E1741" s="28">
        <v>2003</v>
      </c>
      <c r="F1741" s="31">
        <f>DATE(E1741,D1741,C1741)</f>
        <v>37785</v>
      </c>
      <c r="G1741" s="24" t="s">
        <v>2424</v>
      </c>
      <c r="H1741" s="2">
        <v>30000000</v>
      </c>
      <c r="I1741" s="2">
        <v>26214846</v>
      </c>
      <c r="J1741" s="2">
        <v>26214846</v>
      </c>
      <c r="K1741" s="28" t="str">
        <f t="shared" si="218"/>
        <v/>
      </c>
      <c r="L1741" s="28" t="str">
        <f t="shared" si="219"/>
        <v/>
      </c>
      <c r="M1741" s="28" t="s">
        <v>2424</v>
      </c>
      <c r="N1741" s="28" t="str">
        <f t="shared" si="220"/>
        <v/>
      </c>
      <c r="O1741" s="28" t="str">
        <f>IF(N1741=1,M1741&amp;" ("&amp;E1741&amp;")",M1741)</f>
        <v>Dumb and Dumberer: When Harry Met Lloyd</v>
      </c>
      <c r="P1741" s="36">
        <f>INDEX(cpi!$A$1:$M$105,MATCH('Inflation adjust calc'!$E1741,cpi!$A:$A,0),MATCH('Inflation adjust calc'!$D1741,cpi!$1:$1,0))</f>
        <v>183.7</v>
      </c>
      <c r="Q1741" s="36">
        <f>cpi!$I$2</f>
        <v>240.85300000000001</v>
      </c>
      <c r="R1741" s="36">
        <f t="shared" si="217"/>
        <v>1.3111213935764836</v>
      </c>
      <c r="S1741" s="28" t="str">
        <f t="shared" si="221"/>
        <v/>
      </c>
      <c r="T1741" s="37">
        <f t="shared" si="222"/>
        <v>39333641.80729451</v>
      </c>
      <c r="U1741" s="37">
        <f t="shared" si="223"/>
        <v>34370845.419912905</v>
      </c>
      <c r="V1741" s="37">
        <f t="shared" si="224"/>
        <v>34370845.419912905</v>
      </c>
    </row>
    <row r="1742" spans="1:22">
      <c r="A1742" s="23">
        <v>1741</v>
      </c>
      <c r="B1742" s="3">
        <v>34797</v>
      </c>
      <c r="C1742" s="28">
        <v>4</v>
      </c>
      <c r="D1742" s="29">
        <v>8</v>
      </c>
      <c r="E1742" s="28">
        <v>1995</v>
      </c>
      <c r="F1742" s="31">
        <f>DATE(E1742,D1742,C1742)</f>
        <v>34915</v>
      </c>
      <c r="G1742" s="24" t="s">
        <v>2425</v>
      </c>
      <c r="H1742" s="2">
        <v>30000000</v>
      </c>
      <c r="I1742" s="2">
        <v>23998226</v>
      </c>
      <c r="J1742" s="2">
        <v>23998226</v>
      </c>
      <c r="K1742" s="28" t="str">
        <f t="shared" si="218"/>
        <v/>
      </c>
      <c r="L1742" s="28" t="str">
        <f t="shared" si="219"/>
        <v/>
      </c>
      <c r="M1742" s="28" t="s">
        <v>2425</v>
      </c>
      <c r="N1742" s="28" t="str">
        <f t="shared" si="220"/>
        <v/>
      </c>
      <c r="O1742" s="28" t="str">
        <f>IF(N1742=1,M1742&amp;" ("&amp;E1742&amp;")",M1742)</f>
        <v>Virtuosity</v>
      </c>
      <c r="P1742" s="36">
        <f>INDEX(cpi!$A$1:$M$105,MATCH('Inflation adjust calc'!$E1742,cpi!$A:$A,0),MATCH('Inflation adjust calc'!$D1742,cpi!$1:$1,0))</f>
        <v>152.9</v>
      </c>
      <c r="Q1742" s="36">
        <f>cpi!$I$2</f>
        <v>240.85300000000001</v>
      </c>
      <c r="R1742" s="36">
        <f t="shared" si="217"/>
        <v>1.5752321778940483</v>
      </c>
      <c r="S1742" s="28" t="str">
        <f t="shared" si="221"/>
        <v/>
      </c>
      <c r="T1742" s="37">
        <f t="shared" si="222"/>
        <v>47256965.336821452</v>
      </c>
      <c r="U1742" s="37">
        <f t="shared" si="223"/>
        <v>37802777.807573579</v>
      </c>
      <c r="V1742" s="37">
        <f t="shared" si="224"/>
        <v>37802777.807573579</v>
      </c>
    </row>
    <row r="1743" spans="1:22">
      <c r="A1743" s="23">
        <v>1742</v>
      </c>
      <c r="B1743" s="3" t="s">
        <v>2075</v>
      </c>
      <c r="C1743" s="28">
        <v>18</v>
      </c>
      <c r="D1743" s="29">
        <v>9</v>
      </c>
      <c r="E1743" s="28">
        <v>1998</v>
      </c>
      <c r="F1743" s="31">
        <f>DATE(E1743,D1743,C1743)</f>
        <v>36056</v>
      </c>
      <c r="G1743" s="24" t="s">
        <v>2426</v>
      </c>
      <c r="H1743" s="2">
        <v>30000000</v>
      </c>
      <c r="I1743" s="2">
        <v>23337196</v>
      </c>
      <c r="J1743" s="2">
        <v>26708196</v>
      </c>
      <c r="K1743" s="28" t="str">
        <f t="shared" si="218"/>
        <v/>
      </c>
      <c r="L1743" s="28" t="str">
        <f t="shared" si="219"/>
        <v/>
      </c>
      <c r="M1743" s="28" t="s">
        <v>2426</v>
      </c>
      <c r="N1743" s="28" t="str">
        <f t="shared" si="220"/>
        <v/>
      </c>
      <c r="O1743" s="28" t="str">
        <f>IF(N1743=1,M1743&amp;" ("&amp;E1743&amp;")",M1743)</f>
        <v>One True Thing</v>
      </c>
      <c r="P1743" s="36">
        <f>INDEX(cpi!$A$1:$M$105,MATCH('Inflation adjust calc'!$E1743,cpi!$A:$A,0),MATCH('Inflation adjust calc'!$D1743,cpi!$1:$1,0))</f>
        <v>163.6</v>
      </c>
      <c r="Q1743" s="36">
        <f>cpi!$I$2</f>
        <v>240.85300000000001</v>
      </c>
      <c r="R1743" s="36">
        <f t="shared" si="217"/>
        <v>1.4722066014669928</v>
      </c>
      <c r="S1743" s="28" t="str">
        <f t="shared" si="221"/>
        <v/>
      </c>
      <c r="T1743" s="37">
        <f t="shared" si="222"/>
        <v>44166198.044009782</v>
      </c>
      <c r="U1743" s="37">
        <f t="shared" si="223"/>
        <v>34357174.0109291</v>
      </c>
      <c r="V1743" s="37">
        <f t="shared" si="224"/>
        <v>39319982.464474328</v>
      </c>
    </row>
    <row r="1744" spans="1:22">
      <c r="A1744" s="23">
        <v>1743</v>
      </c>
      <c r="B1744" s="3">
        <v>40635</v>
      </c>
      <c r="C1744" s="28">
        <v>4</v>
      </c>
      <c r="D1744" s="29">
        <v>2</v>
      </c>
      <c r="E1744" s="28">
        <v>2011</v>
      </c>
      <c r="F1744" s="31">
        <f>DATE(E1744,D1744,C1744)</f>
        <v>40578</v>
      </c>
      <c r="G1744" s="24" t="s">
        <v>2427</v>
      </c>
      <c r="H1744" s="2">
        <v>30000000</v>
      </c>
      <c r="I1744" s="2">
        <v>23209310</v>
      </c>
      <c r="J1744" s="2">
        <v>104283753</v>
      </c>
      <c r="K1744" s="28" t="str">
        <f t="shared" si="218"/>
        <v/>
      </c>
      <c r="L1744" s="28" t="str">
        <f t="shared" si="219"/>
        <v/>
      </c>
      <c r="M1744" s="28" t="s">
        <v>2427</v>
      </c>
      <c r="N1744" s="28" t="str">
        <f t="shared" si="220"/>
        <v/>
      </c>
      <c r="O1744" s="28" t="str">
        <f>IF(N1744=1,M1744&amp;" ("&amp;E1744&amp;")",M1744)</f>
        <v>Sanctum</v>
      </c>
      <c r="P1744" s="36">
        <f>INDEX(cpi!$A$1:$M$105,MATCH('Inflation adjust calc'!$E1744,cpi!$A:$A,0),MATCH('Inflation adjust calc'!$D1744,cpi!$1:$1,0))</f>
        <v>221.309</v>
      </c>
      <c r="Q1744" s="36">
        <f>cpi!$I$2</f>
        <v>240.85300000000001</v>
      </c>
      <c r="R1744" s="36">
        <f t="shared" si="217"/>
        <v>1.0883109136998497</v>
      </c>
      <c r="S1744" s="28" t="str">
        <f t="shared" si="221"/>
        <v/>
      </c>
      <c r="T1744" s="37">
        <f t="shared" si="222"/>
        <v>32649327.410995491</v>
      </c>
      <c r="U1744" s="37">
        <f t="shared" si="223"/>
        <v>25258945.372443058</v>
      </c>
      <c r="V1744" s="37">
        <f t="shared" si="224"/>
        <v>113493146.51147944</v>
      </c>
    </row>
    <row r="1745" spans="1:22">
      <c r="A1745" s="23">
        <v>1744</v>
      </c>
      <c r="B1745" s="3" t="s">
        <v>859</v>
      </c>
      <c r="C1745" s="28">
        <v>21</v>
      </c>
      <c r="D1745" s="29">
        <v>7</v>
      </c>
      <c r="E1745" s="28">
        <v>2006</v>
      </c>
      <c r="F1745" s="31">
        <f>DATE(E1745,D1745,C1745)</f>
        <v>38919</v>
      </c>
      <c r="G1745" s="24" t="s">
        <v>2428</v>
      </c>
      <c r="H1745" s="2">
        <v>30000000</v>
      </c>
      <c r="I1745" s="2">
        <v>22530295</v>
      </c>
      <c r="J1745" s="2">
        <v>60772856</v>
      </c>
      <c r="K1745" s="28" t="str">
        <f t="shared" si="218"/>
        <v/>
      </c>
      <c r="L1745" s="28" t="str">
        <f t="shared" si="219"/>
        <v/>
      </c>
      <c r="M1745" s="28" t="s">
        <v>2428</v>
      </c>
      <c r="N1745" s="28" t="str">
        <f t="shared" si="220"/>
        <v/>
      </c>
      <c r="O1745" s="28" t="str">
        <f>IF(N1745=1,M1745&amp;" ("&amp;E1745&amp;")",M1745)</f>
        <v>My Super Ex-Girlfriend</v>
      </c>
      <c r="P1745" s="36">
        <f>INDEX(cpi!$A$1:$M$105,MATCH('Inflation adjust calc'!$E1745,cpi!$A:$A,0),MATCH('Inflation adjust calc'!$D1745,cpi!$1:$1,0))</f>
        <v>203.5</v>
      </c>
      <c r="Q1745" s="36">
        <f>cpi!$I$2</f>
        <v>240.85300000000001</v>
      </c>
      <c r="R1745" s="36">
        <f t="shared" si="217"/>
        <v>1.1835528255528256</v>
      </c>
      <c r="S1745" s="28" t="str">
        <f t="shared" si="221"/>
        <v/>
      </c>
      <c r="T1745" s="37">
        <f t="shared" si="222"/>
        <v>35506584.766584769</v>
      </c>
      <c r="U1745" s="37">
        <f t="shared" si="223"/>
        <v>26665794.3077887</v>
      </c>
      <c r="V1745" s="37">
        <f t="shared" si="224"/>
        <v>71927885.43571499</v>
      </c>
    </row>
    <row r="1746" spans="1:22">
      <c r="A1746" s="23">
        <v>1745</v>
      </c>
      <c r="B1746" s="3" t="s">
        <v>966</v>
      </c>
      <c r="C1746" s="28">
        <v>17</v>
      </c>
      <c r="D1746" s="29">
        <v>9</v>
      </c>
      <c r="E1746" s="28">
        <v>2004</v>
      </c>
      <c r="F1746" s="31">
        <f>DATE(E1746,D1746,C1746)</f>
        <v>38247</v>
      </c>
      <c r="G1746" s="24" t="s">
        <v>2429</v>
      </c>
      <c r="H1746" s="2">
        <v>30000000</v>
      </c>
      <c r="I1746" s="2">
        <v>21800302</v>
      </c>
      <c r="J1746" s="2">
        <v>21827296</v>
      </c>
      <c r="K1746" s="28" t="str">
        <f t="shared" si="218"/>
        <v/>
      </c>
      <c r="L1746" s="28" t="str">
        <f t="shared" si="219"/>
        <v/>
      </c>
      <c r="M1746" s="28" t="s">
        <v>2429</v>
      </c>
      <c r="N1746" s="28" t="str">
        <f t="shared" si="220"/>
        <v/>
      </c>
      <c r="O1746" s="28" t="str">
        <f>IF(N1746=1,M1746&amp;" ("&amp;E1746&amp;")",M1746)</f>
        <v>Mr. 3000</v>
      </c>
      <c r="P1746" s="36">
        <f>INDEX(cpi!$A$1:$M$105,MATCH('Inflation adjust calc'!$E1746,cpi!$A:$A,0),MATCH('Inflation adjust calc'!$D1746,cpi!$1:$1,0))</f>
        <v>189.9</v>
      </c>
      <c r="Q1746" s="36">
        <f>cpi!$I$2</f>
        <v>240.85300000000001</v>
      </c>
      <c r="R1746" s="36">
        <f t="shared" ref="R1746:R1809" si="225">Q1746/P1746</f>
        <v>1.2683149025803053</v>
      </c>
      <c r="S1746" s="28" t="str">
        <f t="shared" si="221"/>
        <v/>
      </c>
      <c r="T1746" s="37">
        <f t="shared" si="222"/>
        <v>38049447.077409163</v>
      </c>
      <c r="U1746" s="37">
        <f t="shared" si="223"/>
        <v>27649647.907351237</v>
      </c>
      <c r="V1746" s="37">
        <f t="shared" si="224"/>
        <v>27683884.799831487</v>
      </c>
    </row>
    <row r="1747" spans="1:22">
      <c r="A1747" s="23">
        <v>1746</v>
      </c>
      <c r="B1747" s="3" t="s">
        <v>56</v>
      </c>
      <c r="C1747" s="28">
        <v>19</v>
      </c>
      <c r="D1747" s="29">
        <v>11</v>
      </c>
      <c r="E1747" s="28">
        <v>2010</v>
      </c>
      <c r="F1747" s="31">
        <f>DATE(E1747,D1747,C1747)</f>
        <v>40501</v>
      </c>
      <c r="G1747" s="24" t="s">
        <v>2430</v>
      </c>
      <c r="H1747" s="2">
        <v>30000000</v>
      </c>
      <c r="I1747" s="2">
        <v>21148651</v>
      </c>
      <c r="J1747" s="2">
        <v>67255916</v>
      </c>
      <c r="K1747" s="28" t="str">
        <f t="shared" si="218"/>
        <v/>
      </c>
      <c r="L1747" s="28" t="str">
        <f t="shared" si="219"/>
        <v/>
      </c>
      <c r="M1747" s="28" t="s">
        <v>2430</v>
      </c>
      <c r="N1747" s="28" t="str">
        <f t="shared" si="220"/>
        <v/>
      </c>
      <c r="O1747" s="28" t="str">
        <f>IF(N1747=1,M1747&amp;" ("&amp;E1747&amp;")",M1747)</f>
        <v>The Next Three Days</v>
      </c>
      <c r="P1747" s="36">
        <f>INDEX(cpi!$A$1:$M$105,MATCH('Inflation adjust calc'!$E1747,cpi!$A:$A,0),MATCH('Inflation adjust calc'!$D1747,cpi!$1:$1,0))</f>
        <v>218.803</v>
      </c>
      <c r="Q1747" s="36">
        <f>cpi!$I$2</f>
        <v>240.85300000000001</v>
      </c>
      <c r="R1747" s="36">
        <f t="shared" si="225"/>
        <v>1.1007755835157653</v>
      </c>
      <c r="S1747" s="28" t="str">
        <f t="shared" si="221"/>
        <v/>
      </c>
      <c r="T1747" s="37">
        <f t="shared" si="222"/>
        <v>33023267.505472958</v>
      </c>
      <c r="U1747" s="37">
        <f t="shared" si="223"/>
        <v>23279918.645096272</v>
      </c>
      <c r="V1747" s="37">
        <f t="shared" si="224"/>
        <v>74033670.179787293</v>
      </c>
    </row>
    <row r="1748" spans="1:22">
      <c r="A1748" s="23">
        <v>1747</v>
      </c>
      <c r="B1748" s="3">
        <v>38146</v>
      </c>
      <c r="C1748" s="28">
        <v>6</v>
      </c>
      <c r="D1748" s="29">
        <v>8</v>
      </c>
      <c r="E1748" s="28">
        <v>2004</v>
      </c>
      <c r="F1748" s="31">
        <f>DATE(E1748,D1748,C1748)</f>
        <v>38205</v>
      </c>
      <c r="G1748" s="24" t="s">
        <v>2431</v>
      </c>
      <c r="H1748" s="2">
        <v>30000000</v>
      </c>
      <c r="I1748" s="2">
        <v>20422207</v>
      </c>
      <c r="J1748" s="2">
        <v>21758371</v>
      </c>
      <c r="K1748" s="28" t="str">
        <f t="shared" si="218"/>
        <v/>
      </c>
      <c r="L1748" s="28" t="str">
        <f t="shared" si="219"/>
        <v/>
      </c>
      <c r="M1748" s="28" t="s">
        <v>2431</v>
      </c>
      <c r="N1748" s="28" t="str">
        <f t="shared" si="220"/>
        <v/>
      </c>
      <c r="O1748" s="28" t="str">
        <f>IF(N1748=1,M1748&amp;" ("&amp;E1748&amp;")",M1748)</f>
        <v>Little Black Book</v>
      </c>
      <c r="P1748" s="36">
        <f>INDEX(cpi!$A$1:$M$105,MATCH('Inflation adjust calc'!$E1748,cpi!$A:$A,0),MATCH('Inflation adjust calc'!$D1748,cpi!$1:$1,0))</f>
        <v>189.5</v>
      </c>
      <c r="Q1748" s="36">
        <f>cpi!$I$2</f>
        <v>240.85300000000001</v>
      </c>
      <c r="R1748" s="36">
        <f t="shared" si="225"/>
        <v>1.2709920844327178</v>
      </c>
      <c r="S1748" s="28" t="str">
        <f t="shared" si="221"/>
        <v/>
      </c>
      <c r="T1748" s="37">
        <f t="shared" si="222"/>
        <v>38129762.532981537</v>
      </c>
      <c r="U1748" s="37">
        <f t="shared" si="223"/>
        <v>25956463.443646442</v>
      </c>
      <c r="V1748" s="37">
        <f t="shared" si="224"/>
        <v>27654717.311150398</v>
      </c>
    </row>
    <row r="1749" spans="1:22">
      <c r="A1749" s="23">
        <v>1748</v>
      </c>
      <c r="B1749" s="3" t="s">
        <v>2432</v>
      </c>
      <c r="C1749" s="28">
        <v>19</v>
      </c>
      <c r="D1749" s="29">
        <v>1</v>
      </c>
      <c r="E1749" s="28">
        <v>2005</v>
      </c>
      <c r="F1749" s="31">
        <f>DATE(E1749,D1749,C1749)</f>
        <v>38371</v>
      </c>
      <c r="G1749" s="24" t="s">
        <v>2433</v>
      </c>
      <c r="H1749" s="2">
        <v>30000000</v>
      </c>
      <c r="I1749" s="2">
        <v>20040895</v>
      </c>
      <c r="J1749" s="2">
        <v>36040895</v>
      </c>
      <c r="K1749" s="28" t="str">
        <f t="shared" si="218"/>
        <v/>
      </c>
      <c r="L1749" s="28" t="str">
        <f t="shared" si="219"/>
        <v/>
      </c>
      <c r="M1749" s="28" t="s">
        <v>2433</v>
      </c>
      <c r="N1749" s="28" t="str">
        <f t="shared" si="220"/>
        <v/>
      </c>
      <c r="O1749" s="28" t="str">
        <f>IF(N1749=1,M1749&amp;" ("&amp;E1749&amp;")",M1749)</f>
        <v>Assault On Precinct 13</v>
      </c>
      <c r="P1749" s="36">
        <f>INDEX(cpi!$A$1:$M$105,MATCH('Inflation adjust calc'!$E1749,cpi!$A:$A,0),MATCH('Inflation adjust calc'!$D1749,cpi!$1:$1,0))</f>
        <v>190.7</v>
      </c>
      <c r="Q1749" s="36">
        <f>cpi!$I$2</f>
        <v>240.85300000000001</v>
      </c>
      <c r="R1749" s="36">
        <f t="shared" si="225"/>
        <v>1.2629942317776615</v>
      </c>
      <c r="S1749" s="28" t="str">
        <f t="shared" si="221"/>
        <v/>
      </c>
      <c r="T1749" s="37">
        <f t="shared" si="222"/>
        <v>37889826.953329846</v>
      </c>
      <c r="U1749" s="37">
        <f t="shared" si="223"/>
        <v>25311534.784661777</v>
      </c>
      <c r="V1749" s="37">
        <f t="shared" si="224"/>
        <v>45519442.493104361</v>
      </c>
    </row>
    <row r="1750" spans="1:22">
      <c r="A1750" s="23">
        <v>1749</v>
      </c>
      <c r="B1750" s="3">
        <v>41374</v>
      </c>
      <c r="C1750" s="28">
        <v>4</v>
      </c>
      <c r="D1750" s="29">
        <v>10</v>
      </c>
      <c r="E1750" s="28">
        <v>2013</v>
      </c>
      <c r="F1750" s="31">
        <f>DATE(E1750,D1750,C1750)</f>
        <v>41551</v>
      </c>
      <c r="G1750" s="24" t="s">
        <v>2434</v>
      </c>
      <c r="H1750" s="2">
        <v>30000000</v>
      </c>
      <c r="I1750" s="2">
        <v>19316646</v>
      </c>
      <c r="J1750" s="2">
        <v>60512680</v>
      </c>
      <c r="K1750" s="28" t="str">
        <f t="shared" si="218"/>
        <v/>
      </c>
      <c r="L1750" s="28" t="str">
        <f t="shared" si="219"/>
        <v/>
      </c>
      <c r="M1750" s="28" t="s">
        <v>2434</v>
      </c>
      <c r="N1750" s="28" t="str">
        <f t="shared" si="220"/>
        <v/>
      </c>
      <c r="O1750" s="28" t="str">
        <f>IF(N1750=1,M1750&amp;" ("&amp;E1750&amp;")",M1750)</f>
        <v>Runner Runner</v>
      </c>
      <c r="P1750" s="36">
        <f>INDEX(cpi!$A$1:$M$105,MATCH('Inflation adjust calc'!$E1750,cpi!$A:$A,0),MATCH('Inflation adjust calc'!$D1750,cpi!$1:$1,0))</f>
        <v>233.54599999999999</v>
      </c>
      <c r="Q1750" s="36">
        <f>cpi!$I$2</f>
        <v>240.85300000000001</v>
      </c>
      <c r="R1750" s="36">
        <f t="shared" si="225"/>
        <v>1.031287198239319</v>
      </c>
      <c r="S1750" s="28" t="str">
        <f t="shared" si="221"/>
        <v/>
      </c>
      <c r="T1750" s="37">
        <f t="shared" si="222"/>
        <v>30938615.947179571</v>
      </c>
      <c r="U1750" s="37">
        <f t="shared" si="223"/>
        <v>19921009.732720748</v>
      </c>
      <c r="V1750" s="37">
        <f t="shared" si="224"/>
        <v>62405952.215152472</v>
      </c>
    </row>
    <row r="1751" spans="1:22">
      <c r="A1751" s="23">
        <v>1750</v>
      </c>
      <c r="B1751" s="3">
        <v>35948</v>
      </c>
      <c r="C1751" s="28">
        <v>6</v>
      </c>
      <c r="D1751" s="29">
        <v>2</v>
      </c>
      <c r="E1751" s="28">
        <v>1998</v>
      </c>
      <c r="F1751" s="31">
        <f>DATE(E1751,D1751,C1751)</f>
        <v>35832</v>
      </c>
      <c r="G1751" s="24" t="s">
        <v>2435</v>
      </c>
      <c r="H1751" s="2">
        <v>30000000</v>
      </c>
      <c r="I1751" s="2">
        <v>19035741</v>
      </c>
      <c r="J1751" s="2">
        <v>19035741</v>
      </c>
      <c r="K1751" s="28" t="str">
        <f t="shared" si="218"/>
        <v/>
      </c>
      <c r="L1751" s="28" t="str">
        <f t="shared" si="219"/>
        <v/>
      </c>
      <c r="M1751" s="28" t="s">
        <v>2435</v>
      </c>
      <c r="N1751" s="28" t="str">
        <f t="shared" si="220"/>
        <v/>
      </c>
      <c r="O1751" s="28" t="str">
        <f>IF(N1751=1,M1751&amp;" ("&amp;E1751&amp;")",M1751)</f>
        <v>The Replacement Killers</v>
      </c>
      <c r="P1751" s="36">
        <f>INDEX(cpi!$A$1:$M$105,MATCH('Inflation adjust calc'!$E1751,cpi!$A:$A,0),MATCH('Inflation adjust calc'!$D1751,cpi!$1:$1,0))</f>
        <v>161.9</v>
      </c>
      <c r="Q1751" s="36">
        <f>cpi!$I$2</f>
        <v>240.85300000000001</v>
      </c>
      <c r="R1751" s="36">
        <f t="shared" si="225"/>
        <v>1.4876652254478073</v>
      </c>
      <c r="S1751" s="28" t="str">
        <f t="shared" si="221"/>
        <v/>
      </c>
      <c r="T1751" s="37">
        <f t="shared" si="222"/>
        <v>44629956.763434216</v>
      </c>
      <c r="U1751" s="37">
        <f t="shared" si="223"/>
        <v>28318809.926331069</v>
      </c>
      <c r="V1751" s="37">
        <f t="shared" si="224"/>
        <v>28318809.926331069</v>
      </c>
    </row>
    <row r="1752" spans="1:22">
      <c r="A1752" s="23">
        <v>1751</v>
      </c>
      <c r="B1752" s="3">
        <v>38779</v>
      </c>
      <c r="C1752" s="28">
        <v>3</v>
      </c>
      <c r="D1752" s="29">
        <v>3</v>
      </c>
      <c r="E1752" s="28">
        <v>2006</v>
      </c>
      <c r="F1752" s="31">
        <f>DATE(E1752,D1752,C1752)</f>
        <v>38779</v>
      </c>
      <c r="G1752" s="24" t="s">
        <v>2436</v>
      </c>
      <c r="H1752" s="2">
        <v>30000000</v>
      </c>
      <c r="I1752" s="2">
        <v>18522064</v>
      </c>
      <c r="J1752" s="2">
        <v>30962112</v>
      </c>
      <c r="K1752" s="28" t="str">
        <f t="shared" si="218"/>
        <v/>
      </c>
      <c r="L1752" s="28" t="str">
        <f t="shared" si="219"/>
        <v/>
      </c>
      <c r="M1752" s="28" t="s">
        <v>2436</v>
      </c>
      <c r="N1752" s="28" t="str">
        <f t="shared" si="220"/>
        <v/>
      </c>
      <c r="O1752" s="28" t="str">
        <f>IF(N1752=1,M1752&amp;" ("&amp;E1752&amp;")",M1752)</f>
        <v>Ultraviolet</v>
      </c>
      <c r="P1752" s="36">
        <f>INDEX(cpi!$A$1:$M$105,MATCH('Inflation adjust calc'!$E1752,cpi!$A:$A,0),MATCH('Inflation adjust calc'!$D1752,cpi!$1:$1,0))</f>
        <v>199.8</v>
      </c>
      <c r="Q1752" s="36">
        <f>cpi!$I$2</f>
        <v>240.85300000000001</v>
      </c>
      <c r="R1752" s="36">
        <f t="shared" si="225"/>
        <v>1.2054704704704704</v>
      </c>
      <c r="S1752" s="28" t="str">
        <f t="shared" si="221"/>
        <v/>
      </c>
      <c r="T1752" s="37">
        <f t="shared" si="222"/>
        <v>36164114.114114113</v>
      </c>
      <c r="U1752" s="37">
        <f t="shared" si="223"/>
        <v>22327801.204164162</v>
      </c>
      <c r="V1752" s="37">
        <f t="shared" si="224"/>
        <v>37323911.7193994</v>
      </c>
    </row>
    <row r="1753" spans="1:22">
      <c r="A1753" s="23">
        <v>1752</v>
      </c>
      <c r="B1753" s="3" t="s">
        <v>970</v>
      </c>
      <c r="C1753" s="28">
        <v>21</v>
      </c>
      <c r="D1753" s="29">
        <v>10</v>
      </c>
      <c r="E1753" s="28">
        <v>2005</v>
      </c>
      <c r="F1753" s="31">
        <f>DATE(E1753,D1753,C1753)</f>
        <v>38646</v>
      </c>
      <c r="G1753" s="24" t="s">
        <v>2437</v>
      </c>
      <c r="H1753" s="2">
        <v>30000000</v>
      </c>
      <c r="I1753" s="2">
        <v>18324242</v>
      </c>
      <c r="J1753" s="2">
        <v>23676771</v>
      </c>
      <c r="K1753" s="28" t="str">
        <f t="shared" si="218"/>
        <v/>
      </c>
      <c r="L1753" s="28" t="str">
        <f t="shared" si="219"/>
        <v/>
      </c>
      <c r="M1753" s="28" t="s">
        <v>2437</v>
      </c>
      <c r="N1753" s="28" t="str">
        <f t="shared" si="220"/>
        <v/>
      </c>
      <c r="O1753" s="28" t="str">
        <f>IF(N1753=1,M1753&amp;" ("&amp;E1753&amp;")",M1753)</f>
        <v>North Country</v>
      </c>
      <c r="P1753" s="36">
        <f>INDEX(cpi!$A$1:$M$105,MATCH('Inflation adjust calc'!$E1753,cpi!$A:$A,0),MATCH('Inflation adjust calc'!$D1753,cpi!$1:$1,0))</f>
        <v>199.2</v>
      </c>
      <c r="Q1753" s="36">
        <f>cpi!$I$2</f>
        <v>240.85300000000001</v>
      </c>
      <c r="R1753" s="36">
        <f t="shared" si="225"/>
        <v>1.20910140562249</v>
      </c>
      <c r="S1753" s="28" t="str">
        <f t="shared" si="221"/>
        <v/>
      </c>
      <c r="T1753" s="37">
        <f t="shared" si="222"/>
        <v>36273042.1686747</v>
      </c>
      <c r="U1753" s="37">
        <f t="shared" si="223"/>
        <v>22155866.759166669</v>
      </c>
      <c r="V1753" s="37">
        <f t="shared" si="224"/>
        <v>28627617.096701808</v>
      </c>
    </row>
    <row r="1754" spans="1:22">
      <c r="A1754" s="23">
        <v>1753</v>
      </c>
      <c r="B1754" s="3" t="s">
        <v>635</v>
      </c>
      <c r="C1754" s="28">
        <v>19</v>
      </c>
      <c r="D1754" s="29">
        <v>8</v>
      </c>
      <c r="E1754" s="28">
        <v>2011</v>
      </c>
      <c r="F1754" s="31">
        <f>DATE(E1754,D1754,C1754)</f>
        <v>40774</v>
      </c>
      <c r="G1754" s="24" t="s">
        <v>2438</v>
      </c>
      <c r="H1754" s="2">
        <v>30000000</v>
      </c>
      <c r="I1754" s="2">
        <v>18298649</v>
      </c>
      <c r="J1754" s="2">
        <v>40520649</v>
      </c>
      <c r="K1754" s="28" t="str">
        <f t="shared" si="218"/>
        <v/>
      </c>
      <c r="L1754" s="28" t="str">
        <f t="shared" si="219"/>
        <v/>
      </c>
      <c r="M1754" s="28" t="s">
        <v>2438</v>
      </c>
      <c r="N1754" s="28" t="str">
        <f t="shared" si="220"/>
        <v/>
      </c>
      <c r="O1754" s="28" t="str">
        <f>IF(N1754=1,M1754&amp;" ("&amp;E1754&amp;")",M1754)</f>
        <v>Fright Night</v>
      </c>
      <c r="P1754" s="36">
        <f>INDEX(cpi!$A$1:$M$105,MATCH('Inflation adjust calc'!$E1754,cpi!$A:$A,0),MATCH('Inflation adjust calc'!$D1754,cpi!$1:$1,0))</f>
        <v>226.54499999999999</v>
      </c>
      <c r="Q1754" s="36">
        <f>cpi!$I$2</f>
        <v>240.85300000000001</v>
      </c>
      <c r="R1754" s="36">
        <f t="shared" si="225"/>
        <v>1.0631574300911519</v>
      </c>
      <c r="S1754" s="28" t="str">
        <f t="shared" si="221"/>
        <v/>
      </c>
      <c r="T1754" s="37">
        <f t="shared" si="222"/>
        <v>31894722.902734559</v>
      </c>
      <c r="U1754" s="37">
        <f t="shared" si="223"/>
        <v>19454344.644980028</v>
      </c>
      <c r="V1754" s="37">
        <f t="shared" si="224"/>
        <v>43079829.056465603</v>
      </c>
    </row>
    <row r="1755" spans="1:22">
      <c r="A1755" s="23">
        <v>1754</v>
      </c>
      <c r="B1755" s="3">
        <v>42257</v>
      </c>
      <c r="C1755" s="28">
        <v>9</v>
      </c>
      <c r="D1755" s="29">
        <v>10</v>
      </c>
      <c r="E1755" s="28">
        <v>2015</v>
      </c>
      <c r="F1755" s="31">
        <f>DATE(E1755,D1755,C1755)</f>
        <v>42286</v>
      </c>
      <c r="G1755" s="24" t="s">
        <v>6831</v>
      </c>
      <c r="H1755" s="2">
        <v>30000000</v>
      </c>
      <c r="I1755" s="2">
        <v>17766658</v>
      </c>
      <c r="J1755" s="2">
        <v>35403508</v>
      </c>
      <c r="K1755" s="28" t="str">
        <f t="shared" si="218"/>
        <v/>
      </c>
      <c r="L1755" s="28" t="str">
        <f t="shared" si="219"/>
        <v/>
      </c>
      <c r="M1755" s="28" t="s">
        <v>6831</v>
      </c>
      <c r="N1755" s="28" t="str">
        <f t="shared" si="220"/>
        <v/>
      </c>
      <c r="O1755" s="28" t="str">
        <f>IF(N1755=1,M1755&amp;" ("&amp;E1755&amp;")",M1755)</f>
        <v>Steve Jobs</v>
      </c>
      <c r="P1755" s="36">
        <f>INDEX(cpi!$A$1:$M$105,MATCH('Inflation adjust calc'!$E1755,cpi!$A:$A,0),MATCH('Inflation adjust calc'!$D1755,cpi!$1:$1,0))</f>
        <v>237.83799999999999</v>
      </c>
      <c r="Q1755" s="36">
        <f>cpi!$I$2</f>
        <v>240.85300000000001</v>
      </c>
      <c r="R1755" s="36">
        <f t="shared" si="225"/>
        <v>1.0126766959022528</v>
      </c>
      <c r="S1755" s="28" t="str">
        <f t="shared" si="221"/>
        <v/>
      </c>
      <c r="T1755" s="37">
        <f t="shared" si="222"/>
        <v>30380300.877067585</v>
      </c>
      <c r="U1755" s="37">
        <f t="shared" si="223"/>
        <v>17991880.520665329</v>
      </c>
      <c r="V1755" s="37">
        <f t="shared" si="224"/>
        <v>35852307.504788972</v>
      </c>
    </row>
    <row r="1756" spans="1:22">
      <c r="A1756" s="23">
        <v>1755</v>
      </c>
      <c r="B1756" s="3" t="s">
        <v>2439</v>
      </c>
      <c r="C1756" s="28">
        <v>17</v>
      </c>
      <c r="D1756" s="29">
        <v>7</v>
      </c>
      <c r="E1756" s="28">
        <v>2002</v>
      </c>
      <c r="F1756" s="31">
        <f>DATE(E1756,D1756,C1756)</f>
        <v>37454</v>
      </c>
      <c r="G1756" s="24" t="s">
        <v>2440</v>
      </c>
      <c r="H1756" s="2">
        <v>30000000</v>
      </c>
      <c r="I1756" s="2">
        <v>17266505</v>
      </c>
      <c r="J1756" s="2">
        <v>36722311</v>
      </c>
      <c r="K1756" s="28" t="str">
        <f t="shared" si="218"/>
        <v/>
      </c>
      <c r="L1756" s="28" t="str">
        <f t="shared" si="219"/>
        <v/>
      </c>
      <c r="M1756" s="28" t="s">
        <v>2440</v>
      </c>
      <c r="N1756" s="28" t="str">
        <f t="shared" si="220"/>
        <v/>
      </c>
      <c r="O1756" s="28" t="str">
        <f>IF(N1756=1,M1756&amp;" ("&amp;E1756&amp;")",M1756)</f>
        <v>Eight Legged Freaks</v>
      </c>
      <c r="P1756" s="36">
        <f>INDEX(cpi!$A$1:$M$105,MATCH('Inflation adjust calc'!$E1756,cpi!$A:$A,0),MATCH('Inflation adjust calc'!$D1756,cpi!$1:$1,0))</f>
        <v>180.1</v>
      </c>
      <c r="Q1756" s="36">
        <f>cpi!$I$2</f>
        <v>240.85300000000001</v>
      </c>
      <c r="R1756" s="36">
        <f t="shared" si="225"/>
        <v>1.3373292615213772</v>
      </c>
      <c r="S1756" s="28" t="str">
        <f t="shared" si="221"/>
        <v/>
      </c>
      <c r="T1756" s="37">
        <f t="shared" si="222"/>
        <v>40119877.845641315</v>
      </c>
      <c r="U1756" s="37">
        <f t="shared" si="223"/>
        <v>23091002.380705167</v>
      </c>
      <c r="V1756" s="37">
        <f t="shared" si="224"/>
        <v>49109821.050988346</v>
      </c>
    </row>
    <row r="1757" spans="1:22">
      <c r="A1757" s="23">
        <v>1756</v>
      </c>
      <c r="B1757" s="3" t="s">
        <v>2441</v>
      </c>
      <c r="C1757" s="28">
        <v>19</v>
      </c>
      <c r="D1757" s="29">
        <v>7</v>
      </c>
      <c r="E1757" s="28">
        <v>1996</v>
      </c>
      <c r="F1757" s="31">
        <f>DATE(E1757,D1757,C1757)</f>
        <v>35265</v>
      </c>
      <c r="G1757" s="24" t="s">
        <v>2442</v>
      </c>
      <c r="H1757" s="2">
        <v>30000000</v>
      </c>
      <c r="I1757" s="2">
        <v>17192205</v>
      </c>
      <c r="J1757" s="2">
        <v>19892205</v>
      </c>
      <c r="K1757" s="28" t="str">
        <f t="shared" si="218"/>
        <v/>
      </c>
      <c r="L1757" s="28" t="str">
        <f t="shared" si="219"/>
        <v/>
      </c>
      <c r="M1757" s="28" t="s">
        <v>2442</v>
      </c>
      <c r="N1757" s="28" t="str">
        <f t="shared" si="220"/>
        <v/>
      </c>
      <c r="O1757" s="28" t="str">
        <f>IF(N1757=1,M1757&amp;" ("&amp;E1757&amp;")",M1757)</f>
        <v>Fled</v>
      </c>
      <c r="P1757" s="36">
        <f>INDEX(cpi!$A$1:$M$105,MATCH('Inflation adjust calc'!$E1757,cpi!$A:$A,0),MATCH('Inflation adjust calc'!$D1757,cpi!$1:$1,0))</f>
        <v>157</v>
      </c>
      <c r="Q1757" s="36">
        <f>cpi!$I$2</f>
        <v>240.85300000000001</v>
      </c>
      <c r="R1757" s="36">
        <f t="shared" si="225"/>
        <v>1.534095541401274</v>
      </c>
      <c r="S1757" s="28" t="str">
        <f t="shared" si="221"/>
        <v/>
      </c>
      <c r="T1757" s="37">
        <f t="shared" si="222"/>
        <v>46022866.24203822</v>
      </c>
      <c r="U1757" s="37">
        <f t="shared" si="223"/>
        <v>26374485.03735669</v>
      </c>
      <c r="V1757" s="37">
        <f t="shared" si="224"/>
        <v>30516542.999140128</v>
      </c>
    </row>
    <row r="1758" spans="1:22">
      <c r="A1758" s="23">
        <v>1757</v>
      </c>
      <c r="B1758" s="3">
        <v>40274</v>
      </c>
      <c r="C1758" s="28">
        <v>4</v>
      </c>
      <c r="D1758" s="29">
        <v>6</v>
      </c>
      <c r="E1758" s="28">
        <v>2010</v>
      </c>
      <c r="F1758" s="31">
        <f>DATE(E1758,D1758,C1758)</f>
        <v>40333</v>
      </c>
      <c r="G1758" s="24" t="s">
        <v>2443</v>
      </c>
      <c r="H1758" s="2">
        <v>30000000</v>
      </c>
      <c r="I1758" s="2">
        <v>17010170</v>
      </c>
      <c r="J1758" s="2">
        <v>26857459</v>
      </c>
      <c r="K1758" s="28" t="str">
        <f t="shared" si="218"/>
        <v/>
      </c>
      <c r="L1758" s="28" t="str">
        <f t="shared" si="219"/>
        <v/>
      </c>
      <c r="M1758" s="28" t="s">
        <v>2443</v>
      </c>
      <c r="N1758" s="28" t="str">
        <f t="shared" si="220"/>
        <v/>
      </c>
      <c r="O1758" s="28" t="str">
        <f>IF(N1758=1,M1758&amp;" ("&amp;E1758&amp;")",M1758)</f>
        <v>Splice</v>
      </c>
      <c r="P1758" s="36">
        <f>INDEX(cpi!$A$1:$M$105,MATCH('Inflation adjust calc'!$E1758,cpi!$A:$A,0),MATCH('Inflation adjust calc'!$D1758,cpi!$1:$1,0))</f>
        <v>217.965</v>
      </c>
      <c r="Q1758" s="36">
        <f>cpi!$I$2</f>
        <v>240.85300000000001</v>
      </c>
      <c r="R1758" s="36">
        <f t="shared" si="225"/>
        <v>1.1050076847200239</v>
      </c>
      <c r="S1758" s="28" t="str">
        <f t="shared" si="221"/>
        <v/>
      </c>
      <c r="T1758" s="37">
        <f t="shared" si="222"/>
        <v>33150230.541600715</v>
      </c>
      <c r="U1758" s="37">
        <f t="shared" si="223"/>
        <v>18796368.568394009</v>
      </c>
      <c r="V1758" s="37">
        <f t="shared" si="224"/>
        <v>29677698.587052967</v>
      </c>
    </row>
    <row r="1759" spans="1:22">
      <c r="A1759" s="23">
        <v>1758</v>
      </c>
      <c r="B1759" s="3" t="s">
        <v>1337</v>
      </c>
      <c r="C1759" s="28">
        <v>18</v>
      </c>
      <c r="D1759" s="29">
        <v>4</v>
      </c>
      <c r="E1759" s="28">
        <v>2008</v>
      </c>
      <c r="F1759" s="31">
        <f>DATE(E1759,D1759,C1759)</f>
        <v>39556</v>
      </c>
      <c r="G1759" s="24" t="s">
        <v>2444</v>
      </c>
      <c r="H1759" s="2">
        <v>30000000</v>
      </c>
      <c r="I1759" s="2">
        <v>16930884</v>
      </c>
      <c r="J1759" s="2">
        <v>32955399</v>
      </c>
      <c r="K1759" s="28" t="str">
        <f t="shared" si="218"/>
        <v/>
      </c>
      <c r="L1759" s="28" t="str">
        <f t="shared" si="219"/>
        <v/>
      </c>
      <c r="M1759" s="28" t="s">
        <v>2444</v>
      </c>
      <c r="N1759" s="28" t="str">
        <f t="shared" si="220"/>
        <v/>
      </c>
      <c r="O1759" s="28" t="str">
        <f>IF(N1759=1,M1759&amp;" ("&amp;E1759&amp;")",M1759)</f>
        <v>88 Minutes</v>
      </c>
      <c r="P1759" s="36">
        <f>INDEX(cpi!$A$1:$M$105,MATCH('Inflation adjust calc'!$E1759,cpi!$A:$A,0),MATCH('Inflation adjust calc'!$D1759,cpi!$1:$1,0))</f>
        <v>214.82300000000001</v>
      </c>
      <c r="Q1759" s="36">
        <f>cpi!$I$2</f>
        <v>240.85300000000001</v>
      </c>
      <c r="R1759" s="36">
        <f t="shared" si="225"/>
        <v>1.1211695209544601</v>
      </c>
      <c r="S1759" s="28" t="str">
        <f t="shared" si="221"/>
        <v/>
      </c>
      <c r="T1759" s="37">
        <f t="shared" si="222"/>
        <v>33635085.628633805</v>
      </c>
      <c r="U1759" s="37">
        <f t="shared" si="223"/>
        <v>18982391.103615534</v>
      </c>
      <c r="V1759" s="37">
        <f t="shared" si="224"/>
        <v>36948588.909693092</v>
      </c>
    </row>
    <row r="1760" spans="1:22">
      <c r="A1760" s="23">
        <v>1759</v>
      </c>
      <c r="B1760" s="3">
        <v>38234</v>
      </c>
      <c r="C1760" s="28">
        <v>9</v>
      </c>
      <c r="D1760" s="29">
        <v>4</v>
      </c>
      <c r="E1760" s="28">
        <v>2004</v>
      </c>
      <c r="F1760" s="31">
        <f>DATE(E1760,D1760,C1760)</f>
        <v>38086</v>
      </c>
      <c r="G1760" s="24" t="s">
        <v>2445</v>
      </c>
      <c r="H1760" s="2">
        <v>30000000</v>
      </c>
      <c r="I1760" s="2">
        <v>16323969</v>
      </c>
      <c r="J1760" s="2">
        <v>26323969</v>
      </c>
      <c r="K1760" s="28" t="str">
        <f t="shared" si="218"/>
        <v/>
      </c>
      <c r="L1760" s="28" t="str">
        <f t="shared" si="219"/>
        <v/>
      </c>
      <c r="M1760" s="28" t="s">
        <v>2445</v>
      </c>
      <c r="N1760" s="28" t="str">
        <f t="shared" si="220"/>
        <v/>
      </c>
      <c r="O1760" s="28" t="str">
        <f>IF(N1760=1,M1760&amp;" ("&amp;E1760&amp;")",M1760)</f>
        <v>The Whole Ten Yards</v>
      </c>
      <c r="P1760" s="36">
        <f>INDEX(cpi!$A$1:$M$105,MATCH('Inflation adjust calc'!$E1760,cpi!$A:$A,0),MATCH('Inflation adjust calc'!$D1760,cpi!$1:$1,0))</f>
        <v>188</v>
      </c>
      <c r="Q1760" s="36">
        <f>cpi!$I$2</f>
        <v>240.85300000000001</v>
      </c>
      <c r="R1760" s="36">
        <f t="shared" si="225"/>
        <v>1.2811329787234043</v>
      </c>
      <c r="S1760" s="28" t="str">
        <f t="shared" si="221"/>
        <v/>
      </c>
      <c r="T1760" s="37">
        <f t="shared" si="222"/>
        <v>38433989.361702129</v>
      </c>
      <c r="U1760" s="37">
        <f t="shared" si="223"/>
        <v>20913175.02955851</v>
      </c>
      <c r="V1760" s="37">
        <f t="shared" si="224"/>
        <v>33724504.816792555</v>
      </c>
    </row>
    <row r="1761" spans="1:22">
      <c r="A1761" s="23">
        <v>1760</v>
      </c>
      <c r="B1761" s="3">
        <v>31420</v>
      </c>
      <c r="C1761" s="28">
        <v>1</v>
      </c>
      <c r="D1761" s="29">
        <v>8</v>
      </c>
      <c r="E1761" s="28">
        <v>1986</v>
      </c>
      <c r="F1761" s="31">
        <f>DATE(E1761,D1761,C1761)</f>
        <v>31625</v>
      </c>
      <c r="G1761" s="24" t="s">
        <v>2446</v>
      </c>
      <c r="H1761" s="2">
        <v>30000000</v>
      </c>
      <c r="I1761" s="2">
        <v>16295774</v>
      </c>
      <c r="J1761" s="2">
        <v>16295774</v>
      </c>
      <c r="K1761" s="28" t="str">
        <f t="shared" si="218"/>
        <v/>
      </c>
      <c r="L1761" s="28" t="str">
        <f t="shared" si="219"/>
        <v/>
      </c>
      <c r="M1761" s="28" t="s">
        <v>2446</v>
      </c>
      <c r="N1761" s="28" t="str">
        <f t="shared" si="220"/>
        <v/>
      </c>
      <c r="O1761" s="28" t="str">
        <f>IF(N1761=1,M1761&amp;" ("&amp;E1761&amp;")",M1761)</f>
        <v>Howard the Duck</v>
      </c>
      <c r="P1761" s="36">
        <f>INDEX(cpi!$A$1:$M$105,MATCH('Inflation adjust calc'!$E1761,cpi!$A:$A,0),MATCH('Inflation adjust calc'!$D1761,cpi!$1:$1,0))</f>
        <v>109.7</v>
      </c>
      <c r="Q1761" s="36">
        <f>cpi!$I$2</f>
        <v>240.85300000000001</v>
      </c>
      <c r="R1761" s="36">
        <f t="shared" si="225"/>
        <v>2.1955606198723792</v>
      </c>
      <c r="S1761" s="28" t="str">
        <f t="shared" si="221"/>
        <v/>
      </c>
      <c r="T1761" s="37">
        <f t="shared" si="222"/>
        <v>65866818.596171372</v>
      </c>
      <c r="U1761" s="37">
        <f t="shared" si="223"/>
        <v>35778359.664740197</v>
      </c>
      <c r="V1761" s="37">
        <f t="shared" si="224"/>
        <v>35778359.664740197</v>
      </c>
    </row>
    <row r="1762" spans="1:22">
      <c r="A1762" s="23">
        <v>1761</v>
      </c>
      <c r="B1762" s="3" t="s">
        <v>1347</v>
      </c>
      <c r="C1762" s="28">
        <v>24</v>
      </c>
      <c r="D1762" s="29">
        <v>10</v>
      </c>
      <c r="E1762" s="28">
        <v>2008</v>
      </c>
      <c r="F1762" s="31">
        <f>DATE(E1762,D1762,C1762)</f>
        <v>39745</v>
      </c>
      <c r="G1762" s="24" t="s">
        <v>2447</v>
      </c>
      <c r="H1762" s="2">
        <v>30000000</v>
      </c>
      <c r="I1762" s="2">
        <v>15740721</v>
      </c>
      <c r="J1762" s="2">
        <v>43440721</v>
      </c>
      <c r="K1762" s="28" t="str">
        <f t="shared" si="218"/>
        <v/>
      </c>
      <c r="L1762" s="28" t="str">
        <f t="shared" si="219"/>
        <v/>
      </c>
      <c r="M1762" s="28" t="s">
        <v>2447</v>
      </c>
      <c r="N1762" s="28" t="str">
        <f t="shared" si="220"/>
        <v/>
      </c>
      <c r="O1762" s="28" t="str">
        <f>IF(N1762=1,M1762&amp;" ("&amp;E1762&amp;")",M1762)</f>
        <v>Pride and Glory</v>
      </c>
      <c r="P1762" s="36">
        <f>INDEX(cpi!$A$1:$M$105,MATCH('Inflation adjust calc'!$E1762,cpi!$A:$A,0),MATCH('Inflation adjust calc'!$D1762,cpi!$1:$1,0))</f>
        <v>216.57300000000001</v>
      </c>
      <c r="Q1762" s="36">
        <f>cpi!$I$2</f>
        <v>240.85300000000001</v>
      </c>
      <c r="R1762" s="36">
        <f t="shared" si="225"/>
        <v>1.1121100044788592</v>
      </c>
      <c r="S1762" s="28" t="str">
        <f t="shared" si="221"/>
        <v/>
      </c>
      <c r="T1762" s="37">
        <f t="shared" si="222"/>
        <v>33363300.134365775</v>
      </c>
      <c r="U1762" s="37">
        <f t="shared" si="223"/>
        <v>17505413.301810473</v>
      </c>
      <c r="V1762" s="37">
        <f t="shared" si="224"/>
        <v>48310860.425874874</v>
      </c>
    </row>
    <row r="1763" spans="1:22">
      <c r="A1763" s="23">
        <v>1762</v>
      </c>
      <c r="B1763" s="3" t="s">
        <v>784</v>
      </c>
      <c r="C1763" s="28">
        <v>26</v>
      </c>
      <c r="D1763" s="29">
        <v>8</v>
      </c>
      <c r="E1763" s="28">
        <v>2005</v>
      </c>
      <c r="F1763" s="31">
        <f>DATE(E1763,D1763,C1763)</f>
        <v>38590</v>
      </c>
      <c r="G1763" s="24" t="s">
        <v>2448</v>
      </c>
      <c r="H1763" s="2">
        <v>30000000</v>
      </c>
      <c r="I1763" s="2">
        <v>15007991</v>
      </c>
      <c r="J1763" s="2">
        <v>27147991</v>
      </c>
      <c r="K1763" s="28" t="str">
        <f t="shared" si="218"/>
        <v/>
      </c>
      <c r="L1763" s="28" t="str">
        <f t="shared" si="219"/>
        <v/>
      </c>
      <c r="M1763" s="28" t="s">
        <v>2448</v>
      </c>
      <c r="N1763" s="28" t="str">
        <f t="shared" si="220"/>
        <v/>
      </c>
      <c r="O1763" s="28" t="str">
        <f>IF(N1763=1,M1763&amp;" ("&amp;E1763&amp;")",M1763)</f>
        <v>The Cave</v>
      </c>
      <c r="P1763" s="36">
        <f>INDEX(cpi!$A$1:$M$105,MATCH('Inflation adjust calc'!$E1763,cpi!$A:$A,0),MATCH('Inflation adjust calc'!$D1763,cpi!$1:$1,0))</f>
        <v>196.4</v>
      </c>
      <c r="Q1763" s="36">
        <f>cpi!$I$2</f>
        <v>240.85300000000001</v>
      </c>
      <c r="R1763" s="36">
        <f t="shared" si="225"/>
        <v>1.2263391038696538</v>
      </c>
      <c r="S1763" s="28" t="str">
        <f t="shared" si="221"/>
        <v/>
      </c>
      <c r="T1763" s="37">
        <f t="shared" si="222"/>
        <v>36790173.116089612</v>
      </c>
      <c r="U1763" s="37">
        <f t="shared" si="223"/>
        <v>18404886.233823828</v>
      </c>
      <c r="V1763" s="37">
        <f t="shared" si="224"/>
        <v>33292642.954801429</v>
      </c>
    </row>
    <row r="1764" spans="1:22">
      <c r="A1764" s="23">
        <v>1763</v>
      </c>
      <c r="B1764" s="3" t="s">
        <v>2281</v>
      </c>
      <c r="C1764" s="28">
        <v>30</v>
      </c>
      <c r="D1764" s="29">
        <v>4</v>
      </c>
      <c r="E1764" s="28">
        <v>2004</v>
      </c>
      <c r="F1764" s="31">
        <f>DATE(E1764,D1764,C1764)</f>
        <v>38107</v>
      </c>
      <c r="G1764" s="24" t="s">
        <v>2449</v>
      </c>
      <c r="H1764" s="2">
        <v>30000000</v>
      </c>
      <c r="I1764" s="2">
        <v>14334645</v>
      </c>
      <c r="J1764" s="2">
        <v>16910708</v>
      </c>
      <c r="K1764" s="28" t="str">
        <f t="shared" si="218"/>
        <v/>
      </c>
      <c r="L1764" s="28" t="str">
        <f t="shared" si="219"/>
        <v/>
      </c>
      <c r="M1764" s="28" t="s">
        <v>2449</v>
      </c>
      <c r="N1764" s="28" t="str">
        <f t="shared" si="220"/>
        <v/>
      </c>
      <c r="O1764" s="28" t="str">
        <f>IF(N1764=1,M1764&amp;" ("&amp;E1764&amp;")",M1764)</f>
        <v>Godsend</v>
      </c>
      <c r="P1764" s="36">
        <f>INDEX(cpi!$A$1:$M$105,MATCH('Inflation adjust calc'!$E1764,cpi!$A:$A,0),MATCH('Inflation adjust calc'!$D1764,cpi!$1:$1,0))</f>
        <v>188</v>
      </c>
      <c r="Q1764" s="36">
        <f>cpi!$I$2</f>
        <v>240.85300000000001</v>
      </c>
      <c r="R1764" s="36">
        <f t="shared" si="225"/>
        <v>1.2811329787234043</v>
      </c>
      <c r="S1764" s="28" t="str">
        <f t="shared" si="221"/>
        <v/>
      </c>
      <c r="T1764" s="37">
        <f t="shared" si="222"/>
        <v>38433989.361702129</v>
      </c>
      <c r="U1764" s="37">
        <f t="shared" si="223"/>
        <v>18364586.447792552</v>
      </c>
      <c r="V1764" s="37">
        <f t="shared" si="224"/>
        <v>21664865.712361701</v>
      </c>
    </row>
    <row r="1765" spans="1:22">
      <c r="A1765" s="23">
        <v>1764</v>
      </c>
      <c r="B1765" s="3" t="s">
        <v>291</v>
      </c>
      <c r="C1765" s="28">
        <v>20</v>
      </c>
      <c r="D1765" s="29">
        <v>6</v>
      </c>
      <c r="E1765" s="28">
        <v>2003</v>
      </c>
      <c r="F1765" s="31">
        <f>DATE(E1765,D1765,C1765)</f>
        <v>37792</v>
      </c>
      <c r="G1765" s="24" t="s">
        <v>2450</v>
      </c>
      <c r="H1765" s="2">
        <v>30000000</v>
      </c>
      <c r="I1765" s="2">
        <v>14208384</v>
      </c>
      <c r="J1765" s="2">
        <v>15358583</v>
      </c>
      <c r="K1765" s="28" t="str">
        <f t="shared" si="218"/>
        <v/>
      </c>
      <c r="L1765" s="28" t="str">
        <f t="shared" si="219"/>
        <v/>
      </c>
      <c r="M1765" s="28" t="s">
        <v>2450</v>
      </c>
      <c r="N1765" s="28" t="str">
        <f t="shared" si="220"/>
        <v/>
      </c>
      <c r="O1765" s="28" t="str">
        <f>IF(N1765=1,M1765&amp;" ("&amp;E1765&amp;")",M1765)</f>
        <v>Alex &amp; Emma</v>
      </c>
      <c r="P1765" s="36">
        <f>INDEX(cpi!$A$1:$M$105,MATCH('Inflation adjust calc'!$E1765,cpi!$A:$A,0),MATCH('Inflation adjust calc'!$D1765,cpi!$1:$1,0))</f>
        <v>183.7</v>
      </c>
      <c r="Q1765" s="36">
        <f>cpi!$I$2</f>
        <v>240.85300000000001</v>
      </c>
      <c r="R1765" s="36">
        <f t="shared" si="225"/>
        <v>1.3111213935764836</v>
      </c>
      <c r="S1765" s="28" t="str">
        <f t="shared" si="221"/>
        <v/>
      </c>
      <c r="T1765" s="37">
        <f t="shared" si="222"/>
        <v>39333641.80729451</v>
      </c>
      <c r="U1765" s="37">
        <f t="shared" si="223"/>
        <v>18628916.230549812</v>
      </c>
      <c r="V1765" s="37">
        <f t="shared" si="224"/>
        <v>20136966.746320091</v>
      </c>
    </row>
    <row r="1766" spans="1:22">
      <c r="A1766" s="23">
        <v>1765</v>
      </c>
      <c r="B1766" s="3">
        <v>38055</v>
      </c>
      <c r="C1766" s="28">
        <v>3</v>
      </c>
      <c r="D1766" s="29">
        <v>9</v>
      </c>
      <c r="E1766" s="28">
        <v>2004</v>
      </c>
      <c r="F1766" s="31">
        <f>DATE(E1766,D1766,C1766)</f>
        <v>38233</v>
      </c>
      <c r="G1766" s="24" t="s">
        <v>2451</v>
      </c>
      <c r="H1766" s="2">
        <v>30000000</v>
      </c>
      <c r="I1766" s="2">
        <v>13001257</v>
      </c>
      <c r="J1766" s="2">
        <v>21601257</v>
      </c>
      <c r="K1766" s="28" t="str">
        <f t="shared" si="218"/>
        <v/>
      </c>
      <c r="L1766" s="28" t="str">
        <f t="shared" si="219"/>
        <v/>
      </c>
      <c r="M1766" s="28" t="s">
        <v>2451</v>
      </c>
      <c r="N1766" s="28" t="str">
        <f t="shared" si="220"/>
        <v/>
      </c>
      <c r="O1766" s="28" t="str">
        <f>IF(N1766=1,M1766&amp;" ("&amp;E1766&amp;")",M1766)</f>
        <v>Wicker Park</v>
      </c>
      <c r="P1766" s="36">
        <f>INDEX(cpi!$A$1:$M$105,MATCH('Inflation adjust calc'!$E1766,cpi!$A:$A,0),MATCH('Inflation adjust calc'!$D1766,cpi!$1:$1,0))</f>
        <v>189.9</v>
      </c>
      <c r="Q1766" s="36">
        <f>cpi!$I$2</f>
        <v>240.85300000000001</v>
      </c>
      <c r="R1766" s="36">
        <f t="shared" si="225"/>
        <v>1.2683149025803053</v>
      </c>
      <c r="S1766" s="28" t="str">
        <f t="shared" si="221"/>
        <v/>
      </c>
      <c r="T1766" s="37">
        <f t="shared" si="222"/>
        <v>38049447.077409163</v>
      </c>
      <c r="U1766" s="37">
        <f t="shared" si="223"/>
        <v>16489688.005376512</v>
      </c>
      <c r="V1766" s="37">
        <f t="shared" si="224"/>
        <v>27397196.167567138</v>
      </c>
    </row>
    <row r="1767" spans="1:22">
      <c r="A1767" s="23">
        <v>1766</v>
      </c>
      <c r="B1767" s="3" t="s">
        <v>959</v>
      </c>
      <c r="C1767" s="28">
        <v>25</v>
      </c>
      <c r="D1767" s="29">
        <v>12</v>
      </c>
      <c r="E1767" s="28">
        <v>2005</v>
      </c>
      <c r="F1767" s="31">
        <f>DATE(E1767,D1767,C1767)</f>
        <v>38711</v>
      </c>
      <c r="G1767" s="24" t="s">
        <v>2452</v>
      </c>
      <c r="H1767" s="2">
        <v>30000000</v>
      </c>
      <c r="I1767" s="2">
        <v>12712093</v>
      </c>
      <c r="J1767" s="2">
        <v>26184400</v>
      </c>
      <c r="K1767" s="28" t="str">
        <f t="shared" si="218"/>
        <v/>
      </c>
      <c r="L1767" s="28" t="str">
        <f t="shared" si="219"/>
        <v/>
      </c>
      <c r="M1767" s="28" t="s">
        <v>2452</v>
      </c>
      <c r="N1767" s="28" t="str">
        <f t="shared" si="220"/>
        <v/>
      </c>
      <c r="O1767" s="28" t="str">
        <f>IF(N1767=1,M1767&amp;" ("&amp;E1767&amp;")",M1767)</f>
        <v>The New World</v>
      </c>
      <c r="P1767" s="36">
        <f>INDEX(cpi!$A$1:$M$105,MATCH('Inflation adjust calc'!$E1767,cpi!$A:$A,0),MATCH('Inflation adjust calc'!$D1767,cpi!$1:$1,0))</f>
        <v>196.8</v>
      </c>
      <c r="Q1767" s="36">
        <f>cpi!$I$2</f>
        <v>240.85300000000001</v>
      </c>
      <c r="R1767" s="36">
        <f t="shared" si="225"/>
        <v>1.2238465447154472</v>
      </c>
      <c r="S1767" s="28" t="str">
        <f t="shared" si="221"/>
        <v/>
      </c>
      <c r="T1767" s="37">
        <f t="shared" si="222"/>
        <v>36715396.341463417</v>
      </c>
      <c r="U1767" s="37">
        <f t="shared" si="223"/>
        <v>15557651.094151422</v>
      </c>
      <c r="V1767" s="37">
        <f t="shared" si="224"/>
        <v>32045687.465447154</v>
      </c>
    </row>
    <row r="1768" spans="1:22">
      <c r="A1768" s="23">
        <v>1767</v>
      </c>
      <c r="B1768" s="3" t="s">
        <v>2166</v>
      </c>
      <c r="C1768" s="28">
        <v>18</v>
      </c>
      <c r="D1768" s="29">
        <v>1</v>
      </c>
      <c r="E1768" s="28">
        <v>2013</v>
      </c>
      <c r="F1768" s="31">
        <f>DATE(E1768,D1768,C1768)</f>
        <v>41292</v>
      </c>
      <c r="G1768" s="24" t="s">
        <v>2453</v>
      </c>
      <c r="H1768" s="2">
        <v>30000000</v>
      </c>
      <c r="I1768" s="2">
        <v>12050299</v>
      </c>
      <c r="J1768" s="2">
        <v>48330757</v>
      </c>
      <c r="K1768" s="28" t="str">
        <f t="shared" si="218"/>
        <v/>
      </c>
      <c r="L1768" s="28" t="str">
        <f t="shared" si="219"/>
        <v/>
      </c>
      <c r="M1768" s="28" t="s">
        <v>2453</v>
      </c>
      <c r="N1768" s="28" t="str">
        <f t="shared" si="220"/>
        <v/>
      </c>
      <c r="O1768" s="28" t="str">
        <f>IF(N1768=1,M1768&amp;" ("&amp;E1768&amp;")",M1768)</f>
        <v>The Last Stand</v>
      </c>
      <c r="P1768" s="36">
        <f>INDEX(cpi!$A$1:$M$105,MATCH('Inflation adjust calc'!$E1768,cpi!$A:$A,0),MATCH('Inflation adjust calc'!$D1768,cpi!$1:$1,0))</f>
        <v>230.28</v>
      </c>
      <c r="Q1768" s="36">
        <f>cpi!$I$2</f>
        <v>240.85300000000001</v>
      </c>
      <c r="R1768" s="36">
        <f t="shared" si="225"/>
        <v>1.0459136703143999</v>
      </c>
      <c r="S1768" s="28" t="str">
        <f t="shared" si="221"/>
        <v/>
      </c>
      <c r="T1768" s="37">
        <f t="shared" si="222"/>
        <v>31377410.109431997</v>
      </c>
      <c r="U1768" s="37">
        <f t="shared" si="223"/>
        <v>12603572.455475943</v>
      </c>
      <c r="V1768" s="37">
        <f t="shared" si="224"/>
        <v>50549799.442943372</v>
      </c>
    </row>
    <row r="1769" spans="1:22">
      <c r="A1769" s="23">
        <v>1768</v>
      </c>
      <c r="B1769" s="3" t="s">
        <v>889</v>
      </c>
      <c r="C1769" s="28">
        <v>15</v>
      </c>
      <c r="D1769" s="29">
        <v>1</v>
      </c>
      <c r="E1769" s="28">
        <v>1999</v>
      </c>
      <c r="F1769" s="31">
        <f>DATE(E1769,D1769,C1769)</f>
        <v>36175</v>
      </c>
      <c r="G1769" s="24" t="s">
        <v>2454</v>
      </c>
      <c r="H1769" s="2">
        <v>30000000</v>
      </c>
      <c r="I1769" s="2">
        <v>12017369</v>
      </c>
      <c r="J1769" s="2">
        <v>12017369</v>
      </c>
      <c r="K1769" s="28" t="str">
        <f t="shared" si="218"/>
        <v/>
      </c>
      <c r="L1769" s="28" t="str">
        <f t="shared" si="219"/>
        <v/>
      </c>
      <c r="M1769" s="28" t="s">
        <v>2454</v>
      </c>
      <c r="N1769" s="28" t="str">
        <f t="shared" si="220"/>
        <v/>
      </c>
      <c r="O1769" s="28" t="str">
        <f>IF(N1769=1,M1769&amp;" ("&amp;E1769&amp;")",M1769)</f>
        <v>In Dreams</v>
      </c>
      <c r="P1769" s="36">
        <f>INDEX(cpi!$A$1:$M$105,MATCH('Inflation adjust calc'!$E1769,cpi!$A:$A,0),MATCH('Inflation adjust calc'!$D1769,cpi!$1:$1,0))</f>
        <v>164.3</v>
      </c>
      <c r="Q1769" s="36">
        <f>cpi!$I$2</f>
        <v>240.85300000000001</v>
      </c>
      <c r="R1769" s="36">
        <f t="shared" si="225"/>
        <v>1.4659342665855142</v>
      </c>
      <c r="S1769" s="28" t="str">
        <f t="shared" si="221"/>
        <v/>
      </c>
      <c r="T1769" s="37">
        <f t="shared" si="222"/>
        <v>43978027.997565426</v>
      </c>
      <c r="U1769" s="37">
        <f t="shared" si="223"/>
        <v>17616673.011302494</v>
      </c>
      <c r="V1769" s="37">
        <f t="shared" si="224"/>
        <v>17616673.011302494</v>
      </c>
    </row>
    <row r="1770" spans="1:22">
      <c r="A1770" s="23">
        <v>1769</v>
      </c>
      <c r="B1770" s="3">
        <v>36497</v>
      </c>
      <c r="C1770" s="28">
        <v>12</v>
      </c>
      <c r="D1770" s="29">
        <v>3</v>
      </c>
      <c r="E1770" s="28">
        <v>1999</v>
      </c>
      <c r="F1770" s="31">
        <f>DATE(E1770,D1770,C1770)</f>
        <v>36231</v>
      </c>
      <c r="G1770" s="24" t="s">
        <v>2455</v>
      </c>
      <c r="H1770" s="2">
        <v>30000000</v>
      </c>
      <c r="I1770" s="2">
        <v>11578022</v>
      </c>
      <c r="J1770" s="2">
        <v>11578022</v>
      </c>
      <c r="K1770" s="28" t="str">
        <f t="shared" si="218"/>
        <v/>
      </c>
      <c r="L1770" s="28" t="str">
        <f t="shared" si="219"/>
        <v/>
      </c>
      <c r="M1770" s="28" t="s">
        <v>2455</v>
      </c>
      <c r="N1770" s="28" t="str">
        <f t="shared" si="220"/>
        <v/>
      </c>
      <c r="O1770" s="28" t="str">
        <f>IF(N1770=1,M1770&amp;" ("&amp;E1770&amp;")",M1770)</f>
        <v>Wing Commander</v>
      </c>
      <c r="P1770" s="36">
        <f>INDEX(cpi!$A$1:$M$105,MATCH('Inflation adjust calc'!$E1770,cpi!$A:$A,0),MATCH('Inflation adjust calc'!$D1770,cpi!$1:$1,0))</f>
        <v>165</v>
      </c>
      <c r="Q1770" s="36">
        <f>cpi!$I$2</f>
        <v>240.85300000000001</v>
      </c>
      <c r="R1770" s="36">
        <f t="shared" si="225"/>
        <v>1.4597151515151516</v>
      </c>
      <c r="S1770" s="28" t="str">
        <f t="shared" si="221"/>
        <v/>
      </c>
      <c r="T1770" s="37">
        <f t="shared" si="222"/>
        <v>43791454.545454547</v>
      </c>
      <c r="U1770" s="37">
        <f t="shared" si="223"/>
        <v>16900614.13797576</v>
      </c>
      <c r="V1770" s="37">
        <f t="shared" si="224"/>
        <v>16900614.13797576</v>
      </c>
    </row>
    <row r="1771" spans="1:22">
      <c r="A1771" s="23">
        <v>1770</v>
      </c>
      <c r="B1771" s="3">
        <v>37226</v>
      </c>
      <c r="C1771" s="28">
        <v>12</v>
      </c>
      <c r="D1771" s="29">
        <v>1</v>
      </c>
      <c r="E1771" s="28">
        <v>2001</v>
      </c>
      <c r="F1771" s="31">
        <f>DATE(E1771,D1771,C1771)</f>
        <v>36903</v>
      </c>
      <c r="G1771" s="24" t="s">
        <v>2456</v>
      </c>
      <c r="H1771" s="2">
        <v>30000000</v>
      </c>
      <c r="I1771" s="2">
        <v>10965209</v>
      </c>
      <c r="J1771" s="2">
        <v>17865209</v>
      </c>
      <c r="K1771" s="28" t="str">
        <f t="shared" si="218"/>
        <v/>
      </c>
      <c r="L1771" s="28" t="str">
        <f t="shared" si="219"/>
        <v/>
      </c>
      <c r="M1771" s="28" t="s">
        <v>2456</v>
      </c>
      <c r="N1771" s="28" t="str">
        <f t="shared" si="220"/>
        <v/>
      </c>
      <c r="O1771" s="28" t="str">
        <f>IF(N1771=1,M1771&amp;" ("&amp;E1771&amp;")",M1771)</f>
        <v>Antitrust</v>
      </c>
      <c r="P1771" s="36">
        <f>INDEX(cpi!$A$1:$M$105,MATCH('Inflation adjust calc'!$E1771,cpi!$A:$A,0),MATCH('Inflation adjust calc'!$D1771,cpi!$1:$1,0))</f>
        <v>175.1</v>
      </c>
      <c r="Q1771" s="36">
        <f>cpi!$I$2</f>
        <v>240.85300000000001</v>
      </c>
      <c r="R1771" s="36">
        <f t="shared" si="225"/>
        <v>1.3755168475157054</v>
      </c>
      <c r="S1771" s="28" t="str">
        <f t="shared" si="221"/>
        <v/>
      </c>
      <c r="T1771" s="37">
        <f t="shared" si="222"/>
        <v>41265505.425471164</v>
      </c>
      <c r="U1771" s="37">
        <f t="shared" si="223"/>
        <v>15082829.71603084</v>
      </c>
      <c r="V1771" s="37">
        <f t="shared" si="224"/>
        <v>24573895.963889208</v>
      </c>
    </row>
    <row r="1772" spans="1:22">
      <c r="A1772" s="23">
        <v>1771</v>
      </c>
      <c r="B1772" s="3">
        <v>41489</v>
      </c>
      <c r="C1772" s="28">
        <v>8</v>
      </c>
      <c r="D1772" s="29">
        <v>3</v>
      </c>
      <c r="E1772" s="28">
        <v>2013</v>
      </c>
      <c r="F1772" s="31">
        <f>DATE(E1772,D1772,C1772)</f>
        <v>41341</v>
      </c>
      <c r="G1772" s="24" t="s">
        <v>2457</v>
      </c>
      <c r="H1772" s="2">
        <v>30000000</v>
      </c>
      <c r="I1772" s="2">
        <v>10895295</v>
      </c>
      <c r="J1772" s="2">
        <v>19599974</v>
      </c>
      <c r="K1772" s="28" t="str">
        <f t="shared" si="218"/>
        <v/>
      </c>
      <c r="L1772" s="28" t="str">
        <f t="shared" si="219"/>
        <v/>
      </c>
      <c r="M1772" s="28" t="s">
        <v>2457</v>
      </c>
      <c r="N1772" s="28" t="str">
        <f t="shared" si="220"/>
        <v/>
      </c>
      <c r="O1772" s="28" t="str">
        <f>IF(N1772=1,M1772&amp;" ("&amp;E1772&amp;")",M1772)</f>
        <v>Dead Man Down</v>
      </c>
      <c r="P1772" s="36">
        <f>INDEX(cpi!$A$1:$M$105,MATCH('Inflation adjust calc'!$E1772,cpi!$A:$A,0),MATCH('Inflation adjust calc'!$D1772,cpi!$1:$1,0))</f>
        <v>232.773</v>
      </c>
      <c r="Q1772" s="36">
        <f>cpi!$I$2</f>
        <v>240.85300000000001</v>
      </c>
      <c r="R1772" s="36">
        <f t="shared" si="225"/>
        <v>1.0347119296481981</v>
      </c>
      <c r="S1772" s="28" t="str">
        <f t="shared" si="221"/>
        <v/>
      </c>
      <c r="T1772" s="37">
        <f t="shared" si="222"/>
        <v>31041357.889445946</v>
      </c>
      <c r="U1772" s="37">
        <f t="shared" si="223"/>
        <v>11273491.713536365</v>
      </c>
      <c r="V1772" s="37">
        <f t="shared" si="224"/>
        <v>20280326.918594513</v>
      </c>
    </row>
    <row r="1773" spans="1:22">
      <c r="A1773" s="23">
        <v>1772</v>
      </c>
      <c r="B1773" s="3" t="s">
        <v>354</v>
      </c>
      <c r="C1773" s="28">
        <v>29</v>
      </c>
      <c r="D1773" s="29">
        <v>4</v>
      </c>
      <c r="E1773" s="28">
        <v>2011</v>
      </c>
      <c r="F1773" s="31">
        <f>DATE(E1773,D1773,C1773)</f>
        <v>40662</v>
      </c>
      <c r="G1773" s="24" t="s">
        <v>2458</v>
      </c>
      <c r="H1773" s="2">
        <v>30000000</v>
      </c>
      <c r="I1773" s="2">
        <v>10143779</v>
      </c>
      <c r="J1773" s="2">
        <v>23353111</v>
      </c>
      <c r="K1773" s="28" t="str">
        <f t="shared" si="218"/>
        <v/>
      </c>
      <c r="L1773" s="28" t="str">
        <f t="shared" si="219"/>
        <v/>
      </c>
      <c r="M1773" s="28" t="s">
        <v>2458</v>
      </c>
      <c r="N1773" s="28" t="str">
        <f t="shared" si="220"/>
        <v/>
      </c>
      <c r="O1773" s="28" t="str">
        <f>IF(N1773=1,M1773&amp;" ("&amp;E1773&amp;")",M1773)</f>
        <v>Hoodwinked Too: Hood vs. Evil</v>
      </c>
      <c r="P1773" s="36">
        <f>INDEX(cpi!$A$1:$M$105,MATCH('Inflation adjust calc'!$E1773,cpi!$A:$A,0),MATCH('Inflation adjust calc'!$D1773,cpi!$1:$1,0))</f>
        <v>224.90600000000001</v>
      </c>
      <c r="Q1773" s="36">
        <f>cpi!$I$2</f>
        <v>240.85300000000001</v>
      </c>
      <c r="R1773" s="36">
        <f t="shared" si="225"/>
        <v>1.0709051781633216</v>
      </c>
      <c r="S1773" s="28" t="str">
        <f t="shared" si="221"/>
        <v/>
      </c>
      <c r="T1773" s="37">
        <f t="shared" si="222"/>
        <v>32127155.344899651</v>
      </c>
      <c r="U1773" s="37">
        <f t="shared" si="223"/>
        <v>10863025.457244361</v>
      </c>
      <c r="V1773" s="37">
        <f t="shared" si="224"/>
        <v>25008967.496122826</v>
      </c>
    </row>
    <row r="1774" spans="1:22">
      <c r="A1774" s="23">
        <v>1773</v>
      </c>
      <c r="B1774" s="3">
        <v>40090</v>
      </c>
      <c r="C1774" s="28">
        <v>10</v>
      </c>
      <c r="D1774" s="29">
        <v>4</v>
      </c>
      <c r="E1774" s="28">
        <v>2009</v>
      </c>
      <c r="F1774" s="31">
        <f>DATE(E1774,D1774,C1774)</f>
        <v>39913</v>
      </c>
      <c r="G1774" s="24" t="s">
        <v>2459</v>
      </c>
      <c r="H1774" s="2">
        <v>30000000</v>
      </c>
      <c r="I1774" s="2">
        <v>9362785</v>
      </c>
      <c r="J1774" s="2">
        <v>58228460</v>
      </c>
      <c r="K1774" s="28" t="str">
        <f t="shared" si="218"/>
        <v/>
      </c>
      <c r="L1774" s="28" t="str">
        <f t="shared" si="219"/>
        <v/>
      </c>
      <c r="M1774" s="28" t="s">
        <v>2459</v>
      </c>
      <c r="N1774" s="28" t="str">
        <f t="shared" si="220"/>
        <v/>
      </c>
      <c r="O1774" s="28" t="str">
        <f>IF(N1774=1,M1774&amp;" ("&amp;E1774&amp;")",M1774)</f>
        <v>Dragonball Evolution</v>
      </c>
      <c r="P1774" s="36">
        <f>INDEX(cpi!$A$1:$M$105,MATCH('Inflation adjust calc'!$E1774,cpi!$A:$A,0),MATCH('Inflation adjust calc'!$D1774,cpi!$1:$1,0))</f>
        <v>213.24</v>
      </c>
      <c r="Q1774" s="36">
        <f>cpi!$I$2</f>
        <v>240.85300000000001</v>
      </c>
      <c r="R1774" s="36">
        <f t="shared" si="225"/>
        <v>1.1294925905083475</v>
      </c>
      <c r="S1774" s="28" t="str">
        <f t="shared" si="221"/>
        <v/>
      </c>
      <c r="T1774" s="37">
        <f t="shared" si="222"/>
        <v>33884777.715250425</v>
      </c>
      <c r="U1774" s="37">
        <f t="shared" si="223"/>
        <v>10575196.284022698</v>
      </c>
      <c r="V1774" s="37">
        <f t="shared" si="224"/>
        <v>65768614.126711689</v>
      </c>
    </row>
    <row r="1775" spans="1:22">
      <c r="A1775" s="23">
        <v>1774</v>
      </c>
      <c r="B1775" s="3" t="s">
        <v>1468</v>
      </c>
      <c r="C1775" s="28">
        <v>24</v>
      </c>
      <c r="D1775" s="29">
        <v>9</v>
      </c>
      <c r="E1775" s="28">
        <v>2004</v>
      </c>
      <c r="F1775" s="31">
        <f>DATE(E1775,D1775,C1775)</f>
        <v>38254</v>
      </c>
      <c r="G1775" s="24" t="s">
        <v>2460</v>
      </c>
      <c r="H1775" s="2">
        <v>30000000</v>
      </c>
      <c r="I1775" s="2">
        <v>9055010</v>
      </c>
      <c r="J1775" s="2">
        <v>10419084</v>
      </c>
      <c r="K1775" s="28" t="str">
        <f t="shared" si="218"/>
        <v/>
      </c>
      <c r="L1775" s="28" t="str">
        <f t="shared" si="219"/>
        <v/>
      </c>
      <c r="M1775" s="28" t="s">
        <v>2460</v>
      </c>
      <c r="N1775" s="28" t="str">
        <f t="shared" si="220"/>
        <v/>
      </c>
      <c r="O1775" s="28" t="str">
        <f>IF(N1775=1,M1775&amp;" ("&amp;E1775&amp;")",M1775)</f>
        <v>First Daughter</v>
      </c>
      <c r="P1775" s="36">
        <f>INDEX(cpi!$A$1:$M$105,MATCH('Inflation adjust calc'!$E1775,cpi!$A:$A,0),MATCH('Inflation adjust calc'!$D1775,cpi!$1:$1,0))</f>
        <v>189.9</v>
      </c>
      <c r="Q1775" s="36">
        <f>cpi!$I$2</f>
        <v>240.85300000000001</v>
      </c>
      <c r="R1775" s="36">
        <f t="shared" si="225"/>
        <v>1.2683149025803053</v>
      </c>
      <c r="S1775" s="28" t="str">
        <f t="shared" si="221"/>
        <v/>
      </c>
      <c r="T1775" s="37">
        <f t="shared" si="222"/>
        <v>38049447.077409163</v>
      </c>
      <c r="U1775" s="37">
        <f t="shared" si="223"/>
        <v>11484604.126013691</v>
      </c>
      <c r="V1775" s="37">
        <f t="shared" si="224"/>
        <v>13214679.508436019</v>
      </c>
    </row>
    <row r="1776" spans="1:22">
      <c r="A1776" s="23">
        <v>1775</v>
      </c>
      <c r="B1776" s="3">
        <v>38604</v>
      </c>
      <c r="C1776" s="28">
        <v>9</v>
      </c>
      <c r="D1776" s="29">
        <v>9</v>
      </c>
      <c r="E1776" s="28">
        <v>2005</v>
      </c>
      <c r="F1776" s="31">
        <f>DATE(E1776,D1776,C1776)</f>
        <v>38604</v>
      </c>
      <c r="G1776" s="24" t="s">
        <v>2461</v>
      </c>
      <c r="H1776" s="2">
        <v>30000000</v>
      </c>
      <c r="I1776" s="2">
        <v>8535575</v>
      </c>
      <c r="J1776" s="2">
        <v>18535575</v>
      </c>
      <c r="K1776" s="28" t="str">
        <f t="shared" si="218"/>
        <v/>
      </c>
      <c r="L1776" s="28" t="str">
        <f t="shared" si="219"/>
        <v/>
      </c>
      <c r="M1776" s="28" t="s">
        <v>2461</v>
      </c>
      <c r="N1776" s="28" t="str">
        <f t="shared" si="220"/>
        <v/>
      </c>
      <c r="O1776" s="28" t="str">
        <f>IF(N1776=1,M1776&amp;" ("&amp;E1776&amp;")",M1776)</f>
        <v>An Unfinished Life</v>
      </c>
      <c r="P1776" s="36">
        <f>INDEX(cpi!$A$1:$M$105,MATCH('Inflation adjust calc'!$E1776,cpi!$A:$A,0),MATCH('Inflation adjust calc'!$D1776,cpi!$1:$1,0))</f>
        <v>198.8</v>
      </c>
      <c r="Q1776" s="36">
        <f>cpi!$I$2</f>
        <v>240.85300000000001</v>
      </c>
      <c r="R1776" s="36">
        <f t="shared" si="225"/>
        <v>1.2115342052313882</v>
      </c>
      <c r="S1776" s="28" t="str">
        <f t="shared" si="221"/>
        <v/>
      </c>
      <c r="T1776" s="37">
        <f t="shared" si="222"/>
        <v>36346026.156941645</v>
      </c>
      <c r="U1776" s="37">
        <f t="shared" si="223"/>
        <v>10341141.073817907</v>
      </c>
      <c r="V1776" s="37">
        <f t="shared" si="224"/>
        <v>22456483.126131788</v>
      </c>
    </row>
    <row r="1777" spans="1:22">
      <c r="A1777" s="23">
        <v>1776</v>
      </c>
      <c r="B1777" s="3" t="s">
        <v>590</v>
      </c>
      <c r="C1777" s="28">
        <v>25</v>
      </c>
      <c r="D1777" s="29">
        <v>12</v>
      </c>
      <c r="E1777" s="28">
        <v>2009</v>
      </c>
      <c r="F1777" s="31">
        <f>DATE(E1777,D1777,C1777)</f>
        <v>40172</v>
      </c>
      <c r="G1777" s="24" t="s">
        <v>2462</v>
      </c>
      <c r="H1777" s="2">
        <v>30000000</v>
      </c>
      <c r="I1777" s="2">
        <v>7689607</v>
      </c>
      <c r="J1777" s="2">
        <v>64352607</v>
      </c>
      <c r="K1777" s="28" t="str">
        <f t="shared" si="218"/>
        <v/>
      </c>
      <c r="L1777" s="28" t="str">
        <f t="shared" si="219"/>
        <v/>
      </c>
      <c r="M1777" s="28" t="s">
        <v>2462</v>
      </c>
      <c r="N1777" s="28" t="str">
        <f t="shared" si="220"/>
        <v/>
      </c>
      <c r="O1777" s="28" t="str">
        <f>IF(N1777=1,M1777&amp;" ("&amp;E1777&amp;")",M1777)</f>
        <v>The Imaginarium of Doctor Parnassus</v>
      </c>
      <c r="P1777" s="36">
        <f>INDEX(cpi!$A$1:$M$105,MATCH('Inflation adjust calc'!$E1777,cpi!$A:$A,0),MATCH('Inflation adjust calc'!$D1777,cpi!$1:$1,0))</f>
        <v>215.94900000000001</v>
      </c>
      <c r="Q1777" s="36">
        <f>cpi!$I$2</f>
        <v>240.85300000000001</v>
      </c>
      <c r="R1777" s="36">
        <f t="shared" si="225"/>
        <v>1.1153235254620304</v>
      </c>
      <c r="S1777" s="28" t="str">
        <f t="shared" si="221"/>
        <v/>
      </c>
      <c r="T1777" s="37">
        <f t="shared" si="222"/>
        <v>33459705.763860911</v>
      </c>
      <c r="U1777" s="37">
        <f t="shared" si="223"/>
        <v>8576399.5886575077</v>
      </c>
      <c r="V1777" s="37">
        <f t="shared" si="224"/>
        <v>71773976.51191254</v>
      </c>
    </row>
    <row r="1778" spans="1:22">
      <c r="A1778" s="23">
        <v>1777</v>
      </c>
      <c r="B1778" s="3" t="s">
        <v>95</v>
      </c>
      <c r="C1778" s="28">
        <v>17</v>
      </c>
      <c r="D1778" s="29">
        <v>12</v>
      </c>
      <c r="E1778" s="28">
        <v>2010</v>
      </c>
      <c r="F1778" s="31">
        <f>DATE(E1778,D1778,C1778)</f>
        <v>40529</v>
      </c>
      <c r="G1778" s="24" t="s">
        <v>2463</v>
      </c>
      <c r="H1778" s="2">
        <v>30000000</v>
      </c>
      <c r="I1778" s="2">
        <v>7502560</v>
      </c>
      <c r="J1778" s="2">
        <v>8845575</v>
      </c>
      <c r="K1778" s="28" t="str">
        <f t="shared" si="218"/>
        <v/>
      </c>
      <c r="L1778" s="28" t="str">
        <f t="shared" si="219"/>
        <v/>
      </c>
      <c r="M1778" s="28" t="s">
        <v>2463</v>
      </c>
      <c r="N1778" s="28" t="str">
        <f t="shared" si="220"/>
        <v/>
      </c>
      <c r="O1778" s="28" t="str">
        <f>IF(N1778=1,M1778&amp;" ("&amp;E1778&amp;")",M1778)</f>
        <v>Barney's Version</v>
      </c>
      <c r="P1778" s="36">
        <f>INDEX(cpi!$A$1:$M$105,MATCH('Inflation adjust calc'!$E1778,cpi!$A:$A,0),MATCH('Inflation adjust calc'!$D1778,cpi!$1:$1,0))</f>
        <v>219.179</v>
      </c>
      <c r="Q1778" s="36">
        <f>cpi!$I$2</f>
        <v>240.85300000000001</v>
      </c>
      <c r="R1778" s="36">
        <f t="shared" si="225"/>
        <v>1.0988872109098042</v>
      </c>
      <c r="S1778" s="28" t="str">
        <f t="shared" si="221"/>
        <v/>
      </c>
      <c r="T1778" s="37">
        <f t="shared" si="222"/>
        <v>32966616.327294126</v>
      </c>
      <c r="U1778" s="37">
        <f t="shared" si="223"/>
        <v>8244467.2330834605</v>
      </c>
      <c r="V1778" s="37">
        <f t="shared" si="224"/>
        <v>9720289.240643492</v>
      </c>
    </row>
    <row r="1779" spans="1:22">
      <c r="A1779" s="23">
        <v>1778</v>
      </c>
      <c r="B1779" s="3" t="s">
        <v>983</v>
      </c>
      <c r="C1779" s="28">
        <v>20</v>
      </c>
      <c r="D1779" s="29">
        <v>9</v>
      </c>
      <c r="E1779" s="28">
        <v>2002</v>
      </c>
      <c r="F1779" s="31">
        <f>DATE(E1779,D1779,C1779)</f>
        <v>37519</v>
      </c>
      <c r="G1779" s="24" t="s">
        <v>2464</v>
      </c>
      <c r="H1779" s="2">
        <v>30000000</v>
      </c>
      <c r="I1779" s="2">
        <v>6916869</v>
      </c>
      <c r="J1779" s="2">
        <v>6916869</v>
      </c>
      <c r="K1779" s="28" t="str">
        <f t="shared" si="218"/>
        <v/>
      </c>
      <c r="L1779" s="28" t="str">
        <f t="shared" si="219"/>
        <v/>
      </c>
      <c r="M1779" s="28" t="s">
        <v>2464</v>
      </c>
      <c r="N1779" s="28" t="str">
        <f t="shared" si="220"/>
        <v/>
      </c>
      <c r="O1779" s="28" t="str">
        <f>IF(N1779=1,M1779&amp;" ("&amp;E1779&amp;")",M1779)</f>
        <v>Trapped</v>
      </c>
      <c r="P1779" s="36">
        <f>INDEX(cpi!$A$1:$M$105,MATCH('Inflation adjust calc'!$E1779,cpi!$A:$A,0),MATCH('Inflation adjust calc'!$D1779,cpi!$1:$1,0))</f>
        <v>181</v>
      </c>
      <c r="Q1779" s="36">
        <f>cpi!$I$2</f>
        <v>240.85300000000001</v>
      </c>
      <c r="R1779" s="36">
        <f t="shared" si="225"/>
        <v>1.3306795580110498</v>
      </c>
      <c r="S1779" s="28" t="str">
        <f t="shared" si="221"/>
        <v/>
      </c>
      <c r="T1779" s="37">
        <f t="shared" si="222"/>
        <v>39920386.740331493</v>
      </c>
      <c r="U1779" s="37">
        <f t="shared" si="223"/>
        <v>9204136.1837403309</v>
      </c>
      <c r="V1779" s="37">
        <f t="shared" si="224"/>
        <v>9204136.1837403309</v>
      </c>
    </row>
    <row r="1780" spans="1:22">
      <c r="A1780" s="23">
        <v>1779</v>
      </c>
      <c r="B1780" s="3">
        <v>30687</v>
      </c>
      <c r="C1780" s="28">
        <v>1</v>
      </c>
      <c r="D1780" s="29">
        <v>6</v>
      </c>
      <c r="E1780" s="28">
        <v>1984</v>
      </c>
      <c r="F1780" s="31">
        <f>DATE(E1780,D1780,C1780)</f>
        <v>30834</v>
      </c>
      <c r="G1780" s="24" t="s">
        <v>2465</v>
      </c>
      <c r="H1780" s="2">
        <v>30000000</v>
      </c>
      <c r="I1780" s="2">
        <v>5321508</v>
      </c>
      <c r="J1780" s="2">
        <v>5321508</v>
      </c>
      <c r="K1780" s="28" t="str">
        <f t="shared" si="218"/>
        <v/>
      </c>
      <c r="L1780" s="28" t="str">
        <f t="shared" si="219"/>
        <v/>
      </c>
      <c r="M1780" s="28" t="s">
        <v>2465</v>
      </c>
      <c r="N1780" s="28" t="str">
        <f t="shared" si="220"/>
        <v/>
      </c>
      <c r="O1780" s="28" t="str">
        <f>IF(N1780=1,M1780&amp;" ("&amp;E1780&amp;")",M1780)</f>
        <v>Once Upon a Time in America</v>
      </c>
      <c r="P1780" s="36">
        <f>INDEX(cpi!$A$1:$M$105,MATCH('Inflation adjust calc'!$E1780,cpi!$A:$A,0),MATCH('Inflation adjust calc'!$D1780,cpi!$1:$1,0))</f>
        <v>103.7</v>
      </c>
      <c r="Q1780" s="36">
        <f>cpi!$I$2</f>
        <v>240.85300000000001</v>
      </c>
      <c r="R1780" s="36">
        <f t="shared" si="225"/>
        <v>2.3225940212150435</v>
      </c>
      <c r="S1780" s="28" t="str">
        <f t="shared" si="221"/>
        <v/>
      </c>
      <c r="T1780" s="37">
        <f t="shared" si="222"/>
        <v>69677820.636451304</v>
      </c>
      <c r="U1780" s="37">
        <f t="shared" si="223"/>
        <v>12359702.664648024</v>
      </c>
      <c r="V1780" s="37">
        <f t="shared" si="224"/>
        <v>12359702.664648024</v>
      </c>
    </row>
    <row r="1781" spans="1:22">
      <c r="A1781" s="23">
        <v>1780</v>
      </c>
      <c r="B1781" s="3" t="s">
        <v>2466</v>
      </c>
      <c r="C1781" s="28">
        <v>22</v>
      </c>
      <c r="D1781" s="29">
        <v>1</v>
      </c>
      <c r="E1781" s="28">
        <v>1999</v>
      </c>
      <c r="F1781" s="31">
        <f>DATE(E1781,D1781,C1781)</f>
        <v>36182</v>
      </c>
      <c r="G1781" s="24" t="s">
        <v>2467</v>
      </c>
      <c r="H1781" s="2">
        <v>30000000</v>
      </c>
      <c r="I1781" s="2">
        <v>4167493</v>
      </c>
      <c r="J1781" s="2">
        <v>4967493</v>
      </c>
      <c r="K1781" s="28" t="str">
        <f t="shared" si="218"/>
        <v/>
      </c>
      <c r="L1781" s="28" t="str">
        <f t="shared" si="219"/>
        <v/>
      </c>
      <c r="M1781" s="28" t="s">
        <v>2467</v>
      </c>
      <c r="N1781" s="28" t="str">
        <f t="shared" si="220"/>
        <v/>
      </c>
      <c r="O1781" s="28" t="str">
        <f>IF(N1781=1,M1781&amp;" ("&amp;E1781&amp;")",M1781)</f>
        <v>Gloria</v>
      </c>
      <c r="P1781" s="36">
        <f>INDEX(cpi!$A$1:$M$105,MATCH('Inflation adjust calc'!$E1781,cpi!$A:$A,0),MATCH('Inflation adjust calc'!$D1781,cpi!$1:$1,0))</f>
        <v>164.3</v>
      </c>
      <c r="Q1781" s="36">
        <f>cpi!$I$2</f>
        <v>240.85300000000001</v>
      </c>
      <c r="R1781" s="36">
        <f t="shared" si="225"/>
        <v>1.4659342665855142</v>
      </c>
      <c r="S1781" s="28" t="str">
        <f t="shared" si="221"/>
        <v/>
      </c>
      <c r="T1781" s="37">
        <f t="shared" si="222"/>
        <v>43978027.997565426</v>
      </c>
      <c r="U1781" s="37">
        <f t="shared" si="223"/>
        <v>6109270.7944552647</v>
      </c>
      <c r="V1781" s="37">
        <f t="shared" si="224"/>
        <v>7282018.2077236753</v>
      </c>
    </row>
    <row r="1782" spans="1:22">
      <c r="A1782" s="23">
        <v>1781</v>
      </c>
      <c r="B1782" s="3" t="s">
        <v>1670</v>
      </c>
      <c r="C1782" s="28">
        <v>21</v>
      </c>
      <c r="D1782" s="29">
        <v>9</v>
      </c>
      <c r="E1782" s="28">
        <v>2007</v>
      </c>
      <c r="F1782" s="31">
        <f>DATE(E1782,D1782,C1782)</f>
        <v>39346</v>
      </c>
      <c r="G1782" s="24" t="s">
        <v>2468</v>
      </c>
      <c r="H1782" s="2">
        <v>30000000</v>
      </c>
      <c r="I1782" s="2">
        <v>3909149</v>
      </c>
      <c r="J1782" s="2">
        <v>15313631</v>
      </c>
      <c r="K1782" s="28" t="str">
        <f t="shared" si="218"/>
        <v/>
      </c>
      <c r="L1782" s="28" t="str">
        <f t="shared" si="219"/>
        <v/>
      </c>
      <c r="M1782" s="28" t="s">
        <v>2468</v>
      </c>
      <c r="N1782" s="28" t="str">
        <f t="shared" si="220"/>
        <v/>
      </c>
      <c r="O1782" s="28" t="str">
        <f>IF(N1782=1,M1782&amp;" ("&amp;E1782&amp;")",M1782)</f>
        <v>The Assassination of Jesse James by the Coward Robert Ford</v>
      </c>
      <c r="P1782" s="36">
        <f>INDEX(cpi!$A$1:$M$105,MATCH('Inflation adjust calc'!$E1782,cpi!$A:$A,0),MATCH('Inflation adjust calc'!$D1782,cpi!$1:$1,0))</f>
        <v>208.49</v>
      </c>
      <c r="Q1782" s="36">
        <f>cpi!$I$2</f>
        <v>240.85300000000001</v>
      </c>
      <c r="R1782" s="36">
        <f t="shared" si="225"/>
        <v>1.1552256702959374</v>
      </c>
      <c r="S1782" s="28" t="str">
        <f t="shared" si="221"/>
        <v/>
      </c>
      <c r="T1782" s="37">
        <f t="shared" si="222"/>
        <v>34656770.108878121</v>
      </c>
      <c r="U1782" s="37">
        <f t="shared" si="223"/>
        <v>4515949.2738116933</v>
      </c>
      <c r="V1782" s="37">
        <f t="shared" si="224"/>
        <v>17690699.636639647</v>
      </c>
    </row>
    <row r="1783" spans="1:22">
      <c r="A1783" s="23">
        <v>1782</v>
      </c>
      <c r="B1783" s="3" t="s">
        <v>2469</v>
      </c>
      <c r="C1783" s="28">
        <v>29</v>
      </c>
      <c r="D1783" s="29">
        <v>12</v>
      </c>
      <c r="E1783" s="28">
        <v>2004</v>
      </c>
      <c r="F1783" s="31">
        <f>DATE(E1783,D1783,C1783)</f>
        <v>38350</v>
      </c>
      <c r="G1783" s="24" t="s">
        <v>2470</v>
      </c>
      <c r="H1783" s="2">
        <v>30000000</v>
      </c>
      <c r="I1783" s="2">
        <v>3765585</v>
      </c>
      <c r="J1783" s="2">
        <v>18765585</v>
      </c>
      <c r="K1783" s="28" t="str">
        <f t="shared" si="218"/>
        <v/>
      </c>
      <c r="L1783" s="28" t="str">
        <f t="shared" si="219"/>
        <v/>
      </c>
      <c r="M1783" s="28" t="s">
        <v>2470</v>
      </c>
      <c r="N1783" s="28" t="str">
        <f t="shared" si="220"/>
        <v/>
      </c>
      <c r="O1783" s="28" t="str">
        <f>IF(N1783=1,M1783&amp;" ("&amp;E1783&amp;")",M1783)</f>
        <v>The Merchant of Venice</v>
      </c>
      <c r="P1783" s="36">
        <f>INDEX(cpi!$A$1:$M$105,MATCH('Inflation adjust calc'!$E1783,cpi!$A:$A,0),MATCH('Inflation adjust calc'!$D1783,cpi!$1:$1,0))</f>
        <v>190.3</v>
      </c>
      <c r="Q1783" s="36">
        <f>cpi!$I$2</f>
        <v>240.85300000000001</v>
      </c>
      <c r="R1783" s="36">
        <f t="shared" si="225"/>
        <v>1.2656489753021545</v>
      </c>
      <c r="S1783" s="28" t="str">
        <f t="shared" si="221"/>
        <v/>
      </c>
      <c r="T1783" s="37">
        <f t="shared" si="222"/>
        <v>37969469.259064637</v>
      </c>
      <c r="U1783" s="37">
        <f t="shared" si="223"/>
        <v>4765908.7966631632</v>
      </c>
      <c r="V1783" s="37">
        <f t="shared" si="224"/>
        <v>23750643.42619548</v>
      </c>
    </row>
    <row r="1784" spans="1:22">
      <c r="A1784" s="23">
        <v>1783</v>
      </c>
      <c r="B1784" s="3">
        <v>37656</v>
      </c>
      <c r="C1784" s="28">
        <v>2</v>
      </c>
      <c r="D1784" s="29">
        <v>4</v>
      </c>
      <c r="E1784" s="28">
        <v>2003</v>
      </c>
      <c r="F1784" s="31">
        <f>DATE(E1784,D1784,C1784)</f>
        <v>37713</v>
      </c>
      <c r="G1784" s="24" t="s">
        <v>2471</v>
      </c>
      <c r="H1784" s="2">
        <v>30000000</v>
      </c>
      <c r="I1784" s="2">
        <v>3517797</v>
      </c>
      <c r="J1784" s="2">
        <v>6460758</v>
      </c>
      <c r="K1784" s="28" t="str">
        <f t="shared" si="218"/>
        <v/>
      </c>
      <c r="L1784" s="28" t="str">
        <f t="shared" si="219"/>
        <v/>
      </c>
      <c r="M1784" s="28" t="s">
        <v>2471</v>
      </c>
      <c r="N1784" s="28" t="str">
        <f t="shared" si="220"/>
        <v/>
      </c>
      <c r="O1784" s="28" t="str">
        <f>IF(N1784=1,M1784&amp;" ("&amp;E1784&amp;")",M1784)</f>
        <v>The Good Thief</v>
      </c>
      <c r="P1784" s="36">
        <f>INDEX(cpi!$A$1:$M$105,MATCH('Inflation adjust calc'!$E1784,cpi!$A:$A,0),MATCH('Inflation adjust calc'!$D1784,cpi!$1:$1,0))</f>
        <v>183.8</v>
      </c>
      <c r="Q1784" s="36">
        <f>cpi!$I$2</f>
        <v>240.85300000000001</v>
      </c>
      <c r="R1784" s="36">
        <f t="shared" si="225"/>
        <v>1.3104080522306856</v>
      </c>
      <c r="S1784" s="28" t="str">
        <f t="shared" si="221"/>
        <v/>
      </c>
      <c r="T1784" s="37">
        <f t="shared" si="222"/>
        <v>39312241.566920564</v>
      </c>
      <c r="U1784" s="37">
        <f t="shared" si="223"/>
        <v>4609749.5149129489</v>
      </c>
      <c r="V1784" s="37">
        <f t="shared" si="224"/>
        <v>8466229.3067138195</v>
      </c>
    </row>
    <row r="1785" spans="1:22">
      <c r="A1785" s="23">
        <v>1784</v>
      </c>
      <c r="B1785" s="3" t="s">
        <v>2472</v>
      </c>
      <c r="C1785" s="28">
        <v>17</v>
      </c>
      <c r="D1785" s="29">
        <v>8</v>
      </c>
      <c r="E1785" s="28">
        <v>2005</v>
      </c>
      <c r="F1785" s="31">
        <f>DATE(E1785,D1785,C1785)</f>
        <v>38581</v>
      </c>
      <c r="G1785" s="24" t="s">
        <v>2473</v>
      </c>
      <c r="H1785" s="2">
        <v>30000000</v>
      </c>
      <c r="I1785" s="2">
        <v>3102550</v>
      </c>
      <c r="J1785" s="2">
        <v>3252550</v>
      </c>
      <c r="K1785" s="28" t="str">
        <f t="shared" si="218"/>
        <v/>
      </c>
      <c r="L1785" s="28" t="str">
        <f t="shared" si="219"/>
        <v/>
      </c>
      <c r="M1785" s="28" t="s">
        <v>2473</v>
      </c>
      <c r="N1785" s="28" t="str">
        <f t="shared" si="220"/>
        <v/>
      </c>
      <c r="O1785" s="28" t="str">
        <f>IF(N1785=1,M1785&amp;" ("&amp;E1785&amp;")",M1785)</f>
        <v>Supercross</v>
      </c>
      <c r="P1785" s="36">
        <f>INDEX(cpi!$A$1:$M$105,MATCH('Inflation adjust calc'!$E1785,cpi!$A:$A,0),MATCH('Inflation adjust calc'!$D1785,cpi!$1:$1,0))</f>
        <v>196.4</v>
      </c>
      <c r="Q1785" s="36">
        <f>cpi!$I$2</f>
        <v>240.85300000000001</v>
      </c>
      <c r="R1785" s="36">
        <f t="shared" si="225"/>
        <v>1.2263391038696538</v>
      </c>
      <c r="S1785" s="28" t="str">
        <f t="shared" si="221"/>
        <v/>
      </c>
      <c r="T1785" s="37">
        <f t="shared" si="222"/>
        <v>36790173.116089612</v>
      </c>
      <c r="U1785" s="37">
        <f t="shared" si="223"/>
        <v>3804778.3867107946</v>
      </c>
      <c r="V1785" s="37">
        <f t="shared" si="224"/>
        <v>3988729.2522912426</v>
      </c>
    </row>
    <row r="1786" spans="1:22">
      <c r="A1786" s="23">
        <v>1785</v>
      </c>
      <c r="B1786" s="3" t="s">
        <v>2474</v>
      </c>
      <c r="C1786" s="28">
        <v>29</v>
      </c>
      <c r="D1786" s="29">
        <v>12</v>
      </c>
      <c r="E1786" s="28">
        <v>2006</v>
      </c>
      <c r="F1786" s="31">
        <f>DATE(E1786,D1786,C1786)</f>
        <v>39080</v>
      </c>
      <c r="G1786" s="24" t="s">
        <v>2475</v>
      </c>
      <c r="H1786" s="2">
        <v>30000000</v>
      </c>
      <c r="I1786" s="2">
        <v>3005605</v>
      </c>
      <c r="J1786" s="2">
        <v>35891257</v>
      </c>
      <c r="K1786" s="28" t="str">
        <f t="shared" si="218"/>
        <v/>
      </c>
      <c r="L1786" s="28" t="str">
        <f t="shared" si="219"/>
        <v/>
      </c>
      <c r="M1786" s="28" t="s">
        <v>2475</v>
      </c>
      <c r="N1786" s="28" t="str">
        <f t="shared" si="220"/>
        <v/>
      </c>
      <c r="O1786" s="28" t="str">
        <f>IF(N1786=1,M1786&amp;" ("&amp;E1786&amp;")",M1786)</f>
        <v>Miss Potter</v>
      </c>
      <c r="P1786" s="36">
        <f>INDEX(cpi!$A$1:$M$105,MATCH('Inflation adjust calc'!$E1786,cpi!$A:$A,0),MATCH('Inflation adjust calc'!$D1786,cpi!$1:$1,0))</f>
        <v>201.8</v>
      </c>
      <c r="Q1786" s="36">
        <f>cpi!$I$2</f>
        <v>240.85300000000001</v>
      </c>
      <c r="R1786" s="36">
        <f t="shared" si="225"/>
        <v>1.1935232903865214</v>
      </c>
      <c r="S1786" s="28" t="str">
        <f t="shared" si="221"/>
        <v/>
      </c>
      <c r="T1786" s="37">
        <f t="shared" si="222"/>
        <v>35805698.71159564</v>
      </c>
      <c r="U1786" s="37">
        <f t="shared" si="223"/>
        <v>3587259.5692021805</v>
      </c>
      <c r="V1786" s="37">
        <f t="shared" si="224"/>
        <v>42837051.150748268</v>
      </c>
    </row>
    <row r="1787" spans="1:22">
      <c r="A1787" s="23">
        <v>1786</v>
      </c>
      <c r="B1787" s="3">
        <v>38842</v>
      </c>
      <c r="C1787" s="28">
        <v>5</v>
      </c>
      <c r="D1787" s="29">
        <v>5</v>
      </c>
      <c r="E1787" s="28">
        <v>2006</v>
      </c>
      <c r="F1787" s="31">
        <f>DATE(E1787,D1787,C1787)</f>
        <v>38842</v>
      </c>
      <c r="G1787" s="24" t="s">
        <v>2476</v>
      </c>
      <c r="H1787" s="2">
        <v>30000000</v>
      </c>
      <c r="I1787" s="2">
        <v>669625</v>
      </c>
      <c r="J1787" s="2">
        <v>35869934</v>
      </c>
      <c r="K1787" s="28" t="str">
        <f t="shared" si="218"/>
        <v/>
      </c>
      <c r="L1787" s="28" t="str">
        <f t="shared" si="219"/>
        <v/>
      </c>
      <c r="M1787" s="28" t="s">
        <v>2476</v>
      </c>
      <c r="N1787" s="28" t="str">
        <f t="shared" si="220"/>
        <v/>
      </c>
      <c r="O1787" s="28" t="str">
        <f>IF(N1787=1,M1787&amp;" ("&amp;E1787&amp;")",M1787)</f>
        <v>Wu ji</v>
      </c>
      <c r="P1787" s="36">
        <f>INDEX(cpi!$A$1:$M$105,MATCH('Inflation adjust calc'!$E1787,cpi!$A:$A,0),MATCH('Inflation adjust calc'!$D1787,cpi!$1:$1,0))</f>
        <v>202.5</v>
      </c>
      <c r="Q1787" s="36">
        <f>cpi!$I$2</f>
        <v>240.85300000000001</v>
      </c>
      <c r="R1787" s="36">
        <f t="shared" si="225"/>
        <v>1.1893975308641975</v>
      </c>
      <c r="S1787" s="28" t="str">
        <f t="shared" si="221"/>
        <v/>
      </c>
      <c r="T1787" s="37">
        <f t="shared" si="222"/>
        <v>35681925.925925925</v>
      </c>
      <c r="U1787" s="37">
        <f t="shared" si="223"/>
        <v>796450.32160493825</v>
      </c>
      <c r="V1787" s="37">
        <f t="shared" si="224"/>
        <v>42663610.931861728</v>
      </c>
    </row>
    <row r="1788" spans="1:22">
      <c r="A1788" s="23">
        <v>1787</v>
      </c>
      <c r="B1788" s="3" t="s">
        <v>975</v>
      </c>
      <c r="C1788" s="28">
        <v>23</v>
      </c>
      <c r="D1788" s="29">
        <v>9</v>
      </c>
      <c r="E1788" s="28">
        <v>2011</v>
      </c>
      <c r="F1788" s="31">
        <f>DATE(E1788,D1788,C1788)</f>
        <v>40809</v>
      </c>
      <c r="G1788" s="24" t="s">
        <v>2477</v>
      </c>
      <c r="H1788" s="2">
        <v>30000000</v>
      </c>
      <c r="I1788" s="2">
        <v>538690</v>
      </c>
      <c r="J1788" s="2">
        <v>3721988</v>
      </c>
      <c r="K1788" s="28" t="str">
        <f t="shared" si="218"/>
        <v/>
      </c>
      <c r="L1788" s="28" t="str">
        <f t="shared" si="219"/>
        <v/>
      </c>
      <c r="M1788" s="28" t="s">
        <v>2477</v>
      </c>
      <c r="N1788" s="28" t="str">
        <f t="shared" si="220"/>
        <v/>
      </c>
      <c r="O1788" s="28" t="str">
        <f>IF(N1788=1,M1788&amp;" ("&amp;E1788&amp;")",M1788)</f>
        <v>Machine Gun Preacher</v>
      </c>
      <c r="P1788" s="36">
        <f>INDEX(cpi!$A$1:$M$105,MATCH('Inflation adjust calc'!$E1788,cpi!$A:$A,0),MATCH('Inflation adjust calc'!$D1788,cpi!$1:$1,0))</f>
        <v>226.88900000000001</v>
      </c>
      <c r="Q1788" s="36">
        <f>cpi!$I$2</f>
        <v>240.85300000000001</v>
      </c>
      <c r="R1788" s="36">
        <f t="shared" si="225"/>
        <v>1.0615455134449003</v>
      </c>
      <c r="S1788" s="28" t="str">
        <f t="shared" si="221"/>
        <v/>
      </c>
      <c r="T1788" s="37">
        <f t="shared" si="222"/>
        <v>31846365.403347012</v>
      </c>
      <c r="U1788" s="37">
        <f t="shared" si="223"/>
        <v>571843.95263763331</v>
      </c>
      <c r="V1788" s="37">
        <f t="shared" si="224"/>
        <v>3951059.6624957579</v>
      </c>
    </row>
    <row r="1789" spans="1:22">
      <c r="A1789" s="23">
        <v>1788</v>
      </c>
      <c r="B1789" s="3" t="s">
        <v>377</v>
      </c>
      <c r="C1789" s="28">
        <v>15</v>
      </c>
      <c r="D1789" s="29">
        <v>6</v>
      </c>
      <c r="E1789" s="28">
        <v>2007</v>
      </c>
      <c r="F1789" s="31">
        <f>DATE(E1789,D1789,C1789)</f>
        <v>39248</v>
      </c>
      <c r="G1789" s="24" t="s">
        <v>2478</v>
      </c>
      <c r="H1789" s="2">
        <v>30000000</v>
      </c>
      <c r="I1789" s="2">
        <v>480314</v>
      </c>
      <c r="J1789" s="2">
        <v>7755686</v>
      </c>
      <c r="K1789" s="28" t="str">
        <f t="shared" si="218"/>
        <v/>
      </c>
      <c r="L1789" s="28" t="str">
        <f t="shared" si="219"/>
        <v/>
      </c>
      <c r="M1789" s="28" t="s">
        <v>2478</v>
      </c>
      <c r="N1789" s="28" t="str">
        <f t="shared" si="220"/>
        <v/>
      </c>
      <c r="O1789" s="28" t="str">
        <f>IF(N1789=1,M1789&amp;" ("&amp;E1789&amp;")",M1789)</f>
        <v>DOA: Dead or Alive</v>
      </c>
      <c r="P1789" s="36">
        <f>INDEX(cpi!$A$1:$M$105,MATCH('Inflation adjust calc'!$E1789,cpi!$A:$A,0),MATCH('Inflation adjust calc'!$D1789,cpi!$1:$1,0))</f>
        <v>208.352</v>
      </c>
      <c r="Q1789" s="36">
        <f>cpi!$I$2</f>
        <v>240.85300000000001</v>
      </c>
      <c r="R1789" s="36">
        <f t="shared" si="225"/>
        <v>1.1559908232222393</v>
      </c>
      <c r="S1789" s="28" t="str">
        <f t="shared" si="221"/>
        <v/>
      </c>
      <c r="T1789" s="37">
        <f t="shared" si="222"/>
        <v>34679724.696667179</v>
      </c>
      <c r="U1789" s="37">
        <f t="shared" si="223"/>
        <v>555238.57626516663</v>
      </c>
      <c r="V1789" s="37">
        <f t="shared" si="224"/>
        <v>8965501.8437931966</v>
      </c>
    </row>
    <row r="1790" spans="1:22">
      <c r="A1790" s="23">
        <v>1789</v>
      </c>
      <c r="B1790" s="3" t="s">
        <v>732</v>
      </c>
      <c r="C1790" s="28">
        <v>19</v>
      </c>
      <c r="D1790" s="29">
        <v>2</v>
      </c>
      <c r="E1790" s="28">
        <v>2010</v>
      </c>
      <c r="F1790" s="31">
        <f>DATE(E1790,D1790,C1790)</f>
        <v>40228</v>
      </c>
      <c r="G1790" s="24" t="s">
        <v>2479</v>
      </c>
      <c r="H1790" s="2">
        <v>30000000</v>
      </c>
      <c r="I1790" s="2">
        <v>201857</v>
      </c>
      <c r="J1790" s="2">
        <v>52339566</v>
      </c>
      <c r="K1790" s="28" t="str">
        <f t="shared" si="218"/>
        <v/>
      </c>
      <c r="L1790" s="28" t="str">
        <f t="shared" si="219"/>
        <v/>
      </c>
      <c r="M1790" s="28" t="s">
        <v>2479</v>
      </c>
      <c r="N1790" s="28" t="str">
        <f t="shared" si="220"/>
        <v/>
      </c>
      <c r="O1790" s="28" t="str">
        <f>IF(N1790=1,M1790&amp;" ("&amp;E1790&amp;")",M1790)</f>
        <v>Le Petit Nicolas</v>
      </c>
      <c r="P1790" s="36">
        <f>INDEX(cpi!$A$1:$M$105,MATCH('Inflation adjust calc'!$E1790,cpi!$A:$A,0),MATCH('Inflation adjust calc'!$D1790,cpi!$1:$1,0))</f>
        <v>216.74100000000001</v>
      </c>
      <c r="Q1790" s="36">
        <f>cpi!$I$2</f>
        <v>240.85300000000001</v>
      </c>
      <c r="R1790" s="36">
        <f t="shared" si="225"/>
        <v>1.1112479872289969</v>
      </c>
      <c r="S1790" s="28" t="str">
        <f t="shared" si="221"/>
        <v/>
      </c>
      <c r="T1790" s="37">
        <f t="shared" si="222"/>
        <v>33337439.616869908</v>
      </c>
      <c r="U1790" s="37">
        <f t="shared" si="223"/>
        <v>224313.18495808361</v>
      </c>
      <c r="V1790" s="37">
        <f t="shared" si="224"/>
        <v>58162237.369939238</v>
      </c>
    </row>
    <row r="1791" spans="1:22">
      <c r="A1791" s="23">
        <v>1790</v>
      </c>
      <c r="B1791" s="3">
        <v>40734</v>
      </c>
      <c r="C1791" s="28">
        <v>7</v>
      </c>
      <c r="D1791" s="29">
        <v>10</v>
      </c>
      <c r="E1791" s="28">
        <v>2011</v>
      </c>
      <c r="F1791" s="31">
        <f>DATE(E1791,D1791,C1791)</f>
        <v>40823</v>
      </c>
      <c r="G1791" s="24" t="s">
        <v>2480</v>
      </c>
      <c r="H1791" s="2">
        <v>30000000</v>
      </c>
      <c r="I1791" s="2">
        <v>135739</v>
      </c>
      <c r="J1791" s="2">
        <v>8593154</v>
      </c>
      <c r="K1791" s="28" t="str">
        <f t="shared" si="218"/>
        <v/>
      </c>
      <c r="L1791" s="28" t="str">
        <f t="shared" si="219"/>
        <v/>
      </c>
      <c r="M1791" s="28" t="s">
        <v>2480</v>
      </c>
      <c r="N1791" s="28" t="str">
        <f t="shared" si="220"/>
        <v/>
      </c>
      <c r="O1791" s="28" t="str">
        <f>IF(N1791=1,M1791&amp;" ("&amp;E1791&amp;")",M1791)</f>
        <v>Xinhai geming</v>
      </c>
      <c r="P1791" s="36">
        <f>INDEX(cpi!$A$1:$M$105,MATCH('Inflation adjust calc'!$E1791,cpi!$A:$A,0),MATCH('Inflation adjust calc'!$D1791,cpi!$1:$1,0))</f>
        <v>226.42099999999999</v>
      </c>
      <c r="Q1791" s="36">
        <f>cpi!$I$2</f>
        <v>240.85300000000001</v>
      </c>
      <c r="R1791" s="36">
        <f t="shared" si="225"/>
        <v>1.0637396707902536</v>
      </c>
      <c r="S1791" s="28" t="str">
        <f t="shared" si="221"/>
        <v/>
      </c>
      <c r="T1791" s="37">
        <f t="shared" si="222"/>
        <v>31912190.123707607</v>
      </c>
      <c r="U1791" s="37">
        <f t="shared" si="223"/>
        <v>144390.95917339824</v>
      </c>
      <c r="V1791" s="37">
        <f t="shared" si="224"/>
        <v>9140878.8070099503</v>
      </c>
    </row>
    <row r="1792" spans="1:22">
      <c r="A1792" s="23">
        <v>1791</v>
      </c>
      <c r="B1792" s="3" t="s">
        <v>2481</v>
      </c>
      <c r="C1792" s="28">
        <v>30</v>
      </c>
      <c r="D1792" s="29">
        <v>1</v>
      </c>
      <c r="E1792" s="28">
        <v>2015</v>
      </c>
      <c r="F1792" s="31">
        <f>DATE(E1792,D1792,C1792)</f>
        <v>42034</v>
      </c>
      <c r="G1792" s="24" t="s">
        <v>2482</v>
      </c>
      <c r="H1792" s="2">
        <v>30000000</v>
      </c>
      <c r="I1792" s="2">
        <v>3200</v>
      </c>
      <c r="J1792" s="2">
        <v>929157</v>
      </c>
      <c r="K1792" s="28" t="str">
        <f t="shared" si="218"/>
        <v/>
      </c>
      <c r="L1792" s="28" t="str">
        <f t="shared" si="219"/>
        <v/>
      </c>
      <c r="M1792" s="28" t="s">
        <v>2482</v>
      </c>
      <c r="N1792" s="28" t="str">
        <f t="shared" si="220"/>
        <v/>
      </c>
      <c r="O1792" s="28" t="str">
        <f>IF(N1792=1,M1792&amp;" ("&amp;E1792&amp;")",M1792)</f>
        <v>Wild Card</v>
      </c>
      <c r="P1792" s="36">
        <f>INDEX(cpi!$A$1:$M$105,MATCH('Inflation adjust calc'!$E1792,cpi!$A:$A,0),MATCH('Inflation adjust calc'!$D1792,cpi!$1:$1,0))</f>
        <v>233.70699999999999</v>
      </c>
      <c r="Q1792" s="36">
        <f>cpi!$I$2</f>
        <v>240.85300000000001</v>
      </c>
      <c r="R1792" s="36">
        <f t="shared" si="225"/>
        <v>1.0305767478081531</v>
      </c>
      <c r="S1792" s="28" t="str">
        <f t="shared" si="221"/>
        <v/>
      </c>
      <c r="T1792" s="37">
        <f t="shared" si="222"/>
        <v>30917302.434244592</v>
      </c>
      <c r="U1792" s="37">
        <f t="shared" si="223"/>
        <v>3297.8455929860902</v>
      </c>
      <c r="V1792" s="37">
        <f t="shared" si="224"/>
        <v>957567.59926318016</v>
      </c>
    </row>
    <row r="1793" spans="1:22">
      <c r="A1793" s="23">
        <v>1792</v>
      </c>
      <c r="B1793" s="3">
        <v>42130</v>
      </c>
      <c r="C1793" s="28">
        <v>5</v>
      </c>
      <c r="D1793" s="29">
        <v>6</v>
      </c>
      <c r="E1793" s="28">
        <v>2015</v>
      </c>
      <c r="F1793" s="31">
        <f>DATE(E1793,D1793,C1793)</f>
        <v>42160</v>
      </c>
      <c r="G1793" s="24" t="s">
        <v>2483</v>
      </c>
      <c r="H1793" s="2">
        <v>30000000</v>
      </c>
      <c r="I1793">
        <v>918</v>
      </c>
      <c r="J1793" s="2">
        <v>168832</v>
      </c>
      <c r="K1793" s="28" t="str">
        <f t="shared" si="218"/>
        <v/>
      </c>
      <c r="L1793" s="28" t="str">
        <f t="shared" si="219"/>
        <v/>
      </c>
      <c r="M1793" s="28" t="s">
        <v>2483</v>
      </c>
      <c r="N1793" s="28" t="str">
        <f t="shared" si="220"/>
        <v/>
      </c>
      <c r="O1793" s="28" t="str">
        <f>IF(N1793=1,M1793&amp;" ("&amp;E1793&amp;")",M1793)</f>
        <v>United Passions</v>
      </c>
      <c r="P1793" s="36">
        <f>INDEX(cpi!$A$1:$M$105,MATCH('Inflation adjust calc'!$E1793,cpi!$A:$A,0),MATCH('Inflation adjust calc'!$D1793,cpi!$1:$1,0))</f>
        <v>238.63800000000001</v>
      </c>
      <c r="Q1793" s="36">
        <f>cpi!$I$2</f>
        <v>240.85300000000001</v>
      </c>
      <c r="R1793" s="36">
        <f t="shared" si="225"/>
        <v>1.0092818411149942</v>
      </c>
      <c r="S1793" s="28" t="str">
        <f t="shared" si="221"/>
        <v/>
      </c>
      <c r="T1793" s="37">
        <f t="shared" si="222"/>
        <v>30278455.233449824</v>
      </c>
      <c r="U1793" s="37">
        <f t="shared" si="223"/>
        <v>926.52073014356472</v>
      </c>
      <c r="V1793" s="37">
        <f t="shared" si="224"/>
        <v>170399.07179912669</v>
      </c>
    </row>
    <row r="1794" spans="1:22">
      <c r="A1794" s="23">
        <v>1793</v>
      </c>
      <c r="B1794" s="3" t="s">
        <v>2484</v>
      </c>
      <c r="C1794" s="28">
        <v>31</v>
      </c>
      <c r="D1794" s="29">
        <v>12</v>
      </c>
      <c r="E1794" s="28">
        <v>2010</v>
      </c>
      <c r="F1794" s="31">
        <f>DATE(E1794,D1794,C1794)</f>
        <v>40543</v>
      </c>
      <c r="G1794" s="24" t="s">
        <v>2485</v>
      </c>
      <c r="H1794" s="2">
        <v>30000000</v>
      </c>
      <c r="I1794">
        <v>0</v>
      </c>
      <c r="J1794" s="2">
        <v>53048539</v>
      </c>
      <c r="K1794" s="28" t="str">
        <f t="shared" si="218"/>
        <v/>
      </c>
      <c r="L1794" s="28" t="str">
        <f t="shared" si="219"/>
        <v/>
      </c>
      <c r="M1794" s="28" t="s">
        <v>2485</v>
      </c>
      <c r="N1794" s="28" t="str">
        <f t="shared" si="220"/>
        <v/>
      </c>
      <c r="O1794" s="28" t="str">
        <f>IF(N1794=1,M1794&amp;" ("&amp;E1794&amp;")",M1794)</f>
        <v>Konferenz der Tiere</v>
      </c>
      <c r="P1794" s="36">
        <f>INDEX(cpi!$A$1:$M$105,MATCH('Inflation adjust calc'!$E1794,cpi!$A:$A,0),MATCH('Inflation adjust calc'!$D1794,cpi!$1:$1,0))</f>
        <v>219.179</v>
      </c>
      <c r="Q1794" s="36">
        <f>cpi!$I$2</f>
        <v>240.85300000000001</v>
      </c>
      <c r="R1794" s="36">
        <f t="shared" si="225"/>
        <v>1.0988872109098042</v>
      </c>
      <c r="S1794" s="28" t="str">
        <f t="shared" si="221"/>
        <v/>
      </c>
      <c r="T1794" s="37">
        <f t="shared" si="222"/>
        <v>32966616.327294126</v>
      </c>
      <c r="U1794" s="37">
        <f t="shared" si="223"/>
        <v>0</v>
      </c>
      <c r="V1794" s="37">
        <f t="shared" si="224"/>
        <v>58294361.064549975</v>
      </c>
    </row>
    <row r="1795" spans="1:22">
      <c r="A1795" s="23">
        <v>1794</v>
      </c>
      <c r="B1795" s="3">
        <v>42016</v>
      </c>
      <c r="C1795" s="28">
        <v>1</v>
      </c>
      <c r="D1795" s="29">
        <v>12</v>
      </c>
      <c r="E1795" s="28">
        <v>2015</v>
      </c>
      <c r="F1795" s="31">
        <f>DATE(E1795,D1795,C1795)</f>
        <v>42339</v>
      </c>
      <c r="G1795" s="24" t="s">
        <v>2486</v>
      </c>
      <c r="H1795" s="2">
        <v>30000000</v>
      </c>
      <c r="I1795">
        <v>0</v>
      </c>
      <c r="J1795" s="2">
        <v>25199891</v>
      </c>
      <c r="K1795" s="28" t="str">
        <f t="shared" ref="K1795:K1858" si="226">IF(J1795=0,1,"")</f>
        <v/>
      </c>
      <c r="L1795" s="28" t="str">
        <f t="shared" ref="L1795:L1858" si="227">IF(E1795&gt;2016,1,"")</f>
        <v/>
      </c>
      <c r="M1795" s="28" t="s">
        <v>2486</v>
      </c>
      <c r="N1795" s="28" t="str">
        <f t="shared" ref="N1795:N1858" si="228">IF(COUNTIF($M$2:$M$5233,M1795)&gt;1,1,"")</f>
        <v/>
      </c>
      <c r="O1795" s="28" t="str">
        <f>IF(N1795=1,M1795&amp;" ("&amp;E1795&amp;")",M1795)</f>
        <v>Grace of Monaco</v>
      </c>
      <c r="P1795" s="36">
        <f>INDEX(cpi!$A$1:$M$105,MATCH('Inflation adjust calc'!$E1795,cpi!$A:$A,0),MATCH('Inflation adjust calc'!$D1795,cpi!$1:$1,0))</f>
        <v>236.52500000000001</v>
      </c>
      <c r="Q1795" s="36">
        <f>cpi!$I$2</f>
        <v>240.85300000000001</v>
      </c>
      <c r="R1795" s="36">
        <f t="shared" si="225"/>
        <v>1.0182982771377234</v>
      </c>
      <c r="S1795" s="28" t="str">
        <f t="shared" ref="S1795:S1858" si="229">IF(ISERROR(R1795),1,"")</f>
        <v/>
      </c>
      <c r="T1795" s="37">
        <f t="shared" ref="T1795:T1858" si="230">H1795*$R1795</f>
        <v>30548948.3141317</v>
      </c>
      <c r="U1795" s="37">
        <f t="shared" ref="U1795:U1858" si="231">I1795*$R1795</f>
        <v>0</v>
      </c>
      <c r="V1795" s="37">
        <f t="shared" ref="V1795:V1858" si="232">J1795*$R1795</f>
        <v>25661005.589358419</v>
      </c>
    </row>
    <row r="1796" spans="1:22">
      <c r="A1796" s="23">
        <v>1795</v>
      </c>
      <c r="B1796" s="3" t="s">
        <v>207</v>
      </c>
      <c r="C1796" s="28">
        <v>14</v>
      </c>
      <c r="D1796" s="29">
        <v>12</v>
      </c>
      <c r="E1796" s="28">
        <v>2007</v>
      </c>
      <c r="F1796" s="31">
        <f>DATE(E1796,D1796,C1796)</f>
        <v>39430</v>
      </c>
      <c r="G1796" s="24" t="s">
        <v>2487</v>
      </c>
      <c r="H1796" s="2">
        <v>30000000</v>
      </c>
      <c r="I1796">
        <v>0</v>
      </c>
      <c r="J1796" s="2">
        <v>2717302</v>
      </c>
      <c r="K1796" s="28" t="str">
        <f t="shared" si="226"/>
        <v/>
      </c>
      <c r="L1796" s="28" t="str">
        <f t="shared" si="227"/>
        <v/>
      </c>
      <c r="M1796" s="28" t="s">
        <v>2487</v>
      </c>
      <c r="N1796" s="28" t="str">
        <f t="shared" si="228"/>
        <v/>
      </c>
      <c r="O1796" s="28" t="str">
        <f>IF(N1796=1,M1796&amp;" ("&amp;E1796&amp;")",M1796)</f>
        <v>Goodbye Bafana</v>
      </c>
      <c r="P1796" s="36">
        <f>INDEX(cpi!$A$1:$M$105,MATCH('Inflation adjust calc'!$E1796,cpi!$A:$A,0),MATCH('Inflation adjust calc'!$D1796,cpi!$1:$1,0))</f>
        <v>210.036</v>
      </c>
      <c r="Q1796" s="36">
        <f>cpi!$I$2</f>
        <v>240.85300000000001</v>
      </c>
      <c r="R1796" s="36">
        <f t="shared" si="225"/>
        <v>1.1467224666247691</v>
      </c>
      <c r="S1796" s="28" t="str">
        <f t="shared" si="229"/>
        <v/>
      </c>
      <c r="T1796" s="37">
        <f t="shared" si="230"/>
        <v>34401673.998743072</v>
      </c>
      <c r="U1796" s="37">
        <f t="shared" si="231"/>
        <v>0</v>
      </c>
      <c r="V1796" s="37">
        <f t="shared" si="232"/>
        <v>3115991.2520044181</v>
      </c>
    </row>
    <row r="1797" spans="1:22">
      <c r="A1797" s="23">
        <v>1796</v>
      </c>
      <c r="B1797" s="3">
        <v>42585</v>
      </c>
      <c r="C1797" s="28">
        <v>8</v>
      </c>
      <c r="D1797" s="29">
        <v>3</v>
      </c>
      <c r="E1797" s="28">
        <v>2016</v>
      </c>
      <c r="F1797" s="31">
        <f>DATE(E1797,D1797,C1797)</f>
        <v>42437</v>
      </c>
      <c r="G1797" s="24" t="s">
        <v>2488</v>
      </c>
      <c r="H1797" s="2">
        <v>30000000</v>
      </c>
      <c r="I1797">
        <v>0</v>
      </c>
      <c r="J1797" s="2">
        <v>172242</v>
      </c>
      <c r="K1797" s="28" t="str">
        <f t="shared" si="226"/>
        <v/>
      </c>
      <c r="L1797" s="28" t="str">
        <f t="shared" si="227"/>
        <v/>
      </c>
      <c r="M1797" s="28" t="s">
        <v>2488</v>
      </c>
      <c r="N1797" s="28" t="str">
        <f t="shared" si="228"/>
        <v/>
      </c>
      <c r="O1797" s="28" t="str">
        <f>IF(N1797=1,M1797&amp;" ("&amp;E1797&amp;")",M1797)</f>
        <v>Savva. Serdtse voyna</v>
      </c>
      <c r="P1797" s="36">
        <f>INDEX(cpi!$A$1:$M$105,MATCH('Inflation adjust calc'!$E1797,cpi!$A:$A,0),MATCH('Inflation adjust calc'!$D1797,cpi!$1:$1,0))</f>
        <v>238.13200000000001</v>
      </c>
      <c r="Q1797" s="36">
        <f>cpi!$I$2</f>
        <v>240.85300000000001</v>
      </c>
      <c r="R1797" s="36">
        <f t="shared" si="225"/>
        <v>1.0114264357583189</v>
      </c>
      <c r="S1797" s="28" t="str">
        <f t="shared" si="229"/>
        <v/>
      </c>
      <c r="T1797" s="37">
        <f t="shared" si="230"/>
        <v>30342793.072749566</v>
      </c>
      <c r="U1797" s="37">
        <f t="shared" si="231"/>
        <v>0</v>
      </c>
      <c r="V1797" s="37">
        <f t="shared" si="232"/>
        <v>174210.11214788436</v>
      </c>
    </row>
    <row r="1798" spans="1:22">
      <c r="A1798" s="23">
        <v>1797</v>
      </c>
      <c r="B1798" s="3" t="s">
        <v>2489</v>
      </c>
      <c r="C1798" s="28">
        <v>31</v>
      </c>
      <c r="D1798" s="29">
        <v>12</v>
      </c>
      <c r="E1798" s="28">
        <v>2013</v>
      </c>
      <c r="F1798" s="31">
        <f>DATE(E1798,D1798,C1798)</f>
        <v>41639</v>
      </c>
      <c r="G1798" s="24" t="s">
        <v>2490</v>
      </c>
      <c r="H1798" s="2">
        <v>30000000</v>
      </c>
      <c r="I1798">
        <v>0</v>
      </c>
      <c r="J1798" s="2">
        <v>143490</v>
      </c>
      <c r="K1798" s="28" t="str">
        <f t="shared" si="226"/>
        <v/>
      </c>
      <c r="L1798" s="28" t="str">
        <f t="shared" si="227"/>
        <v/>
      </c>
      <c r="M1798" s="28" t="s">
        <v>2490</v>
      </c>
      <c r="N1798" s="28" t="str">
        <f t="shared" si="228"/>
        <v/>
      </c>
      <c r="O1798" s="28" t="str">
        <f>IF(N1798=1,M1798&amp;" ("&amp;E1798&amp;")",M1798)</f>
        <v>Space Pirate Captain Harlock</v>
      </c>
      <c r="P1798" s="36">
        <f>INDEX(cpi!$A$1:$M$105,MATCH('Inflation adjust calc'!$E1798,cpi!$A:$A,0),MATCH('Inflation adjust calc'!$D1798,cpi!$1:$1,0))</f>
        <v>233.04900000000001</v>
      </c>
      <c r="Q1798" s="36">
        <f>cpi!$I$2</f>
        <v>240.85300000000001</v>
      </c>
      <c r="R1798" s="36">
        <f t="shared" si="225"/>
        <v>1.0334865200022314</v>
      </c>
      <c r="S1798" s="28" t="str">
        <f t="shared" si="229"/>
        <v/>
      </c>
      <c r="T1798" s="37">
        <f t="shared" si="230"/>
        <v>31004595.600066941</v>
      </c>
      <c r="U1798" s="37">
        <f t="shared" si="231"/>
        <v>0</v>
      </c>
      <c r="V1798" s="37">
        <f t="shared" si="232"/>
        <v>148294.9807551202</v>
      </c>
    </row>
    <row r="1799" spans="1:22">
      <c r="A1799" s="23">
        <v>1798</v>
      </c>
      <c r="B1799" s="3" t="s">
        <v>2491</v>
      </c>
      <c r="C1799" s="28">
        <v>31</v>
      </c>
      <c r="D1799" s="29">
        <v>12</v>
      </c>
      <c r="E1799" s="28">
        <v>2003</v>
      </c>
      <c r="F1799" s="31">
        <f>DATE(E1799,D1799,C1799)</f>
        <v>37986</v>
      </c>
      <c r="G1799" s="24" t="s">
        <v>2492</v>
      </c>
      <c r="H1799" s="2">
        <v>30000000</v>
      </c>
      <c r="I1799">
        <v>0</v>
      </c>
      <c r="J1799">
        <v>0</v>
      </c>
      <c r="K1799" s="28">
        <f t="shared" si="226"/>
        <v>1</v>
      </c>
      <c r="L1799" s="28" t="str">
        <f t="shared" si="227"/>
        <v/>
      </c>
      <c r="M1799" s="28" t="s">
        <v>2492</v>
      </c>
      <c r="N1799" s="28" t="str">
        <f t="shared" si="228"/>
        <v/>
      </c>
      <c r="O1799" s="28" t="str">
        <f>IF(N1799=1,M1799&amp;" ("&amp;E1799&amp;")",M1799)</f>
        <v>Ripley's Game</v>
      </c>
      <c r="P1799" s="36">
        <f>INDEX(cpi!$A$1:$M$105,MATCH('Inflation adjust calc'!$E1799,cpi!$A:$A,0),MATCH('Inflation adjust calc'!$D1799,cpi!$1:$1,0))</f>
        <v>184.3</v>
      </c>
      <c r="Q1799" s="36">
        <f>cpi!$I$2</f>
        <v>240.85300000000001</v>
      </c>
      <c r="R1799" s="36">
        <f t="shared" si="225"/>
        <v>1.3068529571351057</v>
      </c>
      <c r="S1799" s="28" t="str">
        <f t="shared" si="229"/>
        <v/>
      </c>
      <c r="T1799" s="37">
        <f t="shared" si="230"/>
        <v>39205588.714053169</v>
      </c>
      <c r="U1799" s="37">
        <f t="shared" si="231"/>
        <v>0</v>
      </c>
      <c r="V1799" s="37">
        <f t="shared" si="232"/>
        <v>0</v>
      </c>
    </row>
    <row r="1800" spans="1:22">
      <c r="A1800" s="23">
        <v>1799</v>
      </c>
      <c r="B1800" s="3" t="s">
        <v>226</v>
      </c>
      <c r="C1800" s="28">
        <v>15</v>
      </c>
      <c r="D1800" s="29">
        <v>5</v>
      </c>
      <c r="E1800" s="28">
        <v>2015</v>
      </c>
      <c r="F1800" s="31">
        <f>DATE(E1800,D1800,C1800)</f>
        <v>42139</v>
      </c>
      <c r="G1800" s="24" t="s">
        <v>2493</v>
      </c>
      <c r="H1800" s="2">
        <v>29000000</v>
      </c>
      <c r="I1800" s="2">
        <v>183785415</v>
      </c>
      <c r="J1800" s="2">
        <v>286995378</v>
      </c>
      <c r="K1800" s="28" t="str">
        <f t="shared" si="226"/>
        <v/>
      </c>
      <c r="L1800" s="28" t="str">
        <f t="shared" si="227"/>
        <v/>
      </c>
      <c r="M1800" s="28" t="s">
        <v>2493</v>
      </c>
      <c r="N1800" s="28" t="str">
        <f t="shared" si="228"/>
        <v/>
      </c>
      <c r="O1800" s="28" t="str">
        <f>IF(N1800=1,M1800&amp;" ("&amp;E1800&amp;")",M1800)</f>
        <v>Pitch Perfect 2</v>
      </c>
      <c r="P1800" s="36">
        <f>INDEX(cpi!$A$1:$M$105,MATCH('Inflation adjust calc'!$E1800,cpi!$A:$A,0),MATCH('Inflation adjust calc'!$D1800,cpi!$1:$1,0))</f>
        <v>237.80500000000001</v>
      </c>
      <c r="Q1800" s="36">
        <f>cpi!$I$2</f>
        <v>240.85300000000001</v>
      </c>
      <c r="R1800" s="36">
        <f t="shared" si="225"/>
        <v>1.0128172241962954</v>
      </c>
      <c r="S1800" s="28" t="str">
        <f t="shared" si="229"/>
        <v/>
      </c>
      <c r="T1800" s="37">
        <f t="shared" si="230"/>
        <v>29371699.501692567</v>
      </c>
      <c r="U1800" s="37">
        <f t="shared" si="231"/>
        <v>186141033.86806419</v>
      </c>
      <c r="V1800" s="37">
        <f t="shared" si="232"/>
        <v>290673862.10312653</v>
      </c>
    </row>
    <row r="1801" spans="1:22">
      <c r="A1801" s="23">
        <v>1800</v>
      </c>
      <c r="B1801" s="3" t="s">
        <v>35</v>
      </c>
      <c r="C1801" s="28">
        <v>18</v>
      </c>
      <c r="D1801" s="29">
        <v>11</v>
      </c>
      <c r="E1801" s="28">
        <v>2005</v>
      </c>
      <c r="F1801" s="31">
        <f>DATE(E1801,D1801,C1801)</f>
        <v>38674</v>
      </c>
      <c r="G1801" s="24" t="s">
        <v>2494</v>
      </c>
      <c r="H1801" s="2">
        <v>29000000</v>
      </c>
      <c r="I1801" s="2">
        <v>119519402</v>
      </c>
      <c r="J1801" s="2">
        <v>187707495</v>
      </c>
      <c r="K1801" s="28" t="str">
        <f t="shared" si="226"/>
        <v/>
      </c>
      <c r="L1801" s="28" t="str">
        <f t="shared" si="227"/>
        <v/>
      </c>
      <c r="M1801" s="28" t="s">
        <v>2494</v>
      </c>
      <c r="N1801" s="28" t="str">
        <f t="shared" si="228"/>
        <v/>
      </c>
      <c r="O1801" s="28" t="str">
        <f>IF(N1801=1,M1801&amp;" ("&amp;E1801&amp;")",M1801)</f>
        <v>Walk the Line</v>
      </c>
      <c r="P1801" s="36">
        <f>INDEX(cpi!$A$1:$M$105,MATCH('Inflation adjust calc'!$E1801,cpi!$A:$A,0),MATCH('Inflation adjust calc'!$D1801,cpi!$1:$1,0))</f>
        <v>197.6</v>
      </c>
      <c r="Q1801" s="36">
        <f>cpi!$I$2</f>
        <v>240.85300000000001</v>
      </c>
      <c r="R1801" s="36">
        <f t="shared" si="225"/>
        <v>1.2188917004048583</v>
      </c>
      <c r="S1801" s="28" t="str">
        <f t="shared" si="229"/>
        <v/>
      </c>
      <c r="T1801" s="37">
        <f t="shared" si="230"/>
        <v>35347859.31174089</v>
      </c>
      <c r="U1801" s="37">
        <f t="shared" si="231"/>
        <v>145681207.13515183</v>
      </c>
      <c r="V1801" s="37">
        <f t="shared" si="232"/>
        <v>228795107.75928643</v>
      </c>
    </row>
    <row r="1802" spans="1:22">
      <c r="A1802" s="23">
        <v>1801</v>
      </c>
      <c r="B1802" s="3">
        <v>42586</v>
      </c>
      <c r="C1802" s="28">
        <v>8</v>
      </c>
      <c r="D1802" s="29">
        <v>4</v>
      </c>
      <c r="E1802" s="28">
        <v>2016</v>
      </c>
      <c r="F1802" s="31">
        <f>DATE(E1802,D1802,C1802)</f>
        <v>42468</v>
      </c>
      <c r="G1802" s="24" t="s">
        <v>2495</v>
      </c>
      <c r="H1802" s="2">
        <v>29000000</v>
      </c>
      <c r="I1802" s="2">
        <v>63077560</v>
      </c>
      <c r="J1802" s="2">
        <v>77975209</v>
      </c>
      <c r="K1802" s="28" t="str">
        <f t="shared" si="226"/>
        <v/>
      </c>
      <c r="L1802" s="28" t="str">
        <f t="shared" si="227"/>
        <v/>
      </c>
      <c r="M1802" s="28" t="s">
        <v>2495</v>
      </c>
      <c r="N1802" s="28" t="str">
        <f t="shared" si="228"/>
        <v/>
      </c>
      <c r="O1802" s="28" t="str">
        <f>IF(N1802=1,M1802&amp;" ("&amp;E1802&amp;")",M1802)</f>
        <v>The Boss</v>
      </c>
      <c r="P1802" s="36">
        <f>INDEX(cpi!$A$1:$M$105,MATCH('Inflation adjust calc'!$E1802,cpi!$A:$A,0),MATCH('Inflation adjust calc'!$D1802,cpi!$1:$1,0))</f>
        <v>239.261</v>
      </c>
      <c r="Q1802" s="36">
        <f>cpi!$I$2</f>
        <v>240.85300000000001</v>
      </c>
      <c r="R1802" s="36">
        <f t="shared" si="225"/>
        <v>1.0066538215588834</v>
      </c>
      <c r="S1802" s="28" t="str">
        <f t="shared" si="229"/>
        <v/>
      </c>
      <c r="T1802" s="37">
        <f t="shared" si="230"/>
        <v>29192960.825207617</v>
      </c>
      <c r="U1802" s="37">
        <f t="shared" si="231"/>
        <v>63497266.828609757</v>
      </c>
      <c r="V1802" s="37">
        <f t="shared" si="232"/>
        <v>78494042.126702636</v>
      </c>
    </row>
    <row r="1803" spans="1:22">
      <c r="A1803" s="23">
        <v>1802</v>
      </c>
      <c r="B1803" s="3" t="s">
        <v>2496</v>
      </c>
      <c r="C1803" s="28">
        <v>27</v>
      </c>
      <c r="D1803" s="29">
        <v>12</v>
      </c>
      <c r="E1803" s="28">
        <v>1995</v>
      </c>
      <c r="F1803" s="31">
        <f>DATE(E1803,D1803,C1803)</f>
        <v>35060</v>
      </c>
      <c r="G1803" s="24" t="s">
        <v>2497</v>
      </c>
      <c r="H1803" s="2">
        <v>29000000</v>
      </c>
      <c r="I1803" s="2">
        <v>57141459</v>
      </c>
      <c r="J1803" s="2">
        <v>168841459</v>
      </c>
      <c r="K1803" s="28" t="str">
        <f t="shared" si="226"/>
        <v/>
      </c>
      <c r="L1803" s="28" t="str">
        <f t="shared" si="227"/>
        <v/>
      </c>
      <c r="M1803" s="28" t="s">
        <v>2497</v>
      </c>
      <c r="N1803" s="28" t="str">
        <f t="shared" si="228"/>
        <v/>
      </c>
      <c r="O1803" s="28" t="str">
        <f>IF(N1803=1,M1803&amp;" ("&amp;E1803&amp;")",M1803)</f>
        <v>Twelve Monkeys</v>
      </c>
      <c r="P1803" s="36">
        <f>INDEX(cpi!$A$1:$M$105,MATCH('Inflation adjust calc'!$E1803,cpi!$A:$A,0),MATCH('Inflation adjust calc'!$D1803,cpi!$1:$1,0))</f>
        <v>153.5</v>
      </c>
      <c r="Q1803" s="36">
        <f>cpi!$I$2</f>
        <v>240.85300000000001</v>
      </c>
      <c r="R1803" s="36">
        <f t="shared" si="225"/>
        <v>1.5690749185667754</v>
      </c>
      <c r="S1803" s="28" t="str">
        <f t="shared" si="229"/>
        <v/>
      </c>
      <c r="T1803" s="37">
        <f t="shared" si="230"/>
        <v>45503172.638436489</v>
      </c>
      <c r="U1803" s="37">
        <f t="shared" si="231"/>
        <v>89659230.127211735</v>
      </c>
      <c r="V1803" s="37">
        <f t="shared" si="232"/>
        <v>264924898.53112054</v>
      </c>
    </row>
    <row r="1804" spans="1:22">
      <c r="A1804" s="23">
        <v>1803</v>
      </c>
      <c r="B1804" s="3">
        <v>37964</v>
      </c>
      <c r="C1804" s="28">
        <v>12</v>
      </c>
      <c r="D1804" s="29">
        <v>9</v>
      </c>
      <c r="E1804" s="28">
        <v>2003</v>
      </c>
      <c r="F1804" s="31">
        <f>DATE(E1804,D1804,C1804)</f>
        <v>37876</v>
      </c>
      <c r="G1804" s="24" t="s">
        <v>2498</v>
      </c>
      <c r="H1804" s="2">
        <v>29000000</v>
      </c>
      <c r="I1804" s="2">
        <v>56330657</v>
      </c>
      <c r="J1804" s="2">
        <v>97413527</v>
      </c>
      <c r="K1804" s="28" t="str">
        <f t="shared" si="226"/>
        <v/>
      </c>
      <c r="L1804" s="28" t="str">
        <f t="shared" si="227"/>
        <v/>
      </c>
      <c r="M1804" s="28" t="s">
        <v>2498</v>
      </c>
      <c r="N1804" s="28" t="str">
        <f t="shared" si="228"/>
        <v/>
      </c>
      <c r="O1804" s="28" t="str">
        <f>IF(N1804=1,M1804&amp;" ("&amp;E1804&amp;")",M1804)</f>
        <v>Once Upon a Time in Mexico</v>
      </c>
      <c r="P1804" s="36">
        <f>INDEX(cpi!$A$1:$M$105,MATCH('Inflation adjust calc'!$E1804,cpi!$A:$A,0),MATCH('Inflation adjust calc'!$D1804,cpi!$1:$1,0))</f>
        <v>185.2</v>
      </c>
      <c r="Q1804" s="36">
        <f>cpi!$I$2</f>
        <v>240.85300000000001</v>
      </c>
      <c r="R1804" s="36">
        <f t="shared" si="225"/>
        <v>1.300502159827214</v>
      </c>
      <c r="S1804" s="28" t="str">
        <f t="shared" si="229"/>
        <v/>
      </c>
      <c r="T1804" s="37">
        <f t="shared" si="230"/>
        <v>37714562.634989202</v>
      </c>
      <c r="U1804" s="37">
        <f t="shared" si="231"/>
        <v>73258141.092985973</v>
      </c>
      <c r="V1804" s="37">
        <f t="shared" si="232"/>
        <v>126686502.25988662</v>
      </c>
    </row>
    <row r="1805" spans="1:22">
      <c r="A1805" s="23">
        <v>1804</v>
      </c>
      <c r="B1805" s="3" t="s">
        <v>1734</v>
      </c>
      <c r="C1805" s="28">
        <v>14</v>
      </c>
      <c r="D1805" s="29">
        <v>4</v>
      </c>
      <c r="E1805" s="28">
        <v>2000</v>
      </c>
      <c r="F1805" s="31">
        <f>DATE(E1805,D1805,C1805)</f>
        <v>36630</v>
      </c>
      <c r="G1805" s="24" t="s">
        <v>2499</v>
      </c>
      <c r="H1805" s="2">
        <v>29000000</v>
      </c>
      <c r="I1805" s="2">
        <v>37036404</v>
      </c>
      <c r="J1805" s="2">
        <v>45336404</v>
      </c>
      <c r="K1805" s="28" t="str">
        <f t="shared" si="226"/>
        <v/>
      </c>
      <c r="L1805" s="28" t="str">
        <f t="shared" si="227"/>
        <v/>
      </c>
      <c r="M1805" s="28" t="s">
        <v>2499</v>
      </c>
      <c r="N1805" s="28" t="str">
        <f t="shared" si="228"/>
        <v/>
      </c>
      <c r="O1805" s="28" t="str">
        <f>IF(N1805=1,M1805&amp;" ("&amp;E1805&amp;")",M1805)</f>
        <v>Keeping the Faith</v>
      </c>
      <c r="P1805" s="36">
        <f>INDEX(cpi!$A$1:$M$105,MATCH('Inflation adjust calc'!$E1805,cpi!$A:$A,0),MATCH('Inflation adjust calc'!$D1805,cpi!$1:$1,0))</f>
        <v>171.3</v>
      </c>
      <c r="Q1805" s="36">
        <f>cpi!$I$2</f>
        <v>240.85300000000001</v>
      </c>
      <c r="R1805" s="36">
        <f t="shared" si="225"/>
        <v>1.4060303561004086</v>
      </c>
      <c r="S1805" s="28" t="str">
        <f t="shared" si="229"/>
        <v/>
      </c>
      <c r="T1805" s="37">
        <f t="shared" si="230"/>
        <v>40774880.326911852</v>
      </c>
      <c r="U1805" s="37">
        <f t="shared" si="231"/>
        <v>52074308.304798596</v>
      </c>
      <c r="V1805" s="37">
        <f t="shared" si="232"/>
        <v>63744360.26043199</v>
      </c>
    </row>
    <row r="1806" spans="1:22">
      <c r="A1806" s="23">
        <v>1805</v>
      </c>
      <c r="B1806" s="3">
        <v>42712</v>
      </c>
      <c r="C1806" s="28">
        <v>12</v>
      </c>
      <c r="D1806" s="29">
        <v>8</v>
      </c>
      <c r="E1806" s="28">
        <v>2016</v>
      </c>
      <c r="F1806" s="31">
        <f>DATE(E1806,D1806,C1806)</f>
        <v>42594</v>
      </c>
      <c r="G1806" s="24" t="s">
        <v>2501</v>
      </c>
      <c r="H1806" s="2">
        <v>29000000</v>
      </c>
      <c r="I1806" s="2">
        <v>27249911</v>
      </c>
      <c r="J1806" s="2">
        <v>44249911</v>
      </c>
      <c r="K1806" s="28" t="str">
        <f t="shared" si="226"/>
        <v/>
      </c>
      <c r="L1806" s="28" t="str">
        <f t="shared" si="227"/>
        <v/>
      </c>
      <c r="M1806" s="28" t="s">
        <v>2501</v>
      </c>
      <c r="N1806" s="28" t="str">
        <f t="shared" si="228"/>
        <v/>
      </c>
      <c r="O1806" s="28" t="str">
        <f>IF(N1806=1,M1806&amp;" ("&amp;E1806&amp;")",M1806)</f>
        <v>Florence Foster Jenkins</v>
      </c>
      <c r="P1806" s="36">
        <f>INDEX(cpi!$A$1:$M$105,MATCH('Inflation adjust calc'!$E1806,cpi!$A:$A,0),MATCH('Inflation adjust calc'!$D1806,cpi!$1:$1,0))</f>
        <v>240.85300000000001</v>
      </c>
      <c r="Q1806" s="36">
        <f>cpi!$I$2</f>
        <v>240.85300000000001</v>
      </c>
      <c r="R1806" s="36">
        <f t="shared" si="225"/>
        <v>1</v>
      </c>
      <c r="S1806" s="28" t="str">
        <f t="shared" si="229"/>
        <v/>
      </c>
      <c r="T1806" s="37">
        <f t="shared" si="230"/>
        <v>29000000</v>
      </c>
      <c r="U1806" s="37">
        <f t="shared" si="231"/>
        <v>27249911</v>
      </c>
      <c r="V1806" s="37">
        <f t="shared" si="232"/>
        <v>44249911</v>
      </c>
    </row>
    <row r="1807" spans="1:22">
      <c r="A1807" s="23">
        <v>1806</v>
      </c>
      <c r="B1807" s="3" t="s">
        <v>899</v>
      </c>
      <c r="C1807" s="28">
        <v>13</v>
      </c>
      <c r="D1807" s="29">
        <v>2</v>
      </c>
      <c r="E1807" s="28">
        <v>1998</v>
      </c>
      <c r="F1807" s="31">
        <f>DATE(E1807,D1807,C1807)</f>
        <v>35839</v>
      </c>
      <c r="G1807" s="24" t="s">
        <v>2500</v>
      </c>
      <c r="H1807" s="2">
        <v>29000000</v>
      </c>
      <c r="I1807" s="2">
        <v>22619589</v>
      </c>
      <c r="J1807" s="2">
        <v>54045832</v>
      </c>
      <c r="K1807" s="28" t="str">
        <f t="shared" si="226"/>
        <v/>
      </c>
      <c r="L1807" s="28" t="str">
        <f t="shared" si="227"/>
        <v/>
      </c>
      <c r="M1807" s="28" t="s">
        <v>2500</v>
      </c>
      <c r="N1807" s="28" t="str">
        <f t="shared" si="228"/>
        <v/>
      </c>
      <c r="O1807" s="28" t="str">
        <f>IF(N1807=1,M1807&amp;" ("&amp;E1807&amp;")",M1807)</f>
        <v>The Borrowers</v>
      </c>
      <c r="P1807" s="36">
        <f>INDEX(cpi!$A$1:$M$105,MATCH('Inflation adjust calc'!$E1807,cpi!$A:$A,0),MATCH('Inflation adjust calc'!$D1807,cpi!$1:$1,0))</f>
        <v>161.9</v>
      </c>
      <c r="Q1807" s="36">
        <f>cpi!$I$2</f>
        <v>240.85300000000001</v>
      </c>
      <c r="R1807" s="36">
        <f t="shared" si="225"/>
        <v>1.4876652254478073</v>
      </c>
      <c r="S1807" s="28" t="str">
        <f t="shared" si="229"/>
        <v/>
      </c>
      <c r="T1807" s="37">
        <f t="shared" si="230"/>
        <v>43142291.537986413</v>
      </c>
      <c r="U1807" s="37">
        <f t="shared" si="231"/>
        <v>33650375.969221741</v>
      </c>
      <c r="V1807" s="37">
        <f t="shared" si="232"/>
        <v>80402104.846794322</v>
      </c>
    </row>
    <row r="1808" spans="1:22">
      <c r="A1808" s="23">
        <v>1807</v>
      </c>
      <c r="B1808" s="3">
        <v>39580</v>
      </c>
      <c r="C1808" s="28">
        <v>5</v>
      </c>
      <c r="D1808" s="29">
        <v>12</v>
      </c>
      <c r="E1808" s="28">
        <v>2008</v>
      </c>
      <c r="F1808" s="31">
        <f>DATE(E1808,D1808,C1808)</f>
        <v>39787</v>
      </c>
      <c r="G1808" s="24" t="s">
        <v>2502</v>
      </c>
      <c r="H1808" s="2">
        <v>29000000</v>
      </c>
      <c r="I1808" s="2">
        <v>18622031</v>
      </c>
      <c r="J1808" s="2">
        <v>28452945</v>
      </c>
      <c r="K1808" s="28" t="str">
        <f t="shared" si="226"/>
        <v/>
      </c>
      <c r="L1808" s="28" t="str">
        <f t="shared" si="227"/>
        <v/>
      </c>
      <c r="M1808" s="28" t="s">
        <v>2502</v>
      </c>
      <c r="N1808" s="28" t="str">
        <f t="shared" si="228"/>
        <v/>
      </c>
      <c r="O1808" s="28" t="str">
        <f>IF(N1808=1,M1808&amp;" ("&amp;E1808&amp;")",M1808)</f>
        <v>Frost/Nixon</v>
      </c>
      <c r="P1808" s="36">
        <f>INDEX(cpi!$A$1:$M$105,MATCH('Inflation adjust calc'!$E1808,cpi!$A:$A,0),MATCH('Inflation adjust calc'!$D1808,cpi!$1:$1,0))</f>
        <v>210.22800000000001</v>
      </c>
      <c r="Q1808" s="36">
        <f>cpi!$I$2</f>
        <v>240.85300000000001</v>
      </c>
      <c r="R1808" s="36">
        <f t="shared" si="225"/>
        <v>1.1456751717183249</v>
      </c>
      <c r="S1808" s="28" t="str">
        <f t="shared" si="229"/>
        <v/>
      </c>
      <c r="T1808" s="37">
        <f t="shared" si="230"/>
        <v>33224579.979831424</v>
      </c>
      <c r="U1808" s="37">
        <f t="shared" si="231"/>
        <v>21334798.56366897</v>
      </c>
      <c r="V1808" s="37">
        <f t="shared" si="232"/>
        <v>32597832.648767054</v>
      </c>
    </row>
    <row r="1809" spans="1:22">
      <c r="A1809" s="23">
        <v>1808</v>
      </c>
      <c r="B1809" s="3">
        <v>38332</v>
      </c>
      <c r="C1809" s="28">
        <v>12</v>
      </c>
      <c r="D1809" s="29">
        <v>11</v>
      </c>
      <c r="E1809" s="28">
        <v>2004</v>
      </c>
      <c r="F1809" s="31">
        <f>DATE(E1809,D1809,C1809)</f>
        <v>38303</v>
      </c>
      <c r="G1809" s="24" t="s">
        <v>2503</v>
      </c>
      <c r="H1809" s="2">
        <v>29000000</v>
      </c>
      <c r="I1809" s="2">
        <v>17016190</v>
      </c>
      <c r="J1809" s="2">
        <v>24716190</v>
      </c>
      <c r="K1809" s="28" t="str">
        <f t="shared" si="226"/>
        <v/>
      </c>
      <c r="L1809" s="28" t="str">
        <f t="shared" si="227"/>
        <v/>
      </c>
      <c r="M1809" s="28" t="s">
        <v>2503</v>
      </c>
      <c r="N1809" s="28" t="str">
        <f t="shared" si="228"/>
        <v/>
      </c>
      <c r="O1809" s="28" t="str">
        <f>IF(N1809=1,M1809&amp;" ("&amp;E1809&amp;")",M1809)</f>
        <v>Seed of Chucky</v>
      </c>
      <c r="P1809" s="36">
        <f>INDEX(cpi!$A$1:$M$105,MATCH('Inflation adjust calc'!$E1809,cpi!$A:$A,0),MATCH('Inflation adjust calc'!$D1809,cpi!$1:$1,0))</f>
        <v>191</v>
      </c>
      <c r="Q1809" s="36">
        <f>cpi!$I$2</f>
        <v>240.85300000000001</v>
      </c>
      <c r="R1809" s="36">
        <f t="shared" si="225"/>
        <v>1.2610104712041885</v>
      </c>
      <c r="S1809" s="28" t="str">
        <f t="shared" si="229"/>
        <v/>
      </c>
      <c r="T1809" s="37">
        <f t="shared" si="230"/>
        <v>36569303.66492147</v>
      </c>
      <c r="U1809" s="37">
        <f t="shared" si="231"/>
        <v>21457593.77</v>
      </c>
      <c r="V1809" s="37">
        <f t="shared" si="232"/>
        <v>31167374.398272254</v>
      </c>
    </row>
    <row r="1810" spans="1:22">
      <c r="A1810" s="23">
        <v>1809</v>
      </c>
      <c r="B1810" s="3" t="s">
        <v>2504</v>
      </c>
      <c r="C1810" s="28">
        <v>23</v>
      </c>
      <c r="D1810" s="29">
        <v>8</v>
      </c>
      <c r="E1810" s="28">
        <v>2002</v>
      </c>
      <c r="F1810" s="31">
        <f>DATE(E1810,D1810,C1810)</f>
        <v>37491</v>
      </c>
      <c r="G1810" s="24" t="s">
        <v>2505</v>
      </c>
      <c r="H1810" s="2">
        <v>29000000</v>
      </c>
      <c r="I1810" s="2">
        <v>16930185</v>
      </c>
      <c r="J1810" s="2">
        <v>20146150</v>
      </c>
      <c r="K1810" s="28" t="str">
        <f t="shared" si="226"/>
        <v/>
      </c>
      <c r="L1810" s="28" t="str">
        <f t="shared" si="227"/>
        <v/>
      </c>
      <c r="M1810" s="28" t="s">
        <v>2505</v>
      </c>
      <c r="N1810" s="28" t="str">
        <f t="shared" si="228"/>
        <v/>
      </c>
      <c r="O1810" s="28" t="str">
        <f>IF(N1810=1,M1810&amp;" ("&amp;E1810&amp;")",M1810)</f>
        <v>Serving Sara</v>
      </c>
      <c r="P1810" s="36">
        <f>INDEX(cpi!$A$1:$M$105,MATCH('Inflation adjust calc'!$E1810,cpi!$A:$A,0),MATCH('Inflation adjust calc'!$D1810,cpi!$1:$1,0))</f>
        <v>180.7</v>
      </c>
      <c r="Q1810" s="36">
        <f>cpi!$I$2</f>
        <v>240.85300000000001</v>
      </c>
      <c r="R1810" s="36">
        <f t="shared" ref="R1810:R1873" si="233">Q1810/P1810</f>
        <v>1.3328887659103488</v>
      </c>
      <c r="S1810" s="28" t="str">
        <f t="shared" si="229"/>
        <v/>
      </c>
      <c r="T1810" s="37">
        <f t="shared" si="230"/>
        <v>38653774.211400114</v>
      </c>
      <c r="U1810" s="37">
        <f t="shared" si="231"/>
        <v>22566053.3912839</v>
      </c>
      <c r="V1810" s="37">
        <f t="shared" si="232"/>
        <v>26852577.011344772</v>
      </c>
    </row>
    <row r="1811" spans="1:22">
      <c r="A1811" s="23">
        <v>1810</v>
      </c>
      <c r="B1811" s="3" t="s">
        <v>2506</v>
      </c>
      <c r="C1811" s="28">
        <v>31</v>
      </c>
      <c r="D1811" s="29">
        <v>12</v>
      </c>
      <c r="E1811" s="28">
        <v>2002</v>
      </c>
      <c r="F1811" s="31">
        <f>DATE(E1811,D1811,C1811)</f>
        <v>37621</v>
      </c>
      <c r="G1811" s="24" t="s">
        <v>2507</v>
      </c>
      <c r="H1811" s="2">
        <v>29000000</v>
      </c>
      <c r="I1811" s="2">
        <v>16007718</v>
      </c>
      <c r="J1811" s="2">
        <v>33013805</v>
      </c>
      <c r="K1811" s="28" t="str">
        <f t="shared" si="226"/>
        <v/>
      </c>
      <c r="L1811" s="28" t="str">
        <f t="shared" si="227"/>
        <v/>
      </c>
      <c r="M1811" s="28" t="s">
        <v>2507</v>
      </c>
      <c r="N1811" s="28" t="str">
        <f t="shared" si="228"/>
        <v/>
      </c>
      <c r="O1811" s="28" t="str">
        <f>IF(N1811=1,M1811&amp;" ("&amp;E1811&amp;")",M1811)</f>
        <v>Confessions of a Dangerous Mind</v>
      </c>
      <c r="P1811" s="36">
        <f>INDEX(cpi!$A$1:$M$105,MATCH('Inflation adjust calc'!$E1811,cpi!$A:$A,0),MATCH('Inflation adjust calc'!$D1811,cpi!$1:$1,0))</f>
        <v>180.9</v>
      </c>
      <c r="Q1811" s="36">
        <f>cpi!$I$2</f>
        <v>240.85300000000001</v>
      </c>
      <c r="R1811" s="36">
        <f t="shared" si="233"/>
        <v>1.3314151464897734</v>
      </c>
      <c r="S1811" s="28" t="str">
        <f t="shared" si="229"/>
        <v/>
      </c>
      <c r="T1811" s="37">
        <f t="shared" si="230"/>
        <v>38611039.248203427</v>
      </c>
      <c r="U1811" s="37">
        <f t="shared" si="231"/>
        <v>21312918.205936983</v>
      </c>
      <c r="V1811" s="37">
        <f t="shared" si="232"/>
        <v>43955080.020259812</v>
      </c>
    </row>
    <row r="1812" spans="1:22">
      <c r="A1812" s="23">
        <v>1811</v>
      </c>
      <c r="B1812" s="3" t="s">
        <v>2508</v>
      </c>
      <c r="C1812" s="28">
        <v>26</v>
      </c>
      <c r="D1812" s="29">
        <v>8</v>
      </c>
      <c r="E1812" s="28">
        <v>2009</v>
      </c>
      <c r="F1812" s="31">
        <f>DATE(E1812,D1812,C1812)</f>
        <v>40051</v>
      </c>
      <c r="G1812" s="24" t="s">
        <v>2509</v>
      </c>
      <c r="H1812" s="2">
        <v>29000000</v>
      </c>
      <c r="I1812" s="2">
        <v>7460204</v>
      </c>
      <c r="J1812" s="2">
        <v>10066366</v>
      </c>
      <c r="K1812" s="28" t="str">
        <f t="shared" si="226"/>
        <v/>
      </c>
      <c r="L1812" s="28" t="str">
        <f t="shared" si="227"/>
        <v/>
      </c>
      <c r="M1812" s="28" t="s">
        <v>2509</v>
      </c>
      <c r="N1812" s="28" t="str">
        <f t="shared" si="228"/>
        <v/>
      </c>
      <c r="O1812" s="28" t="str">
        <f>IF(N1812=1,M1812&amp;" ("&amp;E1812&amp;")",M1812)</f>
        <v>Taking Woodstock</v>
      </c>
      <c r="P1812" s="36">
        <f>INDEX(cpi!$A$1:$M$105,MATCH('Inflation adjust calc'!$E1812,cpi!$A:$A,0),MATCH('Inflation adjust calc'!$D1812,cpi!$1:$1,0))</f>
        <v>215.834</v>
      </c>
      <c r="Q1812" s="36">
        <f>cpi!$I$2</f>
        <v>240.85300000000001</v>
      </c>
      <c r="R1812" s="36">
        <f t="shared" si="233"/>
        <v>1.1159177886709231</v>
      </c>
      <c r="S1812" s="28" t="str">
        <f t="shared" si="229"/>
        <v/>
      </c>
      <c r="T1812" s="37">
        <f t="shared" si="230"/>
        <v>32361615.871456768</v>
      </c>
      <c r="U1812" s="37">
        <f t="shared" si="231"/>
        <v>8324974.3507139748</v>
      </c>
      <c r="V1812" s="37">
        <f t="shared" si="232"/>
        <v>11233236.886672165</v>
      </c>
    </row>
    <row r="1813" spans="1:22">
      <c r="A1813" s="23">
        <v>1812</v>
      </c>
      <c r="B1813" s="3">
        <v>31939</v>
      </c>
      <c r="C1813" s="28">
        <v>6</v>
      </c>
      <c r="D1813" s="29">
        <v>11</v>
      </c>
      <c r="E1813" s="28">
        <v>1987</v>
      </c>
      <c r="F1813" s="31">
        <f>DATE(E1813,D1813,C1813)</f>
        <v>32087</v>
      </c>
      <c r="G1813" s="24" t="s">
        <v>2510</v>
      </c>
      <c r="H1813" s="2">
        <v>29000000</v>
      </c>
      <c r="I1813" s="2">
        <v>5899797</v>
      </c>
      <c r="J1813" s="2">
        <v>25899797</v>
      </c>
      <c r="K1813" s="28" t="str">
        <f t="shared" si="226"/>
        <v/>
      </c>
      <c r="L1813" s="28" t="str">
        <f t="shared" si="227"/>
        <v/>
      </c>
      <c r="M1813" s="28" t="s">
        <v>2510</v>
      </c>
      <c r="N1813" s="28" t="str">
        <f t="shared" si="228"/>
        <v/>
      </c>
      <c r="O1813" s="28" t="str">
        <f>IF(N1813=1,M1813&amp;" ("&amp;E1813&amp;")",M1813)</f>
        <v>Cry Freedom</v>
      </c>
      <c r="P1813" s="36">
        <f>INDEX(cpi!$A$1:$M$105,MATCH('Inflation adjust calc'!$E1813,cpi!$A:$A,0),MATCH('Inflation adjust calc'!$D1813,cpi!$1:$1,0))</f>
        <v>115.4</v>
      </c>
      <c r="Q1813" s="36">
        <f>cpi!$I$2</f>
        <v>240.85300000000001</v>
      </c>
      <c r="R1813" s="36">
        <f t="shared" si="233"/>
        <v>2.0871143847487001</v>
      </c>
      <c r="S1813" s="28" t="str">
        <f t="shared" si="229"/>
        <v/>
      </c>
      <c r="T1813" s="37">
        <f t="shared" si="230"/>
        <v>60526317.157712303</v>
      </c>
      <c r="U1813" s="37">
        <f t="shared" si="231"/>
        <v>12313551.185797228</v>
      </c>
      <c r="V1813" s="37">
        <f t="shared" si="232"/>
        <v>54055838.880771227</v>
      </c>
    </row>
    <row r="1814" spans="1:22">
      <c r="A1814" s="23">
        <v>1813</v>
      </c>
      <c r="B1814" s="3" t="s">
        <v>1793</v>
      </c>
      <c r="C1814" s="28">
        <v>24</v>
      </c>
      <c r="D1814" s="29">
        <v>9</v>
      </c>
      <c r="E1814" s="28">
        <v>1999</v>
      </c>
      <c r="F1814" s="31">
        <f>DATE(E1814,D1814,C1814)</f>
        <v>36427</v>
      </c>
      <c r="G1814" s="24" t="s">
        <v>2511</v>
      </c>
      <c r="H1814" s="2">
        <v>28700000</v>
      </c>
      <c r="I1814" s="2">
        <v>4559569</v>
      </c>
      <c r="J1814" s="2">
        <v>4559569</v>
      </c>
      <c r="K1814" s="28" t="str">
        <f t="shared" si="226"/>
        <v/>
      </c>
      <c r="L1814" s="28" t="str">
        <f t="shared" si="227"/>
        <v/>
      </c>
      <c r="M1814" s="28" t="s">
        <v>2511</v>
      </c>
      <c r="N1814" s="28" t="str">
        <f t="shared" si="228"/>
        <v/>
      </c>
      <c r="O1814" s="28" t="str">
        <f>IF(N1814=1,M1814&amp;" ("&amp;E1814&amp;")",M1814)</f>
        <v>Mumford</v>
      </c>
      <c r="P1814" s="36">
        <f>INDEX(cpi!$A$1:$M$105,MATCH('Inflation adjust calc'!$E1814,cpi!$A:$A,0),MATCH('Inflation adjust calc'!$D1814,cpi!$1:$1,0))</f>
        <v>167.9</v>
      </c>
      <c r="Q1814" s="36">
        <f>cpi!$I$2</f>
        <v>240.85300000000001</v>
      </c>
      <c r="R1814" s="36">
        <f t="shared" si="233"/>
        <v>1.434502680166766</v>
      </c>
      <c r="S1814" s="28" t="str">
        <f t="shared" si="229"/>
        <v/>
      </c>
      <c r="T1814" s="37">
        <f t="shared" si="230"/>
        <v>41170226.92078618</v>
      </c>
      <c r="U1814" s="37">
        <f t="shared" si="231"/>
        <v>6540713.9509053007</v>
      </c>
      <c r="V1814" s="37">
        <f t="shared" si="232"/>
        <v>6540713.9509053007</v>
      </c>
    </row>
    <row r="1815" spans="1:22">
      <c r="A1815" s="23">
        <v>1814</v>
      </c>
      <c r="B1815" s="3">
        <v>38445</v>
      </c>
      <c r="C1815" s="28">
        <v>4</v>
      </c>
      <c r="D1815" s="29">
        <v>3</v>
      </c>
      <c r="E1815" s="28">
        <v>2005</v>
      </c>
      <c r="F1815" s="31">
        <f>DATE(E1815,D1815,C1815)</f>
        <v>38415</v>
      </c>
      <c r="G1815" s="24" t="s">
        <v>2512</v>
      </c>
      <c r="H1815" s="2">
        <v>28500000</v>
      </c>
      <c r="I1815" s="2">
        <v>6301131</v>
      </c>
      <c r="J1815" s="2">
        <v>15452978</v>
      </c>
      <c r="K1815" s="28" t="str">
        <f t="shared" si="226"/>
        <v/>
      </c>
      <c r="L1815" s="28" t="str">
        <f t="shared" si="227"/>
        <v/>
      </c>
      <c r="M1815" s="28" t="s">
        <v>2512</v>
      </c>
      <c r="N1815" s="28" t="str">
        <f t="shared" si="228"/>
        <v/>
      </c>
      <c r="O1815" s="28" t="str">
        <f>IF(N1815=1,M1815&amp;" ("&amp;E1815&amp;")",M1815)</f>
        <v>The Jacket</v>
      </c>
      <c r="P1815" s="36">
        <f>INDEX(cpi!$A$1:$M$105,MATCH('Inflation adjust calc'!$E1815,cpi!$A:$A,0),MATCH('Inflation adjust calc'!$D1815,cpi!$1:$1,0))</f>
        <v>193.3</v>
      </c>
      <c r="Q1815" s="36">
        <f>cpi!$I$2</f>
        <v>240.85300000000001</v>
      </c>
      <c r="R1815" s="36">
        <f t="shared" si="233"/>
        <v>1.2460062079668908</v>
      </c>
      <c r="S1815" s="28" t="str">
        <f t="shared" si="229"/>
        <v/>
      </c>
      <c r="T1815" s="37">
        <f t="shared" si="230"/>
        <v>35511176.927056387</v>
      </c>
      <c r="U1815" s="37">
        <f t="shared" si="231"/>
        <v>7851248.3432126222</v>
      </c>
      <c r="V1815" s="37">
        <f t="shared" si="232"/>
        <v>19254506.51957579</v>
      </c>
    </row>
    <row r="1816" spans="1:22">
      <c r="A1816" s="23">
        <v>1815</v>
      </c>
      <c r="B1816" s="3">
        <v>33919</v>
      </c>
      <c r="C1816" s="28">
        <v>11</v>
      </c>
      <c r="D1816" s="29">
        <v>11</v>
      </c>
      <c r="E1816" s="28">
        <v>1992</v>
      </c>
      <c r="F1816" s="31">
        <f>DATE(E1816,D1816,C1816)</f>
        <v>33919</v>
      </c>
      <c r="G1816" s="24" t="s">
        <v>2513</v>
      </c>
      <c r="H1816" s="2">
        <v>28000000</v>
      </c>
      <c r="I1816" s="2">
        <v>217350219</v>
      </c>
      <c r="J1816" s="2">
        <v>504050219</v>
      </c>
      <c r="K1816" s="28" t="str">
        <f t="shared" si="226"/>
        <v/>
      </c>
      <c r="L1816" s="28" t="str">
        <f t="shared" si="227"/>
        <v/>
      </c>
      <c r="M1816" s="28" t="s">
        <v>2513</v>
      </c>
      <c r="N1816" s="28" t="str">
        <f t="shared" si="228"/>
        <v/>
      </c>
      <c r="O1816" s="28" t="str">
        <f>IF(N1816=1,M1816&amp;" ("&amp;E1816&amp;")",M1816)</f>
        <v>Aladdin</v>
      </c>
      <c r="P1816" s="36">
        <f>INDEX(cpi!$A$1:$M$105,MATCH('Inflation adjust calc'!$E1816,cpi!$A:$A,0),MATCH('Inflation adjust calc'!$D1816,cpi!$1:$1,0))</f>
        <v>142</v>
      </c>
      <c r="Q1816" s="36">
        <f>cpi!$I$2</f>
        <v>240.85300000000001</v>
      </c>
      <c r="R1816" s="36">
        <f t="shared" si="233"/>
        <v>1.6961478873239437</v>
      </c>
      <c r="S1816" s="28" t="str">
        <f t="shared" si="229"/>
        <v/>
      </c>
      <c r="T1816" s="37">
        <f t="shared" si="230"/>
        <v>47492140.845070422</v>
      </c>
      <c r="U1816" s="37">
        <f t="shared" si="231"/>
        <v>368658114.7662465</v>
      </c>
      <c r="V1816" s="37">
        <f t="shared" si="232"/>
        <v>854943714.06202114</v>
      </c>
    </row>
    <row r="1817" spans="1:22">
      <c r="A1817" s="23">
        <v>1816</v>
      </c>
      <c r="B1817" s="3" t="s">
        <v>2514</v>
      </c>
      <c r="C1817" s="28">
        <v>23</v>
      </c>
      <c r="D1817" s="29">
        <v>5</v>
      </c>
      <c r="E1817" s="28">
        <v>1984</v>
      </c>
      <c r="F1817" s="31">
        <f>DATE(E1817,D1817,C1817)</f>
        <v>30825</v>
      </c>
      <c r="G1817" s="24" t="s">
        <v>2515</v>
      </c>
      <c r="H1817" s="2">
        <v>28000000</v>
      </c>
      <c r="I1817" s="2">
        <v>179880271</v>
      </c>
      <c r="J1817" s="2">
        <v>333080271</v>
      </c>
      <c r="K1817" s="28" t="str">
        <f t="shared" si="226"/>
        <v/>
      </c>
      <c r="L1817" s="28" t="str">
        <f t="shared" si="227"/>
        <v/>
      </c>
      <c r="M1817" s="28" t="s">
        <v>2515</v>
      </c>
      <c r="N1817" s="28" t="str">
        <f t="shared" si="228"/>
        <v/>
      </c>
      <c r="O1817" s="28" t="str">
        <f>IF(N1817=1,M1817&amp;" ("&amp;E1817&amp;")",M1817)</f>
        <v>Indiana Jones and the Temple of Doom</v>
      </c>
      <c r="P1817" s="36">
        <f>INDEX(cpi!$A$1:$M$105,MATCH('Inflation adjust calc'!$E1817,cpi!$A:$A,0),MATCH('Inflation adjust calc'!$D1817,cpi!$1:$1,0))</f>
        <v>103.4</v>
      </c>
      <c r="Q1817" s="36">
        <f>cpi!$I$2</f>
        <v>240.85300000000001</v>
      </c>
      <c r="R1817" s="36">
        <f t="shared" si="233"/>
        <v>2.3293326885880079</v>
      </c>
      <c r="S1817" s="28" t="str">
        <f t="shared" si="229"/>
        <v/>
      </c>
      <c r="T1817" s="37">
        <f t="shared" si="230"/>
        <v>65221315.280464225</v>
      </c>
      <c r="U1817" s="37">
        <f t="shared" si="231"/>
        <v>419000995.27236944</v>
      </c>
      <c r="V1817" s="37">
        <f t="shared" si="232"/>
        <v>775854763.16405225</v>
      </c>
    </row>
    <row r="1818" spans="1:22">
      <c r="A1818" s="23">
        <v>1817</v>
      </c>
      <c r="B1818" s="3" t="s">
        <v>872</v>
      </c>
      <c r="C1818" s="28">
        <v>14</v>
      </c>
      <c r="D1818" s="29">
        <v>8</v>
      </c>
      <c r="E1818" s="28">
        <v>2015</v>
      </c>
      <c r="F1818" s="31">
        <f>DATE(E1818,D1818,C1818)</f>
        <v>42230</v>
      </c>
      <c r="G1818" s="24" t="s">
        <v>2516</v>
      </c>
      <c r="H1818" s="2">
        <v>28000000</v>
      </c>
      <c r="I1818" s="2">
        <v>161058685</v>
      </c>
      <c r="J1818" s="2">
        <v>201867526</v>
      </c>
      <c r="K1818" s="28" t="str">
        <f t="shared" si="226"/>
        <v/>
      </c>
      <c r="L1818" s="28" t="str">
        <f t="shared" si="227"/>
        <v/>
      </c>
      <c r="M1818" s="28" t="s">
        <v>2516</v>
      </c>
      <c r="N1818" s="28" t="str">
        <f t="shared" si="228"/>
        <v/>
      </c>
      <c r="O1818" s="28" t="str">
        <f>IF(N1818=1,M1818&amp;" ("&amp;E1818&amp;")",M1818)</f>
        <v>Straight Outta Compton</v>
      </c>
      <c r="P1818" s="36">
        <f>INDEX(cpi!$A$1:$M$105,MATCH('Inflation adjust calc'!$E1818,cpi!$A:$A,0),MATCH('Inflation adjust calc'!$D1818,cpi!$1:$1,0))</f>
        <v>238.316</v>
      </c>
      <c r="Q1818" s="36">
        <f>cpi!$I$2</f>
        <v>240.85300000000001</v>
      </c>
      <c r="R1818" s="36">
        <f t="shared" si="233"/>
        <v>1.01064552946508</v>
      </c>
      <c r="S1818" s="28" t="str">
        <f t="shared" si="229"/>
        <v/>
      </c>
      <c r="T1818" s="37">
        <f t="shared" si="230"/>
        <v>28298074.825022239</v>
      </c>
      <c r="U1818" s="37">
        <f t="shared" si="231"/>
        <v>162773239.97677454</v>
      </c>
      <c r="V1818" s="37">
        <f t="shared" si="232"/>
        <v>204016512.6960758</v>
      </c>
    </row>
    <row r="1819" spans="1:22">
      <c r="A1819" s="23">
        <v>1818</v>
      </c>
      <c r="B1819" s="3" t="s">
        <v>665</v>
      </c>
      <c r="C1819" s="28">
        <v>20</v>
      </c>
      <c r="D1819" s="29">
        <v>11</v>
      </c>
      <c r="E1819" s="28">
        <v>1998</v>
      </c>
      <c r="F1819" s="31">
        <f>DATE(E1819,D1819,C1819)</f>
        <v>36119</v>
      </c>
      <c r="G1819" s="24" t="s">
        <v>2517</v>
      </c>
      <c r="H1819" s="2">
        <v>28000000</v>
      </c>
      <c r="I1819" s="2">
        <v>100494685</v>
      </c>
      <c r="J1819" s="2">
        <v>140894685</v>
      </c>
      <c r="K1819" s="28" t="str">
        <f t="shared" si="226"/>
        <v/>
      </c>
      <c r="L1819" s="28" t="str">
        <f t="shared" si="227"/>
        <v/>
      </c>
      <c r="M1819" s="28" t="s">
        <v>2517</v>
      </c>
      <c r="N1819" s="28" t="str">
        <f t="shared" si="228"/>
        <v/>
      </c>
      <c r="O1819" s="28" t="str">
        <f>IF(N1819=1,M1819&amp;" ("&amp;E1819&amp;")",M1819)</f>
        <v>The Rugrats Movie</v>
      </c>
      <c r="P1819" s="36">
        <f>INDEX(cpi!$A$1:$M$105,MATCH('Inflation adjust calc'!$E1819,cpi!$A:$A,0),MATCH('Inflation adjust calc'!$D1819,cpi!$1:$1,0))</f>
        <v>164</v>
      </c>
      <c r="Q1819" s="36">
        <f>cpi!$I$2</f>
        <v>240.85300000000001</v>
      </c>
      <c r="R1819" s="36">
        <f t="shared" si="233"/>
        <v>1.4686158536585365</v>
      </c>
      <c r="S1819" s="28" t="str">
        <f t="shared" si="229"/>
        <v/>
      </c>
      <c r="T1819" s="37">
        <f t="shared" si="230"/>
        <v>41121243.902439021</v>
      </c>
      <c r="U1819" s="37">
        <f t="shared" si="231"/>
        <v>147588087.59942073</v>
      </c>
      <c r="V1819" s="37">
        <f t="shared" si="232"/>
        <v>206920168.08722562</v>
      </c>
    </row>
    <row r="1820" spans="1:22">
      <c r="A1820" s="23">
        <v>1819</v>
      </c>
      <c r="B1820" s="3" t="s">
        <v>2518</v>
      </c>
      <c r="C1820" s="28">
        <v>15</v>
      </c>
      <c r="D1820" s="29">
        <v>7</v>
      </c>
      <c r="E1820" s="28">
        <v>1988</v>
      </c>
      <c r="F1820" s="31">
        <f>DATE(E1820,D1820,C1820)</f>
        <v>32339</v>
      </c>
      <c r="G1820" s="24" t="s">
        <v>2519</v>
      </c>
      <c r="H1820" s="2">
        <v>28000000</v>
      </c>
      <c r="I1820" s="2">
        <v>81350242</v>
      </c>
      <c r="J1820" s="2">
        <v>139109346</v>
      </c>
      <c r="K1820" s="28" t="str">
        <f t="shared" si="226"/>
        <v/>
      </c>
      <c r="L1820" s="28" t="str">
        <f t="shared" si="227"/>
        <v/>
      </c>
      <c r="M1820" s="28" t="s">
        <v>2519</v>
      </c>
      <c r="N1820" s="28" t="str">
        <f t="shared" si="228"/>
        <v/>
      </c>
      <c r="O1820" s="28" t="str">
        <f>IF(N1820=1,M1820&amp;" ("&amp;E1820&amp;")",M1820)</f>
        <v>Die Hard</v>
      </c>
      <c r="P1820" s="36">
        <f>INDEX(cpi!$A$1:$M$105,MATCH('Inflation adjust calc'!$E1820,cpi!$A:$A,0),MATCH('Inflation adjust calc'!$D1820,cpi!$1:$1,0))</f>
        <v>118.5</v>
      </c>
      <c r="Q1820" s="36">
        <f>cpi!$I$2</f>
        <v>240.85300000000001</v>
      </c>
      <c r="R1820" s="36">
        <f t="shared" si="233"/>
        <v>2.0325147679324895</v>
      </c>
      <c r="S1820" s="28" t="str">
        <f t="shared" si="229"/>
        <v/>
      </c>
      <c r="T1820" s="37">
        <f t="shared" si="230"/>
        <v>56910413.502109706</v>
      </c>
      <c r="U1820" s="37">
        <f t="shared" si="231"/>
        <v>165345568.23988187</v>
      </c>
      <c r="V1820" s="37">
        <f t="shared" si="232"/>
        <v>282741800.1024304</v>
      </c>
    </row>
    <row r="1821" spans="1:22">
      <c r="A1821" s="23">
        <v>1820</v>
      </c>
      <c r="B1821" s="3">
        <v>37046</v>
      </c>
      <c r="C1821" s="28">
        <v>6</v>
      </c>
      <c r="D1821" s="29">
        <v>4</v>
      </c>
      <c r="E1821" s="28">
        <v>2001</v>
      </c>
      <c r="F1821" s="31">
        <f>DATE(E1821,D1821,C1821)</f>
        <v>36987</v>
      </c>
      <c r="G1821" s="24" t="s">
        <v>2520</v>
      </c>
      <c r="H1821" s="2">
        <v>28000000</v>
      </c>
      <c r="I1821" s="2">
        <v>74058698</v>
      </c>
      <c r="J1821" s="2">
        <v>105159085</v>
      </c>
      <c r="K1821" s="28" t="str">
        <f t="shared" si="226"/>
        <v/>
      </c>
      <c r="L1821" s="28" t="str">
        <f t="shared" si="227"/>
        <v/>
      </c>
      <c r="M1821" s="28" t="s">
        <v>2520</v>
      </c>
      <c r="N1821" s="28" t="str">
        <f t="shared" si="228"/>
        <v/>
      </c>
      <c r="O1821" s="28" t="str">
        <f>IF(N1821=1,M1821&amp;" ("&amp;E1821&amp;")",M1821)</f>
        <v>Along Came a Spider</v>
      </c>
      <c r="P1821" s="36">
        <f>INDEX(cpi!$A$1:$M$105,MATCH('Inflation adjust calc'!$E1821,cpi!$A:$A,0),MATCH('Inflation adjust calc'!$D1821,cpi!$1:$1,0))</f>
        <v>176.9</v>
      </c>
      <c r="Q1821" s="36">
        <f>cpi!$I$2</f>
        <v>240.85300000000001</v>
      </c>
      <c r="R1821" s="36">
        <f t="shared" si="233"/>
        <v>1.3615206331260599</v>
      </c>
      <c r="S1821" s="28" t="str">
        <f t="shared" si="229"/>
        <v/>
      </c>
      <c r="T1821" s="37">
        <f t="shared" si="230"/>
        <v>38122577.727529675</v>
      </c>
      <c r="U1821" s="37">
        <f t="shared" si="231"/>
        <v>100832445.38945167</v>
      </c>
      <c r="V1821" s="37">
        <f t="shared" si="232"/>
        <v>143176263.98815715</v>
      </c>
    </row>
    <row r="1822" spans="1:22">
      <c r="A1822" s="23">
        <v>1821</v>
      </c>
      <c r="B1822" s="3" t="s">
        <v>581</v>
      </c>
      <c r="C1822" s="28">
        <v>14</v>
      </c>
      <c r="D1822" s="29">
        <v>2</v>
      </c>
      <c r="E1822" s="28">
        <v>2013</v>
      </c>
      <c r="F1822" s="31">
        <f>DATE(E1822,D1822,C1822)</f>
        <v>41319</v>
      </c>
      <c r="G1822" s="24" t="s">
        <v>2521</v>
      </c>
      <c r="H1822" s="2">
        <v>28000000</v>
      </c>
      <c r="I1822" s="2">
        <v>71399120</v>
      </c>
      <c r="J1822" s="2">
        <v>94050951</v>
      </c>
      <c r="K1822" s="28" t="str">
        <f t="shared" si="226"/>
        <v/>
      </c>
      <c r="L1822" s="28" t="str">
        <f t="shared" si="227"/>
        <v/>
      </c>
      <c r="M1822" s="28" t="s">
        <v>2521</v>
      </c>
      <c r="N1822" s="28" t="str">
        <f t="shared" si="228"/>
        <v/>
      </c>
      <c r="O1822" s="28" t="str">
        <f>IF(N1822=1,M1822&amp;" ("&amp;E1822&amp;")",M1822)</f>
        <v>Safe Haven</v>
      </c>
      <c r="P1822" s="36">
        <f>INDEX(cpi!$A$1:$M$105,MATCH('Inflation adjust calc'!$E1822,cpi!$A:$A,0),MATCH('Inflation adjust calc'!$D1822,cpi!$1:$1,0))</f>
        <v>232.166</v>
      </c>
      <c r="Q1822" s="36">
        <f>cpi!$I$2</f>
        <v>240.85300000000001</v>
      </c>
      <c r="R1822" s="36">
        <f t="shared" si="233"/>
        <v>1.0374171928706184</v>
      </c>
      <c r="S1822" s="28" t="str">
        <f t="shared" si="229"/>
        <v/>
      </c>
      <c r="T1822" s="37">
        <f t="shared" si="230"/>
        <v>29047681.400377315</v>
      </c>
      <c r="U1822" s="37">
        <f t="shared" si="231"/>
        <v>74070674.64383243</v>
      </c>
      <c r="V1822" s="37">
        <f t="shared" si="232"/>
        <v>97570073.573232085</v>
      </c>
    </row>
    <row r="1823" spans="1:22">
      <c r="A1823" s="23">
        <v>1822</v>
      </c>
      <c r="B1823" s="3">
        <v>42320</v>
      </c>
      <c r="C1823" s="28">
        <v>11</v>
      </c>
      <c r="D1823" s="29">
        <v>12</v>
      </c>
      <c r="E1823" s="28">
        <v>2015</v>
      </c>
      <c r="F1823" s="31">
        <f>DATE(E1823,D1823,C1823)</f>
        <v>42349</v>
      </c>
      <c r="G1823" s="24" t="s">
        <v>2522</v>
      </c>
      <c r="H1823" s="2">
        <v>28000000</v>
      </c>
      <c r="I1823" s="2">
        <v>70259870</v>
      </c>
      <c r="J1823" s="2">
        <v>131459870</v>
      </c>
      <c r="K1823" s="28" t="str">
        <f t="shared" si="226"/>
        <v/>
      </c>
      <c r="L1823" s="28" t="str">
        <f t="shared" si="227"/>
        <v/>
      </c>
      <c r="M1823" s="28" t="s">
        <v>2522</v>
      </c>
      <c r="N1823" s="28" t="str">
        <f t="shared" si="228"/>
        <v/>
      </c>
      <c r="O1823" s="28" t="str">
        <f>IF(N1823=1,M1823&amp;" ("&amp;E1823&amp;")",M1823)</f>
        <v>The Big Short</v>
      </c>
      <c r="P1823" s="36">
        <f>INDEX(cpi!$A$1:$M$105,MATCH('Inflation adjust calc'!$E1823,cpi!$A:$A,0),MATCH('Inflation adjust calc'!$D1823,cpi!$1:$1,0))</f>
        <v>236.52500000000001</v>
      </c>
      <c r="Q1823" s="36">
        <f>cpi!$I$2</f>
        <v>240.85300000000001</v>
      </c>
      <c r="R1823" s="36">
        <f t="shared" si="233"/>
        <v>1.0182982771377234</v>
      </c>
      <c r="S1823" s="28" t="str">
        <f t="shared" si="229"/>
        <v/>
      </c>
      <c r="T1823" s="37">
        <f t="shared" si="230"/>
        <v>28512351.759856254</v>
      </c>
      <c r="U1823" s="37">
        <f t="shared" si="231"/>
        <v>71545504.572920412</v>
      </c>
      <c r="V1823" s="37">
        <f t="shared" si="232"/>
        <v>133865359.13374908</v>
      </c>
    </row>
    <row r="1824" spans="1:22">
      <c r="A1824" s="23">
        <v>1823</v>
      </c>
      <c r="B1824" s="3">
        <v>39640</v>
      </c>
      <c r="C1824" s="28">
        <v>7</v>
      </c>
      <c r="D1824" s="29">
        <v>11</v>
      </c>
      <c r="E1824" s="28">
        <v>2008</v>
      </c>
      <c r="F1824" s="31">
        <f>DATE(E1824,D1824,C1824)</f>
        <v>39759</v>
      </c>
      <c r="G1824" s="24" t="s">
        <v>2523</v>
      </c>
      <c r="H1824" s="2">
        <v>28000000</v>
      </c>
      <c r="I1824" s="2">
        <v>67300955</v>
      </c>
      <c r="J1824" s="2">
        <v>94500826</v>
      </c>
      <c r="K1824" s="28" t="str">
        <f t="shared" si="226"/>
        <v/>
      </c>
      <c r="L1824" s="28" t="str">
        <f t="shared" si="227"/>
        <v/>
      </c>
      <c r="M1824" s="28" t="s">
        <v>2523</v>
      </c>
      <c r="N1824" s="28" t="str">
        <f t="shared" si="228"/>
        <v/>
      </c>
      <c r="O1824" s="28" t="str">
        <f>IF(N1824=1,M1824&amp;" ("&amp;E1824&amp;")",M1824)</f>
        <v>Role Models</v>
      </c>
      <c r="P1824" s="36">
        <f>INDEX(cpi!$A$1:$M$105,MATCH('Inflation adjust calc'!$E1824,cpi!$A:$A,0),MATCH('Inflation adjust calc'!$D1824,cpi!$1:$1,0))</f>
        <v>212.42500000000001</v>
      </c>
      <c r="Q1824" s="36">
        <f>cpi!$I$2</f>
        <v>240.85300000000001</v>
      </c>
      <c r="R1824" s="36">
        <f t="shared" si="233"/>
        <v>1.1338260562551488</v>
      </c>
      <c r="S1824" s="28" t="str">
        <f t="shared" si="229"/>
        <v/>
      </c>
      <c r="T1824" s="37">
        <f t="shared" si="230"/>
        <v>31747129.575144164</v>
      </c>
      <c r="U1824" s="37">
        <f t="shared" si="231"/>
        <v>76307576.389855236</v>
      </c>
      <c r="V1824" s="37">
        <f t="shared" si="232"/>
        <v>107147498.85643402</v>
      </c>
    </row>
    <row r="1825" spans="1:22">
      <c r="A1825" s="23">
        <v>1824</v>
      </c>
      <c r="B1825" s="3">
        <v>41922</v>
      </c>
      <c r="C1825" s="28">
        <v>10</v>
      </c>
      <c r="D1825" s="29">
        <v>10</v>
      </c>
      <c r="E1825" s="28">
        <v>2014</v>
      </c>
      <c r="F1825" s="31">
        <f>DATE(E1825,D1825,C1825)</f>
        <v>41922</v>
      </c>
      <c r="G1825" s="24" t="s">
        <v>2524</v>
      </c>
      <c r="H1825" s="2">
        <v>28000000</v>
      </c>
      <c r="I1825" s="2">
        <v>66954149</v>
      </c>
      <c r="J1825" s="2">
        <v>101379287</v>
      </c>
      <c r="K1825" s="28" t="str">
        <f t="shared" si="226"/>
        <v/>
      </c>
      <c r="L1825" s="28" t="str">
        <f t="shared" si="227"/>
        <v/>
      </c>
      <c r="M1825" s="28" t="s">
        <v>2524</v>
      </c>
      <c r="N1825" s="28" t="str">
        <f t="shared" si="228"/>
        <v/>
      </c>
      <c r="O1825" s="28" t="str">
        <f>IF(N1825=1,M1825&amp;" ("&amp;E1825&amp;")",M1825)</f>
        <v>Alexander and the Terrible, Horrible, No Good, Very Bad Day</v>
      </c>
      <c r="P1825" s="36">
        <f>INDEX(cpi!$A$1:$M$105,MATCH('Inflation adjust calc'!$E1825,cpi!$A:$A,0),MATCH('Inflation adjust calc'!$D1825,cpi!$1:$1,0))</f>
        <v>237.43299999999999</v>
      </c>
      <c r="Q1825" s="36">
        <f>cpi!$I$2</f>
        <v>240.85300000000001</v>
      </c>
      <c r="R1825" s="36">
        <f t="shared" si="233"/>
        <v>1.0144040634621136</v>
      </c>
      <c r="S1825" s="28" t="str">
        <f t="shared" si="229"/>
        <v/>
      </c>
      <c r="T1825" s="37">
        <f t="shared" si="230"/>
        <v>28403313.776939183</v>
      </c>
      <c r="U1825" s="37">
        <f t="shared" si="231"/>
        <v>67918560.811247811</v>
      </c>
      <c r="V1825" s="37">
        <f t="shared" si="232"/>
        <v>102839560.68369183</v>
      </c>
    </row>
    <row r="1826" spans="1:22">
      <c r="A1826" s="23">
        <v>1825</v>
      </c>
      <c r="B1826" s="3">
        <v>38140</v>
      </c>
      <c r="C1826" s="28">
        <v>6</v>
      </c>
      <c r="D1826" s="29">
        <v>2</v>
      </c>
      <c r="E1826" s="28">
        <v>2004</v>
      </c>
      <c r="F1826" s="31">
        <f>DATE(E1826,D1826,C1826)</f>
        <v>38023</v>
      </c>
      <c r="G1826" s="24" t="s">
        <v>2525</v>
      </c>
      <c r="H1826" s="2">
        <v>28000000</v>
      </c>
      <c r="I1826" s="2">
        <v>64378093</v>
      </c>
      <c r="J1826" s="2">
        <v>64474705</v>
      </c>
      <c r="K1826" s="28" t="str">
        <f t="shared" si="226"/>
        <v/>
      </c>
      <c r="L1826" s="28" t="str">
        <f t="shared" si="227"/>
        <v/>
      </c>
      <c r="M1826" s="28" t="s">
        <v>2525</v>
      </c>
      <c r="N1826" s="28" t="str">
        <f t="shared" si="228"/>
        <v/>
      </c>
      <c r="O1826" s="28" t="str">
        <f>IF(N1826=1,M1826&amp;" ("&amp;E1826&amp;")",M1826)</f>
        <v>Miracle</v>
      </c>
      <c r="P1826" s="36">
        <f>INDEX(cpi!$A$1:$M$105,MATCH('Inflation adjust calc'!$E1826,cpi!$A:$A,0),MATCH('Inflation adjust calc'!$D1826,cpi!$1:$1,0))</f>
        <v>186.2</v>
      </c>
      <c r="Q1826" s="36">
        <f>cpi!$I$2</f>
        <v>240.85300000000001</v>
      </c>
      <c r="R1826" s="36">
        <f t="shared" si="233"/>
        <v>1.2935177228786252</v>
      </c>
      <c r="S1826" s="28" t="str">
        <f t="shared" si="229"/>
        <v/>
      </c>
      <c r="T1826" s="37">
        <f t="shared" si="230"/>
        <v>36218496.240601502</v>
      </c>
      <c r="U1826" s="37">
        <f t="shared" si="231"/>
        <v>83274204.260628358</v>
      </c>
      <c r="V1826" s="37">
        <f t="shared" si="232"/>
        <v>83399173.594871104</v>
      </c>
    </row>
    <row r="1827" spans="1:22">
      <c r="A1827" s="23">
        <v>1826</v>
      </c>
      <c r="B1827" s="3" t="s">
        <v>2526</v>
      </c>
      <c r="C1827" s="28">
        <v>28</v>
      </c>
      <c r="D1827" s="29">
        <v>1</v>
      </c>
      <c r="E1827" s="28">
        <v>2013</v>
      </c>
      <c r="F1827" s="31">
        <f>DATE(E1827,D1827,C1827)</f>
        <v>41302</v>
      </c>
      <c r="G1827" s="24" t="s">
        <v>2527</v>
      </c>
      <c r="H1827" s="2">
        <v>28000000</v>
      </c>
      <c r="I1827" s="2">
        <v>63914167</v>
      </c>
      <c r="J1827" s="2">
        <v>112914167</v>
      </c>
      <c r="K1827" s="28" t="str">
        <f t="shared" si="226"/>
        <v/>
      </c>
      <c r="L1827" s="28" t="str">
        <f t="shared" si="227"/>
        <v/>
      </c>
      <c r="M1827" s="28" t="s">
        <v>2527</v>
      </c>
      <c r="N1827" s="28" t="str">
        <f t="shared" si="228"/>
        <v/>
      </c>
      <c r="O1827" s="28" t="str">
        <f>IF(N1827=1,M1827&amp;" ("&amp;E1827&amp;")",M1827)</f>
        <v>Last Vegas</v>
      </c>
      <c r="P1827" s="36">
        <f>INDEX(cpi!$A$1:$M$105,MATCH('Inflation adjust calc'!$E1827,cpi!$A:$A,0),MATCH('Inflation adjust calc'!$D1827,cpi!$1:$1,0))</f>
        <v>230.28</v>
      </c>
      <c r="Q1827" s="36">
        <f>cpi!$I$2</f>
        <v>240.85300000000001</v>
      </c>
      <c r="R1827" s="36">
        <f t="shared" si="233"/>
        <v>1.0459136703143999</v>
      </c>
      <c r="S1827" s="28" t="str">
        <f t="shared" si="229"/>
        <v/>
      </c>
      <c r="T1827" s="37">
        <f t="shared" si="230"/>
        <v>29285582.768803194</v>
      </c>
      <c r="U1827" s="37">
        <f t="shared" si="231"/>
        <v>66848700.992057495</v>
      </c>
      <c r="V1827" s="37">
        <f t="shared" si="232"/>
        <v>118098470.83746308</v>
      </c>
    </row>
    <row r="1828" spans="1:22">
      <c r="A1828" s="23">
        <v>1827</v>
      </c>
      <c r="B1828" s="3" t="s">
        <v>2528</v>
      </c>
      <c r="C1828" s="28">
        <v>26</v>
      </c>
      <c r="D1828" s="29">
        <v>1</v>
      </c>
      <c r="E1828" s="28">
        <v>2001</v>
      </c>
      <c r="F1828" s="31">
        <f>DATE(E1828,D1828,C1828)</f>
        <v>36917</v>
      </c>
      <c r="G1828" s="24" t="s">
        <v>2529</v>
      </c>
      <c r="H1828" s="2">
        <v>28000000</v>
      </c>
      <c r="I1828" s="2">
        <v>60400856</v>
      </c>
      <c r="J1828" s="2">
        <v>94728529</v>
      </c>
      <c r="K1828" s="28" t="str">
        <f t="shared" si="226"/>
        <v/>
      </c>
      <c r="L1828" s="28" t="str">
        <f t="shared" si="227"/>
        <v/>
      </c>
      <c r="M1828" s="28" t="s">
        <v>2529</v>
      </c>
      <c r="N1828" s="28" t="str">
        <f t="shared" si="228"/>
        <v/>
      </c>
      <c r="O1828" s="28" t="str">
        <f>IF(N1828=1,M1828&amp;" ("&amp;E1828&amp;")",M1828)</f>
        <v>The Wedding Planner</v>
      </c>
      <c r="P1828" s="36">
        <f>INDEX(cpi!$A$1:$M$105,MATCH('Inflation adjust calc'!$E1828,cpi!$A:$A,0),MATCH('Inflation adjust calc'!$D1828,cpi!$1:$1,0))</f>
        <v>175.1</v>
      </c>
      <c r="Q1828" s="36">
        <f>cpi!$I$2</f>
        <v>240.85300000000001</v>
      </c>
      <c r="R1828" s="36">
        <f t="shared" si="233"/>
        <v>1.3755168475157054</v>
      </c>
      <c r="S1828" s="28" t="str">
        <f t="shared" si="229"/>
        <v/>
      </c>
      <c r="T1828" s="37">
        <f t="shared" si="230"/>
        <v>38514471.730439752</v>
      </c>
      <c r="U1828" s="37">
        <f t="shared" si="231"/>
        <v>83082395.032370076</v>
      </c>
      <c r="V1828" s="37">
        <f t="shared" si="232"/>
        <v>130300687.57988007</v>
      </c>
    </row>
    <row r="1829" spans="1:22">
      <c r="A1829" s="23">
        <v>1828</v>
      </c>
      <c r="B1829" s="3" t="s">
        <v>2530</v>
      </c>
      <c r="C1829" s="28">
        <v>19</v>
      </c>
      <c r="D1829" s="29">
        <v>3</v>
      </c>
      <c r="E1829" s="28">
        <v>2004</v>
      </c>
      <c r="F1829" s="31">
        <f>DATE(E1829,D1829,C1829)</f>
        <v>38065</v>
      </c>
      <c r="G1829" s="24" t="s">
        <v>2531</v>
      </c>
      <c r="H1829" s="2">
        <v>28000000</v>
      </c>
      <c r="I1829" s="2">
        <v>58990765</v>
      </c>
      <c r="J1829" s="2">
        <v>103452875</v>
      </c>
      <c r="K1829" s="28" t="str">
        <f t="shared" si="226"/>
        <v/>
      </c>
      <c r="L1829" s="28" t="str">
        <f t="shared" si="227"/>
        <v/>
      </c>
      <c r="M1829" s="28" t="s">
        <v>2531</v>
      </c>
      <c r="N1829" s="28">
        <f t="shared" si="228"/>
        <v>1</v>
      </c>
      <c r="O1829" s="28" t="str">
        <f>IF(N1829=1,M1829&amp;" ("&amp;E1829&amp;")",M1829)</f>
        <v>Dawn of the Dead (2004)</v>
      </c>
      <c r="P1829" s="36">
        <f>INDEX(cpi!$A$1:$M$105,MATCH('Inflation adjust calc'!$E1829,cpi!$A:$A,0),MATCH('Inflation adjust calc'!$D1829,cpi!$1:$1,0))</f>
        <v>187.4</v>
      </c>
      <c r="Q1829" s="36">
        <f>cpi!$I$2</f>
        <v>240.85300000000001</v>
      </c>
      <c r="R1829" s="36">
        <f t="shared" si="233"/>
        <v>1.2852347918890075</v>
      </c>
      <c r="S1829" s="28" t="str">
        <f t="shared" si="229"/>
        <v/>
      </c>
      <c r="T1829" s="37">
        <f t="shared" si="230"/>
        <v>35986574.172892205</v>
      </c>
      <c r="U1829" s="37">
        <f t="shared" si="231"/>
        <v>75816983.57814835</v>
      </c>
      <c r="V1829" s="37">
        <f t="shared" si="232"/>
        <v>132961234.27094451</v>
      </c>
    </row>
    <row r="1830" spans="1:22">
      <c r="A1830" s="23">
        <v>1829</v>
      </c>
      <c r="B1830" s="3" t="s">
        <v>2532</v>
      </c>
      <c r="C1830" s="28">
        <v>26</v>
      </c>
      <c r="D1830" s="29">
        <v>6</v>
      </c>
      <c r="E1830" s="28">
        <v>1981</v>
      </c>
      <c r="F1830" s="31">
        <f>DATE(E1830,D1830,C1830)</f>
        <v>29763</v>
      </c>
      <c r="G1830" s="24" t="s">
        <v>2533</v>
      </c>
      <c r="H1830" s="2">
        <v>28000000</v>
      </c>
      <c r="I1830" s="2">
        <v>54800000</v>
      </c>
      <c r="J1830" s="2">
        <v>195300000</v>
      </c>
      <c r="K1830" s="28" t="str">
        <f t="shared" si="226"/>
        <v/>
      </c>
      <c r="L1830" s="28" t="str">
        <f t="shared" si="227"/>
        <v/>
      </c>
      <c r="M1830" s="28" t="s">
        <v>2533</v>
      </c>
      <c r="N1830" s="28" t="str">
        <f t="shared" si="228"/>
        <v/>
      </c>
      <c r="O1830" s="28" t="str">
        <f>IF(N1830=1,M1830&amp;" ("&amp;E1830&amp;")",M1830)</f>
        <v>For Your Eyes Only</v>
      </c>
      <c r="P1830" s="36">
        <f>INDEX(cpi!$A$1:$M$105,MATCH('Inflation adjust calc'!$E1830,cpi!$A:$A,0),MATCH('Inflation adjust calc'!$D1830,cpi!$1:$1,0))</f>
        <v>90.6</v>
      </c>
      <c r="Q1830" s="36">
        <f>cpi!$I$2</f>
        <v>240.85300000000001</v>
      </c>
      <c r="R1830" s="36">
        <f t="shared" si="233"/>
        <v>2.658421633554084</v>
      </c>
      <c r="S1830" s="28" t="str">
        <f t="shared" si="229"/>
        <v/>
      </c>
      <c r="T1830" s="37">
        <f t="shared" si="230"/>
        <v>74435805.739514351</v>
      </c>
      <c r="U1830" s="37">
        <f t="shared" si="231"/>
        <v>145681505.51876381</v>
      </c>
      <c r="V1830" s="37">
        <f t="shared" si="232"/>
        <v>519189745.03311259</v>
      </c>
    </row>
    <row r="1831" spans="1:22">
      <c r="A1831" s="23">
        <v>1830</v>
      </c>
      <c r="B1831" s="3" t="s">
        <v>938</v>
      </c>
      <c r="C1831" s="28">
        <v>14</v>
      </c>
      <c r="D1831" s="29">
        <v>12</v>
      </c>
      <c r="E1831" s="28">
        <v>2001</v>
      </c>
      <c r="F1831" s="31">
        <f>DATE(E1831,D1831,C1831)</f>
        <v>37239</v>
      </c>
      <c r="G1831" s="24" t="s">
        <v>2534</v>
      </c>
      <c r="H1831" s="2">
        <v>28000000</v>
      </c>
      <c r="I1831" s="2">
        <v>52353636</v>
      </c>
      <c r="J1831" s="2">
        <v>71430876</v>
      </c>
      <c r="K1831" s="28" t="str">
        <f t="shared" si="226"/>
        <v/>
      </c>
      <c r="L1831" s="28" t="str">
        <f t="shared" si="227"/>
        <v/>
      </c>
      <c r="M1831" s="28" t="s">
        <v>2534</v>
      </c>
      <c r="N1831" s="28" t="str">
        <f t="shared" si="228"/>
        <v/>
      </c>
      <c r="O1831" s="28" t="str">
        <f>IF(N1831=1,M1831&amp;" ("&amp;E1831&amp;")",M1831)</f>
        <v>The Royal Tenenbaums</v>
      </c>
      <c r="P1831" s="36">
        <f>INDEX(cpi!$A$1:$M$105,MATCH('Inflation adjust calc'!$E1831,cpi!$A:$A,0),MATCH('Inflation adjust calc'!$D1831,cpi!$1:$1,0))</f>
        <v>176.7</v>
      </c>
      <c r="Q1831" s="36">
        <f>cpi!$I$2</f>
        <v>240.85300000000001</v>
      </c>
      <c r="R1831" s="36">
        <f t="shared" si="233"/>
        <v>1.3630616864742502</v>
      </c>
      <c r="S1831" s="28" t="str">
        <f t="shared" si="229"/>
        <v/>
      </c>
      <c r="T1831" s="37">
        <f t="shared" si="230"/>
        <v>38165727.221279003</v>
      </c>
      <c r="U1831" s="37">
        <f t="shared" si="231"/>
        <v>71361235.37921901</v>
      </c>
      <c r="V1831" s="37">
        <f t="shared" si="232"/>
        <v>97364690.306893036</v>
      </c>
    </row>
    <row r="1832" spans="1:22">
      <c r="A1832" s="23">
        <v>1831</v>
      </c>
      <c r="B1832" s="3" t="s">
        <v>2535</v>
      </c>
      <c r="C1832" s="28">
        <v>25</v>
      </c>
      <c r="D1832" s="29">
        <v>4</v>
      </c>
      <c r="E1832" s="28">
        <v>2003</v>
      </c>
      <c r="F1832" s="31">
        <f>DATE(E1832,D1832,C1832)</f>
        <v>37736</v>
      </c>
      <c r="G1832" s="24" t="s">
        <v>2536</v>
      </c>
      <c r="H1832" s="2">
        <v>28000000</v>
      </c>
      <c r="I1832" s="2">
        <v>52131264</v>
      </c>
      <c r="J1832" s="2">
        <v>82183683</v>
      </c>
      <c r="K1832" s="28" t="str">
        <f t="shared" si="226"/>
        <v/>
      </c>
      <c r="L1832" s="28" t="str">
        <f t="shared" si="227"/>
        <v/>
      </c>
      <c r="M1832" s="28" t="s">
        <v>2536</v>
      </c>
      <c r="N1832" s="28" t="str">
        <f t="shared" si="228"/>
        <v/>
      </c>
      <c r="O1832" s="28" t="str">
        <f>IF(N1832=1,M1832&amp;" ("&amp;E1832&amp;")",M1832)</f>
        <v>Identity</v>
      </c>
      <c r="P1832" s="36">
        <f>INDEX(cpi!$A$1:$M$105,MATCH('Inflation adjust calc'!$E1832,cpi!$A:$A,0),MATCH('Inflation adjust calc'!$D1832,cpi!$1:$1,0))</f>
        <v>183.8</v>
      </c>
      <c r="Q1832" s="36">
        <f>cpi!$I$2</f>
        <v>240.85300000000001</v>
      </c>
      <c r="R1832" s="36">
        <f t="shared" si="233"/>
        <v>1.3104080522306856</v>
      </c>
      <c r="S1832" s="28" t="str">
        <f t="shared" si="229"/>
        <v/>
      </c>
      <c r="T1832" s="37">
        <f t="shared" si="230"/>
        <v>36691425.462459199</v>
      </c>
      <c r="U1832" s="37">
        <f t="shared" si="231"/>
        <v>68313228.118563652</v>
      </c>
      <c r="V1832" s="37">
        <f t="shared" si="232"/>
        <v>107694159.96517411</v>
      </c>
    </row>
    <row r="1833" spans="1:22">
      <c r="A1833" s="23">
        <v>1832</v>
      </c>
      <c r="B1833" s="3">
        <v>37021</v>
      </c>
      <c r="C1833" s="28">
        <v>5</v>
      </c>
      <c r="D1833" s="29">
        <v>10</v>
      </c>
      <c r="E1833" s="28">
        <v>2001</v>
      </c>
      <c r="F1833" s="31">
        <f>DATE(E1833,D1833,C1833)</f>
        <v>37169</v>
      </c>
      <c r="G1833" s="24" t="s">
        <v>2537</v>
      </c>
      <c r="H1833" s="2">
        <v>28000000</v>
      </c>
      <c r="I1833" s="2">
        <v>50255310</v>
      </c>
      <c r="J1833" s="2">
        <v>77477297</v>
      </c>
      <c r="K1833" s="28" t="str">
        <f t="shared" si="226"/>
        <v/>
      </c>
      <c r="L1833" s="28" t="str">
        <f t="shared" si="227"/>
        <v/>
      </c>
      <c r="M1833" s="28" t="s">
        <v>2537</v>
      </c>
      <c r="N1833" s="28" t="str">
        <f t="shared" si="228"/>
        <v/>
      </c>
      <c r="O1833" s="28" t="str">
        <f>IF(N1833=1,M1833&amp;" ("&amp;E1833&amp;")",M1833)</f>
        <v>Serendipity</v>
      </c>
      <c r="P1833" s="36">
        <f>INDEX(cpi!$A$1:$M$105,MATCH('Inflation adjust calc'!$E1833,cpi!$A:$A,0),MATCH('Inflation adjust calc'!$D1833,cpi!$1:$1,0))</f>
        <v>177.7</v>
      </c>
      <c r="Q1833" s="36">
        <f>cpi!$I$2</f>
        <v>240.85300000000001</v>
      </c>
      <c r="R1833" s="36">
        <f t="shared" si="233"/>
        <v>1.355391108610017</v>
      </c>
      <c r="S1833" s="28" t="str">
        <f t="shared" si="229"/>
        <v/>
      </c>
      <c r="T1833" s="37">
        <f t="shared" si="230"/>
        <v>37950951.041080475</v>
      </c>
      <c r="U1833" s="37">
        <f t="shared" si="231"/>
        <v>68115600.334440067</v>
      </c>
      <c r="V1833" s="37">
        <f t="shared" si="232"/>
        <v>105012039.47293754</v>
      </c>
    </row>
    <row r="1834" spans="1:22">
      <c r="A1834" s="23">
        <v>1833</v>
      </c>
      <c r="B1834" s="3" t="s">
        <v>2538</v>
      </c>
      <c r="C1834" s="28">
        <v>16</v>
      </c>
      <c r="D1834" s="29">
        <v>4</v>
      </c>
      <c r="E1834" s="28">
        <v>2010</v>
      </c>
      <c r="F1834" s="31">
        <f>DATE(E1834,D1834,C1834)</f>
        <v>40284</v>
      </c>
      <c r="G1834" s="24" t="s">
        <v>2539</v>
      </c>
      <c r="H1834" s="2">
        <v>28000000</v>
      </c>
      <c r="I1834" s="2">
        <v>48071303</v>
      </c>
      <c r="J1834" s="2">
        <v>97531134</v>
      </c>
      <c r="K1834" s="28" t="str">
        <f t="shared" si="226"/>
        <v/>
      </c>
      <c r="L1834" s="28" t="str">
        <f t="shared" si="227"/>
        <v/>
      </c>
      <c r="M1834" s="28" t="s">
        <v>2539</v>
      </c>
      <c r="N1834" s="28" t="str">
        <f t="shared" si="228"/>
        <v/>
      </c>
      <c r="O1834" s="28" t="str">
        <f>IF(N1834=1,M1834&amp;" ("&amp;E1834&amp;")",M1834)</f>
        <v>Kick-Ass</v>
      </c>
      <c r="P1834" s="36">
        <f>INDEX(cpi!$A$1:$M$105,MATCH('Inflation adjust calc'!$E1834,cpi!$A:$A,0),MATCH('Inflation adjust calc'!$D1834,cpi!$1:$1,0))</f>
        <v>218.00899999999999</v>
      </c>
      <c r="Q1834" s="36">
        <f>cpi!$I$2</f>
        <v>240.85300000000001</v>
      </c>
      <c r="R1834" s="36">
        <f t="shared" si="233"/>
        <v>1.104784664853286</v>
      </c>
      <c r="S1834" s="28" t="str">
        <f t="shared" si="229"/>
        <v/>
      </c>
      <c r="T1834" s="37">
        <f t="shared" si="230"/>
        <v>30933970.615892008</v>
      </c>
      <c r="U1834" s="37">
        <f t="shared" si="231"/>
        <v>53108438.373915762</v>
      </c>
      <c r="V1834" s="37">
        <f t="shared" si="232"/>
        <v>107750901.18895093</v>
      </c>
    </row>
    <row r="1835" spans="1:22">
      <c r="A1835" s="23">
        <v>1834</v>
      </c>
      <c r="B1835" s="3" t="s">
        <v>1481</v>
      </c>
      <c r="C1835" s="28">
        <v>28</v>
      </c>
      <c r="D1835" s="29">
        <v>9</v>
      </c>
      <c r="E1835" s="28">
        <v>2001</v>
      </c>
      <c r="F1835" s="31">
        <f>DATE(E1835,D1835,C1835)</f>
        <v>37162</v>
      </c>
      <c r="G1835" s="24" t="s">
        <v>2540</v>
      </c>
      <c r="H1835" s="2">
        <v>28000000</v>
      </c>
      <c r="I1835" s="2">
        <v>45172250</v>
      </c>
      <c r="J1835" s="2">
        <v>60780981</v>
      </c>
      <c r="K1835" s="28" t="str">
        <f t="shared" si="226"/>
        <v/>
      </c>
      <c r="L1835" s="28" t="str">
        <f t="shared" si="227"/>
        <v/>
      </c>
      <c r="M1835" s="28" t="s">
        <v>2540</v>
      </c>
      <c r="N1835" s="28" t="str">
        <f t="shared" si="228"/>
        <v/>
      </c>
      <c r="O1835" s="28" t="str">
        <f>IF(N1835=1,M1835&amp;" ("&amp;E1835&amp;")",M1835)</f>
        <v>Zoolander</v>
      </c>
      <c r="P1835" s="36">
        <f>INDEX(cpi!$A$1:$M$105,MATCH('Inflation adjust calc'!$E1835,cpi!$A:$A,0),MATCH('Inflation adjust calc'!$D1835,cpi!$1:$1,0))</f>
        <v>178.3</v>
      </c>
      <c r="Q1835" s="36">
        <f>cpi!$I$2</f>
        <v>240.85300000000001</v>
      </c>
      <c r="R1835" s="36">
        <f t="shared" si="233"/>
        <v>1.3508300616937745</v>
      </c>
      <c r="S1835" s="28" t="str">
        <f t="shared" si="229"/>
        <v/>
      </c>
      <c r="T1835" s="37">
        <f t="shared" si="230"/>
        <v>37823241.727425687</v>
      </c>
      <c r="U1835" s="37">
        <f t="shared" si="231"/>
        <v>61020033.254346609</v>
      </c>
      <c r="V1835" s="37">
        <f t="shared" si="232"/>
        <v>82104776.314038143</v>
      </c>
    </row>
    <row r="1836" spans="1:22">
      <c r="A1836" s="23">
        <v>1835</v>
      </c>
      <c r="B1836" s="3" t="s">
        <v>2541</v>
      </c>
      <c r="C1836" s="28">
        <v>16</v>
      </c>
      <c r="D1836" s="29">
        <v>9</v>
      </c>
      <c r="E1836" s="28">
        <v>1994</v>
      </c>
      <c r="F1836" s="31">
        <f>DATE(E1836,D1836,C1836)</f>
        <v>34593</v>
      </c>
      <c r="G1836" s="24" t="s">
        <v>2542</v>
      </c>
      <c r="H1836" s="2">
        <v>28000000</v>
      </c>
      <c r="I1836" s="2">
        <v>44853581</v>
      </c>
      <c r="J1836" s="2">
        <v>102053581</v>
      </c>
      <c r="K1836" s="28" t="str">
        <f t="shared" si="226"/>
        <v/>
      </c>
      <c r="L1836" s="28" t="str">
        <f t="shared" si="227"/>
        <v/>
      </c>
      <c r="M1836" s="28" t="s">
        <v>2542</v>
      </c>
      <c r="N1836" s="28" t="str">
        <f t="shared" si="228"/>
        <v/>
      </c>
      <c r="O1836" s="28" t="str">
        <f>IF(N1836=1,M1836&amp;" ("&amp;E1836&amp;")",M1836)</f>
        <v>Timecop</v>
      </c>
      <c r="P1836" s="36">
        <f>INDEX(cpi!$A$1:$M$105,MATCH('Inflation adjust calc'!$E1836,cpi!$A:$A,0),MATCH('Inflation adjust calc'!$D1836,cpi!$1:$1,0))</f>
        <v>149.4</v>
      </c>
      <c r="Q1836" s="36">
        <f>cpi!$I$2</f>
        <v>240.85300000000001</v>
      </c>
      <c r="R1836" s="36">
        <f t="shared" si="233"/>
        <v>1.6121352074966533</v>
      </c>
      <c r="S1836" s="28" t="str">
        <f t="shared" si="229"/>
        <v/>
      </c>
      <c r="T1836" s="37">
        <f t="shared" si="230"/>
        <v>45139785.809906289</v>
      </c>
      <c r="U1836" s="37">
        <f t="shared" si="231"/>
        <v>72310037.112402946</v>
      </c>
      <c r="V1836" s="37">
        <f t="shared" si="232"/>
        <v>164524170.98121151</v>
      </c>
    </row>
    <row r="1837" spans="1:22">
      <c r="A1837" s="23">
        <v>1836</v>
      </c>
      <c r="B1837" s="3" t="s">
        <v>901</v>
      </c>
      <c r="C1837" s="28">
        <v>27</v>
      </c>
      <c r="D1837" s="29">
        <v>7</v>
      </c>
      <c r="E1837" s="28">
        <v>2007</v>
      </c>
      <c r="F1837" s="31">
        <f>DATE(E1837,D1837,C1837)</f>
        <v>39290</v>
      </c>
      <c r="G1837" s="24" t="s">
        <v>2543</v>
      </c>
      <c r="H1837" s="2">
        <v>28000000</v>
      </c>
      <c r="I1837" s="2">
        <v>43107979</v>
      </c>
      <c r="J1837" s="2">
        <v>91943956</v>
      </c>
      <c r="K1837" s="28" t="str">
        <f t="shared" si="226"/>
        <v/>
      </c>
      <c r="L1837" s="28" t="str">
        <f t="shared" si="227"/>
        <v/>
      </c>
      <c r="M1837" s="28" t="s">
        <v>2543</v>
      </c>
      <c r="N1837" s="28" t="str">
        <f t="shared" si="228"/>
        <v/>
      </c>
      <c r="O1837" s="28" t="str">
        <f>IF(N1837=1,M1837&amp;" ("&amp;E1837&amp;")",M1837)</f>
        <v>No Reservations</v>
      </c>
      <c r="P1837" s="36">
        <f>INDEX(cpi!$A$1:$M$105,MATCH('Inflation adjust calc'!$E1837,cpi!$A:$A,0),MATCH('Inflation adjust calc'!$D1837,cpi!$1:$1,0))</f>
        <v>208.29900000000001</v>
      </c>
      <c r="Q1837" s="36">
        <f>cpi!$I$2</f>
        <v>240.85300000000001</v>
      </c>
      <c r="R1837" s="36">
        <f t="shared" si="233"/>
        <v>1.1562849557607093</v>
      </c>
      <c r="S1837" s="28" t="str">
        <f t="shared" si="229"/>
        <v/>
      </c>
      <c r="T1837" s="37">
        <f t="shared" si="230"/>
        <v>32375978.76129986</v>
      </c>
      <c r="U1837" s="37">
        <f t="shared" si="231"/>
        <v>49845107.590948589</v>
      </c>
      <c r="V1837" s="37">
        <f t="shared" si="232"/>
        <v>106313413.0959246</v>
      </c>
    </row>
    <row r="1838" spans="1:22">
      <c r="A1838" s="23">
        <v>1837</v>
      </c>
      <c r="B1838" s="3" t="s">
        <v>2544</v>
      </c>
      <c r="C1838" s="28">
        <v>16</v>
      </c>
      <c r="D1838" s="29">
        <v>7</v>
      </c>
      <c r="E1838" s="28">
        <v>1993</v>
      </c>
      <c r="F1838" s="31">
        <f>DATE(E1838,D1838,C1838)</f>
        <v>34166</v>
      </c>
      <c r="G1838" s="24" t="s">
        <v>2545</v>
      </c>
      <c r="H1838" s="2">
        <v>28000000</v>
      </c>
      <c r="I1838" s="2">
        <v>39360491</v>
      </c>
      <c r="J1838" s="2">
        <v>39360491</v>
      </c>
      <c r="K1838" s="28" t="str">
        <f t="shared" si="226"/>
        <v/>
      </c>
      <c r="L1838" s="28" t="str">
        <f t="shared" si="227"/>
        <v/>
      </c>
      <c r="M1838" s="28" t="s">
        <v>2545</v>
      </c>
      <c r="N1838" s="28" t="str">
        <f t="shared" si="228"/>
        <v/>
      </c>
      <c r="O1838" s="28" t="str">
        <f>IF(N1838=1,M1838&amp;" ("&amp;E1838&amp;")",M1838)</f>
        <v>Hocus Pocus</v>
      </c>
      <c r="P1838" s="36">
        <f>INDEX(cpi!$A$1:$M$105,MATCH('Inflation adjust calc'!$E1838,cpi!$A:$A,0),MATCH('Inflation adjust calc'!$D1838,cpi!$1:$1,0))</f>
        <v>144.4</v>
      </c>
      <c r="Q1838" s="36">
        <f>cpi!$I$2</f>
        <v>240.85300000000001</v>
      </c>
      <c r="R1838" s="36">
        <f t="shared" si="233"/>
        <v>1.6679570637119114</v>
      </c>
      <c r="S1838" s="28" t="str">
        <f t="shared" si="229"/>
        <v/>
      </c>
      <c r="T1838" s="37">
        <f t="shared" si="230"/>
        <v>46702797.78393352</v>
      </c>
      <c r="U1838" s="37">
        <f t="shared" si="231"/>
        <v>65651608.994619116</v>
      </c>
      <c r="V1838" s="37">
        <f t="shared" si="232"/>
        <v>65651608.994619116</v>
      </c>
    </row>
    <row r="1839" spans="1:22">
      <c r="A1839" s="23">
        <v>1838</v>
      </c>
      <c r="B1839" s="3">
        <v>38667</v>
      </c>
      <c r="C1839" s="28">
        <v>11</v>
      </c>
      <c r="D1839" s="29">
        <v>11</v>
      </c>
      <c r="E1839" s="28">
        <v>2005</v>
      </c>
      <c r="F1839" s="31">
        <f>DATE(E1839,D1839,C1839)</f>
        <v>38667</v>
      </c>
      <c r="G1839" s="24" t="s">
        <v>2546</v>
      </c>
      <c r="H1839" s="2">
        <v>28000000</v>
      </c>
      <c r="I1839" s="2">
        <v>38372662</v>
      </c>
      <c r="J1839" s="2">
        <v>126549607</v>
      </c>
      <c r="K1839" s="28" t="str">
        <f t="shared" si="226"/>
        <v/>
      </c>
      <c r="L1839" s="28" t="str">
        <f t="shared" si="227"/>
        <v/>
      </c>
      <c r="M1839" s="28" t="s">
        <v>2546</v>
      </c>
      <c r="N1839" s="28" t="str">
        <f t="shared" si="228"/>
        <v/>
      </c>
      <c r="O1839" s="28" t="str">
        <f>IF(N1839=1,M1839&amp;" ("&amp;E1839&amp;")",M1839)</f>
        <v>Pride &amp; Prejudice</v>
      </c>
      <c r="P1839" s="36">
        <f>INDEX(cpi!$A$1:$M$105,MATCH('Inflation adjust calc'!$E1839,cpi!$A:$A,0),MATCH('Inflation adjust calc'!$D1839,cpi!$1:$1,0))</f>
        <v>197.6</v>
      </c>
      <c r="Q1839" s="36">
        <f>cpi!$I$2</f>
        <v>240.85300000000001</v>
      </c>
      <c r="R1839" s="36">
        <f t="shared" si="233"/>
        <v>1.2188917004048583</v>
      </c>
      <c r="S1839" s="28" t="str">
        <f t="shared" si="229"/>
        <v/>
      </c>
      <c r="T1839" s="37">
        <f t="shared" si="230"/>
        <v>34128967.61133603</v>
      </c>
      <c r="U1839" s="37">
        <f t="shared" si="231"/>
        <v>46772119.23424089</v>
      </c>
      <c r="V1839" s="37">
        <f t="shared" si="232"/>
        <v>154250265.66179657</v>
      </c>
    </row>
    <row r="1840" spans="1:22">
      <c r="A1840" s="23">
        <v>1839</v>
      </c>
      <c r="B1840" s="3">
        <v>40885</v>
      </c>
      <c r="C1840" s="28">
        <v>12</v>
      </c>
      <c r="D1840" s="29">
        <v>8</v>
      </c>
      <c r="E1840" s="28">
        <v>2011</v>
      </c>
      <c r="F1840" s="31">
        <f>DATE(E1840,D1840,C1840)</f>
        <v>40767</v>
      </c>
      <c r="G1840" s="24" t="s">
        <v>2547</v>
      </c>
      <c r="H1840" s="2">
        <v>28000000</v>
      </c>
      <c r="I1840" s="2">
        <v>37053924</v>
      </c>
      <c r="J1840" s="2">
        <v>40966716</v>
      </c>
      <c r="K1840" s="28" t="str">
        <f t="shared" si="226"/>
        <v/>
      </c>
      <c r="L1840" s="28" t="str">
        <f t="shared" si="227"/>
        <v/>
      </c>
      <c r="M1840" s="28" t="s">
        <v>2547</v>
      </c>
      <c r="N1840" s="28" t="str">
        <f t="shared" si="228"/>
        <v/>
      </c>
      <c r="O1840" s="28" t="str">
        <f>IF(N1840=1,M1840&amp;" ("&amp;E1840&amp;")",M1840)</f>
        <v>30 Minutes or Less</v>
      </c>
      <c r="P1840" s="36">
        <f>INDEX(cpi!$A$1:$M$105,MATCH('Inflation adjust calc'!$E1840,cpi!$A:$A,0),MATCH('Inflation adjust calc'!$D1840,cpi!$1:$1,0))</f>
        <v>226.54499999999999</v>
      </c>
      <c r="Q1840" s="36">
        <f>cpi!$I$2</f>
        <v>240.85300000000001</v>
      </c>
      <c r="R1840" s="36">
        <f t="shared" si="233"/>
        <v>1.0631574300911519</v>
      </c>
      <c r="S1840" s="28" t="str">
        <f t="shared" si="229"/>
        <v/>
      </c>
      <c r="T1840" s="37">
        <f t="shared" si="230"/>
        <v>29768408.042552255</v>
      </c>
      <c r="U1840" s="37">
        <f t="shared" si="231"/>
        <v>39394154.61463286</v>
      </c>
      <c r="V1840" s="37">
        <f t="shared" si="232"/>
        <v>43554068.501834072</v>
      </c>
    </row>
    <row r="1841" spans="1:22">
      <c r="A1841" s="23">
        <v>1840</v>
      </c>
      <c r="B1841" s="3" t="s">
        <v>644</v>
      </c>
      <c r="C1841" s="28">
        <v>22</v>
      </c>
      <c r="D1841" s="29">
        <v>12</v>
      </c>
      <c r="E1841" s="28">
        <v>2000</v>
      </c>
      <c r="F1841" s="31">
        <f>DATE(E1841,D1841,C1841)</f>
        <v>36882</v>
      </c>
      <c r="G1841" s="24" t="s">
        <v>2548</v>
      </c>
      <c r="H1841" s="2">
        <v>28000000</v>
      </c>
      <c r="I1841" s="2">
        <v>33000377</v>
      </c>
      <c r="J1841" s="2">
        <v>33000377</v>
      </c>
      <c r="K1841" s="28" t="str">
        <f t="shared" si="226"/>
        <v/>
      </c>
      <c r="L1841" s="28" t="str">
        <f t="shared" si="227"/>
        <v/>
      </c>
      <c r="M1841" s="28" t="s">
        <v>2548</v>
      </c>
      <c r="N1841" s="28" t="str">
        <f t="shared" si="228"/>
        <v/>
      </c>
      <c r="O1841" s="28" t="str">
        <f>IF(N1841=1,M1841&amp;" ("&amp;E1841&amp;")",M1841)</f>
        <v>Dracula 2000</v>
      </c>
      <c r="P1841" s="36">
        <f>INDEX(cpi!$A$1:$M$105,MATCH('Inflation adjust calc'!$E1841,cpi!$A:$A,0),MATCH('Inflation adjust calc'!$D1841,cpi!$1:$1,0))</f>
        <v>174</v>
      </c>
      <c r="Q1841" s="36">
        <f>cpi!$I$2</f>
        <v>240.85300000000001</v>
      </c>
      <c r="R1841" s="36">
        <f t="shared" si="233"/>
        <v>1.384212643678161</v>
      </c>
      <c r="S1841" s="28" t="str">
        <f t="shared" si="229"/>
        <v/>
      </c>
      <c r="T1841" s="37">
        <f t="shared" si="230"/>
        <v>38757954.022988506</v>
      </c>
      <c r="U1841" s="37">
        <f t="shared" si="231"/>
        <v>45679539.08954598</v>
      </c>
      <c r="V1841" s="37">
        <f t="shared" si="232"/>
        <v>45679539.08954598</v>
      </c>
    </row>
    <row r="1842" spans="1:22">
      <c r="A1842" s="23">
        <v>1841</v>
      </c>
      <c r="B1842" s="3" t="s">
        <v>2549</v>
      </c>
      <c r="C1842" s="28">
        <v>25</v>
      </c>
      <c r="D1842" s="29">
        <v>6</v>
      </c>
      <c r="E1842" s="28">
        <v>1982</v>
      </c>
      <c r="F1842" s="31">
        <f>DATE(E1842,D1842,C1842)</f>
        <v>30127</v>
      </c>
      <c r="G1842" s="24" t="s">
        <v>2550</v>
      </c>
      <c r="H1842" s="2">
        <v>28000000</v>
      </c>
      <c r="I1842" s="2">
        <v>32656328</v>
      </c>
      <c r="J1842" s="2">
        <v>33139618</v>
      </c>
      <c r="K1842" s="28" t="str">
        <f t="shared" si="226"/>
        <v/>
      </c>
      <c r="L1842" s="28" t="str">
        <f t="shared" si="227"/>
        <v/>
      </c>
      <c r="M1842" s="28" t="s">
        <v>2550</v>
      </c>
      <c r="N1842" s="28" t="str">
        <f t="shared" si="228"/>
        <v/>
      </c>
      <c r="O1842" s="28" t="str">
        <f>IF(N1842=1,M1842&amp;" ("&amp;E1842&amp;")",M1842)</f>
        <v>Blade Runner</v>
      </c>
      <c r="P1842" s="36">
        <f>INDEX(cpi!$A$1:$M$105,MATCH('Inflation adjust calc'!$E1842,cpi!$A:$A,0),MATCH('Inflation adjust calc'!$D1842,cpi!$1:$1,0))</f>
        <v>97</v>
      </c>
      <c r="Q1842" s="36">
        <f>cpi!$I$2</f>
        <v>240.85300000000001</v>
      </c>
      <c r="R1842" s="36">
        <f t="shared" si="233"/>
        <v>2.4830206185567012</v>
      </c>
      <c r="S1842" s="28" t="str">
        <f t="shared" si="229"/>
        <v/>
      </c>
      <c r="T1842" s="37">
        <f t="shared" si="230"/>
        <v>69524577.319587633</v>
      </c>
      <c r="U1842" s="37">
        <f t="shared" si="231"/>
        <v>81086335.75035052</v>
      </c>
      <c r="V1842" s="37">
        <f t="shared" si="232"/>
        <v>82286354.785092786</v>
      </c>
    </row>
    <row r="1843" spans="1:22">
      <c r="A1843" s="23">
        <v>1842</v>
      </c>
      <c r="B1843" s="3">
        <v>34884</v>
      </c>
      <c r="C1843" s="28">
        <v>7</v>
      </c>
      <c r="D1843" s="29">
        <v>4</v>
      </c>
      <c r="E1843" s="28">
        <v>1995</v>
      </c>
      <c r="F1843" s="31">
        <f>DATE(E1843,D1843,C1843)</f>
        <v>34796</v>
      </c>
      <c r="G1843" s="24" t="s">
        <v>2551</v>
      </c>
      <c r="H1843" s="2">
        <v>28000000</v>
      </c>
      <c r="I1843" s="2">
        <v>31390587</v>
      </c>
      <c r="J1843" s="2">
        <v>31390587</v>
      </c>
      <c r="K1843" s="28" t="str">
        <f t="shared" si="226"/>
        <v/>
      </c>
      <c r="L1843" s="28" t="str">
        <f t="shared" si="227"/>
        <v/>
      </c>
      <c r="M1843" s="28" t="s">
        <v>2551</v>
      </c>
      <c r="N1843" s="28" t="str">
        <f t="shared" si="228"/>
        <v/>
      </c>
      <c r="O1843" s="28" t="str">
        <f>IF(N1843=1,M1843&amp;" ("&amp;E1843&amp;")",M1843)</f>
        <v>Rob Roy</v>
      </c>
      <c r="P1843" s="36">
        <f>INDEX(cpi!$A$1:$M$105,MATCH('Inflation adjust calc'!$E1843,cpi!$A:$A,0),MATCH('Inflation adjust calc'!$D1843,cpi!$1:$1,0))</f>
        <v>151.9</v>
      </c>
      <c r="Q1843" s="36">
        <f>cpi!$I$2</f>
        <v>240.85300000000001</v>
      </c>
      <c r="R1843" s="36">
        <f t="shared" si="233"/>
        <v>1.5856023699802502</v>
      </c>
      <c r="S1843" s="28" t="str">
        <f t="shared" si="229"/>
        <v/>
      </c>
      <c r="T1843" s="37">
        <f t="shared" si="230"/>
        <v>44396866.359447002</v>
      </c>
      <c r="U1843" s="37">
        <f t="shared" si="231"/>
        <v>49772989.142271228</v>
      </c>
      <c r="V1843" s="37">
        <f t="shared" si="232"/>
        <v>49772989.142271228</v>
      </c>
    </row>
    <row r="1844" spans="1:22">
      <c r="A1844" s="23">
        <v>1843</v>
      </c>
      <c r="B1844" s="3" t="s">
        <v>796</v>
      </c>
      <c r="C1844" s="28">
        <v>21</v>
      </c>
      <c r="D1844" s="29">
        <v>2</v>
      </c>
      <c r="E1844" s="28">
        <v>2014</v>
      </c>
      <c r="F1844" s="31">
        <f>DATE(E1844,D1844,C1844)</f>
        <v>41691</v>
      </c>
      <c r="G1844" s="24" t="s">
        <v>2552</v>
      </c>
      <c r="H1844" s="2">
        <v>28000000</v>
      </c>
      <c r="I1844" s="2">
        <v>30697999</v>
      </c>
      <c r="J1844" s="2">
        <v>38959900</v>
      </c>
      <c r="K1844" s="28" t="str">
        <f t="shared" si="226"/>
        <v/>
      </c>
      <c r="L1844" s="28" t="str">
        <f t="shared" si="227"/>
        <v/>
      </c>
      <c r="M1844" s="28" t="s">
        <v>2552</v>
      </c>
      <c r="N1844" s="28" t="str">
        <f t="shared" si="228"/>
        <v/>
      </c>
      <c r="O1844" s="28" t="str">
        <f>IF(N1844=1,M1844&amp;" ("&amp;E1844&amp;")",M1844)</f>
        <v>3 Days to Kill</v>
      </c>
      <c r="P1844" s="36">
        <f>INDEX(cpi!$A$1:$M$105,MATCH('Inflation adjust calc'!$E1844,cpi!$A:$A,0),MATCH('Inflation adjust calc'!$D1844,cpi!$1:$1,0))</f>
        <v>234.78100000000001</v>
      </c>
      <c r="Q1844" s="36">
        <f>cpi!$I$2</f>
        <v>240.85300000000001</v>
      </c>
      <c r="R1844" s="36">
        <f t="shared" si="233"/>
        <v>1.0258623994275518</v>
      </c>
      <c r="S1844" s="28" t="str">
        <f t="shared" si="229"/>
        <v/>
      </c>
      <c r="T1844" s="37">
        <f t="shared" si="230"/>
        <v>28724147.18397145</v>
      </c>
      <c r="U1844" s="37">
        <f t="shared" si="231"/>
        <v>31491922.911764584</v>
      </c>
      <c r="V1844" s="37">
        <f t="shared" si="232"/>
        <v>39967496.49545747</v>
      </c>
    </row>
    <row r="1845" spans="1:22">
      <c r="A1845" s="23">
        <v>1844</v>
      </c>
      <c r="B1845" s="3" t="s">
        <v>1953</v>
      </c>
      <c r="C1845" s="28">
        <v>16</v>
      </c>
      <c r="D1845" s="29">
        <v>8</v>
      </c>
      <c r="E1845" s="28">
        <v>2013</v>
      </c>
      <c r="F1845" s="31">
        <f>DATE(E1845,D1845,C1845)</f>
        <v>41502</v>
      </c>
      <c r="G1845" s="24" t="s">
        <v>2553</v>
      </c>
      <c r="H1845" s="2">
        <v>28000000</v>
      </c>
      <c r="I1845" s="2">
        <v>28795985</v>
      </c>
      <c r="J1845" s="2">
        <v>63129909</v>
      </c>
      <c r="K1845" s="28" t="str">
        <f t="shared" si="226"/>
        <v/>
      </c>
      <c r="L1845" s="28" t="str">
        <f t="shared" si="227"/>
        <v/>
      </c>
      <c r="M1845" s="28" t="s">
        <v>2553</v>
      </c>
      <c r="N1845" s="28" t="str">
        <f t="shared" si="228"/>
        <v/>
      </c>
      <c r="O1845" s="28" t="str">
        <f>IF(N1845=1,M1845&amp;" ("&amp;E1845&amp;")",M1845)</f>
        <v>Kick-Ass 2</v>
      </c>
      <c r="P1845" s="36">
        <f>INDEX(cpi!$A$1:$M$105,MATCH('Inflation adjust calc'!$E1845,cpi!$A:$A,0),MATCH('Inflation adjust calc'!$D1845,cpi!$1:$1,0))</f>
        <v>233.87700000000001</v>
      </c>
      <c r="Q1845" s="36">
        <f>cpi!$I$2</f>
        <v>240.85300000000001</v>
      </c>
      <c r="R1845" s="36">
        <f t="shared" si="233"/>
        <v>1.0298276444455847</v>
      </c>
      <c r="S1845" s="28" t="str">
        <f t="shared" si="229"/>
        <v/>
      </c>
      <c r="T1845" s="37">
        <f t="shared" si="230"/>
        <v>28835174.044476371</v>
      </c>
      <c r="U1845" s="37">
        <f t="shared" si="231"/>
        <v>29654901.402040392</v>
      </c>
      <c r="V1845" s="37">
        <f t="shared" si="232"/>
        <v>65012925.479534119</v>
      </c>
    </row>
    <row r="1846" spans="1:22">
      <c r="A1846" s="23">
        <v>1845</v>
      </c>
      <c r="B1846" s="3">
        <v>39426</v>
      </c>
      <c r="C1846" s="28">
        <v>12</v>
      </c>
      <c r="D1846" s="29">
        <v>10</v>
      </c>
      <c r="E1846" s="28">
        <v>2007</v>
      </c>
      <c r="F1846" s="31">
        <f>DATE(E1846,D1846,C1846)</f>
        <v>39367</v>
      </c>
      <c r="G1846" s="24" t="s">
        <v>2554</v>
      </c>
      <c r="H1846" s="2">
        <v>28000000</v>
      </c>
      <c r="I1846" s="2">
        <v>28563179</v>
      </c>
      <c r="J1846" s="2">
        <v>55307857</v>
      </c>
      <c r="K1846" s="28" t="str">
        <f t="shared" si="226"/>
        <v/>
      </c>
      <c r="L1846" s="28" t="str">
        <f t="shared" si="227"/>
        <v/>
      </c>
      <c r="M1846" s="28" t="s">
        <v>2554</v>
      </c>
      <c r="N1846" s="28" t="str">
        <f t="shared" si="228"/>
        <v/>
      </c>
      <c r="O1846" s="28" t="str">
        <f>IF(N1846=1,M1846&amp;" ("&amp;E1846&amp;")",M1846)</f>
        <v>We Own the Night</v>
      </c>
      <c r="P1846" s="36">
        <f>INDEX(cpi!$A$1:$M$105,MATCH('Inflation adjust calc'!$E1846,cpi!$A:$A,0),MATCH('Inflation adjust calc'!$D1846,cpi!$1:$1,0))</f>
        <v>208.93600000000001</v>
      </c>
      <c r="Q1846" s="36">
        <f>cpi!$I$2</f>
        <v>240.85300000000001</v>
      </c>
      <c r="R1846" s="36">
        <f t="shared" si="233"/>
        <v>1.1527596967492437</v>
      </c>
      <c r="S1846" s="28" t="str">
        <f t="shared" si="229"/>
        <v/>
      </c>
      <c r="T1846" s="37">
        <f t="shared" si="230"/>
        <v>32277271.508978825</v>
      </c>
      <c r="U1846" s="37">
        <f t="shared" si="231"/>
        <v>32926481.562234368</v>
      </c>
      <c r="V1846" s="37">
        <f t="shared" si="232"/>
        <v>63756668.463170536</v>
      </c>
    </row>
    <row r="1847" spans="1:22">
      <c r="A1847" s="23">
        <v>1846</v>
      </c>
      <c r="B1847" s="3" t="s">
        <v>2221</v>
      </c>
      <c r="C1847" s="28">
        <v>19</v>
      </c>
      <c r="D1847" s="29">
        <v>9</v>
      </c>
      <c r="E1847" s="28">
        <v>2014</v>
      </c>
      <c r="F1847" s="31">
        <f>DATE(E1847,D1847,C1847)</f>
        <v>41901</v>
      </c>
      <c r="G1847" s="24" t="s">
        <v>2555</v>
      </c>
      <c r="H1847" s="2">
        <v>28000000</v>
      </c>
      <c r="I1847" s="2">
        <v>26017685</v>
      </c>
      <c r="J1847" s="2">
        <v>62108587</v>
      </c>
      <c r="K1847" s="28" t="str">
        <f t="shared" si="226"/>
        <v/>
      </c>
      <c r="L1847" s="28" t="str">
        <f t="shared" si="227"/>
        <v/>
      </c>
      <c r="M1847" s="28" t="s">
        <v>2555</v>
      </c>
      <c r="N1847" s="28" t="str">
        <f t="shared" si="228"/>
        <v/>
      </c>
      <c r="O1847" s="28" t="str">
        <f>IF(N1847=1,M1847&amp;" ("&amp;E1847&amp;")",M1847)</f>
        <v>A Walk Among the Tombstones</v>
      </c>
      <c r="P1847" s="36">
        <f>INDEX(cpi!$A$1:$M$105,MATCH('Inflation adjust calc'!$E1847,cpi!$A:$A,0),MATCH('Inflation adjust calc'!$D1847,cpi!$1:$1,0))</f>
        <v>238.03100000000001</v>
      </c>
      <c r="Q1847" s="36">
        <f>cpi!$I$2</f>
        <v>240.85300000000001</v>
      </c>
      <c r="R1847" s="36">
        <f t="shared" si="233"/>
        <v>1.0118555986405133</v>
      </c>
      <c r="S1847" s="28" t="str">
        <f t="shared" si="229"/>
        <v/>
      </c>
      <c r="T1847" s="37">
        <f t="shared" si="230"/>
        <v>28331956.761934374</v>
      </c>
      <c r="U1847" s="37">
        <f t="shared" si="231"/>
        <v>26326140.230915304</v>
      </c>
      <c r="V1847" s="37">
        <f t="shared" si="232"/>
        <v>62844921.479601406</v>
      </c>
    </row>
    <row r="1848" spans="1:22">
      <c r="A1848" s="23">
        <v>1847</v>
      </c>
      <c r="B1848" s="3" t="s">
        <v>748</v>
      </c>
      <c r="C1848" s="28">
        <v>15</v>
      </c>
      <c r="D1848" s="29">
        <v>1</v>
      </c>
      <c r="E1848" s="28">
        <v>2010</v>
      </c>
      <c r="F1848" s="31">
        <f>DATE(E1848,D1848,C1848)</f>
        <v>40193</v>
      </c>
      <c r="G1848" s="24" t="s">
        <v>2556</v>
      </c>
      <c r="H1848" s="2">
        <v>28000000</v>
      </c>
      <c r="I1848" s="2">
        <v>24307106</v>
      </c>
      <c r="J1848" s="2">
        <v>46752858</v>
      </c>
      <c r="K1848" s="28" t="str">
        <f t="shared" si="226"/>
        <v/>
      </c>
      <c r="L1848" s="28" t="str">
        <f t="shared" si="227"/>
        <v/>
      </c>
      <c r="M1848" s="28" t="s">
        <v>2556</v>
      </c>
      <c r="N1848" s="28" t="str">
        <f t="shared" si="228"/>
        <v/>
      </c>
      <c r="O1848" s="28" t="str">
        <f>IF(N1848=1,M1848&amp;" ("&amp;E1848&amp;")",M1848)</f>
        <v>The Spy Next Door</v>
      </c>
      <c r="P1848" s="36">
        <f>INDEX(cpi!$A$1:$M$105,MATCH('Inflation adjust calc'!$E1848,cpi!$A:$A,0),MATCH('Inflation adjust calc'!$D1848,cpi!$1:$1,0))</f>
        <v>216.68700000000001</v>
      </c>
      <c r="Q1848" s="36">
        <f>cpi!$I$2</f>
        <v>240.85300000000001</v>
      </c>
      <c r="R1848" s="36">
        <f t="shared" si="233"/>
        <v>1.1115249184307319</v>
      </c>
      <c r="S1848" s="28" t="str">
        <f t="shared" si="229"/>
        <v/>
      </c>
      <c r="T1848" s="37">
        <f t="shared" si="230"/>
        <v>31122697.716060493</v>
      </c>
      <c r="U1848" s="37">
        <f t="shared" si="231"/>
        <v>27017954.013937153</v>
      </c>
      <c r="V1848" s="37">
        <f t="shared" si="232"/>
        <v>51966966.674853593</v>
      </c>
    </row>
    <row r="1849" spans="1:22">
      <c r="A1849" s="23">
        <v>1848</v>
      </c>
      <c r="B1849" s="3" t="s">
        <v>1811</v>
      </c>
      <c r="C1849" s="28">
        <v>25</v>
      </c>
      <c r="D1849" s="29">
        <v>4</v>
      </c>
      <c r="E1849" s="28">
        <v>2014</v>
      </c>
      <c r="F1849" s="31">
        <f>DATE(E1849,D1849,C1849)</f>
        <v>41754</v>
      </c>
      <c r="G1849" s="24" t="s">
        <v>2557</v>
      </c>
      <c r="H1849" s="2">
        <v>28000000</v>
      </c>
      <c r="I1849" s="2">
        <v>20396829</v>
      </c>
      <c r="J1849" s="2">
        <v>73421224</v>
      </c>
      <c r="K1849" s="28" t="str">
        <f t="shared" si="226"/>
        <v/>
      </c>
      <c r="L1849" s="28" t="str">
        <f t="shared" si="227"/>
        <v/>
      </c>
      <c r="M1849" s="28" t="s">
        <v>2557</v>
      </c>
      <c r="N1849" s="28" t="str">
        <f t="shared" si="228"/>
        <v/>
      </c>
      <c r="O1849" s="28" t="str">
        <f>IF(N1849=1,M1849&amp;" ("&amp;E1849&amp;")",M1849)</f>
        <v>Brick Mansions</v>
      </c>
      <c r="P1849" s="36">
        <f>INDEX(cpi!$A$1:$M$105,MATCH('Inflation adjust calc'!$E1849,cpi!$A:$A,0),MATCH('Inflation adjust calc'!$D1849,cpi!$1:$1,0))</f>
        <v>237.072</v>
      </c>
      <c r="Q1849" s="36">
        <f>cpi!$I$2</f>
        <v>240.85300000000001</v>
      </c>
      <c r="R1849" s="36">
        <f t="shared" si="233"/>
        <v>1.0159487413106567</v>
      </c>
      <c r="S1849" s="28" t="str">
        <f t="shared" si="229"/>
        <v/>
      </c>
      <c r="T1849" s="37">
        <f t="shared" si="230"/>
        <v>28446564.756698389</v>
      </c>
      <c r="U1849" s="37">
        <f t="shared" si="231"/>
        <v>20722132.749278702</v>
      </c>
      <c r="V1849" s="37">
        <f t="shared" si="232"/>
        <v>74592200.108287781</v>
      </c>
    </row>
    <row r="1850" spans="1:22">
      <c r="A1850" s="23">
        <v>1849</v>
      </c>
      <c r="B1850" s="3">
        <v>39056</v>
      </c>
      <c r="C1850" s="28">
        <v>12</v>
      </c>
      <c r="D1850" s="29">
        <v>5</v>
      </c>
      <c r="E1850" s="28">
        <v>2006</v>
      </c>
      <c r="F1850" s="31">
        <f>DATE(E1850,D1850,C1850)</f>
        <v>38849</v>
      </c>
      <c r="G1850" s="24" t="s">
        <v>2558</v>
      </c>
      <c r="H1850" s="2">
        <v>28000000</v>
      </c>
      <c r="I1850" s="2">
        <v>17326650</v>
      </c>
      <c r="J1850" s="2">
        <v>38159905</v>
      </c>
      <c r="K1850" s="28" t="str">
        <f t="shared" si="226"/>
        <v/>
      </c>
      <c r="L1850" s="28" t="str">
        <f t="shared" si="227"/>
        <v/>
      </c>
      <c r="M1850" s="28" t="s">
        <v>2558</v>
      </c>
      <c r="N1850" s="28" t="str">
        <f t="shared" si="228"/>
        <v/>
      </c>
      <c r="O1850" s="28" t="str">
        <f>IF(N1850=1,M1850&amp;" ("&amp;E1850&amp;")",M1850)</f>
        <v>Just My Luck</v>
      </c>
      <c r="P1850" s="36">
        <f>INDEX(cpi!$A$1:$M$105,MATCH('Inflation adjust calc'!$E1850,cpi!$A:$A,0),MATCH('Inflation adjust calc'!$D1850,cpi!$1:$1,0))</f>
        <v>202.5</v>
      </c>
      <c r="Q1850" s="36">
        <f>cpi!$I$2</f>
        <v>240.85300000000001</v>
      </c>
      <c r="R1850" s="36">
        <f t="shared" si="233"/>
        <v>1.1893975308641975</v>
      </c>
      <c r="S1850" s="28" t="str">
        <f t="shared" si="229"/>
        <v/>
      </c>
      <c r="T1850" s="37">
        <f t="shared" si="230"/>
        <v>33303130.86419753</v>
      </c>
      <c r="U1850" s="37">
        <f t="shared" si="231"/>
        <v>20608274.728148147</v>
      </c>
      <c r="V1850" s="37">
        <f t="shared" si="232"/>
        <v>45387296.785012342</v>
      </c>
    </row>
    <row r="1851" spans="1:22">
      <c r="A1851" s="23">
        <v>1850</v>
      </c>
      <c r="B1851" s="3" t="s">
        <v>2559</v>
      </c>
      <c r="C1851" s="28">
        <v>13</v>
      </c>
      <c r="D1851" s="29">
        <v>10</v>
      </c>
      <c r="E1851" s="28">
        <v>2000</v>
      </c>
      <c r="F1851" s="31">
        <f>DATE(E1851,D1851,C1851)</f>
        <v>36812</v>
      </c>
      <c r="G1851" s="24" t="s">
        <v>2560</v>
      </c>
      <c r="H1851" s="2">
        <v>28000000</v>
      </c>
      <c r="I1851" s="2">
        <v>16779636</v>
      </c>
      <c r="J1851" s="2">
        <v>31320293</v>
      </c>
      <c r="K1851" s="28" t="str">
        <f t="shared" si="226"/>
        <v/>
      </c>
      <c r="L1851" s="28" t="str">
        <f t="shared" si="227"/>
        <v/>
      </c>
      <c r="M1851" s="28" t="s">
        <v>2560</v>
      </c>
      <c r="N1851" s="28" t="str">
        <f t="shared" si="228"/>
        <v/>
      </c>
      <c r="O1851" s="28" t="str">
        <f>IF(N1851=1,M1851&amp;" ("&amp;E1851&amp;")",M1851)</f>
        <v>Lost Souls</v>
      </c>
      <c r="P1851" s="36">
        <f>INDEX(cpi!$A$1:$M$105,MATCH('Inflation adjust calc'!$E1851,cpi!$A:$A,0),MATCH('Inflation adjust calc'!$D1851,cpi!$1:$1,0))</f>
        <v>174</v>
      </c>
      <c r="Q1851" s="36">
        <f>cpi!$I$2</f>
        <v>240.85300000000001</v>
      </c>
      <c r="R1851" s="36">
        <f t="shared" si="233"/>
        <v>1.384212643678161</v>
      </c>
      <c r="S1851" s="28" t="str">
        <f t="shared" si="229"/>
        <v/>
      </c>
      <c r="T1851" s="37">
        <f t="shared" si="230"/>
        <v>38757954.022988506</v>
      </c>
      <c r="U1851" s="37">
        <f t="shared" si="231"/>
        <v>23226584.307517242</v>
      </c>
      <c r="V1851" s="37">
        <f t="shared" si="232"/>
        <v>43353945.574304603</v>
      </c>
    </row>
    <row r="1852" spans="1:22">
      <c r="A1852" s="23">
        <v>1851</v>
      </c>
      <c r="B1852" s="3" t="s">
        <v>2561</v>
      </c>
      <c r="C1852" s="28">
        <v>18</v>
      </c>
      <c r="D1852" s="29">
        <v>4</v>
      </c>
      <c r="E1852" s="28">
        <v>2003</v>
      </c>
      <c r="F1852" s="31">
        <f>DATE(E1852,D1852,C1852)</f>
        <v>37729</v>
      </c>
      <c r="G1852" s="24" t="s">
        <v>2562</v>
      </c>
      <c r="H1852" s="2">
        <v>28000000</v>
      </c>
      <c r="I1852" s="2">
        <v>11689053</v>
      </c>
      <c r="J1852" s="2">
        <v>39134983</v>
      </c>
      <c r="K1852" s="28" t="str">
        <f t="shared" si="226"/>
        <v/>
      </c>
      <c r="L1852" s="28" t="str">
        <f t="shared" si="227"/>
        <v/>
      </c>
      <c r="M1852" s="28" t="s">
        <v>2562</v>
      </c>
      <c r="N1852" s="28" t="str">
        <f t="shared" si="228"/>
        <v/>
      </c>
      <c r="O1852" s="28" t="str">
        <f>IF(N1852=1,M1852&amp;" ("&amp;E1852&amp;")",M1852)</f>
        <v>Winged Migration</v>
      </c>
      <c r="P1852" s="36">
        <f>INDEX(cpi!$A$1:$M$105,MATCH('Inflation adjust calc'!$E1852,cpi!$A:$A,0),MATCH('Inflation adjust calc'!$D1852,cpi!$1:$1,0))</f>
        <v>183.8</v>
      </c>
      <c r="Q1852" s="36">
        <f>cpi!$I$2</f>
        <v>240.85300000000001</v>
      </c>
      <c r="R1852" s="36">
        <f t="shared" si="233"/>
        <v>1.3104080522306856</v>
      </c>
      <c r="S1852" s="28" t="str">
        <f t="shared" si="229"/>
        <v/>
      </c>
      <c r="T1852" s="37">
        <f t="shared" si="230"/>
        <v>36691425.462459199</v>
      </c>
      <c r="U1852" s="37">
        <f t="shared" si="231"/>
        <v>15317429.174151251</v>
      </c>
      <c r="V1852" s="37">
        <f t="shared" si="232"/>
        <v>51282796.847110994</v>
      </c>
    </row>
    <row r="1853" spans="1:22">
      <c r="A1853" s="23">
        <v>1852</v>
      </c>
      <c r="B1853" s="3">
        <v>42492</v>
      </c>
      <c r="C1853" s="28">
        <v>5</v>
      </c>
      <c r="D1853" s="29">
        <v>2</v>
      </c>
      <c r="E1853" s="28">
        <v>2016</v>
      </c>
      <c r="F1853" s="31">
        <f>DATE(E1853,D1853,C1853)</f>
        <v>42405</v>
      </c>
      <c r="G1853" s="24" t="s">
        <v>2563</v>
      </c>
      <c r="H1853" s="2">
        <v>28000000</v>
      </c>
      <c r="I1853" s="2">
        <v>10907291</v>
      </c>
      <c r="J1853" s="2">
        <v>16311335</v>
      </c>
      <c r="K1853" s="28" t="str">
        <f t="shared" si="226"/>
        <v/>
      </c>
      <c r="L1853" s="28" t="str">
        <f t="shared" si="227"/>
        <v/>
      </c>
      <c r="M1853" s="28" t="s">
        <v>2563</v>
      </c>
      <c r="N1853" s="28" t="str">
        <f t="shared" si="228"/>
        <v/>
      </c>
      <c r="O1853" s="28" t="str">
        <f>IF(N1853=1,M1853&amp;" ("&amp;E1853&amp;")",M1853)</f>
        <v>Pride and Prejudice and Zombies</v>
      </c>
      <c r="P1853" s="36">
        <f>INDEX(cpi!$A$1:$M$105,MATCH('Inflation adjust calc'!$E1853,cpi!$A:$A,0),MATCH('Inflation adjust calc'!$D1853,cpi!$1:$1,0))</f>
        <v>237.11099999999999</v>
      </c>
      <c r="Q1853" s="36">
        <f>cpi!$I$2</f>
        <v>240.85300000000001</v>
      </c>
      <c r="R1853" s="36">
        <f t="shared" si="233"/>
        <v>1.0157816381357256</v>
      </c>
      <c r="S1853" s="28" t="str">
        <f t="shared" si="229"/>
        <v/>
      </c>
      <c r="T1853" s="37">
        <f t="shared" si="230"/>
        <v>28441885.867800318</v>
      </c>
      <c r="U1853" s="37">
        <f t="shared" si="231"/>
        <v>11079425.919603057</v>
      </c>
      <c r="V1853" s="37">
        <f t="shared" si="232"/>
        <v>16568754.586480597</v>
      </c>
    </row>
    <row r="1854" spans="1:22">
      <c r="A1854" s="23">
        <v>1853</v>
      </c>
      <c r="B1854" s="3">
        <v>36170</v>
      </c>
      <c r="C1854" s="28">
        <v>1</v>
      </c>
      <c r="D1854" s="29">
        <v>10</v>
      </c>
      <c r="E1854" s="28">
        <v>1999</v>
      </c>
      <c r="F1854" s="31">
        <f>DATE(E1854,D1854,C1854)</f>
        <v>36434</v>
      </c>
      <c r="G1854" s="24" t="s">
        <v>2564</v>
      </c>
      <c r="H1854" s="2">
        <v>28000000</v>
      </c>
      <c r="I1854" s="2">
        <v>8891623</v>
      </c>
      <c r="J1854" s="2">
        <v>8891623</v>
      </c>
      <c r="K1854" s="28" t="str">
        <f t="shared" si="226"/>
        <v/>
      </c>
      <c r="L1854" s="28" t="str">
        <f t="shared" si="227"/>
        <v/>
      </c>
      <c r="M1854" s="28" t="s">
        <v>2564</v>
      </c>
      <c r="N1854" s="28" t="str">
        <f t="shared" si="228"/>
        <v/>
      </c>
      <c r="O1854" s="28" t="str">
        <f>IF(N1854=1,M1854&amp;" ("&amp;E1854&amp;")",M1854)</f>
        <v>Mystery, Alaska</v>
      </c>
      <c r="P1854" s="36">
        <f>INDEX(cpi!$A$1:$M$105,MATCH('Inflation adjust calc'!$E1854,cpi!$A:$A,0),MATCH('Inflation adjust calc'!$D1854,cpi!$1:$1,0))</f>
        <v>168.2</v>
      </c>
      <c r="Q1854" s="36">
        <f>cpi!$I$2</f>
        <v>240.85300000000001</v>
      </c>
      <c r="R1854" s="36">
        <f t="shared" si="233"/>
        <v>1.4319441141498217</v>
      </c>
      <c r="S1854" s="28" t="str">
        <f t="shared" si="229"/>
        <v/>
      </c>
      <c r="T1854" s="37">
        <f t="shared" si="230"/>
        <v>40094435.196195006</v>
      </c>
      <c r="U1854" s="37">
        <f t="shared" si="231"/>
        <v>12732307.22008918</v>
      </c>
      <c r="V1854" s="37">
        <f t="shared" si="232"/>
        <v>12732307.22008918</v>
      </c>
    </row>
    <row r="1855" spans="1:22">
      <c r="A1855" s="23">
        <v>1854</v>
      </c>
      <c r="B1855" s="3" t="s">
        <v>2565</v>
      </c>
      <c r="C1855" s="28">
        <v>24</v>
      </c>
      <c r="D1855" s="29">
        <v>8</v>
      </c>
      <c r="E1855" s="28">
        <v>2001</v>
      </c>
      <c r="F1855" s="31">
        <f>DATE(E1855,D1855,C1855)</f>
        <v>37127</v>
      </c>
      <c r="G1855" s="24" t="s">
        <v>2566</v>
      </c>
      <c r="H1855" s="2">
        <v>28000000</v>
      </c>
      <c r="I1855" s="2">
        <v>8434601</v>
      </c>
      <c r="J1855" s="2">
        <v>8434601</v>
      </c>
      <c r="K1855" s="28" t="str">
        <f t="shared" si="226"/>
        <v/>
      </c>
      <c r="L1855" s="28" t="str">
        <f t="shared" si="227"/>
        <v/>
      </c>
      <c r="M1855" s="28" t="s">
        <v>2566</v>
      </c>
      <c r="N1855" s="28" t="str">
        <f t="shared" si="228"/>
        <v/>
      </c>
      <c r="O1855" s="28" t="str">
        <f>IF(N1855=1,M1855&amp;" ("&amp;E1855&amp;")",M1855)</f>
        <v>John Carpenter's Ghosts of Mars</v>
      </c>
      <c r="P1855" s="36">
        <f>INDEX(cpi!$A$1:$M$105,MATCH('Inflation adjust calc'!$E1855,cpi!$A:$A,0),MATCH('Inflation adjust calc'!$D1855,cpi!$1:$1,0))</f>
        <v>177.5</v>
      </c>
      <c r="Q1855" s="36">
        <f>cpi!$I$2</f>
        <v>240.85300000000001</v>
      </c>
      <c r="R1855" s="36">
        <f t="shared" si="233"/>
        <v>1.3569183098591551</v>
      </c>
      <c r="S1855" s="28" t="str">
        <f t="shared" si="229"/>
        <v/>
      </c>
      <c r="T1855" s="37">
        <f t="shared" si="230"/>
        <v>37993712.67605634</v>
      </c>
      <c r="U1855" s="37">
        <f t="shared" si="231"/>
        <v>11445064.533256339</v>
      </c>
      <c r="V1855" s="37">
        <f t="shared" si="232"/>
        <v>11445064.533256339</v>
      </c>
    </row>
    <row r="1856" spans="1:22">
      <c r="A1856" s="23">
        <v>1855</v>
      </c>
      <c r="B1856" s="3">
        <v>35741</v>
      </c>
      <c r="C1856" s="28">
        <v>11</v>
      </c>
      <c r="D1856" s="29">
        <v>7</v>
      </c>
      <c r="E1856" s="28">
        <v>1997</v>
      </c>
      <c r="F1856" s="31">
        <f>DATE(E1856,D1856,C1856)</f>
        <v>35622</v>
      </c>
      <c r="G1856" s="24" t="s">
        <v>2567</v>
      </c>
      <c r="H1856" s="2">
        <v>28000000</v>
      </c>
      <c r="I1856" s="2">
        <v>8165213</v>
      </c>
      <c r="J1856" s="2">
        <v>8165213</v>
      </c>
      <c r="K1856" s="28" t="str">
        <f t="shared" si="226"/>
        <v/>
      </c>
      <c r="L1856" s="28" t="str">
        <f t="shared" si="227"/>
        <v/>
      </c>
      <c r="M1856" s="28" t="s">
        <v>2567</v>
      </c>
      <c r="N1856" s="28" t="str">
        <f t="shared" si="228"/>
        <v/>
      </c>
      <c r="O1856" s="28" t="str">
        <f>IF(N1856=1,M1856&amp;" ("&amp;E1856&amp;")",M1856)</f>
        <v>A Simple Wish</v>
      </c>
      <c r="P1856" s="36">
        <f>INDEX(cpi!$A$1:$M$105,MATCH('Inflation adjust calc'!$E1856,cpi!$A:$A,0),MATCH('Inflation adjust calc'!$D1856,cpi!$1:$1,0))</f>
        <v>160.5</v>
      </c>
      <c r="Q1856" s="36">
        <f>cpi!$I$2</f>
        <v>240.85300000000001</v>
      </c>
      <c r="R1856" s="36">
        <f t="shared" si="233"/>
        <v>1.5006417445482867</v>
      </c>
      <c r="S1856" s="28" t="str">
        <f t="shared" si="229"/>
        <v/>
      </c>
      <c r="T1856" s="37">
        <f t="shared" si="230"/>
        <v>42017968.847352028</v>
      </c>
      <c r="U1856" s="37">
        <f t="shared" si="231"/>
        <v>12253059.48092835</v>
      </c>
      <c r="V1856" s="37">
        <f t="shared" si="232"/>
        <v>12253059.48092835</v>
      </c>
    </row>
    <row r="1857" spans="1:22">
      <c r="A1857" s="23">
        <v>1856</v>
      </c>
      <c r="B1857" s="3" t="s">
        <v>2568</v>
      </c>
      <c r="C1857" s="28">
        <v>30</v>
      </c>
      <c r="D1857" s="29">
        <v>10</v>
      </c>
      <c r="E1857" s="28">
        <v>2015</v>
      </c>
      <c r="F1857" s="31">
        <f>DATE(E1857,D1857,C1857)</f>
        <v>42307</v>
      </c>
      <c r="G1857" s="24" t="s">
        <v>2569</v>
      </c>
      <c r="H1857" s="2">
        <v>28000000</v>
      </c>
      <c r="I1857" s="2">
        <v>7002261</v>
      </c>
      <c r="J1857" s="2">
        <v>8592432</v>
      </c>
      <c r="K1857" s="28" t="str">
        <f t="shared" si="226"/>
        <v/>
      </c>
      <c r="L1857" s="28" t="str">
        <f t="shared" si="227"/>
        <v/>
      </c>
      <c r="M1857" s="28" t="s">
        <v>2569</v>
      </c>
      <c r="N1857" s="28" t="str">
        <f t="shared" si="228"/>
        <v/>
      </c>
      <c r="O1857" s="28" t="str">
        <f>IF(N1857=1,M1857&amp;" ("&amp;E1857&amp;")",M1857)</f>
        <v>Our Brand is Crisis</v>
      </c>
      <c r="P1857" s="36">
        <f>INDEX(cpi!$A$1:$M$105,MATCH('Inflation adjust calc'!$E1857,cpi!$A:$A,0),MATCH('Inflation adjust calc'!$D1857,cpi!$1:$1,0))</f>
        <v>237.83799999999999</v>
      </c>
      <c r="Q1857" s="36">
        <f>cpi!$I$2</f>
        <v>240.85300000000001</v>
      </c>
      <c r="R1857" s="36">
        <f t="shared" si="233"/>
        <v>1.0126766959022528</v>
      </c>
      <c r="S1857" s="28" t="str">
        <f t="shared" si="229"/>
        <v/>
      </c>
      <c r="T1857" s="37">
        <f t="shared" si="230"/>
        <v>28354947.485263079</v>
      </c>
      <c r="U1857" s="37">
        <f t="shared" si="231"/>
        <v>7091026.5333252046</v>
      </c>
      <c r="V1857" s="37">
        <f t="shared" si="232"/>
        <v>8701355.6475247871</v>
      </c>
    </row>
    <row r="1858" spans="1:22">
      <c r="A1858" s="23">
        <v>1857</v>
      </c>
      <c r="B1858" s="3" t="s">
        <v>806</v>
      </c>
      <c r="C1858" s="28">
        <v>25</v>
      </c>
      <c r="D1858" s="29">
        <v>12</v>
      </c>
      <c r="E1858" s="28">
        <v>1997</v>
      </c>
      <c r="F1858" s="31">
        <f>DATE(E1858,D1858,C1858)</f>
        <v>35789</v>
      </c>
      <c r="G1858" s="24" t="s">
        <v>2570</v>
      </c>
      <c r="H1858" s="2">
        <v>28000000</v>
      </c>
      <c r="I1858" s="2">
        <v>5686694</v>
      </c>
      <c r="J1858" s="2">
        <v>5686694</v>
      </c>
      <c r="K1858" s="28" t="str">
        <f t="shared" si="226"/>
        <v/>
      </c>
      <c r="L1858" s="28" t="str">
        <f t="shared" si="227"/>
        <v/>
      </c>
      <c r="M1858" s="28" t="s">
        <v>2570</v>
      </c>
      <c r="N1858" s="28" t="str">
        <f t="shared" si="228"/>
        <v/>
      </c>
      <c r="O1858" s="28" t="str">
        <f>IF(N1858=1,M1858&amp;" ("&amp;E1858&amp;")",M1858)</f>
        <v>Kundun</v>
      </c>
      <c r="P1858" s="36">
        <f>INDEX(cpi!$A$1:$M$105,MATCH('Inflation adjust calc'!$E1858,cpi!$A:$A,0),MATCH('Inflation adjust calc'!$D1858,cpi!$1:$1,0))</f>
        <v>161.30000000000001</v>
      </c>
      <c r="Q1858" s="36">
        <f>cpi!$I$2</f>
        <v>240.85300000000001</v>
      </c>
      <c r="R1858" s="36">
        <f t="shared" si="233"/>
        <v>1.4931990080595163</v>
      </c>
      <c r="S1858" s="28" t="str">
        <f t="shared" si="229"/>
        <v/>
      </c>
      <c r="T1858" s="37">
        <f t="shared" si="230"/>
        <v>41809572.225666456</v>
      </c>
      <c r="U1858" s="37">
        <f t="shared" si="231"/>
        <v>8491365.8399380036</v>
      </c>
      <c r="V1858" s="37">
        <f t="shared" si="232"/>
        <v>8491365.8399380036</v>
      </c>
    </row>
    <row r="1859" spans="1:22">
      <c r="A1859" s="23">
        <v>1858</v>
      </c>
      <c r="B1859" s="3">
        <v>39517</v>
      </c>
      <c r="C1859" s="28">
        <v>3</v>
      </c>
      <c r="D1859" s="29">
        <v>10</v>
      </c>
      <c r="E1859" s="28">
        <v>2008</v>
      </c>
      <c r="F1859" s="31">
        <f>DATE(E1859,D1859,C1859)</f>
        <v>39724</v>
      </c>
      <c r="G1859" s="24" t="s">
        <v>2571</v>
      </c>
      <c r="H1859" s="2">
        <v>28000000</v>
      </c>
      <c r="I1859" s="2">
        <v>2775593</v>
      </c>
      <c r="J1859" s="2">
        <v>12031443</v>
      </c>
      <c r="K1859" s="28" t="str">
        <f t="shared" ref="K1859:K1922" si="234">IF(J1859=0,1,"")</f>
        <v/>
      </c>
      <c r="L1859" s="28" t="str">
        <f t="shared" ref="L1859:L1922" si="235">IF(E1859&gt;2016,1,"")</f>
        <v/>
      </c>
      <c r="M1859" s="28" t="s">
        <v>2571</v>
      </c>
      <c r="N1859" s="28" t="str">
        <f t="shared" ref="N1859:N1922" si="236">IF(COUNTIF($M$2:$M$5233,M1859)&gt;1,1,"")</f>
        <v/>
      </c>
      <c r="O1859" s="28" t="str">
        <f>IF(N1859=1,M1859&amp;" ("&amp;E1859&amp;")",M1859)</f>
        <v>How to Lose Friends &amp; Alienate People</v>
      </c>
      <c r="P1859" s="36">
        <f>INDEX(cpi!$A$1:$M$105,MATCH('Inflation adjust calc'!$E1859,cpi!$A:$A,0),MATCH('Inflation adjust calc'!$D1859,cpi!$1:$1,0))</f>
        <v>216.57300000000001</v>
      </c>
      <c r="Q1859" s="36">
        <f>cpi!$I$2</f>
        <v>240.85300000000001</v>
      </c>
      <c r="R1859" s="36">
        <f t="shared" si="233"/>
        <v>1.1121100044788592</v>
      </c>
      <c r="S1859" s="28" t="str">
        <f t="shared" ref="S1859:S1922" si="237">IF(ISERROR(R1859),1,"")</f>
        <v/>
      </c>
      <c r="T1859" s="37">
        <f t="shared" ref="T1859:T1922" si="238">H1859*$R1859</f>
        <v>31139080.125408057</v>
      </c>
      <c r="U1859" s="37">
        <f t="shared" ref="U1859:U1922" si="239">I1859*$R1859</f>
        <v>3086764.7436614903</v>
      </c>
      <c r="V1859" s="37">
        <f t="shared" ref="V1859:V1922" si="240">J1859*$R1859</f>
        <v>13380288.12861714</v>
      </c>
    </row>
    <row r="1860" spans="1:22">
      <c r="A1860" s="23">
        <v>1859</v>
      </c>
      <c r="B1860" s="3" t="s">
        <v>2572</v>
      </c>
      <c r="C1860" s="28">
        <v>31</v>
      </c>
      <c r="D1860" s="29">
        <v>12</v>
      </c>
      <c r="E1860" s="28">
        <v>2007</v>
      </c>
      <c r="F1860" s="31">
        <f>DATE(E1860,D1860,C1860)</f>
        <v>39447</v>
      </c>
      <c r="G1860" s="24" t="s">
        <v>2573</v>
      </c>
      <c r="H1860" s="2">
        <v>28000000</v>
      </c>
      <c r="I1860">
        <v>0</v>
      </c>
      <c r="J1860" s="2">
        <v>22860477</v>
      </c>
      <c r="K1860" s="28" t="str">
        <f t="shared" si="234"/>
        <v/>
      </c>
      <c r="L1860" s="28" t="str">
        <f t="shared" si="235"/>
        <v/>
      </c>
      <c r="M1860" s="28" t="s">
        <v>2573</v>
      </c>
      <c r="N1860" s="28" t="str">
        <f t="shared" si="236"/>
        <v/>
      </c>
      <c r="O1860" s="28" t="str">
        <f>IF(N1860=1,M1860&amp;" ("&amp;E1860&amp;")",M1860)</f>
        <v>Alatriste</v>
      </c>
      <c r="P1860" s="36">
        <f>INDEX(cpi!$A$1:$M$105,MATCH('Inflation adjust calc'!$E1860,cpi!$A:$A,0),MATCH('Inflation adjust calc'!$D1860,cpi!$1:$1,0))</f>
        <v>210.036</v>
      </c>
      <c r="Q1860" s="36">
        <f>cpi!$I$2</f>
        <v>240.85300000000001</v>
      </c>
      <c r="R1860" s="36">
        <f t="shared" si="233"/>
        <v>1.1467224666247691</v>
      </c>
      <c r="S1860" s="28" t="str">
        <f t="shared" si="237"/>
        <v/>
      </c>
      <c r="T1860" s="37">
        <f t="shared" si="238"/>
        <v>32108229.065493535</v>
      </c>
      <c r="U1860" s="37">
        <f t="shared" si="239"/>
        <v>0</v>
      </c>
      <c r="V1860" s="37">
        <f t="shared" si="240"/>
        <v>26214622.573658802</v>
      </c>
    </row>
    <row r="1861" spans="1:22">
      <c r="A1861" s="23">
        <v>1860</v>
      </c>
      <c r="B1861" s="3">
        <v>39088</v>
      </c>
      <c r="C1861" s="28">
        <v>1</v>
      </c>
      <c r="D1861" s="29">
        <v>6</v>
      </c>
      <c r="E1861" s="28">
        <v>2007</v>
      </c>
      <c r="F1861" s="31">
        <f>DATE(E1861,D1861,C1861)</f>
        <v>39234</v>
      </c>
      <c r="G1861" s="24" t="s">
        <v>2574</v>
      </c>
      <c r="H1861" s="2">
        <v>27500000</v>
      </c>
      <c r="I1861" s="2">
        <v>148761765</v>
      </c>
      <c r="J1861" s="2">
        <v>219265952</v>
      </c>
      <c r="K1861" s="28" t="str">
        <f t="shared" si="234"/>
        <v/>
      </c>
      <c r="L1861" s="28" t="str">
        <f t="shared" si="235"/>
        <v/>
      </c>
      <c r="M1861" s="28" t="s">
        <v>2574</v>
      </c>
      <c r="N1861" s="28" t="str">
        <f t="shared" si="236"/>
        <v/>
      </c>
      <c r="O1861" s="28" t="str">
        <f>IF(N1861=1,M1861&amp;" ("&amp;E1861&amp;")",M1861)</f>
        <v>Knocked Up</v>
      </c>
      <c r="P1861" s="36">
        <f>INDEX(cpi!$A$1:$M$105,MATCH('Inflation adjust calc'!$E1861,cpi!$A:$A,0),MATCH('Inflation adjust calc'!$D1861,cpi!$1:$1,0))</f>
        <v>208.352</v>
      </c>
      <c r="Q1861" s="36">
        <f>cpi!$I$2</f>
        <v>240.85300000000001</v>
      </c>
      <c r="R1861" s="36">
        <f t="shared" si="233"/>
        <v>1.1559908232222393</v>
      </c>
      <c r="S1861" s="28" t="str">
        <f t="shared" si="237"/>
        <v/>
      </c>
      <c r="T1861" s="37">
        <f t="shared" si="238"/>
        <v>31789747.638611581</v>
      </c>
      <c r="U1861" s="37">
        <f t="shared" si="239"/>
        <v>171967235.18634331</v>
      </c>
      <c r="V1861" s="37">
        <f t="shared" si="240"/>
        <v>253469428.35708803</v>
      </c>
    </row>
    <row r="1862" spans="1:22">
      <c r="A1862" s="23">
        <v>1861</v>
      </c>
      <c r="B1862" s="3">
        <v>30595</v>
      </c>
      <c r="C1862" s="28">
        <v>10</v>
      </c>
      <c r="D1862" s="29">
        <v>6</v>
      </c>
      <c r="E1862" s="28">
        <v>1983</v>
      </c>
      <c r="F1862" s="31">
        <f>DATE(E1862,D1862,C1862)</f>
        <v>30477</v>
      </c>
      <c r="G1862" s="24" t="s">
        <v>2575</v>
      </c>
      <c r="H1862" s="2">
        <v>27500000</v>
      </c>
      <c r="I1862" s="2">
        <v>67900000</v>
      </c>
      <c r="J1862" s="2">
        <v>187500000</v>
      </c>
      <c r="K1862" s="28" t="str">
        <f t="shared" si="234"/>
        <v/>
      </c>
      <c r="L1862" s="28" t="str">
        <f t="shared" si="235"/>
        <v/>
      </c>
      <c r="M1862" s="28" t="s">
        <v>2575</v>
      </c>
      <c r="N1862" s="28" t="str">
        <f t="shared" si="236"/>
        <v/>
      </c>
      <c r="O1862" s="28" t="str">
        <f>IF(N1862=1,M1862&amp;" ("&amp;E1862&amp;")",M1862)</f>
        <v>Octopussy</v>
      </c>
      <c r="P1862" s="36">
        <f>INDEX(cpi!$A$1:$M$105,MATCH('Inflation adjust calc'!$E1862,cpi!$A:$A,0),MATCH('Inflation adjust calc'!$D1862,cpi!$1:$1,0))</f>
        <v>99.5</v>
      </c>
      <c r="Q1862" s="36">
        <f>cpi!$I$2</f>
        <v>240.85300000000001</v>
      </c>
      <c r="R1862" s="36">
        <f t="shared" si="233"/>
        <v>2.420633165829146</v>
      </c>
      <c r="S1862" s="28" t="str">
        <f t="shared" si="237"/>
        <v/>
      </c>
      <c r="T1862" s="37">
        <f t="shared" si="238"/>
        <v>66567412.060301512</v>
      </c>
      <c r="U1862" s="37">
        <f t="shared" si="239"/>
        <v>164360991.95979902</v>
      </c>
      <c r="V1862" s="37">
        <f t="shared" si="240"/>
        <v>453868718.59296489</v>
      </c>
    </row>
    <row r="1863" spans="1:22">
      <c r="A1863" s="23">
        <v>1862</v>
      </c>
      <c r="B1863" s="3" t="s">
        <v>2576</v>
      </c>
      <c r="C1863" s="28">
        <v>26</v>
      </c>
      <c r="D1863" s="29">
        <v>6</v>
      </c>
      <c r="E1863" s="28">
        <v>2009</v>
      </c>
      <c r="F1863" s="31">
        <f>DATE(E1863,D1863,C1863)</f>
        <v>39990</v>
      </c>
      <c r="G1863" s="24" t="s">
        <v>2577</v>
      </c>
      <c r="H1863" s="2">
        <v>27500000</v>
      </c>
      <c r="I1863" s="2">
        <v>49200230</v>
      </c>
      <c r="J1863" s="2">
        <v>96673002</v>
      </c>
      <c r="K1863" s="28" t="str">
        <f t="shared" si="234"/>
        <v/>
      </c>
      <c r="L1863" s="28" t="str">
        <f t="shared" si="235"/>
        <v/>
      </c>
      <c r="M1863" s="28" t="s">
        <v>2577</v>
      </c>
      <c r="N1863" s="28" t="str">
        <f t="shared" si="236"/>
        <v/>
      </c>
      <c r="O1863" s="28" t="str">
        <f>IF(N1863=1,M1863&amp;" ("&amp;E1863&amp;")",M1863)</f>
        <v>My Sister's Keeper</v>
      </c>
      <c r="P1863" s="36">
        <f>INDEX(cpi!$A$1:$M$105,MATCH('Inflation adjust calc'!$E1863,cpi!$A:$A,0),MATCH('Inflation adjust calc'!$D1863,cpi!$1:$1,0))</f>
        <v>215.69300000000001</v>
      </c>
      <c r="Q1863" s="36">
        <f>cpi!$I$2</f>
        <v>240.85300000000001</v>
      </c>
      <c r="R1863" s="36">
        <f t="shared" si="233"/>
        <v>1.1166472718168878</v>
      </c>
      <c r="S1863" s="28" t="str">
        <f t="shared" si="237"/>
        <v/>
      </c>
      <c r="T1863" s="37">
        <f t="shared" si="238"/>
        <v>30707799.974964414</v>
      </c>
      <c r="U1863" s="37">
        <f t="shared" si="239"/>
        <v>54939302.602263398</v>
      </c>
      <c r="V1863" s="37">
        <f t="shared" si="240"/>
        <v>107949643.94164854</v>
      </c>
    </row>
    <row r="1864" spans="1:22">
      <c r="A1864" s="23">
        <v>1863</v>
      </c>
      <c r="B1864" s="3">
        <v>39662</v>
      </c>
      <c r="C1864" s="28">
        <v>8</v>
      </c>
      <c r="D1864" s="29">
        <v>2</v>
      </c>
      <c r="E1864" s="28">
        <v>2008</v>
      </c>
      <c r="F1864" s="31">
        <f>DATE(E1864,D1864,C1864)</f>
        <v>39486</v>
      </c>
      <c r="G1864" s="24" t="s">
        <v>2578</v>
      </c>
      <c r="H1864" s="2">
        <v>27500000</v>
      </c>
      <c r="I1864" s="2">
        <v>42436517</v>
      </c>
      <c r="J1864" s="2">
        <v>43607627</v>
      </c>
      <c r="K1864" s="28" t="str">
        <f t="shared" si="234"/>
        <v/>
      </c>
      <c r="L1864" s="28" t="str">
        <f t="shared" si="235"/>
        <v/>
      </c>
      <c r="M1864" s="28" t="s">
        <v>2578</v>
      </c>
      <c r="N1864" s="28" t="str">
        <f t="shared" si="236"/>
        <v/>
      </c>
      <c r="O1864" s="28" t="str">
        <f>IF(N1864=1,M1864&amp;" ("&amp;E1864&amp;")",M1864)</f>
        <v>Welcome Home Roscoe Jenkins</v>
      </c>
      <c r="P1864" s="36">
        <f>INDEX(cpi!$A$1:$M$105,MATCH('Inflation adjust calc'!$E1864,cpi!$A:$A,0),MATCH('Inflation adjust calc'!$D1864,cpi!$1:$1,0))</f>
        <v>211.69300000000001</v>
      </c>
      <c r="Q1864" s="36">
        <f>cpi!$I$2</f>
        <v>240.85300000000001</v>
      </c>
      <c r="R1864" s="36">
        <f t="shared" si="233"/>
        <v>1.1377466425436835</v>
      </c>
      <c r="S1864" s="28" t="str">
        <f t="shared" si="237"/>
        <v/>
      </c>
      <c r="T1864" s="37">
        <f t="shared" si="238"/>
        <v>31288032.669951297</v>
      </c>
      <c r="U1864" s="37">
        <f t="shared" si="239"/>
        <v>48282004.737997949</v>
      </c>
      <c r="V1864" s="37">
        <f t="shared" si="240"/>
        <v>49614431.208547279</v>
      </c>
    </row>
    <row r="1865" spans="1:22">
      <c r="A1865" s="23">
        <v>1864</v>
      </c>
      <c r="B1865" s="3" t="s">
        <v>2579</v>
      </c>
      <c r="C1865" s="28">
        <v>13</v>
      </c>
      <c r="D1865" s="29">
        <v>1</v>
      </c>
      <c r="E1865" s="28">
        <v>2012</v>
      </c>
      <c r="F1865" s="31">
        <f>DATE(E1865,D1865,C1865)</f>
        <v>40921</v>
      </c>
      <c r="G1865" s="24" t="s">
        <v>2580</v>
      </c>
      <c r="H1865" s="2">
        <v>27500000</v>
      </c>
      <c r="I1865" s="2">
        <v>30932113</v>
      </c>
      <c r="J1865" s="2">
        <v>31157914</v>
      </c>
      <c r="K1865" s="28" t="str">
        <f t="shared" si="234"/>
        <v/>
      </c>
      <c r="L1865" s="28" t="str">
        <f t="shared" si="235"/>
        <v/>
      </c>
      <c r="M1865" s="28" t="s">
        <v>2580</v>
      </c>
      <c r="N1865" s="28" t="str">
        <f t="shared" si="236"/>
        <v/>
      </c>
      <c r="O1865" s="28" t="str">
        <f>IF(N1865=1,M1865&amp;" ("&amp;E1865&amp;")",M1865)</f>
        <v>Joyful Noise</v>
      </c>
      <c r="P1865" s="36">
        <f>INDEX(cpi!$A$1:$M$105,MATCH('Inflation adjust calc'!$E1865,cpi!$A:$A,0),MATCH('Inflation adjust calc'!$D1865,cpi!$1:$1,0))</f>
        <v>226.66499999999999</v>
      </c>
      <c r="Q1865" s="36">
        <f>cpi!$I$2</f>
        <v>240.85300000000001</v>
      </c>
      <c r="R1865" s="36">
        <f t="shared" si="233"/>
        <v>1.0625945779013082</v>
      </c>
      <c r="S1865" s="28" t="str">
        <f t="shared" si="237"/>
        <v/>
      </c>
      <c r="T1865" s="37">
        <f t="shared" si="238"/>
        <v>29221350.892285977</v>
      </c>
      <c r="U1865" s="37">
        <f t="shared" si="239"/>
        <v>32868295.556830566</v>
      </c>
      <c r="V1865" s="37">
        <f t="shared" si="240"/>
        <v>33108230.475115262</v>
      </c>
    </row>
    <row r="1866" spans="1:22">
      <c r="A1866" s="23">
        <v>1865</v>
      </c>
      <c r="B1866" s="3" t="s">
        <v>1602</v>
      </c>
      <c r="C1866" s="28">
        <v>14</v>
      </c>
      <c r="D1866" s="29">
        <v>12</v>
      </c>
      <c r="E1866" s="28">
        <v>1984</v>
      </c>
      <c r="F1866" s="31">
        <f>DATE(E1866,D1866,C1866)</f>
        <v>31030</v>
      </c>
      <c r="G1866" s="24" t="s">
        <v>2581</v>
      </c>
      <c r="H1866" s="2">
        <v>27500000</v>
      </c>
      <c r="I1866" s="2">
        <v>27187653</v>
      </c>
      <c r="J1866" s="2">
        <v>27187653</v>
      </c>
      <c r="K1866" s="28" t="str">
        <f t="shared" si="234"/>
        <v/>
      </c>
      <c r="L1866" s="28" t="str">
        <f t="shared" si="235"/>
        <v/>
      </c>
      <c r="M1866" s="28" t="s">
        <v>2581</v>
      </c>
      <c r="N1866" s="28" t="str">
        <f t="shared" si="236"/>
        <v/>
      </c>
      <c r="O1866" s="28" t="str">
        <f>IF(N1866=1,M1866&amp;" ("&amp;E1866&amp;")",M1866)</f>
        <v>A Passage to India</v>
      </c>
      <c r="P1866" s="36">
        <f>INDEX(cpi!$A$1:$M$105,MATCH('Inflation adjust calc'!$E1866,cpi!$A:$A,0),MATCH('Inflation adjust calc'!$D1866,cpi!$1:$1,0))</f>
        <v>105.3</v>
      </c>
      <c r="Q1866" s="36">
        <f>cpi!$I$2</f>
        <v>240.85300000000001</v>
      </c>
      <c r="R1866" s="36">
        <f t="shared" si="233"/>
        <v>2.2873029439696109</v>
      </c>
      <c r="S1866" s="28" t="str">
        <f t="shared" si="237"/>
        <v/>
      </c>
      <c r="T1866" s="37">
        <f t="shared" si="238"/>
        <v>62900830.959164299</v>
      </c>
      <c r="U1866" s="37">
        <f t="shared" si="239"/>
        <v>62186398.746524222</v>
      </c>
      <c r="V1866" s="37">
        <f t="shared" si="240"/>
        <v>62186398.746524222</v>
      </c>
    </row>
    <row r="1867" spans="1:22">
      <c r="A1867" s="23">
        <v>1866</v>
      </c>
      <c r="B1867" s="3" t="s">
        <v>832</v>
      </c>
      <c r="C1867" s="28">
        <v>25</v>
      </c>
      <c r="D1867" s="29">
        <v>12</v>
      </c>
      <c r="E1867" s="28">
        <v>2006</v>
      </c>
      <c r="F1867" s="31">
        <f>DATE(E1867,D1867,C1867)</f>
        <v>39076</v>
      </c>
      <c r="G1867" s="24" t="s">
        <v>2582</v>
      </c>
      <c r="H1867" s="2">
        <v>27500000</v>
      </c>
      <c r="I1867" s="2">
        <v>17510118</v>
      </c>
      <c r="J1867" s="2">
        <v>50578411</v>
      </c>
      <c r="K1867" s="28" t="str">
        <f t="shared" si="234"/>
        <v/>
      </c>
      <c r="L1867" s="28" t="str">
        <f t="shared" si="235"/>
        <v/>
      </c>
      <c r="M1867" s="28" t="s">
        <v>2582</v>
      </c>
      <c r="N1867" s="28" t="str">
        <f t="shared" si="236"/>
        <v/>
      </c>
      <c r="O1867" s="28" t="str">
        <f>IF(N1867=1,M1867&amp;" ("&amp;E1867&amp;")",M1867)</f>
        <v>Notes on a Scandal</v>
      </c>
      <c r="P1867" s="36">
        <f>INDEX(cpi!$A$1:$M$105,MATCH('Inflation adjust calc'!$E1867,cpi!$A:$A,0),MATCH('Inflation adjust calc'!$D1867,cpi!$1:$1,0))</f>
        <v>201.8</v>
      </c>
      <c r="Q1867" s="36">
        <f>cpi!$I$2</f>
        <v>240.85300000000001</v>
      </c>
      <c r="R1867" s="36">
        <f t="shared" si="233"/>
        <v>1.1935232903865214</v>
      </c>
      <c r="S1867" s="28" t="str">
        <f t="shared" si="237"/>
        <v/>
      </c>
      <c r="T1867" s="37">
        <f t="shared" si="238"/>
        <v>32821890.485629339</v>
      </c>
      <c r="U1867" s="37">
        <f t="shared" si="239"/>
        <v>20898733.650416255</v>
      </c>
      <c r="V1867" s="37">
        <f t="shared" si="240"/>
        <v>60366511.519241825</v>
      </c>
    </row>
    <row r="1868" spans="1:22">
      <c r="A1868" s="23">
        <v>1867</v>
      </c>
      <c r="B1868" s="3" t="s">
        <v>2398</v>
      </c>
      <c r="C1868" s="28">
        <v>19</v>
      </c>
      <c r="D1868" s="29">
        <v>10</v>
      </c>
      <c r="E1868" s="28">
        <v>2007</v>
      </c>
      <c r="F1868" s="31">
        <f>DATE(E1868,D1868,C1868)</f>
        <v>39374</v>
      </c>
      <c r="G1868" s="24" t="s">
        <v>2583</v>
      </c>
      <c r="H1868" s="2">
        <v>27500000</v>
      </c>
      <c r="I1868" s="2">
        <v>9736045</v>
      </c>
      <c r="J1868" s="2">
        <v>26939925</v>
      </c>
      <c r="K1868" s="28" t="str">
        <f t="shared" si="234"/>
        <v/>
      </c>
      <c r="L1868" s="28" t="str">
        <f t="shared" si="235"/>
        <v/>
      </c>
      <c r="M1868" s="28" t="s">
        <v>2583</v>
      </c>
      <c r="N1868" s="28" t="str">
        <f t="shared" si="236"/>
        <v/>
      </c>
      <c r="O1868" s="28" t="str">
        <f>IF(N1868=1,M1868&amp;" ("&amp;E1868&amp;")",M1868)</f>
        <v>Rendition</v>
      </c>
      <c r="P1868" s="36">
        <f>INDEX(cpi!$A$1:$M$105,MATCH('Inflation adjust calc'!$E1868,cpi!$A:$A,0),MATCH('Inflation adjust calc'!$D1868,cpi!$1:$1,0))</f>
        <v>208.93600000000001</v>
      </c>
      <c r="Q1868" s="36">
        <f>cpi!$I$2</f>
        <v>240.85300000000001</v>
      </c>
      <c r="R1868" s="36">
        <f t="shared" si="233"/>
        <v>1.1527596967492437</v>
      </c>
      <c r="S1868" s="28" t="str">
        <f t="shared" si="237"/>
        <v/>
      </c>
      <c r="T1868" s="37">
        <f t="shared" si="238"/>
        <v>31700891.660604201</v>
      </c>
      <c r="U1868" s="37">
        <f t="shared" si="239"/>
        <v>11223320.28173699</v>
      </c>
      <c r="V1868" s="37">
        <f t="shared" si="240"/>
        <v>31055259.773447368</v>
      </c>
    </row>
    <row r="1869" spans="1:22">
      <c r="A1869" s="23">
        <v>1868</v>
      </c>
      <c r="B1869" s="3" t="s">
        <v>323</v>
      </c>
      <c r="C1869" s="28">
        <v>28</v>
      </c>
      <c r="D1869" s="29">
        <v>10</v>
      </c>
      <c r="E1869" s="28">
        <v>2011</v>
      </c>
      <c r="F1869" s="31">
        <f>DATE(E1869,D1869,C1869)</f>
        <v>40844</v>
      </c>
      <c r="G1869" s="24" t="s">
        <v>2584</v>
      </c>
      <c r="H1869" s="2">
        <v>27500000</v>
      </c>
      <c r="I1869" s="2">
        <v>4463292</v>
      </c>
      <c r="J1869" s="2">
        <v>15815509</v>
      </c>
      <c r="K1869" s="28" t="str">
        <f t="shared" si="234"/>
        <v/>
      </c>
      <c r="L1869" s="28" t="str">
        <f t="shared" si="235"/>
        <v/>
      </c>
      <c r="M1869" s="28" t="s">
        <v>2584</v>
      </c>
      <c r="N1869" s="28" t="str">
        <f t="shared" si="236"/>
        <v/>
      </c>
      <c r="O1869" s="28" t="str">
        <f>IF(N1869=1,M1869&amp;" ("&amp;E1869&amp;")",M1869)</f>
        <v>Anonymous</v>
      </c>
      <c r="P1869" s="36">
        <f>INDEX(cpi!$A$1:$M$105,MATCH('Inflation adjust calc'!$E1869,cpi!$A:$A,0),MATCH('Inflation adjust calc'!$D1869,cpi!$1:$1,0))</f>
        <v>226.42099999999999</v>
      </c>
      <c r="Q1869" s="36">
        <f>cpi!$I$2</f>
        <v>240.85300000000001</v>
      </c>
      <c r="R1869" s="36">
        <f t="shared" si="233"/>
        <v>1.0637396707902536</v>
      </c>
      <c r="S1869" s="28" t="str">
        <f t="shared" si="237"/>
        <v/>
      </c>
      <c r="T1869" s="37">
        <f t="shared" si="238"/>
        <v>29252840.946731973</v>
      </c>
      <c r="U1869" s="37">
        <f t="shared" si="239"/>
        <v>4747780.7627207721</v>
      </c>
      <c r="V1869" s="37">
        <f t="shared" si="240"/>
        <v>16823584.337040294</v>
      </c>
    </row>
    <row r="1870" spans="1:22">
      <c r="A1870" s="23">
        <v>1869</v>
      </c>
      <c r="B1870" s="3" t="s">
        <v>1842</v>
      </c>
      <c r="C1870" s="28">
        <v>18</v>
      </c>
      <c r="D1870" s="29">
        <v>3</v>
      </c>
      <c r="E1870" s="28">
        <v>2011</v>
      </c>
      <c r="F1870" s="31">
        <f>DATE(E1870,D1870,C1870)</f>
        <v>40620</v>
      </c>
      <c r="G1870" s="24" t="s">
        <v>2585</v>
      </c>
      <c r="H1870" s="2">
        <v>27000000</v>
      </c>
      <c r="I1870" s="2">
        <v>79249455</v>
      </c>
      <c r="J1870" s="2">
        <v>155564919</v>
      </c>
      <c r="K1870" s="28" t="str">
        <f t="shared" si="234"/>
        <v/>
      </c>
      <c r="L1870" s="28" t="str">
        <f t="shared" si="235"/>
        <v/>
      </c>
      <c r="M1870" s="28" t="s">
        <v>2585</v>
      </c>
      <c r="N1870" s="28" t="str">
        <f t="shared" si="236"/>
        <v/>
      </c>
      <c r="O1870" s="28" t="str">
        <f>IF(N1870=1,M1870&amp;" ("&amp;E1870&amp;")",M1870)</f>
        <v>Limitless</v>
      </c>
      <c r="P1870" s="36">
        <f>INDEX(cpi!$A$1:$M$105,MATCH('Inflation adjust calc'!$E1870,cpi!$A:$A,0),MATCH('Inflation adjust calc'!$D1870,cpi!$1:$1,0))</f>
        <v>223.46700000000001</v>
      </c>
      <c r="Q1870" s="36">
        <f>cpi!$I$2</f>
        <v>240.85300000000001</v>
      </c>
      <c r="R1870" s="36">
        <f t="shared" si="233"/>
        <v>1.0778011965972605</v>
      </c>
      <c r="S1870" s="28" t="str">
        <f t="shared" si="237"/>
        <v/>
      </c>
      <c r="T1870" s="37">
        <f t="shared" si="238"/>
        <v>29100632.308126032</v>
      </c>
      <c r="U1870" s="37">
        <f t="shared" si="239"/>
        <v>85415157.428680748</v>
      </c>
      <c r="V1870" s="37">
        <f t="shared" si="240"/>
        <v>167668055.84675589</v>
      </c>
    </row>
    <row r="1871" spans="1:22">
      <c r="A1871" s="23">
        <v>1870</v>
      </c>
      <c r="B1871" s="3">
        <v>33401</v>
      </c>
      <c r="C1871" s="28">
        <v>6</v>
      </c>
      <c r="D1871" s="29">
        <v>12</v>
      </c>
      <c r="E1871" s="28">
        <v>1991</v>
      </c>
      <c r="F1871" s="31">
        <f>DATE(E1871,D1871,C1871)</f>
        <v>33578</v>
      </c>
      <c r="G1871" s="24" t="s">
        <v>2586</v>
      </c>
      <c r="H1871" s="2">
        <v>27000000</v>
      </c>
      <c r="I1871" s="2">
        <v>74888996</v>
      </c>
      <c r="J1871" s="2">
        <v>96900000</v>
      </c>
      <c r="K1871" s="28" t="str">
        <f t="shared" si="234"/>
        <v/>
      </c>
      <c r="L1871" s="28" t="str">
        <f t="shared" si="235"/>
        <v/>
      </c>
      <c r="M1871" s="28" t="s">
        <v>2586</v>
      </c>
      <c r="N1871" s="28" t="str">
        <f t="shared" si="236"/>
        <v/>
      </c>
      <c r="O1871" s="28" t="str">
        <f>IF(N1871=1,M1871&amp;" ("&amp;E1871&amp;")",M1871)</f>
        <v>Star Trek VI: The Undiscovered Country</v>
      </c>
      <c r="P1871" s="36">
        <f>INDEX(cpi!$A$1:$M$105,MATCH('Inflation adjust calc'!$E1871,cpi!$A:$A,0),MATCH('Inflation adjust calc'!$D1871,cpi!$1:$1,0))</f>
        <v>137.9</v>
      </c>
      <c r="Q1871" s="36">
        <f>cpi!$I$2</f>
        <v>240.85300000000001</v>
      </c>
      <c r="R1871" s="36">
        <f t="shared" si="233"/>
        <v>1.7465772298767221</v>
      </c>
      <c r="S1871" s="28" t="str">
        <f t="shared" si="237"/>
        <v/>
      </c>
      <c r="T1871" s="37">
        <f t="shared" si="238"/>
        <v>47157585.206671499</v>
      </c>
      <c r="U1871" s="37">
        <f t="shared" si="239"/>
        <v>130799415.18192893</v>
      </c>
      <c r="V1871" s="37">
        <f t="shared" si="240"/>
        <v>169243333.57505438</v>
      </c>
    </row>
    <row r="1872" spans="1:22">
      <c r="A1872" s="23">
        <v>1871</v>
      </c>
      <c r="B1872" s="3">
        <v>37443</v>
      </c>
      <c r="C1872" s="28">
        <v>7</v>
      </c>
      <c r="D1872" s="29">
        <v>6</v>
      </c>
      <c r="E1872" s="28">
        <v>2002</v>
      </c>
      <c r="F1872" s="31">
        <f>DATE(E1872,D1872,C1872)</f>
        <v>37414</v>
      </c>
      <c r="G1872" s="24" t="s">
        <v>2587</v>
      </c>
      <c r="H1872" s="2">
        <v>27000000</v>
      </c>
      <c r="I1872" s="2">
        <v>69586544</v>
      </c>
      <c r="J1872" s="2">
        <v>73826768</v>
      </c>
      <c r="K1872" s="28" t="str">
        <f t="shared" si="234"/>
        <v/>
      </c>
      <c r="L1872" s="28" t="str">
        <f t="shared" si="235"/>
        <v/>
      </c>
      <c r="M1872" s="28" t="s">
        <v>2587</v>
      </c>
      <c r="N1872" s="28" t="str">
        <f t="shared" si="236"/>
        <v/>
      </c>
      <c r="O1872" s="28" t="str">
        <f>IF(N1872=1,M1872&amp;" ("&amp;E1872&amp;")",M1872)</f>
        <v>The Divine Secrets of the Ya-Ya Sisterhood</v>
      </c>
      <c r="P1872" s="36">
        <f>INDEX(cpi!$A$1:$M$105,MATCH('Inflation adjust calc'!$E1872,cpi!$A:$A,0),MATCH('Inflation adjust calc'!$D1872,cpi!$1:$1,0))</f>
        <v>179.9</v>
      </c>
      <c r="Q1872" s="36">
        <f>cpi!$I$2</f>
        <v>240.85300000000001</v>
      </c>
      <c r="R1872" s="36">
        <f t="shared" si="233"/>
        <v>1.3388160088938299</v>
      </c>
      <c r="S1872" s="28" t="str">
        <f t="shared" si="237"/>
        <v/>
      </c>
      <c r="T1872" s="37">
        <f t="shared" si="238"/>
        <v>36148032.240133405</v>
      </c>
      <c r="U1872" s="37">
        <f t="shared" si="239"/>
        <v>93163579.110794887</v>
      </c>
      <c r="V1872" s="37">
        <f t="shared" si="240"/>
        <v>98840458.883290723</v>
      </c>
    </row>
    <row r="1873" spans="1:22">
      <c r="A1873" s="23">
        <v>1872</v>
      </c>
      <c r="B1873" s="3">
        <v>35499</v>
      </c>
      <c r="C1873" s="28">
        <v>3</v>
      </c>
      <c r="D1873" s="29">
        <v>10</v>
      </c>
      <c r="E1873" s="28">
        <v>1997</v>
      </c>
      <c r="F1873" s="31">
        <f>DATE(E1873,D1873,C1873)</f>
        <v>35706</v>
      </c>
      <c r="G1873" s="24" t="s">
        <v>2588</v>
      </c>
      <c r="H1873" s="2">
        <v>27000000</v>
      </c>
      <c r="I1873" s="2">
        <v>60527873</v>
      </c>
      <c r="J1873" s="2">
        <v>60527873</v>
      </c>
      <c r="K1873" s="28" t="str">
        <f t="shared" si="234"/>
        <v/>
      </c>
      <c r="L1873" s="28" t="str">
        <f t="shared" si="235"/>
        <v/>
      </c>
      <c r="M1873" s="28" t="s">
        <v>2588</v>
      </c>
      <c r="N1873" s="28" t="str">
        <f t="shared" si="236"/>
        <v/>
      </c>
      <c r="O1873" s="28" t="str">
        <f>IF(N1873=1,M1873&amp;" ("&amp;E1873&amp;")",M1873)</f>
        <v>Kiss the Girls</v>
      </c>
      <c r="P1873" s="36">
        <f>INDEX(cpi!$A$1:$M$105,MATCH('Inflation adjust calc'!$E1873,cpi!$A:$A,0),MATCH('Inflation adjust calc'!$D1873,cpi!$1:$1,0))</f>
        <v>161.6</v>
      </c>
      <c r="Q1873" s="36">
        <f>cpi!$I$2</f>
        <v>240.85300000000001</v>
      </c>
      <c r="R1873" s="36">
        <f t="shared" si="233"/>
        <v>1.4904269801980199</v>
      </c>
      <c r="S1873" s="28" t="str">
        <f t="shared" si="237"/>
        <v/>
      </c>
      <c r="T1873" s="37">
        <f t="shared" si="238"/>
        <v>40241528.465346538</v>
      </c>
      <c r="U1873" s="37">
        <f t="shared" si="239"/>
        <v>90212374.973199263</v>
      </c>
      <c r="V1873" s="37">
        <f t="shared" si="240"/>
        <v>90212374.973199263</v>
      </c>
    </row>
    <row r="1874" spans="1:22">
      <c r="A1874" s="23">
        <v>1873</v>
      </c>
      <c r="B1874" s="3" t="s">
        <v>2589</v>
      </c>
      <c r="C1874" s="28">
        <v>20</v>
      </c>
      <c r="D1874" s="29">
        <v>6</v>
      </c>
      <c r="E1874" s="28">
        <v>1980</v>
      </c>
      <c r="F1874" s="31">
        <f>DATE(E1874,D1874,C1874)</f>
        <v>29392</v>
      </c>
      <c r="G1874" s="24" t="s">
        <v>2590</v>
      </c>
      <c r="H1874" s="2">
        <v>27000000</v>
      </c>
      <c r="I1874" s="2">
        <v>57229890</v>
      </c>
      <c r="J1874" s="2">
        <v>57229890</v>
      </c>
      <c r="K1874" s="28" t="str">
        <f t="shared" si="234"/>
        <v/>
      </c>
      <c r="L1874" s="28" t="str">
        <f t="shared" si="235"/>
        <v/>
      </c>
      <c r="M1874" s="28" t="s">
        <v>2590</v>
      </c>
      <c r="N1874" s="28" t="str">
        <f t="shared" si="236"/>
        <v/>
      </c>
      <c r="O1874" s="28" t="str">
        <f>IF(N1874=1,M1874&amp;" ("&amp;E1874&amp;")",M1874)</f>
        <v>The Blues Brothers</v>
      </c>
      <c r="P1874" s="36">
        <f>INDEX(cpi!$A$1:$M$105,MATCH('Inflation adjust calc'!$E1874,cpi!$A:$A,0),MATCH('Inflation adjust calc'!$D1874,cpi!$1:$1,0))</f>
        <v>82.7</v>
      </c>
      <c r="Q1874" s="36">
        <f>cpi!$I$2</f>
        <v>240.85300000000001</v>
      </c>
      <c r="R1874" s="36">
        <f t="shared" ref="R1874:R1937" si="241">Q1874/P1874</f>
        <v>2.9123700120918983</v>
      </c>
      <c r="S1874" s="28" t="str">
        <f t="shared" si="237"/>
        <v/>
      </c>
      <c r="T1874" s="37">
        <f t="shared" si="238"/>
        <v>78633990.326481253</v>
      </c>
      <c r="U1874" s="37">
        <f t="shared" si="239"/>
        <v>166674615.43131801</v>
      </c>
      <c r="V1874" s="37">
        <f t="shared" si="240"/>
        <v>166674615.43131801</v>
      </c>
    </row>
    <row r="1875" spans="1:22">
      <c r="A1875" s="23">
        <v>1874</v>
      </c>
      <c r="B1875" s="3" t="s">
        <v>2591</v>
      </c>
      <c r="C1875" s="28">
        <v>25</v>
      </c>
      <c r="D1875" s="29">
        <v>12</v>
      </c>
      <c r="E1875" s="28">
        <v>1994</v>
      </c>
      <c r="F1875" s="31">
        <f>DATE(E1875,D1875,C1875)</f>
        <v>34693</v>
      </c>
      <c r="G1875" s="24" t="s">
        <v>138</v>
      </c>
      <c r="H1875" s="2">
        <v>27000000</v>
      </c>
      <c r="I1875" s="2">
        <v>44342956</v>
      </c>
      <c r="J1875" s="2">
        <v>44342956</v>
      </c>
      <c r="K1875" s="28" t="str">
        <f t="shared" si="234"/>
        <v/>
      </c>
      <c r="L1875" s="28" t="str">
        <f t="shared" si="235"/>
        <v/>
      </c>
      <c r="M1875" s="28" t="s">
        <v>138</v>
      </c>
      <c r="N1875" s="28">
        <f t="shared" si="236"/>
        <v>1</v>
      </c>
      <c r="O1875" s="28" t="str">
        <f>IF(N1875=1,M1875&amp;" ("&amp;E1875&amp;")",M1875)</f>
        <v>The Jungle Book (1994)</v>
      </c>
      <c r="P1875" s="36">
        <f>INDEX(cpi!$A$1:$M$105,MATCH('Inflation adjust calc'!$E1875,cpi!$A:$A,0),MATCH('Inflation adjust calc'!$D1875,cpi!$1:$1,0))</f>
        <v>149.69999999999999</v>
      </c>
      <c r="Q1875" s="36">
        <f>cpi!$I$2</f>
        <v>240.85300000000001</v>
      </c>
      <c r="R1875" s="36">
        <f t="shared" si="241"/>
        <v>1.6089044756179027</v>
      </c>
      <c r="S1875" s="28" t="str">
        <f t="shared" si="237"/>
        <v/>
      </c>
      <c r="T1875" s="37">
        <f t="shared" si="238"/>
        <v>43440420.841683373</v>
      </c>
      <c r="U1875" s="37">
        <f t="shared" si="239"/>
        <v>71343580.370527729</v>
      </c>
      <c r="V1875" s="37">
        <f t="shared" si="240"/>
        <v>71343580.370527729</v>
      </c>
    </row>
    <row r="1876" spans="1:22">
      <c r="A1876" s="23">
        <v>1875</v>
      </c>
      <c r="B1876" s="3">
        <v>39607</v>
      </c>
      <c r="C1876" s="28">
        <v>6</v>
      </c>
      <c r="D1876" s="29">
        <v>8</v>
      </c>
      <c r="E1876" s="28">
        <v>2008</v>
      </c>
      <c r="F1876" s="31">
        <f>DATE(E1876,D1876,C1876)</f>
        <v>39666</v>
      </c>
      <c r="G1876" s="24" t="s">
        <v>2592</v>
      </c>
      <c r="H1876" s="2">
        <v>27000000</v>
      </c>
      <c r="I1876" s="2">
        <v>44089964</v>
      </c>
      <c r="J1876" s="2">
        <v>44270131</v>
      </c>
      <c r="K1876" s="28" t="str">
        <f t="shared" si="234"/>
        <v/>
      </c>
      <c r="L1876" s="28" t="str">
        <f t="shared" si="235"/>
        <v/>
      </c>
      <c r="M1876" s="28" t="s">
        <v>2592</v>
      </c>
      <c r="N1876" s="28" t="str">
        <f t="shared" si="236"/>
        <v/>
      </c>
      <c r="O1876" s="28" t="str">
        <f>IF(N1876=1,M1876&amp;" ("&amp;E1876&amp;")",M1876)</f>
        <v>The Sisterhood of the Traveling Pants 2</v>
      </c>
      <c r="P1876" s="36">
        <f>INDEX(cpi!$A$1:$M$105,MATCH('Inflation adjust calc'!$E1876,cpi!$A:$A,0),MATCH('Inflation adjust calc'!$D1876,cpi!$1:$1,0))</f>
        <v>219.08600000000001</v>
      </c>
      <c r="Q1876" s="36">
        <f>cpi!$I$2</f>
        <v>240.85300000000001</v>
      </c>
      <c r="R1876" s="36">
        <f t="shared" si="241"/>
        <v>1.0993536784641647</v>
      </c>
      <c r="S1876" s="28" t="str">
        <f t="shared" si="237"/>
        <v/>
      </c>
      <c r="T1876" s="37">
        <f t="shared" si="238"/>
        <v>29682549.318532445</v>
      </c>
      <c r="U1876" s="37">
        <f t="shared" si="239"/>
        <v>48470464.106752597</v>
      </c>
      <c r="V1876" s="37">
        <f t="shared" si="240"/>
        <v>48668531.360940449</v>
      </c>
    </row>
    <row r="1877" spans="1:22">
      <c r="A1877" s="23">
        <v>1876</v>
      </c>
      <c r="B1877" s="3" t="s">
        <v>2593</v>
      </c>
      <c r="C1877" s="28">
        <v>13</v>
      </c>
      <c r="D1877" s="29">
        <v>5</v>
      </c>
      <c r="E1877" s="28">
        <v>2016</v>
      </c>
      <c r="F1877" s="31">
        <f>DATE(E1877,D1877,C1877)</f>
        <v>42503</v>
      </c>
      <c r="G1877" s="24" t="s">
        <v>2594</v>
      </c>
      <c r="H1877" s="2">
        <v>27000000</v>
      </c>
      <c r="I1877" s="2">
        <v>41012075</v>
      </c>
      <c r="J1877" s="2">
        <v>93469699</v>
      </c>
      <c r="K1877" s="28" t="str">
        <f t="shared" si="234"/>
        <v/>
      </c>
      <c r="L1877" s="28" t="str">
        <f t="shared" si="235"/>
        <v/>
      </c>
      <c r="M1877" s="28" t="s">
        <v>2594</v>
      </c>
      <c r="N1877" s="28" t="str">
        <f t="shared" si="236"/>
        <v/>
      </c>
      <c r="O1877" s="28" t="str">
        <f>IF(N1877=1,M1877&amp;" ("&amp;E1877&amp;")",M1877)</f>
        <v>Money Monster</v>
      </c>
      <c r="P1877" s="36">
        <f>INDEX(cpi!$A$1:$M$105,MATCH('Inflation adjust calc'!$E1877,cpi!$A:$A,0),MATCH('Inflation adjust calc'!$D1877,cpi!$1:$1,0))</f>
        <v>240.23599999999999</v>
      </c>
      <c r="Q1877" s="36">
        <f>cpi!$I$2</f>
        <v>240.85300000000001</v>
      </c>
      <c r="R1877" s="36">
        <f t="shared" si="241"/>
        <v>1.0025683078306333</v>
      </c>
      <c r="S1877" s="28" t="str">
        <f t="shared" si="237"/>
        <v/>
      </c>
      <c r="T1877" s="37">
        <f t="shared" si="238"/>
        <v>27069344.311427101</v>
      </c>
      <c r="U1877" s="37">
        <f t="shared" si="239"/>
        <v>41117406.633373022</v>
      </c>
      <c r="V1877" s="37">
        <f t="shared" si="240"/>
        <v>93709757.95986864</v>
      </c>
    </row>
    <row r="1878" spans="1:22">
      <c r="A1878" s="23">
        <v>1877</v>
      </c>
      <c r="B1878" s="3" t="s">
        <v>2595</v>
      </c>
      <c r="C1878" s="28">
        <v>17</v>
      </c>
      <c r="D1878" s="29">
        <v>5</v>
      </c>
      <c r="E1878" s="28">
        <v>2002</v>
      </c>
      <c r="F1878" s="31">
        <f>DATE(E1878,D1878,C1878)</f>
        <v>37393</v>
      </c>
      <c r="G1878" s="24" t="s">
        <v>2596</v>
      </c>
      <c r="H1878" s="2">
        <v>27000000</v>
      </c>
      <c r="I1878" s="2">
        <v>40803000</v>
      </c>
      <c r="J1878" s="2">
        <v>130759651</v>
      </c>
      <c r="K1878" s="28" t="str">
        <f t="shared" si="234"/>
        <v/>
      </c>
      <c r="L1878" s="28" t="str">
        <f t="shared" si="235"/>
        <v/>
      </c>
      <c r="M1878" s="28" t="s">
        <v>2596</v>
      </c>
      <c r="N1878" s="28" t="str">
        <f t="shared" si="236"/>
        <v/>
      </c>
      <c r="O1878" s="28" t="str">
        <f>IF(N1878=1,M1878&amp;" ("&amp;E1878&amp;")",M1878)</f>
        <v>About a Boy</v>
      </c>
      <c r="P1878" s="36">
        <f>INDEX(cpi!$A$1:$M$105,MATCH('Inflation adjust calc'!$E1878,cpi!$A:$A,0),MATCH('Inflation adjust calc'!$D1878,cpi!$1:$1,0))</f>
        <v>179.8</v>
      </c>
      <c r="Q1878" s="36">
        <f>cpi!$I$2</f>
        <v>240.85300000000001</v>
      </c>
      <c r="R1878" s="36">
        <f t="shared" si="241"/>
        <v>1.3395606229143493</v>
      </c>
      <c r="S1878" s="28" t="str">
        <f t="shared" si="237"/>
        <v/>
      </c>
      <c r="T1878" s="37">
        <f t="shared" si="238"/>
        <v>36168136.818687432</v>
      </c>
      <c r="U1878" s="37">
        <f t="shared" si="239"/>
        <v>54658092.096774191</v>
      </c>
      <c r="V1878" s="37">
        <f t="shared" si="240"/>
        <v>175160479.54562292</v>
      </c>
    </row>
    <row r="1879" spans="1:22">
      <c r="A1879" s="23">
        <v>1878</v>
      </c>
      <c r="B1879" s="3" t="s">
        <v>635</v>
      </c>
      <c r="C1879" s="28">
        <v>19</v>
      </c>
      <c r="D1879" s="29">
        <v>8</v>
      </c>
      <c r="E1879" s="28">
        <v>2011</v>
      </c>
      <c r="F1879" s="31">
        <f>DATE(E1879,D1879,C1879)</f>
        <v>40774</v>
      </c>
      <c r="G1879" s="24" t="s">
        <v>2597</v>
      </c>
      <c r="H1879" s="2">
        <v>27000000</v>
      </c>
      <c r="I1879" s="2">
        <v>38536376</v>
      </c>
      <c r="J1879" s="2">
        <v>80681183</v>
      </c>
      <c r="K1879" s="28" t="str">
        <f t="shared" si="234"/>
        <v/>
      </c>
      <c r="L1879" s="28" t="str">
        <f t="shared" si="235"/>
        <v/>
      </c>
      <c r="M1879" s="28" t="s">
        <v>2597</v>
      </c>
      <c r="N1879" s="28" t="str">
        <f t="shared" si="236"/>
        <v/>
      </c>
      <c r="O1879" s="28" t="str">
        <f>IF(N1879=1,M1879&amp;" ("&amp;E1879&amp;")",M1879)</f>
        <v>Spy Kids: All the Time in the World</v>
      </c>
      <c r="P1879" s="36">
        <f>INDEX(cpi!$A$1:$M$105,MATCH('Inflation adjust calc'!$E1879,cpi!$A:$A,0),MATCH('Inflation adjust calc'!$D1879,cpi!$1:$1,0))</f>
        <v>226.54499999999999</v>
      </c>
      <c r="Q1879" s="36">
        <f>cpi!$I$2</f>
        <v>240.85300000000001</v>
      </c>
      <c r="R1879" s="36">
        <f t="shared" si="241"/>
        <v>1.0631574300911519</v>
      </c>
      <c r="S1879" s="28" t="str">
        <f t="shared" si="237"/>
        <v/>
      </c>
      <c r="T1879" s="37">
        <f t="shared" si="238"/>
        <v>28705250.612461101</v>
      </c>
      <c r="U1879" s="37">
        <f t="shared" si="239"/>
        <v>40970234.473186344</v>
      </c>
      <c r="V1879" s="37">
        <f t="shared" si="240"/>
        <v>85776799.174993932</v>
      </c>
    </row>
    <row r="1880" spans="1:22">
      <c r="A1880" s="23">
        <v>1879</v>
      </c>
      <c r="B1880" s="3" t="s">
        <v>1052</v>
      </c>
      <c r="C1880" s="28">
        <v>16</v>
      </c>
      <c r="D1880" s="29">
        <v>7</v>
      </c>
      <c r="E1880" s="28">
        <v>1999</v>
      </c>
      <c r="F1880" s="31">
        <f>DATE(E1880,D1880,C1880)</f>
        <v>36357</v>
      </c>
      <c r="G1880" s="24" t="s">
        <v>2598</v>
      </c>
      <c r="H1880" s="2">
        <v>27000000</v>
      </c>
      <c r="I1880" s="2">
        <v>31770413</v>
      </c>
      <c r="J1880" s="2">
        <v>31770413</v>
      </c>
      <c r="K1880" s="28" t="str">
        <f t="shared" si="234"/>
        <v/>
      </c>
      <c r="L1880" s="28" t="str">
        <f t="shared" si="235"/>
        <v/>
      </c>
      <c r="M1880" s="28" t="s">
        <v>2598</v>
      </c>
      <c r="N1880" s="28" t="str">
        <f t="shared" si="236"/>
        <v/>
      </c>
      <c r="O1880" s="28" t="str">
        <f>IF(N1880=1,M1880&amp;" ("&amp;E1880&amp;")",M1880)</f>
        <v>Lake Placid</v>
      </c>
      <c r="P1880" s="36">
        <f>INDEX(cpi!$A$1:$M$105,MATCH('Inflation adjust calc'!$E1880,cpi!$A:$A,0),MATCH('Inflation adjust calc'!$D1880,cpi!$1:$1,0))</f>
        <v>166.7</v>
      </c>
      <c r="Q1880" s="36">
        <f>cpi!$I$2</f>
        <v>240.85300000000001</v>
      </c>
      <c r="R1880" s="36">
        <f t="shared" si="241"/>
        <v>1.4448290341931616</v>
      </c>
      <c r="S1880" s="28" t="str">
        <f t="shared" si="237"/>
        <v/>
      </c>
      <c r="T1880" s="37">
        <f t="shared" si="238"/>
        <v>39010383.923215359</v>
      </c>
      <c r="U1880" s="37">
        <f t="shared" si="239"/>
        <v>45902815.130707867</v>
      </c>
      <c r="V1880" s="37">
        <f t="shared" si="240"/>
        <v>45902815.130707867</v>
      </c>
    </row>
    <row r="1881" spans="1:22">
      <c r="A1881" s="23">
        <v>1880</v>
      </c>
      <c r="B1881" s="3">
        <v>38902</v>
      </c>
      <c r="C1881" s="28">
        <v>7</v>
      </c>
      <c r="D1881" s="29">
        <v>4</v>
      </c>
      <c r="E1881" s="28">
        <v>2006</v>
      </c>
      <c r="F1881" s="31">
        <f>DATE(E1881,D1881,C1881)</f>
        <v>38814</v>
      </c>
      <c r="G1881" s="24" t="s">
        <v>2599</v>
      </c>
      <c r="H1881" s="2">
        <v>27000000</v>
      </c>
      <c r="I1881" s="2">
        <v>22495466</v>
      </c>
      <c r="J1881" s="2">
        <v>55495466</v>
      </c>
      <c r="K1881" s="28" t="str">
        <f t="shared" si="234"/>
        <v/>
      </c>
      <c r="L1881" s="28" t="str">
        <f t="shared" si="235"/>
        <v/>
      </c>
      <c r="M1881" s="28" t="s">
        <v>2599</v>
      </c>
      <c r="N1881" s="28" t="str">
        <f t="shared" si="236"/>
        <v/>
      </c>
      <c r="O1881" s="28" t="str">
        <f>IF(N1881=1,M1881&amp;" ("&amp;E1881&amp;")",M1881)</f>
        <v>Lucky Number Slevin</v>
      </c>
      <c r="P1881" s="36">
        <f>INDEX(cpi!$A$1:$M$105,MATCH('Inflation adjust calc'!$E1881,cpi!$A:$A,0),MATCH('Inflation adjust calc'!$D1881,cpi!$1:$1,0))</f>
        <v>201.5</v>
      </c>
      <c r="Q1881" s="36">
        <f>cpi!$I$2</f>
        <v>240.85300000000001</v>
      </c>
      <c r="R1881" s="36">
        <f t="shared" si="241"/>
        <v>1.1953002481389579</v>
      </c>
      <c r="S1881" s="28" t="str">
        <f t="shared" si="237"/>
        <v/>
      </c>
      <c r="T1881" s="37">
        <f t="shared" si="238"/>
        <v>32273106.699751861</v>
      </c>
      <c r="U1881" s="37">
        <f t="shared" si="239"/>
        <v>26888836.091801491</v>
      </c>
      <c r="V1881" s="37">
        <f t="shared" si="240"/>
        <v>66333744.280387096</v>
      </c>
    </row>
    <row r="1882" spans="1:22">
      <c r="A1882" s="23">
        <v>1881</v>
      </c>
      <c r="B1882" s="3" t="s">
        <v>2600</v>
      </c>
      <c r="C1882" s="28">
        <v>21</v>
      </c>
      <c r="D1882" s="29">
        <v>10</v>
      </c>
      <c r="E1882" s="28">
        <v>1983</v>
      </c>
      <c r="F1882" s="31">
        <f>DATE(E1882,D1882,C1882)</f>
        <v>30610</v>
      </c>
      <c r="G1882" s="24" t="s">
        <v>2601</v>
      </c>
      <c r="H1882" s="2">
        <v>27000000</v>
      </c>
      <c r="I1882" s="2">
        <v>21500000</v>
      </c>
      <c r="J1882" s="2">
        <v>21500000</v>
      </c>
      <c r="K1882" s="28" t="str">
        <f t="shared" si="234"/>
        <v/>
      </c>
      <c r="L1882" s="28" t="str">
        <f t="shared" si="235"/>
        <v/>
      </c>
      <c r="M1882" s="28" t="s">
        <v>2601</v>
      </c>
      <c r="N1882" s="28" t="str">
        <f t="shared" si="236"/>
        <v/>
      </c>
      <c r="O1882" s="28" t="str">
        <f>IF(N1882=1,M1882&amp;" ("&amp;E1882&amp;")",M1882)</f>
        <v>The Right Stuff</v>
      </c>
      <c r="P1882" s="36">
        <f>INDEX(cpi!$A$1:$M$105,MATCH('Inflation adjust calc'!$E1882,cpi!$A:$A,0),MATCH('Inflation adjust calc'!$D1882,cpi!$1:$1,0))</f>
        <v>101</v>
      </c>
      <c r="Q1882" s="36">
        <f>cpi!$I$2</f>
        <v>240.85300000000001</v>
      </c>
      <c r="R1882" s="36">
        <f t="shared" si="241"/>
        <v>2.3846831683168319</v>
      </c>
      <c r="S1882" s="28" t="str">
        <f t="shared" si="237"/>
        <v/>
      </c>
      <c r="T1882" s="37">
        <f t="shared" si="238"/>
        <v>64386445.544554465</v>
      </c>
      <c r="U1882" s="37">
        <f t="shared" si="239"/>
        <v>51270688.118811883</v>
      </c>
      <c r="V1882" s="37">
        <f t="shared" si="240"/>
        <v>51270688.118811883</v>
      </c>
    </row>
    <row r="1883" spans="1:22">
      <c r="A1883" s="23">
        <v>1882</v>
      </c>
      <c r="B1883" s="3" t="s">
        <v>2602</v>
      </c>
      <c r="C1883" s="28">
        <v>20</v>
      </c>
      <c r="D1883" s="29">
        <v>7</v>
      </c>
      <c r="E1883" s="28">
        <v>1984</v>
      </c>
      <c r="F1883" s="31">
        <f>DATE(E1883,D1883,C1883)</f>
        <v>30883</v>
      </c>
      <c r="G1883" s="24" t="s">
        <v>2603</v>
      </c>
      <c r="H1883" s="2">
        <v>27000000</v>
      </c>
      <c r="I1883" s="2">
        <v>21300000</v>
      </c>
      <c r="J1883" s="2">
        <v>21300000</v>
      </c>
      <c r="K1883" s="28" t="str">
        <f t="shared" si="234"/>
        <v/>
      </c>
      <c r="L1883" s="28" t="str">
        <f t="shared" si="235"/>
        <v/>
      </c>
      <c r="M1883" s="28" t="s">
        <v>2603</v>
      </c>
      <c r="N1883" s="28" t="str">
        <f t="shared" si="236"/>
        <v/>
      </c>
      <c r="O1883" s="28" t="str">
        <f>IF(N1883=1,M1883&amp;" ("&amp;E1883&amp;")",M1883)</f>
        <v>Die Unendliche Geschichte</v>
      </c>
      <c r="P1883" s="36">
        <f>INDEX(cpi!$A$1:$M$105,MATCH('Inflation adjust calc'!$E1883,cpi!$A:$A,0),MATCH('Inflation adjust calc'!$D1883,cpi!$1:$1,0))</f>
        <v>104.1</v>
      </c>
      <c r="Q1883" s="36">
        <f>cpi!$I$2</f>
        <v>240.85300000000001</v>
      </c>
      <c r="R1883" s="36">
        <f t="shared" si="241"/>
        <v>2.3136695485110472</v>
      </c>
      <c r="S1883" s="28" t="str">
        <f t="shared" si="237"/>
        <v/>
      </c>
      <c r="T1883" s="37">
        <f t="shared" si="238"/>
        <v>62469077.809798278</v>
      </c>
      <c r="U1883" s="37">
        <f t="shared" si="239"/>
        <v>49281161.383285306</v>
      </c>
      <c r="V1883" s="37">
        <f t="shared" si="240"/>
        <v>49281161.383285306</v>
      </c>
    </row>
    <row r="1884" spans="1:22">
      <c r="A1884" s="23">
        <v>1883</v>
      </c>
      <c r="B1884" s="3" t="s">
        <v>2604</v>
      </c>
      <c r="C1884" s="28">
        <v>27</v>
      </c>
      <c r="D1884" s="29">
        <v>2</v>
      </c>
      <c r="E1884" s="28">
        <v>1998</v>
      </c>
      <c r="F1884" s="31">
        <f>DATE(E1884,D1884,C1884)</f>
        <v>35853</v>
      </c>
      <c r="G1884" s="24" t="s">
        <v>2605</v>
      </c>
      <c r="H1884" s="2">
        <v>27000000</v>
      </c>
      <c r="I1884" s="2">
        <v>14435076</v>
      </c>
      <c r="J1884" s="2">
        <v>27257061</v>
      </c>
      <c r="K1884" s="28" t="str">
        <f t="shared" si="234"/>
        <v/>
      </c>
      <c r="L1884" s="28" t="str">
        <f t="shared" si="235"/>
        <v/>
      </c>
      <c r="M1884" s="28" t="s">
        <v>2605</v>
      </c>
      <c r="N1884" s="28" t="str">
        <f t="shared" si="236"/>
        <v/>
      </c>
      <c r="O1884" s="28" t="str">
        <f>IF(N1884=1,M1884&amp;" ("&amp;E1884&amp;")",M1884)</f>
        <v>Dark City</v>
      </c>
      <c r="P1884" s="36">
        <f>INDEX(cpi!$A$1:$M$105,MATCH('Inflation adjust calc'!$E1884,cpi!$A:$A,0),MATCH('Inflation adjust calc'!$D1884,cpi!$1:$1,0))</f>
        <v>161.9</v>
      </c>
      <c r="Q1884" s="36">
        <f>cpi!$I$2</f>
        <v>240.85300000000001</v>
      </c>
      <c r="R1884" s="36">
        <f t="shared" si="241"/>
        <v>1.4876652254478073</v>
      </c>
      <c r="S1884" s="28" t="str">
        <f t="shared" si="237"/>
        <v/>
      </c>
      <c r="T1884" s="37">
        <f t="shared" si="238"/>
        <v>40166961.087090798</v>
      </c>
      <c r="U1884" s="37">
        <f t="shared" si="239"/>
        <v>21474560.591896232</v>
      </c>
      <c r="V1884" s="37">
        <f t="shared" si="240"/>
        <v>40549381.797609635</v>
      </c>
    </row>
    <row r="1885" spans="1:22">
      <c r="A1885" s="23">
        <v>1884</v>
      </c>
      <c r="B1885" s="3" t="s">
        <v>2606</v>
      </c>
      <c r="C1885" s="28">
        <v>19</v>
      </c>
      <c r="D1885" s="29">
        <v>9</v>
      </c>
      <c r="E1885" s="28">
        <v>2008</v>
      </c>
      <c r="F1885" s="31">
        <f>DATE(E1885,D1885,C1885)</f>
        <v>39710</v>
      </c>
      <c r="G1885" s="24" t="s">
        <v>2607</v>
      </c>
      <c r="H1885" s="2">
        <v>27000000</v>
      </c>
      <c r="I1885" s="2">
        <v>13848978</v>
      </c>
      <c r="J1885" s="2">
        <v>45160110</v>
      </c>
      <c r="K1885" s="28" t="str">
        <f t="shared" si="234"/>
        <v/>
      </c>
      <c r="L1885" s="28" t="str">
        <f t="shared" si="235"/>
        <v/>
      </c>
      <c r="M1885" s="28" t="s">
        <v>2607</v>
      </c>
      <c r="N1885" s="28" t="str">
        <f t="shared" si="236"/>
        <v/>
      </c>
      <c r="O1885" s="28" t="str">
        <f>IF(N1885=1,M1885&amp;" ("&amp;E1885&amp;")",M1885)</f>
        <v>The Duchess</v>
      </c>
      <c r="P1885" s="36">
        <f>INDEX(cpi!$A$1:$M$105,MATCH('Inflation adjust calc'!$E1885,cpi!$A:$A,0),MATCH('Inflation adjust calc'!$D1885,cpi!$1:$1,0))</f>
        <v>218.78299999999999</v>
      </c>
      <c r="Q1885" s="36">
        <f>cpi!$I$2</f>
        <v>240.85300000000001</v>
      </c>
      <c r="R1885" s="36">
        <f t="shared" si="241"/>
        <v>1.100876210674504</v>
      </c>
      <c r="S1885" s="28" t="str">
        <f t="shared" si="237"/>
        <v/>
      </c>
      <c r="T1885" s="37">
        <f t="shared" si="238"/>
        <v>29723657.688211609</v>
      </c>
      <c r="U1885" s="37">
        <f t="shared" si="239"/>
        <v>15246010.422354572</v>
      </c>
      <c r="V1885" s="37">
        <f t="shared" si="240"/>
        <v>49715690.770443775</v>
      </c>
    </row>
    <row r="1886" spans="1:22">
      <c r="A1886" s="23">
        <v>1885</v>
      </c>
      <c r="B1886" s="3">
        <v>40188</v>
      </c>
      <c r="C1886" s="28">
        <v>1</v>
      </c>
      <c r="D1886" s="29">
        <v>10</v>
      </c>
      <c r="E1886" s="28">
        <v>2010</v>
      </c>
      <c r="F1886" s="31">
        <f>DATE(E1886,D1886,C1886)</f>
        <v>40452</v>
      </c>
      <c r="G1886" s="24" t="s">
        <v>2608</v>
      </c>
      <c r="H1886" s="2">
        <v>27000000</v>
      </c>
      <c r="I1886" s="2">
        <v>13261851</v>
      </c>
      <c r="J1886" s="2">
        <v>28773827</v>
      </c>
      <c r="K1886" s="28" t="str">
        <f t="shared" si="234"/>
        <v/>
      </c>
      <c r="L1886" s="28" t="str">
        <f t="shared" si="235"/>
        <v/>
      </c>
      <c r="M1886" s="28" t="s">
        <v>2608</v>
      </c>
      <c r="N1886" s="28" t="str">
        <f t="shared" si="236"/>
        <v/>
      </c>
      <c r="O1886" s="28" t="str">
        <f>IF(N1886=1,M1886&amp;" ("&amp;E1886&amp;")",M1886)</f>
        <v>Case 39</v>
      </c>
      <c r="P1886" s="36">
        <f>INDEX(cpi!$A$1:$M$105,MATCH('Inflation adjust calc'!$E1886,cpi!$A:$A,0),MATCH('Inflation adjust calc'!$D1886,cpi!$1:$1,0))</f>
        <v>218.71100000000001</v>
      </c>
      <c r="Q1886" s="36">
        <f>cpi!$I$2</f>
        <v>240.85300000000001</v>
      </c>
      <c r="R1886" s="36">
        <f t="shared" si="241"/>
        <v>1.1012386208283991</v>
      </c>
      <c r="S1886" s="28" t="str">
        <f t="shared" si="237"/>
        <v/>
      </c>
      <c r="T1886" s="37">
        <f t="shared" si="238"/>
        <v>29733442.762366775</v>
      </c>
      <c r="U1886" s="37">
        <f t="shared" si="239"/>
        <v>14604462.504871724</v>
      </c>
      <c r="V1886" s="37">
        <f t="shared" si="240"/>
        <v>31686849.561434951</v>
      </c>
    </row>
    <row r="1887" spans="1:22">
      <c r="A1887" s="23">
        <v>1886</v>
      </c>
      <c r="B1887" s="3">
        <v>38631</v>
      </c>
      <c r="C1887" s="28">
        <v>10</v>
      </c>
      <c r="D1887" s="29">
        <v>6</v>
      </c>
      <c r="E1887" s="28">
        <v>2005</v>
      </c>
      <c r="F1887" s="31">
        <f>DATE(E1887,D1887,C1887)</f>
        <v>38513</v>
      </c>
      <c r="G1887" s="24" t="s">
        <v>2609</v>
      </c>
      <c r="H1887" s="2">
        <v>27000000</v>
      </c>
      <c r="I1887" s="2">
        <v>12834849</v>
      </c>
      <c r="J1887" s="2">
        <v>13174426</v>
      </c>
      <c r="K1887" s="28" t="str">
        <f t="shared" si="234"/>
        <v/>
      </c>
      <c r="L1887" s="28" t="str">
        <f t="shared" si="235"/>
        <v/>
      </c>
      <c r="M1887" s="28" t="s">
        <v>2609</v>
      </c>
      <c r="N1887" s="28" t="str">
        <f t="shared" si="236"/>
        <v/>
      </c>
      <c r="O1887" s="28" t="str">
        <f>IF(N1887=1,M1887&amp;" ("&amp;E1887&amp;")",M1887)</f>
        <v>The Honeymooners</v>
      </c>
      <c r="P1887" s="36">
        <f>INDEX(cpi!$A$1:$M$105,MATCH('Inflation adjust calc'!$E1887,cpi!$A:$A,0),MATCH('Inflation adjust calc'!$D1887,cpi!$1:$1,0))</f>
        <v>194.5</v>
      </c>
      <c r="Q1887" s="36">
        <f>cpi!$I$2</f>
        <v>240.85300000000001</v>
      </c>
      <c r="R1887" s="36">
        <f t="shared" si="241"/>
        <v>1.238318766066838</v>
      </c>
      <c r="S1887" s="28" t="str">
        <f t="shared" si="237"/>
        <v/>
      </c>
      <c r="T1887" s="37">
        <f t="shared" si="238"/>
        <v>33434606.683804628</v>
      </c>
      <c r="U1887" s="37">
        <f t="shared" si="239"/>
        <v>15893634.37633419</v>
      </c>
      <c r="V1887" s="37">
        <f t="shared" si="240"/>
        <v>16314138.947958868</v>
      </c>
    </row>
    <row r="1888" spans="1:22">
      <c r="A1888" s="23">
        <v>1887</v>
      </c>
      <c r="B1888" s="3" t="s">
        <v>2610</v>
      </c>
      <c r="C1888" s="28">
        <v>21</v>
      </c>
      <c r="D1888" s="29">
        <v>6</v>
      </c>
      <c r="E1888" s="28">
        <v>1985</v>
      </c>
      <c r="F1888" s="31">
        <f>DATE(E1888,D1888,C1888)</f>
        <v>31219</v>
      </c>
      <c r="G1888" s="24" t="s">
        <v>2611</v>
      </c>
      <c r="H1888" s="2">
        <v>27000000</v>
      </c>
      <c r="I1888" s="2">
        <v>10618813</v>
      </c>
      <c r="J1888" s="2">
        <v>10618813</v>
      </c>
      <c r="K1888" s="28" t="str">
        <f t="shared" si="234"/>
        <v/>
      </c>
      <c r="L1888" s="28" t="str">
        <f t="shared" si="235"/>
        <v/>
      </c>
      <c r="M1888" s="28" t="s">
        <v>2611</v>
      </c>
      <c r="N1888" s="28" t="str">
        <f t="shared" si="236"/>
        <v/>
      </c>
      <c r="O1888" s="28" t="str">
        <f>IF(N1888=1,M1888&amp;" ("&amp;E1888&amp;")",M1888)</f>
        <v>Return to Oz</v>
      </c>
      <c r="P1888" s="36">
        <f>INDEX(cpi!$A$1:$M$105,MATCH('Inflation adjust calc'!$E1888,cpi!$A:$A,0),MATCH('Inflation adjust calc'!$D1888,cpi!$1:$1,0))</f>
        <v>107.6</v>
      </c>
      <c r="Q1888" s="36">
        <f>cpi!$I$2</f>
        <v>240.85300000000001</v>
      </c>
      <c r="R1888" s="36">
        <f t="shared" si="241"/>
        <v>2.2384107806691453</v>
      </c>
      <c r="S1888" s="28" t="str">
        <f t="shared" si="237"/>
        <v/>
      </c>
      <c r="T1888" s="37">
        <f t="shared" si="238"/>
        <v>60437091.078066923</v>
      </c>
      <c r="U1888" s="37">
        <f t="shared" si="239"/>
        <v>23769265.49710967</v>
      </c>
      <c r="V1888" s="37">
        <f t="shared" si="240"/>
        <v>23769265.49710967</v>
      </c>
    </row>
    <row r="1889" spans="1:22">
      <c r="A1889" s="23">
        <v>1888</v>
      </c>
      <c r="B1889" s="3" t="s">
        <v>2612</v>
      </c>
      <c r="C1889" s="28">
        <v>27</v>
      </c>
      <c r="D1889" s="29">
        <v>3</v>
      </c>
      <c r="E1889" s="28">
        <v>1998</v>
      </c>
      <c r="F1889" s="31">
        <f>DATE(E1889,D1889,C1889)</f>
        <v>35881</v>
      </c>
      <c r="G1889" s="24" t="s">
        <v>2613</v>
      </c>
      <c r="H1889" s="2">
        <v>27000000</v>
      </c>
      <c r="I1889" s="2">
        <v>10341093</v>
      </c>
      <c r="J1889" s="2">
        <v>10341093</v>
      </c>
      <c r="K1889" s="28" t="str">
        <f t="shared" si="234"/>
        <v/>
      </c>
      <c r="L1889" s="28" t="str">
        <f t="shared" si="235"/>
        <v/>
      </c>
      <c r="M1889" s="28" t="s">
        <v>2613</v>
      </c>
      <c r="N1889" s="28" t="str">
        <f t="shared" si="236"/>
        <v/>
      </c>
      <c r="O1889" s="28" t="str">
        <f>IF(N1889=1,M1889&amp;" ("&amp;E1889&amp;")",M1889)</f>
        <v>The Newton Boys</v>
      </c>
      <c r="P1889" s="36">
        <f>INDEX(cpi!$A$1:$M$105,MATCH('Inflation adjust calc'!$E1889,cpi!$A:$A,0),MATCH('Inflation adjust calc'!$D1889,cpi!$1:$1,0))</f>
        <v>162.19999999999999</v>
      </c>
      <c r="Q1889" s="36">
        <f>cpi!$I$2</f>
        <v>240.85300000000001</v>
      </c>
      <c r="R1889" s="36">
        <f t="shared" si="241"/>
        <v>1.4849136868064119</v>
      </c>
      <c r="S1889" s="28" t="str">
        <f t="shared" si="237"/>
        <v/>
      </c>
      <c r="T1889" s="37">
        <f t="shared" si="238"/>
        <v>40092669.543773122</v>
      </c>
      <c r="U1889" s="37">
        <f t="shared" si="239"/>
        <v>15355630.532237979</v>
      </c>
      <c r="V1889" s="37">
        <f t="shared" si="240"/>
        <v>15355630.532237979</v>
      </c>
    </row>
    <row r="1890" spans="1:22">
      <c r="A1890" s="23">
        <v>1889</v>
      </c>
      <c r="B1890" s="3" t="s">
        <v>2614</v>
      </c>
      <c r="C1890" s="28">
        <v>27</v>
      </c>
      <c r="D1890" s="29">
        <v>8</v>
      </c>
      <c r="E1890" s="28">
        <v>2004</v>
      </c>
      <c r="F1890" s="31">
        <f>DATE(E1890,D1890,C1890)</f>
        <v>38226</v>
      </c>
      <c r="G1890" s="24" t="s">
        <v>2615</v>
      </c>
      <c r="H1890" s="2">
        <v>27000000</v>
      </c>
      <c r="I1890" s="2">
        <v>8712564</v>
      </c>
      <c r="J1890" s="2">
        <v>8712564</v>
      </c>
      <c r="K1890" s="28" t="str">
        <f t="shared" si="234"/>
        <v/>
      </c>
      <c r="L1890" s="28" t="str">
        <f t="shared" si="235"/>
        <v/>
      </c>
      <c r="M1890" s="28" t="s">
        <v>2615</v>
      </c>
      <c r="N1890" s="28" t="str">
        <f t="shared" si="236"/>
        <v/>
      </c>
      <c r="O1890" s="28" t="str">
        <f>IF(N1890=1,M1890&amp;" ("&amp;E1890&amp;")",M1890)</f>
        <v>Suspect Zero</v>
      </c>
      <c r="P1890" s="36">
        <f>INDEX(cpi!$A$1:$M$105,MATCH('Inflation adjust calc'!$E1890,cpi!$A:$A,0),MATCH('Inflation adjust calc'!$D1890,cpi!$1:$1,0))</f>
        <v>189.5</v>
      </c>
      <c r="Q1890" s="36">
        <f>cpi!$I$2</f>
        <v>240.85300000000001</v>
      </c>
      <c r="R1890" s="36">
        <f t="shared" si="241"/>
        <v>1.2709920844327178</v>
      </c>
      <c r="S1890" s="28" t="str">
        <f t="shared" si="237"/>
        <v/>
      </c>
      <c r="T1890" s="37">
        <f t="shared" si="238"/>
        <v>34316786.279683381</v>
      </c>
      <c r="U1890" s="37">
        <f t="shared" si="239"/>
        <v>11073599.879113458</v>
      </c>
      <c r="V1890" s="37">
        <f t="shared" si="240"/>
        <v>11073599.879113458</v>
      </c>
    </row>
    <row r="1891" spans="1:22">
      <c r="A1891" s="23">
        <v>1890</v>
      </c>
      <c r="B1891" s="3">
        <v>39124</v>
      </c>
      <c r="C1891" s="28">
        <v>2</v>
      </c>
      <c r="D1891" s="29">
        <v>11</v>
      </c>
      <c r="E1891" s="28">
        <v>2007</v>
      </c>
      <c r="F1891" s="31">
        <f>DATE(E1891,D1891,C1891)</f>
        <v>39388</v>
      </c>
      <c r="G1891" s="24" t="s">
        <v>2616</v>
      </c>
      <c r="H1891" s="2">
        <v>27000000</v>
      </c>
      <c r="I1891" s="2">
        <v>7500310</v>
      </c>
      <c r="J1891" s="2">
        <v>9352089</v>
      </c>
      <c r="K1891" s="28" t="str">
        <f t="shared" si="234"/>
        <v/>
      </c>
      <c r="L1891" s="28" t="str">
        <f t="shared" si="235"/>
        <v/>
      </c>
      <c r="M1891" s="28" t="s">
        <v>2616</v>
      </c>
      <c r="N1891" s="28" t="str">
        <f t="shared" si="236"/>
        <v/>
      </c>
      <c r="O1891" s="28" t="str">
        <f>IF(N1891=1,M1891&amp;" ("&amp;E1891&amp;")",M1891)</f>
        <v>The Martian Child</v>
      </c>
      <c r="P1891" s="36">
        <f>INDEX(cpi!$A$1:$M$105,MATCH('Inflation adjust calc'!$E1891,cpi!$A:$A,0),MATCH('Inflation adjust calc'!$D1891,cpi!$1:$1,0))</f>
        <v>210.17699999999999</v>
      </c>
      <c r="Q1891" s="36">
        <f>cpi!$I$2</f>
        <v>240.85300000000001</v>
      </c>
      <c r="R1891" s="36">
        <f t="shared" si="241"/>
        <v>1.1459531728019718</v>
      </c>
      <c r="S1891" s="28" t="str">
        <f t="shared" si="237"/>
        <v/>
      </c>
      <c r="T1891" s="37">
        <f t="shared" si="238"/>
        <v>30940735.66565324</v>
      </c>
      <c r="U1891" s="37">
        <f t="shared" si="239"/>
        <v>8595004.0414983574</v>
      </c>
      <c r="V1891" s="37">
        <f t="shared" si="240"/>
        <v>10717056.06187642</v>
      </c>
    </row>
    <row r="1892" spans="1:22">
      <c r="A1892" s="23">
        <v>1891</v>
      </c>
      <c r="B1892" s="3" t="s">
        <v>1583</v>
      </c>
      <c r="C1892" s="28">
        <v>18</v>
      </c>
      <c r="D1892" s="29">
        <v>10</v>
      </c>
      <c r="E1892" s="28">
        <v>2002</v>
      </c>
      <c r="F1892" s="31">
        <f>DATE(E1892,D1892,C1892)</f>
        <v>37547</v>
      </c>
      <c r="G1892" s="24" t="s">
        <v>2617</v>
      </c>
      <c r="H1892" s="2">
        <v>27000000</v>
      </c>
      <c r="I1892" s="2">
        <v>5204007</v>
      </c>
      <c r="J1892" s="2">
        <v>5204007</v>
      </c>
      <c r="K1892" s="28" t="str">
        <f t="shared" si="234"/>
        <v/>
      </c>
      <c r="L1892" s="28" t="str">
        <f t="shared" si="235"/>
        <v/>
      </c>
      <c r="M1892" s="28" t="s">
        <v>2617</v>
      </c>
      <c r="N1892" s="28" t="str">
        <f t="shared" si="236"/>
        <v/>
      </c>
      <c r="O1892" s="28" t="str">
        <f>IF(N1892=1,M1892&amp;" ("&amp;E1892&amp;")",M1892)</f>
        <v>Formula 51</v>
      </c>
      <c r="P1892" s="36">
        <f>INDEX(cpi!$A$1:$M$105,MATCH('Inflation adjust calc'!$E1892,cpi!$A:$A,0),MATCH('Inflation adjust calc'!$D1892,cpi!$1:$1,0))</f>
        <v>181.3</v>
      </c>
      <c r="Q1892" s="36">
        <f>cpi!$I$2</f>
        <v>240.85300000000001</v>
      </c>
      <c r="R1892" s="36">
        <f t="shared" si="241"/>
        <v>1.3284776613348042</v>
      </c>
      <c r="S1892" s="28" t="str">
        <f t="shared" si="237"/>
        <v/>
      </c>
      <c r="T1892" s="37">
        <f t="shared" si="238"/>
        <v>35868896.85603971</v>
      </c>
      <c r="U1892" s="37">
        <f t="shared" si="239"/>
        <v>6913407.0489299502</v>
      </c>
      <c r="V1892" s="37">
        <f t="shared" si="240"/>
        <v>6913407.0489299502</v>
      </c>
    </row>
    <row r="1893" spans="1:22">
      <c r="A1893" s="23">
        <v>1892</v>
      </c>
      <c r="B1893" s="3" t="s">
        <v>515</v>
      </c>
      <c r="C1893" s="28">
        <v>24</v>
      </c>
      <c r="D1893" s="29">
        <v>11</v>
      </c>
      <c r="E1893" s="28">
        <v>1999</v>
      </c>
      <c r="F1893" s="31">
        <f>DATE(E1893,D1893,C1893)</f>
        <v>36488</v>
      </c>
      <c r="G1893" s="24" t="s">
        <v>2618</v>
      </c>
      <c r="H1893" s="2">
        <v>27000000</v>
      </c>
      <c r="I1893" s="2">
        <v>4485485</v>
      </c>
      <c r="J1893" s="2">
        <v>4485485</v>
      </c>
      <c r="K1893" s="28" t="str">
        <f t="shared" si="234"/>
        <v/>
      </c>
      <c r="L1893" s="28" t="str">
        <f t="shared" si="235"/>
        <v/>
      </c>
      <c r="M1893" s="28" t="s">
        <v>2618</v>
      </c>
      <c r="N1893" s="28" t="str">
        <f t="shared" si="236"/>
        <v/>
      </c>
      <c r="O1893" s="28" t="str">
        <f>IF(N1893=1,M1893&amp;" ("&amp;E1893&amp;")",M1893)</f>
        <v>Flawless</v>
      </c>
      <c r="P1893" s="36">
        <f>INDEX(cpi!$A$1:$M$105,MATCH('Inflation adjust calc'!$E1893,cpi!$A:$A,0),MATCH('Inflation adjust calc'!$D1893,cpi!$1:$1,0))</f>
        <v>168.3</v>
      </c>
      <c r="Q1893" s="36">
        <f>cpi!$I$2</f>
        <v>240.85300000000001</v>
      </c>
      <c r="R1893" s="36">
        <f t="shared" si="241"/>
        <v>1.4310932857991681</v>
      </c>
      <c r="S1893" s="28" t="str">
        <f t="shared" si="237"/>
        <v/>
      </c>
      <c r="T1893" s="37">
        <f t="shared" si="238"/>
        <v>38639518.716577537</v>
      </c>
      <c r="U1893" s="37">
        <f t="shared" si="239"/>
        <v>6419147.4670528816</v>
      </c>
      <c r="V1893" s="37">
        <f t="shared" si="240"/>
        <v>6419147.4670528816</v>
      </c>
    </row>
    <row r="1894" spans="1:22">
      <c r="A1894" s="23">
        <v>1893</v>
      </c>
      <c r="B1894" s="3" t="s">
        <v>1647</v>
      </c>
      <c r="C1894" s="28">
        <v>13</v>
      </c>
      <c r="D1894" s="29">
        <v>5</v>
      </c>
      <c r="E1894" s="28">
        <v>2005</v>
      </c>
      <c r="F1894" s="31">
        <f>DATE(E1894,D1894,C1894)</f>
        <v>38485</v>
      </c>
      <c r="G1894" s="24" t="s">
        <v>2619</v>
      </c>
      <c r="H1894" s="2">
        <v>27000000</v>
      </c>
      <c r="I1894" s="2">
        <v>4476235</v>
      </c>
      <c r="J1894" s="2">
        <v>16566235</v>
      </c>
      <c r="K1894" s="28" t="str">
        <f t="shared" si="234"/>
        <v/>
      </c>
      <c r="L1894" s="28" t="str">
        <f t="shared" si="235"/>
        <v/>
      </c>
      <c r="M1894" s="28" t="s">
        <v>2619</v>
      </c>
      <c r="N1894" s="28" t="str">
        <f t="shared" si="236"/>
        <v/>
      </c>
      <c r="O1894" s="28" t="str">
        <f>IF(N1894=1,M1894&amp;" ("&amp;E1894&amp;")",M1894)</f>
        <v>Mindhunters</v>
      </c>
      <c r="P1894" s="36">
        <f>INDEX(cpi!$A$1:$M$105,MATCH('Inflation adjust calc'!$E1894,cpi!$A:$A,0),MATCH('Inflation adjust calc'!$D1894,cpi!$1:$1,0))</f>
        <v>194.4</v>
      </c>
      <c r="Q1894" s="36">
        <f>cpi!$I$2</f>
        <v>240.85300000000001</v>
      </c>
      <c r="R1894" s="36">
        <f t="shared" si="241"/>
        <v>1.2389557613168725</v>
      </c>
      <c r="S1894" s="28" t="str">
        <f t="shared" si="237"/>
        <v/>
      </c>
      <c r="T1894" s="37">
        <f t="shared" si="238"/>
        <v>33451805.555555556</v>
      </c>
      <c r="U1894" s="37">
        <f t="shared" si="239"/>
        <v>5545857.1422582306</v>
      </c>
      <c r="V1894" s="37">
        <f t="shared" si="240"/>
        <v>20524832.296579219</v>
      </c>
    </row>
    <row r="1895" spans="1:22">
      <c r="A1895" s="23">
        <v>1894</v>
      </c>
      <c r="B1895" s="3" t="s">
        <v>2119</v>
      </c>
      <c r="C1895" s="28">
        <v>17</v>
      </c>
      <c r="D1895" s="29">
        <v>10</v>
      </c>
      <c r="E1895" s="28">
        <v>2008</v>
      </c>
      <c r="F1895" s="31">
        <f>DATE(E1895,D1895,C1895)</f>
        <v>39738</v>
      </c>
      <c r="G1895" s="24" t="s">
        <v>2620</v>
      </c>
      <c r="H1895" s="2">
        <v>27000000</v>
      </c>
      <c r="I1895" s="2">
        <v>1090947</v>
      </c>
      <c r="J1895" s="2">
        <v>2412123</v>
      </c>
      <c r="K1895" s="28" t="str">
        <f t="shared" si="234"/>
        <v/>
      </c>
      <c r="L1895" s="28" t="str">
        <f t="shared" si="235"/>
        <v/>
      </c>
      <c r="M1895" s="28" t="s">
        <v>2620</v>
      </c>
      <c r="N1895" s="28" t="str">
        <f t="shared" si="236"/>
        <v/>
      </c>
      <c r="O1895" s="28" t="str">
        <f>IF(N1895=1,M1895&amp;" ("&amp;E1895&amp;")",M1895)</f>
        <v>What Just Happened</v>
      </c>
      <c r="P1895" s="36">
        <f>INDEX(cpi!$A$1:$M$105,MATCH('Inflation adjust calc'!$E1895,cpi!$A:$A,0),MATCH('Inflation adjust calc'!$D1895,cpi!$1:$1,0))</f>
        <v>216.57300000000001</v>
      </c>
      <c r="Q1895" s="36">
        <f>cpi!$I$2</f>
        <v>240.85300000000001</v>
      </c>
      <c r="R1895" s="36">
        <f t="shared" si="241"/>
        <v>1.1121100044788592</v>
      </c>
      <c r="S1895" s="28" t="str">
        <f t="shared" si="237"/>
        <v/>
      </c>
      <c r="T1895" s="37">
        <f t="shared" si="238"/>
        <v>30026970.1209292</v>
      </c>
      <c r="U1895" s="37">
        <f t="shared" si="239"/>
        <v>1213253.073056198</v>
      </c>
      <c r="V1895" s="37">
        <f t="shared" si="240"/>
        <v>2682546.1203335593</v>
      </c>
    </row>
    <row r="1896" spans="1:22">
      <c r="A1896" s="23">
        <v>1895</v>
      </c>
      <c r="B1896" s="3">
        <v>37967</v>
      </c>
      <c r="C1896" s="28">
        <v>12</v>
      </c>
      <c r="D1896" s="29">
        <v>12</v>
      </c>
      <c r="E1896" s="28">
        <v>2003</v>
      </c>
      <c r="F1896" s="31">
        <f>DATE(E1896,D1896,C1896)</f>
        <v>37967</v>
      </c>
      <c r="G1896" s="24" t="s">
        <v>2621</v>
      </c>
      <c r="H1896" s="2">
        <v>27000000</v>
      </c>
      <c r="I1896" s="2">
        <v>765637</v>
      </c>
      <c r="J1896" s="2">
        <v>1545064</v>
      </c>
      <c r="K1896" s="28" t="str">
        <f t="shared" si="234"/>
        <v/>
      </c>
      <c r="L1896" s="28" t="str">
        <f t="shared" si="235"/>
        <v/>
      </c>
      <c r="M1896" s="28" t="s">
        <v>2621</v>
      </c>
      <c r="N1896" s="28" t="str">
        <f t="shared" si="236"/>
        <v/>
      </c>
      <c r="O1896" s="28" t="str">
        <f>IF(N1896=1,M1896&amp;" ("&amp;E1896&amp;")",M1896)</f>
        <v>The Statement</v>
      </c>
      <c r="P1896" s="36">
        <f>INDEX(cpi!$A$1:$M$105,MATCH('Inflation adjust calc'!$E1896,cpi!$A:$A,0),MATCH('Inflation adjust calc'!$D1896,cpi!$1:$1,0))</f>
        <v>184.3</v>
      </c>
      <c r="Q1896" s="36">
        <f>cpi!$I$2</f>
        <v>240.85300000000001</v>
      </c>
      <c r="R1896" s="36">
        <f t="shared" si="241"/>
        <v>1.3068529571351057</v>
      </c>
      <c r="S1896" s="28" t="str">
        <f t="shared" si="237"/>
        <v/>
      </c>
      <c r="T1896" s="37">
        <f t="shared" si="238"/>
        <v>35285029.842647858</v>
      </c>
      <c r="U1896" s="37">
        <f t="shared" si="239"/>
        <v>1000574.977542051</v>
      </c>
      <c r="V1896" s="37">
        <f t="shared" si="240"/>
        <v>2019171.457362995</v>
      </c>
    </row>
    <row r="1897" spans="1:22">
      <c r="A1897" s="23">
        <v>1896</v>
      </c>
      <c r="B1897" s="3" t="s">
        <v>1772</v>
      </c>
      <c r="C1897" s="28">
        <v>31</v>
      </c>
      <c r="D1897" s="29">
        <v>12</v>
      </c>
      <c r="E1897" s="28">
        <v>2006</v>
      </c>
      <c r="F1897" s="31">
        <f>DATE(E1897,D1897,C1897)</f>
        <v>39082</v>
      </c>
      <c r="G1897" s="24" t="s">
        <v>2622</v>
      </c>
      <c r="H1897" s="2">
        <v>27000000</v>
      </c>
      <c r="I1897">
        <v>0</v>
      </c>
      <c r="J1897">
        <v>0</v>
      </c>
      <c r="K1897" s="28">
        <f t="shared" si="234"/>
        <v>1</v>
      </c>
      <c r="L1897" s="28" t="str">
        <f t="shared" si="235"/>
        <v/>
      </c>
      <c r="M1897" s="28" t="s">
        <v>2622</v>
      </c>
      <c r="N1897" s="28" t="str">
        <f t="shared" si="236"/>
        <v/>
      </c>
      <c r="O1897" s="28" t="str">
        <f>IF(N1897=1,M1897&amp;" ("&amp;E1897&amp;")",M1897)</f>
        <v>The Magic Flute</v>
      </c>
      <c r="P1897" s="36">
        <f>INDEX(cpi!$A$1:$M$105,MATCH('Inflation adjust calc'!$E1897,cpi!$A:$A,0),MATCH('Inflation adjust calc'!$D1897,cpi!$1:$1,0))</f>
        <v>201.8</v>
      </c>
      <c r="Q1897" s="36">
        <f>cpi!$I$2</f>
        <v>240.85300000000001</v>
      </c>
      <c r="R1897" s="36">
        <f t="shared" si="241"/>
        <v>1.1935232903865214</v>
      </c>
      <c r="S1897" s="28" t="str">
        <f t="shared" si="237"/>
        <v/>
      </c>
      <c r="T1897" s="37">
        <f t="shared" si="238"/>
        <v>32225128.840436079</v>
      </c>
      <c r="U1897" s="37">
        <f t="shared" si="239"/>
        <v>0</v>
      </c>
      <c r="V1897" s="37">
        <f t="shared" si="240"/>
        <v>0</v>
      </c>
    </row>
    <row r="1898" spans="1:22">
      <c r="A1898" s="23">
        <v>1897</v>
      </c>
      <c r="B1898" s="3" t="s">
        <v>861</v>
      </c>
      <c r="C1898" s="28">
        <v>16</v>
      </c>
      <c r="D1898" s="29">
        <v>1</v>
      </c>
      <c r="E1898" s="28">
        <v>2009</v>
      </c>
      <c r="F1898" s="31">
        <f>DATE(E1898,D1898,C1898)</f>
        <v>39829</v>
      </c>
      <c r="G1898" s="24" t="s">
        <v>2623</v>
      </c>
      <c r="H1898" s="2">
        <v>26000000</v>
      </c>
      <c r="I1898" s="2">
        <v>146336178</v>
      </c>
      <c r="J1898" s="2">
        <v>185904750</v>
      </c>
      <c r="K1898" s="28" t="str">
        <f t="shared" si="234"/>
        <v/>
      </c>
      <c r="L1898" s="28" t="str">
        <f t="shared" si="235"/>
        <v/>
      </c>
      <c r="M1898" s="28" t="s">
        <v>2623</v>
      </c>
      <c r="N1898" s="28" t="str">
        <f t="shared" si="236"/>
        <v/>
      </c>
      <c r="O1898" s="28" t="str">
        <f>IF(N1898=1,M1898&amp;" ("&amp;E1898&amp;")",M1898)</f>
        <v>Paul Blart: Mall Cop</v>
      </c>
      <c r="P1898" s="36">
        <f>INDEX(cpi!$A$1:$M$105,MATCH('Inflation adjust calc'!$E1898,cpi!$A:$A,0),MATCH('Inflation adjust calc'!$D1898,cpi!$1:$1,0))</f>
        <v>211.143</v>
      </c>
      <c r="Q1898" s="36">
        <f>cpi!$I$2</f>
        <v>240.85300000000001</v>
      </c>
      <c r="R1898" s="36">
        <f t="shared" si="241"/>
        <v>1.1407103242825953</v>
      </c>
      <c r="S1898" s="28" t="str">
        <f t="shared" si="237"/>
        <v/>
      </c>
      <c r="T1898" s="37">
        <f t="shared" si="238"/>
        <v>29658468.431347478</v>
      </c>
      <c r="U1898" s="37">
        <f t="shared" si="239"/>
        <v>166927189.06065559</v>
      </c>
      <c r="V1898" s="37">
        <f t="shared" si="240"/>
        <v>212063467.65817481</v>
      </c>
    </row>
    <row r="1899" spans="1:22">
      <c r="A1899" s="23">
        <v>1898</v>
      </c>
      <c r="B1899" s="3">
        <v>37780</v>
      </c>
      <c r="C1899" s="28">
        <v>6</v>
      </c>
      <c r="D1899" s="29">
        <v>8</v>
      </c>
      <c r="E1899" s="28">
        <v>2003</v>
      </c>
      <c r="F1899" s="31">
        <f>DATE(E1899,D1899,C1899)</f>
        <v>37839</v>
      </c>
      <c r="G1899" s="24" t="s">
        <v>2624</v>
      </c>
      <c r="H1899" s="2">
        <v>26000000</v>
      </c>
      <c r="I1899" s="2">
        <v>110222438</v>
      </c>
      <c r="J1899" s="2">
        <v>160822438</v>
      </c>
      <c r="K1899" s="28" t="str">
        <f t="shared" si="234"/>
        <v/>
      </c>
      <c r="L1899" s="28" t="str">
        <f t="shared" si="235"/>
        <v/>
      </c>
      <c r="M1899" s="28" t="s">
        <v>2624</v>
      </c>
      <c r="N1899" s="28" t="str">
        <f t="shared" si="236"/>
        <v/>
      </c>
      <c r="O1899" s="28" t="str">
        <f>IF(N1899=1,M1899&amp;" ("&amp;E1899&amp;")",M1899)</f>
        <v>Freaky Friday</v>
      </c>
      <c r="P1899" s="36">
        <f>INDEX(cpi!$A$1:$M$105,MATCH('Inflation adjust calc'!$E1899,cpi!$A:$A,0),MATCH('Inflation adjust calc'!$D1899,cpi!$1:$1,0))</f>
        <v>184.6</v>
      </c>
      <c r="Q1899" s="36">
        <f>cpi!$I$2</f>
        <v>240.85300000000001</v>
      </c>
      <c r="R1899" s="36">
        <f t="shared" si="241"/>
        <v>1.3047291440953415</v>
      </c>
      <c r="S1899" s="28" t="str">
        <f t="shared" si="237"/>
        <v/>
      </c>
      <c r="T1899" s="37">
        <f t="shared" si="238"/>
        <v>33922957.746478878</v>
      </c>
      <c r="U1899" s="37">
        <f t="shared" si="239"/>
        <v>143810427.19184184</v>
      </c>
      <c r="V1899" s="37">
        <f t="shared" si="240"/>
        <v>209829721.88306612</v>
      </c>
    </row>
    <row r="1900" spans="1:22">
      <c r="A1900" s="23">
        <v>1899</v>
      </c>
      <c r="B1900" s="3" t="s">
        <v>2168</v>
      </c>
      <c r="C1900" s="28">
        <v>19</v>
      </c>
      <c r="D1900" s="29">
        <v>8</v>
      </c>
      <c r="E1900" s="28">
        <v>2005</v>
      </c>
      <c r="F1900" s="31">
        <f>DATE(E1900,D1900,C1900)</f>
        <v>38583</v>
      </c>
      <c r="G1900" s="24" t="s">
        <v>2625</v>
      </c>
      <c r="H1900" s="2">
        <v>26000000</v>
      </c>
      <c r="I1900" s="2">
        <v>109449237</v>
      </c>
      <c r="J1900" s="2">
        <v>177344230</v>
      </c>
      <c r="K1900" s="28" t="str">
        <f t="shared" si="234"/>
        <v/>
      </c>
      <c r="L1900" s="28" t="str">
        <f t="shared" si="235"/>
        <v/>
      </c>
      <c r="M1900" s="28" t="s">
        <v>2625</v>
      </c>
      <c r="N1900" s="28" t="str">
        <f t="shared" si="236"/>
        <v/>
      </c>
      <c r="O1900" s="28" t="str">
        <f>IF(N1900=1,M1900&amp;" ("&amp;E1900&amp;")",M1900)</f>
        <v>The 40 Year-old Virgin</v>
      </c>
      <c r="P1900" s="36">
        <f>INDEX(cpi!$A$1:$M$105,MATCH('Inflation adjust calc'!$E1900,cpi!$A:$A,0),MATCH('Inflation adjust calc'!$D1900,cpi!$1:$1,0))</f>
        <v>196.4</v>
      </c>
      <c r="Q1900" s="36">
        <f>cpi!$I$2</f>
        <v>240.85300000000001</v>
      </c>
      <c r="R1900" s="36">
        <f t="shared" si="241"/>
        <v>1.2263391038696538</v>
      </c>
      <c r="S1900" s="28" t="str">
        <f t="shared" si="237"/>
        <v/>
      </c>
      <c r="T1900" s="37">
        <f t="shared" si="238"/>
        <v>31884816.700610999</v>
      </c>
      <c r="U1900" s="37">
        <f t="shared" si="239"/>
        <v>134221879.22179735</v>
      </c>
      <c r="V1900" s="37">
        <f t="shared" si="240"/>
        <v>217484164.09465379</v>
      </c>
    </row>
    <row r="1901" spans="1:22">
      <c r="A1901" s="23">
        <v>1900</v>
      </c>
      <c r="B1901" s="3">
        <v>36111</v>
      </c>
      <c r="C1901" s="28">
        <v>11</v>
      </c>
      <c r="D1901" s="29">
        <v>12</v>
      </c>
      <c r="E1901" s="28">
        <v>1998</v>
      </c>
      <c r="F1901" s="31">
        <f>DATE(E1901,D1901,C1901)</f>
        <v>36140</v>
      </c>
      <c r="G1901" s="24" t="s">
        <v>2626</v>
      </c>
      <c r="H1901" s="2">
        <v>26000000</v>
      </c>
      <c r="I1901" s="2">
        <v>100317794</v>
      </c>
      <c r="J1901" s="2">
        <v>279500000</v>
      </c>
      <c r="K1901" s="28" t="str">
        <f t="shared" si="234"/>
        <v/>
      </c>
      <c r="L1901" s="28" t="str">
        <f t="shared" si="235"/>
        <v/>
      </c>
      <c r="M1901" s="28" t="s">
        <v>2626</v>
      </c>
      <c r="N1901" s="28" t="str">
        <f t="shared" si="236"/>
        <v/>
      </c>
      <c r="O1901" s="28" t="str">
        <f>IF(N1901=1,M1901&amp;" ("&amp;E1901&amp;")",M1901)</f>
        <v>Shakespeare in Love</v>
      </c>
      <c r="P1901" s="36">
        <f>INDEX(cpi!$A$1:$M$105,MATCH('Inflation adjust calc'!$E1901,cpi!$A:$A,0),MATCH('Inflation adjust calc'!$D1901,cpi!$1:$1,0))</f>
        <v>163.9</v>
      </c>
      <c r="Q1901" s="36">
        <f>cpi!$I$2</f>
        <v>240.85300000000001</v>
      </c>
      <c r="R1901" s="36">
        <f t="shared" si="241"/>
        <v>1.4695118974984747</v>
      </c>
      <c r="S1901" s="28" t="str">
        <f t="shared" si="237"/>
        <v/>
      </c>
      <c r="T1901" s="37">
        <f t="shared" si="238"/>
        <v>38207309.334960341</v>
      </c>
      <c r="U1901" s="37">
        <f t="shared" si="239"/>
        <v>147418191.81380111</v>
      </c>
      <c r="V1901" s="37">
        <f t="shared" si="240"/>
        <v>410728575.35082364</v>
      </c>
    </row>
    <row r="1902" spans="1:22">
      <c r="A1902" s="23">
        <v>1901</v>
      </c>
      <c r="B1902" s="3" t="s">
        <v>2627</v>
      </c>
      <c r="C1902" s="28">
        <v>21</v>
      </c>
      <c r="D1902" s="29">
        <v>12</v>
      </c>
      <c r="E1902" s="28">
        <v>1990</v>
      </c>
      <c r="F1902" s="31">
        <f>DATE(E1902,D1902,C1902)</f>
        <v>33228</v>
      </c>
      <c r="G1902" s="24" t="s">
        <v>2628</v>
      </c>
      <c r="H1902" s="2">
        <v>26000000</v>
      </c>
      <c r="I1902" s="2">
        <v>91457688</v>
      </c>
      <c r="J1902" s="2">
        <v>202000000</v>
      </c>
      <c r="K1902" s="28" t="str">
        <f t="shared" si="234"/>
        <v/>
      </c>
      <c r="L1902" s="28" t="str">
        <f t="shared" si="235"/>
        <v/>
      </c>
      <c r="M1902" s="28" t="s">
        <v>2628</v>
      </c>
      <c r="N1902" s="28" t="str">
        <f t="shared" si="236"/>
        <v/>
      </c>
      <c r="O1902" s="28" t="str">
        <f>IF(N1902=1,M1902&amp;" ("&amp;E1902&amp;")",M1902)</f>
        <v>Kindergarten Cop</v>
      </c>
      <c r="P1902" s="36">
        <f>INDEX(cpi!$A$1:$M$105,MATCH('Inflation adjust calc'!$E1902,cpi!$A:$A,0),MATCH('Inflation adjust calc'!$D1902,cpi!$1:$1,0))</f>
        <v>133.80000000000001</v>
      </c>
      <c r="Q1902" s="36">
        <f>cpi!$I$2</f>
        <v>240.85300000000001</v>
      </c>
      <c r="R1902" s="36">
        <f t="shared" si="241"/>
        <v>1.8000971599402091</v>
      </c>
      <c r="S1902" s="28" t="str">
        <f t="shared" si="237"/>
        <v/>
      </c>
      <c r="T1902" s="37">
        <f t="shared" si="238"/>
        <v>46802526.15844544</v>
      </c>
      <c r="U1902" s="37">
        <f t="shared" si="239"/>
        <v>164632724.42349774</v>
      </c>
      <c r="V1902" s="37">
        <f t="shared" si="240"/>
        <v>363619626.30792224</v>
      </c>
    </row>
    <row r="1903" spans="1:22">
      <c r="A1903" s="23">
        <v>1902</v>
      </c>
      <c r="B1903" s="3">
        <v>39607</v>
      </c>
      <c r="C1903" s="28">
        <v>6</v>
      </c>
      <c r="D1903" s="29">
        <v>8</v>
      </c>
      <c r="E1903" s="28">
        <v>2008</v>
      </c>
      <c r="F1903" s="31">
        <f>DATE(E1903,D1903,C1903)</f>
        <v>39666</v>
      </c>
      <c r="G1903" s="24" t="s">
        <v>2629</v>
      </c>
      <c r="H1903" s="2">
        <v>26000000</v>
      </c>
      <c r="I1903" s="2">
        <v>87341380</v>
      </c>
      <c r="J1903" s="2">
        <v>102404019</v>
      </c>
      <c r="K1903" s="28" t="str">
        <f t="shared" si="234"/>
        <v/>
      </c>
      <c r="L1903" s="28" t="str">
        <f t="shared" si="235"/>
        <v/>
      </c>
      <c r="M1903" s="28" t="s">
        <v>2629</v>
      </c>
      <c r="N1903" s="28" t="str">
        <f t="shared" si="236"/>
        <v/>
      </c>
      <c r="O1903" s="28" t="str">
        <f>IF(N1903=1,M1903&amp;" ("&amp;E1903&amp;")",M1903)</f>
        <v>The Pineapple Express</v>
      </c>
      <c r="P1903" s="36">
        <f>INDEX(cpi!$A$1:$M$105,MATCH('Inflation adjust calc'!$E1903,cpi!$A:$A,0),MATCH('Inflation adjust calc'!$D1903,cpi!$1:$1,0))</f>
        <v>219.08600000000001</v>
      </c>
      <c r="Q1903" s="36">
        <f>cpi!$I$2</f>
        <v>240.85300000000001</v>
      </c>
      <c r="R1903" s="36">
        <f t="shared" si="241"/>
        <v>1.0993536784641647</v>
      </c>
      <c r="S1903" s="28" t="str">
        <f t="shared" si="237"/>
        <v/>
      </c>
      <c r="T1903" s="37">
        <f t="shared" si="238"/>
        <v>28583195.640068281</v>
      </c>
      <c r="U1903" s="37">
        <f t="shared" si="239"/>
        <v>96019067.385136425</v>
      </c>
      <c r="V1903" s="37">
        <f t="shared" si="240"/>
        <v>112578234.97716421</v>
      </c>
    </row>
    <row r="1904" spans="1:22">
      <c r="A1904" s="23">
        <v>1903</v>
      </c>
      <c r="B1904" s="3" t="s">
        <v>2630</v>
      </c>
      <c r="C1904" s="28">
        <v>22</v>
      </c>
      <c r="D1904" s="29">
        <v>12</v>
      </c>
      <c r="E1904" s="28">
        <v>1993</v>
      </c>
      <c r="F1904" s="31">
        <f>DATE(E1904,D1904,C1904)</f>
        <v>34325</v>
      </c>
      <c r="G1904" s="24" t="s">
        <v>2631</v>
      </c>
      <c r="H1904" s="2">
        <v>26000000</v>
      </c>
      <c r="I1904" s="2">
        <v>77324422</v>
      </c>
      <c r="J1904" s="2">
        <v>201324422</v>
      </c>
      <c r="K1904" s="28" t="str">
        <f t="shared" si="234"/>
        <v/>
      </c>
      <c r="L1904" s="28" t="str">
        <f t="shared" si="235"/>
        <v/>
      </c>
      <c r="M1904" s="28" t="s">
        <v>2631</v>
      </c>
      <c r="N1904" s="28" t="str">
        <f t="shared" si="236"/>
        <v/>
      </c>
      <c r="O1904" s="28" t="str">
        <f>IF(N1904=1,M1904&amp;" ("&amp;E1904&amp;")",M1904)</f>
        <v>Philadelphia</v>
      </c>
      <c r="P1904" s="36">
        <f>INDEX(cpi!$A$1:$M$105,MATCH('Inflation adjust calc'!$E1904,cpi!$A:$A,0),MATCH('Inflation adjust calc'!$D1904,cpi!$1:$1,0))</f>
        <v>145.80000000000001</v>
      </c>
      <c r="Q1904" s="36">
        <f>cpi!$I$2</f>
        <v>240.85300000000001</v>
      </c>
      <c r="R1904" s="36">
        <f t="shared" si="241"/>
        <v>1.6519410150891631</v>
      </c>
      <c r="S1904" s="28" t="str">
        <f t="shared" si="237"/>
        <v/>
      </c>
      <c r="T1904" s="37">
        <f t="shared" si="238"/>
        <v>42950466.392318241</v>
      </c>
      <c r="U1904" s="37">
        <f t="shared" si="239"/>
        <v>127735384.16986282</v>
      </c>
      <c r="V1904" s="37">
        <f t="shared" si="240"/>
        <v>332576070.04091907</v>
      </c>
    </row>
    <row r="1905" spans="1:22">
      <c r="A1905" s="23">
        <v>1904</v>
      </c>
      <c r="B1905" s="3" t="s">
        <v>2632</v>
      </c>
      <c r="C1905" s="28">
        <v>31</v>
      </c>
      <c r="D1905" s="29">
        <v>7</v>
      </c>
      <c r="E1905" s="28">
        <v>1998</v>
      </c>
      <c r="F1905" s="31">
        <f>DATE(E1905,D1905,C1905)</f>
        <v>36007</v>
      </c>
      <c r="G1905" s="24" t="s">
        <v>2633</v>
      </c>
      <c r="H1905" s="2">
        <v>26000000</v>
      </c>
      <c r="I1905" s="2">
        <v>65705772</v>
      </c>
      <c r="J1905" s="2">
        <v>65705772</v>
      </c>
      <c r="K1905" s="28" t="str">
        <f t="shared" si="234"/>
        <v/>
      </c>
      <c r="L1905" s="28" t="str">
        <f t="shared" si="235"/>
        <v/>
      </c>
      <c r="M1905" s="28" t="s">
        <v>2633</v>
      </c>
      <c r="N1905" s="28" t="str">
        <f t="shared" si="236"/>
        <v/>
      </c>
      <c r="O1905" s="28" t="str">
        <f>IF(N1905=1,M1905&amp;" ("&amp;E1905&amp;")",M1905)</f>
        <v>Ever After: A Cinderella Story</v>
      </c>
      <c r="P1905" s="36">
        <f>INDEX(cpi!$A$1:$M$105,MATCH('Inflation adjust calc'!$E1905,cpi!$A:$A,0),MATCH('Inflation adjust calc'!$D1905,cpi!$1:$1,0))</f>
        <v>163.19999999999999</v>
      </c>
      <c r="Q1905" s="36">
        <f>cpi!$I$2</f>
        <v>240.85300000000001</v>
      </c>
      <c r="R1905" s="36">
        <f t="shared" si="241"/>
        <v>1.4758149509803924</v>
      </c>
      <c r="S1905" s="28" t="str">
        <f t="shared" si="237"/>
        <v/>
      </c>
      <c r="T1905" s="37">
        <f t="shared" si="238"/>
        <v>38371188.725490205</v>
      </c>
      <c r="U1905" s="37">
        <f t="shared" si="239"/>
        <v>96969560.68330884</v>
      </c>
      <c r="V1905" s="37">
        <f t="shared" si="240"/>
        <v>96969560.68330884</v>
      </c>
    </row>
    <row r="1906" spans="1:22">
      <c r="A1906" s="23">
        <v>1905</v>
      </c>
      <c r="B1906" s="3">
        <v>33154</v>
      </c>
      <c r="C1906" s="28">
        <v>10</v>
      </c>
      <c r="D1906" s="29">
        <v>8</v>
      </c>
      <c r="E1906" s="28">
        <v>1990</v>
      </c>
      <c r="F1906" s="31">
        <f>DATE(E1906,D1906,C1906)</f>
        <v>33095</v>
      </c>
      <c r="G1906" s="24" t="s">
        <v>2634</v>
      </c>
      <c r="H1906" s="2">
        <v>26000000</v>
      </c>
      <c r="I1906" s="2">
        <v>61308153</v>
      </c>
      <c r="J1906" s="2">
        <v>61308153</v>
      </c>
      <c r="K1906" s="28" t="str">
        <f t="shared" si="234"/>
        <v/>
      </c>
      <c r="L1906" s="28" t="str">
        <f t="shared" si="235"/>
        <v/>
      </c>
      <c r="M1906" s="28" t="s">
        <v>2634</v>
      </c>
      <c r="N1906" s="28" t="str">
        <f t="shared" si="236"/>
        <v/>
      </c>
      <c r="O1906" s="28" t="str">
        <f>IF(N1906=1,M1906&amp;" ("&amp;E1906&amp;")",M1906)</f>
        <v>Flatliners</v>
      </c>
      <c r="P1906" s="36">
        <f>INDEX(cpi!$A$1:$M$105,MATCH('Inflation adjust calc'!$E1906,cpi!$A:$A,0),MATCH('Inflation adjust calc'!$D1906,cpi!$1:$1,0))</f>
        <v>131.6</v>
      </c>
      <c r="Q1906" s="36">
        <f>cpi!$I$2</f>
        <v>240.85300000000001</v>
      </c>
      <c r="R1906" s="36">
        <f t="shared" si="241"/>
        <v>1.8301899696048634</v>
      </c>
      <c r="S1906" s="28" t="str">
        <f t="shared" si="237"/>
        <v/>
      </c>
      <c r="T1906" s="37">
        <f t="shared" si="238"/>
        <v>47584939.209726445</v>
      </c>
      <c r="U1906" s="37">
        <f t="shared" si="239"/>
        <v>112205566.67560031</v>
      </c>
      <c r="V1906" s="37">
        <f t="shared" si="240"/>
        <v>112205566.67560031</v>
      </c>
    </row>
    <row r="1907" spans="1:22">
      <c r="A1907" s="23">
        <v>1906</v>
      </c>
      <c r="B1907" s="3" t="s">
        <v>2635</v>
      </c>
      <c r="C1907" s="28">
        <v>15</v>
      </c>
      <c r="D1907" s="29">
        <v>8</v>
      </c>
      <c r="E1907" s="28">
        <v>2003</v>
      </c>
      <c r="F1907" s="31">
        <f>DATE(E1907,D1907,C1907)</f>
        <v>37848</v>
      </c>
      <c r="G1907" s="24" t="s">
        <v>2636</v>
      </c>
      <c r="H1907" s="2">
        <v>26000000</v>
      </c>
      <c r="I1907" s="2">
        <v>58331254</v>
      </c>
      <c r="J1907" s="2">
        <v>68613992</v>
      </c>
      <c r="K1907" s="28" t="str">
        <f t="shared" si="234"/>
        <v/>
      </c>
      <c r="L1907" s="28" t="str">
        <f t="shared" si="235"/>
        <v/>
      </c>
      <c r="M1907" s="28" t="s">
        <v>2636</v>
      </c>
      <c r="N1907" s="28" t="str">
        <f t="shared" si="236"/>
        <v/>
      </c>
      <c r="O1907" s="28" t="str">
        <f>IF(N1907=1,M1907&amp;" ("&amp;E1907&amp;")",M1907)</f>
        <v>Open Range</v>
      </c>
      <c r="P1907" s="36">
        <f>INDEX(cpi!$A$1:$M$105,MATCH('Inflation adjust calc'!$E1907,cpi!$A:$A,0),MATCH('Inflation adjust calc'!$D1907,cpi!$1:$1,0))</f>
        <v>184.6</v>
      </c>
      <c r="Q1907" s="36">
        <f>cpi!$I$2</f>
        <v>240.85300000000001</v>
      </c>
      <c r="R1907" s="36">
        <f t="shared" si="241"/>
        <v>1.3047291440953415</v>
      </c>
      <c r="S1907" s="28" t="str">
        <f t="shared" si="237"/>
        <v/>
      </c>
      <c r="T1907" s="37">
        <f t="shared" si="238"/>
        <v>33922957.746478878</v>
      </c>
      <c r="U1907" s="37">
        <f t="shared" si="239"/>
        <v>76106487.105427966</v>
      </c>
      <c r="V1907" s="37">
        <f t="shared" si="240"/>
        <v>89522675.055124611</v>
      </c>
    </row>
    <row r="1908" spans="1:22">
      <c r="A1908" s="23">
        <v>1907</v>
      </c>
      <c r="B1908" s="3" t="s">
        <v>2168</v>
      </c>
      <c r="C1908" s="28">
        <v>19</v>
      </c>
      <c r="D1908" s="29">
        <v>8</v>
      </c>
      <c r="E1908" s="28">
        <v>2005</v>
      </c>
      <c r="F1908" s="31">
        <f>DATE(E1908,D1908,C1908)</f>
        <v>38583</v>
      </c>
      <c r="G1908" s="24" t="s">
        <v>2637</v>
      </c>
      <c r="H1908" s="2">
        <v>26000000</v>
      </c>
      <c r="I1908" s="2">
        <v>57891803</v>
      </c>
      <c r="J1908" s="2">
        <v>96666486</v>
      </c>
      <c r="K1908" s="28" t="str">
        <f t="shared" si="234"/>
        <v/>
      </c>
      <c r="L1908" s="28" t="str">
        <f t="shared" si="235"/>
        <v/>
      </c>
      <c r="M1908" s="28" t="s">
        <v>2637</v>
      </c>
      <c r="N1908" s="28" t="str">
        <f t="shared" si="236"/>
        <v/>
      </c>
      <c r="O1908" s="28" t="str">
        <f>IF(N1908=1,M1908&amp;" ("&amp;E1908&amp;")",M1908)</f>
        <v>Red Eye</v>
      </c>
      <c r="P1908" s="36">
        <f>INDEX(cpi!$A$1:$M$105,MATCH('Inflation adjust calc'!$E1908,cpi!$A:$A,0),MATCH('Inflation adjust calc'!$D1908,cpi!$1:$1,0))</f>
        <v>196.4</v>
      </c>
      <c r="Q1908" s="36">
        <f>cpi!$I$2</f>
        <v>240.85300000000001</v>
      </c>
      <c r="R1908" s="36">
        <f t="shared" si="241"/>
        <v>1.2263391038696538</v>
      </c>
      <c r="S1908" s="28" t="str">
        <f t="shared" si="237"/>
        <v/>
      </c>
      <c r="T1908" s="37">
        <f t="shared" si="238"/>
        <v>31884816.700610999</v>
      </c>
      <c r="U1908" s="37">
        <f t="shared" si="239"/>
        <v>70994981.812418535</v>
      </c>
      <c r="V1908" s="37">
        <f t="shared" si="240"/>
        <v>118545891.81546845</v>
      </c>
    </row>
    <row r="1909" spans="1:22">
      <c r="A1909" s="23">
        <v>1908</v>
      </c>
      <c r="B1909" s="3">
        <v>40798</v>
      </c>
      <c r="C1909" s="28">
        <v>9</v>
      </c>
      <c r="D1909" s="29">
        <v>12</v>
      </c>
      <c r="E1909" s="28">
        <v>2011</v>
      </c>
      <c r="F1909" s="31">
        <f>DATE(E1909,D1909,C1909)</f>
        <v>40886</v>
      </c>
      <c r="G1909" s="24" t="s">
        <v>2638</v>
      </c>
      <c r="H1909" s="2">
        <v>26000000</v>
      </c>
      <c r="I1909" s="2">
        <v>54544638</v>
      </c>
      <c r="J1909" s="2">
        <v>146850273</v>
      </c>
      <c r="K1909" s="28" t="str">
        <f t="shared" si="234"/>
        <v/>
      </c>
      <c r="L1909" s="28" t="str">
        <f t="shared" si="235"/>
        <v/>
      </c>
      <c r="M1909" s="28" t="s">
        <v>2638</v>
      </c>
      <c r="N1909" s="28" t="str">
        <f t="shared" si="236"/>
        <v/>
      </c>
      <c r="O1909" s="28" t="str">
        <f>IF(N1909=1,M1909&amp;" ("&amp;E1909&amp;")",M1909)</f>
        <v>New Year’s Eve</v>
      </c>
      <c r="P1909" s="36">
        <f>INDEX(cpi!$A$1:$M$105,MATCH('Inflation adjust calc'!$E1909,cpi!$A:$A,0),MATCH('Inflation adjust calc'!$D1909,cpi!$1:$1,0))</f>
        <v>225.672</v>
      </c>
      <c r="Q1909" s="36">
        <f>cpi!$I$2</f>
        <v>240.85300000000001</v>
      </c>
      <c r="R1909" s="36">
        <f t="shared" si="241"/>
        <v>1.0672701974547132</v>
      </c>
      <c r="S1909" s="28" t="str">
        <f t="shared" si="237"/>
        <v/>
      </c>
      <c r="T1909" s="37">
        <f t="shared" si="238"/>
        <v>27749025.133822542</v>
      </c>
      <c r="U1909" s="37">
        <f t="shared" si="239"/>
        <v>58213866.568355851</v>
      </c>
      <c r="V1909" s="37">
        <f t="shared" si="240"/>
        <v>156728919.86098853</v>
      </c>
    </row>
    <row r="1910" spans="1:22">
      <c r="A1910" s="23">
        <v>1909</v>
      </c>
      <c r="B1910" s="3" t="s">
        <v>2639</v>
      </c>
      <c r="C1910" s="28">
        <v>15</v>
      </c>
      <c r="D1910" s="29">
        <v>6</v>
      </c>
      <c r="E1910" s="28">
        <v>1977</v>
      </c>
      <c r="F1910" s="31">
        <f>DATE(E1910,D1910,C1910)</f>
        <v>28291</v>
      </c>
      <c r="G1910" s="24" t="s">
        <v>2640</v>
      </c>
      <c r="H1910" s="2">
        <v>26000000</v>
      </c>
      <c r="I1910" s="2">
        <v>50800000</v>
      </c>
      <c r="J1910" s="2">
        <v>50800000</v>
      </c>
      <c r="K1910" s="28" t="str">
        <f t="shared" si="234"/>
        <v/>
      </c>
      <c r="L1910" s="28" t="str">
        <f t="shared" si="235"/>
        <v/>
      </c>
      <c r="M1910" s="28" t="s">
        <v>2640</v>
      </c>
      <c r="N1910" s="28" t="str">
        <f t="shared" si="236"/>
        <v/>
      </c>
      <c r="O1910" s="28" t="str">
        <f>IF(N1910=1,M1910&amp;" ("&amp;E1910&amp;")",M1910)</f>
        <v>A Bridge Too Far</v>
      </c>
      <c r="P1910" s="36">
        <f>INDEX(cpi!$A$1:$M$105,MATCH('Inflation adjust calc'!$E1910,cpi!$A:$A,0),MATCH('Inflation adjust calc'!$D1910,cpi!$1:$1,0))</f>
        <v>60.7</v>
      </c>
      <c r="Q1910" s="36">
        <f>cpi!$I$2</f>
        <v>240.85300000000001</v>
      </c>
      <c r="R1910" s="36">
        <f t="shared" si="241"/>
        <v>3.9679242174629326</v>
      </c>
      <c r="S1910" s="28" t="str">
        <f t="shared" si="237"/>
        <v/>
      </c>
      <c r="T1910" s="37">
        <f t="shared" si="238"/>
        <v>103166029.65403625</v>
      </c>
      <c r="U1910" s="37">
        <f t="shared" si="239"/>
        <v>201570550.24711698</v>
      </c>
      <c r="V1910" s="37">
        <f t="shared" si="240"/>
        <v>201570550.24711698</v>
      </c>
    </row>
    <row r="1911" spans="1:22">
      <c r="A1911" s="23">
        <v>1910</v>
      </c>
      <c r="B1911" s="3" t="s">
        <v>2252</v>
      </c>
      <c r="C1911" s="28">
        <v>26</v>
      </c>
      <c r="D1911" s="29">
        <v>4</v>
      </c>
      <c r="E1911" s="28">
        <v>2013</v>
      </c>
      <c r="F1911" s="31">
        <f>DATE(E1911,D1911,C1911)</f>
        <v>41390</v>
      </c>
      <c r="G1911" s="24" t="s">
        <v>2641</v>
      </c>
      <c r="H1911" s="2">
        <v>26000000</v>
      </c>
      <c r="I1911" s="2">
        <v>49875291</v>
      </c>
      <c r="J1911" s="2">
        <v>81275291</v>
      </c>
      <c r="K1911" s="28" t="str">
        <f t="shared" si="234"/>
        <v/>
      </c>
      <c r="L1911" s="28" t="str">
        <f t="shared" si="235"/>
        <v/>
      </c>
      <c r="M1911" s="28" t="s">
        <v>2641</v>
      </c>
      <c r="N1911" s="28" t="str">
        <f t="shared" si="236"/>
        <v/>
      </c>
      <c r="O1911" s="28" t="str">
        <f>IF(N1911=1,M1911&amp;" ("&amp;E1911&amp;")",M1911)</f>
        <v>Pain &amp; Gain</v>
      </c>
      <c r="P1911" s="36">
        <f>INDEX(cpi!$A$1:$M$105,MATCH('Inflation adjust calc'!$E1911,cpi!$A:$A,0),MATCH('Inflation adjust calc'!$D1911,cpi!$1:$1,0))</f>
        <v>232.53100000000001</v>
      </c>
      <c r="Q1911" s="36">
        <f>cpi!$I$2</f>
        <v>240.85300000000001</v>
      </c>
      <c r="R1911" s="36">
        <f t="shared" si="241"/>
        <v>1.0357887765502234</v>
      </c>
      <c r="S1911" s="28" t="str">
        <f t="shared" si="237"/>
        <v/>
      </c>
      <c r="T1911" s="37">
        <f t="shared" si="238"/>
        <v>26930508.190305807</v>
      </c>
      <c r="U1911" s="37">
        <f t="shared" si="239"/>
        <v>51660266.64497637</v>
      </c>
      <c r="V1911" s="37">
        <f t="shared" si="240"/>
        <v>84184034.228653386</v>
      </c>
    </row>
    <row r="1912" spans="1:22">
      <c r="A1912" s="23">
        <v>1911</v>
      </c>
      <c r="B1912" s="3" t="s">
        <v>2642</v>
      </c>
      <c r="C1912" s="28">
        <v>31</v>
      </c>
      <c r="D1912" s="29">
        <v>1</v>
      </c>
      <c r="E1912" s="28">
        <v>2003</v>
      </c>
      <c r="F1912" s="31">
        <f>DATE(E1912,D1912,C1912)</f>
        <v>37652</v>
      </c>
      <c r="G1912" s="24" t="s">
        <v>2643</v>
      </c>
      <c r="H1912" s="2">
        <v>26000000</v>
      </c>
      <c r="I1912" s="2">
        <v>46896664</v>
      </c>
      <c r="J1912" s="2">
        <v>90396664</v>
      </c>
      <c r="K1912" s="28" t="str">
        <f t="shared" si="234"/>
        <v/>
      </c>
      <c r="L1912" s="28" t="str">
        <f t="shared" si="235"/>
        <v/>
      </c>
      <c r="M1912" s="28" t="s">
        <v>2643</v>
      </c>
      <c r="N1912" s="28" t="str">
        <f t="shared" si="236"/>
        <v/>
      </c>
      <c r="O1912" s="28" t="str">
        <f>IF(N1912=1,M1912&amp;" ("&amp;E1912&amp;")",M1912)</f>
        <v>Final Destination 2</v>
      </c>
      <c r="P1912" s="36">
        <f>INDEX(cpi!$A$1:$M$105,MATCH('Inflation adjust calc'!$E1912,cpi!$A:$A,0),MATCH('Inflation adjust calc'!$D1912,cpi!$1:$1,0))</f>
        <v>181.7</v>
      </c>
      <c r="Q1912" s="36">
        <f>cpi!$I$2</f>
        <v>240.85300000000001</v>
      </c>
      <c r="R1912" s="36">
        <f t="shared" si="241"/>
        <v>1.325553109521189</v>
      </c>
      <c r="S1912" s="28" t="str">
        <f t="shared" si="237"/>
        <v/>
      </c>
      <c r="T1912" s="37">
        <f t="shared" si="238"/>
        <v>34464380.847550914</v>
      </c>
      <c r="U1912" s="37">
        <f t="shared" si="239"/>
        <v>62164018.791370399</v>
      </c>
      <c r="V1912" s="37">
        <f t="shared" si="240"/>
        <v>119825579.05554213</v>
      </c>
    </row>
    <row r="1913" spans="1:22">
      <c r="A1913" s="23">
        <v>1912</v>
      </c>
      <c r="B1913" s="3" t="s">
        <v>644</v>
      </c>
      <c r="C1913" s="28">
        <v>22</v>
      </c>
      <c r="D1913" s="29">
        <v>12</v>
      </c>
      <c r="E1913" s="28">
        <v>2000</v>
      </c>
      <c r="F1913" s="31">
        <f>DATE(E1913,D1913,C1913)</f>
        <v>36882</v>
      </c>
      <c r="G1913" s="24" t="s">
        <v>2644</v>
      </c>
      <c r="H1913" s="2">
        <v>26000000</v>
      </c>
      <c r="I1913" s="2">
        <v>45506619</v>
      </c>
      <c r="J1913" s="2">
        <v>75763814</v>
      </c>
      <c r="K1913" s="28" t="str">
        <f t="shared" si="234"/>
        <v/>
      </c>
      <c r="L1913" s="28" t="str">
        <f t="shared" si="235"/>
        <v/>
      </c>
      <c r="M1913" s="28" t="s">
        <v>2644</v>
      </c>
      <c r="N1913" s="28" t="str">
        <f t="shared" si="236"/>
        <v/>
      </c>
      <c r="O1913" s="28" t="str">
        <f>IF(N1913=1,M1913&amp;" ("&amp;E1913&amp;")",M1913)</f>
        <v>O Brother, Where Art Thou?</v>
      </c>
      <c r="P1913" s="36">
        <f>INDEX(cpi!$A$1:$M$105,MATCH('Inflation adjust calc'!$E1913,cpi!$A:$A,0),MATCH('Inflation adjust calc'!$D1913,cpi!$1:$1,0))</f>
        <v>174</v>
      </c>
      <c r="Q1913" s="36">
        <f>cpi!$I$2</f>
        <v>240.85300000000001</v>
      </c>
      <c r="R1913" s="36">
        <f t="shared" si="241"/>
        <v>1.384212643678161</v>
      </c>
      <c r="S1913" s="28" t="str">
        <f t="shared" si="237"/>
        <v/>
      </c>
      <c r="T1913" s="37">
        <f t="shared" si="238"/>
        <v>35989528.735632189</v>
      </c>
      <c r="U1913" s="37">
        <f t="shared" si="239"/>
        <v>62990837.390844829</v>
      </c>
      <c r="V1913" s="37">
        <f t="shared" si="240"/>
        <v>104873229.27208047</v>
      </c>
    </row>
    <row r="1914" spans="1:22">
      <c r="A1914" s="23">
        <v>1913</v>
      </c>
      <c r="B1914" s="3" t="s">
        <v>2469</v>
      </c>
      <c r="C1914" s="28">
        <v>29</v>
      </c>
      <c r="D1914" s="29">
        <v>12</v>
      </c>
      <c r="E1914" s="28">
        <v>2004</v>
      </c>
      <c r="F1914" s="31">
        <f>DATE(E1914,D1914,C1914)</f>
        <v>38350</v>
      </c>
      <c r="G1914" s="24" t="s">
        <v>2645</v>
      </c>
      <c r="H1914" s="2">
        <v>26000000</v>
      </c>
      <c r="I1914" s="2">
        <v>45489752</v>
      </c>
      <c r="J1914" s="2">
        <v>63489752</v>
      </c>
      <c r="K1914" s="28" t="str">
        <f t="shared" si="234"/>
        <v/>
      </c>
      <c r="L1914" s="28" t="str">
        <f t="shared" si="235"/>
        <v/>
      </c>
      <c r="M1914" s="28" t="s">
        <v>2645</v>
      </c>
      <c r="N1914" s="28" t="str">
        <f t="shared" si="236"/>
        <v/>
      </c>
      <c r="O1914" s="28" t="str">
        <f>IF(N1914=1,M1914&amp;" ("&amp;E1914&amp;")",M1914)</f>
        <v>In Good Company</v>
      </c>
      <c r="P1914" s="36">
        <f>INDEX(cpi!$A$1:$M$105,MATCH('Inflation adjust calc'!$E1914,cpi!$A:$A,0),MATCH('Inflation adjust calc'!$D1914,cpi!$1:$1,0))</f>
        <v>190.3</v>
      </c>
      <c r="Q1914" s="36">
        <f>cpi!$I$2</f>
        <v>240.85300000000001</v>
      </c>
      <c r="R1914" s="36">
        <f t="shared" si="241"/>
        <v>1.2656489753021545</v>
      </c>
      <c r="S1914" s="28" t="str">
        <f t="shared" si="237"/>
        <v/>
      </c>
      <c r="T1914" s="37">
        <f t="shared" si="238"/>
        <v>32906873.357856017</v>
      </c>
      <c r="U1914" s="37">
        <f t="shared" si="239"/>
        <v>57574058.005549133</v>
      </c>
      <c r="V1914" s="37">
        <f t="shared" si="240"/>
        <v>80355739.56098792</v>
      </c>
    </row>
    <row r="1915" spans="1:22">
      <c r="A1915" s="23">
        <v>1914</v>
      </c>
      <c r="B1915" s="3" t="s">
        <v>1592</v>
      </c>
      <c r="C1915" s="28">
        <v>22</v>
      </c>
      <c r="D1915" s="29">
        <v>1</v>
      </c>
      <c r="E1915" s="28">
        <v>2010</v>
      </c>
      <c r="F1915" s="31">
        <f>DATE(E1915,D1915,C1915)</f>
        <v>40200</v>
      </c>
      <c r="G1915" s="24" t="s">
        <v>2646</v>
      </c>
      <c r="H1915" s="2">
        <v>26000000</v>
      </c>
      <c r="I1915" s="2">
        <v>40168080</v>
      </c>
      <c r="J1915" s="2">
        <v>67647574</v>
      </c>
      <c r="K1915" s="28" t="str">
        <f t="shared" si="234"/>
        <v/>
      </c>
      <c r="L1915" s="28" t="str">
        <f t="shared" si="235"/>
        <v/>
      </c>
      <c r="M1915" s="28" t="s">
        <v>2646</v>
      </c>
      <c r="N1915" s="28" t="str">
        <f t="shared" si="236"/>
        <v/>
      </c>
      <c r="O1915" s="28" t="str">
        <f>IF(N1915=1,M1915&amp;" ("&amp;E1915&amp;")",M1915)</f>
        <v>Legion</v>
      </c>
      <c r="P1915" s="36">
        <f>INDEX(cpi!$A$1:$M$105,MATCH('Inflation adjust calc'!$E1915,cpi!$A:$A,0),MATCH('Inflation adjust calc'!$D1915,cpi!$1:$1,0))</f>
        <v>216.68700000000001</v>
      </c>
      <c r="Q1915" s="36">
        <f>cpi!$I$2</f>
        <v>240.85300000000001</v>
      </c>
      <c r="R1915" s="36">
        <f t="shared" si="241"/>
        <v>1.1115249184307319</v>
      </c>
      <c r="S1915" s="28" t="str">
        <f t="shared" si="237"/>
        <v/>
      </c>
      <c r="T1915" s="37">
        <f t="shared" si="238"/>
        <v>28899647.879199028</v>
      </c>
      <c r="U1915" s="37">
        <f t="shared" si="239"/>
        <v>44647821.845519111</v>
      </c>
      <c r="V1915" s="37">
        <f t="shared" si="240"/>
        <v>75191964.1723869</v>
      </c>
    </row>
    <row r="1916" spans="1:22">
      <c r="A1916" s="23">
        <v>1915</v>
      </c>
      <c r="B1916" s="3" t="s">
        <v>2647</v>
      </c>
      <c r="C1916" s="28">
        <v>29</v>
      </c>
      <c r="D1916" s="29">
        <v>8</v>
      </c>
      <c r="E1916" s="28">
        <v>2012</v>
      </c>
      <c r="F1916" s="31">
        <f>DATE(E1916,D1916,C1916)</f>
        <v>41150</v>
      </c>
      <c r="G1916" s="24" t="s">
        <v>2648</v>
      </c>
      <c r="H1916" s="2">
        <v>26000000</v>
      </c>
      <c r="I1916" s="2">
        <v>37397291</v>
      </c>
      <c r="J1916" s="2">
        <v>54393637</v>
      </c>
      <c r="K1916" s="28" t="str">
        <f t="shared" si="234"/>
        <v/>
      </c>
      <c r="L1916" s="28" t="str">
        <f t="shared" si="235"/>
        <v/>
      </c>
      <c r="M1916" s="28" t="s">
        <v>2648</v>
      </c>
      <c r="N1916" s="28" t="str">
        <f t="shared" si="236"/>
        <v/>
      </c>
      <c r="O1916" s="28" t="str">
        <f>IF(N1916=1,M1916&amp;" ("&amp;E1916&amp;")",M1916)</f>
        <v>Lawless</v>
      </c>
      <c r="P1916" s="36">
        <f>INDEX(cpi!$A$1:$M$105,MATCH('Inflation adjust calc'!$E1916,cpi!$A:$A,0),MATCH('Inflation adjust calc'!$D1916,cpi!$1:$1,0))</f>
        <v>230.37899999999999</v>
      </c>
      <c r="Q1916" s="36">
        <f>cpi!$I$2</f>
        <v>240.85300000000001</v>
      </c>
      <c r="R1916" s="36">
        <f t="shared" si="241"/>
        <v>1.0454642133180543</v>
      </c>
      <c r="S1916" s="28" t="str">
        <f t="shared" si="237"/>
        <v/>
      </c>
      <c r="T1916" s="37">
        <f t="shared" si="238"/>
        <v>27182069.546269413</v>
      </c>
      <c r="U1916" s="37">
        <f t="shared" si="239"/>
        <v>39097529.415541351</v>
      </c>
      <c r="V1916" s="37">
        <f t="shared" si="240"/>
        <v>56866600.915712811</v>
      </c>
    </row>
    <row r="1917" spans="1:22">
      <c r="A1917" s="23">
        <v>1916</v>
      </c>
      <c r="B1917" s="3" t="s">
        <v>1566</v>
      </c>
      <c r="C1917" s="28">
        <v>29</v>
      </c>
      <c r="D1917" s="29">
        <v>3</v>
      </c>
      <c r="E1917" s="28">
        <v>2002</v>
      </c>
      <c r="F1917" s="31">
        <f>DATE(E1917,D1917,C1917)</f>
        <v>37344</v>
      </c>
      <c r="G1917" s="24" t="s">
        <v>2649</v>
      </c>
      <c r="H1917" s="2">
        <v>26000000</v>
      </c>
      <c r="I1917" s="2">
        <v>36985501</v>
      </c>
      <c r="J1917" s="2">
        <v>38788828</v>
      </c>
      <c r="K1917" s="28" t="str">
        <f t="shared" si="234"/>
        <v/>
      </c>
      <c r="L1917" s="28" t="str">
        <f t="shared" si="235"/>
        <v/>
      </c>
      <c r="M1917" s="28" t="s">
        <v>2649</v>
      </c>
      <c r="N1917" s="28" t="str">
        <f t="shared" si="236"/>
        <v/>
      </c>
      <c r="O1917" s="28" t="str">
        <f>IF(N1917=1,M1917&amp;" ("&amp;E1917&amp;")",M1917)</f>
        <v>Clockstoppers</v>
      </c>
      <c r="P1917" s="36">
        <f>INDEX(cpi!$A$1:$M$105,MATCH('Inflation adjust calc'!$E1917,cpi!$A:$A,0),MATCH('Inflation adjust calc'!$D1917,cpi!$1:$1,0))</f>
        <v>178.8</v>
      </c>
      <c r="Q1917" s="36">
        <f>cpi!$I$2</f>
        <v>240.85300000000001</v>
      </c>
      <c r="R1917" s="36">
        <f t="shared" si="241"/>
        <v>1.3470525727069351</v>
      </c>
      <c r="S1917" s="28" t="str">
        <f t="shared" si="237"/>
        <v/>
      </c>
      <c r="T1917" s="37">
        <f t="shared" si="238"/>
        <v>35023366.890380315</v>
      </c>
      <c r="U1917" s="37">
        <f t="shared" si="239"/>
        <v>49821414.274904922</v>
      </c>
      <c r="V1917" s="37">
        <f t="shared" si="240"/>
        <v>52250590.549686804</v>
      </c>
    </row>
    <row r="1918" spans="1:22">
      <c r="A1918" s="23">
        <v>1917</v>
      </c>
      <c r="B1918" s="3">
        <v>31327</v>
      </c>
      <c r="C1918" s="28">
        <v>10</v>
      </c>
      <c r="D1918" s="29">
        <v>7</v>
      </c>
      <c r="E1918" s="28">
        <v>1985</v>
      </c>
      <c r="F1918" s="31">
        <f>DATE(E1918,D1918,C1918)</f>
        <v>31238</v>
      </c>
      <c r="G1918" s="24" t="s">
        <v>2650</v>
      </c>
      <c r="H1918" s="2">
        <v>26000000</v>
      </c>
      <c r="I1918" s="2">
        <v>33200000</v>
      </c>
      <c r="J1918" s="2">
        <v>33200000</v>
      </c>
      <c r="K1918" s="28" t="str">
        <f t="shared" si="234"/>
        <v/>
      </c>
      <c r="L1918" s="28" t="str">
        <f t="shared" si="235"/>
        <v/>
      </c>
      <c r="M1918" s="28" t="s">
        <v>2650</v>
      </c>
      <c r="N1918" s="28" t="str">
        <f t="shared" si="236"/>
        <v/>
      </c>
      <c r="O1918" s="28" t="str">
        <f>IF(N1918=1,M1918&amp;" ("&amp;E1918&amp;")",M1918)</f>
        <v>Silverado</v>
      </c>
      <c r="P1918" s="36">
        <f>INDEX(cpi!$A$1:$M$105,MATCH('Inflation adjust calc'!$E1918,cpi!$A:$A,0),MATCH('Inflation adjust calc'!$D1918,cpi!$1:$1,0))</f>
        <v>107.8</v>
      </c>
      <c r="Q1918" s="36">
        <f>cpi!$I$2</f>
        <v>240.85300000000001</v>
      </c>
      <c r="R1918" s="36">
        <f t="shared" si="241"/>
        <v>2.234257884972171</v>
      </c>
      <c r="S1918" s="28" t="str">
        <f t="shared" si="237"/>
        <v/>
      </c>
      <c r="T1918" s="37">
        <f t="shared" si="238"/>
        <v>58090705.00927645</v>
      </c>
      <c r="U1918" s="37">
        <f t="shared" si="239"/>
        <v>74177361.781076074</v>
      </c>
      <c r="V1918" s="37">
        <f t="shared" si="240"/>
        <v>74177361.781076074</v>
      </c>
    </row>
    <row r="1919" spans="1:22">
      <c r="A1919" s="23">
        <v>1918</v>
      </c>
      <c r="B1919" s="3">
        <v>39915</v>
      </c>
      <c r="C1919" s="28">
        <v>4</v>
      </c>
      <c r="D1919" s="29">
        <v>12</v>
      </c>
      <c r="E1919" s="28">
        <v>2009</v>
      </c>
      <c r="F1919" s="31">
        <f>DATE(E1919,D1919,C1919)</f>
        <v>40151</v>
      </c>
      <c r="G1919" s="24" t="s">
        <v>2651</v>
      </c>
      <c r="H1919" s="2">
        <v>26000000</v>
      </c>
      <c r="I1919" s="2">
        <v>28544157</v>
      </c>
      <c r="J1919" s="2">
        <v>45043870</v>
      </c>
      <c r="K1919" s="28" t="str">
        <f t="shared" si="234"/>
        <v/>
      </c>
      <c r="L1919" s="28" t="str">
        <f t="shared" si="235"/>
        <v/>
      </c>
      <c r="M1919" s="28" t="s">
        <v>2651</v>
      </c>
      <c r="N1919" s="28">
        <f t="shared" si="236"/>
        <v>1</v>
      </c>
      <c r="O1919" s="28" t="str">
        <f>IF(N1919=1,M1919&amp;" ("&amp;E1919&amp;")",M1919)</f>
        <v>Brothers (2009)</v>
      </c>
      <c r="P1919" s="36">
        <f>INDEX(cpi!$A$1:$M$105,MATCH('Inflation adjust calc'!$E1919,cpi!$A:$A,0),MATCH('Inflation adjust calc'!$D1919,cpi!$1:$1,0))</f>
        <v>215.94900000000001</v>
      </c>
      <c r="Q1919" s="36">
        <f>cpi!$I$2</f>
        <v>240.85300000000001</v>
      </c>
      <c r="R1919" s="36">
        <f t="shared" si="241"/>
        <v>1.1153235254620304</v>
      </c>
      <c r="S1919" s="28" t="str">
        <f t="shared" si="237"/>
        <v/>
      </c>
      <c r="T1919" s="37">
        <f t="shared" si="238"/>
        <v>28998411.662012789</v>
      </c>
      <c r="U1919" s="37">
        <f t="shared" si="239"/>
        <v>31835969.816581693</v>
      </c>
      <c r="V1919" s="37">
        <f t="shared" si="240"/>
        <v>50238487.888853386</v>
      </c>
    </row>
    <row r="1920" spans="1:22">
      <c r="A1920" s="23">
        <v>1919</v>
      </c>
      <c r="B1920" s="3" t="s">
        <v>756</v>
      </c>
      <c r="C1920" s="28">
        <v>17</v>
      </c>
      <c r="D1920" s="29">
        <v>10</v>
      </c>
      <c r="E1920" s="28">
        <v>2014</v>
      </c>
      <c r="F1920" s="31">
        <f>DATE(E1920,D1920,C1920)</f>
        <v>41929</v>
      </c>
      <c r="G1920" s="24" t="s">
        <v>2652</v>
      </c>
      <c r="H1920" s="2">
        <v>26000000</v>
      </c>
      <c r="I1920" s="2">
        <v>26766213</v>
      </c>
      <c r="J1920" s="2">
        <v>27866213</v>
      </c>
      <c r="K1920" s="28" t="str">
        <f t="shared" si="234"/>
        <v/>
      </c>
      <c r="L1920" s="28" t="str">
        <f t="shared" si="235"/>
        <v/>
      </c>
      <c r="M1920" s="28" t="s">
        <v>2652</v>
      </c>
      <c r="N1920" s="28" t="str">
        <f t="shared" si="236"/>
        <v/>
      </c>
      <c r="O1920" s="28" t="str">
        <f>IF(N1920=1,M1920&amp;" ("&amp;E1920&amp;")",M1920)</f>
        <v>The Best of Me</v>
      </c>
      <c r="P1920" s="36">
        <f>INDEX(cpi!$A$1:$M$105,MATCH('Inflation adjust calc'!$E1920,cpi!$A:$A,0),MATCH('Inflation adjust calc'!$D1920,cpi!$1:$1,0))</f>
        <v>237.43299999999999</v>
      </c>
      <c r="Q1920" s="36">
        <f>cpi!$I$2</f>
        <v>240.85300000000001</v>
      </c>
      <c r="R1920" s="36">
        <f t="shared" si="241"/>
        <v>1.0144040634621136</v>
      </c>
      <c r="S1920" s="28" t="str">
        <f t="shared" si="237"/>
        <v/>
      </c>
      <c r="T1920" s="37">
        <f t="shared" si="238"/>
        <v>26374505.650014956</v>
      </c>
      <c r="U1920" s="37">
        <f t="shared" si="239"/>
        <v>27151755.23069245</v>
      </c>
      <c r="V1920" s="37">
        <f t="shared" si="240"/>
        <v>28267599.700500775</v>
      </c>
    </row>
    <row r="1921" spans="1:22">
      <c r="A1921" s="23">
        <v>1920</v>
      </c>
      <c r="B1921" s="3">
        <v>38324</v>
      </c>
      <c r="C1921" s="28">
        <v>12</v>
      </c>
      <c r="D1921" s="29">
        <v>3</v>
      </c>
      <c r="E1921" s="28">
        <v>2004</v>
      </c>
      <c r="F1921" s="31">
        <f>DATE(E1921,D1921,C1921)</f>
        <v>38058</v>
      </c>
      <c r="G1921" s="24" t="s">
        <v>2653</v>
      </c>
      <c r="H1921" s="2">
        <v>26000000</v>
      </c>
      <c r="I1921" s="2">
        <v>23514247</v>
      </c>
      <c r="J1921" s="2">
        <v>28703083</v>
      </c>
      <c r="K1921" s="28" t="str">
        <f t="shared" si="234"/>
        <v/>
      </c>
      <c r="L1921" s="28" t="str">
        <f t="shared" si="235"/>
        <v/>
      </c>
      <c r="M1921" s="28" t="s">
        <v>2653</v>
      </c>
      <c r="N1921" s="28" t="str">
        <f t="shared" si="236"/>
        <v/>
      </c>
      <c r="O1921" s="28" t="str">
        <f>IF(N1921=1,M1921&amp;" ("&amp;E1921&amp;")",M1921)</f>
        <v>Agent Cody Banks 2: Destination London</v>
      </c>
      <c r="P1921" s="36">
        <f>INDEX(cpi!$A$1:$M$105,MATCH('Inflation adjust calc'!$E1921,cpi!$A:$A,0),MATCH('Inflation adjust calc'!$D1921,cpi!$1:$1,0))</f>
        <v>187.4</v>
      </c>
      <c r="Q1921" s="36">
        <f>cpi!$I$2</f>
        <v>240.85300000000001</v>
      </c>
      <c r="R1921" s="36">
        <f t="shared" si="241"/>
        <v>1.2852347918890075</v>
      </c>
      <c r="S1921" s="28" t="str">
        <f t="shared" si="237"/>
        <v/>
      </c>
      <c r="T1921" s="37">
        <f t="shared" si="238"/>
        <v>33416104.589114193</v>
      </c>
      <c r="U1921" s="37">
        <f t="shared" si="239"/>
        <v>30221328.349471718</v>
      </c>
      <c r="V1921" s="37">
        <f t="shared" si="240"/>
        <v>36890200.906077906</v>
      </c>
    </row>
    <row r="1922" spans="1:22">
      <c r="A1922" s="23">
        <v>1921</v>
      </c>
      <c r="B1922" s="3">
        <v>36958</v>
      </c>
      <c r="C1922" s="28">
        <v>3</v>
      </c>
      <c r="D1922" s="29">
        <v>8</v>
      </c>
      <c r="E1922" s="28">
        <v>2001</v>
      </c>
      <c r="F1922" s="31">
        <f>DATE(E1922,D1922,C1922)</f>
        <v>37106</v>
      </c>
      <c r="G1922" s="24" t="s">
        <v>2654</v>
      </c>
      <c r="H1922" s="2">
        <v>26000000</v>
      </c>
      <c r="I1922" s="2">
        <v>16521410</v>
      </c>
      <c r="J1922" s="2">
        <v>16521410</v>
      </c>
      <c r="K1922" s="28" t="str">
        <f t="shared" si="234"/>
        <v/>
      </c>
      <c r="L1922" s="28" t="str">
        <f t="shared" si="235"/>
        <v/>
      </c>
      <c r="M1922" s="28" t="s">
        <v>2654</v>
      </c>
      <c r="N1922" s="28" t="str">
        <f t="shared" si="236"/>
        <v/>
      </c>
      <c r="O1922" s="28" t="str">
        <f>IF(N1922=1,M1922&amp;" ("&amp;E1922&amp;")",M1922)</f>
        <v>Original Sin</v>
      </c>
      <c r="P1922" s="36">
        <f>INDEX(cpi!$A$1:$M$105,MATCH('Inflation adjust calc'!$E1922,cpi!$A:$A,0),MATCH('Inflation adjust calc'!$D1922,cpi!$1:$1,0))</f>
        <v>177.5</v>
      </c>
      <c r="Q1922" s="36">
        <f>cpi!$I$2</f>
        <v>240.85300000000001</v>
      </c>
      <c r="R1922" s="36">
        <f t="shared" si="241"/>
        <v>1.3569183098591551</v>
      </c>
      <c r="S1922" s="28" t="str">
        <f t="shared" si="237"/>
        <v/>
      </c>
      <c r="T1922" s="37">
        <f t="shared" si="238"/>
        <v>35279876.056338035</v>
      </c>
      <c r="U1922" s="37">
        <f t="shared" si="239"/>
        <v>22418203.733690143</v>
      </c>
      <c r="V1922" s="37">
        <f t="shared" si="240"/>
        <v>22418203.733690143</v>
      </c>
    </row>
    <row r="1923" spans="1:22">
      <c r="A1923" s="23">
        <v>1922</v>
      </c>
      <c r="B1923" s="3" t="s">
        <v>1357</v>
      </c>
      <c r="C1923" s="28">
        <v>27</v>
      </c>
      <c r="D1923" s="29">
        <v>4</v>
      </c>
      <c r="E1923" s="28">
        <v>2012</v>
      </c>
      <c r="F1923" s="31">
        <f>DATE(E1923,D1923,C1923)</f>
        <v>41026</v>
      </c>
      <c r="G1923" s="24" t="s">
        <v>2655</v>
      </c>
      <c r="H1923" s="2">
        <v>26000000</v>
      </c>
      <c r="I1923" s="2">
        <v>16008272</v>
      </c>
      <c r="J1923" s="2">
        <v>30601801</v>
      </c>
      <c r="K1923" s="28" t="str">
        <f t="shared" ref="K1923:K1986" si="242">IF(J1923=0,1,"")</f>
        <v/>
      </c>
      <c r="L1923" s="28" t="str">
        <f t="shared" ref="L1923:L1986" si="243">IF(E1923&gt;2016,1,"")</f>
        <v/>
      </c>
      <c r="M1923" s="28" t="s">
        <v>2655</v>
      </c>
      <c r="N1923" s="28" t="str">
        <f t="shared" ref="N1923:N1986" si="244">IF(COUNTIF($M$2:$M$5233,M1923)&gt;1,1,"")</f>
        <v/>
      </c>
      <c r="O1923" s="28" t="str">
        <f>IF(N1923=1,M1923&amp;" ("&amp;E1923&amp;")",M1923)</f>
        <v>The Raven</v>
      </c>
      <c r="P1923" s="36">
        <f>INDEX(cpi!$A$1:$M$105,MATCH('Inflation adjust calc'!$E1923,cpi!$A:$A,0),MATCH('Inflation adjust calc'!$D1923,cpi!$1:$1,0))</f>
        <v>230.08500000000001</v>
      </c>
      <c r="Q1923" s="36">
        <f>cpi!$I$2</f>
        <v>240.85300000000001</v>
      </c>
      <c r="R1923" s="36">
        <f t="shared" si="241"/>
        <v>1.0468000956168373</v>
      </c>
      <c r="S1923" s="28" t="str">
        <f t="shared" ref="S1923:S1986" si="245">IF(ISERROR(R1923),1,"")</f>
        <v/>
      </c>
      <c r="T1923" s="37">
        <f t="shared" ref="T1923:T1986" si="246">H1923*$R1923</f>
        <v>27216802.486037768</v>
      </c>
      <c r="U1923" s="37">
        <f t="shared" ref="U1923:U1986" si="247">I1923*$R1923</f>
        <v>16757460.660260338</v>
      </c>
      <c r="V1923" s="37">
        <f t="shared" ref="V1923:V1986" si="248">J1923*$R1923</f>
        <v>32033968.212847427</v>
      </c>
    </row>
    <row r="1924" spans="1:22">
      <c r="A1924" s="23">
        <v>1923</v>
      </c>
      <c r="B1924" s="3" t="s">
        <v>1988</v>
      </c>
      <c r="C1924" s="28">
        <v>20</v>
      </c>
      <c r="D1924" s="29">
        <v>2</v>
      </c>
      <c r="E1924" s="28">
        <v>2004</v>
      </c>
      <c r="F1924" s="31">
        <f>DATE(E1924,D1924,C1924)</f>
        <v>38037</v>
      </c>
      <c r="G1924" s="24" t="s">
        <v>2656</v>
      </c>
      <c r="H1924" s="2">
        <v>26000000</v>
      </c>
      <c r="I1924" s="2">
        <v>14469428</v>
      </c>
      <c r="J1924" s="2">
        <v>14469428</v>
      </c>
      <c r="K1924" s="28" t="str">
        <f t="shared" si="242"/>
        <v/>
      </c>
      <c r="L1924" s="28" t="str">
        <f t="shared" si="243"/>
        <v/>
      </c>
      <c r="M1924" s="28" t="s">
        <v>2656</v>
      </c>
      <c r="N1924" s="28" t="str">
        <f t="shared" si="244"/>
        <v/>
      </c>
      <c r="O1924" s="28" t="str">
        <f>IF(N1924=1,M1924&amp;" ("&amp;E1924&amp;")",M1924)</f>
        <v>Welcome to Mooseport</v>
      </c>
      <c r="P1924" s="36">
        <f>INDEX(cpi!$A$1:$M$105,MATCH('Inflation adjust calc'!$E1924,cpi!$A:$A,0),MATCH('Inflation adjust calc'!$D1924,cpi!$1:$1,0))</f>
        <v>186.2</v>
      </c>
      <c r="Q1924" s="36">
        <f>cpi!$I$2</f>
        <v>240.85300000000001</v>
      </c>
      <c r="R1924" s="36">
        <f t="shared" si="241"/>
        <v>1.2935177228786252</v>
      </c>
      <c r="S1924" s="28" t="str">
        <f t="shared" si="245"/>
        <v/>
      </c>
      <c r="T1924" s="37">
        <f t="shared" si="246"/>
        <v>33631460.794844255</v>
      </c>
      <c r="U1924" s="37">
        <f t="shared" si="247"/>
        <v>18716461.55791622</v>
      </c>
      <c r="V1924" s="37">
        <f t="shared" si="248"/>
        <v>18716461.55791622</v>
      </c>
    </row>
    <row r="1925" spans="1:22">
      <c r="A1925" s="23">
        <v>1924</v>
      </c>
      <c r="B1925" s="3" t="s">
        <v>2657</v>
      </c>
      <c r="C1925" s="28">
        <v>27</v>
      </c>
      <c r="D1925" s="29">
        <v>1</v>
      </c>
      <c r="E1925" s="28">
        <v>1995</v>
      </c>
      <c r="F1925" s="31">
        <f>DATE(E1925,D1925,C1925)</f>
        <v>34726</v>
      </c>
      <c r="G1925" s="24" t="s">
        <v>2658</v>
      </c>
      <c r="H1925" s="2">
        <v>26000000</v>
      </c>
      <c r="I1925" s="2">
        <v>13738574</v>
      </c>
      <c r="J1925" s="2">
        <v>13738574</v>
      </c>
      <c r="K1925" s="28" t="str">
        <f t="shared" si="242"/>
        <v/>
      </c>
      <c r="L1925" s="28" t="str">
        <f t="shared" si="243"/>
        <v/>
      </c>
      <c r="M1925" s="28" t="s">
        <v>2658</v>
      </c>
      <c r="N1925" s="28" t="str">
        <f t="shared" si="244"/>
        <v/>
      </c>
      <c r="O1925" s="28" t="str">
        <f>IF(N1925=1,M1925&amp;" ("&amp;E1925&amp;")",M1925)</f>
        <v>Highlander III: The Sorcerer</v>
      </c>
      <c r="P1925" s="36">
        <f>INDEX(cpi!$A$1:$M$105,MATCH('Inflation adjust calc'!$E1925,cpi!$A:$A,0),MATCH('Inflation adjust calc'!$D1925,cpi!$1:$1,0))</f>
        <v>150.30000000000001</v>
      </c>
      <c r="Q1925" s="36">
        <f>cpi!$I$2</f>
        <v>240.85300000000001</v>
      </c>
      <c r="R1925" s="36">
        <f t="shared" si="241"/>
        <v>1.6024817032601464</v>
      </c>
      <c r="S1925" s="28" t="str">
        <f t="shared" si="245"/>
        <v/>
      </c>
      <c r="T1925" s="37">
        <f t="shared" si="246"/>
        <v>41664524.284763806</v>
      </c>
      <c r="U1925" s="37">
        <f t="shared" si="247"/>
        <v>22015813.463885561</v>
      </c>
      <c r="V1925" s="37">
        <f t="shared" si="248"/>
        <v>22015813.463885561</v>
      </c>
    </row>
    <row r="1926" spans="1:22">
      <c r="A1926" s="23">
        <v>1925</v>
      </c>
      <c r="B1926" s="3">
        <v>42284</v>
      </c>
      <c r="C1926" s="28">
        <v>10</v>
      </c>
      <c r="D1926" s="29">
        <v>7</v>
      </c>
      <c r="E1926" s="28">
        <v>2015</v>
      </c>
      <c r="F1926" s="31">
        <f>DATE(E1926,D1926,C1926)</f>
        <v>42195</v>
      </c>
      <c r="G1926" s="24" t="s">
        <v>2659</v>
      </c>
      <c r="H1926" s="2">
        <v>26000000</v>
      </c>
      <c r="I1926" s="2">
        <v>12279691</v>
      </c>
      <c r="J1926" s="2">
        <v>33713827</v>
      </c>
      <c r="K1926" s="28" t="str">
        <f t="shared" si="242"/>
        <v/>
      </c>
      <c r="L1926" s="28" t="str">
        <f t="shared" si="243"/>
        <v/>
      </c>
      <c r="M1926" s="28" t="s">
        <v>2659</v>
      </c>
      <c r="N1926" s="28" t="str">
        <f t="shared" si="244"/>
        <v/>
      </c>
      <c r="O1926" s="28" t="str">
        <f>IF(N1926=1,M1926&amp;" ("&amp;E1926&amp;")",M1926)</f>
        <v>Self/Less</v>
      </c>
      <c r="P1926" s="36">
        <f>INDEX(cpi!$A$1:$M$105,MATCH('Inflation adjust calc'!$E1926,cpi!$A:$A,0),MATCH('Inflation adjust calc'!$D1926,cpi!$1:$1,0))</f>
        <v>238.654</v>
      </c>
      <c r="Q1926" s="36">
        <f>cpi!$I$2</f>
        <v>240.85300000000001</v>
      </c>
      <c r="R1926" s="36">
        <f t="shared" si="241"/>
        <v>1.0092141761713611</v>
      </c>
      <c r="S1926" s="28" t="str">
        <f t="shared" si="245"/>
        <v/>
      </c>
      <c r="T1926" s="37">
        <f t="shared" si="246"/>
        <v>26239568.580455389</v>
      </c>
      <c r="U1926" s="37">
        <f t="shared" si="247"/>
        <v>12392838.236203877</v>
      </c>
      <c r="V1926" s="37">
        <f t="shared" si="248"/>
        <v>34024472.141388789</v>
      </c>
    </row>
    <row r="1927" spans="1:22">
      <c r="A1927" s="23">
        <v>1926</v>
      </c>
      <c r="B1927" s="3" t="s">
        <v>2565</v>
      </c>
      <c r="C1927" s="28">
        <v>24</v>
      </c>
      <c r="D1927" s="29">
        <v>8</v>
      </c>
      <c r="E1927" s="28">
        <v>2001</v>
      </c>
      <c r="F1927" s="31">
        <f>DATE(E1927,D1927,C1927)</f>
        <v>37127</v>
      </c>
      <c r="G1927" s="24" t="s">
        <v>2660</v>
      </c>
      <c r="H1927" s="2">
        <v>26000000</v>
      </c>
      <c r="I1927" s="2">
        <v>7496522</v>
      </c>
      <c r="J1927" s="2">
        <v>18496522</v>
      </c>
      <c r="K1927" s="28" t="str">
        <f t="shared" si="242"/>
        <v/>
      </c>
      <c r="L1927" s="28" t="str">
        <f t="shared" si="243"/>
        <v/>
      </c>
      <c r="M1927" s="28" t="s">
        <v>2660</v>
      </c>
      <c r="N1927" s="28" t="str">
        <f t="shared" si="244"/>
        <v/>
      </c>
      <c r="O1927" s="28" t="str">
        <f>IF(N1927=1,M1927&amp;" ("&amp;E1927&amp;")",M1927)</f>
        <v>The Curse of the Jade Scorpion</v>
      </c>
      <c r="P1927" s="36">
        <f>INDEX(cpi!$A$1:$M$105,MATCH('Inflation adjust calc'!$E1927,cpi!$A:$A,0),MATCH('Inflation adjust calc'!$D1927,cpi!$1:$1,0))</f>
        <v>177.5</v>
      </c>
      <c r="Q1927" s="36">
        <f>cpi!$I$2</f>
        <v>240.85300000000001</v>
      </c>
      <c r="R1927" s="36">
        <f t="shared" si="241"/>
        <v>1.3569183098591551</v>
      </c>
      <c r="S1927" s="28" t="str">
        <f t="shared" si="245"/>
        <v/>
      </c>
      <c r="T1927" s="37">
        <f t="shared" si="246"/>
        <v>35279876.056338035</v>
      </c>
      <c r="U1927" s="37">
        <f t="shared" si="247"/>
        <v>10172167.962061973</v>
      </c>
      <c r="V1927" s="37">
        <f t="shared" si="248"/>
        <v>25098269.370512679</v>
      </c>
    </row>
    <row r="1928" spans="1:22">
      <c r="A1928" s="23">
        <v>1927</v>
      </c>
      <c r="B1928" s="3" t="s">
        <v>973</v>
      </c>
      <c r="C1928" s="28">
        <v>18</v>
      </c>
      <c r="D1928" s="29">
        <v>10</v>
      </c>
      <c r="E1928" s="28">
        <v>2013</v>
      </c>
      <c r="F1928" s="31">
        <f>DATE(E1928,D1928,C1928)</f>
        <v>41565</v>
      </c>
      <c r="G1928" s="24" t="s">
        <v>2661</v>
      </c>
      <c r="H1928" s="2">
        <v>26000000</v>
      </c>
      <c r="I1928" s="2">
        <v>3254172</v>
      </c>
      <c r="J1928" s="2">
        <v>6154172</v>
      </c>
      <c r="K1928" s="28" t="str">
        <f t="shared" si="242"/>
        <v/>
      </c>
      <c r="L1928" s="28" t="str">
        <f t="shared" si="243"/>
        <v/>
      </c>
      <c r="M1928" s="28" t="s">
        <v>2661</v>
      </c>
      <c r="N1928" s="28" t="str">
        <f t="shared" si="244"/>
        <v/>
      </c>
      <c r="O1928" s="28" t="str">
        <f>IF(N1928=1,M1928&amp;" ("&amp;E1928&amp;")",M1928)</f>
        <v>The Fifth Estate</v>
      </c>
      <c r="P1928" s="36">
        <f>INDEX(cpi!$A$1:$M$105,MATCH('Inflation adjust calc'!$E1928,cpi!$A:$A,0),MATCH('Inflation adjust calc'!$D1928,cpi!$1:$1,0))</f>
        <v>233.54599999999999</v>
      </c>
      <c r="Q1928" s="36">
        <f>cpi!$I$2</f>
        <v>240.85300000000001</v>
      </c>
      <c r="R1928" s="36">
        <f t="shared" si="241"/>
        <v>1.031287198239319</v>
      </c>
      <c r="S1928" s="28" t="str">
        <f t="shared" si="245"/>
        <v/>
      </c>
      <c r="T1928" s="37">
        <f t="shared" si="246"/>
        <v>26813467.154222295</v>
      </c>
      <c r="U1928" s="37">
        <f t="shared" si="247"/>
        <v>3355985.9244688414</v>
      </c>
      <c r="V1928" s="37">
        <f t="shared" si="248"/>
        <v>6346718.7993628662</v>
      </c>
    </row>
    <row r="1929" spans="1:22">
      <c r="A1929" s="23">
        <v>1928</v>
      </c>
      <c r="B1929" s="3" t="s">
        <v>2662</v>
      </c>
      <c r="C1929" s="28">
        <v>21</v>
      </c>
      <c r="D1929" s="29">
        <v>2</v>
      </c>
      <c r="E1929" s="28">
        <v>1997</v>
      </c>
      <c r="F1929" s="31">
        <f>DATE(E1929,D1929,C1929)</f>
        <v>35482</v>
      </c>
      <c r="G1929" s="24" t="s">
        <v>2663</v>
      </c>
      <c r="H1929" s="2">
        <v>26000000</v>
      </c>
      <c r="I1929" s="2">
        <v>1083350</v>
      </c>
      <c r="J1929" s="2">
        <v>1083350</v>
      </c>
      <c r="K1929" s="28" t="str">
        <f t="shared" si="242"/>
        <v/>
      </c>
      <c r="L1929" s="28" t="str">
        <f t="shared" si="243"/>
        <v/>
      </c>
      <c r="M1929" s="28" t="s">
        <v>2663</v>
      </c>
      <c r="N1929" s="28" t="str">
        <f t="shared" si="244"/>
        <v/>
      </c>
      <c r="O1929" s="28" t="str">
        <f>IF(N1929=1,M1929&amp;" ("&amp;E1929&amp;")",M1929)</f>
        <v>Blood and Wine</v>
      </c>
      <c r="P1929" s="36">
        <f>INDEX(cpi!$A$1:$M$105,MATCH('Inflation adjust calc'!$E1929,cpi!$A:$A,0),MATCH('Inflation adjust calc'!$D1929,cpi!$1:$1,0))</f>
        <v>159.6</v>
      </c>
      <c r="Q1929" s="36">
        <f>cpi!$I$2</f>
        <v>240.85300000000001</v>
      </c>
      <c r="R1929" s="36">
        <f t="shared" si="241"/>
        <v>1.5091040100250628</v>
      </c>
      <c r="S1929" s="28" t="str">
        <f t="shared" si="245"/>
        <v/>
      </c>
      <c r="T1929" s="37">
        <f t="shared" si="246"/>
        <v>39236704.260651633</v>
      </c>
      <c r="U1929" s="37">
        <f t="shared" si="247"/>
        <v>1634887.8292606517</v>
      </c>
      <c r="V1929" s="37">
        <f t="shared" si="248"/>
        <v>1634887.8292606517</v>
      </c>
    </row>
    <row r="1930" spans="1:22">
      <c r="A1930" s="23">
        <v>1929</v>
      </c>
      <c r="B1930" s="3" t="s">
        <v>654</v>
      </c>
      <c r="C1930" s="28">
        <v>21</v>
      </c>
      <c r="D1930" s="29">
        <v>3</v>
      </c>
      <c r="E1930" s="28">
        <v>2014</v>
      </c>
      <c r="F1930" s="31">
        <f>DATE(E1930,D1930,C1930)</f>
        <v>41719</v>
      </c>
      <c r="G1930" s="24" t="s">
        <v>2664</v>
      </c>
      <c r="H1930" s="2">
        <v>26000000</v>
      </c>
      <c r="I1930" s="2">
        <v>42472</v>
      </c>
      <c r="J1930" s="2">
        <v>2923959</v>
      </c>
      <c r="K1930" s="28" t="str">
        <f t="shared" si="242"/>
        <v/>
      </c>
      <c r="L1930" s="28" t="str">
        <f t="shared" si="243"/>
        <v/>
      </c>
      <c r="M1930" s="28" t="s">
        <v>2664</v>
      </c>
      <c r="N1930" s="28" t="str">
        <f t="shared" si="244"/>
        <v/>
      </c>
      <c r="O1930" s="28" t="str">
        <f>IF(N1930=1,M1930&amp;" ("&amp;E1930&amp;")",M1930)</f>
        <v>Blood Ties</v>
      </c>
      <c r="P1930" s="36">
        <f>INDEX(cpi!$A$1:$M$105,MATCH('Inflation adjust calc'!$E1930,cpi!$A:$A,0),MATCH('Inflation adjust calc'!$D1930,cpi!$1:$1,0))</f>
        <v>236.29300000000001</v>
      </c>
      <c r="Q1930" s="36">
        <f>cpi!$I$2</f>
        <v>240.85300000000001</v>
      </c>
      <c r="R1930" s="36">
        <f t="shared" si="241"/>
        <v>1.0192980748477525</v>
      </c>
      <c r="S1930" s="28" t="str">
        <f t="shared" si="245"/>
        <v/>
      </c>
      <c r="T1930" s="37">
        <f t="shared" si="246"/>
        <v>26501749.946041565</v>
      </c>
      <c r="U1930" s="37">
        <f t="shared" si="247"/>
        <v>43291.627834933744</v>
      </c>
      <c r="V1930" s="37">
        <f t="shared" si="248"/>
        <v>2980385.7796337595</v>
      </c>
    </row>
    <row r="1931" spans="1:22">
      <c r="A1931" s="23">
        <v>1930</v>
      </c>
      <c r="B1931" s="3" t="s">
        <v>2665</v>
      </c>
      <c r="C1931" s="28">
        <v>24</v>
      </c>
      <c r="D1931" s="29">
        <v>8</v>
      </c>
      <c r="E1931" s="28">
        <v>1997</v>
      </c>
      <c r="F1931" s="31">
        <f>DATE(E1931,D1931,C1931)</f>
        <v>35666</v>
      </c>
      <c r="G1931" s="24" t="s">
        <v>2666</v>
      </c>
      <c r="H1931" s="2">
        <v>26000000</v>
      </c>
      <c r="I1931" s="2">
        <v>5000</v>
      </c>
      <c r="J1931" s="2">
        <v>5000</v>
      </c>
      <c r="K1931" s="28" t="str">
        <f t="shared" si="242"/>
        <v/>
      </c>
      <c r="L1931" s="28" t="str">
        <f t="shared" si="243"/>
        <v/>
      </c>
      <c r="M1931" s="28" t="s">
        <v>2666</v>
      </c>
      <c r="N1931" s="28" t="str">
        <f t="shared" si="244"/>
        <v/>
      </c>
      <c r="O1931" s="28" t="str">
        <f>IF(N1931=1,M1931&amp;" ("&amp;E1931&amp;")",M1931)</f>
        <v>The Grimm Brothers' Snow White</v>
      </c>
      <c r="P1931" s="36">
        <f>INDEX(cpi!$A$1:$M$105,MATCH('Inflation adjust calc'!$E1931,cpi!$A:$A,0),MATCH('Inflation adjust calc'!$D1931,cpi!$1:$1,0))</f>
        <v>160.80000000000001</v>
      </c>
      <c r="Q1931" s="36">
        <f>cpi!$I$2</f>
        <v>240.85300000000001</v>
      </c>
      <c r="R1931" s="36">
        <f t="shared" si="241"/>
        <v>1.4978420398009951</v>
      </c>
      <c r="S1931" s="28" t="str">
        <f t="shared" si="245"/>
        <v/>
      </c>
      <c r="T1931" s="37">
        <f t="shared" si="246"/>
        <v>38943893.034825869</v>
      </c>
      <c r="U1931" s="37">
        <f t="shared" si="247"/>
        <v>7489.210199004975</v>
      </c>
      <c r="V1931" s="37">
        <f t="shared" si="248"/>
        <v>7489.210199004975</v>
      </c>
    </row>
    <row r="1932" spans="1:22">
      <c r="A1932" s="23">
        <v>1931</v>
      </c>
      <c r="B1932" s="3" t="s">
        <v>2667</v>
      </c>
      <c r="C1932" s="28">
        <v>30</v>
      </c>
      <c r="D1932" s="29">
        <v>6</v>
      </c>
      <c r="E1932" s="28">
        <v>2015</v>
      </c>
      <c r="F1932" s="31">
        <f>DATE(E1932,D1932,C1932)</f>
        <v>42185</v>
      </c>
      <c r="G1932" s="24" t="s">
        <v>2668</v>
      </c>
      <c r="H1932" s="2">
        <v>26000000</v>
      </c>
      <c r="I1932">
        <v>0</v>
      </c>
      <c r="J1932" s="2">
        <v>34246770</v>
      </c>
      <c r="K1932" s="28" t="str">
        <f t="shared" si="242"/>
        <v/>
      </c>
      <c r="L1932" s="28" t="str">
        <f t="shared" si="243"/>
        <v/>
      </c>
      <c r="M1932" s="28" t="s">
        <v>2668</v>
      </c>
      <c r="N1932" s="28" t="str">
        <f t="shared" si="244"/>
        <v/>
      </c>
      <c r="O1932" s="28" t="str">
        <f>IF(N1932=1,M1932&amp;" ("&amp;E1932&amp;")",M1932)</f>
        <v>Viy</v>
      </c>
      <c r="P1932" s="36">
        <f>INDEX(cpi!$A$1:$M$105,MATCH('Inflation adjust calc'!$E1932,cpi!$A:$A,0),MATCH('Inflation adjust calc'!$D1932,cpi!$1:$1,0))</f>
        <v>238.63800000000001</v>
      </c>
      <c r="Q1932" s="36">
        <f>cpi!$I$2</f>
        <v>240.85300000000001</v>
      </c>
      <c r="R1932" s="36">
        <f t="shared" si="241"/>
        <v>1.0092818411149942</v>
      </c>
      <c r="S1932" s="28" t="str">
        <f t="shared" si="245"/>
        <v/>
      </c>
      <c r="T1932" s="37">
        <f t="shared" si="246"/>
        <v>26241327.868989848</v>
      </c>
      <c r="U1932" s="37">
        <f t="shared" si="247"/>
        <v>0</v>
      </c>
      <c r="V1932" s="37">
        <f t="shared" si="248"/>
        <v>34564643.077841751</v>
      </c>
    </row>
    <row r="1933" spans="1:22">
      <c r="A1933" s="23">
        <v>1932</v>
      </c>
      <c r="B1933" s="3" t="s">
        <v>2669</v>
      </c>
      <c r="C1933" s="28">
        <v>17</v>
      </c>
      <c r="D1933" s="29">
        <v>3</v>
      </c>
      <c r="E1933" s="28">
        <v>2015</v>
      </c>
      <c r="F1933" s="31">
        <f>DATE(E1933,D1933,C1933)</f>
        <v>42080</v>
      </c>
      <c r="G1933" s="24" t="s">
        <v>2670</v>
      </c>
      <c r="H1933" s="2">
        <v>26000000</v>
      </c>
      <c r="I1933">
        <v>0</v>
      </c>
      <c r="J1933" s="2">
        <v>135436</v>
      </c>
      <c r="K1933" s="28" t="str">
        <f t="shared" si="242"/>
        <v/>
      </c>
      <c r="L1933" s="28" t="str">
        <f t="shared" si="243"/>
        <v/>
      </c>
      <c r="M1933" s="28" t="s">
        <v>2670</v>
      </c>
      <c r="N1933" s="28" t="str">
        <f t="shared" si="244"/>
        <v/>
      </c>
      <c r="O1933" s="28" t="str">
        <f>IF(N1933=1,M1933&amp;" ("&amp;E1933&amp;")",M1933)</f>
        <v>Accidental Love</v>
      </c>
      <c r="P1933" s="36">
        <f>INDEX(cpi!$A$1:$M$105,MATCH('Inflation adjust calc'!$E1933,cpi!$A:$A,0),MATCH('Inflation adjust calc'!$D1933,cpi!$1:$1,0))</f>
        <v>236.119</v>
      </c>
      <c r="Q1933" s="36">
        <f>cpi!$I$2</f>
        <v>240.85300000000001</v>
      </c>
      <c r="R1933" s="36">
        <f t="shared" si="241"/>
        <v>1.0200492124733715</v>
      </c>
      <c r="S1933" s="28" t="str">
        <f t="shared" si="245"/>
        <v/>
      </c>
      <c r="T1933" s="37">
        <f t="shared" si="246"/>
        <v>26521279.524307661</v>
      </c>
      <c r="U1933" s="37">
        <f t="shared" si="247"/>
        <v>0</v>
      </c>
      <c r="V1933" s="37">
        <f t="shared" si="248"/>
        <v>138151.38514054354</v>
      </c>
    </row>
    <row r="1934" spans="1:22">
      <c r="A1934" s="23">
        <v>1933</v>
      </c>
      <c r="B1934" s="3" t="s">
        <v>2388</v>
      </c>
      <c r="C1934" s="28">
        <v>24</v>
      </c>
      <c r="D1934" s="29">
        <v>4</v>
      </c>
      <c r="E1934" s="28">
        <v>2015</v>
      </c>
      <c r="F1934" s="31">
        <f>DATE(E1934,D1934,C1934)</f>
        <v>42118</v>
      </c>
      <c r="G1934" s="24" t="s">
        <v>2671</v>
      </c>
      <c r="H1934" s="2">
        <v>26000000</v>
      </c>
      <c r="I1934">
        <v>0</v>
      </c>
      <c r="J1934">
        <v>0</v>
      </c>
      <c r="K1934" s="28">
        <f t="shared" si="242"/>
        <v>1</v>
      </c>
      <c r="L1934" s="28" t="str">
        <f t="shared" si="243"/>
        <v/>
      </c>
      <c r="M1934" s="28" t="s">
        <v>2671</v>
      </c>
      <c r="N1934" s="28" t="str">
        <f t="shared" si="244"/>
        <v/>
      </c>
      <c r="O1934" s="28" t="str">
        <f>IF(N1934=1,M1934&amp;" ("&amp;E1934&amp;")",M1934)</f>
        <v>The Face of an Angel</v>
      </c>
      <c r="P1934" s="36">
        <f>INDEX(cpi!$A$1:$M$105,MATCH('Inflation adjust calc'!$E1934,cpi!$A:$A,0),MATCH('Inflation adjust calc'!$D1934,cpi!$1:$1,0))</f>
        <v>236.59899999999999</v>
      </c>
      <c r="Q1934" s="36">
        <f>cpi!$I$2</f>
        <v>240.85300000000001</v>
      </c>
      <c r="R1934" s="36">
        <f t="shared" si="241"/>
        <v>1.0179797885874413</v>
      </c>
      <c r="S1934" s="28" t="str">
        <f t="shared" si="245"/>
        <v/>
      </c>
      <c r="T1934" s="37">
        <f t="shared" si="246"/>
        <v>26467474.503273476</v>
      </c>
      <c r="U1934" s="37">
        <f t="shared" si="247"/>
        <v>0</v>
      </c>
      <c r="V1934" s="37">
        <f t="shared" si="248"/>
        <v>0</v>
      </c>
    </row>
    <row r="1935" spans="1:22">
      <c r="A1935" s="23">
        <v>1934</v>
      </c>
      <c r="B1935" s="3" t="s">
        <v>2672</v>
      </c>
      <c r="C1935" s="28">
        <v>17</v>
      </c>
      <c r="D1935" s="29">
        <v>5</v>
      </c>
      <c r="E1935" s="28">
        <v>1996</v>
      </c>
      <c r="F1935" s="31">
        <f>DATE(E1935,D1935,C1935)</f>
        <v>35202</v>
      </c>
      <c r="G1935" s="24" t="s">
        <v>2673</v>
      </c>
      <c r="H1935" s="2">
        <v>25530000</v>
      </c>
      <c r="I1935" s="2">
        <v>20080020</v>
      </c>
      <c r="J1935" s="2">
        <v>30593313</v>
      </c>
      <c r="K1935" s="28" t="str">
        <f t="shared" si="242"/>
        <v/>
      </c>
      <c r="L1935" s="28" t="str">
        <f t="shared" si="243"/>
        <v/>
      </c>
      <c r="M1935" s="28" t="s">
        <v>2673</v>
      </c>
      <c r="N1935" s="28" t="str">
        <f t="shared" si="244"/>
        <v/>
      </c>
      <c r="O1935" s="28" t="str">
        <f>IF(N1935=1,M1935&amp;" ("&amp;E1935&amp;")",M1935)</f>
        <v>Flipper</v>
      </c>
      <c r="P1935" s="36">
        <f>INDEX(cpi!$A$1:$M$105,MATCH('Inflation adjust calc'!$E1935,cpi!$A:$A,0),MATCH('Inflation adjust calc'!$D1935,cpi!$1:$1,0))</f>
        <v>156.6</v>
      </c>
      <c r="Q1935" s="36">
        <f>cpi!$I$2</f>
        <v>240.85300000000001</v>
      </c>
      <c r="R1935" s="36">
        <f t="shared" si="241"/>
        <v>1.5380140485312901</v>
      </c>
      <c r="S1935" s="28" t="str">
        <f t="shared" si="245"/>
        <v/>
      </c>
      <c r="T1935" s="37">
        <f t="shared" si="246"/>
        <v>39265498.659003839</v>
      </c>
      <c r="U1935" s="37">
        <f t="shared" si="247"/>
        <v>30883352.854789276</v>
      </c>
      <c r="V1935" s="37">
        <f t="shared" si="248"/>
        <v>47052945.18511495</v>
      </c>
    </row>
    <row r="1936" spans="1:22">
      <c r="A1936" s="23">
        <v>1935</v>
      </c>
      <c r="B1936" s="3" t="s">
        <v>2674</v>
      </c>
      <c r="C1936" s="28">
        <v>31</v>
      </c>
      <c r="D1936" s="29">
        <v>8</v>
      </c>
      <c r="E1936" s="28">
        <v>2005</v>
      </c>
      <c r="F1936" s="31">
        <f>DATE(E1936,D1936,C1936)</f>
        <v>38595</v>
      </c>
      <c r="G1936" s="24" t="s">
        <v>2675</v>
      </c>
      <c r="H1936" s="2">
        <v>25500000</v>
      </c>
      <c r="I1936" s="2">
        <v>33579798</v>
      </c>
      <c r="J1936" s="2">
        <v>86301599</v>
      </c>
      <c r="K1936" s="28" t="str">
        <f t="shared" si="242"/>
        <v/>
      </c>
      <c r="L1936" s="28" t="str">
        <f t="shared" si="243"/>
        <v/>
      </c>
      <c r="M1936" s="28" t="s">
        <v>2675</v>
      </c>
      <c r="N1936" s="28" t="str">
        <f t="shared" si="244"/>
        <v/>
      </c>
      <c r="O1936" s="28" t="str">
        <f>IF(N1936=1,M1936&amp;" ("&amp;E1936&amp;")",M1936)</f>
        <v>The Constant Gardener</v>
      </c>
      <c r="P1936" s="36">
        <f>INDEX(cpi!$A$1:$M$105,MATCH('Inflation adjust calc'!$E1936,cpi!$A:$A,0),MATCH('Inflation adjust calc'!$D1936,cpi!$1:$1,0))</f>
        <v>196.4</v>
      </c>
      <c r="Q1936" s="36">
        <f>cpi!$I$2</f>
        <v>240.85300000000001</v>
      </c>
      <c r="R1936" s="36">
        <f t="shared" si="241"/>
        <v>1.2263391038696538</v>
      </c>
      <c r="S1936" s="28" t="str">
        <f t="shared" si="245"/>
        <v/>
      </c>
      <c r="T1936" s="37">
        <f t="shared" si="246"/>
        <v>31271647.148676172</v>
      </c>
      <c r="U1936" s="37">
        <f t="shared" si="247"/>
        <v>41180219.387443997</v>
      </c>
      <c r="V1936" s="37">
        <f t="shared" si="248"/>
        <v>105835025.58017822</v>
      </c>
    </row>
    <row r="1937" spans="1:22">
      <c r="A1937" s="23">
        <v>1936</v>
      </c>
      <c r="B1937" s="3" t="s">
        <v>2119</v>
      </c>
      <c r="C1937" s="28">
        <v>17</v>
      </c>
      <c r="D1937" s="29">
        <v>10</v>
      </c>
      <c r="E1937" s="28">
        <v>2008</v>
      </c>
      <c r="F1937" s="31">
        <f>DATE(E1937,D1937,C1937)</f>
        <v>39738</v>
      </c>
      <c r="G1937" s="24" t="s">
        <v>2676</v>
      </c>
      <c r="H1937" s="2">
        <v>25100000</v>
      </c>
      <c r="I1937" s="2">
        <v>25534493</v>
      </c>
      <c r="J1937" s="2">
        <v>28575778</v>
      </c>
      <c r="K1937" s="28" t="str">
        <f t="shared" si="242"/>
        <v/>
      </c>
      <c r="L1937" s="28" t="str">
        <f t="shared" si="243"/>
        <v/>
      </c>
      <c r="M1937" s="28" t="s">
        <v>2676</v>
      </c>
      <c r="N1937" s="28" t="str">
        <f t="shared" si="244"/>
        <v/>
      </c>
      <c r="O1937" s="28" t="str">
        <f>IF(N1937=1,M1937&amp;" ("&amp;E1937&amp;")",M1937)</f>
        <v>W.</v>
      </c>
      <c r="P1937" s="36">
        <f>INDEX(cpi!$A$1:$M$105,MATCH('Inflation adjust calc'!$E1937,cpi!$A:$A,0),MATCH('Inflation adjust calc'!$D1937,cpi!$1:$1,0))</f>
        <v>216.57300000000001</v>
      </c>
      <c r="Q1937" s="36">
        <f>cpi!$I$2</f>
        <v>240.85300000000001</v>
      </c>
      <c r="R1937" s="36">
        <f t="shared" si="241"/>
        <v>1.1121100044788592</v>
      </c>
      <c r="S1937" s="28" t="str">
        <f t="shared" si="245"/>
        <v/>
      </c>
      <c r="T1937" s="37">
        <f t="shared" si="246"/>
        <v>27913961.112419367</v>
      </c>
      <c r="U1937" s="37">
        <f t="shared" si="247"/>
        <v>28397165.1245954</v>
      </c>
      <c r="V1937" s="37">
        <f t="shared" si="248"/>
        <v>31779408.599566888</v>
      </c>
    </row>
    <row r="1938" spans="1:22">
      <c r="A1938" s="23">
        <v>1937</v>
      </c>
      <c r="B1938" s="3" t="s">
        <v>2677</v>
      </c>
      <c r="C1938" s="28">
        <v>25</v>
      </c>
      <c r="D1938" s="29">
        <v>2</v>
      </c>
      <c r="E1938" s="28">
        <v>2004</v>
      </c>
      <c r="F1938" s="31">
        <f>DATE(E1938,D1938,C1938)</f>
        <v>38042</v>
      </c>
      <c r="G1938" s="24" t="s">
        <v>2678</v>
      </c>
      <c r="H1938" s="2">
        <v>25000000</v>
      </c>
      <c r="I1938" s="2">
        <v>370782930</v>
      </c>
      <c r="J1938" s="2">
        <v>622420667</v>
      </c>
      <c r="K1938" s="28" t="str">
        <f t="shared" si="242"/>
        <v/>
      </c>
      <c r="L1938" s="28" t="str">
        <f t="shared" si="243"/>
        <v/>
      </c>
      <c r="M1938" s="28" t="s">
        <v>2678</v>
      </c>
      <c r="N1938" s="28" t="str">
        <f t="shared" si="244"/>
        <v/>
      </c>
      <c r="O1938" s="28" t="str">
        <f>IF(N1938=1,M1938&amp;" ("&amp;E1938&amp;")",M1938)</f>
        <v>The Passion of the Christ</v>
      </c>
      <c r="P1938" s="36">
        <f>INDEX(cpi!$A$1:$M$105,MATCH('Inflation adjust calc'!$E1938,cpi!$A:$A,0),MATCH('Inflation adjust calc'!$D1938,cpi!$1:$1,0))</f>
        <v>186.2</v>
      </c>
      <c r="Q1938" s="36">
        <f>cpi!$I$2</f>
        <v>240.85300000000001</v>
      </c>
      <c r="R1938" s="36">
        <f t="shared" ref="R1938:R2001" si="249">Q1938/P1938</f>
        <v>1.2935177228786252</v>
      </c>
      <c r="S1938" s="28" t="str">
        <f t="shared" si="245"/>
        <v/>
      </c>
      <c r="T1938" s="37">
        <f t="shared" si="246"/>
        <v>32337943.071965631</v>
      </c>
      <c r="U1938" s="37">
        <f t="shared" si="247"/>
        <v>479614291.2958647</v>
      </c>
      <c r="V1938" s="37">
        <f t="shared" si="248"/>
        <v>805112163.85043502</v>
      </c>
    </row>
    <row r="1939" spans="1:22">
      <c r="A1939" s="23">
        <v>1938</v>
      </c>
      <c r="B1939" s="3" t="s">
        <v>2679</v>
      </c>
      <c r="C1939" s="28">
        <v>24</v>
      </c>
      <c r="D1939" s="29">
        <v>11</v>
      </c>
      <c r="E1939" s="28">
        <v>1993</v>
      </c>
      <c r="F1939" s="31">
        <f>DATE(E1939,D1939,C1939)</f>
        <v>34297</v>
      </c>
      <c r="G1939" s="24" t="s">
        <v>2680</v>
      </c>
      <c r="H1939" s="2">
        <v>25000000</v>
      </c>
      <c r="I1939" s="2">
        <v>219195051</v>
      </c>
      <c r="J1939" s="2">
        <v>441286003</v>
      </c>
      <c r="K1939" s="28" t="str">
        <f t="shared" si="242"/>
        <v/>
      </c>
      <c r="L1939" s="28" t="str">
        <f t="shared" si="243"/>
        <v/>
      </c>
      <c r="M1939" s="28" t="s">
        <v>2680</v>
      </c>
      <c r="N1939" s="28" t="str">
        <f t="shared" si="244"/>
        <v/>
      </c>
      <c r="O1939" s="28" t="str">
        <f>IF(N1939=1,M1939&amp;" ("&amp;E1939&amp;")",M1939)</f>
        <v>Mrs. Doubtfire</v>
      </c>
      <c r="P1939" s="36">
        <f>INDEX(cpi!$A$1:$M$105,MATCH('Inflation adjust calc'!$E1939,cpi!$A:$A,0),MATCH('Inflation adjust calc'!$D1939,cpi!$1:$1,0))</f>
        <v>145.80000000000001</v>
      </c>
      <c r="Q1939" s="36">
        <f>cpi!$I$2</f>
        <v>240.85300000000001</v>
      </c>
      <c r="R1939" s="36">
        <f t="shared" si="249"/>
        <v>1.6519410150891631</v>
      </c>
      <c r="S1939" s="28" t="str">
        <f t="shared" si="245"/>
        <v/>
      </c>
      <c r="T1939" s="37">
        <f t="shared" si="246"/>
        <v>41298525.37722908</v>
      </c>
      <c r="U1939" s="37">
        <f t="shared" si="247"/>
        <v>362097295.05146086</v>
      </c>
      <c r="V1939" s="37">
        <f t="shared" si="248"/>
        <v>728978447.74045944</v>
      </c>
    </row>
    <row r="1940" spans="1:22">
      <c r="A1940" s="23">
        <v>1939</v>
      </c>
      <c r="B1940" s="3" t="s">
        <v>2681</v>
      </c>
      <c r="C1940" s="28">
        <v>16</v>
      </c>
      <c r="D1940" s="29">
        <v>12</v>
      </c>
      <c r="E1940" s="28">
        <v>1988</v>
      </c>
      <c r="F1940" s="31">
        <f>DATE(E1940,D1940,C1940)</f>
        <v>32493</v>
      </c>
      <c r="G1940" s="24" t="s">
        <v>2682</v>
      </c>
      <c r="H1940" s="2">
        <v>25000000</v>
      </c>
      <c r="I1940" s="2">
        <v>172825435</v>
      </c>
      <c r="J1940" s="2">
        <v>412800000</v>
      </c>
      <c r="K1940" s="28" t="str">
        <f t="shared" si="242"/>
        <v/>
      </c>
      <c r="L1940" s="28" t="str">
        <f t="shared" si="243"/>
        <v/>
      </c>
      <c r="M1940" s="28" t="s">
        <v>2682</v>
      </c>
      <c r="N1940" s="28" t="str">
        <f t="shared" si="244"/>
        <v/>
      </c>
      <c r="O1940" s="28" t="str">
        <f>IF(N1940=1,M1940&amp;" ("&amp;E1940&amp;")",M1940)</f>
        <v>Rain Man</v>
      </c>
      <c r="P1940" s="36">
        <f>INDEX(cpi!$A$1:$M$105,MATCH('Inflation adjust calc'!$E1940,cpi!$A:$A,0),MATCH('Inflation adjust calc'!$D1940,cpi!$1:$1,0))</f>
        <v>120.5</v>
      </c>
      <c r="Q1940" s="36">
        <f>cpi!$I$2</f>
        <v>240.85300000000001</v>
      </c>
      <c r="R1940" s="36">
        <f t="shared" si="249"/>
        <v>1.9987800829875519</v>
      </c>
      <c r="S1940" s="28" t="str">
        <f t="shared" si="245"/>
        <v/>
      </c>
      <c r="T1940" s="37">
        <f t="shared" si="246"/>
        <v>49969502.0746888</v>
      </c>
      <c r="U1940" s="37">
        <f t="shared" si="247"/>
        <v>345440037.31165975</v>
      </c>
      <c r="V1940" s="37">
        <f t="shared" si="248"/>
        <v>825096418.2572614</v>
      </c>
    </row>
    <row r="1941" spans="1:22">
      <c r="A1941" s="23">
        <v>1940</v>
      </c>
      <c r="B1941" s="3">
        <v>40824</v>
      </c>
      <c r="C1941" s="28">
        <v>10</v>
      </c>
      <c r="D1941" s="29">
        <v>8</v>
      </c>
      <c r="E1941" s="28">
        <v>2011</v>
      </c>
      <c r="F1941" s="31">
        <f>DATE(E1941,D1941,C1941)</f>
        <v>40765</v>
      </c>
      <c r="G1941" s="24" t="s">
        <v>2683</v>
      </c>
      <c r="H1941" s="2">
        <v>25000000</v>
      </c>
      <c r="I1941" s="2">
        <v>169705587</v>
      </c>
      <c r="J1941" s="2">
        <v>213120004</v>
      </c>
      <c r="K1941" s="28" t="str">
        <f t="shared" si="242"/>
        <v/>
      </c>
      <c r="L1941" s="28" t="str">
        <f t="shared" si="243"/>
        <v/>
      </c>
      <c r="M1941" s="28" t="s">
        <v>2683</v>
      </c>
      <c r="N1941" s="28" t="str">
        <f t="shared" si="244"/>
        <v/>
      </c>
      <c r="O1941" s="28" t="str">
        <f>IF(N1941=1,M1941&amp;" ("&amp;E1941&amp;")",M1941)</f>
        <v>The Help</v>
      </c>
      <c r="P1941" s="36">
        <f>INDEX(cpi!$A$1:$M$105,MATCH('Inflation adjust calc'!$E1941,cpi!$A:$A,0),MATCH('Inflation adjust calc'!$D1941,cpi!$1:$1,0))</f>
        <v>226.54499999999999</v>
      </c>
      <c r="Q1941" s="36">
        <f>cpi!$I$2</f>
        <v>240.85300000000001</v>
      </c>
      <c r="R1941" s="36">
        <f t="shared" si="249"/>
        <v>1.0631574300911519</v>
      </c>
      <c r="S1941" s="28" t="str">
        <f t="shared" si="245"/>
        <v/>
      </c>
      <c r="T1941" s="37">
        <f t="shared" si="246"/>
        <v>26578935.752278797</v>
      </c>
      <c r="U1941" s="37">
        <f t="shared" si="247"/>
        <v>180423755.74703041</v>
      </c>
      <c r="V1941" s="37">
        <f t="shared" si="248"/>
        <v>226580115.75365603</v>
      </c>
    </row>
    <row r="1942" spans="1:22">
      <c r="A1942" s="23">
        <v>1941</v>
      </c>
      <c r="B1942" s="3">
        <v>39794</v>
      </c>
      <c r="C1942" s="28">
        <v>12</v>
      </c>
      <c r="D1942" s="29">
        <v>12</v>
      </c>
      <c r="E1942" s="28">
        <v>2008</v>
      </c>
      <c r="F1942" s="31">
        <f>DATE(E1942,D1942,C1942)</f>
        <v>39794</v>
      </c>
      <c r="G1942" s="24" t="s">
        <v>2684</v>
      </c>
      <c r="H1942" s="2">
        <v>25000000</v>
      </c>
      <c r="I1942" s="2">
        <v>148095302</v>
      </c>
      <c r="J1942" s="2">
        <v>274543085</v>
      </c>
      <c r="K1942" s="28" t="str">
        <f t="shared" si="242"/>
        <v/>
      </c>
      <c r="L1942" s="28" t="str">
        <f t="shared" si="243"/>
        <v/>
      </c>
      <c r="M1942" s="28" t="s">
        <v>2684</v>
      </c>
      <c r="N1942" s="28" t="str">
        <f t="shared" si="244"/>
        <v/>
      </c>
      <c r="O1942" s="28" t="str">
        <f>IF(N1942=1,M1942&amp;" ("&amp;E1942&amp;")",M1942)</f>
        <v>Gran Torino</v>
      </c>
      <c r="P1942" s="36">
        <f>INDEX(cpi!$A$1:$M$105,MATCH('Inflation adjust calc'!$E1942,cpi!$A:$A,0),MATCH('Inflation adjust calc'!$D1942,cpi!$1:$1,0))</f>
        <v>210.22800000000001</v>
      </c>
      <c r="Q1942" s="36">
        <f>cpi!$I$2</f>
        <v>240.85300000000001</v>
      </c>
      <c r="R1942" s="36">
        <f t="shared" si="249"/>
        <v>1.1456751717183249</v>
      </c>
      <c r="S1942" s="28" t="str">
        <f t="shared" si="245"/>
        <v/>
      </c>
      <c r="T1942" s="37">
        <f t="shared" si="246"/>
        <v>28641879.292958122</v>
      </c>
      <c r="U1942" s="37">
        <f t="shared" si="247"/>
        <v>169669110.5495272</v>
      </c>
      <c r="V1942" s="37">
        <f t="shared" si="248"/>
        <v>314537196.05145365</v>
      </c>
    </row>
    <row r="1943" spans="1:22">
      <c r="A1943" s="23">
        <v>1942</v>
      </c>
      <c r="B1943" s="3" t="s">
        <v>2685</v>
      </c>
      <c r="C1943" s="28">
        <v>30</v>
      </c>
      <c r="D1943" s="29">
        <v>1</v>
      </c>
      <c r="E1943" s="28">
        <v>2009</v>
      </c>
      <c r="F1943" s="31">
        <f>DATE(E1943,D1943,C1943)</f>
        <v>39843</v>
      </c>
      <c r="G1943" s="24" t="s">
        <v>2686</v>
      </c>
      <c r="H1943" s="2">
        <v>25000000</v>
      </c>
      <c r="I1943" s="2">
        <v>145000989</v>
      </c>
      <c r="J1943" s="2">
        <v>226941585</v>
      </c>
      <c r="K1943" s="28" t="str">
        <f t="shared" si="242"/>
        <v/>
      </c>
      <c r="L1943" s="28" t="str">
        <f t="shared" si="243"/>
        <v/>
      </c>
      <c r="M1943" s="28" t="s">
        <v>2686</v>
      </c>
      <c r="N1943" s="28" t="str">
        <f t="shared" si="244"/>
        <v/>
      </c>
      <c r="O1943" s="28" t="str">
        <f>IF(N1943=1,M1943&amp;" ("&amp;E1943&amp;")",M1943)</f>
        <v>Taken</v>
      </c>
      <c r="P1943" s="36">
        <f>INDEX(cpi!$A$1:$M$105,MATCH('Inflation adjust calc'!$E1943,cpi!$A:$A,0),MATCH('Inflation adjust calc'!$D1943,cpi!$1:$1,0))</f>
        <v>211.143</v>
      </c>
      <c r="Q1943" s="36">
        <f>cpi!$I$2</f>
        <v>240.85300000000001</v>
      </c>
      <c r="R1943" s="36">
        <f t="shared" si="249"/>
        <v>1.1407103242825953</v>
      </c>
      <c r="S1943" s="28" t="str">
        <f t="shared" si="245"/>
        <v/>
      </c>
      <c r="T1943" s="37">
        <f t="shared" si="246"/>
        <v>28517758.107064884</v>
      </c>
      <c r="U1943" s="37">
        <f t="shared" si="247"/>
        <v>165404125.18348703</v>
      </c>
      <c r="V1943" s="37">
        <f t="shared" si="248"/>
        <v>258874609.01855618</v>
      </c>
    </row>
    <row r="1944" spans="1:22">
      <c r="A1944" s="23">
        <v>1943</v>
      </c>
      <c r="B1944" s="3" t="s">
        <v>1181</v>
      </c>
      <c r="C1944" s="28">
        <v>17</v>
      </c>
      <c r="D1944" s="29">
        <v>1</v>
      </c>
      <c r="E1944" s="28">
        <v>2014</v>
      </c>
      <c r="F1944" s="31">
        <f>DATE(E1944,D1944,C1944)</f>
        <v>41656</v>
      </c>
      <c r="G1944" s="24" t="s">
        <v>2687</v>
      </c>
      <c r="H1944" s="2">
        <v>25000000</v>
      </c>
      <c r="I1944" s="2">
        <v>134202565</v>
      </c>
      <c r="J1944" s="2">
        <v>153733265</v>
      </c>
      <c r="K1944" s="28" t="str">
        <f t="shared" si="242"/>
        <v/>
      </c>
      <c r="L1944" s="28" t="str">
        <f t="shared" si="243"/>
        <v/>
      </c>
      <c r="M1944" s="28" t="s">
        <v>2687</v>
      </c>
      <c r="N1944" s="28" t="str">
        <f t="shared" si="244"/>
        <v/>
      </c>
      <c r="O1944" s="28" t="str">
        <f>IF(N1944=1,M1944&amp;" ("&amp;E1944&amp;")",M1944)</f>
        <v>Ride Along</v>
      </c>
      <c r="P1944" s="36">
        <f>INDEX(cpi!$A$1:$M$105,MATCH('Inflation adjust calc'!$E1944,cpi!$A:$A,0),MATCH('Inflation adjust calc'!$D1944,cpi!$1:$1,0))</f>
        <v>233.916</v>
      </c>
      <c r="Q1944" s="36">
        <f>cpi!$I$2</f>
        <v>240.85300000000001</v>
      </c>
      <c r="R1944" s="36">
        <f t="shared" si="249"/>
        <v>1.0296559448690983</v>
      </c>
      <c r="S1944" s="28" t="str">
        <f t="shared" si="245"/>
        <v/>
      </c>
      <c r="T1944" s="37">
        <f t="shared" si="246"/>
        <v>25741398.621727455</v>
      </c>
      <c r="U1944" s="37">
        <f t="shared" si="247"/>
        <v>138182468.86893159</v>
      </c>
      <c r="V1944" s="37">
        <f t="shared" si="248"/>
        <v>158292370.23138648</v>
      </c>
    </row>
    <row r="1945" spans="1:22">
      <c r="A1945" s="23">
        <v>1944</v>
      </c>
      <c r="B1945" s="3" t="s">
        <v>2688</v>
      </c>
      <c r="C1945" s="28">
        <v>25</v>
      </c>
      <c r="D1945" s="29">
        <v>11</v>
      </c>
      <c r="E1945" s="28">
        <v>1992</v>
      </c>
      <c r="F1945" s="31">
        <f>DATE(E1945,D1945,C1945)</f>
        <v>33933</v>
      </c>
      <c r="G1945" s="24" t="s">
        <v>2689</v>
      </c>
      <c r="H1945" s="2">
        <v>25000000</v>
      </c>
      <c r="I1945" s="2">
        <v>121945720</v>
      </c>
      <c r="J1945" s="2">
        <v>410900000</v>
      </c>
      <c r="K1945" s="28" t="str">
        <f t="shared" si="242"/>
        <v/>
      </c>
      <c r="L1945" s="28" t="str">
        <f t="shared" si="243"/>
        <v/>
      </c>
      <c r="M1945" s="28" t="s">
        <v>2689</v>
      </c>
      <c r="N1945" s="28" t="str">
        <f t="shared" si="244"/>
        <v/>
      </c>
      <c r="O1945" s="28" t="str">
        <f>IF(N1945=1,M1945&amp;" ("&amp;E1945&amp;")",M1945)</f>
        <v>The Bodyguard</v>
      </c>
      <c r="P1945" s="36">
        <f>INDEX(cpi!$A$1:$M$105,MATCH('Inflation adjust calc'!$E1945,cpi!$A:$A,0),MATCH('Inflation adjust calc'!$D1945,cpi!$1:$1,0))</f>
        <v>142</v>
      </c>
      <c r="Q1945" s="36">
        <f>cpi!$I$2</f>
        <v>240.85300000000001</v>
      </c>
      <c r="R1945" s="36">
        <f t="shared" si="249"/>
        <v>1.6961478873239437</v>
      </c>
      <c r="S1945" s="28" t="str">
        <f t="shared" si="245"/>
        <v/>
      </c>
      <c r="T1945" s="37">
        <f t="shared" si="246"/>
        <v>42403697.183098592</v>
      </c>
      <c r="U1945" s="37">
        <f t="shared" si="247"/>
        <v>206837975.34619719</v>
      </c>
      <c r="V1945" s="37">
        <f t="shared" si="248"/>
        <v>696947166.90140843</v>
      </c>
    </row>
    <row r="1946" spans="1:22">
      <c r="A1946" s="23">
        <v>1945</v>
      </c>
      <c r="B1946" s="3" t="s">
        <v>2690</v>
      </c>
      <c r="C1946" s="28">
        <v>15</v>
      </c>
      <c r="D1946" s="29">
        <v>12</v>
      </c>
      <c r="E1946" s="28">
        <v>1993</v>
      </c>
      <c r="F1946" s="31">
        <f>DATE(E1946,D1946,C1946)</f>
        <v>34318</v>
      </c>
      <c r="G1946" s="24" t="s">
        <v>2691</v>
      </c>
      <c r="H1946" s="2">
        <v>25000000</v>
      </c>
      <c r="I1946" s="2">
        <v>96067179</v>
      </c>
      <c r="J1946" s="2">
        <v>321365567</v>
      </c>
      <c r="K1946" s="28" t="str">
        <f t="shared" si="242"/>
        <v/>
      </c>
      <c r="L1946" s="28" t="str">
        <f t="shared" si="243"/>
        <v/>
      </c>
      <c r="M1946" s="28" t="s">
        <v>2691</v>
      </c>
      <c r="N1946" s="28" t="str">
        <f t="shared" si="244"/>
        <v/>
      </c>
      <c r="O1946" s="28" t="str">
        <f>IF(N1946=1,M1946&amp;" ("&amp;E1946&amp;")",M1946)</f>
        <v>Schindler's List</v>
      </c>
      <c r="P1946" s="36">
        <f>INDEX(cpi!$A$1:$M$105,MATCH('Inflation adjust calc'!$E1946,cpi!$A:$A,0),MATCH('Inflation adjust calc'!$D1946,cpi!$1:$1,0))</f>
        <v>145.80000000000001</v>
      </c>
      <c r="Q1946" s="36">
        <f>cpi!$I$2</f>
        <v>240.85300000000001</v>
      </c>
      <c r="R1946" s="36">
        <f t="shared" si="249"/>
        <v>1.6519410150891631</v>
      </c>
      <c r="S1946" s="28" t="str">
        <f t="shared" si="245"/>
        <v/>
      </c>
      <c r="T1946" s="37">
        <f t="shared" si="246"/>
        <v>41298525.37722908</v>
      </c>
      <c r="U1946" s="37">
        <f t="shared" si="247"/>
        <v>158697313.19401234</v>
      </c>
      <c r="V1946" s="37">
        <f t="shared" si="248"/>
        <v>530876960.96468449</v>
      </c>
    </row>
    <row r="1947" spans="1:22">
      <c r="A1947" s="23">
        <v>1946</v>
      </c>
      <c r="B1947" s="3">
        <v>37659</v>
      </c>
      <c r="C1947" s="28">
        <v>2</v>
      </c>
      <c r="D1947" s="29">
        <v>7</v>
      </c>
      <c r="E1947" s="28">
        <v>2003</v>
      </c>
      <c r="F1947" s="31">
        <f>DATE(E1947,D1947,C1947)</f>
        <v>37804</v>
      </c>
      <c r="G1947" s="24" t="s">
        <v>2692</v>
      </c>
      <c r="H1947" s="2">
        <v>25000000</v>
      </c>
      <c r="I1947" s="2">
        <v>90639088</v>
      </c>
      <c r="J1947" s="2">
        <v>125339088</v>
      </c>
      <c r="K1947" s="28" t="str">
        <f t="shared" si="242"/>
        <v/>
      </c>
      <c r="L1947" s="28" t="str">
        <f t="shared" si="243"/>
        <v/>
      </c>
      <c r="M1947" s="28" t="s">
        <v>2692</v>
      </c>
      <c r="N1947" s="28" t="str">
        <f t="shared" si="244"/>
        <v/>
      </c>
      <c r="O1947" s="28" t="str">
        <f>IF(N1947=1,M1947&amp;" ("&amp;E1947&amp;")",M1947)</f>
        <v>Legally Blonde 2: Red, White &amp; Blonde</v>
      </c>
      <c r="P1947" s="36">
        <f>INDEX(cpi!$A$1:$M$105,MATCH('Inflation adjust calc'!$E1947,cpi!$A:$A,0),MATCH('Inflation adjust calc'!$D1947,cpi!$1:$1,0))</f>
        <v>183.9</v>
      </c>
      <c r="Q1947" s="36">
        <f>cpi!$I$2</f>
        <v>240.85300000000001</v>
      </c>
      <c r="R1947" s="36">
        <f t="shared" si="249"/>
        <v>1.3096954866775421</v>
      </c>
      <c r="S1947" s="28" t="str">
        <f t="shared" si="245"/>
        <v/>
      </c>
      <c r="T1947" s="37">
        <f t="shared" si="246"/>
        <v>32742387.166938551</v>
      </c>
      <c r="U1947" s="37">
        <f t="shared" si="247"/>
        <v>118709604.47016856</v>
      </c>
      <c r="V1947" s="37">
        <f t="shared" si="248"/>
        <v>164156037.85787928</v>
      </c>
    </row>
    <row r="1948" spans="1:22">
      <c r="A1948" s="23">
        <v>1947</v>
      </c>
      <c r="B1948" s="3" t="s">
        <v>2122</v>
      </c>
      <c r="C1948" s="28">
        <v>26</v>
      </c>
      <c r="D1948" s="29">
        <v>3</v>
      </c>
      <c r="E1948" s="28">
        <v>2004</v>
      </c>
      <c r="F1948" s="31">
        <f>DATE(E1948,D1948,C1948)</f>
        <v>38072</v>
      </c>
      <c r="G1948" s="24" t="s">
        <v>2693</v>
      </c>
      <c r="H1948" s="2">
        <v>25000000</v>
      </c>
      <c r="I1948" s="2">
        <v>84185387</v>
      </c>
      <c r="J1948" s="2">
        <v>181185387</v>
      </c>
      <c r="K1948" s="28" t="str">
        <f t="shared" si="242"/>
        <v/>
      </c>
      <c r="L1948" s="28" t="str">
        <f t="shared" si="243"/>
        <v/>
      </c>
      <c r="M1948" s="28" t="s">
        <v>2693</v>
      </c>
      <c r="N1948" s="28" t="str">
        <f t="shared" si="244"/>
        <v/>
      </c>
      <c r="O1948" s="28" t="str">
        <f>IF(N1948=1,M1948&amp;" ("&amp;E1948&amp;")",M1948)</f>
        <v>Scooby-Doo 2: Monsters Unleashed</v>
      </c>
      <c r="P1948" s="36">
        <f>INDEX(cpi!$A$1:$M$105,MATCH('Inflation adjust calc'!$E1948,cpi!$A:$A,0),MATCH('Inflation adjust calc'!$D1948,cpi!$1:$1,0))</f>
        <v>187.4</v>
      </c>
      <c r="Q1948" s="36">
        <f>cpi!$I$2</f>
        <v>240.85300000000001</v>
      </c>
      <c r="R1948" s="36">
        <f t="shared" si="249"/>
        <v>1.2852347918890075</v>
      </c>
      <c r="S1948" s="28" t="str">
        <f t="shared" si="245"/>
        <v/>
      </c>
      <c r="T1948" s="37">
        <f t="shared" si="246"/>
        <v>32130869.797225188</v>
      </c>
      <c r="U1948" s="37">
        <f t="shared" si="247"/>
        <v>108197988.34104055</v>
      </c>
      <c r="V1948" s="37">
        <f t="shared" si="248"/>
        <v>232865763.15427428</v>
      </c>
    </row>
    <row r="1949" spans="1:22">
      <c r="A1949" s="23">
        <v>1948</v>
      </c>
      <c r="B1949" s="3">
        <v>38237</v>
      </c>
      <c r="C1949" s="28">
        <v>9</v>
      </c>
      <c r="D1949" s="29">
        <v>7</v>
      </c>
      <c r="E1949" s="28">
        <v>2004</v>
      </c>
      <c r="F1949" s="31">
        <f>DATE(E1949,D1949,C1949)</f>
        <v>38177</v>
      </c>
      <c r="G1949" s="24" t="s">
        <v>2694</v>
      </c>
      <c r="H1949" s="2">
        <v>25000000</v>
      </c>
      <c r="I1949" s="2">
        <v>84136909</v>
      </c>
      <c r="J1949" s="2">
        <v>89476265</v>
      </c>
      <c r="K1949" s="28" t="str">
        <f t="shared" si="242"/>
        <v/>
      </c>
      <c r="L1949" s="28" t="str">
        <f t="shared" si="243"/>
        <v/>
      </c>
      <c r="M1949" s="28" t="s">
        <v>2694</v>
      </c>
      <c r="N1949" s="28" t="str">
        <f t="shared" si="244"/>
        <v/>
      </c>
      <c r="O1949" s="28" t="str">
        <f>IF(N1949=1,M1949&amp;" ("&amp;E1949&amp;")",M1949)</f>
        <v>Anchorman: The Legend of Ron Burgundy</v>
      </c>
      <c r="P1949" s="36">
        <f>INDEX(cpi!$A$1:$M$105,MATCH('Inflation adjust calc'!$E1949,cpi!$A:$A,0),MATCH('Inflation adjust calc'!$D1949,cpi!$1:$1,0))</f>
        <v>189.4</v>
      </c>
      <c r="Q1949" s="36">
        <f>cpi!$I$2</f>
        <v>240.85300000000001</v>
      </c>
      <c r="R1949" s="36">
        <f t="shared" si="249"/>
        <v>1.2716631467793031</v>
      </c>
      <c r="S1949" s="28" t="str">
        <f t="shared" si="245"/>
        <v/>
      </c>
      <c r="T1949" s="37">
        <f t="shared" si="246"/>
        <v>31791578.669482578</v>
      </c>
      <c r="U1949" s="37">
        <f t="shared" si="247"/>
        <v>106993806.45922387</v>
      </c>
      <c r="V1949" s="37">
        <f t="shared" si="248"/>
        <v>113783668.71195883</v>
      </c>
    </row>
    <row r="1950" spans="1:22">
      <c r="A1950" s="23">
        <v>1949</v>
      </c>
      <c r="B1950" s="3" t="s">
        <v>2635</v>
      </c>
      <c r="C1950" s="28">
        <v>15</v>
      </c>
      <c r="D1950" s="29">
        <v>8</v>
      </c>
      <c r="E1950" s="28">
        <v>2003</v>
      </c>
      <c r="F1950" s="31">
        <f>DATE(E1950,D1950,C1950)</f>
        <v>37848</v>
      </c>
      <c r="G1950" s="24" t="s">
        <v>2695</v>
      </c>
      <c r="H1950" s="2">
        <v>25000000</v>
      </c>
      <c r="I1950" s="2">
        <v>82622655</v>
      </c>
      <c r="J1950" s="2">
        <v>114576403</v>
      </c>
      <c r="K1950" s="28" t="str">
        <f t="shared" si="242"/>
        <v/>
      </c>
      <c r="L1950" s="28" t="str">
        <f t="shared" si="243"/>
        <v/>
      </c>
      <c r="M1950" s="28" t="s">
        <v>2695</v>
      </c>
      <c r="N1950" s="28" t="str">
        <f t="shared" si="244"/>
        <v/>
      </c>
      <c r="O1950" s="28" t="str">
        <f>IF(N1950=1,M1950&amp;" ("&amp;E1950&amp;")",M1950)</f>
        <v>Freddy vs. Jason</v>
      </c>
      <c r="P1950" s="36">
        <f>INDEX(cpi!$A$1:$M$105,MATCH('Inflation adjust calc'!$E1950,cpi!$A:$A,0),MATCH('Inflation adjust calc'!$D1950,cpi!$1:$1,0))</f>
        <v>184.6</v>
      </c>
      <c r="Q1950" s="36">
        <f>cpi!$I$2</f>
        <v>240.85300000000001</v>
      </c>
      <c r="R1950" s="36">
        <f t="shared" si="249"/>
        <v>1.3047291440953415</v>
      </c>
      <c r="S1950" s="28" t="str">
        <f t="shared" si="245"/>
        <v/>
      </c>
      <c r="T1950" s="37">
        <f t="shared" si="246"/>
        <v>32618228.602383535</v>
      </c>
      <c r="U1950" s="37">
        <f t="shared" si="247"/>
        <v>107800185.94103469</v>
      </c>
      <c r="V1950" s="37">
        <f t="shared" si="248"/>
        <v>149491172.21971291</v>
      </c>
    </row>
    <row r="1951" spans="1:22">
      <c r="A1951" s="23">
        <v>1950</v>
      </c>
      <c r="B1951" s="3" t="s">
        <v>380</v>
      </c>
      <c r="C1951" s="28">
        <v>16</v>
      </c>
      <c r="D1951" s="29">
        <v>2</v>
      </c>
      <c r="E1951" s="28">
        <v>2007</v>
      </c>
      <c r="F1951" s="31">
        <f>DATE(E1951,D1951,C1951)</f>
        <v>39129</v>
      </c>
      <c r="G1951" s="24" t="s">
        <v>2696</v>
      </c>
      <c r="H1951" s="2">
        <v>25000000</v>
      </c>
      <c r="I1951" s="2">
        <v>82234139</v>
      </c>
      <c r="J1951" s="2">
        <v>137984788</v>
      </c>
      <c r="K1951" s="28" t="str">
        <f t="shared" si="242"/>
        <v/>
      </c>
      <c r="L1951" s="28" t="str">
        <f t="shared" si="243"/>
        <v/>
      </c>
      <c r="M1951" s="28" t="s">
        <v>2696</v>
      </c>
      <c r="N1951" s="28" t="str">
        <f t="shared" si="244"/>
        <v/>
      </c>
      <c r="O1951" s="28" t="str">
        <f>IF(N1951=1,M1951&amp;" ("&amp;E1951&amp;")",M1951)</f>
        <v>Bridge to Terabithia</v>
      </c>
      <c r="P1951" s="36">
        <f>INDEX(cpi!$A$1:$M$105,MATCH('Inflation adjust calc'!$E1951,cpi!$A:$A,0),MATCH('Inflation adjust calc'!$D1951,cpi!$1:$1,0))</f>
        <v>203.499</v>
      </c>
      <c r="Q1951" s="36">
        <f>cpi!$I$2</f>
        <v>240.85300000000001</v>
      </c>
      <c r="R1951" s="36">
        <f t="shared" si="249"/>
        <v>1.1835586415658064</v>
      </c>
      <c r="S1951" s="28" t="str">
        <f t="shared" si="245"/>
        <v/>
      </c>
      <c r="T1951" s="37">
        <f t="shared" si="246"/>
        <v>29588966.03914516</v>
      </c>
      <c r="U1951" s="37">
        <f t="shared" si="247"/>
        <v>97328925.845173702</v>
      </c>
      <c r="V1951" s="37">
        <f t="shared" si="248"/>
        <v>163313088.24202579</v>
      </c>
    </row>
    <row r="1952" spans="1:22">
      <c r="A1952" s="23">
        <v>1951</v>
      </c>
      <c r="B1952" s="3" t="s">
        <v>819</v>
      </c>
      <c r="C1952" s="28">
        <v>21</v>
      </c>
      <c r="D1952" s="29">
        <v>12</v>
      </c>
      <c r="E1952" s="28">
        <v>2001</v>
      </c>
      <c r="F1952" s="31">
        <f>DATE(E1952,D1952,C1952)</f>
        <v>37246</v>
      </c>
      <c r="G1952" s="24" t="s">
        <v>2697</v>
      </c>
      <c r="H1952" s="2">
        <v>25000000</v>
      </c>
      <c r="I1952" s="2">
        <v>80936232</v>
      </c>
      <c r="J1952" s="2">
        <v>102992536</v>
      </c>
      <c r="K1952" s="28" t="str">
        <f t="shared" si="242"/>
        <v/>
      </c>
      <c r="L1952" s="28" t="str">
        <f t="shared" si="243"/>
        <v/>
      </c>
      <c r="M1952" s="28" t="s">
        <v>2697</v>
      </c>
      <c r="N1952" s="28" t="str">
        <f t="shared" si="244"/>
        <v/>
      </c>
      <c r="O1952" s="28" t="str">
        <f>IF(N1952=1,M1952&amp;" ("&amp;E1952&amp;")",M1952)</f>
        <v>Jimmy Neutron: Boy Genius</v>
      </c>
      <c r="P1952" s="36">
        <f>INDEX(cpi!$A$1:$M$105,MATCH('Inflation adjust calc'!$E1952,cpi!$A:$A,0),MATCH('Inflation adjust calc'!$D1952,cpi!$1:$1,0))</f>
        <v>176.7</v>
      </c>
      <c r="Q1952" s="36">
        <f>cpi!$I$2</f>
        <v>240.85300000000001</v>
      </c>
      <c r="R1952" s="36">
        <f t="shared" si="249"/>
        <v>1.3630616864742502</v>
      </c>
      <c r="S1952" s="28" t="str">
        <f t="shared" si="245"/>
        <v/>
      </c>
      <c r="T1952" s="37">
        <f t="shared" si="246"/>
        <v>34076542.161856256</v>
      </c>
      <c r="U1952" s="37">
        <f t="shared" si="247"/>
        <v>110321076.88679117</v>
      </c>
      <c r="V1952" s="37">
        <f t="shared" si="248"/>
        <v>140385179.81441993</v>
      </c>
    </row>
    <row r="1953" spans="1:22">
      <c r="A1953" s="23">
        <v>1952</v>
      </c>
      <c r="B1953" s="3" t="s">
        <v>2698</v>
      </c>
      <c r="C1953" s="28">
        <v>18</v>
      </c>
      <c r="D1953" s="29">
        <v>1</v>
      </c>
      <c r="E1953" s="28">
        <v>2008</v>
      </c>
      <c r="F1953" s="31">
        <f>DATE(E1953,D1953,C1953)</f>
        <v>39465</v>
      </c>
      <c r="G1953" s="24" t="s">
        <v>2699</v>
      </c>
      <c r="H1953" s="2">
        <v>25000000</v>
      </c>
      <c r="I1953" s="2">
        <v>80048433</v>
      </c>
      <c r="J1953" s="2">
        <v>171302226</v>
      </c>
      <c r="K1953" s="28" t="str">
        <f t="shared" si="242"/>
        <v/>
      </c>
      <c r="L1953" s="28" t="str">
        <f t="shared" si="243"/>
        <v/>
      </c>
      <c r="M1953" s="28" t="s">
        <v>2699</v>
      </c>
      <c r="N1953" s="28" t="str">
        <f t="shared" si="244"/>
        <v/>
      </c>
      <c r="O1953" s="28" t="str">
        <f>IF(N1953=1,M1953&amp;" ("&amp;E1953&amp;")",M1953)</f>
        <v>Cloverfield</v>
      </c>
      <c r="P1953" s="36">
        <f>INDEX(cpi!$A$1:$M$105,MATCH('Inflation adjust calc'!$E1953,cpi!$A:$A,0),MATCH('Inflation adjust calc'!$D1953,cpi!$1:$1,0))</f>
        <v>211.08</v>
      </c>
      <c r="Q1953" s="36">
        <f>cpi!$I$2</f>
        <v>240.85300000000001</v>
      </c>
      <c r="R1953" s="36">
        <f t="shared" si="249"/>
        <v>1.1410507864316846</v>
      </c>
      <c r="S1953" s="28" t="str">
        <f t="shared" si="245"/>
        <v/>
      </c>
      <c r="T1953" s="37">
        <f t="shared" si="246"/>
        <v>28526269.660792112</v>
      </c>
      <c r="U1953" s="37">
        <f t="shared" si="247"/>
        <v>91339327.427274004</v>
      </c>
      <c r="V1953" s="37">
        <f t="shared" si="248"/>
        <v>195464539.69479817</v>
      </c>
    </row>
    <row r="1954" spans="1:22">
      <c r="A1954" s="23">
        <v>1953</v>
      </c>
      <c r="B1954" s="3">
        <v>40300</v>
      </c>
      <c r="C1954" s="28">
        <v>5</v>
      </c>
      <c r="D1954" s="29">
        <v>2</v>
      </c>
      <c r="E1954" s="28">
        <v>2010</v>
      </c>
      <c r="F1954" s="31">
        <f>DATE(E1954,D1954,C1954)</f>
        <v>40214</v>
      </c>
      <c r="G1954" s="24" t="s">
        <v>2700</v>
      </c>
      <c r="H1954" s="2">
        <v>25000000</v>
      </c>
      <c r="I1954" s="2">
        <v>80014842</v>
      </c>
      <c r="J1954" s="2">
        <v>142033509</v>
      </c>
      <c r="K1954" s="28" t="str">
        <f t="shared" si="242"/>
        <v/>
      </c>
      <c r="L1954" s="28" t="str">
        <f t="shared" si="243"/>
        <v/>
      </c>
      <c r="M1954" s="28" t="s">
        <v>2700</v>
      </c>
      <c r="N1954" s="28" t="str">
        <f t="shared" si="244"/>
        <v/>
      </c>
      <c r="O1954" s="28" t="str">
        <f>IF(N1954=1,M1954&amp;" ("&amp;E1954&amp;")",M1954)</f>
        <v>Dear John</v>
      </c>
      <c r="P1954" s="36">
        <f>INDEX(cpi!$A$1:$M$105,MATCH('Inflation adjust calc'!$E1954,cpi!$A:$A,0),MATCH('Inflation adjust calc'!$D1954,cpi!$1:$1,0))</f>
        <v>216.74100000000001</v>
      </c>
      <c r="Q1954" s="36">
        <f>cpi!$I$2</f>
        <v>240.85300000000001</v>
      </c>
      <c r="R1954" s="36">
        <f t="shared" si="249"/>
        <v>1.1112479872289969</v>
      </c>
      <c r="S1954" s="28" t="str">
        <f t="shared" si="245"/>
        <v/>
      </c>
      <c r="T1954" s="37">
        <f t="shared" si="246"/>
        <v>27781199.680724923</v>
      </c>
      <c r="U1954" s="37">
        <f t="shared" si="247"/>
        <v>88916332.120946199</v>
      </c>
      <c r="V1954" s="37">
        <f t="shared" si="248"/>
        <v>157834450.9953216</v>
      </c>
    </row>
    <row r="1955" spans="1:22">
      <c r="A1955" s="23">
        <v>1954</v>
      </c>
      <c r="B1955" s="3" t="s">
        <v>2701</v>
      </c>
      <c r="C1955" s="28">
        <v>22</v>
      </c>
      <c r="D1955" s="29">
        <v>3</v>
      </c>
      <c r="E1955" s="28">
        <v>1991</v>
      </c>
      <c r="F1955" s="31">
        <f>DATE(E1955,D1955,C1955)</f>
        <v>33319</v>
      </c>
      <c r="G1955" s="24" t="s">
        <v>2702</v>
      </c>
      <c r="H1955" s="2">
        <v>25000000</v>
      </c>
      <c r="I1955" s="2">
        <v>78656813</v>
      </c>
      <c r="J1955" s="2">
        <v>78656813</v>
      </c>
      <c r="K1955" s="28" t="str">
        <f t="shared" si="242"/>
        <v/>
      </c>
      <c r="L1955" s="28" t="str">
        <f t="shared" si="243"/>
        <v/>
      </c>
      <c r="M1955" s="28" t="s">
        <v>2702</v>
      </c>
      <c r="N1955" s="28" t="str">
        <f t="shared" si="244"/>
        <v/>
      </c>
      <c r="O1955" s="28" t="str">
        <f>IF(N1955=1,M1955&amp;" ("&amp;E1955&amp;")",M1955)</f>
        <v>Teenage Mutant Ninja Turtles II: The Secret of the Ooze</v>
      </c>
      <c r="P1955" s="36">
        <f>INDEX(cpi!$A$1:$M$105,MATCH('Inflation adjust calc'!$E1955,cpi!$A:$A,0),MATCH('Inflation adjust calc'!$D1955,cpi!$1:$1,0))</f>
        <v>135</v>
      </c>
      <c r="Q1955" s="36">
        <f>cpi!$I$2</f>
        <v>240.85300000000001</v>
      </c>
      <c r="R1955" s="36">
        <f t="shared" si="249"/>
        <v>1.7840962962962963</v>
      </c>
      <c r="S1955" s="28" t="str">
        <f t="shared" si="245"/>
        <v/>
      </c>
      <c r="T1955" s="37">
        <f t="shared" si="246"/>
        <v>44602407.40740741</v>
      </c>
      <c r="U1955" s="37">
        <f t="shared" si="247"/>
        <v>140331328.75177038</v>
      </c>
      <c r="V1955" s="37">
        <f t="shared" si="248"/>
        <v>140331328.75177038</v>
      </c>
    </row>
    <row r="1956" spans="1:22">
      <c r="A1956" s="23">
        <v>1955</v>
      </c>
      <c r="B1956" s="3" t="s">
        <v>488</v>
      </c>
      <c r="C1956" s="28">
        <v>25</v>
      </c>
      <c r="D1956" s="29">
        <v>12</v>
      </c>
      <c r="E1956" s="28">
        <v>2012</v>
      </c>
      <c r="F1956" s="31">
        <f>DATE(E1956,D1956,C1956)</f>
        <v>41268</v>
      </c>
      <c r="G1956" s="24" t="s">
        <v>2703</v>
      </c>
      <c r="H1956" s="2">
        <v>25000000</v>
      </c>
      <c r="I1956" s="2">
        <v>77267296</v>
      </c>
      <c r="J1956" s="2">
        <v>120832383</v>
      </c>
      <c r="K1956" s="28" t="str">
        <f t="shared" si="242"/>
        <v/>
      </c>
      <c r="L1956" s="28" t="str">
        <f t="shared" si="243"/>
        <v/>
      </c>
      <c r="M1956" s="28" t="s">
        <v>2703</v>
      </c>
      <c r="N1956" s="28" t="str">
        <f t="shared" si="244"/>
        <v/>
      </c>
      <c r="O1956" s="28" t="str">
        <f>IF(N1956=1,M1956&amp;" ("&amp;E1956&amp;")",M1956)</f>
        <v>Parental Guidance</v>
      </c>
      <c r="P1956" s="36">
        <f>INDEX(cpi!$A$1:$M$105,MATCH('Inflation adjust calc'!$E1956,cpi!$A:$A,0),MATCH('Inflation adjust calc'!$D1956,cpi!$1:$1,0))</f>
        <v>229.601</v>
      </c>
      <c r="Q1956" s="36">
        <f>cpi!$I$2</f>
        <v>240.85300000000001</v>
      </c>
      <c r="R1956" s="36">
        <f t="shared" si="249"/>
        <v>1.0490067551970592</v>
      </c>
      <c r="S1956" s="28" t="str">
        <f t="shared" si="245"/>
        <v/>
      </c>
      <c r="T1956" s="37">
        <f t="shared" si="246"/>
        <v>26225168.87992648</v>
      </c>
      <c r="U1956" s="37">
        <f t="shared" si="247"/>
        <v>81053915.459810719</v>
      </c>
      <c r="V1956" s="37">
        <f t="shared" si="248"/>
        <v>126753986.0135583</v>
      </c>
    </row>
    <row r="1957" spans="1:22">
      <c r="A1957" s="23">
        <v>1956</v>
      </c>
      <c r="B1957" s="3">
        <v>31842</v>
      </c>
      <c r="C1957" s="28">
        <v>3</v>
      </c>
      <c r="D1957" s="29">
        <v>6</v>
      </c>
      <c r="E1957" s="28">
        <v>1987</v>
      </c>
      <c r="F1957" s="31">
        <f>DATE(E1957,D1957,C1957)</f>
        <v>31931</v>
      </c>
      <c r="G1957" s="24" t="s">
        <v>2704</v>
      </c>
      <c r="H1957" s="2">
        <v>25000000</v>
      </c>
      <c r="I1957" s="2">
        <v>76270454</v>
      </c>
      <c r="J1957" s="2">
        <v>76270454</v>
      </c>
      <c r="K1957" s="28" t="str">
        <f t="shared" si="242"/>
        <v/>
      </c>
      <c r="L1957" s="28" t="str">
        <f t="shared" si="243"/>
        <v/>
      </c>
      <c r="M1957" s="28" t="s">
        <v>2704</v>
      </c>
      <c r="N1957" s="28" t="str">
        <f t="shared" si="244"/>
        <v/>
      </c>
      <c r="O1957" s="28" t="str">
        <f>IF(N1957=1,M1957&amp;" ("&amp;E1957&amp;")",M1957)</f>
        <v>The Untouchables</v>
      </c>
      <c r="P1957" s="36">
        <f>INDEX(cpi!$A$1:$M$105,MATCH('Inflation adjust calc'!$E1957,cpi!$A:$A,0),MATCH('Inflation adjust calc'!$D1957,cpi!$1:$1,0))</f>
        <v>113.5</v>
      </c>
      <c r="Q1957" s="36">
        <f>cpi!$I$2</f>
        <v>240.85300000000001</v>
      </c>
      <c r="R1957" s="36">
        <f t="shared" si="249"/>
        <v>2.1220528634361235</v>
      </c>
      <c r="S1957" s="28" t="str">
        <f t="shared" si="245"/>
        <v/>
      </c>
      <c r="T1957" s="37">
        <f t="shared" si="246"/>
        <v>53051321.585903086</v>
      </c>
      <c r="U1957" s="37">
        <f t="shared" si="247"/>
        <v>161849935.30627313</v>
      </c>
      <c r="V1957" s="37">
        <f t="shared" si="248"/>
        <v>161849935.30627313</v>
      </c>
    </row>
    <row r="1958" spans="1:22">
      <c r="A1958" s="23">
        <v>1957</v>
      </c>
      <c r="B1958" s="3">
        <v>39336</v>
      </c>
      <c r="C1958" s="28">
        <v>9</v>
      </c>
      <c r="D1958" s="29">
        <v>11</v>
      </c>
      <c r="E1958" s="28">
        <v>2007</v>
      </c>
      <c r="F1958" s="31">
        <f>DATE(E1958,D1958,C1958)</f>
        <v>39395</v>
      </c>
      <c r="G1958" s="24" t="s">
        <v>2705</v>
      </c>
      <c r="H1958" s="2">
        <v>25000000</v>
      </c>
      <c r="I1958" s="2">
        <v>74273505</v>
      </c>
      <c r="J1958" s="2">
        <v>164051250</v>
      </c>
      <c r="K1958" s="28" t="str">
        <f t="shared" si="242"/>
        <v/>
      </c>
      <c r="L1958" s="28" t="str">
        <f t="shared" si="243"/>
        <v/>
      </c>
      <c r="M1958" s="28" t="s">
        <v>2705</v>
      </c>
      <c r="N1958" s="28" t="str">
        <f t="shared" si="244"/>
        <v/>
      </c>
      <c r="O1958" s="28" t="str">
        <f>IF(N1958=1,M1958&amp;" ("&amp;E1958&amp;")",M1958)</f>
        <v>No Country for Old Men</v>
      </c>
      <c r="P1958" s="36">
        <f>INDEX(cpi!$A$1:$M$105,MATCH('Inflation adjust calc'!$E1958,cpi!$A:$A,0),MATCH('Inflation adjust calc'!$D1958,cpi!$1:$1,0))</f>
        <v>210.17699999999999</v>
      </c>
      <c r="Q1958" s="36">
        <f>cpi!$I$2</f>
        <v>240.85300000000001</v>
      </c>
      <c r="R1958" s="36">
        <f t="shared" si="249"/>
        <v>1.1459531728019718</v>
      </c>
      <c r="S1958" s="28" t="str">
        <f t="shared" si="245"/>
        <v/>
      </c>
      <c r="T1958" s="37">
        <f t="shared" si="246"/>
        <v>28648829.320049297</v>
      </c>
      <c r="U1958" s="37">
        <f t="shared" si="247"/>
        <v>85113958.709873125</v>
      </c>
      <c r="V1958" s="37">
        <f t="shared" si="248"/>
        <v>187995050.4396295</v>
      </c>
    </row>
    <row r="1959" spans="1:22">
      <c r="A1959" s="23">
        <v>1958</v>
      </c>
      <c r="B1959" s="3" t="s">
        <v>2706</v>
      </c>
      <c r="C1959" s="28">
        <v>13</v>
      </c>
      <c r="D1959" s="29">
        <v>4</v>
      </c>
      <c r="E1959" s="28">
        <v>2001</v>
      </c>
      <c r="F1959" s="31">
        <f>DATE(E1959,D1959,C1959)</f>
        <v>36994</v>
      </c>
      <c r="G1959" s="24" t="s">
        <v>2707</v>
      </c>
      <c r="H1959" s="2">
        <v>25000000</v>
      </c>
      <c r="I1959" s="2">
        <v>71500556</v>
      </c>
      <c r="J1959" s="2">
        <v>281527158</v>
      </c>
      <c r="K1959" s="28" t="str">
        <f t="shared" si="242"/>
        <v/>
      </c>
      <c r="L1959" s="28" t="str">
        <f t="shared" si="243"/>
        <v/>
      </c>
      <c r="M1959" s="28" t="s">
        <v>2707</v>
      </c>
      <c r="N1959" s="28" t="str">
        <f t="shared" si="244"/>
        <v/>
      </c>
      <c r="O1959" s="28" t="str">
        <f>IF(N1959=1,M1959&amp;" ("&amp;E1959&amp;")",M1959)</f>
        <v>Bridget Jones's Diary</v>
      </c>
      <c r="P1959" s="36">
        <f>INDEX(cpi!$A$1:$M$105,MATCH('Inflation adjust calc'!$E1959,cpi!$A:$A,0),MATCH('Inflation adjust calc'!$D1959,cpi!$1:$1,0))</f>
        <v>176.9</v>
      </c>
      <c r="Q1959" s="36">
        <f>cpi!$I$2</f>
        <v>240.85300000000001</v>
      </c>
      <c r="R1959" s="36">
        <f t="shared" si="249"/>
        <v>1.3615206331260599</v>
      </c>
      <c r="S1959" s="28" t="str">
        <f t="shared" si="245"/>
        <v/>
      </c>
      <c r="T1959" s="37">
        <f t="shared" si="246"/>
        <v>34038015.828151494</v>
      </c>
      <c r="U1959" s="37">
        <f t="shared" si="247"/>
        <v>97349482.273985296</v>
      </c>
      <c r="V1959" s="37">
        <f t="shared" si="248"/>
        <v>383305034.40234029</v>
      </c>
    </row>
    <row r="1960" spans="1:22">
      <c r="A1960" s="23">
        <v>1959</v>
      </c>
      <c r="B1960" s="3" t="s">
        <v>504</v>
      </c>
      <c r="C1960" s="28">
        <v>15</v>
      </c>
      <c r="D1960" s="29">
        <v>12</v>
      </c>
      <c r="E1960" s="28">
        <v>2000</v>
      </c>
      <c r="F1960" s="31">
        <f>DATE(E1960,D1960,C1960)</f>
        <v>36875</v>
      </c>
      <c r="G1960" s="24" t="s">
        <v>2708</v>
      </c>
      <c r="H1960" s="2">
        <v>25000000</v>
      </c>
      <c r="I1960" s="2">
        <v>71309760</v>
      </c>
      <c r="J1960" s="2">
        <v>152500343</v>
      </c>
      <c r="K1960" s="28" t="str">
        <f t="shared" si="242"/>
        <v/>
      </c>
      <c r="L1960" s="28" t="str">
        <f t="shared" si="243"/>
        <v/>
      </c>
      <c r="M1960" s="28" t="s">
        <v>2708</v>
      </c>
      <c r="N1960" s="28" t="str">
        <f t="shared" si="244"/>
        <v/>
      </c>
      <c r="O1960" s="28" t="str">
        <f>IF(N1960=1,M1960&amp;" ("&amp;E1960&amp;")",M1960)</f>
        <v>Chocolat</v>
      </c>
      <c r="P1960" s="36">
        <f>INDEX(cpi!$A$1:$M$105,MATCH('Inflation adjust calc'!$E1960,cpi!$A:$A,0),MATCH('Inflation adjust calc'!$D1960,cpi!$1:$1,0))</f>
        <v>174</v>
      </c>
      <c r="Q1960" s="36">
        <f>cpi!$I$2</f>
        <v>240.85300000000001</v>
      </c>
      <c r="R1960" s="36">
        <f t="shared" si="249"/>
        <v>1.384212643678161</v>
      </c>
      <c r="S1960" s="28" t="str">
        <f t="shared" si="245"/>
        <v/>
      </c>
      <c r="T1960" s="37">
        <f t="shared" si="246"/>
        <v>34605316.091954023</v>
      </c>
      <c r="U1960" s="37">
        <f t="shared" si="247"/>
        <v>98707871.409655184</v>
      </c>
      <c r="V1960" s="37">
        <f t="shared" si="248"/>
        <v>211092902.94585633</v>
      </c>
    </row>
    <row r="1961" spans="1:22">
      <c r="A1961" s="23">
        <v>1960</v>
      </c>
      <c r="B1961" s="3" t="s">
        <v>2709</v>
      </c>
      <c r="C1961" s="28">
        <v>21</v>
      </c>
      <c r="D1961" s="29">
        <v>1</v>
      </c>
      <c r="E1961" s="28">
        <v>2011</v>
      </c>
      <c r="F1961" s="31">
        <f>DATE(E1961,D1961,C1961)</f>
        <v>40564</v>
      </c>
      <c r="G1961" s="24" t="s">
        <v>2710</v>
      </c>
      <c r="H1961" s="2">
        <v>25000000</v>
      </c>
      <c r="I1961" s="2">
        <v>70662220</v>
      </c>
      <c r="J1961" s="2">
        <v>149228078</v>
      </c>
      <c r="K1961" s="28" t="str">
        <f t="shared" si="242"/>
        <v/>
      </c>
      <c r="L1961" s="28" t="str">
        <f t="shared" si="243"/>
        <v/>
      </c>
      <c r="M1961" s="28" t="s">
        <v>2710</v>
      </c>
      <c r="N1961" s="28" t="str">
        <f t="shared" si="244"/>
        <v/>
      </c>
      <c r="O1961" s="28" t="str">
        <f>IF(N1961=1,M1961&amp;" ("&amp;E1961&amp;")",M1961)</f>
        <v>No Strings Attached</v>
      </c>
      <c r="P1961" s="36">
        <f>INDEX(cpi!$A$1:$M$105,MATCH('Inflation adjust calc'!$E1961,cpi!$A:$A,0),MATCH('Inflation adjust calc'!$D1961,cpi!$1:$1,0))</f>
        <v>220.22300000000001</v>
      </c>
      <c r="Q1961" s="36">
        <f>cpi!$I$2</f>
        <v>240.85300000000001</v>
      </c>
      <c r="R1961" s="36">
        <f t="shared" si="249"/>
        <v>1.0936777720764861</v>
      </c>
      <c r="S1961" s="28" t="str">
        <f t="shared" si="245"/>
        <v/>
      </c>
      <c r="T1961" s="37">
        <f t="shared" si="246"/>
        <v>27341944.301912151</v>
      </c>
      <c r="U1961" s="37">
        <f t="shared" si="247"/>
        <v>77281699.339578509</v>
      </c>
      <c r="V1961" s="37">
        <f t="shared" si="248"/>
        <v>163207431.87829608</v>
      </c>
    </row>
    <row r="1962" spans="1:22">
      <c r="A1962" s="23">
        <v>1961</v>
      </c>
      <c r="B1962" s="3" t="s">
        <v>2579</v>
      </c>
      <c r="C1962" s="28">
        <v>13</v>
      </c>
      <c r="D1962" s="29">
        <v>1</v>
      </c>
      <c r="E1962" s="28">
        <v>2012</v>
      </c>
      <c r="F1962" s="31">
        <f>DATE(E1962,D1962,C1962)</f>
        <v>40921</v>
      </c>
      <c r="G1962" s="24" t="s">
        <v>2711</v>
      </c>
      <c r="H1962" s="2">
        <v>25000000</v>
      </c>
      <c r="I1962" s="2">
        <v>66528000</v>
      </c>
      <c r="J1962" s="2">
        <v>98406855</v>
      </c>
      <c r="K1962" s="28" t="str">
        <f t="shared" si="242"/>
        <v/>
      </c>
      <c r="L1962" s="28" t="str">
        <f t="shared" si="243"/>
        <v/>
      </c>
      <c r="M1962" s="28" t="s">
        <v>2711</v>
      </c>
      <c r="N1962" s="28" t="str">
        <f t="shared" si="244"/>
        <v/>
      </c>
      <c r="O1962" s="28" t="str">
        <f>IF(N1962=1,M1962&amp;" ("&amp;E1962&amp;")",M1962)</f>
        <v>Contraband</v>
      </c>
      <c r="P1962" s="36">
        <f>INDEX(cpi!$A$1:$M$105,MATCH('Inflation adjust calc'!$E1962,cpi!$A:$A,0),MATCH('Inflation adjust calc'!$D1962,cpi!$1:$1,0))</f>
        <v>226.66499999999999</v>
      </c>
      <c r="Q1962" s="36">
        <f>cpi!$I$2</f>
        <v>240.85300000000001</v>
      </c>
      <c r="R1962" s="36">
        <f t="shared" si="249"/>
        <v>1.0625945779013082</v>
      </c>
      <c r="S1962" s="28" t="str">
        <f t="shared" si="245"/>
        <v/>
      </c>
      <c r="T1962" s="37">
        <f t="shared" si="246"/>
        <v>26564864.447532706</v>
      </c>
      <c r="U1962" s="37">
        <f t="shared" si="247"/>
        <v>70692292.078618228</v>
      </c>
      <c r="V1962" s="37">
        <f t="shared" si="248"/>
        <v>104566590.55132024</v>
      </c>
    </row>
    <row r="1963" spans="1:22">
      <c r="A1963" s="23">
        <v>1962</v>
      </c>
      <c r="B1963" s="3" t="s">
        <v>2712</v>
      </c>
      <c r="C1963" s="28">
        <v>20</v>
      </c>
      <c r="D1963" s="29">
        <v>4</v>
      </c>
      <c r="E1963" s="28">
        <v>2012</v>
      </c>
      <c r="F1963" s="31">
        <f>DATE(E1963,D1963,C1963)</f>
        <v>41019</v>
      </c>
      <c r="G1963" s="24" t="s">
        <v>2713</v>
      </c>
      <c r="H1963" s="2">
        <v>25000000</v>
      </c>
      <c r="I1963" s="2">
        <v>60457138</v>
      </c>
      <c r="J1963" s="2">
        <v>96633833</v>
      </c>
      <c r="K1963" s="28" t="str">
        <f t="shared" si="242"/>
        <v/>
      </c>
      <c r="L1963" s="28" t="str">
        <f t="shared" si="243"/>
        <v/>
      </c>
      <c r="M1963" s="28" t="s">
        <v>2713</v>
      </c>
      <c r="N1963" s="28" t="str">
        <f t="shared" si="244"/>
        <v/>
      </c>
      <c r="O1963" s="28" t="str">
        <f>IF(N1963=1,M1963&amp;" ("&amp;E1963&amp;")",M1963)</f>
        <v>The Lucky One</v>
      </c>
      <c r="P1963" s="36">
        <f>INDEX(cpi!$A$1:$M$105,MATCH('Inflation adjust calc'!$E1963,cpi!$A:$A,0),MATCH('Inflation adjust calc'!$D1963,cpi!$1:$1,0))</f>
        <v>230.08500000000001</v>
      </c>
      <c r="Q1963" s="36">
        <f>cpi!$I$2</f>
        <v>240.85300000000001</v>
      </c>
      <c r="R1963" s="36">
        <f t="shared" si="249"/>
        <v>1.0468000956168373</v>
      </c>
      <c r="S1963" s="28" t="str">
        <f t="shared" si="245"/>
        <v/>
      </c>
      <c r="T1963" s="37">
        <f t="shared" si="246"/>
        <v>26170002.390420932</v>
      </c>
      <c r="U1963" s="37">
        <f t="shared" si="247"/>
        <v>63286537.839120328</v>
      </c>
      <c r="V1963" s="37">
        <f t="shared" si="248"/>
        <v>101156305.62422149</v>
      </c>
    </row>
    <row r="1964" spans="1:22">
      <c r="A1964" s="23">
        <v>1963</v>
      </c>
      <c r="B1964" s="3" t="s">
        <v>2714</v>
      </c>
      <c r="C1964" s="28">
        <v>25</v>
      </c>
      <c r="D1964" s="29">
        <v>12</v>
      </c>
      <c r="E1964" s="28">
        <v>1993</v>
      </c>
      <c r="F1964" s="31">
        <f>DATE(E1964,D1964,C1964)</f>
        <v>34328</v>
      </c>
      <c r="G1964" s="24" t="s">
        <v>2715</v>
      </c>
      <c r="H1964" s="2">
        <v>25000000</v>
      </c>
      <c r="I1964" s="2">
        <v>56505065</v>
      </c>
      <c r="J1964" s="2">
        <v>56505065</v>
      </c>
      <c r="K1964" s="28" t="str">
        <f t="shared" si="242"/>
        <v/>
      </c>
      <c r="L1964" s="28" t="str">
        <f t="shared" si="243"/>
        <v/>
      </c>
      <c r="M1964" s="28" t="s">
        <v>2715</v>
      </c>
      <c r="N1964" s="28" t="str">
        <f t="shared" si="244"/>
        <v/>
      </c>
      <c r="O1964" s="28" t="str">
        <f>IF(N1964=1,M1964&amp;" ("&amp;E1964&amp;")",M1964)</f>
        <v>Tombstone</v>
      </c>
      <c r="P1964" s="36">
        <f>INDEX(cpi!$A$1:$M$105,MATCH('Inflation adjust calc'!$E1964,cpi!$A:$A,0),MATCH('Inflation adjust calc'!$D1964,cpi!$1:$1,0))</f>
        <v>145.80000000000001</v>
      </c>
      <c r="Q1964" s="36">
        <f>cpi!$I$2</f>
        <v>240.85300000000001</v>
      </c>
      <c r="R1964" s="36">
        <f t="shared" si="249"/>
        <v>1.6519410150891631</v>
      </c>
      <c r="S1964" s="28" t="str">
        <f t="shared" si="245"/>
        <v/>
      </c>
      <c r="T1964" s="37">
        <f t="shared" si="246"/>
        <v>41298525.37722908</v>
      </c>
      <c r="U1964" s="37">
        <f t="shared" si="247"/>
        <v>93343034.43377915</v>
      </c>
      <c r="V1964" s="37">
        <f t="shared" si="248"/>
        <v>93343034.43377915</v>
      </c>
    </row>
    <row r="1965" spans="1:22">
      <c r="A1965" s="23">
        <v>1964</v>
      </c>
      <c r="B1965" s="3" t="s">
        <v>2716</v>
      </c>
      <c r="C1965" s="28">
        <v>22</v>
      </c>
      <c r="D1965" s="29">
        <v>3</v>
      </c>
      <c r="E1965" s="28">
        <v>2000</v>
      </c>
      <c r="F1965" s="31">
        <f>DATE(E1965,D1965,C1965)</f>
        <v>36607</v>
      </c>
      <c r="G1965" s="24" t="s">
        <v>2717</v>
      </c>
      <c r="H1965" s="2">
        <v>25000000</v>
      </c>
      <c r="I1965" s="2">
        <v>55973336</v>
      </c>
      <c r="J1965" s="2">
        <v>91036760</v>
      </c>
      <c r="K1965" s="28" t="str">
        <f t="shared" si="242"/>
        <v/>
      </c>
      <c r="L1965" s="28" t="str">
        <f t="shared" si="243"/>
        <v/>
      </c>
      <c r="M1965" s="28" t="s">
        <v>2717</v>
      </c>
      <c r="N1965" s="28" t="str">
        <f t="shared" si="244"/>
        <v/>
      </c>
      <c r="O1965" s="28" t="str">
        <f>IF(N1965=1,M1965&amp;" ("&amp;E1965&amp;")",M1965)</f>
        <v>Romeo Must Die</v>
      </c>
      <c r="P1965" s="36">
        <f>INDEX(cpi!$A$1:$M$105,MATCH('Inflation adjust calc'!$E1965,cpi!$A:$A,0),MATCH('Inflation adjust calc'!$D1965,cpi!$1:$1,0))</f>
        <v>171.2</v>
      </c>
      <c r="Q1965" s="36">
        <f>cpi!$I$2</f>
        <v>240.85300000000001</v>
      </c>
      <c r="R1965" s="36">
        <f t="shared" si="249"/>
        <v>1.4068516355140188</v>
      </c>
      <c r="S1965" s="28" t="str">
        <f t="shared" si="245"/>
        <v/>
      </c>
      <c r="T1965" s="37">
        <f t="shared" si="246"/>
        <v>35171290.887850471</v>
      </c>
      <c r="U1965" s="37">
        <f t="shared" si="247"/>
        <v>78746179.296775714</v>
      </c>
      <c r="V1965" s="37">
        <f t="shared" si="248"/>
        <v>128075214.69789721</v>
      </c>
    </row>
    <row r="1966" spans="1:22">
      <c r="A1966" s="23">
        <v>1965</v>
      </c>
      <c r="B1966" s="3">
        <v>38874</v>
      </c>
      <c r="C1966" s="28">
        <v>6</v>
      </c>
      <c r="D1966" s="29">
        <v>6</v>
      </c>
      <c r="E1966" s="28">
        <v>2006</v>
      </c>
      <c r="F1966" s="31">
        <f>DATE(E1966,D1966,C1966)</f>
        <v>38874</v>
      </c>
      <c r="G1966" s="24" t="s">
        <v>2718</v>
      </c>
      <c r="H1966" s="2">
        <v>25000000</v>
      </c>
      <c r="I1966" s="2">
        <v>54607383</v>
      </c>
      <c r="J1966" s="2">
        <v>119295584</v>
      </c>
      <c r="K1966" s="28" t="str">
        <f t="shared" si="242"/>
        <v/>
      </c>
      <c r="L1966" s="28" t="str">
        <f t="shared" si="243"/>
        <v/>
      </c>
      <c r="M1966" s="28" t="s">
        <v>2718</v>
      </c>
      <c r="N1966" s="28">
        <f t="shared" si="244"/>
        <v>1</v>
      </c>
      <c r="O1966" s="28" t="str">
        <f>IF(N1966=1,M1966&amp;" ("&amp;E1966&amp;")",M1966)</f>
        <v>The Omen (2006)</v>
      </c>
      <c r="P1966" s="36">
        <f>INDEX(cpi!$A$1:$M$105,MATCH('Inflation adjust calc'!$E1966,cpi!$A:$A,0),MATCH('Inflation adjust calc'!$D1966,cpi!$1:$1,0))</f>
        <v>202.9</v>
      </c>
      <c r="Q1966" s="36">
        <f>cpi!$I$2</f>
        <v>240.85300000000001</v>
      </c>
      <c r="R1966" s="36">
        <f t="shared" si="249"/>
        <v>1.1870527353376048</v>
      </c>
      <c r="S1966" s="28" t="str">
        <f t="shared" si="245"/>
        <v/>
      </c>
      <c r="T1966" s="37">
        <f t="shared" si="246"/>
        <v>29676318.383440118</v>
      </c>
      <c r="U1966" s="37">
        <f t="shared" si="247"/>
        <v>64821843.359778218</v>
      </c>
      <c r="V1966" s="37">
        <f t="shared" si="248"/>
        <v>141610149.300897</v>
      </c>
    </row>
    <row r="1967" spans="1:22">
      <c r="A1967" s="23">
        <v>1966</v>
      </c>
      <c r="B1967" s="3">
        <v>38992</v>
      </c>
      <c r="C1967" s="28">
        <v>10</v>
      </c>
      <c r="D1967" s="29">
        <v>2</v>
      </c>
      <c r="E1967" s="28">
        <v>2006</v>
      </c>
      <c r="F1967" s="31">
        <f>DATE(E1967,D1967,C1967)</f>
        <v>38758</v>
      </c>
      <c r="G1967" s="24" t="s">
        <v>2719</v>
      </c>
      <c r="H1967" s="2">
        <v>25000000</v>
      </c>
      <c r="I1967" s="2">
        <v>54098051</v>
      </c>
      <c r="J1967" s="2">
        <v>112798051</v>
      </c>
      <c r="K1967" s="28" t="str">
        <f t="shared" si="242"/>
        <v/>
      </c>
      <c r="L1967" s="28" t="str">
        <f t="shared" si="243"/>
        <v/>
      </c>
      <c r="M1967" s="28" t="s">
        <v>2719</v>
      </c>
      <c r="N1967" s="28" t="str">
        <f t="shared" si="244"/>
        <v/>
      </c>
      <c r="O1967" s="28" t="str">
        <f>IF(N1967=1,M1967&amp;" ("&amp;E1967&amp;")",M1967)</f>
        <v>Final Destination 3</v>
      </c>
      <c r="P1967" s="36">
        <f>INDEX(cpi!$A$1:$M$105,MATCH('Inflation adjust calc'!$E1967,cpi!$A:$A,0),MATCH('Inflation adjust calc'!$D1967,cpi!$1:$1,0))</f>
        <v>198.7</v>
      </c>
      <c r="Q1967" s="36">
        <f>cpi!$I$2</f>
        <v>240.85300000000001</v>
      </c>
      <c r="R1967" s="36">
        <f t="shared" si="249"/>
        <v>1.2121439355812784</v>
      </c>
      <c r="S1967" s="28" t="str">
        <f t="shared" si="245"/>
        <v/>
      </c>
      <c r="T1967" s="37">
        <f t="shared" si="246"/>
        <v>30303598.389531959</v>
      </c>
      <c r="U1967" s="37">
        <f t="shared" si="247"/>
        <v>65574624.446416713</v>
      </c>
      <c r="V1967" s="37">
        <f t="shared" si="248"/>
        <v>136727473.46503776</v>
      </c>
    </row>
    <row r="1968" spans="1:22">
      <c r="A1968" s="23">
        <v>1967</v>
      </c>
      <c r="B1968" s="3" t="s">
        <v>2000</v>
      </c>
      <c r="C1968" s="28">
        <v>22</v>
      </c>
      <c r="D1968" s="29">
        <v>4</v>
      </c>
      <c r="E1968" s="28">
        <v>2011</v>
      </c>
      <c r="F1968" s="31">
        <f>DATE(E1968,D1968,C1968)</f>
        <v>40655</v>
      </c>
      <c r="G1968" s="24" t="s">
        <v>6832</v>
      </c>
      <c r="H1968" s="2">
        <v>25000000</v>
      </c>
      <c r="I1968" s="2">
        <v>53345287</v>
      </c>
      <c r="J1968" s="2">
        <v>53345287</v>
      </c>
      <c r="K1968" s="28" t="str">
        <f t="shared" si="242"/>
        <v/>
      </c>
      <c r="L1968" s="28" t="str">
        <f t="shared" si="243"/>
        <v/>
      </c>
      <c r="M1968" s="28" t="s">
        <v>6832</v>
      </c>
      <c r="N1968" s="28" t="str">
        <f t="shared" si="244"/>
        <v/>
      </c>
      <c r="O1968" s="28" t="str">
        <f>IF(N1968=1,M1968&amp;" ("&amp;E1968&amp;")",M1968)</f>
        <v>Madea's Big Happy Family</v>
      </c>
      <c r="P1968" s="36">
        <f>INDEX(cpi!$A$1:$M$105,MATCH('Inflation adjust calc'!$E1968,cpi!$A:$A,0),MATCH('Inflation adjust calc'!$D1968,cpi!$1:$1,0))</f>
        <v>224.90600000000001</v>
      </c>
      <c r="Q1968" s="36">
        <f>cpi!$I$2</f>
        <v>240.85300000000001</v>
      </c>
      <c r="R1968" s="36">
        <f t="shared" si="249"/>
        <v>1.0709051781633216</v>
      </c>
      <c r="S1968" s="28" t="str">
        <f t="shared" si="245"/>
        <v/>
      </c>
      <c r="T1968" s="37">
        <f t="shared" si="246"/>
        <v>26772629.45408304</v>
      </c>
      <c r="U1968" s="37">
        <f t="shared" si="247"/>
        <v>57127744.078908525</v>
      </c>
      <c r="V1968" s="37">
        <f t="shared" si="248"/>
        <v>57127744.078908525</v>
      </c>
    </row>
    <row r="1969" spans="1:22">
      <c r="A1969" s="23">
        <v>1968</v>
      </c>
      <c r="B1969" s="3" t="s">
        <v>20</v>
      </c>
      <c r="C1969" s="28">
        <v>13</v>
      </c>
      <c r="D1969" s="29">
        <v>12</v>
      </c>
      <c r="E1969" s="28">
        <v>2013</v>
      </c>
      <c r="F1969" s="31">
        <f>DATE(E1969,D1969,C1969)</f>
        <v>41621</v>
      </c>
      <c r="G1969" s="24" t="s">
        <v>2720</v>
      </c>
      <c r="H1969" s="2">
        <v>25000000</v>
      </c>
      <c r="I1969" s="2">
        <v>52543354</v>
      </c>
      <c r="J1969" s="2">
        <v>52543354</v>
      </c>
      <c r="K1969" s="28" t="str">
        <f t="shared" si="242"/>
        <v/>
      </c>
      <c r="L1969" s="28" t="str">
        <f t="shared" si="243"/>
        <v/>
      </c>
      <c r="M1969" s="28" t="s">
        <v>2720</v>
      </c>
      <c r="N1969" s="28" t="str">
        <f t="shared" si="244"/>
        <v/>
      </c>
      <c r="O1969" s="28" t="str">
        <f>IF(N1969=1,M1969&amp;" ("&amp;E1969&amp;")",M1969)</f>
        <v>Tyler Perry's A Madea Christmas</v>
      </c>
      <c r="P1969" s="36">
        <f>INDEX(cpi!$A$1:$M$105,MATCH('Inflation adjust calc'!$E1969,cpi!$A:$A,0),MATCH('Inflation adjust calc'!$D1969,cpi!$1:$1,0))</f>
        <v>233.04900000000001</v>
      </c>
      <c r="Q1969" s="36">
        <f>cpi!$I$2</f>
        <v>240.85300000000001</v>
      </c>
      <c r="R1969" s="36">
        <f t="shared" si="249"/>
        <v>1.0334865200022314</v>
      </c>
      <c r="S1969" s="28" t="str">
        <f t="shared" si="245"/>
        <v/>
      </c>
      <c r="T1969" s="37">
        <f t="shared" si="246"/>
        <v>25837163.000055786</v>
      </c>
      <c r="U1969" s="37">
        <f t="shared" si="247"/>
        <v>54302848.074705325</v>
      </c>
      <c r="V1969" s="37">
        <f t="shared" si="248"/>
        <v>54302848.074705325</v>
      </c>
    </row>
    <row r="1970" spans="1:22">
      <c r="A1970" s="23">
        <v>1969</v>
      </c>
      <c r="B1970" s="3">
        <v>38332</v>
      </c>
      <c r="C1970" s="28">
        <v>12</v>
      </c>
      <c r="D1970" s="29">
        <v>11</v>
      </c>
      <c r="E1970" s="28">
        <v>2004</v>
      </c>
      <c r="F1970" s="31">
        <f>DATE(E1970,D1970,C1970)</f>
        <v>38303</v>
      </c>
      <c r="G1970" s="24" t="s">
        <v>2721</v>
      </c>
      <c r="H1970" s="2">
        <v>25000000</v>
      </c>
      <c r="I1970" s="2">
        <v>51676606</v>
      </c>
      <c r="J1970" s="2">
        <v>115036108</v>
      </c>
      <c r="K1970" s="28" t="str">
        <f t="shared" si="242"/>
        <v/>
      </c>
      <c r="L1970" s="28" t="str">
        <f t="shared" si="243"/>
        <v/>
      </c>
      <c r="M1970" s="28" t="s">
        <v>2721</v>
      </c>
      <c r="N1970" s="28" t="str">
        <f t="shared" si="244"/>
        <v/>
      </c>
      <c r="O1970" s="28" t="str">
        <f>IF(N1970=1,M1970&amp;" ("&amp;E1970&amp;")",M1970)</f>
        <v>Finding Neverland</v>
      </c>
      <c r="P1970" s="36">
        <f>INDEX(cpi!$A$1:$M$105,MATCH('Inflation adjust calc'!$E1970,cpi!$A:$A,0),MATCH('Inflation adjust calc'!$D1970,cpi!$1:$1,0))</f>
        <v>191</v>
      </c>
      <c r="Q1970" s="36">
        <f>cpi!$I$2</f>
        <v>240.85300000000001</v>
      </c>
      <c r="R1970" s="36">
        <f t="shared" si="249"/>
        <v>1.2610104712041885</v>
      </c>
      <c r="S1970" s="28" t="str">
        <f t="shared" si="245"/>
        <v/>
      </c>
      <c r="T1970" s="37">
        <f t="shared" si="246"/>
        <v>31525261.780104712</v>
      </c>
      <c r="U1970" s="37">
        <f t="shared" si="247"/>
        <v>65164741.282293193</v>
      </c>
      <c r="V1970" s="37">
        <f t="shared" si="248"/>
        <v>145061736.75457591</v>
      </c>
    </row>
    <row r="1971" spans="1:22">
      <c r="A1971" s="23">
        <v>1970</v>
      </c>
      <c r="B1971" s="3" t="s">
        <v>1761</v>
      </c>
      <c r="C1971" s="28">
        <v>27</v>
      </c>
      <c r="D1971" s="29">
        <v>1</v>
      </c>
      <c r="E1971" s="28">
        <v>2012</v>
      </c>
      <c r="F1971" s="31">
        <f>DATE(E1971,D1971,C1971)</f>
        <v>40935</v>
      </c>
      <c r="G1971" s="24" t="s">
        <v>2722</v>
      </c>
      <c r="H1971" s="2">
        <v>25000000</v>
      </c>
      <c r="I1971" s="2">
        <v>51580136</v>
      </c>
      <c r="J1971" s="2">
        <v>81249176</v>
      </c>
      <c r="K1971" s="28" t="str">
        <f t="shared" si="242"/>
        <v/>
      </c>
      <c r="L1971" s="28" t="str">
        <f t="shared" si="243"/>
        <v/>
      </c>
      <c r="M1971" s="28" t="s">
        <v>2722</v>
      </c>
      <c r="N1971" s="28" t="str">
        <f t="shared" si="244"/>
        <v/>
      </c>
      <c r="O1971" s="28" t="str">
        <f>IF(N1971=1,M1971&amp;" ("&amp;E1971&amp;")",M1971)</f>
        <v>The Grey</v>
      </c>
      <c r="P1971" s="36">
        <f>INDEX(cpi!$A$1:$M$105,MATCH('Inflation adjust calc'!$E1971,cpi!$A:$A,0),MATCH('Inflation adjust calc'!$D1971,cpi!$1:$1,0))</f>
        <v>226.66499999999999</v>
      </c>
      <c r="Q1971" s="36">
        <f>cpi!$I$2</f>
        <v>240.85300000000001</v>
      </c>
      <c r="R1971" s="36">
        <f t="shared" si="249"/>
        <v>1.0625945779013082</v>
      </c>
      <c r="S1971" s="28" t="str">
        <f t="shared" si="245"/>
        <v/>
      </c>
      <c r="T1971" s="37">
        <f t="shared" si="246"/>
        <v>26564864.447532706</v>
      </c>
      <c r="U1971" s="37">
        <f t="shared" si="247"/>
        <v>54808772.841012068</v>
      </c>
      <c r="V1971" s="37">
        <f t="shared" si="248"/>
        <v>86334933.876549095</v>
      </c>
    </row>
    <row r="1972" spans="1:22">
      <c r="A1972" s="23">
        <v>1971</v>
      </c>
      <c r="B1972" s="3" t="s">
        <v>2723</v>
      </c>
      <c r="C1972" s="28">
        <v>28</v>
      </c>
      <c r="D1972" s="29">
        <v>1</v>
      </c>
      <c r="E1972" s="28">
        <v>2005</v>
      </c>
      <c r="F1972" s="31">
        <f>DATE(E1972,D1972,C1972)</f>
        <v>38380</v>
      </c>
      <c r="G1972" s="24" t="s">
        <v>2724</v>
      </c>
      <c r="H1972" s="2">
        <v>25000000</v>
      </c>
      <c r="I1972" s="2">
        <v>51100486</v>
      </c>
      <c r="J1972" s="2">
        <v>123696741</v>
      </c>
      <c r="K1972" s="28" t="str">
        <f t="shared" si="242"/>
        <v/>
      </c>
      <c r="L1972" s="28" t="str">
        <f t="shared" si="243"/>
        <v/>
      </c>
      <c r="M1972" s="28" t="s">
        <v>2724</v>
      </c>
      <c r="N1972" s="28" t="str">
        <f t="shared" si="244"/>
        <v/>
      </c>
      <c r="O1972" s="28" t="str">
        <f>IF(N1972=1,M1972&amp;" ("&amp;E1972&amp;")",M1972)</f>
        <v>Hide and Seek</v>
      </c>
      <c r="P1972" s="36">
        <f>INDEX(cpi!$A$1:$M$105,MATCH('Inflation adjust calc'!$E1972,cpi!$A:$A,0),MATCH('Inflation adjust calc'!$D1972,cpi!$1:$1,0))</f>
        <v>190.7</v>
      </c>
      <c r="Q1972" s="36">
        <f>cpi!$I$2</f>
        <v>240.85300000000001</v>
      </c>
      <c r="R1972" s="36">
        <f t="shared" si="249"/>
        <v>1.2629942317776615</v>
      </c>
      <c r="S1972" s="28" t="str">
        <f t="shared" si="245"/>
        <v/>
      </c>
      <c r="T1972" s="37">
        <f t="shared" si="246"/>
        <v>31574855.794441536</v>
      </c>
      <c r="U1972" s="37">
        <f t="shared" si="247"/>
        <v>64539619.059035145</v>
      </c>
      <c r="V1972" s="37">
        <f t="shared" si="248"/>
        <v>156228270.37269536</v>
      </c>
    </row>
    <row r="1973" spans="1:22">
      <c r="A1973" s="23">
        <v>1972</v>
      </c>
      <c r="B1973" s="3" t="s">
        <v>1069</v>
      </c>
      <c r="C1973" s="28">
        <v>22</v>
      </c>
      <c r="D1973" s="29">
        <v>8</v>
      </c>
      <c r="E1973" s="28">
        <v>2008</v>
      </c>
      <c r="F1973" s="31">
        <f>DATE(E1973,D1973,C1973)</f>
        <v>39682</v>
      </c>
      <c r="G1973" s="24" t="s">
        <v>2725</v>
      </c>
      <c r="H1973" s="2">
        <v>25000000</v>
      </c>
      <c r="I1973" s="2">
        <v>48237389</v>
      </c>
      <c r="J1973" s="2">
        <v>71390601</v>
      </c>
      <c r="K1973" s="28" t="str">
        <f t="shared" si="242"/>
        <v/>
      </c>
      <c r="L1973" s="28" t="str">
        <f t="shared" si="243"/>
        <v/>
      </c>
      <c r="M1973" s="28" t="s">
        <v>2725</v>
      </c>
      <c r="N1973" s="28" t="str">
        <f t="shared" si="244"/>
        <v/>
      </c>
      <c r="O1973" s="28" t="str">
        <f>IF(N1973=1,M1973&amp;" ("&amp;E1973&amp;")",M1973)</f>
        <v>The House Bunny</v>
      </c>
      <c r="P1973" s="36">
        <f>INDEX(cpi!$A$1:$M$105,MATCH('Inflation adjust calc'!$E1973,cpi!$A:$A,0),MATCH('Inflation adjust calc'!$D1973,cpi!$1:$1,0))</f>
        <v>219.08600000000001</v>
      </c>
      <c r="Q1973" s="36">
        <f>cpi!$I$2</f>
        <v>240.85300000000001</v>
      </c>
      <c r="R1973" s="36">
        <f t="shared" si="249"/>
        <v>1.0993536784641647</v>
      </c>
      <c r="S1973" s="28" t="str">
        <f t="shared" si="245"/>
        <v/>
      </c>
      <c r="T1973" s="37">
        <f t="shared" si="246"/>
        <v>27483841.961604115</v>
      </c>
      <c r="U1973" s="37">
        <f t="shared" si="247"/>
        <v>53029951.036656834</v>
      </c>
      <c r="V1973" s="37">
        <f t="shared" si="248"/>
        <v>78483519.817117468</v>
      </c>
    </row>
    <row r="1974" spans="1:22">
      <c r="A1974" s="23">
        <v>1973</v>
      </c>
      <c r="B1974" s="3" t="s">
        <v>1351</v>
      </c>
      <c r="C1974" s="28">
        <v>14</v>
      </c>
      <c r="D1974" s="29">
        <v>3</v>
      </c>
      <c r="E1974" s="28">
        <v>2003</v>
      </c>
      <c r="F1974" s="31">
        <f>DATE(E1974,D1974,C1974)</f>
        <v>37694</v>
      </c>
      <c r="G1974" s="24" t="s">
        <v>2726</v>
      </c>
      <c r="H1974" s="2">
        <v>25000000</v>
      </c>
      <c r="I1974" s="2">
        <v>47545060</v>
      </c>
      <c r="J1974" s="2">
        <v>58240458</v>
      </c>
      <c r="K1974" s="28" t="str">
        <f t="shared" si="242"/>
        <v/>
      </c>
      <c r="L1974" s="28" t="str">
        <f t="shared" si="243"/>
        <v/>
      </c>
      <c r="M1974" s="28" t="s">
        <v>2726</v>
      </c>
      <c r="N1974" s="28" t="str">
        <f t="shared" si="244"/>
        <v/>
      </c>
      <c r="O1974" s="28" t="str">
        <f>IF(N1974=1,M1974&amp;" ("&amp;E1974&amp;")",M1974)</f>
        <v>Agent Cody Banks</v>
      </c>
      <c r="P1974" s="36">
        <f>INDEX(cpi!$A$1:$M$105,MATCH('Inflation adjust calc'!$E1974,cpi!$A:$A,0),MATCH('Inflation adjust calc'!$D1974,cpi!$1:$1,0))</f>
        <v>184.2</v>
      </c>
      <c r="Q1974" s="36">
        <f>cpi!$I$2</f>
        <v>240.85300000000001</v>
      </c>
      <c r="R1974" s="36">
        <f t="shared" si="249"/>
        <v>1.3075624321389796</v>
      </c>
      <c r="S1974" s="28" t="str">
        <f t="shared" si="245"/>
        <v/>
      </c>
      <c r="T1974" s="37">
        <f t="shared" si="246"/>
        <v>32689060.80347449</v>
      </c>
      <c r="U1974" s="37">
        <f t="shared" si="247"/>
        <v>62168134.289793715</v>
      </c>
      <c r="V1974" s="37">
        <f t="shared" si="248"/>
        <v>76153034.911368087</v>
      </c>
    </row>
    <row r="1975" spans="1:22">
      <c r="A1975" s="23">
        <v>1974</v>
      </c>
      <c r="B1975" s="3" t="s">
        <v>1831</v>
      </c>
      <c r="C1975" s="28">
        <v>27</v>
      </c>
      <c r="D1975" s="29">
        <v>1</v>
      </c>
      <c r="E1975" s="28">
        <v>2006</v>
      </c>
      <c r="F1975" s="31">
        <f>DATE(E1975,D1975,C1975)</f>
        <v>38744</v>
      </c>
      <c r="G1975" s="24" t="s">
        <v>2727</v>
      </c>
      <c r="H1975" s="2">
        <v>25000000</v>
      </c>
      <c r="I1975" s="2">
        <v>47279279</v>
      </c>
      <c r="J1975" s="2">
        <v>128745578</v>
      </c>
      <c r="K1975" s="28" t="str">
        <f t="shared" si="242"/>
        <v/>
      </c>
      <c r="L1975" s="28" t="str">
        <f t="shared" si="243"/>
        <v/>
      </c>
      <c r="M1975" s="28" t="s">
        <v>2727</v>
      </c>
      <c r="N1975" s="28" t="str">
        <f t="shared" si="244"/>
        <v/>
      </c>
      <c r="O1975" s="28" t="str">
        <f>IF(N1975=1,M1975&amp;" ("&amp;E1975&amp;")",M1975)</f>
        <v>Nanny McPhee</v>
      </c>
      <c r="P1975" s="36">
        <f>INDEX(cpi!$A$1:$M$105,MATCH('Inflation adjust calc'!$E1975,cpi!$A:$A,0),MATCH('Inflation adjust calc'!$D1975,cpi!$1:$1,0))</f>
        <v>198.3</v>
      </c>
      <c r="Q1975" s="36">
        <f>cpi!$I$2</f>
        <v>240.85300000000001</v>
      </c>
      <c r="R1975" s="36">
        <f t="shared" si="249"/>
        <v>1.2145890065557237</v>
      </c>
      <c r="S1975" s="28" t="str">
        <f t="shared" si="245"/>
        <v/>
      </c>
      <c r="T1975" s="37">
        <f t="shared" si="246"/>
        <v>30364725.163893092</v>
      </c>
      <c r="U1975" s="37">
        <f t="shared" si="247"/>
        <v>57424892.511280887</v>
      </c>
      <c r="V1975" s="37">
        <f t="shared" si="248"/>
        <v>156372963.68146244</v>
      </c>
    </row>
    <row r="1976" spans="1:22">
      <c r="A1976" s="23">
        <v>1975</v>
      </c>
      <c r="B1976" s="3" t="s">
        <v>2728</v>
      </c>
      <c r="C1976" s="28">
        <v>19</v>
      </c>
      <c r="D1976" s="29">
        <v>9</v>
      </c>
      <c r="E1976" s="28">
        <v>1990</v>
      </c>
      <c r="F1976" s="31">
        <f>DATE(E1976,D1976,C1976)</f>
        <v>33135</v>
      </c>
      <c r="G1976" s="24" t="s">
        <v>2729</v>
      </c>
      <c r="H1976" s="2">
        <v>25000000</v>
      </c>
      <c r="I1976" s="2">
        <v>46743809</v>
      </c>
      <c r="J1976" s="2">
        <v>46743809</v>
      </c>
      <c r="K1976" s="28" t="str">
        <f t="shared" si="242"/>
        <v/>
      </c>
      <c r="L1976" s="28" t="str">
        <f t="shared" si="243"/>
        <v/>
      </c>
      <c r="M1976" s="28" t="s">
        <v>2729</v>
      </c>
      <c r="N1976" s="28" t="str">
        <f t="shared" si="244"/>
        <v/>
      </c>
      <c r="O1976" s="28" t="str">
        <f>IF(N1976=1,M1976&amp;" ("&amp;E1976&amp;")",M1976)</f>
        <v>Goodfellas</v>
      </c>
      <c r="P1976" s="36">
        <f>INDEX(cpi!$A$1:$M$105,MATCH('Inflation adjust calc'!$E1976,cpi!$A:$A,0),MATCH('Inflation adjust calc'!$D1976,cpi!$1:$1,0))</f>
        <v>132.69999999999999</v>
      </c>
      <c r="Q1976" s="36">
        <f>cpi!$I$2</f>
        <v>240.85300000000001</v>
      </c>
      <c r="R1976" s="36">
        <f t="shared" si="249"/>
        <v>1.8150188394875661</v>
      </c>
      <c r="S1976" s="28" t="str">
        <f t="shared" si="245"/>
        <v/>
      </c>
      <c r="T1976" s="37">
        <f t="shared" si="246"/>
        <v>45375470.987189151</v>
      </c>
      <c r="U1976" s="37">
        <f t="shared" si="247"/>
        <v>84840893.964408457</v>
      </c>
      <c r="V1976" s="37">
        <f t="shared" si="248"/>
        <v>84840893.964408457</v>
      </c>
    </row>
    <row r="1977" spans="1:22">
      <c r="A1977" s="23">
        <v>1976</v>
      </c>
      <c r="B1977" s="3" t="s">
        <v>528</v>
      </c>
      <c r="C1977" s="28">
        <v>15</v>
      </c>
      <c r="D1977" s="29">
        <v>8</v>
      </c>
      <c r="E1977" s="28">
        <v>2014</v>
      </c>
      <c r="F1977" s="31">
        <f>DATE(E1977,D1977,C1977)</f>
        <v>41866</v>
      </c>
      <c r="G1977" s="24" t="s">
        <v>2730</v>
      </c>
      <c r="H1977" s="2">
        <v>25000000</v>
      </c>
      <c r="I1977" s="2">
        <v>45090374</v>
      </c>
      <c r="J1977" s="2">
        <v>55090374</v>
      </c>
      <c r="K1977" s="28" t="str">
        <f t="shared" si="242"/>
        <v/>
      </c>
      <c r="L1977" s="28" t="str">
        <f t="shared" si="243"/>
        <v/>
      </c>
      <c r="M1977" s="28" t="s">
        <v>2730</v>
      </c>
      <c r="N1977" s="28" t="str">
        <f t="shared" si="244"/>
        <v/>
      </c>
      <c r="O1977" s="28" t="str">
        <f>IF(N1977=1,M1977&amp;" ("&amp;E1977&amp;")",M1977)</f>
        <v>The Giver</v>
      </c>
      <c r="P1977" s="36">
        <f>INDEX(cpi!$A$1:$M$105,MATCH('Inflation adjust calc'!$E1977,cpi!$A:$A,0),MATCH('Inflation adjust calc'!$D1977,cpi!$1:$1,0))</f>
        <v>237.852</v>
      </c>
      <c r="Q1977" s="36">
        <f>cpi!$I$2</f>
        <v>240.85300000000001</v>
      </c>
      <c r="R1977" s="36">
        <f t="shared" si="249"/>
        <v>1.0126170896187545</v>
      </c>
      <c r="S1977" s="28" t="str">
        <f t="shared" si="245"/>
        <v/>
      </c>
      <c r="T1977" s="37">
        <f t="shared" si="246"/>
        <v>25315427.240468863</v>
      </c>
      <c r="U1977" s="37">
        <f t="shared" si="247"/>
        <v>45659283.289701156</v>
      </c>
      <c r="V1977" s="37">
        <f t="shared" si="248"/>
        <v>55785454.1858887</v>
      </c>
    </row>
    <row r="1978" spans="1:22">
      <c r="A1978" s="23">
        <v>1977</v>
      </c>
      <c r="B1978" s="3">
        <v>30571</v>
      </c>
      <c r="C1978" s="28">
        <v>9</v>
      </c>
      <c r="D1978" s="29">
        <v>12</v>
      </c>
      <c r="E1978" s="28">
        <v>1983</v>
      </c>
      <c r="F1978" s="31">
        <f>DATE(E1978,D1978,C1978)</f>
        <v>30659</v>
      </c>
      <c r="G1978" s="24" t="s">
        <v>2731</v>
      </c>
      <c r="H1978" s="2">
        <v>25000000</v>
      </c>
      <c r="I1978" s="2">
        <v>44942821</v>
      </c>
      <c r="J1978" s="2">
        <v>44942821</v>
      </c>
      <c r="K1978" s="28" t="str">
        <f t="shared" si="242"/>
        <v/>
      </c>
      <c r="L1978" s="28" t="str">
        <f t="shared" si="243"/>
        <v/>
      </c>
      <c r="M1978" s="28" t="s">
        <v>2731</v>
      </c>
      <c r="N1978" s="28" t="str">
        <f t="shared" si="244"/>
        <v/>
      </c>
      <c r="O1978" s="28" t="str">
        <f>IF(N1978=1,M1978&amp;" ("&amp;E1978&amp;")",M1978)</f>
        <v>Scarface</v>
      </c>
      <c r="P1978" s="36">
        <f>INDEX(cpi!$A$1:$M$105,MATCH('Inflation adjust calc'!$E1978,cpi!$A:$A,0),MATCH('Inflation adjust calc'!$D1978,cpi!$1:$1,0))</f>
        <v>101.3</v>
      </c>
      <c r="Q1978" s="36">
        <f>cpi!$I$2</f>
        <v>240.85300000000001</v>
      </c>
      <c r="R1978" s="36">
        <f t="shared" si="249"/>
        <v>2.3776209279368214</v>
      </c>
      <c r="S1978" s="28" t="str">
        <f t="shared" si="245"/>
        <v/>
      </c>
      <c r="T1978" s="37">
        <f t="shared" si="246"/>
        <v>59440523.198420539</v>
      </c>
      <c r="U1978" s="37">
        <f t="shared" si="247"/>
        <v>106856991.77011846</v>
      </c>
      <c r="V1978" s="37">
        <f t="shared" si="248"/>
        <v>106856991.77011846</v>
      </c>
    </row>
    <row r="1979" spans="1:22">
      <c r="A1979" s="23">
        <v>1978</v>
      </c>
      <c r="B1979" s="3" t="s">
        <v>2732</v>
      </c>
      <c r="C1979" s="28">
        <v>18</v>
      </c>
      <c r="D1979" s="29">
        <v>7</v>
      </c>
      <c r="E1979" s="28">
        <v>1997</v>
      </c>
      <c r="F1979" s="31">
        <f>DATE(E1979,D1979,C1979)</f>
        <v>35629</v>
      </c>
      <c r="G1979" s="24" t="s">
        <v>2733</v>
      </c>
      <c r="H1979" s="2">
        <v>25000000</v>
      </c>
      <c r="I1979" s="2">
        <v>44480039</v>
      </c>
      <c r="J1979" s="2">
        <v>64594061</v>
      </c>
      <c r="K1979" s="28" t="str">
        <f t="shared" si="242"/>
        <v/>
      </c>
      <c r="L1979" s="28" t="str">
        <f t="shared" si="243"/>
        <v/>
      </c>
      <c r="M1979" s="28" t="s">
        <v>2733</v>
      </c>
      <c r="N1979" s="28" t="str">
        <f t="shared" si="244"/>
        <v/>
      </c>
      <c r="O1979" s="28" t="str">
        <f>IF(N1979=1,M1979&amp;" ("&amp;E1979&amp;")",M1979)</f>
        <v>Nothing To Lose</v>
      </c>
      <c r="P1979" s="36">
        <f>INDEX(cpi!$A$1:$M$105,MATCH('Inflation adjust calc'!$E1979,cpi!$A:$A,0),MATCH('Inflation adjust calc'!$D1979,cpi!$1:$1,0))</f>
        <v>160.5</v>
      </c>
      <c r="Q1979" s="36">
        <f>cpi!$I$2</f>
        <v>240.85300000000001</v>
      </c>
      <c r="R1979" s="36">
        <f t="shared" si="249"/>
        <v>1.5006417445482867</v>
      </c>
      <c r="S1979" s="28" t="str">
        <f t="shared" si="245"/>
        <v/>
      </c>
      <c r="T1979" s="37">
        <f t="shared" si="246"/>
        <v>37516043.61370717</v>
      </c>
      <c r="U1979" s="37">
        <f t="shared" si="247"/>
        <v>66748603.322535828</v>
      </c>
      <c r="V1979" s="37">
        <f t="shared" si="248"/>
        <v>96932544.386498451</v>
      </c>
    </row>
    <row r="1980" spans="1:22">
      <c r="A1980" s="23">
        <v>1979</v>
      </c>
      <c r="B1980" s="3" t="s">
        <v>2734</v>
      </c>
      <c r="C1980" s="28">
        <v>20</v>
      </c>
      <c r="D1980" s="29">
        <v>11</v>
      </c>
      <c r="E1980" s="28">
        <v>1987</v>
      </c>
      <c r="F1980" s="31">
        <f>DATE(E1980,D1980,C1980)</f>
        <v>32101</v>
      </c>
      <c r="G1980" s="24" t="s">
        <v>2735</v>
      </c>
      <c r="H1980" s="2">
        <v>25000000</v>
      </c>
      <c r="I1980" s="2">
        <v>43984000</v>
      </c>
      <c r="J1980" s="2">
        <v>43987901</v>
      </c>
      <c r="K1980" s="28" t="str">
        <f t="shared" si="242"/>
        <v/>
      </c>
      <c r="L1980" s="28" t="str">
        <f t="shared" si="243"/>
        <v/>
      </c>
      <c r="M1980" s="28" t="s">
        <v>2735</v>
      </c>
      <c r="N1980" s="28" t="str">
        <f t="shared" si="244"/>
        <v/>
      </c>
      <c r="O1980" s="28" t="str">
        <f>IF(N1980=1,M1980&amp;" ("&amp;E1980&amp;")",M1980)</f>
        <v>The Last Emperor</v>
      </c>
      <c r="P1980" s="36">
        <f>INDEX(cpi!$A$1:$M$105,MATCH('Inflation adjust calc'!$E1980,cpi!$A:$A,0),MATCH('Inflation adjust calc'!$D1980,cpi!$1:$1,0))</f>
        <v>115.4</v>
      </c>
      <c r="Q1980" s="36">
        <f>cpi!$I$2</f>
        <v>240.85300000000001</v>
      </c>
      <c r="R1980" s="36">
        <f t="shared" si="249"/>
        <v>2.0871143847487001</v>
      </c>
      <c r="S1980" s="28" t="str">
        <f t="shared" si="245"/>
        <v/>
      </c>
      <c r="T1980" s="37">
        <f t="shared" si="246"/>
        <v>52177859.618717507</v>
      </c>
      <c r="U1980" s="37">
        <f t="shared" si="247"/>
        <v>91799639.098786831</v>
      </c>
      <c r="V1980" s="37">
        <f t="shared" si="248"/>
        <v>91807780.932001725</v>
      </c>
    </row>
    <row r="1981" spans="1:22">
      <c r="A1981" s="23">
        <v>1980</v>
      </c>
      <c r="B1981" s="3" t="s">
        <v>184</v>
      </c>
      <c r="C1981" s="28">
        <v>20</v>
      </c>
      <c r="D1981" s="29">
        <v>11</v>
      </c>
      <c r="E1981" s="28">
        <v>2015</v>
      </c>
      <c r="F1981" s="31">
        <f>DATE(E1981,D1981,C1981)</f>
        <v>42328</v>
      </c>
      <c r="G1981" s="24" t="s">
        <v>6833</v>
      </c>
      <c r="H1981" s="2">
        <v>25000000</v>
      </c>
      <c r="I1981" s="2">
        <v>43035725</v>
      </c>
      <c r="J1981" s="2">
        <v>52427346</v>
      </c>
      <c r="K1981" s="28" t="str">
        <f t="shared" si="242"/>
        <v/>
      </c>
      <c r="L1981" s="28" t="str">
        <f t="shared" si="243"/>
        <v/>
      </c>
      <c r="M1981" s="28" t="s">
        <v>6833</v>
      </c>
      <c r="N1981" s="28" t="str">
        <f t="shared" si="244"/>
        <v/>
      </c>
      <c r="O1981" s="28" t="str">
        <f>IF(N1981=1,M1981&amp;" ("&amp;E1981&amp;")",M1981)</f>
        <v>The Night Before</v>
      </c>
      <c r="P1981" s="36">
        <f>INDEX(cpi!$A$1:$M$105,MATCH('Inflation adjust calc'!$E1981,cpi!$A:$A,0),MATCH('Inflation adjust calc'!$D1981,cpi!$1:$1,0))</f>
        <v>237.33600000000001</v>
      </c>
      <c r="Q1981" s="36">
        <f>cpi!$I$2</f>
        <v>240.85300000000001</v>
      </c>
      <c r="R1981" s="36">
        <f t="shared" si="249"/>
        <v>1.014818653722992</v>
      </c>
      <c r="S1981" s="28" t="str">
        <f t="shared" si="245"/>
        <v/>
      </c>
      <c r="T1981" s="37">
        <f t="shared" si="246"/>
        <v>25370466.343074799</v>
      </c>
      <c r="U1981" s="37">
        <f t="shared" si="247"/>
        <v>43673456.506492905</v>
      </c>
      <c r="V1981" s="37">
        <f t="shared" si="248"/>
        <v>53204248.685989484</v>
      </c>
    </row>
    <row r="1982" spans="1:22">
      <c r="A1982" s="23">
        <v>1981</v>
      </c>
      <c r="B1982" s="3" t="s">
        <v>2138</v>
      </c>
      <c r="C1982" s="28">
        <v>27</v>
      </c>
      <c r="D1982" s="29">
        <v>12</v>
      </c>
      <c r="E1982" s="28">
        <v>2002</v>
      </c>
      <c r="F1982" s="31">
        <f>DATE(E1982,D1982,C1982)</f>
        <v>37617</v>
      </c>
      <c r="G1982" s="24" t="s">
        <v>2736</v>
      </c>
      <c r="H1982" s="2">
        <v>25000000</v>
      </c>
      <c r="I1982" s="2">
        <v>41675994</v>
      </c>
      <c r="J1982" s="2">
        <v>97030468</v>
      </c>
      <c r="K1982" s="28" t="str">
        <f t="shared" si="242"/>
        <v/>
      </c>
      <c r="L1982" s="28" t="str">
        <f t="shared" si="243"/>
        <v/>
      </c>
      <c r="M1982" s="28" t="s">
        <v>2736</v>
      </c>
      <c r="N1982" s="28" t="str">
        <f t="shared" si="244"/>
        <v/>
      </c>
      <c r="O1982" s="28" t="str">
        <f>IF(N1982=1,M1982&amp;" ("&amp;E1982&amp;")",M1982)</f>
        <v>The Hours</v>
      </c>
      <c r="P1982" s="36">
        <f>INDEX(cpi!$A$1:$M$105,MATCH('Inflation adjust calc'!$E1982,cpi!$A:$A,0),MATCH('Inflation adjust calc'!$D1982,cpi!$1:$1,0))</f>
        <v>180.9</v>
      </c>
      <c r="Q1982" s="36">
        <f>cpi!$I$2</f>
        <v>240.85300000000001</v>
      </c>
      <c r="R1982" s="36">
        <f t="shared" si="249"/>
        <v>1.3314151464897734</v>
      </c>
      <c r="S1982" s="28" t="str">
        <f t="shared" si="245"/>
        <v/>
      </c>
      <c r="T1982" s="37">
        <f t="shared" si="246"/>
        <v>33285378.662244335</v>
      </c>
      <c r="U1982" s="37">
        <f t="shared" si="247"/>
        <v>55488049.656616919</v>
      </c>
      <c r="V1982" s="37">
        <f t="shared" si="248"/>
        <v>129187834.76619127</v>
      </c>
    </row>
    <row r="1983" spans="1:22">
      <c r="A1983" s="23">
        <v>1982</v>
      </c>
      <c r="B1983" s="3" t="s">
        <v>1494</v>
      </c>
      <c r="C1983" s="28">
        <v>22</v>
      </c>
      <c r="D1983" s="29">
        <v>8</v>
      </c>
      <c r="E1983" s="28">
        <v>1997</v>
      </c>
      <c r="F1983" s="31">
        <f>DATE(E1983,D1983,C1983)</f>
        <v>35664</v>
      </c>
      <c r="G1983" s="24" t="s">
        <v>2737</v>
      </c>
      <c r="H1983" s="2">
        <v>25000000</v>
      </c>
      <c r="I1983" s="2">
        <v>41076865</v>
      </c>
      <c r="J1983" s="2">
        <v>41076865</v>
      </c>
      <c r="K1983" s="28" t="str">
        <f t="shared" si="242"/>
        <v/>
      </c>
      <c r="L1983" s="28" t="str">
        <f t="shared" si="243"/>
        <v/>
      </c>
      <c r="M1983" s="28" t="s">
        <v>2737</v>
      </c>
      <c r="N1983" s="28" t="str">
        <f t="shared" si="244"/>
        <v/>
      </c>
      <c r="O1983" s="28" t="str">
        <f>IF(N1983=1,M1983&amp;" ("&amp;E1983&amp;")",M1983)</f>
        <v>Money Talks</v>
      </c>
      <c r="P1983" s="36">
        <f>INDEX(cpi!$A$1:$M$105,MATCH('Inflation adjust calc'!$E1983,cpi!$A:$A,0),MATCH('Inflation adjust calc'!$D1983,cpi!$1:$1,0))</f>
        <v>160.80000000000001</v>
      </c>
      <c r="Q1983" s="36">
        <f>cpi!$I$2</f>
        <v>240.85300000000001</v>
      </c>
      <c r="R1983" s="36">
        <f t="shared" si="249"/>
        <v>1.4978420398009951</v>
      </c>
      <c r="S1983" s="28" t="str">
        <f t="shared" si="245"/>
        <v/>
      </c>
      <c r="T1983" s="37">
        <f t="shared" si="246"/>
        <v>37446050.995024875</v>
      </c>
      <c r="U1983" s="37">
        <f t="shared" si="247"/>
        <v>61526655.260230102</v>
      </c>
      <c r="V1983" s="37">
        <f t="shared" si="248"/>
        <v>61526655.260230102</v>
      </c>
    </row>
    <row r="1984" spans="1:22">
      <c r="A1984" s="23">
        <v>1983</v>
      </c>
      <c r="B1984" s="3" t="s">
        <v>2738</v>
      </c>
      <c r="C1984" s="28">
        <v>26</v>
      </c>
      <c r="D1984" s="29">
        <v>12</v>
      </c>
      <c r="E1984" s="28">
        <v>2007</v>
      </c>
      <c r="F1984" s="31">
        <f>DATE(E1984,D1984,C1984)</f>
        <v>39442</v>
      </c>
      <c r="G1984" s="24" t="s">
        <v>2739</v>
      </c>
      <c r="H1984" s="2">
        <v>25000000</v>
      </c>
      <c r="I1984" s="2">
        <v>40222514</v>
      </c>
      <c r="J1984" s="2">
        <v>77208711</v>
      </c>
      <c r="K1984" s="28" t="str">
        <f t="shared" si="242"/>
        <v/>
      </c>
      <c r="L1984" s="28" t="str">
        <f t="shared" si="243"/>
        <v/>
      </c>
      <c r="M1984" s="28" t="s">
        <v>2739</v>
      </c>
      <c r="N1984" s="28" t="str">
        <f t="shared" si="244"/>
        <v/>
      </c>
      <c r="O1984" s="28" t="str">
        <f>IF(N1984=1,M1984&amp;" ("&amp;E1984&amp;")",M1984)</f>
        <v>There Will Be Blood</v>
      </c>
      <c r="P1984" s="36">
        <f>INDEX(cpi!$A$1:$M$105,MATCH('Inflation adjust calc'!$E1984,cpi!$A:$A,0),MATCH('Inflation adjust calc'!$D1984,cpi!$1:$1,0))</f>
        <v>210.036</v>
      </c>
      <c r="Q1984" s="36">
        <f>cpi!$I$2</f>
        <v>240.85300000000001</v>
      </c>
      <c r="R1984" s="36">
        <f t="shared" si="249"/>
        <v>1.1467224666247691</v>
      </c>
      <c r="S1984" s="28" t="str">
        <f t="shared" si="245"/>
        <v/>
      </c>
      <c r="T1984" s="37">
        <f t="shared" si="246"/>
        <v>28668061.665619228</v>
      </c>
      <c r="U1984" s="37">
        <f t="shared" si="247"/>
        <v>46124060.467929304</v>
      </c>
      <c r="V1984" s="37">
        <f t="shared" si="248"/>
        <v>88536963.522838935</v>
      </c>
    </row>
    <row r="1985" spans="1:22">
      <c r="A1985" s="23">
        <v>1984</v>
      </c>
      <c r="B1985" s="3" t="s">
        <v>545</v>
      </c>
      <c r="C1985" s="28">
        <v>20</v>
      </c>
      <c r="D1985" s="29">
        <v>12</v>
      </c>
      <c r="E1985" s="28">
        <v>2002</v>
      </c>
      <c r="F1985" s="31">
        <f>DATE(E1985,D1985,C1985)</f>
        <v>37610</v>
      </c>
      <c r="G1985" s="24" t="s">
        <v>2740</v>
      </c>
      <c r="H1985" s="2">
        <v>25000000</v>
      </c>
      <c r="I1985" s="2">
        <v>40108697</v>
      </c>
      <c r="J1985" s="2">
        <v>60694737</v>
      </c>
      <c r="K1985" s="28" t="str">
        <f t="shared" si="242"/>
        <v/>
      </c>
      <c r="L1985" s="28" t="str">
        <f t="shared" si="243"/>
        <v/>
      </c>
      <c r="M1985" s="28" t="s">
        <v>2740</v>
      </c>
      <c r="N1985" s="28" t="str">
        <f t="shared" si="244"/>
        <v/>
      </c>
      <c r="O1985" s="28" t="str">
        <f>IF(N1985=1,M1985&amp;" ("&amp;E1985&amp;")",M1985)</f>
        <v>The Wild Thornberrys Movie</v>
      </c>
      <c r="P1985" s="36">
        <f>INDEX(cpi!$A$1:$M$105,MATCH('Inflation adjust calc'!$E1985,cpi!$A:$A,0),MATCH('Inflation adjust calc'!$D1985,cpi!$1:$1,0))</f>
        <v>180.9</v>
      </c>
      <c r="Q1985" s="36">
        <f>cpi!$I$2</f>
        <v>240.85300000000001</v>
      </c>
      <c r="R1985" s="36">
        <f t="shared" si="249"/>
        <v>1.3314151464897734</v>
      </c>
      <c r="S1985" s="28" t="str">
        <f t="shared" si="245"/>
        <v/>
      </c>
      <c r="T1985" s="37">
        <f t="shared" si="246"/>
        <v>33285378.662244335</v>
      </c>
      <c r="U1985" s="37">
        <f t="shared" si="247"/>
        <v>53401326.691768937</v>
      </c>
      <c r="V1985" s="37">
        <f t="shared" si="248"/>
        <v>80809892.154013276</v>
      </c>
    </row>
    <row r="1986" spans="1:22">
      <c r="A1986" s="23">
        <v>1985</v>
      </c>
      <c r="B1986" s="3" t="s">
        <v>883</v>
      </c>
      <c r="C1986" s="28">
        <v>13</v>
      </c>
      <c r="D1986" s="29">
        <v>6</v>
      </c>
      <c r="E1986" s="28">
        <v>2003</v>
      </c>
      <c r="F1986" s="31">
        <f>DATE(E1986,D1986,C1986)</f>
        <v>37785</v>
      </c>
      <c r="G1986" s="24" t="s">
        <v>2741</v>
      </c>
      <c r="H1986" s="2">
        <v>25000000</v>
      </c>
      <c r="I1986" s="2">
        <v>39402572</v>
      </c>
      <c r="J1986" s="2">
        <v>55443032</v>
      </c>
      <c r="K1986" s="28" t="str">
        <f t="shared" si="242"/>
        <v/>
      </c>
      <c r="L1986" s="28" t="str">
        <f t="shared" si="243"/>
        <v/>
      </c>
      <c r="M1986" s="28" t="s">
        <v>2741</v>
      </c>
      <c r="N1986" s="28" t="str">
        <f t="shared" si="244"/>
        <v/>
      </c>
      <c r="O1986" s="28" t="str">
        <f>IF(N1986=1,M1986&amp;" ("&amp;E1986&amp;")",M1986)</f>
        <v>Rugrats Go Wild</v>
      </c>
      <c r="P1986" s="36">
        <f>INDEX(cpi!$A$1:$M$105,MATCH('Inflation adjust calc'!$E1986,cpi!$A:$A,0),MATCH('Inflation adjust calc'!$D1986,cpi!$1:$1,0))</f>
        <v>183.7</v>
      </c>
      <c r="Q1986" s="36">
        <f>cpi!$I$2</f>
        <v>240.85300000000001</v>
      </c>
      <c r="R1986" s="36">
        <f t="shared" si="249"/>
        <v>1.3111213935764836</v>
      </c>
      <c r="S1986" s="28" t="str">
        <f t="shared" si="245"/>
        <v/>
      </c>
      <c r="T1986" s="37">
        <f t="shared" si="246"/>
        <v>32778034.839412089</v>
      </c>
      <c r="U1986" s="37">
        <f t="shared" si="247"/>
        <v>51661555.111137733</v>
      </c>
      <c r="V1986" s="37">
        <f t="shared" si="248"/>
        <v>72692545.379945576</v>
      </c>
    </row>
    <row r="1987" spans="1:22">
      <c r="A1987" s="23">
        <v>1986</v>
      </c>
      <c r="B1987" s="3">
        <v>38358</v>
      </c>
      <c r="C1987" s="28">
        <v>1</v>
      </c>
      <c r="D1987" s="29">
        <v>6</v>
      </c>
      <c r="E1987" s="28">
        <v>2005</v>
      </c>
      <c r="F1987" s="31">
        <f>DATE(E1987,D1987,C1987)</f>
        <v>38504</v>
      </c>
      <c r="G1987" s="24" t="s">
        <v>2742</v>
      </c>
      <c r="H1987" s="2">
        <v>25000000</v>
      </c>
      <c r="I1987" s="2">
        <v>39053061</v>
      </c>
      <c r="J1987" s="2">
        <v>41560117</v>
      </c>
      <c r="K1987" s="28" t="str">
        <f t="shared" ref="K1987:K2050" si="250">IF(J1987=0,1,"")</f>
        <v/>
      </c>
      <c r="L1987" s="28" t="str">
        <f t="shared" ref="L1987:L2050" si="251">IF(E1987&gt;2016,1,"")</f>
        <v/>
      </c>
      <c r="M1987" s="28" t="s">
        <v>2742</v>
      </c>
      <c r="N1987" s="28" t="str">
        <f t="shared" ref="N1987:N2050" si="252">IF(COUNTIF($M$2:$M$5233,M1987)&gt;1,1,"")</f>
        <v/>
      </c>
      <c r="O1987" s="28" t="str">
        <f>IF(N1987=1,M1987&amp;" ("&amp;E1987&amp;")",M1987)</f>
        <v>The Sisterhood of the Traveling Pants</v>
      </c>
      <c r="P1987" s="36">
        <f>INDEX(cpi!$A$1:$M$105,MATCH('Inflation adjust calc'!$E1987,cpi!$A:$A,0),MATCH('Inflation adjust calc'!$D1987,cpi!$1:$1,0))</f>
        <v>194.5</v>
      </c>
      <c r="Q1987" s="36">
        <f>cpi!$I$2</f>
        <v>240.85300000000001</v>
      </c>
      <c r="R1987" s="36">
        <f t="shared" si="249"/>
        <v>1.238318766066838</v>
      </c>
      <c r="S1987" s="28" t="str">
        <f t="shared" ref="S1987:S2050" si="253">IF(ISERROR(R1987),1,"")</f>
        <v/>
      </c>
      <c r="T1987" s="37">
        <f t="shared" ref="T1987:T2050" si="254">H1987*$R1987</f>
        <v>30957969.151670951</v>
      </c>
      <c r="U1987" s="37">
        <f t="shared" ref="U1987:U2050" si="255">I1987*$R1987</f>
        <v>48360138.308652952</v>
      </c>
      <c r="V1987" s="37">
        <f t="shared" ref="V1987:V2050" si="256">J1987*$R1987</f>
        <v>51464672.801033415</v>
      </c>
    </row>
    <row r="1988" spans="1:22">
      <c r="A1988" s="23">
        <v>1987</v>
      </c>
      <c r="B1988" s="3" t="s">
        <v>993</v>
      </c>
      <c r="C1988" s="28">
        <v>31</v>
      </c>
      <c r="D1988" s="29">
        <v>5</v>
      </c>
      <c r="E1988" s="28">
        <v>2002</v>
      </c>
      <c r="F1988" s="31">
        <f>DATE(E1988,D1988,C1988)</f>
        <v>37407</v>
      </c>
      <c r="G1988" s="24" t="s">
        <v>2743</v>
      </c>
      <c r="H1988" s="2">
        <v>25000000</v>
      </c>
      <c r="I1988" s="2">
        <v>38230435</v>
      </c>
      <c r="J1988" s="2">
        <v>40796145</v>
      </c>
      <c r="K1988" s="28" t="str">
        <f t="shared" si="250"/>
        <v/>
      </c>
      <c r="L1988" s="28" t="str">
        <f t="shared" si="251"/>
        <v/>
      </c>
      <c r="M1988" s="28" t="s">
        <v>2743</v>
      </c>
      <c r="N1988" s="28" t="str">
        <f t="shared" si="252"/>
        <v/>
      </c>
      <c r="O1988" s="28" t="str">
        <f>IF(N1988=1,M1988&amp;" ("&amp;E1988&amp;")",M1988)</f>
        <v>Undercover Brother</v>
      </c>
      <c r="P1988" s="36">
        <f>INDEX(cpi!$A$1:$M$105,MATCH('Inflation adjust calc'!$E1988,cpi!$A:$A,0),MATCH('Inflation adjust calc'!$D1988,cpi!$1:$1,0))</f>
        <v>179.8</v>
      </c>
      <c r="Q1988" s="36">
        <f>cpi!$I$2</f>
        <v>240.85300000000001</v>
      </c>
      <c r="R1988" s="36">
        <f t="shared" si="249"/>
        <v>1.3395606229143493</v>
      </c>
      <c r="S1988" s="28" t="str">
        <f t="shared" si="253"/>
        <v/>
      </c>
      <c r="T1988" s="37">
        <f t="shared" si="254"/>
        <v>33489015.572858732</v>
      </c>
      <c r="U1988" s="37">
        <f t="shared" si="255"/>
        <v>51211985.322886541</v>
      </c>
      <c r="V1988" s="37">
        <f t="shared" si="256"/>
        <v>54648909.408704117</v>
      </c>
    </row>
    <row r="1989" spans="1:22">
      <c r="A1989" s="23">
        <v>1988</v>
      </c>
      <c r="B1989" s="3" t="s">
        <v>154</v>
      </c>
      <c r="C1989" s="28">
        <v>25</v>
      </c>
      <c r="D1989" s="29">
        <v>12</v>
      </c>
      <c r="E1989" s="28">
        <v>2013</v>
      </c>
      <c r="F1989" s="31">
        <f>DATE(E1989,D1989,C1989)</f>
        <v>41633</v>
      </c>
      <c r="G1989" s="24" t="s">
        <v>2744</v>
      </c>
      <c r="H1989" s="2">
        <v>25000000</v>
      </c>
      <c r="I1989" s="2">
        <v>37738810</v>
      </c>
      <c r="J1989" s="2">
        <v>50738810</v>
      </c>
      <c r="K1989" s="28" t="str">
        <f t="shared" si="250"/>
        <v/>
      </c>
      <c r="L1989" s="28" t="str">
        <f t="shared" si="251"/>
        <v/>
      </c>
      <c r="M1989" s="28" t="s">
        <v>2744</v>
      </c>
      <c r="N1989" s="28" t="str">
        <f t="shared" si="252"/>
        <v/>
      </c>
      <c r="O1989" s="28" t="str">
        <f>IF(N1989=1,M1989&amp;" ("&amp;E1989&amp;")",M1989)</f>
        <v>August: Osage County</v>
      </c>
      <c r="P1989" s="36">
        <f>INDEX(cpi!$A$1:$M$105,MATCH('Inflation adjust calc'!$E1989,cpi!$A:$A,0),MATCH('Inflation adjust calc'!$D1989,cpi!$1:$1,0))</f>
        <v>233.04900000000001</v>
      </c>
      <c r="Q1989" s="36">
        <f>cpi!$I$2</f>
        <v>240.85300000000001</v>
      </c>
      <c r="R1989" s="36">
        <f t="shared" si="249"/>
        <v>1.0334865200022314</v>
      </c>
      <c r="S1989" s="28" t="str">
        <f t="shared" si="253"/>
        <v/>
      </c>
      <c r="T1989" s="37">
        <f t="shared" si="254"/>
        <v>25837163.000055786</v>
      </c>
      <c r="U1989" s="37">
        <f t="shared" si="255"/>
        <v>39002551.415925413</v>
      </c>
      <c r="V1989" s="37">
        <f t="shared" si="256"/>
        <v>52437876.175954416</v>
      </c>
    </row>
    <row r="1990" spans="1:22">
      <c r="A1990" s="23">
        <v>1989</v>
      </c>
      <c r="B1990" s="3">
        <v>37049</v>
      </c>
      <c r="C1990" s="28">
        <v>6</v>
      </c>
      <c r="D1990" s="29">
        <v>7</v>
      </c>
      <c r="E1990" s="28">
        <v>2001</v>
      </c>
      <c r="F1990" s="31">
        <f>DATE(E1990,D1990,C1990)</f>
        <v>37078</v>
      </c>
      <c r="G1990" s="24" t="s">
        <v>2745</v>
      </c>
      <c r="H1990" s="2">
        <v>25000000</v>
      </c>
      <c r="I1990" s="2">
        <v>36833473</v>
      </c>
      <c r="J1990" s="2">
        <v>36833473</v>
      </c>
      <c r="K1990" s="28" t="str">
        <f t="shared" si="250"/>
        <v/>
      </c>
      <c r="L1990" s="28" t="str">
        <f t="shared" si="251"/>
        <v/>
      </c>
      <c r="M1990" s="28" t="s">
        <v>2745</v>
      </c>
      <c r="N1990" s="28" t="str">
        <f t="shared" si="252"/>
        <v/>
      </c>
      <c r="O1990" s="28" t="str">
        <f>IF(N1990=1,M1990&amp;" ("&amp;E1990&amp;")",M1990)</f>
        <v>Kiss of the Dragon</v>
      </c>
      <c r="P1990" s="36">
        <f>INDEX(cpi!$A$1:$M$105,MATCH('Inflation adjust calc'!$E1990,cpi!$A:$A,0),MATCH('Inflation adjust calc'!$D1990,cpi!$1:$1,0))</f>
        <v>177.5</v>
      </c>
      <c r="Q1990" s="36">
        <f>cpi!$I$2</f>
        <v>240.85300000000001</v>
      </c>
      <c r="R1990" s="36">
        <f t="shared" si="249"/>
        <v>1.3569183098591551</v>
      </c>
      <c r="S1990" s="28" t="str">
        <f t="shared" si="253"/>
        <v/>
      </c>
      <c r="T1990" s="37">
        <f t="shared" si="254"/>
        <v>33922957.746478878</v>
      </c>
      <c r="U1990" s="37">
        <f t="shared" si="255"/>
        <v>49980013.929402821</v>
      </c>
      <c r="V1990" s="37">
        <f t="shared" si="256"/>
        <v>49980013.929402821</v>
      </c>
    </row>
    <row r="1991" spans="1:22">
      <c r="A1991" s="23">
        <v>1990</v>
      </c>
      <c r="B1991" s="3">
        <v>41917</v>
      </c>
      <c r="C1991" s="28">
        <v>10</v>
      </c>
      <c r="D1991" s="29">
        <v>5</v>
      </c>
      <c r="E1991" s="28">
        <v>2014</v>
      </c>
      <c r="F1991" s="31">
        <f>DATE(E1991,D1991,C1991)</f>
        <v>41769</v>
      </c>
      <c r="G1991" s="24" t="s">
        <v>2746</v>
      </c>
      <c r="H1991" s="2">
        <v>25000000</v>
      </c>
      <c r="I1991" s="2">
        <v>36447959</v>
      </c>
      <c r="J1991" s="2">
        <v>39217912</v>
      </c>
      <c r="K1991" s="28" t="str">
        <f t="shared" si="250"/>
        <v/>
      </c>
      <c r="L1991" s="28" t="str">
        <f t="shared" si="251"/>
        <v/>
      </c>
      <c r="M1991" s="28" t="s">
        <v>2746</v>
      </c>
      <c r="N1991" s="28" t="str">
        <f t="shared" si="252"/>
        <v/>
      </c>
      <c r="O1991" s="28" t="str">
        <f>IF(N1991=1,M1991&amp;" ("&amp;E1991&amp;")",M1991)</f>
        <v>Million Dollar Arm</v>
      </c>
      <c r="P1991" s="36">
        <f>INDEX(cpi!$A$1:$M$105,MATCH('Inflation adjust calc'!$E1991,cpi!$A:$A,0),MATCH('Inflation adjust calc'!$D1991,cpi!$1:$1,0))</f>
        <v>237.9</v>
      </c>
      <c r="Q1991" s="36">
        <f>cpi!$I$2</f>
        <v>240.85300000000001</v>
      </c>
      <c r="R1991" s="36">
        <f t="shared" si="249"/>
        <v>1.0124127784783523</v>
      </c>
      <c r="S1991" s="28" t="str">
        <f t="shared" si="253"/>
        <v/>
      </c>
      <c r="T1991" s="37">
        <f t="shared" si="254"/>
        <v>25310319.461958807</v>
      </c>
      <c r="U1991" s="37">
        <f t="shared" si="255"/>
        <v>36900379.441055067</v>
      </c>
      <c r="V1991" s="37">
        <f t="shared" si="256"/>
        <v>39704715.254039519</v>
      </c>
    </row>
    <row r="1992" spans="1:22">
      <c r="A1992" s="23">
        <v>1991</v>
      </c>
      <c r="B1992" s="3" t="s">
        <v>2747</v>
      </c>
      <c r="C1992" s="28">
        <v>30</v>
      </c>
      <c r="D1992" s="29">
        <v>3</v>
      </c>
      <c r="E1992" s="28">
        <v>2005</v>
      </c>
      <c r="F1992" s="31">
        <f>DATE(E1992,D1992,C1992)</f>
        <v>38441</v>
      </c>
      <c r="G1992" s="24" t="s">
        <v>2748</v>
      </c>
      <c r="H1992" s="2">
        <v>25000000</v>
      </c>
      <c r="I1992" s="2">
        <v>36351350</v>
      </c>
      <c r="J1992" s="2">
        <v>38351350</v>
      </c>
      <c r="K1992" s="28" t="str">
        <f t="shared" si="250"/>
        <v/>
      </c>
      <c r="L1992" s="28" t="str">
        <f t="shared" si="251"/>
        <v/>
      </c>
      <c r="M1992" s="28" t="s">
        <v>2748</v>
      </c>
      <c r="N1992" s="28" t="str">
        <f t="shared" si="252"/>
        <v/>
      </c>
      <c r="O1992" s="28" t="str">
        <f>IF(N1992=1,M1992&amp;" ("&amp;E1992&amp;")",M1992)</f>
        <v>Beauty Shop</v>
      </c>
      <c r="P1992" s="36">
        <f>INDEX(cpi!$A$1:$M$105,MATCH('Inflation adjust calc'!$E1992,cpi!$A:$A,0),MATCH('Inflation adjust calc'!$D1992,cpi!$1:$1,0))</f>
        <v>193.3</v>
      </c>
      <c r="Q1992" s="36">
        <f>cpi!$I$2</f>
        <v>240.85300000000001</v>
      </c>
      <c r="R1992" s="36">
        <f t="shared" si="249"/>
        <v>1.2460062079668908</v>
      </c>
      <c r="S1992" s="28" t="str">
        <f t="shared" si="253"/>
        <v/>
      </c>
      <c r="T1992" s="37">
        <f t="shared" si="254"/>
        <v>31150155.19917227</v>
      </c>
      <c r="U1992" s="37">
        <f t="shared" si="255"/>
        <v>45294007.767977238</v>
      </c>
      <c r="V1992" s="37">
        <f t="shared" si="256"/>
        <v>47786020.183911018</v>
      </c>
    </row>
    <row r="1993" spans="1:22">
      <c r="A1993" s="23">
        <v>1992</v>
      </c>
      <c r="B1993" s="3">
        <v>37715</v>
      </c>
      <c r="C1993" s="28">
        <v>4</v>
      </c>
      <c r="D1993" s="29">
        <v>4</v>
      </c>
      <c r="E1993" s="28">
        <v>2003</v>
      </c>
      <c r="F1993" s="31">
        <f>DATE(E1993,D1993,C1993)</f>
        <v>37715</v>
      </c>
      <c r="G1993" s="24" t="s">
        <v>2749</v>
      </c>
      <c r="H1993" s="2">
        <v>25000000</v>
      </c>
      <c r="I1993" s="2">
        <v>35990505</v>
      </c>
      <c r="J1993" s="2">
        <v>35990505</v>
      </c>
      <c r="K1993" s="28" t="str">
        <f t="shared" si="250"/>
        <v/>
      </c>
      <c r="L1993" s="28" t="str">
        <f t="shared" si="251"/>
        <v/>
      </c>
      <c r="M1993" s="28" t="s">
        <v>2749</v>
      </c>
      <c r="N1993" s="28" t="str">
        <f t="shared" si="252"/>
        <v/>
      </c>
      <c r="O1993" s="28" t="str">
        <f>IF(N1993=1,M1993&amp;" ("&amp;E1993&amp;")",M1993)</f>
        <v>What a Girl Wants</v>
      </c>
      <c r="P1993" s="36">
        <f>INDEX(cpi!$A$1:$M$105,MATCH('Inflation adjust calc'!$E1993,cpi!$A:$A,0),MATCH('Inflation adjust calc'!$D1993,cpi!$1:$1,0))</f>
        <v>183.8</v>
      </c>
      <c r="Q1993" s="36">
        <f>cpi!$I$2</f>
        <v>240.85300000000001</v>
      </c>
      <c r="R1993" s="36">
        <f t="shared" si="249"/>
        <v>1.3104080522306856</v>
      </c>
      <c r="S1993" s="28" t="str">
        <f t="shared" si="253"/>
        <v/>
      </c>
      <c r="T1993" s="37">
        <f t="shared" si="254"/>
        <v>32760201.305767138</v>
      </c>
      <c r="U1993" s="37">
        <f t="shared" si="255"/>
        <v>47162247.555848747</v>
      </c>
      <c r="V1993" s="37">
        <f t="shared" si="256"/>
        <v>47162247.555848747</v>
      </c>
    </row>
    <row r="1994" spans="1:22">
      <c r="A1994" s="23">
        <v>1993</v>
      </c>
      <c r="B1994" s="3" t="s">
        <v>2750</v>
      </c>
      <c r="C1994" s="28">
        <v>29</v>
      </c>
      <c r="D1994" s="29">
        <v>8</v>
      </c>
      <c r="E1994" s="28">
        <v>2003</v>
      </c>
      <c r="F1994" s="31">
        <f>DATE(E1994,D1994,C1994)</f>
        <v>37862</v>
      </c>
      <c r="G1994" s="24" t="s">
        <v>2751</v>
      </c>
      <c r="H1994" s="2">
        <v>25000000</v>
      </c>
      <c r="I1994" s="2">
        <v>35623801</v>
      </c>
      <c r="J1994" s="2">
        <v>119923801</v>
      </c>
      <c r="K1994" s="28" t="str">
        <f t="shared" si="250"/>
        <v/>
      </c>
      <c r="L1994" s="28" t="str">
        <f t="shared" si="251"/>
        <v/>
      </c>
      <c r="M1994" s="28" t="s">
        <v>2751</v>
      </c>
      <c r="N1994" s="28" t="str">
        <f t="shared" si="252"/>
        <v/>
      </c>
      <c r="O1994" s="28" t="str">
        <f>IF(N1994=1,M1994&amp;" ("&amp;E1994&amp;")",M1994)</f>
        <v>Jeepers Creepers II</v>
      </c>
      <c r="P1994" s="36">
        <f>INDEX(cpi!$A$1:$M$105,MATCH('Inflation adjust calc'!$E1994,cpi!$A:$A,0),MATCH('Inflation adjust calc'!$D1994,cpi!$1:$1,0))</f>
        <v>184.6</v>
      </c>
      <c r="Q1994" s="36">
        <f>cpi!$I$2</f>
        <v>240.85300000000001</v>
      </c>
      <c r="R1994" s="36">
        <f t="shared" si="249"/>
        <v>1.3047291440953415</v>
      </c>
      <c r="S1994" s="28" t="str">
        <f t="shared" si="253"/>
        <v/>
      </c>
      <c r="T1994" s="37">
        <f t="shared" si="254"/>
        <v>32618228.602383535</v>
      </c>
      <c r="U1994" s="37">
        <f t="shared" si="255"/>
        <v>46479411.388152771</v>
      </c>
      <c r="V1994" s="37">
        <f t="shared" si="256"/>
        <v>156468078.23539007</v>
      </c>
    </row>
    <row r="1995" spans="1:22">
      <c r="A1995" s="23">
        <v>1994</v>
      </c>
      <c r="B1995" s="3" t="s">
        <v>1670</v>
      </c>
      <c r="C1995" s="28">
        <v>21</v>
      </c>
      <c r="D1995" s="29">
        <v>9</v>
      </c>
      <c r="E1995" s="28">
        <v>2007</v>
      </c>
      <c r="F1995" s="31">
        <f>DATE(E1995,D1995,C1995)</f>
        <v>39346</v>
      </c>
      <c r="G1995" s="24" t="s">
        <v>2752</v>
      </c>
      <c r="H1995" s="2">
        <v>25000000</v>
      </c>
      <c r="I1995" s="2">
        <v>35017297</v>
      </c>
      <c r="J1995" s="2">
        <v>59183821</v>
      </c>
      <c r="K1995" s="28" t="str">
        <f t="shared" si="250"/>
        <v/>
      </c>
      <c r="L1995" s="28" t="str">
        <f t="shared" si="251"/>
        <v/>
      </c>
      <c r="M1995" s="28" t="s">
        <v>2752</v>
      </c>
      <c r="N1995" s="28" t="str">
        <f t="shared" si="252"/>
        <v/>
      </c>
      <c r="O1995" s="28" t="str">
        <f>IF(N1995=1,M1995&amp;" ("&amp;E1995&amp;")",M1995)</f>
        <v>Good Luck Chuck</v>
      </c>
      <c r="P1995" s="36">
        <f>INDEX(cpi!$A$1:$M$105,MATCH('Inflation adjust calc'!$E1995,cpi!$A:$A,0),MATCH('Inflation adjust calc'!$D1995,cpi!$1:$1,0))</f>
        <v>208.49</v>
      </c>
      <c r="Q1995" s="36">
        <f>cpi!$I$2</f>
        <v>240.85300000000001</v>
      </c>
      <c r="R1995" s="36">
        <f t="shared" si="249"/>
        <v>1.1552256702959374</v>
      </c>
      <c r="S1995" s="28" t="str">
        <f t="shared" si="253"/>
        <v/>
      </c>
      <c r="T1995" s="37">
        <f t="shared" si="254"/>
        <v>28880641.757398434</v>
      </c>
      <c r="U1995" s="37">
        <f t="shared" si="255"/>
        <v>40452880.398776919</v>
      </c>
      <c r="V1995" s="37">
        <f t="shared" si="256"/>
        <v>68370669.28539978</v>
      </c>
    </row>
    <row r="1996" spans="1:22">
      <c r="A1996" s="23">
        <v>1995</v>
      </c>
      <c r="B1996" s="3" t="s">
        <v>2753</v>
      </c>
      <c r="C1996" s="28">
        <v>28</v>
      </c>
      <c r="D1996" s="29">
        <v>2</v>
      </c>
      <c r="E1996" s="28">
        <v>2003</v>
      </c>
      <c r="F1996" s="31">
        <f>DATE(E1996,D1996,C1996)</f>
        <v>37680</v>
      </c>
      <c r="G1996" s="24" t="s">
        <v>2754</v>
      </c>
      <c r="H1996" s="2">
        <v>25000000</v>
      </c>
      <c r="I1996" s="2">
        <v>34657731</v>
      </c>
      <c r="J1996" s="2">
        <v>56434942</v>
      </c>
      <c r="K1996" s="28" t="str">
        <f t="shared" si="250"/>
        <v/>
      </c>
      <c r="L1996" s="28" t="str">
        <f t="shared" si="251"/>
        <v/>
      </c>
      <c r="M1996" s="28" t="s">
        <v>2754</v>
      </c>
      <c r="N1996" s="28" t="str">
        <f t="shared" si="252"/>
        <v/>
      </c>
      <c r="O1996" s="28" t="str">
        <f>IF(N1996=1,M1996&amp;" ("&amp;E1996&amp;")",M1996)</f>
        <v>Cradle 2 the Grave</v>
      </c>
      <c r="P1996" s="36">
        <f>INDEX(cpi!$A$1:$M$105,MATCH('Inflation adjust calc'!$E1996,cpi!$A:$A,0),MATCH('Inflation adjust calc'!$D1996,cpi!$1:$1,0))</f>
        <v>183.1</v>
      </c>
      <c r="Q1996" s="36">
        <f>cpi!$I$2</f>
        <v>240.85300000000001</v>
      </c>
      <c r="R1996" s="36">
        <f t="shared" si="249"/>
        <v>1.3154178044784273</v>
      </c>
      <c r="S1996" s="28" t="str">
        <f t="shared" si="253"/>
        <v/>
      </c>
      <c r="T1996" s="37">
        <f t="shared" si="254"/>
        <v>32885445.111960683</v>
      </c>
      <c r="U1996" s="37">
        <f t="shared" si="255"/>
        <v>45589396.420223929</v>
      </c>
      <c r="V1996" s="37">
        <f t="shared" si="256"/>
        <v>74235527.501507387</v>
      </c>
    </row>
    <row r="1997" spans="1:22">
      <c r="A1997" s="23">
        <v>1996</v>
      </c>
      <c r="B1997" s="3" t="s">
        <v>1463</v>
      </c>
      <c r="C1997" s="28">
        <v>17</v>
      </c>
      <c r="D1997" s="29">
        <v>3</v>
      </c>
      <c r="E1997" s="28">
        <v>2006</v>
      </c>
      <c r="F1997" s="31">
        <f>DATE(E1997,D1997,C1997)</f>
        <v>38793</v>
      </c>
      <c r="G1997" s="24" t="s">
        <v>2755</v>
      </c>
      <c r="H1997" s="2">
        <v>25000000</v>
      </c>
      <c r="I1997" s="2">
        <v>33889159</v>
      </c>
      <c r="J1997" s="2">
        <v>55279608</v>
      </c>
      <c r="K1997" s="28" t="str">
        <f t="shared" si="250"/>
        <v/>
      </c>
      <c r="L1997" s="28" t="str">
        <f t="shared" si="251"/>
        <v/>
      </c>
      <c r="M1997" s="28" t="s">
        <v>2755</v>
      </c>
      <c r="N1997" s="28" t="str">
        <f t="shared" si="252"/>
        <v/>
      </c>
      <c r="O1997" s="28" t="str">
        <f>IF(N1997=1,M1997&amp;" ("&amp;E1997&amp;")",M1997)</f>
        <v>She's the Man</v>
      </c>
      <c r="P1997" s="36">
        <f>INDEX(cpi!$A$1:$M$105,MATCH('Inflation adjust calc'!$E1997,cpi!$A:$A,0),MATCH('Inflation adjust calc'!$D1997,cpi!$1:$1,0))</f>
        <v>199.8</v>
      </c>
      <c r="Q1997" s="36">
        <f>cpi!$I$2</f>
        <v>240.85300000000001</v>
      </c>
      <c r="R1997" s="36">
        <f t="shared" si="249"/>
        <v>1.2054704704704704</v>
      </c>
      <c r="S1997" s="28" t="str">
        <f t="shared" si="253"/>
        <v/>
      </c>
      <c r="T1997" s="37">
        <f t="shared" si="254"/>
        <v>30136761.761761758</v>
      </c>
      <c r="U1997" s="37">
        <f t="shared" si="255"/>
        <v>40852380.443578579</v>
      </c>
      <c r="V1997" s="37">
        <f t="shared" si="256"/>
        <v>66637935.063183181</v>
      </c>
    </row>
    <row r="1998" spans="1:22">
      <c r="A1998" s="23">
        <v>1997</v>
      </c>
      <c r="B1998" s="3">
        <v>41924</v>
      </c>
      <c r="C1998" s="28">
        <v>10</v>
      </c>
      <c r="D1998" s="29">
        <v>12</v>
      </c>
      <c r="E1998" s="28">
        <v>2014</v>
      </c>
      <c r="F1998" s="31">
        <f>DATE(E1998,D1998,C1998)</f>
        <v>41983</v>
      </c>
      <c r="G1998" s="24" t="s">
        <v>2756</v>
      </c>
      <c r="H1998" s="2">
        <v>25000000</v>
      </c>
      <c r="I1998" s="2">
        <v>33680992</v>
      </c>
      <c r="J1998" s="2">
        <v>38718031</v>
      </c>
      <c r="K1998" s="28" t="str">
        <f t="shared" si="250"/>
        <v/>
      </c>
      <c r="L1998" s="28" t="str">
        <f t="shared" si="251"/>
        <v/>
      </c>
      <c r="M1998" s="28" t="s">
        <v>2756</v>
      </c>
      <c r="N1998" s="28">
        <f t="shared" si="252"/>
        <v>1</v>
      </c>
      <c r="O1998" s="28" t="str">
        <f>IF(N1998=1,M1998&amp;" ("&amp;E1998&amp;")",M1998)</f>
        <v>The Gambler (2014)</v>
      </c>
      <c r="P1998" s="36">
        <f>INDEX(cpi!$A$1:$M$105,MATCH('Inflation adjust calc'!$E1998,cpi!$A:$A,0),MATCH('Inflation adjust calc'!$D1998,cpi!$1:$1,0))</f>
        <v>234.81200000000001</v>
      </c>
      <c r="Q1998" s="36">
        <f>cpi!$I$2</f>
        <v>240.85300000000001</v>
      </c>
      <c r="R1998" s="36">
        <f t="shared" si="249"/>
        <v>1.0257269645503637</v>
      </c>
      <c r="S1998" s="28" t="str">
        <f t="shared" si="253"/>
        <v/>
      </c>
      <c r="T1998" s="37">
        <f t="shared" si="254"/>
        <v>25643174.113759093</v>
      </c>
      <c r="U1998" s="37">
        <f t="shared" si="255"/>
        <v>34547501.687205084</v>
      </c>
      <c r="V1998" s="37">
        <f t="shared" si="256"/>
        <v>39714128.410996884</v>
      </c>
    </row>
    <row r="1999" spans="1:22">
      <c r="A1999" s="23">
        <v>1998</v>
      </c>
      <c r="B1999" s="3" t="s">
        <v>2757</v>
      </c>
      <c r="C1999" s="28">
        <v>24</v>
      </c>
      <c r="D1999" s="29">
        <v>8</v>
      </c>
      <c r="E1999" s="28">
        <v>2007</v>
      </c>
      <c r="F1999" s="31">
        <f>DATE(E1999,D1999,C1999)</f>
        <v>39318</v>
      </c>
      <c r="G1999" s="24" t="s">
        <v>2758</v>
      </c>
      <c r="H1999" s="2">
        <v>25000000</v>
      </c>
      <c r="I1999" s="2">
        <v>33302167</v>
      </c>
      <c r="J1999" s="2">
        <v>234981342</v>
      </c>
      <c r="K1999" s="28" t="str">
        <f t="shared" si="250"/>
        <v/>
      </c>
      <c r="L1999" s="28" t="str">
        <f t="shared" si="251"/>
        <v/>
      </c>
      <c r="M1999" s="28" t="s">
        <v>2758</v>
      </c>
      <c r="N1999" s="28" t="str">
        <f t="shared" si="252"/>
        <v/>
      </c>
      <c r="O1999" s="28" t="str">
        <f>IF(N1999=1,M1999&amp;" ("&amp;E1999&amp;")",M1999)</f>
        <v>Mr. Bean's Holiday</v>
      </c>
      <c r="P1999" s="36">
        <f>INDEX(cpi!$A$1:$M$105,MATCH('Inflation adjust calc'!$E1999,cpi!$A:$A,0),MATCH('Inflation adjust calc'!$D1999,cpi!$1:$1,0))</f>
        <v>207.917</v>
      </c>
      <c r="Q1999" s="36">
        <f>cpi!$I$2</f>
        <v>240.85300000000001</v>
      </c>
      <c r="R1999" s="36">
        <f t="shared" si="249"/>
        <v>1.1584093652755667</v>
      </c>
      <c r="S1999" s="28" t="str">
        <f t="shared" si="253"/>
        <v/>
      </c>
      <c r="T1999" s="37">
        <f t="shared" si="254"/>
        <v>28960234.131889168</v>
      </c>
      <c r="U1999" s="37">
        <f t="shared" si="255"/>
        <v>38577542.136770926</v>
      </c>
      <c r="V1999" s="37">
        <f t="shared" si="256"/>
        <v>272204587.23782086</v>
      </c>
    </row>
    <row r="2000" spans="1:22">
      <c r="A2000" s="23">
        <v>1999</v>
      </c>
      <c r="B2000" s="3" t="s">
        <v>1190</v>
      </c>
      <c r="C2000" s="28">
        <v>16</v>
      </c>
      <c r="D2000" s="29">
        <v>10</v>
      </c>
      <c r="E2000" s="28">
        <v>1998</v>
      </c>
      <c r="F2000" s="31">
        <f>DATE(E2000,D2000,C2000)</f>
        <v>36084</v>
      </c>
      <c r="G2000" s="24" t="s">
        <v>2759</v>
      </c>
      <c r="H2000" s="2">
        <v>25000000</v>
      </c>
      <c r="I2000" s="2">
        <v>32404188</v>
      </c>
      <c r="J2000" s="2">
        <v>50692188</v>
      </c>
      <c r="K2000" s="28" t="str">
        <f t="shared" si="250"/>
        <v/>
      </c>
      <c r="L2000" s="28" t="str">
        <f t="shared" si="251"/>
        <v/>
      </c>
      <c r="M2000" s="28" t="s">
        <v>2759</v>
      </c>
      <c r="N2000" s="28" t="str">
        <f t="shared" si="252"/>
        <v/>
      </c>
      <c r="O2000" s="28" t="str">
        <f>IF(N2000=1,M2000&amp;" ("&amp;E2000&amp;")",M2000)</f>
        <v>Bride of Chucky</v>
      </c>
      <c r="P2000" s="36">
        <f>INDEX(cpi!$A$1:$M$105,MATCH('Inflation adjust calc'!$E2000,cpi!$A:$A,0),MATCH('Inflation adjust calc'!$D2000,cpi!$1:$1,0))</f>
        <v>164</v>
      </c>
      <c r="Q2000" s="36">
        <f>cpi!$I$2</f>
        <v>240.85300000000001</v>
      </c>
      <c r="R2000" s="36">
        <f t="shared" si="249"/>
        <v>1.4686158536585365</v>
      </c>
      <c r="S2000" s="28" t="str">
        <f t="shared" si="253"/>
        <v/>
      </c>
      <c r="T2000" s="37">
        <f t="shared" si="254"/>
        <v>36715396.341463417</v>
      </c>
      <c r="U2000" s="37">
        <f t="shared" si="255"/>
        <v>47589304.221731707</v>
      </c>
      <c r="V2000" s="37">
        <f t="shared" si="256"/>
        <v>74447350.953439027</v>
      </c>
    </row>
    <row r="2001" spans="1:22">
      <c r="A2001" s="23">
        <v>2000</v>
      </c>
      <c r="B2001" s="3" t="s">
        <v>2760</v>
      </c>
      <c r="C2001" s="28">
        <v>17</v>
      </c>
      <c r="D2001" s="29">
        <v>11</v>
      </c>
      <c r="E2001" s="28">
        <v>2007</v>
      </c>
      <c r="F2001" s="31">
        <f>DATE(E2001,D2001,C2001)</f>
        <v>39403</v>
      </c>
      <c r="G2001" s="24" t="s">
        <v>2761</v>
      </c>
      <c r="H2001" s="2">
        <v>25000000</v>
      </c>
      <c r="I2001" s="2">
        <v>31664162</v>
      </c>
      <c r="J2001" s="2">
        <v>66015869</v>
      </c>
      <c r="K2001" s="28" t="str">
        <f t="shared" si="250"/>
        <v/>
      </c>
      <c r="L2001" s="28" t="str">
        <f t="shared" si="251"/>
        <v/>
      </c>
      <c r="M2001" s="28" t="s">
        <v>2761</v>
      </c>
      <c r="N2001" s="28" t="str">
        <f t="shared" si="252"/>
        <v/>
      </c>
      <c r="O2001" s="28" t="str">
        <f>IF(N2001=1,M2001&amp;" ("&amp;E2001&amp;")",M2001)</f>
        <v>August Rush</v>
      </c>
      <c r="P2001" s="36">
        <f>INDEX(cpi!$A$1:$M$105,MATCH('Inflation adjust calc'!$E2001,cpi!$A:$A,0),MATCH('Inflation adjust calc'!$D2001,cpi!$1:$1,0))</f>
        <v>210.17699999999999</v>
      </c>
      <c r="Q2001" s="36">
        <f>cpi!$I$2</f>
        <v>240.85300000000001</v>
      </c>
      <c r="R2001" s="36">
        <f t="shared" si="249"/>
        <v>1.1459531728019718</v>
      </c>
      <c r="S2001" s="28" t="str">
        <f t="shared" si="253"/>
        <v/>
      </c>
      <c r="T2001" s="37">
        <f t="shared" si="254"/>
        <v>28648829.320049297</v>
      </c>
      <c r="U2001" s="37">
        <f t="shared" si="255"/>
        <v>36285646.908015631</v>
      </c>
      <c r="V2001" s="37">
        <f t="shared" si="256"/>
        <v>75651094.535829335</v>
      </c>
    </row>
    <row r="2002" spans="1:22">
      <c r="A2002" s="23">
        <v>2001</v>
      </c>
      <c r="B2002" s="3" t="s">
        <v>2614</v>
      </c>
      <c r="C2002" s="28">
        <v>27</v>
      </c>
      <c r="D2002" s="29">
        <v>8</v>
      </c>
      <c r="E2002" s="28">
        <v>2004</v>
      </c>
      <c r="F2002" s="31">
        <f>DATE(E2002,D2002,C2002)</f>
        <v>38226</v>
      </c>
      <c r="G2002" s="24" t="s">
        <v>2762</v>
      </c>
      <c r="H2002" s="2">
        <v>25000000</v>
      </c>
      <c r="I2002" s="2">
        <v>31526393</v>
      </c>
      <c r="J2002" s="2">
        <v>70326393</v>
      </c>
      <c r="K2002" s="28" t="str">
        <f t="shared" si="250"/>
        <v/>
      </c>
      <c r="L2002" s="28" t="str">
        <f t="shared" si="251"/>
        <v/>
      </c>
      <c r="M2002" s="28" t="s">
        <v>2762</v>
      </c>
      <c r="N2002" s="28" t="str">
        <f t="shared" si="252"/>
        <v/>
      </c>
      <c r="O2002" s="28" t="str">
        <f>IF(N2002=1,M2002&amp;" ("&amp;E2002&amp;")",M2002)</f>
        <v>Anacondas: The Hunt for the Blood Orchid</v>
      </c>
      <c r="P2002" s="36">
        <f>INDEX(cpi!$A$1:$M$105,MATCH('Inflation adjust calc'!$E2002,cpi!$A:$A,0),MATCH('Inflation adjust calc'!$D2002,cpi!$1:$1,0))</f>
        <v>189.5</v>
      </c>
      <c r="Q2002" s="36">
        <f>cpi!$I$2</f>
        <v>240.85300000000001</v>
      </c>
      <c r="R2002" s="36">
        <f t="shared" ref="R2002:R2065" si="257">Q2002/P2002</f>
        <v>1.2709920844327178</v>
      </c>
      <c r="S2002" s="28" t="str">
        <f t="shared" si="253"/>
        <v/>
      </c>
      <c r="T2002" s="37">
        <f t="shared" si="254"/>
        <v>31774802.110817946</v>
      </c>
      <c r="U2002" s="37">
        <f t="shared" si="255"/>
        <v>40069795.953715041</v>
      </c>
      <c r="V2002" s="37">
        <f t="shared" si="256"/>
        <v>89384288.829704493</v>
      </c>
    </row>
    <row r="2003" spans="1:22">
      <c r="A2003" s="23">
        <v>2002</v>
      </c>
      <c r="B2003" s="3">
        <v>40798</v>
      </c>
      <c r="C2003" s="28">
        <v>9</v>
      </c>
      <c r="D2003" s="29">
        <v>12</v>
      </c>
      <c r="E2003" s="28">
        <v>2011</v>
      </c>
      <c r="F2003" s="31">
        <f>DATE(E2003,D2003,C2003)</f>
        <v>40886</v>
      </c>
      <c r="G2003" s="24" t="s">
        <v>2763</v>
      </c>
      <c r="H2003" s="2">
        <v>25000000</v>
      </c>
      <c r="I2003" s="2">
        <v>30542576</v>
      </c>
      <c r="J2003" s="2">
        <v>38749404</v>
      </c>
      <c r="K2003" s="28" t="str">
        <f t="shared" si="250"/>
        <v/>
      </c>
      <c r="L2003" s="28" t="str">
        <f t="shared" si="251"/>
        <v/>
      </c>
      <c r="M2003" s="28" t="s">
        <v>2763</v>
      </c>
      <c r="N2003" s="28" t="str">
        <f t="shared" si="252"/>
        <v/>
      </c>
      <c r="O2003" s="28" t="str">
        <f>IF(N2003=1,M2003&amp;" ("&amp;E2003&amp;")",M2003)</f>
        <v>The Sitter</v>
      </c>
      <c r="P2003" s="36">
        <f>INDEX(cpi!$A$1:$M$105,MATCH('Inflation adjust calc'!$E2003,cpi!$A:$A,0),MATCH('Inflation adjust calc'!$D2003,cpi!$1:$1,0))</f>
        <v>225.672</v>
      </c>
      <c r="Q2003" s="36">
        <f>cpi!$I$2</f>
        <v>240.85300000000001</v>
      </c>
      <c r="R2003" s="36">
        <f t="shared" si="257"/>
        <v>1.0672701974547132</v>
      </c>
      <c r="S2003" s="28" t="str">
        <f t="shared" si="253"/>
        <v/>
      </c>
      <c r="T2003" s="37">
        <f t="shared" si="254"/>
        <v>26681754.936367828</v>
      </c>
      <c r="U2003" s="37">
        <f t="shared" si="255"/>
        <v>32597181.118295584</v>
      </c>
      <c r="V2003" s="37">
        <f t="shared" si="256"/>
        <v>41356084.058332451</v>
      </c>
    </row>
    <row r="2004" spans="1:22">
      <c r="A2004" s="23">
        <v>2003</v>
      </c>
      <c r="B2004" s="3">
        <v>35957</v>
      </c>
      <c r="C2004" s="28">
        <v>6</v>
      </c>
      <c r="D2004" s="29">
        <v>11</v>
      </c>
      <c r="E2004" s="28">
        <v>1998</v>
      </c>
      <c r="F2004" s="31">
        <f>DATE(E2004,D2004,C2004)</f>
        <v>36105</v>
      </c>
      <c r="G2004" s="24" t="s">
        <v>2764</v>
      </c>
      <c r="H2004" s="2">
        <v>25000000</v>
      </c>
      <c r="I2004" s="2">
        <v>30082699</v>
      </c>
      <c r="J2004" s="2">
        <v>82150642</v>
      </c>
      <c r="K2004" s="28" t="str">
        <f t="shared" si="250"/>
        <v/>
      </c>
      <c r="L2004" s="28" t="str">
        <f t="shared" si="251"/>
        <v/>
      </c>
      <c r="M2004" s="28" t="s">
        <v>2764</v>
      </c>
      <c r="N2004" s="28" t="str">
        <f t="shared" si="252"/>
        <v/>
      </c>
      <c r="O2004" s="28" t="str">
        <f>IF(N2004=1,M2004&amp;" ("&amp;E2004&amp;")",M2004)</f>
        <v>Elizabeth</v>
      </c>
      <c r="P2004" s="36">
        <f>INDEX(cpi!$A$1:$M$105,MATCH('Inflation adjust calc'!$E2004,cpi!$A:$A,0),MATCH('Inflation adjust calc'!$D2004,cpi!$1:$1,0))</f>
        <v>164</v>
      </c>
      <c r="Q2004" s="36">
        <f>cpi!$I$2</f>
        <v>240.85300000000001</v>
      </c>
      <c r="R2004" s="36">
        <f t="shared" si="257"/>
        <v>1.4686158536585365</v>
      </c>
      <c r="S2004" s="28" t="str">
        <f t="shared" si="253"/>
        <v/>
      </c>
      <c r="T2004" s="37">
        <f t="shared" si="254"/>
        <v>36715396.341463417</v>
      </c>
      <c r="U2004" s="37">
        <f t="shared" si="255"/>
        <v>44179928.672237806</v>
      </c>
      <c r="V2004" s="37">
        <f t="shared" si="256"/>
        <v>120647735.22942683</v>
      </c>
    </row>
    <row r="2005" spans="1:22">
      <c r="A2005" s="23">
        <v>2004</v>
      </c>
      <c r="B2005" s="3" t="s">
        <v>2765</v>
      </c>
      <c r="C2005" s="28">
        <v>23</v>
      </c>
      <c r="D2005" s="29">
        <v>9</v>
      </c>
      <c r="E2005" s="28">
        <v>1970</v>
      </c>
      <c r="F2005" s="31">
        <f>DATE(E2005,D2005,C2005)</f>
        <v>25834</v>
      </c>
      <c r="G2005" s="24" t="s">
        <v>2766</v>
      </c>
      <c r="H2005" s="2">
        <v>25000000</v>
      </c>
      <c r="I2005" s="2">
        <v>29548291</v>
      </c>
      <c r="J2005" s="2">
        <v>29548291</v>
      </c>
      <c r="K2005" s="28" t="str">
        <f t="shared" si="250"/>
        <v/>
      </c>
      <c r="L2005" s="28" t="str">
        <f t="shared" si="251"/>
        <v/>
      </c>
      <c r="M2005" s="28" t="s">
        <v>2766</v>
      </c>
      <c r="N2005" s="28" t="str">
        <f t="shared" si="252"/>
        <v/>
      </c>
      <c r="O2005" s="28" t="str">
        <f>IF(N2005=1,M2005&amp;" ("&amp;E2005&amp;")",M2005)</f>
        <v>Tora, Tora, Tora</v>
      </c>
      <c r="P2005" s="36">
        <f>INDEX(cpi!$A$1:$M$105,MATCH('Inflation adjust calc'!$E2005,cpi!$A:$A,0),MATCH('Inflation adjust calc'!$D2005,cpi!$1:$1,0))</f>
        <v>39.200000000000003</v>
      </c>
      <c r="Q2005" s="36">
        <f>cpi!$I$2</f>
        <v>240.85300000000001</v>
      </c>
      <c r="R2005" s="36">
        <f t="shared" si="257"/>
        <v>6.1442091836734694</v>
      </c>
      <c r="S2005" s="28" t="str">
        <f t="shared" si="253"/>
        <v/>
      </c>
      <c r="T2005" s="37">
        <f t="shared" si="254"/>
        <v>153605229.59183672</v>
      </c>
      <c r="U2005" s="37">
        <f t="shared" si="255"/>
        <v>181550880.92405611</v>
      </c>
      <c r="V2005" s="37">
        <f t="shared" si="256"/>
        <v>181550880.92405611</v>
      </c>
    </row>
    <row r="2006" spans="1:22">
      <c r="A2006" s="23">
        <v>2005</v>
      </c>
      <c r="B2006" s="3" t="s">
        <v>2767</v>
      </c>
      <c r="C2006" s="28">
        <v>23</v>
      </c>
      <c r="D2006" s="29">
        <v>1</v>
      </c>
      <c r="E2006" s="28">
        <v>1998</v>
      </c>
      <c r="F2006" s="31">
        <f>DATE(E2006,D2006,C2006)</f>
        <v>35818</v>
      </c>
      <c r="G2006" s="24" t="s">
        <v>2768</v>
      </c>
      <c r="H2006" s="2">
        <v>25000000</v>
      </c>
      <c r="I2006" s="2">
        <v>29342592</v>
      </c>
      <c r="J2006" s="2">
        <v>56042592</v>
      </c>
      <c r="K2006" s="28" t="str">
        <f t="shared" si="250"/>
        <v/>
      </c>
      <c r="L2006" s="28" t="str">
        <f t="shared" si="251"/>
        <v/>
      </c>
      <c r="M2006" s="28" t="s">
        <v>2768</v>
      </c>
      <c r="N2006" s="28" t="str">
        <f t="shared" si="252"/>
        <v/>
      </c>
      <c r="O2006" s="28" t="str">
        <f>IF(N2006=1,M2006&amp;" ("&amp;E2006&amp;")",M2006)</f>
        <v>Spice World</v>
      </c>
      <c r="P2006" s="36">
        <f>INDEX(cpi!$A$1:$M$105,MATCH('Inflation adjust calc'!$E2006,cpi!$A:$A,0),MATCH('Inflation adjust calc'!$D2006,cpi!$1:$1,0))</f>
        <v>161.6</v>
      </c>
      <c r="Q2006" s="36">
        <f>cpi!$I$2</f>
        <v>240.85300000000001</v>
      </c>
      <c r="R2006" s="36">
        <f t="shared" si="257"/>
        <v>1.4904269801980199</v>
      </c>
      <c r="S2006" s="28" t="str">
        <f t="shared" si="253"/>
        <v/>
      </c>
      <c r="T2006" s="37">
        <f t="shared" si="254"/>
        <v>37260674.504950494</v>
      </c>
      <c r="U2006" s="37">
        <f t="shared" si="255"/>
        <v>43732990.785742573</v>
      </c>
      <c r="V2006" s="37">
        <f t="shared" si="256"/>
        <v>83527391.157029703</v>
      </c>
    </row>
    <row r="2007" spans="1:22">
      <c r="A2007" s="23">
        <v>2006</v>
      </c>
      <c r="B2007" s="3">
        <v>41947</v>
      </c>
      <c r="C2007" s="28">
        <v>11</v>
      </c>
      <c r="D2007" s="29">
        <v>4</v>
      </c>
      <c r="E2007" s="28">
        <v>2014</v>
      </c>
      <c r="F2007" s="31">
        <f>DATE(E2007,D2007,C2007)</f>
        <v>41740</v>
      </c>
      <c r="G2007" s="24" t="s">
        <v>2769</v>
      </c>
      <c r="H2007" s="2">
        <v>25000000</v>
      </c>
      <c r="I2007" s="2">
        <v>28842237</v>
      </c>
      <c r="J2007" s="2">
        <v>29276904</v>
      </c>
      <c r="K2007" s="28" t="str">
        <f t="shared" si="250"/>
        <v/>
      </c>
      <c r="L2007" s="28" t="str">
        <f t="shared" si="251"/>
        <v/>
      </c>
      <c r="M2007" s="28" t="s">
        <v>2769</v>
      </c>
      <c r="N2007" s="28" t="str">
        <f t="shared" si="252"/>
        <v/>
      </c>
      <c r="O2007" s="28" t="str">
        <f>IF(N2007=1,M2007&amp;" ("&amp;E2007&amp;")",M2007)</f>
        <v>Draft Day</v>
      </c>
      <c r="P2007" s="36">
        <f>INDEX(cpi!$A$1:$M$105,MATCH('Inflation adjust calc'!$E2007,cpi!$A:$A,0),MATCH('Inflation adjust calc'!$D2007,cpi!$1:$1,0))</f>
        <v>237.072</v>
      </c>
      <c r="Q2007" s="36">
        <f>cpi!$I$2</f>
        <v>240.85300000000001</v>
      </c>
      <c r="R2007" s="36">
        <f t="shared" si="257"/>
        <v>1.0159487413106567</v>
      </c>
      <c r="S2007" s="28" t="str">
        <f t="shared" si="253"/>
        <v/>
      </c>
      <c r="T2007" s="37">
        <f t="shared" si="254"/>
        <v>25398718.532766417</v>
      </c>
      <c r="U2007" s="37">
        <f t="shared" si="255"/>
        <v>29302234.376733653</v>
      </c>
      <c r="V2007" s="37">
        <f t="shared" si="256"/>
        <v>29743833.768272929</v>
      </c>
    </row>
    <row r="2008" spans="1:22">
      <c r="A2008" s="23">
        <v>2007</v>
      </c>
      <c r="B2008" s="3" t="s">
        <v>2770</v>
      </c>
      <c r="C2008" s="28">
        <v>23</v>
      </c>
      <c r="D2008" s="29">
        <v>9</v>
      </c>
      <c r="E2008" s="28">
        <v>1994</v>
      </c>
      <c r="F2008" s="31">
        <f>DATE(E2008,D2008,C2008)</f>
        <v>34600</v>
      </c>
      <c r="G2008" s="24" t="s">
        <v>2771</v>
      </c>
      <c r="H2008" s="2">
        <v>25000000</v>
      </c>
      <c r="I2008" s="2">
        <v>28241469</v>
      </c>
      <c r="J2008" s="2">
        <v>28307092</v>
      </c>
      <c r="K2008" s="28" t="str">
        <f t="shared" si="250"/>
        <v/>
      </c>
      <c r="L2008" s="28" t="str">
        <f t="shared" si="251"/>
        <v/>
      </c>
      <c r="M2008" s="28" t="s">
        <v>2771</v>
      </c>
      <c r="N2008" s="28" t="str">
        <f t="shared" si="252"/>
        <v/>
      </c>
      <c r="O2008" s="28" t="str">
        <f>IF(N2008=1,M2008&amp;" ("&amp;E2008&amp;")",M2008)</f>
        <v>The Shawshank Redemption</v>
      </c>
      <c r="P2008" s="36">
        <f>INDEX(cpi!$A$1:$M$105,MATCH('Inflation adjust calc'!$E2008,cpi!$A:$A,0),MATCH('Inflation adjust calc'!$D2008,cpi!$1:$1,0))</f>
        <v>149.4</v>
      </c>
      <c r="Q2008" s="36">
        <f>cpi!$I$2</f>
        <v>240.85300000000001</v>
      </c>
      <c r="R2008" s="36">
        <f t="shared" si="257"/>
        <v>1.6121352074966533</v>
      </c>
      <c r="S2008" s="28" t="str">
        <f t="shared" si="253"/>
        <v/>
      </c>
      <c r="T2008" s="37">
        <f t="shared" si="254"/>
        <v>40303380.18741633</v>
      </c>
      <c r="U2008" s="37">
        <f t="shared" si="255"/>
        <v>45529066.486325301</v>
      </c>
      <c r="V2008" s="37">
        <f t="shared" si="256"/>
        <v>45634859.635046855</v>
      </c>
    </row>
    <row r="2009" spans="1:22">
      <c r="A2009" s="23">
        <v>2008</v>
      </c>
      <c r="B2009" s="3" t="s">
        <v>222</v>
      </c>
      <c r="C2009" s="28">
        <v>22</v>
      </c>
      <c r="D2009" s="29">
        <v>5</v>
      </c>
      <c r="E2009" s="28">
        <v>2009</v>
      </c>
      <c r="F2009" s="31">
        <f>DATE(E2009,D2009,C2009)</f>
        <v>39955</v>
      </c>
      <c r="G2009" s="24" t="s">
        <v>2772</v>
      </c>
      <c r="H2009" s="2">
        <v>25000000</v>
      </c>
      <c r="I2009" s="2">
        <v>25662155</v>
      </c>
      <c r="J2009" s="2">
        <v>32092761</v>
      </c>
      <c r="K2009" s="28" t="str">
        <f t="shared" si="250"/>
        <v/>
      </c>
      <c r="L2009" s="28" t="str">
        <f t="shared" si="251"/>
        <v/>
      </c>
      <c r="M2009" s="28" t="s">
        <v>2772</v>
      </c>
      <c r="N2009" s="28" t="str">
        <f t="shared" si="252"/>
        <v/>
      </c>
      <c r="O2009" s="28" t="str">
        <f>IF(N2009=1,M2009&amp;" ("&amp;E2009&amp;")",M2009)</f>
        <v>Dance Flick</v>
      </c>
      <c r="P2009" s="36">
        <f>INDEX(cpi!$A$1:$M$105,MATCH('Inflation adjust calc'!$E2009,cpi!$A:$A,0),MATCH('Inflation adjust calc'!$D2009,cpi!$1:$1,0))</f>
        <v>213.85599999999999</v>
      </c>
      <c r="Q2009" s="36">
        <f>cpi!$I$2</f>
        <v>240.85300000000001</v>
      </c>
      <c r="R2009" s="36">
        <f t="shared" si="257"/>
        <v>1.1262391515786325</v>
      </c>
      <c r="S2009" s="28" t="str">
        <f t="shared" si="253"/>
        <v/>
      </c>
      <c r="T2009" s="37">
        <f t="shared" si="254"/>
        <v>28155978.789465815</v>
      </c>
      <c r="U2009" s="37">
        <f t="shared" si="255"/>
        <v>28901723.674879361</v>
      </c>
      <c r="V2009" s="37">
        <f t="shared" si="256"/>
        <v>36144123.920455828</v>
      </c>
    </row>
    <row r="2010" spans="1:22">
      <c r="A2010" s="23">
        <v>2009</v>
      </c>
      <c r="B2010" s="3" t="s">
        <v>2773</v>
      </c>
      <c r="C2010" s="28">
        <v>20</v>
      </c>
      <c r="D2010" s="29">
        <v>4</v>
      </c>
      <c r="E2010" s="28">
        <v>2001</v>
      </c>
      <c r="F2010" s="31">
        <f>DATE(E2010,D2010,C2010)</f>
        <v>37001</v>
      </c>
      <c r="G2010" s="24" t="s">
        <v>2774</v>
      </c>
      <c r="H2010" s="2">
        <v>25000000</v>
      </c>
      <c r="I2010" s="2">
        <v>25590119</v>
      </c>
      <c r="J2010" s="2">
        <v>39393111</v>
      </c>
      <c r="K2010" s="28" t="str">
        <f t="shared" si="250"/>
        <v/>
      </c>
      <c r="L2010" s="28" t="str">
        <f t="shared" si="251"/>
        <v/>
      </c>
      <c r="M2010" s="28" t="s">
        <v>2774</v>
      </c>
      <c r="N2010" s="28" t="str">
        <f t="shared" si="252"/>
        <v/>
      </c>
      <c r="O2010" s="28" t="str">
        <f>IF(N2010=1,M2010&amp;" ("&amp;E2010&amp;")",M2010)</f>
        <v>Crocodile Dundee in Los Angeles</v>
      </c>
      <c r="P2010" s="36">
        <f>INDEX(cpi!$A$1:$M$105,MATCH('Inflation adjust calc'!$E2010,cpi!$A:$A,0),MATCH('Inflation adjust calc'!$D2010,cpi!$1:$1,0))</f>
        <v>176.9</v>
      </c>
      <c r="Q2010" s="36">
        <f>cpi!$I$2</f>
        <v>240.85300000000001</v>
      </c>
      <c r="R2010" s="36">
        <f t="shared" si="257"/>
        <v>1.3615206331260599</v>
      </c>
      <c r="S2010" s="28" t="str">
        <f t="shared" si="253"/>
        <v/>
      </c>
      <c r="T2010" s="37">
        <f t="shared" si="254"/>
        <v>34038015.828151494</v>
      </c>
      <c r="U2010" s="37">
        <f t="shared" si="255"/>
        <v>34841475.02265121</v>
      </c>
      <c r="V2010" s="37">
        <f t="shared" si="256"/>
        <v>53634533.429525152</v>
      </c>
    </row>
    <row r="2011" spans="1:22">
      <c r="A2011" s="23">
        <v>2010</v>
      </c>
      <c r="B2011" s="3" t="s">
        <v>2775</v>
      </c>
      <c r="C2011" s="28">
        <v>26</v>
      </c>
      <c r="D2011" s="29">
        <v>7</v>
      </c>
      <c r="E2011" s="28">
        <v>1996</v>
      </c>
      <c r="F2011" s="31">
        <f>DATE(E2011,D2011,C2011)</f>
        <v>35272</v>
      </c>
      <c r="G2011" s="24" t="s">
        <v>2776</v>
      </c>
      <c r="H2011" s="2">
        <v>25000000</v>
      </c>
      <c r="I2011" s="2">
        <v>25023424</v>
      </c>
      <c r="J2011" s="2">
        <v>32223424</v>
      </c>
      <c r="K2011" s="28" t="str">
        <f t="shared" si="250"/>
        <v/>
      </c>
      <c r="L2011" s="28" t="str">
        <f t="shared" si="251"/>
        <v/>
      </c>
      <c r="M2011" s="28" t="s">
        <v>2776</v>
      </c>
      <c r="N2011" s="28" t="str">
        <f t="shared" si="252"/>
        <v/>
      </c>
      <c r="O2011" s="28" t="str">
        <f>IF(N2011=1,M2011&amp;" ("&amp;E2011&amp;")",M2011)</f>
        <v>Kingpin</v>
      </c>
      <c r="P2011" s="36">
        <f>INDEX(cpi!$A$1:$M$105,MATCH('Inflation adjust calc'!$E2011,cpi!$A:$A,0),MATCH('Inflation adjust calc'!$D2011,cpi!$1:$1,0))</f>
        <v>157</v>
      </c>
      <c r="Q2011" s="36">
        <f>cpi!$I$2</f>
        <v>240.85300000000001</v>
      </c>
      <c r="R2011" s="36">
        <f t="shared" si="257"/>
        <v>1.534095541401274</v>
      </c>
      <c r="S2011" s="28" t="str">
        <f t="shared" si="253"/>
        <v/>
      </c>
      <c r="T2011" s="37">
        <f t="shared" si="254"/>
        <v>38352388.535031848</v>
      </c>
      <c r="U2011" s="37">
        <f t="shared" si="255"/>
        <v>38388323.188993633</v>
      </c>
      <c r="V2011" s="37">
        <f t="shared" si="256"/>
        <v>49433811.087082803</v>
      </c>
    </row>
    <row r="2012" spans="1:22">
      <c r="A2012" s="23">
        <v>2011</v>
      </c>
      <c r="B2012" s="3" t="s">
        <v>1456</v>
      </c>
      <c r="C2012" s="28">
        <v>18</v>
      </c>
      <c r="D2012" s="29">
        <v>3</v>
      </c>
      <c r="E2012" s="28">
        <v>2005</v>
      </c>
      <c r="F2012" s="31">
        <f>DATE(E2012,D2012,C2012)</f>
        <v>38429</v>
      </c>
      <c r="G2012" s="24" t="s">
        <v>2777</v>
      </c>
      <c r="H2012" s="2">
        <v>25000000</v>
      </c>
      <c r="I2012" s="2">
        <v>24381334</v>
      </c>
      <c r="J2012" s="2">
        <v>25732334</v>
      </c>
      <c r="K2012" s="28" t="str">
        <f t="shared" si="250"/>
        <v/>
      </c>
      <c r="L2012" s="28" t="str">
        <f t="shared" si="251"/>
        <v/>
      </c>
      <c r="M2012" s="28" t="s">
        <v>2777</v>
      </c>
      <c r="N2012" s="28" t="str">
        <f t="shared" si="252"/>
        <v/>
      </c>
      <c r="O2012" s="28" t="str">
        <f>IF(N2012=1,M2012&amp;" ("&amp;E2012&amp;")",M2012)</f>
        <v>Ice Princess</v>
      </c>
      <c r="P2012" s="36">
        <f>INDEX(cpi!$A$1:$M$105,MATCH('Inflation adjust calc'!$E2012,cpi!$A:$A,0),MATCH('Inflation adjust calc'!$D2012,cpi!$1:$1,0))</f>
        <v>193.3</v>
      </c>
      <c r="Q2012" s="36">
        <f>cpi!$I$2</f>
        <v>240.85300000000001</v>
      </c>
      <c r="R2012" s="36">
        <f t="shared" si="257"/>
        <v>1.2460062079668908</v>
      </c>
      <c r="S2012" s="28" t="str">
        <f t="shared" si="253"/>
        <v/>
      </c>
      <c r="T2012" s="37">
        <f t="shared" si="254"/>
        <v>31150155.19917227</v>
      </c>
      <c r="U2012" s="37">
        <f t="shared" si="255"/>
        <v>30379293.522514224</v>
      </c>
      <c r="V2012" s="37">
        <f t="shared" si="256"/>
        <v>32062647.909477495</v>
      </c>
    </row>
    <row r="2013" spans="1:22">
      <c r="A2013" s="23">
        <v>2012</v>
      </c>
      <c r="B2013" s="3" t="s">
        <v>1887</v>
      </c>
      <c r="C2013" s="28">
        <v>26</v>
      </c>
      <c r="D2013" s="29">
        <v>8</v>
      </c>
      <c r="E2013" s="28">
        <v>2011</v>
      </c>
      <c r="F2013" s="31">
        <f>DATE(E2013,D2013,C2013)</f>
        <v>40781</v>
      </c>
      <c r="G2013" s="24" t="s">
        <v>2778</v>
      </c>
      <c r="H2013" s="2">
        <v>25000000</v>
      </c>
      <c r="I2013" s="2">
        <v>24046682</v>
      </c>
      <c r="J2013" s="2">
        <v>39126427</v>
      </c>
      <c r="K2013" s="28" t="str">
        <f t="shared" si="250"/>
        <v/>
      </c>
      <c r="L2013" s="28" t="str">
        <f t="shared" si="251"/>
        <v/>
      </c>
      <c r="M2013" s="28" t="s">
        <v>2778</v>
      </c>
      <c r="N2013" s="28" t="str">
        <f t="shared" si="252"/>
        <v/>
      </c>
      <c r="O2013" s="28" t="str">
        <f>IF(N2013=1,M2013&amp;" ("&amp;E2013&amp;")",M2013)</f>
        <v>Don't Be Afraid of the Dark</v>
      </c>
      <c r="P2013" s="36">
        <f>INDEX(cpi!$A$1:$M$105,MATCH('Inflation adjust calc'!$E2013,cpi!$A:$A,0),MATCH('Inflation adjust calc'!$D2013,cpi!$1:$1,0))</f>
        <v>226.54499999999999</v>
      </c>
      <c r="Q2013" s="36">
        <f>cpi!$I$2</f>
        <v>240.85300000000001</v>
      </c>
      <c r="R2013" s="36">
        <f t="shared" si="257"/>
        <v>1.0631574300911519</v>
      </c>
      <c r="S2013" s="28" t="str">
        <f t="shared" si="253"/>
        <v/>
      </c>
      <c r="T2013" s="37">
        <f t="shared" si="254"/>
        <v>26578935.752278797</v>
      </c>
      <c r="U2013" s="37">
        <f t="shared" si="255"/>
        <v>25565408.63733916</v>
      </c>
      <c r="V2013" s="37">
        <f t="shared" si="256"/>
        <v>41597551.577969059</v>
      </c>
    </row>
    <row r="2014" spans="1:22">
      <c r="A2014" s="23">
        <v>2013</v>
      </c>
      <c r="B2014" s="3" t="s">
        <v>2127</v>
      </c>
      <c r="C2014" s="28">
        <v>23</v>
      </c>
      <c r="D2014" s="29">
        <v>4</v>
      </c>
      <c r="E2014" s="28">
        <v>2010</v>
      </c>
      <c r="F2014" s="31">
        <f>DATE(E2014,D2014,C2014)</f>
        <v>40291</v>
      </c>
      <c r="G2014" s="24" t="s">
        <v>2779</v>
      </c>
      <c r="H2014" s="2">
        <v>25000000</v>
      </c>
      <c r="I2014" s="2">
        <v>23591432</v>
      </c>
      <c r="J2014" s="2">
        <v>29863840</v>
      </c>
      <c r="K2014" s="28" t="str">
        <f t="shared" si="250"/>
        <v/>
      </c>
      <c r="L2014" s="28" t="str">
        <f t="shared" si="251"/>
        <v/>
      </c>
      <c r="M2014" s="28" t="s">
        <v>2779</v>
      </c>
      <c r="N2014" s="28" t="str">
        <f t="shared" si="252"/>
        <v/>
      </c>
      <c r="O2014" s="28" t="str">
        <f>IF(N2014=1,M2014&amp;" ("&amp;E2014&amp;")",M2014)</f>
        <v>The Losers</v>
      </c>
      <c r="P2014" s="36">
        <f>INDEX(cpi!$A$1:$M$105,MATCH('Inflation adjust calc'!$E2014,cpi!$A:$A,0),MATCH('Inflation adjust calc'!$D2014,cpi!$1:$1,0))</f>
        <v>218.00899999999999</v>
      </c>
      <c r="Q2014" s="36">
        <f>cpi!$I$2</f>
        <v>240.85300000000001</v>
      </c>
      <c r="R2014" s="36">
        <f t="shared" si="257"/>
        <v>1.104784664853286</v>
      </c>
      <c r="S2014" s="28" t="str">
        <f t="shared" si="253"/>
        <v/>
      </c>
      <c r="T2014" s="37">
        <f t="shared" si="254"/>
        <v>27619616.62133215</v>
      </c>
      <c r="U2014" s="37">
        <f t="shared" si="255"/>
        <v>26063452.295529086</v>
      </c>
      <c r="V2014" s="37">
        <f t="shared" si="256"/>
        <v>32993112.465632156</v>
      </c>
    </row>
    <row r="2015" spans="1:22">
      <c r="A2015" s="23">
        <v>2014</v>
      </c>
      <c r="B2015" s="3" t="s">
        <v>2757</v>
      </c>
      <c r="C2015" s="28">
        <v>24</v>
      </c>
      <c r="D2015" s="29">
        <v>8</v>
      </c>
      <c r="E2015" s="28">
        <v>2007</v>
      </c>
      <c r="F2015" s="31">
        <f>DATE(E2015,D2015,C2015)</f>
        <v>39318</v>
      </c>
      <c r="G2015" s="24" t="s">
        <v>2780</v>
      </c>
      <c r="H2015" s="2">
        <v>25000000</v>
      </c>
      <c r="I2015" s="2">
        <v>22486409</v>
      </c>
      <c r="J2015" s="2">
        <v>40686409</v>
      </c>
      <c r="K2015" s="28" t="str">
        <f t="shared" si="250"/>
        <v/>
      </c>
      <c r="L2015" s="28" t="str">
        <f t="shared" si="251"/>
        <v/>
      </c>
      <c r="M2015" s="28" t="s">
        <v>2780</v>
      </c>
      <c r="N2015" s="28" t="str">
        <f t="shared" si="252"/>
        <v/>
      </c>
      <c r="O2015" s="28" t="str">
        <f>IF(N2015=1,M2015&amp;" ("&amp;E2015&amp;")",M2015)</f>
        <v>War</v>
      </c>
      <c r="P2015" s="36">
        <f>INDEX(cpi!$A$1:$M$105,MATCH('Inflation adjust calc'!$E2015,cpi!$A:$A,0),MATCH('Inflation adjust calc'!$D2015,cpi!$1:$1,0))</f>
        <v>207.917</v>
      </c>
      <c r="Q2015" s="36">
        <f>cpi!$I$2</f>
        <v>240.85300000000001</v>
      </c>
      <c r="R2015" s="36">
        <f t="shared" si="257"/>
        <v>1.1584093652755667</v>
      </c>
      <c r="S2015" s="28" t="str">
        <f t="shared" si="253"/>
        <v/>
      </c>
      <c r="T2015" s="37">
        <f t="shared" si="254"/>
        <v>28960234.131889168</v>
      </c>
      <c r="U2015" s="37">
        <f t="shared" si="255"/>
        <v>26048466.777016792</v>
      </c>
      <c r="V2015" s="37">
        <f t="shared" si="256"/>
        <v>47131517.225032106</v>
      </c>
    </row>
    <row r="2016" spans="1:22">
      <c r="A2016" s="23">
        <v>2015</v>
      </c>
      <c r="B2016" s="3">
        <v>34884</v>
      </c>
      <c r="C2016" s="28">
        <v>7</v>
      </c>
      <c r="D2016" s="29">
        <v>4</v>
      </c>
      <c r="E2016" s="28">
        <v>1995</v>
      </c>
      <c r="F2016" s="31">
        <f>DATE(E2016,D2016,C2016)</f>
        <v>34796</v>
      </c>
      <c r="G2016" s="24" t="s">
        <v>2781</v>
      </c>
      <c r="H2016" s="2">
        <v>25000000</v>
      </c>
      <c r="I2016" s="2">
        <v>22032635</v>
      </c>
      <c r="J2016" s="2">
        <v>22032635</v>
      </c>
      <c r="K2016" s="28" t="str">
        <f t="shared" si="250"/>
        <v/>
      </c>
      <c r="L2016" s="28" t="str">
        <f t="shared" si="251"/>
        <v/>
      </c>
      <c r="M2016" s="28" t="s">
        <v>2781</v>
      </c>
      <c r="N2016" s="28" t="str">
        <f t="shared" si="252"/>
        <v/>
      </c>
      <c r="O2016" s="28" t="str">
        <f>IF(N2016=1,M2016&amp;" ("&amp;E2016&amp;")",M2016)</f>
        <v>Don Juan DeMarco</v>
      </c>
      <c r="P2016" s="36">
        <f>INDEX(cpi!$A$1:$M$105,MATCH('Inflation adjust calc'!$E2016,cpi!$A:$A,0),MATCH('Inflation adjust calc'!$D2016,cpi!$1:$1,0))</f>
        <v>151.9</v>
      </c>
      <c r="Q2016" s="36">
        <f>cpi!$I$2</f>
        <v>240.85300000000001</v>
      </c>
      <c r="R2016" s="36">
        <f t="shared" si="257"/>
        <v>1.5856023699802502</v>
      </c>
      <c r="S2016" s="28" t="str">
        <f t="shared" si="253"/>
        <v/>
      </c>
      <c r="T2016" s="37">
        <f t="shared" si="254"/>
        <v>39640059.249506257</v>
      </c>
      <c r="U2016" s="37">
        <f t="shared" si="255"/>
        <v>34934998.272909813</v>
      </c>
      <c r="V2016" s="37">
        <f t="shared" si="256"/>
        <v>34934998.272909813</v>
      </c>
    </row>
    <row r="2017" spans="1:22">
      <c r="A2017" s="23">
        <v>2016</v>
      </c>
      <c r="B2017" s="3" t="s">
        <v>619</v>
      </c>
      <c r="C2017" s="28">
        <v>22</v>
      </c>
      <c r="D2017" s="29">
        <v>4</v>
      </c>
      <c r="E2017" s="28">
        <v>2005</v>
      </c>
      <c r="F2017" s="31">
        <f>DATE(E2017,D2017,C2017)</f>
        <v>38464</v>
      </c>
      <c r="G2017" s="24" t="s">
        <v>2782</v>
      </c>
      <c r="H2017" s="2">
        <v>25000000</v>
      </c>
      <c r="I2017" s="2">
        <v>21835784</v>
      </c>
      <c r="J2017" s="2">
        <v>47835784</v>
      </c>
      <c r="K2017" s="28" t="str">
        <f t="shared" si="250"/>
        <v/>
      </c>
      <c r="L2017" s="28" t="str">
        <f t="shared" si="251"/>
        <v/>
      </c>
      <c r="M2017" s="28" t="s">
        <v>2782</v>
      </c>
      <c r="N2017" s="28" t="str">
        <f t="shared" si="252"/>
        <v/>
      </c>
      <c r="O2017" s="28" t="str">
        <f>IF(N2017=1,M2017&amp;" ("&amp;E2017&amp;")",M2017)</f>
        <v>A Lot Like Love</v>
      </c>
      <c r="P2017" s="36">
        <f>INDEX(cpi!$A$1:$M$105,MATCH('Inflation adjust calc'!$E2017,cpi!$A:$A,0),MATCH('Inflation adjust calc'!$D2017,cpi!$1:$1,0))</f>
        <v>194.6</v>
      </c>
      <c r="Q2017" s="36">
        <f>cpi!$I$2</f>
        <v>240.85300000000001</v>
      </c>
      <c r="R2017" s="36">
        <f t="shared" si="257"/>
        <v>1.2376824254881809</v>
      </c>
      <c r="S2017" s="28" t="str">
        <f t="shared" si="253"/>
        <v/>
      </c>
      <c r="T2017" s="37">
        <f t="shared" si="254"/>
        <v>30942060.63720452</v>
      </c>
      <c r="U2017" s="37">
        <f t="shared" si="255"/>
        <v>27025766.103556011</v>
      </c>
      <c r="V2017" s="37">
        <f t="shared" si="256"/>
        <v>59205509.166248716</v>
      </c>
    </row>
    <row r="2018" spans="1:22">
      <c r="A2018" s="23">
        <v>2017</v>
      </c>
      <c r="B2018" s="3">
        <v>35800</v>
      </c>
      <c r="C2018" s="28">
        <v>1</v>
      </c>
      <c r="D2018" s="29">
        <v>5</v>
      </c>
      <c r="E2018" s="28">
        <v>1998</v>
      </c>
      <c r="F2018" s="31">
        <f>DATE(E2018,D2018,C2018)</f>
        <v>35916</v>
      </c>
      <c r="G2018" s="24" t="s">
        <v>2783</v>
      </c>
      <c r="H2018" s="2">
        <v>25000000</v>
      </c>
      <c r="I2018" s="2">
        <v>21567853</v>
      </c>
      <c r="J2018" s="2">
        <v>22411948</v>
      </c>
      <c r="K2018" s="28" t="str">
        <f t="shared" si="250"/>
        <v/>
      </c>
      <c r="L2018" s="28" t="str">
        <f t="shared" si="251"/>
        <v/>
      </c>
      <c r="M2018" s="28" t="s">
        <v>2783</v>
      </c>
      <c r="N2018" s="28" t="str">
        <f t="shared" si="252"/>
        <v/>
      </c>
      <c r="O2018" s="28" t="str">
        <f>IF(N2018=1,M2018&amp;" ("&amp;E2018&amp;")",M2018)</f>
        <v>He Got Game</v>
      </c>
      <c r="P2018" s="36">
        <f>INDEX(cpi!$A$1:$M$105,MATCH('Inflation adjust calc'!$E2018,cpi!$A:$A,0),MATCH('Inflation adjust calc'!$D2018,cpi!$1:$1,0))</f>
        <v>162.80000000000001</v>
      </c>
      <c r="Q2018" s="36">
        <f>cpi!$I$2</f>
        <v>240.85300000000001</v>
      </c>
      <c r="R2018" s="36">
        <f t="shared" si="257"/>
        <v>1.4794410319410318</v>
      </c>
      <c r="S2018" s="28" t="str">
        <f t="shared" si="253"/>
        <v/>
      </c>
      <c r="T2018" s="37">
        <f t="shared" si="254"/>
        <v>36986025.798525795</v>
      </c>
      <c r="U2018" s="37">
        <f t="shared" si="255"/>
        <v>31908366.69907248</v>
      </c>
      <c r="V2018" s="37">
        <f t="shared" si="256"/>
        <v>33157155.476928744</v>
      </c>
    </row>
    <row r="2019" spans="1:22">
      <c r="A2019" s="23">
        <v>2018</v>
      </c>
      <c r="B2019" s="3">
        <v>40849</v>
      </c>
      <c r="C2019" s="28">
        <v>11</v>
      </c>
      <c r="D2019" s="29">
        <v>2</v>
      </c>
      <c r="E2019" s="28">
        <v>2011</v>
      </c>
      <c r="F2019" s="31">
        <f>DATE(E2019,D2019,C2019)</f>
        <v>40585</v>
      </c>
      <c r="G2019" s="24" t="s">
        <v>2784</v>
      </c>
      <c r="H2019" s="2">
        <v>25000000</v>
      </c>
      <c r="I2019" s="2">
        <v>19490041</v>
      </c>
      <c r="J2019" s="2">
        <v>36054706</v>
      </c>
      <c r="K2019" s="28" t="str">
        <f t="shared" si="250"/>
        <v/>
      </c>
      <c r="L2019" s="28" t="str">
        <f t="shared" si="251"/>
        <v/>
      </c>
      <c r="M2019" s="28" t="s">
        <v>2784</v>
      </c>
      <c r="N2019" s="28" t="str">
        <f t="shared" si="252"/>
        <v/>
      </c>
      <c r="O2019" s="28" t="str">
        <f>IF(N2019=1,M2019&amp;" ("&amp;E2019&amp;")",M2019)</f>
        <v>The Eagle</v>
      </c>
      <c r="P2019" s="36">
        <f>INDEX(cpi!$A$1:$M$105,MATCH('Inflation adjust calc'!$E2019,cpi!$A:$A,0),MATCH('Inflation adjust calc'!$D2019,cpi!$1:$1,0))</f>
        <v>221.309</v>
      </c>
      <c r="Q2019" s="36">
        <f>cpi!$I$2</f>
        <v>240.85300000000001</v>
      </c>
      <c r="R2019" s="36">
        <f t="shared" si="257"/>
        <v>1.0883109136998497</v>
      </c>
      <c r="S2019" s="28" t="str">
        <f t="shared" si="253"/>
        <v/>
      </c>
      <c r="T2019" s="37">
        <f t="shared" si="254"/>
        <v>27207772.842496242</v>
      </c>
      <c r="U2019" s="37">
        <f t="shared" si="255"/>
        <v>21211224.328757532</v>
      </c>
      <c r="V2019" s="37">
        <f t="shared" si="256"/>
        <v>39238730.030039452</v>
      </c>
    </row>
    <row r="2020" spans="1:22">
      <c r="A2020" s="23">
        <v>2019</v>
      </c>
      <c r="B2020" s="3">
        <v>42132</v>
      </c>
      <c r="C2020" s="28">
        <v>5</v>
      </c>
      <c r="D2020" s="29">
        <v>8</v>
      </c>
      <c r="E2020" s="28">
        <v>2015</v>
      </c>
      <c r="F2020" s="31">
        <f>DATE(E2020,D2020,C2020)</f>
        <v>42221</v>
      </c>
      <c r="G2020" s="24" t="s">
        <v>2785</v>
      </c>
      <c r="H2020" s="2">
        <v>25000000</v>
      </c>
      <c r="I2020" s="2">
        <v>19375982</v>
      </c>
      <c r="J2020" s="2">
        <v>101937062</v>
      </c>
      <c r="K2020" s="28" t="str">
        <f t="shared" si="250"/>
        <v/>
      </c>
      <c r="L2020" s="28" t="str">
        <f t="shared" si="251"/>
        <v/>
      </c>
      <c r="M2020" s="28" t="s">
        <v>2785</v>
      </c>
      <c r="N2020" s="28" t="str">
        <f t="shared" si="252"/>
        <v/>
      </c>
      <c r="O2020" s="28" t="str">
        <f>IF(N2020=1,M2020&amp;" ("&amp;E2020&amp;")",M2020)</f>
        <v>Shaun the Sheep</v>
      </c>
      <c r="P2020" s="36">
        <f>INDEX(cpi!$A$1:$M$105,MATCH('Inflation adjust calc'!$E2020,cpi!$A:$A,0),MATCH('Inflation adjust calc'!$D2020,cpi!$1:$1,0))</f>
        <v>238.316</v>
      </c>
      <c r="Q2020" s="36">
        <f>cpi!$I$2</f>
        <v>240.85300000000001</v>
      </c>
      <c r="R2020" s="36">
        <f t="shared" si="257"/>
        <v>1.01064552946508</v>
      </c>
      <c r="S2020" s="28" t="str">
        <f t="shared" si="253"/>
        <v/>
      </c>
      <c r="T2020" s="37">
        <f t="shared" si="254"/>
        <v>25266138.236627001</v>
      </c>
      <c r="U2020" s="37">
        <f t="shared" si="255"/>
        <v>19582249.58729586</v>
      </c>
      <c r="V2020" s="37">
        <f t="shared" si="256"/>
        <v>103022235.99710469</v>
      </c>
    </row>
    <row r="2021" spans="1:22">
      <c r="A2021" s="23">
        <v>2020</v>
      </c>
      <c r="B2021" s="3">
        <v>40583</v>
      </c>
      <c r="C2021" s="28">
        <v>2</v>
      </c>
      <c r="D2021" s="29">
        <v>9</v>
      </c>
      <c r="E2021" s="28">
        <v>2011</v>
      </c>
      <c r="F2021" s="31">
        <f>DATE(E2021,D2021,C2021)</f>
        <v>40788</v>
      </c>
      <c r="G2021" s="24" t="s">
        <v>2786</v>
      </c>
      <c r="H2021" s="2">
        <v>25000000</v>
      </c>
      <c r="I2021" s="2">
        <v>18877153</v>
      </c>
      <c r="J2021" s="2">
        <v>32209741</v>
      </c>
      <c r="K2021" s="28" t="str">
        <f t="shared" si="250"/>
        <v/>
      </c>
      <c r="L2021" s="28" t="str">
        <f t="shared" si="251"/>
        <v/>
      </c>
      <c r="M2021" s="28" t="s">
        <v>2786</v>
      </c>
      <c r="N2021" s="28" t="str">
        <f t="shared" si="252"/>
        <v/>
      </c>
      <c r="O2021" s="28" t="str">
        <f>IF(N2021=1,M2021&amp;" ("&amp;E2021&amp;")",M2021)</f>
        <v>Shark Night 3D</v>
      </c>
      <c r="P2021" s="36">
        <f>INDEX(cpi!$A$1:$M$105,MATCH('Inflation adjust calc'!$E2021,cpi!$A:$A,0),MATCH('Inflation adjust calc'!$D2021,cpi!$1:$1,0))</f>
        <v>226.88900000000001</v>
      </c>
      <c r="Q2021" s="36">
        <f>cpi!$I$2</f>
        <v>240.85300000000001</v>
      </c>
      <c r="R2021" s="36">
        <f t="shared" si="257"/>
        <v>1.0615455134449003</v>
      </c>
      <c r="S2021" s="28" t="str">
        <f t="shared" si="253"/>
        <v/>
      </c>
      <c r="T2021" s="37">
        <f t="shared" si="254"/>
        <v>26538637.836122509</v>
      </c>
      <c r="U2021" s="37">
        <f t="shared" si="255"/>
        <v>20038957.073762942</v>
      </c>
      <c r="V2021" s="37">
        <f t="shared" si="256"/>
        <v>34192106.047772259</v>
      </c>
    </row>
    <row r="2022" spans="1:22">
      <c r="A2022" s="23">
        <v>2021</v>
      </c>
      <c r="B2022" s="3">
        <v>37570</v>
      </c>
      <c r="C2022" s="28">
        <v>11</v>
      </c>
      <c r="D2022" s="29">
        <v>10</v>
      </c>
      <c r="E2022" s="28">
        <v>2002</v>
      </c>
      <c r="F2022" s="31">
        <f>DATE(E2022,D2022,C2022)</f>
        <v>37540</v>
      </c>
      <c r="G2022" s="24" t="s">
        <v>2787</v>
      </c>
      <c r="H2022" s="2">
        <v>25000000</v>
      </c>
      <c r="I2022" s="2">
        <v>17791031</v>
      </c>
      <c r="J2022" s="2">
        <v>24591031</v>
      </c>
      <c r="K2022" s="28" t="str">
        <f t="shared" si="250"/>
        <v/>
      </c>
      <c r="L2022" s="28" t="str">
        <f t="shared" si="251"/>
        <v/>
      </c>
      <c r="M2022" s="28" t="s">
        <v>2787</v>
      </c>
      <c r="N2022" s="28" t="str">
        <f t="shared" si="252"/>
        <v/>
      </c>
      <c r="O2022" s="28" t="str">
        <f>IF(N2022=1,M2022&amp;" ("&amp;E2022&amp;")",M2022)</f>
        <v>Punch-Drunk Love</v>
      </c>
      <c r="P2022" s="36">
        <f>INDEX(cpi!$A$1:$M$105,MATCH('Inflation adjust calc'!$E2022,cpi!$A:$A,0),MATCH('Inflation adjust calc'!$D2022,cpi!$1:$1,0))</f>
        <v>181.3</v>
      </c>
      <c r="Q2022" s="36">
        <f>cpi!$I$2</f>
        <v>240.85300000000001</v>
      </c>
      <c r="R2022" s="36">
        <f t="shared" si="257"/>
        <v>1.3284776613348042</v>
      </c>
      <c r="S2022" s="28" t="str">
        <f t="shared" si="253"/>
        <v/>
      </c>
      <c r="T2022" s="37">
        <f t="shared" si="254"/>
        <v>33211941.533370104</v>
      </c>
      <c r="U2022" s="37">
        <f t="shared" si="255"/>
        <v>23634987.255615003</v>
      </c>
      <c r="V2022" s="37">
        <f t="shared" si="256"/>
        <v>32668635.352691669</v>
      </c>
    </row>
    <row r="2023" spans="1:22">
      <c r="A2023" s="23">
        <v>2022</v>
      </c>
      <c r="B2023" s="3" t="s">
        <v>1988</v>
      </c>
      <c r="C2023" s="28">
        <v>20</v>
      </c>
      <c r="D2023" s="29">
        <v>2</v>
      </c>
      <c r="E2023" s="28">
        <v>2004</v>
      </c>
      <c r="F2023" s="31">
        <f>DATE(E2023,D2023,C2023)</f>
        <v>38037</v>
      </c>
      <c r="G2023" s="24" t="s">
        <v>2788</v>
      </c>
      <c r="H2023" s="2">
        <v>25000000</v>
      </c>
      <c r="I2023" s="2">
        <v>17718223</v>
      </c>
      <c r="J2023" s="2">
        <v>20718223</v>
      </c>
      <c r="K2023" s="28" t="str">
        <f t="shared" si="250"/>
        <v/>
      </c>
      <c r="L2023" s="28" t="str">
        <f t="shared" si="251"/>
        <v/>
      </c>
      <c r="M2023" s="28" t="s">
        <v>2788</v>
      </c>
      <c r="N2023" s="28" t="str">
        <f t="shared" si="252"/>
        <v/>
      </c>
      <c r="O2023" s="28" t="str">
        <f>IF(N2023=1,M2023&amp;" ("&amp;E2023&amp;")",M2023)</f>
        <v>Eurotrip</v>
      </c>
      <c r="P2023" s="36">
        <f>INDEX(cpi!$A$1:$M$105,MATCH('Inflation adjust calc'!$E2023,cpi!$A:$A,0),MATCH('Inflation adjust calc'!$D2023,cpi!$1:$1,0))</f>
        <v>186.2</v>
      </c>
      <c r="Q2023" s="36">
        <f>cpi!$I$2</f>
        <v>240.85300000000001</v>
      </c>
      <c r="R2023" s="36">
        <f t="shared" si="257"/>
        <v>1.2935177228786252</v>
      </c>
      <c r="S2023" s="28" t="str">
        <f t="shared" si="253"/>
        <v/>
      </c>
      <c r="T2023" s="37">
        <f t="shared" si="254"/>
        <v>32337943.071965631</v>
      </c>
      <c r="U2023" s="37">
        <f t="shared" si="255"/>
        <v>22918835.468415685</v>
      </c>
      <c r="V2023" s="37">
        <f t="shared" si="256"/>
        <v>26799388.63705156</v>
      </c>
    </row>
    <row r="2024" spans="1:22">
      <c r="A2024" s="23">
        <v>2023</v>
      </c>
      <c r="B2024" s="3">
        <v>39542</v>
      </c>
      <c r="C2024" s="28">
        <v>4</v>
      </c>
      <c r="D2024" s="29">
        <v>4</v>
      </c>
      <c r="E2024" s="28">
        <v>2008</v>
      </c>
      <c r="F2024" s="31">
        <f>DATE(E2024,D2024,C2024)</f>
        <v>39542</v>
      </c>
      <c r="G2024" s="24" t="s">
        <v>2789</v>
      </c>
      <c r="H2024" s="2">
        <v>25000000</v>
      </c>
      <c r="I2024" s="2">
        <v>17432844</v>
      </c>
      <c r="J2024" s="2">
        <v>22910563</v>
      </c>
      <c r="K2024" s="28" t="str">
        <f t="shared" si="250"/>
        <v/>
      </c>
      <c r="L2024" s="28" t="str">
        <f t="shared" si="251"/>
        <v/>
      </c>
      <c r="M2024" s="28" t="s">
        <v>2789</v>
      </c>
      <c r="N2024" s="28" t="str">
        <f t="shared" si="252"/>
        <v/>
      </c>
      <c r="O2024" s="28" t="str">
        <f>IF(N2024=1,M2024&amp;" ("&amp;E2024&amp;")",M2024)</f>
        <v>The Ruins</v>
      </c>
      <c r="P2024" s="36">
        <f>INDEX(cpi!$A$1:$M$105,MATCH('Inflation adjust calc'!$E2024,cpi!$A:$A,0),MATCH('Inflation adjust calc'!$D2024,cpi!$1:$1,0))</f>
        <v>214.82300000000001</v>
      </c>
      <c r="Q2024" s="36">
        <f>cpi!$I$2</f>
        <v>240.85300000000001</v>
      </c>
      <c r="R2024" s="36">
        <f t="shared" si="257"/>
        <v>1.1211695209544601</v>
      </c>
      <c r="S2024" s="28" t="str">
        <f t="shared" si="253"/>
        <v/>
      </c>
      <c r="T2024" s="37">
        <f t="shared" si="254"/>
        <v>28029238.023861501</v>
      </c>
      <c r="U2024" s="37">
        <f t="shared" si="255"/>
        <v>19545173.356353834</v>
      </c>
      <c r="V2024" s="37">
        <f t="shared" si="256"/>
        <v>25686624.943506978</v>
      </c>
    </row>
    <row r="2025" spans="1:22">
      <c r="A2025" s="23">
        <v>2024</v>
      </c>
      <c r="B2025" s="3" t="s">
        <v>2790</v>
      </c>
      <c r="C2025" s="28">
        <v>25</v>
      </c>
      <c r="D2025" s="29">
        <v>10</v>
      </c>
      <c r="E2025" s="28">
        <v>2013</v>
      </c>
      <c r="F2025" s="31">
        <f>DATE(E2025,D2025,C2025)</f>
        <v>41572</v>
      </c>
      <c r="G2025" s="24" t="s">
        <v>2791</v>
      </c>
      <c r="H2025" s="2">
        <v>25000000</v>
      </c>
      <c r="I2025" s="2">
        <v>16973715</v>
      </c>
      <c r="J2025" s="2">
        <v>71009334</v>
      </c>
      <c r="K2025" s="28" t="str">
        <f t="shared" si="250"/>
        <v/>
      </c>
      <c r="L2025" s="28" t="str">
        <f t="shared" si="251"/>
        <v/>
      </c>
      <c r="M2025" s="28" t="s">
        <v>2791</v>
      </c>
      <c r="N2025" s="28" t="str">
        <f t="shared" si="252"/>
        <v/>
      </c>
      <c r="O2025" s="28" t="str">
        <f>IF(N2025=1,M2025&amp;" ("&amp;E2025&amp;")",M2025)</f>
        <v>The Counselor</v>
      </c>
      <c r="P2025" s="36">
        <f>INDEX(cpi!$A$1:$M$105,MATCH('Inflation adjust calc'!$E2025,cpi!$A:$A,0),MATCH('Inflation adjust calc'!$D2025,cpi!$1:$1,0))</f>
        <v>233.54599999999999</v>
      </c>
      <c r="Q2025" s="36">
        <f>cpi!$I$2</f>
        <v>240.85300000000001</v>
      </c>
      <c r="R2025" s="36">
        <f t="shared" si="257"/>
        <v>1.031287198239319</v>
      </c>
      <c r="S2025" s="28" t="str">
        <f t="shared" si="253"/>
        <v/>
      </c>
      <c r="T2025" s="37">
        <f t="shared" si="254"/>
        <v>25782179.955982976</v>
      </c>
      <c r="U2025" s="37">
        <f t="shared" si="255"/>
        <v>17504774.986062702</v>
      </c>
      <c r="V2025" s="37">
        <f t="shared" si="256"/>
        <v>73231017.109700009</v>
      </c>
    </row>
    <row r="2026" spans="1:22">
      <c r="A2026" s="23">
        <v>2025</v>
      </c>
      <c r="B2026" s="3">
        <v>38941</v>
      </c>
      <c r="C2026" s="28">
        <v>8</v>
      </c>
      <c r="D2026" s="29">
        <v>12</v>
      </c>
      <c r="E2026" s="28">
        <v>2006</v>
      </c>
      <c r="F2026" s="31">
        <f>DATE(E2026,D2026,C2026)</f>
        <v>39059</v>
      </c>
      <c r="G2026" s="24" t="s">
        <v>2792</v>
      </c>
      <c r="H2026" s="2">
        <v>25000000</v>
      </c>
      <c r="I2026" s="2">
        <v>16655224</v>
      </c>
      <c r="J2026" s="2">
        <v>21970831</v>
      </c>
      <c r="K2026" s="28" t="str">
        <f t="shared" si="250"/>
        <v/>
      </c>
      <c r="L2026" s="28" t="str">
        <f t="shared" si="251"/>
        <v/>
      </c>
      <c r="M2026" s="28" t="s">
        <v>2792</v>
      </c>
      <c r="N2026" s="28" t="str">
        <f t="shared" si="252"/>
        <v/>
      </c>
      <c r="O2026" s="28" t="str">
        <f>IF(N2026=1,M2026&amp;" ("&amp;E2026&amp;")",M2026)</f>
        <v>Unaccompanied Minors</v>
      </c>
      <c r="P2026" s="36">
        <f>INDEX(cpi!$A$1:$M$105,MATCH('Inflation adjust calc'!$E2026,cpi!$A:$A,0),MATCH('Inflation adjust calc'!$D2026,cpi!$1:$1,0))</f>
        <v>201.8</v>
      </c>
      <c r="Q2026" s="36">
        <f>cpi!$I$2</f>
        <v>240.85300000000001</v>
      </c>
      <c r="R2026" s="36">
        <f t="shared" si="257"/>
        <v>1.1935232903865214</v>
      </c>
      <c r="S2026" s="28" t="str">
        <f t="shared" si="253"/>
        <v/>
      </c>
      <c r="T2026" s="37">
        <f t="shared" si="254"/>
        <v>29838082.259663034</v>
      </c>
      <c r="U2026" s="37">
        <f t="shared" si="255"/>
        <v>19878397.750604559</v>
      </c>
      <c r="V2026" s="37">
        <f t="shared" si="256"/>
        <v>26222698.507646184</v>
      </c>
    </row>
    <row r="2027" spans="1:22">
      <c r="A2027" s="23">
        <v>2026</v>
      </c>
      <c r="B2027" s="3">
        <v>32146</v>
      </c>
      <c r="C2027" s="28">
        <v>1</v>
      </c>
      <c r="D2027" s="29">
        <v>4</v>
      </c>
      <c r="E2027" s="28">
        <v>1988</v>
      </c>
      <c r="F2027" s="31">
        <f>DATE(E2027,D2027,C2027)</f>
        <v>32234</v>
      </c>
      <c r="G2027" s="24" t="s">
        <v>2793</v>
      </c>
      <c r="H2027" s="2">
        <v>25000000</v>
      </c>
      <c r="I2027" s="2">
        <v>16118077</v>
      </c>
      <c r="J2027" s="2">
        <v>16118077</v>
      </c>
      <c r="K2027" s="28" t="str">
        <f t="shared" si="250"/>
        <v/>
      </c>
      <c r="L2027" s="28" t="str">
        <f t="shared" si="251"/>
        <v/>
      </c>
      <c r="M2027" s="28" t="s">
        <v>2793</v>
      </c>
      <c r="N2027" s="28" t="str">
        <f t="shared" si="252"/>
        <v/>
      </c>
      <c r="O2027" s="28" t="str">
        <f>IF(N2027=1,M2027&amp;" ("&amp;E2027&amp;")",M2027)</f>
        <v>Bright Lights, Big City</v>
      </c>
      <c r="P2027" s="36">
        <f>INDEX(cpi!$A$1:$M$105,MATCH('Inflation adjust calc'!$E2027,cpi!$A:$A,0),MATCH('Inflation adjust calc'!$D2027,cpi!$1:$1,0))</f>
        <v>117.1</v>
      </c>
      <c r="Q2027" s="36">
        <f>cpi!$I$2</f>
        <v>240.85300000000001</v>
      </c>
      <c r="R2027" s="36">
        <f t="shared" si="257"/>
        <v>2.056814688300598</v>
      </c>
      <c r="S2027" s="28" t="str">
        <f t="shared" si="253"/>
        <v/>
      </c>
      <c r="T2027" s="37">
        <f t="shared" si="254"/>
        <v>51420367.207514949</v>
      </c>
      <c r="U2027" s="37">
        <f t="shared" si="255"/>
        <v>33151897.520760037</v>
      </c>
      <c r="V2027" s="37">
        <f t="shared" si="256"/>
        <v>33151897.520760037</v>
      </c>
    </row>
    <row r="2028" spans="1:22">
      <c r="A2028" s="23">
        <v>2027</v>
      </c>
      <c r="B2028" s="3" t="s">
        <v>479</v>
      </c>
      <c r="C2028" s="28">
        <v>15</v>
      </c>
      <c r="D2028" s="29">
        <v>11</v>
      </c>
      <c r="E2028" s="28">
        <v>2002</v>
      </c>
      <c r="F2028" s="31">
        <f>DATE(E2028,D2028,C2028)</f>
        <v>37575</v>
      </c>
      <c r="G2028" s="24" t="s">
        <v>2794</v>
      </c>
      <c r="H2028" s="2">
        <v>25000000</v>
      </c>
      <c r="I2028" s="2">
        <v>15567860</v>
      </c>
      <c r="J2028" s="2">
        <v>19233280</v>
      </c>
      <c r="K2028" s="28" t="str">
        <f t="shared" si="250"/>
        <v/>
      </c>
      <c r="L2028" s="28" t="str">
        <f t="shared" si="251"/>
        <v/>
      </c>
      <c r="M2028" s="28" t="s">
        <v>2794</v>
      </c>
      <c r="N2028" s="28" t="str">
        <f t="shared" si="252"/>
        <v/>
      </c>
      <c r="O2028" s="28" t="str">
        <f>IF(N2028=1,M2028&amp;" ("&amp;E2028&amp;")",M2028)</f>
        <v>Half Past Dead</v>
      </c>
      <c r="P2028" s="36">
        <f>INDEX(cpi!$A$1:$M$105,MATCH('Inflation adjust calc'!$E2028,cpi!$A:$A,0),MATCH('Inflation adjust calc'!$D2028,cpi!$1:$1,0))</f>
        <v>181.3</v>
      </c>
      <c r="Q2028" s="36">
        <f>cpi!$I$2</f>
        <v>240.85300000000001</v>
      </c>
      <c r="R2028" s="36">
        <f t="shared" si="257"/>
        <v>1.3284776613348042</v>
      </c>
      <c r="S2028" s="28" t="str">
        <f t="shared" si="253"/>
        <v/>
      </c>
      <c r="T2028" s="37">
        <f t="shared" si="254"/>
        <v>33211941.533370104</v>
      </c>
      <c r="U2028" s="37">
        <f t="shared" si="255"/>
        <v>20681554.244787645</v>
      </c>
      <c r="V2028" s="37">
        <f t="shared" si="256"/>
        <v>25550982.834197462</v>
      </c>
    </row>
    <row r="2029" spans="1:22">
      <c r="A2029" s="23">
        <v>2028</v>
      </c>
      <c r="B2029" s="3" t="s">
        <v>2795</v>
      </c>
      <c r="C2029" s="28">
        <v>18</v>
      </c>
      <c r="D2029" s="29">
        <v>4</v>
      </c>
      <c r="E2029" s="28">
        <v>1986</v>
      </c>
      <c r="F2029" s="31">
        <f>DATE(E2029,D2029,C2029)</f>
        <v>31520</v>
      </c>
      <c r="G2029" s="24" t="s">
        <v>2796</v>
      </c>
      <c r="H2029" s="2">
        <v>25000000</v>
      </c>
      <c r="I2029" s="2">
        <v>15502112</v>
      </c>
      <c r="J2029" s="2">
        <v>23506237</v>
      </c>
      <c r="K2029" s="28" t="str">
        <f t="shared" si="250"/>
        <v/>
      </c>
      <c r="L2029" s="28" t="str">
        <f t="shared" si="251"/>
        <v/>
      </c>
      <c r="M2029" s="28" t="s">
        <v>2796</v>
      </c>
      <c r="N2029" s="28">
        <f t="shared" si="252"/>
        <v>1</v>
      </c>
      <c r="O2029" s="28" t="str">
        <f>IF(N2029=1,M2029&amp;" ("&amp;E2029&amp;")",M2029)</f>
        <v>Legend (1986)</v>
      </c>
      <c r="P2029" s="36">
        <f>INDEX(cpi!$A$1:$M$105,MATCH('Inflation adjust calc'!$E2029,cpi!$A:$A,0),MATCH('Inflation adjust calc'!$D2029,cpi!$1:$1,0))</f>
        <v>108.6</v>
      </c>
      <c r="Q2029" s="36">
        <f>cpi!$I$2</f>
        <v>240.85300000000001</v>
      </c>
      <c r="R2029" s="36">
        <f t="shared" si="257"/>
        <v>2.2177992633517496</v>
      </c>
      <c r="S2029" s="28" t="str">
        <f t="shared" si="253"/>
        <v/>
      </c>
      <c r="T2029" s="37">
        <f t="shared" si="254"/>
        <v>55444981.583793737</v>
      </c>
      <c r="U2029" s="37">
        <f t="shared" si="255"/>
        <v>34380572.57399632</v>
      </c>
      <c r="V2029" s="37">
        <f t="shared" si="256"/>
        <v>52132115.10277164</v>
      </c>
    </row>
    <row r="2030" spans="1:22">
      <c r="A2030" s="23">
        <v>2029</v>
      </c>
      <c r="B2030" s="3" t="s">
        <v>2775</v>
      </c>
      <c r="C2030" s="28">
        <v>26</v>
      </c>
      <c r="D2030" s="29">
        <v>7</v>
      </c>
      <c r="E2030" s="28">
        <v>1996</v>
      </c>
      <c r="F2030" s="31">
        <f>DATE(E2030,D2030,C2030)</f>
        <v>35272</v>
      </c>
      <c r="G2030" s="24" t="s">
        <v>2797</v>
      </c>
      <c r="H2030" s="2">
        <v>25000000</v>
      </c>
      <c r="I2030" s="2">
        <v>15382170</v>
      </c>
      <c r="J2030" s="2">
        <v>36682170</v>
      </c>
      <c r="K2030" s="28" t="str">
        <f t="shared" si="250"/>
        <v/>
      </c>
      <c r="L2030" s="28" t="str">
        <f t="shared" si="251"/>
        <v/>
      </c>
      <c r="M2030" s="28" t="s">
        <v>2797</v>
      </c>
      <c r="N2030" s="28" t="str">
        <f t="shared" si="252"/>
        <v/>
      </c>
      <c r="O2030" s="28" t="str">
        <f>IF(N2030=1,M2030&amp;" ("&amp;E2030&amp;")",M2030)</f>
        <v>The Adventures of Pinocchio</v>
      </c>
      <c r="P2030" s="36">
        <f>INDEX(cpi!$A$1:$M$105,MATCH('Inflation adjust calc'!$E2030,cpi!$A:$A,0),MATCH('Inflation adjust calc'!$D2030,cpi!$1:$1,0))</f>
        <v>157</v>
      </c>
      <c r="Q2030" s="36">
        <f>cpi!$I$2</f>
        <v>240.85300000000001</v>
      </c>
      <c r="R2030" s="36">
        <f t="shared" si="257"/>
        <v>1.534095541401274</v>
      </c>
      <c r="S2030" s="28" t="str">
        <f t="shared" si="253"/>
        <v/>
      </c>
      <c r="T2030" s="37">
        <f t="shared" si="254"/>
        <v>38352388.535031848</v>
      </c>
      <c r="U2030" s="37">
        <f t="shared" si="255"/>
        <v>23597718.414076436</v>
      </c>
      <c r="V2030" s="37">
        <f t="shared" si="256"/>
        <v>56273953.445923574</v>
      </c>
    </row>
    <row r="2031" spans="1:22">
      <c r="A2031" s="23">
        <v>2030</v>
      </c>
      <c r="B2031" s="3" t="s">
        <v>1551</v>
      </c>
      <c r="C2031" s="28">
        <v>30</v>
      </c>
      <c r="D2031" s="29">
        <v>9</v>
      </c>
      <c r="E2031" s="28">
        <v>2005</v>
      </c>
      <c r="F2031" s="31">
        <f>DATE(E2031,D2031,C2031)</f>
        <v>38625</v>
      </c>
      <c r="G2031" s="24" t="s">
        <v>2798</v>
      </c>
      <c r="H2031" s="2">
        <v>25000000</v>
      </c>
      <c r="I2031" s="2">
        <v>15331289</v>
      </c>
      <c r="J2031" s="2">
        <v>15468266</v>
      </c>
      <c r="K2031" s="28" t="str">
        <f t="shared" si="250"/>
        <v/>
      </c>
      <c r="L2031" s="28" t="str">
        <f t="shared" si="251"/>
        <v/>
      </c>
      <c r="M2031" s="28" t="s">
        <v>2798</v>
      </c>
      <c r="N2031" s="28" t="str">
        <f t="shared" si="252"/>
        <v/>
      </c>
      <c r="O2031" s="28" t="str">
        <f>IF(N2031=1,M2031&amp;" ("&amp;E2031&amp;")",M2031)</f>
        <v>The Greatest Game Ever Played</v>
      </c>
      <c r="P2031" s="36">
        <f>INDEX(cpi!$A$1:$M$105,MATCH('Inflation adjust calc'!$E2031,cpi!$A:$A,0),MATCH('Inflation adjust calc'!$D2031,cpi!$1:$1,0))</f>
        <v>198.8</v>
      </c>
      <c r="Q2031" s="36">
        <f>cpi!$I$2</f>
        <v>240.85300000000001</v>
      </c>
      <c r="R2031" s="36">
        <f t="shared" si="257"/>
        <v>1.2115342052313882</v>
      </c>
      <c r="S2031" s="28" t="str">
        <f t="shared" si="253"/>
        <v/>
      </c>
      <c r="T2031" s="37">
        <f t="shared" si="254"/>
        <v>30288355.130784705</v>
      </c>
      <c r="U2031" s="37">
        <f t="shared" si="255"/>
        <v>18574381.033787724</v>
      </c>
      <c r="V2031" s="37">
        <f t="shared" si="256"/>
        <v>18740333.354617704</v>
      </c>
    </row>
    <row r="2032" spans="1:22">
      <c r="A2032" s="23">
        <v>2031</v>
      </c>
      <c r="B2032" s="3">
        <v>39975</v>
      </c>
      <c r="C2032" s="28">
        <v>6</v>
      </c>
      <c r="D2032" s="29">
        <v>11</v>
      </c>
      <c r="E2032" s="28">
        <v>2009</v>
      </c>
      <c r="F2032" s="31">
        <f>DATE(E2032,D2032,C2032)</f>
        <v>40123</v>
      </c>
      <c r="G2032" s="24" t="s">
        <v>2799</v>
      </c>
      <c r="H2032" s="2">
        <v>25000000</v>
      </c>
      <c r="I2032" s="2">
        <v>15051977</v>
      </c>
      <c r="J2032" s="2">
        <v>26341896</v>
      </c>
      <c r="K2032" s="28" t="str">
        <f t="shared" si="250"/>
        <v/>
      </c>
      <c r="L2032" s="28" t="str">
        <f t="shared" si="251"/>
        <v/>
      </c>
      <c r="M2032" s="28" t="s">
        <v>2799</v>
      </c>
      <c r="N2032" s="28" t="str">
        <f t="shared" si="252"/>
        <v/>
      </c>
      <c r="O2032" s="28" t="str">
        <f>IF(N2032=1,M2032&amp;" ("&amp;E2032&amp;")",M2032)</f>
        <v>The Box</v>
      </c>
      <c r="P2032" s="36">
        <f>INDEX(cpi!$A$1:$M$105,MATCH('Inflation adjust calc'!$E2032,cpi!$A:$A,0),MATCH('Inflation adjust calc'!$D2032,cpi!$1:$1,0))</f>
        <v>216.33</v>
      </c>
      <c r="Q2032" s="36">
        <f>cpi!$I$2</f>
        <v>240.85300000000001</v>
      </c>
      <c r="R2032" s="36">
        <f t="shared" si="257"/>
        <v>1.1133592197106272</v>
      </c>
      <c r="S2032" s="28" t="str">
        <f t="shared" si="253"/>
        <v/>
      </c>
      <c r="T2032" s="37">
        <f t="shared" si="254"/>
        <v>27833980.49276568</v>
      </c>
      <c r="U2032" s="37">
        <f t="shared" si="255"/>
        <v>16758257.367822308</v>
      </c>
      <c r="V2032" s="37">
        <f t="shared" si="256"/>
        <v>29327992.776258491</v>
      </c>
    </row>
    <row r="2033" spans="1:22">
      <c r="A2033" s="23">
        <v>2032</v>
      </c>
      <c r="B2033" s="3">
        <v>36588</v>
      </c>
      <c r="C2033" s="28">
        <v>3</v>
      </c>
      <c r="D2033" s="29">
        <v>3</v>
      </c>
      <c r="E2033" s="28">
        <v>2000</v>
      </c>
      <c r="F2033" s="31">
        <f>DATE(E2033,D2033,C2033)</f>
        <v>36588</v>
      </c>
      <c r="G2033" s="24" t="s">
        <v>2800</v>
      </c>
      <c r="H2033" s="2">
        <v>25000000</v>
      </c>
      <c r="I2033" s="2">
        <v>14983572</v>
      </c>
      <c r="J2033" s="2">
        <v>24355762</v>
      </c>
      <c r="K2033" s="28" t="str">
        <f t="shared" si="250"/>
        <v/>
      </c>
      <c r="L2033" s="28" t="str">
        <f t="shared" si="251"/>
        <v/>
      </c>
      <c r="M2033" s="28" t="s">
        <v>2800</v>
      </c>
      <c r="N2033" s="28" t="str">
        <f t="shared" si="252"/>
        <v/>
      </c>
      <c r="O2033" s="28" t="str">
        <f>IF(N2033=1,M2033&amp;" ("&amp;E2033&amp;")",M2033)</f>
        <v>The Next Best Thing</v>
      </c>
      <c r="P2033" s="36">
        <f>INDEX(cpi!$A$1:$M$105,MATCH('Inflation adjust calc'!$E2033,cpi!$A:$A,0),MATCH('Inflation adjust calc'!$D2033,cpi!$1:$1,0))</f>
        <v>171.2</v>
      </c>
      <c r="Q2033" s="36">
        <f>cpi!$I$2</f>
        <v>240.85300000000001</v>
      </c>
      <c r="R2033" s="36">
        <f t="shared" si="257"/>
        <v>1.4068516355140188</v>
      </c>
      <c r="S2033" s="28" t="str">
        <f t="shared" si="253"/>
        <v/>
      </c>
      <c r="T2033" s="37">
        <f t="shared" si="254"/>
        <v>35171290.887850471</v>
      </c>
      <c r="U2033" s="37">
        <f t="shared" si="255"/>
        <v>21079662.774042059</v>
      </c>
      <c r="V2033" s="37">
        <f t="shared" si="256"/>
        <v>34264943.603890188</v>
      </c>
    </row>
    <row r="2034" spans="1:22">
      <c r="A2034" s="23">
        <v>2033</v>
      </c>
      <c r="B2034" s="3">
        <v>40400</v>
      </c>
      <c r="C2034" s="28">
        <v>8</v>
      </c>
      <c r="D2034" s="29">
        <v>10</v>
      </c>
      <c r="E2034" s="28">
        <v>2010</v>
      </c>
      <c r="F2034" s="31">
        <f>DATE(E2034,D2034,C2034)</f>
        <v>40459</v>
      </c>
      <c r="G2034" s="24" t="s">
        <v>2801</v>
      </c>
      <c r="H2034" s="2">
        <v>25000000</v>
      </c>
      <c r="I2034" s="2">
        <v>14744435</v>
      </c>
      <c r="J2034" s="2">
        <v>16727470</v>
      </c>
      <c r="K2034" s="28" t="str">
        <f t="shared" si="250"/>
        <v/>
      </c>
      <c r="L2034" s="28" t="str">
        <f t="shared" si="251"/>
        <v/>
      </c>
      <c r="M2034" s="28" t="s">
        <v>2801</v>
      </c>
      <c r="N2034" s="28" t="str">
        <f t="shared" si="252"/>
        <v/>
      </c>
      <c r="O2034" s="28" t="str">
        <f>IF(N2034=1,M2034&amp;" ("&amp;E2034&amp;")",M2034)</f>
        <v>My Soul to Take</v>
      </c>
      <c r="P2034" s="36">
        <f>INDEX(cpi!$A$1:$M$105,MATCH('Inflation adjust calc'!$E2034,cpi!$A:$A,0),MATCH('Inflation adjust calc'!$D2034,cpi!$1:$1,0))</f>
        <v>218.71100000000001</v>
      </c>
      <c r="Q2034" s="36">
        <f>cpi!$I$2</f>
        <v>240.85300000000001</v>
      </c>
      <c r="R2034" s="36">
        <f t="shared" si="257"/>
        <v>1.1012386208283991</v>
      </c>
      <c r="S2034" s="28" t="str">
        <f t="shared" si="253"/>
        <v/>
      </c>
      <c r="T2034" s="37">
        <f t="shared" si="254"/>
        <v>27530965.520709977</v>
      </c>
      <c r="U2034" s="37">
        <f t="shared" si="255"/>
        <v>16237141.264293976</v>
      </c>
      <c r="V2034" s="37">
        <f t="shared" si="256"/>
        <v>18420935.992748421</v>
      </c>
    </row>
    <row r="2035" spans="1:22">
      <c r="A2035" s="23">
        <v>2034</v>
      </c>
      <c r="B2035" s="3">
        <v>38234</v>
      </c>
      <c r="C2035" s="28">
        <v>9</v>
      </c>
      <c r="D2035" s="29">
        <v>4</v>
      </c>
      <c r="E2035" s="28">
        <v>2004</v>
      </c>
      <c r="F2035" s="31">
        <f>DATE(E2035,D2035,C2035)</f>
        <v>38086</v>
      </c>
      <c r="G2035" s="24" t="s">
        <v>2802</v>
      </c>
      <c r="H2035" s="2">
        <v>25000000</v>
      </c>
      <c r="I2035" s="2">
        <v>14589444</v>
      </c>
      <c r="J2035" s="2">
        <v>31635150</v>
      </c>
      <c r="K2035" s="28" t="str">
        <f t="shared" si="250"/>
        <v/>
      </c>
      <c r="L2035" s="28" t="str">
        <f t="shared" si="251"/>
        <v/>
      </c>
      <c r="M2035" s="28" t="s">
        <v>2802</v>
      </c>
      <c r="N2035" s="28" t="str">
        <f t="shared" si="252"/>
        <v/>
      </c>
      <c r="O2035" s="28" t="str">
        <f>IF(N2035=1,M2035&amp;" ("&amp;E2035&amp;")",M2035)</f>
        <v>The Girl Next Door</v>
      </c>
      <c r="P2035" s="36">
        <f>INDEX(cpi!$A$1:$M$105,MATCH('Inflation adjust calc'!$E2035,cpi!$A:$A,0),MATCH('Inflation adjust calc'!$D2035,cpi!$1:$1,0))</f>
        <v>188</v>
      </c>
      <c r="Q2035" s="36">
        <f>cpi!$I$2</f>
        <v>240.85300000000001</v>
      </c>
      <c r="R2035" s="36">
        <f t="shared" si="257"/>
        <v>1.2811329787234043</v>
      </c>
      <c r="S2035" s="28" t="str">
        <f t="shared" si="253"/>
        <v/>
      </c>
      <c r="T2035" s="37">
        <f t="shared" si="254"/>
        <v>32028324.468085106</v>
      </c>
      <c r="U2035" s="37">
        <f t="shared" si="255"/>
        <v>18691017.849638298</v>
      </c>
      <c r="V2035" s="37">
        <f t="shared" si="256"/>
        <v>40528833.951861702</v>
      </c>
    </row>
    <row r="2036" spans="1:22">
      <c r="A2036" s="23">
        <v>2035</v>
      </c>
      <c r="B2036" s="3" t="s">
        <v>2142</v>
      </c>
      <c r="C2036" s="28">
        <v>15</v>
      </c>
      <c r="D2036" s="29">
        <v>8</v>
      </c>
      <c r="E2036" s="28">
        <v>2008</v>
      </c>
      <c r="F2036" s="31">
        <f>DATE(E2036,D2036,C2036)</f>
        <v>39675</v>
      </c>
      <c r="G2036" s="24" t="s">
        <v>2803</v>
      </c>
      <c r="H2036" s="2">
        <v>25000000</v>
      </c>
      <c r="I2036" s="2">
        <v>14543943</v>
      </c>
      <c r="J2036" s="2">
        <v>43530281</v>
      </c>
      <c r="K2036" s="28" t="str">
        <f t="shared" si="250"/>
        <v/>
      </c>
      <c r="L2036" s="28" t="str">
        <f t="shared" si="251"/>
        <v/>
      </c>
      <c r="M2036" s="28" t="s">
        <v>2803</v>
      </c>
      <c r="N2036" s="28" t="str">
        <f t="shared" si="252"/>
        <v/>
      </c>
      <c r="O2036" s="28" t="str">
        <f>IF(N2036=1,M2036&amp;" ("&amp;E2036&amp;")",M2036)</f>
        <v>Fly Me To the Moon</v>
      </c>
      <c r="P2036" s="36">
        <f>INDEX(cpi!$A$1:$M$105,MATCH('Inflation adjust calc'!$E2036,cpi!$A:$A,0),MATCH('Inflation adjust calc'!$D2036,cpi!$1:$1,0))</f>
        <v>219.08600000000001</v>
      </c>
      <c r="Q2036" s="36">
        <f>cpi!$I$2</f>
        <v>240.85300000000001</v>
      </c>
      <c r="R2036" s="36">
        <f t="shared" si="257"/>
        <v>1.0993536784641647</v>
      </c>
      <c r="S2036" s="28" t="str">
        <f t="shared" si="253"/>
        <v/>
      </c>
      <c r="T2036" s="37">
        <f t="shared" si="254"/>
        <v>27483841.961604115</v>
      </c>
      <c r="U2036" s="37">
        <f t="shared" si="255"/>
        <v>15988937.236423139</v>
      </c>
      <c r="V2036" s="37">
        <f t="shared" si="256"/>
        <v>47855174.541928738</v>
      </c>
    </row>
    <row r="2037" spans="1:22">
      <c r="A2037" s="23">
        <v>2036</v>
      </c>
      <c r="B2037" s="3" t="s">
        <v>2804</v>
      </c>
      <c r="C2037" s="28">
        <v>13</v>
      </c>
      <c r="D2037" s="29">
        <v>9</v>
      </c>
      <c r="E2037" s="28">
        <v>1996</v>
      </c>
      <c r="F2037" s="31">
        <f>DATE(E2037,D2037,C2037)</f>
        <v>35321</v>
      </c>
      <c r="G2037" s="24" t="s">
        <v>2805</v>
      </c>
      <c r="H2037" s="2">
        <v>25000000</v>
      </c>
      <c r="I2037" s="2">
        <v>14102929</v>
      </c>
      <c r="J2037" s="2">
        <v>51702929</v>
      </c>
      <c r="K2037" s="28" t="str">
        <f t="shared" si="250"/>
        <v/>
      </c>
      <c r="L2037" s="28" t="str">
        <f t="shared" si="251"/>
        <v/>
      </c>
      <c r="M2037" s="28" t="s">
        <v>2805</v>
      </c>
      <c r="N2037" s="28" t="str">
        <f t="shared" si="252"/>
        <v/>
      </c>
      <c r="O2037" s="28" t="str">
        <f>IF(N2037=1,M2037&amp;" ("&amp;E2037&amp;")",M2037)</f>
        <v>Maximum Risk</v>
      </c>
      <c r="P2037" s="36">
        <f>INDEX(cpi!$A$1:$M$105,MATCH('Inflation adjust calc'!$E2037,cpi!$A:$A,0),MATCH('Inflation adjust calc'!$D2037,cpi!$1:$1,0))</f>
        <v>157.80000000000001</v>
      </c>
      <c r="Q2037" s="36">
        <f>cpi!$I$2</f>
        <v>240.85300000000001</v>
      </c>
      <c r="R2037" s="36">
        <f t="shared" si="257"/>
        <v>1.5263181242078581</v>
      </c>
      <c r="S2037" s="28" t="str">
        <f t="shared" si="253"/>
        <v/>
      </c>
      <c r="T2037" s="37">
        <f t="shared" si="254"/>
        <v>38157953.105196454</v>
      </c>
      <c r="U2037" s="37">
        <f t="shared" si="255"/>
        <v>21525556.137116604</v>
      </c>
      <c r="V2037" s="37">
        <f t="shared" si="256"/>
        <v>78915117.607332066</v>
      </c>
    </row>
    <row r="2038" spans="1:22">
      <c r="A2038" s="23">
        <v>2037</v>
      </c>
      <c r="B2038" s="3" t="s">
        <v>2806</v>
      </c>
      <c r="C2038" s="28">
        <v>13</v>
      </c>
      <c r="D2038" s="29">
        <v>9</v>
      </c>
      <c r="E2038" s="28">
        <v>2002</v>
      </c>
      <c r="F2038" s="31">
        <f>DATE(E2038,D2038,C2038)</f>
        <v>37512</v>
      </c>
      <c r="G2038" s="24" t="s">
        <v>2807</v>
      </c>
      <c r="H2038" s="2">
        <v>25000000</v>
      </c>
      <c r="I2038" s="2">
        <v>13973532</v>
      </c>
      <c r="J2038" s="2">
        <v>13973532</v>
      </c>
      <c r="K2038" s="28" t="str">
        <f t="shared" si="250"/>
        <v/>
      </c>
      <c r="L2038" s="28" t="str">
        <f t="shared" si="251"/>
        <v/>
      </c>
      <c r="M2038" s="28" t="s">
        <v>2807</v>
      </c>
      <c r="N2038" s="28" t="str">
        <f t="shared" si="252"/>
        <v/>
      </c>
      <c r="O2038" s="28" t="str">
        <f>IF(N2038=1,M2038&amp;" ("&amp;E2038&amp;")",M2038)</f>
        <v>Stealing Harvard</v>
      </c>
      <c r="P2038" s="36">
        <f>INDEX(cpi!$A$1:$M$105,MATCH('Inflation adjust calc'!$E2038,cpi!$A:$A,0),MATCH('Inflation adjust calc'!$D2038,cpi!$1:$1,0))</f>
        <v>181</v>
      </c>
      <c r="Q2038" s="36">
        <f>cpi!$I$2</f>
        <v>240.85300000000001</v>
      </c>
      <c r="R2038" s="36">
        <f t="shared" si="257"/>
        <v>1.3306795580110498</v>
      </c>
      <c r="S2038" s="28" t="str">
        <f t="shared" si="253"/>
        <v/>
      </c>
      <c r="T2038" s="37">
        <f t="shared" si="254"/>
        <v>33266988.950276244</v>
      </c>
      <c r="U2038" s="37">
        <f t="shared" si="255"/>
        <v>18594293.385613259</v>
      </c>
      <c r="V2038" s="37">
        <f t="shared" si="256"/>
        <v>18594293.385613259</v>
      </c>
    </row>
    <row r="2039" spans="1:22">
      <c r="A2039" s="23">
        <v>2038</v>
      </c>
      <c r="B2039" s="3">
        <v>39149</v>
      </c>
      <c r="C2039" s="28">
        <v>3</v>
      </c>
      <c r="D2039" s="29">
        <v>8</v>
      </c>
      <c r="E2039" s="28">
        <v>2007</v>
      </c>
      <c r="F2039" s="31">
        <f>DATE(E2039,D2039,C2039)</f>
        <v>39297</v>
      </c>
      <c r="G2039" s="24" t="s">
        <v>2808</v>
      </c>
      <c r="H2039" s="2">
        <v>25000000</v>
      </c>
      <c r="I2039" s="2">
        <v>13938332</v>
      </c>
      <c r="J2039" s="2">
        <v>14334401</v>
      </c>
      <c r="K2039" s="28" t="str">
        <f t="shared" si="250"/>
        <v/>
      </c>
      <c r="L2039" s="28" t="str">
        <f t="shared" si="251"/>
        <v/>
      </c>
      <c r="M2039" s="28" t="s">
        <v>2808</v>
      </c>
      <c r="N2039" s="28" t="str">
        <f t="shared" si="252"/>
        <v/>
      </c>
      <c r="O2039" s="28" t="str">
        <f>IF(N2039=1,M2039&amp;" ("&amp;E2039&amp;")",M2039)</f>
        <v>Hot Rod</v>
      </c>
      <c r="P2039" s="36">
        <f>INDEX(cpi!$A$1:$M$105,MATCH('Inflation adjust calc'!$E2039,cpi!$A:$A,0),MATCH('Inflation adjust calc'!$D2039,cpi!$1:$1,0))</f>
        <v>207.917</v>
      </c>
      <c r="Q2039" s="36">
        <f>cpi!$I$2</f>
        <v>240.85300000000001</v>
      </c>
      <c r="R2039" s="36">
        <f t="shared" si="257"/>
        <v>1.1584093652755667</v>
      </c>
      <c r="S2039" s="28" t="str">
        <f t="shared" si="253"/>
        <v/>
      </c>
      <c r="T2039" s="37">
        <f t="shared" si="254"/>
        <v>28960234.131889168</v>
      </c>
      <c r="U2039" s="37">
        <f t="shared" si="255"/>
        <v>16146294.325120119</v>
      </c>
      <c r="V2039" s="37">
        <f t="shared" si="256"/>
        <v>16605104.364015449</v>
      </c>
    </row>
    <row r="2040" spans="1:22">
      <c r="A2040" s="23">
        <v>2039</v>
      </c>
      <c r="B2040" s="3">
        <v>40795</v>
      </c>
      <c r="C2040" s="28">
        <v>9</v>
      </c>
      <c r="D2040" s="29">
        <v>9</v>
      </c>
      <c r="E2040" s="28">
        <v>2011</v>
      </c>
      <c r="F2040" s="31">
        <f>DATE(E2040,D2040,C2040)</f>
        <v>40795</v>
      </c>
      <c r="G2040" s="24" t="s">
        <v>2809</v>
      </c>
      <c r="H2040" s="2">
        <v>25000000</v>
      </c>
      <c r="I2040" s="2">
        <v>13657115</v>
      </c>
      <c r="J2040" s="2">
        <v>24215385</v>
      </c>
      <c r="K2040" s="28" t="str">
        <f t="shared" si="250"/>
        <v/>
      </c>
      <c r="L2040" s="28" t="str">
        <f t="shared" si="251"/>
        <v/>
      </c>
      <c r="M2040" s="28" t="s">
        <v>2809</v>
      </c>
      <c r="N2040" s="28" t="str">
        <f t="shared" si="252"/>
        <v/>
      </c>
      <c r="O2040" s="28" t="str">
        <f>IF(N2040=1,M2040&amp;" ("&amp;E2040&amp;")",M2040)</f>
        <v>Warrior</v>
      </c>
      <c r="P2040" s="36">
        <f>INDEX(cpi!$A$1:$M$105,MATCH('Inflation adjust calc'!$E2040,cpi!$A:$A,0),MATCH('Inflation adjust calc'!$D2040,cpi!$1:$1,0))</f>
        <v>226.88900000000001</v>
      </c>
      <c r="Q2040" s="36">
        <f>cpi!$I$2</f>
        <v>240.85300000000001</v>
      </c>
      <c r="R2040" s="36">
        <f t="shared" si="257"/>
        <v>1.0615455134449003</v>
      </c>
      <c r="S2040" s="28" t="str">
        <f t="shared" si="253"/>
        <v/>
      </c>
      <c r="T2040" s="37">
        <f t="shared" si="254"/>
        <v>26538637.836122509</v>
      </c>
      <c r="U2040" s="37">
        <f t="shared" si="255"/>
        <v>14497649.154851049</v>
      </c>
      <c r="V2040" s="37">
        <f t="shared" si="256"/>
        <v>25705733.303090937</v>
      </c>
    </row>
    <row r="2041" spans="1:22">
      <c r="A2041" s="23">
        <v>2040</v>
      </c>
      <c r="B2041" s="3" t="s">
        <v>1650</v>
      </c>
      <c r="C2041" s="28">
        <v>24</v>
      </c>
      <c r="D2041" s="29">
        <v>12</v>
      </c>
      <c r="E2041" s="28">
        <v>1999</v>
      </c>
      <c r="F2041" s="31">
        <f>DATE(E2041,D2041,C2041)</f>
        <v>36518</v>
      </c>
      <c r="G2041" s="24" t="s">
        <v>2810</v>
      </c>
      <c r="H2041" s="2">
        <v>25000000</v>
      </c>
      <c r="I2041" s="2">
        <v>13038660</v>
      </c>
      <c r="J2041" s="2">
        <v>13038660</v>
      </c>
      <c r="K2041" s="28" t="str">
        <f t="shared" si="250"/>
        <v/>
      </c>
      <c r="L2041" s="28" t="str">
        <f t="shared" si="251"/>
        <v/>
      </c>
      <c r="M2041" s="28" t="s">
        <v>2810</v>
      </c>
      <c r="N2041" s="28" t="str">
        <f t="shared" si="252"/>
        <v/>
      </c>
      <c r="O2041" s="28" t="str">
        <f>IF(N2041=1,M2041&amp;" ("&amp;E2041&amp;")",M2041)</f>
        <v>Angela's Ashes</v>
      </c>
      <c r="P2041" s="36">
        <f>INDEX(cpi!$A$1:$M$105,MATCH('Inflation adjust calc'!$E2041,cpi!$A:$A,0),MATCH('Inflation adjust calc'!$D2041,cpi!$1:$1,0))</f>
        <v>168.3</v>
      </c>
      <c r="Q2041" s="36">
        <f>cpi!$I$2</f>
        <v>240.85300000000001</v>
      </c>
      <c r="R2041" s="36">
        <f t="shared" si="257"/>
        <v>1.4310932857991681</v>
      </c>
      <c r="S2041" s="28" t="str">
        <f t="shared" si="253"/>
        <v/>
      </c>
      <c r="T2041" s="37">
        <f t="shared" si="254"/>
        <v>35777332.144979201</v>
      </c>
      <c r="U2041" s="37">
        <f t="shared" si="255"/>
        <v>18659538.781818181</v>
      </c>
      <c r="V2041" s="37">
        <f t="shared" si="256"/>
        <v>18659538.781818181</v>
      </c>
    </row>
    <row r="2042" spans="1:22">
      <c r="A2042" s="23">
        <v>2041</v>
      </c>
      <c r="B2042" s="3" t="s">
        <v>1143</v>
      </c>
      <c r="C2042" s="28">
        <v>21</v>
      </c>
      <c r="D2042" s="29">
        <v>12</v>
      </c>
      <c r="E2042" s="28">
        <v>2012</v>
      </c>
      <c r="F2042" s="31">
        <f>DATE(E2042,D2042,C2042)</f>
        <v>41264</v>
      </c>
      <c r="G2042" s="24" t="s">
        <v>2811</v>
      </c>
      <c r="H2042" s="2">
        <v>25000000</v>
      </c>
      <c r="I2042" s="2">
        <v>12512862</v>
      </c>
      <c r="J2042" s="2">
        <v>28012862</v>
      </c>
      <c r="K2042" s="28" t="str">
        <f t="shared" si="250"/>
        <v/>
      </c>
      <c r="L2042" s="28" t="str">
        <f t="shared" si="251"/>
        <v/>
      </c>
      <c r="M2042" s="28" t="s">
        <v>2811</v>
      </c>
      <c r="N2042" s="28" t="str">
        <f t="shared" si="252"/>
        <v/>
      </c>
      <c r="O2042" s="28" t="str">
        <f>IF(N2042=1,M2042&amp;" ("&amp;E2042&amp;")",M2042)</f>
        <v>Cirque du Soleil: Worlds Away</v>
      </c>
      <c r="P2042" s="36">
        <f>INDEX(cpi!$A$1:$M$105,MATCH('Inflation adjust calc'!$E2042,cpi!$A:$A,0),MATCH('Inflation adjust calc'!$D2042,cpi!$1:$1,0))</f>
        <v>229.601</v>
      </c>
      <c r="Q2042" s="36">
        <f>cpi!$I$2</f>
        <v>240.85300000000001</v>
      </c>
      <c r="R2042" s="36">
        <f t="shared" si="257"/>
        <v>1.0490067551970592</v>
      </c>
      <c r="S2042" s="28" t="str">
        <f t="shared" si="253"/>
        <v/>
      </c>
      <c r="T2042" s="37">
        <f t="shared" si="254"/>
        <v>26225168.87992648</v>
      </c>
      <c r="U2042" s="37">
        <f t="shared" si="255"/>
        <v>13126076.764848584</v>
      </c>
      <c r="V2042" s="37">
        <f t="shared" si="256"/>
        <v>29385681.470403004</v>
      </c>
    </row>
    <row r="2043" spans="1:22">
      <c r="A2043" s="23">
        <v>2042</v>
      </c>
      <c r="B2043" s="3" t="s">
        <v>2812</v>
      </c>
      <c r="C2043" s="28">
        <v>13</v>
      </c>
      <c r="D2043" s="29">
        <v>11</v>
      </c>
      <c r="E2043" s="28">
        <v>2015</v>
      </c>
      <c r="F2043" s="31">
        <f>DATE(E2043,D2043,C2043)</f>
        <v>42321</v>
      </c>
      <c r="G2043" s="24" t="s">
        <v>2813</v>
      </c>
      <c r="H2043" s="2">
        <v>25000000</v>
      </c>
      <c r="I2043" s="2">
        <v>12227722</v>
      </c>
      <c r="J2043" s="2">
        <v>28090896</v>
      </c>
      <c r="K2043" s="28" t="str">
        <f t="shared" si="250"/>
        <v/>
      </c>
      <c r="L2043" s="28" t="str">
        <f t="shared" si="251"/>
        <v/>
      </c>
      <c r="M2043" s="28" t="s">
        <v>2813</v>
      </c>
      <c r="N2043" s="28" t="str">
        <f t="shared" si="252"/>
        <v/>
      </c>
      <c r="O2043" s="28" t="str">
        <f>IF(N2043=1,M2043&amp;" ("&amp;E2043&amp;")",M2043)</f>
        <v>The 33</v>
      </c>
      <c r="P2043" s="36">
        <f>INDEX(cpi!$A$1:$M$105,MATCH('Inflation adjust calc'!$E2043,cpi!$A:$A,0),MATCH('Inflation adjust calc'!$D2043,cpi!$1:$1,0))</f>
        <v>237.33600000000001</v>
      </c>
      <c r="Q2043" s="36">
        <f>cpi!$I$2</f>
        <v>240.85300000000001</v>
      </c>
      <c r="R2043" s="36">
        <f t="shared" si="257"/>
        <v>1.014818653722992</v>
      </c>
      <c r="S2043" s="28" t="str">
        <f t="shared" si="253"/>
        <v/>
      </c>
      <c r="T2043" s="37">
        <f t="shared" si="254"/>
        <v>25370466.343074799</v>
      </c>
      <c r="U2043" s="37">
        <f t="shared" si="255"/>
        <v>12408920.378139012</v>
      </c>
      <c r="V2043" s="37">
        <f t="shared" si="256"/>
        <v>28507165.26059258</v>
      </c>
    </row>
    <row r="2044" spans="1:22">
      <c r="A2044" s="23">
        <v>2043</v>
      </c>
      <c r="B2044" s="3" t="s">
        <v>2610</v>
      </c>
      <c r="C2044" s="28">
        <v>21</v>
      </c>
      <c r="D2044" s="29">
        <v>6</v>
      </c>
      <c r="E2044" s="28">
        <v>1985</v>
      </c>
      <c r="F2044" s="31">
        <f>DATE(E2044,D2044,C2044)</f>
        <v>31219</v>
      </c>
      <c r="G2044" s="24" t="s">
        <v>2814</v>
      </c>
      <c r="H2044" s="2">
        <v>25000000</v>
      </c>
      <c r="I2044" s="2">
        <v>11603545</v>
      </c>
      <c r="J2044" s="2">
        <v>11603545</v>
      </c>
      <c r="K2044" s="28" t="str">
        <f t="shared" si="250"/>
        <v/>
      </c>
      <c r="L2044" s="28" t="str">
        <f t="shared" si="251"/>
        <v/>
      </c>
      <c r="M2044" s="28" t="s">
        <v>2814</v>
      </c>
      <c r="N2044" s="28" t="str">
        <f t="shared" si="252"/>
        <v/>
      </c>
      <c r="O2044" s="28" t="str">
        <f>IF(N2044=1,M2044&amp;" ("&amp;E2044&amp;")",M2044)</f>
        <v>Lifeforce</v>
      </c>
      <c r="P2044" s="36">
        <f>INDEX(cpi!$A$1:$M$105,MATCH('Inflation adjust calc'!$E2044,cpi!$A:$A,0),MATCH('Inflation adjust calc'!$D2044,cpi!$1:$1,0))</f>
        <v>107.6</v>
      </c>
      <c r="Q2044" s="36">
        <f>cpi!$I$2</f>
        <v>240.85300000000001</v>
      </c>
      <c r="R2044" s="36">
        <f t="shared" si="257"/>
        <v>2.2384107806691453</v>
      </c>
      <c r="S2044" s="28" t="str">
        <f t="shared" si="253"/>
        <v/>
      </c>
      <c r="T2044" s="37">
        <f t="shared" si="254"/>
        <v>55960269.516728632</v>
      </c>
      <c r="U2044" s="37">
        <f t="shared" si="255"/>
        <v>25973500.221979558</v>
      </c>
      <c r="V2044" s="37">
        <f t="shared" si="256"/>
        <v>25973500.221979558</v>
      </c>
    </row>
    <row r="2045" spans="1:22">
      <c r="A2045" s="23">
        <v>2044</v>
      </c>
      <c r="B2045" s="3" t="s">
        <v>595</v>
      </c>
      <c r="C2045" s="28">
        <v>15</v>
      </c>
      <c r="D2045" s="29">
        <v>4</v>
      </c>
      <c r="E2045" s="28">
        <v>2011</v>
      </c>
      <c r="F2045" s="31">
        <f>DATE(E2045,D2045,C2045)</f>
        <v>40648</v>
      </c>
      <c r="G2045" s="24" t="s">
        <v>2815</v>
      </c>
      <c r="H2045" s="2">
        <v>25000000</v>
      </c>
      <c r="I2045" s="2">
        <v>11538204</v>
      </c>
      <c r="J2045" s="2">
        <v>15907411</v>
      </c>
      <c r="K2045" s="28" t="str">
        <f t="shared" si="250"/>
        <v/>
      </c>
      <c r="L2045" s="28" t="str">
        <f t="shared" si="251"/>
        <v/>
      </c>
      <c r="M2045" s="28" t="s">
        <v>2815</v>
      </c>
      <c r="N2045" s="28" t="str">
        <f t="shared" si="252"/>
        <v/>
      </c>
      <c r="O2045" s="28" t="str">
        <f>IF(N2045=1,M2045&amp;" ("&amp;E2045&amp;")",M2045)</f>
        <v>The Conspirator</v>
      </c>
      <c r="P2045" s="36">
        <f>INDEX(cpi!$A$1:$M$105,MATCH('Inflation adjust calc'!$E2045,cpi!$A:$A,0),MATCH('Inflation adjust calc'!$D2045,cpi!$1:$1,0))</f>
        <v>224.90600000000001</v>
      </c>
      <c r="Q2045" s="36">
        <f>cpi!$I$2</f>
        <v>240.85300000000001</v>
      </c>
      <c r="R2045" s="36">
        <f t="shared" si="257"/>
        <v>1.0709051781633216</v>
      </c>
      <c r="S2045" s="28" t="str">
        <f t="shared" si="253"/>
        <v/>
      </c>
      <c r="T2045" s="37">
        <f t="shared" si="254"/>
        <v>26772629.45408304</v>
      </c>
      <c r="U2045" s="37">
        <f t="shared" si="255"/>
        <v>12356322.410304751</v>
      </c>
      <c r="V2045" s="37">
        <f t="shared" si="256"/>
        <v>17035328.811072182</v>
      </c>
    </row>
    <row r="2046" spans="1:22">
      <c r="A2046" s="23">
        <v>2045</v>
      </c>
      <c r="B2046" s="3">
        <v>37322</v>
      </c>
      <c r="C2046" s="28">
        <v>3</v>
      </c>
      <c r="D2046" s="29">
        <v>7</v>
      </c>
      <c r="E2046" s="28">
        <v>2002</v>
      </c>
      <c r="F2046" s="31">
        <f>DATE(E2046,D2046,C2046)</f>
        <v>37440</v>
      </c>
      <c r="G2046" s="24" t="s">
        <v>2816</v>
      </c>
      <c r="H2046" s="2">
        <v>25000000</v>
      </c>
      <c r="I2046" s="2">
        <v>11411644</v>
      </c>
      <c r="J2046" s="2">
        <v>16425701</v>
      </c>
      <c r="K2046" s="28" t="str">
        <f t="shared" si="250"/>
        <v/>
      </c>
      <c r="L2046" s="28" t="str">
        <f t="shared" si="251"/>
        <v/>
      </c>
      <c r="M2046" s="28" t="s">
        <v>2816</v>
      </c>
      <c r="N2046" s="28" t="str">
        <f t="shared" si="252"/>
        <v/>
      </c>
      <c r="O2046" s="28" t="str">
        <f>IF(N2046=1,M2046&amp;" ("&amp;E2046&amp;")",M2046)</f>
        <v>The Powerpuff Girls</v>
      </c>
      <c r="P2046" s="36">
        <f>INDEX(cpi!$A$1:$M$105,MATCH('Inflation adjust calc'!$E2046,cpi!$A:$A,0),MATCH('Inflation adjust calc'!$D2046,cpi!$1:$1,0))</f>
        <v>180.1</v>
      </c>
      <c r="Q2046" s="36">
        <f>cpi!$I$2</f>
        <v>240.85300000000001</v>
      </c>
      <c r="R2046" s="36">
        <f t="shared" si="257"/>
        <v>1.3373292615213772</v>
      </c>
      <c r="S2046" s="28" t="str">
        <f t="shared" si="253"/>
        <v/>
      </c>
      <c r="T2046" s="37">
        <f t="shared" si="254"/>
        <v>33433231.538034432</v>
      </c>
      <c r="U2046" s="37">
        <f t="shared" si="255"/>
        <v>15261125.443264855</v>
      </c>
      <c r="V2046" s="37">
        <f t="shared" si="256"/>
        <v>21966570.588300947</v>
      </c>
    </row>
    <row r="2047" spans="1:22">
      <c r="A2047" s="23">
        <v>2046</v>
      </c>
      <c r="B2047" s="3">
        <v>38417</v>
      </c>
      <c r="C2047" s="28">
        <v>3</v>
      </c>
      <c r="D2047" s="29">
        <v>6</v>
      </c>
      <c r="E2047" s="28">
        <v>2005</v>
      </c>
      <c r="F2047" s="31">
        <f>DATE(E2047,D2047,C2047)</f>
        <v>38506</v>
      </c>
      <c r="G2047" s="24" t="s">
        <v>2817</v>
      </c>
      <c r="H2047" s="2">
        <v>25000000</v>
      </c>
      <c r="I2047" s="2">
        <v>11273517</v>
      </c>
      <c r="J2047" s="2">
        <v>13424365</v>
      </c>
      <c r="K2047" s="28" t="str">
        <f t="shared" si="250"/>
        <v/>
      </c>
      <c r="L2047" s="28" t="str">
        <f t="shared" si="251"/>
        <v/>
      </c>
      <c r="M2047" s="28" t="s">
        <v>2817</v>
      </c>
      <c r="N2047" s="28" t="str">
        <f t="shared" si="252"/>
        <v/>
      </c>
      <c r="O2047" s="28" t="str">
        <f>IF(N2047=1,M2047&amp;" ("&amp;E2047&amp;")",M2047)</f>
        <v>The Lords of Dogtown</v>
      </c>
      <c r="P2047" s="36">
        <f>INDEX(cpi!$A$1:$M$105,MATCH('Inflation adjust calc'!$E2047,cpi!$A:$A,0),MATCH('Inflation adjust calc'!$D2047,cpi!$1:$1,0))</f>
        <v>194.5</v>
      </c>
      <c r="Q2047" s="36">
        <f>cpi!$I$2</f>
        <v>240.85300000000001</v>
      </c>
      <c r="R2047" s="36">
        <f t="shared" si="257"/>
        <v>1.238318766066838</v>
      </c>
      <c r="S2047" s="28" t="str">
        <f t="shared" si="253"/>
        <v/>
      </c>
      <c r="T2047" s="37">
        <f t="shared" si="254"/>
        <v>30957969.151670951</v>
      </c>
      <c r="U2047" s="37">
        <f t="shared" si="255"/>
        <v>13960207.660673521</v>
      </c>
      <c r="V2047" s="37">
        <f t="shared" si="256"/>
        <v>16623643.102030847</v>
      </c>
    </row>
    <row r="2048" spans="1:22">
      <c r="A2048" s="23">
        <v>2047</v>
      </c>
      <c r="B2048" s="3">
        <v>31419</v>
      </c>
      <c r="C2048" s="28">
        <v>1</v>
      </c>
      <c r="D2048" s="29">
        <v>7</v>
      </c>
      <c r="E2048" s="28">
        <v>1986</v>
      </c>
      <c r="F2048" s="31">
        <f>DATE(E2048,D2048,C2048)</f>
        <v>31594</v>
      </c>
      <c r="G2048" s="24" t="s">
        <v>2818</v>
      </c>
      <c r="H2048" s="2">
        <v>25000000</v>
      </c>
      <c r="I2048" s="2">
        <v>11100000</v>
      </c>
      <c r="J2048" s="2">
        <v>11100000</v>
      </c>
      <c r="K2048" s="28" t="str">
        <f t="shared" si="250"/>
        <v/>
      </c>
      <c r="L2048" s="28" t="str">
        <f t="shared" si="251"/>
        <v/>
      </c>
      <c r="M2048" s="28" t="s">
        <v>2818</v>
      </c>
      <c r="N2048" s="28" t="str">
        <f t="shared" si="252"/>
        <v/>
      </c>
      <c r="O2048" s="28" t="str">
        <f>IF(N2048=1,M2048&amp;" ("&amp;E2048&amp;")",M2048)</f>
        <v>Big Trouble in Little China</v>
      </c>
      <c r="P2048" s="36">
        <f>INDEX(cpi!$A$1:$M$105,MATCH('Inflation adjust calc'!$E2048,cpi!$A:$A,0),MATCH('Inflation adjust calc'!$D2048,cpi!$1:$1,0))</f>
        <v>109.5</v>
      </c>
      <c r="Q2048" s="36">
        <f>cpi!$I$2</f>
        <v>240.85300000000001</v>
      </c>
      <c r="R2048" s="36">
        <f t="shared" si="257"/>
        <v>2.1995707762557077</v>
      </c>
      <c r="S2048" s="28" t="str">
        <f t="shared" si="253"/>
        <v/>
      </c>
      <c r="T2048" s="37">
        <f t="shared" si="254"/>
        <v>54989269.406392694</v>
      </c>
      <c r="U2048" s="37">
        <f t="shared" si="255"/>
        <v>24415235.616438355</v>
      </c>
      <c r="V2048" s="37">
        <f t="shared" si="256"/>
        <v>24415235.616438355</v>
      </c>
    </row>
    <row r="2049" spans="1:22">
      <c r="A2049" s="23">
        <v>2048</v>
      </c>
      <c r="B2049" s="3">
        <v>35379</v>
      </c>
      <c r="C2049" s="28">
        <v>11</v>
      </c>
      <c r="D2049" s="29">
        <v>10</v>
      </c>
      <c r="E2049" s="28">
        <v>1996</v>
      </c>
      <c r="F2049" s="31">
        <f>DATE(E2049,D2049,C2049)</f>
        <v>35349</v>
      </c>
      <c r="G2049" s="24" t="s">
        <v>2819</v>
      </c>
      <c r="H2049" s="2">
        <v>25000000</v>
      </c>
      <c r="I2049" s="2">
        <v>11092559</v>
      </c>
      <c r="J2049" s="2">
        <v>27572844</v>
      </c>
      <c r="K2049" s="28" t="str">
        <f t="shared" si="250"/>
        <v/>
      </c>
      <c r="L2049" s="28" t="str">
        <f t="shared" si="251"/>
        <v/>
      </c>
      <c r="M2049" s="28" t="s">
        <v>2819</v>
      </c>
      <c r="N2049" s="28" t="str">
        <f t="shared" si="252"/>
        <v/>
      </c>
      <c r="O2049" s="28" t="str">
        <f>IF(N2049=1,M2049&amp;" ("&amp;E2049&amp;")",M2049)</f>
        <v>Michael Collins</v>
      </c>
      <c r="P2049" s="36">
        <f>INDEX(cpi!$A$1:$M$105,MATCH('Inflation adjust calc'!$E2049,cpi!$A:$A,0),MATCH('Inflation adjust calc'!$D2049,cpi!$1:$1,0))</f>
        <v>158.30000000000001</v>
      </c>
      <c r="Q2049" s="36">
        <f>cpi!$I$2</f>
        <v>240.85300000000001</v>
      </c>
      <c r="R2049" s="36">
        <f t="shared" si="257"/>
        <v>1.5214971572962728</v>
      </c>
      <c r="S2049" s="28" t="str">
        <f t="shared" si="253"/>
        <v/>
      </c>
      <c r="T2049" s="37">
        <f t="shared" si="254"/>
        <v>38037428.93240682</v>
      </c>
      <c r="U2049" s="37">
        <f t="shared" si="255"/>
        <v>16877296.985641185</v>
      </c>
      <c r="V2049" s="37">
        <f t="shared" si="256"/>
        <v>41952003.764573589</v>
      </c>
    </row>
    <row r="2050" spans="1:22">
      <c r="A2050" s="23">
        <v>2049</v>
      </c>
      <c r="B2050" s="3" t="s">
        <v>2152</v>
      </c>
      <c r="C2050" s="28">
        <v>28</v>
      </c>
      <c r="D2050" s="29">
        <v>3</v>
      </c>
      <c r="E2050" s="28">
        <v>2008</v>
      </c>
      <c r="F2050" s="31">
        <f>DATE(E2050,D2050,C2050)</f>
        <v>39535</v>
      </c>
      <c r="G2050" s="24" t="s">
        <v>2820</v>
      </c>
      <c r="H2050" s="2">
        <v>25000000</v>
      </c>
      <c r="I2050" s="2">
        <v>10915744</v>
      </c>
      <c r="J2050" s="2">
        <v>11229035</v>
      </c>
      <c r="K2050" s="28" t="str">
        <f t="shared" si="250"/>
        <v/>
      </c>
      <c r="L2050" s="28" t="str">
        <f t="shared" si="251"/>
        <v/>
      </c>
      <c r="M2050" s="28" t="s">
        <v>2820</v>
      </c>
      <c r="N2050" s="28" t="str">
        <f t="shared" si="252"/>
        <v/>
      </c>
      <c r="O2050" s="28" t="str">
        <f>IF(N2050=1,M2050&amp;" ("&amp;E2050&amp;")",M2050)</f>
        <v>Stop-Loss</v>
      </c>
      <c r="P2050" s="36">
        <f>INDEX(cpi!$A$1:$M$105,MATCH('Inflation adjust calc'!$E2050,cpi!$A:$A,0),MATCH('Inflation adjust calc'!$D2050,cpi!$1:$1,0))</f>
        <v>213.52799999999999</v>
      </c>
      <c r="Q2050" s="36">
        <f>cpi!$I$2</f>
        <v>240.85300000000001</v>
      </c>
      <c r="R2050" s="36">
        <f t="shared" si="257"/>
        <v>1.1279691656363569</v>
      </c>
      <c r="S2050" s="28" t="str">
        <f t="shared" si="253"/>
        <v/>
      </c>
      <c r="T2050" s="37">
        <f t="shared" si="254"/>
        <v>28199229.140908923</v>
      </c>
      <c r="U2050" s="37">
        <f t="shared" si="255"/>
        <v>12312622.651980069</v>
      </c>
      <c r="V2050" s="37">
        <f t="shared" si="256"/>
        <v>12666005.239851449</v>
      </c>
    </row>
    <row r="2051" spans="1:22">
      <c r="A2051" s="23">
        <v>2050</v>
      </c>
      <c r="B2051" s="3">
        <v>34191</v>
      </c>
      <c r="C2051" s="28">
        <v>8</v>
      </c>
      <c r="D2051" s="29">
        <v>10</v>
      </c>
      <c r="E2051" s="28">
        <v>1993</v>
      </c>
      <c r="F2051" s="31">
        <f>DATE(E2051,D2051,C2051)</f>
        <v>34250</v>
      </c>
      <c r="G2051" s="24" t="s">
        <v>2821</v>
      </c>
      <c r="H2051" s="2">
        <v>25000000</v>
      </c>
      <c r="I2051" s="2">
        <v>10731997</v>
      </c>
      <c r="J2051" s="2">
        <v>10731997</v>
      </c>
      <c r="K2051" s="28" t="str">
        <f t="shared" ref="K2051:K2114" si="258">IF(J2051=0,1,"")</f>
        <v/>
      </c>
      <c r="L2051" s="28" t="str">
        <f t="shared" ref="L2051:L2114" si="259">IF(E2051&gt;2016,1,"")</f>
        <v/>
      </c>
      <c r="M2051" s="28" t="s">
        <v>2821</v>
      </c>
      <c r="N2051" s="28" t="str">
        <f t="shared" ref="N2051:N2114" si="260">IF(COUNTIF($M$2:$M$5233,M2051)&gt;1,1,"")</f>
        <v/>
      </c>
      <c r="O2051" s="28" t="str">
        <f>IF(N2051=1,M2051&amp;" ("&amp;E2051&amp;")",M2051)</f>
        <v>Gettysburg</v>
      </c>
      <c r="P2051" s="36">
        <f>INDEX(cpi!$A$1:$M$105,MATCH('Inflation adjust calc'!$E2051,cpi!$A:$A,0),MATCH('Inflation adjust calc'!$D2051,cpi!$1:$1,0))</f>
        <v>145.69999999999999</v>
      </c>
      <c r="Q2051" s="36">
        <f>cpi!$I$2</f>
        <v>240.85300000000001</v>
      </c>
      <c r="R2051" s="36">
        <f t="shared" si="257"/>
        <v>1.6530748112560056</v>
      </c>
      <c r="S2051" s="28" t="str">
        <f t="shared" ref="S2051:S2114" si="261">IF(ISERROR(R2051),1,"")</f>
        <v/>
      </c>
      <c r="T2051" s="37">
        <f t="shared" ref="T2051:T2114" si="262">H2051*$R2051</f>
        <v>41326870.281400144</v>
      </c>
      <c r="U2051" s="37">
        <f t="shared" ref="U2051:U2114" si="263">I2051*$R2051</f>
        <v>17740793.915175017</v>
      </c>
      <c r="V2051" s="37">
        <f t="shared" ref="V2051:V2114" si="264">J2051*$R2051</f>
        <v>17740793.915175017</v>
      </c>
    </row>
    <row r="2052" spans="1:22">
      <c r="A2052" s="23">
        <v>2051</v>
      </c>
      <c r="B2052" s="3" t="s">
        <v>1583</v>
      </c>
      <c r="C2052" s="28">
        <v>18</v>
      </c>
      <c r="D2052" s="29">
        <v>10</v>
      </c>
      <c r="E2052" s="28">
        <v>2002</v>
      </c>
      <c r="F2052" s="31">
        <f>DATE(E2052,D2052,C2052)</f>
        <v>37547</v>
      </c>
      <c r="G2052" s="24" t="s">
        <v>2822</v>
      </c>
      <c r="H2052" s="2">
        <v>25000000</v>
      </c>
      <c r="I2052" s="2">
        <v>10719367</v>
      </c>
      <c r="J2052" s="2">
        <v>12219367</v>
      </c>
      <c r="K2052" s="28" t="str">
        <f t="shared" si="258"/>
        <v/>
      </c>
      <c r="L2052" s="28" t="str">
        <f t="shared" si="259"/>
        <v/>
      </c>
      <c r="M2052" s="28" t="s">
        <v>2822</v>
      </c>
      <c r="N2052" s="28" t="str">
        <f t="shared" si="260"/>
        <v/>
      </c>
      <c r="O2052" s="28" t="str">
        <f>IF(N2052=1,M2052&amp;" ("&amp;E2052&amp;")",M2052)</f>
        <v>Abandon</v>
      </c>
      <c r="P2052" s="36">
        <f>INDEX(cpi!$A$1:$M$105,MATCH('Inflation adjust calc'!$E2052,cpi!$A:$A,0),MATCH('Inflation adjust calc'!$D2052,cpi!$1:$1,0))</f>
        <v>181.3</v>
      </c>
      <c r="Q2052" s="36">
        <f>cpi!$I$2</f>
        <v>240.85300000000001</v>
      </c>
      <c r="R2052" s="36">
        <f t="shared" si="257"/>
        <v>1.3284776613348042</v>
      </c>
      <c r="S2052" s="28" t="str">
        <f t="shared" si="261"/>
        <v/>
      </c>
      <c r="T2052" s="37">
        <f t="shared" si="262"/>
        <v>33211941.533370104</v>
      </c>
      <c r="U2052" s="37">
        <f t="shared" si="263"/>
        <v>14240439.603149476</v>
      </c>
      <c r="V2052" s="37">
        <f t="shared" si="264"/>
        <v>16233156.095151681</v>
      </c>
    </row>
    <row r="2053" spans="1:22">
      <c r="A2053" s="23">
        <v>2052</v>
      </c>
      <c r="B2053" s="3" t="s">
        <v>2823</v>
      </c>
      <c r="C2053" s="28">
        <v>16</v>
      </c>
      <c r="D2053" s="29">
        <v>9</v>
      </c>
      <c r="E2053" s="28">
        <v>2011</v>
      </c>
      <c r="F2053" s="31">
        <f>DATE(E2053,D2053,C2053)</f>
        <v>40802</v>
      </c>
      <c r="G2053" s="24" t="s">
        <v>2824</v>
      </c>
      <c r="H2053" s="2">
        <v>25000000</v>
      </c>
      <c r="I2053" s="2">
        <v>10324441</v>
      </c>
      <c r="J2053" s="2">
        <v>11253821</v>
      </c>
      <c r="K2053" s="28" t="str">
        <f t="shared" si="258"/>
        <v/>
      </c>
      <c r="L2053" s="28" t="str">
        <f t="shared" si="259"/>
        <v/>
      </c>
      <c r="M2053" s="28" t="s">
        <v>2824</v>
      </c>
      <c r="N2053" s="28" t="str">
        <f t="shared" si="260"/>
        <v/>
      </c>
      <c r="O2053" s="28" t="str">
        <f>IF(N2053=1,M2053&amp;" ("&amp;E2053&amp;")",M2053)</f>
        <v>Straw Dogs</v>
      </c>
      <c r="P2053" s="36">
        <f>INDEX(cpi!$A$1:$M$105,MATCH('Inflation adjust calc'!$E2053,cpi!$A:$A,0),MATCH('Inflation adjust calc'!$D2053,cpi!$1:$1,0))</f>
        <v>226.88900000000001</v>
      </c>
      <c r="Q2053" s="36">
        <f>cpi!$I$2</f>
        <v>240.85300000000001</v>
      </c>
      <c r="R2053" s="36">
        <f t="shared" si="257"/>
        <v>1.0615455134449003</v>
      </c>
      <c r="S2053" s="28" t="str">
        <f t="shared" si="261"/>
        <v/>
      </c>
      <c r="T2053" s="37">
        <f t="shared" si="262"/>
        <v>26538637.836122509</v>
      </c>
      <c r="U2053" s="37">
        <f t="shared" si="263"/>
        <v>10959864.02237658</v>
      </c>
      <c r="V2053" s="37">
        <f t="shared" si="264"/>
        <v>11946443.191662002</v>
      </c>
    </row>
    <row r="2054" spans="1:22">
      <c r="A2054" s="23">
        <v>2053</v>
      </c>
      <c r="B2054" s="3" t="s">
        <v>1322</v>
      </c>
      <c r="C2054" s="28">
        <v>13</v>
      </c>
      <c r="D2054" s="29">
        <v>8</v>
      </c>
      <c r="E2054" s="28">
        <v>1999</v>
      </c>
      <c r="F2054" s="31">
        <f>DATE(E2054,D2054,C2054)</f>
        <v>36385</v>
      </c>
      <c r="G2054" s="24" t="s">
        <v>2825</v>
      </c>
      <c r="H2054" s="2">
        <v>25000000</v>
      </c>
      <c r="I2054" s="2">
        <v>10115014</v>
      </c>
      <c r="J2054" s="2">
        <v>11115766</v>
      </c>
      <c r="K2054" s="28" t="str">
        <f t="shared" si="258"/>
        <v/>
      </c>
      <c r="L2054" s="28" t="str">
        <f t="shared" si="259"/>
        <v/>
      </c>
      <c r="M2054" s="28" t="s">
        <v>2825</v>
      </c>
      <c r="N2054" s="28" t="str">
        <f t="shared" si="260"/>
        <v/>
      </c>
      <c r="O2054" s="28" t="str">
        <f>IF(N2054=1,M2054&amp;" ("&amp;E2054&amp;")",M2054)</f>
        <v>Brokedown Palace</v>
      </c>
      <c r="P2054" s="36">
        <f>INDEX(cpi!$A$1:$M$105,MATCH('Inflation adjust calc'!$E2054,cpi!$A:$A,0),MATCH('Inflation adjust calc'!$D2054,cpi!$1:$1,0))</f>
        <v>167.1</v>
      </c>
      <c r="Q2054" s="36">
        <f>cpi!$I$2</f>
        <v>240.85300000000001</v>
      </c>
      <c r="R2054" s="36">
        <f t="shared" si="257"/>
        <v>1.4413704368641533</v>
      </c>
      <c r="S2054" s="28" t="str">
        <f t="shared" si="261"/>
        <v/>
      </c>
      <c r="T2054" s="37">
        <f t="shared" si="262"/>
        <v>36034260.921603836</v>
      </c>
      <c r="U2054" s="37">
        <f t="shared" si="263"/>
        <v>14579482.148067027</v>
      </c>
      <c r="V2054" s="37">
        <f t="shared" si="264"/>
        <v>16021936.495499702</v>
      </c>
    </row>
    <row r="2055" spans="1:22">
      <c r="A2055" s="23">
        <v>2054</v>
      </c>
      <c r="B2055" s="3" t="s">
        <v>540</v>
      </c>
      <c r="C2055" s="28">
        <v>16</v>
      </c>
      <c r="D2055" s="29">
        <v>8</v>
      </c>
      <c r="E2055" s="28">
        <v>2002</v>
      </c>
      <c r="F2055" s="31">
        <f>DATE(E2055,D2055,C2055)</f>
        <v>37484</v>
      </c>
      <c r="G2055" s="24" t="s">
        <v>2826</v>
      </c>
      <c r="H2055" s="2">
        <v>25000000</v>
      </c>
      <c r="I2055" s="2">
        <v>10103647</v>
      </c>
      <c r="J2055" s="2">
        <v>14805812</v>
      </c>
      <c r="K2055" s="28" t="str">
        <f t="shared" si="258"/>
        <v/>
      </c>
      <c r="L2055" s="28" t="str">
        <f t="shared" si="259"/>
        <v/>
      </c>
      <c r="M2055" s="28" t="s">
        <v>2826</v>
      </c>
      <c r="N2055" s="28" t="str">
        <f t="shared" si="260"/>
        <v/>
      </c>
      <c r="O2055" s="28" t="str">
        <f>IF(N2055=1,M2055&amp;" ("&amp;E2055&amp;")",M2055)</f>
        <v>Possession</v>
      </c>
      <c r="P2055" s="36">
        <f>INDEX(cpi!$A$1:$M$105,MATCH('Inflation adjust calc'!$E2055,cpi!$A:$A,0),MATCH('Inflation adjust calc'!$D2055,cpi!$1:$1,0))</f>
        <v>180.7</v>
      </c>
      <c r="Q2055" s="36">
        <f>cpi!$I$2</f>
        <v>240.85300000000001</v>
      </c>
      <c r="R2055" s="36">
        <f t="shared" si="257"/>
        <v>1.3328887659103488</v>
      </c>
      <c r="S2055" s="28" t="str">
        <f t="shared" si="261"/>
        <v/>
      </c>
      <c r="T2055" s="37">
        <f t="shared" si="262"/>
        <v>33322219.147758719</v>
      </c>
      <c r="U2055" s="37">
        <f t="shared" si="263"/>
        <v>13467037.581023797</v>
      </c>
      <c r="V2055" s="37">
        <f t="shared" si="264"/>
        <v>19734500.484980632</v>
      </c>
    </row>
    <row r="2056" spans="1:22">
      <c r="A2056" s="23">
        <v>2055</v>
      </c>
      <c r="B2056" s="3" t="s">
        <v>2213</v>
      </c>
      <c r="C2056" s="28">
        <v>19</v>
      </c>
      <c r="D2056" s="29">
        <v>4</v>
      </c>
      <c r="E2056" s="28">
        <v>1996</v>
      </c>
      <c r="F2056" s="31">
        <f>DATE(E2056,D2056,C2056)</f>
        <v>35174</v>
      </c>
      <c r="G2056" s="24" t="s">
        <v>2827</v>
      </c>
      <c r="H2056" s="2">
        <v>25000000</v>
      </c>
      <c r="I2056" s="2">
        <v>10039566</v>
      </c>
      <c r="J2056" s="2">
        <v>10039566</v>
      </c>
      <c r="K2056" s="28" t="str">
        <f t="shared" si="258"/>
        <v/>
      </c>
      <c r="L2056" s="28" t="str">
        <f t="shared" si="259"/>
        <v/>
      </c>
      <c r="M2056" s="28" t="s">
        <v>2827</v>
      </c>
      <c r="N2056" s="28" t="str">
        <f t="shared" si="260"/>
        <v/>
      </c>
      <c r="O2056" s="28" t="str">
        <f>IF(N2056=1,M2056&amp;" ("&amp;E2056&amp;")",M2056)</f>
        <v>Mrs. Winterbourne</v>
      </c>
      <c r="P2056" s="36">
        <f>INDEX(cpi!$A$1:$M$105,MATCH('Inflation adjust calc'!$E2056,cpi!$A:$A,0),MATCH('Inflation adjust calc'!$D2056,cpi!$1:$1,0))</f>
        <v>156.30000000000001</v>
      </c>
      <c r="Q2056" s="36">
        <f>cpi!$I$2</f>
        <v>240.85300000000001</v>
      </c>
      <c r="R2056" s="36">
        <f t="shared" si="257"/>
        <v>1.5409660908509277</v>
      </c>
      <c r="S2056" s="28" t="str">
        <f t="shared" si="261"/>
        <v/>
      </c>
      <c r="T2056" s="37">
        <f t="shared" si="262"/>
        <v>38524152.271273196</v>
      </c>
      <c r="U2056" s="37">
        <f t="shared" si="263"/>
        <v>15470630.772859884</v>
      </c>
      <c r="V2056" s="37">
        <f t="shared" si="264"/>
        <v>15470630.772859884</v>
      </c>
    </row>
    <row r="2057" spans="1:22">
      <c r="A2057" s="23">
        <v>2056</v>
      </c>
      <c r="B2057" s="3" t="s">
        <v>2828</v>
      </c>
      <c r="C2057" s="28">
        <v>17</v>
      </c>
      <c r="D2057" s="29">
        <v>5</v>
      </c>
      <c r="E2057" s="28">
        <v>1991</v>
      </c>
      <c r="F2057" s="31">
        <f>DATE(E2057,D2057,C2057)</f>
        <v>33375</v>
      </c>
      <c r="G2057" s="24" t="s">
        <v>2829</v>
      </c>
      <c r="H2057" s="2">
        <v>25000000</v>
      </c>
      <c r="I2057" s="2">
        <v>9286314</v>
      </c>
      <c r="J2057" s="2">
        <v>9286314</v>
      </c>
      <c r="K2057" s="28" t="str">
        <f t="shared" si="258"/>
        <v/>
      </c>
      <c r="L2057" s="28" t="str">
        <f t="shared" si="259"/>
        <v/>
      </c>
      <c r="M2057" s="28" t="s">
        <v>2829</v>
      </c>
      <c r="N2057" s="28" t="str">
        <f t="shared" si="260"/>
        <v/>
      </c>
      <c r="O2057" s="28" t="str">
        <f>IF(N2057=1,M2057&amp;" ("&amp;E2057&amp;")",M2057)</f>
        <v>Stone Cold</v>
      </c>
      <c r="P2057" s="36">
        <f>INDEX(cpi!$A$1:$M$105,MATCH('Inflation adjust calc'!$E2057,cpi!$A:$A,0),MATCH('Inflation adjust calc'!$D2057,cpi!$1:$1,0))</f>
        <v>135.6</v>
      </c>
      <c r="Q2057" s="36">
        <f>cpi!$I$2</f>
        <v>240.85300000000001</v>
      </c>
      <c r="R2057" s="36">
        <f t="shared" si="257"/>
        <v>1.7762020648967554</v>
      </c>
      <c r="S2057" s="28" t="str">
        <f t="shared" si="261"/>
        <v/>
      </c>
      <c r="T2057" s="37">
        <f t="shared" si="262"/>
        <v>44405051.62241888</v>
      </c>
      <c r="U2057" s="37">
        <f t="shared" si="263"/>
        <v>16494370.102079649</v>
      </c>
      <c r="V2057" s="37">
        <f t="shared" si="264"/>
        <v>16494370.102079649</v>
      </c>
    </row>
    <row r="2058" spans="1:22">
      <c r="A2058" s="23">
        <v>2057</v>
      </c>
      <c r="B2058" s="3" t="s">
        <v>463</v>
      </c>
      <c r="C2058" s="28">
        <v>25</v>
      </c>
      <c r="D2058" s="29">
        <v>11</v>
      </c>
      <c r="E2058" s="28">
        <v>2009</v>
      </c>
      <c r="F2058" s="31">
        <f>DATE(E2058,D2058,C2058)</f>
        <v>40142</v>
      </c>
      <c r="G2058" s="24" t="s">
        <v>2830</v>
      </c>
      <c r="H2058" s="2">
        <v>25000000</v>
      </c>
      <c r="I2058" s="2">
        <v>8114270</v>
      </c>
      <c r="J2058" s="2">
        <v>29206732</v>
      </c>
      <c r="K2058" s="28" t="str">
        <f t="shared" si="258"/>
        <v/>
      </c>
      <c r="L2058" s="28" t="str">
        <f t="shared" si="259"/>
        <v/>
      </c>
      <c r="M2058" s="28" t="s">
        <v>2830</v>
      </c>
      <c r="N2058" s="28" t="str">
        <f t="shared" si="260"/>
        <v/>
      </c>
      <c r="O2058" s="28" t="str">
        <f>IF(N2058=1,M2058&amp;" ("&amp;E2058&amp;")",M2058)</f>
        <v>The Road</v>
      </c>
      <c r="P2058" s="36">
        <f>INDEX(cpi!$A$1:$M$105,MATCH('Inflation adjust calc'!$E2058,cpi!$A:$A,0),MATCH('Inflation adjust calc'!$D2058,cpi!$1:$1,0))</f>
        <v>216.33</v>
      </c>
      <c r="Q2058" s="36">
        <f>cpi!$I$2</f>
        <v>240.85300000000001</v>
      </c>
      <c r="R2058" s="36">
        <f t="shared" si="257"/>
        <v>1.1133592197106272</v>
      </c>
      <c r="S2058" s="28" t="str">
        <f t="shared" si="261"/>
        <v/>
      </c>
      <c r="T2058" s="37">
        <f t="shared" si="262"/>
        <v>27833980.49276568</v>
      </c>
      <c r="U2058" s="37">
        <f t="shared" si="263"/>
        <v>9034097.3157213517</v>
      </c>
      <c r="V2058" s="37">
        <f t="shared" si="264"/>
        <v>32517584.349817406</v>
      </c>
    </row>
    <row r="2059" spans="1:22">
      <c r="A2059" s="23">
        <v>2058</v>
      </c>
      <c r="B2059" s="3">
        <v>39237</v>
      </c>
      <c r="C2059" s="28">
        <v>6</v>
      </c>
      <c r="D2059" s="29">
        <v>4</v>
      </c>
      <c r="E2059" s="28">
        <v>2007</v>
      </c>
      <c r="F2059" s="31">
        <f>DATE(E2059,D2059,C2059)</f>
        <v>39178</v>
      </c>
      <c r="G2059" s="24" t="s">
        <v>2831</v>
      </c>
      <c r="H2059" s="2">
        <v>25000000</v>
      </c>
      <c r="I2059" s="2">
        <v>7164995</v>
      </c>
      <c r="J2059" s="2">
        <v>7164995</v>
      </c>
      <c r="K2059" s="28" t="str">
        <f t="shared" si="258"/>
        <v/>
      </c>
      <c r="L2059" s="28" t="str">
        <f t="shared" si="259"/>
        <v/>
      </c>
      <c r="M2059" s="28" t="s">
        <v>2831</v>
      </c>
      <c r="N2059" s="28" t="str">
        <f t="shared" si="260"/>
        <v/>
      </c>
      <c r="O2059" s="28" t="str">
        <f>IF(N2059=1,M2059&amp;" ("&amp;E2059&amp;")",M2059)</f>
        <v>The Hoax</v>
      </c>
      <c r="P2059" s="36">
        <f>INDEX(cpi!$A$1:$M$105,MATCH('Inflation adjust calc'!$E2059,cpi!$A:$A,0),MATCH('Inflation adjust calc'!$D2059,cpi!$1:$1,0))</f>
        <v>206.68600000000001</v>
      </c>
      <c r="Q2059" s="36">
        <f>cpi!$I$2</f>
        <v>240.85300000000001</v>
      </c>
      <c r="R2059" s="36">
        <f t="shared" si="257"/>
        <v>1.165308729183399</v>
      </c>
      <c r="S2059" s="28" t="str">
        <f t="shared" si="261"/>
        <v/>
      </c>
      <c r="T2059" s="37">
        <f t="shared" si="262"/>
        <v>29132718.229584973</v>
      </c>
      <c r="U2059" s="37">
        <f t="shared" si="263"/>
        <v>8349431.2180554075</v>
      </c>
      <c r="V2059" s="37">
        <f t="shared" si="264"/>
        <v>8349431.2180554075</v>
      </c>
    </row>
    <row r="2060" spans="1:22">
      <c r="A2060" s="23">
        <v>2059</v>
      </c>
      <c r="B2060" s="3" t="s">
        <v>2832</v>
      </c>
      <c r="C2060" s="28">
        <v>17</v>
      </c>
      <c r="D2060" s="29">
        <v>8</v>
      </c>
      <c r="E2060" s="28">
        <v>1984</v>
      </c>
      <c r="F2060" s="31">
        <f>DATE(E2060,D2060,C2060)</f>
        <v>30911</v>
      </c>
      <c r="G2060" s="24" t="s">
        <v>2833</v>
      </c>
      <c r="H2060" s="2">
        <v>25000000</v>
      </c>
      <c r="I2060" s="2">
        <v>5778353</v>
      </c>
      <c r="J2060" s="2">
        <v>5778353</v>
      </c>
      <c r="K2060" s="28" t="str">
        <f t="shared" si="258"/>
        <v/>
      </c>
      <c r="L2060" s="28" t="str">
        <f t="shared" si="259"/>
        <v/>
      </c>
      <c r="M2060" s="28" t="s">
        <v>2833</v>
      </c>
      <c r="N2060" s="28" t="str">
        <f t="shared" si="260"/>
        <v/>
      </c>
      <c r="O2060" s="28" t="str">
        <f>IF(N2060=1,M2060&amp;" ("&amp;E2060&amp;")",M2060)</f>
        <v>Sheena</v>
      </c>
      <c r="P2060" s="36">
        <f>INDEX(cpi!$A$1:$M$105,MATCH('Inflation adjust calc'!$E2060,cpi!$A:$A,0),MATCH('Inflation adjust calc'!$D2060,cpi!$1:$1,0))</f>
        <v>104.5</v>
      </c>
      <c r="Q2060" s="36">
        <f>cpi!$I$2</f>
        <v>240.85300000000001</v>
      </c>
      <c r="R2060" s="36">
        <f t="shared" si="257"/>
        <v>2.3048133971291866</v>
      </c>
      <c r="S2060" s="28" t="str">
        <f t="shared" si="261"/>
        <v/>
      </c>
      <c r="T2060" s="37">
        <f t="shared" si="262"/>
        <v>57620334.928229667</v>
      </c>
      <c r="U2060" s="37">
        <f t="shared" si="263"/>
        <v>13318025.407741627</v>
      </c>
      <c r="V2060" s="37">
        <f t="shared" si="264"/>
        <v>13318025.407741627</v>
      </c>
    </row>
    <row r="2061" spans="1:22">
      <c r="A2061" s="23">
        <v>2060</v>
      </c>
      <c r="B2061" s="3">
        <v>38392</v>
      </c>
      <c r="C2061" s="28">
        <v>2</v>
      </c>
      <c r="D2061" s="29">
        <v>9</v>
      </c>
      <c r="E2061" s="28">
        <v>2005</v>
      </c>
      <c r="F2061" s="31">
        <f>DATE(E2061,D2061,C2061)</f>
        <v>38597</v>
      </c>
      <c r="G2061" s="24" t="s">
        <v>2834</v>
      </c>
      <c r="H2061" s="2">
        <v>25000000</v>
      </c>
      <c r="I2061" s="2">
        <v>5654777</v>
      </c>
      <c r="J2061" s="2">
        <v>5654777</v>
      </c>
      <c r="K2061" s="28" t="str">
        <f t="shared" si="258"/>
        <v/>
      </c>
      <c r="L2061" s="28" t="str">
        <f t="shared" si="259"/>
        <v/>
      </c>
      <c r="M2061" s="28" t="s">
        <v>2834</v>
      </c>
      <c r="N2061" s="28" t="str">
        <f t="shared" si="260"/>
        <v/>
      </c>
      <c r="O2061" s="28" t="str">
        <f>IF(N2061=1,M2061&amp;" ("&amp;E2061&amp;")",M2061)</f>
        <v>Underclassman</v>
      </c>
      <c r="P2061" s="36">
        <f>INDEX(cpi!$A$1:$M$105,MATCH('Inflation adjust calc'!$E2061,cpi!$A:$A,0),MATCH('Inflation adjust calc'!$D2061,cpi!$1:$1,0))</f>
        <v>198.8</v>
      </c>
      <c r="Q2061" s="36">
        <f>cpi!$I$2</f>
        <v>240.85300000000001</v>
      </c>
      <c r="R2061" s="36">
        <f t="shared" si="257"/>
        <v>1.2115342052313882</v>
      </c>
      <c r="S2061" s="28" t="str">
        <f t="shared" si="261"/>
        <v/>
      </c>
      <c r="T2061" s="37">
        <f t="shared" si="262"/>
        <v>30288355.130784705</v>
      </c>
      <c r="U2061" s="37">
        <f t="shared" si="263"/>
        <v>6850955.7584557338</v>
      </c>
      <c r="V2061" s="37">
        <f t="shared" si="264"/>
        <v>6850955.7584557338</v>
      </c>
    </row>
    <row r="2062" spans="1:22">
      <c r="A2062" s="23">
        <v>2061</v>
      </c>
      <c r="B2062" s="3" t="s">
        <v>2006</v>
      </c>
      <c r="C2062" s="28">
        <v>23</v>
      </c>
      <c r="D2062" s="29">
        <v>3</v>
      </c>
      <c r="E2062" s="28">
        <v>2001</v>
      </c>
      <c r="F2062" s="31">
        <f>DATE(E2062,D2062,C2062)</f>
        <v>36973</v>
      </c>
      <c r="G2062" s="24" t="s">
        <v>2835</v>
      </c>
      <c r="H2062" s="2">
        <v>25000000</v>
      </c>
      <c r="I2062" s="2">
        <v>5516708</v>
      </c>
      <c r="J2062" s="2">
        <v>5516708</v>
      </c>
      <c r="K2062" s="28" t="str">
        <f t="shared" si="258"/>
        <v/>
      </c>
      <c r="L2062" s="28" t="str">
        <f t="shared" si="259"/>
        <v/>
      </c>
      <c r="M2062" s="28" t="s">
        <v>2835</v>
      </c>
      <c r="N2062" s="28" t="str">
        <f t="shared" si="260"/>
        <v/>
      </c>
      <c r="O2062" s="28" t="str">
        <f>IF(N2062=1,M2062&amp;" ("&amp;E2062&amp;")",M2062)</f>
        <v>Say It Isn't So</v>
      </c>
      <c r="P2062" s="36">
        <f>INDEX(cpi!$A$1:$M$105,MATCH('Inflation adjust calc'!$E2062,cpi!$A:$A,0),MATCH('Inflation adjust calc'!$D2062,cpi!$1:$1,0))</f>
        <v>176.2</v>
      </c>
      <c r="Q2062" s="36">
        <f>cpi!$I$2</f>
        <v>240.85300000000001</v>
      </c>
      <c r="R2062" s="36">
        <f t="shared" si="257"/>
        <v>1.3669296254256529</v>
      </c>
      <c r="S2062" s="28" t="str">
        <f t="shared" si="261"/>
        <v/>
      </c>
      <c r="T2062" s="37">
        <f t="shared" si="262"/>
        <v>34173240.635641322</v>
      </c>
      <c r="U2062" s="37">
        <f t="shared" si="263"/>
        <v>7540951.6000227025</v>
      </c>
      <c r="V2062" s="37">
        <f t="shared" si="264"/>
        <v>7540951.6000227025</v>
      </c>
    </row>
    <row r="2063" spans="1:22">
      <c r="A2063" s="23">
        <v>2062</v>
      </c>
      <c r="B2063" s="3">
        <v>38545</v>
      </c>
      <c r="C2063" s="28">
        <v>7</v>
      </c>
      <c r="D2063" s="29">
        <v>12</v>
      </c>
      <c r="E2063" s="28">
        <v>2005</v>
      </c>
      <c r="F2063" s="31">
        <f>DATE(E2063,D2063,C2063)</f>
        <v>38693</v>
      </c>
      <c r="G2063" s="24" t="s">
        <v>2836</v>
      </c>
      <c r="H2063" s="2">
        <v>25000000</v>
      </c>
      <c r="I2063" s="2">
        <v>5128124</v>
      </c>
      <c r="J2063" s="2">
        <v>18991288</v>
      </c>
      <c r="K2063" s="28" t="str">
        <f t="shared" si="258"/>
        <v/>
      </c>
      <c r="L2063" s="28" t="str">
        <f t="shared" si="259"/>
        <v/>
      </c>
      <c r="M2063" s="28" t="s">
        <v>2836</v>
      </c>
      <c r="N2063" s="28" t="str">
        <f t="shared" si="260"/>
        <v/>
      </c>
      <c r="O2063" s="28" t="str">
        <f>IF(N2063=1,M2063&amp;" ("&amp;E2063&amp;")",M2063)</f>
        <v>The World's Fastest Indian</v>
      </c>
      <c r="P2063" s="36">
        <f>INDEX(cpi!$A$1:$M$105,MATCH('Inflation adjust calc'!$E2063,cpi!$A:$A,0),MATCH('Inflation adjust calc'!$D2063,cpi!$1:$1,0))</f>
        <v>196.8</v>
      </c>
      <c r="Q2063" s="36">
        <f>cpi!$I$2</f>
        <v>240.85300000000001</v>
      </c>
      <c r="R2063" s="36">
        <f t="shared" si="257"/>
        <v>1.2238465447154472</v>
      </c>
      <c r="S2063" s="28" t="str">
        <f t="shared" si="261"/>
        <v/>
      </c>
      <c r="T2063" s="37">
        <f t="shared" si="262"/>
        <v>30596163.617886178</v>
      </c>
      <c r="U2063" s="37">
        <f t="shared" si="263"/>
        <v>6276036.8382723583</v>
      </c>
      <c r="V2063" s="37">
        <f t="shared" si="264"/>
        <v>23242422.198495936</v>
      </c>
    </row>
    <row r="2064" spans="1:22">
      <c r="A2064" s="23">
        <v>2063</v>
      </c>
      <c r="B2064" s="3" t="s">
        <v>2358</v>
      </c>
      <c r="C2064" s="28">
        <v>25</v>
      </c>
      <c r="D2064" s="29">
        <v>4</v>
      </c>
      <c r="E2064" s="28">
        <v>2008</v>
      </c>
      <c r="F2064" s="31">
        <f>DATE(E2064,D2064,C2064)</f>
        <v>39563</v>
      </c>
      <c r="G2064" s="24" t="s">
        <v>2837</v>
      </c>
      <c r="H2064" s="2">
        <v>25000000</v>
      </c>
      <c r="I2064" s="2">
        <v>4598506</v>
      </c>
      <c r="J2064" s="2">
        <v>12850033</v>
      </c>
      <c r="K2064" s="28" t="str">
        <f t="shared" si="258"/>
        <v/>
      </c>
      <c r="L2064" s="28" t="str">
        <f t="shared" si="259"/>
        <v/>
      </c>
      <c r="M2064" s="28" t="s">
        <v>2837</v>
      </c>
      <c r="N2064" s="28" t="str">
        <f t="shared" si="260"/>
        <v/>
      </c>
      <c r="O2064" s="28" t="str">
        <f>IF(N2064=1,M2064&amp;" ("&amp;E2064&amp;")",M2064)</f>
        <v>Deception</v>
      </c>
      <c r="P2064" s="36">
        <f>INDEX(cpi!$A$1:$M$105,MATCH('Inflation adjust calc'!$E2064,cpi!$A:$A,0),MATCH('Inflation adjust calc'!$D2064,cpi!$1:$1,0))</f>
        <v>214.82300000000001</v>
      </c>
      <c r="Q2064" s="36">
        <f>cpi!$I$2</f>
        <v>240.85300000000001</v>
      </c>
      <c r="R2064" s="36">
        <f t="shared" si="257"/>
        <v>1.1211695209544601</v>
      </c>
      <c r="S2064" s="28" t="str">
        <f t="shared" si="261"/>
        <v/>
      </c>
      <c r="T2064" s="37">
        <f t="shared" si="262"/>
        <v>28029238.023861501</v>
      </c>
      <c r="U2064" s="37">
        <f t="shared" si="263"/>
        <v>5155704.7691262104</v>
      </c>
      <c r="V2064" s="37">
        <f t="shared" si="264"/>
        <v>14407065.342859004</v>
      </c>
    </row>
    <row r="2065" spans="1:22">
      <c r="A2065" s="23">
        <v>2064</v>
      </c>
      <c r="B2065" s="3">
        <v>34702</v>
      </c>
      <c r="C2065" s="28">
        <v>1</v>
      </c>
      <c r="D2065" s="29">
        <v>3</v>
      </c>
      <c r="E2065" s="28">
        <v>1995</v>
      </c>
      <c r="F2065" s="31">
        <f>DATE(E2065,D2065,C2065)</f>
        <v>34759</v>
      </c>
      <c r="G2065" s="24" t="s">
        <v>2838</v>
      </c>
      <c r="H2065" s="2">
        <v>25000000</v>
      </c>
      <c r="I2065" s="2">
        <v>4064333</v>
      </c>
      <c r="J2065" s="2">
        <v>4064333</v>
      </c>
      <c r="K2065" s="28" t="str">
        <f t="shared" si="258"/>
        <v/>
      </c>
      <c r="L2065" s="28" t="str">
        <f t="shared" si="259"/>
        <v/>
      </c>
      <c r="M2065" s="28" t="s">
        <v>2838</v>
      </c>
      <c r="N2065" s="28" t="str">
        <f t="shared" si="260"/>
        <v/>
      </c>
      <c r="O2065" s="28" t="str">
        <f>IF(N2065=1,M2065&amp;" ("&amp;E2065&amp;")",M2065)</f>
        <v>Tank Girl</v>
      </c>
      <c r="P2065" s="36">
        <f>INDEX(cpi!$A$1:$M$105,MATCH('Inflation adjust calc'!$E2065,cpi!$A:$A,0),MATCH('Inflation adjust calc'!$D2065,cpi!$1:$1,0))</f>
        <v>151.4</v>
      </c>
      <c r="Q2065" s="36">
        <f>cpi!$I$2</f>
        <v>240.85300000000001</v>
      </c>
      <c r="R2065" s="36">
        <f t="shared" si="257"/>
        <v>1.5908388375165126</v>
      </c>
      <c r="S2065" s="28" t="str">
        <f t="shared" si="261"/>
        <v/>
      </c>
      <c r="T2065" s="37">
        <f t="shared" si="262"/>
        <v>39770970.937912814</v>
      </c>
      <c r="U2065" s="37">
        <f t="shared" si="263"/>
        <v>6465698.7850000001</v>
      </c>
      <c r="V2065" s="37">
        <f t="shared" si="264"/>
        <v>6465698.7850000001</v>
      </c>
    </row>
    <row r="2066" spans="1:22">
      <c r="A2066" s="23">
        <v>2065</v>
      </c>
      <c r="B2066" s="3" t="s">
        <v>619</v>
      </c>
      <c r="C2066" s="28">
        <v>22</v>
      </c>
      <c r="D2066" s="29">
        <v>4</v>
      </c>
      <c r="E2066" s="28">
        <v>2005</v>
      </c>
      <c r="F2066" s="31">
        <f>DATE(E2066,D2066,C2066)</f>
        <v>38464</v>
      </c>
      <c r="G2066" s="24" t="s">
        <v>2839</v>
      </c>
      <c r="H2066" s="2">
        <v>25000000</v>
      </c>
      <c r="I2066" s="2">
        <v>4008527</v>
      </c>
      <c r="J2066" s="2">
        <v>4049527</v>
      </c>
      <c r="K2066" s="28" t="str">
        <f t="shared" si="258"/>
        <v/>
      </c>
      <c r="L2066" s="28" t="str">
        <f t="shared" si="259"/>
        <v/>
      </c>
      <c r="M2066" s="28" t="s">
        <v>2839</v>
      </c>
      <c r="N2066" s="28" t="str">
        <f t="shared" si="260"/>
        <v/>
      </c>
      <c r="O2066" s="28" t="str">
        <f>IF(N2066=1,M2066&amp;" ("&amp;E2066&amp;")",M2066)</f>
        <v>King's Ransom</v>
      </c>
      <c r="P2066" s="36">
        <f>INDEX(cpi!$A$1:$M$105,MATCH('Inflation adjust calc'!$E2066,cpi!$A:$A,0),MATCH('Inflation adjust calc'!$D2066,cpi!$1:$1,0))</f>
        <v>194.6</v>
      </c>
      <c r="Q2066" s="36">
        <f>cpi!$I$2</f>
        <v>240.85300000000001</v>
      </c>
      <c r="R2066" s="36">
        <f t="shared" ref="R2066:R2129" si="265">Q2066/P2066</f>
        <v>1.2376824254881809</v>
      </c>
      <c r="S2066" s="28" t="str">
        <f t="shared" si="261"/>
        <v/>
      </c>
      <c r="T2066" s="37">
        <f t="shared" si="262"/>
        <v>30942060.63720452</v>
      </c>
      <c r="U2066" s="37">
        <f t="shared" si="263"/>
        <v>4961283.4199948609</v>
      </c>
      <c r="V2066" s="37">
        <f t="shared" si="264"/>
        <v>5012028.3994398769</v>
      </c>
    </row>
    <row r="2067" spans="1:22">
      <c r="A2067" s="23">
        <v>2066</v>
      </c>
      <c r="B2067" s="3">
        <v>39517</v>
      </c>
      <c r="C2067" s="28">
        <v>3</v>
      </c>
      <c r="D2067" s="29">
        <v>10</v>
      </c>
      <c r="E2067" s="28">
        <v>2008</v>
      </c>
      <c r="F2067" s="31">
        <f>DATE(E2067,D2067,C2067)</f>
        <v>39724</v>
      </c>
      <c r="G2067" s="24" t="s">
        <v>2840</v>
      </c>
      <c r="H2067" s="2">
        <v>25000000</v>
      </c>
      <c r="I2067" s="2">
        <v>3073392</v>
      </c>
      <c r="J2067" s="2">
        <v>20052958</v>
      </c>
      <c r="K2067" s="28" t="str">
        <f t="shared" si="258"/>
        <v/>
      </c>
      <c r="L2067" s="28" t="str">
        <f t="shared" si="259"/>
        <v/>
      </c>
      <c r="M2067" s="28" t="s">
        <v>2840</v>
      </c>
      <c r="N2067" s="28" t="str">
        <f t="shared" si="260"/>
        <v/>
      </c>
      <c r="O2067" s="28" t="str">
        <f>IF(N2067=1,M2067&amp;" ("&amp;E2067&amp;")",M2067)</f>
        <v>Blindness</v>
      </c>
      <c r="P2067" s="36">
        <f>INDEX(cpi!$A$1:$M$105,MATCH('Inflation adjust calc'!$E2067,cpi!$A:$A,0),MATCH('Inflation adjust calc'!$D2067,cpi!$1:$1,0))</f>
        <v>216.57300000000001</v>
      </c>
      <c r="Q2067" s="36">
        <f>cpi!$I$2</f>
        <v>240.85300000000001</v>
      </c>
      <c r="R2067" s="36">
        <f t="shared" si="265"/>
        <v>1.1121100044788592</v>
      </c>
      <c r="S2067" s="28" t="str">
        <f t="shared" si="261"/>
        <v/>
      </c>
      <c r="T2067" s="37">
        <f t="shared" si="262"/>
        <v>27802750.111971479</v>
      </c>
      <c r="U2067" s="37">
        <f t="shared" si="263"/>
        <v>3417949.9908852899</v>
      </c>
      <c r="V2067" s="37">
        <f t="shared" si="264"/>
        <v>22301095.211194377</v>
      </c>
    </row>
    <row r="2068" spans="1:22">
      <c r="A2068" s="23">
        <v>2067</v>
      </c>
      <c r="B2068" s="3" t="s">
        <v>254</v>
      </c>
      <c r="C2068" s="28">
        <v>16</v>
      </c>
      <c r="D2068" s="29">
        <v>12</v>
      </c>
      <c r="E2068" s="28">
        <v>2011</v>
      </c>
      <c r="F2068" s="31">
        <f>DATE(E2068,D2068,C2068)</f>
        <v>40893</v>
      </c>
      <c r="G2068" s="24" t="s">
        <v>2841</v>
      </c>
      <c r="H2068" s="2">
        <v>25000000</v>
      </c>
      <c r="I2068" s="2">
        <v>2546747</v>
      </c>
      <c r="J2068" s="2">
        <v>38112154</v>
      </c>
      <c r="K2068" s="28" t="str">
        <f t="shared" si="258"/>
        <v/>
      </c>
      <c r="L2068" s="28" t="str">
        <f t="shared" si="259"/>
        <v/>
      </c>
      <c r="M2068" s="28" t="s">
        <v>2841</v>
      </c>
      <c r="N2068" s="28" t="str">
        <f t="shared" si="260"/>
        <v/>
      </c>
      <c r="O2068" s="28" t="str">
        <f>IF(N2068=1,M2068&amp;" ("&amp;E2068&amp;")",M2068)</f>
        <v>Carnage</v>
      </c>
      <c r="P2068" s="36">
        <f>INDEX(cpi!$A$1:$M$105,MATCH('Inflation adjust calc'!$E2068,cpi!$A:$A,0),MATCH('Inflation adjust calc'!$D2068,cpi!$1:$1,0))</f>
        <v>225.672</v>
      </c>
      <c r="Q2068" s="36">
        <f>cpi!$I$2</f>
        <v>240.85300000000001</v>
      </c>
      <c r="R2068" s="36">
        <f t="shared" si="265"/>
        <v>1.0672701974547132</v>
      </c>
      <c r="S2068" s="28" t="str">
        <f t="shared" si="261"/>
        <v/>
      </c>
      <c r="T2068" s="37">
        <f t="shared" si="262"/>
        <v>26681754.936367828</v>
      </c>
      <c r="U2068" s="37">
        <f t="shared" si="263"/>
        <v>2718067.1735571986</v>
      </c>
      <c r="V2068" s="37">
        <f t="shared" si="264"/>
        <v>40675966.125004441</v>
      </c>
    </row>
    <row r="2069" spans="1:22">
      <c r="A2069" s="23">
        <v>2068</v>
      </c>
      <c r="B2069" s="3">
        <v>38869</v>
      </c>
      <c r="C2069" s="28">
        <v>6</v>
      </c>
      <c r="D2069" s="29">
        <v>1</v>
      </c>
      <c r="E2069" s="28">
        <v>2006</v>
      </c>
      <c r="F2069" s="31">
        <f>DATE(E2069,D2069,C2069)</f>
        <v>38723</v>
      </c>
      <c r="G2069" s="24" t="s">
        <v>2842</v>
      </c>
      <c r="H2069" s="2">
        <v>25000000</v>
      </c>
      <c r="I2069" s="2">
        <v>2405420</v>
      </c>
      <c r="J2069" s="2">
        <v>3605420</v>
      </c>
      <c r="K2069" s="28" t="str">
        <f t="shared" si="258"/>
        <v/>
      </c>
      <c r="L2069" s="28" t="str">
        <f t="shared" si="259"/>
        <v/>
      </c>
      <c r="M2069" s="28" t="s">
        <v>2842</v>
      </c>
      <c r="N2069" s="28" t="str">
        <f t="shared" si="260"/>
        <v/>
      </c>
      <c r="O2069" s="28" t="str">
        <f>IF(N2069=1,M2069&amp;" ("&amp;E2069&amp;")",M2069)</f>
        <v>BloodRayne</v>
      </c>
      <c r="P2069" s="36">
        <f>INDEX(cpi!$A$1:$M$105,MATCH('Inflation adjust calc'!$E2069,cpi!$A:$A,0),MATCH('Inflation adjust calc'!$D2069,cpi!$1:$1,0))</f>
        <v>198.3</v>
      </c>
      <c r="Q2069" s="36">
        <f>cpi!$I$2</f>
        <v>240.85300000000001</v>
      </c>
      <c r="R2069" s="36">
        <f t="shared" si="265"/>
        <v>1.2145890065557237</v>
      </c>
      <c r="S2069" s="28" t="str">
        <f t="shared" si="261"/>
        <v/>
      </c>
      <c r="T2069" s="37">
        <f t="shared" si="262"/>
        <v>30364725.163893092</v>
      </c>
      <c r="U2069" s="37">
        <f t="shared" si="263"/>
        <v>2921596.6881492687</v>
      </c>
      <c r="V2069" s="37">
        <f t="shared" si="264"/>
        <v>4379103.4960161373</v>
      </c>
    </row>
    <row r="2070" spans="1:22">
      <c r="A2070" s="23">
        <v>2069</v>
      </c>
      <c r="B2070" s="3" t="s">
        <v>184</v>
      </c>
      <c r="C2070" s="28">
        <v>20</v>
      </c>
      <c r="D2070" s="29">
        <v>11</v>
      </c>
      <c r="E2070" s="28">
        <v>2015</v>
      </c>
      <c r="F2070" s="31">
        <f>DATE(E2070,D2070,C2070)</f>
        <v>42328</v>
      </c>
      <c r="G2070" s="24" t="s">
        <v>2796</v>
      </c>
      <c r="H2070" s="2">
        <v>25000000</v>
      </c>
      <c r="I2070" s="2">
        <v>1872994</v>
      </c>
      <c r="J2070" s="2">
        <v>42642077</v>
      </c>
      <c r="K2070" s="28" t="str">
        <f t="shared" si="258"/>
        <v/>
      </c>
      <c r="L2070" s="28" t="str">
        <f t="shared" si="259"/>
        <v/>
      </c>
      <c r="M2070" s="28" t="s">
        <v>2796</v>
      </c>
      <c r="N2070" s="28">
        <f t="shared" si="260"/>
        <v>1</v>
      </c>
      <c r="O2070" s="28" t="str">
        <f>IF(N2070=1,M2070&amp;" ("&amp;E2070&amp;")",M2070)</f>
        <v>Legend (2015)</v>
      </c>
      <c r="P2070" s="36">
        <f>INDEX(cpi!$A$1:$M$105,MATCH('Inflation adjust calc'!$E2070,cpi!$A:$A,0),MATCH('Inflation adjust calc'!$D2070,cpi!$1:$1,0))</f>
        <v>237.33600000000001</v>
      </c>
      <c r="Q2070" s="36">
        <f>cpi!$I$2</f>
        <v>240.85300000000001</v>
      </c>
      <c r="R2070" s="36">
        <f t="shared" si="265"/>
        <v>1.014818653722992</v>
      </c>
      <c r="S2070" s="28" t="str">
        <f t="shared" si="261"/>
        <v/>
      </c>
      <c r="T2070" s="37">
        <f t="shared" si="262"/>
        <v>25370466.343074799</v>
      </c>
      <c r="U2070" s="37">
        <f t="shared" si="263"/>
        <v>1900749.2495112417</v>
      </c>
      <c r="V2070" s="37">
        <f t="shared" si="264"/>
        <v>43273975.173092157</v>
      </c>
    </row>
    <row r="2071" spans="1:22">
      <c r="A2071" s="23">
        <v>2070</v>
      </c>
      <c r="B2071" s="3" t="s">
        <v>53</v>
      </c>
      <c r="C2071" s="28">
        <v>20</v>
      </c>
      <c r="D2071" s="29">
        <v>11</v>
      </c>
      <c r="E2071" s="28">
        <v>2009</v>
      </c>
      <c r="F2071" s="31">
        <f>DATE(E2071,D2071,C2071)</f>
        <v>40137</v>
      </c>
      <c r="G2071" s="24" t="s">
        <v>2843</v>
      </c>
      <c r="H2071" s="2">
        <v>25000000</v>
      </c>
      <c r="I2071" s="2">
        <v>1702112</v>
      </c>
      <c r="J2071" s="2">
        <v>12413949</v>
      </c>
      <c r="K2071" s="28" t="str">
        <f t="shared" si="258"/>
        <v/>
      </c>
      <c r="L2071" s="28" t="str">
        <f t="shared" si="259"/>
        <v/>
      </c>
      <c r="M2071" s="28" t="s">
        <v>2843</v>
      </c>
      <c r="N2071" s="28" t="str">
        <f t="shared" si="260"/>
        <v/>
      </c>
      <c r="O2071" s="28" t="str">
        <f>IF(N2071=1,M2071&amp;" ("&amp;E2071&amp;")",M2071)</f>
        <v>Bad Lieutenant: Port of Call New Orleans</v>
      </c>
      <c r="P2071" s="36">
        <f>INDEX(cpi!$A$1:$M$105,MATCH('Inflation adjust calc'!$E2071,cpi!$A:$A,0),MATCH('Inflation adjust calc'!$D2071,cpi!$1:$1,0))</f>
        <v>216.33</v>
      </c>
      <c r="Q2071" s="36">
        <f>cpi!$I$2</f>
        <v>240.85300000000001</v>
      </c>
      <c r="R2071" s="36">
        <f t="shared" si="265"/>
        <v>1.1133592197106272</v>
      </c>
      <c r="S2071" s="28" t="str">
        <f t="shared" si="261"/>
        <v/>
      </c>
      <c r="T2071" s="37">
        <f t="shared" si="262"/>
        <v>27833980.49276568</v>
      </c>
      <c r="U2071" s="37">
        <f t="shared" si="263"/>
        <v>1895062.0881800952</v>
      </c>
      <c r="V2071" s="37">
        <f t="shared" si="264"/>
        <v>13821184.572167521</v>
      </c>
    </row>
    <row r="2072" spans="1:22">
      <c r="A2072" s="23">
        <v>2071</v>
      </c>
      <c r="B2072" s="3" t="s">
        <v>273</v>
      </c>
      <c r="C2072" s="28">
        <v>29</v>
      </c>
      <c r="D2072" s="29">
        <v>1</v>
      </c>
      <c r="E2072" s="28">
        <v>2016</v>
      </c>
      <c r="F2072" s="31">
        <f>DATE(E2072,D2072,C2072)</f>
        <v>42398</v>
      </c>
      <c r="G2072" s="24" t="s">
        <v>2844</v>
      </c>
      <c r="H2072" s="2">
        <v>25000000</v>
      </c>
      <c r="I2072" s="2">
        <v>1513793</v>
      </c>
      <c r="J2072" s="2">
        <v>2962177</v>
      </c>
      <c r="K2072" s="28" t="str">
        <f t="shared" si="258"/>
        <v/>
      </c>
      <c r="L2072" s="28" t="str">
        <f t="shared" si="259"/>
        <v/>
      </c>
      <c r="M2072" s="28" t="s">
        <v>2844</v>
      </c>
      <c r="N2072" s="28" t="str">
        <f t="shared" si="260"/>
        <v/>
      </c>
      <c r="O2072" s="28" t="str">
        <f>IF(N2072=1,M2072&amp;" ("&amp;E2072&amp;")",M2072)</f>
        <v>Jane Got a Gun</v>
      </c>
      <c r="P2072" s="36">
        <f>INDEX(cpi!$A$1:$M$105,MATCH('Inflation adjust calc'!$E2072,cpi!$A:$A,0),MATCH('Inflation adjust calc'!$D2072,cpi!$1:$1,0))</f>
        <v>236.916</v>
      </c>
      <c r="Q2072" s="36">
        <f>cpi!$I$2</f>
        <v>240.85300000000001</v>
      </c>
      <c r="R2072" s="36">
        <f t="shared" si="265"/>
        <v>1.0166177041651894</v>
      </c>
      <c r="S2072" s="28" t="str">
        <f t="shared" si="261"/>
        <v/>
      </c>
      <c r="T2072" s="37">
        <f t="shared" si="262"/>
        <v>25415442.604129735</v>
      </c>
      <c r="U2072" s="37">
        <f t="shared" si="263"/>
        <v>1538948.7642413345</v>
      </c>
      <c r="V2072" s="37">
        <f t="shared" si="264"/>
        <v>3011401.5810709284</v>
      </c>
    </row>
    <row r="2073" spans="1:22">
      <c r="A2073" s="23">
        <v>2072</v>
      </c>
      <c r="B2073" s="3" t="s">
        <v>463</v>
      </c>
      <c r="C2073" s="28">
        <v>25</v>
      </c>
      <c r="D2073" s="29">
        <v>11</v>
      </c>
      <c r="E2073" s="28">
        <v>2009</v>
      </c>
      <c r="F2073" s="31">
        <f>DATE(E2073,D2073,C2073)</f>
        <v>40142</v>
      </c>
      <c r="G2073" s="24" t="s">
        <v>2845</v>
      </c>
      <c r="H2073" s="2">
        <v>25000000</v>
      </c>
      <c r="I2073" s="2">
        <v>1190003</v>
      </c>
      <c r="J2073" s="2">
        <v>1190003</v>
      </c>
      <c r="K2073" s="28" t="str">
        <f t="shared" si="258"/>
        <v/>
      </c>
      <c r="L2073" s="28" t="str">
        <f t="shared" si="259"/>
        <v/>
      </c>
      <c r="M2073" s="28" t="s">
        <v>2845</v>
      </c>
      <c r="N2073" s="28" t="str">
        <f t="shared" si="260"/>
        <v/>
      </c>
      <c r="O2073" s="28" t="str">
        <f>IF(N2073=1,M2073&amp;" ("&amp;E2073&amp;")",M2073)</f>
        <v>Me and Orson Welles</v>
      </c>
      <c r="P2073" s="36">
        <f>INDEX(cpi!$A$1:$M$105,MATCH('Inflation adjust calc'!$E2073,cpi!$A:$A,0),MATCH('Inflation adjust calc'!$D2073,cpi!$1:$1,0))</f>
        <v>216.33</v>
      </c>
      <c r="Q2073" s="36">
        <f>cpi!$I$2</f>
        <v>240.85300000000001</v>
      </c>
      <c r="R2073" s="36">
        <f t="shared" si="265"/>
        <v>1.1133592197106272</v>
      </c>
      <c r="S2073" s="28" t="str">
        <f t="shared" si="261"/>
        <v/>
      </c>
      <c r="T2073" s="37">
        <f t="shared" si="262"/>
        <v>27833980.49276568</v>
      </c>
      <c r="U2073" s="37">
        <f t="shared" si="263"/>
        <v>1324900.8115333056</v>
      </c>
      <c r="V2073" s="37">
        <f t="shared" si="264"/>
        <v>1324900.8115333056</v>
      </c>
    </row>
    <row r="2074" spans="1:22">
      <c r="A2074" s="23">
        <v>2073</v>
      </c>
      <c r="B2074" s="3" t="s">
        <v>1269</v>
      </c>
      <c r="C2074" s="28">
        <v>16</v>
      </c>
      <c r="D2074" s="29">
        <v>9</v>
      </c>
      <c r="E2074" s="28">
        <v>2005</v>
      </c>
      <c r="F2074" s="31">
        <f>DATE(E2074,D2074,C2074)</f>
        <v>38611</v>
      </c>
      <c r="G2074" s="24" t="s">
        <v>2846</v>
      </c>
      <c r="H2074" s="2">
        <v>25000000</v>
      </c>
      <c r="I2074" s="2">
        <v>881745</v>
      </c>
      <c r="J2074" s="2">
        <v>881745</v>
      </c>
      <c r="K2074" s="28" t="str">
        <f t="shared" si="258"/>
        <v/>
      </c>
      <c r="L2074" s="28" t="str">
        <f t="shared" si="259"/>
        <v/>
      </c>
      <c r="M2074" s="28" t="s">
        <v>2846</v>
      </c>
      <c r="N2074" s="28" t="str">
        <f t="shared" si="260"/>
        <v/>
      </c>
      <c r="O2074" s="28" t="str">
        <f>IF(N2074=1,M2074&amp;" ("&amp;E2074&amp;")",M2074)</f>
        <v>Venom</v>
      </c>
      <c r="P2074" s="36">
        <f>INDEX(cpi!$A$1:$M$105,MATCH('Inflation adjust calc'!$E2074,cpi!$A:$A,0),MATCH('Inflation adjust calc'!$D2074,cpi!$1:$1,0))</f>
        <v>198.8</v>
      </c>
      <c r="Q2074" s="36">
        <f>cpi!$I$2</f>
        <v>240.85300000000001</v>
      </c>
      <c r="R2074" s="36">
        <f t="shared" si="265"/>
        <v>1.2115342052313882</v>
      </c>
      <c r="S2074" s="28" t="str">
        <f t="shared" si="261"/>
        <v/>
      </c>
      <c r="T2074" s="37">
        <f t="shared" si="262"/>
        <v>30288355.130784705</v>
      </c>
      <c r="U2074" s="37">
        <f t="shared" si="263"/>
        <v>1068264.2277917503</v>
      </c>
      <c r="V2074" s="37">
        <f t="shared" si="264"/>
        <v>1068264.2277917503</v>
      </c>
    </row>
    <row r="2075" spans="1:22">
      <c r="A2075" s="23">
        <v>2074</v>
      </c>
      <c r="B2075" s="3" t="s">
        <v>1386</v>
      </c>
      <c r="C2075" s="28">
        <v>14</v>
      </c>
      <c r="D2075" s="29">
        <v>10</v>
      </c>
      <c r="E2075" s="28">
        <v>2005</v>
      </c>
      <c r="F2075" s="31">
        <f>DATE(E2075,D2075,C2075)</f>
        <v>38639</v>
      </c>
      <c r="G2075" s="24" t="s">
        <v>2847</v>
      </c>
      <c r="H2075" s="2">
        <v>25000000</v>
      </c>
      <c r="I2075" s="2">
        <v>872142</v>
      </c>
      <c r="J2075" s="2">
        <v>1415656</v>
      </c>
      <c r="K2075" s="28" t="str">
        <f t="shared" si="258"/>
        <v/>
      </c>
      <c r="L2075" s="28" t="str">
        <f t="shared" si="259"/>
        <v/>
      </c>
      <c r="M2075" s="28" t="s">
        <v>2847</v>
      </c>
      <c r="N2075" s="28" t="str">
        <f t="shared" si="260"/>
        <v/>
      </c>
      <c r="O2075" s="28" t="str">
        <f>IF(N2075=1,M2075&amp;" ("&amp;E2075&amp;")",M2075)</f>
        <v>Where the Truth Lies</v>
      </c>
      <c r="P2075" s="36">
        <f>INDEX(cpi!$A$1:$M$105,MATCH('Inflation adjust calc'!$E2075,cpi!$A:$A,0),MATCH('Inflation adjust calc'!$D2075,cpi!$1:$1,0))</f>
        <v>199.2</v>
      </c>
      <c r="Q2075" s="36">
        <f>cpi!$I$2</f>
        <v>240.85300000000001</v>
      </c>
      <c r="R2075" s="36">
        <f t="shared" si="265"/>
        <v>1.20910140562249</v>
      </c>
      <c r="S2075" s="28" t="str">
        <f t="shared" si="261"/>
        <v/>
      </c>
      <c r="T2075" s="37">
        <f t="shared" si="262"/>
        <v>30227535.140562251</v>
      </c>
      <c r="U2075" s="37">
        <f t="shared" si="263"/>
        <v>1054508.1181024096</v>
      </c>
      <c r="V2075" s="37">
        <f t="shared" si="264"/>
        <v>1711671.6594779117</v>
      </c>
    </row>
    <row r="2076" spans="1:22">
      <c r="A2076" s="23">
        <v>2075</v>
      </c>
      <c r="B2076" s="3">
        <v>36108</v>
      </c>
      <c r="C2076" s="28">
        <v>11</v>
      </c>
      <c r="D2076" s="29">
        <v>9</v>
      </c>
      <c r="E2076" s="28">
        <v>1998</v>
      </c>
      <c r="F2076" s="31">
        <f>DATE(E2076,D2076,C2076)</f>
        <v>36049</v>
      </c>
      <c r="G2076" s="24" t="s">
        <v>2848</v>
      </c>
      <c r="H2076" s="2">
        <v>25000000</v>
      </c>
      <c r="I2076" s="2">
        <v>780326</v>
      </c>
      <c r="J2076" s="2">
        <v>780326</v>
      </c>
      <c r="K2076" s="28" t="str">
        <f t="shared" si="258"/>
        <v/>
      </c>
      <c r="L2076" s="28" t="str">
        <f t="shared" si="259"/>
        <v/>
      </c>
      <c r="M2076" s="28" t="s">
        <v>2848</v>
      </c>
      <c r="N2076" s="28" t="str">
        <f t="shared" si="260"/>
        <v/>
      </c>
      <c r="O2076" s="28" t="str">
        <f>IF(N2076=1,M2076&amp;" ("&amp;E2076&amp;")",M2076)</f>
        <v>Without Limits</v>
      </c>
      <c r="P2076" s="36">
        <f>INDEX(cpi!$A$1:$M$105,MATCH('Inflation adjust calc'!$E2076,cpi!$A:$A,0),MATCH('Inflation adjust calc'!$D2076,cpi!$1:$1,0))</f>
        <v>163.6</v>
      </c>
      <c r="Q2076" s="36">
        <f>cpi!$I$2</f>
        <v>240.85300000000001</v>
      </c>
      <c r="R2076" s="36">
        <f t="shared" si="265"/>
        <v>1.4722066014669928</v>
      </c>
      <c r="S2076" s="28" t="str">
        <f t="shared" si="261"/>
        <v/>
      </c>
      <c r="T2076" s="37">
        <f t="shared" si="262"/>
        <v>36805165.03667482</v>
      </c>
      <c r="U2076" s="37">
        <f t="shared" si="263"/>
        <v>1148801.0884963325</v>
      </c>
      <c r="V2076" s="37">
        <f t="shared" si="264"/>
        <v>1148801.0884963325</v>
      </c>
    </row>
    <row r="2077" spans="1:22">
      <c r="A2077" s="23">
        <v>2076</v>
      </c>
      <c r="B2077" s="3" t="s">
        <v>1143</v>
      </c>
      <c r="C2077" s="28">
        <v>21</v>
      </c>
      <c r="D2077" s="29">
        <v>12</v>
      </c>
      <c r="E2077" s="28">
        <v>2012</v>
      </c>
      <c r="F2077" s="31">
        <f>DATE(E2077,D2077,C2077)</f>
        <v>41264</v>
      </c>
      <c r="G2077" s="24" t="s">
        <v>2849</v>
      </c>
      <c r="H2077" s="2">
        <v>25000000</v>
      </c>
      <c r="I2077" s="2">
        <v>720828</v>
      </c>
      <c r="J2077" s="2">
        <v>9313302</v>
      </c>
      <c r="K2077" s="28" t="str">
        <f t="shared" si="258"/>
        <v/>
      </c>
      <c r="L2077" s="28" t="str">
        <f t="shared" si="259"/>
        <v/>
      </c>
      <c r="M2077" s="28" t="s">
        <v>2849</v>
      </c>
      <c r="N2077" s="28" t="str">
        <f t="shared" si="260"/>
        <v/>
      </c>
      <c r="O2077" s="28" t="str">
        <f>IF(N2077=1,M2077&amp;" ("&amp;E2077&amp;")",M2077)</f>
        <v>On the Road</v>
      </c>
      <c r="P2077" s="36">
        <f>INDEX(cpi!$A$1:$M$105,MATCH('Inflation adjust calc'!$E2077,cpi!$A:$A,0),MATCH('Inflation adjust calc'!$D2077,cpi!$1:$1,0))</f>
        <v>229.601</v>
      </c>
      <c r="Q2077" s="36">
        <f>cpi!$I$2</f>
        <v>240.85300000000001</v>
      </c>
      <c r="R2077" s="36">
        <f t="shared" si="265"/>
        <v>1.0490067551970592</v>
      </c>
      <c r="S2077" s="28" t="str">
        <f t="shared" si="261"/>
        <v/>
      </c>
      <c r="T2077" s="37">
        <f t="shared" si="262"/>
        <v>26225168.87992648</v>
      </c>
      <c r="U2077" s="37">
        <f t="shared" si="263"/>
        <v>756153.44133518578</v>
      </c>
      <c r="V2077" s="37">
        <f t="shared" si="264"/>
        <v>9769716.7111902814</v>
      </c>
    </row>
    <row r="2078" spans="1:22">
      <c r="A2078" s="23">
        <v>2077</v>
      </c>
      <c r="B2078" s="3" t="s">
        <v>2164</v>
      </c>
      <c r="C2078" s="28">
        <v>24</v>
      </c>
      <c r="D2078" s="29">
        <v>8</v>
      </c>
      <c r="E2078" s="28">
        <v>2012</v>
      </c>
      <c r="F2078" s="31">
        <f>DATE(E2078,D2078,C2078)</f>
        <v>41145</v>
      </c>
      <c r="G2078" s="24" t="s">
        <v>2850</v>
      </c>
      <c r="H2078" s="2">
        <v>25000000</v>
      </c>
      <c r="I2078" s="2">
        <v>205505</v>
      </c>
      <c r="J2078" s="2">
        <v>48530887</v>
      </c>
      <c r="K2078" s="28" t="str">
        <f t="shared" si="258"/>
        <v/>
      </c>
      <c r="L2078" s="28" t="str">
        <f t="shared" si="259"/>
        <v/>
      </c>
      <c r="M2078" s="28" t="s">
        <v>2850</v>
      </c>
      <c r="N2078" s="28" t="str">
        <f t="shared" si="260"/>
        <v/>
      </c>
      <c r="O2078" s="28" t="str">
        <f>IF(N2078=1,M2078&amp;" ("&amp;E2078&amp;")",M2078)</f>
        <v>Les petits mouchoirs</v>
      </c>
      <c r="P2078" s="36">
        <f>INDEX(cpi!$A$1:$M$105,MATCH('Inflation adjust calc'!$E2078,cpi!$A:$A,0),MATCH('Inflation adjust calc'!$D2078,cpi!$1:$1,0))</f>
        <v>230.37899999999999</v>
      </c>
      <c r="Q2078" s="36">
        <f>cpi!$I$2</f>
        <v>240.85300000000001</v>
      </c>
      <c r="R2078" s="36">
        <f t="shared" si="265"/>
        <v>1.0454642133180543</v>
      </c>
      <c r="S2078" s="28" t="str">
        <f t="shared" si="261"/>
        <v/>
      </c>
      <c r="T2078" s="37">
        <f t="shared" si="262"/>
        <v>26136605.332951356</v>
      </c>
      <c r="U2078" s="37">
        <f t="shared" si="263"/>
        <v>214848.12315792675</v>
      </c>
      <c r="V2078" s="37">
        <f t="shared" si="264"/>
        <v>50737305.599082388</v>
      </c>
    </row>
    <row r="2079" spans="1:22">
      <c r="A2079" s="23">
        <v>2078</v>
      </c>
      <c r="B2079" s="3" t="s">
        <v>58</v>
      </c>
      <c r="C2079" s="28">
        <v>30</v>
      </c>
      <c r="D2079" s="29">
        <v>6</v>
      </c>
      <c r="E2079" s="28">
        <v>2010</v>
      </c>
      <c r="F2079" s="31">
        <f>DATE(E2079,D2079,C2079)</f>
        <v>40359</v>
      </c>
      <c r="G2079" s="24" t="s">
        <v>2851</v>
      </c>
      <c r="H2079" s="2">
        <v>25000000</v>
      </c>
      <c r="I2079" s="2">
        <v>137885</v>
      </c>
      <c r="J2079" s="2">
        <v>146149</v>
      </c>
      <c r="K2079" s="28" t="str">
        <f t="shared" si="258"/>
        <v/>
      </c>
      <c r="L2079" s="28" t="str">
        <f t="shared" si="259"/>
        <v/>
      </c>
      <c r="M2079" s="28" t="s">
        <v>2851</v>
      </c>
      <c r="N2079" s="28" t="str">
        <f t="shared" si="260"/>
        <v/>
      </c>
      <c r="O2079" s="28" t="str">
        <f>IF(N2079=1,M2079&amp;" ("&amp;E2079&amp;")",M2079)</f>
        <v>Love Ranch</v>
      </c>
      <c r="P2079" s="36">
        <f>INDEX(cpi!$A$1:$M$105,MATCH('Inflation adjust calc'!$E2079,cpi!$A:$A,0),MATCH('Inflation adjust calc'!$D2079,cpi!$1:$1,0))</f>
        <v>217.965</v>
      </c>
      <c r="Q2079" s="36">
        <f>cpi!$I$2</f>
        <v>240.85300000000001</v>
      </c>
      <c r="R2079" s="36">
        <f t="shared" si="265"/>
        <v>1.1050076847200239</v>
      </c>
      <c r="S2079" s="28" t="str">
        <f t="shared" si="261"/>
        <v/>
      </c>
      <c r="T2079" s="37">
        <f t="shared" si="262"/>
        <v>27625192.118000597</v>
      </c>
      <c r="U2079" s="37">
        <f t="shared" si="263"/>
        <v>152363.98460762048</v>
      </c>
      <c r="V2079" s="37">
        <f t="shared" si="264"/>
        <v>161495.76811414678</v>
      </c>
    </row>
    <row r="2080" spans="1:22">
      <c r="A2080" s="23">
        <v>2079</v>
      </c>
      <c r="B2080" s="3" t="s">
        <v>2388</v>
      </c>
      <c r="C2080" s="28">
        <v>24</v>
      </c>
      <c r="D2080" s="29">
        <v>4</v>
      </c>
      <c r="E2080" s="28">
        <v>2015</v>
      </c>
      <c r="F2080" s="31">
        <f>DATE(E2080,D2080,C2080)</f>
        <v>42118</v>
      </c>
      <c r="G2080" s="24" t="s">
        <v>2852</v>
      </c>
      <c r="H2080" s="2">
        <v>25000000</v>
      </c>
      <c r="I2080" s="2">
        <v>129115</v>
      </c>
      <c r="J2080" s="2">
        <v>129115</v>
      </c>
      <c r="K2080" s="28" t="str">
        <f t="shared" si="258"/>
        <v/>
      </c>
      <c r="L2080" s="28" t="str">
        <f t="shared" si="259"/>
        <v/>
      </c>
      <c r="M2080" s="28" t="s">
        <v>2852</v>
      </c>
      <c r="N2080" s="28" t="str">
        <f t="shared" si="260"/>
        <v/>
      </c>
      <c r="O2080" s="28" t="str">
        <f>IF(N2080=1,M2080&amp;" ("&amp;E2080&amp;")",M2080)</f>
        <v>Yi ge ren de wu lin</v>
      </c>
      <c r="P2080" s="36">
        <f>INDEX(cpi!$A$1:$M$105,MATCH('Inflation adjust calc'!$E2080,cpi!$A:$A,0),MATCH('Inflation adjust calc'!$D2080,cpi!$1:$1,0))</f>
        <v>236.59899999999999</v>
      </c>
      <c r="Q2080" s="36">
        <f>cpi!$I$2</f>
        <v>240.85300000000001</v>
      </c>
      <c r="R2080" s="36">
        <f t="shared" si="265"/>
        <v>1.0179797885874413</v>
      </c>
      <c r="S2080" s="28" t="str">
        <f t="shared" si="261"/>
        <v/>
      </c>
      <c r="T2080" s="37">
        <f t="shared" si="262"/>
        <v>25449494.714686032</v>
      </c>
      <c r="U2080" s="37">
        <f t="shared" si="263"/>
        <v>131436.4604034675</v>
      </c>
      <c r="V2080" s="37">
        <f t="shared" si="264"/>
        <v>131436.4604034675</v>
      </c>
    </row>
    <row r="2081" spans="1:22">
      <c r="A2081" s="23">
        <v>2080</v>
      </c>
      <c r="B2081" s="3" t="s">
        <v>2484</v>
      </c>
      <c r="C2081" s="28">
        <v>31</v>
      </c>
      <c r="D2081" s="29">
        <v>12</v>
      </c>
      <c r="E2081" s="28">
        <v>2010</v>
      </c>
      <c r="F2081" s="31">
        <f>DATE(E2081,D2081,C2081)</f>
        <v>40543</v>
      </c>
      <c r="G2081" s="24" t="s">
        <v>2853</v>
      </c>
      <c r="H2081" s="2">
        <v>25000000</v>
      </c>
      <c r="I2081">
        <v>0</v>
      </c>
      <c r="J2081" s="2">
        <v>71594792</v>
      </c>
      <c r="K2081" s="28" t="str">
        <f t="shared" si="258"/>
        <v/>
      </c>
      <c r="L2081" s="28" t="str">
        <f t="shared" si="259"/>
        <v/>
      </c>
      <c r="M2081" s="28" t="s">
        <v>2853</v>
      </c>
      <c r="N2081" s="28" t="str">
        <f t="shared" si="260"/>
        <v/>
      </c>
      <c r="O2081" s="28" t="str">
        <f>IF(N2081=1,M2081&amp;" ("&amp;E2081&amp;")",M2081)</f>
        <v>Sammy's avonturen: De geheime doorgang</v>
      </c>
      <c r="P2081" s="36">
        <f>INDEX(cpi!$A$1:$M$105,MATCH('Inflation adjust calc'!$E2081,cpi!$A:$A,0),MATCH('Inflation adjust calc'!$D2081,cpi!$1:$1,0))</f>
        <v>219.179</v>
      </c>
      <c r="Q2081" s="36">
        <f>cpi!$I$2</f>
        <v>240.85300000000001</v>
      </c>
      <c r="R2081" s="36">
        <f t="shared" si="265"/>
        <v>1.0988872109098042</v>
      </c>
      <c r="S2081" s="28" t="str">
        <f t="shared" si="261"/>
        <v/>
      </c>
      <c r="T2081" s="37">
        <f t="shared" si="262"/>
        <v>27472180.272745106</v>
      </c>
      <c r="U2081" s="37">
        <f t="shared" si="263"/>
        <v>0</v>
      </c>
      <c r="V2081" s="37">
        <f t="shared" si="264"/>
        <v>78674601.296547562</v>
      </c>
    </row>
    <row r="2082" spans="1:22">
      <c r="A2082" s="23">
        <v>2081</v>
      </c>
      <c r="B2082" s="3" t="s">
        <v>2484</v>
      </c>
      <c r="C2082" s="28">
        <v>31</v>
      </c>
      <c r="D2082" s="29">
        <v>12</v>
      </c>
      <c r="E2082" s="28">
        <v>2010</v>
      </c>
      <c r="F2082" s="31">
        <f>DATE(E2082,D2082,C2082)</f>
        <v>40543</v>
      </c>
      <c r="G2082" s="24" t="s">
        <v>2854</v>
      </c>
      <c r="H2082" s="2">
        <v>25000000</v>
      </c>
      <c r="I2082">
        <v>0</v>
      </c>
      <c r="J2082" s="2">
        <v>9445081</v>
      </c>
      <c r="K2082" s="28" t="str">
        <f t="shared" si="258"/>
        <v/>
      </c>
      <c r="L2082" s="28" t="str">
        <f t="shared" si="259"/>
        <v/>
      </c>
      <c r="M2082" s="28" t="s">
        <v>2854</v>
      </c>
      <c r="N2082" s="28" t="str">
        <f t="shared" si="260"/>
        <v/>
      </c>
      <c r="O2082" s="28" t="str">
        <f>IF(N2082=1,M2082&amp;" ("&amp;E2082&amp;")",M2082)</f>
        <v>Belka i Strelka. Zvezdnye sobaki</v>
      </c>
      <c r="P2082" s="36">
        <f>INDEX(cpi!$A$1:$M$105,MATCH('Inflation adjust calc'!$E2082,cpi!$A:$A,0),MATCH('Inflation adjust calc'!$D2082,cpi!$1:$1,0))</f>
        <v>219.179</v>
      </c>
      <c r="Q2082" s="36">
        <f>cpi!$I$2</f>
        <v>240.85300000000001</v>
      </c>
      <c r="R2082" s="36">
        <f t="shared" si="265"/>
        <v>1.0988872109098042</v>
      </c>
      <c r="S2082" s="28" t="str">
        <f t="shared" si="261"/>
        <v/>
      </c>
      <c r="T2082" s="37">
        <f t="shared" si="262"/>
        <v>27472180.272745106</v>
      </c>
      <c r="U2082" s="37">
        <f t="shared" si="263"/>
        <v>0</v>
      </c>
      <c r="V2082" s="37">
        <f t="shared" si="264"/>
        <v>10379078.716907185</v>
      </c>
    </row>
    <row r="2083" spans="1:22">
      <c r="A2083" s="23">
        <v>2082</v>
      </c>
      <c r="B2083" s="3">
        <v>40643</v>
      </c>
      <c r="C2083" s="28">
        <v>4</v>
      </c>
      <c r="D2083" s="29">
        <v>10</v>
      </c>
      <c r="E2083" s="28">
        <v>2011</v>
      </c>
      <c r="F2083" s="31">
        <f>DATE(E2083,D2083,C2083)</f>
        <v>40820</v>
      </c>
      <c r="G2083" s="24" t="s">
        <v>2855</v>
      </c>
      <c r="H2083" s="2">
        <v>25000000</v>
      </c>
      <c r="I2083">
        <v>0</v>
      </c>
      <c r="J2083" s="2">
        <v>8208594</v>
      </c>
      <c r="K2083" s="28" t="str">
        <f t="shared" si="258"/>
        <v/>
      </c>
      <c r="L2083" s="28" t="str">
        <f t="shared" si="259"/>
        <v/>
      </c>
      <c r="M2083" s="28" t="s">
        <v>2855</v>
      </c>
      <c r="N2083" s="28" t="str">
        <f t="shared" si="260"/>
        <v/>
      </c>
      <c r="O2083" s="28" t="str">
        <f>IF(N2083=1,M2083&amp;" ("&amp;E2083&amp;")",M2083)</f>
        <v>La véritable histoire du Chat Botté</v>
      </c>
      <c r="P2083" s="36">
        <f>INDEX(cpi!$A$1:$M$105,MATCH('Inflation adjust calc'!$E2083,cpi!$A:$A,0),MATCH('Inflation adjust calc'!$D2083,cpi!$1:$1,0))</f>
        <v>226.42099999999999</v>
      </c>
      <c r="Q2083" s="36">
        <f>cpi!$I$2</f>
        <v>240.85300000000001</v>
      </c>
      <c r="R2083" s="36">
        <f t="shared" si="265"/>
        <v>1.0637396707902536</v>
      </c>
      <c r="S2083" s="28" t="str">
        <f t="shared" si="261"/>
        <v/>
      </c>
      <c r="T2083" s="37">
        <f t="shared" si="262"/>
        <v>26593491.769756339</v>
      </c>
      <c r="U2083" s="37">
        <f t="shared" si="263"/>
        <v>0</v>
      </c>
      <c r="V2083" s="37">
        <f t="shared" si="264"/>
        <v>8731807.0792108513</v>
      </c>
    </row>
    <row r="2084" spans="1:22">
      <c r="A2084" s="23">
        <v>2083</v>
      </c>
      <c r="B2084" s="3">
        <v>40762</v>
      </c>
      <c r="C2084" s="28">
        <v>8</v>
      </c>
      <c r="D2084" s="29">
        <v>7</v>
      </c>
      <c r="E2084" s="28">
        <v>2011</v>
      </c>
      <c r="F2084" s="31">
        <f>DATE(E2084,D2084,C2084)</f>
        <v>40732</v>
      </c>
      <c r="G2084" s="24" t="s">
        <v>2856</v>
      </c>
      <c r="H2084" s="2">
        <v>25000000</v>
      </c>
      <c r="I2084">
        <v>0</v>
      </c>
      <c r="J2084" s="2">
        <v>5297411</v>
      </c>
      <c r="K2084" s="28" t="str">
        <f t="shared" si="258"/>
        <v/>
      </c>
      <c r="L2084" s="28" t="str">
        <f t="shared" si="259"/>
        <v/>
      </c>
      <c r="M2084" s="28" t="s">
        <v>2856</v>
      </c>
      <c r="N2084" s="28" t="str">
        <f t="shared" si="260"/>
        <v/>
      </c>
      <c r="O2084" s="28" t="str">
        <f>IF(N2084=1,M2084&amp;" ("&amp;E2084&amp;")",M2084)</f>
        <v>Ironclad</v>
      </c>
      <c r="P2084" s="36">
        <f>INDEX(cpi!$A$1:$M$105,MATCH('Inflation adjust calc'!$E2084,cpi!$A:$A,0),MATCH('Inflation adjust calc'!$D2084,cpi!$1:$1,0))</f>
        <v>225.922</v>
      </c>
      <c r="Q2084" s="36">
        <f>cpi!$I$2</f>
        <v>240.85300000000001</v>
      </c>
      <c r="R2084" s="36">
        <f t="shared" si="265"/>
        <v>1.0660891812218376</v>
      </c>
      <c r="S2084" s="28" t="str">
        <f t="shared" si="261"/>
        <v/>
      </c>
      <c r="T2084" s="37">
        <f t="shared" si="262"/>
        <v>26652229.530545939</v>
      </c>
      <c r="U2084" s="37">
        <f t="shared" si="263"/>
        <v>0</v>
      </c>
      <c r="V2084" s="37">
        <f t="shared" si="264"/>
        <v>5647512.5555855557</v>
      </c>
    </row>
    <row r="2085" spans="1:22">
      <c r="A2085" s="23">
        <v>2084</v>
      </c>
      <c r="B2085" s="3">
        <v>42280</v>
      </c>
      <c r="C2085" s="28">
        <v>10</v>
      </c>
      <c r="D2085" s="29">
        <v>3</v>
      </c>
      <c r="E2085" s="28">
        <v>2015</v>
      </c>
      <c r="F2085" s="31">
        <f>DATE(E2085,D2085,C2085)</f>
        <v>42073</v>
      </c>
      <c r="G2085" s="24" t="s">
        <v>2857</v>
      </c>
      <c r="H2085" s="2">
        <v>25000000</v>
      </c>
      <c r="I2085">
        <v>0</v>
      </c>
      <c r="J2085" s="2">
        <v>91116</v>
      </c>
      <c r="K2085" s="28" t="str">
        <f t="shared" si="258"/>
        <v/>
      </c>
      <c r="L2085" s="28" t="str">
        <f t="shared" si="259"/>
        <v/>
      </c>
      <c r="M2085" s="28" t="s">
        <v>2857</v>
      </c>
      <c r="N2085" s="28" t="str">
        <f t="shared" si="260"/>
        <v/>
      </c>
      <c r="O2085" s="28" t="str">
        <f>IF(N2085=1,M2085&amp;" ("&amp;E2085&amp;")",M2085)</f>
        <v>Red Sky</v>
      </c>
      <c r="P2085" s="36">
        <f>INDEX(cpi!$A$1:$M$105,MATCH('Inflation adjust calc'!$E2085,cpi!$A:$A,0),MATCH('Inflation adjust calc'!$D2085,cpi!$1:$1,0))</f>
        <v>236.119</v>
      </c>
      <c r="Q2085" s="36">
        <f>cpi!$I$2</f>
        <v>240.85300000000001</v>
      </c>
      <c r="R2085" s="36">
        <f t="shared" si="265"/>
        <v>1.0200492124733715</v>
      </c>
      <c r="S2085" s="28" t="str">
        <f t="shared" si="261"/>
        <v/>
      </c>
      <c r="T2085" s="37">
        <f t="shared" si="262"/>
        <v>25501230.311834287</v>
      </c>
      <c r="U2085" s="37">
        <f t="shared" si="263"/>
        <v>0</v>
      </c>
      <c r="V2085" s="37">
        <f t="shared" si="264"/>
        <v>92942.804043723721</v>
      </c>
    </row>
    <row r="2086" spans="1:22">
      <c r="A2086" s="23">
        <v>2085</v>
      </c>
      <c r="B2086" s="3">
        <v>25569</v>
      </c>
      <c r="C2086" s="28">
        <v>1</v>
      </c>
      <c r="D2086" s="29">
        <v>1</v>
      </c>
      <c r="E2086" s="28">
        <v>1970</v>
      </c>
      <c r="F2086" s="31">
        <f>DATE(E2086,D2086,C2086)</f>
        <v>25569</v>
      </c>
      <c r="G2086" s="24" t="s">
        <v>2858</v>
      </c>
      <c r="H2086" s="2">
        <v>25000000</v>
      </c>
      <c r="I2086">
        <v>0</v>
      </c>
      <c r="J2086">
        <v>0</v>
      </c>
      <c r="K2086" s="28">
        <f t="shared" si="258"/>
        <v>1</v>
      </c>
      <c r="L2086" s="28" t="str">
        <f t="shared" si="259"/>
        <v/>
      </c>
      <c r="M2086" s="28" t="s">
        <v>2858</v>
      </c>
      <c r="N2086" s="28" t="str">
        <f t="shared" si="260"/>
        <v/>
      </c>
      <c r="O2086" s="28" t="str">
        <f>IF(N2086=1,M2086&amp;" ("&amp;E2086&amp;")",M2086)</f>
        <v>Waterloo</v>
      </c>
      <c r="P2086" s="36">
        <f>INDEX(cpi!$A$1:$M$105,MATCH('Inflation adjust calc'!$E2086,cpi!$A:$A,0),MATCH('Inflation adjust calc'!$D2086,cpi!$1:$1,0))</f>
        <v>37.799999999999997</v>
      </c>
      <c r="Q2086" s="36">
        <f>cpi!$I$2</f>
        <v>240.85300000000001</v>
      </c>
      <c r="R2086" s="36">
        <f t="shared" si="265"/>
        <v>6.3717724867724872</v>
      </c>
      <c r="S2086" s="28" t="str">
        <f t="shared" si="261"/>
        <v/>
      </c>
      <c r="T2086" s="37">
        <f t="shared" si="262"/>
        <v>159294312.16931218</v>
      </c>
      <c r="U2086" s="37">
        <f t="shared" si="263"/>
        <v>0</v>
      </c>
      <c r="V2086" s="37">
        <f t="shared" si="264"/>
        <v>0</v>
      </c>
    </row>
    <row r="2087" spans="1:22">
      <c r="A2087" s="23">
        <v>2086</v>
      </c>
      <c r="B2087" s="3">
        <v>41913</v>
      </c>
      <c r="C2087" s="28">
        <v>10</v>
      </c>
      <c r="D2087" s="29">
        <v>1</v>
      </c>
      <c r="E2087" s="28">
        <v>2014</v>
      </c>
      <c r="F2087" s="31">
        <f>DATE(E2087,D2087,C2087)</f>
        <v>41649</v>
      </c>
      <c r="G2087" s="24" t="s">
        <v>2859</v>
      </c>
      <c r="H2087" s="2">
        <v>25000000</v>
      </c>
      <c r="I2087">
        <v>0</v>
      </c>
      <c r="J2087">
        <v>0</v>
      </c>
      <c r="K2087" s="28">
        <f t="shared" si="258"/>
        <v>1</v>
      </c>
      <c r="L2087" s="28" t="str">
        <f t="shared" si="259"/>
        <v/>
      </c>
      <c r="M2087" s="28" t="s">
        <v>2859</v>
      </c>
      <c r="N2087" s="28" t="str">
        <f t="shared" si="260"/>
        <v/>
      </c>
      <c r="O2087" s="28" t="str">
        <f>IF(N2087=1,M2087&amp;" ("&amp;E2087&amp;")",M2087)</f>
        <v>The Adventurer: The Curse of the Midas Box</v>
      </c>
      <c r="P2087" s="36">
        <f>INDEX(cpi!$A$1:$M$105,MATCH('Inflation adjust calc'!$E2087,cpi!$A:$A,0),MATCH('Inflation adjust calc'!$D2087,cpi!$1:$1,0))</f>
        <v>233.916</v>
      </c>
      <c r="Q2087" s="36">
        <f>cpi!$I$2</f>
        <v>240.85300000000001</v>
      </c>
      <c r="R2087" s="36">
        <f t="shared" si="265"/>
        <v>1.0296559448690983</v>
      </c>
      <c r="S2087" s="28" t="str">
        <f t="shared" si="261"/>
        <v/>
      </c>
      <c r="T2087" s="37">
        <f t="shared" si="262"/>
        <v>25741398.621727455</v>
      </c>
      <c r="U2087" s="37">
        <f t="shared" si="263"/>
        <v>0</v>
      </c>
      <c r="V2087" s="37">
        <f t="shared" si="264"/>
        <v>0</v>
      </c>
    </row>
    <row r="2088" spans="1:22">
      <c r="A2088" s="23">
        <v>2087</v>
      </c>
      <c r="B2088" s="3" t="s">
        <v>2860</v>
      </c>
      <c r="C2088" s="28">
        <v>24</v>
      </c>
      <c r="D2088" s="29">
        <v>2</v>
      </c>
      <c r="E2088" s="28">
        <v>2017</v>
      </c>
      <c r="F2088" s="31">
        <f>DATE(E2088,D2088,C2088)</f>
        <v>42790</v>
      </c>
      <c r="G2088" s="24" t="s">
        <v>2861</v>
      </c>
      <c r="H2088" s="2">
        <v>25000000</v>
      </c>
      <c r="I2088">
        <v>0</v>
      </c>
      <c r="J2088">
        <v>0</v>
      </c>
      <c r="K2088" s="28">
        <f t="shared" si="258"/>
        <v>1</v>
      </c>
      <c r="L2088" s="28">
        <f t="shared" si="259"/>
        <v>1</v>
      </c>
      <c r="M2088" s="28" t="s">
        <v>2861</v>
      </c>
      <c r="N2088" s="28" t="str">
        <f t="shared" si="260"/>
        <v/>
      </c>
      <c r="O2088" s="28" t="str">
        <f>IF(N2088=1,M2088&amp;" ("&amp;E2088&amp;")",M2088)</f>
        <v>Tulip Fever</v>
      </c>
      <c r="P2088" s="36" t="e">
        <f>INDEX(cpi!$A$1:$M$105,MATCH('Inflation adjust calc'!$E2088,cpi!$A:$A,0),MATCH('Inflation adjust calc'!$D2088,cpi!$1:$1,0))</f>
        <v>#N/A</v>
      </c>
      <c r="Q2088" s="36">
        <f>cpi!$I$2</f>
        <v>240.85300000000001</v>
      </c>
      <c r="R2088" s="36" t="e">
        <f t="shared" si="265"/>
        <v>#N/A</v>
      </c>
      <c r="S2088" s="28">
        <f t="shared" si="261"/>
        <v>1</v>
      </c>
      <c r="T2088" s="37" t="e">
        <f t="shared" si="262"/>
        <v>#N/A</v>
      </c>
      <c r="U2088" s="37" t="e">
        <f t="shared" si="263"/>
        <v>#N/A</v>
      </c>
      <c r="V2088" s="37" t="e">
        <f t="shared" si="264"/>
        <v>#N/A</v>
      </c>
    </row>
    <row r="2089" spans="1:22">
      <c r="A2089" s="23">
        <v>2088</v>
      </c>
      <c r="B2089" s="3" t="s">
        <v>2862</v>
      </c>
      <c r="C2089" s="28">
        <v>31</v>
      </c>
      <c r="D2089" s="29">
        <v>12</v>
      </c>
      <c r="E2089" s="28">
        <v>2016</v>
      </c>
      <c r="F2089" s="31">
        <f>DATE(E2089,D2089,C2089)</f>
        <v>42735</v>
      </c>
      <c r="G2089" s="24" t="s">
        <v>2863</v>
      </c>
      <c r="H2089" s="2">
        <v>25000000</v>
      </c>
      <c r="I2089">
        <v>0</v>
      </c>
      <c r="J2089">
        <v>0</v>
      </c>
      <c r="K2089" s="28">
        <f t="shared" si="258"/>
        <v>1</v>
      </c>
      <c r="L2089" s="28" t="str">
        <f t="shared" si="259"/>
        <v/>
      </c>
      <c r="M2089" s="28" t="s">
        <v>2863</v>
      </c>
      <c r="N2089" s="28" t="str">
        <f t="shared" si="260"/>
        <v/>
      </c>
      <c r="O2089" s="28" t="str">
        <f>IF(N2089=1,M2089&amp;" ("&amp;E2089&amp;")",M2089)</f>
        <v>Reagan</v>
      </c>
      <c r="P2089" s="36">
        <f>INDEX(cpi!$A$1:$M$105,MATCH('Inflation adjust calc'!$E2089,cpi!$A:$A,0),MATCH('Inflation adjust calc'!$D2089,cpi!$1:$1,0))</f>
        <v>0</v>
      </c>
      <c r="Q2089" s="36">
        <f>cpi!$I$2</f>
        <v>240.85300000000001</v>
      </c>
      <c r="R2089" s="36" t="e">
        <f t="shared" si="265"/>
        <v>#DIV/0!</v>
      </c>
      <c r="S2089" s="28">
        <f t="shared" si="261"/>
        <v>1</v>
      </c>
      <c r="T2089" s="37" t="e">
        <f t="shared" si="262"/>
        <v>#DIV/0!</v>
      </c>
      <c r="U2089" s="37" t="e">
        <f t="shared" si="263"/>
        <v>#DIV/0!</v>
      </c>
      <c r="V2089" s="37" t="e">
        <f t="shared" si="264"/>
        <v>#DIV/0!</v>
      </c>
    </row>
    <row r="2090" spans="1:22">
      <c r="A2090" s="23">
        <v>2089</v>
      </c>
      <c r="B2090" s="3">
        <v>41163</v>
      </c>
      <c r="C2090" s="28">
        <v>9</v>
      </c>
      <c r="D2090" s="29">
        <v>11</v>
      </c>
      <c r="E2090" s="28">
        <v>2012</v>
      </c>
      <c r="F2090" s="31">
        <f>DATE(E2090,D2090,C2090)</f>
        <v>41222</v>
      </c>
      <c r="G2090" s="24" t="s">
        <v>2864</v>
      </c>
      <c r="H2090" s="2">
        <v>24200000</v>
      </c>
      <c r="I2090" s="2">
        <v>17000</v>
      </c>
      <c r="J2090" s="2">
        <v>10447579</v>
      </c>
      <c r="K2090" s="28" t="str">
        <f t="shared" si="258"/>
        <v/>
      </c>
      <c r="L2090" s="28" t="str">
        <f t="shared" si="259"/>
        <v/>
      </c>
      <c r="M2090" s="28" t="s">
        <v>2864</v>
      </c>
      <c r="N2090" s="28">
        <f t="shared" si="260"/>
        <v>1</v>
      </c>
      <c r="O2090" s="28" t="str">
        <f>IF(N2090=1,M2090&amp;" ("&amp;E2090&amp;")",M2090)</f>
        <v>Dangerous Liaisons (2012)</v>
      </c>
      <c r="P2090" s="36">
        <f>INDEX(cpi!$A$1:$M$105,MATCH('Inflation adjust calc'!$E2090,cpi!$A:$A,0),MATCH('Inflation adjust calc'!$D2090,cpi!$1:$1,0))</f>
        <v>230.221</v>
      </c>
      <c r="Q2090" s="36">
        <f>cpi!$I$2</f>
        <v>240.85300000000001</v>
      </c>
      <c r="R2090" s="36">
        <f t="shared" si="265"/>
        <v>1.0461817123546506</v>
      </c>
      <c r="S2090" s="28" t="str">
        <f t="shared" si="261"/>
        <v/>
      </c>
      <c r="T2090" s="37">
        <f t="shared" si="262"/>
        <v>25317597.438982546</v>
      </c>
      <c r="U2090" s="37">
        <f t="shared" si="263"/>
        <v>17785.089110029061</v>
      </c>
      <c r="V2090" s="37">
        <f t="shared" si="264"/>
        <v>10930066.088180488</v>
      </c>
    </row>
    <row r="2091" spans="1:22">
      <c r="A2091" s="23">
        <v>2090</v>
      </c>
      <c r="B2091" s="3" t="s">
        <v>2865</v>
      </c>
      <c r="C2091" s="28">
        <v>26</v>
      </c>
      <c r="D2091" s="29">
        <v>11</v>
      </c>
      <c r="E2091" s="28">
        <v>1986</v>
      </c>
      <c r="F2091" s="31">
        <f>DATE(E2091,D2091,C2091)</f>
        <v>31742</v>
      </c>
      <c r="G2091" s="24" t="s">
        <v>2866</v>
      </c>
      <c r="H2091" s="2">
        <v>24000000</v>
      </c>
      <c r="I2091" s="2">
        <v>109713132</v>
      </c>
      <c r="J2091" s="2">
        <v>133000000</v>
      </c>
      <c r="K2091" s="28" t="str">
        <f t="shared" si="258"/>
        <v/>
      </c>
      <c r="L2091" s="28" t="str">
        <f t="shared" si="259"/>
        <v/>
      </c>
      <c r="M2091" s="28" t="s">
        <v>2866</v>
      </c>
      <c r="N2091" s="28" t="str">
        <f t="shared" si="260"/>
        <v/>
      </c>
      <c r="O2091" s="28" t="str">
        <f>IF(N2091=1,M2091&amp;" ("&amp;E2091&amp;")",M2091)</f>
        <v>Star Trek IV: The Voyage Home</v>
      </c>
      <c r="P2091" s="36">
        <f>INDEX(cpi!$A$1:$M$105,MATCH('Inflation adjust calc'!$E2091,cpi!$A:$A,0),MATCH('Inflation adjust calc'!$D2091,cpi!$1:$1,0))</f>
        <v>110.4</v>
      </c>
      <c r="Q2091" s="36">
        <f>cpi!$I$2</f>
        <v>240.85300000000001</v>
      </c>
      <c r="R2091" s="36">
        <f t="shared" si="265"/>
        <v>2.1816394927536233</v>
      </c>
      <c r="S2091" s="28" t="str">
        <f t="shared" si="261"/>
        <v/>
      </c>
      <c r="T2091" s="37">
        <f t="shared" si="262"/>
        <v>52359347.826086961</v>
      </c>
      <c r="U2091" s="37">
        <f t="shared" si="263"/>
        <v>239354501.64489132</v>
      </c>
      <c r="V2091" s="37">
        <f t="shared" si="264"/>
        <v>290158052.53623188</v>
      </c>
    </row>
    <row r="2092" spans="1:22">
      <c r="A2092" s="23">
        <v>2091</v>
      </c>
      <c r="B2092" s="3">
        <v>35776</v>
      </c>
      <c r="C2092" s="28">
        <v>12</v>
      </c>
      <c r="D2092" s="29">
        <v>12</v>
      </c>
      <c r="E2092" s="28">
        <v>1997</v>
      </c>
      <c r="F2092" s="31">
        <f>DATE(E2092,D2092,C2092)</f>
        <v>35776</v>
      </c>
      <c r="G2092" s="24" t="s">
        <v>2867</v>
      </c>
      <c r="H2092" s="2">
        <v>24000000</v>
      </c>
      <c r="I2092" s="2">
        <v>101363301</v>
      </c>
      <c r="J2092" s="2">
        <v>101363301</v>
      </c>
      <c r="K2092" s="28" t="str">
        <f t="shared" si="258"/>
        <v/>
      </c>
      <c r="L2092" s="28" t="str">
        <f t="shared" si="259"/>
        <v/>
      </c>
      <c r="M2092" s="28" t="s">
        <v>2867</v>
      </c>
      <c r="N2092" s="28" t="str">
        <f t="shared" si="260"/>
        <v/>
      </c>
      <c r="O2092" s="28" t="str">
        <f>IF(N2092=1,M2092&amp;" ("&amp;E2092&amp;")",M2092)</f>
        <v>Scream 2</v>
      </c>
      <c r="P2092" s="36">
        <f>INDEX(cpi!$A$1:$M$105,MATCH('Inflation adjust calc'!$E2092,cpi!$A:$A,0),MATCH('Inflation adjust calc'!$D2092,cpi!$1:$1,0))</f>
        <v>161.30000000000001</v>
      </c>
      <c r="Q2092" s="36">
        <f>cpi!$I$2</f>
        <v>240.85300000000001</v>
      </c>
      <c r="R2092" s="36">
        <f t="shared" si="265"/>
        <v>1.4931990080595163</v>
      </c>
      <c r="S2092" s="28" t="str">
        <f t="shared" si="261"/>
        <v/>
      </c>
      <c r="T2092" s="37">
        <f t="shared" si="262"/>
        <v>35836776.19342839</v>
      </c>
      <c r="U2092" s="37">
        <f t="shared" si="263"/>
        <v>151355580.50683817</v>
      </c>
      <c r="V2092" s="37">
        <f t="shared" si="264"/>
        <v>151355580.50683817</v>
      </c>
    </row>
    <row r="2093" spans="1:22">
      <c r="A2093" s="23">
        <v>2092</v>
      </c>
      <c r="B2093" s="3" t="s">
        <v>1366</v>
      </c>
      <c r="C2093" s="28">
        <v>21</v>
      </c>
      <c r="D2093" s="29">
        <v>2</v>
      </c>
      <c r="E2093" s="28">
        <v>2003</v>
      </c>
      <c r="F2093" s="31">
        <f>DATE(E2093,D2093,C2093)</f>
        <v>37673</v>
      </c>
      <c r="G2093" s="24" t="s">
        <v>2868</v>
      </c>
      <c r="H2093" s="2">
        <v>24000000</v>
      </c>
      <c r="I2093" s="2">
        <v>75155000</v>
      </c>
      <c r="J2093" s="2">
        <v>86765463</v>
      </c>
      <c r="K2093" s="28" t="str">
        <f t="shared" si="258"/>
        <v/>
      </c>
      <c r="L2093" s="28" t="str">
        <f t="shared" si="259"/>
        <v/>
      </c>
      <c r="M2093" s="28" t="s">
        <v>2868</v>
      </c>
      <c r="N2093" s="28" t="str">
        <f t="shared" si="260"/>
        <v/>
      </c>
      <c r="O2093" s="28" t="str">
        <f>IF(N2093=1,M2093&amp;" ("&amp;E2093&amp;")",M2093)</f>
        <v>Old School</v>
      </c>
      <c r="P2093" s="36">
        <f>INDEX(cpi!$A$1:$M$105,MATCH('Inflation adjust calc'!$E2093,cpi!$A:$A,0),MATCH('Inflation adjust calc'!$D2093,cpi!$1:$1,0))</f>
        <v>183.1</v>
      </c>
      <c r="Q2093" s="36">
        <f>cpi!$I$2</f>
        <v>240.85300000000001</v>
      </c>
      <c r="R2093" s="36">
        <f t="shared" si="265"/>
        <v>1.3154178044784273</v>
      </c>
      <c r="S2093" s="28" t="str">
        <f t="shared" si="261"/>
        <v/>
      </c>
      <c r="T2093" s="37">
        <f t="shared" si="262"/>
        <v>31570027.307482254</v>
      </c>
      <c r="U2093" s="37">
        <f t="shared" si="263"/>
        <v>98860225.095576197</v>
      </c>
      <c r="V2093" s="37">
        <f t="shared" si="264"/>
        <v>114132834.84401421</v>
      </c>
    </row>
    <row r="2094" spans="1:22">
      <c r="A2094" s="23">
        <v>2093</v>
      </c>
      <c r="B2094" s="3" t="s">
        <v>2869</v>
      </c>
      <c r="C2094" s="28">
        <v>20</v>
      </c>
      <c r="D2094" s="29">
        <v>12</v>
      </c>
      <c r="E2094" s="28">
        <v>2006</v>
      </c>
      <c r="F2094" s="31">
        <f>DATE(E2094,D2094,C2094)</f>
        <v>39071</v>
      </c>
      <c r="G2094" s="24" t="s">
        <v>2870</v>
      </c>
      <c r="H2094" s="2">
        <v>24000000</v>
      </c>
      <c r="I2094" s="2">
        <v>70269899</v>
      </c>
      <c r="J2094" s="2">
        <v>156229050</v>
      </c>
      <c r="K2094" s="28" t="str">
        <f t="shared" si="258"/>
        <v/>
      </c>
      <c r="L2094" s="28" t="str">
        <f t="shared" si="259"/>
        <v/>
      </c>
      <c r="M2094" s="28" t="s">
        <v>2870</v>
      </c>
      <c r="N2094" s="28" t="str">
        <f t="shared" si="260"/>
        <v/>
      </c>
      <c r="O2094" s="28" t="str">
        <f>IF(N2094=1,M2094&amp;" ("&amp;E2094&amp;")",M2094)</f>
        <v>Rocky Balboa</v>
      </c>
      <c r="P2094" s="36">
        <f>INDEX(cpi!$A$1:$M$105,MATCH('Inflation adjust calc'!$E2094,cpi!$A:$A,0),MATCH('Inflation adjust calc'!$D2094,cpi!$1:$1,0))</f>
        <v>201.8</v>
      </c>
      <c r="Q2094" s="36">
        <f>cpi!$I$2</f>
        <v>240.85300000000001</v>
      </c>
      <c r="R2094" s="36">
        <f t="shared" si="265"/>
        <v>1.1935232903865214</v>
      </c>
      <c r="S2094" s="28" t="str">
        <f t="shared" si="261"/>
        <v/>
      </c>
      <c r="T2094" s="37">
        <f t="shared" si="262"/>
        <v>28644558.969276514</v>
      </c>
      <c r="U2094" s="37">
        <f t="shared" si="263"/>
        <v>83868761.069608524</v>
      </c>
      <c r="V2094" s="37">
        <f t="shared" si="264"/>
        <v>186463009.80996037</v>
      </c>
    </row>
    <row r="2095" spans="1:22">
      <c r="A2095" s="23">
        <v>2094</v>
      </c>
      <c r="B2095" s="3" t="s">
        <v>1869</v>
      </c>
      <c r="C2095" s="28">
        <v>20</v>
      </c>
      <c r="D2095" s="29">
        <v>6</v>
      </c>
      <c r="E2095" s="28">
        <v>2014</v>
      </c>
      <c r="F2095" s="31">
        <f>DATE(E2095,D2095,C2095)</f>
        <v>41810</v>
      </c>
      <c r="G2095" s="24" t="s">
        <v>2871</v>
      </c>
      <c r="H2095" s="2">
        <v>24000000</v>
      </c>
      <c r="I2095" s="2">
        <v>65028687</v>
      </c>
      <c r="J2095" s="2">
        <v>70027933</v>
      </c>
      <c r="K2095" s="28" t="str">
        <f t="shared" si="258"/>
        <v/>
      </c>
      <c r="L2095" s="28" t="str">
        <f t="shared" si="259"/>
        <v/>
      </c>
      <c r="M2095" s="28" t="s">
        <v>2871</v>
      </c>
      <c r="N2095" s="28" t="str">
        <f t="shared" si="260"/>
        <v/>
      </c>
      <c r="O2095" s="28" t="str">
        <f>IF(N2095=1,M2095&amp;" ("&amp;E2095&amp;")",M2095)</f>
        <v>Think Like a Man Too</v>
      </c>
      <c r="P2095" s="36">
        <f>INDEX(cpi!$A$1:$M$105,MATCH('Inflation adjust calc'!$E2095,cpi!$A:$A,0),MATCH('Inflation adjust calc'!$D2095,cpi!$1:$1,0))</f>
        <v>238.34299999999999</v>
      </c>
      <c r="Q2095" s="36">
        <f>cpi!$I$2</f>
        <v>240.85300000000001</v>
      </c>
      <c r="R2095" s="36">
        <f t="shared" si="265"/>
        <v>1.0105310413983211</v>
      </c>
      <c r="S2095" s="28" t="str">
        <f t="shared" si="261"/>
        <v/>
      </c>
      <c r="T2095" s="37">
        <f t="shared" si="262"/>
        <v>24252744.993559707</v>
      </c>
      <c r="U2095" s="37">
        <f t="shared" si="263"/>
        <v>65713506.794875465</v>
      </c>
      <c r="V2095" s="37">
        <f t="shared" si="264"/>
        <v>70765400.061461851</v>
      </c>
    </row>
    <row r="2096" spans="1:22">
      <c r="A2096" s="23">
        <v>2095</v>
      </c>
      <c r="B2096" s="3" t="s">
        <v>1891</v>
      </c>
      <c r="C2096" s="28">
        <v>18</v>
      </c>
      <c r="D2096" s="29">
        <v>2</v>
      </c>
      <c r="E2096" s="28">
        <v>2000</v>
      </c>
      <c r="F2096" s="31">
        <f>DATE(E2096,D2096,C2096)</f>
        <v>36574</v>
      </c>
      <c r="G2096" s="24" t="s">
        <v>2872</v>
      </c>
      <c r="H2096" s="2">
        <v>24000000</v>
      </c>
      <c r="I2096" s="2">
        <v>57262492</v>
      </c>
      <c r="J2096" s="2">
        <v>85527867</v>
      </c>
      <c r="K2096" s="28" t="str">
        <f t="shared" si="258"/>
        <v/>
      </c>
      <c r="L2096" s="28" t="str">
        <f t="shared" si="259"/>
        <v/>
      </c>
      <c r="M2096" s="28" t="s">
        <v>2872</v>
      </c>
      <c r="N2096" s="28" t="str">
        <f t="shared" si="260"/>
        <v/>
      </c>
      <c r="O2096" s="28" t="str">
        <f>IF(N2096=1,M2096&amp;" ("&amp;E2096&amp;")",M2096)</f>
        <v>The Whole Nine Yards</v>
      </c>
      <c r="P2096" s="36">
        <f>INDEX(cpi!$A$1:$M$105,MATCH('Inflation adjust calc'!$E2096,cpi!$A:$A,0),MATCH('Inflation adjust calc'!$D2096,cpi!$1:$1,0))</f>
        <v>169.8</v>
      </c>
      <c r="Q2096" s="36">
        <f>cpi!$I$2</f>
        <v>240.85300000000001</v>
      </c>
      <c r="R2096" s="36">
        <f t="shared" si="265"/>
        <v>1.4184511189634863</v>
      </c>
      <c r="S2096" s="28" t="str">
        <f t="shared" si="261"/>
        <v/>
      </c>
      <c r="T2096" s="37">
        <f t="shared" si="262"/>
        <v>34042826.855123669</v>
      </c>
      <c r="U2096" s="37">
        <f t="shared" si="263"/>
        <v>81224045.852037683</v>
      </c>
      <c r="V2096" s="37">
        <f t="shared" si="264"/>
        <v>121317098.64871024</v>
      </c>
    </row>
    <row r="2097" spans="1:22">
      <c r="A2097" s="23">
        <v>2096</v>
      </c>
      <c r="B2097" s="3" t="s">
        <v>1779</v>
      </c>
      <c r="C2097" s="28">
        <v>14</v>
      </c>
      <c r="D2097" s="29">
        <v>10</v>
      </c>
      <c r="E2097" s="28">
        <v>2011</v>
      </c>
      <c r="F2097" s="31">
        <f>DATE(E2097,D2097,C2097)</f>
        <v>40830</v>
      </c>
      <c r="G2097" s="24" t="s">
        <v>2873</v>
      </c>
      <c r="H2097" s="2">
        <v>24000000</v>
      </c>
      <c r="I2097" s="2">
        <v>51802742</v>
      </c>
      <c r="J2097" s="2">
        <v>62989834</v>
      </c>
      <c r="K2097" s="28" t="str">
        <f t="shared" si="258"/>
        <v/>
      </c>
      <c r="L2097" s="28" t="str">
        <f t="shared" si="259"/>
        <v/>
      </c>
      <c r="M2097" s="28" t="s">
        <v>2873</v>
      </c>
      <c r="N2097" s="28">
        <f t="shared" si="260"/>
        <v>1</v>
      </c>
      <c r="O2097" s="28" t="str">
        <f>IF(N2097=1,M2097&amp;" ("&amp;E2097&amp;")",M2097)</f>
        <v>Footloose (2011)</v>
      </c>
      <c r="P2097" s="36">
        <f>INDEX(cpi!$A$1:$M$105,MATCH('Inflation adjust calc'!$E2097,cpi!$A:$A,0),MATCH('Inflation adjust calc'!$D2097,cpi!$1:$1,0))</f>
        <v>226.42099999999999</v>
      </c>
      <c r="Q2097" s="36">
        <f>cpi!$I$2</f>
        <v>240.85300000000001</v>
      </c>
      <c r="R2097" s="36">
        <f t="shared" si="265"/>
        <v>1.0637396707902536</v>
      </c>
      <c r="S2097" s="28" t="str">
        <f t="shared" si="261"/>
        <v/>
      </c>
      <c r="T2097" s="37">
        <f t="shared" si="262"/>
        <v>25529752.098966084</v>
      </c>
      <c r="U2097" s="37">
        <f t="shared" si="263"/>
        <v>55104631.721112438</v>
      </c>
      <c r="V2097" s="37">
        <f t="shared" si="264"/>
        <v>67004785.282292724</v>
      </c>
    </row>
    <row r="2098" spans="1:22">
      <c r="A2098" s="23">
        <v>2097</v>
      </c>
      <c r="B2098" s="3">
        <v>33579</v>
      </c>
      <c r="C2098" s="28">
        <v>12</v>
      </c>
      <c r="D2098" s="29">
        <v>7</v>
      </c>
      <c r="E2098" s="28">
        <v>1991</v>
      </c>
      <c r="F2098" s="31">
        <f>DATE(E2098,D2098,C2098)</f>
        <v>33431</v>
      </c>
      <c r="G2098" s="24" t="s">
        <v>533</v>
      </c>
      <c r="H2098" s="2">
        <v>24000000</v>
      </c>
      <c r="I2098" s="2">
        <v>43218387</v>
      </c>
      <c r="J2098" s="2">
        <v>83531958</v>
      </c>
      <c r="K2098" s="28" t="str">
        <f t="shared" si="258"/>
        <v/>
      </c>
      <c r="L2098" s="28" t="str">
        <f t="shared" si="259"/>
        <v/>
      </c>
      <c r="M2098" s="28" t="s">
        <v>533</v>
      </c>
      <c r="N2098" s="28">
        <f t="shared" si="260"/>
        <v>1</v>
      </c>
      <c r="O2098" s="28" t="str">
        <f>IF(N2098=1,M2098&amp;" ("&amp;E2098&amp;")",M2098)</f>
        <v>Point Break (1991)</v>
      </c>
      <c r="P2098" s="36">
        <f>INDEX(cpi!$A$1:$M$105,MATCH('Inflation adjust calc'!$E2098,cpi!$A:$A,0),MATCH('Inflation adjust calc'!$D2098,cpi!$1:$1,0))</f>
        <v>136.19999999999999</v>
      </c>
      <c r="Q2098" s="36">
        <f>cpi!$I$2</f>
        <v>240.85300000000001</v>
      </c>
      <c r="R2098" s="36">
        <f t="shared" si="265"/>
        <v>1.7683773861967698</v>
      </c>
      <c r="S2098" s="28" t="str">
        <f t="shared" si="261"/>
        <v/>
      </c>
      <c r="T2098" s="37">
        <f t="shared" si="262"/>
        <v>42441057.268722475</v>
      </c>
      <c r="U2098" s="37">
        <f t="shared" si="263"/>
        <v>76426418.238700449</v>
      </c>
      <c r="V2098" s="37">
        <f t="shared" si="264"/>
        <v>147716025.55193835</v>
      </c>
    </row>
    <row r="2099" spans="1:22">
      <c r="A2099" s="23">
        <v>2098</v>
      </c>
      <c r="B2099" s="3" t="s">
        <v>2874</v>
      </c>
      <c r="C2099" s="28">
        <v>20</v>
      </c>
      <c r="D2099" s="29">
        <v>9</v>
      </c>
      <c r="E2099" s="28">
        <v>1991</v>
      </c>
      <c r="F2099" s="31">
        <f>DATE(E2099,D2099,C2099)</f>
        <v>33501</v>
      </c>
      <c r="G2099" s="24" t="s">
        <v>2875</v>
      </c>
      <c r="H2099" s="2">
        <v>24000000</v>
      </c>
      <c r="I2099" s="2">
        <v>41798224</v>
      </c>
      <c r="J2099" s="2">
        <v>41798224</v>
      </c>
      <c r="K2099" s="28" t="str">
        <f t="shared" si="258"/>
        <v/>
      </c>
      <c r="L2099" s="28" t="str">
        <f t="shared" si="259"/>
        <v/>
      </c>
      <c r="M2099" s="28" t="s">
        <v>2875</v>
      </c>
      <c r="N2099" s="28" t="str">
        <f t="shared" si="260"/>
        <v/>
      </c>
      <c r="O2099" s="28" t="str">
        <f>IF(N2099=1,M2099&amp;" ("&amp;E2099&amp;")",M2099)</f>
        <v>The Fisher King</v>
      </c>
      <c r="P2099" s="36">
        <f>INDEX(cpi!$A$1:$M$105,MATCH('Inflation adjust calc'!$E2099,cpi!$A:$A,0),MATCH('Inflation adjust calc'!$D2099,cpi!$1:$1,0))</f>
        <v>137.19999999999999</v>
      </c>
      <c r="Q2099" s="36">
        <f>cpi!$I$2</f>
        <v>240.85300000000001</v>
      </c>
      <c r="R2099" s="36">
        <f t="shared" si="265"/>
        <v>1.75548833819242</v>
      </c>
      <c r="S2099" s="28" t="str">
        <f t="shared" si="261"/>
        <v/>
      </c>
      <c r="T2099" s="37">
        <f t="shared" si="262"/>
        <v>42131720.116618082</v>
      </c>
      <c r="U2099" s="37">
        <f t="shared" si="263"/>
        <v>73376294.78915453</v>
      </c>
      <c r="V2099" s="37">
        <f t="shared" si="264"/>
        <v>73376294.78915453</v>
      </c>
    </row>
    <row r="2100" spans="1:22">
      <c r="A2100" s="23">
        <v>2099</v>
      </c>
      <c r="B2100" s="3" t="s">
        <v>686</v>
      </c>
      <c r="C2100" s="28">
        <v>13</v>
      </c>
      <c r="D2100" s="29">
        <v>11</v>
      </c>
      <c r="E2100" s="28">
        <v>1998</v>
      </c>
      <c r="F2100" s="31">
        <f>DATE(E2100,D2100,C2100)</f>
        <v>36112</v>
      </c>
      <c r="G2100" s="24" t="s">
        <v>2876</v>
      </c>
      <c r="H2100" s="2">
        <v>24000000</v>
      </c>
      <c r="I2100" s="2">
        <v>40020622</v>
      </c>
      <c r="J2100" s="2">
        <v>40020622</v>
      </c>
      <c r="K2100" s="28" t="str">
        <f t="shared" si="258"/>
        <v/>
      </c>
      <c r="L2100" s="28" t="str">
        <f t="shared" si="259"/>
        <v/>
      </c>
      <c r="M2100" s="28" t="s">
        <v>2876</v>
      </c>
      <c r="N2100" s="28" t="str">
        <f t="shared" si="260"/>
        <v/>
      </c>
      <c r="O2100" s="28" t="str">
        <f>IF(N2100=1,M2100&amp;" ("&amp;E2100&amp;")",M2100)</f>
        <v>I Still Know What You Did Last Summer</v>
      </c>
      <c r="P2100" s="36">
        <f>INDEX(cpi!$A$1:$M$105,MATCH('Inflation adjust calc'!$E2100,cpi!$A:$A,0),MATCH('Inflation adjust calc'!$D2100,cpi!$1:$1,0))</f>
        <v>164</v>
      </c>
      <c r="Q2100" s="36">
        <f>cpi!$I$2</f>
        <v>240.85300000000001</v>
      </c>
      <c r="R2100" s="36">
        <f t="shared" si="265"/>
        <v>1.4686158536585365</v>
      </c>
      <c r="S2100" s="28" t="str">
        <f t="shared" si="261"/>
        <v/>
      </c>
      <c r="T2100" s="37">
        <f t="shared" si="262"/>
        <v>35246780.487804875</v>
      </c>
      <c r="U2100" s="37">
        <f t="shared" si="263"/>
        <v>58774919.942475609</v>
      </c>
      <c r="V2100" s="37">
        <f t="shared" si="264"/>
        <v>58774919.942475609</v>
      </c>
    </row>
    <row r="2101" spans="1:22">
      <c r="A2101" s="23">
        <v>2100</v>
      </c>
      <c r="B2101" s="3" t="s">
        <v>2877</v>
      </c>
      <c r="C2101" s="28">
        <v>16</v>
      </c>
      <c r="D2101" s="29">
        <v>12</v>
      </c>
      <c r="E2101" s="28">
        <v>1969</v>
      </c>
      <c r="F2101" s="31">
        <f>DATE(E2101,D2101,C2101)</f>
        <v>25553</v>
      </c>
      <c r="G2101" s="24" t="s">
        <v>2878</v>
      </c>
      <c r="H2101" s="2">
        <v>24000000</v>
      </c>
      <c r="I2101" s="2">
        <v>33208099</v>
      </c>
      <c r="J2101" s="2">
        <v>33208099</v>
      </c>
      <c r="K2101" s="28" t="str">
        <f t="shared" si="258"/>
        <v/>
      </c>
      <c r="L2101" s="28" t="str">
        <f t="shared" si="259"/>
        <v/>
      </c>
      <c r="M2101" s="28" t="s">
        <v>2878</v>
      </c>
      <c r="N2101" s="28" t="str">
        <f t="shared" si="260"/>
        <v/>
      </c>
      <c r="O2101" s="28" t="str">
        <f>IF(N2101=1,M2101&amp;" ("&amp;E2101&amp;")",M2101)</f>
        <v>Hello, Dolly</v>
      </c>
      <c r="P2101" s="36">
        <f>INDEX(cpi!$A$1:$M$105,MATCH('Inflation adjust calc'!$E2101,cpi!$A:$A,0),MATCH('Inflation adjust calc'!$D2101,cpi!$1:$1,0))</f>
        <v>37.700000000000003</v>
      </c>
      <c r="Q2101" s="36">
        <f>cpi!$I$2</f>
        <v>240.85300000000001</v>
      </c>
      <c r="R2101" s="36">
        <f t="shared" si="265"/>
        <v>6.3886737400530498</v>
      </c>
      <c r="S2101" s="28" t="str">
        <f t="shared" si="261"/>
        <v/>
      </c>
      <c r="T2101" s="37">
        <f t="shared" si="262"/>
        <v>153328169.76127321</v>
      </c>
      <c r="U2101" s="37">
        <f t="shared" si="263"/>
        <v>212155710.03838193</v>
      </c>
      <c r="V2101" s="37">
        <f t="shared" si="264"/>
        <v>212155710.03838193</v>
      </c>
    </row>
    <row r="2102" spans="1:22">
      <c r="A2102" s="23">
        <v>2101</v>
      </c>
      <c r="B2102" s="3">
        <v>36711</v>
      </c>
      <c r="C2102" s="28">
        <v>7</v>
      </c>
      <c r="D2102" s="29">
        <v>4</v>
      </c>
      <c r="E2102" s="28">
        <v>2000</v>
      </c>
      <c r="F2102" s="31">
        <f>DATE(E2102,D2102,C2102)</f>
        <v>36623</v>
      </c>
      <c r="G2102" s="24" t="s">
        <v>2879</v>
      </c>
      <c r="H2102" s="2">
        <v>24000000</v>
      </c>
      <c r="I2102" s="2">
        <v>32662299</v>
      </c>
      <c r="J2102" s="2">
        <v>32662299</v>
      </c>
      <c r="K2102" s="28" t="str">
        <f t="shared" si="258"/>
        <v/>
      </c>
      <c r="L2102" s="28" t="str">
        <f t="shared" si="259"/>
        <v/>
      </c>
      <c r="M2102" s="28" t="s">
        <v>2879</v>
      </c>
      <c r="N2102" s="28" t="str">
        <f t="shared" si="260"/>
        <v/>
      </c>
      <c r="O2102" s="28" t="str">
        <f>IF(N2102=1,M2102&amp;" ("&amp;E2102&amp;")",M2102)</f>
        <v>Return to Me</v>
      </c>
      <c r="P2102" s="36">
        <f>INDEX(cpi!$A$1:$M$105,MATCH('Inflation adjust calc'!$E2102,cpi!$A:$A,0),MATCH('Inflation adjust calc'!$D2102,cpi!$1:$1,0))</f>
        <v>171.3</v>
      </c>
      <c r="Q2102" s="36">
        <f>cpi!$I$2</f>
        <v>240.85300000000001</v>
      </c>
      <c r="R2102" s="36">
        <f t="shared" si="265"/>
        <v>1.4060303561004086</v>
      </c>
      <c r="S2102" s="28" t="str">
        <f t="shared" si="261"/>
        <v/>
      </c>
      <c r="T2102" s="37">
        <f t="shared" si="262"/>
        <v>33744728.546409808</v>
      </c>
      <c r="U2102" s="37">
        <f t="shared" si="263"/>
        <v>45924183.894028023</v>
      </c>
      <c r="V2102" s="37">
        <f t="shared" si="264"/>
        <v>45924183.894028023</v>
      </c>
    </row>
    <row r="2103" spans="1:22">
      <c r="A2103" s="23">
        <v>2102</v>
      </c>
      <c r="B2103" s="3">
        <v>39975</v>
      </c>
      <c r="C2103" s="28">
        <v>6</v>
      </c>
      <c r="D2103" s="29">
        <v>11</v>
      </c>
      <c r="E2103" s="28">
        <v>2009</v>
      </c>
      <c r="F2103" s="31">
        <f>DATE(E2103,D2103,C2103)</f>
        <v>40123</v>
      </c>
      <c r="G2103" s="24" t="s">
        <v>2880</v>
      </c>
      <c r="H2103" s="2">
        <v>24000000</v>
      </c>
      <c r="I2103" s="2">
        <v>32428195</v>
      </c>
      <c r="J2103" s="2">
        <v>67348218</v>
      </c>
      <c r="K2103" s="28" t="str">
        <f t="shared" si="258"/>
        <v/>
      </c>
      <c r="L2103" s="28" t="str">
        <f t="shared" si="259"/>
        <v/>
      </c>
      <c r="M2103" s="28" t="s">
        <v>2880</v>
      </c>
      <c r="N2103" s="28" t="str">
        <f t="shared" si="260"/>
        <v/>
      </c>
      <c r="O2103" s="28" t="str">
        <f>IF(N2103=1,M2103&amp;" ("&amp;E2103&amp;")",M2103)</f>
        <v>The Men Who Stare at Goats</v>
      </c>
      <c r="P2103" s="36">
        <f>INDEX(cpi!$A$1:$M$105,MATCH('Inflation adjust calc'!$E2103,cpi!$A:$A,0),MATCH('Inflation adjust calc'!$D2103,cpi!$1:$1,0))</f>
        <v>216.33</v>
      </c>
      <c r="Q2103" s="36">
        <f>cpi!$I$2</f>
        <v>240.85300000000001</v>
      </c>
      <c r="R2103" s="36">
        <f t="shared" si="265"/>
        <v>1.1133592197106272</v>
      </c>
      <c r="S2103" s="28" t="str">
        <f t="shared" si="261"/>
        <v/>
      </c>
      <c r="T2103" s="37">
        <f t="shared" si="262"/>
        <v>26720621.273055054</v>
      </c>
      <c r="U2103" s="37">
        <f t="shared" si="263"/>
        <v>36104229.881824061</v>
      </c>
      <c r="V2103" s="37">
        <f t="shared" si="264"/>
        <v>74982759.441381216</v>
      </c>
    </row>
    <row r="2104" spans="1:22">
      <c r="A2104" s="23">
        <v>2103</v>
      </c>
      <c r="B2104" s="3" t="s">
        <v>2881</v>
      </c>
      <c r="C2104" s="28">
        <v>31</v>
      </c>
      <c r="D2104" s="29">
        <v>10</v>
      </c>
      <c r="E2104" s="28">
        <v>2008</v>
      </c>
      <c r="F2104" s="31">
        <f>DATE(E2104,D2104,C2104)</f>
        <v>39752</v>
      </c>
      <c r="G2104" s="24" t="s">
        <v>2882</v>
      </c>
      <c r="H2104" s="2">
        <v>24000000</v>
      </c>
      <c r="I2104" s="2">
        <v>31457946</v>
      </c>
      <c r="J2104" s="2">
        <v>36856306</v>
      </c>
      <c r="K2104" s="28" t="str">
        <f t="shared" si="258"/>
        <v/>
      </c>
      <c r="L2104" s="28" t="str">
        <f t="shared" si="259"/>
        <v/>
      </c>
      <c r="M2104" s="28" t="s">
        <v>2882</v>
      </c>
      <c r="N2104" s="28" t="str">
        <f t="shared" si="260"/>
        <v/>
      </c>
      <c r="O2104" s="28" t="str">
        <f>IF(N2104=1,M2104&amp;" ("&amp;E2104&amp;")",M2104)</f>
        <v>Zack and Miri Make a Porno</v>
      </c>
      <c r="P2104" s="36">
        <f>INDEX(cpi!$A$1:$M$105,MATCH('Inflation adjust calc'!$E2104,cpi!$A:$A,0),MATCH('Inflation adjust calc'!$D2104,cpi!$1:$1,0))</f>
        <v>216.57300000000001</v>
      </c>
      <c r="Q2104" s="36">
        <f>cpi!$I$2</f>
        <v>240.85300000000001</v>
      </c>
      <c r="R2104" s="36">
        <f t="shared" si="265"/>
        <v>1.1121100044788592</v>
      </c>
      <c r="S2104" s="28" t="str">
        <f t="shared" si="261"/>
        <v/>
      </c>
      <c r="T2104" s="37">
        <f t="shared" si="262"/>
        <v>26690640.107492622</v>
      </c>
      <c r="U2104" s="37">
        <f t="shared" si="263"/>
        <v>34984696.466955714</v>
      </c>
      <c r="V2104" s="37">
        <f t="shared" si="264"/>
        <v>40988266.630734205</v>
      </c>
    </row>
    <row r="2105" spans="1:22">
      <c r="A2105" s="23">
        <v>2104</v>
      </c>
      <c r="B2105" s="3">
        <v>37226</v>
      </c>
      <c r="C2105" s="28">
        <v>12</v>
      </c>
      <c r="D2105" s="29">
        <v>1</v>
      </c>
      <c r="E2105" s="28">
        <v>2001</v>
      </c>
      <c r="F2105" s="31">
        <f>DATE(E2105,D2105,C2105)</f>
        <v>36903</v>
      </c>
      <c r="G2105" s="24" t="s">
        <v>2883</v>
      </c>
      <c r="H2105" s="2">
        <v>24000000</v>
      </c>
      <c r="I2105" s="2">
        <v>29823162</v>
      </c>
      <c r="J2105" s="2">
        <v>29823162</v>
      </c>
      <c r="K2105" s="28" t="str">
        <f t="shared" si="258"/>
        <v/>
      </c>
      <c r="L2105" s="28" t="str">
        <f t="shared" si="259"/>
        <v/>
      </c>
      <c r="M2105" s="28" t="s">
        <v>2883</v>
      </c>
      <c r="N2105" s="28" t="str">
        <f t="shared" si="260"/>
        <v/>
      </c>
      <c r="O2105" s="28" t="str">
        <f>IF(N2105=1,M2105&amp;" ("&amp;E2105&amp;")",M2105)</f>
        <v>Double Take</v>
      </c>
      <c r="P2105" s="36">
        <f>INDEX(cpi!$A$1:$M$105,MATCH('Inflation adjust calc'!$E2105,cpi!$A:$A,0),MATCH('Inflation adjust calc'!$D2105,cpi!$1:$1,0))</f>
        <v>175.1</v>
      </c>
      <c r="Q2105" s="36">
        <f>cpi!$I$2</f>
        <v>240.85300000000001</v>
      </c>
      <c r="R2105" s="36">
        <f t="shared" si="265"/>
        <v>1.3755168475157054</v>
      </c>
      <c r="S2105" s="28" t="str">
        <f t="shared" si="261"/>
        <v/>
      </c>
      <c r="T2105" s="37">
        <f t="shared" si="262"/>
        <v>33012404.340376928</v>
      </c>
      <c r="U2105" s="37">
        <f t="shared" si="263"/>
        <v>41022261.777190179</v>
      </c>
      <c r="V2105" s="37">
        <f t="shared" si="264"/>
        <v>41022261.777190179</v>
      </c>
    </row>
    <row r="2106" spans="1:22">
      <c r="A2106" s="23">
        <v>2105</v>
      </c>
      <c r="B2106" s="3" t="s">
        <v>2884</v>
      </c>
      <c r="C2106" s="28">
        <v>21</v>
      </c>
      <c r="D2106" s="29">
        <v>12</v>
      </c>
      <c r="E2106" s="28">
        <v>1999</v>
      </c>
      <c r="F2106" s="31">
        <f>DATE(E2106,D2106,C2106)</f>
        <v>36515</v>
      </c>
      <c r="G2106" s="24" t="s">
        <v>2885</v>
      </c>
      <c r="H2106" s="2">
        <v>24000000</v>
      </c>
      <c r="I2106" s="2">
        <v>28871190</v>
      </c>
      <c r="J2106" s="2">
        <v>28871190</v>
      </c>
      <c r="K2106" s="28" t="str">
        <f t="shared" si="258"/>
        <v/>
      </c>
      <c r="L2106" s="28" t="str">
        <f t="shared" si="259"/>
        <v/>
      </c>
      <c r="M2106" s="28" t="s">
        <v>2885</v>
      </c>
      <c r="N2106" s="28" t="str">
        <f t="shared" si="260"/>
        <v/>
      </c>
      <c r="O2106" s="28" t="str">
        <f>IF(N2106=1,M2106&amp;" ("&amp;E2106&amp;")",M2106)</f>
        <v>Girl, Interrupted</v>
      </c>
      <c r="P2106" s="36">
        <f>INDEX(cpi!$A$1:$M$105,MATCH('Inflation adjust calc'!$E2106,cpi!$A:$A,0),MATCH('Inflation adjust calc'!$D2106,cpi!$1:$1,0))</f>
        <v>168.3</v>
      </c>
      <c r="Q2106" s="36">
        <f>cpi!$I$2</f>
        <v>240.85300000000001</v>
      </c>
      <c r="R2106" s="36">
        <f t="shared" si="265"/>
        <v>1.4310932857991681</v>
      </c>
      <c r="S2106" s="28" t="str">
        <f t="shared" si="261"/>
        <v/>
      </c>
      <c r="T2106" s="37">
        <f t="shared" si="262"/>
        <v>34346238.859180033</v>
      </c>
      <c r="U2106" s="37">
        <f t="shared" si="263"/>
        <v>41317366.162032083</v>
      </c>
      <c r="V2106" s="37">
        <f t="shared" si="264"/>
        <v>41317366.162032083</v>
      </c>
    </row>
    <row r="2107" spans="1:22">
      <c r="A2107" s="23">
        <v>2106</v>
      </c>
      <c r="B2107" s="3">
        <v>36747</v>
      </c>
      <c r="C2107" s="28">
        <v>8</v>
      </c>
      <c r="D2107" s="29">
        <v>9</v>
      </c>
      <c r="E2107" s="28">
        <v>2000</v>
      </c>
      <c r="F2107" s="31">
        <f>DATE(E2107,D2107,C2107)</f>
        <v>36777</v>
      </c>
      <c r="G2107" s="24" t="s">
        <v>2886</v>
      </c>
      <c r="H2107" s="2">
        <v>24000000</v>
      </c>
      <c r="I2107" s="2">
        <v>25170054</v>
      </c>
      <c r="J2107" s="2">
        <v>27732366</v>
      </c>
      <c r="K2107" s="28" t="str">
        <f t="shared" si="258"/>
        <v/>
      </c>
      <c r="L2107" s="28" t="str">
        <f t="shared" si="259"/>
        <v/>
      </c>
      <c r="M2107" s="28" t="s">
        <v>2886</v>
      </c>
      <c r="N2107" s="28" t="str">
        <f t="shared" si="260"/>
        <v/>
      </c>
      <c r="O2107" s="28" t="str">
        <f>IF(N2107=1,M2107&amp;" ("&amp;E2107&amp;")",M2107)</f>
        <v>Nurse Betty</v>
      </c>
      <c r="P2107" s="36">
        <f>INDEX(cpi!$A$1:$M$105,MATCH('Inflation adjust calc'!$E2107,cpi!$A:$A,0),MATCH('Inflation adjust calc'!$D2107,cpi!$1:$1,0))</f>
        <v>173.7</v>
      </c>
      <c r="Q2107" s="36">
        <f>cpi!$I$2</f>
        <v>240.85300000000001</v>
      </c>
      <c r="R2107" s="36">
        <f t="shared" si="265"/>
        <v>1.3866033390903858</v>
      </c>
      <c r="S2107" s="28" t="str">
        <f t="shared" si="261"/>
        <v/>
      </c>
      <c r="T2107" s="37">
        <f t="shared" si="262"/>
        <v>33278480.138169259</v>
      </c>
      <c r="U2107" s="37">
        <f t="shared" si="263"/>
        <v>34900880.92148532</v>
      </c>
      <c r="V2107" s="37">
        <f t="shared" si="264"/>
        <v>38453791.296476685</v>
      </c>
    </row>
    <row r="2108" spans="1:22">
      <c r="A2108" s="23">
        <v>2107</v>
      </c>
      <c r="B2108" s="3" t="s">
        <v>2145</v>
      </c>
      <c r="C2108" s="28">
        <v>20</v>
      </c>
      <c r="D2108" s="29">
        <v>8</v>
      </c>
      <c r="E2108" s="28">
        <v>2010</v>
      </c>
      <c r="F2108" s="31">
        <f>DATE(E2108,D2108,C2108)</f>
        <v>40410</v>
      </c>
      <c r="G2108" s="24" t="s">
        <v>2887</v>
      </c>
      <c r="H2108" s="2">
        <v>24000000</v>
      </c>
      <c r="I2108" s="2">
        <v>25003155</v>
      </c>
      <c r="J2108" s="2">
        <v>83660160</v>
      </c>
      <c r="K2108" s="28" t="str">
        <f t="shared" si="258"/>
        <v/>
      </c>
      <c r="L2108" s="28" t="str">
        <f t="shared" si="259"/>
        <v/>
      </c>
      <c r="M2108" s="28" t="s">
        <v>2887</v>
      </c>
      <c r="N2108" s="28" t="str">
        <f t="shared" si="260"/>
        <v/>
      </c>
      <c r="O2108" s="28" t="str">
        <f>IF(N2108=1,M2108&amp;" ("&amp;E2108&amp;")",M2108)</f>
        <v>Piranha 3D</v>
      </c>
      <c r="P2108" s="36">
        <f>INDEX(cpi!$A$1:$M$105,MATCH('Inflation adjust calc'!$E2108,cpi!$A:$A,0),MATCH('Inflation adjust calc'!$D2108,cpi!$1:$1,0))</f>
        <v>218.31200000000001</v>
      </c>
      <c r="Q2108" s="36">
        <f>cpi!$I$2</f>
        <v>240.85300000000001</v>
      </c>
      <c r="R2108" s="36">
        <f t="shared" si="265"/>
        <v>1.1032513100516692</v>
      </c>
      <c r="S2108" s="28" t="str">
        <f t="shared" si="261"/>
        <v/>
      </c>
      <c r="T2108" s="37">
        <f t="shared" si="262"/>
        <v>26478031.441240061</v>
      </c>
      <c r="U2108" s="37">
        <f t="shared" si="263"/>
        <v>27584763.509174943</v>
      </c>
      <c r="V2108" s="37">
        <f t="shared" si="264"/>
        <v>92298181.119132251</v>
      </c>
    </row>
    <row r="2109" spans="1:22">
      <c r="A2109" s="23">
        <v>2108</v>
      </c>
      <c r="B2109" s="3" t="s">
        <v>11</v>
      </c>
      <c r="C2109" s="28">
        <v>24</v>
      </c>
      <c r="D2109" s="29">
        <v>11</v>
      </c>
      <c r="E2109" s="28">
        <v>2010</v>
      </c>
      <c r="F2109" s="31">
        <f>DATE(E2109,D2109,C2109)</f>
        <v>40506</v>
      </c>
      <c r="G2109" s="24" t="s">
        <v>2888</v>
      </c>
      <c r="H2109" s="2">
        <v>24000000</v>
      </c>
      <c r="I2109" s="2">
        <v>23240020</v>
      </c>
      <c r="J2109" s="2">
        <v>35792945</v>
      </c>
      <c r="K2109" s="28" t="str">
        <f t="shared" si="258"/>
        <v/>
      </c>
      <c r="L2109" s="28" t="str">
        <f t="shared" si="259"/>
        <v/>
      </c>
      <c r="M2109" s="28" t="s">
        <v>2888</v>
      </c>
      <c r="N2109" s="28" t="str">
        <f t="shared" si="260"/>
        <v/>
      </c>
      <c r="O2109" s="28" t="str">
        <f>IF(N2109=1,M2109&amp;" ("&amp;E2109&amp;")",M2109)</f>
        <v>Faster</v>
      </c>
      <c r="P2109" s="36">
        <f>INDEX(cpi!$A$1:$M$105,MATCH('Inflation adjust calc'!$E2109,cpi!$A:$A,0),MATCH('Inflation adjust calc'!$D2109,cpi!$1:$1,0))</f>
        <v>218.803</v>
      </c>
      <c r="Q2109" s="36">
        <f>cpi!$I$2</f>
        <v>240.85300000000001</v>
      </c>
      <c r="R2109" s="36">
        <f t="shared" si="265"/>
        <v>1.1007755835157653</v>
      </c>
      <c r="S2109" s="28" t="str">
        <f t="shared" si="261"/>
        <v/>
      </c>
      <c r="T2109" s="37">
        <f t="shared" si="262"/>
        <v>26418614.004378367</v>
      </c>
      <c r="U2109" s="37">
        <f t="shared" si="263"/>
        <v>25582046.576418057</v>
      </c>
      <c r="V2109" s="37">
        <f t="shared" si="264"/>
        <v>39399999.918122694</v>
      </c>
    </row>
    <row r="2110" spans="1:22">
      <c r="A2110" s="23">
        <v>2109</v>
      </c>
      <c r="B2110" s="3" t="s">
        <v>2889</v>
      </c>
      <c r="C2110" s="28">
        <v>23</v>
      </c>
      <c r="D2110" s="29">
        <v>1</v>
      </c>
      <c r="E2110" s="28">
        <v>2004</v>
      </c>
      <c r="F2110" s="31">
        <f>DATE(E2110,D2110,C2110)</f>
        <v>38009</v>
      </c>
      <c r="G2110" s="24" t="s">
        <v>2890</v>
      </c>
      <c r="H2110" s="2">
        <v>24000000</v>
      </c>
      <c r="I2110" s="2">
        <v>16980098</v>
      </c>
      <c r="J2110" s="2">
        <v>16980098</v>
      </c>
      <c r="K2110" s="28" t="str">
        <f t="shared" si="258"/>
        <v/>
      </c>
      <c r="L2110" s="28" t="str">
        <f t="shared" si="259"/>
        <v/>
      </c>
      <c r="M2110" s="28" t="s">
        <v>2890</v>
      </c>
      <c r="N2110" s="28" t="str">
        <f t="shared" si="260"/>
        <v/>
      </c>
      <c r="O2110" s="28" t="str">
        <f>IF(N2110=1,M2110&amp;" ("&amp;E2110&amp;")",M2110)</f>
        <v>Win a Date with Tad Hamilton!</v>
      </c>
      <c r="P2110" s="36">
        <f>INDEX(cpi!$A$1:$M$105,MATCH('Inflation adjust calc'!$E2110,cpi!$A:$A,0),MATCH('Inflation adjust calc'!$D2110,cpi!$1:$1,0))</f>
        <v>185.2</v>
      </c>
      <c r="Q2110" s="36">
        <f>cpi!$I$2</f>
        <v>240.85300000000001</v>
      </c>
      <c r="R2110" s="36">
        <f t="shared" si="265"/>
        <v>1.300502159827214</v>
      </c>
      <c r="S2110" s="28" t="str">
        <f t="shared" si="261"/>
        <v/>
      </c>
      <c r="T2110" s="37">
        <f t="shared" si="262"/>
        <v>31212051.835853133</v>
      </c>
      <c r="U2110" s="37">
        <f t="shared" si="263"/>
        <v>22082654.123077758</v>
      </c>
      <c r="V2110" s="37">
        <f t="shared" si="264"/>
        <v>22082654.123077758</v>
      </c>
    </row>
    <row r="2111" spans="1:22">
      <c r="A2111" s="23">
        <v>2110</v>
      </c>
      <c r="B2111" s="3" t="s">
        <v>2891</v>
      </c>
      <c r="C2111" s="28">
        <v>14</v>
      </c>
      <c r="D2111" s="29">
        <v>7</v>
      </c>
      <c r="E2111" s="28">
        <v>1999</v>
      </c>
      <c r="F2111" s="31">
        <f>DATE(E2111,D2111,C2111)</f>
        <v>36355</v>
      </c>
      <c r="G2111" s="24" t="s">
        <v>2892</v>
      </c>
      <c r="H2111" s="2">
        <v>24000000</v>
      </c>
      <c r="I2111" s="2">
        <v>16304786</v>
      </c>
      <c r="J2111" s="2">
        <v>16304786</v>
      </c>
      <c r="K2111" s="28" t="str">
        <f t="shared" si="258"/>
        <v/>
      </c>
      <c r="L2111" s="28" t="str">
        <f t="shared" si="259"/>
        <v/>
      </c>
      <c r="M2111" s="28" t="s">
        <v>2892</v>
      </c>
      <c r="N2111" s="28" t="str">
        <f t="shared" si="260"/>
        <v/>
      </c>
      <c r="O2111" s="28" t="str">
        <f>IF(N2111=1,M2111&amp;" ("&amp;E2111&amp;")",M2111)</f>
        <v>Muppets From Space</v>
      </c>
      <c r="P2111" s="36">
        <f>INDEX(cpi!$A$1:$M$105,MATCH('Inflation adjust calc'!$E2111,cpi!$A:$A,0),MATCH('Inflation adjust calc'!$D2111,cpi!$1:$1,0))</f>
        <v>166.7</v>
      </c>
      <c r="Q2111" s="36">
        <f>cpi!$I$2</f>
        <v>240.85300000000001</v>
      </c>
      <c r="R2111" s="36">
        <f t="shared" si="265"/>
        <v>1.4448290341931616</v>
      </c>
      <c r="S2111" s="28" t="str">
        <f t="shared" si="261"/>
        <v/>
      </c>
      <c r="T2111" s="37">
        <f t="shared" si="262"/>
        <v>34675896.820635878</v>
      </c>
      <c r="U2111" s="37">
        <f t="shared" si="263"/>
        <v>23557628.209106181</v>
      </c>
      <c r="V2111" s="37">
        <f t="shared" si="264"/>
        <v>23557628.209106181</v>
      </c>
    </row>
    <row r="2112" spans="1:22">
      <c r="A2112" s="23">
        <v>2111</v>
      </c>
      <c r="B2112" s="3" t="s">
        <v>2893</v>
      </c>
      <c r="C2112" s="28">
        <v>24</v>
      </c>
      <c r="D2112" s="29">
        <v>10</v>
      </c>
      <c r="E2112" s="28">
        <v>1978</v>
      </c>
      <c r="F2112" s="31">
        <f>DATE(E2112,D2112,C2112)</f>
        <v>28787</v>
      </c>
      <c r="G2112" s="24" t="s">
        <v>2894</v>
      </c>
      <c r="H2112" s="2">
        <v>24000000</v>
      </c>
      <c r="I2112" s="2">
        <v>13000000</v>
      </c>
      <c r="J2112" s="2">
        <v>13000000</v>
      </c>
      <c r="K2112" s="28" t="str">
        <f t="shared" si="258"/>
        <v/>
      </c>
      <c r="L2112" s="28" t="str">
        <f t="shared" si="259"/>
        <v/>
      </c>
      <c r="M2112" s="28" t="s">
        <v>2894</v>
      </c>
      <c r="N2112" s="28" t="str">
        <f t="shared" si="260"/>
        <v/>
      </c>
      <c r="O2112" s="28" t="str">
        <f>IF(N2112=1,M2112&amp;" ("&amp;E2112&amp;")",M2112)</f>
        <v>The Wiz</v>
      </c>
      <c r="P2112" s="36">
        <f>INDEX(cpi!$A$1:$M$105,MATCH('Inflation adjust calc'!$E2112,cpi!$A:$A,0),MATCH('Inflation adjust calc'!$D2112,cpi!$1:$1,0))</f>
        <v>67.099999999999994</v>
      </c>
      <c r="Q2112" s="36">
        <f>cpi!$I$2</f>
        <v>240.85300000000001</v>
      </c>
      <c r="R2112" s="36">
        <f t="shared" si="265"/>
        <v>3.5894634873323401</v>
      </c>
      <c r="S2112" s="28" t="str">
        <f t="shared" si="261"/>
        <v/>
      </c>
      <c r="T2112" s="37">
        <f t="shared" si="262"/>
        <v>86147123.695976168</v>
      </c>
      <c r="U2112" s="37">
        <f t="shared" si="263"/>
        <v>46663025.335320421</v>
      </c>
      <c r="V2112" s="37">
        <f t="shared" si="264"/>
        <v>46663025.335320421</v>
      </c>
    </row>
    <row r="2113" spans="1:22">
      <c r="A2113" s="23">
        <v>2112</v>
      </c>
      <c r="B2113" s="3">
        <v>36711</v>
      </c>
      <c r="C2113" s="28">
        <v>7</v>
      </c>
      <c r="D2113" s="29">
        <v>4</v>
      </c>
      <c r="E2113" s="28">
        <v>2000</v>
      </c>
      <c r="F2113" s="31">
        <f>DATE(E2113,D2113,C2113)</f>
        <v>36623</v>
      </c>
      <c r="G2113" s="24" t="s">
        <v>2895</v>
      </c>
      <c r="H2113" s="2">
        <v>24000000</v>
      </c>
      <c r="I2113" s="2">
        <v>12372410</v>
      </c>
      <c r="J2113" s="2">
        <v>12372410</v>
      </c>
      <c r="K2113" s="28" t="str">
        <f t="shared" si="258"/>
        <v/>
      </c>
      <c r="L2113" s="28" t="str">
        <f t="shared" si="259"/>
        <v/>
      </c>
      <c r="M2113" s="28" t="s">
        <v>2895</v>
      </c>
      <c r="N2113" s="28" t="str">
        <f t="shared" si="260"/>
        <v/>
      </c>
      <c r="O2113" s="28" t="str">
        <f>IF(N2113=1,M2113&amp;" ("&amp;E2113&amp;")",M2113)</f>
        <v>Ready to Rumble</v>
      </c>
      <c r="P2113" s="36">
        <f>INDEX(cpi!$A$1:$M$105,MATCH('Inflation adjust calc'!$E2113,cpi!$A:$A,0),MATCH('Inflation adjust calc'!$D2113,cpi!$1:$1,0))</f>
        <v>171.3</v>
      </c>
      <c r="Q2113" s="36">
        <f>cpi!$I$2</f>
        <v>240.85300000000001</v>
      </c>
      <c r="R2113" s="36">
        <f t="shared" si="265"/>
        <v>1.4060303561004086</v>
      </c>
      <c r="S2113" s="28" t="str">
        <f t="shared" si="261"/>
        <v/>
      </c>
      <c r="T2113" s="37">
        <f t="shared" si="262"/>
        <v>33744728.546409808</v>
      </c>
      <c r="U2113" s="37">
        <f t="shared" si="263"/>
        <v>17395984.038120255</v>
      </c>
      <c r="V2113" s="37">
        <f t="shared" si="264"/>
        <v>17395984.038120255</v>
      </c>
    </row>
    <row r="2114" spans="1:22">
      <c r="A2114" s="23">
        <v>2113</v>
      </c>
      <c r="B2114" s="3" t="s">
        <v>2823</v>
      </c>
      <c r="C2114" s="28">
        <v>16</v>
      </c>
      <c r="D2114" s="29">
        <v>9</v>
      </c>
      <c r="E2114" s="28">
        <v>2011</v>
      </c>
      <c r="F2114" s="31">
        <f>DATE(E2114,D2114,C2114)</f>
        <v>40802</v>
      </c>
      <c r="G2114" s="24" t="s">
        <v>2896</v>
      </c>
      <c r="H2114" s="2">
        <v>24000000</v>
      </c>
      <c r="I2114" s="2">
        <v>9659074</v>
      </c>
      <c r="J2114" s="2">
        <v>24474463</v>
      </c>
      <c r="K2114" s="28" t="str">
        <f t="shared" si="258"/>
        <v/>
      </c>
      <c r="L2114" s="28" t="str">
        <f t="shared" si="259"/>
        <v/>
      </c>
      <c r="M2114" s="28" t="s">
        <v>2896</v>
      </c>
      <c r="N2114" s="28" t="str">
        <f t="shared" si="260"/>
        <v/>
      </c>
      <c r="O2114" s="28" t="str">
        <f>IF(N2114=1,M2114&amp;" ("&amp;E2114&amp;")",M2114)</f>
        <v>I Don't Know How She Does It</v>
      </c>
      <c r="P2114" s="36">
        <f>INDEX(cpi!$A$1:$M$105,MATCH('Inflation adjust calc'!$E2114,cpi!$A:$A,0),MATCH('Inflation adjust calc'!$D2114,cpi!$1:$1,0))</f>
        <v>226.88900000000001</v>
      </c>
      <c r="Q2114" s="36">
        <f>cpi!$I$2</f>
        <v>240.85300000000001</v>
      </c>
      <c r="R2114" s="36">
        <f t="shared" si="265"/>
        <v>1.0615455134449003</v>
      </c>
      <c r="S2114" s="28" t="str">
        <f t="shared" si="261"/>
        <v/>
      </c>
      <c r="T2114" s="37">
        <f t="shared" si="262"/>
        <v>25477092.322677609</v>
      </c>
      <c r="U2114" s="37">
        <f t="shared" si="263"/>
        <v>10253546.668732287</v>
      </c>
      <c r="V2114" s="37">
        <f t="shared" si="264"/>
        <v>25980756.391623218</v>
      </c>
    </row>
    <row r="2115" spans="1:22">
      <c r="A2115" s="23">
        <v>2114</v>
      </c>
      <c r="B2115" s="3" t="s">
        <v>1650</v>
      </c>
      <c r="C2115" s="28">
        <v>24</v>
      </c>
      <c r="D2115" s="29">
        <v>12</v>
      </c>
      <c r="E2115" s="28">
        <v>1999</v>
      </c>
      <c r="F2115" s="31">
        <f>DATE(E2115,D2115,C2115)</f>
        <v>36518</v>
      </c>
      <c r="G2115" s="24" t="s">
        <v>2897</v>
      </c>
      <c r="H2115" s="2">
        <v>24000000</v>
      </c>
      <c r="I2115" s="2">
        <v>8427204</v>
      </c>
      <c r="J2115" s="2">
        <v>8427204</v>
      </c>
      <c r="K2115" s="28" t="str">
        <f t="shared" ref="K2115:K2178" si="266">IF(J2115=0,1,"")</f>
        <v/>
      </c>
      <c r="L2115" s="28" t="str">
        <f t="shared" ref="L2115:L2178" si="267">IF(E2115&gt;2016,1,"")</f>
        <v/>
      </c>
      <c r="M2115" s="28" t="s">
        <v>2897</v>
      </c>
      <c r="N2115" s="28" t="str">
        <f t="shared" ref="N2115:N2178" si="268">IF(COUNTIF($M$2:$M$5233,M2115)&gt;1,1,"")</f>
        <v/>
      </c>
      <c r="O2115" s="28" t="str">
        <f>IF(N2115=1,M2115&amp;" ("&amp;E2115&amp;")",M2115)</f>
        <v>Play it to the Bone</v>
      </c>
      <c r="P2115" s="36">
        <f>INDEX(cpi!$A$1:$M$105,MATCH('Inflation adjust calc'!$E2115,cpi!$A:$A,0),MATCH('Inflation adjust calc'!$D2115,cpi!$1:$1,0))</f>
        <v>168.3</v>
      </c>
      <c r="Q2115" s="36">
        <f>cpi!$I$2</f>
        <v>240.85300000000001</v>
      </c>
      <c r="R2115" s="36">
        <f t="shared" si="265"/>
        <v>1.4310932857991681</v>
      </c>
      <c r="S2115" s="28" t="str">
        <f t="shared" ref="S2115:S2178" si="269">IF(ISERROR(R2115),1,"")</f>
        <v/>
      </c>
      <c r="T2115" s="37">
        <f t="shared" ref="T2115:T2178" si="270">H2115*$R2115</f>
        <v>34346238.859180033</v>
      </c>
      <c r="U2115" s="37">
        <f t="shared" ref="U2115:U2178" si="271">I2115*$R2115</f>
        <v>12060115.062459892</v>
      </c>
      <c r="V2115" s="37">
        <f t="shared" ref="V2115:V2178" si="272">J2115*$R2115</f>
        <v>12060115.062459892</v>
      </c>
    </row>
    <row r="2116" spans="1:22">
      <c r="A2116" s="23">
        <v>2115</v>
      </c>
      <c r="B2116" s="3" t="s">
        <v>432</v>
      </c>
      <c r="C2116" s="28">
        <v>17</v>
      </c>
      <c r="D2116" s="29">
        <v>12</v>
      </c>
      <c r="E2116" s="28">
        <v>2004</v>
      </c>
      <c r="F2116" s="31">
        <f>DATE(E2116,D2116,C2116)</f>
        <v>38338</v>
      </c>
      <c r="G2116" s="24" t="s">
        <v>2898</v>
      </c>
      <c r="H2116" s="2">
        <v>24000000</v>
      </c>
      <c r="I2116" s="2">
        <v>6144806</v>
      </c>
      <c r="J2116" s="2">
        <v>8292914</v>
      </c>
      <c r="K2116" s="28" t="str">
        <f t="shared" si="266"/>
        <v/>
      </c>
      <c r="L2116" s="28" t="str">
        <f t="shared" si="267"/>
        <v/>
      </c>
      <c r="M2116" s="28" t="s">
        <v>2898</v>
      </c>
      <c r="N2116" s="28" t="str">
        <f t="shared" si="268"/>
        <v/>
      </c>
      <c r="O2116" s="28" t="str">
        <f>IF(N2116=1,M2116&amp;" ("&amp;E2116&amp;")",M2116)</f>
        <v>Beyond the Sea</v>
      </c>
      <c r="P2116" s="36">
        <f>INDEX(cpi!$A$1:$M$105,MATCH('Inflation adjust calc'!$E2116,cpi!$A:$A,0),MATCH('Inflation adjust calc'!$D2116,cpi!$1:$1,0))</f>
        <v>190.3</v>
      </c>
      <c r="Q2116" s="36">
        <f>cpi!$I$2</f>
        <v>240.85300000000001</v>
      </c>
      <c r="R2116" s="36">
        <f t="shared" si="265"/>
        <v>1.2656489753021545</v>
      </c>
      <c r="S2116" s="28" t="str">
        <f t="shared" si="269"/>
        <v/>
      </c>
      <c r="T2116" s="37">
        <f t="shared" si="270"/>
        <v>30375575.407251708</v>
      </c>
      <c r="U2116" s="37">
        <f t="shared" si="271"/>
        <v>7777167.4173305305</v>
      </c>
      <c r="V2116" s="37">
        <f t="shared" si="272"/>
        <v>10495918.106368892</v>
      </c>
    </row>
    <row r="2117" spans="1:22">
      <c r="A2117" s="23">
        <v>2116</v>
      </c>
      <c r="B2117" s="3">
        <v>38631</v>
      </c>
      <c r="C2117" s="28">
        <v>10</v>
      </c>
      <c r="D2117" s="29">
        <v>6</v>
      </c>
      <c r="E2117" s="28">
        <v>2005</v>
      </c>
      <c r="F2117" s="31">
        <f>DATE(E2117,D2117,C2117)</f>
        <v>38513</v>
      </c>
      <c r="G2117" s="24" t="s">
        <v>2899</v>
      </c>
      <c r="H2117" s="2">
        <v>24000000</v>
      </c>
      <c r="I2117" s="2">
        <v>4710455</v>
      </c>
      <c r="J2117" s="2">
        <v>237814327</v>
      </c>
      <c r="K2117" s="28" t="str">
        <f t="shared" si="266"/>
        <v/>
      </c>
      <c r="L2117" s="28" t="str">
        <f t="shared" si="267"/>
        <v/>
      </c>
      <c r="M2117" s="28" t="s">
        <v>2899</v>
      </c>
      <c r="N2117" s="28" t="str">
        <f t="shared" si="268"/>
        <v/>
      </c>
      <c r="O2117" s="28" t="str">
        <f>IF(N2117=1,M2117&amp;" ("&amp;E2117&amp;")",M2117)</f>
        <v>Hauru no ugoku shiro</v>
      </c>
      <c r="P2117" s="36">
        <f>INDEX(cpi!$A$1:$M$105,MATCH('Inflation adjust calc'!$E2117,cpi!$A:$A,0),MATCH('Inflation adjust calc'!$D2117,cpi!$1:$1,0))</f>
        <v>194.5</v>
      </c>
      <c r="Q2117" s="36">
        <f>cpi!$I$2</f>
        <v>240.85300000000001</v>
      </c>
      <c r="R2117" s="36">
        <f t="shared" si="265"/>
        <v>1.238318766066838</v>
      </c>
      <c r="S2117" s="28" t="str">
        <f t="shared" si="269"/>
        <v/>
      </c>
      <c r="T2117" s="37">
        <f t="shared" si="270"/>
        <v>29719650.385604113</v>
      </c>
      <c r="U2117" s="37">
        <f t="shared" si="271"/>
        <v>5833044.8232133677</v>
      </c>
      <c r="V2117" s="37">
        <f t="shared" si="272"/>
        <v>294489943.96365553</v>
      </c>
    </row>
    <row r="2118" spans="1:22">
      <c r="A2118" s="23">
        <v>2117</v>
      </c>
      <c r="B2118" s="3" t="s">
        <v>2612</v>
      </c>
      <c r="C2118" s="28">
        <v>27</v>
      </c>
      <c r="D2118" s="29">
        <v>3</v>
      </c>
      <c r="E2118" s="28">
        <v>1998</v>
      </c>
      <c r="F2118" s="31">
        <f>DATE(E2118,D2118,C2118)</f>
        <v>35881</v>
      </c>
      <c r="G2118" s="24" t="s">
        <v>2900</v>
      </c>
      <c r="H2118" s="2">
        <v>24000000</v>
      </c>
      <c r="I2118" s="2">
        <v>4356126</v>
      </c>
      <c r="J2118" s="2">
        <v>4356126</v>
      </c>
      <c r="K2118" s="28" t="str">
        <f t="shared" si="266"/>
        <v/>
      </c>
      <c r="L2118" s="28" t="str">
        <f t="shared" si="267"/>
        <v/>
      </c>
      <c r="M2118" s="28" t="s">
        <v>2900</v>
      </c>
      <c r="N2118" s="28" t="str">
        <f t="shared" si="268"/>
        <v/>
      </c>
      <c r="O2118" s="28" t="str">
        <f>IF(N2118=1,M2118&amp;" ("&amp;E2118&amp;")",M2118)</f>
        <v>Meet the Deedles</v>
      </c>
      <c r="P2118" s="36">
        <f>INDEX(cpi!$A$1:$M$105,MATCH('Inflation adjust calc'!$E2118,cpi!$A:$A,0),MATCH('Inflation adjust calc'!$D2118,cpi!$1:$1,0))</f>
        <v>162.19999999999999</v>
      </c>
      <c r="Q2118" s="36">
        <f>cpi!$I$2</f>
        <v>240.85300000000001</v>
      </c>
      <c r="R2118" s="36">
        <f t="shared" si="265"/>
        <v>1.4849136868064119</v>
      </c>
      <c r="S2118" s="28" t="str">
        <f t="shared" si="269"/>
        <v/>
      </c>
      <c r="T2118" s="37">
        <f t="shared" si="270"/>
        <v>35637928.483353883</v>
      </c>
      <c r="U2118" s="37">
        <f t="shared" si="271"/>
        <v>6468471.1188532682</v>
      </c>
      <c r="V2118" s="37">
        <f t="shared" si="272"/>
        <v>6468471.1188532682</v>
      </c>
    </row>
    <row r="2119" spans="1:22">
      <c r="A2119" s="23">
        <v>2118</v>
      </c>
      <c r="B2119" s="3" t="s">
        <v>2901</v>
      </c>
      <c r="C2119" s="28">
        <v>25</v>
      </c>
      <c r="D2119" s="29">
        <v>8</v>
      </c>
      <c r="E2119" s="28">
        <v>1995</v>
      </c>
      <c r="F2119" s="31">
        <f>DATE(E2119,D2119,C2119)</f>
        <v>34936</v>
      </c>
      <c r="G2119" s="24" t="s">
        <v>2902</v>
      </c>
      <c r="H2119" s="2">
        <v>24000000</v>
      </c>
      <c r="I2119" s="2">
        <v>669276</v>
      </c>
      <c r="J2119" s="2">
        <v>669276</v>
      </c>
      <c r="K2119" s="28" t="str">
        <f t="shared" si="266"/>
        <v/>
      </c>
      <c r="L2119" s="28" t="str">
        <f t="shared" si="267"/>
        <v/>
      </c>
      <c r="M2119" s="28" t="s">
        <v>2902</v>
      </c>
      <c r="N2119" s="28" t="str">
        <f t="shared" si="268"/>
        <v/>
      </c>
      <c r="O2119" s="28" t="str">
        <f>IF(N2119=1,M2119&amp;" ("&amp;E2119&amp;")",M2119)</f>
        <v>The Princess and the Cobbler</v>
      </c>
      <c r="P2119" s="36">
        <f>INDEX(cpi!$A$1:$M$105,MATCH('Inflation adjust calc'!$E2119,cpi!$A:$A,0),MATCH('Inflation adjust calc'!$D2119,cpi!$1:$1,0))</f>
        <v>152.9</v>
      </c>
      <c r="Q2119" s="36">
        <f>cpi!$I$2</f>
        <v>240.85300000000001</v>
      </c>
      <c r="R2119" s="36">
        <f t="shared" si="265"/>
        <v>1.5752321778940483</v>
      </c>
      <c r="S2119" s="28" t="str">
        <f t="shared" si="269"/>
        <v/>
      </c>
      <c r="T2119" s="37">
        <f t="shared" si="270"/>
        <v>37805572.269457161</v>
      </c>
      <c r="U2119" s="37">
        <f t="shared" si="271"/>
        <v>1054265.091092217</v>
      </c>
      <c r="V2119" s="37">
        <f t="shared" si="272"/>
        <v>1054265.091092217</v>
      </c>
    </row>
    <row r="2120" spans="1:22">
      <c r="A2120" s="23">
        <v>2119</v>
      </c>
      <c r="B2120" s="3">
        <v>38631</v>
      </c>
      <c r="C2120" s="28">
        <v>10</v>
      </c>
      <c r="D2120" s="29">
        <v>6</v>
      </c>
      <c r="E2120" s="28">
        <v>2005</v>
      </c>
      <c r="F2120" s="31">
        <f>DATE(E2120,D2120,C2120)</f>
        <v>38513</v>
      </c>
      <c r="G2120" s="24" t="s">
        <v>2903</v>
      </c>
      <c r="H2120" s="2">
        <v>24000000</v>
      </c>
      <c r="I2120" s="2">
        <v>49981</v>
      </c>
      <c r="J2120" s="2">
        <v>1696765</v>
      </c>
      <c r="K2120" s="28" t="str">
        <f t="shared" si="266"/>
        <v/>
      </c>
      <c r="L2120" s="28" t="str">
        <f t="shared" si="267"/>
        <v/>
      </c>
      <c r="M2120" s="28" t="s">
        <v>2903</v>
      </c>
      <c r="N2120" s="28" t="str">
        <f t="shared" si="268"/>
        <v/>
      </c>
      <c r="O2120" s="28" t="str">
        <f>IF(N2120=1,M2120&amp;" ("&amp;E2120&amp;")",M2120)</f>
        <v>The Bridge of San Luis Rey</v>
      </c>
      <c r="P2120" s="36">
        <f>INDEX(cpi!$A$1:$M$105,MATCH('Inflation adjust calc'!$E2120,cpi!$A:$A,0),MATCH('Inflation adjust calc'!$D2120,cpi!$1:$1,0))</f>
        <v>194.5</v>
      </c>
      <c r="Q2120" s="36">
        <f>cpi!$I$2</f>
        <v>240.85300000000001</v>
      </c>
      <c r="R2120" s="36">
        <f t="shared" si="265"/>
        <v>1.238318766066838</v>
      </c>
      <c r="S2120" s="28" t="str">
        <f t="shared" si="269"/>
        <v/>
      </c>
      <c r="T2120" s="37">
        <f t="shared" si="270"/>
        <v>29719650.385604113</v>
      </c>
      <c r="U2120" s="37">
        <f t="shared" si="271"/>
        <v>61892.410246786632</v>
      </c>
      <c r="V2120" s="37">
        <f t="shared" si="272"/>
        <v>2101135.9411053983</v>
      </c>
    </row>
    <row r="2121" spans="1:22">
      <c r="A2121" s="23">
        <v>2120</v>
      </c>
      <c r="B2121" s="3">
        <v>39854</v>
      </c>
      <c r="C2121" s="28">
        <v>2</v>
      </c>
      <c r="D2121" s="29">
        <v>10</v>
      </c>
      <c r="E2121" s="28">
        <v>2009</v>
      </c>
      <c r="F2121" s="31">
        <f>DATE(E2121,D2121,C2121)</f>
        <v>40088</v>
      </c>
      <c r="G2121" s="24" t="s">
        <v>2904</v>
      </c>
      <c r="H2121" s="2">
        <v>23600000</v>
      </c>
      <c r="I2121" s="2">
        <v>75590286</v>
      </c>
      <c r="J2121" s="2">
        <v>102236596</v>
      </c>
      <c r="K2121" s="28" t="str">
        <f t="shared" si="266"/>
        <v/>
      </c>
      <c r="L2121" s="28" t="str">
        <f t="shared" si="267"/>
        <v/>
      </c>
      <c r="M2121" s="28" t="s">
        <v>2904</v>
      </c>
      <c r="N2121" s="28" t="str">
        <f t="shared" si="268"/>
        <v/>
      </c>
      <c r="O2121" s="28" t="str">
        <f>IF(N2121=1,M2121&amp;" ("&amp;E2121&amp;")",M2121)</f>
        <v>Zombieland</v>
      </c>
      <c r="P2121" s="36">
        <f>INDEX(cpi!$A$1:$M$105,MATCH('Inflation adjust calc'!$E2121,cpi!$A:$A,0),MATCH('Inflation adjust calc'!$D2121,cpi!$1:$1,0))</f>
        <v>216.17699999999999</v>
      </c>
      <c r="Q2121" s="36">
        <f>cpi!$I$2</f>
        <v>240.85300000000001</v>
      </c>
      <c r="R2121" s="36">
        <f t="shared" si="265"/>
        <v>1.1141472034490256</v>
      </c>
      <c r="S2121" s="28" t="str">
        <f t="shared" si="269"/>
        <v/>
      </c>
      <c r="T2121" s="37">
        <f t="shared" si="270"/>
        <v>26293874.001397006</v>
      </c>
      <c r="U2121" s="37">
        <f t="shared" si="271"/>
        <v>84218705.754812032</v>
      </c>
      <c r="V2121" s="37">
        <f t="shared" si="272"/>
        <v>113906617.52354784</v>
      </c>
    </row>
    <row r="2122" spans="1:22">
      <c r="A2122" s="23">
        <v>2121</v>
      </c>
      <c r="B2122" s="3" t="s">
        <v>2905</v>
      </c>
      <c r="C2122" s="28">
        <v>21</v>
      </c>
      <c r="D2122" s="29">
        <v>5</v>
      </c>
      <c r="E2122" s="28">
        <v>1980</v>
      </c>
      <c r="F2122" s="31">
        <f>DATE(E2122,D2122,C2122)</f>
        <v>29362</v>
      </c>
      <c r="G2122" s="24" t="s">
        <v>2906</v>
      </c>
      <c r="H2122" s="2">
        <v>23000000</v>
      </c>
      <c r="I2122" s="2">
        <v>290271960</v>
      </c>
      <c r="J2122" s="2">
        <v>534171960</v>
      </c>
      <c r="K2122" s="28" t="str">
        <f t="shared" si="266"/>
        <v/>
      </c>
      <c r="L2122" s="28" t="str">
        <f t="shared" si="267"/>
        <v/>
      </c>
      <c r="M2122" s="28" t="s">
        <v>2906</v>
      </c>
      <c r="N2122" s="28" t="str">
        <f t="shared" si="268"/>
        <v/>
      </c>
      <c r="O2122" s="28" t="str">
        <f>IF(N2122=1,M2122&amp;" ("&amp;E2122&amp;")",M2122)</f>
        <v>Star Wars Ep. V: The Empire Strikes Back</v>
      </c>
      <c r="P2122" s="36">
        <f>INDEX(cpi!$A$1:$M$105,MATCH('Inflation adjust calc'!$E2122,cpi!$A:$A,0),MATCH('Inflation adjust calc'!$D2122,cpi!$1:$1,0))</f>
        <v>81.8</v>
      </c>
      <c r="Q2122" s="36">
        <f>cpi!$I$2</f>
        <v>240.85300000000001</v>
      </c>
      <c r="R2122" s="36">
        <f t="shared" si="265"/>
        <v>2.9444132029339856</v>
      </c>
      <c r="S2122" s="28" t="str">
        <f t="shared" si="269"/>
        <v/>
      </c>
      <c r="T2122" s="37">
        <f t="shared" si="270"/>
        <v>67721503.667481661</v>
      </c>
      <c r="U2122" s="37">
        <f t="shared" si="271"/>
        <v>854680591.46552575</v>
      </c>
      <c r="V2122" s="37">
        <f t="shared" si="272"/>
        <v>1572822971.6611247</v>
      </c>
    </row>
    <row r="2123" spans="1:22">
      <c r="A2123" s="23">
        <v>2122</v>
      </c>
      <c r="B2123" s="3">
        <v>35957</v>
      </c>
      <c r="C2123" s="28">
        <v>6</v>
      </c>
      <c r="D2123" s="29">
        <v>11</v>
      </c>
      <c r="E2123" s="28">
        <v>1998</v>
      </c>
      <c r="F2123" s="31">
        <f>DATE(E2123,D2123,C2123)</f>
        <v>36105</v>
      </c>
      <c r="G2123" s="24" t="s">
        <v>2907</v>
      </c>
      <c r="H2123" s="2">
        <v>23000000</v>
      </c>
      <c r="I2123" s="2">
        <v>161491646</v>
      </c>
      <c r="J2123" s="2">
        <v>190191646</v>
      </c>
      <c r="K2123" s="28" t="str">
        <f t="shared" si="266"/>
        <v/>
      </c>
      <c r="L2123" s="28" t="str">
        <f t="shared" si="267"/>
        <v/>
      </c>
      <c r="M2123" s="28" t="s">
        <v>2907</v>
      </c>
      <c r="N2123" s="28" t="str">
        <f t="shared" si="268"/>
        <v/>
      </c>
      <c r="O2123" s="28" t="str">
        <f>IF(N2123=1,M2123&amp;" ("&amp;E2123&amp;")",M2123)</f>
        <v>The Waterboy</v>
      </c>
      <c r="P2123" s="36">
        <f>INDEX(cpi!$A$1:$M$105,MATCH('Inflation adjust calc'!$E2123,cpi!$A:$A,0),MATCH('Inflation adjust calc'!$D2123,cpi!$1:$1,0))</f>
        <v>164</v>
      </c>
      <c r="Q2123" s="36">
        <f>cpi!$I$2</f>
        <v>240.85300000000001</v>
      </c>
      <c r="R2123" s="36">
        <f t="shared" si="265"/>
        <v>1.4686158536585365</v>
      </c>
      <c r="S2123" s="28" t="str">
        <f t="shared" si="269"/>
        <v/>
      </c>
      <c r="T2123" s="37">
        <f t="shared" si="270"/>
        <v>33778164.63414634</v>
      </c>
      <c r="U2123" s="37">
        <f t="shared" si="271"/>
        <v>237169191.54901218</v>
      </c>
      <c r="V2123" s="37">
        <f t="shared" si="272"/>
        <v>279318466.54901218</v>
      </c>
    </row>
    <row r="2124" spans="1:22">
      <c r="A2124" s="23">
        <v>2123</v>
      </c>
      <c r="B2124" s="3" t="s">
        <v>2908</v>
      </c>
      <c r="C2124" s="28">
        <v>28</v>
      </c>
      <c r="D2124" s="29">
        <v>6</v>
      </c>
      <c r="E2124" s="28">
        <v>1991</v>
      </c>
      <c r="F2124" s="31">
        <f>DATE(E2124,D2124,C2124)</f>
        <v>33417</v>
      </c>
      <c r="G2124" s="24" t="s">
        <v>2909</v>
      </c>
      <c r="H2124" s="2">
        <v>23000000</v>
      </c>
      <c r="I2124" s="2">
        <v>86930411</v>
      </c>
      <c r="J2124" s="2">
        <v>86930411</v>
      </c>
      <c r="K2124" s="28" t="str">
        <f t="shared" si="266"/>
        <v/>
      </c>
      <c r="L2124" s="28" t="str">
        <f t="shared" si="267"/>
        <v/>
      </c>
      <c r="M2124" s="28" t="s">
        <v>2909</v>
      </c>
      <c r="N2124" s="28" t="str">
        <f t="shared" si="268"/>
        <v/>
      </c>
      <c r="O2124" s="28" t="str">
        <f>IF(N2124=1,M2124&amp;" ("&amp;E2124&amp;")",M2124)</f>
        <v>The Naked Gun 2½: The Smell of Fear</v>
      </c>
      <c r="P2124" s="36">
        <f>INDEX(cpi!$A$1:$M$105,MATCH('Inflation adjust calc'!$E2124,cpi!$A:$A,0),MATCH('Inflation adjust calc'!$D2124,cpi!$1:$1,0))</f>
        <v>136</v>
      </c>
      <c r="Q2124" s="36">
        <f>cpi!$I$2</f>
        <v>240.85300000000001</v>
      </c>
      <c r="R2124" s="36">
        <f t="shared" si="265"/>
        <v>1.7709779411764706</v>
      </c>
      <c r="S2124" s="28" t="str">
        <f t="shared" si="269"/>
        <v/>
      </c>
      <c r="T2124" s="37">
        <f t="shared" si="270"/>
        <v>40732492.647058822</v>
      </c>
      <c r="U2124" s="37">
        <f t="shared" si="271"/>
        <v>153951840.2984044</v>
      </c>
      <c r="V2124" s="37">
        <f t="shared" si="272"/>
        <v>153951840.2984044</v>
      </c>
    </row>
    <row r="2125" spans="1:22">
      <c r="A2125" s="23">
        <v>2124</v>
      </c>
      <c r="B2125" s="3">
        <v>34884</v>
      </c>
      <c r="C2125" s="28">
        <v>7</v>
      </c>
      <c r="D2125" s="29">
        <v>4</v>
      </c>
      <c r="E2125" s="28">
        <v>1995</v>
      </c>
      <c r="F2125" s="31">
        <f>DATE(E2125,D2125,C2125)</f>
        <v>34796</v>
      </c>
      <c r="G2125" s="24" t="s">
        <v>2910</v>
      </c>
      <c r="H2125" s="2">
        <v>23000000</v>
      </c>
      <c r="I2125" s="2">
        <v>65647413</v>
      </c>
      <c r="J2125" s="2">
        <v>141247413</v>
      </c>
      <c r="K2125" s="28" t="str">
        <f t="shared" si="266"/>
        <v/>
      </c>
      <c r="L2125" s="28" t="str">
        <f t="shared" si="267"/>
        <v/>
      </c>
      <c r="M2125" s="28" t="s">
        <v>2910</v>
      </c>
      <c r="N2125" s="28" t="str">
        <f t="shared" si="268"/>
        <v/>
      </c>
      <c r="O2125" s="28" t="str">
        <f>IF(N2125=1,M2125&amp;" ("&amp;E2125&amp;")",M2125)</f>
        <v>Bad Boys</v>
      </c>
      <c r="P2125" s="36">
        <f>INDEX(cpi!$A$1:$M$105,MATCH('Inflation adjust calc'!$E2125,cpi!$A:$A,0),MATCH('Inflation adjust calc'!$D2125,cpi!$1:$1,0))</f>
        <v>151.9</v>
      </c>
      <c r="Q2125" s="36">
        <f>cpi!$I$2</f>
        <v>240.85300000000001</v>
      </c>
      <c r="R2125" s="36">
        <f t="shared" si="265"/>
        <v>1.5856023699802502</v>
      </c>
      <c r="S2125" s="28" t="str">
        <f t="shared" si="269"/>
        <v/>
      </c>
      <c r="T2125" s="37">
        <f t="shared" si="270"/>
        <v>36468854.509545751</v>
      </c>
      <c r="U2125" s="37">
        <f t="shared" si="271"/>
        <v>104090693.63587229</v>
      </c>
      <c r="V2125" s="37">
        <f t="shared" si="272"/>
        <v>223962232.8063792</v>
      </c>
    </row>
    <row r="2126" spans="1:22">
      <c r="A2126" s="23">
        <v>2125</v>
      </c>
      <c r="B2126" s="3" t="s">
        <v>987</v>
      </c>
      <c r="C2126" s="28">
        <v>16</v>
      </c>
      <c r="D2126" s="29">
        <v>1</v>
      </c>
      <c r="E2126" s="28">
        <v>2015</v>
      </c>
      <c r="F2126" s="31">
        <f>DATE(E2126,D2126,C2126)</f>
        <v>42020</v>
      </c>
      <c r="G2126" s="24" t="s">
        <v>6834</v>
      </c>
      <c r="H2126" s="2">
        <v>23000000</v>
      </c>
      <c r="I2126" s="2">
        <v>64460211</v>
      </c>
      <c r="J2126" s="2">
        <v>80171596</v>
      </c>
      <c r="K2126" s="28" t="str">
        <f t="shared" si="266"/>
        <v/>
      </c>
      <c r="L2126" s="28" t="str">
        <f t="shared" si="267"/>
        <v/>
      </c>
      <c r="M2126" s="28" t="s">
        <v>6834</v>
      </c>
      <c r="N2126" s="28" t="str">
        <f t="shared" si="268"/>
        <v/>
      </c>
      <c r="O2126" s="28" t="str">
        <f>IF(N2126=1,M2126&amp;" ("&amp;E2126&amp;")",M2126)</f>
        <v>The Wedding Ringer</v>
      </c>
      <c r="P2126" s="36">
        <f>INDEX(cpi!$A$1:$M$105,MATCH('Inflation adjust calc'!$E2126,cpi!$A:$A,0),MATCH('Inflation adjust calc'!$D2126,cpi!$1:$1,0))</f>
        <v>233.70699999999999</v>
      </c>
      <c r="Q2126" s="36">
        <f>cpi!$I$2</f>
        <v>240.85300000000001</v>
      </c>
      <c r="R2126" s="36">
        <f t="shared" si="265"/>
        <v>1.0305767478081531</v>
      </c>
      <c r="S2126" s="28" t="str">
        <f t="shared" si="269"/>
        <v/>
      </c>
      <c r="T2126" s="37">
        <f t="shared" si="270"/>
        <v>23703265.19958752</v>
      </c>
      <c r="U2126" s="37">
        <f t="shared" si="271"/>
        <v>66431194.61540734</v>
      </c>
      <c r="V2126" s="37">
        <f t="shared" si="272"/>
        <v>82622982.672269136</v>
      </c>
    </row>
    <row r="2127" spans="1:22">
      <c r="A2127" s="23">
        <v>2126</v>
      </c>
      <c r="B2127" s="3" t="s">
        <v>1440</v>
      </c>
      <c r="C2127" s="28">
        <v>17</v>
      </c>
      <c r="D2127" s="29">
        <v>3</v>
      </c>
      <c r="E2127" s="28">
        <v>2000</v>
      </c>
      <c r="F2127" s="31">
        <f>DATE(E2127,D2127,C2127)</f>
        <v>36602</v>
      </c>
      <c r="G2127" s="24" t="s">
        <v>2911</v>
      </c>
      <c r="H2127" s="2">
        <v>23000000</v>
      </c>
      <c r="I2127" s="2">
        <v>53302314</v>
      </c>
      <c r="J2127" s="2">
        <v>112036870</v>
      </c>
      <c r="K2127" s="28" t="str">
        <f t="shared" si="266"/>
        <v/>
      </c>
      <c r="L2127" s="28" t="str">
        <f t="shared" si="267"/>
        <v/>
      </c>
      <c r="M2127" s="28" t="s">
        <v>2911</v>
      </c>
      <c r="N2127" s="28" t="str">
        <f t="shared" si="268"/>
        <v/>
      </c>
      <c r="O2127" s="28" t="str">
        <f>IF(N2127=1,M2127&amp;" ("&amp;E2127&amp;")",M2127)</f>
        <v>Final Destination</v>
      </c>
      <c r="P2127" s="36">
        <f>INDEX(cpi!$A$1:$M$105,MATCH('Inflation adjust calc'!$E2127,cpi!$A:$A,0),MATCH('Inflation adjust calc'!$D2127,cpi!$1:$1,0))</f>
        <v>171.2</v>
      </c>
      <c r="Q2127" s="36">
        <f>cpi!$I$2</f>
        <v>240.85300000000001</v>
      </c>
      <c r="R2127" s="36">
        <f t="shared" si="265"/>
        <v>1.4068516355140188</v>
      </c>
      <c r="S2127" s="28" t="str">
        <f t="shared" si="269"/>
        <v/>
      </c>
      <c r="T2127" s="37">
        <f t="shared" si="270"/>
        <v>32357587.616822433</v>
      </c>
      <c r="U2127" s="37">
        <f t="shared" si="271"/>
        <v>74988447.627581775</v>
      </c>
      <c r="V2127" s="37">
        <f t="shared" si="272"/>
        <v>157619253.79737151</v>
      </c>
    </row>
    <row r="2128" spans="1:22">
      <c r="A2128" s="23">
        <v>2127</v>
      </c>
      <c r="B2128" s="3" t="s">
        <v>2912</v>
      </c>
      <c r="C2128" s="28">
        <v>17</v>
      </c>
      <c r="D2128" s="29">
        <v>12</v>
      </c>
      <c r="E2128" s="28">
        <v>1976</v>
      </c>
      <c r="F2128" s="31">
        <f>DATE(E2128,D2128,C2128)</f>
        <v>28111</v>
      </c>
      <c r="G2128" s="24" t="s">
        <v>78</v>
      </c>
      <c r="H2128" s="2">
        <v>23000000</v>
      </c>
      <c r="I2128" s="2">
        <v>52614445</v>
      </c>
      <c r="J2128" s="2">
        <v>90614445</v>
      </c>
      <c r="K2128" s="28" t="str">
        <f t="shared" si="266"/>
        <v/>
      </c>
      <c r="L2128" s="28" t="str">
        <f t="shared" si="267"/>
        <v/>
      </c>
      <c r="M2128" s="28" t="s">
        <v>78</v>
      </c>
      <c r="N2128" s="28">
        <f t="shared" si="268"/>
        <v>1</v>
      </c>
      <c r="O2128" s="28" t="str">
        <f>IF(N2128=1,M2128&amp;" ("&amp;E2128&amp;")",M2128)</f>
        <v>King Kong (1976)</v>
      </c>
      <c r="P2128" s="36">
        <f>INDEX(cpi!$A$1:$M$105,MATCH('Inflation adjust calc'!$E2128,cpi!$A:$A,0),MATCH('Inflation adjust calc'!$D2128,cpi!$1:$1,0))</f>
        <v>58.2</v>
      </c>
      <c r="Q2128" s="36">
        <f>cpi!$I$2</f>
        <v>240.85300000000001</v>
      </c>
      <c r="R2128" s="36">
        <f t="shared" si="265"/>
        <v>4.1383676975945018</v>
      </c>
      <c r="S2128" s="28" t="str">
        <f t="shared" si="269"/>
        <v/>
      </c>
      <c r="T2128" s="37">
        <f t="shared" si="270"/>
        <v>95182457.044673547</v>
      </c>
      <c r="U2128" s="37">
        <f t="shared" si="271"/>
        <v>217737919.61486256</v>
      </c>
      <c r="V2128" s="37">
        <f t="shared" si="272"/>
        <v>374995892.12345362</v>
      </c>
    </row>
    <row r="2129" spans="1:22">
      <c r="A2129" s="23">
        <v>2128</v>
      </c>
      <c r="B2129" s="3">
        <v>40734</v>
      </c>
      <c r="C2129" s="28">
        <v>7</v>
      </c>
      <c r="D2129" s="29">
        <v>10</v>
      </c>
      <c r="E2129" s="28">
        <v>2011</v>
      </c>
      <c r="F2129" s="31">
        <f>DATE(E2129,D2129,C2129)</f>
        <v>40823</v>
      </c>
      <c r="G2129" s="24" t="s">
        <v>2913</v>
      </c>
      <c r="H2129" s="2">
        <v>23000000</v>
      </c>
      <c r="I2129" s="2">
        <v>40962534</v>
      </c>
      <c r="J2129" s="2">
        <v>77735925</v>
      </c>
      <c r="K2129" s="28" t="str">
        <f t="shared" si="266"/>
        <v/>
      </c>
      <c r="L2129" s="28" t="str">
        <f t="shared" si="267"/>
        <v/>
      </c>
      <c r="M2129" s="28" t="s">
        <v>2913</v>
      </c>
      <c r="N2129" s="28" t="str">
        <f t="shared" si="268"/>
        <v/>
      </c>
      <c r="O2129" s="28" t="str">
        <f>IF(N2129=1,M2129&amp;" ("&amp;E2129&amp;")",M2129)</f>
        <v>The Ides of March</v>
      </c>
      <c r="P2129" s="36">
        <f>INDEX(cpi!$A$1:$M$105,MATCH('Inflation adjust calc'!$E2129,cpi!$A:$A,0),MATCH('Inflation adjust calc'!$D2129,cpi!$1:$1,0))</f>
        <v>226.42099999999999</v>
      </c>
      <c r="Q2129" s="36">
        <f>cpi!$I$2</f>
        <v>240.85300000000001</v>
      </c>
      <c r="R2129" s="36">
        <f t="shared" si="265"/>
        <v>1.0637396707902536</v>
      </c>
      <c r="S2129" s="28" t="str">
        <f t="shared" si="269"/>
        <v/>
      </c>
      <c r="T2129" s="37">
        <f t="shared" si="270"/>
        <v>24466012.428175833</v>
      </c>
      <c r="U2129" s="37">
        <f t="shared" si="271"/>
        <v>43573472.431894571</v>
      </c>
      <c r="V2129" s="37">
        <f t="shared" si="272"/>
        <v>82690787.268075839</v>
      </c>
    </row>
    <row r="2130" spans="1:22">
      <c r="A2130" s="23">
        <v>2129</v>
      </c>
      <c r="B2130" s="3" t="s">
        <v>1891</v>
      </c>
      <c r="C2130" s="28">
        <v>18</v>
      </c>
      <c r="D2130" s="29">
        <v>2</v>
      </c>
      <c r="E2130" s="28">
        <v>2000</v>
      </c>
      <c r="F2130" s="31">
        <f>DATE(E2130,D2130,C2130)</f>
        <v>36574</v>
      </c>
      <c r="G2130" s="24" t="s">
        <v>2914</v>
      </c>
      <c r="H2130" s="2">
        <v>23000000</v>
      </c>
      <c r="I2130" s="2">
        <v>39235088</v>
      </c>
      <c r="J2130" s="2">
        <v>53182088</v>
      </c>
      <c r="K2130" s="28" t="str">
        <f t="shared" si="266"/>
        <v/>
      </c>
      <c r="L2130" s="28" t="str">
        <f t="shared" si="267"/>
        <v/>
      </c>
      <c r="M2130" s="28" t="s">
        <v>2914</v>
      </c>
      <c r="N2130" s="28" t="str">
        <f t="shared" si="268"/>
        <v/>
      </c>
      <c r="O2130" s="28" t="str">
        <f>IF(N2130=1,M2130&amp;" ("&amp;E2130&amp;")",M2130)</f>
        <v>Pitch Black</v>
      </c>
      <c r="P2130" s="36">
        <f>INDEX(cpi!$A$1:$M$105,MATCH('Inflation adjust calc'!$E2130,cpi!$A:$A,0),MATCH('Inflation adjust calc'!$D2130,cpi!$1:$1,0))</f>
        <v>169.8</v>
      </c>
      <c r="Q2130" s="36">
        <f>cpi!$I$2</f>
        <v>240.85300000000001</v>
      </c>
      <c r="R2130" s="36">
        <f t="shared" ref="R2130:R2193" si="273">Q2130/P2130</f>
        <v>1.4184511189634863</v>
      </c>
      <c r="S2130" s="28" t="str">
        <f t="shared" si="269"/>
        <v/>
      </c>
      <c r="T2130" s="37">
        <f t="shared" si="270"/>
        <v>32624375.736160185</v>
      </c>
      <c r="U2130" s="37">
        <f t="shared" si="271"/>
        <v>55653054.476230852</v>
      </c>
      <c r="V2130" s="37">
        <f t="shared" si="272"/>
        <v>75436192.232414603</v>
      </c>
    </row>
    <row r="2131" spans="1:22">
      <c r="A2131" s="23">
        <v>2130</v>
      </c>
      <c r="B2131" s="3" t="s">
        <v>2081</v>
      </c>
      <c r="C2131" s="28">
        <v>30</v>
      </c>
      <c r="D2131" s="29">
        <v>3</v>
      </c>
      <c r="E2131" s="28">
        <v>2001</v>
      </c>
      <c r="F2131" s="31">
        <f>DATE(E2131,D2131,C2131)</f>
        <v>36980</v>
      </c>
      <c r="G2131" s="24" t="s">
        <v>2915</v>
      </c>
      <c r="H2131" s="2">
        <v>23000000</v>
      </c>
      <c r="I2131" s="2">
        <v>27338033</v>
      </c>
      <c r="J2131" s="2">
        <v>38684906</v>
      </c>
      <c r="K2131" s="28" t="str">
        <f t="shared" si="266"/>
        <v/>
      </c>
      <c r="L2131" s="28" t="str">
        <f t="shared" si="267"/>
        <v/>
      </c>
      <c r="M2131" s="28" t="s">
        <v>2915</v>
      </c>
      <c r="N2131" s="28" t="str">
        <f t="shared" si="268"/>
        <v/>
      </c>
      <c r="O2131" s="28" t="str">
        <f>IF(N2131=1,M2131&amp;" ("&amp;E2131&amp;")",M2131)</f>
        <v>Someone Like You</v>
      </c>
      <c r="P2131" s="36">
        <f>INDEX(cpi!$A$1:$M$105,MATCH('Inflation adjust calc'!$E2131,cpi!$A:$A,0),MATCH('Inflation adjust calc'!$D2131,cpi!$1:$1,0))</f>
        <v>176.2</v>
      </c>
      <c r="Q2131" s="36">
        <f>cpi!$I$2</f>
        <v>240.85300000000001</v>
      </c>
      <c r="R2131" s="36">
        <f t="shared" si="273"/>
        <v>1.3669296254256529</v>
      </c>
      <c r="S2131" s="28" t="str">
        <f t="shared" si="269"/>
        <v/>
      </c>
      <c r="T2131" s="37">
        <f t="shared" si="270"/>
        <v>31439381.384790014</v>
      </c>
      <c r="U2131" s="37">
        <f t="shared" si="271"/>
        <v>37369167.20856414</v>
      </c>
      <c r="V2131" s="37">
        <f t="shared" si="272"/>
        <v>52879544.068206593</v>
      </c>
    </row>
    <row r="2132" spans="1:22">
      <c r="A2132" s="23">
        <v>2131</v>
      </c>
      <c r="B2132" s="3" t="s">
        <v>1435</v>
      </c>
      <c r="C2132" s="28">
        <v>18</v>
      </c>
      <c r="D2132" s="29">
        <v>12</v>
      </c>
      <c r="E2132" s="28">
        <v>2013</v>
      </c>
      <c r="F2132" s="31">
        <f>DATE(E2132,D2132,C2132)</f>
        <v>41626</v>
      </c>
      <c r="G2132" s="24" t="s">
        <v>2916</v>
      </c>
      <c r="H2132" s="2">
        <v>23000000</v>
      </c>
      <c r="I2132" s="2">
        <v>25568251</v>
      </c>
      <c r="J2132" s="2">
        <v>48783090</v>
      </c>
      <c r="K2132" s="28" t="str">
        <f t="shared" si="266"/>
        <v/>
      </c>
      <c r="L2132" s="28" t="str">
        <f t="shared" si="267"/>
        <v/>
      </c>
      <c r="M2132" s="28" t="s">
        <v>2916</v>
      </c>
      <c r="N2132" s="28" t="str">
        <f t="shared" si="268"/>
        <v/>
      </c>
      <c r="O2132" s="28" t="str">
        <f>IF(N2132=1,M2132&amp;" ("&amp;E2132&amp;")",M2132)</f>
        <v>Her</v>
      </c>
      <c r="P2132" s="36">
        <f>INDEX(cpi!$A$1:$M$105,MATCH('Inflation adjust calc'!$E2132,cpi!$A:$A,0),MATCH('Inflation adjust calc'!$D2132,cpi!$1:$1,0))</f>
        <v>233.04900000000001</v>
      </c>
      <c r="Q2132" s="36">
        <f>cpi!$I$2</f>
        <v>240.85300000000001</v>
      </c>
      <c r="R2132" s="36">
        <f t="shared" si="273"/>
        <v>1.0334865200022314</v>
      </c>
      <c r="S2132" s="28" t="str">
        <f t="shared" si="269"/>
        <v/>
      </c>
      <c r="T2132" s="37">
        <f t="shared" si="270"/>
        <v>23770189.96005132</v>
      </c>
      <c r="U2132" s="37">
        <f t="shared" si="271"/>
        <v>26424442.748533573</v>
      </c>
      <c r="V2132" s="37">
        <f t="shared" si="272"/>
        <v>50416665.919055656</v>
      </c>
    </row>
    <row r="2133" spans="1:22">
      <c r="A2133" s="23">
        <v>2132</v>
      </c>
      <c r="B2133" s="3">
        <v>37021</v>
      </c>
      <c r="C2133" s="28">
        <v>5</v>
      </c>
      <c r="D2133" s="29">
        <v>10</v>
      </c>
      <c r="E2133" s="28">
        <v>2001</v>
      </c>
      <c r="F2133" s="31">
        <f>DATE(E2133,D2133,C2133)</f>
        <v>37169</v>
      </c>
      <c r="G2133" s="24" t="s">
        <v>2917</v>
      </c>
      <c r="H2133" s="2">
        <v>23000000</v>
      </c>
      <c r="I2133" s="2">
        <v>21973182</v>
      </c>
      <c r="J2133" s="2">
        <v>21973182</v>
      </c>
      <c r="K2133" s="28" t="str">
        <f t="shared" si="266"/>
        <v/>
      </c>
      <c r="L2133" s="28" t="str">
        <f t="shared" si="267"/>
        <v/>
      </c>
      <c r="M2133" s="28" t="s">
        <v>2917</v>
      </c>
      <c r="N2133" s="28" t="str">
        <f t="shared" si="268"/>
        <v/>
      </c>
      <c r="O2133" s="28" t="str">
        <f>IF(N2133=1,M2133&amp;" ("&amp;E2133&amp;")",M2133)</f>
        <v>Joy Ride</v>
      </c>
      <c r="P2133" s="36">
        <f>INDEX(cpi!$A$1:$M$105,MATCH('Inflation adjust calc'!$E2133,cpi!$A:$A,0),MATCH('Inflation adjust calc'!$D2133,cpi!$1:$1,0))</f>
        <v>177.7</v>
      </c>
      <c r="Q2133" s="36">
        <f>cpi!$I$2</f>
        <v>240.85300000000001</v>
      </c>
      <c r="R2133" s="36">
        <f t="shared" si="273"/>
        <v>1.355391108610017</v>
      </c>
      <c r="S2133" s="28" t="str">
        <f t="shared" si="269"/>
        <v/>
      </c>
      <c r="T2133" s="37">
        <f t="shared" si="270"/>
        <v>31173995.498030391</v>
      </c>
      <c r="U2133" s="37">
        <f t="shared" si="271"/>
        <v>29782255.510669671</v>
      </c>
      <c r="V2133" s="37">
        <f t="shared" si="272"/>
        <v>29782255.510669671</v>
      </c>
    </row>
    <row r="2134" spans="1:22">
      <c r="A2134" s="23">
        <v>2133</v>
      </c>
      <c r="B2134" s="3" t="s">
        <v>953</v>
      </c>
      <c r="C2134" s="28">
        <v>20</v>
      </c>
      <c r="D2134" s="29">
        <v>1</v>
      </c>
      <c r="E2134" s="28">
        <v>2012</v>
      </c>
      <c r="F2134" s="31">
        <f>DATE(E2134,D2134,C2134)</f>
        <v>40928</v>
      </c>
      <c r="G2134" s="24" t="s">
        <v>2918</v>
      </c>
      <c r="H2134" s="2">
        <v>23000000</v>
      </c>
      <c r="I2134" s="2">
        <v>18942396</v>
      </c>
      <c r="J2134" s="2">
        <v>36374700</v>
      </c>
      <c r="K2134" s="28" t="str">
        <f t="shared" si="266"/>
        <v/>
      </c>
      <c r="L2134" s="28" t="str">
        <f t="shared" si="267"/>
        <v/>
      </c>
      <c r="M2134" s="28" t="s">
        <v>2918</v>
      </c>
      <c r="N2134" s="28" t="str">
        <f t="shared" si="268"/>
        <v/>
      </c>
      <c r="O2134" s="28" t="str">
        <f>IF(N2134=1,M2134&amp;" ("&amp;E2134&amp;")",M2134)</f>
        <v>Haywire</v>
      </c>
      <c r="P2134" s="36">
        <f>INDEX(cpi!$A$1:$M$105,MATCH('Inflation adjust calc'!$E2134,cpi!$A:$A,0),MATCH('Inflation adjust calc'!$D2134,cpi!$1:$1,0))</f>
        <v>226.66499999999999</v>
      </c>
      <c r="Q2134" s="36">
        <f>cpi!$I$2</f>
        <v>240.85300000000001</v>
      </c>
      <c r="R2134" s="36">
        <f t="shared" si="273"/>
        <v>1.0625945779013082</v>
      </c>
      <c r="S2134" s="28" t="str">
        <f t="shared" si="269"/>
        <v/>
      </c>
      <c r="T2134" s="37">
        <f t="shared" si="270"/>
        <v>24439675.291730087</v>
      </c>
      <c r="U2134" s="37">
        <f t="shared" si="271"/>
        <v>20128087.282059427</v>
      </c>
      <c r="V2134" s="37">
        <f t="shared" si="272"/>
        <v>38651558.992786713</v>
      </c>
    </row>
    <row r="2135" spans="1:22">
      <c r="A2135" s="23">
        <v>2134</v>
      </c>
      <c r="B2135" s="3">
        <v>36505</v>
      </c>
      <c r="C2135" s="28">
        <v>12</v>
      </c>
      <c r="D2135" s="29">
        <v>11</v>
      </c>
      <c r="E2135" s="28">
        <v>1999</v>
      </c>
      <c r="F2135" s="31">
        <f>DATE(E2135,D2135,C2135)</f>
        <v>36476</v>
      </c>
      <c r="G2135" s="24" t="s">
        <v>2919</v>
      </c>
      <c r="H2135" s="2">
        <v>23000000</v>
      </c>
      <c r="I2135" s="2">
        <v>18653615</v>
      </c>
      <c r="J2135" s="2">
        <v>18653615</v>
      </c>
      <c r="K2135" s="28" t="str">
        <f t="shared" si="266"/>
        <v/>
      </c>
      <c r="L2135" s="28" t="str">
        <f t="shared" si="267"/>
        <v/>
      </c>
      <c r="M2135" s="28" t="s">
        <v>2919</v>
      </c>
      <c r="N2135" s="28" t="str">
        <f t="shared" si="268"/>
        <v/>
      </c>
      <c r="O2135" s="28" t="str">
        <f>IF(N2135=1,M2135&amp;" ("&amp;E2135&amp;")",M2135)</f>
        <v>Anywhere But Here</v>
      </c>
      <c r="P2135" s="36">
        <f>INDEX(cpi!$A$1:$M$105,MATCH('Inflation adjust calc'!$E2135,cpi!$A:$A,0),MATCH('Inflation adjust calc'!$D2135,cpi!$1:$1,0))</f>
        <v>168.3</v>
      </c>
      <c r="Q2135" s="36">
        <f>cpi!$I$2</f>
        <v>240.85300000000001</v>
      </c>
      <c r="R2135" s="36">
        <f t="shared" si="273"/>
        <v>1.4310932857991681</v>
      </c>
      <c r="S2135" s="28" t="str">
        <f t="shared" si="269"/>
        <v/>
      </c>
      <c r="T2135" s="37">
        <f t="shared" si="270"/>
        <v>32915145.573380865</v>
      </c>
      <c r="U2135" s="37">
        <f t="shared" si="271"/>
        <v>26695063.182382647</v>
      </c>
      <c r="V2135" s="37">
        <f t="shared" si="272"/>
        <v>26695063.182382647</v>
      </c>
    </row>
    <row r="2136" spans="1:22">
      <c r="A2136" s="23">
        <v>2135</v>
      </c>
      <c r="B2136" s="3">
        <v>37995</v>
      </c>
      <c r="C2136" s="28">
        <v>1</v>
      </c>
      <c r="D2136" s="29">
        <v>9</v>
      </c>
      <c r="E2136" s="28">
        <v>2004</v>
      </c>
      <c r="F2136" s="31">
        <f>DATE(E2136,D2136,C2136)</f>
        <v>38231</v>
      </c>
      <c r="G2136" s="24" t="s">
        <v>2920</v>
      </c>
      <c r="H2136" s="2">
        <v>23000000</v>
      </c>
      <c r="I2136" s="2">
        <v>16123851</v>
      </c>
      <c r="J2136" s="2">
        <v>19123851</v>
      </c>
      <c r="K2136" s="28" t="str">
        <f t="shared" si="266"/>
        <v/>
      </c>
      <c r="L2136" s="28" t="str">
        <f t="shared" si="267"/>
        <v/>
      </c>
      <c r="M2136" s="28" t="s">
        <v>2920</v>
      </c>
      <c r="N2136" s="28" t="str">
        <f t="shared" si="268"/>
        <v/>
      </c>
      <c r="O2136" s="28" t="str">
        <f>IF(N2136=1,M2136&amp;" ("&amp;E2136&amp;")",M2136)</f>
        <v>Vanity Fair</v>
      </c>
      <c r="P2136" s="36">
        <f>INDEX(cpi!$A$1:$M$105,MATCH('Inflation adjust calc'!$E2136,cpi!$A:$A,0),MATCH('Inflation adjust calc'!$D2136,cpi!$1:$1,0))</f>
        <v>189.9</v>
      </c>
      <c r="Q2136" s="36">
        <f>cpi!$I$2</f>
        <v>240.85300000000001</v>
      </c>
      <c r="R2136" s="36">
        <f t="shared" si="273"/>
        <v>1.2683149025803053</v>
      </c>
      <c r="S2136" s="28" t="str">
        <f t="shared" si="269"/>
        <v/>
      </c>
      <c r="T2136" s="37">
        <f t="shared" si="270"/>
        <v>29171242.759347022</v>
      </c>
      <c r="U2136" s="37">
        <f t="shared" si="271"/>
        <v>20450120.510284357</v>
      </c>
      <c r="V2136" s="37">
        <f t="shared" si="272"/>
        <v>24255065.218025275</v>
      </c>
    </row>
    <row r="2137" spans="1:22">
      <c r="A2137" s="23">
        <v>2136</v>
      </c>
      <c r="B2137" s="3" t="s">
        <v>283</v>
      </c>
      <c r="C2137" s="28">
        <v>26</v>
      </c>
      <c r="D2137" s="29">
        <v>2</v>
      </c>
      <c r="E2137" s="28">
        <v>2016</v>
      </c>
      <c r="F2137" s="31">
        <f>DATE(E2137,D2137,C2137)</f>
        <v>42426</v>
      </c>
      <c r="G2137" s="24" t="s">
        <v>2921</v>
      </c>
      <c r="H2137" s="2">
        <v>23000000</v>
      </c>
      <c r="I2137" s="2">
        <v>15789389</v>
      </c>
      <c r="J2137" s="2">
        <v>43145662</v>
      </c>
      <c r="K2137" s="28" t="str">
        <f t="shared" si="266"/>
        <v/>
      </c>
      <c r="L2137" s="28" t="str">
        <f t="shared" si="267"/>
        <v/>
      </c>
      <c r="M2137" s="28" t="s">
        <v>2921</v>
      </c>
      <c r="N2137" s="28" t="str">
        <f t="shared" si="268"/>
        <v/>
      </c>
      <c r="O2137" s="28" t="str">
        <f>IF(N2137=1,M2137&amp;" ("&amp;E2137&amp;")",M2137)</f>
        <v>Eddie the Eagle</v>
      </c>
      <c r="P2137" s="36">
        <f>INDEX(cpi!$A$1:$M$105,MATCH('Inflation adjust calc'!$E2137,cpi!$A:$A,0),MATCH('Inflation adjust calc'!$D2137,cpi!$1:$1,0))</f>
        <v>237.11099999999999</v>
      </c>
      <c r="Q2137" s="36">
        <f>cpi!$I$2</f>
        <v>240.85300000000001</v>
      </c>
      <c r="R2137" s="36">
        <f t="shared" si="273"/>
        <v>1.0157816381357256</v>
      </c>
      <c r="S2137" s="28" t="str">
        <f t="shared" si="269"/>
        <v/>
      </c>
      <c r="T2137" s="37">
        <f t="shared" si="270"/>
        <v>23362977.677121691</v>
      </c>
      <c r="U2137" s="37">
        <f t="shared" si="271"/>
        <v>16038571.423582207</v>
      </c>
      <c r="V2137" s="37">
        <f t="shared" si="272"/>
        <v>43826571.224810332</v>
      </c>
    </row>
    <row r="2138" spans="1:22">
      <c r="A2138" s="23">
        <v>2137</v>
      </c>
      <c r="B2138" s="3" t="s">
        <v>2922</v>
      </c>
      <c r="C2138" s="28">
        <v>17</v>
      </c>
      <c r="D2138" s="29">
        <v>7</v>
      </c>
      <c r="E2138" s="28">
        <v>1987</v>
      </c>
      <c r="F2138" s="31">
        <f>DATE(E2138,D2138,C2138)</f>
        <v>31975</v>
      </c>
      <c r="G2138" s="24" t="s">
        <v>2923</v>
      </c>
      <c r="H2138" s="2">
        <v>23000000</v>
      </c>
      <c r="I2138" s="2">
        <v>15728335</v>
      </c>
      <c r="J2138" s="2">
        <v>15728335</v>
      </c>
      <c r="K2138" s="28" t="str">
        <f t="shared" si="266"/>
        <v/>
      </c>
      <c r="L2138" s="28" t="str">
        <f t="shared" si="267"/>
        <v/>
      </c>
      <c r="M2138" s="28" t="s">
        <v>2923</v>
      </c>
      <c r="N2138" s="28" t="str">
        <f t="shared" si="268"/>
        <v/>
      </c>
      <c r="O2138" s="28" t="str">
        <f>IF(N2138=1,M2138&amp;" ("&amp;E2138&amp;")",M2138)</f>
        <v>Jaws 4: The Revenge</v>
      </c>
      <c r="P2138" s="36">
        <f>INDEX(cpi!$A$1:$M$105,MATCH('Inflation adjust calc'!$E2138,cpi!$A:$A,0),MATCH('Inflation adjust calc'!$D2138,cpi!$1:$1,0))</f>
        <v>113.8</v>
      </c>
      <c r="Q2138" s="36">
        <f>cpi!$I$2</f>
        <v>240.85300000000001</v>
      </c>
      <c r="R2138" s="36">
        <f t="shared" si="273"/>
        <v>2.1164586994727594</v>
      </c>
      <c r="S2138" s="28" t="str">
        <f t="shared" si="269"/>
        <v/>
      </c>
      <c r="T2138" s="37">
        <f t="shared" si="270"/>
        <v>48678550.087873466</v>
      </c>
      <c r="U2138" s="37">
        <f t="shared" si="271"/>
        <v>33288371.438971885</v>
      </c>
      <c r="V2138" s="37">
        <f t="shared" si="272"/>
        <v>33288371.438971885</v>
      </c>
    </row>
    <row r="2139" spans="1:22">
      <c r="A2139" s="23">
        <v>2138</v>
      </c>
      <c r="B2139" s="3" t="s">
        <v>1904</v>
      </c>
      <c r="C2139" s="28">
        <v>25</v>
      </c>
      <c r="D2139" s="29">
        <v>8</v>
      </c>
      <c r="E2139" s="28">
        <v>2000</v>
      </c>
      <c r="F2139" s="31">
        <f>DATE(E2139,D2139,C2139)</f>
        <v>36763</v>
      </c>
      <c r="G2139" s="24" t="s">
        <v>2924</v>
      </c>
      <c r="H2139" s="2">
        <v>23000000</v>
      </c>
      <c r="I2139" s="2">
        <v>13019253</v>
      </c>
      <c r="J2139" s="2">
        <v>13019253</v>
      </c>
      <c r="K2139" s="28" t="str">
        <f t="shared" si="266"/>
        <v/>
      </c>
      <c r="L2139" s="28" t="str">
        <f t="shared" si="267"/>
        <v/>
      </c>
      <c r="M2139" s="28" t="s">
        <v>2924</v>
      </c>
      <c r="N2139" s="28" t="str">
        <f t="shared" si="268"/>
        <v/>
      </c>
      <c r="O2139" s="28" t="str">
        <f>IF(N2139=1,M2139&amp;" ("&amp;E2139&amp;")",M2139)</f>
        <v>The Crew</v>
      </c>
      <c r="P2139" s="36">
        <f>INDEX(cpi!$A$1:$M$105,MATCH('Inflation adjust calc'!$E2139,cpi!$A:$A,0),MATCH('Inflation adjust calc'!$D2139,cpi!$1:$1,0))</f>
        <v>172.8</v>
      </c>
      <c r="Q2139" s="36">
        <f>cpi!$I$2</f>
        <v>240.85300000000001</v>
      </c>
      <c r="R2139" s="36">
        <f t="shared" si="273"/>
        <v>1.3938252314814814</v>
      </c>
      <c r="S2139" s="28" t="str">
        <f t="shared" si="269"/>
        <v/>
      </c>
      <c r="T2139" s="37">
        <f t="shared" si="270"/>
        <v>32057980.324074071</v>
      </c>
      <c r="U2139" s="37">
        <f t="shared" si="271"/>
        <v>18146563.326440971</v>
      </c>
      <c r="V2139" s="37">
        <f t="shared" si="272"/>
        <v>18146563.326440971</v>
      </c>
    </row>
    <row r="2140" spans="1:22">
      <c r="A2140" s="23">
        <v>2139</v>
      </c>
      <c r="B2140" s="3" t="s">
        <v>2058</v>
      </c>
      <c r="C2140" s="28">
        <v>20</v>
      </c>
      <c r="D2140" s="29">
        <v>12</v>
      </c>
      <c r="E2140" s="28">
        <v>1996</v>
      </c>
      <c r="F2140" s="31">
        <f>DATE(E2140,D2140,C2140)</f>
        <v>35419</v>
      </c>
      <c r="G2140" s="24" t="s">
        <v>2925</v>
      </c>
      <c r="H2140" s="2">
        <v>23000000</v>
      </c>
      <c r="I2140" s="2">
        <v>12803305</v>
      </c>
      <c r="J2140" s="2">
        <v>12803305</v>
      </c>
      <c r="K2140" s="28" t="str">
        <f t="shared" si="266"/>
        <v/>
      </c>
      <c r="L2140" s="28" t="str">
        <f t="shared" si="267"/>
        <v/>
      </c>
      <c r="M2140" s="28" t="s">
        <v>2925</v>
      </c>
      <c r="N2140" s="28" t="str">
        <f t="shared" si="268"/>
        <v/>
      </c>
      <c r="O2140" s="28" t="str">
        <f>IF(N2140=1,M2140&amp;" ("&amp;E2140&amp;")",M2140)</f>
        <v>Marvin's Room</v>
      </c>
      <c r="P2140" s="36">
        <f>INDEX(cpi!$A$1:$M$105,MATCH('Inflation adjust calc'!$E2140,cpi!$A:$A,0),MATCH('Inflation adjust calc'!$D2140,cpi!$1:$1,0))</f>
        <v>158.6</v>
      </c>
      <c r="Q2140" s="36">
        <f>cpi!$I$2</f>
        <v>240.85300000000001</v>
      </c>
      <c r="R2140" s="36">
        <f t="shared" si="273"/>
        <v>1.5186191677175285</v>
      </c>
      <c r="S2140" s="28" t="str">
        <f t="shared" si="269"/>
        <v/>
      </c>
      <c r="T2140" s="37">
        <f t="shared" si="270"/>
        <v>34928240.857503153</v>
      </c>
      <c r="U2140" s="37">
        <f t="shared" si="271"/>
        <v>19443344.383133672</v>
      </c>
      <c r="V2140" s="37">
        <f t="shared" si="272"/>
        <v>19443344.383133672</v>
      </c>
    </row>
    <row r="2141" spans="1:22">
      <c r="A2141" s="23">
        <v>2140</v>
      </c>
      <c r="B2141" s="3">
        <v>38231</v>
      </c>
      <c r="C2141" s="28">
        <v>9</v>
      </c>
      <c r="D2141" s="29">
        <v>1</v>
      </c>
      <c r="E2141" s="28">
        <v>2004</v>
      </c>
      <c r="F2141" s="31">
        <f>DATE(E2141,D2141,C2141)</f>
        <v>37995</v>
      </c>
      <c r="G2141" s="24" t="s">
        <v>2926</v>
      </c>
      <c r="H2141" s="2">
        <v>23000000</v>
      </c>
      <c r="I2141" s="2">
        <v>12189514</v>
      </c>
      <c r="J2141" s="2">
        <v>12291975</v>
      </c>
      <c r="K2141" s="28" t="str">
        <f t="shared" si="266"/>
        <v/>
      </c>
      <c r="L2141" s="28" t="str">
        <f t="shared" si="267"/>
        <v/>
      </c>
      <c r="M2141" s="28" t="s">
        <v>2926</v>
      </c>
      <c r="N2141" s="28" t="str">
        <f t="shared" si="268"/>
        <v/>
      </c>
      <c r="O2141" s="28" t="str">
        <f>IF(N2141=1,M2141&amp;" ("&amp;E2141&amp;")",M2141)</f>
        <v>Chasing Liberty</v>
      </c>
      <c r="P2141" s="36">
        <f>INDEX(cpi!$A$1:$M$105,MATCH('Inflation adjust calc'!$E2141,cpi!$A:$A,0),MATCH('Inflation adjust calc'!$D2141,cpi!$1:$1,0))</f>
        <v>185.2</v>
      </c>
      <c r="Q2141" s="36">
        <f>cpi!$I$2</f>
        <v>240.85300000000001</v>
      </c>
      <c r="R2141" s="36">
        <f t="shared" si="273"/>
        <v>1.300502159827214</v>
      </c>
      <c r="S2141" s="28" t="str">
        <f t="shared" si="269"/>
        <v/>
      </c>
      <c r="T2141" s="37">
        <f t="shared" si="270"/>
        <v>29911549.67602592</v>
      </c>
      <c r="U2141" s="37">
        <f t="shared" si="271"/>
        <v>15852489.284244062</v>
      </c>
      <c r="V2141" s="37">
        <f t="shared" si="272"/>
        <v>15985740.036042118</v>
      </c>
    </row>
    <row r="2142" spans="1:22">
      <c r="A2142" s="23">
        <v>2141</v>
      </c>
      <c r="B2142" s="3" t="s">
        <v>1069</v>
      </c>
      <c r="C2142" s="28">
        <v>22</v>
      </c>
      <c r="D2142" s="29">
        <v>8</v>
      </c>
      <c r="E2142" s="28">
        <v>2008</v>
      </c>
      <c r="F2142" s="31">
        <f>DATE(E2142,D2142,C2142)</f>
        <v>39682</v>
      </c>
      <c r="G2142" s="24" t="s">
        <v>2927</v>
      </c>
      <c r="H2142" s="2">
        <v>23000000</v>
      </c>
      <c r="I2142" s="2">
        <v>11511323</v>
      </c>
      <c r="J2142" s="2">
        <v>11778396</v>
      </c>
      <c r="K2142" s="28" t="str">
        <f t="shared" si="266"/>
        <v/>
      </c>
      <c r="L2142" s="28" t="str">
        <f t="shared" si="267"/>
        <v/>
      </c>
      <c r="M2142" s="28" t="s">
        <v>2927</v>
      </c>
      <c r="N2142" s="28" t="str">
        <f t="shared" si="268"/>
        <v/>
      </c>
      <c r="O2142" s="28" t="str">
        <f>IF(N2142=1,M2142&amp;" ("&amp;E2142&amp;")",M2142)</f>
        <v>The Longshots</v>
      </c>
      <c r="P2142" s="36">
        <f>INDEX(cpi!$A$1:$M$105,MATCH('Inflation adjust calc'!$E2142,cpi!$A:$A,0),MATCH('Inflation adjust calc'!$D2142,cpi!$1:$1,0))</f>
        <v>219.08600000000001</v>
      </c>
      <c r="Q2142" s="36">
        <f>cpi!$I$2</f>
        <v>240.85300000000001</v>
      </c>
      <c r="R2142" s="36">
        <f t="shared" si="273"/>
        <v>1.0993536784641647</v>
      </c>
      <c r="S2142" s="28" t="str">
        <f t="shared" si="269"/>
        <v/>
      </c>
      <c r="T2142" s="37">
        <f t="shared" si="270"/>
        <v>25285134.604675788</v>
      </c>
      <c r="U2142" s="37">
        <f t="shared" si="271"/>
        <v>12655015.284039143</v>
      </c>
      <c r="V2142" s="37">
        <f t="shared" si="272"/>
        <v>12948622.969007604</v>
      </c>
    </row>
    <row r="2143" spans="1:22">
      <c r="A2143" s="23">
        <v>2142</v>
      </c>
      <c r="B2143" s="3">
        <v>36231</v>
      </c>
      <c r="C2143" s="28">
        <v>3</v>
      </c>
      <c r="D2143" s="29">
        <v>12</v>
      </c>
      <c r="E2143" s="28">
        <v>1999</v>
      </c>
      <c r="F2143" s="31">
        <f>DATE(E2143,D2143,C2143)</f>
        <v>36497</v>
      </c>
      <c r="G2143" s="24" t="s">
        <v>2928</v>
      </c>
      <c r="H2143" s="2">
        <v>23000000</v>
      </c>
      <c r="I2143" s="2">
        <v>10660147</v>
      </c>
      <c r="J2143" s="2">
        <v>10660147</v>
      </c>
      <c r="K2143" s="28" t="str">
        <f t="shared" si="266"/>
        <v/>
      </c>
      <c r="L2143" s="28" t="str">
        <f t="shared" si="267"/>
        <v/>
      </c>
      <c r="M2143" s="28" t="s">
        <v>2928</v>
      </c>
      <c r="N2143" s="28" t="str">
        <f t="shared" si="268"/>
        <v/>
      </c>
      <c r="O2143" s="28" t="str">
        <f>IF(N2143=1,M2143&amp;" ("&amp;E2143&amp;")",M2143)</f>
        <v>The End of the Affair</v>
      </c>
      <c r="P2143" s="36">
        <f>INDEX(cpi!$A$1:$M$105,MATCH('Inflation adjust calc'!$E2143,cpi!$A:$A,0),MATCH('Inflation adjust calc'!$D2143,cpi!$1:$1,0))</f>
        <v>168.3</v>
      </c>
      <c r="Q2143" s="36">
        <f>cpi!$I$2</f>
        <v>240.85300000000001</v>
      </c>
      <c r="R2143" s="36">
        <f t="shared" si="273"/>
        <v>1.4310932857991681</v>
      </c>
      <c r="S2143" s="28" t="str">
        <f t="shared" si="269"/>
        <v/>
      </c>
      <c r="T2143" s="37">
        <f t="shared" si="270"/>
        <v>32915145.573380865</v>
      </c>
      <c r="U2143" s="37">
        <f t="shared" si="271"/>
        <v>15255664.797332143</v>
      </c>
      <c r="V2143" s="37">
        <f t="shared" si="272"/>
        <v>15255664.797332143</v>
      </c>
    </row>
    <row r="2144" spans="1:22">
      <c r="A2144" s="23">
        <v>2143</v>
      </c>
      <c r="B2144" s="3" t="s">
        <v>2929</v>
      </c>
      <c r="C2144" s="28">
        <v>23</v>
      </c>
      <c r="D2144" s="29">
        <v>8</v>
      </c>
      <c r="E2144" s="28">
        <v>1991</v>
      </c>
      <c r="F2144" s="31">
        <f>DATE(E2144,D2144,C2144)</f>
        <v>33473</v>
      </c>
      <c r="G2144" s="24" t="s">
        <v>2930</v>
      </c>
      <c r="H2144" s="2">
        <v>23000000</v>
      </c>
      <c r="I2144" s="2">
        <v>7018525</v>
      </c>
      <c r="J2144" s="2">
        <v>7018525</v>
      </c>
      <c r="K2144" s="28" t="str">
        <f t="shared" si="266"/>
        <v/>
      </c>
      <c r="L2144" s="28" t="str">
        <f t="shared" si="267"/>
        <v/>
      </c>
      <c r="M2144" s="28" t="s">
        <v>2930</v>
      </c>
      <c r="N2144" s="28" t="str">
        <f t="shared" si="268"/>
        <v/>
      </c>
      <c r="O2144" s="28" t="str">
        <f>IF(N2144=1,M2144&amp;" ("&amp;E2144&amp;")",M2144)</f>
        <v>Harley Davidson and the Marlboro Man</v>
      </c>
      <c r="P2144" s="36">
        <f>INDEX(cpi!$A$1:$M$105,MATCH('Inflation adjust calc'!$E2144,cpi!$A:$A,0),MATCH('Inflation adjust calc'!$D2144,cpi!$1:$1,0))</f>
        <v>136.6</v>
      </c>
      <c r="Q2144" s="36">
        <f>cpi!$I$2</f>
        <v>240.85300000000001</v>
      </c>
      <c r="R2144" s="36">
        <f t="shared" si="273"/>
        <v>1.7631991215226941</v>
      </c>
      <c r="S2144" s="28" t="str">
        <f t="shared" si="269"/>
        <v/>
      </c>
      <c r="T2144" s="37">
        <f t="shared" si="270"/>
        <v>40553579.795021966</v>
      </c>
      <c r="U2144" s="37">
        <f t="shared" si="271"/>
        <v>12375057.114385067</v>
      </c>
      <c r="V2144" s="37">
        <f t="shared" si="272"/>
        <v>12375057.114385067</v>
      </c>
    </row>
    <row r="2145" spans="1:22">
      <c r="A2145" s="23">
        <v>2144</v>
      </c>
      <c r="B2145" s="3" t="s">
        <v>1553</v>
      </c>
      <c r="C2145" s="28">
        <v>14</v>
      </c>
      <c r="D2145" s="29">
        <v>9</v>
      </c>
      <c r="E2145" s="28">
        <v>2007</v>
      </c>
      <c r="F2145" s="31">
        <f>DATE(E2145,D2145,C2145)</f>
        <v>39339</v>
      </c>
      <c r="G2145" s="24" t="s">
        <v>2931</v>
      </c>
      <c r="H2145" s="2">
        <v>23000000</v>
      </c>
      <c r="I2145" s="2">
        <v>6777741</v>
      </c>
      <c r="J2145" s="2">
        <v>24489150</v>
      </c>
      <c r="K2145" s="28" t="str">
        <f t="shared" si="266"/>
        <v/>
      </c>
      <c r="L2145" s="28" t="str">
        <f t="shared" si="267"/>
        <v/>
      </c>
      <c r="M2145" s="28" t="s">
        <v>2931</v>
      </c>
      <c r="N2145" s="28" t="str">
        <f t="shared" si="268"/>
        <v/>
      </c>
      <c r="O2145" s="28" t="str">
        <f>IF(N2145=1,M2145&amp;" ("&amp;E2145&amp;")",M2145)</f>
        <v>In the Valley of Elah</v>
      </c>
      <c r="P2145" s="36">
        <f>INDEX(cpi!$A$1:$M$105,MATCH('Inflation adjust calc'!$E2145,cpi!$A:$A,0),MATCH('Inflation adjust calc'!$D2145,cpi!$1:$1,0))</f>
        <v>208.49</v>
      </c>
      <c r="Q2145" s="36">
        <f>cpi!$I$2</f>
        <v>240.85300000000001</v>
      </c>
      <c r="R2145" s="36">
        <f t="shared" si="273"/>
        <v>1.1552256702959374</v>
      </c>
      <c r="S2145" s="28" t="str">
        <f t="shared" si="269"/>
        <v/>
      </c>
      <c r="T2145" s="37">
        <f t="shared" si="270"/>
        <v>26570190.41680656</v>
      </c>
      <c r="U2145" s="37">
        <f t="shared" si="271"/>
        <v>7829820.3898172565</v>
      </c>
      <c r="V2145" s="37">
        <f t="shared" si="272"/>
        <v>28290494.723727755</v>
      </c>
    </row>
    <row r="2146" spans="1:22">
      <c r="A2146" s="23">
        <v>2145</v>
      </c>
      <c r="B2146" s="3" t="s">
        <v>781</v>
      </c>
      <c r="C2146" s="28">
        <v>25</v>
      </c>
      <c r="D2146" s="29">
        <v>9</v>
      </c>
      <c r="E2146" s="28">
        <v>2009</v>
      </c>
      <c r="F2146" s="31">
        <f>DATE(E2146,D2146,C2146)</f>
        <v>40081</v>
      </c>
      <c r="G2146" s="24" t="s">
        <v>2932</v>
      </c>
      <c r="H2146" s="2">
        <v>23000000</v>
      </c>
      <c r="I2146" s="2">
        <v>6113834</v>
      </c>
      <c r="J2146" s="2">
        <v>50813834</v>
      </c>
      <c r="K2146" s="28" t="str">
        <f t="shared" si="266"/>
        <v/>
      </c>
      <c r="L2146" s="28" t="str">
        <f t="shared" si="267"/>
        <v/>
      </c>
      <c r="M2146" s="28" t="s">
        <v>2932</v>
      </c>
      <c r="N2146" s="28" t="str">
        <f t="shared" si="268"/>
        <v/>
      </c>
      <c r="O2146" s="28" t="str">
        <f>IF(N2146=1,M2146&amp;" ("&amp;E2146&amp;")",M2146)</f>
        <v>Coco avant Chanel</v>
      </c>
      <c r="P2146" s="36">
        <f>INDEX(cpi!$A$1:$M$105,MATCH('Inflation adjust calc'!$E2146,cpi!$A:$A,0),MATCH('Inflation adjust calc'!$D2146,cpi!$1:$1,0))</f>
        <v>215.96899999999999</v>
      </c>
      <c r="Q2146" s="36">
        <f>cpi!$I$2</f>
        <v>240.85300000000001</v>
      </c>
      <c r="R2146" s="36">
        <f t="shared" si="273"/>
        <v>1.1152202399418436</v>
      </c>
      <c r="S2146" s="28" t="str">
        <f t="shared" si="269"/>
        <v/>
      </c>
      <c r="T2146" s="37">
        <f t="shared" si="270"/>
        <v>25650065.518662404</v>
      </c>
      <c r="U2146" s="37">
        <f t="shared" si="271"/>
        <v>6818271.4204446012</v>
      </c>
      <c r="V2146" s="37">
        <f t="shared" si="272"/>
        <v>56668616.145845011</v>
      </c>
    </row>
    <row r="2147" spans="1:22">
      <c r="A2147" s="23">
        <v>2146</v>
      </c>
      <c r="B2147" s="3" t="s">
        <v>2576</v>
      </c>
      <c r="C2147" s="28">
        <v>26</v>
      </c>
      <c r="D2147" s="29">
        <v>6</v>
      </c>
      <c r="E2147" s="28">
        <v>2009</v>
      </c>
      <c r="F2147" s="31">
        <f>DATE(E2147,D2147,C2147)</f>
        <v>39990</v>
      </c>
      <c r="G2147" s="24" t="s">
        <v>2933</v>
      </c>
      <c r="H2147" s="2">
        <v>23000000</v>
      </c>
      <c r="I2147" s="2">
        <v>2715657</v>
      </c>
      <c r="J2147" s="2">
        <v>2715657</v>
      </c>
      <c r="K2147" s="28" t="str">
        <f t="shared" si="266"/>
        <v/>
      </c>
      <c r="L2147" s="28" t="str">
        <f t="shared" si="267"/>
        <v/>
      </c>
      <c r="M2147" s="28" t="s">
        <v>2933</v>
      </c>
      <c r="N2147" s="28" t="str">
        <f t="shared" si="268"/>
        <v/>
      </c>
      <c r="O2147" s="28" t="str">
        <f>IF(N2147=1,M2147&amp;" ("&amp;E2147&amp;")",M2147)</f>
        <v>Cheri</v>
      </c>
      <c r="P2147" s="36">
        <f>INDEX(cpi!$A$1:$M$105,MATCH('Inflation adjust calc'!$E2147,cpi!$A:$A,0),MATCH('Inflation adjust calc'!$D2147,cpi!$1:$1,0))</f>
        <v>215.69300000000001</v>
      </c>
      <c r="Q2147" s="36">
        <f>cpi!$I$2</f>
        <v>240.85300000000001</v>
      </c>
      <c r="R2147" s="36">
        <f t="shared" si="273"/>
        <v>1.1166472718168878</v>
      </c>
      <c r="S2147" s="28" t="str">
        <f t="shared" si="269"/>
        <v/>
      </c>
      <c r="T2147" s="37">
        <f t="shared" si="270"/>
        <v>25682887.251788419</v>
      </c>
      <c r="U2147" s="37">
        <f t="shared" si="271"/>
        <v>3032430.9802404339</v>
      </c>
      <c r="V2147" s="37">
        <f t="shared" si="272"/>
        <v>3032430.9802404339</v>
      </c>
    </row>
    <row r="2148" spans="1:22">
      <c r="A2148" s="23">
        <v>2147</v>
      </c>
      <c r="B2148" s="3" t="s">
        <v>245</v>
      </c>
      <c r="C2148" s="28">
        <v>28</v>
      </c>
      <c r="D2148" s="29">
        <v>6</v>
      </c>
      <c r="E2148" s="28">
        <v>2013</v>
      </c>
      <c r="F2148" s="31">
        <f>DATE(E2148,D2148,C2148)</f>
        <v>41453</v>
      </c>
      <c r="G2148" s="24" t="s">
        <v>2934</v>
      </c>
      <c r="H2148" s="2">
        <v>23000000</v>
      </c>
      <c r="I2148" s="2">
        <v>36686</v>
      </c>
      <c r="J2148" s="2">
        <v>13593473</v>
      </c>
      <c r="K2148" s="28" t="str">
        <f t="shared" si="266"/>
        <v/>
      </c>
      <c r="L2148" s="28" t="str">
        <f t="shared" si="267"/>
        <v/>
      </c>
      <c r="M2148" s="28" t="s">
        <v>2934</v>
      </c>
      <c r="N2148" s="28" t="str">
        <f t="shared" si="268"/>
        <v/>
      </c>
      <c r="O2148" s="28" t="str">
        <f>IF(N2148=1,M2148&amp;" ("&amp;E2148&amp;")",M2148)</f>
        <v>Redemption</v>
      </c>
      <c r="P2148" s="36">
        <f>INDEX(cpi!$A$1:$M$105,MATCH('Inflation adjust calc'!$E2148,cpi!$A:$A,0),MATCH('Inflation adjust calc'!$D2148,cpi!$1:$1,0))</f>
        <v>233.50399999999999</v>
      </c>
      <c r="Q2148" s="36">
        <f>cpi!$I$2</f>
        <v>240.85300000000001</v>
      </c>
      <c r="R2148" s="36">
        <f t="shared" si="273"/>
        <v>1.0314726942579142</v>
      </c>
      <c r="S2148" s="28" t="str">
        <f t="shared" si="269"/>
        <v/>
      </c>
      <c r="T2148" s="37">
        <f t="shared" si="270"/>
        <v>23723871.967932027</v>
      </c>
      <c r="U2148" s="37">
        <f t="shared" si="271"/>
        <v>37840.60726154584</v>
      </c>
      <c r="V2148" s="37">
        <f t="shared" si="272"/>
        <v>14021296.219632212</v>
      </c>
    </row>
    <row r="2149" spans="1:22">
      <c r="A2149" s="23">
        <v>2148</v>
      </c>
      <c r="B2149" s="3" t="s">
        <v>2358</v>
      </c>
      <c r="C2149" s="28">
        <v>25</v>
      </c>
      <c r="D2149" s="29">
        <v>4</v>
      </c>
      <c r="E2149" s="28">
        <v>2008</v>
      </c>
      <c r="F2149" s="31">
        <f>DATE(E2149,D2149,C2149)</f>
        <v>39563</v>
      </c>
      <c r="G2149" s="24" t="s">
        <v>2935</v>
      </c>
      <c r="H2149" s="2">
        <v>23000000</v>
      </c>
      <c r="I2149" s="2">
        <v>10452</v>
      </c>
      <c r="J2149" s="2">
        <v>4673377</v>
      </c>
      <c r="K2149" s="28" t="str">
        <f t="shared" si="266"/>
        <v/>
      </c>
      <c r="L2149" s="28" t="str">
        <f t="shared" si="267"/>
        <v/>
      </c>
      <c r="M2149" s="28" t="s">
        <v>2935</v>
      </c>
      <c r="N2149" s="28" t="str">
        <f t="shared" si="268"/>
        <v/>
      </c>
      <c r="O2149" s="28" t="str">
        <f>IF(N2149=1,M2149&amp;" ("&amp;E2149&amp;")",M2149)</f>
        <v>Rogue</v>
      </c>
      <c r="P2149" s="36">
        <f>INDEX(cpi!$A$1:$M$105,MATCH('Inflation adjust calc'!$E2149,cpi!$A:$A,0),MATCH('Inflation adjust calc'!$D2149,cpi!$1:$1,0))</f>
        <v>214.82300000000001</v>
      </c>
      <c r="Q2149" s="36">
        <f>cpi!$I$2</f>
        <v>240.85300000000001</v>
      </c>
      <c r="R2149" s="36">
        <f t="shared" si="273"/>
        <v>1.1211695209544601</v>
      </c>
      <c r="S2149" s="28" t="str">
        <f t="shared" si="269"/>
        <v/>
      </c>
      <c r="T2149" s="37">
        <f t="shared" si="270"/>
        <v>25786898.981952582</v>
      </c>
      <c r="U2149" s="37">
        <f t="shared" si="271"/>
        <v>11718.463833016018</v>
      </c>
      <c r="V2149" s="37">
        <f t="shared" si="272"/>
        <v>5239647.8523295922</v>
      </c>
    </row>
    <row r="2150" spans="1:22">
      <c r="A2150" s="23">
        <v>2149</v>
      </c>
      <c r="B2150" s="3" t="s">
        <v>2045</v>
      </c>
      <c r="C2150" s="28">
        <v>31</v>
      </c>
      <c r="D2150" s="29">
        <v>12</v>
      </c>
      <c r="E2150" s="28">
        <v>2009</v>
      </c>
      <c r="F2150" s="31">
        <f>DATE(E2150,D2150,C2150)</f>
        <v>40178</v>
      </c>
      <c r="G2150" s="24" t="s">
        <v>2936</v>
      </c>
      <c r="H2150" s="2">
        <v>23000000</v>
      </c>
      <c r="I2150">
        <v>0</v>
      </c>
      <c r="J2150" s="2">
        <v>44195779</v>
      </c>
      <c r="K2150" s="28" t="str">
        <f t="shared" si="266"/>
        <v/>
      </c>
      <c r="L2150" s="28" t="str">
        <f t="shared" si="267"/>
        <v/>
      </c>
      <c r="M2150" s="28" t="s">
        <v>2936</v>
      </c>
      <c r="N2150" s="28" t="str">
        <f t="shared" si="268"/>
        <v/>
      </c>
      <c r="O2150" s="28" t="str">
        <f>IF(N2150=1,M2150&amp;" ("&amp;E2150&amp;")",M2150)</f>
        <v>Shi Yue Wei Cheng</v>
      </c>
      <c r="P2150" s="36">
        <f>INDEX(cpi!$A$1:$M$105,MATCH('Inflation adjust calc'!$E2150,cpi!$A:$A,0),MATCH('Inflation adjust calc'!$D2150,cpi!$1:$1,0))</f>
        <v>215.94900000000001</v>
      </c>
      <c r="Q2150" s="36">
        <f>cpi!$I$2</f>
        <v>240.85300000000001</v>
      </c>
      <c r="R2150" s="36">
        <f t="shared" si="273"/>
        <v>1.1153235254620304</v>
      </c>
      <c r="S2150" s="28" t="str">
        <f t="shared" si="269"/>
        <v/>
      </c>
      <c r="T2150" s="37">
        <f t="shared" si="270"/>
        <v>25652441.085626699</v>
      </c>
      <c r="U2150" s="37">
        <f t="shared" si="271"/>
        <v>0</v>
      </c>
      <c r="V2150" s="37">
        <f t="shared" si="272"/>
        <v>49292592.044820771</v>
      </c>
    </row>
    <row r="2151" spans="1:22">
      <c r="A2151" s="23">
        <v>2150</v>
      </c>
      <c r="B2151" s="3" t="s">
        <v>2937</v>
      </c>
      <c r="C2151" s="28">
        <v>24</v>
      </c>
      <c r="D2151" s="29">
        <v>6</v>
      </c>
      <c r="E2151" s="28">
        <v>1987</v>
      </c>
      <c r="F2151" s="31">
        <f>DATE(E2151,D2151,C2151)</f>
        <v>31952</v>
      </c>
      <c r="G2151" s="24" t="s">
        <v>2938</v>
      </c>
      <c r="H2151" s="2">
        <v>22700000</v>
      </c>
      <c r="I2151" s="2">
        <v>38119483</v>
      </c>
      <c r="J2151" s="2">
        <v>38119483</v>
      </c>
      <c r="K2151" s="28" t="str">
        <f t="shared" si="266"/>
        <v/>
      </c>
      <c r="L2151" s="28" t="str">
        <f t="shared" si="267"/>
        <v/>
      </c>
      <c r="M2151" s="28" t="s">
        <v>2938</v>
      </c>
      <c r="N2151" s="28" t="str">
        <f t="shared" si="268"/>
        <v/>
      </c>
      <c r="O2151" s="28" t="str">
        <f>IF(N2151=1,M2151&amp;" ("&amp;E2151&amp;")",M2151)</f>
        <v>Spaceballs</v>
      </c>
      <c r="P2151" s="36">
        <f>INDEX(cpi!$A$1:$M$105,MATCH('Inflation adjust calc'!$E2151,cpi!$A:$A,0),MATCH('Inflation adjust calc'!$D2151,cpi!$1:$1,0))</f>
        <v>113.5</v>
      </c>
      <c r="Q2151" s="36">
        <f>cpi!$I$2</f>
        <v>240.85300000000001</v>
      </c>
      <c r="R2151" s="36">
        <f t="shared" si="273"/>
        <v>2.1220528634361235</v>
      </c>
      <c r="S2151" s="28" t="str">
        <f t="shared" si="269"/>
        <v/>
      </c>
      <c r="T2151" s="37">
        <f t="shared" si="270"/>
        <v>48170600.000000007</v>
      </c>
      <c r="U2151" s="37">
        <f t="shared" si="271"/>
        <v>80891558.052854627</v>
      </c>
      <c r="V2151" s="37">
        <f t="shared" si="272"/>
        <v>80891558.052854627</v>
      </c>
    </row>
    <row r="2152" spans="1:22">
      <c r="A2152" s="23">
        <v>2151</v>
      </c>
      <c r="B2152" s="3" t="s">
        <v>150</v>
      </c>
      <c r="C2152" s="28">
        <v>22</v>
      </c>
      <c r="D2152" s="29">
        <v>6</v>
      </c>
      <c r="E2152" s="28">
        <v>2007</v>
      </c>
      <c r="F2152" s="31">
        <f>DATE(E2152,D2152,C2152)</f>
        <v>39255</v>
      </c>
      <c r="G2152" s="24">
        <v>1408</v>
      </c>
      <c r="H2152" s="2">
        <v>22500000</v>
      </c>
      <c r="I2152" s="2">
        <v>71985628</v>
      </c>
      <c r="J2152" s="2">
        <v>131263370</v>
      </c>
      <c r="K2152" s="28" t="str">
        <f t="shared" si="266"/>
        <v/>
      </c>
      <c r="L2152" s="28" t="str">
        <f t="shared" si="267"/>
        <v/>
      </c>
      <c r="M2152" s="28">
        <v>1408</v>
      </c>
      <c r="N2152" s="28" t="str">
        <f t="shared" si="268"/>
        <v/>
      </c>
      <c r="O2152" s="28">
        <f>IF(N2152=1,M2152&amp;" ("&amp;E2152&amp;")",M2152)</f>
        <v>1408</v>
      </c>
      <c r="P2152" s="36">
        <f>INDEX(cpi!$A$1:$M$105,MATCH('Inflation adjust calc'!$E2152,cpi!$A:$A,0),MATCH('Inflation adjust calc'!$D2152,cpi!$1:$1,0))</f>
        <v>208.352</v>
      </c>
      <c r="Q2152" s="36">
        <f>cpi!$I$2</f>
        <v>240.85300000000001</v>
      </c>
      <c r="R2152" s="36">
        <f t="shared" si="273"/>
        <v>1.1559908232222393</v>
      </c>
      <c r="S2152" s="28" t="str">
        <f t="shared" si="269"/>
        <v/>
      </c>
      <c r="T2152" s="37">
        <f t="shared" si="270"/>
        <v>26009793.522500385</v>
      </c>
      <c r="U2152" s="37">
        <f t="shared" si="271"/>
        <v>83214725.371889889</v>
      </c>
      <c r="V2152" s="37">
        <f t="shared" si="272"/>
        <v>151739251.14522541</v>
      </c>
    </row>
    <row r="2153" spans="1:22">
      <c r="A2153" s="23">
        <v>2152</v>
      </c>
      <c r="B2153" s="3" t="s">
        <v>2388</v>
      </c>
      <c r="C2153" s="28">
        <v>24</v>
      </c>
      <c r="D2153" s="29">
        <v>4</v>
      </c>
      <c r="E2153" s="28">
        <v>2015</v>
      </c>
      <c r="F2153" s="31">
        <f>DATE(E2153,D2153,C2153)</f>
        <v>42118</v>
      </c>
      <c r="G2153" s="24" t="s">
        <v>2939</v>
      </c>
      <c r="H2153" s="2">
        <v>22500000</v>
      </c>
      <c r="I2153" s="2">
        <v>4200117</v>
      </c>
      <c r="J2153" s="2">
        <v>30864649</v>
      </c>
      <c r="K2153" s="28" t="str">
        <f t="shared" si="266"/>
        <v/>
      </c>
      <c r="L2153" s="28" t="str">
        <f t="shared" si="267"/>
        <v/>
      </c>
      <c r="M2153" s="28" t="s">
        <v>2939</v>
      </c>
      <c r="N2153" s="28" t="str">
        <f t="shared" si="268"/>
        <v/>
      </c>
      <c r="O2153" s="28" t="str">
        <f>IF(N2153=1,M2153&amp;" ("&amp;E2153&amp;")",M2153)</f>
        <v>The Water Diviner</v>
      </c>
      <c r="P2153" s="36">
        <f>INDEX(cpi!$A$1:$M$105,MATCH('Inflation adjust calc'!$E2153,cpi!$A:$A,0),MATCH('Inflation adjust calc'!$D2153,cpi!$1:$1,0))</f>
        <v>236.59899999999999</v>
      </c>
      <c r="Q2153" s="36">
        <f>cpi!$I$2</f>
        <v>240.85300000000001</v>
      </c>
      <c r="R2153" s="36">
        <f t="shared" si="273"/>
        <v>1.0179797885874413</v>
      </c>
      <c r="S2153" s="28" t="str">
        <f t="shared" si="269"/>
        <v/>
      </c>
      <c r="T2153" s="37">
        <f t="shared" si="270"/>
        <v>22904545.243217431</v>
      </c>
      <c r="U2153" s="37">
        <f t="shared" si="271"/>
        <v>4275634.2157025179</v>
      </c>
      <c r="V2153" s="37">
        <f t="shared" si="272"/>
        <v>31419588.863845583</v>
      </c>
    </row>
    <row r="2154" spans="1:22">
      <c r="A2154" s="23">
        <v>2153</v>
      </c>
      <c r="B2154" s="3" t="s">
        <v>2940</v>
      </c>
      <c r="C2154" s="28">
        <v>13</v>
      </c>
      <c r="D2154" s="29">
        <v>7</v>
      </c>
      <c r="E2154" s="28">
        <v>1990</v>
      </c>
      <c r="F2154" s="31">
        <f>DATE(E2154,D2154,C2154)</f>
        <v>33067</v>
      </c>
      <c r="G2154" s="24" t="s">
        <v>2941</v>
      </c>
      <c r="H2154" s="2">
        <v>22000000</v>
      </c>
      <c r="I2154" s="2">
        <v>217631306</v>
      </c>
      <c r="J2154" s="2">
        <v>517600000</v>
      </c>
      <c r="K2154" s="28" t="str">
        <f t="shared" si="266"/>
        <v/>
      </c>
      <c r="L2154" s="28" t="str">
        <f t="shared" si="267"/>
        <v/>
      </c>
      <c r="M2154" s="28" t="s">
        <v>2941</v>
      </c>
      <c r="N2154" s="28" t="str">
        <f t="shared" si="268"/>
        <v/>
      </c>
      <c r="O2154" s="28" t="str">
        <f>IF(N2154=1,M2154&amp;" ("&amp;E2154&amp;")",M2154)</f>
        <v>Ghost</v>
      </c>
      <c r="P2154" s="36">
        <f>INDEX(cpi!$A$1:$M$105,MATCH('Inflation adjust calc'!$E2154,cpi!$A:$A,0),MATCH('Inflation adjust calc'!$D2154,cpi!$1:$1,0))</f>
        <v>130.4</v>
      </c>
      <c r="Q2154" s="36">
        <f>cpi!$I$2</f>
        <v>240.85300000000001</v>
      </c>
      <c r="R2154" s="36">
        <f t="shared" si="273"/>
        <v>1.847032208588957</v>
      </c>
      <c r="S2154" s="28" t="str">
        <f t="shared" si="269"/>
        <v/>
      </c>
      <c r="T2154" s="37">
        <f t="shared" si="270"/>
        <v>40634708.588957056</v>
      </c>
      <c r="U2154" s="37">
        <f t="shared" si="271"/>
        <v>401972031.77927911</v>
      </c>
      <c r="V2154" s="37">
        <f t="shared" si="272"/>
        <v>956023871.16564417</v>
      </c>
    </row>
    <row r="2155" spans="1:22">
      <c r="A2155" s="23">
        <v>2154</v>
      </c>
      <c r="B2155" s="3" t="s">
        <v>2942</v>
      </c>
      <c r="C2155" s="28">
        <v>15</v>
      </c>
      <c r="D2155" s="29">
        <v>7</v>
      </c>
      <c r="E2155" s="28">
        <v>1998</v>
      </c>
      <c r="F2155" s="31">
        <f>DATE(E2155,D2155,C2155)</f>
        <v>35991</v>
      </c>
      <c r="G2155" s="24" t="s">
        <v>2943</v>
      </c>
      <c r="H2155" s="2">
        <v>22000000</v>
      </c>
      <c r="I2155" s="2">
        <v>176484651</v>
      </c>
      <c r="J2155" s="2">
        <v>360099999</v>
      </c>
      <c r="K2155" s="28" t="str">
        <f t="shared" si="266"/>
        <v/>
      </c>
      <c r="L2155" s="28" t="str">
        <f t="shared" si="267"/>
        <v/>
      </c>
      <c r="M2155" s="28" t="s">
        <v>2943</v>
      </c>
      <c r="N2155" s="28" t="str">
        <f t="shared" si="268"/>
        <v/>
      </c>
      <c r="O2155" s="28" t="str">
        <f>IF(N2155=1,M2155&amp;" ("&amp;E2155&amp;")",M2155)</f>
        <v>There's Something About Mary</v>
      </c>
      <c r="P2155" s="36">
        <f>INDEX(cpi!$A$1:$M$105,MATCH('Inflation adjust calc'!$E2155,cpi!$A:$A,0),MATCH('Inflation adjust calc'!$D2155,cpi!$1:$1,0))</f>
        <v>163.19999999999999</v>
      </c>
      <c r="Q2155" s="36">
        <f>cpi!$I$2</f>
        <v>240.85300000000001</v>
      </c>
      <c r="R2155" s="36">
        <f t="shared" si="273"/>
        <v>1.4758149509803924</v>
      </c>
      <c r="S2155" s="28" t="str">
        <f t="shared" si="269"/>
        <v/>
      </c>
      <c r="T2155" s="37">
        <f t="shared" si="270"/>
        <v>32467928.921568632</v>
      </c>
      <c r="U2155" s="37">
        <f t="shared" si="271"/>
        <v>260458686.56435665</v>
      </c>
      <c r="V2155" s="37">
        <f t="shared" si="272"/>
        <v>531440962.37222433</v>
      </c>
    </row>
    <row r="2156" spans="1:22">
      <c r="A2156" s="23">
        <v>2155</v>
      </c>
      <c r="B2156" s="3">
        <v>34649</v>
      </c>
      <c r="C2156" s="28">
        <v>11</v>
      </c>
      <c r="D2156" s="29">
        <v>11</v>
      </c>
      <c r="E2156" s="28">
        <v>1994</v>
      </c>
      <c r="F2156" s="31">
        <f>DATE(E2156,D2156,C2156)</f>
        <v>34649</v>
      </c>
      <c r="G2156" s="24" t="s">
        <v>2944</v>
      </c>
      <c r="H2156" s="2">
        <v>22000000</v>
      </c>
      <c r="I2156" s="2">
        <v>144833357</v>
      </c>
      <c r="J2156" s="2">
        <v>189800000</v>
      </c>
      <c r="K2156" s="28" t="str">
        <f t="shared" si="266"/>
        <v/>
      </c>
      <c r="L2156" s="28" t="str">
        <f t="shared" si="267"/>
        <v/>
      </c>
      <c r="M2156" s="28" t="s">
        <v>2944</v>
      </c>
      <c r="N2156" s="28" t="str">
        <f t="shared" si="268"/>
        <v/>
      </c>
      <c r="O2156" s="28" t="str">
        <f>IF(N2156=1,M2156&amp;" ("&amp;E2156&amp;")",M2156)</f>
        <v>The Santa Clause</v>
      </c>
      <c r="P2156" s="36">
        <f>INDEX(cpi!$A$1:$M$105,MATCH('Inflation adjust calc'!$E2156,cpi!$A:$A,0),MATCH('Inflation adjust calc'!$D2156,cpi!$1:$1,0))</f>
        <v>149.69999999999999</v>
      </c>
      <c r="Q2156" s="36">
        <f>cpi!$I$2</f>
        <v>240.85300000000001</v>
      </c>
      <c r="R2156" s="36">
        <f t="shared" si="273"/>
        <v>1.6089044756179027</v>
      </c>
      <c r="S2156" s="28" t="str">
        <f t="shared" si="269"/>
        <v/>
      </c>
      <c r="T2156" s="37">
        <f t="shared" si="270"/>
        <v>35395898.463593863</v>
      </c>
      <c r="U2156" s="37">
        <f t="shared" si="271"/>
        <v>233023036.29606551</v>
      </c>
      <c r="V2156" s="37">
        <f t="shared" si="272"/>
        <v>305370069.47227794</v>
      </c>
    </row>
    <row r="2157" spans="1:22">
      <c r="A2157" s="23">
        <v>2156</v>
      </c>
      <c r="B2157" s="3" t="s">
        <v>2945</v>
      </c>
      <c r="C2157" s="28">
        <v>22</v>
      </c>
      <c r="D2157" s="29">
        <v>9</v>
      </c>
      <c r="E2157" s="28">
        <v>2007</v>
      </c>
      <c r="F2157" s="31">
        <f>DATE(E2157,D2157,C2157)</f>
        <v>39347</v>
      </c>
      <c r="G2157" s="24" t="s">
        <v>2946</v>
      </c>
      <c r="H2157" s="2">
        <v>22000000</v>
      </c>
      <c r="I2157" s="2">
        <v>90648202</v>
      </c>
      <c r="J2157" s="2">
        <v>146590987</v>
      </c>
      <c r="K2157" s="28" t="str">
        <f t="shared" si="266"/>
        <v/>
      </c>
      <c r="L2157" s="28" t="str">
        <f t="shared" si="267"/>
        <v/>
      </c>
      <c r="M2157" s="28" t="s">
        <v>2946</v>
      </c>
      <c r="N2157" s="28" t="str">
        <f t="shared" si="268"/>
        <v/>
      </c>
      <c r="O2157" s="28" t="str">
        <f>IF(N2157=1,M2157&amp;" ("&amp;E2157&amp;")",M2157)</f>
        <v>The Game Plan</v>
      </c>
      <c r="P2157" s="36">
        <f>INDEX(cpi!$A$1:$M$105,MATCH('Inflation adjust calc'!$E2157,cpi!$A:$A,0),MATCH('Inflation adjust calc'!$D2157,cpi!$1:$1,0))</f>
        <v>208.49</v>
      </c>
      <c r="Q2157" s="36">
        <f>cpi!$I$2</f>
        <v>240.85300000000001</v>
      </c>
      <c r="R2157" s="36">
        <f t="shared" si="273"/>
        <v>1.1552256702959374</v>
      </c>
      <c r="S2157" s="28" t="str">
        <f t="shared" si="269"/>
        <v/>
      </c>
      <c r="T2157" s="37">
        <f t="shared" si="270"/>
        <v>25414964.746510621</v>
      </c>
      <c r="U2157" s="37">
        <f t="shared" si="271"/>
        <v>104719129.91657153</v>
      </c>
      <c r="V2157" s="37">
        <f t="shared" si="272"/>
        <v>169345671.21641803</v>
      </c>
    </row>
    <row r="2158" spans="1:22">
      <c r="A2158" s="23">
        <v>2157</v>
      </c>
      <c r="B2158" s="3" t="s">
        <v>1566</v>
      </c>
      <c r="C2158" s="28">
        <v>29</v>
      </c>
      <c r="D2158" s="29">
        <v>3</v>
      </c>
      <c r="E2158" s="28">
        <v>2002</v>
      </c>
      <c r="F2158" s="31">
        <f>DATE(E2158,D2158,C2158)</f>
        <v>37344</v>
      </c>
      <c r="G2158" s="24" t="s">
        <v>2947</v>
      </c>
      <c r="H2158" s="2">
        <v>22000000</v>
      </c>
      <c r="I2158" s="2">
        <v>75600072</v>
      </c>
      <c r="J2158" s="2">
        <v>80491516</v>
      </c>
      <c r="K2158" s="28" t="str">
        <f t="shared" si="266"/>
        <v/>
      </c>
      <c r="L2158" s="28" t="str">
        <f t="shared" si="267"/>
        <v/>
      </c>
      <c r="M2158" s="28" t="s">
        <v>2947</v>
      </c>
      <c r="N2158" s="28" t="str">
        <f t="shared" si="268"/>
        <v/>
      </c>
      <c r="O2158" s="28" t="str">
        <f>IF(N2158=1,M2158&amp;" ("&amp;E2158&amp;")",M2158)</f>
        <v>The Rookie</v>
      </c>
      <c r="P2158" s="36">
        <f>INDEX(cpi!$A$1:$M$105,MATCH('Inflation adjust calc'!$E2158,cpi!$A:$A,0),MATCH('Inflation adjust calc'!$D2158,cpi!$1:$1,0))</f>
        <v>178.8</v>
      </c>
      <c r="Q2158" s="36">
        <f>cpi!$I$2</f>
        <v>240.85300000000001</v>
      </c>
      <c r="R2158" s="36">
        <f t="shared" si="273"/>
        <v>1.3470525727069351</v>
      </c>
      <c r="S2158" s="28" t="str">
        <f t="shared" si="269"/>
        <v/>
      </c>
      <c r="T2158" s="37">
        <f t="shared" si="270"/>
        <v>29635156.599552572</v>
      </c>
      <c r="U2158" s="37">
        <f t="shared" si="271"/>
        <v>101837271.48442952</v>
      </c>
      <c r="V2158" s="37">
        <f t="shared" si="272"/>
        <v>108426303.70888144</v>
      </c>
    </row>
    <row r="2159" spans="1:22">
      <c r="A2159" s="23">
        <v>2158</v>
      </c>
      <c r="B2159" s="3">
        <v>34736</v>
      </c>
      <c r="C2159" s="28">
        <v>2</v>
      </c>
      <c r="D2159" s="29">
        <v>6</v>
      </c>
      <c r="E2159" s="28">
        <v>1995</v>
      </c>
      <c r="F2159" s="31">
        <f>DATE(E2159,D2159,C2159)</f>
        <v>34852</v>
      </c>
      <c r="G2159" s="24" t="s">
        <v>2948</v>
      </c>
      <c r="H2159" s="2">
        <v>22000000</v>
      </c>
      <c r="I2159" s="2">
        <v>71516617</v>
      </c>
      <c r="J2159" s="2">
        <v>175516617</v>
      </c>
      <c r="K2159" s="28" t="str">
        <f t="shared" si="266"/>
        <v/>
      </c>
      <c r="L2159" s="28" t="str">
        <f t="shared" si="267"/>
        <v/>
      </c>
      <c r="M2159" s="28" t="s">
        <v>2948</v>
      </c>
      <c r="N2159" s="28" t="str">
        <f t="shared" si="268"/>
        <v/>
      </c>
      <c r="O2159" s="28" t="str">
        <f>IF(N2159=1,M2159&amp;" ("&amp;E2159&amp;")",M2159)</f>
        <v>The Bridges of Madison County</v>
      </c>
      <c r="P2159" s="36">
        <f>INDEX(cpi!$A$1:$M$105,MATCH('Inflation adjust calc'!$E2159,cpi!$A:$A,0),MATCH('Inflation adjust calc'!$D2159,cpi!$1:$1,0))</f>
        <v>152.5</v>
      </c>
      <c r="Q2159" s="36">
        <f>cpi!$I$2</f>
        <v>240.85300000000001</v>
      </c>
      <c r="R2159" s="36">
        <f t="shared" si="273"/>
        <v>1.5793639344262296</v>
      </c>
      <c r="S2159" s="28" t="str">
        <f t="shared" si="269"/>
        <v/>
      </c>
      <c r="T2159" s="37">
        <f t="shared" si="270"/>
        <v>34746006.557377048</v>
      </c>
      <c r="U2159" s="37">
        <f t="shared" si="271"/>
        <v>112950765.60197377</v>
      </c>
      <c r="V2159" s="37">
        <f t="shared" si="272"/>
        <v>277204614.78230166</v>
      </c>
    </row>
    <row r="2160" spans="1:22">
      <c r="A2160" s="23">
        <v>2159</v>
      </c>
      <c r="B2160" s="3" t="s">
        <v>1445</v>
      </c>
      <c r="C2160" s="28">
        <v>28</v>
      </c>
      <c r="D2160" s="29">
        <v>2</v>
      </c>
      <c r="E2160" s="28">
        <v>2014</v>
      </c>
      <c r="F2160" s="31">
        <f>DATE(E2160,D2160,C2160)</f>
        <v>41698</v>
      </c>
      <c r="G2160" s="24" t="s">
        <v>2949</v>
      </c>
      <c r="H2160" s="2">
        <v>22000000</v>
      </c>
      <c r="I2160" s="2">
        <v>59700064</v>
      </c>
      <c r="J2160" s="2">
        <v>70949793</v>
      </c>
      <c r="K2160" s="28" t="str">
        <f t="shared" si="266"/>
        <v/>
      </c>
      <c r="L2160" s="28" t="str">
        <f t="shared" si="267"/>
        <v/>
      </c>
      <c r="M2160" s="28" t="s">
        <v>2949</v>
      </c>
      <c r="N2160" s="28" t="str">
        <f t="shared" si="268"/>
        <v/>
      </c>
      <c r="O2160" s="28" t="str">
        <f>IF(N2160=1,M2160&amp;" ("&amp;E2160&amp;")",M2160)</f>
        <v>Son of God</v>
      </c>
      <c r="P2160" s="36">
        <f>INDEX(cpi!$A$1:$M$105,MATCH('Inflation adjust calc'!$E2160,cpi!$A:$A,0),MATCH('Inflation adjust calc'!$D2160,cpi!$1:$1,0))</f>
        <v>234.78100000000001</v>
      </c>
      <c r="Q2160" s="36">
        <f>cpi!$I$2</f>
        <v>240.85300000000001</v>
      </c>
      <c r="R2160" s="36">
        <f t="shared" si="273"/>
        <v>1.0258623994275518</v>
      </c>
      <c r="S2160" s="28" t="str">
        <f t="shared" si="269"/>
        <v/>
      </c>
      <c r="T2160" s="37">
        <f t="shared" si="270"/>
        <v>22568972.787406139</v>
      </c>
      <c r="U2160" s="37">
        <f t="shared" si="271"/>
        <v>61244050.901018403</v>
      </c>
      <c r="V2160" s="37">
        <f t="shared" si="272"/>
        <v>72784724.885868117</v>
      </c>
    </row>
    <row r="2161" spans="1:22">
      <c r="A2161" s="23">
        <v>2160</v>
      </c>
      <c r="B2161" s="3">
        <v>36897</v>
      </c>
      <c r="C2161" s="28">
        <v>1</v>
      </c>
      <c r="D2161" s="29">
        <v>6</v>
      </c>
      <c r="E2161" s="28">
        <v>2001</v>
      </c>
      <c r="F2161" s="31">
        <f>DATE(E2161,D2161,C2161)</f>
        <v>37043</v>
      </c>
      <c r="G2161" s="24" t="s">
        <v>2950</v>
      </c>
      <c r="H2161" s="2">
        <v>22000000</v>
      </c>
      <c r="I2161" s="2">
        <v>55762229</v>
      </c>
      <c r="J2161" s="2">
        <v>55762229</v>
      </c>
      <c r="K2161" s="28" t="str">
        <f t="shared" si="266"/>
        <v/>
      </c>
      <c r="L2161" s="28" t="str">
        <f t="shared" si="267"/>
        <v/>
      </c>
      <c r="M2161" s="28" t="s">
        <v>2950</v>
      </c>
      <c r="N2161" s="28" t="str">
        <f t="shared" si="268"/>
        <v/>
      </c>
      <c r="O2161" s="28" t="str">
        <f>IF(N2161=1,M2161&amp;" ("&amp;E2161&amp;")",M2161)</f>
        <v>The Animal</v>
      </c>
      <c r="P2161" s="36">
        <f>INDEX(cpi!$A$1:$M$105,MATCH('Inflation adjust calc'!$E2161,cpi!$A:$A,0),MATCH('Inflation adjust calc'!$D2161,cpi!$1:$1,0))</f>
        <v>178</v>
      </c>
      <c r="Q2161" s="36">
        <f>cpi!$I$2</f>
        <v>240.85300000000001</v>
      </c>
      <c r="R2161" s="36">
        <f t="shared" si="273"/>
        <v>1.3531067415730338</v>
      </c>
      <c r="S2161" s="28" t="str">
        <f t="shared" si="269"/>
        <v/>
      </c>
      <c r="T2161" s="37">
        <f t="shared" si="270"/>
        <v>29768348.314606745</v>
      </c>
      <c r="U2161" s="37">
        <f t="shared" si="271"/>
        <v>75452247.985039324</v>
      </c>
      <c r="V2161" s="37">
        <f t="shared" si="272"/>
        <v>75452247.985039324</v>
      </c>
    </row>
    <row r="2162" spans="1:22">
      <c r="A2162" s="23">
        <v>2161</v>
      </c>
      <c r="B2162" s="3">
        <v>41859</v>
      </c>
      <c r="C2162" s="28">
        <v>8</v>
      </c>
      <c r="D2162" s="29">
        <v>8</v>
      </c>
      <c r="E2162" s="28">
        <v>2014</v>
      </c>
      <c r="F2162" s="31">
        <f>DATE(E2162,D2162,C2162)</f>
        <v>41859</v>
      </c>
      <c r="G2162" s="24" t="s">
        <v>2951</v>
      </c>
      <c r="H2162" s="2">
        <v>22000000</v>
      </c>
      <c r="I2162" s="2">
        <v>54235441</v>
      </c>
      <c r="J2162" s="2">
        <v>94270488</v>
      </c>
      <c r="K2162" s="28" t="str">
        <f t="shared" si="266"/>
        <v/>
      </c>
      <c r="L2162" s="28" t="str">
        <f t="shared" si="267"/>
        <v/>
      </c>
      <c r="M2162" s="28" t="s">
        <v>2951</v>
      </c>
      <c r="N2162" s="28" t="str">
        <f t="shared" si="268"/>
        <v/>
      </c>
      <c r="O2162" s="28" t="str">
        <f>IF(N2162=1,M2162&amp;" ("&amp;E2162&amp;")",M2162)</f>
        <v>The Hundred-Foot Journey</v>
      </c>
      <c r="P2162" s="36">
        <f>INDEX(cpi!$A$1:$M$105,MATCH('Inflation adjust calc'!$E2162,cpi!$A:$A,0),MATCH('Inflation adjust calc'!$D2162,cpi!$1:$1,0))</f>
        <v>237.852</v>
      </c>
      <c r="Q2162" s="36">
        <f>cpi!$I$2</f>
        <v>240.85300000000001</v>
      </c>
      <c r="R2162" s="36">
        <f t="shared" si="273"/>
        <v>1.0126170896187545</v>
      </c>
      <c r="S2162" s="28" t="str">
        <f t="shared" si="269"/>
        <v/>
      </c>
      <c r="T2162" s="37">
        <f t="shared" si="270"/>
        <v>22277575.971612599</v>
      </c>
      <c r="U2162" s="37">
        <f t="shared" si="271"/>
        <v>54919734.419609673</v>
      </c>
      <c r="V2162" s="37">
        <f t="shared" si="272"/>
        <v>95459907.195499718</v>
      </c>
    </row>
    <row r="2163" spans="1:22">
      <c r="A2163" s="23">
        <v>2162</v>
      </c>
      <c r="B2163" s="3">
        <v>30175</v>
      </c>
      <c r="C2163" s="28">
        <v>8</v>
      </c>
      <c r="D2163" s="29">
        <v>12</v>
      </c>
      <c r="E2163" s="28">
        <v>1982</v>
      </c>
      <c r="F2163" s="31">
        <f>DATE(E2163,D2163,C2163)</f>
        <v>30293</v>
      </c>
      <c r="G2163" s="24" t="s">
        <v>2952</v>
      </c>
      <c r="H2163" s="2">
        <v>22000000</v>
      </c>
      <c r="I2163" s="2">
        <v>52767889</v>
      </c>
      <c r="J2163" s="2">
        <v>127767889</v>
      </c>
      <c r="K2163" s="28" t="str">
        <f t="shared" si="266"/>
        <v/>
      </c>
      <c r="L2163" s="28" t="str">
        <f t="shared" si="267"/>
        <v/>
      </c>
      <c r="M2163" s="28" t="s">
        <v>2952</v>
      </c>
      <c r="N2163" s="28" t="str">
        <f t="shared" si="268"/>
        <v/>
      </c>
      <c r="O2163" s="28" t="str">
        <f>IF(N2163=1,M2163&amp;" ("&amp;E2163&amp;")",M2163)</f>
        <v>Gandhi</v>
      </c>
      <c r="P2163" s="36">
        <f>INDEX(cpi!$A$1:$M$105,MATCH('Inflation adjust calc'!$E2163,cpi!$A:$A,0),MATCH('Inflation adjust calc'!$D2163,cpi!$1:$1,0))</f>
        <v>97.6</v>
      </c>
      <c r="Q2163" s="36">
        <f>cpi!$I$2</f>
        <v>240.85300000000001</v>
      </c>
      <c r="R2163" s="36">
        <f t="shared" si="273"/>
        <v>2.4677561475409839</v>
      </c>
      <c r="S2163" s="28" t="str">
        <f t="shared" si="269"/>
        <v/>
      </c>
      <c r="T2163" s="37">
        <f t="shared" si="270"/>
        <v>54290635.245901644</v>
      </c>
      <c r="U2163" s="37">
        <f t="shared" si="271"/>
        <v>130218282.47251026</v>
      </c>
      <c r="V2163" s="37">
        <f t="shared" si="272"/>
        <v>315299993.53808403</v>
      </c>
    </row>
    <row r="2164" spans="1:22">
      <c r="A2164" s="23">
        <v>2163</v>
      </c>
      <c r="B2164" s="3" t="s">
        <v>2393</v>
      </c>
      <c r="C2164" s="28">
        <v>19</v>
      </c>
      <c r="D2164" s="29">
        <v>9</v>
      </c>
      <c r="E2164" s="28">
        <v>2003</v>
      </c>
      <c r="F2164" s="31">
        <f>DATE(E2164,D2164,C2164)</f>
        <v>37883</v>
      </c>
      <c r="G2164" s="24" t="s">
        <v>2953</v>
      </c>
      <c r="H2164" s="2">
        <v>22000000</v>
      </c>
      <c r="I2164" s="2">
        <v>51970690</v>
      </c>
      <c r="J2164" s="2">
        <v>95708457</v>
      </c>
      <c r="K2164" s="28" t="str">
        <f t="shared" si="266"/>
        <v/>
      </c>
      <c r="L2164" s="28" t="str">
        <f t="shared" si="267"/>
        <v/>
      </c>
      <c r="M2164" s="28" t="s">
        <v>2953</v>
      </c>
      <c r="N2164" s="28" t="str">
        <f t="shared" si="268"/>
        <v/>
      </c>
      <c r="O2164" s="28" t="str">
        <f>IF(N2164=1,M2164&amp;" ("&amp;E2164&amp;")",M2164)</f>
        <v>Underworld</v>
      </c>
      <c r="P2164" s="36">
        <f>INDEX(cpi!$A$1:$M$105,MATCH('Inflation adjust calc'!$E2164,cpi!$A:$A,0),MATCH('Inflation adjust calc'!$D2164,cpi!$1:$1,0))</f>
        <v>185.2</v>
      </c>
      <c r="Q2164" s="36">
        <f>cpi!$I$2</f>
        <v>240.85300000000001</v>
      </c>
      <c r="R2164" s="36">
        <f t="shared" si="273"/>
        <v>1.300502159827214</v>
      </c>
      <c r="S2164" s="28" t="str">
        <f t="shared" si="269"/>
        <v/>
      </c>
      <c r="T2164" s="37">
        <f t="shared" si="270"/>
        <v>28611047.516198706</v>
      </c>
      <c r="U2164" s="37">
        <f t="shared" si="271"/>
        <v>67587994.592710584</v>
      </c>
      <c r="V2164" s="37">
        <f t="shared" si="272"/>
        <v>124469055.04223004</v>
      </c>
    </row>
    <row r="2165" spans="1:22">
      <c r="A2165" s="23">
        <v>2164</v>
      </c>
      <c r="B2165" s="3" t="s">
        <v>152</v>
      </c>
      <c r="C2165" s="28">
        <v>28</v>
      </c>
      <c r="D2165" s="29">
        <v>7</v>
      </c>
      <c r="E2165" s="28">
        <v>1995</v>
      </c>
      <c r="F2165" s="31">
        <f>DATE(E2165,D2165,C2165)</f>
        <v>34908</v>
      </c>
      <c r="G2165" s="24" t="s">
        <v>2954</v>
      </c>
      <c r="H2165" s="2">
        <v>22000000</v>
      </c>
      <c r="I2165" s="2">
        <v>50621733</v>
      </c>
      <c r="J2165" s="2">
        <v>110521733</v>
      </c>
      <c r="K2165" s="28" t="str">
        <f t="shared" si="266"/>
        <v/>
      </c>
      <c r="L2165" s="28" t="str">
        <f t="shared" si="267"/>
        <v/>
      </c>
      <c r="M2165" s="28" t="s">
        <v>2954</v>
      </c>
      <c r="N2165" s="28" t="str">
        <f t="shared" si="268"/>
        <v/>
      </c>
      <c r="O2165" s="28" t="str">
        <f>IF(N2165=1,M2165&amp;" ("&amp;E2165&amp;")",M2165)</f>
        <v>The Net</v>
      </c>
      <c r="P2165" s="36">
        <f>INDEX(cpi!$A$1:$M$105,MATCH('Inflation adjust calc'!$E2165,cpi!$A:$A,0),MATCH('Inflation adjust calc'!$D2165,cpi!$1:$1,0))</f>
        <v>152.5</v>
      </c>
      <c r="Q2165" s="36">
        <f>cpi!$I$2</f>
        <v>240.85300000000001</v>
      </c>
      <c r="R2165" s="36">
        <f t="shared" si="273"/>
        <v>1.5793639344262296</v>
      </c>
      <c r="S2165" s="28" t="str">
        <f t="shared" si="269"/>
        <v/>
      </c>
      <c r="T2165" s="37">
        <f t="shared" si="270"/>
        <v>34746006.557377048</v>
      </c>
      <c r="U2165" s="37">
        <f t="shared" si="271"/>
        <v>79950139.398354098</v>
      </c>
      <c r="V2165" s="37">
        <f t="shared" si="272"/>
        <v>174554039.07048526</v>
      </c>
    </row>
    <row r="2166" spans="1:22">
      <c r="A2166" s="23">
        <v>2165</v>
      </c>
      <c r="B2166" s="3">
        <v>40976</v>
      </c>
      <c r="C2166" s="28">
        <v>3</v>
      </c>
      <c r="D2166" s="29">
        <v>8</v>
      </c>
      <c r="E2166" s="28">
        <v>2012</v>
      </c>
      <c r="F2166" s="31">
        <f>DATE(E2166,D2166,C2166)</f>
        <v>41124</v>
      </c>
      <c r="G2166" s="24" t="s">
        <v>2955</v>
      </c>
      <c r="H2166" s="2">
        <v>22000000</v>
      </c>
      <c r="I2166" s="2">
        <v>49008662</v>
      </c>
      <c r="J2166" s="2">
        <v>77229695</v>
      </c>
      <c r="K2166" s="28" t="str">
        <f t="shared" si="266"/>
        <v/>
      </c>
      <c r="L2166" s="28" t="str">
        <f t="shared" si="267"/>
        <v/>
      </c>
      <c r="M2166" s="28" t="s">
        <v>2955</v>
      </c>
      <c r="N2166" s="28" t="str">
        <f t="shared" si="268"/>
        <v/>
      </c>
      <c r="O2166" s="28" t="str">
        <f>IF(N2166=1,M2166&amp;" ("&amp;E2166&amp;")",M2166)</f>
        <v>Diary of a Wimpy Kid: Dog Days</v>
      </c>
      <c r="P2166" s="36">
        <f>INDEX(cpi!$A$1:$M$105,MATCH('Inflation adjust calc'!$E2166,cpi!$A:$A,0),MATCH('Inflation adjust calc'!$D2166,cpi!$1:$1,0))</f>
        <v>230.37899999999999</v>
      </c>
      <c r="Q2166" s="36">
        <f>cpi!$I$2</f>
        <v>240.85300000000001</v>
      </c>
      <c r="R2166" s="36">
        <f t="shared" si="273"/>
        <v>1.0454642133180543</v>
      </c>
      <c r="S2166" s="28" t="str">
        <f t="shared" si="269"/>
        <v/>
      </c>
      <c r="T2166" s="37">
        <f t="shared" si="270"/>
        <v>23000212.692997195</v>
      </c>
      <c r="U2166" s="37">
        <f t="shared" si="271"/>
        <v>51236802.263600424</v>
      </c>
      <c r="V2166" s="37">
        <f t="shared" si="272"/>
        <v>80740882.32796827</v>
      </c>
    </row>
    <row r="2167" spans="1:22">
      <c r="A2167" s="23">
        <v>2166</v>
      </c>
      <c r="B2167" s="3" t="s">
        <v>553</v>
      </c>
      <c r="C2167" s="28">
        <v>28</v>
      </c>
      <c r="D2167" s="29">
        <v>12</v>
      </c>
      <c r="E2167" s="28">
        <v>2001</v>
      </c>
      <c r="F2167" s="31">
        <f>DATE(E2167,D2167,C2167)</f>
        <v>37253</v>
      </c>
      <c r="G2167" s="24" t="s">
        <v>2956</v>
      </c>
      <c r="H2167" s="2">
        <v>22000000</v>
      </c>
      <c r="I2167" s="2">
        <v>40270895</v>
      </c>
      <c r="J2167" s="2">
        <v>92542418</v>
      </c>
      <c r="K2167" s="28" t="str">
        <f t="shared" si="266"/>
        <v/>
      </c>
      <c r="L2167" s="28" t="str">
        <f t="shared" si="267"/>
        <v/>
      </c>
      <c r="M2167" s="28" t="s">
        <v>2956</v>
      </c>
      <c r="N2167" s="28" t="str">
        <f t="shared" si="268"/>
        <v/>
      </c>
      <c r="O2167" s="28" t="str">
        <f>IF(N2167=1,M2167&amp;" ("&amp;E2167&amp;")",M2167)</f>
        <v>I Am Sam</v>
      </c>
      <c r="P2167" s="36">
        <f>INDEX(cpi!$A$1:$M$105,MATCH('Inflation adjust calc'!$E2167,cpi!$A:$A,0),MATCH('Inflation adjust calc'!$D2167,cpi!$1:$1,0))</f>
        <v>176.7</v>
      </c>
      <c r="Q2167" s="36">
        <f>cpi!$I$2</f>
        <v>240.85300000000001</v>
      </c>
      <c r="R2167" s="36">
        <f t="shared" si="273"/>
        <v>1.3630616864742502</v>
      </c>
      <c r="S2167" s="28" t="str">
        <f t="shared" si="269"/>
        <v/>
      </c>
      <c r="T2167" s="37">
        <f t="shared" si="270"/>
        <v>29987357.102433503</v>
      </c>
      <c r="U2167" s="37">
        <f t="shared" si="271"/>
        <v>54891714.054527447</v>
      </c>
      <c r="V2167" s="37">
        <f t="shared" si="272"/>
        <v>126141024.34948501</v>
      </c>
    </row>
    <row r="2168" spans="1:22">
      <c r="A2168" s="23">
        <v>2167</v>
      </c>
      <c r="B2168" s="3">
        <v>38667</v>
      </c>
      <c r="C2168" s="28">
        <v>11</v>
      </c>
      <c r="D2168" s="29">
        <v>11</v>
      </c>
      <c r="E2168" s="28">
        <v>2005</v>
      </c>
      <c r="F2168" s="31">
        <f>DATE(E2168,D2168,C2168)</f>
        <v>38667</v>
      </c>
      <c r="G2168" s="24" t="s">
        <v>2957</v>
      </c>
      <c r="H2168" s="2">
        <v>22000000</v>
      </c>
      <c r="I2168" s="2">
        <v>36020063</v>
      </c>
      <c r="J2168" s="2">
        <v>57520063</v>
      </c>
      <c r="K2168" s="28" t="str">
        <f t="shared" si="266"/>
        <v/>
      </c>
      <c r="L2168" s="28" t="str">
        <f t="shared" si="267"/>
        <v/>
      </c>
      <c r="M2168" s="28" t="s">
        <v>2957</v>
      </c>
      <c r="N2168" s="28" t="str">
        <f t="shared" si="268"/>
        <v/>
      </c>
      <c r="O2168" s="28" t="str">
        <f>IF(N2168=1,M2168&amp;" ("&amp;E2168&amp;")",M2168)</f>
        <v>Derailed</v>
      </c>
      <c r="P2168" s="36">
        <f>INDEX(cpi!$A$1:$M$105,MATCH('Inflation adjust calc'!$E2168,cpi!$A:$A,0),MATCH('Inflation adjust calc'!$D2168,cpi!$1:$1,0))</f>
        <v>197.6</v>
      </c>
      <c r="Q2168" s="36">
        <f>cpi!$I$2</f>
        <v>240.85300000000001</v>
      </c>
      <c r="R2168" s="36">
        <f t="shared" si="273"/>
        <v>1.2188917004048583</v>
      </c>
      <c r="S2168" s="28" t="str">
        <f t="shared" si="269"/>
        <v/>
      </c>
      <c r="T2168" s="37">
        <f t="shared" si="270"/>
        <v>26815617.408906881</v>
      </c>
      <c r="U2168" s="37">
        <f t="shared" si="271"/>
        <v>43904555.838760123</v>
      </c>
      <c r="V2168" s="37">
        <f t="shared" si="272"/>
        <v>70110727.397464573</v>
      </c>
    </row>
    <row r="2169" spans="1:22">
      <c r="A2169" s="23">
        <v>2168</v>
      </c>
      <c r="B2169" s="3" t="s">
        <v>495</v>
      </c>
      <c r="C2169" s="28">
        <v>18</v>
      </c>
      <c r="D2169" s="29">
        <v>9</v>
      </c>
      <c r="E2169" s="28">
        <v>2009</v>
      </c>
      <c r="F2169" s="31">
        <f>DATE(E2169,D2169,C2169)</f>
        <v>40074</v>
      </c>
      <c r="G2169" s="24" t="s">
        <v>2958</v>
      </c>
      <c r="H2169" s="2">
        <v>22000000</v>
      </c>
      <c r="I2169" s="2">
        <v>33316821</v>
      </c>
      <c r="J2169" s="2">
        <v>41771168</v>
      </c>
      <c r="K2169" s="28" t="str">
        <f t="shared" si="266"/>
        <v/>
      </c>
      <c r="L2169" s="28" t="str">
        <f t="shared" si="267"/>
        <v/>
      </c>
      <c r="M2169" s="28" t="s">
        <v>2958</v>
      </c>
      <c r="N2169" s="28" t="str">
        <f t="shared" si="268"/>
        <v/>
      </c>
      <c r="O2169" s="28" t="str">
        <f>IF(N2169=1,M2169&amp;" ("&amp;E2169&amp;")",M2169)</f>
        <v>The Informant!</v>
      </c>
      <c r="P2169" s="36">
        <f>INDEX(cpi!$A$1:$M$105,MATCH('Inflation adjust calc'!$E2169,cpi!$A:$A,0),MATCH('Inflation adjust calc'!$D2169,cpi!$1:$1,0))</f>
        <v>215.96899999999999</v>
      </c>
      <c r="Q2169" s="36">
        <f>cpi!$I$2</f>
        <v>240.85300000000001</v>
      </c>
      <c r="R2169" s="36">
        <f t="shared" si="273"/>
        <v>1.1152202399418436</v>
      </c>
      <c r="S2169" s="28" t="str">
        <f t="shared" si="269"/>
        <v/>
      </c>
      <c r="T2169" s="37">
        <f t="shared" si="270"/>
        <v>24534845.278720558</v>
      </c>
      <c r="U2169" s="37">
        <f t="shared" si="271"/>
        <v>37155593.109719455</v>
      </c>
      <c r="V2169" s="37">
        <f t="shared" si="272"/>
        <v>46584051.999611057</v>
      </c>
    </row>
    <row r="2170" spans="1:22">
      <c r="A2170" s="23">
        <v>2169</v>
      </c>
      <c r="B2170" s="3" t="s">
        <v>37</v>
      </c>
      <c r="C2170" s="28">
        <v>22</v>
      </c>
      <c r="D2170" s="29">
        <v>11</v>
      </c>
      <c r="E2170" s="28">
        <v>2013</v>
      </c>
      <c r="F2170" s="31">
        <f>DATE(E2170,D2170,C2170)</f>
        <v>41600</v>
      </c>
      <c r="G2170" s="24" t="s">
        <v>2959</v>
      </c>
      <c r="H2170" s="2">
        <v>22000000</v>
      </c>
      <c r="I2170" s="2">
        <v>30659817</v>
      </c>
      <c r="J2170" s="2">
        <v>70536870</v>
      </c>
      <c r="K2170" s="28" t="str">
        <f t="shared" si="266"/>
        <v/>
      </c>
      <c r="L2170" s="28" t="str">
        <f t="shared" si="267"/>
        <v/>
      </c>
      <c r="M2170" s="28" t="s">
        <v>2959</v>
      </c>
      <c r="N2170" s="28" t="str">
        <f t="shared" si="268"/>
        <v/>
      </c>
      <c r="O2170" s="28" t="str">
        <f>IF(N2170=1,M2170&amp;" ("&amp;E2170&amp;")",M2170)</f>
        <v>Delivery Man</v>
      </c>
      <c r="P2170" s="36">
        <f>INDEX(cpi!$A$1:$M$105,MATCH('Inflation adjust calc'!$E2170,cpi!$A:$A,0),MATCH('Inflation adjust calc'!$D2170,cpi!$1:$1,0))</f>
        <v>233.06899999999999</v>
      </c>
      <c r="Q2170" s="36">
        <f>cpi!$I$2</f>
        <v>240.85300000000001</v>
      </c>
      <c r="R2170" s="36">
        <f t="shared" si="273"/>
        <v>1.0333978349759085</v>
      </c>
      <c r="S2170" s="28" t="str">
        <f t="shared" si="269"/>
        <v/>
      </c>
      <c r="T2170" s="37">
        <f t="shared" si="270"/>
        <v>22734752.369469989</v>
      </c>
      <c r="U2170" s="37">
        <f t="shared" si="271"/>
        <v>31683788.508557554</v>
      </c>
      <c r="V2170" s="37">
        <f t="shared" si="272"/>
        <v>72892648.743977115</v>
      </c>
    </row>
    <row r="2171" spans="1:22">
      <c r="A2171" s="23">
        <v>2170</v>
      </c>
      <c r="B2171" s="3">
        <v>42492</v>
      </c>
      <c r="C2171" s="28">
        <v>5</v>
      </c>
      <c r="D2171" s="29">
        <v>2</v>
      </c>
      <c r="E2171" s="28">
        <v>2016</v>
      </c>
      <c r="F2171" s="31">
        <f>DATE(E2171,D2171,C2171)</f>
        <v>42405</v>
      </c>
      <c r="G2171" s="24" t="s">
        <v>2960</v>
      </c>
      <c r="H2171" s="2">
        <v>22000000</v>
      </c>
      <c r="I2171" s="2">
        <v>30080225</v>
      </c>
      <c r="J2171" s="2">
        <v>64063475</v>
      </c>
      <c r="K2171" s="28" t="str">
        <f t="shared" si="266"/>
        <v/>
      </c>
      <c r="L2171" s="28" t="str">
        <f t="shared" si="267"/>
        <v/>
      </c>
      <c r="M2171" s="28" t="s">
        <v>2960</v>
      </c>
      <c r="N2171" s="28" t="str">
        <f t="shared" si="268"/>
        <v/>
      </c>
      <c r="O2171" s="28" t="str">
        <f>IF(N2171=1,M2171&amp;" ("&amp;E2171&amp;")",M2171)</f>
        <v>Hail, Caesar!</v>
      </c>
      <c r="P2171" s="36">
        <f>INDEX(cpi!$A$1:$M$105,MATCH('Inflation adjust calc'!$E2171,cpi!$A:$A,0),MATCH('Inflation adjust calc'!$D2171,cpi!$1:$1,0))</f>
        <v>237.11099999999999</v>
      </c>
      <c r="Q2171" s="36">
        <f>cpi!$I$2</f>
        <v>240.85300000000001</v>
      </c>
      <c r="R2171" s="36">
        <f t="shared" si="273"/>
        <v>1.0157816381357256</v>
      </c>
      <c r="S2171" s="28" t="str">
        <f t="shared" si="269"/>
        <v/>
      </c>
      <c r="T2171" s="37">
        <f t="shared" si="270"/>
        <v>22347196.038985964</v>
      </c>
      <c r="U2171" s="37">
        <f t="shared" si="271"/>
        <v>30554940.225991208</v>
      </c>
      <c r="V2171" s="37">
        <f t="shared" si="272"/>
        <v>65074501.580167107</v>
      </c>
    </row>
    <row r="2172" spans="1:22">
      <c r="A2172" s="23">
        <v>2171</v>
      </c>
      <c r="B2172" s="3" t="s">
        <v>2565</v>
      </c>
      <c r="C2172" s="28">
        <v>24</v>
      </c>
      <c r="D2172" s="29">
        <v>8</v>
      </c>
      <c r="E2172" s="28">
        <v>2001</v>
      </c>
      <c r="F2172" s="31">
        <f>DATE(E2172,D2172,C2172)</f>
        <v>37127</v>
      </c>
      <c r="G2172" s="24" t="s">
        <v>2961</v>
      </c>
      <c r="H2172" s="2">
        <v>22000000</v>
      </c>
      <c r="I2172" s="2">
        <v>30059386</v>
      </c>
      <c r="J2172" s="2">
        <v>33762400</v>
      </c>
      <c r="K2172" s="28" t="str">
        <f t="shared" si="266"/>
        <v/>
      </c>
      <c r="L2172" s="28" t="str">
        <f t="shared" si="267"/>
        <v/>
      </c>
      <c r="M2172" s="28" t="s">
        <v>2961</v>
      </c>
      <c r="N2172" s="28" t="str">
        <f t="shared" si="268"/>
        <v/>
      </c>
      <c r="O2172" s="28" t="str">
        <f>IF(N2172=1,M2172&amp;" ("&amp;E2172&amp;")",M2172)</f>
        <v>Jay and Silent Bob Strike Back</v>
      </c>
      <c r="P2172" s="36">
        <f>INDEX(cpi!$A$1:$M$105,MATCH('Inflation adjust calc'!$E2172,cpi!$A:$A,0),MATCH('Inflation adjust calc'!$D2172,cpi!$1:$1,0))</f>
        <v>177.5</v>
      </c>
      <c r="Q2172" s="36">
        <f>cpi!$I$2</f>
        <v>240.85300000000001</v>
      </c>
      <c r="R2172" s="36">
        <f t="shared" si="273"/>
        <v>1.3569183098591551</v>
      </c>
      <c r="S2172" s="28" t="str">
        <f t="shared" si="269"/>
        <v/>
      </c>
      <c r="T2172" s="37">
        <f t="shared" si="270"/>
        <v>29852202.816901412</v>
      </c>
      <c r="U2172" s="37">
        <f t="shared" si="271"/>
        <v>40788131.246523947</v>
      </c>
      <c r="V2172" s="37">
        <f t="shared" si="272"/>
        <v>45812818.744788736</v>
      </c>
    </row>
    <row r="2173" spans="1:22">
      <c r="A2173" s="23">
        <v>2172</v>
      </c>
      <c r="B2173" s="3" t="s">
        <v>2962</v>
      </c>
      <c r="C2173" s="28">
        <v>29</v>
      </c>
      <c r="D2173" s="29">
        <v>12</v>
      </c>
      <c r="E2173" s="28">
        <v>1993</v>
      </c>
      <c r="F2173" s="31">
        <f>DATE(E2173,D2173,C2173)</f>
        <v>34332</v>
      </c>
      <c r="G2173" s="24" t="s">
        <v>2963</v>
      </c>
      <c r="H2173" s="2">
        <v>22000000</v>
      </c>
      <c r="I2173" s="2">
        <v>25842377</v>
      </c>
      <c r="J2173" s="2">
        <v>25842377</v>
      </c>
      <c r="K2173" s="28" t="str">
        <f t="shared" si="266"/>
        <v/>
      </c>
      <c r="L2173" s="28" t="str">
        <f t="shared" si="267"/>
        <v/>
      </c>
      <c r="M2173" s="28" t="s">
        <v>2963</v>
      </c>
      <c r="N2173" s="28" t="str">
        <f t="shared" si="268"/>
        <v/>
      </c>
      <c r="O2173" s="28" t="str">
        <f>IF(N2173=1,M2173&amp;" ("&amp;E2173&amp;")",M2173)</f>
        <v>Shadowlands</v>
      </c>
      <c r="P2173" s="36">
        <f>INDEX(cpi!$A$1:$M$105,MATCH('Inflation adjust calc'!$E2173,cpi!$A:$A,0),MATCH('Inflation adjust calc'!$D2173,cpi!$1:$1,0))</f>
        <v>145.80000000000001</v>
      </c>
      <c r="Q2173" s="36">
        <f>cpi!$I$2</f>
        <v>240.85300000000001</v>
      </c>
      <c r="R2173" s="36">
        <f t="shared" si="273"/>
        <v>1.6519410150891631</v>
      </c>
      <c r="S2173" s="28" t="str">
        <f t="shared" si="269"/>
        <v/>
      </c>
      <c r="T2173" s="37">
        <f t="shared" si="270"/>
        <v>36342702.331961587</v>
      </c>
      <c r="U2173" s="37">
        <f t="shared" si="271"/>
        <v>42690082.493696839</v>
      </c>
      <c r="V2173" s="37">
        <f t="shared" si="272"/>
        <v>42690082.493696839</v>
      </c>
    </row>
    <row r="2174" spans="1:22">
      <c r="A2174" s="23">
        <v>2173</v>
      </c>
      <c r="B2174" s="3" t="s">
        <v>2964</v>
      </c>
      <c r="C2174" s="28">
        <v>27</v>
      </c>
      <c r="D2174" s="29">
        <v>8</v>
      </c>
      <c r="E2174" s="28">
        <v>2008</v>
      </c>
      <c r="F2174" s="31">
        <f>DATE(E2174,D2174,C2174)</f>
        <v>39687</v>
      </c>
      <c r="G2174" s="24" t="s">
        <v>2965</v>
      </c>
      <c r="H2174" s="2">
        <v>22000000</v>
      </c>
      <c r="I2174" s="2">
        <v>23530831</v>
      </c>
      <c r="J2174" s="2">
        <v>27882226</v>
      </c>
      <c r="K2174" s="28" t="str">
        <f t="shared" si="266"/>
        <v/>
      </c>
      <c r="L2174" s="28" t="str">
        <f t="shared" si="267"/>
        <v/>
      </c>
      <c r="M2174" s="28" t="s">
        <v>2965</v>
      </c>
      <c r="N2174" s="28" t="str">
        <f t="shared" si="268"/>
        <v/>
      </c>
      <c r="O2174" s="28" t="str">
        <f>IF(N2174=1,M2174&amp;" ("&amp;E2174&amp;")",M2174)</f>
        <v>Traitor</v>
      </c>
      <c r="P2174" s="36">
        <f>INDEX(cpi!$A$1:$M$105,MATCH('Inflation adjust calc'!$E2174,cpi!$A:$A,0),MATCH('Inflation adjust calc'!$D2174,cpi!$1:$1,0))</f>
        <v>219.08600000000001</v>
      </c>
      <c r="Q2174" s="36">
        <f>cpi!$I$2</f>
        <v>240.85300000000001</v>
      </c>
      <c r="R2174" s="36">
        <f t="shared" si="273"/>
        <v>1.0993536784641647</v>
      </c>
      <c r="S2174" s="28" t="str">
        <f t="shared" si="269"/>
        <v/>
      </c>
      <c r="T2174" s="37">
        <f t="shared" si="270"/>
        <v>24185780.926211622</v>
      </c>
      <c r="U2174" s="37">
        <f t="shared" si="271"/>
        <v>25868705.617168598</v>
      </c>
      <c r="V2174" s="37">
        <f t="shared" si="272"/>
        <v>30652427.716869172</v>
      </c>
    </row>
    <row r="2175" spans="1:22">
      <c r="A2175" s="23">
        <v>2174</v>
      </c>
      <c r="B2175" s="3">
        <v>38694</v>
      </c>
      <c r="C2175" s="28">
        <v>12</v>
      </c>
      <c r="D2175" s="29">
        <v>8</v>
      </c>
      <c r="E2175" s="28">
        <v>2005</v>
      </c>
      <c r="F2175" s="31">
        <f>DATE(E2175,D2175,C2175)</f>
        <v>38576</v>
      </c>
      <c r="G2175" s="24" t="s">
        <v>2966</v>
      </c>
      <c r="H2175" s="2">
        <v>22000000</v>
      </c>
      <c r="I2175" s="2">
        <v>22400154</v>
      </c>
      <c r="J2175" s="2">
        <v>45273464</v>
      </c>
      <c r="K2175" s="28" t="str">
        <f t="shared" si="266"/>
        <v/>
      </c>
      <c r="L2175" s="28" t="str">
        <f t="shared" si="267"/>
        <v/>
      </c>
      <c r="M2175" s="28" t="s">
        <v>2966</v>
      </c>
      <c r="N2175" s="28" t="str">
        <f t="shared" si="268"/>
        <v/>
      </c>
      <c r="O2175" s="28" t="str">
        <f>IF(N2175=1,M2175&amp;" ("&amp;E2175&amp;")",M2175)</f>
        <v>Deuce Bigalow: European Gigolo</v>
      </c>
      <c r="P2175" s="36">
        <f>INDEX(cpi!$A$1:$M$105,MATCH('Inflation adjust calc'!$E2175,cpi!$A:$A,0),MATCH('Inflation adjust calc'!$D2175,cpi!$1:$1,0))</f>
        <v>196.4</v>
      </c>
      <c r="Q2175" s="36">
        <f>cpi!$I$2</f>
        <v>240.85300000000001</v>
      </c>
      <c r="R2175" s="36">
        <f t="shared" si="273"/>
        <v>1.2263391038696538</v>
      </c>
      <c r="S2175" s="28" t="str">
        <f t="shared" si="269"/>
        <v/>
      </c>
      <c r="T2175" s="37">
        <f t="shared" si="270"/>
        <v>26979460.285132386</v>
      </c>
      <c r="U2175" s="37">
        <f t="shared" si="271"/>
        <v>27470184.782902241</v>
      </c>
      <c r="V2175" s="37">
        <f t="shared" si="272"/>
        <v>55520619.270835035</v>
      </c>
    </row>
    <row r="2176" spans="1:22">
      <c r="A2176" s="23">
        <v>2175</v>
      </c>
      <c r="B2176" s="3" t="s">
        <v>2698</v>
      </c>
      <c r="C2176" s="28">
        <v>18</v>
      </c>
      <c r="D2176" s="29">
        <v>1</v>
      </c>
      <c r="E2176" s="28">
        <v>2008</v>
      </c>
      <c r="F2176" s="31">
        <f>DATE(E2176,D2176,C2176)</f>
        <v>39465</v>
      </c>
      <c r="G2176" s="24" t="s">
        <v>2967</v>
      </c>
      <c r="H2176" s="2">
        <v>22000000</v>
      </c>
      <c r="I2176" s="2">
        <v>20668843</v>
      </c>
      <c r="J2176" s="2">
        <v>25044057</v>
      </c>
      <c r="K2176" s="28" t="str">
        <f t="shared" si="266"/>
        <v/>
      </c>
      <c r="L2176" s="28" t="str">
        <f t="shared" si="267"/>
        <v/>
      </c>
      <c r="M2176" s="28" t="s">
        <v>2967</v>
      </c>
      <c r="N2176" s="28" t="str">
        <f t="shared" si="268"/>
        <v/>
      </c>
      <c r="O2176" s="28" t="str">
        <f>IF(N2176=1,M2176&amp;" ("&amp;E2176&amp;")",M2176)</f>
        <v>Mad Money</v>
      </c>
      <c r="P2176" s="36">
        <f>INDEX(cpi!$A$1:$M$105,MATCH('Inflation adjust calc'!$E2176,cpi!$A:$A,0),MATCH('Inflation adjust calc'!$D2176,cpi!$1:$1,0))</f>
        <v>211.08</v>
      </c>
      <c r="Q2176" s="36">
        <f>cpi!$I$2</f>
        <v>240.85300000000001</v>
      </c>
      <c r="R2176" s="36">
        <f t="shared" si="273"/>
        <v>1.1410507864316846</v>
      </c>
      <c r="S2176" s="28" t="str">
        <f t="shared" si="269"/>
        <v/>
      </c>
      <c r="T2176" s="37">
        <f t="shared" si="270"/>
        <v>25103117.301497061</v>
      </c>
      <c r="U2176" s="37">
        <f t="shared" si="271"/>
        <v>23584199.559783019</v>
      </c>
      <c r="V2176" s="37">
        <f t="shared" si="272"/>
        <v>28576540.935289934</v>
      </c>
    </row>
    <row r="2177" spans="1:22">
      <c r="A2177" s="23">
        <v>2176</v>
      </c>
      <c r="B2177" s="3" t="s">
        <v>2968</v>
      </c>
      <c r="C2177" s="28">
        <v>27</v>
      </c>
      <c r="D2177" s="29">
        <v>11</v>
      </c>
      <c r="E2177" s="28">
        <v>2013</v>
      </c>
      <c r="F2177" s="31">
        <f>DATE(E2177,D2177,C2177)</f>
        <v>41605</v>
      </c>
      <c r="G2177" s="24" t="s">
        <v>2969</v>
      </c>
      <c r="H2177" s="2">
        <v>22000000</v>
      </c>
      <c r="I2177" s="2">
        <v>20158492</v>
      </c>
      <c r="J2177" s="2">
        <v>51695362</v>
      </c>
      <c r="K2177" s="28" t="str">
        <f t="shared" si="266"/>
        <v/>
      </c>
      <c r="L2177" s="28" t="str">
        <f t="shared" si="267"/>
        <v/>
      </c>
      <c r="M2177" s="28" t="s">
        <v>2969</v>
      </c>
      <c r="N2177" s="28" t="str">
        <f t="shared" si="268"/>
        <v/>
      </c>
      <c r="O2177" s="28" t="str">
        <f>IF(N2177=1,M2177&amp;" ("&amp;E2177&amp;")",M2177)</f>
        <v>Homefront</v>
      </c>
      <c r="P2177" s="36">
        <f>INDEX(cpi!$A$1:$M$105,MATCH('Inflation adjust calc'!$E2177,cpi!$A:$A,0),MATCH('Inflation adjust calc'!$D2177,cpi!$1:$1,0))</f>
        <v>233.06899999999999</v>
      </c>
      <c r="Q2177" s="36">
        <f>cpi!$I$2</f>
        <v>240.85300000000001</v>
      </c>
      <c r="R2177" s="36">
        <f t="shared" si="273"/>
        <v>1.0333978349759085</v>
      </c>
      <c r="S2177" s="28" t="str">
        <f t="shared" si="269"/>
        <v/>
      </c>
      <c r="T2177" s="37">
        <f t="shared" si="270"/>
        <v>22734752.369469989</v>
      </c>
      <c r="U2177" s="37">
        <f t="shared" si="271"/>
        <v>20831741.989179172</v>
      </c>
      <c r="V2177" s="37">
        <f t="shared" si="272"/>
        <v>53421875.169095851</v>
      </c>
    </row>
    <row r="2178" spans="1:22">
      <c r="A2178" s="23">
        <v>2177</v>
      </c>
      <c r="B2178" s="3" t="s">
        <v>2606</v>
      </c>
      <c r="C2178" s="28">
        <v>19</v>
      </c>
      <c r="D2178" s="29">
        <v>9</v>
      </c>
      <c r="E2178" s="28">
        <v>2008</v>
      </c>
      <c r="F2178" s="31">
        <f>DATE(E2178,D2178,C2178)</f>
        <v>39710</v>
      </c>
      <c r="G2178" s="24" t="s">
        <v>2970</v>
      </c>
      <c r="H2178" s="2">
        <v>22000000</v>
      </c>
      <c r="I2178" s="2">
        <v>19528602</v>
      </c>
      <c r="J2178" s="2">
        <v>31013349</v>
      </c>
      <c r="K2178" s="28" t="str">
        <f t="shared" si="266"/>
        <v/>
      </c>
      <c r="L2178" s="28" t="str">
        <f t="shared" si="267"/>
        <v/>
      </c>
      <c r="M2178" s="28" t="s">
        <v>2970</v>
      </c>
      <c r="N2178" s="28" t="str">
        <f t="shared" si="268"/>
        <v/>
      </c>
      <c r="O2178" s="28" t="str">
        <f>IF(N2178=1,M2178&amp;" ("&amp;E2178&amp;")",M2178)</f>
        <v>Igor</v>
      </c>
      <c r="P2178" s="36">
        <f>INDEX(cpi!$A$1:$M$105,MATCH('Inflation adjust calc'!$E2178,cpi!$A:$A,0),MATCH('Inflation adjust calc'!$D2178,cpi!$1:$1,0))</f>
        <v>218.78299999999999</v>
      </c>
      <c r="Q2178" s="36">
        <f>cpi!$I$2</f>
        <v>240.85300000000001</v>
      </c>
      <c r="R2178" s="36">
        <f t="shared" si="273"/>
        <v>1.100876210674504</v>
      </c>
      <c r="S2178" s="28" t="str">
        <f t="shared" si="269"/>
        <v/>
      </c>
      <c r="T2178" s="37">
        <f t="shared" si="270"/>
        <v>24219276.634839088</v>
      </c>
      <c r="U2178" s="37">
        <f t="shared" si="271"/>
        <v>21498573.36953054</v>
      </c>
      <c r="V2178" s="37">
        <f t="shared" si="272"/>
        <v>34141858.127445921</v>
      </c>
    </row>
    <row r="2179" spans="1:22">
      <c r="A2179" s="23">
        <v>2178</v>
      </c>
      <c r="B2179" s="3">
        <v>37136</v>
      </c>
      <c r="C2179" s="28">
        <v>9</v>
      </c>
      <c r="D2179" s="29">
        <v>2</v>
      </c>
      <c r="E2179" s="28">
        <v>2001</v>
      </c>
      <c r="F2179" s="31">
        <f>DATE(E2179,D2179,C2179)</f>
        <v>36931</v>
      </c>
      <c r="G2179" s="24" t="s">
        <v>2971</v>
      </c>
      <c r="H2179" s="2">
        <v>22000000</v>
      </c>
      <c r="I2179" s="2">
        <v>19351569</v>
      </c>
      <c r="J2179" s="2">
        <v>25873142</v>
      </c>
      <c r="K2179" s="28" t="str">
        <f t="shared" ref="K2179:K2242" si="274">IF(J2179=0,1,"")</f>
        <v/>
      </c>
      <c r="L2179" s="28" t="str">
        <f t="shared" ref="L2179:L2242" si="275">IF(E2179&gt;2016,1,"")</f>
        <v/>
      </c>
      <c r="M2179" s="28" t="s">
        <v>2971</v>
      </c>
      <c r="N2179" s="28" t="str">
        <f t="shared" ref="N2179:N2242" si="276">IF(COUNTIF($M$2:$M$5233,M2179)&gt;1,1,"")</f>
        <v/>
      </c>
      <c r="O2179" s="28" t="str">
        <f>IF(N2179=1,M2179&amp;" ("&amp;E2179&amp;")",M2179)</f>
        <v>Saving Silverman</v>
      </c>
      <c r="P2179" s="36">
        <f>INDEX(cpi!$A$1:$M$105,MATCH('Inflation adjust calc'!$E2179,cpi!$A:$A,0),MATCH('Inflation adjust calc'!$D2179,cpi!$1:$1,0))</f>
        <v>175.8</v>
      </c>
      <c r="Q2179" s="36">
        <f>cpi!$I$2</f>
        <v>240.85300000000001</v>
      </c>
      <c r="R2179" s="36">
        <f t="shared" si="273"/>
        <v>1.3700398179749715</v>
      </c>
      <c r="S2179" s="28" t="str">
        <f t="shared" ref="S2179:S2242" si="277">IF(ISERROR(R2179),1,"")</f>
        <v/>
      </c>
      <c r="T2179" s="37">
        <f t="shared" ref="T2179:T2242" si="278">H2179*$R2179</f>
        <v>30140875.995449375</v>
      </c>
      <c r="U2179" s="37">
        <f t="shared" ref="U2179:U2242" si="279">I2179*$R2179</f>
        <v>26512420.070290104</v>
      </c>
      <c r="V2179" s="37">
        <f t="shared" ref="V2179:V2242" si="280">J2179*$R2179</f>
        <v>35447234.756120592</v>
      </c>
    </row>
    <row r="2180" spans="1:22">
      <c r="A2180" s="23">
        <v>2179</v>
      </c>
      <c r="B2180" s="3">
        <v>36198</v>
      </c>
      <c r="C2180" s="28">
        <v>2</v>
      </c>
      <c r="D2180" s="29">
        <v>7</v>
      </c>
      <c r="E2180" s="28">
        <v>1999</v>
      </c>
      <c r="F2180" s="31">
        <f>DATE(E2180,D2180,C2180)</f>
        <v>36343</v>
      </c>
      <c r="G2180" s="24" t="s">
        <v>2972</v>
      </c>
      <c r="H2180" s="2">
        <v>22000000</v>
      </c>
      <c r="I2180" s="2">
        <v>19288130</v>
      </c>
      <c r="J2180" s="2">
        <v>19288130</v>
      </c>
      <c r="K2180" s="28" t="str">
        <f t="shared" si="274"/>
        <v/>
      </c>
      <c r="L2180" s="28" t="str">
        <f t="shared" si="275"/>
        <v/>
      </c>
      <c r="M2180" s="28" t="s">
        <v>2972</v>
      </c>
      <c r="N2180" s="28" t="str">
        <f t="shared" si="276"/>
        <v/>
      </c>
      <c r="O2180" s="28" t="str">
        <f>IF(N2180=1,M2180&amp;" ("&amp;E2180&amp;")",M2180)</f>
        <v>Summer of Sam</v>
      </c>
      <c r="P2180" s="36">
        <f>INDEX(cpi!$A$1:$M$105,MATCH('Inflation adjust calc'!$E2180,cpi!$A:$A,0),MATCH('Inflation adjust calc'!$D2180,cpi!$1:$1,0))</f>
        <v>166.7</v>
      </c>
      <c r="Q2180" s="36">
        <f>cpi!$I$2</f>
        <v>240.85300000000001</v>
      </c>
      <c r="R2180" s="36">
        <f t="shared" si="273"/>
        <v>1.4448290341931616</v>
      </c>
      <c r="S2180" s="28" t="str">
        <f t="shared" si="277"/>
        <v/>
      </c>
      <c r="T2180" s="37">
        <f t="shared" si="278"/>
        <v>31786238.752249554</v>
      </c>
      <c r="U2180" s="37">
        <f t="shared" si="279"/>
        <v>27868050.239292145</v>
      </c>
      <c r="V2180" s="37">
        <f t="shared" si="280"/>
        <v>27868050.239292145</v>
      </c>
    </row>
    <row r="2181" spans="1:22">
      <c r="A2181" s="23">
        <v>2180</v>
      </c>
      <c r="B2181" s="3" t="s">
        <v>2973</v>
      </c>
      <c r="C2181" s="28">
        <v>14</v>
      </c>
      <c r="D2181" s="29">
        <v>9</v>
      </c>
      <c r="E2181" s="28">
        <v>2001</v>
      </c>
      <c r="F2181" s="31">
        <f>DATE(E2181,D2181,C2181)</f>
        <v>37148</v>
      </c>
      <c r="G2181" s="24" t="s">
        <v>2974</v>
      </c>
      <c r="H2181" s="2">
        <v>22000000</v>
      </c>
      <c r="I2181" s="2">
        <v>17951431</v>
      </c>
      <c r="J2181" s="2">
        <v>22861785</v>
      </c>
      <c r="K2181" s="28" t="str">
        <f t="shared" si="274"/>
        <v/>
      </c>
      <c r="L2181" s="28" t="str">
        <f t="shared" si="275"/>
        <v/>
      </c>
      <c r="M2181" s="28" t="s">
        <v>2974</v>
      </c>
      <c r="N2181" s="28" t="str">
        <f t="shared" si="276"/>
        <v/>
      </c>
      <c r="O2181" s="28" t="str">
        <f>IF(N2181=1,M2181&amp;" ("&amp;E2181&amp;")",M2181)</f>
        <v>The Glass House</v>
      </c>
      <c r="P2181" s="36">
        <f>INDEX(cpi!$A$1:$M$105,MATCH('Inflation adjust calc'!$E2181,cpi!$A:$A,0),MATCH('Inflation adjust calc'!$D2181,cpi!$1:$1,0))</f>
        <v>178.3</v>
      </c>
      <c r="Q2181" s="36">
        <f>cpi!$I$2</f>
        <v>240.85300000000001</v>
      </c>
      <c r="R2181" s="36">
        <f t="shared" si="273"/>
        <v>1.3508300616937745</v>
      </c>
      <c r="S2181" s="28" t="str">
        <f t="shared" si="277"/>
        <v/>
      </c>
      <c r="T2181" s="37">
        <f t="shared" si="278"/>
        <v>29718261.35726304</v>
      </c>
      <c r="U2181" s="37">
        <f t="shared" si="279"/>
        <v>24249332.645221535</v>
      </c>
      <c r="V2181" s="37">
        <f t="shared" si="280"/>
        <v>30882386.441979807</v>
      </c>
    </row>
    <row r="2182" spans="1:22">
      <c r="A2182" s="23">
        <v>2181</v>
      </c>
      <c r="B2182" s="3">
        <v>42103</v>
      </c>
      <c r="C2182" s="28">
        <v>4</v>
      </c>
      <c r="D2182" s="29">
        <v>9</v>
      </c>
      <c r="E2182" s="28">
        <v>2015</v>
      </c>
      <c r="F2182" s="31">
        <f>DATE(E2182,D2182,C2182)</f>
        <v>42251</v>
      </c>
      <c r="G2182" s="24" t="s">
        <v>2975</v>
      </c>
      <c r="H2182" s="2">
        <v>22000000</v>
      </c>
      <c r="I2182" s="2">
        <v>16029670</v>
      </c>
      <c r="J2182" s="2">
        <v>69698495</v>
      </c>
      <c r="K2182" s="28" t="str">
        <f t="shared" si="274"/>
        <v/>
      </c>
      <c r="L2182" s="28" t="str">
        <f t="shared" si="275"/>
        <v/>
      </c>
      <c r="M2182" s="28" t="s">
        <v>2975</v>
      </c>
      <c r="N2182" s="28" t="str">
        <f t="shared" si="276"/>
        <v/>
      </c>
      <c r="O2182" s="28" t="str">
        <f>IF(N2182=1,M2182&amp;" ("&amp;E2182&amp;")",M2182)</f>
        <v>The Transporter Refueled</v>
      </c>
      <c r="P2182" s="36">
        <f>INDEX(cpi!$A$1:$M$105,MATCH('Inflation adjust calc'!$E2182,cpi!$A:$A,0),MATCH('Inflation adjust calc'!$D2182,cpi!$1:$1,0))</f>
        <v>237.94499999999999</v>
      </c>
      <c r="Q2182" s="36">
        <f>cpi!$I$2</f>
        <v>240.85300000000001</v>
      </c>
      <c r="R2182" s="36">
        <f t="shared" si="273"/>
        <v>1.0122213116476497</v>
      </c>
      <c r="S2182" s="28" t="str">
        <f t="shared" si="277"/>
        <v/>
      </c>
      <c r="T2182" s="37">
        <f t="shared" si="278"/>
        <v>22268868.856248293</v>
      </c>
      <c r="U2182" s="37">
        <f t="shared" si="279"/>
        <v>16225573.592678981</v>
      </c>
      <c r="V2182" s="37">
        <f t="shared" si="280"/>
        <v>70550302.028767154</v>
      </c>
    </row>
    <row r="2183" spans="1:22">
      <c r="A2183" s="23">
        <v>2182</v>
      </c>
      <c r="B2183" s="3" t="s">
        <v>2976</v>
      </c>
      <c r="C2183" s="28">
        <v>13</v>
      </c>
      <c r="D2183" s="29">
        <v>6</v>
      </c>
      <c r="E2183" s="28">
        <v>1980</v>
      </c>
      <c r="F2183" s="31">
        <f>DATE(E2183,D2183,C2183)</f>
        <v>29385</v>
      </c>
      <c r="G2183" s="24" t="s">
        <v>394</v>
      </c>
      <c r="H2183" s="2">
        <v>22000000</v>
      </c>
      <c r="I2183" s="2">
        <v>15716828</v>
      </c>
      <c r="J2183" s="2">
        <v>15716828</v>
      </c>
      <c r="K2183" s="28" t="str">
        <f t="shared" si="274"/>
        <v/>
      </c>
      <c r="L2183" s="28" t="str">
        <f t="shared" si="275"/>
        <v/>
      </c>
      <c r="M2183" s="28" t="s">
        <v>394</v>
      </c>
      <c r="N2183" s="28">
        <f t="shared" si="276"/>
        <v>1</v>
      </c>
      <c r="O2183" s="28" t="str">
        <f>IF(N2183=1,M2183&amp;" ("&amp;E2183&amp;")",M2183)</f>
        <v>The Island (1980)</v>
      </c>
      <c r="P2183" s="36">
        <f>INDEX(cpi!$A$1:$M$105,MATCH('Inflation adjust calc'!$E2183,cpi!$A:$A,0),MATCH('Inflation adjust calc'!$D2183,cpi!$1:$1,0))</f>
        <v>82.7</v>
      </c>
      <c r="Q2183" s="36">
        <f>cpi!$I$2</f>
        <v>240.85300000000001</v>
      </c>
      <c r="R2183" s="36">
        <f t="shared" si="273"/>
        <v>2.9123700120918983</v>
      </c>
      <c r="S2183" s="28" t="str">
        <f t="shared" si="277"/>
        <v/>
      </c>
      <c r="T2183" s="37">
        <f t="shared" si="278"/>
        <v>64072140.266021766</v>
      </c>
      <c r="U2183" s="37">
        <f t="shared" si="279"/>
        <v>45773218.552406289</v>
      </c>
      <c r="V2183" s="37">
        <f t="shared" si="280"/>
        <v>45773218.552406289</v>
      </c>
    </row>
    <row r="2184" spans="1:22">
      <c r="A2184" s="23">
        <v>2183</v>
      </c>
      <c r="B2184" s="3">
        <v>37199</v>
      </c>
      <c r="C2184" s="28">
        <v>11</v>
      </c>
      <c r="D2184" s="29">
        <v>4</v>
      </c>
      <c r="E2184" s="28">
        <v>2001</v>
      </c>
      <c r="F2184" s="31">
        <f>DATE(E2184,D2184,C2184)</f>
        <v>36992</v>
      </c>
      <c r="G2184" s="24" t="s">
        <v>2977</v>
      </c>
      <c r="H2184" s="2">
        <v>22000000</v>
      </c>
      <c r="I2184" s="2">
        <v>14252830</v>
      </c>
      <c r="J2184" s="2">
        <v>14252830</v>
      </c>
      <c r="K2184" s="28" t="str">
        <f t="shared" si="274"/>
        <v/>
      </c>
      <c r="L2184" s="28" t="str">
        <f t="shared" si="275"/>
        <v/>
      </c>
      <c r="M2184" s="28" t="s">
        <v>2977</v>
      </c>
      <c r="N2184" s="28" t="str">
        <f t="shared" si="276"/>
        <v/>
      </c>
      <c r="O2184" s="28" t="str">
        <f>IF(N2184=1,M2184&amp;" ("&amp;E2184&amp;")",M2184)</f>
        <v>Josie and the Pussycats</v>
      </c>
      <c r="P2184" s="36">
        <f>INDEX(cpi!$A$1:$M$105,MATCH('Inflation adjust calc'!$E2184,cpi!$A:$A,0),MATCH('Inflation adjust calc'!$D2184,cpi!$1:$1,0))</f>
        <v>176.9</v>
      </c>
      <c r="Q2184" s="36">
        <f>cpi!$I$2</f>
        <v>240.85300000000001</v>
      </c>
      <c r="R2184" s="36">
        <f t="shared" si="273"/>
        <v>1.3615206331260599</v>
      </c>
      <c r="S2184" s="28" t="str">
        <f t="shared" si="277"/>
        <v/>
      </c>
      <c r="T2184" s="37">
        <f t="shared" si="278"/>
        <v>29953453.928773317</v>
      </c>
      <c r="U2184" s="37">
        <f t="shared" si="279"/>
        <v>19405522.125438102</v>
      </c>
      <c r="V2184" s="37">
        <f t="shared" si="280"/>
        <v>19405522.125438102</v>
      </c>
    </row>
    <row r="2185" spans="1:22">
      <c r="A2185" s="23">
        <v>2184</v>
      </c>
      <c r="B2185" s="3" t="s">
        <v>2978</v>
      </c>
      <c r="C2185" s="28">
        <v>22</v>
      </c>
      <c r="D2185" s="29">
        <v>8</v>
      </c>
      <c r="E2185" s="28">
        <v>2012</v>
      </c>
      <c r="F2185" s="31">
        <f>DATE(E2185,D2185,C2185)</f>
        <v>41143</v>
      </c>
      <c r="G2185" s="24" t="s">
        <v>2979</v>
      </c>
      <c r="H2185" s="2">
        <v>22000000</v>
      </c>
      <c r="I2185" s="2">
        <v>13749300</v>
      </c>
      <c r="J2185" s="2">
        <v>17216955</v>
      </c>
      <c r="K2185" s="28" t="str">
        <f t="shared" si="274"/>
        <v/>
      </c>
      <c r="L2185" s="28" t="str">
        <f t="shared" si="275"/>
        <v/>
      </c>
      <c r="M2185" s="28" t="s">
        <v>2979</v>
      </c>
      <c r="N2185" s="28" t="str">
        <f t="shared" si="276"/>
        <v/>
      </c>
      <c r="O2185" s="28" t="str">
        <f>IF(N2185=1,M2185&amp;" ("&amp;E2185&amp;")",M2185)</f>
        <v>Hit &amp; Run</v>
      </c>
      <c r="P2185" s="36">
        <f>INDEX(cpi!$A$1:$M$105,MATCH('Inflation adjust calc'!$E2185,cpi!$A:$A,0),MATCH('Inflation adjust calc'!$D2185,cpi!$1:$1,0))</f>
        <v>230.37899999999999</v>
      </c>
      <c r="Q2185" s="36">
        <f>cpi!$I$2</f>
        <v>240.85300000000001</v>
      </c>
      <c r="R2185" s="36">
        <f t="shared" si="273"/>
        <v>1.0454642133180543</v>
      </c>
      <c r="S2185" s="28" t="str">
        <f t="shared" si="277"/>
        <v/>
      </c>
      <c r="T2185" s="37">
        <f t="shared" si="278"/>
        <v>23000212.692997195</v>
      </c>
      <c r="U2185" s="37">
        <f t="shared" si="279"/>
        <v>14374401.108173924</v>
      </c>
      <c r="V2185" s="37">
        <f t="shared" si="280"/>
        <v>17999710.314807341</v>
      </c>
    </row>
    <row r="2186" spans="1:22">
      <c r="A2186" s="23">
        <v>2185</v>
      </c>
      <c r="B2186" s="3" t="s">
        <v>1085</v>
      </c>
      <c r="C2186" s="28">
        <v>27</v>
      </c>
      <c r="D2186" s="29">
        <v>10</v>
      </c>
      <c r="E2186" s="28">
        <v>2000</v>
      </c>
      <c r="F2186" s="31">
        <f>DATE(E2186,D2186,C2186)</f>
        <v>36826</v>
      </c>
      <c r="G2186" s="24" t="s">
        <v>2980</v>
      </c>
      <c r="H2186" s="2">
        <v>22000000</v>
      </c>
      <c r="I2186" s="2">
        <v>13555988</v>
      </c>
      <c r="J2186" s="2">
        <v>13555988</v>
      </c>
      <c r="K2186" s="28" t="str">
        <f t="shared" si="274"/>
        <v/>
      </c>
      <c r="L2186" s="28" t="str">
        <f t="shared" si="275"/>
        <v/>
      </c>
      <c r="M2186" s="28" t="s">
        <v>2980</v>
      </c>
      <c r="N2186" s="28" t="str">
        <f t="shared" si="276"/>
        <v/>
      </c>
      <c r="O2186" s="28" t="str">
        <f>IF(N2186=1,M2186&amp;" ("&amp;E2186&amp;")",M2186)</f>
        <v>The Little Vampire</v>
      </c>
      <c r="P2186" s="36">
        <f>INDEX(cpi!$A$1:$M$105,MATCH('Inflation adjust calc'!$E2186,cpi!$A:$A,0),MATCH('Inflation adjust calc'!$D2186,cpi!$1:$1,0))</f>
        <v>174</v>
      </c>
      <c r="Q2186" s="36">
        <f>cpi!$I$2</f>
        <v>240.85300000000001</v>
      </c>
      <c r="R2186" s="36">
        <f t="shared" si="273"/>
        <v>1.384212643678161</v>
      </c>
      <c r="S2186" s="28" t="str">
        <f t="shared" si="277"/>
        <v/>
      </c>
      <c r="T2186" s="37">
        <f t="shared" si="278"/>
        <v>30452678.160919543</v>
      </c>
      <c r="U2186" s="37">
        <f t="shared" si="279"/>
        <v>18764369.987149425</v>
      </c>
      <c r="V2186" s="37">
        <f t="shared" si="280"/>
        <v>18764369.987149425</v>
      </c>
    </row>
    <row r="2187" spans="1:22">
      <c r="A2187" s="23">
        <v>2186</v>
      </c>
      <c r="B2187" s="3">
        <v>37996</v>
      </c>
      <c r="C2187" s="28">
        <v>1</v>
      </c>
      <c r="D2187" s="29">
        <v>10</v>
      </c>
      <c r="E2187" s="28">
        <v>2004</v>
      </c>
      <c r="F2187" s="31">
        <f>DATE(E2187,D2187,C2187)</f>
        <v>38261</v>
      </c>
      <c r="G2187" s="24" t="s">
        <v>2981</v>
      </c>
      <c r="H2187" s="2">
        <v>22000000</v>
      </c>
      <c r="I2187" s="2">
        <v>12784713</v>
      </c>
      <c r="J2187" s="2">
        <v>20034713</v>
      </c>
      <c r="K2187" s="28" t="str">
        <f t="shared" si="274"/>
        <v/>
      </c>
      <c r="L2187" s="28" t="str">
        <f t="shared" si="275"/>
        <v/>
      </c>
      <c r="M2187" s="28" t="s">
        <v>2981</v>
      </c>
      <c r="N2187" s="28" t="str">
        <f t="shared" si="276"/>
        <v/>
      </c>
      <c r="O2187" s="28" t="str">
        <f>IF(N2187=1,M2187&amp;" ("&amp;E2187&amp;")",M2187)</f>
        <v>I Heart Huckabees</v>
      </c>
      <c r="P2187" s="36">
        <f>INDEX(cpi!$A$1:$M$105,MATCH('Inflation adjust calc'!$E2187,cpi!$A:$A,0),MATCH('Inflation adjust calc'!$D2187,cpi!$1:$1,0))</f>
        <v>190.9</v>
      </c>
      <c r="Q2187" s="36">
        <f>cpi!$I$2</f>
        <v>240.85300000000001</v>
      </c>
      <c r="R2187" s="36">
        <f t="shared" si="273"/>
        <v>1.2616710319539026</v>
      </c>
      <c r="S2187" s="28" t="str">
        <f t="shared" si="277"/>
        <v/>
      </c>
      <c r="T2187" s="37">
        <f t="shared" si="278"/>
        <v>27756762.702985857</v>
      </c>
      <c r="U2187" s="37">
        <f t="shared" si="279"/>
        <v>16130102.043944474</v>
      </c>
      <c r="V2187" s="37">
        <f t="shared" si="280"/>
        <v>25277217.025610268</v>
      </c>
    </row>
    <row r="2188" spans="1:22">
      <c r="A2188" s="23">
        <v>2187</v>
      </c>
      <c r="B2188" s="3">
        <v>41376</v>
      </c>
      <c r="C2188" s="28">
        <v>4</v>
      </c>
      <c r="D2188" s="29">
        <v>12</v>
      </c>
      <c r="E2188" s="28">
        <v>2013</v>
      </c>
      <c r="F2188" s="31">
        <f>DATE(E2188,D2188,C2188)</f>
        <v>41612</v>
      </c>
      <c r="G2188" s="24" t="s">
        <v>2982</v>
      </c>
      <c r="H2188" s="2">
        <v>22000000</v>
      </c>
      <c r="I2188" s="2">
        <v>11330849</v>
      </c>
      <c r="J2188" s="2">
        <v>15434375</v>
      </c>
      <c r="K2188" s="28" t="str">
        <f t="shared" si="274"/>
        <v/>
      </c>
      <c r="L2188" s="28" t="str">
        <f t="shared" si="275"/>
        <v/>
      </c>
      <c r="M2188" s="28" t="s">
        <v>2982</v>
      </c>
      <c r="N2188" s="28" t="str">
        <f t="shared" si="276"/>
        <v/>
      </c>
      <c r="O2188" s="28" t="str">
        <f>IF(N2188=1,M2188&amp;" ("&amp;E2188&amp;")",M2188)</f>
        <v>Out of the Furnace</v>
      </c>
      <c r="P2188" s="36">
        <f>INDEX(cpi!$A$1:$M$105,MATCH('Inflation adjust calc'!$E2188,cpi!$A:$A,0),MATCH('Inflation adjust calc'!$D2188,cpi!$1:$1,0))</f>
        <v>233.04900000000001</v>
      </c>
      <c r="Q2188" s="36">
        <f>cpi!$I$2</f>
        <v>240.85300000000001</v>
      </c>
      <c r="R2188" s="36">
        <f t="shared" si="273"/>
        <v>1.0334865200022314</v>
      </c>
      <c r="S2188" s="28" t="str">
        <f t="shared" si="277"/>
        <v/>
      </c>
      <c r="T2188" s="37">
        <f t="shared" si="278"/>
        <v>22736703.440049089</v>
      </c>
      <c r="U2188" s="37">
        <f t="shared" si="279"/>
        <v>11710279.701680765</v>
      </c>
      <c r="V2188" s="37">
        <f t="shared" si="280"/>
        <v>15951218.50715944</v>
      </c>
    </row>
    <row r="2189" spans="1:22">
      <c r="A2189" s="23">
        <v>2188</v>
      </c>
      <c r="B2189" s="3">
        <v>34100</v>
      </c>
      <c r="C2189" s="28">
        <v>5</v>
      </c>
      <c r="D2189" s="29">
        <v>11</v>
      </c>
      <c r="E2189" s="28">
        <v>1993</v>
      </c>
      <c r="F2189" s="31">
        <f>DATE(E2189,D2189,C2189)</f>
        <v>34278</v>
      </c>
      <c r="G2189" s="24" t="s">
        <v>2983</v>
      </c>
      <c r="H2189" s="2">
        <v>22000000</v>
      </c>
      <c r="I2189" s="2">
        <v>10696210</v>
      </c>
      <c r="J2189" s="2">
        <v>10696210</v>
      </c>
      <c r="K2189" s="28" t="str">
        <f t="shared" si="274"/>
        <v/>
      </c>
      <c r="L2189" s="28" t="str">
        <f t="shared" si="275"/>
        <v/>
      </c>
      <c r="M2189" s="28" t="s">
        <v>2983</v>
      </c>
      <c r="N2189" s="28" t="str">
        <f t="shared" si="276"/>
        <v/>
      </c>
      <c r="O2189" s="28" t="str">
        <f>IF(N2189=1,M2189&amp;" ("&amp;E2189&amp;")",M2189)</f>
        <v>RoboCop 3</v>
      </c>
      <c r="P2189" s="36">
        <f>INDEX(cpi!$A$1:$M$105,MATCH('Inflation adjust calc'!$E2189,cpi!$A:$A,0),MATCH('Inflation adjust calc'!$D2189,cpi!$1:$1,0))</f>
        <v>145.80000000000001</v>
      </c>
      <c r="Q2189" s="36">
        <f>cpi!$I$2</f>
        <v>240.85300000000001</v>
      </c>
      <c r="R2189" s="36">
        <f t="shared" si="273"/>
        <v>1.6519410150891631</v>
      </c>
      <c r="S2189" s="28" t="str">
        <f t="shared" si="277"/>
        <v/>
      </c>
      <c r="T2189" s="37">
        <f t="shared" si="278"/>
        <v>36342702.331961587</v>
      </c>
      <c r="U2189" s="37">
        <f t="shared" si="279"/>
        <v>17669508.005006857</v>
      </c>
      <c r="V2189" s="37">
        <f t="shared" si="280"/>
        <v>17669508.005006857</v>
      </c>
    </row>
    <row r="2190" spans="1:22">
      <c r="A2190" s="23">
        <v>2189</v>
      </c>
      <c r="B2190" s="3" t="s">
        <v>367</v>
      </c>
      <c r="C2190" s="28">
        <v>27</v>
      </c>
      <c r="D2190" s="29">
        <v>8</v>
      </c>
      <c r="E2190" s="28">
        <v>1999</v>
      </c>
      <c r="F2190" s="31">
        <f>DATE(E2190,D2190,C2190)</f>
        <v>36399</v>
      </c>
      <c r="G2190" s="24" t="s">
        <v>2984</v>
      </c>
      <c r="H2190" s="2">
        <v>22000000</v>
      </c>
      <c r="I2190" s="2">
        <v>9818792</v>
      </c>
      <c r="J2190" s="2">
        <v>9818792</v>
      </c>
      <c r="K2190" s="28" t="str">
        <f t="shared" si="274"/>
        <v/>
      </c>
      <c r="L2190" s="28" t="str">
        <f t="shared" si="275"/>
        <v/>
      </c>
      <c r="M2190" s="28" t="s">
        <v>2984</v>
      </c>
      <c r="N2190" s="28" t="str">
        <f t="shared" si="276"/>
        <v/>
      </c>
      <c r="O2190" s="28" t="str">
        <f>IF(N2190=1,M2190&amp;" ("&amp;E2190&amp;")",M2190)</f>
        <v>Dudley Do-Right</v>
      </c>
      <c r="P2190" s="36">
        <f>INDEX(cpi!$A$1:$M$105,MATCH('Inflation adjust calc'!$E2190,cpi!$A:$A,0),MATCH('Inflation adjust calc'!$D2190,cpi!$1:$1,0))</f>
        <v>167.1</v>
      </c>
      <c r="Q2190" s="36">
        <f>cpi!$I$2</f>
        <v>240.85300000000001</v>
      </c>
      <c r="R2190" s="36">
        <f t="shared" si="273"/>
        <v>1.4413704368641533</v>
      </c>
      <c r="S2190" s="28" t="str">
        <f t="shared" si="277"/>
        <v/>
      </c>
      <c r="T2190" s="37">
        <f t="shared" si="278"/>
        <v>31710149.611011375</v>
      </c>
      <c r="U2190" s="37">
        <f t="shared" si="279"/>
        <v>14152516.514518254</v>
      </c>
      <c r="V2190" s="37">
        <f t="shared" si="280"/>
        <v>14152516.514518254</v>
      </c>
    </row>
    <row r="2191" spans="1:22">
      <c r="A2191" s="23">
        <v>2190</v>
      </c>
      <c r="B2191" s="3" t="s">
        <v>2985</v>
      </c>
      <c r="C2191" s="28">
        <v>21</v>
      </c>
      <c r="D2191" s="29">
        <v>9</v>
      </c>
      <c r="E2191" s="28">
        <v>2001</v>
      </c>
      <c r="F2191" s="31">
        <f>DATE(E2191,D2191,C2191)</f>
        <v>37155</v>
      </c>
      <c r="G2191" s="24" t="s">
        <v>2986</v>
      </c>
      <c r="H2191" s="2">
        <v>22000000</v>
      </c>
      <c r="I2191" s="2">
        <v>6047691</v>
      </c>
      <c r="J2191" s="2">
        <v>6047691</v>
      </c>
      <c r="K2191" s="28" t="str">
        <f t="shared" si="274"/>
        <v/>
      </c>
      <c r="L2191" s="28" t="str">
        <f t="shared" si="275"/>
        <v/>
      </c>
      <c r="M2191" s="28" t="s">
        <v>2986</v>
      </c>
      <c r="N2191" s="28" t="str">
        <f t="shared" si="276"/>
        <v/>
      </c>
      <c r="O2191" s="28" t="str">
        <f>IF(N2191=1,M2191&amp;" ("&amp;E2191&amp;")",M2191)</f>
        <v>Megiddo: Omega Code 2</v>
      </c>
      <c r="P2191" s="36">
        <f>INDEX(cpi!$A$1:$M$105,MATCH('Inflation adjust calc'!$E2191,cpi!$A:$A,0),MATCH('Inflation adjust calc'!$D2191,cpi!$1:$1,0))</f>
        <v>178.3</v>
      </c>
      <c r="Q2191" s="36">
        <f>cpi!$I$2</f>
        <v>240.85300000000001</v>
      </c>
      <c r="R2191" s="36">
        <f t="shared" si="273"/>
        <v>1.3508300616937745</v>
      </c>
      <c r="S2191" s="28" t="str">
        <f t="shared" si="277"/>
        <v/>
      </c>
      <c r="T2191" s="37">
        <f t="shared" si="278"/>
        <v>29718261.35726304</v>
      </c>
      <c r="U2191" s="37">
        <f t="shared" si="279"/>
        <v>8169402.8066348853</v>
      </c>
      <c r="V2191" s="37">
        <f t="shared" si="280"/>
        <v>8169402.8066348853</v>
      </c>
    </row>
    <row r="2192" spans="1:22">
      <c r="A2192" s="23">
        <v>2191</v>
      </c>
      <c r="B2192" s="3">
        <v>25569</v>
      </c>
      <c r="C2192" s="28">
        <v>1</v>
      </c>
      <c r="D2192" s="29">
        <v>1</v>
      </c>
      <c r="E2192" s="28">
        <v>1970</v>
      </c>
      <c r="F2192" s="31">
        <f>DATE(E2192,D2192,C2192)</f>
        <v>25569</v>
      </c>
      <c r="G2192" s="24" t="s">
        <v>2987</v>
      </c>
      <c r="H2192" s="2">
        <v>22000000</v>
      </c>
      <c r="I2192" s="2">
        <v>5000000</v>
      </c>
      <c r="J2192" s="2">
        <v>5000000</v>
      </c>
      <c r="K2192" s="28" t="str">
        <f t="shared" si="274"/>
        <v/>
      </c>
      <c r="L2192" s="28" t="str">
        <f t="shared" si="275"/>
        <v/>
      </c>
      <c r="M2192" s="28" t="s">
        <v>2987</v>
      </c>
      <c r="N2192" s="28" t="str">
        <f t="shared" si="276"/>
        <v/>
      </c>
      <c r="O2192" s="28" t="str">
        <f>IF(N2192=1,M2192&amp;" ("&amp;E2192&amp;")",M2192)</f>
        <v>Darling Lili</v>
      </c>
      <c r="P2192" s="36">
        <f>INDEX(cpi!$A$1:$M$105,MATCH('Inflation adjust calc'!$E2192,cpi!$A:$A,0),MATCH('Inflation adjust calc'!$D2192,cpi!$1:$1,0))</f>
        <v>37.799999999999997</v>
      </c>
      <c r="Q2192" s="36">
        <f>cpi!$I$2</f>
        <v>240.85300000000001</v>
      </c>
      <c r="R2192" s="36">
        <f t="shared" si="273"/>
        <v>6.3717724867724872</v>
      </c>
      <c r="S2192" s="28" t="str">
        <f t="shared" si="277"/>
        <v/>
      </c>
      <c r="T2192" s="37">
        <f t="shared" si="278"/>
        <v>140178994.70899472</v>
      </c>
      <c r="U2192" s="37">
        <f t="shared" si="279"/>
        <v>31858862.433862437</v>
      </c>
      <c r="V2192" s="37">
        <f t="shared" si="280"/>
        <v>31858862.433862437</v>
      </c>
    </row>
    <row r="2193" spans="1:22">
      <c r="A2193" s="23">
        <v>2192</v>
      </c>
      <c r="B2193" s="3" t="s">
        <v>1486</v>
      </c>
      <c r="C2193" s="28">
        <v>23</v>
      </c>
      <c r="D2193" s="29">
        <v>11</v>
      </c>
      <c r="E2193" s="28">
        <v>2005</v>
      </c>
      <c r="F2193" s="31">
        <f>DATE(E2193,D2193,C2193)</f>
        <v>38679</v>
      </c>
      <c r="G2193" s="24" t="s">
        <v>2988</v>
      </c>
      <c r="H2193" s="2">
        <v>22000000</v>
      </c>
      <c r="I2193" s="2">
        <v>4835065</v>
      </c>
      <c r="J2193" s="2">
        <v>9448623</v>
      </c>
      <c r="K2193" s="28" t="str">
        <f t="shared" si="274"/>
        <v/>
      </c>
      <c r="L2193" s="28" t="str">
        <f t="shared" si="275"/>
        <v/>
      </c>
      <c r="M2193" s="28" t="s">
        <v>2988</v>
      </c>
      <c r="N2193" s="28" t="str">
        <f t="shared" si="276"/>
        <v/>
      </c>
      <c r="O2193" s="28" t="str">
        <f>IF(N2193=1,M2193&amp;" ("&amp;E2193&amp;")",M2193)</f>
        <v>The Libertine</v>
      </c>
      <c r="P2193" s="36">
        <f>INDEX(cpi!$A$1:$M$105,MATCH('Inflation adjust calc'!$E2193,cpi!$A:$A,0),MATCH('Inflation adjust calc'!$D2193,cpi!$1:$1,0))</f>
        <v>197.6</v>
      </c>
      <c r="Q2193" s="36">
        <f>cpi!$I$2</f>
        <v>240.85300000000001</v>
      </c>
      <c r="R2193" s="36">
        <f t="shared" si="273"/>
        <v>1.2188917004048583</v>
      </c>
      <c r="S2193" s="28" t="str">
        <f t="shared" si="277"/>
        <v/>
      </c>
      <c r="T2193" s="37">
        <f t="shared" si="278"/>
        <v>26815617.408906881</v>
      </c>
      <c r="U2193" s="37">
        <f t="shared" si="279"/>
        <v>5893420.5994180162</v>
      </c>
      <c r="V2193" s="37">
        <f t="shared" si="280"/>
        <v>11516848.154954454</v>
      </c>
    </row>
    <row r="2194" spans="1:22">
      <c r="A2194" s="23">
        <v>2193</v>
      </c>
      <c r="B2194" s="3">
        <v>39237</v>
      </c>
      <c r="C2194" s="28">
        <v>6</v>
      </c>
      <c r="D2194" s="29">
        <v>4</v>
      </c>
      <c r="E2194" s="28">
        <v>2007</v>
      </c>
      <c r="F2194" s="31">
        <f>DATE(E2194,D2194,C2194)</f>
        <v>39178</v>
      </c>
      <c r="G2194" s="24" t="s">
        <v>2989</v>
      </c>
      <c r="H2194" s="2">
        <v>22000000</v>
      </c>
      <c r="I2194" s="2">
        <v>4398532</v>
      </c>
      <c r="J2194" s="2">
        <v>27238354</v>
      </c>
      <c r="K2194" s="28" t="str">
        <f t="shared" si="274"/>
        <v/>
      </c>
      <c r="L2194" s="28" t="str">
        <f t="shared" si="275"/>
        <v/>
      </c>
      <c r="M2194" s="28" t="s">
        <v>2989</v>
      </c>
      <c r="N2194" s="28" t="str">
        <f t="shared" si="276"/>
        <v/>
      </c>
      <c r="O2194" s="28" t="str">
        <f>IF(N2194=1,M2194&amp;" ("&amp;E2194&amp;")",M2194)</f>
        <v>Zwartboek</v>
      </c>
      <c r="P2194" s="36">
        <f>INDEX(cpi!$A$1:$M$105,MATCH('Inflation adjust calc'!$E2194,cpi!$A:$A,0),MATCH('Inflation adjust calc'!$D2194,cpi!$1:$1,0))</f>
        <v>206.68600000000001</v>
      </c>
      <c r="Q2194" s="36">
        <f>cpi!$I$2</f>
        <v>240.85300000000001</v>
      </c>
      <c r="R2194" s="36">
        <f t="shared" ref="R2194:R2257" si="281">Q2194/P2194</f>
        <v>1.165308729183399</v>
      </c>
      <c r="S2194" s="28" t="str">
        <f t="shared" si="277"/>
        <v/>
      </c>
      <c r="T2194" s="37">
        <f t="shared" si="278"/>
        <v>25636792.042034779</v>
      </c>
      <c r="U2194" s="37">
        <f t="shared" si="279"/>
        <v>5125647.735192514</v>
      </c>
      <c r="V2194" s="37">
        <f t="shared" si="280"/>
        <v>31741091.684787553</v>
      </c>
    </row>
    <row r="2195" spans="1:22">
      <c r="A2195" s="23">
        <v>2194</v>
      </c>
      <c r="B2195" s="3" t="s">
        <v>2990</v>
      </c>
      <c r="C2195" s="28">
        <v>31</v>
      </c>
      <c r="D2195" s="29">
        <v>10</v>
      </c>
      <c r="E2195" s="28">
        <v>2014</v>
      </c>
      <c r="F2195" s="31">
        <f>DATE(E2195,D2195,C2195)</f>
        <v>41943</v>
      </c>
      <c r="G2195" s="24" t="s">
        <v>2991</v>
      </c>
      <c r="H2195" s="2">
        <v>22000000</v>
      </c>
      <c r="I2195" s="2">
        <v>3242457</v>
      </c>
      <c r="J2195" s="2">
        <v>19563579</v>
      </c>
      <c r="K2195" s="28" t="str">
        <f t="shared" si="274"/>
        <v/>
      </c>
      <c r="L2195" s="28" t="str">
        <f t="shared" si="275"/>
        <v/>
      </c>
      <c r="M2195" s="28" t="s">
        <v>2991</v>
      </c>
      <c r="N2195" s="28" t="str">
        <f t="shared" si="276"/>
        <v/>
      </c>
      <c r="O2195" s="28" t="str">
        <f>IF(N2195=1,M2195&amp;" ("&amp;E2195&amp;")",M2195)</f>
        <v>Before I Go to Sleep</v>
      </c>
      <c r="P2195" s="36">
        <f>INDEX(cpi!$A$1:$M$105,MATCH('Inflation adjust calc'!$E2195,cpi!$A:$A,0),MATCH('Inflation adjust calc'!$D2195,cpi!$1:$1,0))</f>
        <v>237.43299999999999</v>
      </c>
      <c r="Q2195" s="36">
        <f>cpi!$I$2</f>
        <v>240.85300000000001</v>
      </c>
      <c r="R2195" s="36">
        <f t="shared" si="281"/>
        <v>1.0144040634621136</v>
      </c>
      <c r="S2195" s="28" t="str">
        <f t="shared" si="277"/>
        <v/>
      </c>
      <c r="T2195" s="37">
        <f t="shared" si="278"/>
        <v>22316889.3961665</v>
      </c>
      <c r="U2195" s="37">
        <f t="shared" si="279"/>
        <v>3289161.5564011745</v>
      </c>
      <c r="V2195" s="37">
        <f t="shared" si="280"/>
        <v>19845374.033462074</v>
      </c>
    </row>
    <row r="2196" spans="1:22">
      <c r="A2196" s="23">
        <v>2195</v>
      </c>
      <c r="B2196" s="3">
        <v>40400</v>
      </c>
      <c r="C2196" s="28">
        <v>8</v>
      </c>
      <c r="D2196" s="29">
        <v>10</v>
      </c>
      <c r="E2196" s="28">
        <v>2010</v>
      </c>
      <c r="F2196" s="31">
        <f>DATE(E2196,D2196,C2196)</f>
        <v>40459</v>
      </c>
      <c r="G2196" s="24" t="s">
        <v>2992</v>
      </c>
      <c r="H2196" s="2">
        <v>22000000</v>
      </c>
      <c r="I2196" s="2">
        <v>1810078</v>
      </c>
      <c r="J2196" s="2">
        <v>4065020</v>
      </c>
      <c r="K2196" s="28" t="str">
        <f t="shared" si="274"/>
        <v/>
      </c>
      <c r="L2196" s="28" t="str">
        <f t="shared" si="275"/>
        <v/>
      </c>
      <c r="M2196" s="28" t="s">
        <v>2992</v>
      </c>
      <c r="N2196" s="28" t="str">
        <f t="shared" si="276"/>
        <v/>
      </c>
      <c r="O2196" s="28" t="str">
        <f>IF(N2196=1,M2196&amp;" ("&amp;E2196&amp;")",M2196)</f>
        <v>Stone</v>
      </c>
      <c r="P2196" s="36">
        <f>INDEX(cpi!$A$1:$M$105,MATCH('Inflation adjust calc'!$E2196,cpi!$A:$A,0),MATCH('Inflation adjust calc'!$D2196,cpi!$1:$1,0))</f>
        <v>218.71100000000001</v>
      </c>
      <c r="Q2196" s="36">
        <f>cpi!$I$2</f>
        <v>240.85300000000001</v>
      </c>
      <c r="R2196" s="36">
        <f t="shared" si="281"/>
        <v>1.1012386208283991</v>
      </c>
      <c r="S2196" s="28" t="str">
        <f t="shared" si="277"/>
        <v/>
      </c>
      <c r="T2196" s="37">
        <f t="shared" si="278"/>
        <v>24227249.65822478</v>
      </c>
      <c r="U2196" s="37">
        <f t="shared" si="279"/>
        <v>1993327.8003118269</v>
      </c>
      <c r="V2196" s="37">
        <f t="shared" si="280"/>
        <v>4476557.0184398592</v>
      </c>
    </row>
    <row r="2197" spans="1:22">
      <c r="A2197" s="23">
        <v>2196</v>
      </c>
      <c r="B2197" s="3">
        <v>38779</v>
      </c>
      <c r="C2197" s="28">
        <v>3</v>
      </c>
      <c r="D2197" s="29">
        <v>3</v>
      </c>
      <c r="E2197" s="28">
        <v>2006</v>
      </c>
      <c r="F2197" s="31">
        <f>DATE(E2197,D2197,C2197)</f>
        <v>38779</v>
      </c>
      <c r="G2197" s="24" t="s">
        <v>2993</v>
      </c>
      <c r="H2197" s="2">
        <v>22000000</v>
      </c>
      <c r="I2197" s="2">
        <v>1054361</v>
      </c>
      <c r="J2197" s="2">
        <v>23134075</v>
      </c>
      <c r="K2197" s="28" t="str">
        <f t="shared" si="274"/>
        <v/>
      </c>
      <c r="L2197" s="28" t="str">
        <f t="shared" si="275"/>
        <v/>
      </c>
      <c r="M2197" s="28" t="s">
        <v>2993</v>
      </c>
      <c r="N2197" s="28" t="str">
        <f t="shared" si="276"/>
        <v/>
      </c>
      <c r="O2197" s="28" t="str">
        <f>IF(N2197=1,M2197&amp;" ("&amp;E2197&amp;")",M2197)</f>
        <v>Joyeux Noël</v>
      </c>
      <c r="P2197" s="36">
        <f>INDEX(cpi!$A$1:$M$105,MATCH('Inflation adjust calc'!$E2197,cpi!$A:$A,0),MATCH('Inflation adjust calc'!$D2197,cpi!$1:$1,0))</f>
        <v>199.8</v>
      </c>
      <c r="Q2197" s="36">
        <f>cpi!$I$2</f>
        <v>240.85300000000001</v>
      </c>
      <c r="R2197" s="36">
        <f t="shared" si="281"/>
        <v>1.2054704704704704</v>
      </c>
      <c r="S2197" s="28" t="str">
        <f t="shared" si="277"/>
        <v/>
      </c>
      <c r="T2197" s="37">
        <f t="shared" si="278"/>
        <v>26520350.35035035</v>
      </c>
      <c r="U2197" s="37">
        <f t="shared" si="279"/>
        <v>1271001.0507157156</v>
      </c>
      <c r="V2197" s="37">
        <f t="shared" si="280"/>
        <v>27887444.274149146</v>
      </c>
    </row>
    <row r="2198" spans="1:22">
      <c r="A2198" s="23">
        <v>2197</v>
      </c>
      <c r="B2198" s="3" t="s">
        <v>2489</v>
      </c>
      <c r="C2198" s="28">
        <v>31</v>
      </c>
      <c r="D2198" s="29">
        <v>12</v>
      </c>
      <c r="E2198" s="28">
        <v>2013</v>
      </c>
      <c r="F2198" s="31">
        <f>DATE(E2198,D2198,C2198)</f>
        <v>41639</v>
      </c>
      <c r="G2198" s="24" t="s">
        <v>2994</v>
      </c>
      <c r="H2198" s="2">
        <v>22000000</v>
      </c>
      <c r="I2198">
        <v>0</v>
      </c>
      <c r="J2198" s="2">
        <v>30051905</v>
      </c>
      <c r="K2198" s="28" t="str">
        <f t="shared" si="274"/>
        <v/>
      </c>
      <c r="L2198" s="28" t="str">
        <f t="shared" si="275"/>
        <v/>
      </c>
      <c r="M2198" s="28" t="s">
        <v>2994</v>
      </c>
      <c r="N2198" s="28" t="str">
        <f t="shared" si="276"/>
        <v/>
      </c>
      <c r="O2198" s="28" t="str">
        <f>IF(N2198=1,M2198&amp;" ("&amp;E2198&amp;")",M2198)</f>
        <v>Metegol</v>
      </c>
      <c r="P2198" s="36">
        <f>INDEX(cpi!$A$1:$M$105,MATCH('Inflation adjust calc'!$E2198,cpi!$A:$A,0),MATCH('Inflation adjust calc'!$D2198,cpi!$1:$1,0))</f>
        <v>233.04900000000001</v>
      </c>
      <c r="Q2198" s="36">
        <f>cpi!$I$2</f>
        <v>240.85300000000001</v>
      </c>
      <c r="R2198" s="36">
        <f t="shared" si="281"/>
        <v>1.0334865200022314</v>
      </c>
      <c r="S2198" s="28" t="str">
        <f t="shared" si="277"/>
        <v/>
      </c>
      <c r="T2198" s="37">
        <f t="shared" si="278"/>
        <v>22736703.440049089</v>
      </c>
      <c r="U2198" s="37">
        <f t="shared" si="279"/>
        <v>0</v>
      </c>
      <c r="V2198" s="37">
        <f t="shared" si="280"/>
        <v>31058238.717887659</v>
      </c>
    </row>
    <row r="2199" spans="1:22">
      <c r="A2199" s="23">
        <v>2198</v>
      </c>
      <c r="B2199" s="3" t="s">
        <v>2862</v>
      </c>
      <c r="C2199" s="28">
        <v>31</v>
      </c>
      <c r="D2199" s="29">
        <v>12</v>
      </c>
      <c r="E2199" s="28">
        <v>2016</v>
      </c>
      <c r="F2199" s="31">
        <f>DATE(E2199,D2199,C2199)</f>
        <v>42735</v>
      </c>
      <c r="G2199" s="24" t="s">
        <v>2995</v>
      </c>
      <c r="H2199" s="2">
        <v>22000000</v>
      </c>
      <c r="I2199">
        <v>0</v>
      </c>
      <c r="J2199">
        <v>0</v>
      </c>
      <c r="K2199" s="28">
        <f t="shared" si="274"/>
        <v>1</v>
      </c>
      <c r="L2199" s="28" t="str">
        <f t="shared" si="275"/>
        <v/>
      </c>
      <c r="M2199" s="28" t="s">
        <v>2995</v>
      </c>
      <c r="N2199" s="28" t="str">
        <f t="shared" si="276"/>
        <v/>
      </c>
      <c r="O2199" s="28" t="str">
        <f>IF(N2199=1,M2199&amp;" ("&amp;E2199&amp;")",M2199)</f>
        <v>The Butterfly God</v>
      </c>
      <c r="P2199" s="36">
        <f>INDEX(cpi!$A$1:$M$105,MATCH('Inflation adjust calc'!$E2199,cpi!$A:$A,0),MATCH('Inflation adjust calc'!$D2199,cpi!$1:$1,0))</f>
        <v>0</v>
      </c>
      <c r="Q2199" s="36">
        <f>cpi!$I$2</f>
        <v>240.85300000000001</v>
      </c>
      <c r="R2199" s="36" t="e">
        <f t="shared" si="281"/>
        <v>#DIV/0!</v>
      </c>
      <c r="S2199" s="28">
        <f t="shared" si="277"/>
        <v>1</v>
      </c>
      <c r="T2199" s="37" t="e">
        <f t="shared" si="278"/>
        <v>#DIV/0!</v>
      </c>
      <c r="U2199" s="37" t="e">
        <f t="shared" si="279"/>
        <v>#DIV/0!</v>
      </c>
      <c r="V2199" s="37" t="e">
        <f t="shared" si="280"/>
        <v>#DIV/0!</v>
      </c>
    </row>
    <row r="2200" spans="1:22">
      <c r="A2200" s="23">
        <v>2199</v>
      </c>
      <c r="B2200" s="3" t="s">
        <v>2996</v>
      </c>
      <c r="C2200" s="28">
        <v>24</v>
      </c>
      <c r="D2200" s="29">
        <v>6</v>
      </c>
      <c r="E2200" s="28">
        <v>1977</v>
      </c>
      <c r="F2200" s="31">
        <f>DATE(E2200,D2200,C2200)</f>
        <v>28300</v>
      </c>
      <c r="G2200" s="24" t="s">
        <v>2997</v>
      </c>
      <c r="H2200" s="2">
        <v>21600000</v>
      </c>
      <c r="I2200" s="2">
        <v>12000000</v>
      </c>
      <c r="J2200" s="2">
        <v>12000000</v>
      </c>
      <c r="K2200" s="28" t="str">
        <f t="shared" si="274"/>
        <v/>
      </c>
      <c r="L2200" s="28" t="str">
        <f t="shared" si="275"/>
        <v/>
      </c>
      <c r="M2200" s="28" t="s">
        <v>2997</v>
      </c>
      <c r="N2200" s="28" t="str">
        <f t="shared" si="276"/>
        <v/>
      </c>
      <c r="O2200" s="28" t="str">
        <f>IF(N2200=1,M2200&amp;" ("&amp;E2200&amp;")",M2200)</f>
        <v>Sorcerer</v>
      </c>
      <c r="P2200" s="36">
        <f>INDEX(cpi!$A$1:$M$105,MATCH('Inflation adjust calc'!$E2200,cpi!$A:$A,0),MATCH('Inflation adjust calc'!$D2200,cpi!$1:$1,0))</f>
        <v>60.7</v>
      </c>
      <c r="Q2200" s="36">
        <f>cpi!$I$2</f>
        <v>240.85300000000001</v>
      </c>
      <c r="R2200" s="36">
        <f t="shared" si="281"/>
        <v>3.9679242174629326</v>
      </c>
      <c r="S2200" s="28" t="str">
        <f t="shared" si="277"/>
        <v/>
      </c>
      <c r="T2200" s="37">
        <f t="shared" si="278"/>
        <v>85707163.097199351</v>
      </c>
      <c r="U2200" s="37">
        <f t="shared" si="279"/>
        <v>47615090.609555192</v>
      </c>
      <c r="V2200" s="37">
        <f t="shared" si="280"/>
        <v>47615090.609555192</v>
      </c>
    </row>
    <row r="2201" spans="1:22">
      <c r="A2201" s="23">
        <v>2200</v>
      </c>
      <c r="B2201" s="3" t="s">
        <v>901</v>
      </c>
      <c r="C2201" s="28">
        <v>27</v>
      </c>
      <c r="D2201" s="29">
        <v>7</v>
      </c>
      <c r="E2201" s="28">
        <v>2007</v>
      </c>
      <c r="F2201" s="31">
        <f>DATE(E2201,D2201,C2201)</f>
        <v>39290</v>
      </c>
      <c r="G2201" s="24" t="s">
        <v>2998</v>
      </c>
      <c r="H2201" s="2">
        <v>21600000</v>
      </c>
      <c r="I2201" s="2">
        <v>635733</v>
      </c>
      <c r="J2201" s="2">
        <v>791154</v>
      </c>
      <c r="K2201" s="28" t="str">
        <f t="shared" si="274"/>
        <v/>
      </c>
      <c r="L2201" s="28" t="str">
        <f t="shared" si="275"/>
        <v/>
      </c>
      <c r="M2201" s="28" t="s">
        <v>2998</v>
      </c>
      <c r="N2201" s="28" t="str">
        <f t="shared" si="276"/>
        <v/>
      </c>
      <c r="O2201" s="28" t="str">
        <f>IF(N2201=1,M2201&amp;" ("&amp;E2201&amp;")",M2201)</f>
        <v>Molière</v>
      </c>
      <c r="P2201" s="36">
        <f>INDEX(cpi!$A$1:$M$105,MATCH('Inflation adjust calc'!$E2201,cpi!$A:$A,0),MATCH('Inflation adjust calc'!$D2201,cpi!$1:$1,0))</f>
        <v>208.29900000000001</v>
      </c>
      <c r="Q2201" s="36">
        <f>cpi!$I$2</f>
        <v>240.85300000000001</v>
      </c>
      <c r="R2201" s="36">
        <f t="shared" si="281"/>
        <v>1.1562849557607093</v>
      </c>
      <c r="S2201" s="28" t="str">
        <f t="shared" si="277"/>
        <v/>
      </c>
      <c r="T2201" s="37">
        <f t="shared" si="278"/>
        <v>24975755.044431321</v>
      </c>
      <c r="U2201" s="37">
        <f t="shared" si="279"/>
        <v>735088.50378062308</v>
      </c>
      <c r="V2201" s="37">
        <f t="shared" si="280"/>
        <v>914799.46788990824</v>
      </c>
    </row>
    <row r="2202" spans="1:22">
      <c r="A2202" s="23">
        <v>2201</v>
      </c>
      <c r="B2202" s="3">
        <v>39212</v>
      </c>
      <c r="C2202" s="28">
        <v>5</v>
      </c>
      <c r="D2202" s="29">
        <v>10</v>
      </c>
      <c r="E2202" s="28">
        <v>2007</v>
      </c>
      <c r="F2202" s="31">
        <f>DATE(E2202,D2202,C2202)</f>
        <v>39360</v>
      </c>
      <c r="G2202" s="24" t="s">
        <v>2999</v>
      </c>
      <c r="H2202" s="2">
        <v>21500000</v>
      </c>
      <c r="I2202" s="2">
        <v>49033882</v>
      </c>
      <c r="J2202" s="2">
        <v>92987651</v>
      </c>
      <c r="K2202" s="28" t="str">
        <f t="shared" si="274"/>
        <v/>
      </c>
      <c r="L2202" s="28" t="str">
        <f t="shared" si="275"/>
        <v/>
      </c>
      <c r="M2202" s="28" t="s">
        <v>2999</v>
      </c>
      <c r="N2202" s="28" t="str">
        <f t="shared" si="276"/>
        <v/>
      </c>
      <c r="O2202" s="28" t="str">
        <f>IF(N2202=1,M2202&amp;" ("&amp;E2202&amp;")",M2202)</f>
        <v>Michael Clayton</v>
      </c>
      <c r="P2202" s="36">
        <f>INDEX(cpi!$A$1:$M$105,MATCH('Inflation adjust calc'!$E2202,cpi!$A:$A,0),MATCH('Inflation adjust calc'!$D2202,cpi!$1:$1,0))</f>
        <v>208.93600000000001</v>
      </c>
      <c r="Q2202" s="36">
        <f>cpi!$I$2</f>
        <v>240.85300000000001</v>
      </c>
      <c r="R2202" s="36">
        <f t="shared" si="281"/>
        <v>1.1527596967492437</v>
      </c>
      <c r="S2202" s="28" t="str">
        <f t="shared" si="277"/>
        <v/>
      </c>
      <c r="T2202" s="37">
        <f t="shared" si="278"/>
        <v>24784333.480108742</v>
      </c>
      <c r="U2202" s="37">
        <f t="shared" si="279"/>
        <v>56524282.944758199</v>
      </c>
      <c r="V2202" s="37">
        <f t="shared" si="280"/>
        <v>107192416.36818451</v>
      </c>
    </row>
    <row r="2203" spans="1:22">
      <c r="A2203" s="23">
        <v>2202</v>
      </c>
      <c r="B2203" s="3">
        <v>36410</v>
      </c>
      <c r="C2203" s="28">
        <v>9</v>
      </c>
      <c r="D2203" s="29">
        <v>7</v>
      </c>
      <c r="E2203" s="28">
        <v>1999</v>
      </c>
      <c r="F2203" s="31">
        <f>DATE(E2203,D2203,C2203)</f>
        <v>36350</v>
      </c>
      <c r="G2203" s="24" t="s">
        <v>3000</v>
      </c>
      <c r="H2203" s="2">
        <v>21500000</v>
      </c>
      <c r="I2203" s="2">
        <v>24419219</v>
      </c>
      <c r="J2203" s="2">
        <v>24419219</v>
      </c>
      <c r="K2203" s="28" t="str">
        <f t="shared" si="274"/>
        <v/>
      </c>
      <c r="L2203" s="28" t="str">
        <f t="shared" si="275"/>
        <v/>
      </c>
      <c r="M2203" s="28" t="s">
        <v>3000</v>
      </c>
      <c r="N2203" s="28" t="str">
        <f t="shared" si="276"/>
        <v/>
      </c>
      <c r="O2203" s="28" t="str">
        <f>IF(N2203=1,M2203&amp;" ("&amp;E2203&amp;")",M2203)</f>
        <v>Arlington Road</v>
      </c>
      <c r="P2203" s="36">
        <f>INDEX(cpi!$A$1:$M$105,MATCH('Inflation adjust calc'!$E2203,cpi!$A:$A,0),MATCH('Inflation adjust calc'!$D2203,cpi!$1:$1,0))</f>
        <v>166.7</v>
      </c>
      <c r="Q2203" s="36">
        <f>cpi!$I$2</f>
        <v>240.85300000000001</v>
      </c>
      <c r="R2203" s="36">
        <f t="shared" si="281"/>
        <v>1.4448290341931616</v>
      </c>
      <c r="S2203" s="28" t="str">
        <f t="shared" si="277"/>
        <v/>
      </c>
      <c r="T2203" s="37">
        <f t="shared" si="278"/>
        <v>31063824.235152975</v>
      </c>
      <c r="U2203" s="37">
        <f t="shared" si="279"/>
        <v>35281596.603521302</v>
      </c>
      <c r="V2203" s="37">
        <f t="shared" si="280"/>
        <v>35281596.603521302</v>
      </c>
    </row>
    <row r="2204" spans="1:22">
      <c r="A2204" s="23">
        <v>2203</v>
      </c>
      <c r="B2204" s="3" t="s">
        <v>2058</v>
      </c>
      <c r="C2204" s="28">
        <v>20</v>
      </c>
      <c r="D2204" s="29">
        <v>12</v>
      </c>
      <c r="E2204" s="28">
        <v>1996</v>
      </c>
      <c r="F2204" s="31">
        <f>DATE(E2204,D2204,C2204)</f>
        <v>35419</v>
      </c>
      <c r="G2204" s="24" t="s">
        <v>3001</v>
      </c>
      <c r="H2204" s="2">
        <v>21500000</v>
      </c>
      <c r="I2204" s="2">
        <v>22331846</v>
      </c>
      <c r="J2204" s="2">
        <v>22331846</v>
      </c>
      <c r="K2204" s="28" t="str">
        <f t="shared" si="274"/>
        <v/>
      </c>
      <c r="L2204" s="28" t="str">
        <f t="shared" si="275"/>
        <v/>
      </c>
      <c r="M2204" s="28" t="s">
        <v>3001</v>
      </c>
      <c r="N2204" s="28" t="str">
        <f t="shared" si="276"/>
        <v/>
      </c>
      <c r="O2204" s="28" t="str">
        <f>IF(N2204=1,M2204&amp;" ("&amp;E2204&amp;")",M2204)</f>
        <v>My Fellow Americans</v>
      </c>
      <c r="P2204" s="36">
        <f>INDEX(cpi!$A$1:$M$105,MATCH('Inflation adjust calc'!$E2204,cpi!$A:$A,0),MATCH('Inflation adjust calc'!$D2204,cpi!$1:$1,0))</f>
        <v>158.6</v>
      </c>
      <c r="Q2204" s="36">
        <f>cpi!$I$2</f>
        <v>240.85300000000001</v>
      </c>
      <c r="R2204" s="36">
        <f t="shared" si="281"/>
        <v>1.5186191677175285</v>
      </c>
      <c r="S2204" s="28" t="str">
        <f t="shared" si="277"/>
        <v/>
      </c>
      <c r="T2204" s="37">
        <f t="shared" si="278"/>
        <v>32650312.105926864</v>
      </c>
      <c r="U2204" s="37">
        <f t="shared" si="279"/>
        <v>33913569.38611602</v>
      </c>
      <c r="V2204" s="37">
        <f t="shared" si="280"/>
        <v>33913569.38611602</v>
      </c>
    </row>
    <row r="2205" spans="1:22">
      <c r="A2205" s="23">
        <v>2204</v>
      </c>
      <c r="B2205" s="3" t="s">
        <v>118</v>
      </c>
      <c r="C2205" s="28">
        <v>22</v>
      </c>
      <c r="D2205" s="29">
        <v>6</v>
      </c>
      <c r="E2205" s="28">
        <v>2012</v>
      </c>
      <c r="F2205" s="31">
        <f>DATE(E2205,D2205,C2205)</f>
        <v>41082</v>
      </c>
      <c r="G2205" s="24" t="s">
        <v>3002</v>
      </c>
      <c r="H2205" s="2">
        <v>21500000</v>
      </c>
      <c r="I2205" s="2">
        <v>16684352</v>
      </c>
      <c r="J2205" s="2">
        <v>74363777</v>
      </c>
      <c r="K2205" s="28" t="str">
        <f t="shared" si="274"/>
        <v/>
      </c>
      <c r="L2205" s="28" t="str">
        <f t="shared" si="275"/>
        <v/>
      </c>
      <c r="M2205" s="28" t="s">
        <v>3002</v>
      </c>
      <c r="N2205" s="28" t="str">
        <f t="shared" si="276"/>
        <v/>
      </c>
      <c r="O2205" s="28" t="str">
        <f>IF(N2205=1,M2205&amp;" ("&amp;E2205&amp;")",M2205)</f>
        <v>To Rome with Love</v>
      </c>
      <c r="P2205" s="36">
        <f>INDEX(cpi!$A$1:$M$105,MATCH('Inflation adjust calc'!$E2205,cpi!$A:$A,0),MATCH('Inflation adjust calc'!$D2205,cpi!$1:$1,0))</f>
        <v>229.47800000000001</v>
      </c>
      <c r="Q2205" s="36">
        <f>cpi!$I$2</f>
        <v>240.85300000000001</v>
      </c>
      <c r="R2205" s="36">
        <f t="shared" si="281"/>
        <v>1.0495690218670199</v>
      </c>
      <c r="S2205" s="28" t="str">
        <f t="shared" si="277"/>
        <v/>
      </c>
      <c r="T2205" s="37">
        <f t="shared" si="278"/>
        <v>22565733.97014093</v>
      </c>
      <c r="U2205" s="37">
        <f t="shared" si="279"/>
        <v>17511379.009125058</v>
      </c>
      <c r="V2205" s="37">
        <f t="shared" si="280"/>
        <v>78049916.688227192</v>
      </c>
    </row>
    <row r="2206" spans="1:22">
      <c r="A2206" s="23">
        <v>2205</v>
      </c>
      <c r="B2206" s="3" t="s">
        <v>294</v>
      </c>
      <c r="C2206" s="28">
        <v>16</v>
      </c>
      <c r="D2206" s="29">
        <v>11</v>
      </c>
      <c r="E2206" s="28">
        <v>2012</v>
      </c>
      <c r="F2206" s="31">
        <f>DATE(E2206,D2206,C2206)</f>
        <v>41229</v>
      </c>
      <c r="G2206" s="24" t="s">
        <v>3003</v>
      </c>
      <c r="H2206" s="2">
        <v>21000000</v>
      </c>
      <c r="I2206" s="2">
        <v>132092958</v>
      </c>
      <c r="J2206" s="2">
        <v>236412453</v>
      </c>
      <c r="K2206" s="28" t="str">
        <f t="shared" si="274"/>
        <v/>
      </c>
      <c r="L2206" s="28" t="str">
        <f t="shared" si="275"/>
        <v/>
      </c>
      <c r="M2206" s="28" t="s">
        <v>3003</v>
      </c>
      <c r="N2206" s="28" t="str">
        <f t="shared" si="276"/>
        <v/>
      </c>
      <c r="O2206" s="28" t="str">
        <f>IF(N2206=1,M2206&amp;" ("&amp;E2206&amp;")",M2206)</f>
        <v>Silver Linings Playbook</v>
      </c>
      <c r="P2206" s="36">
        <f>INDEX(cpi!$A$1:$M$105,MATCH('Inflation adjust calc'!$E2206,cpi!$A:$A,0),MATCH('Inflation adjust calc'!$D2206,cpi!$1:$1,0))</f>
        <v>230.221</v>
      </c>
      <c r="Q2206" s="36">
        <f>cpi!$I$2</f>
        <v>240.85300000000001</v>
      </c>
      <c r="R2206" s="36">
        <f t="shared" si="281"/>
        <v>1.0461817123546506</v>
      </c>
      <c r="S2206" s="28" t="str">
        <f t="shared" si="277"/>
        <v/>
      </c>
      <c r="T2206" s="37">
        <f t="shared" si="278"/>
        <v>21969815.959447663</v>
      </c>
      <c r="U2206" s="37">
        <f t="shared" si="279"/>
        <v>138193236.99043095</v>
      </c>
      <c r="V2206" s="37">
        <f t="shared" si="280"/>
        <v>247330384.90150335</v>
      </c>
    </row>
    <row r="2207" spans="1:22">
      <c r="A2207" s="23">
        <v>2206</v>
      </c>
      <c r="B2207" s="3" t="s">
        <v>147</v>
      </c>
      <c r="C2207" s="28">
        <v>30</v>
      </c>
      <c r="D2207" s="29">
        <v>6</v>
      </c>
      <c r="E2207" s="28">
        <v>1999</v>
      </c>
      <c r="F2207" s="31">
        <f>DATE(E2207,D2207,C2207)</f>
        <v>36341</v>
      </c>
      <c r="G2207" s="24" t="s">
        <v>3004</v>
      </c>
      <c r="H2207" s="2">
        <v>21000000</v>
      </c>
      <c r="I2207" s="2">
        <v>52037603</v>
      </c>
      <c r="J2207" s="2">
        <v>52037603</v>
      </c>
      <c r="K2207" s="28" t="str">
        <f t="shared" si="274"/>
        <v/>
      </c>
      <c r="L2207" s="28" t="str">
        <f t="shared" si="275"/>
        <v/>
      </c>
      <c r="M2207" s="28" t="s">
        <v>3004</v>
      </c>
      <c r="N2207" s="28" t="str">
        <f t="shared" si="276"/>
        <v/>
      </c>
      <c r="O2207" s="28" t="str">
        <f>IF(N2207=1,M2207&amp;" ("&amp;E2207&amp;")",M2207)</f>
        <v>South Park: Bigger, Longer &amp; Uncut</v>
      </c>
      <c r="P2207" s="36">
        <f>INDEX(cpi!$A$1:$M$105,MATCH('Inflation adjust calc'!$E2207,cpi!$A:$A,0),MATCH('Inflation adjust calc'!$D2207,cpi!$1:$1,0))</f>
        <v>166.2</v>
      </c>
      <c r="Q2207" s="36">
        <f>cpi!$I$2</f>
        <v>240.85300000000001</v>
      </c>
      <c r="R2207" s="36">
        <f t="shared" si="281"/>
        <v>1.449175691937425</v>
      </c>
      <c r="S2207" s="28" t="str">
        <f t="shared" si="277"/>
        <v/>
      </c>
      <c r="T2207" s="37">
        <f t="shared" si="278"/>
        <v>30432689.530685924</v>
      </c>
      <c r="U2207" s="37">
        <f t="shared" si="279"/>
        <v>75411629.334290028</v>
      </c>
      <c r="V2207" s="37">
        <f t="shared" si="280"/>
        <v>75411629.334290028</v>
      </c>
    </row>
    <row r="2208" spans="1:22">
      <c r="A2208" s="23">
        <v>2207</v>
      </c>
      <c r="B2208" s="3" t="s">
        <v>3005</v>
      </c>
      <c r="C2208" s="28">
        <v>18</v>
      </c>
      <c r="D2208" s="29">
        <v>6</v>
      </c>
      <c r="E2208" s="28">
        <v>1982</v>
      </c>
      <c r="F2208" s="31">
        <f>DATE(E2208,D2208,C2208)</f>
        <v>30120</v>
      </c>
      <c r="G2208" s="24" t="s">
        <v>3006</v>
      </c>
      <c r="H2208" s="2">
        <v>21000000</v>
      </c>
      <c r="I2208" s="2">
        <v>45785720</v>
      </c>
      <c r="J2208" s="2">
        <v>45785720</v>
      </c>
      <c r="K2208" s="28" t="str">
        <f t="shared" si="274"/>
        <v/>
      </c>
      <c r="L2208" s="28" t="str">
        <f t="shared" si="275"/>
        <v/>
      </c>
      <c r="M2208" s="28" t="s">
        <v>3006</v>
      </c>
      <c r="N2208" s="28" t="str">
        <f t="shared" si="276"/>
        <v/>
      </c>
      <c r="O2208" s="28" t="str">
        <f>IF(N2208=1,M2208&amp;" ("&amp;E2208&amp;")",M2208)</f>
        <v>Firefox</v>
      </c>
      <c r="P2208" s="36">
        <f>INDEX(cpi!$A$1:$M$105,MATCH('Inflation adjust calc'!$E2208,cpi!$A:$A,0),MATCH('Inflation adjust calc'!$D2208,cpi!$1:$1,0))</f>
        <v>97</v>
      </c>
      <c r="Q2208" s="36">
        <f>cpi!$I$2</f>
        <v>240.85300000000001</v>
      </c>
      <c r="R2208" s="36">
        <f t="shared" si="281"/>
        <v>2.4830206185567012</v>
      </c>
      <c r="S2208" s="28" t="str">
        <f t="shared" si="277"/>
        <v/>
      </c>
      <c r="T2208" s="37">
        <f t="shared" si="278"/>
        <v>52143432.989690728</v>
      </c>
      <c r="U2208" s="37">
        <f t="shared" si="279"/>
        <v>113686886.79546392</v>
      </c>
      <c r="V2208" s="37">
        <f t="shared" si="280"/>
        <v>113686886.79546392</v>
      </c>
    </row>
    <row r="2209" spans="1:22">
      <c r="A2209" s="23">
        <v>2208</v>
      </c>
      <c r="B2209" s="3" t="s">
        <v>2538</v>
      </c>
      <c r="C2209" s="28">
        <v>16</v>
      </c>
      <c r="D2209" s="29">
        <v>4</v>
      </c>
      <c r="E2209" s="28">
        <v>2010</v>
      </c>
      <c r="F2209" s="31">
        <f>DATE(E2209,D2209,C2209)</f>
        <v>40284</v>
      </c>
      <c r="G2209" s="24" t="s">
        <v>3007</v>
      </c>
      <c r="H2209" s="2">
        <v>21000000</v>
      </c>
      <c r="I2209" s="2">
        <v>42739347</v>
      </c>
      <c r="J2209" s="2">
        <v>48977233</v>
      </c>
      <c r="K2209" s="28" t="str">
        <f t="shared" si="274"/>
        <v/>
      </c>
      <c r="L2209" s="28" t="str">
        <f t="shared" si="275"/>
        <v/>
      </c>
      <c r="M2209" s="28" t="s">
        <v>3007</v>
      </c>
      <c r="N2209" s="28">
        <f t="shared" si="276"/>
        <v>1</v>
      </c>
      <c r="O2209" s="28" t="str">
        <f>IF(N2209=1,M2209&amp;" ("&amp;E2209&amp;")",M2209)</f>
        <v>Death at a Funeral (2010)</v>
      </c>
      <c r="P2209" s="36">
        <f>INDEX(cpi!$A$1:$M$105,MATCH('Inflation adjust calc'!$E2209,cpi!$A:$A,0),MATCH('Inflation adjust calc'!$D2209,cpi!$1:$1,0))</f>
        <v>218.00899999999999</v>
      </c>
      <c r="Q2209" s="36">
        <f>cpi!$I$2</f>
        <v>240.85300000000001</v>
      </c>
      <c r="R2209" s="36">
        <f t="shared" si="281"/>
        <v>1.104784664853286</v>
      </c>
      <c r="S2209" s="28" t="str">
        <f t="shared" si="277"/>
        <v/>
      </c>
      <c r="T2209" s="37">
        <f t="shared" si="278"/>
        <v>23200477.961919006</v>
      </c>
      <c r="U2209" s="37">
        <f t="shared" si="279"/>
        <v>47217775.151443295</v>
      </c>
      <c r="V2209" s="37">
        <f t="shared" si="280"/>
        <v>54109295.945346296</v>
      </c>
    </row>
    <row r="2210" spans="1:22">
      <c r="A2210" s="23">
        <v>2209</v>
      </c>
      <c r="B2210" s="3" t="s">
        <v>3008</v>
      </c>
      <c r="C2210" s="28">
        <v>19</v>
      </c>
      <c r="D2210" s="29">
        <v>3</v>
      </c>
      <c r="E2210" s="28">
        <v>1993</v>
      </c>
      <c r="F2210" s="31">
        <f>DATE(E2210,D2210,C2210)</f>
        <v>34047</v>
      </c>
      <c r="G2210" s="24" t="s">
        <v>3009</v>
      </c>
      <c r="H2210" s="2">
        <v>21000000</v>
      </c>
      <c r="I2210" s="2">
        <v>42273609</v>
      </c>
      <c r="J2210" s="2">
        <v>42273609</v>
      </c>
      <c r="K2210" s="28" t="str">
        <f t="shared" si="274"/>
        <v/>
      </c>
      <c r="L2210" s="28" t="str">
        <f t="shared" si="275"/>
        <v/>
      </c>
      <c r="M2210" s="28" t="s">
        <v>3009</v>
      </c>
      <c r="N2210" s="28" t="str">
        <f t="shared" si="276"/>
        <v/>
      </c>
      <c r="O2210" s="28" t="str">
        <f>IF(N2210=1,M2210&amp;" ("&amp;E2210&amp;")",M2210)</f>
        <v>Teenage Mutant Ninja Turtles III</v>
      </c>
      <c r="P2210" s="36">
        <f>INDEX(cpi!$A$1:$M$105,MATCH('Inflation adjust calc'!$E2210,cpi!$A:$A,0),MATCH('Inflation adjust calc'!$D2210,cpi!$1:$1,0))</f>
        <v>143.6</v>
      </c>
      <c r="Q2210" s="36">
        <f>cpi!$I$2</f>
        <v>240.85300000000001</v>
      </c>
      <c r="R2210" s="36">
        <f t="shared" si="281"/>
        <v>1.67724930362117</v>
      </c>
      <c r="S2210" s="28" t="str">
        <f t="shared" si="277"/>
        <v/>
      </c>
      <c r="T2210" s="37">
        <f t="shared" si="278"/>
        <v>35222235.376044571</v>
      </c>
      <c r="U2210" s="37">
        <f t="shared" si="279"/>
        <v>70903381.256803617</v>
      </c>
      <c r="V2210" s="37">
        <f t="shared" si="280"/>
        <v>70903381.256803617</v>
      </c>
    </row>
    <row r="2211" spans="1:22">
      <c r="A2211" s="23">
        <v>2210</v>
      </c>
      <c r="B2211" s="3" t="s">
        <v>2973</v>
      </c>
      <c r="C2211" s="28">
        <v>14</v>
      </c>
      <c r="D2211" s="29">
        <v>9</v>
      </c>
      <c r="E2211" s="28">
        <v>2001</v>
      </c>
      <c r="F2211" s="31">
        <f>DATE(E2211,D2211,C2211)</f>
        <v>37148</v>
      </c>
      <c r="G2211" s="24" t="s">
        <v>3010</v>
      </c>
      <c r="H2211" s="2">
        <v>21000000</v>
      </c>
      <c r="I2211" s="2">
        <v>40222729</v>
      </c>
      <c r="J2211" s="2">
        <v>43728560</v>
      </c>
      <c r="K2211" s="28" t="str">
        <f t="shared" si="274"/>
        <v/>
      </c>
      <c r="L2211" s="28" t="str">
        <f t="shared" si="275"/>
        <v/>
      </c>
      <c r="M2211" s="28" t="s">
        <v>3010</v>
      </c>
      <c r="N2211" s="28" t="str">
        <f t="shared" si="276"/>
        <v/>
      </c>
      <c r="O2211" s="28" t="str">
        <f>IF(N2211=1,M2211&amp;" ("&amp;E2211&amp;")",M2211)</f>
        <v>Hardball</v>
      </c>
      <c r="P2211" s="36">
        <f>INDEX(cpi!$A$1:$M$105,MATCH('Inflation adjust calc'!$E2211,cpi!$A:$A,0),MATCH('Inflation adjust calc'!$D2211,cpi!$1:$1,0))</f>
        <v>178.3</v>
      </c>
      <c r="Q2211" s="36">
        <f>cpi!$I$2</f>
        <v>240.85300000000001</v>
      </c>
      <c r="R2211" s="36">
        <f t="shared" si="281"/>
        <v>1.3508300616937745</v>
      </c>
      <c r="S2211" s="28" t="str">
        <f t="shared" si="277"/>
        <v/>
      </c>
      <c r="T2211" s="37">
        <f t="shared" si="278"/>
        <v>28367431.295569263</v>
      </c>
      <c r="U2211" s="37">
        <f t="shared" si="279"/>
        <v>54334071.496561974</v>
      </c>
      <c r="V2211" s="37">
        <f t="shared" si="280"/>
        <v>59069853.402579919</v>
      </c>
    </row>
    <row r="2212" spans="1:22">
      <c r="A2212" s="23">
        <v>2211</v>
      </c>
      <c r="B2212" s="3">
        <v>40309</v>
      </c>
      <c r="C2212" s="28">
        <v>5</v>
      </c>
      <c r="D2212" s="29">
        <v>11</v>
      </c>
      <c r="E2212" s="28">
        <v>2010</v>
      </c>
      <c r="F2212" s="31">
        <f>DATE(E2212,D2212,C2212)</f>
        <v>40487</v>
      </c>
      <c r="G2212" s="24" t="s">
        <v>3011</v>
      </c>
      <c r="H2212" s="2">
        <v>21000000</v>
      </c>
      <c r="I2212" s="2">
        <v>37729698</v>
      </c>
      <c r="J2212" s="2">
        <v>38017873</v>
      </c>
      <c r="K2212" s="28" t="str">
        <f t="shared" si="274"/>
        <v/>
      </c>
      <c r="L2212" s="28" t="str">
        <f t="shared" si="275"/>
        <v/>
      </c>
      <c r="M2212" s="28" t="s">
        <v>3011</v>
      </c>
      <c r="N2212" s="28" t="str">
        <f t="shared" si="276"/>
        <v/>
      </c>
      <c r="O2212" s="28" t="str">
        <f>IF(N2212=1,M2212&amp;" ("&amp;E2212&amp;")",M2212)</f>
        <v>For Colored Girls</v>
      </c>
      <c r="P2212" s="36">
        <f>INDEX(cpi!$A$1:$M$105,MATCH('Inflation adjust calc'!$E2212,cpi!$A:$A,0),MATCH('Inflation adjust calc'!$D2212,cpi!$1:$1,0))</f>
        <v>218.803</v>
      </c>
      <c r="Q2212" s="36">
        <f>cpi!$I$2</f>
        <v>240.85300000000001</v>
      </c>
      <c r="R2212" s="36">
        <f t="shared" si="281"/>
        <v>1.1007755835157653</v>
      </c>
      <c r="S2212" s="28" t="str">
        <f t="shared" si="277"/>
        <v/>
      </c>
      <c r="T2212" s="37">
        <f t="shared" si="278"/>
        <v>23116287.25383107</v>
      </c>
      <c r="U2212" s="37">
        <f t="shared" si="279"/>
        <v>41531930.331823602</v>
      </c>
      <c r="V2212" s="37">
        <f t="shared" si="280"/>
        <v>41849146.33560326</v>
      </c>
    </row>
    <row r="2213" spans="1:22">
      <c r="A2213" s="23">
        <v>2212</v>
      </c>
      <c r="B2213" s="3">
        <v>39203</v>
      </c>
      <c r="C2213" s="28">
        <v>5</v>
      </c>
      <c r="D2213" s="29">
        <v>1</v>
      </c>
      <c r="E2213" s="28">
        <v>2007</v>
      </c>
      <c r="F2213" s="31">
        <f>DATE(E2213,D2213,C2213)</f>
        <v>39087</v>
      </c>
      <c r="G2213" s="24" t="s">
        <v>3012</v>
      </c>
      <c r="H2213" s="2">
        <v>21000000</v>
      </c>
      <c r="I2213" s="2">
        <v>36605602</v>
      </c>
      <c r="J2213" s="2">
        <v>43632609</v>
      </c>
      <c r="K2213" s="28" t="str">
        <f t="shared" si="274"/>
        <v/>
      </c>
      <c r="L2213" s="28" t="str">
        <f t="shared" si="275"/>
        <v/>
      </c>
      <c r="M2213" s="28" t="s">
        <v>3012</v>
      </c>
      <c r="N2213" s="28" t="str">
        <f t="shared" si="276"/>
        <v/>
      </c>
      <c r="O2213" s="28" t="str">
        <f>IF(N2213=1,M2213&amp;" ("&amp;E2213&amp;")",M2213)</f>
        <v>Freedom Writers</v>
      </c>
      <c r="P2213" s="36">
        <f>INDEX(cpi!$A$1:$M$105,MATCH('Inflation adjust calc'!$E2213,cpi!$A:$A,0),MATCH('Inflation adjust calc'!$D2213,cpi!$1:$1,0))</f>
        <v>202.416</v>
      </c>
      <c r="Q2213" s="36">
        <f>cpi!$I$2</f>
        <v>240.85300000000001</v>
      </c>
      <c r="R2213" s="36">
        <f t="shared" si="281"/>
        <v>1.1898911153268517</v>
      </c>
      <c r="S2213" s="28" t="str">
        <f t="shared" si="277"/>
        <v/>
      </c>
      <c r="T2213" s="37">
        <f t="shared" si="278"/>
        <v>24987713.421863884</v>
      </c>
      <c r="U2213" s="37">
        <f t="shared" si="279"/>
        <v>43556680.590990834</v>
      </c>
      <c r="V2213" s="37">
        <f t="shared" si="280"/>
        <v>51918053.787630424</v>
      </c>
    </row>
    <row r="2214" spans="1:22">
      <c r="A2214" s="23">
        <v>2213</v>
      </c>
      <c r="B2214" s="3">
        <v>37570</v>
      </c>
      <c r="C2214" s="28">
        <v>11</v>
      </c>
      <c r="D2214" s="29">
        <v>10</v>
      </c>
      <c r="E2214" s="28">
        <v>2002</v>
      </c>
      <c r="F2214" s="31">
        <f>DATE(E2214,D2214,C2214)</f>
        <v>37540</v>
      </c>
      <c r="G2214" s="24" t="s">
        <v>3013</v>
      </c>
      <c r="H2214" s="2">
        <v>21000000</v>
      </c>
      <c r="I2214" s="2">
        <v>25296447</v>
      </c>
      <c r="J2214" s="2">
        <v>43928932</v>
      </c>
      <c r="K2214" s="28" t="str">
        <f t="shared" si="274"/>
        <v/>
      </c>
      <c r="L2214" s="28" t="str">
        <f t="shared" si="275"/>
        <v/>
      </c>
      <c r="M2214" s="28" t="s">
        <v>3013</v>
      </c>
      <c r="N2214" s="28" t="str">
        <f t="shared" si="276"/>
        <v/>
      </c>
      <c r="O2214" s="28" t="str">
        <f>IF(N2214=1,M2214&amp;" ("&amp;E2214&amp;")",M2214)</f>
        <v>The Transporter</v>
      </c>
      <c r="P2214" s="36">
        <f>INDEX(cpi!$A$1:$M$105,MATCH('Inflation adjust calc'!$E2214,cpi!$A:$A,0),MATCH('Inflation adjust calc'!$D2214,cpi!$1:$1,0))</f>
        <v>181.3</v>
      </c>
      <c r="Q2214" s="36">
        <f>cpi!$I$2</f>
        <v>240.85300000000001</v>
      </c>
      <c r="R2214" s="36">
        <f t="shared" si="281"/>
        <v>1.3284776613348042</v>
      </c>
      <c r="S2214" s="28" t="str">
        <f t="shared" si="277"/>
        <v/>
      </c>
      <c r="T2214" s="37">
        <f t="shared" si="278"/>
        <v>27898030.888030887</v>
      </c>
      <c r="U2214" s="37">
        <f t="shared" si="279"/>
        <v>33605764.750639826</v>
      </c>
      <c r="V2214" s="37">
        <f t="shared" si="280"/>
        <v>58358604.848295644</v>
      </c>
    </row>
    <row r="2215" spans="1:22">
      <c r="A2215" s="23">
        <v>2214</v>
      </c>
      <c r="B2215" s="3" t="s">
        <v>652</v>
      </c>
      <c r="C2215" s="28">
        <v>14</v>
      </c>
      <c r="D2215" s="29">
        <v>3</v>
      </c>
      <c r="E2215" s="28">
        <v>2008</v>
      </c>
      <c r="F2215" s="31">
        <f>DATE(E2215,D2215,C2215)</f>
        <v>39521</v>
      </c>
      <c r="G2215" s="24" t="s">
        <v>3014</v>
      </c>
      <c r="H2215" s="2">
        <v>21000000</v>
      </c>
      <c r="I2215" s="2">
        <v>24850922</v>
      </c>
      <c r="J2215" s="2">
        <v>39319801</v>
      </c>
      <c r="K2215" s="28" t="str">
        <f t="shared" si="274"/>
        <v/>
      </c>
      <c r="L2215" s="28" t="str">
        <f t="shared" si="275"/>
        <v/>
      </c>
      <c r="M2215" s="28" t="s">
        <v>3014</v>
      </c>
      <c r="N2215" s="28" t="str">
        <f t="shared" si="276"/>
        <v/>
      </c>
      <c r="O2215" s="28" t="str">
        <f>IF(N2215=1,M2215&amp;" ("&amp;E2215&amp;")",M2215)</f>
        <v>Never Back Down</v>
      </c>
      <c r="P2215" s="36">
        <f>INDEX(cpi!$A$1:$M$105,MATCH('Inflation adjust calc'!$E2215,cpi!$A:$A,0),MATCH('Inflation adjust calc'!$D2215,cpi!$1:$1,0))</f>
        <v>213.52799999999999</v>
      </c>
      <c r="Q2215" s="36">
        <f>cpi!$I$2</f>
        <v>240.85300000000001</v>
      </c>
      <c r="R2215" s="36">
        <f t="shared" si="281"/>
        <v>1.1279691656363569</v>
      </c>
      <c r="S2215" s="28" t="str">
        <f t="shared" si="277"/>
        <v/>
      </c>
      <c r="T2215" s="37">
        <f t="shared" si="278"/>
        <v>23687352.478363495</v>
      </c>
      <c r="U2215" s="37">
        <f t="shared" si="279"/>
        <v>28031073.753634185</v>
      </c>
      <c r="V2215" s="37">
        <f t="shared" si="280"/>
        <v>44351523.126957588</v>
      </c>
    </row>
    <row r="2216" spans="1:22">
      <c r="A2216" s="23">
        <v>2215</v>
      </c>
      <c r="B2216" s="3">
        <v>40798</v>
      </c>
      <c r="C2216" s="28">
        <v>9</v>
      </c>
      <c r="D2216" s="29">
        <v>12</v>
      </c>
      <c r="E2216" s="28">
        <v>2011</v>
      </c>
      <c r="F2216" s="31">
        <f>DATE(E2216,D2216,C2216)</f>
        <v>40886</v>
      </c>
      <c r="G2216" s="24" t="s">
        <v>3015</v>
      </c>
      <c r="H2216" s="2">
        <v>21000000</v>
      </c>
      <c r="I2216" s="2">
        <v>24149393</v>
      </c>
      <c r="J2216" s="2">
        <v>81452811</v>
      </c>
      <c r="K2216" s="28" t="str">
        <f t="shared" si="274"/>
        <v/>
      </c>
      <c r="L2216" s="28" t="str">
        <f t="shared" si="275"/>
        <v/>
      </c>
      <c r="M2216" s="28" t="s">
        <v>3015</v>
      </c>
      <c r="N2216" s="28" t="str">
        <f t="shared" si="276"/>
        <v/>
      </c>
      <c r="O2216" s="28" t="str">
        <f>IF(N2216=1,M2216&amp;" ("&amp;E2216&amp;")",M2216)</f>
        <v>Tinker Tailor Soldier Spy</v>
      </c>
      <c r="P2216" s="36">
        <f>INDEX(cpi!$A$1:$M$105,MATCH('Inflation adjust calc'!$E2216,cpi!$A:$A,0),MATCH('Inflation adjust calc'!$D2216,cpi!$1:$1,0))</f>
        <v>225.672</v>
      </c>
      <c r="Q2216" s="36">
        <f>cpi!$I$2</f>
        <v>240.85300000000001</v>
      </c>
      <c r="R2216" s="36">
        <f t="shared" si="281"/>
        <v>1.0672701974547132</v>
      </c>
      <c r="S2216" s="28" t="str">
        <f t="shared" si="277"/>
        <v/>
      </c>
      <c r="T2216" s="37">
        <f t="shared" si="278"/>
        <v>22412674.146548975</v>
      </c>
      <c r="U2216" s="37">
        <f t="shared" si="279"/>
        <v>25773927.435521469</v>
      </c>
      <c r="V2216" s="37">
        <f t="shared" si="280"/>
        <v>86932157.679211438</v>
      </c>
    </row>
    <row r="2217" spans="1:22">
      <c r="A2217" s="23">
        <v>2216</v>
      </c>
      <c r="B2217" s="3">
        <v>36291</v>
      </c>
      <c r="C2217" s="28">
        <v>5</v>
      </c>
      <c r="D2217" s="29">
        <v>11</v>
      </c>
      <c r="E2217" s="28">
        <v>1999</v>
      </c>
      <c r="F2217" s="31">
        <f>DATE(E2217,D2217,C2217)</f>
        <v>36469</v>
      </c>
      <c r="G2217" s="24" t="s">
        <v>3016</v>
      </c>
      <c r="H2217" s="2">
        <v>21000000</v>
      </c>
      <c r="I2217" s="2">
        <v>21731001</v>
      </c>
      <c r="J2217" s="2">
        <v>36882378</v>
      </c>
      <c r="K2217" s="28" t="str">
        <f t="shared" si="274"/>
        <v/>
      </c>
      <c r="L2217" s="28" t="str">
        <f t="shared" si="275"/>
        <v/>
      </c>
      <c r="M2217" s="28" t="s">
        <v>3016</v>
      </c>
      <c r="N2217" s="28" t="str">
        <f t="shared" si="276"/>
        <v/>
      </c>
      <c r="O2217" s="28" t="str">
        <f>IF(N2217=1,M2217&amp;" ("&amp;E2217&amp;")",M2217)</f>
        <v>The Bachelor</v>
      </c>
      <c r="P2217" s="36">
        <f>INDEX(cpi!$A$1:$M$105,MATCH('Inflation adjust calc'!$E2217,cpi!$A:$A,0),MATCH('Inflation adjust calc'!$D2217,cpi!$1:$1,0))</f>
        <v>168.3</v>
      </c>
      <c r="Q2217" s="36">
        <f>cpi!$I$2</f>
        <v>240.85300000000001</v>
      </c>
      <c r="R2217" s="36">
        <f t="shared" si="281"/>
        <v>1.4310932857991681</v>
      </c>
      <c r="S2217" s="28" t="str">
        <f t="shared" si="277"/>
        <v/>
      </c>
      <c r="T2217" s="37">
        <f t="shared" si="278"/>
        <v>30052959.001782529</v>
      </c>
      <c r="U2217" s="37">
        <f t="shared" si="279"/>
        <v>31099089.624795008</v>
      </c>
      <c r="V2217" s="37">
        <f t="shared" si="280"/>
        <v>52782123.520106949</v>
      </c>
    </row>
    <row r="2218" spans="1:22">
      <c r="A2218" s="23">
        <v>2217</v>
      </c>
      <c r="B2218" s="3">
        <v>36497</v>
      </c>
      <c r="C2218" s="28">
        <v>12</v>
      </c>
      <c r="D2218" s="29">
        <v>3</v>
      </c>
      <c r="E2218" s="28">
        <v>1999</v>
      </c>
      <c r="F2218" s="31">
        <f>DATE(E2218,D2218,C2218)</f>
        <v>36231</v>
      </c>
      <c r="G2218" s="24" t="s">
        <v>3017</v>
      </c>
      <c r="H2218" s="2">
        <v>21000000</v>
      </c>
      <c r="I2218" s="2">
        <v>17760244</v>
      </c>
      <c r="J2218" s="2">
        <v>17760244</v>
      </c>
      <c r="K2218" s="28" t="str">
        <f t="shared" si="274"/>
        <v/>
      </c>
      <c r="L2218" s="28" t="str">
        <f t="shared" si="275"/>
        <v/>
      </c>
      <c r="M2218" s="28" t="s">
        <v>3017</v>
      </c>
      <c r="N2218" s="28" t="str">
        <f t="shared" si="276"/>
        <v/>
      </c>
      <c r="O2218" s="28" t="str">
        <f>IF(N2218=1,M2218&amp;" ("&amp;E2218&amp;")",M2218)</f>
        <v>The Rage: Carrie 2</v>
      </c>
      <c r="P2218" s="36">
        <f>INDEX(cpi!$A$1:$M$105,MATCH('Inflation adjust calc'!$E2218,cpi!$A:$A,0),MATCH('Inflation adjust calc'!$D2218,cpi!$1:$1,0))</f>
        <v>165</v>
      </c>
      <c r="Q2218" s="36">
        <f>cpi!$I$2</f>
        <v>240.85300000000001</v>
      </c>
      <c r="R2218" s="36">
        <f t="shared" si="281"/>
        <v>1.4597151515151516</v>
      </c>
      <c r="S2218" s="28" t="str">
        <f t="shared" si="277"/>
        <v/>
      </c>
      <c r="T2218" s="37">
        <f t="shared" si="278"/>
        <v>30654018.181818184</v>
      </c>
      <c r="U2218" s="37">
        <f t="shared" si="279"/>
        <v>25924897.261406064</v>
      </c>
      <c r="V2218" s="37">
        <f t="shared" si="280"/>
        <v>25924897.261406064</v>
      </c>
    </row>
    <row r="2219" spans="1:22">
      <c r="A2219" s="23">
        <v>2218</v>
      </c>
      <c r="B2219" s="3">
        <v>39455</v>
      </c>
      <c r="C2219" s="28">
        <v>1</v>
      </c>
      <c r="D2219" s="29">
        <v>8</v>
      </c>
      <c r="E2219" s="28">
        <v>2008</v>
      </c>
      <c r="F2219" s="31">
        <f>DATE(E2219,D2219,C2219)</f>
        <v>39661</v>
      </c>
      <c r="G2219" s="24" t="s">
        <v>3018</v>
      </c>
      <c r="H2219" s="2">
        <v>21000000</v>
      </c>
      <c r="I2219" s="2">
        <v>16289867</v>
      </c>
      <c r="J2219" s="2">
        <v>17589867</v>
      </c>
      <c r="K2219" s="28" t="str">
        <f t="shared" si="274"/>
        <v/>
      </c>
      <c r="L2219" s="28" t="str">
        <f t="shared" si="275"/>
        <v/>
      </c>
      <c r="M2219" s="28" t="s">
        <v>3018</v>
      </c>
      <c r="N2219" s="28" t="str">
        <f t="shared" si="276"/>
        <v/>
      </c>
      <c r="O2219" s="28" t="str">
        <f>IF(N2219=1,M2219&amp;" ("&amp;E2219&amp;")",M2219)</f>
        <v>Swing Vote</v>
      </c>
      <c r="P2219" s="36">
        <f>INDEX(cpi!$A$1:$M$105,MATCH('Inflation adjust calc'!$E2219,cpi!$A:$A,0),MATCH('Inflation adjust calc'!$D2219,cpi!$1:$1,0))</f>
        <v>219.08600000000001</v>
      </c>
      <c r="Q2219" s="36">
        <f>cpi!$I$2</f>
        <v>240.85300000000001</v>
      </c>
      <c r="R2219" s="36">
        <f t="shared" si="281"/>
        <v>1.0993536784641647</v>
      </c>
      <c r="S2219" s="28" t="str">
        <f t="shared" si="277"/>
        <v/>
      </c>
      <c r="T2219" s="37">
        <f t="shared" si="278"/>
        <v>23086427.247747459</v>
      </c>
      <c r="U2219" s="37">
        <f t="shared" si="279"/>
        <v>17908325.208142005</v>
      </c>
      <c r="V2219" s="37">
        <f t="shared" si="280"/>
        <v>19337484.990145419</v>
      </c>
    </row>
    <row r="2220" spans="1:22">
      <c r="A2220" s="23">
        <v>2219</v>
      </c>
      <c r="B2220" s="3">
        <v>39939</v>
      </c>
      <c r="C2220" s="28">
        <v>5</v>
      </c>
      <c r="D2220" s="29">
        <v>6</v>
      </c>
      <c r="E2220" s="28">
        <v>2009</v>
      </c>
      <c r="F2220" s="31">
        <f>DATE(E2220,D2220,C2220)</f>
        <v>39969</v>
      </c>
      <c r="G2220" s="24" t="s">
        <v>3019</v>
      </c>
      <c r="H2220" s="2">
        <v>21000000</v>
      </c>
      <c r="I2220" s="2">
        <v>9451946</v>
      </c>
      <c r="J2220" s="2">
        <v>10108016</v>
      </c>
      <c r="K2220" s="28" t="str">
        <f t="shared" si="274"/>
        <v/>
      </c>
      <c r="L2220" s="28" t="str">
        <f t="shared" si="275"/>
        <v/>
      </c>
      <c r="M2220" s="28" t="s">
        <v>3019</v>
      </c>
      <c r="N2220" s="28" t="str">
        <f t="shared" si="276"/>
        <v/>
      </c>
      <c r="O2220" s="28" t="str">
        <f>IF(N2220=1,M2220&amp;" ("&amp;E2220&amp;")",M2220)</f>
        <v>Away We Go</v>
      </c>
      <c r="P2220" s="36">
        <f>INDEX(cpi!$A$1:$M$105,MATCH('Inflation adjust calc'!$E2220,cpi!$A:$A,0),MATCH('Inflation adjust calc'!$D2220,cpi!$1:$1,0))</f>
        <v>215.69300000000001</v>
      </c>
      <c r="Q2220" s="36">
        <f>cpi!$I$2</f>
        <v>240.85300000000001</v>
      </c>
      <c r="R2220" s="36">
        <f t="shared" si="281"/>
        <v>1.1166472718168878</v>
      </c>
      <c r="S2220" s="28" t="str">
        <f t="shared" si="277"/>
        <v/>
      </c>
      <c r="T2220" s="37">
        <f t="shared" si="278"/>
        <v>23449592.708154645</v>
      </c>
      <c r="U2220" s="37">
        <f t="shared" si="279"/>
        <v>10554489.714260546</v>
      </c>
      <c r="V2220" s="37">
        <f t="shared" si="280"/>
        <v>11287088.489881452</v>
      </c>
    </row>
    <row r="2221" spans="1:22">
      <c r="A2221" s="23">
        <v>2220</v>
      </c>
      <c r="B2221" s="3" t="s">
        <v>1179</v>
      </c>
      <c r="C2221" s="28">
        <v>27</v>
      </c>
      <c r="D2221" s="29">
        <v>9</v>
      </c>
      <c r="E2221" s="28">
        <v>2002</v>
      </c>
      <c r="F2221" s="31">
        <f>DATE(E2221,D2221,C2221)</f>
        <v>37526</v>
      </c>
      <c r="G2221" s="24" t="s">
        <v>3020</v>
      </c>
      <c r="H2221" s="2">
        <v>21000000</v>
      </c>
      <c r="I2221" s="2">
        <v>6830957</v>
      </c>
      <c r="J2221" s="2">
        <v>6830957</v>
      </c>
      <c r="K2221" s="28" t="str">
        <f t="shared" si="274"/>
        <v/>
      </c>
      <c r="L2221" s="28" t="str">
        <f t="shared" si="275"/>
        <v/>
      </c>
      <c r="M2221" s="28" t="s">
        <v>3020</v>
      </c>
      <c r="N2221" s="28" t="str">
        <f t="shared" si="276"/>
        <v/>
      </c>
      <c r="O2221" s="28" t="str">
        <f>IF(N2221=1,M2221&amp;" ("&amp;E2221&amp;")",M2221)</f>
        <v>Moonlight Mile</v>
      </c>
      <c r="P2221" s="36">
        <f>INDEX(cpi!$A$1:$M$105,MATCH('Inflation adjust calc'!$E2221,cpi!$A:$A,0),MATCH('Inflation adjust calc'!$D2221,cpi!$1:$1,0))</f>
        <v>181</v>
      </c>
      <c r="Q2221" s="36">
        <f>cpi!$I$2</f>
        <v>240.85300000000001</v>
      </c>
      <c r="R2221" s="36">
        <f t="shared" si="281"/>
        <v>1.3306795580110498</v>
      </c>
      <c r="S2221" s="28" t="str">
        <f t="shared" si="277"/>
        <v/>
      </c>
      <c r="T2221" s="37">
        <f t="shared" si="278"/>
        <v>27944270.718232043</v>
      </c>
      <c r="U2221" s="37">
        <f t="shared" si="279"/>
        <v>9089814.8415524866</v>
      </c>
      <c r="V2221" s="37">
        <f t="shared" si="280"/>
        <v>9089814.8415524866</v>
      </c>
    </row>
    <row r="2222" spans="1:22">
      <c r="A2222" s="23">
        <v>2221</v>
      </c>
      <c r="B2222" s="3">
        <v>40699</v>
      </c>
      <c r="C2222" s="28">
        <v>6</v>
      </c>
      <c r="D2222" s="29">
        <v>5</v>
      </c>
      <c r="E2222" s="28">
        <v>2011</v>
      </c>
      <c r="F2222" s="31">
        <f>DATE(E2222,D2222,C2222)</f>
        <v>40669</v>
      </c>
      <c r="G2222" s="24" t="s">
        <v>3021</v>
      </c>
      <c r="H2222" s="2">
        <v>21000000</v>
      </c>
      <c r="I2222" s="2">
        <v>970816</v>
      </c>
      <c r="J2222" s="2">
        <v>5046038</v>
      </c>
      <c r="K2222" s="28" t="str">
        <f t="shared" si="274"/>
        <v/>
      </c>
      <c r="L2222" s="28" t="str">
        <f t="shared" si="275"/>
        <v/>
      </c>
      <c r="M2222" s="28" t="s">
        <v>3021</v>
      </c>
      <c r="N2222" s="28" t="str">
        <f t="shared" si="276"/>
        <v/>
      </c>
      <c r="O2222" s="28" t="str">
        <f>IF(N2222=1,M2222&amp;" ("&amp;E2222&amp;")",M2222)</f>
        <v>The Beaver</v>
      </c>
      <c r="P2222" s="36">
        <f>INDEX(cpi!$A$1:$M$105,MATCH('Inflation adjust calc'!$E2222,cpi!$A:$A,0),MATCH('Inflation adjust calc'!$D2222,cpi!$1:$1,0))</f>
        <v>225.964</v>
      </c>
      <c r="Q2222" s="36">
        <f>cpi!$I$2</f>
        <v>240.85300000000001</v>
      </c>
      <c r="R2222" s="36">
        <f t="shared" si="281"/>
        <v>1.065891026889239</v>
      </c>
      <c r="S2222" s="28" t="str">
        <f t="shared" si="277"/>
        <v/>
      </c>
      <c r="T2222" s="37">
        <f t="shared" si="278"/>
        <v>22383711.56467402</v>
      </c>
      <c r="U2222" s="37">
        <f t="shared" si="279"/>
        <v>1034784.0631605034</v>
      </c>
      <c r="V2222" s="37">
        <f t="shared" si="280"/>
        <v>5378526.6255421219</v>
      </c>
    </row>
    <row r="2223" spans="1:22">
      <c r="A2223" s="23">
        <v>2222</v>
      </c>
      <c r="B2223" s="3" t="s">
        <v>2284</v>
      </c>
      <c r="C2223" s="28">
        <v>22</v>
      </c>
      <c r="D2223" s="29">
        <v>10</v>
      </c>
      <c r="E2223" s="28">
        <v>1999</v>
      </c>
      <c r="F2223" s="31">
        <f>DATE(E2223,D2223,C2223)</f>
        <v>36455</v>
      </c>
      <c r="G2223" s="24" t="s">
        <v>3022</v>
      </c>
      <c r="H2223" s="2">
        <v>21000000</v>
      </c>
      <c r="I2223" s="2">
        <v>17396</v>
      </c>
      <c r="J2223" s="2">
        <v>17396</v>
      </c>
      <c r="K2223" s="28" t="str">
        <f t="shared" si="274"/>
        <v/>
      </c>
      <c r="L2223" s="28" t="str">
        <f t="shared" si="275"/>
        <v/>
      </c>
      <c r="M2223" s="28" t="s">
        <v>3022</v>
      </c>
      <c r="N2223" s="28" t="str">
        <f t="shared" si="276"/>
        <v/>
      </c>
      <c r="O2223" s="28" t="str">
        <f>IF(N2223=1,M2223&amp;" ("&amp;E2223&amp;")",M2223)</f>
        <v>Molly</v>
      </c>
      <c r="P2223" s="36">
        <f>INDEX(cpi!$A$1:$M$105,MATCH('Inflation adjust calc'!$E2223,cpi!$A:$A,0),MATCH('Inflation adjust calc'!$D2223,cpi!$1:$1,0))</f>
        <v>168.2</v>
      </c>
      <c r="Q2223" s="36">
        <f>cpi!$I$2</f>
        <v>240.85300000000001</v>
      </c>
      <c r="R2223" s="36">
        <f t="shared" si="281"/>
        <v>1.4319441141498217</v>
      </c>
      <c r="S2223" s="28" t="str">
        <f t="shared" si="277"/>
        <v/>
      </c>
      <c r="T2223" s="37">
        <f t="shared" si="278"/>
        <v>30070826.397146255</v>
      </c>
      <c r="U2223" s="37">
        <f t="shared" si="279"/>
        <v>24910.0998097503</v>
      </c>
      <c r="V2223" s="37">
        <f t="shared" si="280"/>
        <v>24910.0998097503</v>
      </c>
    </row>
    <row r="2224" spans="1:22">
      <c r="A2224" s="23">
        <v>2223</v>
      </c>
      <c r="B2224" s="3" t="s">
        <v>6835</v>
      </c>
      <c r="C2224" s="28">
        <v>31</v>
      </c>
      <c r="D2224" s="29">
        <v>3</v>
      </c>
      <c r="E2224" s="28">
        <v>2017</v>
      </c>
      <c r="F2224" s="31">
        <f>DATE(E2224,D2224,C2224)</f>
        <v>42825</v>
      </c>
      <c r="G2224" s="24" t="s">
        <v>3023</v>
      </c>
      <c r="H2224" s="2">
        <v>21000000</v>
      </c>
      <c r="I2224">
        <v>0</v>
      </c>
      <c r="J2224">
        <v>0</v>
      </c>
      <c r="K2224" s="28">
        <f t="shared" si="274"/>
        <v>1</v>
      </c>
      <c r="L2224" s="28">
        <f t="shared" si="275"/>
        <v>1</v>
      </c>
      <c r="M2224" s="28" t="s">
        <v>3023</v>
      </c>
      <c r="N2224" s="28" t="str">
        <f t="shared" si="276"/>
        <v/>
      </c>
      <c r="O2224" s="28" t="str">
        <f>IF(N2224=1,M2224&amp;" ("&amp;E2224&amp;")",M2224)</f>
        <v>Bitter Harvest</v>
      </c>
      <c r="P2224" s="36" t="e">
        <f>INDEX(cpi!$A$1:$M$105,MATCH('Inflation adjust calc'!$E2224,cpi!$A:$A,0),MATCH('Inflation adjust calc'!$D2224,cpi!$1:$1,0))</f>
        <v>#N/A</v>
      </c>
      <c r="Q2224" s="36">
        <f>cpi!$I$2</f>
        <v>240.85300000000001</v>
      </c>
      <c r="R2224" s="36" t="e">
        <f t="shared" si="281"/>
        <v>#N/A</v>
      </c>
      <c r="S2224" s="28">
        <f t="shared" si="277"/>
        <v>1</v>
      </c>
      <c r="T2224" s="37" t="e">
        <f t="shared" si="278"/>
        <v>#N/A</v>
      </c>
      <c r="U2224" s="37" t="e">
        <f t="shared" si="279"/>
        <v>#N/A</v>
      </c>
      <c r="V2224" s="37" t="e">
        <f t="shared" si="280"/>
        <v>#N/A</v>
      </c>
    </row>
    <row r="2225" spans="1:22">
      <c r="A2225" s="23">
        <v>2224</v>
      </c>
      <c r="B2225" s="3" t="s">
        <v>2242</v>
      </c>
      <c r="C2225" s="28">
        <v>23</v>
      </c>
      <c r="D2225" s="29">
        <v>4</v>
      </c>
      <c r="E2225" s="28">
        <v>1999</v>
      </c>
      <c r="F2225" s="31">
        <f>DATE(E2225,D2225,C2225)</f>
        <v>36273</v>
      </c>
      <c r="G2225" s="24" t="s">
        <v>3024</v>
      </c>
      <c r="H2225" s="2">
        <v>20700000</v>
      </c>
      <c r="I2225" s="2">
        <v>2840417</v>
      </c>
      <c r="J2225" s="2">
        <v>2840417</v>
      </c>
      <c r="K2225" s="28" t="str">
        <f t="shared" si="274"/>
        <v/>
      </c>
      <c r="L2225" s="28" t="str">
        <f t="shared" si="275"/>
        <v/>
      </c>
      <c r="M2225" s="28" t="s">
        <v>3024</v>
      </c>
      <c r="N2225" s="28" t="str">
        <f t="shared" si="276"/>
        <v/>
      </c>
      <c r="O2225" s="28" t="str">
        <f>IF(N2225=1,M2225&amp;" ("&amp;E2225&amp;")",M2225)</f>
        <v>eXistenZ</v>
      </c>
      <c r="P2225" s="36">
        <f>INDEX(cpi!$A$1:$M$105,MATCH('Inflation adjust calc'!$E2225,cpi!$A:$A,0),MATCH('Inflation adjust calc'!$D2225,cpi!$1:$1,0))</f>
        <v>166.2</v>
      </c>
      <c r="Q2225" s="36">
        <f>cpi!$I$2</f>
        <v>240.85300000000001</v>
      </c>
      <c r="R2225" s="36">
        <f t="shared" si="281"/>
        <v>1.449175691937425</v>
      </c>
      <c r="S2225" s="28" t="str">
        <f t="shared" si="277"/>
        <v/>
      </c>
      <c r="T2225" s="37">
        <f t="shared" si="278"/>
        <v>29997936.823104698</v>
      </c>
      <c r="U2225" s="37">
        <f t="shared" si="279"/>
        <v>4116263.2713658251</v>
      </c>
      <c r="V2225" s="37">
        <f t="shared" si="280"/>
        <v>4116263.2713658251</v>
      </c>
    </row>
    <row r="2226" spans="1:22">
      <c r="A2226" s="23">
        <v>2225</v>
      </c>
      <c r="B2226" s="3" t="s">
        <v>3025</v>
      </c>
      <c r="C2226" s="28">
        <v>23</v>
      </c>
      <c r="D2226" s="29">
        <v>7</v>
      </c>
      <c r="E2226" s="28">
        <v>1982</v>
      </c>
      <c r="F2226" s="31">
        <f>DATE(E2226,D2226,C2226)</f>
        <v>30155</v>
      </c>
      <c r="G2226" s="24" t="s">
        <v>3026</v>
      </c>
      <c r="H2226" s="2">
        <v>20500000</v>
      </c>
      <c r="I2226" s="2">
        <v>69701637</v>
      </c>
      <c r="J2226" s="2">
        <v>69701637</v>
      </c>
      <c r="K2226" s="28" t="str">
        <f t="shared" si="274"/>
        <v/>
      </c>
      <c r="L2226" s="28" t="str">
        <f t="shared" si="275"/>
        <v/>
      </c>
      <c r="M2226" s="28" t="s">
        <v>3026</v>
      </c>
      <c r="N2226" s="28" t="str">
        <f t="shared" si="276"/>
        <v/>
      </c>
      <c r="O2226" s="28" t="str">
        <f>IF(N2226=1,M2226&amp;" ("&amp;E2226&amp;")",M2226)</f>
        <v>The Best Little Whorehouse in Texas</v>
      </c>
      <c r="P2226" s="36">
        <f>INDEX(cpi!$A$1:$M$105,MATCH('Inflation adjust calc'!$E2226,cpi!$A:$A,0),MATCH('Inflation adjust calc'!$D2226,cpi!$1:$1,0))</f>
        <v>97.5</v>
      </c>
      <c r="Q2226" s="36">
        <f>cpi!$I$2</f>
        <v>240.85300000000001</v>
      </c>
      <c r="R2226" s="36">
        <f t="shared" si="281"/>
        <v>2.4702871794871797</v>
      </c>
      <c r="S2226" s="28" t="str">
        <f t="shared" si="277"/>
        <v/>
      </c>
      <c r="T2226" s="37">
        <f t="shared" si="278"/>
        <v>50640887.179487184</v>
      </c>
      <c r="U2226" s="37">
        <f t="shared" si="279"/>
        <v>172183060.27036923</v>
      </c>
      <c r="V2226" s="37">
        <f t="shared" si="280"/>
        <v>172183060.27036923</v>
      </c>
    </row>
    <row r="2227" spans="1:22">
      <c r="A2227" s="23">
        <v>2226</v>
      </c>
      <c r="B2227" s="3">
        <v>39029</v>
      </c>
      <c r="C2227" s="28">
        <v>11</v>
      </c>
      <c r="D2227" s="29">
        <v>8</v>
      </c>
      <c r="E2227" s="28">
        <v>2006</v>
      </c>
      <c r="F2227" s="31">
        <f>DATE(E2227,D2227,C2227)</f>
        <v>38940</v>
      </c>
      <c r="G2227" s="24" t="s">
        <v>3027</v>
      </c>
      <c r="H2227" s="2">
        <v>20500000</v>
      </c>
      <c r="I2227" s="2">
        <v>20264436</v>
      </c>
      <c r="J2227" s="2">
        <v>30241435</v>
      </c>
      <c r="K2227" s="28" t="str">
        <f t="shared" si="274"/>
        <v/>
      </c>
      <c r="L2227" s="28" t="str">
        <f t="shared" si="275"/>
        <v/>
      </c>
      <c r="M2227" s="28" t="s">
        <v>3027</v>
      </c>
      <c r="N2227" s="28" t="str">
        <f t="shared" si="276"/>
        <v/>
      </c>
      <c r="O2227" s="28" t="str">
        <f>IF(N2227=1,M2227&amp;" ("&amp;E2227&amp;")",M2227)</f>
        <v>Pulse</v>
      </c>
      <c r="P2227" s="36">
        <f>INDEX(cpi!$A$1:$M$105,MATCH('Inflation adjust calc'!$E2227,cpi!$A:$A,0),MATCH('Inflation adjust calc'!$D2227,cpi!$1:$1,0))</f>
        <v>203.9</v>
      </c>
      <c r="Q2227" s="36">
        <f>cpi!$I$2</f>
        <v>240.85300000000001</v>
      </c>
      <c r="R2227" s="36">
        <f t="shared" si="281"/>
        <v>1.1812309955860716</v>
      </c>
      <c r="S2227" s="28" t="str">
        <f t="shared" si="277"/>
        <v/>
      </c>
      <c r="T2227" s="37">
        <f t="shared" si="278"/>
        <v>24215235.409514468</v>
      </c>
      <c r="U2227" s="37">
        <f t="shared" si="279"/>
        <v>23936979.911270231</v>
      </c>
      <c r="V2227" s="37">
        <f t="shared" si="280"/>
        <v>35722120.373001471</v>
      </c>
    </row>
    <row r="2228" spans="1:22">
      <c r="A2228" s="23">
        <v>2227</v>
      </c>
      <c r="B2228" s="3">
        <v>29926</v>
      </c>
      <c r="C2228" s="28">
        <v>12</v>
      </c>
      <c r="D2228" s="29">
        <v>6</v>
      </c>
      <c r="E2228" s="28">
        <v>1981</v>
      </c>
      <c r="F2228" s="31">
        <f>DATE(E2228,D2228,C2228)</f>
        <v>29749</v>
      </c>
      <c r="G2228" s="24" t="s">
        <v>3028</v>
      </c>
      <c r="H2228" s="2">
        <v>20000000</v>
      </c>
      <c r="I2228" s="2">
        <v>248159971</v>
      </c>
      <c r="J2228" s="2">
        <v>389925971</v>
      </c>
      <c r="K2228" s="28" t="str">
        <f t="shared" si="274"/>
        <v/>
      </c>
      <c r="L2228" s="28" t="str">
        <f t="shared" si="275"/>
        <v/>
      </c>
      <c r="M2228" s="28" t="s">
        <v>3028</v>
      </c>
      <c r="N2228" s="28" t="str">
        <f t="shared" si="276"/>
        <v/>
      </c>
      <c r="O2228" s="28" t="str">
        <f>IF(N2228=1,M2228&amp;" ("&amp;E2228&amp;")",M2228)</f>
        <v>Raiders of the Lost Ark</v>
      </c>
      <c r="P2228" s="36">
        <f>INDEX(cpi!$A$1:$M$105,MATCH('Inflation adjust calc'!$E2228,cpi!$A:$A,0),MATCH('Inflation adjust calc'!$D2228,cpi!$1:$1,0))</f>
        <v>90.6</v>
      </c>
      <c r="Q2228" s="36">
        <f>cpi!$I$2</f>
        <v>240.85300000000001</v>
      </c>
      <c r="R2228" s="36">
        <f t="shared" si="281"/>
        <v>2.658421633554084</v>
      </c>
      <c r="S2228" s="28" t="str">
        <f t="shared" si="277"/>
        <v/>
      </c>
      <c r="T2228" s="37">
        <f t="shared" si="278"/>
        <v>53168432.671081677</v>
      </c>
      <c r="U2228" s="37">
        <f t="shared" si="279"/>
        <v>659713835.48855412</v>
      </c>
      <c r="V2228" s="37">
        <f t="shared" si="280"/>
        <v>1036587636.7909824</v>
      </c>
    </row>
    <row r="2229" spans="1:22">
      <c r="A2229" s="23">
        <v>2228</v>
      </c>
      <c r="B2229" s="3" t="s">
        <v>3029</v>
      </c>
      <c r="C2229" s="28">
        <v>13</v>
      </c>
      <c r="D2229" s="29">
        <v>11</v>
      </c>
      <c r="E2229" s="28">
        <v>1991</v>
      </c>
      <c r="F2229" s="31">
        <f>DATE(E2229,D2229,C2229)</f>
        <v>33555</v>
      </c>
      <c r="G2229" s="24" t="s">
        <v>3030</v>
      </c>
      <c r="H2229" s="2">
        <v>20000000</v>
      </c>
      <c r="I2229" s="2">
        <v>218951625</v>
      </c>
      <c r="J2229" s="2">
        <v>451421625</v>
      </c>
      <c r="K2229" s="28" t="str">
        <f t="shared" si="274"/>
        <v/>
      </c>
      <c r="L2229" s="28" t="str">
        <f t="shared" si="275"/>
        <v/>
      </c>
      <c r="M2229" s="28" t="s">
        <v>3030</v>
      </c>
      <c r="N2229" s="28" t="str">
        <f t="shared" si="276"/>
        <v/>
      </c>
      <c r="O2229" s="28" t="str">
        <f>IF(N2229=1,M2229&amp;" ("&amp;E2229&amp;")",M2229)</f>
        <v>Beauty and the Beast</v>
      </c>
      <c r="P2229" s="36">
        <f>INDEX(cpi!$A$1:$M$105,MATCH('Inflation adjust calc'!$E2229,cpi!$A:$A,0),MATCH('Inflation adjust calc'!$D2229,cpi!$1:$1,0))</f>
        <v>137.80000000000001</v>
      </c>
      <c r="Q2229" s="36">
        <f>cpi!$I$2</f>
        <v>240.85300000000001</v>
      </c>
      <c r="R2229" s="36">
        <f t="shared" si="281"/>
        <v>1.7478447024673438</v>
      </c>
      <c r="S2229" s="28" t="str">
        <f t="shared" si="277"/>
        <v/>
      </c>
      <c r="T2229" s="37">
        <f t="shared" si="278"/>
        <v>34956894.049346879</v>
      </c>
      <c r="U2229" s="37">
        <f t="shared" si="279"/>
        <v>382693437.85286641</v>
      </c>
      <c r="V2229" s="37">
        <f t="shared" si="280"/>
        <v>789014895.83544981</v>
      </c>
    </row>
    <row r="2230" spans="1:22">
      <c r="A2230" s="23">
        <v>2229</v>
      </c>
      <c r="B2230" s="3" t="s">
        <v>3031</v>
      </c>
      <c r="C2230" s="28">
        <v>20</v>
      </c>
      <c r="D2230" s="29">
        <v>11</v>
      </c>
      <c r="E2230" s="28">
        <v>1992</v>
      </c>
      <c r="F2230" s="31">
        <f>DATE(E2230,D2230,C2230)</f>
        <v>33928</v>
      </c>
      <c r="G2230" s="24" t="s">
        <v>3032</v>
      </c>
      <c r="H2230" s="2">
        <v>20000000</v>
      </c>
      <c r="I2230" s="2">
        <v>173585516</v>
      </c>
      <c r="J2230" s="2">
        <v>358994850</v>
      </c>
      <c r="K2230" s="28" t="str">
        <f t="shared" si="274"/>
        <v/>
      </c>
      <c r="L2230" s="28" t="str">
        <f t="shared" si="275"/>
        <v/>
      </c>
      <c r="M2230" s="28" t="s">
        <v>3032</v>
      </c>
      <c r="N2230" s="28" t="str">
        <f t="shared" si="276"/>
        <v/>
      </c>
      <c r="O2230" s="28" t="str">
        <f>IF(N2230=1,M2230&amp;" ("&amp;E2230&amp;")",M2230)</f>
        <v>Home Alone 2: Lost in New York</v>
      </c>
      <c r="P2230" s="36">
        <f>INDEX(cpi!$A$1:$M$105,MATCH('Inflation adjust calc'!$E2230,cpi!$A:$A,0),MATCH('Inflation adjust calc'!$D2230,cpi!$1:$1,0))</f>
        <v>142</v>
      </c>
      <c r="Q2230" s="36">
        <f>cpi!$I$2</f>
        <v>240.85300000000001</v>
      </c>
      <c r="R2230" s="36">
        <f t="shared" si="281"/>
        <v>1.6961478873239437</v>
      </c>
      <c r="S2230" s="28" t="str">
        <f t="shared" si="277"/>
        <v/>
      </c>
      <c r="T2230" s="37">
        <f t="shared" si="278"/>
        <v>33922957.746478878</v>
      </c>
      <c r="U2230" s="37">
        <f t="shared" si="279"/>
        <v>294426706.23343664</v>
      </c>
      <c r="V2230" s="37">
        <f t="shared" si="280"/>
        <v>608908356.38767612</v>
      </c>
    </row>
    <row r="2231" spans="1:22">
      <c r="A2231" s="23">
        <v>2230</v>
      </c>
      <c r="B2231" s="3" t="s">
        <v>3033</v>
      </c>
      <c r="C2231" s="28">
        <v>16</v>
      </c>
      <c r="D2231" s="29">
        <v>11</v>
      </c>
      <c r="E2231" s="28">
        <v>1977</v>
      </c>
      <c r="F2231" s="31">
        <f>DATE(E2231,D2231,C2231)</f>
        <v>28445</v>
      </c>
      <c r="G2231" s="24" t="s">
        <v>3034</v>
      </c>
      <c r="H2231" s="2">
        <v>20000000</v>
      </c>
      <c r="I2231" s="2">
        <v>166000000</v>
      </c>
      <c r="J2231" s="2">
        <v>337700000</v>
      </c>
      <c r="K2231" s="28" t="str">
        <f t="shared" si="274"/>
        <v/>
      </c>
      <c r="L2231" s="28" t="str">
        <f t="shared" si="275"/>
        <v/>
      </c>
      <c r="M2231" s="28" t="s">
        <v>3034</v>
      </c>
      <c r="N2231" s="28" t="str">
        <f t="shared" si="276"/>
        <v/>
      </c>
      <c r="O2231" s="28" t="str">
        <f>IF(N2231=1,M2231&amp;" ("&amp;E2231&amp;")",M2231)</f>
        <v>Close Encounters of the Third Kind</v>
      </c>
      <c r="P2231" s="36">
        <f>INDEX(cpi!$A$1:$M$105,MATCH('Inflation adjust calc'!$E2231,cpi!$A:$A,0),MATCH('Inflation adjust calc'!$D2231,cpi!$1:$1,0))</f>
        <v>61.9</v>
      </c>
      <c r="Q2231" s="36">
        <f>cpi!$I$2</f>
        <v>240.85300000000001</v>
      </c>
      <c r="R2231" s="36">
        <f t="shared" si="281"/>
        <v>3.8910016155088853</v>
      </c>
      <c r="S2231" s="28" t="str">
        <f t="shared" si="277"/>
        <v/>
      </c>
      <c r="T2231" s="37">
        <f t="shared" si="278"/>
        <v>77820032.310177714</v>
      </c>
      <c r="U2231" s="37">
        <f t="shared" si="279"/>
        <v>645906268.17447495</v>
      </c>
      <c r="V2231" s="37">
        <f t="shared" si="280"/>
        <v>1313991245.5573506</v>
      </c>
    </row>
    <row r="2232" spans="1:22">
      <c r="A2232" s="23">
        <v>2231</v>
      </c>
      <c r="B2232" s="3" t="s">
        <v>3035</v>
      </c>
      <c r="C2232" s="28">
        <v>20</v>
      </c>
      <c r="D2232" s="29">
        <v>5</v>
      </c>
      <c r="E2232" s="28">
        <v>1987</v>
      </c>
      <c r="F2232" s="31">
        <f>DATE(E2232,D2232,C2232)</f>
        <v>31917</v>
      </c>
      <c r="G2232" s="24" t="s">
        <v>3036</v>
      </c>
      <c r="H2232" s="2">
        <v>20000000</v>
      </c>
      <c r="I2232" s="2">
        <v>153665036</v>
      </c>
      <c r="J2232" s="2">
        <v>276665036</v>
      </c>
      <c r="K2232" s="28" t="str">
        <f t="shared" si="274"/>
        <v/>
      </c>
      <c r="L2232" s="28" t="str">
        <f t="shared" si="275"/>
        <v/>
      </c>
      <c r="M2232" s="28" t="s">
        <v>3036</v>
      </c>
      <c r="N2232" s="28" t="str">
        <f t="shared" si="276"/>
        <v/>
      </c>
      <c r="O2232" s="28" t="str">
        <f>IF(N2232=1,M2232&amp;" ("&amp;E2232&amp;")",M2232)</f>
        <v>Beverly Hills Cop II</v>
      </c>
      <c r="P2232" s="36">
        <f>INDEX(cpi!$A$1:$M$105,MATCH('Inflation adjust calc'!$E2232,cpi!$A:$A,0),MATCH('Inflation adjust calc'!$D2232,cpi!$1:$1,0))</f>
        <v>113.1</v>
      </c>
      <c r="Q2232" s="36">
        <f>cpi!$I$2</f>
        <v>240.85300000000001</v>
      </c>
      <c r="R2232" s="36">
        <f t="shared" si="281"/>
        <v>2.1295579133510172</v>
      </c>
      <c r="S2232" s="28" t="str">
        <f t="shared" si="277"/>
        <v/>
      </c>
      <c r="T2232" s="37">
        <f t="shared" si="278"/>
        <v>42591158.267020345</v>
      </c>
      <c r="U2232" s="37">
        <f t="shared" si="279"/>
        <v>327238593.41916895</v>
      </c>
      <c r="V2232" s="37">
        <f t="shared" si="280"/>
        <v>589174216.76134408</v>
      </c>
    </row>
    <row r="2233" spans="1:22">
      <c r="A2233" s="23">
        <v>2232</v>
      </c>
      <c r="B2233" s="3" t="s">
        <v>339</v>
      </c>
      <c r="C2233" s="28">
        <v>19</v>
      </c>
      <c r="D2233" s="29">
        <v>7</v>
      </c>
      <c r="E2233" s="28">
        <v>2013</v>
      </c>
      <c r="F2233" s="31">
        <f>DATE(E2233,D2233,C2233)</f>
        <v>41474</v>
      </c>
      <c r="G2233" s="24" t="s">
        <v>3037</v>
      </c>
      <c r="H2233" s="2">
        <v>20000000</v>
      </c>
      <c r="I2233" s="2">
        <v>137400141</v>
      </c>
      <c r="J2233" s="2">
        <v>318000141</v>
      </c>
      <c r="K2233" s="28" t="str">
        <f t="shared" si="274"/>
        <v/>
      </c>
      <c r="L2233" s="28" t="str">
        <f t="shared" si="275"/>
        <v/>
      </c>
      <c r="M2233" s="28" t="s">
        <v>3037</v>
      </c>
      <c r="N2233" s="28" t="str">
        <f t="shared" si="276"/>
        <v/>
      </c>
      <c r="O2233" s="28" t="str">
        <f>IF(N2233=1,M2233&amp;" ("&amp;E2233&amp;")",M2233)</f>
        <v>The Conjuring</v>
      </c>
      <c r="P2233" s="36">
        <f>INDEX(cpi!$A$1:$M$105,MATCH('Inflation adjust calc'!$E2233,cpi!$A:$A,0),MATCH('Inflation adjust calc'!$D2233,cpi!$1:$1,0))</f>
        <v>233.596</v>
      </c>
      <c r="Q2233" s="36">
        <f>cpi!$I$2</f>
        <v>240.85300000000001</v>
      </c>
      <c r="R2233" s="36">
        <f t="shared" si="281"/>
        <v>1.0310664566174079</v>
      </c>
      <c r="S2233" s="28" t="str">
        <f t="shared" si="277"/>
        <v/>
      </c>
      <c r="T2233" s="37">
        <f t="shared" si="278"/>
        <v>20621329.132348157</v>
      </c>
      <c r="U2233" s="37">
        <f t="shared" si="279"/>
        <v>141668676.51960224</v>
      </c>
      <c r="V2233" s="37">
        <f t="shared" si="280"/>
        <v>327879278.58470613</v>
      </c>
    </row>
    <row r="2234" spans="1:22">
      <c r="A2234" s="23">
        <v>2233</v>
      </c>
      <c r="B2234" s="3">
        <v>37805</v>
      </c>
      <c r="C2234" s="28">
        <v>7</v>
      </c>
      <c r="D2234" s="29">
        <v>3</v>
      </c>
      <c r="E2234" s="28">
        <v>2003</v>
      </c>
      <c r="F2234" s="31">
        <f>DATE(E2234,D2234,C2234)</f>
        <v>37687</v>
      </c>
      <c r="G2234" s="24" t="s">
        <v>3038</v>
      </c>
      <c r="H2234" s="2">
        <v>20000000</v>
      </c>
      <c r="I2234" s="2">
        <v>132675402</v>
      </c>
      <c r="J2234" s="2">
        <v>164675402</v>
      </c>
      <c r="K2234" s="28" t="str">
        <f t="shared" si="274"/>
        <v/>
      </c>
      <c r="L2234" s="28" t="str">
        <f t="shared" si="275"/>
        <v/>
      </c>
      <c r="M2234" s="28" t="s">
        <v>3038</v>
      </c>
      <c r="N2234" s="28" t="str">
        <f t="shared" si="276"/>
        <v/>
      </c>
      <c r="O2234" s="28" t="str">
        <f>IF(N2234=1,M2234&amp;" ("&amp;E2234&amp;")",M2234)</f>
        <v>Bringing Down the House</v>
      </c>
      <c r="P2234" s="36">
        <f>INDEX(cpi!$A$1:$M$105,MATCH('Inflation adjust calc'!$E2234,cpi!$A:$A,0),MATCH('Inflation adjust calc'!$D2234,cpi!$1:$1,0))</f>
        <v>184.2</v>
      </c>
      <c r="Q2234" s="36">
        <f>cpi!$I$2</f>
        <v>240.85300000000001</v>
      </c>
      <c r="R2234" s="36">
        <f t="shared" si="281"/>
        <v>1.3075624321389796</v>
      </c>
      <c r="S2234" s="28" t="str">
        <f t="shared" si="277"/>
        <v/>
      </c>
      <c r="T2234" s="37">
        <f t="shared" si="278"/>
        <v>26151248.642779592</v>
      </c>
      <c r="U2234" s="37">
        <f t="shared" si="279"/>
        <v>173481371.32413685</v>
      </c>
      <c r="V2234" s="37">
        <f t="shared" si="280"/>
        <v>215323369.1525842</v>
      </c>
    </row>
    <row r="2235" spans="1:22">
      <c r="A2235" s="23">
        <v>2234</v>
      </c>
      <c r="B2235" s="3" t="s">
        <v>3039</v>
      </c>
      <c r="C2235" s="28">
        <v>14</v>
      </c>
      <c r="D2235" s="29">
        <v>2</v>
      </c>
      <c r="E2235" s="28">
        <v>1991</v>
      </c>
      <c r="F2235" s="31">
        <f>DATE(E2235,D2235,C2235)</f>
        <v>33283</v>
      </c>
      <c r="G2235" s="24" t="s">
        <v>3040</v>
      </c>
      <c r="H2235" s="2">
        <v>20000000</v>
      </c>
      <c r="I2235" s="2">
        <v>130726716</v>
      </c>
      <c r="J2235" s="2">
        <v>275726716</v>
      </c>
      <c r="K2235" s="28" t="str">
        <f t="shared" si="274"/>
        <v/>
      </c>
      <c r="L2235" s="28" t="str">
        <f t="shared" si="275"/>
        <v/>
      </c>
      <c r="M2235" s="28" t="s">
        <v>3040</v>
      </c>
      <c r="N2235" s="28" t="str">
        <f t="shared" si="276"/>
        <v/>
      </c>
      <c r="O2235" s="28" t="str">
        <f>IF(N2235=1,M2235&amp;" ("&amp;E2235&amp;")",M2235)</f>
        <v>The Silence of the Lambs</v>
      </c>
      <c r="P2235" s="36">
        <f>INDEX(cpi!$A$1:$M$105,MATCH('Inflation adjust calc'!$E2235,cpi!$A:$A,0),MATCH('Inflation adjust calc'!$D2235,cpi!$1:$1,0))</f>
        <v>134.80000000000001</v>
      </c>
      <c r="Q2235" s="36">
        <f>cpi!$I$2</f>
        <v>240.85300000000001</v>
      </c>
      <c r="R2235" s="36">
        <f t="shared" si="281"/>
        <v>1.7867433234421364</v>
      </c>
      <c r="S2235" s="28" t="str">
        <f t="shared" si="277"/>
        <v/>
      </c>
      <c r="T2235" s="37">
        <f t="shared" si="278"/>
        <v>35734866.46884273</v>
      </c>
      <c r="U2235" s="37">
        <f t="shared" si="279"/>
        <v>233575087.00851631</v>
      </c>
      <c r="V2235" s="37">
        <f t="shared" si="280"/>
        <v>492652868.90762609</v>
      </c>
    </row>
    <row r="2236" spans="1:22">
      <c r="A2236" s="23">
        <v>2235</v>
      </c>
      <c r="B2236" s="3" t="s">
        <v>3041</v>
      </c>
      <c r="C2236" s="28">
        <v>14</v>
      </c>
      <c r="D2236" s="29">
        <v>2</v>
      </c>
      <c r="E2236" s="28">
        <v>1992</v>
      </c>
      <c r="F2236" s="31">
        <f>DATE(E2236,D2236,C2236)</f>
        <v>33648</v>
      </c>
      <c r="G2236" s="24" t="s">
        <v>3042</v>
      </c>
      <c r="H2236" s="2">
        <v>20000000</v>
      </c>
      <c r="I2236" s="2">
        <v>121697323</v>
      </c>
      <c r="J2236" s="2">
        <v>183097323</v>
      </c>
      <c r="K2236" s="28" t="str">
        <f t="shared" si="274"/>
        <v/>
      </c>
      <c r="L2236" s="28" t="str">
        <f t="shared" si="275"/>
        <v/>
      </c>
      <c r="M2236" s="28" t="s">
        <v>3042</v>
      </c>
      <c r="N2236" s="28" t="str">
        <f t="shared" si="276"/>
        <v/>
      </c>
      <c r="O2236" s="28" t="str">
        <f>IF(N2236=1,M2236&amp;" ("&amp;E2236&amp;")",M2236)</f>
        <v>Wayne's World</v>
      </c>
      <c r="P2236" s="36">
        <f>INDEX(cpi!$A$1:$M$105,MATCH('Inflation adjust calc'!$E2236,cpi!$A:$A,0),MATCH('Inflation adjust calc'!$D2236,cpi!$1:$1,0))</f>
        <v>138.6</v>
      </c>
      <c r="Q2236" s="36">
        <f>cpi!$I$2</f>
        <v>240.85300000000001</v>
      </c>
      <c r="R2236" s="36">
        <f t="shared" si="281"/>
        <v>1.7377561327561328</v>
      </c>
      <c r="S2236" s="28" t="str">
        <f t="shared" si="277"/>
        <v/>
      </c>
      <c r="T2236" s="37">
        <f t="shared" si="278"/>
        <v>34755122.65512266</v>
      </c>
      <c r="U2236" s="37">
        <f t="shared" si="279"/>
        <v>211480269.38325399</v>
      </c>
      <c r="V2236" s="37">
        <f t="shared" si="280"/>
        <v>318178495.93448055</v>
      </c>
    </row>
    <row r="2237" spans="1:22">
      <c r="A2237" s="23">
        <v>2236</v>
      </c>
      <c r="B2237" s="3" t="s">
        <v>1136</v>
      </c>
      <c r="C2237" s="28">
        <v>15</v>
      </c>
      <c r="D2237" s="29">
        <v>10</v>
      </c>
      <c r="E2237" s="28">
        <v>2010</v>
      </c>
      <c r="F2237" s="31">
        <f>DATE(E2237,D2237,C2237)</f>
        <v>40466</v>
      </c>
      <c r="G2237" s="24" t="s">
        <v>3043</v>
      </c>
      <c r="H2237" s="2">
        <v>20000000</v>
      </c>
      <c r="I2237" s="2">
        <v>117229692</v>
      </c>
      <c r="J2237" s="2">
        <v>171685793</v>
      </c>
      <c r="K2237" s="28" t="str">
        <f t="shared" si="274"/>
        <v/>
      </c>
      <c r="L2237" s="28" t="str">
        <f t="shared" si="275"/>
        <v/>
      </c>
      <c r="M2237" s="28" t="s">
        <v>3043</v>
      </c>
      <c r="N2237" s="28" t="str">
        <f t="shared" si="276"/>
        <v/>
      </c>
      <c r="O2237" s="28" t="str">
        <f>IF(N2237=1,M2237&amp;" ("&amp;E2237&amp;")",M2237)</f>
        <v>Jackass 3D</v>
      </c>
      <c r="P2237" s="36">
        <f>INDEX(cpi!$A$1:$M$105,MATCH('Inflation adjust calc'!$E2237,cpi!$A:$A,0),MATCH('Inflation adjust calc'!$D2237,cpi!$1:$1,0))</f>
        <v>218.71100000000001</v>
      </c>
      <c r="Q2237" s="36">
        <f>cpi!$I$2</f>
        <v>240.85300000000001</v>
      </c>
      <c r="R2237" s="36">
        <f t="shared" si="281"/>
        <v>1.1012386208283991</v>
      </c>
      <c r="S2237" s="28" t="str">
        <f t="shared" si="277"/>
        <v/>
      </c>
      <c r="T2237" s="37">
        <f t="shared" si="278"/>
        <v>22024772.416567981</v>
      </c>
      <c r="U2237" s="37">
        <f t="shared" si="279"/>
        <v>129097864.338218</v>
      </c>
      <c r="V2237" s="37">
        <f t="shared" si="280"/>
        <v>189067025.89915001</v>
      </c>
    </row>
    <row r="2238" spans="1:22">
      <c r="A2238" s="23">
        <v>2237</v>
      </c>
      <c r="B2238" s="3" t="s">
        <v>375</v>
      </c>
      <c r="C2238" s="28">
        <v>29</v>
      </c>
      <c r="D2238" s="29">
        <v>7</v>
      </c>
      <c r="E2238" s="28">
        <v>2016</v>
      </c>
      <c r="F2238" s="31">
        <f>DATE(E2238,D2238,C2238)</f>
        <v>42580</v>
      </c>
      <c r="G2238" s="24" t="s">
        <v>3046</v>
      </c>
      <c r="H2238" s="2">
        <v>20000000</v>
      </c>
      <c r="I2238" s="2">
        <v>112871694</v>
      </c>
      <c r="J2238" s="2">
        <v>175371694</v>
      </c>
      <c r="K2238" s="28" t="str">
        <f t="shared" si="274"/>
        <v/>
      </c>
      <c r="L2238" s="28" t="str">
        <f t="shared" si="275"/>
        <v/>
      </c>
      <c r="M2238" s="28" t="s">
        <v>3046</v>
      </c>
      <c r="N2238" s="28" t="str">
        <f t="shared" si="276"/>
        <v/>
      </c>
      <c r="O2238" s="28" t="str">
        <f>IF(N2238=1,M2238&amp;" ("&amp;E2238&amp;")",M2238)</f>
        <v>Bad Moms</v>
      </c>
      <c r="P2238" s="36">
        <f>INDEX(cpi!$A$1:$M$105,MATCH('Inflation adjust calc'!$E2238,cpi!$A:$A,0),MATCH('Inflation adjust calc'!$D2238,cpi!$1:$1,0))</f>
        <v>240.64699999999999</v>
      </c>
      <c r="Q2238" s="36">
        <f>cpi!$I$2</f>
        <v>240.85300000000001</v>
      </c>
      <c r="R2238" s="36">
        <f t="shared" si="281"/>
        <v>1.0008560256309034</v>
      </c>
      <c r="S2238" s="28" t="str">
        <f t="shared" si="277"/>
        <v/>
      </c>
      <c r="T2238" s="37">
        <f t="shared" si="278"/>
        <v>20017120.512618069</v>
      </c>
      <c r="U2238" s="37">
        <f t="shared" si="279"/>
        <v>112968315.06306748</v>
      </c>
      <c r="V2238" s="37">
        <f t="shared" si="280"/>
        <v>175521816.66499895</v>
      </c>
    </row>
    <row r="2239" spans="1:22">
      <c r="A2239" s="23">
        <v>2238</v>
      </c>
      <c r="B2239" s="3" t="s">
        <v>3044</v>
      </c>
      <c r="C2239" s="28">
        <v>16</v>
      </c>
      <c r="D2239" s="29">
        <v>6</v>
      </c>
      <c r="E2239" s="28">
        <v>1978</v>
      </c>
      <c r="F2239" s="31">
        <f>DATE(E2239,D2239,C2239)</f>
        <v>28657</v>
      </c>
      <c r="G2239" s="24" t="s">
        <v>3045</v>
      </c>
      <c r="H2239" s="2">
        <v>20000000</v>
      </c>
      <c r="I2239" s="2">
        <v>102922376</v>
      </c>
      <c r="J2239" s="2">
        <v>208900376</v>
      </c>
      <c r="K2239" s="28" t="str">
        <f t="shared" si="274"/>
        <v/>
      </c>
      <c r="L2239" s="28" t="str">
        <f t="shared" si="275"/>
        <v/>
      </c>
      <c r="M2239" s="28" t="s">
        <v>3045</v>
      </c>
      <c r="N2239" s="28" t="str">
        <f t="shared" si="276"/>
        <v/>
      </c>
      <c r="O2239" s="28" t="str">
        <f>IF(N2239=1,M2239&amp;" ("&amp;E2239&amp;")",M2239)</f>
        <v>Jaws 2</v>
      </c>
      <c r="P2239" s="36">
        <f>INDEX(cpi!$A$1:$M$105,MATCH('Inflation adjust calc'!$E2239,cpi!$A:$A,0),MATCH('Inflation adjust calc'!$D2239,cpi!$1:$1,0))</f>
        <v>65.2</v>
      </c>
      <c r="Q2239" s="36">
        <f>cpi!$I$2</f>
        <v>240.85300000000001</v>
      </c>
      <c r="R2239" s="36">
        <f t="shared" si="281"/>
        <v>3.694064417177914</v>
      </c>
      <c r="S2239" s="28" t="str">
        <f t="shared" si="277"/>
        <v/>
      </c>
      <c r="T2239" s="37">
        <f t="shared" si="278"/>
        <v>73881288.343558282</v>
      </c>
      <c r="U2239" s="37">
        <f t="shared" si="279"/>
        <v>380201886.91300613</v>
      </c>
      <c r="V2239" s="37">
        <f t="shared" si="280"/>
        <v>771691445.71668708</v>
      </c>
    </row>
    <row r="2240" spans="1:22">
      <c r="A2240" s="23">
        <v>2239</v>
      </c>
      <c r="B2240" s="3">
        <v>39517</v>
      </c>
      <c r="C2240" s="28">
        <v>3</v>
      </c>
      <c r="D2240" s="29">
        <v>10</v>
      </c>
      <c r="E2240" s="28">
        <v>2008</v>
      </c>
      <c r="F2240" s="31">
        <f>DATE(E2240,D2240,C2240)</f>
        <v>39724</v>
      </c>
      <c r="G2240" s="24" t="s">
        <v>3047</v>
      </c>
      <c r="H2240" s="2">
        <v>20000000</v>
      </c>
      <c r="I2240" s="2">
        <v>94514402</v>
      </c>
      <c r="J2240" s="2">
        <v>154218168</v>
      </c>
      <c r="K2240" s="28" t="str">
        <f t="shared" si="274"/>
        <v/>
      </c>
      <c r="L2240" s="28" t="str">
        <f t="shared" si="275"/>
        <v/>
      </c>
      <c r="M2240" s="28" t="s">
        <v>3047</v>
      </c>
      <c r="N2240" s="28" t="str">
        <f t="shared" si="276"/>
        <v/>
      </c>
      <c r="O2240" s="28" t="str">
        <f>IF(N2240=1,M2240&amp;" ("&amp;E2240&amp;")",M2240)</f>
        <v>Beverly Hills Chihuahua</v>
      </c>
      <c r="P2240" s="36">
        <f>INDEX(cpi!$A$1:$M$105,MATCH('Inflation adjust calc'!$E2240,cpi!$A:$A,0),MATCH('Inflation adjust calc'!$D2240,cpi!$1:$1,0))</f>
        <v>216.57300000000001</v>
      </c>
      <c r="Q2240" s="36">
        <f>cpi!$I$2</f>
        <v>240.85300000000001</v>
      </c>
      <c r="R2240" s="36">
        <f t="shared" si="281"/>
        <v>1.1121100044788592</v>
      </c>
      <c r="S2240" s="28" t="str">
        <f t="shared" si="277"/>
        <v/>
      </c>
      <c r="T2240" s="37">
        <f t="shared" si="278"/>
        <v>22242200.089577183</v>
      </c>
      <c r="U2240" s="37">
        <f t="shared" si="279"/>
        <v>105110412.0315367</v>
      </c>
      <c r="V2240" s="37">
        <f t="shared" si="280"/>
        <v>171507567.50520146</v>
      </c>
    </row>
    <row r="2241" spans="1:22">
      <c r="A2241" s="23">
        <v>2240</v>
      </c>
      <c r="B2241" s="3">
        <v>41677</v>
      </c>
      <c r="C2241" s="28">
        <v>2</v>
      </c>
      <c r="D2241" s="29">
        <v>7</v>
      </c>
      <c r="E2241" s="28">
        <v>2014</v>
      </c>
      <c r="F2241" s="31">
        <f>DATE(E2241,D2241,C2241)</f>
        <v>41822</v>
      </c>
      <c r="G2241" s="24" t="s">
        <v>3048</v>
      </c>
      <c r="H2241" s="2">
        <v>20000000</v>
      </c>
      <c r="I2241" s="2">
        <v>84525432</v>
      </c>
      <c r="J2241" s="2">
        <v>93931360</v>
      </c>
      <c r="K2241" s="28" t="str">
        <f t="shared" si="274"/>
        <v/>
      </c>
      <c r="L2241" s="28" t="str">
        <f t="shared" si="275"/>
        <v/>
      </c>
      <c r="M2241" s="28" t="s">
        <v>3048</v>
      </c>
      <c r="N2241" s="28" t="str">
        <f t="shared" si="276"/>
        <v/>
      </c>
      <c r="O2241" s="28" t="str">
        <f>IF(N2241=1,M2241&amp;" ("&amp;E2241&amp;")",M2241)</f>
        <v>Tammy</v>
      </c>
      <c r="P2241" s="36">
        <f>INDEX(cpi!$A$1:$M$105,MATCH('Inflation adjust calc'!$E2241,cpi!$A:$A,0),MATCH('Inflation adjust calc'!$D2241,cpi!$1:$1,0))</f>
        <v>238.25</v>
      </c>
      <c r="Q2241" s="36">
        <f>cpi!$I$2</f>
        <v>240.85300000000001</v>
      </c>
      <c r="R2241" s="36">
        <f t="shared" si="281"/>
        <v>1.0109254984260232</v>
      </c>
      <c r="S2241" s="28" t="str">
        <f t="shared" si="277"/>
        <v/>
      </c>
      <c r="T2241" s="37">
        <f t="shared" si="278"/>
        <v>20218509.968520463</v>
      </c>
      <c r="U2241" s="37">
        <f t="shared" si="279"/>
        <v>85448914.474274933</v>
      </c>
      <c r="V2241" s="37">
        <f t="shared" si="280"/>
        <v>94957606.925834224</v>
      </c>
    </row>
    <row r="2242" spans="1:22">
      <c r="A2242" s="23">
        <v>2241</v>
      </c>
      <c r="B2242" s="3" t="s">
        <v>3049</v>
      </c>
      <c r="C2242" s="28">
        <v>21</v>
      </c>
      <c r="D2242" s="29">
        <v>1</v>
      </c>
      <c r="E2242" s="28">
        <v>2005</v>
      </c>
      <c r="F2242" s="31">
        <f>DATE(E2242,D2242,C2242)</f>
        <v>38373</v>
      </c>
      <c r="G2242" s="24" t="s">
        <v>3050</v>
      </c>
      <c r="H2242" s="2">
        <v>20000000</v>
      </c>
      <c r="I2242" s="2">
        <v>82674398</v>
      </c>
      <c r="J2242" s="2">
        <v>98114471</v>
      </c>
      <c r="K2242" s="28" t="str">
        <f t="shared" si="274"/>
        <v/>
      </c>
      <c r="L2242" s="28" t="str">
        <f t="shared" si="275"/>
        <v/>
      </c>
      <c r="M2242" s="28" t="s">
        <v>3050</v>
      </c>
      <c r="N2242" s="28" t="str">
        <f t="shared" si="276"/>
        <v/>
      </c>
      <c r="O2242" s="28" t="str">
        <f>IF(N2242=1,M2242&amp;" ("&amp;E2242&amp;")",M2242)</f>
        <v>Are We There Yet?</v>
      </c>
      <c r="P2242" s="36">
        <f>INDEX(cpi!$A$1:$M$105,MATCH('Inflation adjust calc'!$E2242,cpi!$A:$A,0),MATCH('Inflation adjust calc'!$D2242,cpi!$1:$1,0))</f>
        <v>190.7</v>
      </c>
      <c r="Q2242" s="36">
        <f>cpi!$I$2</f>
        <v>240.85300000000001</v>
      </c>
      <c r="R2242" s="36">
        <f t="shared" si="281"/>
        <v>1.2629942317776615</v>
      </c>
      <c r="S2242" s="28" t="str">
        <f t="shared" si="277"/>
        <v/>
      </c>
      <c r="T2242" s="37">
        <f t="shared" si="278"/>
        <v>25259884.63555323</v>
      </c>
      <c r="U2242" s="37">
        <f t="shared" si="279"/>
        <v>104417287.78969063</v>
      </c>
      <c r="V2242" s="37">
        <f t="shared" si="280"/>
        <v>123918010.92691664</v>
      </c>
    </row>
    <row r="2243" spans="1:22">
      <c r="A2243" s="23">
        <v>2242</v>
      </c>
      <c r="B2243" s="3" t="s">
        <v>3051</v>
      </c>
      <c r="C2243" s="28">
        <v>16</v>
      </c>
      <c r="D2243" s="29">
        <v>11</v>
      </c>
      <c r="E2243" s="28">
        <v>2011</v>
      </c>
      <c r="F2243" s="31">
        <f>DATE(E2243,D2243,C2243)</f>
        <v>40863</v>
      </c>
      <c r="G2243" s="24" t="s">
        <v>3052</v>
      </c>
      <c r="H2243" s="2">
        <v>20000000</v>
      </c>
      <c r="I2243" s="2">
        <v>82624961</v>
      </c>
      <c r="J2243" s="2">
        <v>175507800</v>
      </c>
      <c r="K2243" s="28" t="str">
        <f t="shared" ref="K2243:K2306" si="282">IF(J2243=0,1,"")</f>
        <v/>
      </c>
      <c r="L2243" s="28" t="str">
        <f t="shared" ref="L2243:L2306" si="283">IF(E2243&gt;2016,1,"")</f>
        <v/>
      </c>
      <c r="M2243" s="28" t="s">
        <v>3052</v>
      </c>
      <c r="N2243" s="28" t="str">
        <f t="shared" ref="N2243:N2306" si="284">IF(COUNTIF($M$2:$M$5233,M2243)&gt;1,1,"")</f>
        <v/>
      </c>
      <c r="O2243" s="28" t="str">
        <f>IF(N2243=1,M2243&amp;" ("&amp;E2243&amp;")",M2243)</f>
        <v>The Descendants</v>
      </c>
      <c r="P2243" s="36">
        <f>INDEX(cpi!$A$1:$M$105,MATCH('Inflation adjust calc'!$E2243,cpi!$A:$A,0),MATCH('Inflation adjust calc'!$D2243,cpi!$1:$1,0))</f>
        <v>226.23</v>
      </c>
      <c r="Q2243" s="36">
        <f>cpi!$I$2</f>
        <v>240.85300000000001</v>
      </c>
      <c r="R2243" s="36">
        <f t="shared" si="281"/>
        <v>1.0646377580338595</v>
      </c>
      <c r="S2243" s="28" t="str">
        <f t="shared" ref="S2243:S2306" si="285">IF(ISERROR(R2243),1,"")</f>
        <v/>
      </c>
      <c r="T2243" s="37">
        <f t="shared" ref="T2243:T2306" si="286">H2243*$R2243</f>
        <v>21292755.160677191</v>
      </c>
      <c r="U2243" s="37">
        <f t="shared" ref="U2243:U2306" si="287">I2243*$R2243</f>
        <v>87965653.236675084</v>
      </c>
      <c r="V2243" s="37">
        <f t="shared" ref="V2243:V2306" si="288">J2243*$R2243</f>
        <v>186852230.70945501</v>
      </c>
    </row>
    <row r="2244" spans="1:22">
      <c r="A2244" s="23">
        <v>2243</v>
      </c>
      <c r="B2244" s="3">
        <v>37690</v>
      </c>
      <c r="C2244" s="28">
        <v>3</v>
      </c>
      <c r="D2244" s="29">
        <v>10</v>
      </c>
      <c r="E2244" s="28">
        <v>2003</v>
      </c>
      <c r="F2244" s="31">
        <f>DATE(E2244,D2244,C2244)</f>
        <v>37897</v>
      </c>
      <c r="G2244" s="24" t="s">
        <v>3053</v>
      </c>
      <c r="H2244" s="2">
        <v>20000000</v>
      </c>
      <c r="I2244" s="2">
        <v>81261177</v>
      </c>
      <c r="J2244" s="2">
        <v>131945303</v>
      </c>
      <c r="K2244" s="28" t="str">
        <f t="shared" si="282"/>
        <v/>
      </c>
      <c r="L2244" s="28" t="str">
        <f t="shared" si="283"/>
        <v/>
      </c>
      <c r="M2244" s="28" t="s">
        <v>3053</v>
      </c>
      <c r="N2244" s="28" t="str">
        <f t="shared" si="284"/>
        <v/>
      </c>
      <c r="O2244" s="28" t="str">
        <f>IF(N2244=1,M2244&amp;" ("&amp;E2244&amp;")",M2244)</f>
        <v>School of Rock</v>
      </c>
      <c r="P2244" s="36">
        <f>INDEX(cpi!$A$1:$M$105,MATCH('Inflation adjust calc'!$E2244,cpi!$A:$A,0),MATCH('Inflation adjust calc'!$D2244,cpi!$1:$1,0))</f>
        <v>185</v>
      </c>
      <c r="Q2244" s="36">
        <f>cpi!$I$2</f>
        <v>240.85300000000001</v>
      </c>
      <c r="R2244" s="36">
        <f t="shared" si="281"/>
        <v>1.3019081081081081</v>
      </c>
      <c r="S2244" s="28" t="str">
        <f t="shared" si="285"/>
        <v/>
      </c>
      <c r="T2244" s="37">
        <f t="shared" si="286"/>
        <v>26038162.162162162</v>
      </c>
      <c r="U2244" s="37">
        <f t="shared" si="287"/>
        <v>105794585.21070811</v>
      </c>
      <c r="V2244" s="37">
        <f t="shared" si="288"/>
        <v>171780659.80248109</v>
      </c>
    </row>
    <row r="2245" spans="1:22">
      <c r="A2245" s="23">
        <v>2244</v>
      </c>
      <c r="B2245" s="3" t="s">
        <v>3054</v>
      </c>
      <c r="C2245" s="28">
        <v>13</v>
      </c>
      <c r="D2245" s="29">
        <v>4</v>
      </c>
      <c r="E2245" s="28">
        <v>2007</v>
      </c>
      <c r="F2245" s="31">
        <f>DATE(E2245,D2245,C2245)</f>
        <v>39185</v>
      </c>
      <c r="G2245" s="24" t="s">
        <v>3055</v>
      </c>
      <c r="H2245" s="2">
        <v>20000000</v>
      </c>
      <c r="I2245" s="2">
        <v>80818974</v>
      </c>
      <c r="J2245" s="2">
        <v>118537627</v>
      </c>
      <c r="K2245" s="28" t="str">
        <f t="shared" si="282"/>
        <v/>
      </c>
      <c r="L2245" s="28" t="str">
        <f t="shared" si="283"/>
        <v/>
      </c>
      <c r="M2245" s="28" t="s">
        <v>3055</v>
      </c>
      <c r="N2245" s="28" t="str">
        <f t="shared" si="284"/>
        <v/>
      </c>
      <c r="O2245" s="28" t="str">
        <f>IF(N2245=1,M2245&amp;" ("&amp;E2245&amp;")",M2245)</f>
        <v>Disturbia</v>
      </c>
      <c r="P2245" s="36">
        <f>INDEX(cpi!$A$1:$M$105,MATCH('Inflation adjust calc'!$E2245,cpi!$A:$A,0),MATCH('Inflation adjust calc'!$D2245,cpi!$1:$1,0))</f>
        <v>206.68600000000001</v>
      </c>
      <c r="Q2245" s="36">
        <f>cpi!$I$2</f>
        <v>240.85300000000001</v>
      </c>
      <c r="R2245" s="36">
        <f t="shared" si="281"/>
        <v>1.165308729183399</v>
      </c>
      <c r="S2245" s="28" t="str">
        <f t="shared" si="285"/>
        <v/>
      </c>
      <c r="T2245" s="37">
        <f t="shared" si="286"/>
        <v>23306174.583667979</v>
      </c>
      <c r="U2245" s="37">
        <f t="shared" si="287"/>
        <v>94179055.885846168</v>
      </c>
      <c r="V2245" s="37">
        <f t="shared" si="288"/>
        <v>138132931.47978577</v>
      </c>
    </row>
    <row r="2246" spans="1:22">
      <c r="A2246" s="23">
        <v>2245</v>
      </c>
      <c r="B2246" s="3" t="s">
        <v>3056</v>
      </c>
      <c r="C2246" s="28">
        <v>18</v>
      </c>
      <c r="D2246" s="29">
        <v>8</v>
      </c>
      <c r="E2246" s="28">
        <v>1995</v>
      </c>
      <c r="F2246" s="31">
        <f>DATE(E2246,D2246,C2246)</f>
        <v>34929</v>
      </c>
      <c r="G2246" s="24" t="s">
        <v>3057</v>
      </c>
      <c r="H2246" s="2">
        <v>20000000</v>
      </c>
      <c r="I2246" s="2">
        <v>70433227</v>
      </c>
      <c r="J2246" s="2">
        <v>122133227</v>
      </c>
      <c r="K2246" s="28" t="str">
        <f t="shared" si="282"/>
        <v/>
      </c>
      <c r="L2246" s="28" t="str">
        <f t="shared" si="283"/>
        <v/>
      </c>
      <c r="M2246" s="28" t="s">
        <v>3057</v>
      </c>
      <c r="N2246" s="28" t="str">
        <f t="shared" si="284"/>
        <v/>
      </c>
      <c r="O2246" s="28" t="str">
        <f>IF(N2246=1,M2246&amp;" ("&amp;E2246&amp;")",M2246)</f>
        <v>Mortal Kombat</v>
      </c>
      <c r="P2246" s="36">
        <f>INDEX(cpi!$A$1:$M$105,MATCH('Inflation adjust calc'!$E2246,cpi!$A:$A,0),MATCH('Inflation adjust calc'!$D2246,cpi!$1:$1,0))</f>
        <v>152.9</v>
      </c>
      <c r="Q2246" s="36">
        <f>cpi!$I$2</f>
        <v>240.85300000000001</v>
      </c>
      <c r="R2246" s="36">
        <f t="shared" si="281"/>
        <v>1.5752321778940483</v>
      </c>
      <c r="S2246" s="28" t="str">
        <f t="shared" si="285"/>
        <v/>
      </c>
      <c r="T2246" s="37">
        <f t="shared" si="286"/>
        <v>31504643.557880968</v>
      </c>
      <c r="U2246" s="37">
        <f t="shared" si="287"/>
        <v>110948685.56331588</v>
      </c>
      <c r="V2246" s="37">
        <f t="shared" si="288"/>
        <v>192388189.16043818</v>
      </c>
    </row>
    <row r="2247" spans="1:22">
      <c r="A2247" s="23">
        <v>2246</v>
      </c>
      <c r="B2247" s="3" t="s">
        <v>3058</v>
      </c>
      <c r="C2247" s="28">
        <v>23</v>
      </c>
      <c r="D2247" s="29">
        <v>6</v>
      </c>
      <c r="E2247" s="28">
        <v>2004</v>
      </c>
      <c r="F2247" s="31">
        <f>DATE(E2247,D2247,C2247)</f>
        <v>38161</v>
      </c>
      <c r="G2247" s="24" t="s">
        <v>3059</v>
      </c>
      <c r="H2247" s="2">
        <v>20000000</v>
      </c>
      <c r="I2247" s="2">
        <v>69148997</v>
      </c>
      <c r="J2247" s="2">
        <v>111448997</v>
      </c>
      <c r="K2247" s="28" t="str">
        <f t="shared" si="282"/>
        <v/>
      </c>
      <c r="L2247" s="28" t="str">
        <f t="shared" si="283"/>
        <v/>
      </c>
      <c r="M2247" s="28" t="s">
        <v>3059</v>
      </c>
      <c r="N2247" s="28" t="str">
        <f t="shared" si="284"/>
        <v/>
      </c>
      <c r="O2247" s="28" t="str">
        <f>IF(N2247=1,M2247&amp;" ("&amp;E2247&amp;")",M2247)</f>
        <v>White Chicks</v>
      </c>
      <c r="P2247" s="36">
        <f>INDEX(cpi!$A$1:$M$105,MATCH('Inflation adjust calc'!$E2247,cpi!$A:$A,0),MATCH('Inflation adjust calc'!$D2247,cpi!$1:$1,0))</f>
        <v>189.7</v>
      </c>
      <c r="Q2247" s="36">
        <f>cpi!$I$2</f>
        <v>240.85300000000001</v>
      </c>
      <c r="R2247" s="36">
        <f t="shared" si="281"/>
        <v>1.2696520822351083</v>
      </c>
      <c r="S2247" s="28" t="str">
        <f t="shared" si="285"/>
        <v/>
      </c>
      <c r="T2247" s="37">
        <f t="shared" si="286"/>
        <v>25393041.644702166</v>
      </c>
      <c r="U2247" s="37">
        <f t="shared" si="287"/>
        <v>87795168.025519252</v>
      </c>
      <c r="V2247" s="37">
        <f t="shared" si="288"/>
        <v>141501451.10406435</v>
      </c>
    </row>
    <row r="2248" spans="1:22">
      <c r="A2248" s="23">
        <v>2247</v>
      </c>
      <c r="B2248" s="3" t="s">
        <v>1219</v>
      </c>
      <c r="C2248" s="28">
        <v>24</v>
      </c>
      <c r="D2248" s="29">
        <v>4</v>
      </c>
      <c r="E2248" s="28">
        <v>2009</v>
      </c>
      <c r="F2248" s="31">
        <f>DATE(E2248,D2248,C2248)</f>
        <v>39927</v>
      </c>
      <c r="G2248" s="24" t="s">
        <v>3060</v>
      </c>
      <c r="H2248" s="2">
        <v>20000000</v>
      </c>
      <c r="I2248" s="2">
        <v>68261644</v>
      </c>
      <c r="J2248" s="2">
        <v>73964713</v>
      </c>
      <c r="K2248" s="28" t="str">
        <f t="shared" si="282"/>
        <v/>
      </c>
      <c r="L2248" s="28" t="str">
        <f t="shared" si="283"/>
        <v/>
      </c>
      <c r="M2248" s="28" t="s">
        <v>3060</v>
      </c>
      <c r="N2248" s="28" t="str">
        <f t="shared" si="284"/>
        <v/>
      </c>
      <c r="O2248" s="28" t="str">
        <f>IF(N2248=1,M2248&amp;" ("&amp;E2248&amp;")",M2248)</f>
        <v>Obsessed</v>
      </c>
      <c r="P2248" s="36">
        <f>INDEX(cpi!$A$1:$M$105,MATCH('Inflation adjust calc'!$E2248,cpi!$A:$A,0),MATCH('Inflation adjust calc'!$D2248,cpi!$1:$1,0))</f>
        <v>213.24</v>
      </c>
      <c r="Q2248" s="36">
        <f>cpi!$I$2</f>
        <v>240.85300000000001</v>
      </c>
      <c r="R2248" s="36">
        <f t="shared" si="281"/>
        <v>1.1294925905083475</v>
      </c>
      <c r="S2248" s="28" t="str">
        <f t="shared" si="285"/>
        <v/>
      </c>
      <c r="T2248" s="37">
        <f t="shared" si="286"/>
        <v>22589851.810166951</v>
      </c>
      <c r="U2248" s="37">
        <f t="shared" si="287"/>
        <v>77101021.113918602</v>
      </c>
      <c r="V2248" s="37">
        <f t="shared" si="288"/>
        <v>83542595.292576447</v>
      </c>
    </row>
    <row r="2249" spans="1:22">
      <c r="A2249" s="23">
        <v>2248</v>
      </c>
      <c r="B2249" s="3" t="s">
        <v>2561</v>
      </c>
      <c r="C2249" s="28">
        <v>18</v>
      </c>
      <c r="D2249" s="29">
        <v>4</v>
      </c>
      <c r="E2249" s="28">
        <v>2003</v>
      </c>
      <c r="F2249" s="31">
        <f>DATE(E2249,D2249,C2249)</f>
        <v>37729</v>
      </c>
      <c r="G2249" s="24" t="s">
        <v>3061</v>
      </c>
      <c r="H2249" s="2">
        <v>20000000</v>
      </c>
      <c r="I2249" s="2">
        <v>67383924</v>
      </c>
      <c r="J2249" s="2">
        <v>71232214</v>
      </c>
      <c r="K2249" s="28" t="str">
        <f t="shared" si="282"/>
        <v/>
      </c>
      <c r="L2249" s="28" t="str">
        <f t="shared" si="283"/>
        <v/>
      </c>
      <c r="M2249" s="28" t="s">
        <v>3061</v>
      </c>
      <c r="N2249" s="28" t="str">
        <f t="shared" si="284"/>
        <v/>
      </c>
      <c r="O2249" s="28" t="str">
        <f>IF(N2249=1,M2249&amp;" ("&amp;E2249&amp;")",M2249)</f>
        <v>Holes</v>
      </c>
      <c r="P2249" s="36">
        <f>INDEX(cpi!$A$1:$M$105,MATCH('Inflation adjust calc'!$E2249,cpi!$A:$A,0),MATCH('Inflation adjust calc'!$D2249,cpi!$1:$1,0))</f>
        <v>183.8</v>
      </c>
      <c r="Q2249" s="36">
        <f>cpi!$I$2</f>
        <v>240.85300000000001</v>
      </c>
      <c r="R2249" s="36">
        <f t="shared" si="281"/>
        <v>1.3104080522306856</v>
      </c>
      <c r="S2249" s="28" t="str">
        <f t="shared" si="285"/>
        <v/>
      </c>
      <c r="T2249" s="37">
        <f t="shared" si="286"/>
        <v>26208161.044613712</v>
      </c>
      <c r="U2249" s="37">
        <f t="shared" si="287"/>
        <v>88300436.600500554</v>
      </c>
      <c r="V2249" s="37">
        <f t="shared" si="288"/>
        <v>93343266.803819373</v>
      </c>
    </row>
    <row r="2250" spans="1:22">
      <c r="A2250" s="23">
        <v>2249</v>
      </c>
      <c r="B2250" s="3" t="s">
        <v>1422</v>
      </c>
      <c r="C2250" s="28">
        <v>29</v>
      </c>
      <c r="D2250" s="29">
        <v>6</v>
      </c>
      <c r="E2250" s="28">
        <v>2012</v>
      </c>
      <c r="F2250" s="31">
        <f>DATE(E2250,D2250,C2250)</f>
        <v>41089</v>
      </c>
      <c r="G2250" s="24" t="s">
        <v>3062</v>
      </c>
      <c r="H2250" s="2">
        <v>20000000</v>
      </c>
      <c r="I2250" s="2">
        <v>65653242</v>
      </c>
      <c r="J2250" s="2">
        <v>66776571</v>
      </c>
      <c r="K2250" s="28" t="str">
        <f t="shared" si="282"/>
        <v/>
      </c>
      <c r="L2250" s="28" t="str">
        <f t="shared" si="283"/>
        <v/>
      </c>
      <c r="M2250" s="28" t="s">
        <v>3062</v>
      </c>
      <c r="N2250" s="28" t="str">
        <f t="shared" si="284"/>
        <v/>
      </c>
      <c r="O2250" s="28" t="str">
        <f>IF(N2250=1,M2250&amp;" ("&amp;E2250&amp;")",M2250)</f>
        <v>Tyler Perry's Madea's Witness Protection</v>
      </c>
      <c r="P2250" s="36">
        <f>INDEX(cpi!$A$1:$M$105,MATCH('Inflation adjust calc'!$E2250,cpi!$A:$A,0),MATCH('Inflation adjust calc'!$D2250,cpi!$1:$1,0))</f>
        <v>229.47800000000001</v>
      </c>
      <c r="Q2250" s="36">
        <f>cpi!$I$2</f>
        <v>240.85300000000001</v>
      </c>
      <c r="R2250" s="36">
        <f t="shared" si="281"/>
        <v>1.0495690218670199</v>
      </c>
      <c r="S2250" s="28" t="str">
        <f t="shared" si="285"/>
        <v/>
      </c>
      <c r="T2250" s="37">
        <f t="shared" si="286"/>
        <v>20991380.437340397</v>
      </c>
      <c r="U2250" s="37">
        <f t="shared" si="287"/>
        <v>68907608.988338754</v>
      </c>
      <c r="V2250" s="37">
        <f t="shared" si="288"/>
        <v>70086620.308103606</v>
      </c>
    </row>
    <row r="2251" spans="1:22">
      <c r="A2251" s="23">
        <v>2250</v>
      </c>
      <c r="B2251" s="3" t="s">
        <v>3063</v>
      </c>
      <c r="C2251" s="28">
        <v>31</v>
      </c>
      <c r="D2251" s="29">
        <v>3</v>
      </c>
      <c r="E2251" s="28">
        <v>2010</v>
      </c>
      <c r="F2251" s="31">
        <f>DATE(E2251,D2251,C2251)</f>
        <v>40268</v>
      </c>
      <c r="G2251" s="24" t="s">
        <v>3064</v>
      </c>
      <c r="H2251" s="2">
        <v>20000000</v>
      </c>
      <c r="I2251" s="2">
        <v>62950384</v>
      </c>
      <c r="J2251" s="2">
        <v>92678948</v>
      </c>
      <c r="K2251" s="28" t="str">
        <f t="shared" si="282"/>
        <v/>
      </c>
      <c r="L2251" s="28" t="str">
        <f t="shared" si="283"/>
        <v/>
      </c>
      <c r="M2251" s="28" t="s">
        <v>3064</v>
      </c>
      <c r="N2251" s="28" t="str">
        <f t="shared" si="284"/>
        <v/>
      </c>
      <c r="O2251" s="28" t="str">
        <f>IF(N2251=1,M2251&amp;" ("&amp;E2251&amp;")",M2251)</f>
        <v>The Last Song</v>
      </c>
      <c r="P2251" s="36">
        <f>INDEX(cpi!$A$1:$M$105,MATCH('Inflation adjust calc'!$E2251,cpi!$A:$A,0),MATCH('Inflation adjust calc'!$D2251,cpi!$1:$1,0))</f>
        <v>217.631</v>
      </c>
      <c r="Q2251" s="36">
        <f>cpi!$I$2</f>
        <v>240.85300000000001</v>
      </c>
      <c r="R2251" s="36">
        <f t="shared" si="281"/>
        <v>1.1067035486672396</v>
      </c>
      <c r="S2251" s="28" t="str">
        <f t="shared" si="285"/>
        <v/>
      </c>
      <c r="T2251" s="37">
        <f t="shared" si="286"/>
        <v>22134070.973344792</v>
      </c>
      <c r="U2251" s="37">
        <f t="shared" si="287"/>
        <v>69667413.362765417</v>
      </c>
      <c r="V2251" s="37">
        <f t="shared" si="288"/>
        <v>102568120.63834657</v>
      </c>
    </row>
    <row r="2252" spans="1:22">
      <c r="A2252" s="23">
        <v>2251</v>
      </c>
      <c r="B2252" s="3">
        <v>40213</v>
      </c>
      <c r="C2252" s="28">
        <v>2</v>
      </c>
      <c r="D2252" s="29">
        <v>4</v>
      </c>
      <c r="E2252" s="28">
        <v>2010</v>
      </c>
      <c r="F2252" s="31">
        <f>DATE(E2252,D2252,C2252)</f>
        <v>40270</v>
      </c>
      <c r="G2252" s="24" t="s">
        <v>3065</v>
      </c>
      <c r="H2252" s="2">
        <v>20000000</v>
      </c>
      <c r="I2252" s="2">
        <v>60095852</v>
      </c>
      <c r="J2252" s="2">
        <v>60831067</v>
      </c>
      <c r="K2252" s="28" t="str">
        <f t="shared" si="282"/>
        <v/>
      </c>
      <c r="L2252" s="28" t="str">
        <f t="shared" si="283"/>
        <v/>
      </c>
      <c r="M2252" s="28" t="s">
        <v>3065</v>
      </c>
      <c r="N2252" s="28" t="str">
        <f t="shared" si="284"/>
        <v/>
      </c>
      <c r="O2252" s="28" t="str">
        <f>IF(N2252=1,M2252&amp;" ("&amp;E2252&amp;")",M2252)</f>
        <v>Why Did I Get Married Too?</v>
      </c>
      <c r="P2252" s="36">
        <f>INDEX(cpi!$A$1:$M$105,MATCH('Inflation adjust calc'!$E2252,cpi!$A:$A,0),MATCH('Inflation adjust calc'!$D2252,cpi!$1:$1,0))</f>
        <v>218.00899999999999</v>
      </c>
      <c r="Q2252" s="36">
        <f>cpi!$I$2</f>
        <v>240.85300000000001</v>
      </c>
      <c r="R2252" s="36">
        <f t="shared" si="281"/>
        <v>1.104784664853286</v>
      </c>
      <c r="S2252" s="28" t="str">
        <f t="shared" si="285"/>
        <v/>
      </c>
      <c r="T2252" s="37">
        <f t="shared" si="286"/>
        <v>22095693.29706572</v>
      </c>
      <c r="U2252" s="37">
        <f t="shared" si="287"/>
        <v>66392975.710892677</v>
      </c>
      <c r="V2252" s="37">
        <f t="shared" si="288"/>
        <v>67205229.968262777</v>
      </c>
    </row>
    <row r="2253" spans="1:22">
      <c r="A2253" s="23">
        <v>2252</v>
      </c>
      <c r="B2253" s="3" t="s">
        <v>973</v>
      </c>
      <c r="C2253" s="28">
        <v>18</v>
      </c>
      <c r="D2253" s="29">
        <v>10</v>
      </c>
      <c r="E2253" s="28">
        <v>2013</v>
      </c>
      <c r="F2253" s="31">
        <f>DATE(E2253,D2253,C2253)</f>
        <v>41565</v>
      </c>
      <c r="G2253" s="24" t="s">
        <v>3066</v>
      </c>
      <c r="H2253" s="2">
        <v>20000000</v>
      </c>
      <c r="I2253" s="2">
        <v>56671993</v>
      </c>
      <c r="J2253" s="2">
        <v>181025343</v>
      </c>
      <c r="K2253" s="28" t="str">
        <f t="shared" si="282"/>
        <v/>
      </c>
      <c r="L2253" s="28" t="str">
        <f t="shared" si="283"/>
        <v/>
      </c>
      <c r="M2253" s="28" t="s">
        <v>3066</v>
      </c>
      <c r="N2253" s="28" t="str">
        <f t="shared" si="284"/>
        <v/>
      </c>
      <c r="O2253" s="28" t="str">
        <f>IF(N2253=1,M2253&amp;" ("&amp;E2253&amp;")",M2253)</f>
        <v>12 Years a Slave</v>
      </c>
      <c r="P2253" s="36">
        <f>INDEX(cpi!$A$1:$M$105,MATCH('Inflation adjust calc'!$E2253,cpi!$A:$A,0),MATCH('Inflation adjust calc'!$D2253,cpi!$1:$1,0))</f>
        <v>233.54599999999999</v>
      </c>
      <c r="Q2253" s="36">
        <f>cpi!$I$2</f>
        <v>240.85300000000001</v>
      </c>
      <c r="R2253" s="36">
        <f t="shared" si="281"/>
        <v>1.031287198239319</v>
      </c>
      <c r="S2253" s="28" t="str">
        <f t="shared" si="285"/>
        <v/>
      </c>
      <c r="T2253" s="37">
        <f t="shared" si="286"/>
        <v>20625743.964786381</v>
      </c>
      <c r="U2253" s="37">
        <f t="shared" si="287"/>
        <v>58445100.879608303</v>
      </c>
      <c r="V2253" s="37">
        <f t="shared" si="288"/>
        <v>186689118.79278171</v>
      </c>
    </row>
    <row r="2254" spans="1:22">
      <c r="A2254" s="23">
        <v>2253</v>
      </c>
      <c r="B2254" s="3" t="s">
        <v>1197</v>
      </c>
      <c r="C2254" s="28">
        <v>13</v>
      </c>
      <c r="D2254" s="29">
        <v>12</v>
      </c>
      <c r="E2254" s="28">
        <v>2002</v>
      </c>
      <c r="F2254" s="31">
        <f>DATE(E2254,D2254,C2254)</f>
        <v>37603</v>
      </c>
      <c r="G2254" s="24" t="s">
        <v>3067</v>
      </c>
      <c r="H2254" s="2">
        <v>20000000</v>
      </c>
      <c r="I2254" s="2">
        <v>56398162</v>
      </c>
      <c r="J2254" s="2">
        <v>56398162</v>
      </c>
      <c r="K2254" s="28" t="str">
        <f t="shared" si="282"/>
        <v/>
      </c>
      <c r="L2254" s="28" t="str">
        <f t="shared" si="283"/>
        <v/>
      </c>
      <c r="M2254" s="28" t="s">
        <v>3067</v>
      </c>
      <c r="N2254" s="28" t="str">
        <f t="shared" si="284"/>
        <v/>
      </c>
      <c r="O2254" s="28" t="str">
        <f>IF(N2254=1,M2254&amp;" ("&amp;E2254&amp;")",M2254)</f>
        <v>Drumline</v>
      </c>
      <c r="P2254" s="36">
        <f>INDEX(cpi!$A$1:$M$105,MATCH('Inflation adjust calc'!$E2254,cpi!$A:$A,0),MATCH('Inflation adjust calc'!$D2254,cpi!$1:$1,0))</f>
        <v>180.9</v>
      </c>
      <c r="Q2254" s="36">
        <f>cpi!$I$2</f>
        <v>240.85300000000001</v>
      </c>
      <c r="R2254" s="36">
        <f t="shared" si="281"/>
        <v>1.3314151464897734</v>
      </c>
      <c r="S2254" s="28" t="str">
        <f t="shared" si="285"/>
        <v/>
      </c>
      <c r="T2254" s="37">
        <f t="shared" si="286"/>
        <v>26628302.92979547</v>
      </c>
      <c r="U2254" s="37">
        <f t="shared" si="287"/>
        <v>75089367.120983973</v>
      </c>
      <c r="V2254" s="37">
        <f t="shared" si="288"/>
        <v>75089367.120983973</v>
      </c>
    </row>
    <row r="2255" spans="1:22">
      <c r="A2255" s="23">
        <v>2254</v>
      </c>
      <c r="B2255" s="3">
        <v>42435</v>
      </c>
      <c r="C2255" s="28">
        <v>3</v>
      </c>
      <c r="D2255" s="29">
        <v>6</v>
      </c>
      <c r="E2255" s="28">
        <v>2016</v>
      </c>
      <c r="F2255" s="31">
        <f>DATE(E2255,D2255,C2255)</f>
        <v>42524</v>
      </c>
      <c r="G2255" s="24" t="s">
        <v>3068</v>
      </c>
      <c r="H2255" s="2">
        <v>20000000</v>
      </c>
      <c r="I2255" s="2">
        <v>56245075</v>
      </c>
      <c r="J2255" s="2">
        <v>205445075</v>
      </c>
      <c r="K2255" s="28" t="str">
        <f t="shared" si="282"/>
        <v/>
      </c>
      <c r="L2255" s="28" t="str">
        <f t="shared" si="283"/>
        <v/>
      </c>
      <c r="M2255" s="28" t="s">
        <v>3068</v>
      </c>
      <c r="N2255" s="28" t="str">
        <f t="shared" si="284"/>
        <v/>
      </c>
      <c r="O2255" s="28" t="str">
        <f>IF(N2255=1,M2255&amp;" ("&amp;E2255&amp;")",M2255)</f>
        <v>Me Before You</v>
      </c>
      <c r="P2255" s="36">
        <f>INDEX(cpi!$A$1:$M$105,MATCH('Inflation adjust calc'!$E2255,cpi!$A:$A,0),MATCH('Inflation adjust calc'!$D2255,cpi!$1:$1,0))</f>
        <v>241.03800000000001</v>
      </c>
      <c r="Q2255" s="36">
        <f>cpi!$I$2</f>
        <v>240.85300000000001</v>
      </c>
      <c r="R2255" s="36">
        <f t="shared" si="281"/>
        <v>0.99923248616400728</v>
      </c>
      <c r="S2255" s="28" t="str">
        <f t="shared" si="285"/>
        <v/>
      </c>
      <c r="T2255" s="37">
        <f t="shared" si="286"/>
        <v>19984649.723280147</v>
      </c>
      <c r="U2255" s="37">
        <f t="shared" si="287"/>
        <v>56201906.126731053</v>
      </c>
      <c r="V2255" s="37">
        <f t="shared" si="288"/>
        <v>205287393.06240094</v>
      </c>
    </row>
    <row r="2256" spans="1:22">
      <c r="A2256" s="23">
        <v>2255</v>
      </c>
      <c r="B2256" s="3" t="s">
        <v>137</v>
      </c>
      <c r="C2256" s="28">
        <v>15</v>
      </c>
      <c r="D2256" s="29">
        <v>4</v>
      </c>
      <c r="E2256" s="28">
        <v>2016</v>
      </c>
      <c r="F2256" s="31">
        <f>DATE(E2256,D2256,C2256)</f>
        <v>42475</v>
      </c>
      <c r="G2256" s="24" t="s">
        <v>6836</v>
      </c>
      <c r="H2256" s="2">
        <v>20000000</v>
      </c>
      <c r="I2256" s="2">
        <v>54030051</v>
      </c>
      <c r="J2256" s="2">
        <v>54402054</v>
      </c>
      <c r="K2256" s="28" t="str">
        <f t="shared" si="282"/>
        <v/>
      </c>
      <c r="L2256" s="28" t="str">
        <f t="shared" si="283"/>
        <v/>
      </c>
      <c r="M2256" s="28" t="s">
        <v>6836</v>
      </c>
      <c r="N2256" s="28" t="str">
        <f t="shared" si="284"/>
        <v/>
      </c>
      <c r="O2256" s="28" t="str">
        <f>IF(N2256=1,M2256&amp;" ("&amp;E2256&amp;")",M2256)</f>
        <v>Barbershop: The Next Cut</v>
      </c>
      <c r="P2256" s="36">
        <f>INDEX(cpi!$A$1:$M$105,MATCH('Inflation adjust calc'!$E2256,cpi!$A:$A,0),MATCH('Inflation adjust calc'!$D2256,cpi!$1:$1,0))</f>
        <v>239.261</v>
      </c>
      <c r="Q2256" s="36">
        <f>cpi!$I$2</f>
        <v>240.85300000000001</v>
      </c>
      <c r="R2256" s="36">
        <f t="shared" si="281"/>
        <v>1.0066538215588834</v>
      </c>
      <c r="S2256" s="28" t="str">
        <f t="shared" si="285"/>
        <v/>
      </c>
      <c r="T2256" s="37">
        <f t="shared" si="286"/>
        <v>20133076.431177668</v>
      </c>
      <c r="U2256" s="37">
        <f t="shared" si="287"/>
        <v>54389557.318171367</v>
      </c>
      <c r="V2256" s="37">
        <f t="shared" si="288"/>
        <v>54764035.55975274</v>
      </c>
    </row>
    <row r="2257" spans="1:22">
      <c r="A2257" s="23">
        <v>2256</v>
      </c>
      <c r="B2257" s="3">
        <v>33066</v>
      </c>
      <c r="C2257" s="28">
        <v>7</v>
      </c>
      <c r="D2257" s="29">
        <v>12</v>
      </c>
      <c r="E2257" s="28">
        <v>1990</v>
      </c>
      <c r="F2257" s="31">
        <f>DATE(E2257,D2257,C2257)</f>
        <v>33214</v>
      </c>
      <c r="G2257" s="24" t="s">
        <v>3069</v>
      </c>
      <c r="H2257" s="2">
        <v>20000000</v>
      </c>
      <c r="I2257" s="2">
        <v>53976987</v>
      </c>
      <c r="J2257" s="2">
        <v>53976987</v>
      </c>
      <c r="K2257" s="28" t="str">
        <f t="shared" si="282"/>
        <v/>
      </c>
      <c r="L2257" s="28" t="str">
        <f t="shared" si="283"/>
        <v/>
      </c>
      <c r="M2257" s="28" t="s">
        <v>3069</v>
      </c>
      <c r="N2257" s="28" t="str">
        <f t="shared" si="284"/>
        <v/>
      </c>
      <c r="O2257" s="28" t="str">
        <f>IF(N2257=1,M2257&amp;" ("&amp;E2257&amp;")",M2257)</f>
        <v>Edward Scissorhands</v>
      </c>
      <c r="P2257" s="36">
        <f>INDEX(cpi!$A$1:$M$105,MATCH('Inflation adjust calc'!$E2257,cpi!$A:$A,0),MATCH('Inflation adjust calc'!$D2257,cpi!$1:$1,0))</f>
        <v>133.80000000000001</v>
      </c>
      <c r="Q2257" s="36">
        <f>cpi!$I$2</f>
        <v>240.85300000000001</v>
      </c>
      <c r="R2257" s="36">
        <f t="shared" si="281"/>
        <v>1.8000971599402091</v>
      </c>
      <c r="S2257" s="28" t="str">
        <f t="shared" si="285"/>
        <v/>
      </c>
      <c r="T2257" s="37">
        <f t="shared" si="286"/>
        <v>36001943.198804185</v>
      </c>
      <c r="U2257" s="37">
        <f t="shared" si="287"/>
        <v>97163821.000829592</v>
      </c>
      <c r="V2257" s="37">
        <f t="shared" si="288"/>
        <v>97163821.000829592</v>
      </c>
    </row>
    <row r="2258" spans="1:22">
      <c r="A2258" s="23">
        <v>2257</v>
      </c>
      <c r="B2258" s="3" t="s">
        <v>1030</v>
      </c>
      <c r="C2258" s="28">
        <v>25</v>
      </c>
      <c r="D2258" s="29">
        <v>12</v>
      </c>
      <c r="E2258" s="28">
        <v>2014</v>
      </c>
      <c r="F2258" s="31">
        <f>DATE(E2258,D2258,C2258)</f>
        <v>41998</v>
      </c>
      <c r="G2258" s="24" t="s">
        <v>3070</v>
      </c>
      <c r="H2258" s="2">
        <v>20000000</v>
      </c>
      <c r="I2258" s="2">
        <v>52076908</v>
      </c>
      <c r="J2258" s="2">
        <v>66776908</v>
      </c>
      <c r="K2258" s="28" t="str">
        <f t="shared" si="282"/>
        <v/>
      </c>
      <c r="L2258" s="28" t="str">
        <f t="shared" si="283"/>
        <v/>
      </c>
      <c r="M2258" s="28" t="s">
        <v>3070</v>
      </c>
      <c r="N2258" s="28" t="str">
        <f t="shared" si="284"/>
        <v/>
      </c>
      <c r="O2258" s="28" t="str">
        <f>IF(N2258=1,M2258&amp;" ("&amp;E2258&amp;")",M2258)</f>
        <v>Selma</v>
      </c>
      <c r="P2258" s="36">
        <f>INDEX(cpi!$A$1:$M$105,MATCH('Inflation adjust calc'!$E2258,cpi!$A:$A,0),MATCH('Inflation adjust calc'!$D2258,cpi!$1:$1,0))</f>
        <v>234.81200000000001</v>
      </c>
      <c r="Q2258" s="36">
        <f>cpi!$I$2</f>
        <v>240.85300000000001</v>
      </c>
      <c r="R2258" s="36">
        <f t="shared" ref="R2258:R2321" si="289">Q2258/P2258</f>
        <v>1.0257269645503637</v>
      </c>
      <c r="S2258" s="28" t="str">
        <f t="shared" si="285"/>
        <v/>
      </c>
      <c r="T2258" s="37">
        <f t="shared" si="286"/>
        <v>20514539.291007273</v>
      </c>
      <c r="U2258" s="37">
        <f t="shared" si="287"/>
        <v>53416688.766008556</v>
      </c>
      <c r="V2258" s="37">
        <f t="shared" si="288"/>
        <v>68494875.144898906</v>
      </c>
    </row>
    <row r="2259" spans="1:22">
      <c r="A2259" s="23">
        <v>2258</v>
      </c>
      <c r="B2259" s="3">
        <v>29567</v>
      </c>
      <c r="C2259" s="28">
        <v>12</v>
      </c>
      <c r="D2259" s="29">
        <v>12</v>
      </c>
      <c r="E2259" s="28">
        <v>1980</v>
      </c>
      <c r="F2259" s="31">
        <f>DATE(E2259,D2259,C2259)</f>
        <v>29567</v>
      </c>
      <c r="G2259" s="24" t="s">
        <v>3071</v>
      </c>
      <c r="H2259" s="2">
        <v>20000000</v>
      </c>
      <c r="I2259" s="2">
        <v>49823037</v>
      </c>
      <c r="J2259" s="2">
        <v>49823037</v>
      </c>
      <c r="K2259" s="28" t="str">
        <f t="shared" si="282"/>
        <v/>
      </c>
      <c r="L2259" s="28" t="str">
        <f t="shared" si="283"/>
        <v/>
      </c>
      <c r="M2259" s="28" t="s">
        <v>3071</v>
      </c>
      <c r="N2259" s="28" t="str">
        <f t="shared" si="284"/>
        <v/>
      </c>
      <c r="O2259" s="28" t="str">
        <f>IF(N2259=1,M2259&amp;" ("&amp;E2259&amp;")",M2259)</f>
        <v>Popeye</v>
      </c>
      <c r="P2259" s="36">
        <f>INDEX(cpi!$A$1:$M$105,MATCH('Inflation adjust calc'!$E2259,cpi!$A:$A,0),MATCH('Inflation adjust calc'!$D2259,cpi!$1:$1,0))</f>
        <v>86.3</v>
      </c>
      <c r="Q2259" s="36">
        <f>cpi!$I$2</f>
        <v>240.85300000000001</v>
      </c>
      <c r="R2259" s="36">
        <f t="shared" si="289"/>
        <v>2.7908806488991891</v>
      </c>
      <c r="S2259" s="28" t="str">
        <f t="shared" si="285"/>
        <v/>
      </c>
      <c r="T2259" s="37">
        <f t="shared" si="286"/>
        <v>55817612.97798378</v>
      </c>
      <c r="U2259" s="37">
        <f t="shared" si="287"/>
        <v>139050149.8326883</v>
      </c>
      <c r="V2259" s="37">
        <f t="shared" si="288"/>
        <v>139050149.8326883</v>
      </c>
    </row>
    <row r="2260" spans="1:22">
      <c r="A2260" s="23">
        <v>2259</v>
      </c>
      <c r="B2260" s="3" t="s">
        <v>1815</v>
      </c>
      <c r="C2260" s="28">
        <v>17</v>
      </c>
      <c r="D2260" s="29">
        <v>2</v>
      </c>
      <c r="E2260" s="28">
        <v>2006</v>
      </c>
      <c r="F2260" s="31">
        <f>DATE(E2260,D2260,C2260)</f>
        <v>38765</v>
      </c>
      <c r="G2260" s="24" t="s">
        <v>3072</v>
      </c>
      <c r="H2260" s="2">
        <v>20000000</v>
      </c>
      <c r="I2260" s="2">
        <v>48548426</v>
      </c>
      <c r="J2260" s="2">
        <v>85146165</v>
      </c>
      <c r="K2260" s="28" t="str">
        <f t="shared" si="282"/>
        <v/>
      </c>
      <c r="L2260" s="28" t="str">
        <f t="shared" si="283"/>
        <v/>
      </c>
      <c r="M2260" s="28" t="s">
        <v>3072</v>
      </c>
      <c r="N2260" s="28" t="str">
        <f t="shared" si="284"/>
        <v/>
      </c>
      <c r="O2260" s="28" t="str">
        <f>IF(N2260=1,M2260&amp;" ("&amp;E2260&amp;")",M2260)</f>
        <v>Date Movie</v>
      </c>
      <c r="P2260" s="36">
        <f>INDEX(cpi!$A$1:$M$105,MATCH('Inflation adjust calc'!$E2260,cpi!$A:$A,0),MATCH('Inflation adjust calc'!$D2260,cpi!$1:$1,0))</f>
        <v>198.7</v>
      </c>
      <c r="Q2260" s="36">
        <f>cpi!$I$2</f>
        <v>240.85300000000001</v>
      </c>
      <c r="R2260" s="36">
        <f t="shared" si="289"/>
        <v>1.2121439355812784</v>
      </c>
      <c r="S2260" s="28" t="str">
        <f t="shared" si="285"/>
        <v/>
      </c>
      <c r="T2260" s="37">
        <f t="shared" si="286"/>
        <v>24242878.711625569</v>
      </c>
      <c r="U2260" s="37">
        <f t="shared" si="287"/>
        <v>58847680.157916464</v>
      </c>
      <c r="V2260" s="37">
        <f t="shared" si="288"/>
        <v>103209407.54275291</v>
      </c>
    </row>
    <row r="2261" spans="1:22">
      <c r="A2261" s="23">
        <v>2260</v>
      </c>
      <c r="B2261" s="3" t="s">
        <v>979</v>
      </c>
      <c r="C2261" s="28">
        <v>15</v>
      </c>
      <c r="D2261" s="29">
        <v>2</v>
      </c>
      <c r="E2261" s="28">
        <v>2002</v>
      </c>
      <c r="F2261" s="31">
        <f>DATE(E2261,D2261,C2261)</f>
        <v>37302</v>
      </c>
      <c r="G2261" s="24" t="s">
        <v>3073</v>
      </c>
      <c r="H2261" s="2">
        <v>20000000</v>
      </c>
      <c r="I2261" s="2">
        <v>48430258</v>
      </c>
      <c r="J2261" s="2">
        <v>109862682</v>
      </c>
      <c r="K2261" s="28" t="str">
        <f t="shared" si="282"/>
        <v/>
      </c>
      <c r="L2261" s="28" t="str">
        <f t="shared" si="283"/>
        <v/>
      </c>
      <c r="M2261" s="28" t="s">
        <v>3073</v>
      </c>
      <c r="N2261" s="28" t="str">
        <f t="shared" si="284"/>
        <v/>
      </c>
      <c r="O2261" s="28" t="str">
        <f>IF(N2261=1,M2261&amp;" ("&amp;E2261&amp;")",M2261)</f>
        <v>Peter Pan: Return to Neverland</v>
      </c>
      <c r="P2261" s="36">
        <f>INDEX(cpi!$A$1:$M$105,MATCH('Inflation adjust calc'!$E2261,cpi!$A:$A,0),MATCH('Inflation adjust calc'!$D2261,cpi!$1:$1,0))</f>
        <v>177.8</v>
      </c>
      <c r="Q2261" s="36">
        <f>cpi!$I$2</f>
        <v>240.85300000000001</v>
      </c>
      <c r="R2261" s="36">
        <f t="shared" si="289"/>
        <v>1.35462879640045</v>
      </c>
      <c r="S2261" s="28" t="str">
        <f t="shared" si="285"/>
        <v/>
      </c>
      <c r="T2261" s="37">
        <f t="shared" si="286"/>
        <v>27092575.928009</v>
      </c>
      <c r="U2261" s="37">
        <f t="shared" si="287"/>
        <v>65605022.103903264</v>
      </c>
      <c r="V2261" s="37">
        <f t="shared" si="288"/>
        <v>148823152.68698537</v>
      </c>
    </row>
    <row r="2262" spans="1:22">
      <c r="A2262" s="23">
        <v>2261</v>
      </c>
      <c r="B2262" s="3" t="s">
        <v>741</v>
      </c>
      <c r="C2262" s="28">
        <v>14</v>
      </c>
      <c r="D2262" s="29">
        <v>2</v>
      </c>
      <c r="E2262" s="28">
        <v>2003</v>
      </c>
      <c r="F2262" s="31">
        <f>DATE(E2262,D2262,C2262)</f>
        <v>37666</v>
      </c>
      <c r="G2262" s="24" t="s">
        <v>3074</v>
      </c>
      <c r="H2262" s="2">
        <v>20000000</v>
      </c>
      <c r="I2262" s="2">
        <v>47901582</v>
      </c>
      <c r="J2262" s="2">
        <v>140122225</v>
      </c>
      <c r="K2262" s="28" t="str">
        <f t="shared" si="282"/>
        <v/>
      </c>
      <c r="L2262" s="28" t="str">
        <f t="shared" si="283"/>
        <v/>
      </c>
      <c r="M2262" s="28" t="s">
        <v>3074</v>
      </c>
      <c r="N2262" s="28" t="str">
        <f t="shared" si="284"/>
        <v/>
      </c>
      <c r="O2262" s="28" t="str">
        <f>IF(N2262=1,M2262&amp;" ("&amp;E2262&amp;")",M2262)</f>
        <v>The Jungle Book 2</v>
      </c>
      <c r="P2262" s="36">
        <f>INDEX(cpi!$A$1:$M$105,MATCH('Inflation adjust calc'!$E2262,cpi!$A:$A,0),MATCH('Inflation adjust calc'!$D2262,cpi!$1:$1,0))</f>
        <v>183.1</v>
      </c>
      <c r="Q2262" s="36">
        <f>cpi!$I$2</f>
        <v>240.85300000000001</v>
      </c>
      <c r="R2262" s="36">
        <f t="shared" si="289"/>
        <v>1.3154178044784273</v>
      </c>
      <c r="S2262" s="28" t="str">
        <f t="shared" si="285"/>
        <v/>
      </c>
      <c r="T2262" s="37">
        <f t="shared" si="286"/>
        <v>26308356.089568544</v>
      </c>
      <c r="U2262" s="37">
        <f t="shared" si="287"/>
        <v>63010593.825483352</v>
      </c>
      <c r="V2262" s="37">
        <f t="shared" si="288"/>
        <v>184319269.56813219</v>
      </c>
    </row>
    <row r="2263" spans="1:22">
      <c r="A2263" s="23">
        <v>2262</v>
      </c>
      <c r="B2263" s="3" t="s">
        <v>1972</v>
      </c>
      <c r="C2263" s="28">
        <v>16</v>
      </c>
      <c r="D2263" s="29">
        <v>3</v>
      </c>
      <c r="E2263" s="28">
        <v>2007</v>
      </c>
      <c r="F2263" s="31">
        <f>DATE(E2263,D2263,C2263)</f>
        <v>39157</v>
      </c>
      <c r="G2263" s="24" t="s">
        <v>3075</v>
      </c>
      <c r="H2263" s="2">
        <v>20000000</v>
      </c>
      <c r="I2263" s="2">
        <v>47852604</v>
      </c>
      <c r="J2263" s="2">
        <v>81461343</v>
      </c>
      <c r="K2263" s="28" t="str">
        <f t="shared" si="282"/>
        <v/>
      </c>
      <c r="L2263" s="28" t="str">
        <f t="shared" si="283"/>
        <v/>
      </c>
      <c r="M2263" s="28" t="s">
        <v>3075</v>
      </c>
      <c r="N2263" s="28" t="str">
        <f t="shared" si="284"/>
        <v/>
      </c>
      <c r="O2263" s="28" t="str">
        <f>IF(N2263=1,M2263&amp;" ("&amp;E2263&amp;")",M2263)</f>
        <v>Premonition</v>
      </c>
      <c r="P2263" s="36">
        <f>INDEX(cpi!$A$1:$M$105,MATCH('Inflation adjust calc'!$E2263,cpi!$A:$A,0),MATCH('Inflation adjust calc'!$D2263,cpi!$1:$1,0))</f>
        <v>205.352</v>
      </c>
      <c r="Q2263" s="36">
        <f>cpi!$I$2</f>
        <v>240.85300000000001</v>
      </c>
      <c r="R2263" s="36">
        <f t="shared" si="289"/>
        <v>1.1728787642681835</v>
      </c>
      <c r="S2263" s="28" t="str">
        <f t="shared" si="285"/>
        <v/>
      </c>
      <c r="T2263" s="37">
        <f t="shared" si="286"/>
        <v>23457575.28536367</v>
      </c>
      <c r="U2263" s="37">
        <f t="shared" si="287"/>
        <v>56125303.046534732</v>
      </c>
      <c r="V2263" s="37">
        <f t="shared" si="288"/>
        <v>95544279.313466638</v>
      </c>
    </row>
    <row r="2264" spans="1:22">
      <c r="A2264" s="23">
        <v>2263</v>
      </c>
      <c r="B2264" s="3">
        <v>38444</v>
      </c>
      <c r="C2264" s="28">
        <v>4</v>
      </c>
      <c r="D2264" s="29">
        <v>2</v>
      </c>
      <c r="E2264" s="28">
        <v>2005</v>
      </c>
      <c r="F2264" s="31">
        <f>DATE(E2264,D2264,C2264)</f>
        <v>38387</v>
      </c>
      <c r="G2264" s="24" t="s">
        <v>3076</v>
      </c>
      <c r="H2264" s="2">
        <v>20000000</v>
      </c>
      <c r="I2264" s="2">
        <v>46752382</v>
      </c>
      <c r="J2264" s="2">
        <v>67192859</v>
      </c>
      <c r="K2264" s="28" t="str">
        <f t="shared" si="282"/>
        <v/>
      </c>
      <c r="L2264" s="28" t="str">
        <f t="shared" si="283"/>
        <v/>
      </c>
      <c r="M2264" s="28" t="s">
        <v>3076</v>
      </c>
      <c r="N2264" s="28" t="str">
        <f t="shared" si="284"/>
        <v/>
      </c>
      <c r="O2264" s="28" t="str">
        <f>IF(N2264=1,M2264&amp;" ("&amp;E2264&amp;")",M2264)</f>
        <v>Boogeyman</v>
      </c>
      <c r="P2264" s="36">
        <f>INDEX(cpi!$A$1:$M$105,MATCH('Inflation adjust calc'!$E2264,cpi!$A:$A,0),MATCH('Inflation adjust calc'!$D2264,cpi!$1:$1,0))</f>
        <v>191.8</v>
      </c>
      <c r="Q2264" s="36">
        <f>cpi!$I$2</f>
        <v>240.85300000000001</v>
      </c>
      <c r="R2264" s="36">
        <f t="shared" si="289"/>
        <v>1.2557507820646507</v>
      </c>
      <c r="S2264" s="28" t="str">
        <f t="shared" si="285"/>
        <v/>
      </c>
      <c r="T2264" s="37">
        <f t="shared" si="286"/>
        <v>25115015.641293015</v>
      </c>
      <c r="U2264" s="37">
        <f t="shared" si="287"/>
        <v>58709340.259885304</v>
      </c>
      <c r="V2264" s="37">
        <f t="shared" si="288"/>
        <v>84377485.238409802</v>
      </c>
    </row>
    <row r="2265" spans="1:22">
      <c r="A2265" s="23">
        <v>2264</v>
      </c>
      <c r="B2265" s="3">
        <v>36832</v>
      </c>
      <c r="C2265" s="28">
        <v>11</v>
      </c>
      <c r="D2265" s="29">
        <v>2</v>
      </c>
      <c r="E2265" s="28">
        <v>2000</v>
      </c>
      <c r="F2265" s="31">
        <f>DATE(E2265,D2265,C2265)</f>
        <v>36567</v>
      </c>
      <c r="G2265" s="24" t="s">
        <v>3077</v>
      </c>
      <c r="H2265" s="2">
        <v>20000000</v>
      </c>
      <c r="I2265" s="2">
        <v>45542421</v>
      </c>
      <c r="J2265" s="2">
        <v>96147688</v>
      </c>
      <c r="K2265" s="28" t="str">
        <f t="shared" si="282"/>
        <v/>
      </c>
      <c r="L2265" s="28" t="str">
        <f t="shared" si="283"/>
        <v/>
      </c>
      <c r="M2265" s="28" t="s">
        <v>3077</v>
      </c>
      <c r="N2265" s="28" t="str">
        <f t="shared" si="284"/>
        <v/>
      </c>
      <c r="O2265" s="28" t="str">
        <f>IF(N2265=1,M2265&amp;" ("&amp;E2265&amp;")",M2265)</f>
        <v>The Tigger Movie</v>
      </c>
      <c r="P2265" s="36">
        <f>INDEX(cpi!$A$1:$M$105,MATCH('Inflation adjust calc'!$E2265,cpi!$A:$A,0),MATCH('Inflation adjust calc'!$D2265,cpi!$1:$1,0))</f>
        <v>169.8</v>
      </c>
      <c r="Q2265" s="36">
        <f>cpi!$I$2</f>
        <v>240.85300000000001</v>
      </c>
      <c r="R2265" s="36">
        <f t="shared" si="289"/>
        <v>1.4184511189634863</v>
      </c>
      <c r="S2265" s="28" t="str">
        <f t="shared" si="285"/>
        <v/>
      </c>
      <c r="T2265" s="37">
        <f t="shared" si="286"/>
        <v>28369022.379269727</v>
      </c>
      <c r="U2265" s="37">
        <f t="shared" si="287"/>
        <v>64599698.027756177</v>
      </c>
      <c r="V2265" s="37">
        <f t="shared" si="288"/>
        <v>136380795.62935215</v>
      </c>
    </row>
    <row r="2266" spans="1:22">
      <c r="A2266" s="23">
        <v>2265</v>
      </c>
      <c r="B2266" s="3">
        <v>42166</v>
      </c>
      <c r="C2266" s="28">
        <v>6</v>
      </c>
      <c r="D2266" s="29">
        <v>11</v>
      </c>
      <c r="E2266" s="28">
        <v>2015</v>
      </c>
      <c r="F2266" s="31">
        <f>DATE(E2266,D2266,C2266)</f>
        <v>42314</v>
      </c>
      <c r="G2266" s="24" t="s">
        <v>3078</v>
      </c>
      <c r="H2266" s="2">
        <v>20000000</v>
      </c>
      <c r="I2266" s="2">
        <v>45055776</v>
      </c>
      <c r="J2266" s="2">
        <v>90206716</v>
      </c>
      <c r="K2266" s="28" t="str">
        <f t="shared" si="282"/>
        <v/>
      </c>
      <c r="L2266" s="28" t="str">
        <f t="shared" si="283"/>
        <v/>
      </c>
      <c r="M2266" s="28" t="s">
        <v>3078</v>
      </c>
      <c r="N2266" s="28" t="str">
        <f t="shared" si="284"/>
        <v/>
      </c>
      <c r="O2266" s="28" t="str">
        <f>IF(N2266=1,M2266&amp;" ("&amp;E2266&amp;")",M2266)</f>
        <v>Spotlight</v>
      </c>
      <c r="P2266" s="36">
        <f>INDEX(cpi!$A$1:$M$105,MATCH('Inflation adjust calc'!$E2266,cpi!$A:$A,0),MATCH('Inflation adjust calc'!$D2266,cpi!$1:$1,0))</f>
        <v>237.33600000000001</v>
      </c>
      <c r="Q2266" s="36">
        <f>cpi!$I$2</f>
        <v>240.85300000000001</v>
      </c>
      <c r="R2266" s="36">
        <f t="shared" si="289"/>
        <v>1.014818653722992</v>
      </c>
      <c r="S2266" s="28" t="str">
        <f t="shared" si="285"/>
        <v/>
      </c>
      <c r="T2266" s="37">
        <f t="shared" si="286"/>
        <v>20296373.07445984</v>
      </c>
      <c r="U2266" s="37">
        <f t="shared" si="287"/>
        <v>45723441.942764692</v>
      </c>
      <c r="V2266" s="37">
        <f t="shared" si="288"/>
        <v>91543458.087892279</v>
      </c>
    </row>
    <row r="2267" spans="1:22">
      <c r="A2267" s="23">
        <v>2266</v>
      </c>
      <c r="B2267" s="3" t="s">
        <v>995</v>
      </c>
      <c r="C2267" s="28">
        <v>26</v>
      </c>
      <c r="D2267" s="29">
        <v>6</v>
      </c>
      <c r="E2267" s="28">
        <v>2015</v>
      </c>
      <c r="F2267" s="31">
        <f>DATE(E2267,D2267,C2267)</f>
        <v>42181</v>
      </c>
      <c r="G2267" s="24" t="s">
        <v>3079</v>
      </c>
      <c r="H2267" s="2">
        <v>20000000</v>
      </c>
      <c r="I2267" s="2">
        <v>42656255</v>
      </c>
      <c r="J2267" s="2">
        <v>43658157</v>
      </c>
      <c r="K2267" s="28" t="str">
        <f t="shared" si="282"/>
        <v/>
      </c>
      <c r="L2267" s="28" t="str">
        <f t="shared" si="283"/>
        <v/>
      </c>
      <c r="M2267" s="28" t="s">
        <v>3079</v>
      </c>
      <c r="N2267" s="28" t="str">
        <f t="shared" si="284"/>
        <v/>
      </c>
      <c r="O2267" s="28" t="str">
        <f>IF(N2267=1,M2267&amp;" ("&amp;E2267&amp;")",M2267)</f>
        <v>Max</v>
      </c>
      <c r="P2267" s="36">
        <f>INDEX(cpi!$A$1:$M$105,MATCH('Inflation adjust calc'!$E2267,cpi!$A:$A,0),MATCH('Inflation adjust calc'!$D2267,cpi!$1:$1,0))</f>
        <v>238.63800000000001</v>
      </c>
      <c r="Q2267" s="36">
        <f>cpi!$I$2</f>
        <v>240.85300000000001</v>
      </c>
      <c r="R2267" s="36">
        <f t="shared" si="289"/>
        <v>1.0092818411149942</v>
      </c>
      <c r="S2267" s="28" t="str">
        <f t="shared" si="285"/>
        <v/>
      </c>
      <c r="T2267" s="37">
        <f t="shared" si="286"/>
        <v>20185636.822299883</v>
      </c>
      <c r="U2267" s="37">
        <f t="shared" si="287"/>
        <v>43052183.581470676</v>
      </c>
      <c r="V2267" s="37">
        <f t="shared" si="288"/>
        <v>44063385.076647468</v>
      </c>
    </row>
    <row r="2268" spans="1:22">
      <c r="A2268" s="23">
        <v>2267</v>
      </c>
      <c r="B2268" s="3" t="s">
        <v>1898</v>
      </c>
      <c r="C2268" s="28">
        <v>21</v>
      </c>
      <c r="D2268" s="29">
        <v>3</v>
      </c>
      <c r="E2268" s="28">
        <v>2008</v>
      </c>
      <c r="F2268" s="31">
        <f>DATE(E2268,D2268,C2268)</f>
        <v>39528</v>
      </c>
      <c r="G2268" s="24" t="s">
        <v>3080</v>
      </c>
      <c r="H2268" s="2">
        <v>20000000</v>
      </c>
      <c r="I2268" s="2">
        <v>41975388</v>
      </c>
      <c r="J2268" s="2">
        <v>41975388</v>
      </c>
      <c r="K2268" s="28" t="str">
        <f t="shared" si="282"/>
        <v/>
      </c>
      <c r="L2268" s="28" t="str">
        <f t="shared" si="283"/>
        <v/>
      </c>
      <c r="M2268" s="28" t="s">
        <v>3080</v>
      </c>
      <c r="N2268" s="28" t="str">
        <f t="shared" si="284"/>
        <v/>
      </c>
      <c r="O2268" s="28" t="str">
        <f>IF(N2268=1,M2268&amp;" ("&amp;E2268&amp;")",M2268)</f>
        <v>Meet the Browns</v>
      </c>
      <c r="P2268" s="36">
        <f>INDEX(cpi!$A$1:$M$105,MATCH('Inflation adjust calc'!$E2268,cpi!$A:$A,0),MATCH('Inflation adjust calc'!$D2268,cpi!$1:$1,0))</f>
        <v>213.52799999999999</v>
      </c>
      <c r="Q2268" s="36">
        <f>cpi!$I$2</f>
        <v>240.85300000000001</v>
      </c>
      <c r="R2268" s="36">
        <f t="shared" si="289"/>
        <v>1.1279691656363569</v>
      </c>
      <c r="S2268" s="28" t="str">
        <f t="shared" si="285"/>
        <v/>
      </c>
      <c r="T2268" s="37">
        <f t="shared" si="286"/>
        <v>22559383.312727138</v>
      </c>
      <c r="U2268" s="37">
        <f t="shared" si="287"/>
        <v>47346943.379622348</v>
      </c>
      <c r="V2268" s="37">
        <f t="shared" si="288"/>
        <v>47346943.379622348</v>
      </c>
    </row>
    <row r="2269" spans="1:22">
      <c r="A2269" s="23">
        <v>2268</v>
      </c>
      <c r="B2269" s="3" t="s">
        <v>236</v>
      </c>
      <c r="C2269" s="28">
        <v>24</v>
      </c>
      <c r="D2269" s="29">
        <v>7</v>
      </c>
      <c r="E2269" s="28">
        <v>2009</v>
      </c>
      <c r="F2269" s="31">
        <f>DATE(E2269,D2269,C2269)</f>
        <v>40018</v>
      </c>
      <c r="G2269" s="24" t="s">
        <v>3081</v>
      </c>
      <c r="H2269" s="2">
        <v>20000000</v>
      </c>
      <c r="I2269" s="2">
        <v>41596251</v>
      </c>
      <c r="J2269" s="2">
        <v>78769428</v>
      </c>
      <c r="K2269" s="28" t="str">
        <f t="shared" si="282"/>
        <v/>
      </c>
      <c r="L2269" s="28" t="str">
        <f t="shared" si="283"/>
        <v/>
      </c>
      <c r="M2269" s="28" t="s">
        <v>3081</v>
      </c>
      <c r="N2269" s="28" t="str">
        <f t="shared" si="284"/>
        <v/>
      </c>
      <c r="O2269" s="28" t="str">
        <f>IF(N2269=1,M2269&amp;" ("&amp;E2269&amp;")",M2269)</f>
        <v>Orphan</v>
      </c>
      <c r="P2269" s="36">
        <f>INDEX(cpi!$A$1:$M$105,MATCH('Inflation adjust calc'!$E2269,cpi!$A:$A,0),MATCH('Inflation adjust calc'!$D2269,cpi!$1:$1,0))</f>
        <v>215.351</v>
      </c>
      <c r="Q2269" s="36">
        <f>cpi!$I$2</f>
        <v>240.85300000000001</v>
      </c>
      <c r="R2269" s="36">
        <f t="shared" si="289"/>
        <v>1.1184206249332485</v>
      </c>
      <c r="S2269" s="28" t="str">
        <f t="shared" si="285"/>
        <v/>
      </c>
      <c r="T2269" s="37">
        <f t="shared" si="286"/>
        <v>22368412.498664968</v>
      </c>
      <c r="U2269" s="37">
        <f t="shared" si="287"/>
        <v>46522105.038300261</v>
      </c>
      <c r="V2269" s="37">
        <f t="shared" si="288"/>
        <v>88097352.889394522</v>
      </c>
    </row>
    <row r="2270" spans="1:22">
      <c r="A2270" s="23">
        <v>2269</v>
      </c>
      <c r="B2270" s="3" t="s">
        <v>3082</v>
      </c>
      <c r="C2270" s="28">
        <v>26</v>
      </c>
      <c r="D2270" s="29">
        <v>1</v>
      </c>
      <c r="E2270" s="28">
        <v>2007</v>
      </c>
      <c r="F2270" s="31">
        <f>DATE(E2270,D2270,C2270)</f>
        <v>39108</v>
      </c>
      <c r="G2270" s="24" t="s">
        <v>3083</v>
      </c>
      <c r="H2270" s="2">
        <v>20000000</v>
      </c>
      <c r="I2270" s="2">
        <v>39739367</v>
      </c>
      <c r="J2270" s="2">
        <v>86858578</v>
      </c>
      <c r="K2270" s="28" t="str">
        <f t="shared" si="282"/>
        <v/>
      </c>
      <c r="L2270" s="28" t="str">
        <f t="shared" si="283"/>
        <v/>
      </c>
      <c r="M2270" s="28" t="s">
        <v>3083</v>
      </c>
      <c r="N2270" s="28" t="str">
        <f t="shared" si="284"/>
        <v/>
      </c>
      <c r="O2270" s="28" t="str">
        <f>IF(N2270=1,M2270&amp;" ("&amp;E2270&amp;")",M2270)</f>
        <v>Epic Movie</v>
      </c>
      <c r="P2270" s="36">
        <f>INDEX(cpi!$A$1:$M$105,MATCH('Inflation adjust calc'!$E2270,cpi!$A:$A,0),MATCH('Inflation adjust calc'!$D2270,cpi!$1:$1,0))</f>
        <v>202.416</v>
      </c>
      <c r="Q2270" s="36">
        <f>cpi!$I$2</f>
        <v>240.85300000000001</v>
      </c>
      <c r="R2270" s="36">
        <f t="shared" si="289"/>
        <v>1.1898911153268517</v>
      </c>
      <c r="S2270" s="28" t="str">
        <f t="shared" si="285"/>
        <v/>
      </c>
      <c r="T2270" s="37">
        <f t="shared" si="286"/>
        <v>23797822.306537032</v>
      </c>
      <c r="U2270" s="37">
        <f t="shared" si="287"/>
        <v>47285519.722013086</v>
      </c>
      <c r="V2270" s="37">
        <f t="shared" si="288"/>
        <v>103352250.25212434</v>
      </c>
    </row>
    <row r="2271" spans="1:22">
      <c r="A2271" s="23">
        <v>2270</v>
      </c>
      <c r="B2271" s="3" t="s">
        <v>2606</v>
      </c>
      <c r="C2271" s="28">
        <v>19</v>
      </c>
      <c r="D2271" s="29">
        <v>9</v>
      </c>
      <c r="E2271" s="28">
        <v>2008</v>
      </c>
      <c r="F2271" s="31">
        <f>DATE(E2271,D2271,C2271)</f>
        <v>39710</v>
      </c>
      <c r="G2271" s="24" t="s">
        <v>3084</v>
      </c>
      <c r="H2271" s="2">
        <v>20000000</v>
      </c>
      <c r="I2271" s="2">
        <v>39263506</v>
      </c>
      <c r="J2271" s="2">
        <v>44821299</v>
      </c>
      <c r="K2271" s="28" t="str">
        <f t="shared" si="282"/>
        <v/>
      </c>
      <c r="L2271" s="28" t="str">
        <f t="shared" si="283"/>
        <v/>
      </c>
      <c r="M2271" s="28" t="s">
        <v>3084</v>
      </c>
      <c r="N2271" s="28" t="str">
        <f t="shared" si="284"/>
        <v/>
      </c>
      <c r="O2271" s="28" t="str">
        <f>IF(N2271=1,M2271&amp;" ("&amp;E2271&amp;")",M2271)</f>
        <v>Lakeview Terrace</v>
      </c>
      <c r="P2271" s="36">
        <f>INDEX(cpi!$A$1:$M$105,MATCH('Inflation adjust calc'!$E2271,cpi!$A:$A,0),MATCH('Inflation adjust calc'!$D2271,cpi!$1:$1,0))</f>
        <v>218.78299999999999</v>
      </c>
      <c r="Q2271" s="36">
        <f>cpi!$I$2</f>
        <v>240.85300000000001</v>
      </c>
      <c r="R2271" s="36">
        <f t="shared" si="289"/>
        <v>1.100876210674504</v>
      </c>
      <c r="S2271" s="28" t="str">
        <f t="shared" si="285"/>
        <v/>
      </c>
      <c r="T2271" s="37">
        <f t="shared" si="286"/>
        <v>22017524.21349008</v>
      </c>
      <c r="U2271" s="37">
        <f t="shared" si="287"/>
        <v>43224259.703075655</v>
      </c>
      <c r="V2271" s="37">
        <f t="shared" si="288"/>
        <v>49342701.800628938</v>
      </c>
    </row>
    <row r="2272" spans="1:22">
      <c r="A2272" s="23">
        <v>2271</v>
      </c>
      <c r="B2272" s="3" t="s">
        <v>1967</v>
      </c>
      <c r="C2272" s="28">
        <v>13</v>
      </c>
      <c r="D2272" s="29">
        <v>10</v>
      </c>
      <c r="E2272" s="28">
        <v>2006</v>
      </c>
      <c r="F2272" s="31">
        <f>DATE(E2272,D2272,C2272)</f>
        <v>39003</v>
      </c>
      <c r="G2272" s="24" t="s">
        <v>3085</v>
      </c>
      <c r="H2272" s="2">
        <v>20000000</v>
      </c>
      <c r="I2272" s="2">
        <v>39143839</v>
      </c>
      <c r="J2272" s="2">
        <v>70743839</v>
      </c>
      <c r="K2272" s="28" t="str">
        <f t="shared" si="282"/>
        <v/>
      </c>
      <c r="L2272" s="28" t="str">
        <f t="shared" si="283"/>
        <v/>
      </c>
      <c r="M2272" s="28" t="s">
        <v>3085</v>
      </c>
      <c r="N2272" s="28" t="str">
        <f t="shared" si="284"/>
        <v/>
      </c>
      <c r="O2272" s="28" t="str">
        <f>IF(N2272=1,M2272&amp;" ("&amp;E2272&amp;")",M2272)</f>
        <v>The Grudge 2</v>
      </c>
      <c r="P2272" s="36">
        <f>INDEX(cpi!$A$1:$M$105,MATCH('Inflation adjust calc'!$E2272,cpi!$A:$A,0),MATCH('Inflation adjust calc'!$D2272,cpi!$1:$1,0))</f>
        <v>201.8</v>
      </c>
      <c r="Q2272" s="36">
        <f>cpi!$I$2</f>
        <v>240.85300000000001</v>
      </c>
      <c r="R2272" s="36">
        <f t="shared" si="289"/>
        <v>1.1935232903865214</v>
      </c>
      <c r="S2272" s="28" t="str">
        <f t="shared" si="285"/>
        <v/>
      </c>
      <c r="T2272" s="37">
        <f t="shared" si="286"/>
        <v>23870465.807730429</v>
      </c>
      <c r="U2272" s="37">
        <f t="shared" si="287"/>
        <v>46719083.521640241</v>
      </c>
      <c r="V2272" s="37">
        <f t="shared" si="288"/>
        <v>84434419.497854322</v>
      </c>
    </row>
    <row r="2273" spans="1:22">
      <c r="A2273" s="23">
        <v>2272</v>
      </c>
      <c r="B2273" s="3" t="s">
        <v>3091</v>
      </c>
      <c r="C2273" s="28">
        <v>27</v>
      </c>
      <c r="D2273" s="29">
        <v>7</v>
      </c>
      <c r="E2273" s="28">
        <v>2016</v>
      </c>
      <c r="F2273" s="31">
        <f>DATE(E2273,D2273,C2273)</f>
        <v>42578</v>
      </c>
      <c r="G2273" s="24" t="s">
        <v>3092</v>
      </c>
      <c r="H2273" s="2">
        <v>20000000</v>
      </c>
      <c r="I2273" s="2">
        <v>38583626</v>
      </c>
      <c r="J2273" s="2">
        <v>61683626</v>
      </c>
      <c r="K2273" s="28" t="str">
        <f t="shared" si="282"/>
        <v/>
      </c>
      <c r="L2273" s="28" t="str">
        <f t="shared" si="283"/>
        <v/>
      </c>
      <c r="M2273" s="28" t="s">
        <v>3092</v>
      </c>
      <c r="N2273" s="28" t="str">
        <f t="shared" si="284"/>
        <v/>
      </c>
      <c r="O2273" s="28" t="str">
        <f>IF(N2273=1,M2273&amp;" ("&amp;E2273&amp;")",M2273)</f>
        <v>Nerve</v>
      </c>
      <c r="P2273" s="36">
        <f>INDEX(cpi!$A$1:$M$105,MATCH('Inflation adjust calc'!$E2273,cpi!$A:$A,0),MATCH('Inflation adjust calc'!$D2273,cpi!$1:$1,0))</f>
        <v>240.64699999999999</v>
      </c>
      <c r="Q2273" s="36">
        <f>cpi!$I$2</f>
        <v>240.85300000000001</v>
      </c>
      <c r="R2273" s="36">
        <f t="shared" si="289"/>
        <v>1.0008560256309034</v>
      </c>
      <c r="S2273" s="28" t="str">
        <f t="shared" si="285"/>
        <v/>
      </c>
      <c r="T2273" s="37">
        <f t="shared" si="286"/>
        <v>20017120.512618069</v>
      </c>
      <c r="U2273" s="37">
        <f t="shared" si="287"/>
        <v>38616654.572789192</v>
      </c>
      <c r="V2273" s="37">
        <f t="shared" si="288"/>
        <v>61736428.764863059</v>
      </c>
    </row>
    <row r="2274" spans="1:22">
      <c r="A2274" s="23">
        <v>2273</v>
      </c>
      <c r="B2274" s="3" t="s">
        <v>3086</v>
      </c>
      <c r="C2274" s="28">
        <v>14</v>
      </c>
      <c r="D2274" s="29">
        <v>5</v>
      </c>
      <c r="E2274" s="28">
        <v>1982</v>
      </c>
      <c r="F2274" s="31">
        <f>DATE(E2274,D2274,C2274)</f>
        <v>30085</v>
      </c>
      <c r="G2274" s="24" t="s">
        <v>636</v>
      </c>
      <c r="H2274" s="2">
        <v>20000000</v>
      </c>
      <c r="I2274" s="2">
        <v>38264085</v>
      </c>
      <c r="J2274" s="2">
        <v>79114085</v>
      </c>
      <c r="K2274" s="28" t="str">
        <f t="shared" si="282"/>
        <v/>
      </c>
      <c r="L2274" s="28" t="str">
        <f t="shared" si="283"/>
        <v/>
      </c>
      <c r="M2274" s="28" t="s">
        <v>636</v>
      </c>
      <c r="N2274" s="28">
        <f t="shared" si="284"/>
        <v>1</v>
      </c>
      <c r="O2274" s="28" t="str">
        <f>IF(N2274=1,M2274&amp;" ("&amp;E2274&amp;")",M2274)</f>
        <v>Conan the Barbarian (1982)</v>
      </c>
      <c r="P2274" s="36">
        <f>INDEX(cpi!$A$1:$M$105,MATCH('Inflation adjust calc'!$E2274,cpi!$A:$A,0),MATCH('Inflation adjust calc'!$D2274,cpi!$1:$1,0))</f>
        <v>95.8</v>
      </c>
      <c r="Q2274" s="36">
        <f>cpi!$I$2</f>
        <v>240.85300000000001</v>
      </c>
      <c r="R2274" s="36">
        <f t="shared" si="289"/>
        <v>2.5141231732776621</v>
      </c>
      <c r="S2274" s="28" t="str">
        <f t="shared" si="285"/>
        <v/>
      </c>
      <c r="T2274" s="37">
        <f t="shared" si="286"/>
        <v>50282463.465553239</v>
      </c>
      <c r="U2274" s="37">
        <f t="shared" si="287"/>
        <v>96200622.802766189</v>
      </c>
      <c r="V2274" s="37">
        <f t="shared" si="288"/>
        <v>198902554.43115869</v>
      </c>
    </row>
    <row r="2275" spans="1:22">
      <c r="A2275" s="23">
        <v>2274</v>
      </c>
      <c r="B2275" s="3" t="s">
        <v>1235</v>
      </c>
      <c r="C2275" s="28">
        <v>14</v>
      </c>
      <c r="D2275" s="29">
        <v>8</v>
      </c>
      <c r="E2275" s="28">
        <v>1998</v>
      </c>
      <c r="F2275" s="31">
        <f>DATE(E2275,D2275,C2275)</f>
        <v>36021</v>
      </c>
      <c r="G2275" s="24" t="s">
        <v>3087</v>
      </c>
      <c r="H2275" s="2">
        <v>20000000</v>
      </c>
      <c r="I2275" s="2">
        <v>37672944</v>
      </c>
      <c r="J2275" s="2">
        <v>37672944</v>
      </c>
      <c r="K2275" s="28" t="str">
        <f t="shared" si="282"/>
        <v/>
      </c>
      <c r="L2275" s="28" t="str">
        <f t="shared" si="283"/>
        <v/>
      </c>
      <c r="M2275" s="28" t="s">
        <v>3087</v>
      </c>
      <c r="N2275" s="28" t="str">
        <f t="shared" si="284"/>
        <v/>
      </c>
      <c r="O2275" s="28" t="str">
        <f>IF(N2275=1,M2275&amp;" ("&amp;E2275&amp;")",M2275)</f>
        <v>How Stella Got Her Groove Back</v>
      </c>
      <c r="P2275" s="36">
        <f>INDEX(cpi!$A$1:$M$105,MATCH('Inflation adjust calc'!$E2275,cpi!$A:$A,0),MATCH('Inflation adjust calc'!$D2275,cpi!$1:$1,0))</f>
        <v>163.4</v>
      </c>
      <c r="Q2275" s="36">
        <f>cpi!$I$2</f>
        <v>240.85300000000001</v>
      </c>
      <c r="R2275" s="36">
        <f t="shared" si="289"/>
        <v>1.4740085679314565</v>
      </c>
      <c r="S2275" s="28" t="str">
        <f t="shared" si="285"/>
        <v/>
      </c>
      <c r="T2275" s="37">
        <f t="shared" si="286"/>
        <v>29480171.35862913</v>
      </c>
      <c r="U2275" s="37">
        <f t="shared" si="287"/>
        <v>55530242.235201955</v>
      </c>
      <c r="V2275" s="37">
        <f t="shared" si="288"/>
        <v>55530242.235201955</v>
      </c>
    </row>
    <row r="2276" spans="1:22">
      <c r="A2276" s="23">
        <v>2275</v>
      </c>
      <c r="B2276" s="3" t="s">
        <v>3088</v>
      </c>
      <c r="C2276" s="28">
        <v>19</v>
      </c>
      <c r="D2276" s="29">
        <v>7</v>
      </c>
      <c r="E2276" s="28">
        <v>1991</v>
      </c>
      <c r="F2276" s="31">
        <f>DATE(E2276,D2276,C2276)</f>
        <v>33438</v>
      </c>
      <c r="G2276" s="24" t="s">
        <v>3089</v>
      </c>
      <c r="H2276" s="2">
        <v>20000000</v>
      </c>
      <c r="I2276" s="2">
        <v>37537675</v>
      </c>
      <c r="J2276" s="2">
        <v>37537675</v>
      </c>
      <c r="K2276" s="28" t="str">
        <f t="shared" si="282"/>
        <v/>
      </c>
      <c r="L2276" s="28" t="str">
        <f t="shared" si="283"/>
        <v/>
      </c>
      <c r="M2276" s="28" t="s">
        <v>3089</v>
      </c>
      <c r="N2276" s="28" t="str">
        <f t="shared" si="284"/>
        <v/>
      </c>
      <c r="O2276" s="28" t="str">
        <f>IF(N2276=1,M2276&amp;" ("&amp;E2276&amp;")",M2276)</f>
        <v>Bill &amp; Ted's Bogus Journey</v>
      </c>
      <c r="P2276" s="36">
        <f>INDEX(cpi!$A$1:$M$105,MATCH('Inflation adjust calc'!$E2276,cpi!$A:$A,0),MATCH('Inflation adjust calc'!$D2276,cpi!$1:$1,0))</f>
        <v>136.19999999999999</v>
      </c>
      <c r="Q2276" s="36">
        <f>cpi!$I$2</f>
        <v>240.85300000000001</v>
      </c>
      <c r="R2276" s="36">
        <f t="shared" si="289"/>
        <v>1.7683773861967698</v>
      </c>
      <c r="S2276" s="28" t="str">
        <f t="shared" si="285"/>
        <v/>
      </c>
      <c r="T2276" s="37">
        <f t="shared" si="286"/>
        <v>35367547.723935395</v>
      </c>
      <c r="U2276" s="37">
        <f t="shared" si="287"/>
        <v>66380775.60040383</v>
      </c>
      <c r="V2276" s="37">
        <f t="shared" si="288"/>
        <v>66380775.60040383</v>
      </c>
    </row>
    <row r="2277" spans="1:22">
      <c r="A2277" s="23">
        <v>2276</v>
      </c>
      <c r="B2277" s="3" t="s">
        <v>1967</v>
      </c>
      <c r="C2277" s="28">
        <v>13</v>
      </c>
      <c r="D2277" s="29">
        <v>10</v>
      </c>
      <c r="E2277" s="28">
        <v>2006</v>
      </c>
      <c r="F2277" s="31">
        <f>DATE(E2277,D2277,C2277)</f>
        <v>39003</v>
      </c>
      <c r="G2277" s="24" t="s">
        <v>3090</v>
      </c>
      <c r="H2277" s="2">
        <v>20000000</v>
      </c>
      <c r="I2277" s="2">
        <v>37442180</v>
      </c>
      <c r="J2277" s="2">
        <v>41342180</v>
      </c>
      <c r="K2277" s="28" t="str">
        <f t="shared" si="282"/>
        <v/>
      </c>
      <c r="L2277" s="28" t="str">
        <f t="shared" si="283"/>
        <v/>
      </c>
      <c r="M2277" s="28" t="s">
        <v>3090</v>
      </c>
      <c r="N2277" s="28" t="str">
        <f t="shared" si="284"/>
        <v/>
      </c>
      <c r="O2277" s="28" t="str">
        <f>IF(N2277=1,M2277&amp;" ("&amp;E2277&amp;")",M2277)</f>
        <v>Man of the Year</v>
      </c>
      <c r="P2277" s="36">
        <f>INDEX(cpi!$A$1:$M$105,MATCH('Inflation adjust calc'!$E2277,cpi!$A:$A,0),MATCH('Inflation adjust calc'!$D2277,cpi!$1:$1,0))</f>
        <v>201.8</v>
      </c>
      <c r="Q2277" s="36">
        <f>cpi!$I$2</f>
        <v>240.85300000000001</v>
      </c>
      <c r="R2277" s="36">
        <f t="shared" si="289"/>
        <v>1.1935232903865214</v>
      </c>
      <c r="S2277" s="28" t="str">
        <f t="shared" si="285"/>
        <v/>
      </c>
      <c r="T2277" s="37">
        <f t="shared" si="286"/>
        <v>23870465.807730429</v>
      </c>
      <c r="U2277" s="37">
        <f t="shared" si="287"/>
        <v>44688113.872844405</v>
      </c>
      <c r="V2277" s="37">
        <f t="shared" si="288"/>
        <v>49342854.705351837</v>
      </c>
    </row>
    <row r="2278" spans="1:22">
      <c r="A2278" s="23">
        <v>2277</v>
      </c>
      <c r="B2278" s="3" t="s">
        <v>3093</v>
      </c>
      <c r="C2278" s="28">
        <v>19</v>
      </c>
      <c r="D2278" s="29">
        <v>2</v>
      </c>
      <c r="E2278" s="28">
        <v>2016</v>
      </c>
      <c r="F2278" s="31">
        <f>DATE(E2278,D2278,C2278)</f>
        <v>42419</v>
      </c>
      <c r="G2278" s="24" t="s">
        <v>3094</v>
      </c>
      <c r="H2278" s="2">
        <v>20000000</v>
      </c>
      <c r="I2278" s="2">
        <v>36880033</v>
      </c>
      <c r="J2278" s="2">
        <v>46169871</v>
      </c>
      <c r="K2278" s="28" t="str">
        <f t="shared" si="282"/>
        <v/>
      </c>
      <c r="L2278" s="28" t="str">
        <f t="shared" si="283"/>
        <v/>
      </c>
      <c r="M2278" s="28" t="s">
        <v>3094</v>
      </c>
      <c r="N2278" s="28" t="str">
        <f t="shared" si="284"/>
        <v/>
      </c>
      <c r="O2278" s="28" t="str">
        <f>IF(N2278=1,M2278&amp;" ("&amp;E2278&amp;")",M2278)</f>
        <v>Risen</v>
      </c>
      <c r="P2278" s="36">
        <f>INDEX(cpi!$A$1:$M$105,MATCH('Inflation adjust calc'!$E2278,cpi!$A:$A,0),MATCH('Inflation adjust calc'!$D2278,cpi!$1:$1,0))</f>
        <v>237.11099999999999</v>
      </c>
      <c r="Q2278" s="36">
        <f>cpi!$I$2</f>
        <v>240.85300000000001</v>
      </c>
      <c r="R2278" s="36">
        <f t="shared" si="289"/>
        <v>1.0157816381357256</v>
      </c>
      <c r="S2278" s="28" t="str">
        <f t="shared" si="285"/>
        <v/>
      </c>
      <c r="T2278" s="37">
        <f t="shared" si="286"/>
        <v>20315632.762714513</v>
      </c>
      <c r="U2278" s="37">
        <f t="shared" si="287"/>
        <v>37462060.335239619</v>
      </c>
      <c r="V2278" s="37">
        <f t="shared" si="288"/>
        <v>46898507.19689513</v>
      </c>
    </row>
    <row r="2279" spans="1:22">
      <c r="A2279" s="23">
        <v>2278</v>
      </c>
      <c r="B2279" s="3" t="s">
        <v>3095</v>
      </c>
      <c r="C2279" s="28">
        <v>18</v>
      </c>
      <c r="D2279" s="29">
        <v>8</v>
      </c>
      <c r="E2279" s="28">
        <v>2010</v>
      </c>
      <c r="F2279" s="31">
        <f>DATE(E2279,D2279,C2279)</f>
        <v>40408</v>
      </c>
      <c r="G2279" s="24" t="s">
        <v>3096</v>
      </c>
      <c r="H2279" s="2">
        <v>20000000</v>
      </c>
      <c r="I2279" s="2">
        <v>36661504</v>
      </c>
      <c r="J2279" s="2">
        <v>81424988</v>
      </c>
      <c r="K2279" s="28" t="str">
        <f t="shared" si="282"/>
        <v/>
      </c>
      <c r="L2279" s="28" t="str">
        <f t="shared" si="283"/>
        <v/>
      </c>
      <c r="M2279" s="28" t="s">
        <v>3096</v>
      </c>
      <c r="N2279" s="28" t="str">
        <f t="shared" si="284"/>
        <v/>
      </c>
      <c r="O2279" s="28" t="str">
        <f>IF(N2279=1,M2279&amp;" ("&amp;E2279&amp;")",M2279)</f>
        <v>Vampires Suck</v>
      </c>
      <c r="P2279" s="36">
        <f>INDEX(cpi!$A$1:$M$105,MATCH('Inflation adjust calc'!$E2279,cpi!$A:$A,0),MATCH('Inflation adjust calc'!$D2279,cpi!$1:$1,0))</f>
        <v>218.31200000000001</v>
      </c>
      <c r="Q2279" s="36">
        <f>cpi!$I$2</f>
        <v>240.85300000000001</v>
      </c>
      <c r="R2279" s="36">
        <f t="shared" si="289"/>
        <v>1.1032513100516692</v>
      </c>
      <c r="S2279" s="28" t="str">
        <f t="shared" si="285"/>
        <v/>
      </c>
      <c r="T2279" s="37">
        <f t="shared" si="286"/>
        <v>22065026.201033384</v>
      </c>
      <c r="U2279" s="37">
        <f t="shared" si="287"/>
        <v>40446852.316464514</v>
      </c>
      <c r="V2279" s="37">
        <f t="shared" si="288"/>
        <v>89832224.68194145</v>
      </c>
    </row>
    <row r="2280" spans="1:22">
      <c r="A2280" s="23">
        <v>2279</v>
      </c>
      <c r="B2280" s="3" t="s">
        <v>3097</v>
      </c>
      <c r="C2280" s="28">
        <v>21</v>
      </c>
      <c r="D2280" s="29">
        <v>12</v>
      </c>
      <c r="E2280" s="28">
        <v>1979</v>
      </c>
      <c r="F2280" s="31">
        <f>DATE(E2280,D2280,C2280)</f>
        <v>29210</v>
      </c>
      <c r="G2280" s="24" t="s">
        <v>3098</v>
      </c>
      <c r="H2280" s="2">
        <v>20000000</v>
      </c>
      <c r="I2280" s="2">
        <v>35841901</v>
      </c>
      <c r="J2280" s="2">
        <v>35841901</v>
      </c>
      <c r="K2280" s="28" t="str">
        <f t="shared" si="282"/>
        <v/>
      </c>
      <c r="L2280" s="28" t="str">
        <f t="shared" si="283"/>
        <v/>
      </c>
      <c r="M2280" s="28" t="s">
        <v>3098</v>
      </c>
      <c r="N2280" s="28" t="str">
        <f t="shared" si="284"/>
        <v/>
      </c>
      <c r="O2280" s="28" t="str">
        <f>IF(N2280=1,M2280&amp;" ("&amp;E2280&amp;")",M2280)</f>
        <v>The Black Hole</v>
      </c>
      <c r="P2280" s="36">
        <f>INDEX(cpi!$A$1:$M$105,MATCH('Inflation adjust calc'!$E2280,cpi!$A:$A,0),MATCH('Inflation adjust calc'!$D2280,cpi!$1:$1,0))</f>
        <v>76.7</v>
      </c>
      <c r="Q2280" s="36">
        <f>cpi!$I$2</f>
        <v>240.85300000000001</v>
      </c>
      <c r="R2280" s="36">
        <f t="shared" si="289"/>
        <v>3.1401955671447195</v>
      </c>
      <c r="S2280" s="28" t="str">
        <f t="shared" si="285"/>
        <v/>
      </c>
      <c r="T2280" s="37">
        <f t="shared" si="286"/>
        <v>62803911.34289439</v>
      </c>
      <c r="U2280" s="37">
        <f t="shared" si="287"/>
        <v>112550578.63823989</v>
      </c>
      <c r="V2280" s="37">
        <f t="shared" si="288"/>
        <v>112550578.63823989</v>
      </c>
    </row>
    <row r="2281" spans="1:22">
      <c r="A2281" s="23">
        <v>2280</v>
      </c>
      <c r="B2281" s="3">
        <v>40187</v>
      </c>
      <c r="C2281" s="28">
        <v>1</v>
      </c>
      <c r="D2281" s="29">
        <v>9</v>
      </c>
      <c r="E2281" s="28">
        <v>2010</v>
      </c>
      <c r="F2281" s="31">
        <f>DATE(E2281,D2281,C2281)</f>
        <v>40422</v>
      </c>
      <c r="G2281" s="24" t="s">
        <v>3099</v>
      </c>
      <c r="H2281" s="2">
        <v>20000000</v>
      </c>
      <c r="I2281" s="2">
        <v>35606376</v>
      </c>
      <c r="J2281" s="2">
        <v>67950723</v>
      </c>
      <c r="K2281" s="28" t="str">
        <f t="shared" si="282"/>
        <v/>
      </c>
      <c r="L2281" s="28" t="str">
        <f t="shared" si="283"/>
        <v/>
      </c>
      <c r="M2281" s="28" t="s">
        <v>3099</v>
      </c>
      <c r="N2281" s="28" t="str">
        <f t="shared" si="284"/>
        <v/>
      </c>
      <c r="O2281" s="28" t="str">
        <f>IF(N2281=1,M2281&amp;" ("&amp;E2281&amp;")",M2281)</f>
        <v>The American</v>
      </c>
      <c r="P2281" s="36">
        <f>INDEX(cpi!$A$1:$M$105,MATCH('Inflation adjust calc'!$E2281,cpi!$A:$A,0),MATCH('Inflation adjust calc'!$D2281,cpi!$1:$1,0))</f>
        <v>218.43899999999999</v>
      </c>
      <c r="Q2281" s="36">
        <f>cpi!$I$2</f>
        <v>240.85300000000001</v>
      </c>
      <c r="R2281" s="36">
        <f t="shared" si="289"/>
        <v>1.1026098819350025</v>
      </c>
      <c r="S2281" s="28" t="str">
        <f t="shared" si="285"/>
        <v/>
      </c>
      <c r="T2281" s="37">
        <f t="shared" si="286"/>
        <v>22052197.638700049</v>
      </c>
      <c r="U2281" s="37">
        <f t="shared" si="287"/>
        <v>39259942.037493311</v>
      </c>
      <c r="V2281" s="37">
        <f t="shared" si="288"/>
        <v>74923138.664428055</v>
      </c>
    </row>
    <row r="2282" spans="1:22">
      <c r="A2282" s="23">
        <v>2281</v>
      </c>
      <c r="B2282" s="3" t="s">
        <v>1629</v>
      </c>
      <c r="C2282" s="28">
        <v>21</v>
      </c>
      <c r="D2282" s="29">
        <v>3</v>
      </c>
      <c r="E2282" s="28">
        <v>1997</v>
      </c>
      <c r="F2282" s="31">
        <f>DATE(E2282,D2282,C2282)</f>
        <v>35510</v>
      </c>
      <c r="G2282" s="24" t="s">
        <v>3100</v>
      </c>
      <c r="H2282" s="2">
        <v>20000000</v>
      </c>
      <c r="I2282" s="2">
        <v>35450113</v>
      </c>
      <c r="J2282" s="2">
        <v>35450113</v>
      </c>
      <c r="K2282" s="28" t="str">
        <f t="shared" si="282"/>
        <v/>
      </c>
      <c r="L2282" s="28" t="str">
        <f t="shared" si="283"/>
        <v/>
      </c>
      <c r="M2282" s="28" t="s">
        <v>3100</v>
      </c>
      <c r="N2282" s="28" t="str">
        <f t="shared" si="284"/>
        <v/>
      </c>
      <c r="O2282" s="28" t="str">
        <f>IF(N2282=1,M2282&amp;" ("&amp;E2282&amp;")",M2282)</f>
        <v>Selena</v>
      </c>
      <c r="P2282" s="36">
        <f>INDEX(cpi!$A$1:$M$105,MATCH('Inflation adjust calc'!$E2282,cpi!$A:$A,0),MATCH('Inflation adjust calc'!$D2282,cpi!$1:$1,0))</f>
        <v>160</v>
      </c>
      <c r="Q2282" s="36">
        <f>cpi!$I$2</f>
        <v>240.85300000000001</v>
      </c>
      <c r="R2282" s="36">
        <f t="shared" si="289"/>
        <v>1.50533125</v>
      </c>
      <c r="S2282" s="28" t="str">
        <f t="shared" si="285"/>
        <v/>
      </c>
      <c r="T2282" s="37">
        <f t="shared" si="286"/>
        <v>30106625</v>
      </c>
      <c r="U2282" s="37">
        <f t="shared" si="287"/>
        <v>53364162.914931253</v>
      </c>
      <c r="V2282" s="37">
        <f t="shared" si="288"/>
        <v>53364162.914931253</v>
      </c>
    </row>
    <row r="2283" spans="1:22">
      <c r="A2283" s="23">
        <v>2282</v>
      </c>
      <c r="B2283" s="3">
        <v>40644</v>
      </c>
      <c r="C2283" s="28">
        <v>4</v>
      </c>
      <c r="D2283" s="29">
        <v>11</v>
      </c>
      <c r="E2283" s="28">
        <v>2011</v>
      </c>
      <c r="F2283" s="31">
        <f>DATE(E2283,D2283,C2283)</f>
        <v>40851</v>
      </c>
      <c r="G2283" s="24" t="s">
        <v>3101</v>
      </c>
      <c r="H2283" s="2">
        <v>20000000</v>
      </c>
      <c r="I2283" s="2">
        <v>35061031</v>
      </c>
      <c r="J2283" s="2">
        <v>36265745</v>
      </c>
      <c r="K2283" s="28" t="str">
        <f t="shared" si="282"/>
        <v/>
      </c>
      <c r="L2283" s="28" t="str">
        <f t="shared" si="283"/>
        <v/>
      </c>
      <c r="M2283" s="28" t="s">
        <v>3101</v>
      </c>
      <c r="N2283" s="28" t="str">
        <f t="shared" si="284"/>
        <v/>
      </c>
      <c r="O2283" s="28" t="str">
        <f>IF(N2283=1,M2283&amp;" ("&amp;E2283&amp;")",M2283)</f>
        <v>A Very Harold &amp; Kumar 3D Christmas</v>
      </c>
      <c r="P2283" s="36">
        <f>INDEX(cpi!$A$1:$M$105,MATCH('Inflation adjust calc'!$E2283,cpi!$A:$A,0),MATCH('Inflation adjust calc'!$D2283,cpi!$1:$1,0))</f>
        <v>226.23</v>
      </c>
      <c r="Q2283" s="36">
        <f>cpi!$I$2</f>
        <v>240.85300000000001</v>
      </c>
      <c r="R2283" s="36">
        <f t="shared" si="289"/>
        <v>1.0646377580338595</v>
      </c>
      <c r="S2283" s="28" t="str">
        <f t="shared" si="285"/>
        <v/>
      </c>
      <c r="T2283" s="37">
        <f t="shared" si="286"/>
        <v>21292755.160677191</v>
      </c>
      <c r="U2283" s="37">
        <f t="shared" si="287"/>
        <v>37327297.438195646</v>
      </c>
      <c r="V2283" s="37">
        <f t="shared" si="288"/>
        <v>38609881.450227648</v>
      </c>
    </row>
    <row r="2284" spans="1:22">
      <c r="A2284" s="23">
        <v>2283</v>
      </c>
      <c r="B2284" s="3" t="s">
        <v>2530</v>
      </c>
      <c r="C2284" s="28">
        <v>19</v>
      </c>
      <c r="D2284" s="29">
        <v>3</v>
      </c>
      <c r="E2284" s="28">
        <v>2004</v>
      </c>
      <c r="F2284" s="31">
        <f>DATE(E2284,D2284,C2284)</f>
        <v>38065</v>
      </c>
      <c r="G2284" s="24" t="s">
        <v>3102</v>
      </c>
      <c r="H2284" s="2">
        <v>20000000</v>
      </c>
      <c r="I2284" s="2">
        <v>34366518</v>
      </c>
      <c r="J2284" s="2">
        <v>73135439</v>
      </c>
      <c r="K2284" s="28" t="str">
        <f t="shared" si="282"/>
        <v/>
      </c>
      <c r="L2284" s="28" t="str">
        <f t="shared" si="283"/>
        <v/>
      </c>
      <c r="M2284" s="28" t="s">
        <v>3102</v>
      </c>
      <c r="N2284" s="28" t="str">
        <f t="shared" si="284"/>
        <v/>
      </c>
      <c r="O2284" s="28" t="str">
        <f>IF(N2284=1,M2284&amp;" ("&amp;E2284&amp;")",M2284)</f>
        <v>Eternal Sunshine of the Spotless Mind</v>
      </c>
      <c r="P2284" s="36">
        <f>INDEX(cpi!$A$1:$M$105,MATCH('Inflation adjust calc'!$E2284,cpi!$A:$A,0),MATCH('Inflation adjust calc'!$D2284,cpi!$1:$1,0))</f>
        <v>187.4</v>
      </c>
      <c r="Q2284" s="36">
        <f>cpi!$I$2</f>
        <v>240.85300000000001</v>
      </c>
      <c r="R2284" s="36">
        <f t="shared" si="289"/>
        <v>1.2852347918890075</v>
      </c>
      <c r="S2284" s="28" t="str">
        <f t="shared" si="285"/>
        <v/>
      </c>
      <c r="T2284" s="37">
        <f t="shared" si="286"/>
        <v>25704695.837780148</v>
      </c>
      <c r="U2284" s="37">
        <f t="shared" si="287"/>
        <v>44169044.609679826</v>
      </c>
      <c r="V2284" s="37">
        <f t="shared" si="288"/>
        <v>93996210.722876206</v>
      </c>
    </row>
    <row r="2285" spans="1:22">
      <c r="A2285" s="23">
        <v>2284</v>
      </c>
      <c r="B2285" s="3">
        <v>41365</v>
      </c>
      <c r="C2285" s="28">
        <v>4</v>
      </c>
      <c r="D2285" s="29">
        <v>1</v>
      </c>
      <c r="E2285" s="28">
        <v>2013</v>
      </c>
      <c r="F2285" s="31">
        <f>DATE(E2285,D2285,C2285)</f>
        <v>41278</v>
      </c>
      <c r="G2285" s="24" t="s">
        <v>3103</v>
      </c>
      <c r="H2285" s="2">
        <v>20000000</v>
      </c>
      <c r="I2285" s="2">
        <v>34341945</v>
      </c>
      <c r="J2285" s="2">
        <v>47666013</v>
      </c>
      <c r="K2285" s="28" t="str">
        <f t="shared" si="282"/>
        <v/>
      </c>
      <c r="L2285" s="28" t="str">
        <f t="shared" si="283"/>
        <v/>
      </c>
      <c r="M2285" s="28" t="s">
        <v>3103</v>
      </c>
      <c r="N2285" s="28" t="str">
        <f t="shared" si="284"/>
        <v/>
      </c>
      <c r="O2285" s="28" t="str">
        <f>IF(N2285=1,M2285&amp;" ("&amp;E2285&amp;")",M2285)</f>
        <v>Texas Chainsaw 3D</v>
      </c>
      <c r="P2285" s="36">
        <f>INDEX(cpi!$A$1:$M$105,MATCH('Inflation adjust calc'!$E2285,cpi!$A:$A,0),MATCH('Inflation adjust calc'!$D2285,cpi!$1:$1,0))</f>
        <v>230.28</v>
      </c>
      <c r="Q2285" s="36">
        <f>cpi!$I$2</f>
        <v>240.85300000000001</v>
      </c>
      <c r="R2285" s="36">
        <f t="shared" si="289"/>
        <v>1.0459136703143999</v>
      </c>
      <c r="S2285" s="28" t="str">
        <f t="shared" si="285"/>
        <v/>
      </c>
      <c r="T2285" s="37">
        <f t="shared" si="286"/>
        <v>20918273.406287998</v>
      </c>
      <c r="U2285" s="37">
        <f t="shared" si="287"/>
        <v>35918709.740685254</v>
      </c>
      <c r="V2285" s="37">
        <f t="shared" si="288"/>
        <v>49854534.6060839</v>
      </c>
    </row>
    <row r="2286" spans="1:22">
      <c r="A2286" s="23">
        <v>2285</v>
      </c>
      <c r="B2286" s="3" t="s">
        <v>3104</v>
      </c>
      <c r="C2286" s="28">
        <v>27</v>
      </c>
      <c r="D2286" s="29">
        <v>10</v>
      </c>
      <c r="E2286" s="28">
        <v>2006</v>
      </c>
      <c r="F2286" s="31">
        <f>DATE(E2286,D2286,C2286)</f>
        <v>39017</v>
      </c>
      <c r="G2286" s="24" t="s">
        <v>3105</v>
      </c>
      <c r="H2286" s="2">
        <v>20000000</v>
      </c>
      <c r="I2286" s="2">
        <v>34302837</v>
      </c>
      <c r="J2286" s="2">
        <v>132121212</v>
      </c>
      <c r="K2286" s="28" t="str">
        <f t="shared" si="282"/>
        <v/>
      </c>
      <c r="L2286" s="28" t="str">
        <f t="shared" si="283"/>
        <v/>
      </c>
      <c r="M2286" s="28" t="s">
        <v>3105</v>
      </c>
      <c r="N2286" s="28" t="str">
        <f t="shared" si="284"/>
        <v/>
      </c>
      <c r="O2286" s="28" t="str">
        <f>IF(N2286=1,M2286&amp;" ("&amp;E2286&amp;")",M2286)</f>
        <v>Babel</v>
      </c>
      <c r="P2286" s="36">
        <f>INDEX(cpi!$A$1:$M$105,MATCH('Inflation adjust calc'!$E2286,cpi!$A:$A,0),MATCH('Inflation adjust calc'!$D2286,cpi!$1:$1,0))</f>
        <v>201.8</v>
      </c>
      <c r="Q2286" s="36">
        <f>cpi!$I$2</f>
        <v>240.85300000000001</v>
      </c>
      <c r="R2286" s="36">
        <f t="shared" si="289"/>
        <v>1.1935232903865214</v>
      </c>
      <c r="S2286" s="28" t="str">
        <f t="shared" si="285"/>
        <v/>
      </c>
      <c r="T2286" s="37">
        <f t="shared" si="286"/>
        <v>23870465.807730429</v>
      </c>
      <c r="U2286" s="37">
        <f t="shared" si="287"/>
        <v>40941234.885832511</v>
      </c>
      <c r="V2286" s="37">
        <f t="shared" si="288"/>
        <v>157689743.67609516</v>
      </c>
    </row>
    <row r="2287" spans="1:22">
      <c r="A2287" s="23">
        <v>2286</v>
      </c>
      <c r="B2287" s="3" t="s">
        <v>2221</v>
      </c>
      <c r="C2287" s="28">
        <v>19</v>
      </c>
      <c r="D2287" s="29">
        <v>9</v>
      </c>
      <c r="E2287" s="28">
        <v>2014</v>
      </c>
      <c r="F2287" s="31">
        <f>DATE(E2287,D2287,C2287)</f>
        <v>41901</v>
      </c>
      <c r="G2287" s="24" t="s">
        <v>3106</v>
      </c>
      <c r="H2287" s="2">
        <v>20000000</v>
      </c>
      <c r="I2287" s="2">
        <v>34296320</v>
      </c>
      <c r="J2287" s="2">
        <v>41296320</v>
      </c>
      <c r="K2287" s="28" t="str">
        <f t="shared" si="282"/>
        <v/>
      </c>
      <c r="L2287" s="28" t="str">
        <f t="shared" si="283"/>
        <v/>
      </c>
      <c r="M2287" s="28" t="s">
        <v>3106</v>
      </c>
      <c r="N2287" s="28" t="str">
        <f t="shared" si="284"/>
        <v/>
      </c>
      <c r="O2287" s="28" t="str">
        <f>IF(N2287=1,M2287&amp;" ("&amp;E2287&amp;")",M2287)</f>
        <v>This is Where I Leave You</v>
      </c>
      <c r="P2287" s="36">
        <f>INDEX(cpi!$A$1:$M$105,MATCH('Inflation adjust calc'!$E2287,cpi!$A:$A,0),MATCH('Inflation adjust calc'!$D2287,cpi!$1:$1,0))</f>
        <v>238.03100000000001</v>
      </c>
      <c r="Q2287" s="36">
        <f>cpi!$I$2</f>
        <v>240.85300000000001</v>
      </c>
      <c r="R2287" s="36">
        <f t="shared" si="289"/>
        <v>1.0118555986405133</v>
      </c>
      <c r="S2287" s="28" t="str">
        <f t="shared" si="285"/>
        <v/>
      </c>
      <c r="T2287" s="37">
        <f t="shared" si="286"/>
        <v>20237111.972810268</v>
      </c>
      <c r="U2287" s="37">
        <f t="shared" si="287"/>
        <v>34702923.404766612</v>
      </c>
      <c r="V2287" s="37">
        <f t="shared" si="288"/>
        <v>41785912.595250204</v>
      </c>
    </row>
    <row r="2288" spans="1:22">
      <c r="A2288" s="23">
        <v>2287</v>
      </c>
      <c r="B2288" s="3">
        <v>39794</v>
      </c>
      <c r="C2288" s="28">
        <v>12</v>
      </c>
      <c r="D2288" s="29">
        <v>12</v>
      </c>
      <c r="E2288" s="28">
        <v>2008</v>
      </c>
      <c r="F2288" s="31">
        <f>DATE(E2288,D2288,C2288)</f>
        <v>39794</v>
      </c>
      <c r="G2288" s="24" t="s">
        <v>3107</v>
      </c>
      <c r="H2288" s="2">
        <v>20000000</v>
      </c>
      <c r="I2288" s="2">
        <v>33446470</v>
      </c>
      <c r="J2288" s="2">
        <v>53191101</v>
      </c>
      <c r="K2288" s="28" t="str">
        <f t="shared" si="282"/>
        <v/>
      </c>
      <c r="L2288" s="28" t="str">
        <f t="shared" si="283"/>
        <v/>
      </c>
      <c r="M2288" s="28" t="s">
        <v>3107</v>
      </c>
      <c r="N2288" s="28" t="str">
        <f t="shared" si="284"/>
        <v/>
      </c>
      <c r="O2288" s="28" t="str">
        <f>IF(N2288=1,M2288&amp;" ("&amp;E2288&amp;")",M2288)</f>
        <v>Doubt</v>
      </c>
      <c r="P2288" s="36">
        <f>INDEX(cpi!$A$1:$M$105,MATCH('Inflation adjust calc'!$E2288,cpi!$A:$A,0),MATCH('Inflation adjust calc'!$D2288,cpi!$1:$1,0))</f>
        <v>210.22800000000001</v>
      </c>
      <c r="Q2288" s="36">
        <f>cpi!$I$2</f>
        <v>240.85300000000001</v>
      </c>
      <c r="R2288" s="36">
        <f t="shared" si="289"/>
        <v>1.1456751717183249</v>
      </c>
      <c r="S2288" s="28" t="str">
        <f t="shared" si="285"/>
        <v/>
      </c>
      <c r="T2288" s="37">
        <f t="shared" si="286"/>
        <v>22913503.434366498</v>
      </c>
      <c r="U2288" s="37">
        <f t="shared" si="287"/>
        <v>38318790.260621801</v>
      </c>
      <c r="V2288" s="37">
        <f t="shared" si="288"/>
        <v>60939723.772061765</v>
      </c>
    </row>
    <row r="2289" spans="1:22">
      <c r="A2289" s="23">
        <v>2288</v>
      </c>
      <c r="B2289" s="3" t="s">
        <v>1844</v>
      </c>
      <c r="C2289" s="28">
        <v>15</v>
      </c>
      <c r="D2289" s="29">
        <v>10</v>
      </c>
      <c r="E2289" s="28">
        <v>2004</v>
      </c>
      <c r="F2289" s="31">
        <f>DATE(E2289,D2289,C2289)</f>
        <v>38275</v>
      </c>
      <c r="G2289" s="24" t="s">
        <v>3108</v>
      </c>
      <c r="H2289" s="2">
        <v>20000000</v>
      </c>
      <c r="I2289" s="2">
        <v>32774834</v>
      </c>
      <c r="J2289" s="2">
        <v>50274834</v>
      </c>
      <c r="K2289" s="28" t="str">
        <f t="shared" si="282"/>
        <v/>
      </c>
      <c r="L2289" s="28" t="str">
        <f t="shared" si="283"/>
        <v/>
      </c>
      <c r="M2289" s="28" t="s">
        <v>3108</v>
      </c>
      <c r="N2289" s="28" t="str">
        <f t="shared" si="284"/>
        <v/>
      </c>
      <c r="O2289" s="28" t="str">
        <f>IF(N2289=1,M2289&amp;" ("&amp;E2289&amp;")",M2289)</f>
        <v>Team America: World Police</v>
      </c>
      <c r="P2289" s="36">
        <f>INDEX(cpi!$A$1:$M$105,MATCH('Inflation adjust calc'!$E2289,cpi!$A:$A,0),MATCH('Inflation adjust calc'!$D2289,cpi!$1:$1,0))</f>
        <v>190.9</v>
      </c>
      <c r="Q2289" s="36">
        <f>cpi!$I$2</f>
        <v>240.85300000000001</v>
      </c>
      <c r="R2289" s="36">
        <f t="shared" si="289"/>
        <v>1.2616710319539026</v>
      </c>
      <c r="S2289" s="28" t="str">
        <f t="shared" si="285"/>
        <v/>
      </c>
      <c r="T2289" s="37">
        <f t="shared" si="286"/>
        <v>25233420.639078051</v>
      </c>
      <c r="U2289" s="37">
        <f t="shared" si="287"/>
        <v>41351058.63489785</v>
      </c>
      <c r="V2289" s="37">
        <f t="shared" si="288"/>
        <v>63430301.694091149</v>
      </c>
    </row>
    <row r="2290" spans="1:22">
      <c r="A2290" s="23">
        <v>2289</v>
      </c>
      <c r="B2290" s="3" t="s">
        <v>3109</v>
      </c>
      <c r="C2290" s="28">
        <v>27</v>
      </c>
      <c r="D2290" s="29">
        <v>10</v>
      </c>
      <c r="E2290" s="28">
        <v>1995</v>
      </c>
      <c r="F2290" s="31">
        <f>DATE(E2290,D2290,C2290)</f>
        <v>34999</v>
      </c>
      <c r="G2290" s="24" t="s">
        <v>3110</v>
      </c>
      <c r="H2290" s="2">
        <v>20000000</v>
      </c>
      <c r="I2290" s="2">
        <v>32051917</v>
      </c>
      <c r="J2290" s="2">
        <v>32051917</v>
      </c>
      <c r="K2290" s="28" t="str">
        <f t="shared" si="282"/>
        <v/>
      </c>
      <c r="L2290" s="28" t="str">
        <f t="shared" si="283"/>
        <v/>
      </c>
      <c r="M2290" s="28" t="s">
        <v>3110</v>
      </c>
      <c r="N2290" s="28" t="str">
        <f t="shared" si="284"/>
        <v/>
      </c>
      <c r="O2290" s="28" t="str">
        <f>IF(N2290=1,M2290&amp;" ("&amp;E2290&amp;")",M2290)</f>
        <v>Copycat</v>
      </c>
      <c r="P2290" s="36">
        <f>INDEX(cpi!$A$1:$M$105,MATCH('Inflation adjust calc'!$E2290,cpi!$A:$A,0),MATCH('Inflation adjust calc'!$D2290,cpi!$1:$1,0))</f>
        <v>153.69999999999999</v>
      </c>
      <c r="Q2290" s="36">
        <f>cpi!$I$2</f>
        <v>240.85300000000001</v>
      </c>
      <c r="R2290" s="36">
        <f t="shared" si="289"/>
        <v>1.5670331815224465</v>
      </c>
      <c r="S2290" s="28" t="str">
        <f t="shared" si="285"/>
        <v/>
      </c>
      <c r="T2290" s="37">
        <f t="shared" si="286"/>
        <v>31340663.63044893</v>
      </c>
      <c r="U2290" s="37">
        <f t="shared" si="287"/>
        <v>50226417.470403388</v>
      </c>
      <c r="V2290" s="37">
        <f t="shared" si="288"/>
        <v>50226417.470403388</v>
      </c>
    </row>
    <row r="2291" spans="1:22">
      <c r="A2291" s="23">
        <v>2290</v>
      </c>
      <c r="B2291" s="3">
        <v>41612</v>
      </c>
      <c r="C2291" s="28">
        <v>12</v>
      </c>
      <c r="D2291" s="29">
        <v>4</v>
      </c>
      <c r="E2291" s="28">
        <v>2013</v>
      </c>
      <c r="F2291" s="31">
        <f>DATE(E2291,D2291,C2291)</f>
        <v>41376</v>
      </c>
      <c r="G2291" s="24" t="s">
        <v>3111</v>
      </c>
      <c r="H2291" s="2">
        <v>20000000</v>
      </c>
      <c r="I2291" s="2">
        <v>32015787</v>
      </c>
      <c r="J2291" s="2">
        <v>78613981</v>
      </c>
      <c r="K2291" s="28" t="str">
        <f t="shared" si="282"/>
        <v/>
      </c>
      <c r="L2291" s="28" t="str">
        <f t="shared" si="283"/>
        <v/>
      </c>
      <c r="M2291" s="28" t="s">
        <v>3111</v>
      </c>
      <c r="N2291" s="28" t="str">
        <f t="shared" si="284"/>
        <v/>
      </c>
      <c r="O2291" s="28" t="str">
        <f>IF(N2291=1,M2291&amp;" ("&amp;E2291&amp;")",M2291)</f>
        <v>Scary Movie V</v>
      </c>
      <c r="P2291" s="36">
        <f>INDEX(cpi!$A$1:$M$105,MATCH('Inflation adjust calc'!$E2291,cpi!$A:$A,0),MATCH('Inflation adjust calc'!$D2291,cpi!$1:$1,0))</f>
        <v>232.53100000000001</v>
      </c>
      <c r="Q2291" s="36">
        <f>cpi!$I$2</f>
        <v>240.85300000000001</v>
      </c>
      <c r="R2291" s="36">
        <f t="shared" si="289"/>
        <v>1.0357887765502234</v>
      </c>
      <c r="S2291" s="28" t="str">
        <f t="shared" si="285"/>
        <v/>
      </c>
      <c r="T2291" s="37">
        <f t="shared" si="286"/>
        <v>20715775.531004466</v>
      </c>
      <c r="U2291" s="37">
        <f t="shared" si="287"/>
        <v>33161592.847022548</v>
      </c>
      <c r="V2291" s="37">
        <f t="shared" si="288"/>
        <v>81427479.199732512</v>
      </c>
    </row>
    <row r="2292" spans="1:22">
      <c r="A2292" s="23">
        <v>2291</v>
      </c>
      <c r="B2292" s="3">
        <v>40515</v>
      </c>
      <c r="C2292" s="28">
        <v>12</v>
      </c>
      <c r="D2292" s="29">
        <v>3</v>
      </c>
      <c r="E2292" s="28">
        <v>2010</v>
      </c>
      <c r="F2292" s="31">
        <f>DATE(E2292,D2292,C2292)</f>
        <v>40249</v>
      </c>
      <c r="G2292" s="24" t="s">
        <v>3112</v>
      </c>
      <c r="H2292" s="2">
        <v>20000000</v>
      </c>
      <c r="I2292" s="2">
        <v>32010860</v>
      </c>
      <c r="J2292" s="2">
        <v>48680977</v>
      </c>
      <c r="K2292" s="28" t="str">
        <f t="shared" si="282"/>
        <v/>
      </c>
      <c r="L2292" s="28" t="str">
        <f t="shared" si="283"/>
        <v/>
      </c>
      <c r="M2292" s="28" t="s">
        <v>3112</v>
      </c>
      <c r="N2292" s="28" t="str">
        <f t="shared" si="284"/>
        <v/>
      </c>
      <c r="O2292" s="28" t="str">
        <f>IF(N2292=1,M2292&amp;" ("&amp;E2292&amp;")",M2292)</f>
        <v>She's Out of My League</v>
      </c>
      <c r="P2292" s="36">
        <f>INDEX(cpi!$A$1:$M$105,MATCH('Inflation adjust calc'!$E2292,cpi!$A:$A,0),MATCH('Inflation adjust calc'!$D2292,cpi!$1:$1,0))</f>
        <v>217.631</v>
      </c>
      <c r="Q2292" s="36">
        <f>cpi!$I$2</f>
        <v>240.85300000000001</v>
      </c>
      <c r="R2292" s="36">
        <f t="shared" si="289"/>
        <v>1.1067035486672396</v>
      </c>
      <c r="S2292" s="28" t="str">
        <f t="shared" si="285"/>
        <v/>
      </c>
      <c r="T2292" s="37">
        <f t="shared" si="286"/>
        <v>22134070.973344792</v>
      </c>
      <c r="U2292" s="37">
        <f t="shared" si="287"/>
        <v>35426532.357890196</v>
      </c>
      <c r="V2292" s="37">
        <f t="shared" si="288"/>
        <v>53875409.99848827</v>
      </c>
    </row>
    <row r="2293" spans="1:22">
      <c r="A2293" s="23">
        <v>2292</v>
      </c>
      <c r="B2293" s="3" t="s">
        <v>337</v>
      </c>
      <c r="C2293" s="28">
        <v>26</v>
      </c>
      <c r="D2293" s="29">
        <v>11</v>
      </c>
      <c r="E2293" s="28">
        <v>2008</v>
      </c>
      <c r="F2293" s="31">
        <f>DATE(E2293,D2293,C2293)</f>
        <v>39778</v>
      </c>
      <c r="G2293" s="24" t="s">
        <v>3113</v>
      </c>
      <c r="H2293" s="2">
        <v>20000000</v>
      </c>
      <c r="I2293" s="2">
        <v>31841299</v>
      </c>
      <c r="J2293" s="2">
        <v>57293371</v>
      </c>
      <c r="K2293" s="28" t="str">
        <f t="shared" si="282"/>
        <v/>
      </c>
      <c r="L2293" s="28" t="str">
        <f t="shared" si="283"/>
        <v/>
      </c>
      <c r="M2293" s="28" t="s">
        <v>3113</v>
      </c>
      <c r="N2293" s="28" t="str">
        <f t="shared" si="284"/>
        <v/>
      </c>
      <c r="O2293" s="28" t="str">
        <f>IF(N2293=1,M2293&amp;" ("&amp;E2293&amp;")",M2293)</f>
        <v>Milk</v>
      </c>
      <c r="P2293" s="36">
        <f>INDEX(cpi!$A$1:$M$105,MATCH('Inflation adjust calc'!$E2293,cpi!$A:$A,0),MATCH('Inflation adjust calc'!$D2293,cpi!$1:$1,0))</f>
        <v>212.42500000000001</v>
      </c>
      <c r="Q2293" s="36">
        <f>cpi!$I$2</f>
        <v>240.85300000000001</v>
      </c>
      <c r="R2293" s="36">
        <f t="shared" si="289"/>
        <v>1.1338260562551488</v>
      </c>
      <c r="S2293" s="28" t="str">
        <f t="shared" si="285"/>
        <v/>
      </c>
      <c r="T2293" s="37">
        <f t="shared" si="286"/>
        <v>22676521.125102974</v>
      </c>
      <c r="U2293" s="37">
        <f t="shared" si="287"/>
        <v>36102494.471211009</v>
      </c>
      <c r="V2293" s="37">
        <f t="shared" si="288"/>
        <v>64960716.89049311</v>
      </c>
    </row>
    <row r="2294" spans="1:22">
      <c r="A2294" s="23">
        <v>2293</v>
      </c>
      <c r="B2294" s="3" t="s">
        <v>3114</v>
      </c>
      <c r="C2294" s="28">
        <v>15</v>
      </c>
      <c r="D2294" s="29">
        <v>10</v>
      </c>
      <c r="E2294" s="28">
        <v>1969</v>
      </c>
      <c r="F2294" s="31">
        <f>DATE(E2294,D2294,C2294)</f>
        <v>25491</v>
      </c>
      <c r="G2294" s="24" t="s">
        <v>3115</v>
      </c>
      <c r="H2294" s="2">
        <v>20000000</v>
      </c>
      <c r="I2294" s="2">
        <v>31678778</v>
      </c>
      <c r="J2294" s="2">
        <v>31678778</v>
      </c>
      <c r="K2294" s="28" t="str">
        <f t="shared" si="282"/>
        <v/>
      </c>
      <c r="L2294" s="28" t="str">
        <f t="shared" si="283"/>
        <v/>
      </c>
      <c r="M2294" s="28" t="s">
        <v>3115</v>
      </c>
      <c r="N2294" s="28" t="str">
        <f t="shared" si="284"/>
        <v/>
      </c>
      <c r="O2294" s="28" t="str">
        <f>IF(N2294=1,M2294&amp;" ("&amp;E2294&amp;")",M2294)</f>
        <v>Paint Your Wagon</v>
      </c>
      <c r="P2294" s="36">
        <f>INDEX(cpi!$A$1:$M$105,MATCH('Inflation adjust calc'!$E2294,cpi!$A:$A,0),MATCH('Inflation adjust calc'!$D2294,cpi!$1:$1,0))</f>
        <v>37.299999999999997</v>
      </c>
      <c r="Q2294" s="36">
        <f>cpi!$I$2</f>
        <v>240.85300000000001</v>
      </c>
      <c r="R2294" s="36">
        <f t="shared" si="289"/>
        <v>6.4571849865951751</v>
      </c>
      <c r="S2294" s="28" t="str">
        <f t="shared" si="285"/>
        <v/>
      </c>
      <c r="T2294" s="37">
        <f t="shared" si="286"/>
        <v>129143699.73190351</v>
      </c>
      <c r="U2294" s="37">
        <f t="shared" si="287"/>
        <v>204555729.69528154</v>
      </c>
      <c r="V2294" s="37">
        <f t="shared" si="288"/>
        <v>204555729.69528154</v>
      </c>
    </row>
    <row r="2295" spans="1:22">
      <c r="A2295" s="23">
        <v>2294</v>
      </c>
      <c r="B2295" s="3" t="s">
        <v>3116</v>
      </c>
      <c r="C2295" s="28">
        <v>31</v>
      </c>
      <c r="D2295" s="29">
        <v>8</v>
      </c>
      <c r="E2295" s="28">
        <v>2011</v>
      </c>
      <c r="F2295" s="31">
        <f>DATE(E2295,D2295,C2295)</f>
        <v>40786</v>
      </c>
      <c r="G2295" s="24" t="s">
        <v>3117</v>
      </c>
      <c r="H2295" s="2">
        <v>20000000</v>
      </c>
      <c r="I2295" s="2">
        <v>31177548</v>
      </c>
      <c r="J2295" s="2">
        <v>46604054</v>
      </c>
      <c r="K2295" s="28" t="str">
        <f t="shared" si="282"/>
        <v/>
      </c>
      <c r="L2295" s="28" t="str">
        <f t="shared" si="283"/>
        <v/>
      </c>
      <c r="M2295" s="28" t="s">
        <v>3117</v>
      </c>
      <c r="N2295" s="28" t="str">
        <f t="shared" si="284"/>
        <v/>
      </c>
      <c r="O2295" s="28" t="str">
        <f>IF(N2295=1,M2295&amp;" ("&amp;E2295&amp;")",M2295)</f>
        <v>The Debt</v>
      </c>
      <c r="P2295" s="36">
        <f>INDEX(cpi!$A$1:$M$105,MATCH('Inflation adjust calc'!$E2295,cpi!$A:$A,0),MATCH('Inflation adjust calc'!$D2295,cpi!$1:$1,0))</f>
        <v>226.54499999999999</v>
      </c>
      <c r="Q2295" s="36">
        <f>cpi!$I$2</f>
        <v>240.85300000000001</v>
      </c>
      <c r="R2295" s="36">
        <f t="shared" si="289"/>
        <v>1.0631574300911519</v>
      </c>
      <c r="S2295" s="28" t="str">
        <f t="shared" si="285"/>
        <v/>
      </c>
      <c r="T2295" s="37">
        <f t="shared" si="286"/>
        <v>21263148.601823039</v>
      </c>
      <c r="U2295" s="37">
        <f t="shared" si="287"/>
        <v>33146641.808223534</v>
      </c>
      <c r="V2295" s="37">
        <f t="shared" si="288"/>
        <v>49547446.282469273</v>
      </c>
    </row>
    <row r="2296" spans="1:22">
      <c r="A2296" s="23">
        <v>2295</v>
      </c>
      <c r="B2296" s="3" t="s">
        <v>3118</v>
      </c>
      <c r="C2296" s="28">
        <v>25</v>
      </c>
      <c r="D2296" s="29">
        <v>10</v>
      </c>
      <c r="E2296" s="28">
        <v>2002</v>
      </c>
      <c r="F2296" s="31">
        <f>DATE(E2296,D2296,C2296)</f>
        <v>37554</v>
      </c>
      <c r="G2296" s="24" t="s">
        <v>3119</v>
      </c>
      <c r="H2296" s="2">
        <v>20000000</v>
      </c>
      <c r="I2296" s="2">
        <v>30113491</v>
      </c>
      <c r="J2296" s="2">
        <v>68349884</v>
      </c>
      <c r="K2296" s="28" t="str">
        <f t="shared" si="282"/>
        <v/>
      </c>
      <c r="L2296" s="28" t="str">
        <f t="shared" si="283"/>
        <v/>
      </c>
      <c r="M2296" s="28" t="s">
        <v>3119</v>
      </c>
      <c r="N2296" s="28" t="str">
        <f t="shared" si="284"/>
        <v/>
      </c>
      <c r="O2296" s="28" t="str">
        <f>IF(N2296=1,M2296&amp;" ("&amp;E2296&amp;")",M2296)</f>
        <v>Ghost Ship</v>
      </c>
      <c r="P2296" s="36">
        <f>INDEX(cpi!$A$1:$M$105,MATCH('Inflation adjust calc'!$E2296,cpi!$A:$A,0),MATCH('Inflation adjust calc'!$D2296,cpi!$1:$1,0))</f>
        <v>181.3</v>
      </c>
      <c r="Q2296" s="36">
        <f>cpi!$I$2</f>
        <v>240.85300000000001</v>
      </c>
      <c r="R2296" s="36">
        <f t="shared" si="289"/>
        <v>1.3284776613348042</v>
      </c>
      <c r="S2296" s="28" t="str">
        <f t="shared" si="285"/>
        <v/>
      </c>
      <c r="T2296" s="37">
        <f t="shared" si="286"/>
        <v>26569553.226696081</v>
      </c>
      <c r="U2296" s="37">
        <f t="shared" si="287"/>
        <v>40005100.098306671</v>
      </c>
      <c r="V2296" s="37">
        <f t="shared" si="288"/>
        <v>90801294.048825145</v>
      </c>
    </row>
    <row r="2297" spans="1:22">
      <c r="A2297" s="23">
        <v>2296</v>
      </c>
      <c r="B2297" s="3">
        <v>40391</v>
      </c>
      <c r="C2297" s="28">
        <v>8</v>
      </c>
      <c r="D2297" s="29">
        <v>1</v>
      </c>
      <c r="E2297" s="28">
        <v>2010</v>
      </c>
      <c r="F2297" s="31">
        <f>DATE(E2297,D2297,C2297)</f>
        <v>40186</v>
      </c>
      <c r="G2297" s="24" t="s">
        <v>3120</v>
      </c>
      <c r="H2297" s="2">
        <v>20000000</v>
      </c>
      <c r="I2297" s="2">
        <v>30101577</v>
      </c>
      <c r="J2297" s="2">
        <v>51445503</v>
      </c>
      <c r="K2297" s="28" t="str">
        <f t="shared" si="282"/>
        <v/>
      </c>
      <c r="L2297" s="28" t="str">
        <f t="shared" si="283"/>
        <v/>
      </c>
      <c r="M2297" s="28" t="s">
        <v>3120</v>
      </c>
      <c r="N2297" s="28" t="str">
        <f t="shared" si="284"/>
        <v/>
      </c>
      <c r="O2297" s="28" t="str">
        <f>IF(N2297=1,M2297&amp;" ("&amp;E2297&amp;")",M2297)</f>
        <v>Daybreakers</v>
      </c>
      <c r="P2297" s="36">
        <f>INDEX(cpi!$A$1:$M$105,MATCH('Inflation adjust calc'!$E2297,cpi!$A:$A,0),MATCH('Inflation adjust calc'!$D2297,cpi!$1:$1,0))</f>
        <v>216.68700000000001</v>
      </c>
      <c r="Q2297" s="36">
        <f>cpi!$I$2</f>
        <v>240.85300000000001</v>
      </c>
      <c r="R2297" s="36">
        <f t="shared" si="289"/>
        <v>1.1115249184307319</v>
      </c>
      <c r="S2297" s="28" t="str">
        <f t="shared" si="285"/>
        <v/>
      </c>
      <c r="T2297" s="37">
        <f t="shared" si="286"/>
        <v>22230498.368614636</v>
      </c>
      <c r="U2297" s="37">
        <f t="shared" si="287"/>
        <v>33458652.919561394</v>
      </c>
      <c r="V2297" s="37">
        <f t="shared" si="288"/>
        <v>57182958.525702968</v>
      </c>
    </row>
    <row r="2298" spans="1:22">
      <c r="A2298" s="23">
        <v>2297</v>
      </c>
      <c r="B2298" s="3">
        <v>39632</v>
      </c>
      <c r="C2298" s="28">
        <v>7</v>
      </c>
      <c r="D2298" s="29">
        <v>3</v>
      </c>
      <c r="E2298" s="28">
        <v>2008</v>
      </c>
      <c r="F2298" s="31">
        <f>DATE(E2298,D2298,C2298)</f>
        <v>39514</v>
      </c>
      <c r="G2298" s="24" t="s">
        <v>3121</v>
      </c>
      <c r="H2298" s="2">
        <v>20000000</v>
      </c>
      <c r="I2298" s="2">
        <v>30060660</v>
      </c>
      <c r="J2298" s="2">
        <v>66143005</v>
      </c>
      <c r="K2298" s="28" t="str">
        <f t="shared" si="282"/>
        <v/>
      </c>
      <c r="L2298" s="28" t="str">
        <f t="shared" si="283"/>
        <v/>
      </c>
      <c r="M2298" s="28" t="s">
        <v>3121</v>
      </c>
      <c r="N2298" s="28" t="str">
        <f t="shared" si="284"/>
        <v/>
      </c>
      <c r="O2298" s="28" t="str">
        <f>IF(N2298=1,M2298&amp;" ("&amp;E2298&amp;")",M2298)</f>
        <v>The Bank Job</v>
      </c>
      <c r="P2298" s="36">
        <f>INDEX(cpi!$A$1:$M$105,MATCH('Inflation adjust calc'!$E2298,cpi!$A:$A,0),MATCH('Inflation adjust calc'!$D2298,cpi!$1:$1,0))</f>
        <v>213.52799999999999</v>
      </c>
      <c r="Q2298" s="36">
        <f>cpi!$I$2</f>
        <v>240.85300000000001</v>
      </c>
      <c r="R2298" s="36">
        <f t="shared" si="289"/>
        <v>1.1279691656363569</v>
      </c>
      <c r="S2298" s="28" t="str">
        <f t="shared" si="285"/>
        <v/>
      </c>
      <c r="T2298" s="37">
        <f t="shared" si="286"/>
        <v>22559383.312727138</v>
      </c>
      <c r="U2298" s="37">
        <f t="shared" si="287"/>
        <v>33907497.578678206</v>
      </c>
      <c r="V2298" s="37">
        <f t="shared" si="288"/>
        <v>74607270.162531376</v>
      </c>
    </row>
    <row r="2299" spans="1:22">
      <c r="A2299" s="23">
        <v>2298</v>
      </c>
      <c r="B2299" s="3" t="s">
        <v>1065</v>
      </c>
      <c r="C2299" s="28">
        <v>20</v>
      </c>
      <c r="D2299" s="29">
        <v>3</v>
      </c>
      <c r="E2299" s="28">
        <v>1998</v>
      </c>
      <c r="F2299" s="31">
        <f>DATE(E2299,D2299,C2299)</f>
        <v>35874</v>
      </c>
      <c r="G2299" s="24" t="s">
        <v>3122</v>
      </c>
      <c r="H2299" s="2">
        <v>20000000</v>
      </c>
      <c r="I2299" s="2">
        <v>29795299</v>
      </c>
      <c r="J2299" s="2">
        <v>55576699</v>
      </c>
      <c r="K2299" s="28" t="str">
        <f t="shared" si="282"/>
        <v/>
      </c>
      <c r="L2299" s="28" t="str">
        <f t="shared" si="283"/>
        <v/>
      </c>
      <c r="M2299" s="28" t="s">
        <v>3122</v>
      </c>
      <c r="N2299" s="28" t="str">
        <f t="shared" si="284"/>
        <v/>
      </c>
      <c r="O2299" s="28" t="str">
        <f>IF(N2299=1,M2299&amp;" ("&amp;E2299&amp;")",M2299)</f>
        <v>Wild Things</v>
      </c>
      <c r="P2299" s="36">
        <f>INDEX(cpi!$A$1:$M$105,MATCH('Inflation adjust calc'!$E2299,cpi!$A:$A,0),MATCH('Inflation adjust calc'!$D2299,cpi!$1:$1,0))</f>
        <v>162.19999999999999</v>
      </c>
      <c r="Q2299" s="36">
        <f>cpi!$I$2</f>
        <v>240.85300000000001</v>
      </c>
      <c r="R2299" s="36">
        <f t="shared" si="289"/>
        <v>1.4849136868064119</v>
      </c>
      <c r="S2299" s="28" t="str">
        <f t="shared" si="285"/>
        <v/>
      </c>
      <c r="T2299" s="37">
        <f t="shared" si="286"/>
        <v>29698273.736128237</v>
      </c>
      <c r="U2299" s="37">
        <f t="shared" si="287"/>
        <v>44243447.287589401</v>
      </c>
      <c r="V2299" s="37">
        <f t="shared" si="288"/>
        <v>82526601.012620226</v>
      </c>
    </row>
    <row r="2300" spans="1:22">
      <c r="A2300" s="23">
        <v>2299</v>
      </c>
      <c r="B2300" s="3" t="s">
        <v>508</v>
      </c>
      <c r="C2300" s="28">
        <v>16</v>
      </c>
      <c r="D2300" s="29">
        <v>10</v>
      </c>
      <c r="E2300" s="28">
        <v>2009</v>
      </c>
      <c r="F2300" s="31">
        <f>DATE(E2300,D2300,C2300)</f>
        <v>40102</v>
      </c>
      <c r="G2300" s="24" t="s">
        <v>3123</v>
      </c>
      <c r="H2300" s="2">
        <v>20000000</v>
      </c>
      <c r="I2300" s="2">
        <v>29062561</v>
      </c>
      <c r="J2300" s="2">
        <v>29227561</v>
      </c>
      <c r="K2300" s="28" t="str">
        <f t="shared" si="282"/>
        <v/>
      </c>
      <c r="L2300" s="28" t="str">
        <f t="shared" si="283"/>
        <v/>
      </c>
      <c r="M2300" s="28" t="s">
        <v>3123</v>
      </c>
      <c r="N2300" s="28" t="str">
        <f t="shared" si="284"/>
        <v/>
      </c>
      <c r="O2300" s="28" t="str">
        <f>IF(N2300=1,M2300&amp;" ("&amp;E2300&amp;")",M2300)</f>
        <v>The Stepfather</v>
      </c>
      <c r="P2300" s="36">
        <f>INDEX(cpi!$A$1:$M$105,MATCH('Inflation adjust calc'!$E2300,cpi!$A:$A,0),MATCH('Inflation adjust calc'!$D2300,cpi!$1:$1,0))</f>
        <v>216.17699999999999</v>
      </c>
      <c r="Q2300" s="36">
        <f>cpi!$I$2</f>
        <v>240.85300000000001</v>
      </c>
      <c r="R2300" s="36">
        <f t="shared" si="289"/>
        <v>1.1141472034490256</v>
      </c>
      <c r="S2300" s="28" t="str">
        <f t="shared" si="285"/>
        <v/>
      </c>
      <c r="T2300" s="37">
        <f t="shared" si="286"/>
        <v>22282944.068980511</v>
      </c>
      <c r="U2300" s="37">
        <f t="shared" si="287"/>
        <v>32379971.063216716</v>
      </c>
      <c r="V2300" s="37">
        <f t="shared" si="288"/>
        <v>32563805.351785805</v>
      </c>
    </row>
    <row r="2301" spans="1:22">
      <c r="A2301" s="23">
        <v>2300</v>
      </c>
      <c r="B2301" s="3" t="s">
        <v>561</v>
      </c>
      <c r="C2301" s="28">
        <v>31</v>
      </c>
      <c r="D2301" s="29">
        <v>3</v>
      </c>
      <c r="E2301" s="28">
        <v>2000</v>
      </c>
      <c r="F2301" s="31">
        <f>DATE(E2301,D2301,C2301)</f>
        <v>36616</v>
      </c>
      <c r="G2301" s="24" t="s">
        <v>3124</v>
      </c>
      <c r="H2301" s="2">
        <v>20000000</v>
      </c>
      <c r="I2301" s="2">
        <v>27277055</v>
      </c>
      <c r="J2301" s="2">
        <v>47881663</v>
      </c>
      <c r="K2301" s="28" t="str">
        <f t="shared" si="282"/>
        <v/>
      </c>
      <c r="L2301" s="28" t="str">
        <f t="shared" si="283"/>
        <v/>
      </c>
      <c r="M2301" s="28" t="s">
        <v>3124</v>
      </c>
      <c r="N2301" s="28" t="str">
        <f t="shared" si="284"/>
        <v/>
      </c>
      <c r="O2301" s="28" t="str">
        <f>IF(N2301=1,M2301&amp;" ("&amp;E2301&amp;")",M2301)</f>
        <v>High Fidelity</v>
      </c>
      <c r="P2301" s="36">
        <f>INDEX(cpi!$A$1:$M$105,MATCH('Inflation adjust calc'!$E2301,cpi!$A:$A,0),MATCH('Inflation adjust calc'!$D2301,cpi!$1:$1,0))</f>
        <v>171.2</v>
      </c>
      <c r="Q2301" s="36">
        <f>cpi!$I$2</f>
        <v>240.85300000000001</v>
      </c>
      <c r="R2301" s="36">
        <f t="shared" si="289"/>
        <v>1.4068516355140188</v>
      </c>
      <c r="S2301" s="28" t="str">
        <f t="shared" si="285"/>
        <v/>
      </c>
      <c r="T2301" s="37">
        <f t="shared" si="286"/>
        <v>28137032.710280377</v>
      </c>
      <c r="U2301" s="37">
        <f t="shared" si="287"/>
        <v>38374769.438755848</v>
      </c>
      <c r="V2301" s="37">
        <f t="shared" si="288"/>
        <v>67362395.902681082</v>
      </c>
    </row>
    <row r="2302" spans="1:22">
      <c r="A2302" s="23">
        <v>2301</v>
      </c>
      <c r="B2302" s="3" t="s">
        <v>1316</v>
      </c>
      <c r="C2302" s="28">
        <v>28</v>
      </c>
      <c r="D2302" s="29">
        <v>4</v>
      </c>
      <c r="E2302" s="28">
        <v>2006</v>
      </c>
      <c r="F2302" s="31">
        <f>DATE(E2302,D2302,C2302)</f>
        <v>38835</v>
      </c>
      <c r="G2302" s="24" t="s">
        <v>3125</v>
      </c>
      <c r="H2302" s="2">
        <v>20000000</v>
      </c>
      <c r="I2302" s="2">
        <v>26910736</v>
      </c>
      <c r="J2302" s="2">
        <v>30399714</v>
      </c>
      <c r="K2302" s="28" t="str">
        <f t="shared" si="282"/>
        <v/>
      </c>
      <c r="L2302" s="28" t="str">
        <f t="shared" si="283"/>
        <v/>
      </c>
      <c r="M2302" s="28" t="s">
        <v>3125</v>
      </c>
      <c r="N2302" s="28" t="str">
        <f t="shared" si="284"/>
        <v/>
      </c>
      <c r="O2302" s="28" t="str">
        <f>IF(N2302=1,M2302&amp;" ("&amp;E2302&amp;")",M2302)</f>
        <v>Stick It</v>
      </c>
      <c r="P2302" s="36">
        <f>INDEX(cpi!$A$1:$M$105,MATCH('Inflation adjust calc'!$E2302,cpi!$A:$A,0),MATCH('Inflation adjust calc'!$D2302,cpi!$1:$1,0))</f>
        <v>201.5</v>
      </c>
      <c r="Q2302" s="36">
        <f>cpi!$I$2</f>
        <v>240.85300000000001</v>
      </c>
      <c r="R2302" s="36">
        <f t="shared" si="289"/>
        <v>1.1953002481389579</v>
      </c>
      <c r="S2302" s="28" t="str">
        <f t="shared" si="285"/>
        <v/>
      </c>
      <c r="T2302" s="37">
        <f t="shared" si="286"/>
        <v>23906004.962779157</v>
      </c>
      <c r="U2302" s="37">
        <f t="shared" si="287"/>
        <v>32166409.418401986</v>
      </c>
      <c r="V2302" s="37">
        <f t="shared" si="288"/>
        <v>36336785.687553354</v>
      </c>
    </row>
    <row r="2303" spans="1:22">
      <c r="A2303" s="23">
        <v>2302</v>
      </c>
      <c r="B2303" s="3">
        <v>39539</v>
      </c>
      <c r="C2303" s="28">
        <v>4</v>
      </c>
      <c r="D2303" s="29">
        <v>1</v>
      </c>
      <c r="E2303" s="28">
        <v>2008</v>
      </c>
      <c r="F2303" s="31">
        <f>DATE(E2303,D2303,C2303)</f>
        <v>39451</v>
      </c>
      <c r="G2303" s="24" t="s">
        <v>3126</v>
      </c>
      <c r="H2303" s="2">
        <v>20000000</v>
      </c>
      <c r="I2303" s="2">
        <v>26890041</v>
      </c>
      <c r="J2303" s="2">
        <v>44513466</v>
      </c>
      <c r="K2303" s="28" t="str">
        <f t="shared" si="282"/>
        <v/>
      </c>
      <c r="L2303" s="28" t="str">
        <f t="shared" si="283"/>
        <v/>
      </c>
      <c r="M2303" s="28" t="s">
        <v>3126</v>
      </c>
      <c r="N2303" s="28" t="str">
        <f t="shared" si="284"/>
        <v/>
      </c>
      <c r="O2303" s="28" t="str">
        <f>IF(N2303=1,M2303&amp;" ("&amp;E2303&amp;")",M2303)</f>
        <v>One Missed Call</v>
      </c>
      <c r="P2303" s="36">
        <f>INDEX(cpi!$A$1:$M$105,MATCH('Inflation adjust calc'!$E2303,cpi!$A:$A,0),MATCH('Inflation adjust calc'!$D2303,cpi!$1:$1,0))</f>
        <v>211.08</v>
      </c>
      <c r="Q2303" s="36">
        <f>cpi!$I$2</f>
        <v>240.85300000000001</v>
      </c>
      <c r="R2303" s="36">
        <f t="shared" si="289"/>
        <v>1.1410507864316846</v>
      </c>
      <c r="S2303" s="28" t="str">
        <f t="shared" si="285"/>
        <v/>
      </c>
      <c r="T2303" s="37">
        <f t="shared" si="286"/>
        <v>22821015.728633691</v>
      </c>
      <c r="U2303" s="37">
        <f t="shared" si="287"/>
        <v>30682902.430230241</v>
      </c>
      <c r="V2303" s="37">
        <f t="shared" si="288"/>
        <v>50792125.386100054</v>
      </c>
    </row>
    <row r="2304" spans="1:22">
      <c r="A2304" s="23">
        <v>2303</v>
      </c>
      <c r="B2304" s="3">
        <v>35400</v>
      </c>
      <c r="C2304" s="28">
        <v>12</v>
      </c>
      <c r="D2304" s="29">
        <v>1</v>
      </c>
      <c r="E2304" s="28">
        <v>1996</v>
      </c>
      <c r="F2304" s="31">
        <f>DATE(E2304,D2304,C2304)</f>
        <v>35076</v>
      </c>
      <c r="G2304" s="24" t="s">
        <v>3127</v>
      </c>
      <c r="H2304" s="2">
        <v>20000000</v>
      </c>
      <c r="I2304" s="2">
        <v>26792700</v>
      </c>
      <c r="J2304" s="2">
        <v>26792700</v>
      </c>
      <c r="K2304" s="28" t="str">
        <f t="shared" si="282"/>
        <v/>
      </c>
      <c r="L2304" s="28" t="str">
        <f t="shared" si="283"/>
        <v/>
      </c>
      <c r="M2304" s="28" t="s">
        <v>3127</v>
      </c>
      <c r="N2304" s="28" t="str">
        <f t="shared" si="284"/>
        <v/>
      </c>
      <c r="O2304" s="28" t="str">
        <f>IF(N2304=1,M2304&amp;" ("&amp;E2304&amp;")",M2304)</f>
        <v>Eye for an Eye</v>
      </c>
      <c r="P2304" s="36">
        <f>INDEX(cpi!$A$1:$M$105,MATCH('Inflation adjust calc'!$E2304,cpi!$A:$A,0),MATCH('Inflation adjust calc'!$D2304,cpi!$1:$1,0))</f>
        <v>154.4</v>
      </c>
      <c r="Q2304" s="36">
        <f>cpi!$I$2</f>
        <v>240.85300000000001</v>
      </c>
      <c r="R2304" s="36">
        <f t="shared" si="289"/>
        <v>1.5599287564766839</v>
      </c>
      <c r="S2304" s="28" t="str">
        <f t="shared" si="285"/>
        <v/>
      </c>
      <c r="T2304" s="37">
        <f t="shared" si="286"/>
        <v>31198575.129533678</v>
      </c>
      <c r="U2304" s="37">
        <f t="shared" si="287"/>
        <v>41794703.193652853</v>
      </c>
      <c r="V2304" s="37">
        <f t="shared" si="288"/>
        <v>41794703.193652853</v>
      </c>
    </row>
    <row r="2305" spans="1:22">
      <c r="A2305" s="23">
        <v>2304</v>
      </c>
      <c r="B2305" s="3">
        <v>39756</v>
      </c>
      <c r="C2305" s="28">
        <v>11</v>
      </c>
      <c r="D2305" s="29">
        <v>4</v>
      </c>
      <c r="E2305" s="28">
        <v>2008</v>
      </c>
      <c r="F2305" s="31">
        <f>DATE(E2305,D2305,C2305)</f>
        <v>39549</v>
      </c>
      <c r="G2305" s="24" t="s">
        <v>3128</v>
      </c>
      <c r="H2305" s="2">
        <v>20000000</v>
      </c>
      <c r="I2305" s="2">
        <v>26415649</v>
      </c>
      <c r="J2305" s="2">
        <v>65454793</v>
      </c>
      <c r="K2305" s="28" t="str">
        <f t="shared" si="282"/>
        <v/>
      </c>
      <c r="L2305" s="28" t="str">
        <f t="shared" si="283"/>
        <v/>
      </c>
      <c r="M2305" s="28" t="s">
        <v>3128</v>
      </c>
      <c r="N2305" s="28" t="str">
        <f t="shared" si="284"/>
        <v/>
      </c>
      <c r="O2305" s="28" t="str">
        <f>IF(N2305=1,M2305&amp;" ("&amp;E2305&amp;")",M2305)</f>
        <v>Street Kings</v>
      </c>
      <c r="P2305" s="36">
        <f>INDEX(cpi!$A$1:$M$105,MATCH('Inflation adjust calc'!$E2305,cpi!$A:$A,0),MATCH('Inflation adjust calc'!$D2305,cpi!$1:$1,0))</f>
        <v>214.82300000000001</v>
      </c>
      <c r="Q2305" s="36">
        <f>cpi!$I$2</f>
        <v>240.85300000000001</v>
      </c>
      <c r="R2305" s="36">
        <f t="shared" si="289"/>
        <v>1.1211695209544601</v>
      </c>
      <c r="S2305" s="28" t="str">
        <f t="shared" si="285"/>
        <v/>
      </c>
      <c r="T2305" s="37">
        <f t="shared" si="286"/>
        <v>22423390.419089202</v>
      </c>
      <c r="U2305" s="37">
        <f t="shared" si="287"/>
        <v>29616420.535031162</v>
      </c>
      <c r="V2305" s="37">
        <f t="shared" si="288"/>
        <v>73385918.911983341</v>
      </c>
    </row>
    <row r="2306" spans="1:22">
      <c r="A2306" s="23">
        <v>2305</v>
      </c>
      <c r="B2306" s="3" t="s">
        <v>1990</v>
      </c>
      <c r="C2306" s="28">
        <v>23</v>
      </c>
      <c r="D2306" s="29">
        <v>8</v>
      </c>
      <c r="E2306" s="28">
        <v>2013</v>
      </c>
      <c r="F2306" s="31">
        <f>DATE(E2306,D2306,C2306)</f>
        <v>41509</v>
      </c>
      <c r="G2306" s="24" t="s">
        <v>3129</v>
      </c>
      <c r="H2306" s="2">
        <v>20000000</v>
      </c>
      <c r="I2306" s="2">
        <v>26004851</v>
      </c>
      <c r="J2306" s="2">
        <v>47508505</v>
      </c>
      <c r="K2306" s="28" t="str">
        <f t="shared" si="282"/>
        <v/>
      </c>
      <c r="L2306" s="28" t="str">
        <f t="shared" si="283"/>
        <v/>
      </c>
      <c r="M2306" s="28" t="s">
        <v>3129</v>
      </c>
      <c r="N2306" s="28" t="str">
        <f t="shared" si="284"/>
        <v/>
      </c>
      <c r="O2306" s="28" t="str">
        <f>IF(N2306=1,M2306&amp;" ("&amp;E2306&amp;")",M2306)</f>
        <v>The World's End</v>
      </c>
      <c r="P2306" s="36">
        <f>INDEX(cpi!$A$1:$M$105,MATCH('Inflation adjust calc'!$E2306,cpi!$A:$A,0),MATCH('Inflation adjust calc'!$D2306,cpi!$1:$1,0))</f>
        <v>233.87700000000001</v>
      </c>
      <c r="Q2306" s="36">
        <f>cpi!$I$2</f>
        <v>240.85300000000001</v>
      </c>
      <c r="R2306" s="36">
        <f t="shared" si="289"/>
        <v>1.0298276444455847</v>
      </c>
      <c r="S2306" s="28" t="str">
        <f t="shared" si="285"/>
        <v/>
      </c>
      <c r="T2306" s="37">
        <f t="shared" si="286"/>
        <v>20596552.888911694</v>
      </c>
      <c r="U2306" s="37">
        <f t="shared" si="287"/>
        <v>26780514.449488409</v>
      </c>
      <c r="V2306" s="37">
        <f t="shared" si="288"/>
        <v>48925571.795281284</v>
      </c>
    </row>
    <row r="2307" spans="1:22">
      <c r="A2307" s="23">
        <v>2306</v>
      </c>
      <c r="B2307" s="3" t="s">
        <v>3130</v>
      </c>
      <c r="C2307" s="28">
        <v>19</v>
      </c>
      <c r="D2307" s="29">
        <v>1</v>
      </c>
      <c r="E2307" s="28">
        <v>1996</v>
      </c>
      <c r="F2307" s="31">
        <f>DATE(E2307,D2307,C2307)</f>
        <v>35083</v>
      </c>
      <c r="G2307" s="24" t="s">
        <v>3131</v>
      </c>
      <c r="H2307" s="2">
        <v>20000000</v>
      </c>
      <c r="I2307" s="2">
        <v>25728961</v>
      </c>
      <c r="J2307" s="2">
        <v>25728961</v>
      </c>
      <c r="K2307" s="28" t="str">
        <f t="shared" ref="K2307:K2370" si="290">IF(J2307=0,1,"")</f>
        <v/>
      </c>
      <c r="L2307" s="28" t="str">
        <f t="shared" ref="L2307:L2370" si="291">IF(E2307&gt;2016,1,"")</f>
        <v/>
      </c>
      <c r="M2307" s="28" t="s">
        <v>3131</v>
      </c>
      <c r="N2307" s="28" t="str">
        <f t="shared" ref="N2307:N2370" si="292">IF(COUNTIF($M$2:$M$5233,M2307)&gt;1,1,"")</f>
        <v/>
      </c>
      <c r="O2307" s="28" t="str">
        <f>IF(N2307=1,M2307&amp;" ("&amp;E2307&amp;")",M2307)</f>
        <v>From Dusk Till Dawn</v>
      </c>
      <c r="P2307" s="36">
        <f>INDEX(cpi!$A$1:$M$105,MATCH('Inflation adjust calc'!$E2307,cpi!$A:$A,0),MATCH('Inflation adjust calc'!$D2307,cpi!$1:$1,0))</f>
        <v>154.4</v>
      </c>
      <c r="Q2307" s="36">
        <f>cpi!$I$2</f>
        <v>240.85300000000001</v>
      </c>
      <c r="R2307" s="36">
        <f t="shared" si="289"/>
        <v>1.5599287564766839</v>
      </c>
      <c r="S2307" s="28" t="str">
        <f t="shared" ref="S2307:S2370" si="293">IF(ISERROR(R2307),1,"")</f>
        <v/>
      </c>
      <c r="T2307" s="37">
        <f t="shared" ref="T2307:T2370" si="294">H2307*$R2307</f>
        <v>31198575.129533678</v>
      </c>
      <c r="U2307" s="37">
        <f t="shared" ref="U2307:U2370" si="295">I2307*$R2307</f>
        <v>40135346.138167098</v>
      </c>
      <c r="V2307" s="37">
        <f t="shared" ref="V2307:V2370" si="296">J2307*$R2307</f>
        <v>40135346.138167098</v>
      </c>
    </row>
    <row r="2308" spans="1:22">
      <c r="A2308" s="23">
        <v>2307</v>
      </c>
      <c r="B2308" s="3" t="s">
        <v>520</v>
      </c>
      <c r="C2308" s="28">
        <v>24</v>
      </c>
      <c r="D2308" s="29">
        <v>9</v>
      </c>
      <c r="E2308" s="28">
        <v>2010</v>
      </c>
      <c r="F2308" s="31">
        <f>DATE(E2308,D2308,C2308)</f>
        <v>40445</v>
      </c>
      <c r="G2308" s="24" t="s">
        <v>3132</v>
      </c>
      <c r="H2308" s="2">
        <v>20000000</v>
      </c>
      <c r="I2308" s="2">
        <v>25702053</v>
      </c>
      <c r="J2308" s="2">
        <v>32838945</v>
      </c>
      <c r="K2308" s="28" t="str">
        <f t="shared" si="290"/>
        <v/>
      </c>
      <c r="L2308" s="28" t="str">
        <f t="shared" si="291"/>
        <v/>
      </c>
      <c r="M2308" s="28" t="s">
        <v>3132</v>
      </c>
      <c r="N2308" s="28" t="str">
        <f t="shared" si="292"/>
        <v/>
      </c>
      <c r="O2308" s="28" t="str">
        <f>IF(N2308=1,M2308&amp;" ("&amp;E2308&amp;")",M2308)</f>
        <v>You Again</v>
      </c>
      <c r="P2308" s="36">
        <f>INDEX(cpi!$A$1:$M$105,MATCH('Inflation adjust calc'!$E2308,cpi!$A:$A,0),MATCH('Inflation adjust calc'!$D2308,cpi!$1:$1,0))</f>
        <v>218.43899999999999</v>
      </c>
      <c r="Q2308" s="36">
        <f>cpi!$I$2</f>
        <v>240.85300000000001</v>
      </c>
      <c r="R2308" s="36">
        <f t="shared" si="289"/>
        <v>1.1026098819350025</v>
      </c>
      <c r="S2308" s="28" t="str">
        <f t="shared" si="293"/>
        <v/>
      </c>
      <c r="T2308" s="37">
        <f t="shared" si="294"/>
        <v>22052197.638700049</v>
      </c>
      <c r="U2308" s="37">
        <f t="shared" si="295"/>
        <v>28339337.623817179</v>
      </c>
      <c r="V2308" s="37">
        <f t="shared" si="296"/>
        <v>36208545.269320041</v>
      </c>
    </row>
    <row r="2309" spans="1:22">
      <c r="A2309" s="23">
        <v>2308</v>
      </c>
      <c r="B2309" s="3" t="s">
        <v>377</v>
      </c>
      <c r="C2309" s="28">
        <v>15</v>
      </c>
      <c r="D2309" s="29">
        <v>6</v>
      </c>
      <c r="E2309" s="28">
        <v>2007</v>
      </c>
      <c r="F2309" s="31">
        <f>DATE(E2309,D2309,C2309)</f>
        <v>39248</v>
      </c>
      <c r="G2309" s="24" t="s">
        <v>3133</v>
      </c>
      <c r="H2309" s="2">
        <v>20000000</v>
      </c>
      <c r="I2309" s="2">
        <v>25584685</v>
      </c>
      <c r="J2309" s="2">
        <v>30703845</v>
      </c>
      <c r="K2309" s="28" t="str">
        <f t="shared" si="290"/>
        <v/>
      </c>
      <c r="L2309" s="28" t="str">
        <f t="shared" si="291"/>
        <v/>
      </c>
      <c r="M2309" s="28" t="s">
        <v>3133</v>
      </c>
      <c r="N2309" s="28" t="str">
        <f t="shared" si="292"/>
        <v/>
      </c>
      <c r="O2309" s="28" t="str">
        <f>IF(N2309=1,M2309&amp;" ("&amp;E2309&amp;")",M2309)</f>
        <v>Nancy Drew</v>
      </c>
      <c r="P2309" s="36">
        <f>INDEX(cpi!$A$1:$M$105,MATCH('Inflation adjust calc'!$E2309,cpi!$A:$A,0),MATCH('Inflation adjust calc'!$D2309,cpi!$1:$1,0))</f>
        <v>208.352</v>
      </c>
      <c r="Q2309" s="36">
        <f>cpi!$I$2</f>
        <v>240.85300000000001</v>
      </c>
      <c r="R2309" s="36">
        <f t="shared" si="289"/>
        <v>1.1559908232222393</v>
      </c>
      <c r="S2309" s="28" t="str">
        <f t="shared" si="293"/>
        <v/>
      </c>
      <c r="T2309" s="37">
        <f t="shared" si="294"/>
        <v>23119816.464444786</v>
      </c>
      <c r="U2309" s="37">
        <f t="shared" si="295"/>
        <v>29575661.075031679</v>
      </c>
      <c r="V2309" s="37">
        <f t="shared" si="296"/>
        <v>35493363.057638034</v>
      </c>
    </row>
    <row r="2310" spans="1:22">
      <c r="A2310" s="23">
        <v>2309</v>
      </c>
      <c r="B2310" s="3" t="s">
        <v>2033</v>
      </c>
      <c r="C2310" s="28">
        <v>17</v>
      </c>
      <c r="D2310" s="29">
        <v>9</v>
      </c>
      <c r="E2310" s="28">
        <v>2010</v>
      </c>
      <c r="F2310" s="31">
        <f>DATE(E2310,D2310,C2310)</f>
        <v>40438</v>
      </c>
      <c r="G2310" s="24" t="s">
        <v>3134</v>
      </c>
      <c r="H2310" s="2">
        <v>20000000</v>
      </c>
      <c r="I2310" s="2">
        <v>25107267</v>
      </c>
      <c r="J2310" s="2">
        <v>48958353</v>
      </c>
      <c r="K2310" s="28" t="str">
        <f t="shared" si="290"/>
        <v/>
      </c>
      <c r="L2310" s="28" t="str">
        <f t="shared" si="291"/>
        <v/>
      </c>
      <c r="M2310" s="28" t="s">
        <v>3134</v>
      </c>
      <c r="N2310" s="28" t="str">
        <f t="shared" si="292"/>
        <v/>
      </c>
      <c r="O2310" s="28" t="str">
        <f>IF(N2310=1,M2310&amp;" ("&amp;E2310&amp;")",M2310)</f>
        <v>Alpha and Omega 3D</v>
      </c>
      <c r="P2310" s="36">
        <f>INDEX(cpi!$A$1:$M$105,MATCH('Inflation adjust calc'!$E2310,cpi!$A:$A,0),MATCH('Inflation adjust calc'!$D2310,cpi!$1:$1,0))</f>
        <v>218.43899999999999</v>
      </c>
      <c r="Q2310" s="36">
        <f>cpi!$I$2</f>
        <v>240.85300000000001</v>
      </c>
      <c r="R2310" s="36">
        <f t="shared" si="289"/>
        <v>1.1026098819350025</v>
      </c>
      <c r="S2310" s="28" t="str">
        <f t="shared" si="293"/>
        <v/>
      </c>
      <c r="T2310" s="37">
        <f t="shared" si="294"/>
        <v>22052197.638700049</v>
      </c>
      <c r="U2310" s="37">
        <f t="shared" si="295"/>
        <v>27683520.702580586</v>
      </c>
      <c r="V2310" s="37">
        <f t="shared" si="296"/>
        <v>53981963.821062177</v>
      </c>
    </row>
    <row r="2311" spans="1:22">
      <c r="A2311" s="23">
        <v>2310</v>
      </c>
      <c r="B2311" s="3" t="s">
        <v>1249</v>
      </c>
      <c r="C2311" s="28">
        <v>14</v>
      </c>
      <c r="D2311" s="29">
        <v>2</v>
      </c>
      <c r="E2311" s="28">
        <v>2014</v>
      </c>
      <c r="F2311" s="31">
        <f>DATE(E2311,D2311,C2311)</f>
        <v>41684</v>
      </c>
      <c r="G2311" s="24" t="s">
        <v>3135</v>
      </c>
      <c r="H2311" s="2">
        <v>20000000</v>
      </c>
      <c r="I2311" s="2">
        <v>23438250</v>
      </c>
      <c r="J2311" s="2">
        <v>34614964</v>
      </c>
      <c r="K2311" s="28" t="str">
        <f t="shared" si="290"/>
        <v/>
      </c>
      <c r="L2311" s="28" t="str">
        <f t="shared" si="291"/>
        <v/>
      </c>
      <c r="M2311" s="28" t="s">
        <v>3135</v>
      </c>
      <c r="N2311" s="28" t="str">
        <f t="shared" si="292"/>
        <v/>
      </c>
      <c r="O2311" s="28" t="str">
        <f>IF(N2311=1,M2311&amp;" ("&amp;E2311&amp;")",M2311)</f>
        <v>Endless Love</v>
      </c>
      <c r="P2311" s="36">
        <f>INDEX(cpi!$A$1:$M$105,MATCH('Inflation adjust calc'!$E2311,cpi!$A:$A,0),MATCH('Inflation adjust calc'!$D2311,cpi!$1:$1,0))</f>
        <v>234.78100000000001</v>
      </c>
      <c r="Q2311" s="36">
        <f>cpi!$I$2</f>
        <v>240.85300000000001</v>
      </c>
      <c r="R2311" s="36">
        <f t="shared" si="289"/>
        <v>1.0258623994275518</v>
      </c>
      <c r="S2311" s="28" t="str">
        <f t="shared" si="293"/>
        <v/>
      </c>
      <c r="T2311" s="37">
        <f t="shared" si="294"/>
        <v>20517247.988551036</v>
      </c>
      <c r="U2311" s="37">
        <f t="shared" si="295"/>
        <v>24044419.383382816</v>
      </c>
      <c r="V2311" s="37">
        <f t="shared" si="296"/>
        <v>35510190.025138326</v>
      </c>
    </row>
    <row r="2312" spans="1:22">
      <c r="A2312" s="23">
        <v>2311</v>
      </c>
      <c r="B2312" s="3">
        <v>38938</v>
      </c>
      <c r="C2312" s="28">
        <v>8</v>
      </c>
      <c r="D2312" s="29">
        <v>9</v>
      </c>
      <c r="E2312" s="28">
        <v>2006</v>
      </c>
      <c r="F2312" s="31">
        <f>DATE(E2312,D2312,C2312)</f>
        <v>38968</v>
      </c>
      <c r="G2312" s="24" t="s">
        <v>3136</v>
      </c>
      <c r="H2312" s="2">
        <v>20000000</v>
      </c>
      <c r="I2312" s="2">
        <v>23364784</v>
      </c>
      <c r="J2312" s="2">
        <v>38164784</v>
      </c>
      <c r="K2312" s="28" t="str">
        <f t="shared" si="290"/>
        <v/>
      </c>
      <c r="L2312" s="28" t="str">
        <f t="shared" si="291"/>
        <v/>
      </c>
      <c r="M2312" s="28" t="s">
        <v>3136</v>
      </c>
      <c r="N2312" s="28" t="str">
        <f t="shared" si="292"/>
        <v/>
      </c>
      <c r="O2312" s="28" t="str">
        <f>IF(N2312=1,M2312&amp;" ("&amp;E2312&amp;")",M2312)</f>
        <v>The Covenant</v>
      </c>
      <c r="P2312" s="36">
        <f>INDEX(cpi!$A$1:$M$105,MATCH('Inflation adjust calc'!$E2312,cpi!$A:$A,0),MATCH('Inflation adjust calc'!$D2312,cpi!$1:$1,0))</f>
        <v>202.9</v>
      </c>
      <c r="Q2312" s="36">
        <f>cpi!$I$2</f>
        <v>240.85300000000001</v>
      </c>
      <c r="R2312" s="36">
        <f t="shared" si="289"/>
        <v>1.1870527353376048</v>
      </c>
      <c r="S2312" s="28" t="str">
        <f t="shared" si="293"/>
        <v/>
      </c>
      <c r="T2312" s="37">
        <f t="shared" si="294"/>
        <v>23741054.706752095</v>
      </c>
      <c r="U2312" s="37">
        <f t="shared" si="295"/>
        <v>27735230.757772304</v>
      </c>
      <c r="V2312" s="37">
        <f t="shared" si="296"/>
        <v>45303611.240768857</v>
      </c>
    </row>
    <row r="2313" spans="1:22">
      <c r="A2313" s="23">
        <v>2312</v>
      </c>
      <c r="B2313" s="3">
        <v>40550</v>
      </c>
      <c r="C2313" s="28">
        <v>1</v>
      </c>
      <c r="D2313" s="29">
        <v>7</v>
      </c>
      <c r="E2313" s="28">
        <v>2011</v>
      </c>
      <c r="F2313" s="31">
        <f>DATE(E2313,D2313,C2313)</f>
        <v>40725</v>
      </c>
      <c r="G2313" s="24" t="s">
        <v>3137</v>
      </c>
      <c r="H2313" s="2">
        <v>20000000</v>
      </c>
      <c r="I2313" s="2">
        <v>23186769</v>
      </c>
      <c r="J2313" s="2">
        <v>39686769</v>
      </c>
      <c r="K2313" s="28" t="str">
        <f t="shared" si="290"/>
        <v/>
      </c>
      <c r="L2313" s="28" t="str">
        <f t="shared" si="291"/>
        <v/>
      </c>
      <c r="M2313" s="28" t="s">
        <v>3137</v>
      </c>
      <c r="N2313" s="28" t="str">
        <f t="shared" si="292"/>
        <v/>
      </c>
      <c r="O2313" s="28" t="str">
        <f>IF(N2313=1,M2313&amp;" ("&amp;E2313&amp;")",M2313)</f>
        <v>Monte Carlo</v>
      </c>
      <c r="P2313" s="36">
        <f>INDEX(cpi!$A$1:$M$105,MATCH('Inflation adjust calc'!$E2313,cpi!$A:$A,0),MATCH('Inflation adjust calc'!$D2313,cpi!$1:$1,0))</f>
        <v>225.922</v>
      </c>
      <c r="Q2313" s="36">
        <f>cpi!$I$2</f>
        <v>240.85300000000001</v>
      </c>
      <c r="R2313" s="36">
        <f t="shared" si="289"/>
        <v>1.0660891812218376</v>
      </c>
      <c r="S2313" s="28" t="str">
        <f t="shared" si="293"/>
        <v/>
      </c>
      <c r="T2313" s="37">
        <f t="shared" si="294"/>
        <v>21321783.624436751</v>
      </c>
      <c r="U2313" s="37">
        <f t="shared" si="295"/>
        <v>24719163.578389887</v>
      </c>
      <c r="V2313" s="37">
        <f t="shared" si="296"/>
        <v>42309635.068550207</v>
      </c>
    </row>
    <row r="2314" spans="1:22">
      <c r="A2314" s="23">
        <v>2313</v>
      </c>
      <c r="B2314" s="3" t="s">
        <v>1450</v>
      </c>
      <c r="C2314" s="28">
        <v>24</v>
      </c>
      <c r="D2314" s="29">
        <v>3</v>
      </c>
      <c r="E2314" s="28">
        <v>2006</v>
      </c>
      <c r="F2314" s="31">
        <f>DATE(E2314,D2314,C2314)</f>
        <v>38800</v>
      </c>
      <c r="G2314" s="24" t="s">
        <v>3138</v>
      </c>
      <c r="H2314" s="2">
        <v>20000000</v>
      </c>
      <c r="I2314" s="2">
        <v>23086480</v>
      </c>
      <c r="J2314" s="2">
        <v>23187506</v>
      </c>
      <c r="K2314" s="28" t="str">
        <f t="shared" si="290"/>
        <v/>
      </c>
      <c r="L2314" s="28" t="str">
        <f t="shared" si="291"/>
        <v/>
      </c>
      <c r="M2314" s="28" t="s">
        <v>3138</v>
      </c>
      <c r="N2314" s="28" t="str">
        <f t="shared" si="292"/>
        <v/>
      </c>
      <c r="O2314" s="28" t="str">
        <f>IF(N2314=1,M2314&amp;" ("&amp;E2314&amp;")",M2314)</f>
        <v>Stay Alive</v>
      </c>
      <c r="P2314" s="36">
        <f>INDEX(cpi!$A$1:$M$105,MATCH('Inflation adjust calc'!$E2314,cpi!$A:$A,0),MATCH('Inflation adjust calc'!$D2314,cpi!$1:$1,0))</f>
        <v>199.8</v>
      </c>
      <c r="Q2314" s="36">
        <f>cpi!$I$2</f>
        <v>240.85300000000001</v>
      </c>
      <c r="R2314" s="36">
        <f t="shared" si="289"/>
        <v>1.2054704704704704</v>
      </c>
      <c r="S2314" s="28" t="str">
        <f t="shared" si="293"/>
        <v/>
      </c>
      <c r="T2314" s="37">
        <f t="shared" si="294"/>
        <v>24109409.409409408</v>
      </c>
      <c r="U2314" s="37">
        <f t="shared" si="295"/>
        <v>27830069.907107107</v>
      </c>
      <c r="V2314" s="37">
        <f t="shared" si="296"/>
        <v>27951853.766856857</v>
      </c>
    </row>
    <row r="2315" spans="1:22">
      <c r="A2315" s="23">
        <v>2314</v>
      </c>
      <c r="B2315" s="3">
        <v>38543</v>
      </c>
      <c r="C2315" s="28">
        <v>7</v>
      </c>
      <c r="D2315" s="29">
        <v>10</v>
      </c>
      <c r="E2315" s="28">
        <v>2005</v>
      </c>
      <c r="F2315" s="31">
        <f>DATE(E2315,D2315,C2315)</f>
        <v>38632</v>
      </c>
      <c r="G2315" s="24" t="s">
        <v>3139</v>
      </c>
      <c r="H2315" s="2">
        <v>20000000</v>
      </c>
      <c r="I2315" s="2">
        <v>22991379</v>
      </c>
      <c r="J2315" s="2">
        <v>30491379</v>
      </c>
      <c r="K2315" s="28" t="str">
        <f t="shared" si="290"/>
        <v/>
      </c>
      <c r="L2315" s="28" t="str">
        <f t="shared" si="291"/>
        <v/>
      </c>
      <c r="M2315" s="28" t="s">
        <v>3139</v>
      </c>
      <c r="N2315" s="28" t="str">
        <f t="shared" si="292"/>
        <v/>
      </c>
      <c r="O2315" s="28" t="str">
        <f>IF(N2315=1,M2315&amp;" ("&amp;E2315&amp;")",M2315)</f>
        <v>2 For the Money</v>
      </c>
      <c r="P2315" s="36">
        <f>INDEX(cpi!$A$1:$M$105,MATCH('Inflation adjust calc'!$E2315,cpi!$A:$A,0),MATCH('Inflation adjust calc'!$D2315,cpi!$1:$1,0))</f>
        <v>199.2</v>
      </c>
      <c r="Q2315" s="36">
        <f>cpi!$I$2</f>
        <v>240.85300000000001</v>
      </c>
      <c r="R2315" s="36">
        <f t="shared" si="289"/>
        <v>1.20910140562249</v>
      </c>
      <c r="S2315" s="28" t="str">
        <f t="shared" si="293"/>
        <v/>
      </c>
      <c r="T2315" s="37">
        <f t="shared" si="294"/>
        <v>24182028.112449799</v>
      </c>
      <c r="U2315" s="37">
        <f t="shared" si="295"/>
        <v>27798908.666099399</v>
      </c>
      <c r="V2315" s="37">
        <f t="shared" si="296"/>
        <v>36867169.208268076</v>
      </c>
    </row>
    <row r="2316" spans="1:22">
      <c r="A2316" s="23">
        <v>2315</v>
      </c>
      <c r="B2316" s="3">
        <v>35897</v>
      </c>
      <c r="C2316" s="28">
        <v>4</v>
      </c>
      <c r="D2316" s="29">
        <v>12</v>
      </c>
      <c r="E2316" s="28">
        <v>1998</v>
      </c>
      <c r="F2316" s="31">
        <f>DATE(E2316,D2316,C2316)</f>
        <v>36133</v>
      </c>
      <c r="G2316" s="24" t="s">
        <v>3140</v>
      </c>
      <c r="H2316" s="2">
        <v>20000000</v>
      </c>
      <c r="I2316" s="2">
        <v>21541218</v>
      </c>
      <c r="J2316" s="2">
        <v>37226218</v>
      </c>
      <c r="K2316" s="28" t="str">
        <f t="shared" si="290"/>
        <v/>
      </c>
      <c r="L2316" s="28" t="str">
        <f t="shared" si="291"/>
        <v/>
      </c>
      <c r="M2316" s="28" t="s">
        <v>3140</v>
      </c>
      <c r="N2316" s="28" t="str">
        <f t="shared" si="292"/>
        <v/>
      </c>
      <c r="O2316" s="28" t="str">
        <f>IF(N2316=1,M2316&amp;" ("&amp;E2316&amp;")",M2316)</f>
        <v>Psycho</v>
      </c>
      <c r="P2316" s="36">
        <f>INDEX(cpi!$A$1:$M$105,MATCH('Inflation adjust calc'!$E2316,cpi!$A:$A,0),MATCH('Inflation adjust calc'!$D2316,cpi!$1:$1,0))</f>
        <v>163.9</v>
      </c>
      <c r="Q2316" s="36">
        <f>cpi!$I$2</f>
        <v>240.85300000000001</v>
      </c>
      <c r="R2316" s="36">
        <f t="shared" si="289"/>
        <v>1.4695118974984747</v>
      </c>
      <c r="S2316" s="28" t="str">
        <f t="shared" si="293"/>
        <v/>
      </c>
      <c r="T2316" s="37">
        <f t="shared" si="294"/>
        <v>29390237.949969493</v>
      </c>
      <c r="U2316" s="37">
        <f t="shared" si="295"/>
        <v>31655076.137608297</v>
      </c>
      <c r="V2316" s="37">
        <f t="shared" si="296"/>
        <v>54704370.249871872</v>
      </c>
    </row>
    <row r="2317" spans="1:22">
      <c r="A2317" s="23">
        <v>2316</v>
      </c>
      <c r="B2317" s="3" t="s">
        <v>3141</v>
      </c>
      <c r="C2317" s="28">
        <v>19</v>
      </c>
      <c r="D2317" s="29">
        <v>10</v>
      </c>
      <c r="E2317" s="28">
        <v>1990</v>
      </c>
      <c r="F2317" s="31">
        <f>DATE(E2317,D2317,C2317)</f>
        <v>33165</v>
      </c>
      <c r="G2317" s="24" t="s">
        <v>3142</v>
      </c>
      <c r="H2317" s="2">
        <v>20000000</v>
      </c>
      <c r="I2317" s="2">
        <v>21413105</v>
      </c>
      <c r="J2317" s="2">
        <v>21413105</v>
      </c>
      <c r="K2317" s="28" t="str">
        <f t="shared" si="290"/>
        <v/>
      </c>
      <c r="L2317" s="28" t="str">
        <f t="shared" si="291"/>
        <v/>
      </c>
      <c r="M2317" s="28" t="s">
        <v>3142</v>
      </c>
      <c r="N2317" s="28" t="str">
        <f t="shared" si="292"/>
        <v/>
      </c>
      <c r="O2317" s="28" t="str">
        <f>IF(N2317=1,M2317&amp;" ("&amp;E2317&amp;")",M2317)</f>
        <v>Quigley Down Under</v>
      </c>
      <c r="P2317" s="36">
        <f>INDEX(cpi!$A$1:$M$105,MATCH('Inflation adjust calc'!$E2317,cpi!$A:$A,0),MATCH('Inflation adjust calc'!$D2317,cpi!$1:$1,0))</f>
        <v>133.5</v>
      </c>
      <c r="Q2317" s="36">
        <f>cpi!$I$2</f>
        <v>240.85300000000001</v>
      </c>
      <c r="R2317" s="36">
        <f t="shared" si="289"/>
        <v>1.8041423220973782</v>
      </c>
      <c r="S2317" s="28" t="str">
        <f t="shared" si="293"/>
        <v/>
      </c>
      <c r="T2317" s="37">
        <f t="shared" si="294"/>
        <v>36082846.441947564</v>
      </c>
      <c r="U2317" s="37">
        <f t="shared" si="295"/>
        <v>38632288.978014983</v>
      </c>
      <c r="V2317" s="37">
        <f t="shared" si="296"/>
        <v>38632288.978014983</v>
      </c>
    </row>
    <row r="2318" spans="1:22">
      <c r="A2318" s="23">
        <v>2317</v>
      </c>
      <c r="B2318" s="3" t="s">
        <v>3143</v>
      </c>
      <c r="C2318" s="28">
        <v>27</v>
      </c>
      <c r="D2318" s="29">
        <v>9</v>
      </c>
      <c r="E2318" s="28">
        <v>1995</v>
      </c>
      <c r="F2318" s="31">
        <f>DATE(E2318,D2318,C2318)</f>
        <v>34969</v>
      </c>
      <c r="G2318" s="24" t="s">
        <v>3144</v>
      </c>
      <c r="H2318" s="2">
        <v>20000000</v>
      </c>
      <c r="I2318" s="2">
        <v>21284514</v>
      </c>
      <c r="J2318" s="2">
        <v>27688744</v>
      </c>
      <c r="K2318" s="28" t="str">
        <f t="shared" si="290"/>
        <v/>
      </c>
      <c r="L2318" s="28" t="str">
        <f t="shared" si="291"/>
        <v/>
      </c>
      <c r="M2318" s="28" t="s">
        <v>3144</v>
      </c>
      <c r="N2318" s="28" t="str">
        <f t="shared" si="292"/>
        <v/>
      </c>
      <c r="O2318" s="28" t="str">
        <f>IF(N2318=1,M2318&amp;" ("&amp;E2318&amp;")",M2318)</f>
        <v>To Die For</v>
      </c>
      <c r="P2318" s="36">
        <f>INDEX(cpi!$A$1:$M$105,MATCH('Inflation adjust calc'!$E2318,cpi!$A:$A,0),MATCH('Inflation adjust calc'!$D2318,cpi!$1:$1,0))</f>
        <v>153.19999999999999</v>
      </c>
      <c r="Q2318" s="36">
        <f>cpi!$I$2</f>
        <v>240.85300000000001</v>
      </c>
      <c r="R2318" s="36">
        <f t="shared" si="289"/>
        <v>1.5721475195822456</v>
      </c>
      <c r="S2318" s="28" t="str">
        <f t="shared" si="293"/>
        <v/>
      </c>
      <c r="T2318" s="37">
        <f t="shared" si="294"/>
        <v>31442950.391644914</v>
      </c>
      <c r="U2318" s="37">
        <f t="shared" si="295"/>
        <v>33462395.890613582</v>
      </c>
      <c r="V2318" s="37">
        <f t="shared" si="296"/>
        <v>43530790.199947789</v>
      </c>
    </row>
    <row r="2319" spans="1:22">
      <c r="A2319" s="23">
        <v>2318</v>
      </c>
      <c r="B2319" s="3" t="s">
        <v>3145</v>
      </c>
      <c r="C2319" s="28">
        <v>21</v>
      </c>
      <c r="D2319" s="29">
        <v>8</v>
      </c>
      <c r="E2319" s="28">
        <v>2009</v>
      </c>
      <c r="F2319" s="31">
        <f>DATE(E2319,D2319,C2319)</f>
        <v>40046</v>
      </c>
      <c r="G2319" s="24" t="s">
        <v>3146</v>
      </c>
      <c r="H2319" s="2">
        <v>20000000</v>
      </c>
      <c r="I2319" s="2">
        <v>20919166</v>
      </c>
      <c r="J2319" s="2">
        <v>29870801</v>
      </c>
      <c r="K2319" s="28" t="str">
        <f t="shared" si="290"/>
        <v/>
      </c>
      <c r="L2319" s="28" t="str">
        <f t="shared" si="291"/>
        <v/>
      </c>
      <c r="M2319" s="28" t="s">
        <v>3146</v>
      </c>
      <c r="N2319" s="28" t="str">
        <f t="shared" si="292"/>
        <v/>
      </c>
      <c r="O2319" s="28" t="str">
        <f>IF(N2319=1,M2319&amp;" ("&amp;E2319&amp;")",M2319)</f>
        <v>Shorts</v>
      </c>
      <c r="P2319" s="36">
        <f>INDEX(cpi!$A$1:$M$105,MATCH('Inflation adjust calc'!$E2319,cpi!$A:$A,0),MATCH('Inflation adjust calc'!$D2319,cpi!$1:$1,0))</f>
        <v>215.834</v>
      </c>
      <c r="Q2319" s="36">
        <f>cpi!$I$2</f>
        <v>240.85300000000001</v>
      </c>
      <c r="R2319" s="36">
        <f t="shared" si="289"/>
        <v>1.1159177886709231</v>
      </c>
      <c r="S2319" s="28" t="str">
        <f t="shared" si="293"/>
        <v/>
      </c>
      <c r="T2319" s="37">
        <f t="shared" si="294"/>
        <v>22318355.77341846</v>
      </c>
      <c r="U2319" s="37">
        <f t="shared" si="295"/>
        <v>23344069.463559959</v>
      </c>
      <c r="V2319" s="37">
        <f t="shared" si="296"/>
        <v>33333358.197749197</v>
      </c>
    </row>
    <row r="2320" spans="1:22">
      <c r="A2320" s="23">
        <v>2319</v>
      </c>
      <c r="B2320" s="3" t="s">
        <v>3147</v>
      </c>
      <c r="C2320" s="28">
        <v>30</v>
      </c>
      <c r="D2320" s="29">
        <v>10</v>
      </c>
      <c r="E2320" s="28">
        <v>1998</v>
      </c>
      <c r="F2320" s="31">
        <f>DATE(E2320,D2320,C2320)</f>
        <v>36098</v>
      </c>
      <c r="G2320" s="24" t="s">
        <v>3148</v>
      </c>
      <c r="H2320" s="2">
        <v>20000000</v>
      </c>
      <c r="I2320" s="2">
        <v>20268825</v>
      </c>
      <c r="J2320" s="2">
        <v>20268825</v>
      </c>
      <c r="K2320" s="28" t="str">
        <f t="shared" si="290"/>
        <v/>
      </c>
      <c r="L2320" s="28" t="str">
        <f t="shared" si="291"/>
        <v/>
      </c>
      <c r="M2320" s="28" t="s">
        <v>3148</v>
      </c>
      <c r="N2320" s="28" t="str">
        <f t="shared" si="292"/>
        <v/>
      </c>
      <c r="O2320" s="28" t="str">
        <f>IF(N2320=1,M2320&amp;" ("&amp;E2320&amp;")",M2320)</f>
        <v>Vampires</v>
      </c>
      <c r="P2320" s="36">
        <f>INDEX(cpi!$A$1:$M$105,MATCH('Inflation adjust calc'!$E2320,cpi!$A:$A,0),MATCH('Inflation adjust calc'!$D2320,cpi!$1:$1,0))</f>
        <v>164</v>
      </c>
      <c r="Q2320" s="36">
        <f>cpi!$I$2</f>
        <v>240.85300000000001</v>
      </c>
      <c r="R2320" s="36">
        <f t="shared" si="289"/>
        <v>1.4686158536585365</v>
      </c>
      <c r="S2320" s="28" t="str">
        <f t="shared" si="293"/>
        <v/>
      </c>
      <c r="T2320" s="37">
        <f t="shared" si="294"/>
        <v>29372317.073170729</v>
      </c>
      <c r="U2320" s="37">
        <f t="shared" si="295"/>
        <v>29767117.730030488</v>
      </c>
      <c r="V2320" s="37">
        <f t="shared" si="296"/>
        <v>29767117.730030488</v>
      </c>
    </row>
    <row r="2321" spans="1:22">
      <c r="A2321" s="23">
        <v>2320</v>
      </c>
      <c r="B2321" s="3" t="s">
        <v>2606</v>
      </c>
      <c r="C2321" s="28">
        <v>19</v>
      </c>
      <c r="D2321" s="29">
        <v>9</v>
      </c>
      <c r="E2321" s="28">
        <v>2008</v>
      </c>
      <c r="F2321" s="31">
        <f>DATE(E2321,D2321,C2321)</f>
        <v>39710</v>
      </c>
      <c r="G2321" s="24" t="s">
        <v>3149</v>
      </c>
      <c r="H2321" s="2">
        <v>20000000</v>
      </c>
      <c r="I2321" s="2">
        <v>20211394</v>
      </c>
      <c r="J2321" s="2">
        <v>27911453</v>
      </c>
      <c r="K2321" s="28" t="str">
        <f t="shared" si="290"/>
        <v/>
      </c>
      <c r="L2321" s="28" t="str">
        <f t="shared" si="291"/>
        <v/>
      </c>
      <c r="M2321" s="28" t="s">
        <v>3149</v>
      </c>
      <c r="N2321" s="28" t="str">
        <f t="shared" si="292"/>
        <v/>
      </c>
      <c r="O2321" s="28" t="str">
        <f>IF(N2321=1,M2321&amp;" ("&amp;E2321&amp;")",M2321)</f>
        <v>Appaloosa</v>
      </c>
      <c r="P2321" s="36">
        <f>INDEX(cpi!$A$1:$M$105,MATCH('Inflation adjust calc'!$E2321,cpi!$A:$A,0),MATCH('Inflation adjust calc'!$D2321,cpi!$1:$1,0))</f>
        <v>218.78299999999999</v>
      </c>
      <c r="Q2321" s="36">
        <f>cpi!$I$2</f>
        <v>240.85300000000001</v>
      </c>
      <c r="R2321" s="36">
        <f t="shared" si="289"/>
        <v>1.100876210674504</v>
      </c>
      <c r="S2321" s="28" t="str">
        <f t="shared" si="293"/>
        <v/>
      </c>
      <c r="T2321" s="37">
        <f t="shared" si="294"/>
        <v>22017524.21349008</v>
      </c>
      <c r="U2321" s="37">
        <f t="shared" si="295"/>
        <v>22250242.839169405</v>
      </c>
      <c r="V2321" s="37">
        <f t="shared" si="296"/>
        <v>30727054.613059517</v>
      </c>
    </row>
    <row r="2322" spans="1:22">
      <c r="A2322" s="23">
        <v>2321</v>
      </c>
      <c r="B2322" s="3" t="s">
        <v>184</v>
      </c>
      <c r="C2322" s="28">
        <v>20</v>
      </c>
      <c r="D2322" s="29">
        <v>11</v>
      </c>
      <c r="E2322" s="28">
        <v>2015</v>
      </c>
      <c r="F2322" s="31">
        <f>DATE(E2322,D2322,C2322)</f>
        <v>42328</v>
      </c>
      <c r="G2322" s="24" t="s">
        <v>3150</v>
      </c>
      <c r="H2322" s="2">
        <v>20000000</v>
      </c>
      <c r="I2322" s="2">
        <v>20180155</v>
      </c>
      <c r="J2322" s="2">
        <v>30808558</v>
      </c>
      <c r="K2322" s="28" t="str">
        <f t="shared" si="290"/>
        <v/>
      </c>
      <c r="L2322" s="28" t="str">
        <f t="shared" si="291"/>
        <v/>
      </c>
      <c r="M2322" s="28" t="s">
        <v>3150</v>
      </c>
      <c r="N2322" s="28" t="str">
        <f t="shared" si="292"/>
        <v/>
      </c>
      <c r="O2322" s="28" t="str">
        <f>IF(N2322=1,M2322&amp;" ("&amp;E2322&amp;")",M2322)</f>
        <v>Secret in Their Eyes</v>
      </c>
      <c r="P2322" s="36">
        <f>INDEX(cpi!$A$1:$M$105,MATCH('Inflation adjust calc'!$E2322,cpi!$A:$A,0),MATCH('Inflation adjust calc'!$D2322,cpi!$1:$1,0))</f>
        <v>237.33600000000001</v>
      </c>
      <c r="Q2322" s="36">
        <f>cpi!$I$2</f>
        <v>240.85300000000001</v>
      </c>
      <c r="R2322" s="36">
        <f t="shared" ref="R2322:R2385" si="297">Q2322/P2322</f>
        <v>1.014818653722992</v>
      </c>
      <c r="S2322" s="28" t="str">
        <f t="shared" si="293"/>
        <v/>
      </c>
      <c r="T2322" s="37">
        <f t="shared" si="294"/>
        <v>20296373.07445984</v>
      </c>
      <c r="U2322" s="37">
        <f t="shared" si="295"/>
        <v>20479197.729021303</v>
      </c>
      <c r="V2322" s="37">
        <f t="shared" si="296"/>
        <v>31265099.352706715</v>
      </c>
    </row>
    <row r="2323" spans="1:22">
      <c r="A2323" s="23">
        <v>2322</v>
      </c>
      <c r="B2323" s="3" t="s">
        <v>943</v>
      </c>
      <c r="C2323" s="28">
        <v>13</v>
      </c>
      <c r="D2323" s="29">
        <v>8</v>
      </c>
      <c r="E2323" s="28">
        <v>2004</v>
      </c>
      <c r="F2323" s="31">
        <f>DATE(E2323,D2323,C2323)</f>
        <v>38212</v>
      </c>
      <c r="G2323" s="24" t="s">
        <v>3151</v>
      </c>
      <c r="H2323" s="2">
        <v>20000000</v>
      </c>
      <c r="I2323" s="2">
        <v>19762690</v>
      </c>
      <c r="J2323" s="2">
        <v>28762690</v>
      </c>
      <c r="K2323" s="28" t="str">
        <f t="shared" si="290"/>
        <v/>
      </c>
      <c r="L2323" s="28" t="str">
        <f t="shared" si="291"/>
        <v/>
      </c>
      <c r="M2323" s="28" t="s">
        <v>3151</v>
      </c>
      <c r="N2323" s="28" t="str">
        <f t="shared" si="292"/>
        <v/>
      </c>
      <c r="O2323" s="28" t="str">
        <f>IF(N2323=1,M2323&amp;" ("&amp;E2323&amp;")",M2323)</f>
        <v>Yu-Gi-Oh</v>
      </c>
      <c r="P2323" s="36">
        <f>INDEX(cpi!$A$1:$M$105,MATCH('Inflation adjust calc'!$E2323,cpi!$A:$A,0),MATCH('Inflation adjust calc'!$D2323,cpi!$1:$1,0))</f>
        <v>189.5</v>
      </c>
      <c r="Q2323" s="36">
        <f>cpi!$I$2</f>
        <v>240.85300000000001</v>
      </c>
      <c r="R2323" s="36">
        <f t="shared" si="297"/>
        <v>1.2709920844327178</v>
      </c>
      <c r="S2323" s="28" t="str">
        <f t="shared" si="293"/>
        <v/>
      </c>
      <c r="T2323" s="37">
        <f t="shared" si="294"/>
        <v>25419841.688654356</v>
      </c>
      <c r="U2323" s="37">
        <f t="shared" si="295"/>
        <v>25118222.557097629</v>
      </c>
      <c r="V2323" s="37">
        <f t="shared" si="296"/>
        <v>36557151.316992089</v>
      </c>
    </row>
    <row r="2324" spans="1:22">
      <c r="A2324" s="23">
        <v>2323</v>
      </c>
      <c r="B2324" s="3" t="s">
        <v>1188</v>
      </c>
      <c r="C2324" s="28">
        <v>23</v>
      </c>
      <c r="D2324" s="29">
        <v>3</v>
      </c>
      <c r="E2324" s="28">
        <v>2007</v>
      </c>
      <c r="F2324" s="31">
        <f>DATE(E2324,D2324,C2324)</f>
        <v>39164</v>
      </c>
      <c r="G2324" s="24" t="s">
        <v>3152</v>
      </c>
      <c r="H2324" s="2">
        <v>20000000</v>
      </c>
      <c r="I2324" s="2">
        <v>19661987</v>
      </c>
      <c r="J2324" s="2">
        <v>20081987</v>
      </c>
      <c r="K2324" s="28" t="str">
        <f t="shared" si="290"/>
        <v/>
      </c>
      <c r="L2324" s="28" t="str">
        <f t="shared" si="291"/>
        <v/>
      </c>
      <c r="M2324" s="28" t="s">
        <v>3152</v>
      </c>
      <c r="N2324" s="28" t="str">
        <f t="shared" si="292"/>
        <v/>
      </c>
      <c r="O2324" s="28" t="str">
        <f>IF(N2324=1,M2324&amp;" ("&amp;E2324&amp;")",M2324)</f>
        <v>Reign Over Me</v>
      </c>
      <c r="P2324" s="36">
        <f>INDEX(cpi!$A$1:$M$105,MATCH('Inflation adjust calc'!$E2324,cpi!$A:$A,0),MATCH('Inflation adjust calc'!$D2324,cpi!$1:$1,0))</f>
        <v>205.352</v>
      </c>
      <c r="Q2324" s="36">
        <f>cpi!$I$2</f>
        <v>240.85300000000001</v>
      </c>
      <c r="R2324" s="36">
        <f t="shared" si="297"/>
        <v>1.1728787642681835</v>
      </c>
      <c r="S2324" s="28" t="str">
        <f t="shared" si="293"/>
        <v/>
      </c>
      <c r="T2324" s="37">
        <f t="shared" si="294"/>
        <v>23457575.28536367</v>
      </c>
      <c r="U2324" s="37">
        <f t="shared" si="295"/>
        <v>23061127.015617087</v>
      </c>
      <c r="V2324" s="37">
        <f t="shared" si="296"/>
        <v>23553736.096609727</v>
      </c>
    </row>
    <row r="2325" spans="1:22">
      <c r="A2325" s="23">
        <v>2324</v>
      </c>
      <c r="B2325" s="3" t="s">
        <v>2606</v>
      </c>
      <c r="C2325" s="28">
        <v>19</v>
      </c>
      <c r="D2325" s="29">
        <v>9</v>
      </c>
      <c r="E2325" s="28">
        <v>2008</v>
      </c>
      <c r="F2325" s="31">
        <f>DATE(E2325,D2325,C2325)</f>
        <v>39710</v>
      </c>
      <c r="G2325" s="24" t="s">
        <v>3153</v>
      </c>
      <c r="H2325" s="2">
        <v>20000000</v>
      </c>
      <c r="I2325" s="2">
        <v>19219250</v>
      </c>
      <c r="J2325" s="2">
        <v>34787111</v>
      </c>
      <c r="K2325" s="28" t="str">
        <f t="shared" si="290"/>
        <v/>
      </c>
      <c r="L2325" s="28" t="str">
        <f t="shared" si="291"/>
        <v/>
      </c>
      <c r="M2325" s="28" t="s">
        <v>3153</v>
      </c>
      <c r="N2325" s="28" t="str">
        <f t="shared" si="292"/>
        <v/>
      </c>
      <c r="O2325" s="28" t="str">
        <f>IF(N2325=1,M2325&amp;" ("&amp;E2325&amp;")",M2325)</f>
        <v>My Best Friend's Girl</v>
      </c>
      <c r="P2325" s="36">
        <f>INDEX(cpi!$A$1:$M$105,MATCH('Inflation adjust calc'!$E2325,cpi!$A:$A,0),MATCH('Inflation adjust calc'!$D2325,cpi!$1:$1,0))</f>
        <v>218.78299999999999</v>
      </c>
      <c r="Q2325" s="36">
        <f>cpi!$I$2</f>
        <v>240.85300000000001</v>
      </c>
      <c r="R2325" s="36">
        <f t="shared" si="297"/>
        <v>1.100876210674504</v>
      </c>
      <c r="S2325" s="28" t="str">
        <f t="shared" si="293"/>
        <v/>
      </c>
      <c r="T2325" s="37">
        <f t="shared" si="294"/>
        <v>22017524.21349008</v>
      </c>
      <c r="U2325" s="37">
        <f t="shared" si="295"/>
        <v>21158015.11200596</v>
      </c>
      <c r="V2325" s="37">
        <f t="shared" si="296"/>
        <v>38296302.937993355</v>
      </c>
    </row>
    <row r="2326" spans="1:22">
      <c r="A2326" s="23">
        <v>2325</v>
      </c>
      <c r="B2326" s="3">
        <v>39391</v>
      </c>
      <c r="C2326" s="28">
        <v>11</v>
      </c>
      <c r="D2326" s="29">
        <v>5</v>
      </c>
      <c r="E2326" s="28">
        <v>2007</v>
      </c>
      <c r="F2326" s="31">
        <f>DATE(E2326,D2326,C2326)</f>
        <v>39213</v>
      </c>
      <c r="G2326" s="24" t="s">
        <v>3154</v>
      </c>
      <c r="H2326" s="2">
        <v>20000000</v>
      </c>
      <c r="I2326" s="2">
        <v>18882880</v>
      </c>
      <c r="J2326" s="2">
        <v>20819601</v>
      </c>
      <c r="K2326" s="28" t="str">
        <f t="shared" si="290"/>
        <v/>
      </c>
      <c r="L2326" s="28" t="str">
        <f t="shared" si="291"/>
        <v/>
      </c>
      <c r="M2326" s="28" t="s">
        <v>3154</v>
      </c>
      <c r="N2326" s="28" t="str">
        <f t="shared" si="292"/>
        <v/>
      </c>
      <c r="O2326" s="28" t="str">
        <f>IF(N2326=1,M2326&amp;" ("&amp;E2326&amp;")",M2326)</f>
        <v>Georgia Rule</v>
      </c>
      <c r="P2326" s="36">
        <f>INDEX(cpi!$A$1:$M$105,MATCH('Inflation adjust calc'!$E2326,cpi!$A:$A,0),MATCH('Inflation adjust calc'!$D2326,cpi!$1:$1,0))</f>
        <v>207.94900000000001</v>
      </c>
      <c r="Q2326" s="36">
        <f>cpi!$I$2</f>
        <v>240.85300000000001</v>
      </c>
      <c r="R2326" s="36">
        <f t="shared" si="297"/>
        <v>1.1582311047420282</v>
      </c>
      <c r="S2326" s="28" t="str">
        <f t="shared" si="293"/>
        <v/>
      </c>
      <c r="T2326" s="37">
        <f t="shared" si="294"/>
        <v>23164622.094840564</v>
      </c>
      <c r="U2326" s="37">
        <f t="shared" si="295"/>
        <v>21870738.963111147</v>
      </c>
      <c r="V2326" s="37">
        <f t="shared" si="296"/>
        <v>24113909.466518234</v>
      </c>
    </row>
    <row r="2327" spans="1:22">
      <c r="A2327" s="23">
        <v>2326</v>
      </c>
      <c r="B2327" s="3" t="s">
        <v>3155</v>
      </c>
      <c r="C2327" s="28">
        <v>31</v>
      </c>
      <c r="D2327" s="29">
        <v>7</v>
      </c>
      <c r="E2327" s="28">
        <v>1981</v>
      </c>
      <c r="F2327" s="31">
        <f>DATE(E2327,D2327,C2327)</f>
        <v>29798</v>
      </c>
      <c r="G2327" s="24" t="s">
        <v>3156</v>
      </c>
      <c r="H2327" s="2">
        <v>20000000</v>
      </c>
      <c r="I2327" s="2">
        <v>18826490</v>
      </c>
      <c r="J2327" s="2">
        <v>18826490</v>
      </c>
      <c r="K2327" s="28" t="str">
        <f t="shared" si="290"/>
        <v/>
      </c>
      <c r="L2327" s="28" t="str">
        <f t="shared" si="291"/>
        <v/>
      </c>
      <c r="M2327" s="28" t="s">
        <v>3156</v>
      </c>
      <c r="N2327" s="28" t="str">
        <f t="shared" si="292"/>
        <v/>
      </c>
      <c r="O2327" s="28" t="str">
        <f>IF(N2327=1,M2327&amp;" ("&amp;E2327&amp;")",M2327)</f>
        <v>Under the Rainbow</v>
      </c>
      <c r="P2327" s="36">
        <f>INDEX(cpi!$A$1:$M$105,MATCH('Inflation adjust calc'!$E2327,cpi!$A:$A,0),MATCH('Inflation adjust calc'!$D2327,cpi!$1:$1,0))</f>
        <v>91.6</v>
      </c>
      <c r="Q2327" s="36">
        <f>cpi!$I$2</f>
        <v>240.85300000000001</v>
      </c>
      <c r="R2327" s="36">
        <f t="shared" si="297"/>
        <v>2.6293995633187777</v>
      </c>
      <c r="S2327" s="28" t="str">
        <f t="shared" si="293"/>
        <v/>
      </c>
      <c r="T2327" s="37">
        <f t="shared" si="294"/>
        <v>52587991.266375557</v>
      </c>
      <c r="U2327" s="37">
        <f t="shared" si="295"/>
        <v>49502364.584825337</v>
      </c>
      <c r="V2327" s="37">
        <f t="shared" si="296"/>
        <v>49502364.584825337</v>
      </c>
    </row>
    <row r="2328" spans="1:22">
      <c r="A2328" s="23">
        <v>2327</v>
      </c>
      <c r="B2328" s="3">
        <v>31385</v>
      </c>
      <c r="C2328" s="28">
        <v>12</v>
      </c>
      <c r="D2328" s="29">
        <v>4</v>
      </c>
      <c r="E2328" s="28">
        <v>1985</v>
      </c>
      <c r="F2328" s="31">
        <f>DATE(E2328,D2328,C2328)</f>
        <v>31149</v>
      </c>
      <c r="G2328" s="24" t="s">
        <v>3157</v>
      </c>
      <c r="H2328" s="2">
        <v>20000000</v>
      </c>
      <c r="I2328" s="2">
        <v>18400000</v>
      </c>
      <c r="J2328" s="2">
        <v>18400000</v>
      </c>
      <c r="K2328" s="28" t="str">
        <f t="shared" si="290"/>
        <v/>
      </c>
      <c r="L2328" s="28" t="str">
        <f t="shared" si="291"/>
        <v/>
      </c>
      <c r="M2328" s="28" t="s">
        <v>3157</v>
      </c>
      <c r="N2328" s="28" t="str">
        <f t="shared" si="292"/>
        <v/>
      </c>
      <c r="O2328" s="28" t="str">
        <f>IF(N2328=1,M2328&amp;" ("&amp;E2328&amp;")",M2328)</f>
        <v>Ladyhawke</v>
      </c>
      <c r="P2328" s="36">
        <f>INDEX(cpi!$A$1:$M$105,MATCH('Inflation adjust calc'!$E2328,cpi!$A:$A,0),MATCH('Inflation adjust calc'!$D2328,cpi!$1:$1,0))</f>
        <v>106.9</v>
      </c>
      <c r="Q2328" s="36">
        <f>cpi!$I$2</f>
        <v>240.85300000000001</v>
      </c>
      <c r="R2328" s="36">
        <f t="shared" si="297"/>
        <v>2.2530682881197381</v>
      </c>
      <c r="S2328" s="28" t="str">
        <f t="shared" si="293"/>
        <v/>
      </c>
      <c r="T2328" s="37">
        <f t="shared" si="294"/>
        <v>45061365.762394764</v>
      </c>
      <c r="U2328" s="37">
        <f t="shared" si="295"/>
        <v>41456456.501403183</v>
      </c>
      <c r="V2328" s="37">
        <f t="shared" si="296"/>
        <v>41456456.501403183</v>
      </c>
    </row>
    <row r="2329" spans="1:22">
      <c r="A2329" s="23">
        <v>2328</v>
      </c>
      <c r="B2329" s="3" t="s">
        <v>1670</v>
      </c>
      <c r="C2329" s="28">
        <v>21</v>
      </c>
      <c r="D2329" s="29">
        <v>9</v>
      </c>
      <c r="E2329" s="28">
        <v>2007</v>
      </c>
      <c r="F2329" s="31">
        <f>DATE(E2329,D2329,C2329)</f>
        <v>39346</v>
      </c>
      <c r="G2329" s="24" t="s">
        <v>3158</v>
      </c>
      <c r="H2329" s="2">
        <v>20000000</v>
      </c>
      <c r="I2329" s="2">
        <v>18354356</v>
      </c>
      <c r="J2329" s="2">
        <v>56822960</v>
      </c>
      <c r="K2329" s="28" t="str">
        <f t="shared" si="290"/>
        <v/>
      </c>
      <c r="L2329" s="28" t="str">
        <f t="shared" si="291"/>
        <v/>
      </c>
      <c r="M2329" s="28" t="s">
        <v>3158</v>
      </c>
      <c r="N2329" s="28" t="str">
        <f t="shared" si="292"/>
        <v/>
      </c>
      <c r="O2329" s="28" t="str">
        <f>IF(N2329=1,M2329&amp;" ("&amp;E2329&amp;")",M2329)</f>
        <v>Into the Wild</v>
      </c>
      <c r="P2329" s="36">
        <f>INDEX(cpi!$A$1:$M$105,MATCH('Inflation adjust calc'!$E2329,cpi!$A:$A,0),MATCH('Inflation adjust calc'!$D2329,cpi!$1:$1,0))</f>
        <v>208.49</v>
      </c>
      <c r="Q2329" s="36">
        <f>cpi!$I$2</f>
        <v>240.85300000000001</v>
      </c>
      <c r="R2329" s="36">
        <f t="shared" si="297"/>
        <v>1.1552256702959374</v>
      </c>
      <c r="S2329" s="28" t="str">
        <f t="shared" si="293"/>
        <v/>
      </c>
      <c r="T2329" s="37">
        <f t="shared" si="294"/>
        <v>23104513.405918747</v>
      </c>
      <c r="U2329" s="37">
        <f t="shared" si="295"/>
        <v>21203423.212950259</v>
      </c>
      <c r="V2329" s="37">
        <f t="shared" si="296"/>
        <v>65643342.054199234</v>
      </c>
    </row>
    <row r="2330" spans="1:22">
      <c r="A2330" s="23">
        <v>2329</v>
      </c>
      <c r="B2330" s="3">
        <v>36108</v>
      </c>
      <c r="C2330" s="28">
        <v>11</v>
      </c>
      <c r="D2330" s="29">
        <v>9</v>
      </c>
      <c r="E2330" s="28">
        <v>1998</v>
      </c>
      <c r="F2330" s="31">
        <f>DATE(E2330,D2330,C2330)</f>
        <v>36049</v>
      </c>
      <c r="G2330" s="24" t="s">
        <v>3159</v>
      </c>
      <c r="H2330" s="2">
        <v>20000000</v>
      </c>
      <c r="I2330" s="2">
        <v>18253415</v>
      </c>
      <c r="J2330" s="2">
        <v>18310591</v>
      </c>
      <c r="K2330" s="28" t="str">
        <f t="shared" si="290"/>
        <v/>
      </c>
      <c r="L2330" s="28" t="str">
        <f t="shared" si="291"/>
        <v/>
      </c>
      <c r="M2330" s="28" t="s">
        <v>3159</v>
      </c>
      <c r="N2330" s="28" t="str">
        <f t="shared" si="292"/>
        <v/>
      </c>
      <c r="O2330" s="28" t="str">
        <f>IF(N2330=1,M2330&amp;" ("&amp;E2330&amp;")",M2330)</f>
        <v>Simon Birch</v>
      </c>
      <c r="P2330" s="36">
        <f>INDEX(cpi!$A$1:$M$105,MATCH('Inflation adjust calc'!$E2330,cpi!$A:$A,0),MATCH('Inflation adjust calc'!$D2330,cpi!$1:$1,0))</f>
        <v>163.6</v>
      </c>
      <c r="Q2330" s="36">
        <f>cpi!$I$2</f>
        <v>240.85300000000001</v>
      </c>
      <c r="R2330" s="36">
        <f t="shared" si="297"/>
        <v>1.4722066014669928</v>
      </c>
      <c r="S2330" s="28" t="str">
        <f t="shared" si="293"/>
        <v/>
      </c>
      <c r="T2330" s="37">
        <f t="shared" si="294"/>
        <v>29444132.029339857</v>
      </c>
      <c r="U2330" s="37">
        <f t="shared" si="295"/>
        <v>26872798.062316626</v>
      </c>
      <c r="V2330" s="37">
        <f t="shared" si="296"/>
        <v>26956972.946962103</v>
      </c>
    </row>
    <row r="2331" spans="1:22">
      <c r="A2331" s="23">
        <v>2330</v>
      </c>
      <c r="B2331" s="3">
        <v>38658</v>
      </c>
      <c r="C2331" s="28">
        <v>11</v>
      </c>
      <c r="D2331" s="29">
        <v>2</v>
      </c>
      <c r="E2331" s="28">
        <v>2005</v>
      </c>
      <c r="F2331" s="31">
        <f>DATE(E2331,D2331,C2331)</f>
        <v>38394</v>
      </c>
      <c r="G2331" s="24" t="s">
        <v>3160</v>
      </c>
      <c r="H2331" s="2">
        <v>20000000</v>
      </c>
      <c r="I2331" s="2">
        <v>18098433</v>
      </c>
      <c r="J2331" s="2">
        <v>55686944</v>
      </c>
      <c r="K2331" s="28" t="str">
        <f t="shared" si="290"/>
        <v/>
      </c>
      <c r="L2331" s="28" t="str">
        <f t="shared" si="291"/>
        <v/>
      </c>
      <c r="M2331" s="28" t="s">
        <v>3160</v>
      </c>
      <c r="N2331" s="28" t="str">
        <f t="shared" si="292"/>
        <v/>
      </c>
      <c r="O2331" s="28" t="str">
        <f>IF(N2331=1,M2331&amp;" ("&amp;E2331&amp;")",M2331)</f>
        <v>Pooh's Heffalump Movie</v>
      </c>
      <c r="P2331" s="36">
        <f>INDEX(cpi!$A$1:$M$105,MATCH('Inflation adjust calc'!$E2331,cpi!$A:$A,0),MATCH('Inflation adjust calc'!$D2331,cpi!$1:$1,0))</f>
        <v>191.8</v>
      </c>
      <c r="Q2331" s="36">
        <f>cpi!$I$2</f>
        <v>240.85300000000001</v>
      </c>
      <c r="R2331" s="36">
        <f t="shared" si="297"/>
        <v>1.2557507820646507</v>
      </c>
      <c r="S2331" s="28" t="str">
        <f t="shared" si="293"/>
        <v/>
      </c>
      <c r="T2331" s="37">
        <f t="shared" si="294"/>
        <v>25115015.641293015</v>
      </c>
      <c r="U2331" s="37">
        <f t="shared" si="295"/>
        <v>22727121.393894684</v>
      </c>
      <c r="V2331" s="37">
        <f t="shared" si="296"/>
        <v>69928923.478790417</v>
      </c>
    </row>
    <row r="2332" spans="1:22">
      <c r="A2332" s="23">
        <v>2331</v>
      </c>
      <c r="B2332" s="3" t="s">
        <v>667</v>
      </c>
      <c r="C2332" s="28">
        <v>29</v>
      </c>
      <c r="D2332" s="29">
        <v>9</v>
      </c>
      <c r="E2332" s="28">
        <v>2006</v>
      </c>
      <c r="F2332" s="31">
        <f>DATE(E2332,D2332,C2332)</f>
        <v>38989</v>
      </c>
      <c r="G2332" s="24" t="s">
        <v>3161</v>
      </c>
      <c r="H2332" s="2">
        <v>20000000</v>
      </c>
      <c r="I2332" s="2">
        <v>17807569</v>
      </c>
      <c r="J2332" s="2">
        <v>17807569</v>
      </c>
      <c r="K2332" s="28" t="str">
        <f t="shared" si="290"/>
        <v/>
      </c>
      <c r="L2332" s="28" t="str">
        <f t="shared" si="291"/>
        <v/>
      </c>
      <c r="M2332" s="28" t="s">
        <v>3161</v>
      </c>
      <c r="N2332" s="28" t="str">
        <f t="shared" si="292"/>
        <v/>
      </c>
      <c r="O2332" s="28" t="str">
        <f>IF(N2332=1,M2332&amp;" ("&amp;E2332&amp;")",M2332)</f>
        <v>School for Scoundrels</v>
      </c>
      <c r="P2332" s="36">
        <f>INDEX(cpi!$A$1:$M$105,MATCH('Inflation adjust calc'!$E2332,cpi!$A:$A,0),MATCH('Inflation adjust calc'!$D2332,cpi!$1:$1,0))</f>
        <v>202.9</v>
      </c>
      <c r="Q2332" s="36">
        <f>cpi!$I$2</f>
        <v>240.85300000000001</v>
      </c>
      <c r="R2332" s="36">
        <f t="shared" si="297"/>
        <v>1.1870527353376048</v>
      </c>
      <c r="S2332" s="28" t="str">
        <f t="shared" si="293"/>
        <v/>
      </c>
      <c r="T2332" s="37">
        <f t="shared" si="294"/>
        <v>23741054.706752095</v>
      </c>
      <c r="U2332" s="37">
        <f t="shared" si="295"/>
        <v>21138523.491163135</v>
      </c>
      <c r="V2332" s="37">
        <f t="shared" si="296"/>
        <v>21138523.491163135</v>
      </c>
    </row>
    <row r="2333" spans="1:22">
      <c r="A2333" s="23">
        <v>2332</v>
      </c>
      <c r="B2333" s="3" t="s">
        <v>477</v>
      </c>
      <c r="C2333" s="28">
        <v>26</v>
      </c>
      <c r="D2333" s="29">
        <v>10</v>
      </c>
      <c r="E2333" s="28">
        <v>2012</v>
      </c>
      <c r="F2333" s="31">
        <f>DATE(E2333,D2333,C2333)</f>
        <v>41208</v>
      </c>
      <c r="G2333" s="24" t="s">
        <v>3162</v>
      </c>
      <c r="H2333" s="2">
        <v>20000000</v>
      </c>
      <c r="I2333" s="2">
        <v>17530219</v>
      </c>
      <c r="J2333" s="2">
        <v>55975672</v>
      </c>
      <c r="K2333" s="28" t="str">
        <f t="shared" si="290"/>
        <v/>
      </c>
      <c r="L2333" s="28" t="str">
        <f t="shared" si="291"/>
        <v/>
      </c>
      <c r="M2333" s="28" t="s">
        <v>3162</v>
      </c>
      <c r="N2333" s="28" t="str">
        <f t="shared" si="292"/>
        <v/>
      </c>
      <c r="O2333" s="28" t="str">
        <f>IF(N2333=1,M2333&amp;" ("&amp;E2333&amp;")",M2333)</f>
        <v>Silent Hill: Revelation 3D</v>
      </c>
      <c r="P2333" s="36">
        <f>INDEX(cpi!$A$1:$M$105,MATCH('Inflation adjust calc'!$E2333,cpi!$A:$A,0),MATCH('Inflation adjust calc'!$D2333,cpi!$1:$1,0))</f>
        <v>231.31700000000001</v>
      </c>
      <c r="Q2333" s="36">
        <f>cpi!$I$2</f>
        <v>240.85300000000001</v>
      </c>
      <c r="R2333" s="36">
        <f t="shared" si="297"/>
        <v>1.0412248127029142</v>
      </c>
      <c r="S2333" s="28" t="str">
        <f t="shared" si="293"/>
        <v/>
      </c>
      <c r="T2333" s="37">
        <f t="shared" si="294"/>
        <v>20824496.254058283</v>
      </c>
      <c r="U2333" s="37">
        <f t="shared" si="295"/>
        <v>18252898.994916067</v>
      </c>
      <c r="V2333" s="37">
        <f t="shared" si="296"/>
        <v>58283258.594119757</v>
      </c>
    </row>
    <row r="2334" spans="1:22">
      <c r="A2334" s="23">
        <v>2333</v>
      </c>
      <c r="B2334" s="3">
        <v>34769</v>
      </c>
      <c r="C2334" s="28">
        <v>3</v>
      </c>
      <c r="D2334" s="29">
        <v>11</v>
      </c>
      <c r="E2334" s="28">
        <v>1995</v>
      </c>
      <c r="F2334" s="31">
        <f>DATE(E2334,D2334,C2334)</f>
        <v>35006</v>
      </c>
      <c r="G2334" s="24" t="s">
        <v>3163</v>
      </c>
      <c r="H2334" s="2">
        <v>20000000</v>
      </c>
      <c r="I2334" s="2">
        <v>17468887</v>
      </c>
      <c r="J2334" s="2">
        <v>22119269</v>
      </c>
      <c r="K2334" s="28" t="str">
        <f t="shared" si="290"/>
        <v/>
      </c>
      <c r="L2334" s="28" t="str">
        <f t="shared" si="291"/>
        <v/>
      </c>
      <c r="M2334" s="28" t="s">
        <v>3163</v>
      </c>
      <c r="N2334" s="28" t="str">
        <f t="shared" si="292"/>
        <v/>
      </c>
      <c r="O2334" s="28" t="str">
        <f>IF(N2334=1,M2334&amp;" ("&amp;E2334&amp;")",M2334)</f>
        <v>Home for the Holidays</v>
      </c>
      <c r="P2334" s="36">
        <f>INDEX(cpi!$A$1:$M$105,MATCH('Inflation adjust calc'!$E2334,cpi!$A:$A,0),MATCH('Inflation adjust calc'!$D2334,cpi!$1:$1,0))</f>
        <v>153.6</v>
      </c>
      <c r="Q2334" s="36">
        <f>cpi!$I$2</f>
        <v>240.85300000000001</v>
      </c>
      <c r="R2334" s="36">
        <f t="shared" si="297"/>
        <v>1.5680533854166667</v>
      </c>
      <c r="S2334" s="28" t="str">
        <f t="shared" si="293"/>
        <v/>
      </c>
      <c r="T2334" s="37">
        <f t="shared" si="294"/>
        <v>31361067.708333336</v>
      </c>
      <c r="U2334" s="37">
        <f t="shared" si="295"/>
        <v>27392147.399811197</v>
      </c>
      <c r="V2334" s="37">
        <f t="shared" si="296"/>
        <v>34684194.638391927</v>
      </c>
    </row>
    <row r="2335" spans="1:22">
      <c r="A2335" s="23">
        <v>2334</v>
      </c>
      <c r="B2335" s="3" t="s">
        <v>3164</v>
      </c>
      <c r="C2335" s="28">
        <v>20</v>
      </c>
      <c r="D2335" s="29">
        <v>2</v>
      </c>
      <c r="E2335" s="28">
        <v>2009</v>
      </c>
      <c r="F2335" s="31">
        <f>DATE(E2335,D2335,C2335)</f>
        <v>39864</v>
      </c>
      <c r="G2335" s="24" t="s">
        <v>3165</v>
      </c>
      <c r="H2335" s="2">
        <v>20000000</v>
      </c>
      <c r="I2335" s="2">
        <v>17231291</v>
      </c>
      <c r="J2335" s="2">
        <v>18608570</v>
      </c>
      <c r="K2335" s="28" t="str">
        <f t="shared" si="290"/>
        <v/>
      </c>
      <c r="L2335" s="28" t="str">
        <f t="shared" si="291"/>
        <v/>
      </c>
      <c r="M2335" s="28" t="s">
        <v>3165</v>
      </c>
      <c r="N2335" s="28" t="str">
        <f t="shared" si="292"/>
        <v/>
      </c>
      <c r="O2335" s="28" t="str">
        <f>IF(N2335=1,M2335&amp;" ("&amp;E2335&amp;")",M2335)</f>
        <v>Fired Up</v>
      </c>
      <c r="P2335" s="36">
        <f>INDEX(cpi!$A$1:$M$105,MATCH('Inflation adjust calc'!$E2335,cpi!$A:$A,0),MATCH('Inflation adjust calc'!$D2335,cpi!$1:$1,0))</f>
        <v>212.19300000000001</v>
      </c>
      <c r="Q2335" s="36">
        <f>cpi!$I$2</f>
        <v>240.85300000000001</v>
      </c>
      <c r="R2335" s="36">
        <f t="shared" si="297"/>
        <v>1.1350657184732766</v>
      </c>
      <c r="S2335" s="28" t="str">
        <f t="shared" si="293"/>
        <v/>
      </c>
      <c r="T2335" s="37">
        <f t="shared" si="294"/>
        <v>22701314.369465534</v>
      </c>
      <c r="U2335" s="37">
        <f t="shared" si="295"/>
        <v>19558647.699137107</v>
      </c>
      <c r="V2335" s="37">
        <f t="shared" si="296"/>
        <v>21121949.87681026</v>
      </c>
    </row>
    <row r="2336" spans="1:22">
      <c r="A2336" s="23">
        <v>2335</v>
      </c>
      <c r="B2336" s="3">
        <v>38568</v>
      </c>
      <c r="C2336" s="28">
        <v>8</v>
      </c>
      <c r="D2336" s="29">
        <v>4</v>
      </c>
      <c r="E2336" s="28">
        <v>2005</v>
      </c>
      <c r="F2336" s="31">
        <f>DATE(E2336,D2336,C2336)</f>
        <v>38450</v>
      </c>
      <c r="G2336" s="24" t="s">
        <v>3166</v>
      </c>
      <c r="H2336" s="2">
        <v>20000000</v>
      </c>
      <c r="I2336" s="2">
        <v>17104669</v>
      </c>
      <c r="J2336" s="2">
        <v>102034104</v>
      </c>
      <c r="K2336" s="28" t="str">
        <f t="shared" si="290"/>
        <v/>
      </c>
      <c r="L2336" s="28" t="str">
        <f t="shared" si="291"/>
        <v/>
      </c>
      <c r="M2336" s="28" t="s">
        <v>3166</v>
      </c>
      <c r="N2336" s="28" t="str">
        <f t="shared" si="292"/>
        <v/>
      </c>
      <c r="O2336" s="28" t="str">
        <f>IF(N2336=1,M2336&amp;" ("&amp;E2336&amp;")",M2336)</f>
        <v>Kung Fu Hustle</v>
      </c>
      <c r="P2336" s="36">
        <f>INDEX(cpi!$A$1:$M$105,MATCH('Inflation adjust calc'!$E2336,cpi!$A:$A,0),MATCH('Inflation adjust calc'!$D2336,cpi!$1:$1,0))</f>
        <v>194.6</v>
      </c>
      <c r="Q2336" s="36">
        <f>cpi!$I$2</f>
        <v>240.85300000000001</v>
      </c>
      <c r="R2336" s="36">
        <f t="shared" si="297"/>
        <v>1.2376824254881809</v>
      </c>
      <c r="S2336" s="28" t="str">
        <f t="shared" si="293"/>
        <v/>
      </c>
      <c r="T2336" s="37">
        <f t="shared" si="294"/>
        <v>24753648.509763617</v>
      </c>
      <c r="U2336" s="37">
        <f t="shared" si="295"/>
        <v>21170148.215092499</v>
      </c>
      <c r="V2336" s="37">
        <f t="shared" si="296"/>
        <v>126285817.3212333</v>
      </c>
    </row>
    <row r="2337" spans="1:22">
      <c r="A2337" s="23">
        <v>2336</v>
      </c>
      <c r="B2337" s="3" t="s">
        <v>3167</v>
      </c>
      <c r="C2337" s="28">
        <v>26</v>
      </c>
      <c r="D2337" s="29">
        <v>7</v>
      </c>
      <c r="E2337" s="28">
        <v>2002</v>
      </c>
      <c r="F2337" s="31">
        <f>DATE(E2337,D2337,C2337)</f>
        <v>37463</v>
      </c>
      <c r="G2337" s="24" t="s">
        <v>3168</v>
      </c>
      <c r="H2337" s="2">
        <v>20000000</v>
      </c>
      <c r="I2337" s="2">
        <v>16988996</v>
      </c>
      <c r="J2337" s="2">
        <v>16988996</v>
      </c>
      <c r="K2337" s="28" t="str">
        <f t="shared" si="290"/>
        <v/>
      </c>
      <c r="L2337" s="28" t="str">
        <f t="shared" si="291"/>
        <v/>
      </c>
      <c r="M2337" s="28" t="s">
        <v>3168</v>
      </c>
      <c r="N2337" s="28" t="str">
        <f t="shared" si="292"/>
        <v/>
      </c>
      <c r="O2337" s="28" t="str">
        <f>IF(N2337=1,M2337&amp;" ("&amp;E2337&amp;")",M2337)</f>
        <v>The Country Bears</v>
      </c>
      <c r="P2337" s="36">
        <f>INDEX(cpi!$A$1:$M$105,MATCH('Inflation adjust calc'!$E2337,cpi!$A:$A,0),MATCH('Inflation adjust calc'!$D2337,cpi!$1:$1,0))</f>
        <v>180.1</v>
      </c>
      <c r="Q2337" s="36">
        <f>cpi!$I$2</f>
        <v>240.85300000000001</v>
      </c>
      <c r="R2337" s="36">
        <f t="shared" si="297"/>
        <v>1.3373292615213772</v>
      </c>
      <c r="S2337" s="28" t="str">
        <f t="shared" si="293"/>
        <v/>
      </c>
      <c r="T2337" s="37">
        <f t="shared" si="294"/>
        <v>26746585.230427545</v>
      </c>
      <c r="U2337" s="37">
        <f t="shared" si="295"/>
        <v>22719881.474669632</v>
      </c>
      <c r="V2337" s="37">
        <f t="shared" si="296"/>
        <v>22719881.474669632</v>
      </c>
    </row>
    <row r="2338" spans="1:22">
      <c r="A2338" s="23">
        <v>2337</v>
      </c>
      <c r="B2338" s="3" t="s">
        <v>452</v>
      </c>
      <c r="C2338" s="28">
        <v>21</v>
      </c>
      <c r="D2338" s="29">
        <v>11</v>
      </c>
      <c r="E2338" s="28">
        <v>2003</v>
      </c>
      <c r="F2338" s="31">
        <f>DATE(E2338,D2338,C2338)</f>
        <v>37946</v>
      </c>
      <c r="G2338" s="24" t="s">
        <v>3169</v>
      </c>
      <c r="H2338" s="2">
        <v>20000000</v>
      </c>
      <c r="I2338" s="2">
        <v>16248701</v>
      </c>
      <c r="J2338" s="2">
        <v>59667625</v>
      </c>
      <c r="K2338" s="28" t="str">
        <f t="shared" si="290"/>
        <v/>
      </c>
      <c r="L2338" s="28" t="str">
        <f t="shared" si="291"/>
        <v/>
      </c>
      <c r="M2338" s="28" t="s">
        <v>3169</v>
      </c>
      <c r="N2338" s="28" t="str">
        <f t="shared" si="292"/>
        <v/>
      </c>
      <c r="O2338" s="28" t="str">
        <f>IF(N2338=1,M2338&amp;" ("&amp;E2338&amp;")",M2338)</f>
        <v>21 Grams</v>
      </c>
      <c r="P2338" s="36">
        <f>INDEX(cpi!$A$1:$M$105,MATCH('Inflation adjust calc'!$E2338,cpi!$A:$A,0),MATCH('Inflation adjust calc'!$D2338,cpi!$1:$1,0))</f>
        <v>184.5</v>
      </c>
      <c r="Q2338" s="36">
        <f>cpi!$I$2</f>
        <v>240.85300000000001</v>
      </c>
      <c r="R2338" s="36">
        <f t="shared" si="297"/>
        <v>1.3054363143631438</v>
      </c>
      <c r="S2338" s="28" t="str">
        <f t="shared" si="293"/>
        <v/>
      </c>
      <c r="T2338" s="37">
        <f t="shared" si="294"/>
        <v>26108726.287262876</v>
      </c>
      <c r="U2338" s="37">
        <f t="shared" si="295"/>
        <v>21211644.346628729</v>
      </c>
      <c r="V2338" s="37">
        <f t="shared" si="296"/>
        <v>77892284.46680218</v>
      </c>
    </row>
    <row r="2339" spans="1:22">
      <c r="A2339" s="23">
        <v>2338</v>
      </c>
      <c r="B2339" s="3">
        <v>39915</v>
      </c>
      <c r="C2339" s="28">
        <v>4</v>
      </c>
      <c r="D2339" s="29">
        <v>12</v>
      </c>
      <c r="E2339" s="28">
        <v>2009</v>
      </c>
      <c r="F2339" s="31">
        <f>DATE(E2339,D2339,C2339)</f>
        <v>40151</v>
      </c>
      <c r="G2339" s="24" t="s">
        <v>3170</v>
      </c>
      <c r="H2339" s="2">
        <v>20000000</v>
      </c>
      <c r="I2339" s="2">
        <v>15988876</v>
      </c>
      <c r="J2339" s="2">
        <v>23661038</v>
      </c>
      <c r="K2339" s="28" t="str">
        <f t="shared" si="290"/>
        <v/>
      </c>
      <c r="L2339" s="28" t="str">
        <f t="shared" si="291"/>
        <v/>
      </c>
      <c r="M2339" s="28" t="s">
        <v>3170</v>
      </c>
      <c r="N2339" s="28" t="str">
        <f t="shared" si="292"/>
        <v/>
      </c>
      <c r="O2339" s="28" t="str">
        <f>IF(N2339=1,M2339&amp;" ("&amp;E2339&amp;")",M2339)</f>
        <v>Armored</v>
      </c>
      <c r="P2339" s="36">
        <f>INDEX(cpi!$A$1:$M$105,MATCH('Inflation adjust calc'!$E2339,cpi!$A:$A,0),MATCH('Inflation adjust calc'!$D2339,cpi!$1:$1,0))</f>
        <v>215.94900000000001</v>
      </c>
      <c r="Q2339" s="36">
        <f>cpi!$I$2</f>
        <v>240.85300000000001</v>
      </c>
      <c r="R2339" s="36">
        <f t="shared" si="297"/>
        <v>1.1153235254620304</v>
      </c>
      <c r="S2339" s="28" t="str">
        <f t="shared" si="293"/>
        <v/>
      </c>
      <c r="T2339" s="37">
        <f t="shared" si="294"/>
        <v>22306470.509240609</v>
      </c>
      <c r="U2339" s="37">
        <f t="shared" si="295"/>
        <v>17832769.548495248</v>
      </c>
      <c r="V2339" s="37">
        <f t="shared" si="296"/>
        <v>26389712.31825107</v>
      </c>
    </row>
    <row r="2340" spans="1:22">
      <c r="A2340" s="23">
        <v>2339</v>
      </c>
      <c r="B2340" s="3" t="s">
        <v>207</v>
      </c>
      <c r="C2340" s="28">
        <v>14</v>
      </c>
      <c r="D2340" s="29">
        <v>12</v>
      </c>
      <c r="E2340" s="28">
        <v>2007</v>
      </c>
      <c r="F2340" s="31">
        <f>DATE(E2340,D2340,C2340)</f>
        <v>39430</v>
      </c>
      <c r="G2340" s="24" t="s">
        <v>3171</v>
      </c>
      <c r="H2340" s="2">
        <v>20000000</v>
      </c>
      <c r="I2340" s="2">
        <v>15800078</v>
      </c>
      <c r="J2340" s="2">
        <v>74180745</v>
      </c>
      <c r="K2340" s="28" t="str">
        <f t="shared" si="290"/>
        <v/>
      </c>
      <c r="L2340" s="28" t="str">
        <f t="shared" si="291"/>
        <v/>
      </c>
      <c r="M2340" s="28" t="s">
        <v>3171</v>
      </c>
      <c r="N2340" s="28" t="str">
        <f t="shared" si="292"/>
        <v/>
      </c>
      <c r="O2340" s="28" t="str">
        <f>IF(N2340=1,M2340&amp;" ("&amp;E2340&amp;")",M2340)</f>
        <v>The Kite Runner</v>
      </c>
      <c r="P2340" s="36">
        <f>INDEX(cpi!$A$1:$M$105,MATCH('Inflation adjust calc'!$E2340,cpi!$A:$A,0),MATCH('Inflation adjust calc'!$D2340,cpi!$1:$1,0))</f>
        <v>210.036</v>
      </c>
      <c r="Q2340" s="36">
        <f>cpi!$I$2</f>
        <v>240.85300000000001</v>
      </c>
      <c r="R2340" s="36">
        <f t="shared" si="297"/>
        <v>1.1467224666247691</v>
      </c>
      <c r="S2340" s="28" t="str">
        <f t="shared" si="293"/>
        <v/>
      </c>
      <c r="T2340" s="37">
        <f t="shared" si="294"/>
        <v>22934449.33249538</v>
      </c>
      <c r="U2340" s="37">
        <f t="shared" si="295"/>
        <v>18118304.417023748</v>
      </c>
      <c r="V2340" s="37">
        <f t="shared" si="296"/>
        <v>85064726.882463008</v>
      </c>
    </row>
    <row r="2341" spans="1:22">
      <c r="A2341" s="23">
        <v>2340</v>
      </c>
      <c r="B2341" s="3">
        <v>38055</v>
      </c>
      <c r="C2341" s="28">
        <v>3</v>
      </c>
      <c r="D2341" s="29">
        <v>9</v>
      </c>
      <c r="E2341" s="28">
        <v>2004</v>
      </c>
      <c r="F2341" s="31">
        <f>DATE(E2341,D2341,C2341)</f>
        <v>38233</v>
      </c>
      <c r="G2341" s="24" t="s">
        <v>3172</v>
      </c>
      <c r="H2341" s="2">
        <v>20000000</v>
      </c>
      <c r="I2341" s="2">
        <v>15712072</v>
      </c>
      <c r="J2341" s="2">
        <v>16612072</v>
      </c>
      <c r="K2341" s="28" t="str">
        <f t="shared" si="290"/>
        <v/>
      </c>
      <c r="L2341" s="28" t="str">
        <f t="shared" si="291"/>
        <v/>
      </c>
      <c r="M2341" s="28" t="s">
        <v>3172</v>
      </c>
      <c r="N2341" s="28" t="str">
        <f t="shared" si="292"/>
        <v/>
      </c>
      <c r="O2341" s="28" t="str">
        <f>IF(N2341=1,M2341&amp;" ("&amp;E2341&amp;")",M2341)</f>
        <v>Paparazzi</v>
      </c>
      <c r="P2341" s="36">
        <f>INDEX(cpi!$A$1:$M$105,MATCH('Inflation adjust calc'!$E2341,cpi!$A:$A,0),MATCH('Inflation adjust calc'!$D2341,cpi!$1:$1,0))</f>
        <v>189.9</v>
      </c>
      <c r="Q2341" s="36">
        <f>cpi!$I$2</f>
        <v>240.85300000000001</v>
      </c>
      <c r="R2341" s="36">
        <f t="shared" si="297"/>
        <v>1.2683149025803053</v>
      </c>
      <c r="S2341" s="28" t="str">
        <f t="shared" si="293"/>
        <v/>
      </c>
      <c r="T2341" s="37">
        <f t="shared" si="294"/>
        <v>25366298.051606108</v>
      </c>
      <c r="U2341" s="37">
        <f t="shared" si="295"/>
        <v>19927855.068014745</v>
      </c>
      <c r="V2341" s="37">
        <f t="shared" si="296"/>
        <v>21069338.480337016</v>
      </c>
    </row>
    <row r="2342" spans="1:22">
      <c r="A2342" s="23">
        <v>2341</v>
      </c>
      <c r="B2342" s="3" t="s">
        <v>1159</v>
      </c>
      <c r="C2342" s="28">
        <v>17</v>
      </c>
      <c r="D2342" s="29">
        <v>1</v>
      </c>
      <c r="E2342" s="28">
        <v>2003</v>
      </c>
      <c r="F2342" s="31">
        <f>DATE(E2342,D2342,C2342)</f>
        <v>37638</v>
      </c>
      <c r="G2342" s="24" t="s">
        <v>3173</v>
      </c>
      <c r="H2342" s="2">
        <v>20000000</v>
      </c>
      <c r="I2342" s="2">
        <v>15543862</v>
      </c>
      <c r="J2342" s="2">
        <v>17430594</v>
      </c>
      <c r="K2342" s="28" t="str">
        <f t="shared" si="290"/>
        <v/>
      </c>
      <c r="L2342" s="28" t="str">
        <f t="shared" si="291"/>
        <v/>
      </c>
      <c r="M2342" s="28" t="s">
        <v>3173</v>
      </c>
      <c r="N2342" s="28" t="str">
        <f t="shared" si="292"/>
        <v/>
      </c>
      <c r="O2342" s="28" t="str">
        <f>IF(N2342=1,M2342&amp;" ("&amp;E2342&amp;")",M2342)</f>
        <v>A Guy Thing</v>
      </c>
      <c r="P2342" s="36">
        <f>INDEX(cpi!$A$1:$M$105,MATCH('Inflation adjust calc'!$E2342,cpi!$A:$A,0),MATCH('Inflation adjust calc'!$D2342,cpi!$1:$1,0))</f>
        <v>181.7</v>
      </c>
      <c r="Q2342" s="36">
        <f>cpi!$I$2</f>
        <v>240.85300000000001</v>
      </c>
      <c r="R2342" s="36">
        <f t="shared" si="297"/>
        <v>1.325553109521189</v>
      </c>
      <c r="S2342" s="28" t="str">
        <f t="shared" si="293"/>
        <v/>
      </c>
      <c r="T2342" s="37">
        <f t="shared" si="294"/>
        <v>26511062.190423779</v>
      </c>
      <c r="U2342" s="37">
        <f t="shared" si="295"/>
        <v>20604214.608068246</v>
      </c>
      <c r="V2342" s="37">
        <f t="shared" si="296"/>
        <v>23105178.077501379</v>
      </c>
    </row>
    <row r="2343" spans="1:22">
      <c r="A2343" s="23">
        <v>2342</v>
      </c>
      <c r="B2343" s="3" t="s">
        <v>3174</v>
      </c>
      <c r="C2343" s="28">
        <v>15</v>
      </c>
      <c r="D2343" s="29">
        <v>2</v>
      </c>
      <c r="E2343" s="28">
        <v>1965</v>
      </c>
      <c r="F2343" s="31">
        <f>DATE(E2343,D2343,C2343)</f>
        <v>23788</v>
      </c>
      <c r="G2343" s="24" t="s">
        <v>3175</v>
      </c>
      <c r="H2343" s="2">
        <v>20000000</v>
      </c>
      <c r="I2343" s="2">
        <v>15473333</v>
      </c>
      <c r="J2343" s="2">
        <v>15473333</v>
      </c>
      <c r="K2343" s="28" t="str">
        <f t="shared" si="290"/>
        <v/>
      </c>
      <c r="L2343" s="28" t="str">
        <f t="shared" si="291"/>
        <v/>
      </c>
      <c r="M2343" s="28" t="s">
        <v>3175</v>
      </c>
      <c r="N2343" s="28" t="str">
        <f t="shared" si="292"/>
        <v/>
      </c>
      <c r="O2343" s="28" t="str">
        <f>IF(N2343=1,M2343&amp;" ("&amp;E2343&amp;")",M2343)</f>
        <v>The Greatest Story Ever Told</v>
      </c>
      <c r="P2343" s="36">
        <f>INDEX(cpi!$A$1:$M$105,MATCH('Inflation adjust calc'!$E2343,cpi!$A:$A,0),MATCH('Inflation adjust calc'!$D2343,cpi!$1:$1,0))</f>
        <v>31.2</v>
      </c>
      <c r="Q2343" s="36">
        <f>cpi!$I$2</f>
        <v>240.85300000000001</v>
      </c>
      <c r="R2343" s="36">
        <f t="shared" si="297"/>
        <v>7.7196474358974365</v>
      </c>
      <c r="S2343" s="28" t="str">
        <f t="shared" si="293"/>
        <v/>
      </c>
      <c r="T2343" s="37">
        <f t="shared" si="294"/>
        <v>154392948.71794873</v>
      </c>
      <c r="U2343" s="37">
        <f t="shared" si="295"/>
        <v>119448675.41823719</v>
      </c>
      <c r="V2343" s="37">
        <f t="shared" si="296"/>
        <v>119448675.41823719</v>
      </c>
    </row>
    <row r="2344" spans="1:22">
      <c r="A2344" s="23">
        <v>2343</v>
      </c>
      <c r="B2344" s="3" t="s">
        <v>593</v>
      </c>
      <c r="C2344" s="28">
        <v>21</v>
      </c>
      <c r="D2344" s="29">
        <v>7</v>
      </c>
      <c r="E2344" s="28">
        <v>2000</v>
      </c>
      <c r="F2344" s="31">
        <f>DATE(E2344,D2344,C2344)</f>
        <v>36728</v>
      </c>
      <c r="G2344" s="24" t="s">
        <v>3176</v>
      </c>
      <c r="H2344" s="2">
        <v>20000000</v>
      </c>
      <c r="I2344" s="2">
        <v>15464026</v>
      </c>
      <c r="J2344" s="2">
        <v>18250106</v>
      </c>
      <c r="K2344" s="28" t="str">
        <f t="shared" si="290"/>
        <v/>
      </c>
      <c r="L2344" s="28" t="str">
        <f t="shared" si="291"/>
        <v/>
      </c>
      <c r="M2344" s="28" t="s">
        <v>3176</v>
      </c>
      <c r="N2344" s="28" t="str">
        <f t="shared" si="292"/>
        <v/>
      </c>
      <c r="O2344" s="28" t="str">
        <f>IF(N2344=1,M2344&amp;" ("&amp;E2344&amp;")",M2344)</f>
        <v>Loser</v>
      </c>
      <c r="P2344" s="36">
        <f>INDEX(cpi!$A$1:$M$105,MATCH('Inflation adjust calc'!$E2344,cpi!$A:$A,0),MATCH('Inflation adjust calc'!$D2344,cpi!$1:$1,0))</f>
        <v>172.8</v>
      </c>
      <c r="Q2344" s="36">
        <f>cpi!$I$2</f>
        <v>240.85300000000001</v>
      </c>
      <c r="R2344" s="36">
        <f t="shared" si="297"/>
        <v>1.3938252314814814</v>
      </c>
      <c r="S2344" s="28" t="str">
        <f t="shared" si="293"/>
        <v/>
      </c>
      <c r="T2344" s="37">
        <f t="shared" si="294"/>
        <v>27876504.629629627</v>
      </c>
      <c r="U2344" s="37">
        <f t="shared" si="295"/>
        <v>21554149.619085647</v>
      </c>
      <c r="V2344" s="37">
        <f t="shared" si="296"/>
        <v>25437458.220011573</v>
      </c>
    </row>
    <row r="2345" spans="1:22">
      <c r="A2345" s="23">
        <v>2344</v>
      </c>
      <c r="B2345" s="3">
        <v>35949</v>
      </c>
      <c r="C2345" s="28">
        <v>6</v>
      </c>
      <c r="D2345" s="29">
        <v>3</v>
      </c>
      <c r="E2345" s="28">
        <v>1998</v>
      </c>
      <c r="F2345" s="31">
        <f>DATE(E2345,D2345,C2345)</f>
        <v>35860</v>
      </c>
      <c r="G2345" s="24" t="s">
        <v>2030</v>
      </c>
      <c r="H2345" s="2">
        <v>20000000</v>
      </c>
      <c r="I2345" s="2">
        <v>15055091</v>
      </c>
      <c r="J2345" s="2">
        <v>15055091</v>
      </c>
      <c r="K2345" s="28" t="str">
        <f t="shared" si="290"/>
        <v/>
      </c>
      <c r="L2345" s="28" t="str">
        <f t="shared" si="291"/>
        <v/>
      </c>
      <c r="M2345" s="28" t="s">
        <v>2030</v>
      </c>
      <c r="N2345" s="28">
        <f t="shared" si="292"/>
        <v>1</v>
      </c>
      <c r="O2345" s="28" t="str">
        <f>IF(N2345=1,M2345&amp;" ("&amp;E2345&amp;")",M2345)</f>
        <v>Twilight (1998)</v>
      </c>
      <c r="P2345" s="36">
        <f>INDEX(cpi!$A$1:$M$105,MATCH('Inflation adjust calc'!$E2345,cpi!$A:$A,0),MATCH('Inflation adjust calc'!$D2345,cpi!$1:$1,0))</f>
        <v>162.19999999999999</v>
      </c>
      <c r="Q2345" s="36">
        <f>cpi!$I$2</f>
        <v>240.85300000000001</v>
      </c>
      <c r="R2345" s="36">
        <f t="shared" si="297"/>
        <v>1.4849136868064119</v>
      </c>
      <c r="S2345" s="28" t="str">
        <f t="shared" si="293"/>
        <v/>
      </c>
      <c r="T2345" s="37">
        <f t="shared" si="294"/>
        <v>29698273.736128237</v>
      </c>
      <c r="U2345" s="37">
        <f t="shared" si="295"/>
        <v>22355510.68201603</v>
      </c>
      <c r="V2345" s="37">
        <f t="shared" si="296"/>
        <v>22355510.68201603</v>
      </c>
    </row>
    <row r="2346" spans="1:22">
      <c r="A2346" s="23">
        <v>2345</v>
      </c>
      <c r="B2346" s="3" t="s">
        <v>3177</v>
      </c>
      <c r="C2346" s="28">
        <v>23</v>
      </c>
      <c r="D2346" s="29">
        <v>9</v>
      </c>
      <c r="E2346" s="28">
        <v>2009</v>
      </c>
      <c r="F2346" s="31">
        <f>DATE(E2346,D2346,C2346)</f>
        <v>40079</v>
      </c>
      <c r="G2346" s="24" t="s">
        <v>3178</v>
      </c>
      <c r="H2346" s="2">
        <v>20000000</v>
      </c>
      <c r="I2346" s="2">
        <v>14363397</v>
      </c>
      <c r="J2346" s="2">
        <v>19121531</v>
      </c>
      <c r="K2346" s="28" t="str">
        <f t="shared" si="290"/>
        <v/>
      </c>
      <c r="L2346" s="28" t="str">
        <f t="shared" si="291"/>
        <v/>
      </c>
      <c r="M2346" s="28" t="s">
        <v>3178</v>
      </c>
      <c r="N2346" s="28" t="str">
        <f t="shared" si="292"/>
        <v/>
      </c>
      <c r="O2346" s="28" t="str">
        <f>IF(N2346=1,M2346&amp;" ("&amp;E2346&amp;")",M2346)</f>
        <v>Capitalism: A Love Story</v>
      </c>
      <c r="P2346" s="36">
        <f>INDEX(cpi!$A$1:$M$105,MATCH('Inflation adjust calc'!$E2346,cpi!$A:$A,0),MATCH('Inflation adjust calc'!$D2346,cpi!$1:$1,0))</f>
        <v>215.96899999999999</v>
      </c>
      <c r="Q2346" s="36">
        <f>cpi!$I$2</f>
        <v>240.85300000000001</v>
      </c>
      <c r="R2346" s="36">
        <f t="shared" si="297"/>
        <v>1.1152202399418436</v>
      </c>
      <c r="S2346" s="28" t="str">
        <f t="shared" si="293"/>
        <v/>
      </c>
      <c r="T2346" s="37">
        <f t="shared" si="294"/>
        <v>22304404.798836872</v>
      </c>
      <c r="U2346" s="37">
        <f t="shared" si="295"/>
        <v>16018351.048719957</v>
      </c>
      <c r="V2346" s="37">
        <f t="shared" si="296"/>
        <v>21324718.389875401</v>
      </c>
    </row>
    <row r="2347" spans="1:22">
      <c r="A2347" s="23">
        <v>2346</v>
      </c>
      <c r="B2347" s="3" t="s">
        <v>2384</v>
      </c>
      <c r="C2347" s="28">
        <v>13</v>
      </c>
      <c r="D2347" s="29">
        <v>4</v>
      </c>
      <c r="E2347" s="28">
        <v>2012</v>
      </c>
      <c r="F2347" s="31">
        <f>DATE(E2347,D2347,C2347)</f>
        <v>41012</v>
      </c>
      <c r="G2347" s="24" t="s">
        <v>3179</v>
      </c>
      <c r="H2347" s="2">
        <v>20000000</v>
      </c>
      <c r="I2347" s="2">
        <v>14326865</v>
      </c>
      <c r="J2347" s="2">
        <v>33943049</v>
      </c>
      <c r="K2347" s="28" t="str">
        <f t="shared" si="290"/>
        <v/>
      </c>
      <c r="L2347" s="28" t="str">
        <f t="shared" si="291"/>
        <v/>
      </c>
      <c r="M2347" s="28" t="s">
        <v>3179</v>
      </c>
      <c r="N2347" s="28" t="str">
        <f t="shared" si="292"/>
        <v/>
      </c>
      <c r="O2347" s="28" t="str">
        <f>IF(N2347=1,M2347&amp;" ("&amp;E2347&amp;")",M2347)</f>
        <v>Lockout</v>
      </c>
      <c r="P2347" s="36">
        <f>INDEX(cpi!$A$1:$M$105,MATCH('Inflation adjust calc'!$E2347,cpi!$A:$A,0),MATCH('Inflation adjust calc'!$D2347,cpi!$1:$1,0))</f>
        <v>230.08500000000001</v>
      </c>
      <c r="Q2347" s="36">
        <f>cpi!$I$2</f>
        <v>240.85300000000001</v>
      </c>
      <c r="R2347" s="36">
        <f t="shared" si="297"/>
        <v>1.0468000956168373</v>
      </c>
      <c r="S2347" s="28" t="str">
        <f t="shared" si="293"/>
        <v/>
      </c>
      <c r="T2347" s="37">
        <f t="shared" si="294"/>
        <v>20936001.912336744</v>
      </c>
      <c r="U2347" s="37">
        <f t="shared" si="295"/>
        <v>14997363.65188952</v>
      </c>
      <c r="V2347" s="37">
        <f t="shared" si="296"/>
        <v>35531586.938726991</v>
      </c>
    </row>
    <row r="2348" spans="1:22">
      <c r="A2348" s="23">
        <v>2347</v>
      </c>
      <c r="B2348" s="3" t="s">
        <v>1690</v>
      </c>
      <c r="C2348" s="28">
        <v>29</v>
      </c>
      <c r="D2348" s="29">
        <v>8</v>
      </c>
      <c r="E2348" s="28">
        <v>2008</v>
      </c>
      <c r="F2348" s="31">
        <f>DATE(E2348,D2348,C2348)</f>
        <v>39689</v>
      </c>
      <c r="G2348" s="24" t="s">
        <v>3180</v>
      </c>
      <c r="H2348" s="2">
        <v>20000000</v>
      </c>
      <c r="I2348" s="2">
        <v>14190901</v>
      </c>
      <c r="J2348" s="2">
        <v>36720752</v>
      </c>
      <c r="K2348" s="28" t="str">
        <f t="shared" si="290"/>
        <v/>
      </c>
      <c r="L2348" s="28" t="str">
        <f t="shared" si="291"/>
        <v/>
      </c>
      <c r="M2348" s="28" t="s">
        <v>3180</v>
      </c>
      <c r="N2348" s="28" t="str">
        <f t="shared" si="292"/>
        <v/>
      </c>
      <c r="O2348" s="28" t="str">
        <f>IF(N2348=1,M2348&amp;" ("&amp;E2348&amp;")",M2348)</f>
        <v>Disaster Movie</v>
      </c>
      <c r="P2348" s="36">
        <f>INDEX(cpi!$A$1:$M$105,MATCH('Inflation adjust calc'!$E2348,cpi!$A:$A,0),MATCH('Inflation adjust calc'!$D2348,cpi!$1:$1,0))</f>
        <v>219.08600000000001</v>
      </c>
      <c r="Q2348" s="36">
        <f>cpi!$I$2</f>
        <v>240.85300000000001</v>
      </c>
      <c r="R2348" s="36">
        <f t="shared" si="297"/>
        <v>1.0993536784641647</v>
      </c>
      <c r="S2348" s="28" t="str">
        <f t="shared" si="293"/>
        <v/>
      </c>
      <c r="T2348" s="37">
        <f t="shared" si="294"/>
        <v>21987073.569283292</v>
      </c>
      <c r="U2348" s="37">
        <f t="shared" si="295"/>
        <v>15600819.215070793</v>
      </c>
      <c r="V2348" s="37">
        <f t="shared" si="296"/>
        <v>40369093.787170328</v>
      </c>
    </row>
    <row r="2349" spans="1:22">
      <c r="A2349" s="23">
        <v>2348</v>
      </c>
      <c r="B2349" s="3" t="s">
        <v>1543</v>
      </c>
      <c r="C2349" s="28">
        <v>30</v>
      </c>
      <c r="D2349" s="29">
        <v>9</v>
      </c>
      <c r="E2349" s="28">
        <v>2011</v>
      </c>
      <c r="F2349" s="31">
        <f>DATE(E2349,D2349,C2349)</f>
        <v>40816</v>
      </c>
      <c r="G2349" s="24" t="s">
        <v>3181</v>
      </c>
      <c r="H2349" s="2">
        <v>20000000</v>
      </c>
      <c r="I2349" s="2">
        <v>14011084</v>
      </c>
      <c r="J2349" s="2">
        <v>30163785</v>
      </c>
      <c r="K2349" s="28" t="str">
        <f t="shared" si="290"/>
        <v/>
      </c>
      <c r="L2349" s="28" t="str">
        <f t="shared" si="291"/>
        <v/>
      </c>
      <c r="M2349" s="28" t="s">
        <v>3181</v>
      </c>
      <c r="N2349" s="28" t="str">
        <f t="shared" si="292"/>
        <v/>
      </c>
      <c r="O2349" s="28" t="str">
        <f>IF(N2349=1,M2349&amp;" ("&amp;E2349&amp;")",M2349)</f>
        <v>What's Your Number?</v>
      </c>
      <c r="P2349" s="36">
        <f>INDEX(cpi!$A$1:$M$105,MATCH('Inflation adjust calc'!$E2349,cpi!$A:$A,0),MATCH('Inflation adjust calc'!$D2349,cpi!$1:$1,0))</f>
        <v>226.88900000000001</v>
      </c>
      <c r="Q2349" s="36">
        <f>cpi!$I$2</f>
        <v>240.85300000000001</v>
      </c>
      <c r="R2349" s="36">
        <f t="shared" si="297"/>
        <v>1.0615455134449003</v>
      </c>
      <c r="S2349" s="28" t="str">
        <f t="shared" si="293"/>
        <v/>
      </c>
      <c r="T2349" s="37">
        <f t="shared" si="294"/>
        <v>21230910.268898007</v>
      </c>
      <c r="U2349" s="37">
        <f t="shared" si="295"/>
        <v>14873403.358699627</v>
      </c>
      <c r="V2349" s="37">
        <f t="shared" si="296"/>
        <v>32020230.635266583</v>
      </c>
    </row>
    <row r="2350" spans="1:22">
      <c r="A2350" s="23">
        <v>2349</v>
      </c>
      <c r="B2350" s="3" t="s">
        <v>1171</v>
      </c>
      <c r="C2350" s="28">
        <v>14</v>
      </c>
      <c r="D2350" s="29">
        <v>11</v>
      </c>
      <c r="E2350" s="28">
        <v>1997</v>
      </c>
      <c r="F2350" s="31">
        <f>DATE(E2350,D2350,C2350)</f>
        <v>35748</v>
      </c>
      <c r="G2350" s="24" t="s">
        <v>3182</v>
      </c>
      <c r="H2350" s="2">
        <v>20000000</v>
      </c>
      <c r="I2350" s="2">
        <v>13801755</v>
      </c>
      <c r="J2350" s="2">
        <v>13801755</v>
      </c>
      <c r="K2350" s="28" t="str">
        <f t="shared" si="290"/>
        <v/>
      </c>
      <c r="L2350" s="28" t="str">
        <f t="shared" si="291"/>
        <v/>
      </c>
      <c r="M2350" s="28" t="s">
        <v>3182</v>
      </c>
      <c r="N2350" s="28" t="str">
        <f t="shared" si="292"/>
        <v/>
      </c>
      <c r="O2350" s="28" t="str">
        <f>IF(N2350=1,M2350&amp;" ("&amp;E2350&amp;")",M2350)</f>
        <v>The Man Who Knew Too Little</v>
      </c>
      <c r="P2350" s="36">
        <f>INDEX(cpi!$A$1:$M$105,MATCH('Inflation adjust calc'!$E2350,cpi!$A:$A,0),MATCH('Inflation adjust calc'!$D2350,cpi!$1:$1,0))</f>
        <v>161.5</v>
      </c>
      <c r="Q2350" s="36">
        <f>cpi!$I$2</f>
        <v>240.85300000000001</v>
      </c>
      <c r="R2350" s="36">
        <f t="shared" si="297"/>
        <v>1.4913498452012384</v>
      </c>
      <c r="S2350" s="28" t="str">
        <f t="shared" si="293"/>
        <v/>
      </c>
      <c r="T2350" s="37">
        <f t="shared" si="294"/>
        <v>29826996.904024769</v>
      </c>
      <c r="U2350" s="37">
        <f t="shared" si="295"/>
        <v>20583245.182755418</v>
      </c>
      <c r="V2350" s="37">
        <f t="shared" si="296"/>
        <v>20583245.182755418</v>
      </c>
    </row>
    <row r="2351" spans="1:22">
      <c r="A2351" s="23">
        <v>2350</v>
      </c>
      <c r="B2351" s="3" t="s">
        <v>1206</v>
      </c>
      <c r="C2351" s="28">
        <v>17</v>
      </c>
      <c r="D2351" s="29">
        <v>4</v>
      </c>
      <c r="E2351" s="28">
        <v>2009</v>
      </c>
      <c r="F2351" s="31">
        <f>DATE(E2351,D2351,C2351)</f>
        <v>39920</v>
      </c>
      <c r="G2351" s="24" t="s">
        <v>3183</v>
      </c>
      <c r="H2351" s="2">
        <v>20000000</v>
      </c>
      <c r="I2351" s="2">
        <v>13684249</v>
      </c>
      <c r="J2351" s="2">
        <v>35472739</v>
      </c>
      <c r="K2351" s="28" t="str">
        <f t="shared" si="290"/>
        <v/>
      </c>
      <c r="L2351" s="28" t="str">
        <f t="shared" si="291"/>
        <v/>
      </c>
      <c r="M2351" s="28" t="s">
        <v>3183</v>
      </c>
      <c r="N2351" s="28" t="str">
        <f t="shared" si="292"/>
        <v/>
      </c>
      <c r="O2351" s="28" t="str">
        <f>IF(N2351=1,M2351&amp;" ("&amp;E2351&amp;")",M2351)</f>
        <v>Crank 2: High Voltage</v>
      </c>
      <c r="P2351" s="36">
        <f>INDEX(cpi!$A$1:$M$105,MATCH('Inflation adjust calc'!$E2351,cpi!$A:$A,0),MATCH('Inflation adjust calc'!$D2351,cpi!$1:$1,0))</f>
        <v>213.24</v>
      </c>
      <c r="Q2351" s="36">
        <f>cpi!$I$2</f>
        <v>240.85300000000001</v>
      </c>
      <c r="R2351" s="36">
        <f t="shared" si="297"/>
        <v>1.1294925905083475</v>
      </c>
      <c r="S2351" s="28" t="str">
        <f t="shared" si="293"/>
        <v/>
      </c>
      <c r="T2351" s="37">
        <f t="shared" si="294"/>
        <v>22589851.810166951</v>
      </c>
      <c r="U2351" s="37">
        <f t="shared" si="295"/>
        <v>15456257.852171265</v>
      </c>
      <c r="V2351" s="37">
        <f t="shared" si="296"/>
        <v>40066195.865536489</v>
      </c>
    </row>
    <row r="2352" spans="1:22">
      <c r="A2352" s="23">
        <v>2351</v>
      </c>
      <c r="B2352" s="3" t="s">
        <v>2568</v>
      </c>
      <c r="C2352" s="28">
        <v>30</v>
      </c>
      <c r="D2352" s="29">
        <v>10</v>
      </c>
      <c r="E2352" s="28">
        <v>2015</v>
      </c>
      <c r="F2352" s="31">
        <f>DATE(E2352,D2352,C2352)</f>
        <v>42307</v>
      </c>
      <c r="G2352" s="24" t="s">
        <v>3184</v>
      </c>
      <c r="H2352" s="2">
        <v>20000000</v>
      </c>
      <c r="I2352" s="2">
        <v>13651946</v>
      </c>
      <c r="J2352" s="2">
        <v>32632668</v>
      </c>
      <c r="K2352" s="28" t="str">
        <f t="shared" si="290"/>
        <v/>
      </c>
      <c r="L2352" s="28" t="str">
        <f t="shared" si="291"/>
        <v/>
      </c>
      <c r="M2352" s="28" t="s">
        <v>3184</v>
      </c>
      <c r="N2352" s="28" t="str">
        <f t="shared" si="292"/>
        <v/>
      </c>
      <c r="O2352" s="28" t="str">
        <f>IF(N2352=1,M2352&amp;" ("&amp;E2352&amp;")",M2352)</f>
        <v>Burnt</v>
      </c>
      <c r="P2352" s="36">
        <f>INDEX(cpi!$A$1:$M$105,MATCH('Inflation adjust calc'!$E2352,cpi!$A:$A,0),MATCH('Inflation adjust calc'!$D2352,cpi!$1:$1,0))</f>
        <v>237.83799999999999</v>
      </c>
      <c r="Q2352" s="36">
        <f>cpi!$I$2</f>
        <v>240.85300000000001</v>
      </c>
      <c r="R2352" s="36">
        <f t="shared" si="297"/>
        <v>1.0126766959022528</v>
      </c>
      <c r="S2352" s="28" t="str">
        <f t="shared" si="293"/>
        <v/>
      </c>
      <c r="T2352" s="37">
        <f t="shared" si="294"/>
        <v>20253533.918045055</v>
      </c>
      <c r="U2352" s="37">
        <f t="shared" si="295"/>
        <v>13825007.567915978</v>
      </c>
      <c r="V2352" s="37">
        <f t="shared" si="296"/>
        <v>33046342.408715177</v>
      </c>
    </row>
    <row r="2353" spans="1:22">
      <c r="A2353" s="23">
        <v>2352</v>
      </c>
      <c r="B2353" s="3" t="s">
        <v>2281</v>
      </c>
      <c r="C2353" s="28">
        <v>30</v>
      </c>
      <c r="D2353" s="29">
        <v>4</v>
      </c>
      <c r="E2353" s="28">
        <v>2004</v>
      </c>
      <c r="F2353" s="31">
        <f>DATE(E2353,D2353,C2353)</f>
        <v>38107</v>
      </c>
      <c r="G2353" s="24" t="s">
        <v>3185</v>
      </c>
      <c r="H2353" s="2">
        <v>20000000</v>
      </c>
      <c r="I2353" s="2">
        <v>13548322</v>
      </c>
      <c r="J2353" s="2">
        <v>14566246</v>
      </c>
      <c r="K2353" s="28" t="str">
        <f t="shared" si="290"/>
        <v/>
      </c>
      <c r="L2353" s="28" t="str">
        <f t="shared" si="291"/>
        <v/>
      </c>
      <c r="M2353" s="28" t="s">
        <v>3185</v>
      </c>
      <c r="N2353" s="28" t="str">
        <f t="shared" si="292"/>
        <v/>
      </c>
      <c r="O2353" s="28" t="str">
        <f>IF(N2353=1,M2353&amp;" ("&amp;E2353&amp;")",M2353)</f>
        <v>Envy</v>
      </c>
      <c r="P2353" s="36">
        <f>INDEX(cpi!$A$1:$M$105,MATCH('Inflation adjust calc'!$E2353,cpi!$A:$A,0),MATCH('Inflation adjust calc'!$D2353,cpi!$1:$1,0))</f>
        <v>188</v>
      </c>
      <c r="Q2353" s="36">
        <f>cpi!$I$2</f>
        <v>240.85300000000001</v>
      </c>
      <c r="R2353" s="36">
        <f t="shared" si="297"/>
        <v>1.2811329787234043</v>
      </c>
      <c r="S2353" s="28" t="str">
        <f t="shared" si="293"/>
        <v/>
      </c>
      <c r="T2353" s="37">
        <f t="shared" si="294"/>
        <v>25622659.574468084</v>
      </c>
      <c r="U2353" s="37">
        <f t="shared" si="295"/>
        <v>17357202.120563831</v>
      </c>
      <c r="V2353" s="37">
        <f t="shared" si="296"/>
        <v>18661298.126797874</v>
      </c>
    </row>
    <row r="2354" spans="1:22">
      <c r="A2354" s="23">
        <v>2353</v>
      </c>
      <c r="B2354" s="3" t="s">
        <v>1967</v>
      </c>
      <c r="C2354" s="28">
        <v>13</v>
      </c>
      <c r="D2354" s="29">
        <v>10</v>
      </c>
      <c r="E2354" s="28">
        <v>2006</v>
      </c>
      <c r="F2354" s="31">
        <f>DATE(E2354,D2354,C2354)</f>
        <v>39003</v>
      </c>
      <c r="G2354" s="24" t="s">
        <v>3186</v>
      </c>
      <c r="H2354" s="2">
        <v>20000000</v>
      </c>
      <c r="I2354" s="2">
        <v>13395961</v>
      </c>
      <c r="J2354" s="2">
        <v>13725032</v>
      </c>
      <c r="K2354" s="28" t="str">
        <f t="shared" si="290"/>
        <v/>
      </c>
      <c r="L2354" s="28" t="str">
        <f t="shared" si="291"/>
        <v/>
      </c>
      <c r="M2354" s="28" t="s">
        <v>3186</v>
      </c>
      <c r="N2354" s="28" t="str">
        <f t="shared" si="292"/>
        <v/>
      </c>
      <c r="O2354" s="28" t="str">
        <f>IF(N2354=1,M2354&amp;" ("&amp;E2354&amp;")",M2354)</f>
        <v>One Night with the King</v>
      </c>
      <c r="P2354" s="36">
        <f>INDEX(cpi!$A$1:$M$105,MATCH('Inflation adjust calc'!$E2354,cpi!$A:$A,0),MATCH('Inflation adjust calc'!$D2354,cpi!$1:$1,0))</f>
        <v>201.8</v>
      </c>
      <c r="Q2354" s="36">
        <f>cpi!$I$2</f>
        <v>240.85300000000001</v>
      </c>
      <c r="R2354" s="36">
        <f t="shared" si="297"/>
        <v>1.1935232903865214</v>
      </c>
      <c r="S2354" s="28" t="str">
        <f t="shared" si="293"/>
        <v/>
      </c>
      <c r="T2354" s="37">
        <f t="shared" si="294"/>
        <v>23870465.807730429</v>
      </c>
      <c r="U2354" s="37">
        <f t="shared" si="295"/>
        <v>15988391.450609514</v>
      </c>
      <c r="V2354" s="37">
        <f t="shared" si="296"/>
        <v>16381145.353300298</v>
      </c>
    </row>
    <row r="2355" spans="1:22">
      <c r="A2355" s="23">
        <v>2354</v>
      </c>
      <c r="B2355" s="3" t="s">
        <v>3187</v>
      </c>
      <c r="C2355" s="28">
        <v>21</v>
      </c>
      <c r="D2355" s="29">
        <v>10</v>
      </c>
      <c r="E2355" s="28">
        <v>1994</v>
      </c>
      <c r="F2355" s="31">
        <f>DATE(E2355,D2355,C2355)</f>
        <v>34628</v>
      </c>
      <c r="G2355" s="24" t="s">
        <v>3188</v>
      </c>
      <c r="H2355" s="2">
        <v>20000000</v>
      </c>
      <c r="I2355" s="2">
        <v>13383747</v>
      </c>
      <c r="J2355" s="2">
        <v>13383747</v>
      </c>
      <c r="K2355" s="28" t="str">
        <f t="shared" si="290"/>
        <v/>
      </c>
      <c r="L2355" s="28" t="str">
        <f t="shared" si="291"/>
        <v/>
      </c>
      <c r="M2355" s="28" t="s">
        <v>3188</v>
      </c>
      <c r="N2355" s="28" t="str">
        <f t="shared" si="292"/>
        <v/>
      </c>
      <c r="O2355" s="28" t="str">
        <f>IF(N2355=1,M2355&amp;" ("&amp;E2355&amp;")",M2355)</f>
        <v>Bullets Over Broadway</v>
      </c>
      <c r="P2355" s="36">
        <f>INDEX(cpi!$A$1:$M$105,MATCH('Inflation adjust calc'!$E2355,cpi!$A:$A,0),MATCH('Inflation adjust calc'!$D2355,cpi!$1:$1,0))</f>
        <v>149.5</v>
      </c>
      <c r="Q2355" s="36">
        <f>cpi!$I$2</f>
        <v>240.85300000000001</v>
      </c>
      <c r="R2355" s="36">
        <f t="shared" si="297"/>
        <v>1.6110568561872911</v>
      </c>
      <c r="S2355" s="28" t="str">
        <f t="shared" si="293"/>
        <v/>
      </c>
      <c r="T2355" s="37">
        <f t="shared" si="294"/>
        <v>32221137.123745821</v>
      </c>
      <c r="U2355" s="37">
        <f t="shared" si="295"/>
        <v>21561977.365826089</v>
      </c>
      <c r="V2355" s="37">
        <f t="shared" si="296"/>
        <v>21561977.365826089</v>
      </c>
    </row>
    <row r="2356" spans="1:22">
      <c r="A2356" s="23">
        <v>2355</v>
      </c>
      <c r="B2356" s="3" t="s">
        <v>2606</v>
      </c>
      <c r="C2356" s="28">
        <v>19</v>
      </c>
      <c r="D2356" s="29">
        <v>9</v>
      </c>
      <c r="E2356" s="28">
        <v>2008</v>
      </c>
      <c r="F2356" s="31">
        <f>DATE(E2356,D2356,C2356)</f>
        <v>39710</v>
      </c>
      <c r="G2356" s="24" t="s">
        <v>3189</v>
      </c>
      <c r="H2356" s="2">
        <v>20000000</v>
      </c>
      <c r="I2356" s="2">
        <v>13252641</v>
      </c>
      <c r="J2356" s="2">
        <v>29843245</v>
      </c>
      <c r="K2356" s="28" t="str">
        <f t="shared" si="290"/>
        <v/>
      </c>
      <c r="L2356" s="28" t="str">
        <f t="shared" si="291"/>
        <v/>
      </c>
      <c r="M2356" s="28" t="s">
        <v>3189</v>
      </c>
      <c r="N2356" s="28" t="str">
        <f t="shared" si="292"/>
        <v/>
      </c>
      <c r="O2356" s="28" t="str">
        <f>IF(N2356=1,M2356&amp;" ("&amp;E2356&amp;")",M2356)</f>
        <v>Ghost Town</v>
      </c>
      <c r="P2356" s="36">
        <f>INDEX(cpi!$A$1:$M$105,MATCH('Inflation adjust calc'!$E2356,cpi!$A:$A,0),MATCH('Inflation adjust calc'!$D2356,cpi!$1:$1,0))</f>
        <v>218.78299999999999</v>
      </c>
      <c r="Q2356" s="36">
        <f>cpi!$I$2</f>
        <v>240.85300000000001</v>
      </c>
      <c r="R2356" s="36">
        <f t="shared" si="297"/>
        <v>1.100876210674504</v>
      </c>
      <c r="S2356" s="28" t="str">
        <f t="shared" si="293"/>
        <v/>
      </c>
      <c r="T2356" s="37">
        <f t="shared" si="294"/>
        <v>22017524.21349008</v>
      </c>
      <c r="U2356" s="37">
        <f t="shared" si="295"/>
        <v>14589517.205509569</v>
      </c>
      <c r="V2356" s="37">
        <f t="shared" si="296"/>
        <v>32853718.469830841</v>
      </c>
    </row>
    <row r="2357" spans="1:22">
      <c r="A2357" s="23">
        <v>2356</v>
      </c>
      <c r="B2357" s="3" t="s">
        <v>266</v>
      </c>
      <c r="C2357" s="28">
        <v>22</v>
      </c>
      <c r="D2357" s="29">
        <v>11</v>
      </c>
      <c r="E2357" s="28">
        <v>2002</v>
      </c>
      <c r="F2357" s="31">
        <f>DATE(E2357,D2357,C2357)</f>
        <v>37582</v>
      </c>
      <c r="G2357" s="24" t="s">
        <v>3190</v>
      </c>
      <c r="H2357" s="2">
        <v>20000000</v>
      </c>
      <c r="I2357" s="2">
        <v>12987647</v>
      </c>
      <c r="J2357" s="2">
        <v>26348203</v>
      </c>
      <c r="K2357" s="28" t="str">
        <f t="shared" si="290"/>
        <v/>
      </c>
      <c r="L2357" s="28" t="str">
        <f t="shared" si="291"/>
        <v/>
      </c>
      <c r="M2357" s="28" t="s">
        <v>3190</v>
      </c>
      <c r="N2357" s="28" t="str">
        <f t="shared" si="292"/>
        <v/>
      </c>
      <c r="O2357" s="28" t="str">
        <f>IF(N2357=1,M2357&amp;" ("&amp;E2357&amp;")",M2357)</f>
        <v>The Quiet American</v>
      </c>
      <c r="P2357" s="36">
        <f>INDEX(cpi!$A$1:$M$105,MATCH('Inflation adjust calc'!$E2357,cpi!$A:$A,0),MATCH('Inflation adjust calc'!$D2357,cpi!$1:$1,0))</f>
        <v>181.3</v>
      </c>
      <c r="Q2357" s="36">
        <f>cpi!$I$2</f>
        <v>240.85300000000001</v>
      </c>
      <c r="R2357" s="36">
        <f t="shared" si="297"/>
        <v>1.3284776613348042</v>
      </c>
      <c r="S2357" s="28" t="str">
        <f t="shared" si="293"/>
        <v/>
      </c>
      <c r="T2357" s="37">
        <f t="shared" si="294"/>
        <v>26569553.226696081</v>
      </c>
      <c r="U2357" s="37">
        <f t="shared" si="295"/>
        <v>17253798.912801985</v>
      </c>
      <c r="V2357" s="37">
        <f t="shared" si="296"/>
        <v>35002999.101814672</v>
      </c>
    </row>
    <row r="2358" spans="1:22">
      <c r="A2358" s="23">
        <v>2357</v>
      </c>
      <c r="B2358" s="3" t="s">
        <v>283</v>
      </c>
      <c r="C2358" s="28">
        <v>26</v>
      </c>
      <c r="D2358" s="29">
        <v>2</v>
      </c>
      <c r="E2358" s="28">
        <v>2016</v>
      </c>
      <c r="F2358" s="31">
        <f>DATE(E2358,D2358,C2358)</f>
        <v>42426</v>
      </c>
      <c r="G2358" s="24" t="s">
        <v>3191</v>
      </c>
      <c r="H2358" s="2">
        <v>20000000</v>
      </c>
      <c r="I2358" s="2">
        <v>12639297</v>
      </c>
      <c r="J2358" s="2">
        <v>23390380</v>
      </c>
      <c r="K2358" s="28" t="str">
        <f t="shared" si="290"/>
        <v/>
      </c>
      <c r="L2358" s="28" t="str">
        <f t="shared" si="291"/>
        <v/>
      </c>
      <c r="M2358" s="28" t="s">
        <v>3191</v>
      </c>
      <c r="N2358" s="28" t="str">
        <f t="shared" si="292"/>
        <v/>
      </c>
      <c r="O2358" s="28" t="str">
        <f>IF(N2358=1,M2358&amp;" ("&amp;E2358&amp;")",M2358)</f>
        <v>Triple 9</v>
      </c>
      <c r="P2358" s="36">
        <f>INDEX(cpi!$A$1:$M$105,MATCH('Inflation adjust calc'!$E2358,cpi!$A:$A,0),MATCH('Inflation adjust calc'!$D2358,cpi!$1:$1,0))</f>
        <v>237.11099999999999</v>
      </c>
      <c r="Q2358" s="36">
        <f>cpi!$I$2</f>
        <v>240.85300000000001</v>
      </c>
      <c r="R2358" s="36">
        <f t="shared" si="297"/>
        <v>1.0157816381357256</v>
      </c>
      <c r="S2358" s="28" t="str">
        <f t="shared" si="293"/>
        <v/>
      </c>
      <c r="T2358" s="37">
        <f t="shared" si="294"/>
        <v>20315632.762714513</v>
      </c>
      <c r="U2358" s="37">
        <f t="shared" si="295"/>
        <v>12838765.811543962</v>
      </c>
      <c r="V2358" s="37">
        <f t="shared" si="296"/>
        <v>23759518.513017114</v>
      </c>
    </row>
    <row r="2359" spans="1:22">
      <c r="A2359" s="23">
        <v>2358</v>
      </c>
      <c r="B2359" s="3" t="s">
        <v>778</v>
      </c>
      <c r="C2359" s="28">
        <v>28</v>
      </c>
      <c r="D2359" s="29">
        <v>10</v>
      </c>
      <c r="E2359" s="28">
        <v>2005</v>
      </c>
      <c r="F2359" s="31">
        <f>DATE(E2359,D2359,C2359)</f>
        <v>38653</v>
      </c>
      <c r="G2359" s="24" t="s">
        <v>3192</v>
      </c>
      <c r="H2359" s="2">
        <v>20000000</v>
      </c>
      <c r="I2359" s="2">
        <v>12482775</v>
      </c>
      <c r="J2359" s="2">
        <v>15466961</v>
      </c>
      <c r="K2359" s="28" t="str">
        <f t="shared" si="290"/>
        <v/>
      </c>
      <c r="L2359" s="28" t="str">
        <f t="shared" si="291"/>
        <v/>
      </c>
      <c r="M2359" s="28" t="s">
        <v>3192</v>
      </c>
      <c r="N2359" s="28" t="str">
        <f t="shared" si="292"/>
        <v/>
      </c>
      <c r="O2359" s="28" t="str">
        <f>IF(N2359=1,M2359&amp;" ("&amp;E2359&amp;")",M2359)</f>
        <v>The Weather Man</v>
      </c>
      <c r="P2359" s="36">
        <f>INDEX(cpi!$A$1:$M$105,MATCH('Inflation adjust calc'!$E2359,cpi!$A:$A,0),MATCH('Inflation adjust calc'!$D2359,cpi!$1:$1,0))</f>
        <v>199.2</v>
      </c>
      <c r="Q2359" s="36">
        <f>cpi!$I$2</f>
        <v>240.85300000000001</v>
      </c>
      <c r="R2359" s="36">
        <f t="shared" si="297"/>
        <v>1.20910140562249</v>
      </c>
      <c r="S2359" s="28" t="str">
        <f t="shared" si="293"/>
        <v/>
      </c>
      <c r="T2359" s="37">
        <f t="shared" si="294"/>
        <v>24182028.112449799</v>
      </c>
      <c r="U2359" s="37">
        <f t="shared" si="295"/>
        <v>15092940.798569279</v>
      </c>
      <c r="V2359" s="37">
        <f t="shared" si="296"/>
        <v>18701124.285808235</v>
      </c>
    </row>
    <row r="2360" spans="1:22">
      <c r="A2360" s="23">
        <v>2359</v>
      </c>
      <c r="B2360" s="3" t="s">
        <v>2504</v>
      </c>
      <c r="C2360" s="28">
        <v>23</v>
      </c>
      <c r="D2360" s="29">
        <v>8</v>
      </c>
      <c r="E2360" s="28">
        <v>2002</v>
      </c>
      <c r="F2360" s="31">
        <f>DATE(E2360,D2360,C2360)</f>
        <v>37491</v>
      </c>
      <c r="G2360" s="24" t="s">
        <v>3193</v>
      </c>
      <c r="H2360" s="2">
        <v>20000000</v>
      </c>
      <c r="I2360" s="2">
        <v>12398628</v>
      </c>
      <c r="J2360" s="2">
        <v>12398628</v>
      </c>
      <c r="K2360" s="28" t="str">
        <f t="shared" si="290"/>
        <v/>
      </c>
      <c r="L2360" s="28" t="str">
        <f t="shared" si="291"/>
        <v/>
      </c>
      <c r="M2360" s="28" t="s">
        <v>3193</v>
      </c>
      <c r="N2360" s="28" t="str">
        <f t="shared" si="292"/>
        <v/>
      </c>
      <c r="O2360" s="28" t="str">
        <f>IF(N2360=1,M2360&amp;" ("&amp;E2360&amp;")",M2360)</f>
        <v>Undisputed</v>
      </c>
      <c r="P2360" s="36">
        <f>INDEX(cpi!$A$1:$M$105,MATCH('Inflation adjust calc'!$E2360,cpi!$A:$A,0),MATCH('Inflation adjust calc'!$D2360,cpi!$1:$1,0))</f>
        <v>180.7</v>
      </c>
      <c r="Q2360" s="36">
        <f>cpi!$I$2</f>
        <v>240.85300000000001</v>
      </c>
      <c r="R2360" s="36">
        <f t="shared" si="297"/>
        <v>1.3328887659103488</v>
      </c>
      <c r="S2360" s="28" t="str">
        <f t="shared" si="293"/>
        <v/>
      </c>
      <c r="T2360" s="37">
        <f t="shared" si="294"/>
        <v>26657775.318206977</v>
      </c>
      <c r="U2360" s="37">
        <f t="shared" si="295"/>
        <v>16525991.973901495</v>
      </c>
      <c r="V2360" s="37">
        <f t="shared" si="296"/>
        <v>16525991.973901495</v>
      </c>
    </row>
    <row r="2361" spans="1:22">
      <c r="A2361" s="23">
        <v>2360</v>
      </c>
      <c r="B2361" s="3">
        <v>42409</v>
      </c>
      <c r="C2361" s="28">
        <v>2</v>
      </c>
      <c r="D2361" s="29">
        <v>9</v>
      </c>
      <c r="E2361" s="28">
        <v>2016</v>
      </c>
      <c r="F2361" s="31">
        <f>DATE(E2361,D2361,C2361)</f>
        <v>42615</v>
      </c>
      <c r="G2361" s="24" t="s">
        <v>6837</v>
      </c>
      <c r="H2361" s="2">
        <v>20000000</v>
      </c>
      <c r="I2361" s="2">
        <v>12368620</v>
      </c>
      <c r="J2361" s="2">
        <v>12801711</v>
      </c>
      <c r="K2361" s="28" t="str">
        <f t="shared" si="290"/>
        <v/>
      </c>
      <c r="L2361" s="28" t="str">
        <f t="shared" si="291"/>
        <v/>
      </c>
      <c r="M2361" s="28" t="s">
        <v>6837</v>
      </c>
      <c r="N2361" s="28" t="str">
        <f t="shared" si="292"/>
        <v/>
      </c>
      <c r="O2361" s="28" t="str">
        <f>IF(N2361=1,M2361&amp;" ("&amp;E2361&amp;")",M2361)</f>
        <v>The Light Between Oceans</v>
      </c>
      <c r="P2361" s="36">
        <f>INDEX(cpi!$A$1:$M$105,MATCH('Inflation adjust calc'!$E2361,cpi!$A:$A,0),MATCH('Inflation adjust calc'!$D2361,cpi!$1:$1,0))</f>
        <v>0</v>
      </c>
      <c r="Q2361" s="36">
        <f>cpi!$I$2</f>
        <v>240.85300000000001</v>
      </c>
      <c r="R2361" s="36" t="e">
        <f t="shared" si="297"/>
        <v>#DIV/0!</v>
      </c>
      <c r="S2361" s="28">
        <f t="shared" si="293"/>
        <v>1</v>
      </c>
      <c r="T2361" s="37" t="e">
        <f t="shared" si="294"/>
        <v>#DIV/0!</v>
      </c>
      <c r="U2361" s="37" t="e">
        <f t="shared" si="295"/>
        <v>#DIV/0!</v>
      </c>
      <c r="V2361" s="37" t="e">
        <f t="shared" si="296"/>
        <v>#DIV/0!</v>
      </c>
    </row>
    <row r="2362" spans="1:22">
      <c r="A2362" s="23">
        <v>2361</v>
      </c>
      <c r="B2362" s="3" t="s">
        <v>144</v>
      </c>
      <c r="C2362" s="28">
        <v>27</v>
      </c>
      <c r="D2362" s="29">
        <v>3</v>
      </c>
      <c r="E2362" s="28">
        <v>2009</v>
      </c>
      <c r="F2362" s="31">
        <f>DATE(E2362,D2362,C2362)</f>
        <v>39899</v>
      </c>
      <c r="G2362" s="24" t="s">
        <v>3194</v>
      </c>
      <c r="H2362" s="2">
        <v>20000000</v>
      </c>
      <c r="I2362" s="2">
        <v>12234694</v>
      </c>
      <c r="J2362" s="2">
        <v>17306648</v>
      </c>
      <c r="K2362" s="28" t="str">
        <f t="shared" si="290"/>
        <v/>
      </c>
      <c r="L2362" s="28" t="str">
        <f t="shared" si="291"/>
        <v/>
      </c>
      <c r="M2362" s="28" t="s">
        <v>3194</v>
      </c>
      <c r="N2362" s="28" t="str">
        <f t="shared" si="292"/>
        <v/>
      </c>
      <c r="O2362" s="28" t="str">
        <f>IF(N2362=1,M2362&amp;" ("&amp;E2362&amp;")",M2362)</f>
        <v>12 Rounds</v>
      </c>
      <c r="P2362" s="36">
        <f>INDEX(cpi!$A$1:$M$105,MATCH('Inflation adjust calc'!$E2362,cpi!$A:$A,0),MATCH('Inflation adjust calc'!$D2362,cpi!$1:$1,0))</f>
        <v>212.709</v>
      </c>
      <c r="Q2362" s="36">
        <f>cpi!$I$2</f>
        <v>240.85300000000001</v>
      </c>
      <c r="R2362" s="36">
        <f t="shared" si="297"/>
        <v>1.1323122199812889</v>
      </c>
      <c r="S2362" s="28" t="str">
        <f t="shared" si="293"/>
        <v/>
      </c>
      <c r="T2362" s="37">
        <f t="shared" si="294"/>
        <v>22646244.399625778</v>
      </c>
      <c r="U2362" s="37">
        <f t="shared" si="295"/>
        <v>13853493.523931757</v>
      </c>
      <c r="V2362" s="37">
        <f t="shared" si="296"/>
        <v>19596529.017314736</v>
      </c>
    </row>
    <row r="2363" spans="1:22">
      <c r="A2363" s="23">
        <v>2362</v>
      </c>
      <c r="B2363" s="3">
        <v>40188</v>
      </c>
      <c r="C2363" s="28">
        <v>1</v>
      </c>
      <c r="D2363" s="29">
        <v>10</v>
      </c>
      <c r="E2363" s="28">
        <v>2010</v>
      </c>
      <c r="F2363" s="31">
        <f>DATE(E2363,D2363,C2363)</f>
        <v>40452</v>
      </c>
      <c r="G2363" s="24" t="s">
        <v>3195</v>
      </c>
      <c r="H2363" s="2">
        <v>20000000</v>
      </c>
      <c r="I2363" s="2">
        <v>12134935</v>
      </c>
      <c r="J2363" s="2">
        <v>28270399</v>
      </c>
      <c r="K2363" s="28" t="str">
        <f t="shared" si="290"/>
        <v/>
      </c>
      <c r="L2363" s="28" t="str">
        <f t="shared" si="291"/>
        <v/>
      </c>
      <c r="M2363" s="28" t="s">
        <v>3195</v>
      </c>
      <c r="N2363" s="28" t="str">
        <f t="shared" si="292"/>
        <v/>
      </c>
      <c r="O2363" s="28" t="str">
        <f>IF(N2363=1,M2363&amp;" ("&amp;E2363&amp;")",M2363)</f>
        <v>Let Me In</v>
      </c>
      <c r="P2363" s="36">
        <f>INDEX(cpi!$A$1:$M$105,MATCH('Inflation adjust calc'!$E2363,cpi!$A:$A,0),MATCH('Inflation adjust calc'!$D2363,cpi!$1:$1,0))</f>
        <v>218.71100000000001</v>
      </c>
      <c r="Q2363" s="36">
        <f>cpi!$I$2</f>
        <v>240.85300000000001</v>
      </c>
      <c r="R2363" s="36">
        <f t="shared" si="297"/>
        <v>1.1012386208283991</v>
      </c>
      <c r="S2363" s="28" t="str">
        <f t="shared" si="293"/>
        <v/>
      </c>
      <c r="T2363" s="37">
        <f t="shared" si="294"/>
        <v>22024772.416567981</v>
      </c>
      <c r="U2363" s="37">
        <f t="shared" si="295"/>
        <v>13363459.083242269</v>
      </c>
      <c r="V2363" s="37">
        <f t="shared" si="296"/>
        <v>31132455.205028553</v>
      </c>
    </row>
    <row r="2364" spans="1:22">
      <c r="A2364" s="23">
        <v>2363</v>
      </c>
      <c r="B2364" s="3">
        <v>34490</v>
      </c>
      <c r="C2364" s="28">
        <v>6</v>
      </c>
      <c r="D2364" s="29">
        <v>5</v>
      </c>
      <c r="E2364" s="28">
        <v>1994</v>
      </c>
      <c r="F2364" s="31">
        <f>DATE(E2364,D2364,C2364)</f>
        <v>34460</v>
      </c>
      <c r="G2364" s="24" t="s">
        <v>3196</v>
      </c>
      <c r="H2364" s="2">
        <v>20000000</v>
      </c>
      <c r="I2364" s="2">
        <v>11744960</v>
      </c>
      <c r="J2364" s="2">
        <v>11744960</v>
      </c>
      <c r="K2364" s="28" t="str">
        <f t="shared" si="290"/>
        <v/>
      </c>
      <c r="L2364" s="28" t="str">
        <f t="shared" si="291"/>
        <v/>
      </c>
      <c r="M2364" s="28" t="s">
        <v>3196</v>
      </c>
      <c r="N2364" s="28" t="str">
        <f t="shared" si="292"/>
        <v/>
      </c>
      <c r="O2364" s="28" t="str">
        <f>IF(N2364=1,M2364&amp;" ("&amp;E2364&amp;")",M2364)</f>
        <v>3 Ninjas Kick Back</v>
      </c>
      <c r="P2364" s="36">
        <f>INDEX(cpi!$A$1:$M$105,MATCH('Inflation adjust calc'!$E2364,cpi!$A:$A,0),MATCH('Inflation adjust calc'!$D2364,cpi!$1:$1,0))</f>
        <v>147.5</v>
      </c>
      <c r="Q2364" s="36">
        <f>cpi!$I$2</f>
        <v>240.85300000000001</v>
      </c>
      <c r="R2364" s="36">
        <f t="shared" si="297"/>
        <v>1.6329016949152544</v>
      </c>
      <c r="S2364" s="28" t="str">
        <f t="shared" si="293"/>
        <v/>
      </c>
      <c r="T2364" s="37">
        <f t="shared" si="294"/>
        <v>32658033.898305088</v>
      </c>
      <c r="U2364" s="37">
        <f t="shared" si="295"/>
        <v>19178365.090711866</v>
      </c>
      <c r="V2364" s="37">
        <f t="shared" si="296"/>
        <v>19178365.090711866</v>
      </c>
    </row>
    <row r="2365" spans="1:22">
      <c r="A2365" s="23">
        <v>2364</v>
      </c>
      <c r="B2365" s="3" t="s">
        <v>1825</v>
      </c>
      <c r="C2365" s="28">
        <v>22</v>
      </c>
      <c r="D2365" s="29">
        <v>2</v>
      </c>
      <c r="E2365" s="28">
        <v>2008</v>
      </c>
      <c r="F2365" s="31">
        <f>DATE(E2365,D2365,C2365)</f>
        <v>39500</v>
      </c>
      <c r="G2365" s="24" t="s">
        <v>3197</v>
      </c>
      <c r="H2365" s="2">
        <v>20000000</v>
      </c>
      <c r="I2365" s="2">
        <v>11175164</v>
      </c>
      <c r="J2365" s="2">
        <v>30894247</v>
      </c>
      <c r="K2365" s="28" t="str">
        <f t="shared" si="290"/>
        <v/>
      </c>
      <c r="L2365" s="28" t="str">
        <f t="shared" si="291"/>
        <v/>
      </c>
      <c r="M2365" s="28" t="s">
        <v>3197</v>
      </c>
      <c r="N2365" s="28" t="str">
        <f t="shared" si="292"/>
        <v/>
      </c>
      <c r="O2365" s="28" t="str">
        <f>IF(N2365=1,M2365&amp;" ("&amp;E2365&amp;")",M2365)</f>
        <v>Be Kind Rewind</v>
      </c>
      <c r="P2365" s="36">
        <f>INDEX(cpi!$A$1:$M$105,MATCH('Inflation adjust calc'!$E2365,cpi!$A:$A,0),MATCH('Inflation adjust calc'!$D2365,cpi!$1:$1,0))</f>
        <v>211.69300000000001</v>
      </c>
      <c r="Q2365" s="36">
        <f>cpi!$I$2</f>
        <v>240.85300000000001</v>
      </c>
      <c r="R2365" s="36">
        <f t="shared" si="297"/>
        <v>1.1377466425436835</v>
      </c>
      <c r="S2365" s="28" t="str">
        <f t="shared" si="293"/>
        <v/>
      </c>
      <c r="T2365" s="37">
        <f t="shared" si="294"/>
        <v>22754932.850873671</v>
      </c>
      <c r="U2365" s="37">
        <f t="shared" si="295"/>
        <v>12714505.320875041</v>
      </c>
      <c r="V2365" s="37">
        <f t="shared" si="296"/>
        <v>35149825.798165269</v>
      </c>
    </row>
    <row r="2366" spans="1:22">
      <c r="A2366" s="23">
        <v>2365</v>
      </c>
      <c r="B2366" s="3">
        <v>38607</v>
      </c>
      <c r="C2366" s="28">
        <v>9</v>
      </c>
      <c r="D2366" s="29">
        <v>12</v>
      </c>
      <c r="E2366" s="28">
        <v>2005</v>
      </c>
      <c r="F2366" s="31">
        <f>DATE(E2366,D2366,C2366)</f>
        <v>38695</v>
      </c>
      <c r="G2366" s="24" t="s">
        <v>3198</v>
      </c>
      <c r="H2366" s="2">
        <v>20000000</v>
      </c>
      <c r="I2366" s="2">
        <v>11036366</v>
      </c>
      <c r="J2366" s="2">
        <v>27836366</v>
      </c>
      <c r="K2366" s="28" t="str">
        <f t="shared" si="290"/>
        <v/>
      </c>
      <c r="L2366" s="28" t="str">
        <f t="shared" si="291"/>
        <v/>
      </c>
      <c r="M2366" s="28" t="s">
        <v>3198</v>
      </c>
      <c r="N2366" s="28" t="str">
        <f t="shared" si="292"/>
        <v/>
      </c>
      <c r="O2366" s="28" t="str">
        <f>IF(N2366=1,M2366&amp;" ("&amp;E2366&amp;")",M2366)</f>
        <v>Mrs. Henderson Presents</v>
      </c>
      <c r="P2366" s="36">
        <f>INDEX(cpi!$A$1:$M$105,MATCH('Inflation adjust calc'!$E2366,cpi!$A:$A,0),MATCH('Inflation adjust calc'!$D2366,cpi!$1:$1,0))</f>
        <v>196.8</v>
      </c>
      <c r="Q2366" s="36">
        <f>cpi!$I$2</f>
        <v>240.85300000000001</v>
      </c>
      <c r="R2366" s="36">
        <f t="shared" si="297"/>
        <v>1.2238465447154472</v>
      </c>
      <c r="S2366" s="28" t="str">
        <f t="shared" si="293"/>
        <v/>
      </c>
      <c r="T2366" s="37">
        <f t="shared" si="294"/>
        <v>24476930.894308943</v>
      </c>
      <c r="U2366" s="37">
        <f t="shared" si="295"/>
        <v>13506818.395315042</v>
      </c>
      <c r="V2366" s="37">
        <f t="shared" si="296"/>
        <v>34067440.34653455</v>
      </c>
    </row>
    <row r="2367" spans="1:22">
      <c r="A2367" s="23">
        <v>2366</v>
      </c>
      <c r="B2367" s="3">
        <v>35776</v>
      </c>
      <c r="C2367" s="28">
        <v>12</v>
      </c>
      <c r="D2367" s="29">
        <v>12</v>
      </c>
      <c r="E2367" s="28">
        <v>1997</v>
      </c>
      <c r="F2367" s="31">
        <f>DATE(E2367,D2367,C2367)</f>
        <v>35776</v>
      </c>
      <c r="G2367" s="24" t="s">
        <v>3199</v>
      </c>
      <c r="H2367" s="2">
        <v>20000000</v>
      </c>
      <c r="I2367" s="2">
        <v>10686841</v>
      </c>
      <c r="J2367" s="2">
        <v>10686841</v>
      </c>
      <c r="K2367" s="28" t="str">
        <f t="shared" si="290"/>
        <v/>
      </c>
      <c r="L2367" s="28" t="str">
        <f t="shared" si="291"/>
        <v/>
      </c>
      <c r="M2367" s="28" t="s">
        <v>3199</v>
      </c>
      <c r="N2367" s="28" t="str">
        <f t="shared" si="292"/>
        <v/>
      </c>
      <c r="O2367" s="28" t="str">
        <f>IF(N2367=1,M2367&amp;" ("&amp;E2367&amp;")",M2367)</f>
        <v>Deconstructing Harry</v>
      </c>
      <c r="P2367" s="36">
        <f>INDEX(cpi!$A$1:$M$105,MATCH('Inflation adjust calc'!$E2367,cpi!$A:$A,0),MATCH('Inflation adjust calc'!$D2367,cpi!$1:$1,0))</f>
        <v>161.30000000000001</v>
      </c>
      <c r="Q2367" s="36">
        <f>cpi!$I$2</f>
        <v>240.85300000000001</v>
      </c>
      <c r="R2367" s="36">
        <f t="shared" si="297"/>
        <v>1.4931990080595163</v>
      </c>
      <c r="S2367" s="28" t="str">
        <f t="shared" si="293"/>
        <v/>
      </c>
      <c r="T2367" s="37">
        <f t="shared" si="294"/>
        <v>29863980.161190327</v>
      </c>
      <c r="U2367" s="37">
        <f t="shared" si="295"/>
        <v>15957580.38048977</v>
      </c>
      <c r="V2367" s="37">
        <f t="shared" si="296"/>
        <v>15957580.38048977</v>
      </c>
    </row>
    <row r="2368" spans="1:22">
      <c r="A2368" s="23">
        <v>2367</v>
      </c>
      <c r="B2368" s="3" t="s">
        <v>2284</v>
      </c>
      <c r="C2368" s="28">
        <v>22</v>
      </c>
      <c r="D2368" s="29">
        <v>10</v>
      </c>
      <c r="E2368" s="28">
        <v>1999</v>
      </c>
      <c r="F2368" s="31">
        <f>DATE(E2368,D2368,C2368)</f>
        <v>36455</v>
      </c>
      <c r="G2368" s="24" t="s">
        <v>3200</v>
      </c>
      <c r="H2368" s="2">
        <v>20000000</v>
      </c>
      <c r="I2368" s="2">
        <v>10570375</v>
      </c>
      <c r="J2368" s="2">
        <v>10570375</v>
      </c>
      <c r="K2368" s="28" t="str">
        <f t="shared" si="290"/>
        <v/>
      </c>
      <c r="L2368" s="28" t="str">
        <f t="shared" si="291"/>
        <v/>
      </c>
      <c r="M2368" s="28" t="s">
        <v>3200</v>
      </c>
      <c r="N2368" s="28" t="str">
        <f t="shared" si="292"/>
        <v/>
      </c>
      <c r="O2368" s="28" t="str">
        <f>IF(N2368=1,M2368&amp;" ("&amp;E2368&amp;")",M2368)</f>
        <v>Three to Tango</v>
      </c>
      <c r="P2368" s="36">
        <f>INDEX(cpi!$A$1:$M$105,MATCH('Inflation adjust calc'!$E2368,cpi!$A:$A,0),MATCH('Inflation adjust calc'!$D2368,cpi!$1:$1,0))</f>
        <v>168.2</v>
      </c>
      <c r="Q2368" s="36">
        <f>cpi!$I$2</f>
        <v>240.85300000000001</v>
      </c>
      <c r="R2368" s="36">
        <f t="shared" si="297"/>
        <v>1.4319441141498217</v>
      </c>
      <c r="S2368" s="28" t="str">
        <f t="shared" si="293"/>
        <v/>
      </c>
      <c r="T2368" s="37">
        <f t="shared" si="294"/>
        <v>28638882.282996435</v>
      </c>
      <c r="U2368" s="37">
        <f t="shared" si="295"/>
        <v>15136186.265606422</v>
      </c>
      <c r="V2368" s="37">
        <f t="shared" si="296"/>
        <v>15136186.265606422</v>
      </c>
    </row>
    <row r="2369" spans="1:22">
      <c r="A2369" s="23">
        <v>2368</v>
      </c>
      <c r="B2369" s="3" t="s">
        <v>3201</v>
      </c>
      <c r="C2369" s="28">
        <v>15</v>
      </c>
      <c r="D2369" s="29">
        <v>12</v>
      </c>
      <c r="E2369" s="28">
        <v>1989</v>
      </c>
      <c r="F2369" s="31">
        <f>DATE(E2369,D2369,C2369)</f>
        <v>32857</v>
      </c>
      <c r="G2369" s="24" t="s">
        <v>3202</v>
      </c>
      <c r="H2369" s="2">
        <v>20000000</v>
      </c>
      <c r="I2369" s="2">
        <v>10555348</v>
      </c>
      <c r="J2369" s="2">
        <v>10555348</v>
      </c>
      <c r="K2369" s="28" t="str">
        <f t="shared" si="290"/>
        <v/>
      </c>
      <c r="L2369" s="28" t="str">
        <f t="shared" si="291"/>
        <v/>
      </c>
      <c r="M2369" s="28" t="s">
        <v>3202</v>
      </c>
      <c r="N2369" s="28" t="str">
        <f t="shared" si="292"/>
        <v/>
      </c>
      <c r="O2369" s="28" t="str">
        <f>IF(N2369=1,M2369&amp;" ("&amp;E2369&amp;")",M2369)</f>
        <v>We're No Angels</v>
      </c>
      <c r="P2369" s="36">
        <f>INDEX(cpi!$A$1:$M$105,MATCH('Inflation adjust calc'!$E2369,cpi!$A:$A,0),MATCH('Inflation adjust calc'!$D2369,cpi!$1:$1,0))</f>
        <v>126.1</v>
      </c>
      <c r="Q2369" s="36">
        <f>cpi!$I$2</f>
        <v>240.85300000000001</v>
      </c>
      <c r="R2369" s="36">
        <f t="shared" si="297"/>
        <v>1.9100158604282318</v>
      </c>
      <c r="S2369" s="28" t="str">
        <f t="shared" si="293"/>
        <v/>
      </c>
      <c r="T2369" s="37">
        <f t="shared" si="294"/>
        <v>38200317.208564639</v>
      </c>
      <c r="U2369" s="37">
        <f t="shared" si="295"/>
        <v>20160882.092339415</v>
      </c>
      <c r="V2369" s="37">
        <f t="shared" si="296"/>
        <v>20160882.092339415</v>
      </c>
    </row>
    <row r="2370" spans="1:22">
      <c r="A2370" s="23">
        <v>2369</v>
      </c>
      <c r="B2370" s="3">
        <v>35228</v>
      </c>
      <c r="C2370" s="28">
        <v>6</v>
      </c>
      <c r="D2370" s="29">
        <v>12</v>
      </c>
      <c r="E2370" s="28">
        <v>1996</v>
      </c>
      <c r="F2370" s="31">
        <f>DATE(E2370,D2370,C2370)</f>
        <v>35405</v>
      </c>
      <c r="G2370" s="24" t="s">
        <v>3203</v>
      </c>
      <c r="H2370" s="2">
        <v>20000000</v>
      </c>
      <c r="I2370" s="2">
        <v>9725847</v>
      </c>
      <c r="J2370" s="2">
        <v>34600000</v>
      </c>
      <c r="K2370" s="28" t="str">
        <f t="shared" si="290"/>
        <v/>
      </c>
      <c r="L2370" s="28" t="str">
        <f t="shared" si="291"/>
        <v/>
      </c>
      <c r="M2370" s="28" t="s">
        <v>3203</v>
      </c>
      <c r="N2370" s="28" t="str">
        <f t="shared" si="292"/>
        <v/>
      </c>
      <c r="O2370" s="28" t="str">
        <f>IF(N2370=1,M2370&amp;" ("&amp;E2370&amp;")",M2370)</f>
        <v>Everyone Says I Love You</v>
      </c>
      <c r="P2370" s="36">
        <f>INDEX(cpi!$A$1:$M$105,MATCH('Inflation adjust calc'!$E2370,cpi!$A:$A,0),MATCH('Inflation adjust calc'!$D2370,cpi!$1:$1,0))</f>
        <v>158.6</v>
      </c>
      <c r="Q2370" s="36">
        <f>cpi!$I$2</f>
        <v>240.85300000000001</v>
      </c>
      <c r="R2370" s="36">
        <f t="shared" si="297"/>
        <v>1.5186191677175285</v>
      </c>
      <c r="S2370" s="28" t="str">
        <f t="shared" si="293"/>
        <v/>
      </c>
      <c r="T2370" s="37">
        <f t="shared" si="294"/>
        <v>30372383.354350571</v>
      </c>
      <c r="U2370" s="37">
        <f t="shared" si="295"/>
        <v>14769857.676488021</v>
      </c>
      <c r="V2370" s="37">
        <f t="shared" si="296"/>
        <v>52544223.203026488</v>
      </c>
    </row>
    <row r="2371" spans="1:22">
      <c r="A2371" s="23">
        <v>2370</v>
      </c>
      <c r="B2371" s="3" t="s">
        <v>3204</v>
      </c>
      <c r="C2371" s="28">
        <v>31</v>
      </c>
      <c r="D2371" s="29">
        <v>8</v>
      </c>
      <c r="E2371" s="28">
        <v>2007</v>
      </c>
      <c r="F2371" s="31">
        <f>DATE(E2371,D2371,C2371)</f>
        <v>39325</v>
      </c>
      <c r="G2371" s="24" t="s">
        <v>3205</v>
      </c>
      <c r="H2371" s="2">
        <v>20000000</v>
      </c>
      <c r="I2371" s="2">
        <v>9534258</v>
      </c>
      <c r="J2371" s="2">
        <v>16907831</v>
      </c>
      <c r="K2371" s="28" t="str">
        <f t="shared" ref="K2371:K2434" si="298">IF(J2371=0,1,"")</f>
        <v/>
      </c>
      <c r="L2371" s="28" t="str">
        <f t="shared" ref="L2371:L2434" si="299">IF(E2371&gt;2016,1,"")</f>
        <v/>
      </c>
      <c r="M2371" s="28" t="s">
        <v>3205</v>
      </c>
      <c r="N2371" s="28" t="str">
        <f t="shared" ref="N2371:N2434" si="300">IF(COUNTIF($M$2:$M$5233,M2371)&gt;1,1,"")</f>
        <v/>
      </c>
      <c r="O2371" s="28" t="str">
        <f>IF(N2371=1,M2371&amp;" ("&amp;E2371&amp;")",M2371)</f>
        <v>Death Sentence</v>
      </c>
      <c r="P2371" s="36">
        <f>INDEX(cpi!$A$1:$M$105,MATCH('Inflation adjust calc'!$E2371,cpi!$A:$A,0),MATCH('Inflation adjust calc'!$D2371,cpi!$1:$1,0))</f>
        <v>207.917</v>
      </c>
      <c r="Q2371" s="36">
        <f>cpi!$I$2</f>
        <v>240.85300000000001</v>
      </c>
      <c r="R2371" s="36">
        <f t="shared" si="297"/>
        <v>1.1584093652755667</v>
      </c>
      <c r="S2371" s="28" t="str">
        <f t="shared" ref="S2371:S2434" si="301">IF(ISERROR(R2371),1,"")</f>
        <v/>
      </c>
      <c r="T2371" s="37">
        <f t="shared" ref="T2371:T2434" si="302">H2371*$R2371</f>
        <v>23168187.305511333</v>
      </c>
      <c r="U2371" s="37">
        <f t="shared" ref="U2371:U2434" si="303">I2371*$R2371</f>
        <v>11044573.758153494</v>
      </c>
      <c r="V2371" s="37">
        <f t="shared" ref="V2371:V2434" si="304">J2371*$R2371</f>
        <v>19586189.776896551</v>
      </c>
    </row>
    <row r="2372" spans="1:22">
      <c r="A2372" s="23">
        <v>2371</v>
      </c>
      <c r="B2372" s="3">
        <v>42435</v>
      </c>
      <c r="C2372" s="28">
        <v>3</v>
      </c>
      <c r="D2372" s="29">
        <v>6</v>
      </c>
      <c r="E2372" s="28">
        <v>2016</v>
      </c>
      <c r="F2372" s="31">
        <f>DATE(E2372,D2372,C2372)</f>
        <v>42524</v>
      </c>
      <c r="G2372" s="24" t="s">
        <v>6838</v>
      </c>
      <c r="H2372" s="2">
        <v>20000000</v>
      </c>
      <c r="I2372" s="2">
        <v>9496130</v>
      </c>
      <c r="J2372" s="2">
        <v>9537120</v>
      </c>
      <c r="K2372" s="28" t="str">
        <f t="shared" si="298"/>
        <v/>
      </c>
      <c r="L2372" s="28" t="str">
        <f t="shared" si="299"/>
        <v/>
      </c>
      <c r="M2372" s="28" t="s">
        <v>6838</v>
      </c>
      <c r="N2372" s="28" t="str">
        <f t="shared" si="300"/>
        <v/>
      </c>
      <c r="O2372" s="28" t="str">
        <f>IF(N2372=1,M2372&amp;" ("&amp;E2372&amp;")",M2372)</f>
        <v>Popstar: Never Stop Never Stopping</v>
      </c>
      <c r="P2372" s="36">
        <f>INDEX(cpi!$A$1:$M$105,MATCH('Inflation adjust calc'!$E2372,cpi!$A:$A,0),MATCH('Inflation adjust calc'!$D2372,cpi!$1:$1,0))</f>
        <v>241.03800000000001</v>
      </c>
      <c r="Q2372" s="36">
        <f>cpi!$I$2</f>
        <v>240.85300000000001</v>
      </c>
      <c r="R2372" s="36">
        <f t="shared" si="297"/>
        <v>0.99923248616400728</v>
      </c>
      <c r="S2372" s="28" t="str">
        <f t="shared" si="301"/>
        <v/>
      </c>
      <c r="T2372" s="37">
        <f t="shared" si="302"/>
        <v>19984649.723280147</v>
      </c>
      <c r="U2372" s="37">
        <f t="shared" si="303"/>
        <v>9488841.588836614</v>
      </c>
      <c r="V2372" s="37">
        <f t="shared" si="304"/>
        <v>9529800.1284444779</v>
      </c>
    </row>
    <row r="2373" spans="1:22">
      <c r="A2373" s="23">
        <v>2372</v>
      </c>
      <c r="B2373" s="3">
        <v>39915</v>
      </c>
      <c r="C2373" s="28">
        <v>4</v>
      </c>
      <c r="D2373" s="29">
        <v>12</v>
      </c>
      <c r="E2373" s="28">
        <v>2009</v>
      </c>
      <c r="F2373" s="31">
        <f>DATE(E2373,D2373,C2373)</f>
        <v>40151</v>
      </c>
      <c r="G2373" s="24" t="s">
        <v>3206</v>
      </c>
      <c r="H2373" s="2">
        <v>20000000</v>
      </c>
      <c r="I2373" s="2">
        <v>9208876</v>
      </c>
      <c r="J2373" s="2">
        <v>9208876</v>
      </c>
      <c r="K2373" s="28" t="str">
        <f t="shared" si="298"/>
        <v/>
      </c>
      <c r="L2373" s="28" t="str">
        <f t="shared" si="299"/>
        <v/>
      </c>
      <c r="M2373" s="28" t="s">
        <v>3206</v>
      </c>
      <c r="N2373" s="28" t="str">
        <f t="shared" si="300"/>
        <v/>
      </c>
      <c r="O2373" s="28" t="str">
        <f>IF(N2373=1,M2373&amp;" ("&amp;E2373&amp;")",M2373)</f>
        <v>Everybody's Fine</v>
      </c>
      <c r="P2373" s="36">
        <f>INDEX(cpi!$A$1:$M$105,MATCH('Inflation adjust calc'!$E2373,cpi!$A:$A,0),MATCH('Inflation adjust calc'!$D2373,cpi!$1:$1,0))</f>
        <v>215.94900000000001</v>
      </c>
      <c r="Q2373" s="36">
        <f>cpi!$I$2</f>
        <v>240.85300000000001</v>
      </c>
      <c r="R2373" s="36">
        <f t="shared" si="297"/>
        <v>1.1153235254620304</v>
      </c>
      <c r="S2373" s="28" t="str">
        <f t="shared" si="301"/>
        <v/>
      </c>
      <c r="T2373" s="37">
        <f t="shared" si="302"/>
        <v>22306470.509240609</v>
      </c>
      <c r="U2373" s="37">
        <f t="shared" si="303"/>
        <v>10270876.04586268</v>
      </c>
      <c r="V2373" s="37">
        <f t="shared" si="304"/>
        <v>10270876.04586268</v>
      </c>
    </row>
    <row r="2374" spans="1:22">
      <c r="A2374" s="23">
        <v>2373</v>
      </c>
      <c r="B2374" s="3" t="s">
        <v>2614</v>
      </c>
      <c r="C2374" s="28">
        <v>27</v>
      </c>
      <c r="D2374" s="29">
        <v>8</v>
      </c>
      <c r="E2374" s="28">
        <v>2004</v>
      </c>
      <c r="F2374" s="31">
        <f>DATE(E2374,D2374,C2374)</f>
        <v>38226</v>
      </c>
      <c r="G2374" s="24" t="s">
        <v>3207</v>
      </c>
      <c r="H2374" s="2">
        <v>20000000</v>
      </c>
      <c r="I2374" s="2">
        <v>9109322</v>
      </c>
      <c r="J2374" s="2">
        <v>9355369</v>
      </c>
      <c r="K2374" s="28" t="str">
        <f t="shared" si="298"/>
        <v/>
      </c>
      <c r="L2374" s="28" t="str">
        <f t="shared" si="299"/>
        <v/>
      </c>
      <c r="M2374" s="28" t="s">
        <v>3207</v>
      </c>
      <c r="N2374" s="28" t="str">
        <f t="shared" si="300"/>
        <v/>
      </c>
      <c r="O2374" s="28" t="str">
        <f>IF(N2374=1,M2374&amp;" ("&amp;E2374&amp;")",M2374)</f>
        <v>Super Babies: Baby Geniuses 2</v>
      </c>
      <c r="P2374" s="36">
        <f>INDEX(cpi!$A$1:$M$105,MATCH('Inflation adjust calc'!$E2374,cpi!$A:$A,0),MATCH('Inflation adjust calc'!$D2374,cpi!$1:$1,0))</f>
        <v>189.5</v>
      </c>
      <c r="Q2374" s="36">
        <f>cpi!$I$2</f>
        <v>240.85300000000001</v>
      </c>
      <c r="R2374" s="36">
        <f t="shared" si="297"/>
        <v>1.2709920844327178</v>
      </c>
      <c r="S2374" s="28" t="str">
        <f t="shared" si="301"/>
        <v/>
      </c>
      <c r="T2374" s="37">
        <f t="shared" si="302"/>
        <v>25419841.688654356</v>
      </c>
      <c r="U2374" s="37">
        <f t="shared" si="303"/>
        <v>11577876.156548815</v>
      </c>
      <c r="V2374" s="37">
        <f t="shared" si="304"/>
        <v>11890599.945947232</v>
      </c>
    </row>
    <row r="2375" spans="1:22">
      <c r="A2375" s="23">
        <v>2374</v>
      </c>
      <c r="B2375" s="3" t="s">
        <v>1624</v>
      </c>
      <c r="C2375" s="28">
        <v>20</v>
      </c>
      <c r="D2375" s="29">
        <v>9</v>
      </c>
      <c r="E2375" s="28">
        <v>2013</v>
      </c>
      <c r="F2375" s="31">
        <f>DATE(E2375,D2375,C2375)</f>
        <v>41537</v>
      </c>
      <c r="G2375" s="24" t="s">
        <v>3208</v>
      </c>
      <c r="H2375" s="2">
        <v>20000000</v>
      </c>
      <c r="I2375" s="2">
        <v>8888355</v>
      </c>
      <c r="J2375" s="2">
        <v>16723377</v>
      </c>
      <c r="K2375" s="28" t="str">
        <f t="shared" si="298"/>
        <v/>
      </c>
      <c r="L2375" s="28" t="str">
        <f t="shared" si="299"/>
        <v/>
      </c>
      <c r="M2375" s="28" t="s">
        <v>3208</v>
      </c>
      <c r="N2375" s="28" t="str">
        <f t="shared" si="300"/>
        <v/>
      </c>
      <c r="O2375" s="28" t="str">
        <f>IF(N2375=1,M2375&amp;" ("&amp;E2375&amp;")",M2375)</f>
        <v>Battle of the Year</v>
      </c>
      <c r="P2375" s="36">
        <f>INDEX(cpi!$A$1:$M$105,MATCH('Inflation adjust calc'!$E2375,cpi!$A:$A,0),MATCH('Inflation adjust calc'!$D2375,cpi!$1:$1,0))</f>
        <v>234.149</v>
      </c>
      <c r="Q2375" s="36">
        <f>cpi!$I$2</f>
        <v>240.85300000000001</v>
      </c>
      <c r="R2375" s="36">
        <f t="shared" si="297"/>
        <v>1.0286313415816426</v>
      </c>
      <c r="S2375" s="28" t="str">
        <f t="shared" si="301"/>
        <v/>
      </c>
      <c r="T2375" s="37">
        <f t="shared" si="302"/>
        <v>20572626.831632853</v>
      </c>
      <c r="U2375" s="37">
        <f t="shared" si="303"/>
        <v>9142840.5281039011</v>
      </c>
      <c r="V2375" s="37">
        <f t="shared" si="304"/>
        <v>17202189.719285585</v>
      </c>
    </row>
    <row r="2376" spans="1:22">
      <c r="A2376" s="23">
        <v>2375</v>
      </c>
      <c r="B2376" s="3" t="s">
        <v>810</v>
      </c>
      <c r="C2376" s="28">
        <v>17</v>
      </c>
      <c r="D2376" s="29">
        <v>8</v>
      </c>
      <c r="E2376" s="28">
        <v>2007</v>
      </c>
      <c r="F2376" s="31">
        <f>DATE(E2376,D2376,C2376)</f>
        <v>39311</v>
      </c>
      <c r="G2376" s="24" t="s">
        <v>3007</v>
      </c>
      <c r="H2376" s="2">
        <v>20000000</v>
      </c>
      <c r="I2376" s="2">
        <v>8580428</v>
      </c>
      <c r="J2376" s="2">
        <v>46790428</v>
      </c>
      <c r="K2376" s="28" t="str">
        <f t="shared" si="298"/>
        <v/>
      </c>
      <c r="L2376" s="28" t="str">
        <f t="shared" si="299"/>
        <v/>
      </c>
      <c r="M2376" s="28" t="s">
        <v>3007</v>
      </c>
      <c r="N2376" s="28">
        <f t="shared" si="300"/>
        <v>1</v>
      </c>
      <c r="O2376" s="28" t="str">
        <f>IF(N2376=1,M2376&amp;" ("&amp;E2376&amp;")",M2376)</f>
        <v>Death at a Funeral (2007)</v>
      </c>
      <c r="P2376" s="36">
        <f>INDEX(cpi!$A$1:$M$105,MATCH('Inflation adjust calc'!$E2376,cpi!$A:$A,0),MATCH('Inflation adjust calc'!$D2376,cpi!$1:$1,0))</f>
        <v>207.917</v>
      </c>
      <c r="Q2376" s="36">
        <f>cpi!$I$2</f>
        <v>240.85300000000001</v>
      </c>
      <c r="R2376" s="36">
        <f t="shared" si="297"/>
        <v>1.1584093652755667</v>
      </c>
      <c r="S2376" s="28" t="str">
        <f t="shared" si="301"/>
        <v/>
      </c>
      <c r="T2376" s="37">
        <f t="shared" si="302"/>
        <v>23168187.305511333</v>
      </c>
      <c r="U2376" s="37">
        <f t="shared" si="303"/>
        <v>9939648.1532726996</v>
      </c>
      <c r="V2376" s="37">
        <f t="shared" si="304"/>
        <v>54202470.000452101</v>
      </c>
    </row>
    <row r="2377" spans="1:22">
      <c r="A2377" s="23">
        <v>2376</v>
      </c>
      <c r="B2377" s="3">
        <v>38604</v>
      </c>
      <c r="C2377" s="28">
        <v>9</v>
      </c>
      <c r="D2377" s="29">
        <v>9</v>
      </c>
      <c r="E2377" s="28">
        <v>2005</v>
      </c>
      <c r="F2377" s="31">
        <f>DATE(E2377,D2377,C2377)</f>
        <v>38604</v>
      </c>
      <c r="G2377" s="24" t="s">
        <v>3209</v>
      </c>
      <c r="H2377" s="2">
        <v>20000000</v>
      </c>
      <c r="I2377" s="2">
        <v>8330720</v>
      </c>
      <c r="J2377" s="2">
        <v>10393696</v>
      </c>
      <c r="K2377" s="28" t="str">
        <f t="shared" si="298"/>
        <v/>
      </c>
      <c r="L2377" s="28" t="str">
        <f t="shared" si="299"/>
        <v/>
      </c>
      <c r="M2377" s="28" t="s">
        <v>3209</v>
      </c>
      <c r="N2377" s="28" t="str">
        <f t="shared" si="300"/>
        <v/>
      </c>
      <c r="O2377" s="28" t="str">
        <f>IF(N2377=1,M2377&amp;" ("&amp;E2377&amp;")",M2377)</f>
        <v>The Man</v>
      </c>
      <c r="P2377" s="36">
        <f>INDEX(cpi!$A$1:$M$105,MATCH('Inflation adjust calc'!$E2377,cpi!$A:$A,0),MATCH('Inflation adjust calc'!$D2377,cpi!$1:$1,0))</f>
        <v>198.8</v>
      </c>
      <c r="Q2377" s="36">
        <f>cpi!$I$2</f>
        <v>240.85300000000001</v>
      </c>
      <c r="R2377" s="36">
        <f t="shared" si="297"/>
        <v>1.2115342052313882</v>
      </c>
      <c r="S2377" s="28" t="str">
        <f t="shared" si="301"/>
        <v/>
      </c>
      <c r="T2377" s="37">
        <f t="shared" si="302"/>
        <v>24230684.104627766</v>
      </c>
      <c r="U2377" s="37">
        <f t="shared" si="303"/>
        <v>10092952.234205231</v>
      </c>
      <c r="V2377" s="37">
        <f t="shared" si="304"/>
        <v>12592318.222776659</v>
      </c>
    </row>
    <row r="2378" spans="1:22">
      <c r="A2378" s="23">
        <v>2377</v>
      </c>
      <c r="B2378" s="3">
        <v>39203</v>
      </c>
      <c r="C2378" s="28">
        <v>5</v>
      </c>
      <c r="D2378" s="29">
        <v>1</v>
      </c>
      <c r="E2378" s="28">
        <v>2007</v>
      </c>
      <c r="F2378" s="31">
        <f>DATE(E2378,D2378,C2378)</f>
        <v>39087</v>
      </c>
      <c r="G2378" s="24" t="s">
        <v>3210</v>
      </c>
      <c r="H2378" s="2">
        <v>20000000</v>
      </c>
      <c r="I2378" s="2">
        <v>8135024</v>
      </c>
      <c r="J2378" s="2">
        <v>8135024</v>
      </c>
      <c r="K2378" s="28" t="str">
        <f t="shared" si="298"/>
        <v/>
      </c>
      <c r="L2378" s="28" t="str">
        <f t="shared" si="299"/>
        <v/>
      </c>
      <c r="M2378" s="28" t="s">
        <v>3210</v>
      </c>
      <c r="N2378" s="28" t="str">
        <f t="shared" si="300"/>
        <v/>
      </c>
      <c r="O2378" s="28" t="str">
        <f>IF(N2378=1,M2378&amp;" ("&amp;E2378&amp;")",M2378)</f>
        <v>Code Name: The Cleaner</v>
      </c>
      <c r="P2378" s="36">
        <f>INDEX(cpi!$A$1:$M$105,MATCH('Inflation adjust calc'!$E2378,cpi!$A:$A,0),MATCH('Inflation adjust calc'!$D2378,cpi!$1:$1,0))</f>
        <v>202.416</v>
      </c>
      <c r="Q2378" s="36">
        <f>cpi!$I$2</f>
        <v>240.85300000000001</v>
      </c>
      <c r="R2378" s="36">
        <f t="shared" si="297"/>
        <v>1.1898911153268517</v>
      </c>
      <c r="S2378" s="28" t="str">
        <f t="shared" si="301"/>
        <v/>
      </c>
      <c r="T2378" s="37">
        <f t="shared" si="302"/>
        <v>23797822.306537032</v>
      </c>
      <c r="U2378" s="37">
        <f t="shared" si="303"/>
        <v>9679792.7805707064</v>
      </c>
      <c r="V2378" s="37">
        <f t="shared" si="304"/>
        <v>9679792.7805707064</v>
      </c>
    </row>
    <row r="2379" spans="1:22">
      <c r="A2379" s="23">
        <v>2378</v>
      </c>
      <c r="B2379" s="3">
        <v>41985</v>
      </c>
      <c r="C2379" s="28">
        <v>12</v>
      </c>
      <c r="D2379" s="29">
        <v>12</v>
      </c>
      <c r="E2379" s="28">
        <v>2014</v>
      </c>
      <c r="F2379" s="31">
        <f>DATE(E2379,D2379,C2379)</f>
        <v>41985</v>
      </c>
      <c r="G2379" s="24" t="s">
        <v>3211</v>
      </c>
      <c r="H2379" s="2">
        <v>20000000</v>
      </c>
      <c r="I2379" s="2">
        <v>8110975</v>
      </c>
      <c r="J2379" s="2">
        <v>8692898</v>
      </c>
      <c r="K2379" s="28" t="str">
        <f t="shared" si="298"/>
        <v/>
      </c>
      <c r="L2379" s="28" t="str">
        <f t="shared" si="299"/>
        <v/>
      </c>
      <c r="M2379" s="28" t="s">
        <v>3211</v>
      </c>
      <c r="N2379" s="28" t="str">
        <f t="shared" si="300"/>
        <v/>
      </c>
      <c r="O2379" s="28" t="str">
        <f>IF(N2379=1,M2379&amp;" ("&amp;E2379&amp;")",M2379)</f>
        <v>Inherent Vice</v>
      </c>
      <c r="P2379" s="36">
        <f>INDEX(cpi!$A$1:$M$105,MATCH('Inflation adjust calc'!$E2379,cpi!$A:$A,0),MATCH('Inflation adjust calc'!$D2379,cpi!$1:$1,0))</f>
        <v>234.81200000000001</v>
      </c>
      <c r="Q2379" s="36">
        <f>cpi!$I$2</f>
        <v>240.85300000000001</v>
      </c>
      <c r="R2379" s="36">
        <f t="shared" si="297"/>
        <v>1.0257269645503637</v>
      </c>
      <c r="S2379" s="28" t="str">
        <f t="shared" si="301"/>
        <v/>
      </c>
      <c r="T2379" s="37">
        <f t="shared" si="302"/>
        <v>20514539.291007273</v>
      </c>
      <c r="U2379" s="37">
        <f t="shared" si="303"/>
        <v>8319645.7662938861</v>
      </c>
      <c r="V2379" s="37">
        <f t="shared" si="304"/>
        <v>8916539.878685927</v>
      </c>
    </row>
    <row r="2380" spans="1:22">
      <c r="A2380" s="23">
        <v>2379</v>
      </c>
      <c r="B2380" s="3" t="s">
        <v>1324</v>
      </c>
      <c r="C2380" s="28">
        <v>16</v>
      </c>
      <c r="D2380" s="29">
        <v>4</v>
      </c>
      <c r="E2380" s="28">
        <v>2004</v>
      </c>
      <c r="F2380" s="31">
        <f>DATE(E2380,D2380,C2380)</f>
        <v>38093</v>
      </c>
      <c r="G2380" s="24" t="s">
        <v>3212</v>
      </c>
      <c r="H2380" s="2">
        <v>20000000</v>
      </c>
      <c r="I2380" s="2">
        <v>8047525</v>
      </c>
      <c r="J2380" s="2">
        <v>8047525</v>
      </c>
      <c r="K2380" s="28" t="str">
        <f t="shared" si="298"/>
        <v/>
      </c>
      <c r="L2380" s="28" t="str">
        <f t="shared" si="299"/>
        <v/>
      </c>
      <c r="M2380" s="28" t="s">
        <v>3212</v>
      </c>
      <c r="N2380" s="28" t="str">
        <f t="shared" si="300"/>
        <v/>
      </c>
      <c r="O2380" s="28" t="str">
        <f>IF(N2380=1,M2380&amp;" ("&amp;E2380&amp;")",M2380)</f>
        <v>Connie &amp; Carla</v>
      </c>
      <c r="P2380" s="36">
        <f>INDEX(cpi!$A$1:$M$105,MATCH('Inflation adjust calc'!$E2380,cpi!$A:$A,0),MATCH('Inflation adjust calc'!$D2380,cpi!$1:$1,0))</f>
        <v>188</v>
      </c>
      <c r="Q2380" s="36">
        <f>cpi!$I$2</f>
        <v>240.85300000000001</v>
      </c>
      <c r="R2380" s="36">
        <f t="shared" si="297"/>
        <v>1.2811329787234043</v>
      </c>
      <c r="S2380" s="28" t="str">
        <f t="shared" si="301"/>
        <v/>
      </c>
      <c r="T2380" s="37">
        <f t="shared" si="302"/>
        <v>25622659.574468084</v>
      </c>
      <c r="U2380" s="37">
        <f t="shared" si="303"/>
        <v>10309949.674601063</v>
      </c>
      <c r="V2380" s="37">
        <f t="shared" si="304"/>
        <v>10309949.674601063</v>
      </c>
    </row>
    <row r="2381" spans="1:22">
      <c r="A2381" s="23">
        <v>2380</v>
      </c>
      <c r="B2381" s="3">
        <v>41588</v>
      </c>
      <c r="C2381" s="28">
        <v>11</v>
      </c>
      <c r="D2381" s="29">
        <v>10</v>
      </c>
      <c r="E2381" s="28">
        <v>2013</v>
      </c>
      <c r="F2381" s="31">
        <f>DATE(E2381,D2381,C2381)</f>
        <v>41558</v>
      </c>
      <c r="G2381" s="24" t="s">
        <v>3213</v>
      </c>
      <c r="H2381" s="2">
        <v>20000000</v>
      </c>
      <c r="I2381" s="2">
        <v>8008161</v>
      </c>
      <c r="J2381" s="2">
        <v>18273009</v>
      </c>
      <c r="K2381" s="28" t="str">
        <f t="shared" si="298"/>
        <v/>
      </c>
      <c r="L2381" s="28" t="str">
        <f t="shared" si="299"/>
        <v/>
      </c>
      <c r="M2381" s="28" t="s">
        <v>3213</v>
      </c>
      <c r="N2381" s="28" t="str">
        <f t="shared" si="300"/>
        <v/>
      </c>
      <c r="O2381" s="28" t="str">
        <f>IF(N2381=1,M2381&amp;" ("&amp;E2381&amp;")",M2381)</f>
        <v>Machete Kills</v>
      </c>
      <c r="P2381" s="36">
        <f>INDEX(cpi!$A$1:$M$105,MATCH('Inflation adjust calc'!$E2381,cpi!$A:$A,0),MATCH('Inflation adjust calc'!$D2381,cpi!$1:$1,0))</f>
        <v>233.54599999999999</v>
      </c>
      <c r="Q2381" s="36">
        <f>cpi!$I$2</f>
        <v>240.85300000000001</v>
      </c>
      <c r="R2381" s="36">
        <f t="shared" si="297"/>
        <v>1.031287198239319</v>
      </c>
      <c r="S2381" s="28" t="str">
        <f t="shared" si="301"/>
        <v/>
      </c>
      <c r="T2381" s="37">
        <f t="shared" si="302"/>
        <v>20625743.964786381</v>
      </c>
      <c r="U2381" s="37">
        <f t="shared" si="303"/>
        <v>8258713.9207393834</v>
      </c>
      <c r="V2381" s="37">
        <f t="shared" si="304"/>
        <v>18844720.25501186</v>
      </c>
    </row>
    <row r="2382" spans="1:22">
      <c r="A2382" s="23">
        <v>2381</v>
      </c>
      <c r="B2382" s="3">
        <v>25204</v>
      </c>
      <c r="C2382" s="28">
        <v>1</v>
      </c>
      <c r="D2382" s="29">
        <v>1</v>
      </c>
      <c r="E2382" s="28">
        <v>1969</v>
      </c>
      <c r="F2382" s="31">
        <f>DATE(E2382,D2382,C2382)</f>
        <v>25204</v>
      </c>
      <c r="G2382" s="24" t="s">
        <v>3214</v>
      </c>
      <c r="H2382" s="2">
        <v>20000000</v>
      </c>
      <c r="I2382" s="2">
        <v>8000000</v>
      </c>
      <c r="J2382" s="2">
        <v>8000000</v>
      </c>
      <c r="K2382" s="28" t="str">
        <f t="shared" si="298"/>
        <v/>
      </c>
      <c r="L2382" s="28" t="str">
        <f t="shared" si="299"/>
        <v/>
      </c>
      <c r="M2382" s="28" t="s">
        <v>3214</v>
      </c>
      <c r="N2382" s="28" t="str">
        <f t="shared" si="300"/>
        <v/>
      </c>
      <c r="O2382" s="28" t="str">
        <f>IF(N2382=1,M2382&amp;" ("&amp;E2382&amp;")",M2382)</f>
        <v>Sweet Charity</v>
      </c>
      <c r="P2382" s="36">
        <f>INDEX(cpi!$A$1:$M$105,MATCH('Inflation adjust calc'!$E2382,cpi!$A:$A,0),MATCH('Inflation adjust calc'!$D2382,cpi!$1:$1,0))</f>
        <v>35.6</v>
      </c>
      <c r="Q2382" s="36">
        <f>cpi!$I$2</f>
        <v>240.85300000000001</v>
      </c>
      <c r="R2382" s="36">
        <f t="shared" si="297"/>
        <v>6.7655337078651687</v>
      </c>
      <c r="S2382" s="28" t="str">
        <f t="shared" si="301"/>
        <v/>
      </c>
      <c r="T2382" s="37">
        <f t="shared" si="302"/>
        <v>135310674.15730336</v>
      </c>
      <c r="U2382" s="37">
        <f t="shared" si="303"/>
        <v>54124269.662921347</v>
      </c>
      <c r="V2382" s="37">
        <f t="shared" si="304"/>
        <v>54124269.662921347</v>
      </c>
    </row>
    <row r="2383" spans="1:22">
      <c r="A2383" s="23">
        <v>2382</v>
      </c>
      <c r="B2383" s="3" t="s">
        <v>3215</v>
      </c>
      <c r="C2383" s="28">
        <v>24</v>
      </c>
      <c r="D2383" s="29">
        <v>2</v>
      </c>
      <c r="E2383" s="28">
        <v>2006</v>
      </c>
      <c r="F2383" s="31">
        <f>DATE(E2383,D2383,C2383)</f>
        <v>38772</v>
      </c>
      <c r="G2383" s="24" t="s">
        <v>3216</v>
      </c>
      <c r="H2383" s="2">
        <v>20000000</v>
      </c>
      <c r="I2383" s="2">
        <v>7578946</v>
      </c>
      <c r="J2383" s="2">
        <v>28058652</v>
      </c>
      <c r="K2383" s="28" t="str">
        <f t="shared" si="298"/>
        <v/>
      </c>
      <c r="L2383" s="28" t="str">
        <f t="shared" si="299"/>
        <v/>
      </c>
      <c r="M2383" s="28" t="s">
        <v>3216</v>
      </c>
      <c r="N2383" s="28" t="str">
        <f t="shared" si="300"/>
        <v/>
      </c>
      <c r="O2383" s="28" t="str">
        <f>IF(N2383=1,M2383&amp;" ("&amp;E2383&amp;")",M2383)</f>
        <v>Doogal</v>
      </c>
      <c r="P2383" s="36">
        <f>INDEX(cpi!$A$1:$M$105,MATCH('Inflation adjust calc'!$E2383,cpi!$A:$A,0),MATCH('Inflation adjust calc'!$D2383,cpi!$1:$1,0))</f>
        <v>198.7</v>
      </c>
      <c r="Q2383" s="36">
        <f>cpi!$I$2</f>
        <v>240.85300000000001</v>
      </c>
      <c r="R2383" s="36">
        <f t="shared" si="297"/>
        <v>1.2121439355812784</v>
      </c>
      <c r="S2383" s="28" t="str">
        <f t="shared" si="301"/>
        <v/>
      </c>
      <c r="T2383" s="37">
        <f t="shared" si="302"/>
        <v>24242878.711625569</v>
      </c>
      <c r="U2383" s="37">
        <f t="shared" si="303"/>
        <v>9186773.4319979884</v>
      </c>
      <c r="V2383" s="37">
        <f t="shared" si="304"/>
        <v>34011124.862385511</v>
      </c>
    </row>
    <row r="2384" spans="1:22">
      <c r="A2384" s="23">
        <v>2383</v>
      </c>
      <c r="B2384" s="3" t="s">
        <v>1269</v>
      </c>
      <c r="C2384" s="28">
        <v>16</v>
      </c>
      <c r="D2384" s="29">
        <v>9</v>
      </c>
      <c r="E2384" s="28">
        <v>2005</v>
      </c>
      <c r="F2384" s="31">
        <f>DATE(E2384,D2384,C2384)</f>
        <v>38611</v>
      </c>
      <c r="G2384" s="24" t="s">
        <v>3217</v>
      </c>
      <c r="H2384" s="2">
        <v>20000000</v>
      </c>
      <c r="I2384" s="2">
        <v>7535331</v>
      </c>
      <c r="J2384" s="2">
        <v>8284331</v>
      </c>
      <c r="K2384" s="28" t="str">
        <f t="shared" si="298"/>
        <v/>
      </c>
      <c r="L2384" s="28" t="str">
        <f t="shared" si="299"/>
        <v/>
      </c>
      <c r="M2384" s="28" t="s">
        <v>3217</v>
      </c>
      <c r="N2384" s="28" t="str">
        <f t="shared" si="300"/>
        <v/>
      </c>
      <c r="O2384" s="28" t="str">
        <f>IF(N2384=1,M2384&amp;" ("&amp;E2384&amp;")",M2384)</f>
        <v>Proof</v>
      </c>
      <c r="P2384" s="36">
        <f>INDEX(cpi!$A$1:$M$105,MATCH('Inflation adjust calc'!$E2384,cpi!$A:$A,0),MATCH('Inflation adjust calc'!$D2384,cpi!$1:$1,0))</f>
        <v>198.8</v>
      </c>
      <c r="Q2384" s="36">
        <f>cpi!$I$2</f>
        <v>240.85300000000001</v>
      </c>
      <c r="R2384" s="36">
        <f t="shared" si="297"/>
        <v>1.2115342052313882</v>
      </c>
      <c r="S2384" s="28" t="str">
        <f t="shared" si="301"/>
        <v/>
      </c>
      <c r="T2384" s="37">
        <f t="shared" si="302"/>
        <v>24230684.104627766</v>
      </c>
      <c r="U2384" s="37">
        <f t="shared" si="303"/>
        <v>9129311.2542404421</v>
      </c>
      <c r="V2384" s="37">
        <f t="shared" si="304"/>
        <v>10036750.373958752</v>
      </c>
    </row>
    <row r="2385" spans="1:22">
      <c r="A2385" s="23">
        <v>2384</v>
      </c>
      <c r="B2385" s="3">
        <v>39517</v>
      </c>
      <c r="C2385" s="28">
        <v>3</v>
      </c>
      <c r="D2385" s="29">
        <v>10</v>
      </c>
      <c r="E2385" s="28">
        <v>2008</v>
      </c>
      <c r="F2385" s="31">
        <f>DATE(E2385,D2385,C2385)</f>
        <v>39724</v>
      </c>
      <c r="G2385" s="24" t="s">
        <v>3218</v>
      </c>
      <c r="H2385" s="2">
        <v>20000000</v>
      </c>
      <c r="I2385" s="2">
        <v>7013191</v>
      </c>
      <c r="J2385" s="2">
        <v>7022183</v>
      </c>
      <c r="K2385" s="28" t="str">
        <f t="shared" si="298"/>
        <v/>
      </c>
      <c r="L2385" s="28" t="str">
        <f t="shared" si="299"/>
        <v/>
      </c>
      <c r="M2385" s="28" t="s">
        <v>3218</v>
      </c>
      <c r="N2385" s="28" t="str">
        <f t="shared" si="300"/>
        <v/>
      </c>
      <c r="O2385" s="28" t="str">
        <f>IF(N2385=1,M2385&amp;" ("&amp;E2385&amp;")",M2385)</f>
        <v>An American Carol</v>
      </c>
      <c r="P2385" s="36">
        <f>INDEX(cpi!$A$1:$M$105,MATCH('Inflation adjust calc'!$E2385,cpi!$A:$A,0),MATCH('Inflation adjust calc'!$D2385,cpi!$1:$1,0))</f>
        <v>216.57300000000001</v>
      </c>
      <c r="Q2385" s="36">
        <f>cpi!$I$2</f>
        <v>240.85300000000001</v>
      </c>
      <c r="R2385" s="36">
        <f t="shared" si="297"/>
        <v>1.1121100044788592</v>
      </c>
      <c r="S2385" s="28" t="str">
        <f t="shared" si="301"/>
        <v/>
      </c>
      <c r="T2385" s="37">
        <f t="shared" si="302"/>
        <v>22242200.089577183</v>
      </c>
      <c r="U2385" s="37">
        <f t="shared" si="303"/>
        <v>7799439.8744210955</v>
      </c>
      <c r="V2385" s="37">
        <f t="shared" si="304"/>
        <v>7809439.967581369</v>
      </c>
    </row>
    <row r="2386" spans="1:22">
      <c r="A2386" s="23">
        <v>2385</v>
      </c>
      <c r="B2386" s="3" t="s">
        <v>1351</v>
      </c>
      <c r="C2386" s="28">
        <v>14</v>
      </c>
      <c r="D2386" s="29">
        <v>3</v>
      </c>
      <c r="E2386" s="28">
        <v>2003</v>
      </c>
      <c r="F2386" s="31">
        <f>DATE(E2386,D2386,C2386)</f>
        <v>37694</v>
      </c>
      <c r="G2386" s="24" t="s">
        <v>3219</v>
      </c>
      <c r="H2386" s="2">
        <v>20000000</v>
      </c>
      <c r="I2386" s="2">
        <v>6882696</v>
      </c>
      <c r="J2386" s="2">
        <v>6882696</v>
      </c>
      <c r="K2386" s="28" t="str">
        <f t="shared" si="298"/>
        <v/>
      </c>
      <c r="L2386" s="28" t="str">
        <f t="shared" si="299"/>
        <v/>
      </c>
      <c r="M2386" s="28" t="s">
        <v>3219</v>
      </c>
      <c r="N2386" s="28" t="str">
        <f t="shared" si="300"/>
        <v/>
      </c>
      <c r="O2386" s="28" t="str">
        <f>IF(N2386=1,M2386&amp;" ("&amp;E2386&amp;")",M2386)</f>
        <v>Willard</v>
      </c>
      <c r="P2386" s="36">
        <f>INDEX(cpi!$A$1:$M$105,MATCH('Inflation adjust calc'!$E2386,cpi!$A:$A,0),MATCH('Inflation adjust calc'!$D2386,cpi!$1:$1,0))</f>
        <v>184.2</v>
      </c>
      <c r="Q2386" s="36">
        <f>cpi!$I$2</f>
        <v>240.85300000000001</v>
      </c>
      <c r="R2386" s="36">
        <f t="shared" ref="R2386:R2449" si="305">Q2386/P2386</f>
        <v>1.3075624321389796</v>
      </c>
      <c r="S2386" s="28" t="str">
        <f t="shared" si="301"/>
        <v/>
      </c>
      <c r="T2386" s="37">
        <f t="shared" si="302"/>
        <v>26151248.642779592</v>
      </c>
      <c r="U2386" s="37">
        <f t="shared" si="303"/>
        <v>8999554.721433226</v>
      </c>
      <c r="V2386" s="37">
        <f t="shared" si="304"/>
        <v>8999554.721433226</v>
      </c>
    </row>
    <row r="2387" spans="1:22">
      <c r="A2387" s="23">
        <v>2386</v>
      </c>
      <c r="B2387" s="3">
        <v>39449</v>
      </c>
      <c r="C2387" s="28">
        <v>1</v>
      </c>
      <c r="D2387" s="29">
        <v>2</v>
      </c>
      <c r="E2387" s="28">
        <v>2008</v>
      </c>
      <c r="F2387" s="31">
        <f>DATE(E2387,D2387,C2387)</f>
        <v>39479</v>
      </c>
      <c r="G2387" s="24" t="s">
        <v>3220</v>
      </c>
      <c r="H2387" s="2">
        <v>20000000</v>
      </c>
      <c r="I2387" s="2">
        <v>6575282</v>
      </c>
      <c r="J2387" s="2">
        <v>6947084</v>
      </c>
      <c r="K2387" s="28" t="str">
        <f t="shared" si="298"/>
        <v/>
      </c>
      <c r="L2387" s="28" t="str">
        <f t="shared" si="299"/>
        <v/>
      </c>
      <c r="M2387" s="28" t="s">
        <v>3220</v>
      </c>
      <c r="N2387" s="28" t="str">
        <f t="shared" si="300"/>
        <v/>
      </c>
      <c r="O2387" s="28" t="str">
        <f>IF(N2387=1,M2387&amp;" ("&amp;E2387&amp;")",M2387)</f>
        <v>Strange Wilderness</v>
      </c>
      <c r="P2387" s="36">
        <f>INDEX(cpi!$A$1:$M$105,MATCH('Inflation adjust calc'!$E2387,cpi!$A:$A,0),MATCH('Inflation adjust calc'!$D2387,cpi!$1:$1,0))</f>
        <v>211.69300000000001</v>
      </c>
      <c r="Q2387" s="36">
        <f>cpi!$I$2</f>
        <v>240.85300000000001</v>
      </c>
      <c r="R2387" s="36">
        <f t="shared" si="305"/>
        <v>1.1377466425436835</v>
      </c>
      <c r="S2387" s="28" t="str">
        <f t="shared" si="301"/>
        <v/>
      </c>
      <c r="T2387" s="37">
        <f t="shared" si="302"/>
        <v>22754932.850873671</v>
      </c>
      <c r="U2387" s="37">
        <f t="shared" si="303"/>
        <v>7481005.0192779163</v>
      </c>
      <c r="V2387" s="37">
        <f t="shared" si="304"/>
        <v>7904021.4964689426</v>
      </c>
    </row>
    <row r="2388" spans="1:22">
      <c r="A2388" s="23">
        <v>2387</v>
      </c>
      <c r="B2388" s="3" t="s">
        <v>2388</v>
      </c>
      <c r="C2388" s="28">
        <v>24</v>
      </c>
      <c r="D2388" s="29">
        <v>4</v>
      </c>
      <c r="E2388" s="28">
        <v>2015</v>
      </c>
      <c r="F2388" s="31">
        <f>DATE(E2388,D2388,C2388)</f>
        <v>42118</v>
      </c>
      <c r="G2388" s="24" t="s">
        <v>3221</v>
      </c>
      <c r="H2388" s="2">
        <v>20000000</v>
      </c>
      <c r="I2388" s="2">
        <v>6485961</v>
      </c>
      <c r="J2388" s="2">
        <v>17684355</v>
      </c>
      <c r="K2388" s="28" t="str">
        <f t="shared" si="298"/>
        <v/>
      </c>
      <c r="L2388" s="28" t="str">
        <f t="shared" si="299"/>
        <v/>
      </c>
      <c r="M2388" s="28" t="s">
        <v>3221</v>
      </c>
      <c r="N2388" s="28" t="str">
        <f t="shared" si="300"/>
        <v/>
      </c>
      <c r="O2388" s="28" t="str">
        <f>IF(N2388=1,M2388&amp;" ("&amp;E2388&amp;")",M2388)</f>
        <v>Little Boy</v>
      </c>
      <c r="P2388" s="36">
        <f>INDEX(cpi!$A$1:$M$105,MATCH('Inflation adjust calc'!$E2388,cpi!$A:$A,0),MATCH('Inflation adjust calc'!$D2388,cpi!$1:$1,0))</f>
        <v>236.59899999999999</v>
      </c>
      <c r="Q2388" s="36">
        <f>cpi!$I$2</f>
        <v>240.85300000000001</v>
      </c>
      <c r="R2388" s="36">
        <f t="shared" si="305"/>
        <v>1.0179797885874413</v>
      </c>
      <c r="S2388" s="28" t="str">
        <f t="shared" si="301"/>
        <v/>
      </c>
      <c r="T2388" s="37">
        <f t="shared" si="302"/>
        <v>20359595.771748826</v>
      </c>
      <c r="U2388" s="37">
        <f t="shared" si="303"/>
        <v>6602577.2075663898</v>
      </c>
      <c r="V2388" s="37">
        <f t="shared" si="304"/>
        <v>18002315.964205261</v>
      </c>
    </row>
    <row r="2389" spans="1:22">
      <c r="A2389" s="23">
        <v>2388</v>
      </c>
      <c r="B2389" s="3" t="s">
        <v>461</v>
      </c>
      <c r="C2389" s="28">
        <v>17</v>
      </c>
      <c r="D2389" s="29">
        <v>12</v>
      </c>
      <c r="E2389" s="28">
        <v>1999</v>
      </c>
      <c r="F2389" s="31">
        <f>DATE(E2389,D2389,C2389)</f>
        <v>36511</v>
      </c>
      <c r="G2389" s="24" t="s">
        <v>3222</v>
      </c>
      <c r="H2389" s="2">
        <v>20000000</v>
      </c>
      <c r="I2389" s="2">
        <v>6201757</v>
      </c>
      <c r="J2389" s="2">
        <v>6201757</v>
      </c>
      <c r="K2389" s="28" t="str">
        <f t="shared" si="298"/>
        <v/>
      </c>
      <c r="L2389" s="28" t="str">
        <f t="shared" si="299"/>
        <v/>
      </c>
      <c r="M2389" s="28" t="s">
        <v>3222</v>
      </c>
      <c r="N2389" s="28" t="str">
        <f t="shared" si="300"/>
        <v/>
      </c>
      <c r="O2389" s="28" t="str">
        <f>IF(N2389=1,M2389&amp;" ("&amp;E2389&amp;")",M2389)</f>
        <v>Topsy Turvy</v>
      </c>
      <c r="P2389" s="36">
        <f>INDEX(cpi!$A$1:$M$105,MATCH('Inflation adjust calc'!$E2389,cpi!$A:$A,0),MATCH('Inflation adjust calc'!$D2389,cpi!$1:$1,0))</f>
        <v>168.3</v>
      </c>
      <c r="Q2389" s="36">
        <f>cpi!$I$2</f>
        <v>240.85300000000001</v>
      </c>
      <c r="R2389" s="36">
        <f t="shared" si="305"/>
        <v>1.4310932857991681</v>
      </c>
      <c r="S2389" s="28" t="str">
        <f t="shared" si="301"/>
        <v/>
      </c>
      <c r="T2389" s="37">
        <f t="shared" si="302"/>
        <v>28621865.715983361</v>
      </c>
      <c r="U2389" s="37">
        <f t="shared" si="303"/>
        <v>8875292.8028579913</v>
      </c>
      <c r="V2389" s="37">
        <f t="shared" si="304"/>
        <v>8875292.8028579913</v>
      </c>
    </row>
    <row r="2390" spans="1:22">
      <c r="A2390" s="23">
        <v>2389</v>
      </c>
      <c r="B2390" s="3" t="s">
        <v>477</v>
      </c>
      <c r="C2390" s="28">
        <v>26</v>
      </c>
      <c r="D2390" s="29">
        <v>10</v>
      </c>
      <c r="E2390" s="28">
        <v>2012</v>
      </c>
      <c r="F2390" s="31">
        <f>DATE(E2390,D2390,C2390)</f>
        <v>41208</v>
      </c>
      <c r="G2390" s="24" t="s">
        <v>3223</v>
      </c>
      <c r="H2390" s="2">
        <v>20000000</v>
      </c>
      <c r="I2390" s="2">
        <v>6002756</v>
      </c>
      <c r="J2390" s="2">
        <v>8300821</v>
      </c>
      <c r="K2390" s="28" t="str">
        <f t="shared" si="298"/>
        <v/>
      </c>
      <c r="L2390" s="28" t="str">
        <f t="shared" si="299"/>
        <v/>
      </c>
      <c r="M2390" s="28" t="s">
        <v>3223</v>
      </c>
      <c r="N2390" s="28" t="str">
        <f t="shared" si="300"/>
        <v/>
      </c>
      <c r="O2390" s="28" t="str">
        <f>IF(N2390=1,M2390&amp;" ("&amp;E2390&amp;")",M2390)</f>
        <v>Chasing Mavericks</v>
      </c>
      <c r="P2390" s="36">
        <f>INDEX(cpi!$A$1:$M$105,MATCH('Inflation adjust calc'!$E2390,cpi!$A:$A,0),MATCH('Inflation adjust calc'!$D2390,cpi!$1:$1,0))</f>
        <v>231.31700000000001</v>
      </c>
      <c r="Q2390" s="36">
        <f>cpi!$I$2</f>
        <v>240.85300000000001</v>
      </c>
      <c r="R2390" s="36">
        <f t="shared" si="305"/>
        <v>1.0412248127029142</v>
      </c>
      <c r="S2390" s="28" t="str">
        <f t="shared" si="301"/>
        <v/>
      </c>
      <c r="T2390" s="37">
        <f t="shared" si="302"/>
        <v>20824496.254058283</v>
      </c>
      <c r="U2390" s="37">
        <f t="shared" si="303"/>
        <v>6250218.4918012945</v>
      </c>
      <c r="V2390" s="37">
        <f t="shared" si="304"/>
        <v>8643020.7910054177</v>
      </c>
    </row>
    <row r="2391" spans="1:22">
      <c r="A2391" s="23">
        <v>2390</v>
      </c>
      <c r="B2391" s="3" t="s">
        <v>1976</v>
      </c>
      <c r="C2391" s="28">
        <v>31</v>
      </c>
      <c r="D2391" s="29">
        <v>12</v>
      </c>
      <c r="E2391" s="28">
        <v>2014</v>
      </c>
      <c r="F2391" s="31">
        <f>DATE(E2391,D2391,C2391)</f>
        <v>42004</v>
      </c>
      <c r="G2391" s="24" t="s">
        <v>3224</v>
      </c>
      <c r="H2391" s="2">
        <v>20000000</v>
      </c>
      <c r="I2391" s="2">
        <v>5749134</v>
      </c>
      <c r="J2391" s="2">
        <v>6071433</v>
      </c>
      <c r="K2391" s="28" t="str">
        <f t="shared" si="298"/>
        <v/>
      </c>
      <c r="L2391" s="28" t="str">
        <f t="shared" si="299"/>
        <v/>
      </c>
      <c r="M2391" s="28" t="s">
        <v>3224</v>
      </c>
      <c r="N2391" s="28" t="str">
        <f t="shared" si="300"/>
        <v/>
      </c>
      <c r="O2391" s="28" t="str">
        <f>IF(N2391=1,M2391&amp;" ("&amp;E2391&amp;")",M2391)</f>
        <v>A Most Violent Year</v>
      </c>
      <c r="P2391" s="36">
        <f>INDEX(cpi!$A$1:$M$105,MATCH('Inflation adjust calc'!$E2391,cpi!$A:$A,0),MATCH('Inflation adjust calc'!$D2391,cpi!$1:$1,0))</f>
        <v>234.81200000000001</v>
      </c>
      <c r="Q2391" s="36">
        <f>cpi!$I$2</f>
        <v>240.85300000000001</v>
      </c>
      <c r="R2391" s="36">
        <f t="shared" si="305"/>
        <v>1.0257269645503637</v>
      </c>
      <c r="S2391" s="28" t="str">
        <f t="shared" si="301"/>
        <v/>
      </c>
      <c r="T2391" s="37">
        <f t="shared" si="302"/>
        <v>20514539.291007273</v>
      </c>
      <c r="U2391" s="37">
        <f t="shared" si="303"/>
        <v>5897041.7666132906</v>
      </c>
      <c r="V2391" s="37">
        <f t="shared" si="304"/>
        <v>6227632.5415609088</v>
      </c>
    </row>
    <row r="2392" spans="1:22">
      <c r="A2392" s="23">
        <v>2391</v>
      </c>
      <c r="B2392" s="3" t="s">
        <v>129</v>
      </c>
      <c r="C2392" s="28">
        <v>23</v>
      </c>
      <c r="D2392" s="29">
        <v>11</v>
      </c>
      <c r="E2392" s="28">
        <v>2011</v>
      </c>
      <c r="F2392" s="31">
        <f>DATE(E2392,D2392,C2392)</f>
        <v>40870</v>
      </c>
      <c r="G2392" s="24" t="s">
        <v>3225</v>
      </c>
      <c r="H2392" s="2">
        <v>20000000</v>
      </c>
      <c r="I2392" s="2">
        <v>5702083</v>
      </c>
      <c r="J2392" s="2">
        <v>14807531</v>
      </c>
      <c r="K2392" s="28" t="str">
        <f t="shared" si="298"/>
        <v/>
      </c>
      <c r="L2392" s="28" t="str">
        <f t="shared" si="299"/>
        <v/>
      </c>
      <c r="M2392" s="28" t="s">
        <v>3225</v>
      </c>
      <c r="N2392" s="28" t="str">
        <f t="shared" si="300"/>
        <v/>
      </c>
      <c r="O2392" s="28" t="str">
        <f>IF(N2392=1,M2392&amp;" ("&amp;E2392&amp;")",M2392)</f>
        <v>A Dangerous Method</v>
      </c>
      <c r="P2392" s="36">
        <f>INDEX(cpi!$A$1:$M$105,MATCH('Inflation adjust calc'!$E2392,cpi!$A:$A,0),MATCH('Inflation adjust calc'!$D2392,cpi!$1:$1,0))</f>
        <v>226.23</v>
      </c>
      <c r="Q2392" s="36">
        <f>cpi!$I$2</f>
        <v>240.85300000000001</v>
      </c>
      <c r="R2392" s="36">
        <f t="shared" si="305"/>
        <v>1.0646377580338595</v>
      </c>
      <c r="S2392" s="28" t="str">
        <f t="shared" si="301"/>
        <v/>
      </c>
      <c r="T2392" s="37">
        <f t="shared" si="302"/>
        <v>21292755.160677191</v>
      </c>
      <c r="U2392" s="37">
        <f t="shared" si="303"/>
        <v>6070652.8612429835</v>
      </c>
      <c r="V2392" s="37">
        <f t="shared" si="304"/>
        <v>15764656.605856873</v>
      </c>
    </row>
    <row r="2393" spans="1:22">
      <c r="A2393" s="23">
        <v>2392</v>
      </c>
      <c r="B2393" s="3">
        <v>38905</v>
      </c>
      <c r="C2393" s="28">
        <v>7</v>
      </c>
      <c r="D2393" s="29">
        <v>7</v>
      </c>
      <c r="E2393" s="28">
        <v>2006</v>
      </c>
      <c r="F2393" s="31">
        <f>DATE(E2393,D2393,C2393)</f>
        <v>38905</v>
      </c>
      <c r="G2393" s="24" t="s">
        <v>3226</v>
      </c>
      <c r="H2393" s="2">
        <v>20000000</v>
      </c>
      <c r="I2393" s="2">
        <v>5501616</v>
      </c>
      <c r="J2393" s="2">
        <v>7405084</v>
      </c>
      <c r="K2393" s="28" t="str">
        <f t="shared" si="298"/>
        <v/>
      </c>
      <c r="L2393" s="28" t="str">
        <f t="shared" si="299"/>
        <v/>
      </c>
      <c r="M2393" s="28" t="s">
        <v>3226</v>
      </c>
      <c r="N2393" s="28" t="str">
        <f t="shared" si="300"/>
        <v/>
      </c>
      <c r="O2393" s="28" t="str">
        <f>IF(N2393=1,M2393&amp;" ("&amp;E2393&amp;")",M2393)</f>
        <v>A Scanner Darkly</v>
      </c>
      <c r="P2393" s="36">
        <f>INDEX(cpi!$A$1:$M$105,MATCH('Inflation adjust calc'!$E2393,cpi!$A:$A,0),MATCH('Inflation adjust calc'!$D2393,cpi!$1:$1,0))</f>
        <v>203.5</v>
      </c>
      <c r="Q2393" s="36">
        <f>cpi!$I$2</f>
        <v>240.85300000000001</v>
      </c>
      <c r="R2393" s="36">
        <f t="shared" si="305"/>
        <v>1.1835528255528256</v>
      </c>
      <c r="S2393" s="28" t="str">
        <f t="shared" si="301"/>
        <v/>
      </c>
      <c r="T2393" s="37">
        <f t="shared" si="302"/>
        <v>23671056.511056513</v>
      </c>
      <c r="U2393" s="37">
        <f t="shared" si="303"/>
        <v>6511453.1619066345</v>
      </c>
      <c r="V2393" s="37">
        <f t="shared" si="304"/>
        <v>8764308.0916560199</v>
      </c>
    </row>
    <row r="2394" spans="1:22">
      <c r="A2394" s="23">
        <v>2393</v>
      </c>
      <c r="B2394" s="3" t="s">
        <v>1979</v>
      </c>
      <c r="C2394" s="28">
        <v>14</v>
      </c>
      <c r="D2394" s="29">
        <v>8</v>
      </c>
      <c r="E2394" s="28">
        <v>2009</v>
      </c>
      <c r="F2394" s="31">
        <f>DATE(E2394,D2394,C2394)</f>
        <v>40039</v>
      </c>
      <c r="G2394" s="24" t="s">
        <v>3227</v>
      </c>
      <c r="H2394" s="2">
        <v>20000000</v>
      </c>
      <c r="I2394" s="2">
        <v>5210988</v>
      </c>
      <c r="J2394" s="2">
        <v>12967829</v>
      </c>
      <c r="K2394" s="28" t="str">
        <f t="shared" si="298"/>
        <v/>
      </c>
      <c r="L2394" s="28" t="str">
        <f t="shared" si="299"/>
        <v/>
      </c>
      <c r="M2394" s="28" t="s">
        <v>3227</v>
      </c>
      <c r="N2394" s="28" t="str">
        <f t="shared" si="300"/>
        <v/>
      </c>
      <c r="O2394" s="28" t="str">
        <f>IF(N2394=1,M2394&amp;" ("&amp;E2394&amp;")",M2394)</f>
        <v>Bandslam</v>
      </c>
      <c r="P2394" s="36">
        <f>INDEX(cpi!$A$1:$M$105,MATCH('Inflation adjust calc'!$E2394,cpi!$A:$A,0),MATCH('Inflation adjust calc'!$D2394,cpi!$1:$1,0))</f>
        <v>215.834</v>
      </c>
      <c r="Q2394" s="36">
        <f>cpi!$I$2</f>
        <v>240.85300000000001</v>
      </c>
      <c r="R2394" s="36">
        <f t="shared" si="305"/>
        <v>1.1159177886709231</v>
      </c>
      <c r="S2394" s="28" t="str">
        <f t="shared" si="301"/>
        <v/>
      </c>
      <c r="T2394" s="37">
        <f t="shared" si="302"/>
        <v>22318355.77341846</v>
      </c>
      <c r="U2394" s="37">
        <f t="shared" si="303"/>
        <v>5815034.2057507159</v>
      </c>
      <c r="V2394" s="37">
        <f t="shared" si="304"/>
        <v>14471031.061542667</v>
      </c>
    </row>
    <row r="2395" spans="1:22">
      <c r="A2395" s="23">
        <v>2394</v>
      </c>
      <c r="B2395" s="3" t="s">
        <v>2723</v>
      </c>
      <c r="C2395" s="28">
        <v>28</v>
      </c>
      <c r="D2395" s="29">
        <v>1</v>
      </c>
      <c r="E2395" s="28">
        <v>2005</v>
      </c>
      <c r="F2395" s="31">
        <f>DATE(E2395,D2395,C2395)</f>
        <v>38380</v>
      </c>
      <c r="G2395" s="24" t="s">
        <v>3228</v>
      </c>
      <c r="H2395" s="2">
        <v>20000000</v>
      </c>
      <c r="I2395" s="2">
        <v>5178569</v>
      </c>
      <c r="J2395" s="2">
        <v>8178569</v>
      </c>
      <c r="K2395" s="28" t="str">
        <f t="shared" si="298"/>
        <v/>
      </c>
      <c r="L2395" s="28" t="str">
        <f t="shared" si="299"/>
        <v/>
      </c>
      <c r="M2395" s="28" t="s">
        <v>3228</v>
      </c>
      <c r="N2395" s="28" t="str">
        <f t="shared" si="300"/>
        <v/>
      </c>
      <c r="O2395" s="28" t="str">
        <f>IF(N2395=1,M2395&amp;" ("&amp;E2395&amp;")",M2395)</f>
        <v>Alone in the Dark</v>
      </c>
      <c r="P2395" s="36">
        <f>INDEX(cpi!$A$1:$M$105,MATCH('Inflation adjust calc'!$E2395,cpi!$A:$A,0),MATCH('Inflation adjust calc'!$D2395,cpi!$1:$1,0))</f>
        <v>190.7</v>
      </c>
      <c r="Q2395" s="36">
        <f>cpi!$I$2</f>
        <v>240.85300000000001</v>
      </c>
      <c r="R2395" s="36">
        <f t="shared" si="305"/>
        <v>1.2629942317776615</v>
      </c>
      <c r="S2395" s="28" t="str">
        <f t="shared" si="301"/>
        <v/>
      </c>
      <c r="T2395" s="37">
        <f t="shared" si="302"/>
        <v>25259884.63555323</v>
      </c>
      <c r="U2395" s="37">
        <f t="shared" si="303"/>
        <v>6540502.7758626128</v>
      </c>
      <c r="V2395" s="37">
        <f t="shared" si="304"/>
        <v>10329485.471195597</v>
      </c>
    </row>
    <row r="2396" spans="1:22">
      <c r="A2396" s="23">
        <v>2395</v>
      </c>
      <c r="B2396" s="3" t="s">
        <v>1821</v>
      </c>
      <c r="C2396" s="28">
        <v>29</v>
      </c>
      <c r="D2396" s="29">
        <v>10</v>
      </c>
      <c r="E2396" s="28">
        <v>2004</v>
      </c>
      <c r="F2396" s="31">
        <f>DATE(E2396,D2396,C2396)</f>
        <v>38289</v>
      </c>
      <c r="G2396" s="24" t="s">
        <v>3229</v>
      </c>
      <c r="H2396" s="2">
        <v>20000000</v>
      </c>
      <c r="I2396" s="2">
        <v>5005899</v>
      </c>
      <c r="J2396" s="2">
        <v>14603001</v>
      </c>
      <c r="K2396" s="28" t="str">
        <f t="shared" si="298"/>
        <v/>
      </c>
      <c r="L2396" s="28" t="str">
        <f t="shared" si="299"/>
        <v/>
      </c>
      <c r="M2396" s="28" t="s">
        <v>3229</v>
      </c>
      <c r="N2396" s="28" t="str">
        <f t="shared" si="300"/>
        <v/>
      </c>
      <c r="O2396" s="28" t="str">
        <f>IF(N2396=1,M2396&amp;" ("&amp;E2396&amp;")",M2396)</f>
        <v>Birth</v>
      </c>
      <c r="P2396" s="36">
        <f>INDEX(cpi!$A$1:$M$105,MATCH('Inflation adjust calc'!$E2396,cpi!$A:$A,0),MATCH('Inflation adjust calc'!$D2396,cpi!$1:$1,0))</f>
        <v>190.9</v>
      </c>
      <c r="Q2396" s="36">
        <f>cpi!$I$2</f>
        <v>240.85300000000001</v>
      </c>
      <c r="R2396" s="36">
        <f t="shared" si="305"/>
        <v>1.2616710319539026</v>
      </c>
      <c r="S2396" s="28" t="str">
        <f t="shared" si="301"/>
        <v/>
      </c>
      <c r="T2396" s="37">
        <f t="shared" si="302"/>
        <v>25233420.639078051</v>
      </c>
      <c r="U2396" s="37">
        <f t="shared" si="303"/>
        <v>6315797.7571870089</v>
      </c>
      <c r="V2396" s="37">
        <f t="shared" si="304"/>
        <v>18424183.341293871</v>
      </c>
    </row>
    <row r="2397" spans="1:22">
      <c r="A2397" s="23">
        <v>2396</v>
      </c>
      <c r="B2397" s="3" t="s">
        <v>3241</v>
      </c>
      <c r="C2397" s="28">
        <v>26</v>
      </c>
      <c r="D2397" s="29">
        <v>8</v>
      </c>
      <c r="E2397" s="28">
        <v>2016</v>
      </c>
      <c r="F2397" s="31">
        <f>DATE(E2397,D2397,C2397)</f>
        <v>42608</v>
      </c>
      <c r="G2397" s="24" t="s">
        <v>3242</v>
      </c>
      <c r="H2397" s="2">
        <v>20000000</v>
      </c>
      <c r="I2397" s="2">
        <v>4711736</v>
      </c>
      <c r="J2397" s="2">
        <v>4717983</v>
      </c>
      <c r="K2397" s="28" t="str">
        <f t="shared" si="298"/>
        <v/>
      </c>
      <c r="L2397" s="28" t="str">
        <f t="shared" si="299"/>
        <v/>
      </c>
      <c r="M2397" s="28" t="s">
        <v>3242</v>
      </c>
      <c r="N2397" s="28" t="str">
        <f t="shared" si="300"/>
        <v/>
      </c>
      <c r="O2397" s="28" t="str">
        <f>IF(N2397=1,M2397&amp;" ("&amp;E2397&amp;")",M2397)</f>
        <v>Hands of Stone</v>
      </c>
      <c r="P2397" s="36">
        <f>INDEX(cpi!$A$1:$M$105,MATCH('Inflation adjust calc'!$E2397,cpi!$A:$A,0),MATCH('Inflation adjust calc'!$D2397,cpi!$1:$1,0))</f>
        <v>240.85300000000001</v>
      </c>
      <c r="Q2397" s="36">
        <f>cpi!$I$2</f>
        <v>240.85300000000001</v>
      </c>
      <c r="R2397" s="36">
        <f t="shared" si="305"/>
        <v>1</v>
      </c>
      <c r="S2397" s="28" t="str">
        <f t="shared" si="301"/>
        <v/>
      </c>
      <c r="T2397" s="37">
        <f t="shared" si="302"/>
        <v>20000000</v>
      </c>
      <c r="U2397" s="37">
        <f t="shared" si="303"/>
        <v>4711736</v>
      </c>
      <c r="V2397" s="37">
        <f t="shared" si="304"/>
        <v>4717983</v>
      </c>
    </row>
    <row r="2398" spans="1:22">
      <c r="A2398" s="23">
        <v>2397</v>
      </c>
      <c r="B2398" s="3" t="s">
        <v>1347</v>
      </c>
      <c r="C2398" s="28">
        <v>24</v>
      </c>
      <c r="D2398" s="29">
        <v>10</v>
      </c>
      <c r="E2398" s="28">
        <v>2008</v>
      </c>
      <c r="F2398" s="31">
        <f>DATE(E2398,D2398,C2398)</f>
        <v>39745</v>
      </c>
      <c r="G2398" s="24" t="s">
        <v>3230</v>
      </c>
      <c r="H2398" s="2">
        <v>20000000</v>
      </c>
      <c r="I2398" s="2">
        <v>4452423</v>
      </c>
      <c r="J2398" s="2">
        <v>4453327</v>
      </c>
      <c r="K2398" s="28" t="str">
        <f t="shared" si="298"/>
        <v/>
      </c>
      <c r="L2398" s="28" t="str">
        <f t="shared" si="299"/>
        <v/>
      </c>
      <c r="M2398" s="28" t="s">
        <v>3230</v>
      </c>
      <c r="N2398" s="28" t="str">
        <f t="shared" si="300"/>
        <v/>
      </c>
      <c r="O2398" s="28" t="str">
        <f>IF(N2398=1,M2398&amp;" ("&amp;E2398&amp;")",M2398)</f>
        <v>Passchendaele</v>
      </c>
      <c r="P2398" s="36">
        <f>INDEX(cpi!$A$1:$M$105,MATCH('Inflation adjust calc'!$E2398,cpi!$A:$A,0),MATCH('Inflation adjust calc'!$D2398,cpi!$1:$1,0))</f>
        <v>216.57300000000001</v>
      </c>
      <c r="Q2398" s="36">
        <f>cpi!$I$2</f>
        <v>240.85300000000001</v>
      </c>
      <c r="R2398" s="36">
        <f t="shared" si="305"/>
        <v>1.1121100044788592</v>
      </c>
      <c r="S2398" s="28" t="str">
        <f t="shared" si="301"/>
        <v/>
      </c>
      <c r="T2398" s="37">
        <f t="shared" si="302"/>
        <v>22242200.089577183</v>
      </c>
      <c r="U2398" s="37">
        <f t="shared" si="303"/>
        <v>4951584.1624717759</v>
      </c>
      <c r="V2398" s="37">
        <f t="shared" si="304"/>
        <v>4952589.509915825</v>
      </c>
    </row>
    <row r="2399" spans="1:22">
      <c r="A2399" s="23">
        <v>2398</v>
      </c>
      <c r="B2399" s="3">
        <v>39517</v>
      </c>
      <c r="C2399" s="28">
        <v>3</v>
      </c>
      <c r="D2399" s="29">
        <v>10</v>
      </c>
      <c r="E2399" s="28">
        <v>2008</v>
      </c>
      <c r="F2399" s="31">
        <f>DATE(E2399,D2399,C2399)</f>
        <v>39724</v>
      </c>
      <c r="G2399" s="24" t="s">
        <v>3231</v>
      </c>
      <c r="H2399" s="2">
        <v>20000000</v>
      </c>
      <c r="I2399" s="2">
        <v>4442377</v>
      </c>
      <c r="J2399" s="2">
        <v>4504111</v>
      </c>
      <c r="K2399" s="28" t="str">
        <f t="shared" si="298"/>
        <v/>
      </c>
      <c r="L2399" s="28" t="str">
        <f t="shared" si="299"/>
        <v/>
      </c>
      <c r="M2399" s="28" t="s">
        <v>3231</v>
      </c>
      <c r="N2399" s="28" t="str">
        <f t="shared" si="300"/>
        <v/>
      </c>
      <c r="O2399" s="28" t="str">
        <f>IF(N2399=1,M2399&amp;" ("&amp;E2399&amp;")",M2399)</f>
        <v>Flash of Genius</v>
      </c>
      <c r="P2399" s="36">
        <f>INDEX(cpi!$A$1:$M$105,MATCH('Inflation adjust calc'!$E2399,cpi!$A:$A,0),MATCH('Inflation adjust calc'!$D2399,cpi!$1:$1,0))</f>
        <v>216.57300000000001</v>
      </c>
      <c r="Q2399" s="36">
        <f>cpi!$I$2</f>
        <v>240.85300000000001</v>
      </c>
      <c r="R2399" s="36">
        <f t="shared" si="305"/>
        <v>1.1121100044788592</v>
      </c>
      <c r="S2399" s="28" t="str">
        <f t="shared" si="301"/>
        <v/>
      </c>
      <c r="T2399" s="37">
        <f t="shared" si="302"/>
        <v>22242200.089577183</v>
      </c>
      <c r="U2399" s="37">
        <f t="shared" si="303"/>
        <v>4940411.9053667812</v>
      </c>
      <c r="V2399" s="37">
        <f t="shared" si="304"/>
        <v>5009066.9043832794</v>
      </c>
    </row>
    <row r="2400" spans="1:22">
      <c r="A2400" s="23">
        <v>2399</v>
      </c>
      <c r="B2400" s="3" t="s">
        <v>658</v>
      </c>
      <c r="C2400" s="28">
        <v>21</v>
      </c>
      <c r="D2400" s="29">
        <v>11</v>
      </c>
      <c r="E2400" s="28">
        <v>2007</v>
      </c>
      <c r="F2400" s="31">
        <f>DATE(E2400,D2400,C2400)</f>
        <v>39407</v>
      </c>
      <c r="G2400" s="24" t="s">
        <v>3232</v>
      </c>
      <c r="H2400" s="2">
        <v>20000000</v>
      </c>
      <c r="I2400" s="2">
        <v>4017609</v>
      </c>
      <c r="J2400" s="2">
        <v>12397613</v>
      </c>
      <c r="K2400" s="28" t="str">
        <f t="shared" si="298"/>
        <v/>
      </c>
      <c r="L2400" s="28" t="str">
        <f t="shared" si="299"/>
        <v/>
      </c>
      <c r="M2400" s="28" t="s">
        <v>3232</v>
      </c>
      <c r="N2400" s="28" t="str">
        <f t="shared" si="300"/>
        <v/>
      </c>
      <c r="O2400" s="28" t="str">
        <f>IF(N2400=1,M2400&amp;" ("&amp;E2400&amp;")",M2400)</f>
        <v>I'm Not There</v>
      </c>
      <c r="P2400" s="36">
        <f>INDEX(cpi!$A$1:$M$105,MATCH('Inflation adjust calc'!$E2400,cpi!$A:$A,0),MATCH('Inflation adjust calc'!$D2400,cpi!$1:$1,0))</f>
        <v>210.17699999999999</v>
      </c>
      <c r="Q2400" s="36">
        <f>cpi!$I$2</f>
        <v>240.85300000000001</v>
      </c>
      <c r="R2400" s="36">
        <f t="shared" si="305"/>
        <v>1.1459531728019718</v>
      </c>
      <c r="S2400" s="28" t="str">
        <f t="shared" si="301"/>
        <v/>
      </c>
      <c r="T2400" s="37">
        <f t="shared" si="302"/>
        <v>22919063.456039436</v>
      </c>
      <c r="U2400" s="37">
        <f t="shared" si="303"/>
        <v>4603991.7806277573</v>
      </c>
      <c r="V2400" s="37">
        <f t="shared" si="304"/>
        <v>14207083.952520972</v>
      </c>
    </row>
    <row r="2401" spans="1:22">
      <c r="A2401" s="23">
        <v>2400</v>
      </c>
      <c r="B2401" s="3">
        <v>41099</v>
      </c>
      <c r="C2401" s="28">
        <v>7</v>
      </c>
      <c r="D2401" s="29">
        <v>9</v>
      </c>
      <c r="E2401" s="28">
        <v>2012</v>
      </c>
      <c r="F2401" s="31">
        <f>DATE(E2401,D2401,C2401)</f>
        <v>41159</v>
      </c>
      <c r="G2401" s="24" t="s">
        <v>3233</v>
      </c>
      <c r="H2401" s="2">
        <v>20000000</v>
      </c>
      <c r="I2401" s="2">
        <v>3763583</v>
      </c>
      <c r="J2401" s="2">
        <v>25361206</v>
      </c>
      <c r="K2401" s="28" t="str">
        <f t="shared" si="298"/>
        <v/>
      </c>
      <c r="L2401" s="28" t="str">
        <f t="shared" si="299"/>
        <v/>
      </c>
      <c r="M2401" s="28" t="s">
        <v>3233</v>
      </c>
      <c r="N2401" s="28" t="str">
        <f t="shared" si="300"/>
        <v/>
      </c>
      <c r="O2401" s="28" t="str">
        <f>IF(N2401=1,M2401&amp;" ("&amp;E2401&amp;")",M2401)</f>
        <v>The Cold Light of Day</v>
      </c>
      <c r="P2401" s="36">
        <f>INDEX(cpi!$A$1:$M$105,MATCH('Inflation adjust calc'!$E2401,cpi!$A:$A,0),MATCH('Inflation adjust calc'!$D2401,cpi!$1:$1,0))</f>
        <v>231.40700000000001</v>
      </c>
      <c r="Q2401" s="36">
        <f>cpi!$I$2</f>
        <v>240.85300000000001</v>
      </c>
      <c r="R2401" s="36">
        <f t="shared" si="305"/>
        <v>1.0408198541962861</v>
      </c>
      <c r="S2401" s="28" t="str">
        <f t="shared" si="301"/>
        <v/>
      </c>
      <c r="T2401" s="37">
        <f t="shared" si="302"/>
        <v>20816397.08392572</v>
      </c>
      <c r="U2401" s="37">
        <f t="shared" si="303"/>
        <v>3917211.909315621</v>
      </c>
      <c r="V2401" s="37">
        <f t="shared" si="304"/>
        <v>26396446.731161974</v>
      </c>
    </row>
    <row r="2402" spans="1:22">
      <c r="A2402" s="23">
        <v>2401</v>
      </c>
      <c r="B2402" s="3" t="s">
        <v>230</v>
      </c>
      <c r="C2402" s="28">
        <v>15</v>
      </c>
      <c r="D2402" s="29">
        <v>5</v>
      </c>
      <c r="E2402" s="28">
        <v>2009</v>
      </c>
      <c r="F2402" s="31">
        <f>DATE(E2402,D2402,C2402)</f>
        <v>39948</v>
      </c>
      <c r="G2402" s="24" t="s">
        <v>3234</v>
      </c>
      <c r="H2402" s="2">
        <v>20000000</v>
      </c>
      <c r="I2402" s="2">
        <v>3531756</v>
      </c>
      <c r="J2402" s="2">
        <v>5531756</v>
      </c>
      <c r="K2402" s="28" t="str">
        <f t="shared" si="298"/>
        <v/>
      </c>
      <c r="L2402" s="28" t="str">
        <f t="shared" si="299"/>
        <v/>
      </c>
      <c r="M2402" s="28" t="s">
        <v>3234</v>
      </c>
      <c r="N2402" s="28" t="str">
        <f t="shared" si="300"/>
        <v/>
      </c>
      <c r="O2402" s="28" t="str">
        <f>IF(N2402=1,M2402&amp;" ("&amp;E2402&amp;")",M2402)</f>
        <v>The Brothers Bloom</v>
      </c>
      <c r="P2402" s="36">
        <f>INDEX(cpi!$A$1:$M$105,MATCH('Inflation adjust calc'!$E2402,cpi!$A:$A,0),MATCH('Inflation adjust calc'!$D2402,cpi!$1:$1,0))</f>
        <v>213.85599999999999</v>
      </c>
      <c r="Q2402" s="36">
        <f>cpi!$I$2</f>
        <v>240.85300000000001</v>
      </c>
      <c r="R2402" s="36">
        <f t="shared" si="305"/>
        <v>1.1262391515786325</v>
      </c>
      <c r="S2402" s="28" t="str">
        <f t="shared" si="301"/>
        <v/>
      </c>
      <c r="T2402" s="37">
        <f t="shared" si="302"/>
        <v>22524783.031572651</v>
      </c>
      <c r="U2402" s="37">
        <f t="shared" si="303"/>
        <v>3977601.8810227448</v>
      </c>
      <c r="V2402" s="37">
        <f t="shared" si="304"/>
        <v>6230080.1841800101</v>
      </c>
    </row>
    <row r="2403" spans="1:22">
      <c r="A2403" s="23">
        <v>2402</v>
      </c>
      <c r="B2403" s="3" t="s">
        <v>1347</v>
      </c>
      <c r="C2403" s="28">
        <v>24</v>
      </c>
      <c r="D2403" s="29">
        <v>10</v>
      </c>
      <c r="E2403" s="28">
        <v>2008</v>
      </c>
      <c r="F2403" s="31">
        <f>DATE(E2403,D2403,C2403)</f>
        <v>39745</v>
      </c>
      <c r="G2403" s="24" t="s">
        <v>3235</v>
      </c>
      <c r="H2403" s="2">
        <v>20000000</v>
      </c>
      <c r="I2403" s="2">
        <v>3083538</v>
      </c>
      <c r="J2403" s="2">
        <v>4383538</v>
      </c>
      <c r="K2403" s="28" t="str">
        <f t="shared" si="298"/>
        <v/>
      </c>
      <c r="L2403" s="28" t="str">
        <f t="shared" si="299"/>
        <v/>
      </c>
      <c r="M2403" s="28" t="s">
        <v>3235</v>
      </c>
      <c r="N2403" s="28" t="str">
        <f t="shared" si="300"/>
        <v/>
      </c>
      <c r="O2403" s="28" t="str">
        <f>IF(N2403=1,M2403&amp;" ("&amp;E2403&amp;")",M2403)</f>
        <v>Synecdoche, New York</v>
      </c>
      <c r="P2403" s="36">
        <f>INDEX(cpi!$A$1:$M$105,MATCH('Inflation adjust calc'!$E2403,cpi!$A:$A,0),MATCH('Inflation adjust calc'!$D2403,cpi!$1:$1,0))</f>
        <v>216.57300000000001</v>
      </c>
      <c r="Q2403" s="36">
        <f>cpi!$I$2</f>
        <v>240.85300000000001</v>
      </c>
      <c r="R2403" s="36">
        <f t="shared" si="305"/>
        <v>1.1121100044788592</v>
      </c>
      <c r="S2403" s="28" t="str">
        <f t="shared" si="301"/>
        <v/>
      </c>
      <c r="T2403" s="37">
        <f t="shared" si="302"/>
        <v>22242200.089577183</v>
      </c>
      <c r="U2403" s="37">
        <f t="shared" si="303"/>
        <v>3429233.4589907327</v>
      </c>
      <c r="V2403" s="37">
        <f t="shared" si="304"/>
        <v>4874976.4648132492</v>
      </c>
    </row>
    <row r="2404" spans="1:22">
      <c r="A2404" s="23">
        <v>2403</v>
      </c>
      <c r="B2404" s="3" t="s">
        <v>3236</v>
      </c>
      <c r="C2404" s="28">
        <v>29</v>
      </c>
      <c r="D2404" s="29">
        <v>10</v>
      </c>
      <c r="E2404" s="28">
        <v>1999</v>
      </c>
      <c r="F2404" s="31">
        <f>DATE(E2404,D2404,C2404)</f>
        <v>36462</v>
      </c>
      <c r="G2404" s="24" t="s">
        <v>3237</v>
      </c>
      <c r="H2404" s="2">
        <v>20000000</v>
      </c>
      <c r="I2404" s="2">
        <v>2374107</v>
      </c>
      <c r="J2404" s="2">
        <v>150350000</v>
      </c>
      <c r="K2404" s="28" t="str">
        <f t="shared" si="298"/>
        <v/>
      </c>
      <c r="L2404" s="28" t="str">
        <f t="shared" si="299"/>
        <v/>
      </c>
      <c r="M2404" s="28" t="s">
        <v>3237</v>
      </c>
      <c r="N2404" s="28" t="str">
        <f t="shared" si="300"/>
        <v/>
      </c>
      <c r="O2404" s="28" t="str">
        <f>IF(N2404=1,M2404&amp;" ("&amp;E2404&amp;")",M2404)</f>
        <v>Mononoke-hime</v>
      </c>
      <c r="P2404" s="36">
        <f>INDEX(cpi!$A$1:$M$105,MATCH('Inflation adjust calc'!$E2404,cpi!$A:$A,0),MATCH('Inflation adjust calc'!$D2404,cpi!$1:$1,0))</f>
        <v>168.2</v>
      </c>
      <c r="Q2404" s="36">
        <f>cpi!$I$2</f>
        <v>240.85300000000001</v>
      </c>
      <c r="R2404" s="36">
        <f t="shared" si="305"/>
        <v>1.4319441141498217</v>
      </c>
      <c r="S2404" s="28" t="str">
        <f t="shared" si="301"/>
        <v/>
      </c>
      <c r="T2404" s="37">
        <f t="shared" si="302"/>
        <v>28638882.282996435</v>
      </c>
      <c r="U2404" s="37">
        <f t="shared" si="303"/>
        <v>3399588.5450118906</v>
      </c>
      <c r="V2404" s="37">
        <f t="shared" si="304"/>
        <v>215292797.5624257</v>
      </c>
    </row>
    <row r="2405" spans="1:22">
      <c r="A2405" s="23">
        <v>2404</v>
      </c>
      <c r="B2405" s="3" t="s">
        <v>2530</v>
      </c>
      <c r="C2405" s="28">
        <v>19</v>
      </c>
      <c r="D2405" s="29">
        <v>3</v>
      </c>
      <c r="E2405" s="28">
        <v>2004</v>
      </c>
      <c r="F2405" s="31">
        <f>DATE(E2405,D2405,C2405)</f>
        <v>38065</v>
      </c>
      <c r="G2405" s="24" t="s">
        <v>3238</v>
      </c>
      <c r="H2405" s="2">
        <v>20000000</v>
      </c>
      <c r="I2405" s="2">
        <v>2353728</v>
      </c>
      <c r="J2405" s="2">
        <v>8361736</v>
      </c>
      <c r="K2405" s="28" t="str">
        <f t="shared" si="298"/>
        <v/>
      </c>
      <c r="L2405" s="28" t="str">
        <f t="shared" si="299"/>
        <v/>
      </c>
      <c r="M2405" s="28" t="s">
        <v>3238</v>
      </c>
      <c r="N2405" s="28" t="str">
        <f t="shared" si="300"/>
        <v/>
      </c>
      <c r="O2405" s="28" t="str">
        <f>IF(N2405=1,M2405&amp;" ("&amp;E2405&amp;")",M2405)</f>
        <v>Bon Voyage</v>
      </c>
      <c r="P2405" s="36">
        <f>INDEX(cpi!$A$1:$M$105,MATCH('Inflation adjust calc'!$E2405,cpi!$A:$A,0),MATCH('Inflation adjust calc'!$D2405,cpi!$1:$1,0))</f>
        <v>187.4</v>
      </c>
      <c r="Q2405" s="36">
        <f>cpi!$I$2</f>
        <v>240.85300000000001</v>
      </c>
      <c r="R2405" s="36">
        <f t="shared" si="305"/>
        <v>1.2852347918890075</v>
      </c>
      <c r="S2405" s="28" t="str">
        <f t="shared" si="301"/>
        <v/>
      </c>
      <c r="T2405" s="37">
        <f t="shared" si="302"/>
        <v>25704695.837780148</v>
      </c>
      <c r="U2405" s="37">
        <f t="shared" si="303"/>
        <v>3025093.1162433298</v>
      </c>
      <c r="V2405" s="37">
        <f t="shared" si="304"/>
        <v>10746794.027790822</v>
      </c>
    </row>
    <row r="2406" spans="1:22">
      <c r="A2406" s="23">
        <v>2405</v>
      </c>
      <c r="B2406" s="3" t="s">
        <v>2812</v>
      </c>
      <c r="C2406" s="28">
        <v>13</v>
      </c>
      <c r="D2406" s="29">
        <v>11</v>
      </c>
      <c r="E2406" s="28">
        <v>2015</v>
      </c>
      <c r="F2406" s="31">
        <f>DATE(E2406,D2406,C2406)</f>
        <v>42321</v>
      </c>
      <c r="G2406" s="24" t="s">
        <v>3239</v>
      </c>
      <c r="H2406" s="2">
        <v>20000000</v>
      </c>
      <c r="I2406" s="2">
        <v>2246000</v>
      </c>
      <c r="J2406" s="2">
        <v>2246000</v>
      </c>
      <c r="K2406" s="28" t="str">
        <f t="shared" si="298"/>
        <v/>
      </c>
      <c r="L2406" s="28" t="str">
        <f t="shared" si="299"/>
        <v/>
      </c>
      <c r="M2406" s="28" t="s">
        <v>3239</v>
      </c>
      <c r="N2406" s="28" t="str">
        <f t="shared" si="300"/>
        <v/>
      </c>
      <c r="O2406" s="28" t="str">
        <f>IF(N2406=1,M2406&amp;" ("&amp;E2406&amp;")",M2406)</f>
        <v>My All-American</v>
      </c>
      <c r="P2406" s="36">
        <f>INDEX(cpi!$A$1:$M$105,MATCH('Inflation adjust calc'!$E2406,cpi!$A:$A,0),MATCH('Inflation adjust calc'!$D2406,cpi!$1:$1,0))</f>
        <v>237.33600000000001</v>
      </c>
      <c r="Q2406" s="36">
        <f>cpi!$I$2</f>
        <v>240.85300000000001</v>
      </c>
      <c r="R2406" s="36">
        <f t="shared" si="305"/>
        <v>1.014818653722992</v>
      </c>
      <c r="S2406" s="28" t="str">
        <f t="shared" si="301"/>
        <v/>
      </c>
      <c r="T2406" s="37">
        <f t="shared" si="302"/>
        <v>20296373.07445984</v>
      </c>
      <c r="U2406" s="37">
        <f t="shared" si="303"/>
        <v>2279282.6962618399</v>
      </c>
      <c r="V2406" s="37">
        <f t="shared" si="304"/>
        <v>2279282.6962618399</v>
      </c>
    </row>
    <row r="2407" spans="1:22">
      <c r="A2407" s="23">
        <v>2406</v>
      </c>
      <c r="B2407" s="3" t="s">
        <v>2589</v>
      </c>
      <c r="C2407" s="28">
        <v>20</v>
      </c>
      <c r="D2407" s="29">
        <v>6</v>
      </c>
      <c r="E2407" s="28">
        <v>1980</v>
      </c>
      <c r="F2407" s="31">
        <f>DATE(E2407,D2407,C2407)</f>
        <v>29392</v>
      </c>
      <c r="G2407" s="24" t="s">
        <v>3240</v>
      </c>
      <c r="H2407" s="2">
        <v>20000000</v>
      </c>
      <c r="I2407" s="2">
        <v>2000000</v>
      </c>
      <c r="J2407" s="2">
        <v>2000000</v>
      </c>
      <c r="K2407" s="28" t="str">
        <f t="shared" si="298"/>
        <v/>
      </c>
      <c r="L2407" s="28" t="str">
        <f t="shared" si="299"/>
        <v/>
      </c>
      <c r="M2407" s="28" t="s">
        <v>3240</v>
      </c>
      <c r="N2407" s="28" t="str">
        <f t="shared" si="300"/>
        <v/>
      </c>
      <c r="O2407" s="28" t="str">
        <f>IF(N2407=1,M2407&amp;" ("&amp;E2407&amp;")",M2407)</f>
        <v>Can't Stop the Music</v>
      </c>
      <c r="P2407" s="36">
        <f>INDEX(cpi!$A$1:$M$105,MATCH('Inflation adjust calc'!$E2407,cpi!$A:$A,0),MATCH('Inflation adjust calc'!$D2407,cpi!$1:$1,0))</f>
        <v>82.7</v>
      </c>
      <c r="Q2407" s="36">
        <f>cpi!$I$2</f>
        <v>240.85300000000001</v>
      </c>
      <c r="R2407" s="36">
        <f t="shared" si="305"/>
        <v>2.9123700120918983</v>
      </c>
      <c r="S2407" s="28" t="str">
        <f t="shared" si="301"/>
        <v/>
      </c>
      <c r="T2407" s="37">
        <f t="shared" si="302"/>
        <v>58247400.241837963</v>
      </c>
      <c r="U2407" s="37">
        <f t="shared" si="303"/>
        <v>5824740.0241837967</v>
      </c>
      <c r="V2407" s="37">
        <f t="shared" si="304"/>
        <v>5824740.0241837967</v>
      </c>
    </row>
    <row r="2408" spans="1:22">
      <c r="A2408" s="23">
        <v>2407</v>
      </c>
      <c r="B2408" s="3">
        <v>38842</v>
      </c>
      <c r="C2408" s="28">
        <v>5</v>
      </c>
      <c r="D2408" s="29">
        <v>5</v>
      </c>
      <c r="E2408" s="28">
        <v>2006</v>
      </c>
      <c r="F2408" s="31">
        <f>DATE(E2408,D2408,C2408)</f>
        <v>38842</v>
      </c>
      <c r="G2408" s="24" t="s">
        <v>3243</v>
      </c>
      <c r="H2408" s="2">
        <v>20000000</v>
      </c>
      <c r="I2408" s="2">
        <v>1903434</v>
      </c>
      <c r="J2408" s="2">
        <v>5313608</v>
      </c>
      <c r="K2408" s="28" t="str">
        <f t="shared" si="298"/>
        <v/>
      </c>
      <c r="L2408" s="28" t="str">
        <f t="shared" si="299"/>
        <v/>
      </c>
      <c r="M2408" s="28" t="s">
        <v>3243</v>
      </c>
      <c r="N2408" s="28" t="str">
        <f t="shared" si="300"/>
        <v/>
      </c>
      <c r="O2408" s="28" t="str">
        <f>IF(N2408=1,M2408&amp;" ("&amp;E2408&amp;")",M2408)</f>
        <v>The Proposition</v>
      </c>
      <c r="P2408" s="36">
        <f>INDEX(cpi!$A$1:$M$105,MATCH('Inflation adjust calc'!$E2408,cpi!$A:$A,0),MATCH('Inflation adjust calc'!$D2408,cpi!$1:$1,0))</f>
        <v>202.5</v>
      </c>
      <c r="Q2408" s="36">
        <f>cpi!$I$2</f>
        <v>240.85300000000001</v>
      </c>
      <c r="R2408" s="36">
        <f t="shared" si="305"/>
        <v>1.1893975308641975</v>
      </c>
      <c r="S2408" s="28" t="str">
        <f t="shared" si="301"/>
        <v/>
      </c>
      <c r="T2408" s="37">
        <f t="shared" si="302"/>
        <v>23787950.617283951</v>
      </c>
      <c r="U2408" s="37">
        <f t="shared" si="303"/>
        <v>2263939.6997629628</v>
      </c>
      <c r="V2408" s="37">
        <f t="shared" si="304"/>
        <v>6319992.2351802466</v>
      </c>
    </row>
    <row r="2409" spans="1:22">
      <c r="A2409" s="23">
        <v>2408</v>
      </c>
      <c r="B2409" s="3" t="s">
        <v>1777</v>
      </c>
      <c r="C2409" s="28">
        <v>22</v>
      </c>
      <c r="D2409" s="29">
        <v>8</v>
      </c>
      <c r="E2409" s="28">
        <v>2003</v>
      </c>
      <c r="F2409" s="31">
        <f>DATE(E2409,D2409,C2409)</f>
        <v>37855</v>
      </c>
      <c r="G2409" s="24" t="s">
        <v>3244</v>
      </c>
      <c r="H2409" s="2">
        <v>20000000</v>
      </c>
      <c r="I2409" s="2">
        <v>1646664</v>
      </c>
      <c r="J2409" s="2">
        <v>1646664</v>
      </c>
      <c r="K2409" s="28" t="str">
        <f t="shared" si="298"/>
        <v/>
      </c>
      <c r="L2409" s="28" t="str">
        <f t="shared" si="299"/>
        <v/>
      </c>
      <c r="M2409" s="28" t="s">
        <v>3244</v>
      </c>
      <c r="N2409" s="28" t="str">
        <f t="shared" si="300"/>
        <v/>
      </c>
      <c r="O2409" s="28" t="str">
        <f>IF(N2409=1,M2409&amp;" ("&amp;E2409&amp;")",M2409)</f>
        <v>Marci X</v>
      </c>
      <c r="P2409" s="36">
        <f>INDEX(cpi!$A$1:$M$105,MATCH('Inflation adjust calc'!$E2409,cpi!$A:$A,0),MATCH('Inflation adjust calc'!$D2409,cpi!$1:$1,0))</f>
        <v>184.6</v>
      </c>
      <c r="Q2409" s="36">
        <f>cpi!$I$2</f>
        <v>240.85300000000001</v>
      </c>
      <c r="R2409" s="36">
        <f t="shared" si="305"/>
        <v>1.3047291440953415</v>
      </c>
      <c r="S2409" s="28" t="str">
        <f t="shared" si="301"/>
        <v/>
      </c>
      <c r="T2409" s="37">
        <f t="shared" si="302"/>
        <v>26094582.88190683</v>
      </c>
      <c r="U2409" s="37">
        <f t="shared" si="303"/>
        <v>2148450.5113326116</v>
      </c>
      <c r="V2409" s="37">
        <f t="shared" si="304"/>
        <v>2148450.5113326116</v>
      </c>
    </row>
    <row r="2410" spans="1:22">
      <c r="A2410" s="23">
        <v>2409</v>
      </c>
      <c r="B2410" s="3">
        <v>37419</v>
      </c>
      <c r="C2410" s="28">
        <v>6</v>
      </c>
      <c r="D2410" s="29">
        <v>12</v>
      </c>
      <c r="E2410" s="28">
        <v>2002</v>
      </c>
      <c r="F2410" s="31">
        <f>DATE(E2410,D2410,C2410)</f>
        <v>37596</v>
      </c>
      <c r="G2410" s="24" t="s">
        <v>3245</v>
      </c>
      <c r="H2410" s="2">
        <v>20000000</v>
      </c>
      <c r="I2410" s="2">
        <v>1190018</v>
      </c>
      <c r="J2410" s="2">
        <v>5345869</v>
      </c>
      <c r="K2410" s="28" t="str">
        <f t="shared" si="298"/>
        <v/>
      </c>
      <c r="L2410" s="28" t="str">
        <f t="shared" si="299"/>
        <v/>
      </c>
      <c r="M2410" s="28" t="s">
        <v>3245</v>
      </c>
      <c r="N2410" s="28" t="str">
        <f t="shared" si="300"/>
        <v/>
      </c>
      <c r="O2410" s="28" t="str">
        <f>IF(N2410=1,M2410&amp;" ("&amp;E2410&amp;")",M2410)</f>
        <v>Equilibrium</v>
      </c>
      <c r="P2410" s="36">
        <f>INDEX(cpi!$A$1:$M$105,MATCH('Inflation adjust calc'!$E2410,cpi!$A:$A,0),MATCH('Inflation adjust calc'!$D2410,cpi!$1:$1,0))</f>
        <v>180.9</v>
      </c>
      <c r="Q2410" s="36">
        <f>cpi!$I$2</f>
        <v>240.85300000000001</v>
      </c>
      <c r="R2410" s="36">
        <f t="shared" si="305"/>
        <v>1.3314151464897734</v>
      </c>
      <c r="S2410" s="28" t="str">
        <f t="shared" si="301"/>
        <v/>
      </c>
      <c r="T2410" s="37">
        <f t="shared" si="302"/>
        <v>26628302.92979547</v>
      </c>
      <c r="U2410" s="37">
        <f t="shared" si="303"/>
        <v>1584407.9897954671</v>
      </c>
      <c r="V2410" s="37">
        <f t="shared" si="304"/>
        <v>7117570.9577501388</v>
      </c>
    </row>
    <row r="2411" spans="1:22">
      <c r="A2411" s="23">
        <v>2410</v>
      </c>
      <c r="B2411" s="3" t="s">
        <v>354</v>
      </c>
      <c r="C2411" s="28">
        <v>29</v>
      </c>
      <c r="D2411" s="29">
        <v>4</v>
      </c>
      <c r="E2411" s="28">
        <v>2011</v>
      </c>
      <c r="F2411" s="31">
        <f>DATE(E2411,D2411,C2411)</f>
        <v>40662</v>
      </c>
      <c r="G2411" s="24" t="s">
        <v>3246</v>
      </c>
      <c r="H2411" s="2">
        <v>20000000</v>
      </c>
      <c r="I2411" s="2">
        <v>1186538</v>
      </c>
      <c r="J2411" s="2">
        <v>6093725</v>
      </c>
      <c r="K2411" s="28" t="str">
        <f t="shared" si="298"/>
        <v/>
      </c>
      <c r="L2411" s="28" t="str">
        <f t="shared" si="299"/>
        <v/>
      </c>
      <c r="M2411" s="28" t="s">
        <v>3246</v>
      </c>
      <c r="N2411" s="28" t="str">
        <f t="shared" si="300"/>
        <v/>
      </c>
      <c r="O2411" s="28" t="str">
        <f>IF(N2411=1,M2411&amp;" ("&amp;E2411&amp;")",M2411)</f>
        <v>Dylan Dog: Dead of Night</v>
      </c>
      <c r="P2411" s="36">
        <f>INDEX(cpi!$A$1:$M$105,MATCH('Inflation adjust calc'!$E2411,cpi!$A:$A,0),MATCH('Inflation adjust calc'!$D2411,cpi!$1:$1,0))</f>
        <v>224.90600000000001</v>
      </c>
      <c r="Q2411" s="36">
        <f>cpi!$I$2</f>
        <v>240.85300000000001</v>
      </c>
      <c r="R2411" s="36">
        <f t="shared" si="305"/>
        <v>1.0709051781633216</v>
      </c>
      <c r="S2411" s="28" t="str">
        <f t="shared" si="301"/>
        <v/>
      </c>
      <c r="T2411" s="37">
        <f t="shared" si="302"/>
        <v>21418103.563266434</v>
      </c>
      <c r="U2411" s="37">
        <f t="shared" si="303"/>
        <v>1270669.6882875513</v>
      </c>
      <c r="V2411" s="37">
        <f t="shared" si="304"/>
        <v>6525801.6568032876</v>
      </c>
    </row>
    <row r="2412" spans="1:22">
      <c r="A2412" s="23">
        <v>2411</v>
      </c>
      <c r="B2412" s="3" t="s">
        <v>2647</v>
      </c>
      <c r="C2412" s="28">
        <v>29</v>
      </c>
      <c r="D2412" s="29">
        <v>8</v>
      </c>
      <c r="E2412" s="28">
        <v>2012</v>
      </c>
      <c r="F2412" s="31">
        <f>DATE(E2412,D2412,C2412)</f>
        <v>41150</v>
      </c>
      <c r="G2412" s="24" t="s">
        <v>3247</v>
      </c>
      <c r="H2412" s="2">
        <v>20000000</v>
      </c>
      <c r="I2412" s="2">
        <v>1065907</v>
      </c>
      <c r="J2412" s="2">
        <v>1065907</v>
      </c>
      <c r="K2412" s="28" t="str">
        <f t="shared" si="298"/>
        <v/>
      </c>
      <c r="L2412" s="28" t="str">
        <f t="shared" si="299"/>
        <v/>
      </c>
      <c r="M2412" s="28" t="s">
        <v>3247</v>
      </c>
      <c r="N2412" s="28" t="str">
        <f t="shared" si="300"/>
        <v/>
      </c>
      <c r="O2412" s="28" t="str">
        <f>IF(N2412=1,M2412&amp;" ("&amp;E2412&amp;")",M2412)</f>
        <v>The Oogieloves in the BIG Balloon Adventure</v>
      </c>
      <c r="P2412" s="36">
        <f>INDEX(cpi!$A$1:$M$105,MATCH('Inflation adjust calc'!$E2412,cpi!$A:$A,0),MATCH('Inflation adjust calc'!$D2412,cpi!$1:$1,0))</f>
        <v>230.37899999999999</v>
      </c>
      <c r="Q2412" s="36">
        <f>cpi!$I$2</f>
        <v>240.85300000000001</v>
      </c>
      <c r="R2412" s="36">
        <f t="shared" si="305"/>
        <v>1.0454642133180543</v>
      </c>
      <c r="S2412" s="28" t="str">
        <f t="shared" si="301"/>
        <v/>
      </c>
      <c r="T2412" s="37">
        <f t="shared" si="302"/>
        <v>20909284.266361084</v>
      </c>
      <c r="U2412" s="37">
        <f t="shared" si="303"/>
        <v>1114367.6232252072</v>
      </c>
      <c r="V2412" s="37">
        <f t="shared" si="304"/>
        <v>1114367.6232252072</v>
      </c>
    </row>
    <row r="2413" spans="1:22">
      <c r="A2413" s="23">
        <v>2412</v>
      </c>
      <c r="B2413" s="3" t="s">
        <v>3248</v>
      </c>
      <c r="C2413" s="28">
        <v>23</v>
      </c>
      <c r="D2413" s="29">
        <v>5</v>
      </c>
      <c r="E2413" s="28">
        <v>2008</v>
      </c>
      <c r="F2413" s="31">
        <f>DATE(E2413,D2413,C2413)</f>
        <v>39591</v>
      </c>
      <c r="G2413" s="24" t="s">
        <v>3249</v>
      </c>
      <c r="H2413" s="2">
        <v>20000000</v>
      </c>
      <c r="I2413" s="2">
        <v>1031872</v>
      </c>
      <c r="J2413" s="2">
        <v>8221700</v>
      </c>
      <c r="K2413" s="28" t="str">
        <f t="shared" si="298"/>
        <v/>
      </c>
      <c r="L2413" s="28" t="str">
        <f t="shared" si="299"/>
        <v/>
      </c>
      <c r="M2413" s="28" t="s">
        <v>3249</v>
      </c>
      <c r="N2413" s="28" t="str">
        <f t="shared" si="300"/>
        <v/>
      </c>
      <c r="O2413" s="28" t="str">
        <f>IF(N2413=1,M2413&amp;" ("&amp;E2413&amp;")",M2413)</f>
        <v>The Children of Huang Shi</v>
      </c>
      <c r="P2413" s="36">
        <f>INDEX(cpi!$A$1:$M$105,MATCH('Inflation adjust calc'!$E2413,cpi!$A:$A,0),MATCH('Inflation adjust calc'!$D2413,cpi!$1:$1,0))</f>
        <v>216.63200000000001</v>
      </c>
      <c r="Q2413" s="36">
        <f>cpi!$I$2</f>
        <v>240.85300000000001</v>
      </c>
      <c r="R2413" s="36">
        <f t="shared" si="305"/>
        <v>1.1118071199084161</v>
      </c>
      <c r="S2413" s="28" t="str">
        <f t="shared" si="301"/>
        <v/>
      </c>
      <c r="T2413" s="37">
        <f t="shared" si="302"/>
        <v>22236142.398168322</v>
      </c>
      <c r="U2413" s="37">
        <f t="shared" si="303"/>
        <v>1147242.6364341371</v>
      </c>
      <c r="V2413" s="37">
        <f t="shared" si="304"/>
        <v>9140944.5977510251</v>
      </c>
    </row>
    <row r="2414" spans="1:22">
      <c r="A2414" s="23">
        <v>2413</v>
      </c>
      <c r="B2414" s="3" t="s">
        <v>1599</v>
      </c>
      <c r="C2414" s="28">
        <v>20</v>
      </c>
      <c r="D2414" s="29">
        <v>10</v>
      </c>
      <c r="E2414" s="28">
        <v>2000</v>
      </c>
      <c r="F2414" s="31">
        <f>DATE(E2414,D2414,C2414)</f>
        <v>36819</v>
      </c>
      <c r="G2414" s="24" t="s">
        <v>3250</v>
      </c>
      <c r="H2414" s="2">
        <v>20000000</v>
      </c>
      <c r="I2414" s="2">
        <v>882710</v>
      </c>
      <c r="J2414" s="2">
        <v>2282710</v>
      </c>
      <c r="K2414" s="28" t="str">
        <f t="shared" si="298"/>
        <v/>
      </c>
      <c r="L2414" s="28" t="str">
        <f t="shared" si="299"/>
        <v/>
      </c>
      <c r="M2414" s="28" t="s">
        <v>3250</v>
      </c>
      <c r="N2414" s="28" t="str">
        <f t="shared" si="300"/>
        <v/>
      </c>
      <c r="O2414" s="28" t="str">
        <f>IF(N2414=1,M2414&amp;" ("&amp;E2414&amp;")",M2414)</f>
        <v>The Yards</v>
      </c>
      <c r="P2414" s="36">
        <f>INDEX(cpi!$A$1:$M$105,MATCH('Inflation adjust calc'!$E2414,cpi!$A:$A,0),MATCH('Inflation adjust calc'!$D2414,cpi!$1:$1,0))</f>
        <v>174</v>
      </c>
      <c r="Q2414" s="36">
        <f>cpi!$I$2</f>
        <v>240.85300000000001</v>
      </c>
      <c r="R2414" s="36">
        <f t="shared" si="305"/>
        <v>1.384212643678161</v>
      </c>
      <c r="S2414" s="28" t="str">
        <f t="shared" si="301"/>
        <v/>
      </c>
      <c r="T2414" s="37">
        <f t="shared" si="302"/>
        <v>27684252.873563219</v>
      </c>
      <c r="U2414" s="37">
        <f t="shared" si="303"/>
        <v>1221858.3427011494</v>
      </c>
      <c r="V2414" s="37">
        <f t="shared" si="304"/>
        <v>3159756.0438505751</v>
      </c>
    </row>
    <row r="2415" spans="1:22">
      <c r="A2415" s="23">
        <v>2414</v>
      </c>
      <c r="B2415" s="3">
        <v>40249</v>
      </c>
      <c r="C2415" s="28">
        <v>3</v>
      </c>
      <c r="D2415" s="29">
        <v>12</v>
      </c>
      <c r="E2415" s="28">
        <v>2010</v>
      </c>
      <c r="F2415" s="31">
        <f>DATE(E2415,D2415,C2415)</f>
        <v>40515</v>
      </c>
      <c r="G2415" s="24" t="s">
        <v>3251</v>
      </c>
      <c r="H2415" s="2">
        <v>20000000</v>
      </c>
      <c r="I2415" s="2">
        <v>582024</v>
      </c>
      <c r="J2415" s="2">
        <v>873617</v>
      </c>
      <c r="K2415" s="28" t="str">
        <f t="shared" si="298"/>
        <v/>
      </c>
      <c r="L2415" s="28" t="str">
        <f t="shared" si="299"/>
        <v/>
      </c>
      <c r="M2415" s="28" t="s">
        <v>3251</v>
      </c>
      <c r="N2415" s="28" t="str">
        <f t="shared" si="300"/>
        <v/>
      </c>
      <c r="O2415" s="28" t="str">
        <f>IF(N2415=1,M2415&amp;" ("&amp;E2415&amp;")",M2415)</f>
        <v>All Good Things</v>
      </c>
      <c r="P2415" s="36">
        <f>INDEX(cpi!$A$1:$M$105,MATCH('Inflation adjust calc'!$E2415,cpi!$A:$A,0),MATCH('Inflation adjust calc'!$D2415,cpi!$1:$1,0))</f>
        <v>219.179</v>
      </c>
      <c r="Q2415" s="36">
        <f>cpi!$I$2</f>
        <v>240.85300000000001</v>
      </c>
      <c r="R2415" s="36">
        <f t="shared" si="305"/>
        <v>1.0988872109098042</v>
      </c>
      <c r="S2415" s="28" t="str">
        <f t="shared" si="301"/>
        <v/>
      </c>
      <c r="T2415" s="37">
        <f t="shared" si="302"/>
        <v>21977744.218196083</v>
      </c>
      <c r="U2415" s="37">
        <f t="shared" si="303"/>
        <v>639578.73004256794</v>
      </c>
      <c r="V2415" s="37">
        <f t="shared" si="304"/>
        <v>960006.54853339039</v>
      </c>
    </row>
    <row r="2416" spans="1:22">
      <c r="A2416" s="23">
        <v>2415</v>
      </c>
      <c r="B2416" s="3" t="s">
        <v>2812</v>
      </c>
      <c r="C2416" s="28">
        <v>13</v>
      </c>
      <c r="D2416" s="29">
        <v>11</v>
      </c>
      <c r="E2416" s="28">
        <v>2015</v>
      </c>
      <c r="F2416" s="31">
        <f>DATE(E2416,D2416,C2416)</f>
        <v>42321</v>
      </c>
      <c r="G2416" s="24" t="s">
        <v>3252</v>
      </c>
      <c r="H2416" s="2">
        <v>20000000</v>
      </c>
      <c r="I2416" s="2">
        <v>538460</v>
      </c>
      <c r="J2416" s="2">
        <v>3445926</v>
      </c>
      <c r="K2416" s="28" t="str">
        <f t="shared" si="298"/>
        <v/>
      </c>
      <c r="L2416" s="28" t="str">
        <f t="shared" si="299"/>
        <v/>
      </c>
      <c r="M2416" s="28" t="s">
        <v>3252</v>
      </c>
      <c r="N2416" s="28" t="str">
        <f t="shared" si="300"/>
        <v/>
      </c>
      <c r="O2416" s="28" t="str">
        <f>IF(N2416=1,M2416&amp;" ("&amp;E2416&amp;")",M2416)</f>
        <v>By the Sea</v>
      </c>
      <c r="P2416" s="36">
        <f>INDEX(cpi!$A$1:$M$105,MATCH('Inflation adjust calc'!$E2416,cpi!$A:$A,0),MATCH('Inflation adjust calc'!$D2416,cpi!$1:$1,0))</f>
        <v>237.33600000000001</v>
      </c>
      <c r="Q2416" s="36">
        <f>cpi!$I$2</f>
        <v>240.85300000000001</v>
      </c>
      <c r="R2416" s="36">
        <f t="shared" si="305"/>
        <v>1.014818653722992</v>
      </c>
      <c r="S2416" s="28" t="str">
        <f t="shared" si="301"/>
        <v/>
      </c>
      <c r="T2416" s="37">
        <f t="shared" si="302"/>
        <v>20296373.07445984</v>
      </c>
      <c r="U2416" s="37">
        <f t="shared" si="303"/>
        <v>546439.25228368223</v>
      </c>
      <c r="V2416" s="37">
        <f t="shared" si="304"/>
        <v>3496989.9841490546</v>
      </c>
    </row>
    <row r="2417" spans="1:22">
      <c r="A2417" s="23">
        <v>2416</v>
      </c>
      <c r="B2417" s="3" t="s">
        <v>1456</v>
      </c>
      <c r="C2417" s="28">
        <v>18</v>
      </c>
      <c r="D2417" s="29">
        <v>3</v>
      </c>
      <c r="E2417" s="28">
        <v>2005</v>
      </c>
      <c r="F2417" s="31">
        <f>DATE(E2417,D2417,C2417)</f>
        <v>38429</v>
      </c>
      <c r="G2417" s="24" t="s">
        <v>3253</v>
      </c>
      <c r="H2417" s="2">
        <v>20000000</v>
      </c>
      <c r="I2417" s="2">
        <v>468867</v>
      </c>
      <c r="J2417" s="2">
        <v>10468867</v>
      </c>
      <c r="K2417" s="28" t="str">
        <f t="shared" si="298"/>
        <v/>
      </c>
      <c r="L2417" s="28" t="str">
        <f t="shared" si="299"/>
        <v/>
      </c>
      <c r="M2417" s="28" t="s">
        <v>3253</v>
      </c>
      <c r="N2417" s="28" t="str">
        <f t="shared" si="300"/>
        <v/>
      </c>
      <c r="O2417" s="28" t="str">
        <f>IF(N2417=1,M2417&amp;" ("&amp;E2417&amp;")",M2417)</f>
        <v>Steamboy</v>
      </c>
      <c r="P2417" s="36">
        <f>INDEX(cpi!$A$1:$M$105,MATCH('Inflation adjust calc'!$E2417,cpi!$A:$A,0),MATCH('Inflation adjust calc'!$D2417,cpi!$1:$1,0))</f>
        <v>193.3</v>
      </c>
      <c r="Q2417" s="36">
        <f>cpi!$I$2</f>
        <v>240.85300000000001</v>
      </c>
      <c r="R2417" s="36">
        <f t="shared" si="305"/>
        <v>1.2460062079668908</v>
      </c>
      <c r="S2417" s="28" t="str">
        <f t="shared" si="301"/>
        <v/>
      </c>
      <c r="T2417" s="37">
        <f t="shared" si="302"/>
        <v>24920124.159337815</v>
      </c>
      <c r="U2417" s="37">
        <f t="shared" si="303"/>
        <v>584211.1927108122</v>
      </c>
      <c r="V2417" s="37">
        <f t="shared" si="304"/>
        <v>13044273.272379721</v>
      </c>
    </row>
    <row r="2418" spans="1:22">
      <c r="A2418" s="23">
        <v>2417</v>
      </c>
      <c r="B2418" s="3" t="s">
        <v>619</v>
      </c>
      <c r="C2418" s="28">
        <v>22</v>
      </c>
      <c r="D2418" s="29">
        <v>4</v>
      </c>
      <c r="E2418" s="28">
        <v>2005</v>
      </c>
      <c r="F2418" s="31">
        <f>DATE(E2418,D2418,C2418)</f>
        <v>38464</v>
      </c>
      <c r="G2418" s="24" t="s">
        <v>3254</v>
      </c>
      <c r="H2418" s="2">
        <v>20000000</v>
      </c>
      <c r="I2418" s="2">
        <v>375474</v>
      </c>
      <c r="J2418" s="2">
        <v>375474</v>
      </c>
      <c r="K2418" s="28" t="str">
        <f t="shared" si="298"/>
        <v/>
      </c>
      <c r="L2418" s="28" t="str">
        <f t="shared" si="299"/>
        <v/>
      </c>
      <c r="M2418" s="28" t="s">
        <v>3254</v>
      </c>
      <c r="N2418" s="28" t="str">
        <f t="shared" si="300"/>
        <v/>
      </c>
      <c r="O2418" s="28" t="str">
        <f>IF(N2418=1,M2418&amp;" ("&amp;E2418&amp;")",M2418)</f>
        <v>The Game of Their Lives</v>
      </c>
      <c r="P2418" s="36">
        <f>INDEX(cpi!$A$1:$M$105,MATCH('Inflation adjust calc'!$E2418,cpi!$A:$A,0),MATCH('Inflation adjust calc'!$D2418,cpi!$1:$1,0))</f>
        <v>194.6</v>
      </c>
      <c r="Q2418" s="36">
        <f>cpi!$I$2</f>
        <v>240.85300000000001</v>
      </c>
      <c r="R2418" s="36">
        <f t="shared" si="305"/>
        <v>1.2376824254881809</v>
      </c>
      <c r="S2418" s="28" t="str">
        <f t="shared" si="301"/>
        <v/>
      </c>
      <c r="T2418" s="37">
        <f t="shared" si="302"/>
        <v>24753648.509763617</v>
      </c>
      <c r="U2418" s="37">
        <f t="shared" si="303"/>
        <v>464717.57102774922</v>
      </c>
      <c r="V2418" s="37">
        <f t="shared" si="304"/>
        <v>464717.57102774922</v>
      </c>
    </row>
    <row r="2419" spans="1:22">
      <c r="A2419" s="23">
        <v>2418</v>
      </c>
      <c r="B2419" s="3">
        <v>34647</v>
      </c>
      <c r="C2419" s="28">
        <v>11</v>
      </c>
      <c r="D2419" s="29">
        <v>9</v>
      </c>
      <c r="E2419" s="28">
        <v>1994</v>
      </c>
      <c r="F2419" s="31">
        <f>DATE(E2419,D2419,C2419)</f>
        <v>34588</v>
      </c>
      <c r="G2419" s="24" t="s">
        <v>3255</v>
      </c>
      <c r="H2419" s="2">
        <v>20000000</v>
      </c>
      <c r="I2419" s="2">
        <v>305070</v>
      </c>
      <c r="J2419" s="2">
        <v>305070</v>
      </c>
      <c r="K2419" s="28" t="str">
        <f t="shared" si="298"/>
        <v/>
      </c>
      <c r="L2419" s="28" t="str">
        <f t="shared" si="299"/>
        <v/>
      </c>
      <c r="M2419" s="28" t="s">
        <v>3255</v>
      </c>
      <c r="N2419" s="28" t="str">
        <f t="shared" si="300"/>
        <v/>
      </c>
      <c r="O2419" s="28" t="str">
        <f>IF(N2419=1,M2419&amp;" ("&amp;E2419&amp;")",M2419)</f>
        <v>Rapa Nui</v>
      </c>
      <c r="P2419" s="36">
        <f>INDEX(cpi!$A$1:$M$105,MATCH('Inflation adjust calc'!$E2419,cpi!$A:$A,0),MATCH('Inflation adjust calc'!$D2419,cpi!$1:$1,0))</f>
        <v>149.4</v>
      </c>
      <c r="Q2419" s="36">
        <f>cpi!$I$2</f>
        <v>240.85300000000001</v>
      </c>
      <c r="R2419" s="36">
        <f t="shared" si="305"/>
        <v>1.6121352074966533</v>
      </c>
      <c r="S2419" s="28" t="str">
        <f t="shared" si="301"/>
        <v/>
      </c>
      <c r="T2419" s="37">
        <f t="shared" si="302"/>
        <v>32242704.149933066</v>
      </c>
      <c r="U2419" s="37">
        <f t="shared" si="303"/>
        <v>491814.08775100403</v>
      </c>
      <c r="V2419" s="37">
        <f t="shared" si="304"/>
        <v>491814.08775100403</v>
      </c>
    </row>
    <row r="2420" spans="1:22">
      <c r="A2420" s="23">
        <v>2419</v>
      </c>
      <c r="B2420" s="3">
        <v>40463</v>
      </c>
      <c r="C2420" s="28">
        <v>10</v>
      </c>
      <c r="D2420" s="29">
        <v>12</v>
      </c>
      <c r="E2420" s="28">
        <v>2010</v>
      </c>
      <c r="F2420" s="31">
        <f>DATE(E2420,D2420,C2420)</f>
        <v>40522</v>
      </c>
      <c r="G2420" s="24" t="s">
        <v>3256</v>
      </c>
      <c r="H2420" s="2">
        <v>20000000</v>
      </c>
      <c r="I2420" s="2">
        <v>277943</v>
      </c>
      <c r="J2420" s="2">
        <v>277943</v>
      </c>
      <c r="K2420" s="28" t="str">
        <f t="shared" si="298"/>
        <v/>
      </c>
      <c r="L2420" s="28" t="str">
        <f t="shared" si="299"/>
        <v/>
      </c>
      <c r="M2420" s="28" t="s">
        <v>3256</v>
      </c>
      <c r="N2420" s="28" t="str">
        <f t="shared" si="300"/>
        <v/>
      </c>
      <c r="O2420" s="28" t="str">
        <f>IF(N2420=1,M2420&amp;" ("&amp;E2420&amp;")",M2420)</f>
        <v>The Tempest</v>
      </c>
      <c r="P2420" s="36">
        <f>INDEX(cpi!$A$1:$M$105,MATCH('Inflation adjust calc'!$E2420,cpi!$A:$A,0),MATCH('Inflation adjust calc'!$D2420,cpi!$1:$1,0))</f>
        <v>219.179</v>
      </c>
      <c r="Q2420" s="36">
        <f>cpi!$I$2</f>
        <v>240.85300000000001</v>
      </c>
      <c r="R2420" s="36">
        <f t="shared" si="305"/>
        <v>1.0988872109098042</v>
      </c>
      <c r="S2420" s="28" t="str">
        <f t="shared" si="301"/>
        <v/>
      </c>
      <c r="T2420" s="37">
        <f t="shared" si="302"/>
        <v>21977744.218196083</v>
      </c>
      <c r="U2420" s="37">
        <f t="shared" si="303"/>
        <v>305428.0080619037</v>
      </c>
      <c r="V2420" s="37">
        <f t="shared" si="304"/>
        <v>305428.0080619037</v>
      </c>
    </row>
    <row r="2421" spans="1:22">
      <c r="A2421" s="23">
        <v>2420</v>
      </c>
      <c r="B2421" s="3">
        <v>39632</v>
      </c>
      <c r="C2421" s="28">
        <v>7</v>
      </c>
      <c r="D2421" s="29">
        <v>3</v>
      </c>
      <c r="E2421" s="28">
        <v>2008</v>
      </c>
      <c r="F2421" s="31">
        <f>DATE(E2421,D2421,C2421)</f>
        <v>39514</v>
      </c>
      <c r="G2421" s="24" t="s">
        <v>3257</v>
      </c>
      <c r="H2421" s="2">
        <v>20000000</v>
      </c>
      <c r="I2421" s="2">
        <v>206678</v>
      </c>
      <c r="J2421" s="2">
        <v>47300771</v>
      </c>
      <c r="K2421" s="28" t="str">
        <f t="shared" si="298"/>
        <v/>
      </c>
      <c r="L2421" s="28" t="str">
        <f t="shared" si="299"/>
        <v/>
      </c>
      <c r="M2421" s="28" t="s">
        <v>3257</v>
      </c>
      <c r="N2421" s="28" t="str">
        <f t="shared" si="300"/>
        <v/>
      </c>
      <c r="O2421" s="28" t="str">
        <f>IF(N2421=1,M2421&amp;" ("&amp;E2421&amp;")",M2421)</f>
        <v>CJ7</v>
      </c>
      <c r="P2421" s="36">
        <f>INDEX(cpi!$A$1:$M$105,MATCH('Inflation adjust calc'!$E2421,cpi!$A:$A,0),MATCH('Inflation adjust calc'!$D2421,cpi!$1:$1,0))</f>
        <v>213.52799999999999</v>
      </c>
      <c r="Q2421" s="36">
        <f>cpi!$I$2</f>
        <v>240.85300000000001</v>
      </c>
      <c r="R2421" s="36">
        <f t="shared" si="305"/>
        <v>1.1279691656363569</v>
      </c>
      <c r="S2421" s="28" t="str">
        <f t="shared" si="301"/>
        <v/>
      </c>
      <c r="T2421" s="37">
        <f t="shared" si="302"/>
        <v>22559383.312727138</v>
      </c>
      <c r="U2421" s="37">
        <f t="shared" si="303"/>
        <v>233126.41121539095</v>
      </c>
      <c r="V2421" s="37">
        <f t="shared" si="304"/>
        <v>53353811.198826388</v>
      </c>
    </row>
    <row r="2422" spans="1:22">
      <c r="A2422" s="23">
        <v>2421</v>
      </c>
      <c r="B2422" s="3" t="s">
        <v>2612</v>
      </c>
      <c r="C2422" s="28">
        <v>27</v>
      </c>
      <c r="D2422" s="29">
        <v>3</v>
      </c>
      <c r="E2422" s="28">
        <v>1998</v>
      </c>
      <c r="F2422" s="31">
        <f>DATE(E2422,D2422,C2422)</f>
        <v>35881</v>
      </c>
      <c r="G2422" s="24" t="s">
        <v>3258</v>
      </c>
      <c r="H2422" s="2">
        <v>20000000</v>
      </c>
      <c r="I2422" s="2">
        <v>146072</v>
      </c>
      <c r="J2422" s="2">
        <v>26146072</v>
      </c>
      <c r="K2422" s="28" t="str">
        <f t="shared" si="298"/>
        <v/>
      </c>
      <c r="L2422" s="28" t="str">
        <f t="shared" si="299"/>
        <v/>
      </c>
      <c r="M2422" s="28" t="s">
        <v>3258</v>
      </c>
      <c r="N2422" s="28" t="str">
        <f t="shared" si="300"/>
        <v/>
      </c>
      <c r="O2422" s="28" t="str">
        <f>IF(N2422=1,M2422&amp;" ("&amp;E2422&amp;")",M2422)</f>
        <v>Couloirs du temps: Les visiteurs 2, Les</v>
      </c>
      <c r="P2422" s="36">
        <f>INDEX(cpi!$A$1:$M$105,MATCH('Inflation adjust calc'!$E2422,cpi!$A:$A,0),MATCH('Inflation adjust calc'!$D2422,cpi!$1:$1,0))</f>
        <v>162.19999999999999</v>
      </c>
      <c r="Q2422" s="36">
        <f>cpi!$I$2</f>
        <v>240.85300000000001</v>
      </c>
      <c r="R2422" s="36">
        <f t="shared" si="305"/>
        <v>1.4849136868064119</v>
      </c>
      <c r="S2422" s="28" t="str">
        <f t="shared" si="301"/>
        <v/>
      </c>
      <c r="T2422" s="37">
        <f t="shared" si="302"/>
        <v>29698273.736128237</v>
      </c>
      <c r="U2422" s="37">
        <f t="shared" si="303"/>
        <v>216904.3120591862</v>
      </c>
      <c r="V2422" s="37">
        <f t="shared" si="304"/>
        <v>38824660.169025898</v>
      </c>
    </row>
    <row r="2423" spans="1:22">
      <c r="A2423" s="23">
        <v>2422</v>
      </c>
      <c r="B2423" s="3" t="s">
        <v>2535</v>
      </c>
      <c r="C2423" s="28">
        <v>25</v>
      </c>
      <c r="D2423" s="29">
        <v>4</v>
      </c>
      <c r="E2423" s="28">
        <v>2003</v>
      </c>
      <c r="F2423" s="31">
        <f>DATE(E2423,D2423,C2423)</f>
        <v>37736</v>
      </c>
      <c r="G2423" s="24" t="s">
        <v>3259</v>
      </c>
      <c r="H2423" s="2">
        <v>20000000</v>
      </c>
      <c r="I2423" s="2">
        <v>121972</v>
      </c>
      <c r="J2423" s="2">
        <v>5694213</v>
      </c>
      <c r="K2423" s="28" t="str">
        <f t="shared" si="298"/>
        <v/>
      </c>
      <c r="L2423" s="28" t="str">
        <f t="shared" si="299"/>
        <v/>
      </c>
      <c r="M2423" s="28" t="s">
        <v>3259</v>
      </c>
      <c r="N2423" s="28" t="str">
        <f t="shared" si="300"/>
        <v/>
      </c>
      <c r="O2423" s="28" t="str">
        <f>IF(N2423=1,M2423&amp;" ("&amp;E2423&amp;")",M2423)</f>
        <v>People I Know</v>
      </c>
      <c r="P2423" s="36">
        <f>INDEX(cpi!$A$1:$M$105,MATCH('Inflation adjust calc'!$E2423,cpi!$A:$A,0),MATCH('Inflation adjust calc'!$D2423,cpi!$1:$1,0))</f>
        <v>183.8</v>
      </c>
      <c r="Q2423" s="36">
        <f>cpi!$I$2</f>
        <v>240.85300000000001</v>
      </c>
      <c r="R2423" s="36">
        <f t="shared" si="305"/>
        <v>1.3104080522306856</v>
      </c>
      <c r="S2423" s="28" t="str">
        <f t="shared" si="301"/>
        <v/>
      </c>
      <c r="T2423" s="37">
        <f t="shared" si="302"/>
        <v>26208161.044613712</v>
      </c>
      <c r="U2423" s="37">
        <f t="shared" si="303"/>
        <v>159833.09094668119</v>
      </c>
      <c r="V2423" s="37">
        <f t="shared" si="304"/>
        <v>7461742.5663166484</v>
      </c>
    </row>
    <row r="2424" spans="1:22">
      <c r="A2424" s="23">
        <v>2423</v>
      </c>
      <c r="B2424" s="3" t="s">
        <v>2568</v>
      </c>
      <c r="C2424" s="28">
        <v>30</v>
      </c>
      <c r="D2424" s="29">
        <v>10</v>
      </c>
      <c r="E2424" s="28">
        <v>2015</v>
      </c>
      <c r="F2424" s="31">
        <f>DATE(E2424,D2424,C2424)</f>
        <v>42307</v>
      </c>
      <c r="G2424" s="24" t="s">
        <v>3260</v>
      </c>
      <c r="H2424" s="2">
        <v>20000000</v>
      </c>
      <c r="I2424" s="2">
        <v>55039</v>
      </c>
      <c r="J2424" s="2">
        <v>14883495</v>
      </c>
      <c r="K2424" s="28" t="str">
        <f t="shared" si="298"/>
        <v/>
      </c>
      <c r="L2424" s="28" t="str">
        <f t="shared" si="299"/>
        <v/>
      </c>
      <c r="M2424" s="28" t="s">
        <v>3260</v>
      </c>
      <c r="N2424" s="28" t="str">
        <f t="shared" si="300"/>
        <v/>
      </c>
      <c r="O2424" s="28" t="str">
        <f>IF(N2424=1,M2424&amp;" ("&amp;E2424&amp;")",M2424)</f>
        <v>Regression</v>
      </c>
      <c r="P2424" s="36">
        <f>INDEX(cpi!$A$1:$M$105,MATCH('Inflation adjust calc'!$E2424,cpi!$A:$A,0),MATCH('Inflation adjust calc'!$D2424,cpi!$1:$1,0))</f>
        <v>237.83799999999999</v>
      </c>
      <c r="Q2424" s="36">
        <f>cpi!$I$2</f>
        <v>240.85300000000001</v>
      </c>
      <c r="R2424" s="36">
        <f t="shared" si="305"/>
        <v>1.0126766959022528</v>
      </c>
      <c r="S2424" s="28" t="str">
        <f t="shared" si="301"/>
        <v/>
      </c>
      <c r="T2424" s="37">
        <f t="shared" si="302"/>
        <v>20253533.918045055</v>
      </c>
      <c r="U2424" s="37">
        <f t="shared" si="303"/>
        <v>55736.712665764091</v>
      </c>
      <c r="V2424" s="37">
        <f t="shared" si="304"/>
        <v>15072168.540077701</v>
      </c>
    </row>
    <row r="2425" spans="1:22">
      <c r="A2425" s="23">
        <v>2424</v>
      </c>
      <c r="B2425" s="3" t="s">
        <v>1526</v>
      </c>
      <c r="C2425" s="28">
        <v>31</v>
      </c>
      <c r="D2425" s="29">
        <v>12</v>
      </c>
      <c r="E2425" s="28">
        <v>2008</v>
      </c>
      <c r="F2425" s="31">
        <f>DATE(E2425,D2425,C2425)</f>
        <v>39813</v>
      </c>
      <c r="G2425" s="24" t="s">
        <v>3261</v>
      </c>
      <c r="H2425" s="2">
        <v>20000000</v>
      </c>
      <c r="I2425">
        <v>0</v>
      </c>
      <c r="J2425" s="2">
        <v>38585047</v>
      </c>
      <c r="K2425" s="28" t="str">
        <f t="shared" si="298"/>
        <v/>
      </c>
      <c r="L2425" s="28" t="str">
        <f t="shared" si="299"/>
        <v/>
      </c>
      <c r="M2425" s="28" t="s">
        <v>3261</v>
      </c>
      <c r="N2425" s="28" t="str">
        <f t="shared" si="300"/>
        <v/>
      </c>
      <c r="O2425" s="28" t="str">
        <f>IF(N2425=1,M2425&amp;" ("&amp;E2425&amp;")",M2425)</f>
        <v>Koltchak</v>
      </c>
      <c r="P2425" s="36">
        <f>INDEX(cpi!$A$1:$M$105,MATCH('Inflation adjust calc'!$E2425,cpi!$A:$A,0),MATCH('Inflation adjust calc'!$D2425,cpi!$1:$1,0))</f>
        <v>210.22800000000001</v>
      </c>
      <c r="Q2425" s="36">
        <f>cpi!$I$2</f>
        <v>240.85300000000001</v>
      </c>
      <c r="R2425" s="36">
        <f t="shared" si="305"/>
        <v>1.1456751717183249</v>
      </c>
      <c r="S2425" s="28" t="str">
        <f t="shared" si="301"/>
        <v/>
      </c>
      <c r="T2425" s="37">
        <f t="shared" si="302"/>
        <v>22913503.434366498</v>
      </c>
      <c r="U2425" s="37">
        <f t="shared" si="303"/>
        <v>0</v>
      </c>
      <c r="V2425" s="37">
        <f t="shared" si="304"/>
        <v>44205930.347484633</v>
      </c>
    </row>
    <row r="2426" spans="1:22">
      <c r="A2426" s="23">
        <v>2425</v>
      </c>
      <c r="B2426" s="3" t="s">
        <v>828</v>
      </c>
      <c r="C2426" s="28">
        <v>31</v>
      </c>
      <c r="D2426" s="29">
        <v>12</v>
      </c>
      <c r="E2426" s="28">
        <v>2012</v>
      </c>
      <c r="F2426" s="31">
        <f>DATE(E2426,D2426,C2426)</f>
        <v>41274</v>
      </c>
      <c r="G2426" s="24" t="s">
        <v>3262</v>
      </c>
      <c r="H2426" s="2">
        <v>20000000</v>
      </c>
      <c r="I2426">
        <v>0</v>
      </c>
      <c r="J2426" s="2">
        <v>34454631</v>
      </c>
      <c r="K2426" s="28" t="str">
        <f t="shared" si="298"/>
        <v/>
      </c>
      <c r="L2426" s="28" t="str">
        <f t="shared" si="299"/>
        <v/>
      </c>
      <c r="M2426" s="28" t="s">
        <v>3262</v>
      </c>
      <c r="N2426" s="28" t="str">
        <f t="shared" si="300"/>
        <v/>
      </c>
      <c r="O2426" s="28" t="str">
        <f>IF(N2426=1,M2426&amp;" ("&amp;E2426&amp;")",M2426)</f>
        <v>Zambezia</v>
      </c>
      <c r="P2426" s="36">
        <f>INDEX(cpi!$A$1:$M$105,MATCH('Inflation adjust calc'!$E2426,cpi!$A:$A,0),MATCH('Inflation adjust calc'!$D2426,cpi!$1:$1,0))</f>
        <v>229.601</v>
      </c>
      <c r="Q2426" s="36">
        <f>cpi!$I$2</f>
        <v>240.85300000000001</v>
      </c>
      <c r="R2426" s="36">
        <f t="shared" si="305"/>
        <v>1.0490067551970592</v>
      </c>
      <c r="S2426" s="28" t="str">
        <f t="shared" si="301"/>
        <v/>
      </c>
      <c r="T2426" s="37">
        <f t="shared" si="302"/>
        <v>20980135.103941184</v>
      </c>
      <c r="U2426" s="37">
        <f t="shared" si="303"/>
        <v>0</v>
      </c>
      <c r="V2426" s="37">
        <f t="shared" si="304"/>
        <v>36143140.666822009</v>
      </c>
    </row>
    <row r="2427" spans="1:22">
      <c r="A2427" s="23">
        <v>2426</v>
      </c>
      <c r="B2427" s="3" t="s">
        <v>3263</v>
      </c>
      <c r="C2427" s="28">
        <v>13</v>
      </c>
      <c r="D2427" s="29">
        <v>4</v>
      </c>
      <c r="E2427" s="28">
        <v>2010</v>
      </c>
      <c r="F2427" s="31">
        <f>DATE(E2427,D2427,C2427)</f>
        <v>40281</v>
      </c>
      <c r="G2427" s="24" t="s">
        <v>3264</v>
      </c>
      <c r="H2427" s="2">
        <v>20000000</v>
      </c>
      <c r="I2427">
        <v>0</v>
      </c>
      <c r="J2427" s="2">
        <v>22139590</v>
      </c>
      <c r="K2427" s="28" t="str">
        <f t="shared" si="298"/>
        <v/>
      </c>
      <c r="L2427" s="28" t="str">
        <f t="shared" si="299"/>
        <v/>
      </c>
      <c r="M2427" s="28" t="s">
        <v>3264</v>
      </c>
      <c r="N2427" s="28" t="str">
        <f t="shared" si="300"/>
        <v/>
      </c>
      <c r="O2427" s="28" t="str">
        <f>IF(N2427=1,M2427&amp;" ("&amp;E2427&amp;")",M2427)</f>
        <v>Three Kingdoms: Resurrection of the Dragon</v>
      </c>
      <c r="P2427" s="36">
        <f>INDEX(cpi!$A$1:$M$105,MATCH('Inflation adjust calc'!$E2427,cpi!$A:$A,0),MATCH('Inflation adjust calc'!$D2427,cpi!$1:$1,0))</f>
        <v>218.00899999999999</v>
      </c>
      <c r="Q2427" s="36">
        <f>cpi!$I$2</f>
        <v>240.85300000000001</v>
      </c>
      <c r="R2427" s="36">
        <f t="shared" si="305"/>
        <v>1.104784664853286</v>
      </c>
      <c r="S2427" s="28" t="str">
        <f t="shared" si="301"/>
        <v/>
      </c>
      <c r="T2427" s="37">
        <f t="shared" si="302"/>
        <v>22095693.29706572</v>
      </c>
      <c r="U2427" s="37">
        <f t="shared" si="303"/>
        <v>0</v>
      </c>
      <c r="V2427" s="37">
        <f t="shared" si="304"/>
        <v>24459479.518139161</v>
      </c>
    </row>
    <row r="2428" spans="1:22">
      <c r="A2428" s="23">
        <v>2427</v>
      </c>
      <c r="B2428" s="3" t="s">
        <v>3265</v>
      </c>
      <c r="C2428" s="28">
        <v>31</v>
      </c>
      <c r="D2428" s="29">
        <v>3</v>
      </c>
      <c r="E2428" s="28">
        <v>2004</v>
      </c>
      <c r="F2428" s="31">
        <f>DATE(E2428,D2428,C2428)</f>
        <v>38077</v>
      </c>
      <c r="G2428" s="24" t="s">
        <v>3266</v>
      </c>
      <c r="H2428" s="2">
        <v>20000000</v>
      </c>
      <c r="I2428">
        <v>0</v>
      </c>
      <c r="J2428" s="2">
        <v>5918742</v>
      </c>
      <c r="K2428" s="28" t="str">
        <f t="shared" si="298"/>
        <v/>
      </c>
      <c r="L2428" s="28" t="str">
        <f t="shared" si="299"/>
        <v/>
      </c>
      <c r="M2428" s="28" t="s">
        <v>3266</v>
      </c>
      <c r="N2428" s="28" t="str">
        <f t="shared" si="300"/>
        <v/>
      </c>
      <c r="O2428" s="28" t="str">
        <f>IF(N2428=1,M2428&amp;" ("&amp;E2428&amp;")",M2428)</f>
        <v>The Touch</v>
      </c>
      <c r="P2428" s="36">
        <f>INDEX(cpi!$A$1:$M$105,MATCH('Inflation adjust calc'!$E2428,cpi!$A:$A,0),MATCH('Inflation adjust calc'!$D2428,cpi!$1:$1,0))</f>
        <v>187.4</v>
      </c>
      <c r="Q2428" s="36">
        <f>cpi!$I$2</f>
        <v>240.85300000000001</v>
      </c>
      <c r="R2428" s="36">
        <f t="shared" si="305"/>
        <v>1.2852347918890075</v>
      </c>
      <c r="S2428" s="28" t="str">
        <f t="shared" si="301"/>
        <v/>
      </c>
      <c r="T2428" s="37">
        <f t="shared" si="302"/>
        <v>25704695.837780148</v>
      </c>
      <c r="U2428" s="37">
        <f t="shared" si="303"/>
        <v>0</v>
      </c>
      <c r="V2428" s="37">
        <f t="shared" si="304"/>
        <v>7606973.1426147278</v>
      </c>
    </row>
    <row r="2429" spans="1:22">
      <c r="A2429" s="23">
        <v>2428</v>
      </c>
      <c r="B2429" s="3" t="s">
        <v>420</v>
      </c>
      <c r="C2429" s="28">
        <v>29</v>
      </c>
      <c r="D2429" s="29">
        <v>5</v>
      </c>
      <c r="E2429" s="28">
        <v>2015</v>
      </c>
      <c r="F2429" s="31">
        <f>DATE(E2429,D2429,C2429)</f>
        <v>42153</v>
      </c>
      <c r="G2429" s="24" t="s">
        <v>3267</v>
      </c>
      <c r="H2429" s="2">
        <v>20000000</v>
      </c>
      <c r="I2429">
        <v>0</v>
      </c>
      <c r="J2429" s="2">
        <v>774905</v>
      </c>
      <c r="K2429" s="28" t="str">
        <f t="shared" si="298"/>
        <v/>
      </c>
      <c r="L2429" s="28" t="str">
        <f t="shared" si="299"/>
        <v/>
      </c>
      <c r="M2429" s="28" t="s">
        <v>3267</v>
      </c>
      <c r="N2429" s="28" t="str">
        <f t="shared" si="300"/>
        <v/>
      </c>
      <c r="O2429" s="28" t="str">
        <f>IF(N2429=1,M2429&amp;" ("&amp;E2429&amp;")",M2429)</f>
        <v>Survivor</v>
      </c>
      <c r="P2429" s="36">
        <f>INDEX(cpi!$A$1:$M$105,MATCH('Inflation adjust calc'!$E2429,cpi!$A:$A,0),MATCH('Inflation adjust calc'!$D2429,cpi!$1:$1,0))</f>
        <v>237.80500000000001</v>
      </c>
      <c r="Q2429" s="36">
        <f>cpi!$I$2</f>
        <v>240.85300000000001</v>
      </c>
      <c r="R2429" s="36">
        <f t="shared" si="305"/>
        <v>1.0128172241962954</v>
      </c>
      <c r="S2429" s="28" t="str">
        <f t="shared" si="301"/>
        <v/>
      </c>
      <c r="T2429" s="37">
        <f t="shared" si="302"/>
        <v>20256344.483925909</v>
      </c>
      <c r="U2429" s="37">
        <f t="shared" si="303"/>
        <v>0</v>
      </c>
      <c r="V2429" s="37">
        <f t="shared" si="304"/>
        <v>784837.13111583027</v>
      </c>
    </row>
    <row r="2430" spans="1:22">
      <c r="A2430" s="23">
        <v>2429</v>
      </c>
      <c r="B2430" s="3" t="s">
        <v>1641</v>
      </c>
      <c r="C2430" s="28">
        <v>25</v>
      </c>
      <c r="D2430" s="29">
        <v>12</v>
      </c>
      <c r="E2430" s="28">
        <v>2007</v>
      </c>
      <c r="F2430" s="31">
        <f>DATE(E2430,D2430,C2430)</f>
        <v>39441</v>
      </c>
      <c r="G2430" s="24" t="s">
        <v>3268</v>
      </c>
      <c r="H2430" s="2">
        <v>20000000</v>
      </c>
      <c r="I2430">
        <v>0</v>
      </c>
      <c r="J2430">
        <v>0</v>
      </c>
      <c r="K2430" s="28">
        <f t="shared" si="298"/>
        <v>1</v>
      </c>
      <c r="L2430" s="28" t="str">
        <f t="shared" si="299"/>
        <v/>
      </c>
      <c r="M2430" s="28" t="s">
        <v>3268</v>
      </c>
      <c r="N2430" s="28" t="str">
        <f t="shared" si="300"/>
        <v/>
      </c>
      <c r="O2430" s="28" t="str">
        <f>IF(N2430=1,M2430&amp;" ("&amp;E2430&amp;")",M2430)</f>
        <v>Butterfly on a Wheel</v>
      </c>
      <c r="P2430" s="36">
        <f>INDEX(cpi!$A$1:$M$105,MATCH('Inflation adjust calc'!$E2430,cpi!$A:$A,0),MATCH('Inflation adjust calc'!$D2430,cpi!$1:$1,0))</f>
        <v>210.036</v>
      </c>
      <c r="Q2430" s="36">
        <f>cpi!$I$2</f>
        <v>240.85300000000001</v>
      </c>
      <c r="R2430" s="36">
        <f t="shared" si="305"/>
        <v>1.1467224666247691</v>
      </c>
      <c r="S2430" s="28" t="str">
        <f t="shared" si="301"/>
        <v/>
      </c>
      <c r="T2430" s="37">
        <f t="shared" si="302"/>
        <v>22934449.33249538</v>
      </c>
      <c r="U2430" s="37">
        <f t="shared" si="303"/>
        <v>0</v>
      </c>
      <c r="V2430" s="37">
        <f t="shared" si="304"/>
        <v>0</v>
      </c>
    </row>
    <row r="2431" spans="1:22">
      <c r="A2431" s="23">
        <v>2430</v>
      </c>
      <c r="B2431" s="3" t="s">
        <v>2572</v>
      </c>
      <c r="C2431" s="28">
        <v>31</v>
      </c>
      <c r="D2431" s="29">
        <v>12</v>
      </c>
      <c r="E2431" s="28">
        <v>2007</v>
      </c>
      <c r="F2431" s="31">
        <f>DATE(E2431,D2431,C2431)</f>
        <v>39447</v>
      </c>
      <c r="G2431" s="24" t="s">
        <v>3269</v>
      </c>
      <c r="H2431" s="2">
        <v>20000000</v>
      </c>
      <c r="I2431">
        <v>0</v>
      </c>
      <c r="J2431">
        <v>0</v>
      </c>
      <c r="K2431" s="28">
        <f t="shared" si="298"/>
        <v>1</v>
      </c>
      <c r="L2431" s="28" t="str">
        <f t="shared" si="299"/>
        <v/>
      </c>
      <c r="M2431" s="28" t="s">
        <v>3269</v>
      </c>
      <c r="N2431" s="28" t="str">
        <f t="shared" si="300"/>
        <v/>
      </c>
      <c r="O2431" s="28" t="str">
        <f>IF(N2431=1,M2431&amp;" ("&amp;E2431&amp;")",M2431)</f>
        <v>Ramanujan</v>
      </c>
      <c r="P2431" s="36">
        <f>INDEX(cpi!$A$1:$M$105,MATCH('Inflation adjust calc'!$E2431,cpi!$A:$A,0),MATCH('Inflation adjust calc'!$D2431,cpi!$1:$1,0))</f>
        <v>210.036</v>
      </c>
      <c r="Q2431" s="36">
        <f>cpi!$I$2</f>
        <v>240.85300000000001</v>
      </c>
      <c r="R2431" s="36">
        <f t="shared" si="305"/>
        <v>1.1467224666247691</v>
      </c>
      <c r="S2431" s="28" t="str">
        <f t="shared" si="301"/>
        <v/>
      </c>
      <c r="T2431" s="37">
        <f t="shared" si="302"/>
        <v>22934449.33249538</v>
      </c>
      <c r="U2431" s="37">
        <f t="shared" si="303"/>
        <v>0</v>
      </c>
      <c r="V2431" s="37">
        <f t="shared" si="304"/>
        <v>0</v>
      </c>
    </row>
    <row r="2432" spans="1:22">
      <c r="A2432" s="23">
        <v>2431</v>
      </c>
      <c r="B2432" s="3" t="s">
        <v>156</v>
      </c>
      <c r="C2432" s="28">
        <v>31</v>
      </c>
      <c r="D2432" s="29">
        <v>12</v>
      </c>
      <c r="E2432" s="28">
        <v>2020</v>
      </c>
      <c r="F2432" s="31">
        <f>DATE(E2432,D2432,C2432)</f>
        <v>44196</v>
      </c>
      <c r="G2432" s="24" t="s">
        <v>3270</v>
      </c>
      <c r="H2432" s="2">
        <v>20000000</v>
      </c>
      <c r="I2432">
        <v>0</v>
      </c>
      <c r="J2432">
        <v>0</v>
      </c>
      <c r="K2432" s="28">
        <f t="shared" si="298"/>
        <v>1</v>
      </c>
      <c r="L2432" s="28">
        <f t="shared" si="299"/>
        <v>1</v>
      </c>
      <c r="M2432" s="28" t="s">
        <v>3270</v>
      </c>
      <c r="N2432" s="28" t="str">
        <f t="shared" si="300"/>
        <v/>
      </c>
      <c r="O2432" s="28" t="str">
        <f>IF(N2432=1,M2432&amp;" ("&amp;E2432&amp;")",M2432)</f>
        <v>Story of Bonnie and Clyde, The</v>
      </c>
      <c r="P2432" s="36" t="e">
        <f>INDEX(cpi!$A$1:$M$105,MATCH('Inflation adjust calc'!$E2432,cpi!$A:$A,0),MATCH('Inflation adjust calc'!$D2432,cpi!$1:$1,0))</f>
        <v>#N/A</v>
      </c>
      <c r="Q2432" s="36">
        <f>cpi!$I$2</f>
        <v>240.85300000000001</v>
      </c>
      <c r="R2432" s="36" t="e">
        <f t="shared" si="305"/>
        <v>#N/A</v>
      </c>
      <c r="S2432" s="28">
        <f t="shared" si="301"/>
        <v>1</v>
      </c>
      <c r="T2432" s="37" t="e">
        <f t="shared" si="302"/>
        <v>#N/A</v>
      </c>
      <c r="U2432" s="37" t="e">
        <f t="shared" si="303"/>
        <v>#N/A</v>
      </c>
      <c r="V2432" s="37" t="e">
        <f t="shared" si="304"/>
        <v>#N/A</v>
      </c>
    </row>
    <row r="2433" spans="1:22">
      <c r="A2433" s="23">
        <v>2432</v>
      </c>
      <c r="B2433" s="3" t="s">
        <v>3271</v>
      </c>
      <c r="C2433" s="28">
        <v>29</v>
      </c>
      <c r="D2433" s="29">
        <v>8</v>
      </c>
      <c r="E2433" s="28">
        <v>2014</v>
      </c>
      <c r="F2433" s="31">
        <f>DATE(E2433,D2433,C2433)</f>
        <v>41880</v>
      </c>
      <c r="G2433" s="24" t="s">
        <v>3272</v>
      </c>
      <c r="H2433" s="2">
        <v>20000000</v>
      </c>
      <c r="I2433">
        <v>0</v>
      </c>
      <c r="J2433">
        <v>0</v>
      </c>
      <c r="K2433" s="28">
        <f t="shared" si="298"/>
        <v>1</v>
      </c>
      <c r="L2433" s="28" t="str">
        <f t="shared" si="299"/>
        <v/>
      </c>
      <c r="M2433" s="28" t="s">
        <v>3272</v>
      </c>
      <c r="N2433" s="28" t="str">
        <f t="shared" si="300"/>
        <v/>
      </c>
      <c r="O2433" s="28" t="str">
        <f>IF(N2433=1,M2433&amp;" ("&amp;E2433&amp;")",M2433)</f>
        <v>Dwegons and Leprechauns</v>
      </c>
      <c r="P2433" s="36">
        <f>INDEX(cpi!$A$1:$M$105,MATCH('Inflation adjust calc'!$E2433,cpi!$A:$A,0),MATCH('Inflation adjust calc'!$D2433,cpi!$1:$1,0))</f>
        <v>237.852</v>
      </c>
      <c r="Q2433" s="36">
        <f>cpi!$I$2</f>
        <v>240.85300000000001</v>
      </c>
      <c r="R2433" s="36">
        <f t="shared" si="305"/>
        <v>1.0126170896187545</v>
      </c>
      <c r="S2433" s="28" t="str">
        <f t="shared" si="301"/>
        <v/>
      </c>
      <c r="T2433" s="37">
        <f t="shared" si="302"/>
        <v>20252341.792375091</v>
      </c>
      <c r="U2433" s="37">
        <f t="shared" si="303"/>
        <v>0</v>
      </c>
      <c r="V2433" s="37">
        <f t="shared" si="304"/>
        <v>0</v>
      </c>
    </row>
    <row r="2434" spans="1:22">
      <c r="A2434" s="23">
        <v>2433</v>
      </c>
      <c r="B2434" s="3" t="s">
        <v>2862</v>
      </c>
      <c r="C2434" s="28">
        <v>31</v>
      </c>
      <c r="D2434" s="29">
        <v>12</v>
      </c>
      <c r="E2434" s="28">
        <v>2016</v>
      </c>
      <c r="F2434" s="31">
        <f>DATE(E2434,D2434,C2434)</f>
        <v>42735</v>
      </c>
      <c r="G2434" s="24" t="s">
        <v>3273</v>
      </c>
      <c r="H2434" s="2">
        <v>20000000</v>
      </c>
      <c r="I2434">
        <v>0</v>
      </c>
      <c r="J2434">
        <v>0</v>
      </c>
      <c r="K2434" s="28">
        <f t="shared" si="298"/>
        <v>1</v>
      </c>
      <c r="L2434" s="28" t="str">
        <f t="shared" si="299"/>
        <v/>
      </c>
      <c r="M2434" s="28" t="s">
        <v>3273</v>
      </c>
      <c r="N2434" s="28" t="str">
        <f t="shared" si="300"/>
        <v/>
      </c>
      <c r="O2434" s="28" t="str">
        <f>IF(N2434=1,M2434&amp;" ("&amp;E2434&amp;")",M2434)</f>
        <v>The History of Love</v>
      </c>
      <c r="P2434" s="36">
        <f>INDEX(cpi!$A$1:$M$105,MATCH('Inflation adjust calc'!$E2434,cpi!$A:$A,0),MATCH('Inflation adjust calc'!$D2434,cpi!$1:$1,0))</f>
        <v>0</v>
      </c>
      <c r="Q2434" s="36">
        <f>cpi!$I$2</f>
        <v>240.85300000000001</v>
      </c>
      <c r="R2434" s="36" t="e">
        <f t="shared" si="305"/>
        <v>#DIV/0!</v>
      </c>
      <c r="S2434" s="28">
        <f t="shared" si="301"/>
        <v>1</v>
      </c>
      <c r="T2434" s="37" t="e">
        <f t="shared" si="302"/>
        <v>#DIV/0!</v>
      </c>
      <c r="U2434" s="37" t="e">
        <f t="shared" si="303"/>
        <v>#DIV/0!</v>
      </c>
      <c r="V2434" s="37" t="e">
        <f t="shared" si="304"/>
        <v>#DIV/0!</v>
      </c>
    </row>
    <row r="2435" spans="1:22">
      <c r="A2435" s="23">
        <v>2434</v>
      </c>
      <c r="B2435" s="3" t="s">
        <v>3274</v>
      </c>
      <c r="C2435" s="28">
        <v>30</v>
      </c>
      <c r="D2435" s="29">
        <v>6</v>
      </c>
      <c r="E2435" s="28">
        <v>2016</v>
      </c>
      <c r="F2435" s="31">
        <f>DATE(E2435,D2435,C2435)</f>
        <v>42551</v>
      </c>
      <c r="G2435" s="24" t="s">
        <v>3275</v>
      </c>
      <c r="H2435" s="2">
        <v>20000000</v>
      </c>
      <c r="I2435">
        <v>0</v>
      </c>
      <c r="J2435">
        <v>0</v>
      </c>
      <c r="K2435" s="28">
        <f t="shared" ref="K2435:K2498" si="306">IF(J2435=0,1,"")</f>
        <v>1</v>
      </c>
      <c r="L2435" s="28" t="str">
        <f t="shared" ref="L2435:L2498" si="307">IF(E2435&gt;2016,1,"")</f>
        <v/>
      </c>
      <c r="M2435" s="28" t="s">
        <v>3275</v>
      </c>
      <c r="N2435" s="28" t="str">
        <f t="shared" ref="N2435:N2498" si="308">IF(COUNTIF($M$2:$M$5233,M2435)&gt;1,1,"")</f>
        <v/>
      </c>
      <c r="O2435" s="28" t="str">
        <f>IF(N2435=1,M2435&amp;" ("&amp;E2435&amp;")",M2435)</f>
        <v>Fight Valley</v>
      </c>
      <c r="P2435" s="36">
        <f>INDEX(cpi!$A$1:$M$105,MATCH('Inflation adjust calc'!$E2435,cpi!$A:$A,0),MATCH('Inflation adjust calc'!$D2435,cpi!$1:$1,0))</f>
        <v>241.03800000000001</v>
      </c>
      <c r="Q2435" s="36">
        <f>cpi!$I$2</f>
        <v>240.85300000000001</v>
      </c>
      <c r="R2435" s="36">
        <f t="shared" si="305"/>
        <v>0.99923248616400728</v>
      </c>
      <c r="S2435" s="28" t="str">
        <f t="shared" ref="S2435:S2498" si="309">IF(ISERROR(R2435),1,"")</f>
        <v/>
      </c>
      <c r="T2435" s="37">
        <f t="shared" ref="T2435:T2498" si="310">H2435*$R2435</f>
        <v>19984649.723280147</v>
      </c>
      <c r="U2435" s="37">
        <f t="shared" ref="U2435:U2498" si="311">I2435*$R2435</f>
        <v>0</v>
      </c>
      <c r="V2435" s="37">
        <f t="shared" ref="V2435:V2498" si="312">J2435*$R2435</f>
        <v>0</v>
      </c>
    </row>
    <row r="2436" spans="1:22">
      <c r="A2436" s="23">
        <v>2435</v>
      </c>
      <c r="B2436" s="3" t="s">
        <v>3276</v>
      </c>
      <c r="C2436" s="28">
        <v>31</v>
      </c>
      <c r="D2436" s="29">
        <v>12</v>
      </c>
      <c r="E2436" s="28">
        <v>2017</v>
      </c>
      <c r="F2436" s="31">
        <f>DATE(E2436,D2436,C2436)</f>
        <v>43100</v>
      </c>
      <c r="G2436" s="24" t="s">
        <v>3277</v>
      </c>
      <c r="H2436" s="2">
        <v>20000000</v>
      </c>
      <c r="I2436">
        <v>0</v>
      </c>
      <c r="J2436">
        <v>0</v>
      </c>
      <c r="K2436" s="28">
        <f t="shared" si="306"/>
        <v>1</v>
      </c>
      <c r="L2436" s="28">
        <f t="shared" si="307"/>
        <v>1</v>
      </c>
      <c r="M2436" s="28" t="s">
        <v>3277</v>
      </c>
      <c r="N2436" s="28" t="str">
        <f t="shared" si="308"/>
        <v/>
      </c>
      <c r="O2436" s="28" t="str">
        <f>IF(N2436=1,M2436&amp;" ("&amp;E2436&amp;")",M2436)</f>
        <v>The Thousand Miles</v>
      </c>
      <c r="P2436" s="36" t="e">
        <f>INDEX(cpi!$A$1:$M$105,MATCH('Inflation adjust calc'!$E2436,cpi!$A:$A,0),MATCH('Inflation adjust calc'!$D2436,cpi!$1:$1,0))</f>
        <v>#N/A</v>
      </c>
      <c r="Q2436" s="36">
        <f>cpi!$I$2</f>
        <v>240.85300000000001</v>
      </c>
      <c r="R2436" s="36" t="e">
        <f t="shared" si="305"/>
        <v>#N/A</v>
      </c>
      <c r="S2436" s="28">
        <f t="shared" si="309"/>
        <v>1</v>
      </c>
      <c r="T2436" s="37" t="e">
        <f t="shared" si="310"/>
        <v>#N/A</v>
      </c>
      <c r="U2436" s="37" t="e">
        <f t="shared" si="311"/>
        <v>#N/A</v>
      </c>
      <c r="V2436" s="37" t="e">
        <f t="shared" si="312"/>
        <v>#N/A</v>
      </c>
    </row>
    <row r="2437" spans="1:22">
      <c r="A2437" s="23">
        <v>2436</v>
      </c>
      <c r="B2437" s="3" t="s">
        <v>3145</v>
      </c>
      <c r="C2437" s="28">
        <v>21</v>
      </c>
      <c r="D2437" s="29">
        <v>8</v>
      </c>
      <c r="E2437" s="28">
        <v>2009</v>
      </c>
      <c r="F2437" s="31">
        <f>DATE(E2437,D2437,C2437)</f>
        <v>40046</v>
      </c>
      <c r="G2437" s="24" t="s">
        <v>3278</v>
      </c>
      <c r="H2437" s="2">
        <v>19700000</v>
      </c>
      <c r="I2437" s="2">
        <v>476270</v>
      </c>
      <c r="J2437" s="2">
        <v>16498827</v>
      </c>
      <c r="K2437" s="28" t="str">
        <f t="shared" si="306"/>
        <v/>
      </c>
      <c r="L2437" s="28" t="str">
        <f t="shared" si="307"/>
        <v/>
      </c>
      <c r="M2437" s="28" t="s">
        <v>3278</v>
      </c>
      <c r="N2437" s="28" t="str">
        <f t="shared" si="308"/>
        <v/>
      </c>
      <c r="O2437" s="28" t="str">
        <f>IF(N2437=1,M2437&amp;" ("&amp;E2437&amp;")",M2437)</f>
        <v>Der Baader Meinhof Komplex</v>
      </c>
      <c r="P2437" s="36">
        <f>INDEX(cpi!$A$1:$M$105,MATCH('Inflation adjust calc'!$E2437,cpi!$A:$A,0),MATCH('Inflation adjust calc'!$D2437,cpi!$1:$1,0))</f>
        <v>215.834</v>
      </c>
      <c r="Q2437" s="36">
        <f>cpi!$I$2</f>
        <v>240.85300000000001</v>
      </c>
      <c r="R2437" s="36">
        <f t="shared" si="305"/>
        <v>1.1159177886709231</v>
      </c>
      <c r="S2437" s="28" t="str">
        <f t="shared" si="309"/>
        <v/>
      </c>
      <c r="T2437" s="37">
        <f t="shared" si="310"/>
        <v>21983580.436817184</v>
      </c>
      <c r="U2437" s="37">
        <f t="shared" si="311"/>
        <v>531478.16521030047</v>
      </c>
      <c r="V2437" s="37">
        <f t="shared" si="312"/>
        <v>18411334.541504119</v>
      </c>
    </row>
    <row r="2438" spans="1:22">
      <c r="A2438" s="23">
        <v>2437</v>
      </c>
      <c r="B2438" s="3" t="s">
        <v>2869</v>
      </c>
      <c r="C2438" s="28">
        <v>20</v>
      </c>
      <c r="D2438" s="29">
        <v>12</v>
      </c>
      <c r="E2438" s="28">
        <v>2006</v>
      </c>
      <c r="F2438" s="31">
        <f>DATE(E2438,D2438,C2438)</f>
        <v>39071</v>
      </c>
      <c r="G2438" s="24" t="s">
        <v>3279</v>
      </c>
      <c r="H2438" s="2">
        <v>19400000</v>
      </c>
      <c r="I2438" s="2">
        <v>8060487</v>
      </c>
      <c r="J2438" s="2">
        <v>15118795</v>
      </c>
      <c r="K2438" s="28" t="str">
        <f t="shared" si="306"/>
        <v/>
      </c>
      <c r="L2438" s="28" t="str">
        <f t="shared" si="307"/>
        <v/>
      </c>
      <c r="M2438" s="28" t="s">
        <v>3279</v>
      </c>
      <c r="N2438" s="28" t="str">
        <f t="shared" si="308"/>
        <v/>
      </c>
      <c r="O2438" s="28" t="str">
        <f>IF(N2438=1,M2438&amp;" ("&amp;E2438&amp;")",M2438)</f>
        <v>The Painted Veil</v>
      </c>
      <c r="P2438" s="36">
        <f>INDEX(cpi!$A$1:$M$105,MATCH('Inflation adjust calc'!$E2438,cpi!$A:$A,0),MATCH('Inflation adjust calc'!$D2438,cpi!$1:$1,0))</f>
        <v>201.8</v>
      </c>
      <c r="Q2438" s="36">
        <f>cpi!$I$2</f>
        <v>240.85300000000001</v>
      </c>
      <c r="R2438" s="36">
        <f t="shared" si="305"/>
        <v>1.1935232903865214</v>
      </c>
      <c r="S2438" s="28" t="str">
        <f t="shared" si="309"/>
        <v/>
      </c>
      <c r="T2438" s="37">
        <f t="shared" si="310"/>
        <v>23154351.833498515</v>
      </c>
      <c r="U2438" s="37">
        <f t="shared" si="311"/>
        <v>9620378.9663577806</v>
      </c>
      <c r="V2438" s="37">
        <f t="shared" si="312"/>
        <v>18044633.955079287</v>
      </c>
    </row>
    <row r="2439" spans="1:22">
      <c r="A2439" s="23">
        <v>2438</v>
      </c>
      <c r="B2439" s="3" t="s">
        <v>1990</v>
      </c>
      <c r="C2439" s="28">
        <v>23</v>
      </c>
      <c r="D2439" s="29">
        <v>8</v>
      </c>
      <c r="E2439" s="28">
        <v>2013</v>
      </c>
      <c r="F2439" s="31">
        <f>DATE(E2439,D2439,C2439)</f>
        <v>41509</v>
      </c>
      <c r="G2439" s="24" t="s">
        <v>3280</v>
      </c>
      <c r="H2439" s="2">
        <v>19200000</v>
      </c>
      <c r="I2439">
        <v>0</v>
      </c>
      <c r="J2439" s="2">
        <v>5617460</v>
      </c>
      <c r="K2439" s="28" t="str">
        <f t="shared" si="306"/>
        <v/>
      </c>
      <c r="L2439" s="28" t="str">
        <f t="shared" si="307"/>
        <v/>
      </c>
      <c r="M2439" s="28" t="s">
        <v>3280</v>
      </c>
      <c r="N2439" s="28" t="str">
        <f t="shared" si="308"/>
        <v/>
      </c>
      <c r="O2439" s="28" t="str">
        <f>IF(N2439=1,M2439&amp;" ("&amp;E2439&amp;")",M2439)</f>
        <v>The Frozen Ground</v>
      </c>
      <c r="P2439" s="36">
        <f>INDEX(cpi!$A$1:$M$105,MATCH('Inflation adjust calc'!$E2439,cpi!$A:$A,0),MATCH('Inflation adjust calc'!$D2439,cpi!$1:$1,0))</f>
        <v>233.87700000000001</v>
      </c>
      <c r="Q2439" s="36">
        <f>cpi!$I$2</f>
        <v>240.85300000000001</v>
      </c>
      <c r="R2439" s="36">
        <f t="shared" si="305"/>
        <v>1.0298276444455847</v>
      </c>
      <c r="S2439" s="28" t="str">
        <f t="shared" si="309"/>
        <v/>
      </c>
      <c r="T2439" s="37">
        <f t="shared" si="310"/>
        <v>19772690.773355227</v>
      </c>
      <c r="U2439" s="37">
        <f t="shared" si="311"/>
        <v>0</v>
      </c>
      <c r="V2439" s="37">
        <f t="shared" si="312"/>
        <v>5785015.5995672941</v>
      </c>
    </row>
    <row r="2440" spans="1:22">
      <c r="A2440" s="23">
        <v>2439</v>
      </c>
      <c r="B2440" s="3" t="s">
        <v>178</v>
      </c>
      <c r="C2440" s="28">
        <v>29</v>
      </c>
      <c r="D2440" s="29">
        <v>7</v>
      </c>
      <c r="E2440" s="28">
        <v>2011</v>
      </c>
      <c r="F2440" s="31">
        <f>DATE(E2440,D2440,C2440)</f>
        <v>40753</v>
      </c>
      <c r="G2440" s="24" t="s">
        <v>3281</v>
      </c>
      <c r="H2440" s="2">
        <v>19100000</v>
      </c>
      <c r="I2440" s="2">
        <v>1361512</v>
      </c>
      <c r="J2440" s="2">
        <v>2406666</v>
      </c>
      <c r="K2440" s="28" t="str">
        <f t="shared" si="306"/>
        <v/>
      </c>
      <c r="L2440" s="28" t="str">
        <f t="shared" si="307"/>
        <v/>
      </c>
      <c r="M2440" s="28" t="s">
        <v>3281</v>
      </c>
      <c r="N2440" s="28" t="str">
        <f t="shared" si="308"/>
        <v/>
      </c>
      <c r="O2440" s="28" t="str">
        <f>IF(N2440=1,M2440&amp;" ("&amp;E2440&amp;")",M2440)</f>
        <v>The Devil's Double</v>
      </c>
      <c r="P2440" s="36">
        <f>INDEX(cpi!$A$1:$M$105,MATCH('Inflation adjust calc'!$E2440,cpi!$A:$A,0),MATCH('Inflation adjust calc'!$D2440,cpi!$1:$1,0))</f>
        <v>225.922</v>
      </c>
      <c r="Q2440" s="36">
        <f>cpi!$I$2</f>
        <v>240.85300000000001</v>
      </c>
      <c r="R2440" s="36">
        <f t="shared" si="305"/>
        <v>1.0660891812218376</v>
      </c>
      <c r="S2440" s="28" t="str">
        <f t="shared" si="309"/>
        <v/>
      </c>
      <c r="T2440" s="37">
        <f t="shared" si="310"/>
        <v>20362303.361337099</v>
      </c>
      <c r="U2440" s="37">
        <f t="shared" si="311"/>
        <v>1451493.2133037066</v>
      </c>
      <c r="V2440" s="37">
        <f t="shared" si="312"/>
        <v>2565720.5854144348</v>
      </c>
    </row>
    <row r="2441" spans="1:22">
      <c r="A2441" s="23">
        <v>2440</v>
      </c>
      <c r="B2441" s="3">
        <v>31113</v>
      </c>
      <c r="C2441" s="28">
        <v>3</v>
      </c>
      <c r="D2441" s="29">
        <v>7</v>
      </c>
      <c r="E2441" s="28">
        <v>1985</v>
      </c>
      <c r="F2441" s="31">
        <f>DATE(E2441,D2441,C2441)</f>
        <v>31231</v>
      </c>
      <c r="G2441" s="24" t="s">
        <v>3282</v>
      </c>
      <c r="H2441" s="2">
        <v>19000000</v>
      </c>
      <c r="I2441" s="2">
        <v>212259762</v>
      </c>
      <c r="J2441" s="2">
        <v>385524862</v>
      </c>
      <c r="K2441" s="28" t="str">
        <f t="shared" si="306"/>
        <v/>
      </c>
      <c r="L2441" s="28" t="str">
        <f t="shared" si="307"/>
        <v/>
      </c>
      <c r="M2441" s="28" t="s">
        <v>3282</v>
      </c>
      <c r="N2441" s="28" t="str">
        <f t="shared" si="308"/>
        <v/>
      </c>
      <c r="O2441" s="28" t="str">
        <f>IF(N2441=1,M2441&amp;" ("&amp;E2441&amp;")",M2441)</f>
        <v>Back to the Future</v>
      </c>
      <c r="P2441" s="36">
        <f>INDEX(cpi!$A$1:$M$105,MATCH('Inflation adjust calc'!$E2441,cpi!$A:$A,0),MATCH('Inflation adjust calc'!$D2441,cpi!$1:$1,0))</f>
        <v>107.8</v>
      </c>
      <c r="Q2441" s="36">
        <f>cpi!$I$2</f>
        <v>240.85300000000001</v>
      </c>
      <c r="R2441" s="36">
        <f t="shared" si="305"/>
        <v>2.234257884972171</v>
      </c>
      <c r="S2441" s="28" t="str">
        <f t="shared" si="309"/>
        <v/>
      </c>
      <c r="T2441" s="37">
        <f t="shared" si="310"/>
        <v>42450899.814471252</v>
      </c>
      <c r="U2441" s="37">
        <f t="shared" si="311"/>
        <v>474243046.91081637</v>
      </c>
      <c r="V2441" s="37">
        <f t="shared" si="312"/>
        <v>861361962.77630806</v>
      </c>
    </row>
    <row r="2442" spans="1:22">
      <c r="A2442" s="23">
        <v>2441</v>
      </c>
      <c r="B2442" s="3">
        <v>33127</v>
      </c>
      <c r="C2442" s="28">
        <v>9</v>
      </c>
      <c r="D2442" s="29">
        <v>11</v>
      </c>
      <c r="E2442" s="28">
        <v>1990</v>
      </c>
      <c r="F2442" s="31">
        <f>DATE(E2442,D2442,C2442)</f>
        <v>33186</v>
      </c>
      <c r="G2442" s="24" t="s">
        <v>3283</v>
      </c>
      <c r="H2442" s="2">
        <v>19000000</v>
      </c>
      <c r="I2442" s="2">
        <v>184208842</v>
      </c>
      <c r="J2442" s="2">
        <v>424200000</v>
      </c>
      <c r="K2442" s="28" t="str">
        <f t="shared" si="306"/>
        <v/>
      </c>
      <c r="L2442" s="28" t="str">
        <f t="shared" si="307"/>
        <v/>
      </c>
      <c r="M2442" s="28" t="s">
        <v>3283</v>
      </c>
      <c r="N2442" s="28" t="str">
        <f t="shared" si="308"/>
        <v/>
      </c>
      <c r="O2442" s="28" t="str">
        <f>IF(N2442=1,M2442&amp;" ("&amp;E2442&amp;")",M2442)</f>
        <v>Dances with Wolves</v>
      </c>
      <c r="P2442" s="36">
        <f>INDEX(cpi!$A$1:$M$105,MATCH('Inflation adjust calc'!$E2442,cpi!$A:$A,0),MATCH('Inflation adjust calc'!$D2442,cpi!$1:$1,0))</f>
        <v>133.80000000000001</v>
      </c>
      <c r="Q2442" s="36">
        <f>cpi!$I$2</f>
        <v>240.85300000000001</v>
      </c>
      <c r="R2442" s="36">
        <f t="shared" si="305"/>
        <v>1.8000971599402091</v>
      </c>
      <c r="S2442" s="28" t="str">
        <f t="shared" si="309"/>
        <v/>
      </c>
      <c r="T2442" s="37">
        <f t="shared" si="310"/>
        <v>34201846.038863972</v>
      </c>
      <c r="U2442" s="37">
        <f t="shared" si="311"/>
        <v>331593813.32007474</v>
      </c>
      <c r="V2442" s="37">
        <f t="shared" si="312"/>
        <v>763601215.24663675</v>
      </c>
    </row>
    <row r="2443" spans="1:22">
      <c r="A2443" s="23">
        <v>2442</v>
      </c>
      <c r="B2443" s="3">
        <v>36714</v>
      </c>
      <c r="C2443" s="28">
        <v>7</v>
      </c>
      <c r="D2443" s="29">
        <v>7</v>
      </c>
      <c r="E2443" s="28">
        <v>2000</v>
      </c>
      <c r="F2443" s="31">
        <f>DATE(E2443,D2443,C2443)</f>
        <v>36714</v>
      </c>
      <c r="G2443" s="24" t="s">
        <v>3284</v>
      </c>
      <c r="H2443" s="2">
        <v>19000000</v>
      </c>
      <c r="I2443" s="2">
        <v>157019771</v>
      </c>
      <c r="J2443" s="2">
        <v>277200000</v>
      </c>
      <c r="K2443" s="28" t="str">
        <f t="shared" si="306"/>
        <v/>
      </c>
      <c r="L2443" s="28" t="str">
        <f t="shared" si="307"/>
        <v/>
      </c>
      <c r="M2443" s="28" t="s">
        <v>3284</v>
      </c>
      <c r="N2443" s="28" t="str">
        <f t="shared" si="308"/>
        <v/>
      </c>
      <c r="O2443" s="28" t="str">
        <f>IF(N2443=1,M2443&amp;" ("&amp;E2443&amp;")",M2443)</f>
        <v>Scary Movie</v>
      </c>
      <c r="P2443" s="36">
        <f>INDEX(cpi!$A$1:$M$105,MATCH('Inflation adjust calc'!$E2443,cpi!$A:$A,0),MATCH('Inflation adjust calc'!$D2443,cpi!$1:$1,0))</f>
        <v>172.8</v>
      </c>
      <c r="Q2443" s="36">
        <f>cpi!$I$2</f>
        <v>240.85300000000001</v>
      </c>
      <c r="R2443" s="36">
        <f t="shared" si="305"/>
        <v>1.3938252314814814</v>
      </c>
      <c r="S2443" s="28" t="str">
        <f t="shared" si="309"/>
        <v/>
      </c>
      <c r="T2443" s="37">
        <f t="shared" si="310"/>
        <v>26482679.398148146</v>
      </c>
      <c r="U2443" s="37">
        <f t="shared" si="311"/>
        <v>218858118.66124421</v>
      </c>
      <c r="V2443" s="37">
        <f t="shared" si="312"/>
        <v>386368354.16666663</v>
      </c>
    </row>
    <row r="2444" spans="1:22">
      <c r="A2444" s="23">
        <v>2443</v>
      </c>
      <c r="B2444" s="3" t="s">
        <v>93</v>
      </c>
      <c r="C2444" s="28">
        <v>24</v>
      </c>
      <c r="D2444" s="29">
        <v>6</v>
      </c>
      <c r="E2444" s="28">
        <v>2011</v>
      </c>
      <c r="F2444" s="31">
        <f>DATE(E2444,D2444,C2444)</f>
        <v>40718</v>
      </c>
      <c r="G2444" s="24" t="s">
        <v>3285</v>
      </c>
      <c r="H2444" s="2">
        <v>19000000</v>
      </c>
      <c r="I2444" s="2">
        <v>100292856</v>
      </c>
      <c r="J2444" s="2">
        <v>215448997</v>
      </c>
      <c r="K2444" s="28" t="str">
        <f t="shared" si="306"/>
        <v/>
      </c>
      <c r="L2444" s="28" t="str">
        <f t="shared" si="307"/>
        <v/>
      </c>
      <c r="M2444" s="28" t="s">
        <v>3285</v>
      </c>
      <c r="N2444" s="28" t="str">
        <f t="shared" si="308"/>
        <v/>
      </c>
      <c r="O2444" s="28" t="str">
        <f>IF(N2444=1,M2444&amp;" ("&amp;E2444&amp;")",M2444)</f>
        <v>Bad Teacher</v>
      </c>
      <c r="P2444" s="36">
        <f>INDEX(cpi!$A$1:$M$105,MATCH('Inflation adjust calc'!$E2444,cpi!$A:$A,0),MATCH('Inflation adjust calc'!$D2444,cpi!$1:$1,0))</f>
        <v>225.72200000000001</v>
      </c>
      <c r="Q2444" s="36">
        <f>cpi!$I$2</f>
        <v>240.85300000000001</v>
      </c>
      <c r="R2444" s="36">
        <f t="shared" si="305"/>
        <v>1.0670337849212748</v>
      </c>
      <c r="S2444" s="28" t="str">
        <f t="shared" si="309"/>
        <v/>
      </c>
      <c r="T2444" s="37">
        <f t="shared" si="310"/>
        <v>20273641.913504221</v>
      </c>
      <c r="U2444" s="37">
        <f t="shared" si="311"/>
        <v>107015865.73824438</v>
      </c>
      <c r="V2444" s="37">
        <f t="shared" si="312"/>
        <v>229891358.72640237</v>
      </c>
    </row>
    <row r="2445" spans="1:22">
      <c r="A2445" s="23">
        <v>2444</v>
      </c>
      <c r="B2445" s="3">
        <v>42712</v>
      </c>
      <c r="C2445" s="28">
        <v>12</v>
      </c>
      <c r="D2445" s="29">
        <v>8</v>
      </c>
      <c r="E2445" s="28">
        <v>2016</v>
      </c>
      <c r="F2445" s="31">
        <f>DATE(E2445,D2445,C2445)</f>
        <v>42594</v>
      </c>
      <c r="G2445" s="24" t="s">
        <v>3286</v>
      </c>
      <c r="H2445" s="2">
        <v>19000000</v>
      </c>
      <c r="I2445" s="2">
        <v>97325575</v>
      </c>
      <c r="J2445" s="2">
        <v>129225575</v>
      </c>
      <c r="K2445" s="28" t="str">
        <f t="shared" si="306"/>
        <v/>
      </c>
      <c r="L2445" s="28" t="str">
        <f t="shared" si="307"/>
        <v/>
      </c>
      <c r="M2445" s="28" t="s">
        <v>3286</v>
      </c>
      <c r="N2445" s="28" t="str">
        <f t="shared" si="308"/>
        <v/>
      </c>
      <c r="O2445" s="28" t="str">
        <f>IF(N2445=1,M2445&amp;" ("&amp;E2445&amp;")",M2445)</f>
        <v>Sausage Party</v>
      </c>
      <c r="P2445" s="36">
        <f>INDEX(cpi!$A$1:$M$105,MATCH('Inflation adjust calc'!$E2445,cpi!$A:$A,0),MATCH('Inflation adjust calc'!$D2445,cpi!$1:$1,0))</f>
        <v>240.85300000000001</v>
      </c>
      <c r="Q2445" s="36">
        <f>cpi!$I$2</f>
        <v>240.85300000000001</v>
      </c>
      <c r="R2445" s="36">
        <f t="shared" si="305"/>
        <v>1</v>
      </c>
      <c r="S2445" s="28" t="str">
        <f t="shared" si="309"/>
        <v/>
      </c>
      <c r="T2445" s="37">
        <f t="shared" si="310"/>
        <v>19000000</v>
      </c>
      <c r="U2445" s="37">
        <f t="shared" si="311"/>
        <v>97325575</v>
      </c>
      <c r="V2445" s="37">
        <f t="shared" si="312"/>
        <v>129225575</v>
      </c>
    </row>
    <row r="2446" spans="1:22">
      <c r="A2446" s="23">
        <v>2445</v>
      </c>
      <c r="B2446" s="3" t="s">
        <v>3287</v>
      </c>
      <c r="C2446" s="28">
        <v>15</v>
      </c>
      <c r="D2446" s="29">
        <v>9</v>
      </c>
      <c r="E2446" s="28">
        <v>1989</v>
      </c>
      <c r="F2446" s="31">
        <f>DATE(E2446,D2446,C2446)</f>
        <v>32766</v>
      </c>
      <c r="G2446" s="24" t="s">
        <v>3288</v>
      </c>
      <c r="H2446" s="2">
        <v>19000000</v>
      </c>
      <c r="I2446" s="2">
        <v>58571513</v>
      </c>
      <c r="J2446" s="2">
        <v>58571513</v>
      </c>
      <c r="K2446" s="28" t="str">
        <f t="shared" si="306"/>
        <v/>
      </c>
      <c r="L2446" s="28" t="str">
        <f t="shared" si="307"/>
        <v/>
      </c>
      <c r="M2446" s="28" t="s">
        <v>3288</v>
      </c>
      <c r="N2446" s="28" t="str">
        <f t="shared" si="308"/>
        <v/>
      </c>
      <c r="O2446" s="28" t="str">
        <f>IF(N2446=1,M2446&amp;" ("&amp;E2446&amp;")",M2446)</f>
        <v>Sea of Love</v>
      </c>
      <c r="P2446" s="36">
        <f>INDEX(cpi!$A$1:$M$105,MATCH('Inflation adjust calc'!$E2446,cpi!$A:$A,0),MATCH('Inflation adjust calc'!$D2446,cpi!$1:$1,0))</f>
        <v>125</v>
      </c>
      <c r="Q2446" s="36">
        <f>cpi!$I$2</f>
        <v>240.85300000000001</v>
      </c>
      <c r="R2446" s="36">
        <f t="shared" si="305"/>
        <v>1.9268240000000001</v>
      </c>
      <c r="S2446" s="28" t="str">
        <f t="shared" si="309"/>
        <v/>
      </c>
      <c r="T2446" s="37">
        <f t="shared" si="310"/>
        <v>36609656</v>
      </c>
      <c r="U2446" s="37">
        <f t="shared" si="311"/>
        <v>112856996.96471201</v>
      </c>
      <c r="V2446" s="37">
        <f t="shared" si="312"/>
        <v>112856996.96471201</v>
      </c>
    </row>
    <row r="2447" spans="1:22">
      <c r="A2447" s="23">
        <v>2446</v>
      </c>
      <c r="B2447" s="3">
        <v>37895</v>
      </c>
      <c r="C2447" s="28">
        <v>10</v>
      </c>
      <c r="D2447" s="29">
        <v>1</v>
      </c>
      <c r="E2447" s="28">
        <v>2003</v>
      </c>
      <c r="F2447" s="31">
        <f>DATE(E2447,D2447,C2447)</f>
        <v>37631</v>
      </c>
      <c r="G2447" s="24" t="s">
        <v>3289</v>
      </c>
      <c r="H2447" s="2">
        <v>19000000</v>
      </c>
      <c r="I2447" s="2">
        <v>56127162</v>
      </c>
      <c r="J2447" s="2">
        <v>101564935</v>
      </c>
      <c r="K2447" s="28" t="str">
        <f t="shared" si="306"/>
        <v/>
      </c>
      <c r="L2447" s="28" t="str">
        <f t="shared" si="307"/>
        <v/>
      </c>
      <c r="M2447" s="28" t="s">
        <v>3289</v>
      </c>
      <c r="N2447" s="28" t="str">
        <f t="shared" si="308"/>
        <v/>
      </c>
      <c r="O2447" s="28" t="str">
        <f>IF(N2447=1,M2447&amp;" ("&amp;E2447&amp;")",M2447)</f>
        <v>Just Married</v>
      </c>
      <c r="P2447" s="36">
        <f>INDEX(cpi!$A$1:$M$105,MATCH('Inflation adjust calc'!$E2447,cpi!$A:$A,0),MATCH('Inflation adjust calc'!$D2447,cpi!$1:$1,0))</f>
        <v>181.7</v>
      </c>
      <c r="Q2447" s="36">
        <f>cpi!$I$2</f>
        <v>240.85300000000001</v>
      </c>
      <c r="R2447" s="36">
        <f t="shared" si="305"/>
        <v>1.325553109521189</v>
      </c>
      <c r="S2447" s="28" t="str">
        <f t="shared" si="309"/>
        <v/>
      </c>
      <c r="T2447" s="37">
        <f t="shared" si="310"/>
        <v>25185509.080902591</v>
      </c>
      <c r="U2447" s="37">
        <f t="shared" si="311"/>
        <v>74399534.117699519</v>
      </c>
      <c r="V2447" s="37">
        <f t="shared" si="312"/>
        <v>134629715.40756744</v>
      </c>
    </row>
    <row r="2448" spans="1:22">
      <c r="A2448" s="23">
        <v>2447</v>
      </c>
      <c r="B2448" s="3">
        <v>40126</v>
      </c>
      <c r="C2448" s="28">
        <v>11</v>
      </c>
      <c r="D2448" s="29">
        <v>9</v>
      </c>
      <c r="E2448" s="28">
        <v>2009</v>
      </c>
      <c r="F2448" s="31">
        <f>DATE(E2448,D2448,C2448)</f>
        <v>40067</v>
      </c>
      <c r="G2448" s="24" t="s">
        <v>3290</v>
      </c>
      <c r="H2448" s="2">
        <v>19000000</v>
      </c>
      <c r="I2448" s="2">
        <v>51733921</v>
      </c>
      <c r="J2448" s="2">
        <v>51733921</v>
      </c>
      <c r="K2448" s="28" t="str">
        <f t="shared" si="306"/>
        <v/>
      </c>
      <c r="L2448" s="28" t="str">
        <f t="shared" si="307"/>
        <v/>
      </c>
      <c r="M2448" s="28" t="s">
        <v>3290</v>
      </c>
      <c r="N2448" s="28" t="str">
        <f t="shared" si="308"/>
        <v/>
      </c>
      <c r="O2448" s="28" t="str">
        <f>IF(N2448=1,M2448&amp;" ("&amp;E2448&amp;")",M2448)</f>
        <v>I Can Do Bad All By Myself</v>
      </c>
      <c r="P2448" s="36">
        <f>INDEX(cpi!$A$1:$M$105,MATCH('Inflation adjust calc'!$E2448,cpi!$A:$A,0),MATCH('Inflation adjust calc'!$D2448,cpi!$1:$1,0))</f>
        <v>215.96899999999999</v>
      </c>
      <c r="Q2448" s="36">
        <f>cpi!$I$2</f>
        <v>240.85300000000001</v>
      </c>
      <c r="R2448" s="36">
        <f t="shared" si="305"/>
        <v>1.1152202399418436</v>
      </c>
      <c r="S2448" s="28" t="str">
        <f t="shared" si="309"/>
        <v/>
      </c>
      <c r="T2448" s="37">
        <f t="shared" si="310"/>
        <v>21189184.558895029</v>
      </c>
      <c r="U2448" s="37">
        <f t="shared" si="311"/>
        <v>57694715.790752381</v>
      </c>
      <c r="V2448" s="37">
        <f t="shared" si="312"/>
        <v>57694715.790752381</v>
      </c>
    </row>
    <row r="2449" spans="1:22">
      <c r="A2449" s="23">
        <v>2448</v>
      </c>
      <c r="B2449" s="3" t="s">
        <v>459</v>
      </c>
      <c r="C2449" s="28">
        <v>16</v>
      </c>
      <c r="D2449" s="29">
        <v>7</v>
      </c>
      <c r="E2449" s="28">
        <v>2004</v>
      </c>
      <c r="F2449" s="31">
        <f>DATE(E2449,D2449,C2449)</f>
        <v>38184</v>
      </c>
      <c r="G2449" s="24" t="s">
        <v>3291</v>
      </c>
      <c r="H2449" s="2">
        <v>19000000</v>
      </c>
      <c r="I2449" s="2">
        <v>51438175</v>
      </c>
      <c r="J2449" s="2">
        <v>70164105</v>
      </c>
      <c r="K2449" s="28" t="str">
        <f t="shared" si="306"/>
        <v/>
      </c>
      <c r="L2449" s="28" t="str">
        <f t="shared" si="307"/>
        <v/>
      </c>
      <c r="M2449" s="28" t="s">
        <v>3291</v>
      </c>
      <c r="N2449" s="28" t="str">
        <f t="shared" si="308"/>
        <v/>
      </c>
      <c r="O2449" s="28" t="str">
        <f>IF(N2449=1,M2449&amp;" ("&amp;E2449&amp;")",M2449)</f>
        <v>A Cinderella Story</v>
      </c>
      <c r="P2449" s="36">
        <f>INDEX(cpi!$A$1:$M$105,MATCH('Inflation adjust calc'!$E2449,cpi!$A:$A,0),MATCH('Inflation adjust calc'!$D2449,cpi!$1:$1,0))</f>
        <v>189.4</v>
      </c>
      <c r="Q2449" s="36">
        <f>cpi!$I$2</f>
        <v>240.85300000000001</v>
      </c>
      <c r="R2449" s="36">
        <f t="shared" si="305"/>
        <v>1.2716631467793031</v>
      </c>
      <c r="S2449" s="28" t="str">
        <f t="shared" si="309"/>
        <v/>
      </c>
      <c r="T2449" s="37">
        <f t="shared" si="310"/>
        <v>24161599.788806759</v>
      </c>
      <c r="U2449" s="37">
        <f t="shared" si="311"/>
        <v>65412031.485084482</v>
      </c>
      <c r="V2449" s="37">
        <f t="shared" si="312"/>
        <v>89225106.555253431</v>
      </c>
    </row>
    <row r="2450" spans="1:22">
      <c r="A2450" s="23">
        <v>2449</v>
      </c>
      <c r="B2450" s="3" t="s">
        <v>3292</v>
      </c>
      <c r="C2450" s="28">
        <v>23</v>
      </c>
      <c r="D2450" s="29">
        <v>5</v>
      </c>
      <c r="E2450" s="28">
        <v>1980</v>
      </c>
      <c r="F2450" s="31">
        <f>DATE(E2450,D2450,C2450)</f>
        <v>29364</v>
      </c>
      <c r="G2450" s="24" t="s">
        <v>3293</v>
      </c>
      <c r="H2450" s="2">
        <v>19000000</v>
      </c>
      <c r="I2450" s="2">
        <v>44017374</v>
      </c>
      <c r="J2450" s="2">
        <v>44414369</v>
      </c>
      <c r="K2450" s="28" t="str">
        <f t="shared" si="306"/>
        <v/>
      </c>
      <c r="L2450" s="28" t="str">
        <f t="shared" si="307"/>
        <v/>
      </c>
      <c r="M2450" s="28" t="s">
        <v>3293</v>
      </c>
      <c r="N2450" s="28" t="str">
        <f t="shared" si="308"/>
        <v/>
      </c>
      <c r="O2450" s="28" t="str">
        <f>IF(N2450=1,M2450&amp;" ("&amp;E2450&amp;")",M2450)</f>
        <v>The Shining</v>
      </c>
      <c r="P2450" s="36">
        <f>INDEX(cpi!$A$1:$M$105,MATCH('Inflation adjust calc'!$E2450,cpi!$A:$A,0),MATCH('Inflation adjust calc'!$D2450,cpi!$1:$1,0))</f>
        <v>81.8</v>
      </c>
      <c r="Q2450" s="36">
        <f>cpi!$I$2</f>
        <v>240.85300000000001</v>
      </c>
      <c r="R2450" s="36">
        <f t="shared" ref="R2450:R2513" si="313">Q2450/P2450</f>
        <v>2.9444132029339856</v>
      </c>
      <c r="S2450" s="28" t="str">
        <f t="shared" si="309"/>
        <v/>
      </c>
      <c r="T2450" s="37">
        <f t="shared" si="310"/>
        <v>55943850.855745725</v>
      </c>
      <c r="U2450" s="37">
        <f t="shared" si="311"/>
        <v>129605337.16408314</v>
      </c>
      <c r="V2450" s="37">
        <f t="shared" si="312"/>
        <v>130774254.48358192</v>
      </c>
    </row>
    <row r="2451" spans="1:22">
      <c r="A2451" s="23">
        <v>2450</v>
      </c>
      <c r="B2451" s="3" t="s">
        <v>3294</v>
      </c>
      <c r="C2451" s="28">
        <v>26</v>
      </c>
      <c r="D2451" s="29">
        <v>10</v>
      </c>
      <c r="E2451" s="28">
        <v>2001</v>
      </c>
      <c r="F2451" s="31">
        <f>DATE(E2451,D2451,C2451)</f>
        <v>37190</v>
      </c>
      <c r="G2451" s="24" t="s">
        <v>3295</v>
      </c>
      <c r="H2451" s="2">
        <v>19000000</v>
      </c>
      <c r="I2451" s="2">
        <v>41867960</v>
      </c>
      <c r="J2451" s="2">
        <v>68467960</v>
      </c>
      <c r="K2451" s="28" t="str">
        <f t="shared" si="306"/>
        <v/>
      </c>
      <c r="L2451" s="28" t="str">
        <f t="shared" si="307"/>
        <v/>
      </c>
      <c r="M2451" s="28" t="s">
        <v>3295</v>
      </c>
      <c r="N2451" s="28" t="str">
        <f t="shared" si="308"/>
        <v/>
      </c>
      <c r="O2451" s="28" t="str">
        <f>IF(N2451=1,M2451&amp;" ("&amp;E2451&amp;")",M2451)</f>
        <v>Thirteen Ghosts</v>
      </c>
      <c r="P2451" s="36">
        <f>INDEX(cpi!$A$1:$M$105,MATCH('Inflation adjust calc'!$E2451,cpi!$A:$A,0),MATCH('Inflation adjust calc'!$D2451,cpi!$1:$1,0))</f>
        <v>177.7</v>
      </c>
      <c r="Q2451" s="36">
        <f>cpi!$I$2</f>
        <v>240.85300000000001</v>
      </c>
      <c r="R2451" s="36">
        <f t="shared" si="313"/>
        <v>1.355391108610017</v>
      </c>
      <c r="S2451" s="28" t="str">
        <f t="shared" si="309"/>
        <v/>
      </c>
      <c r="T2451" s="37">
        <f t="shared" si="310"/>
        <v>25752431.063590322</v>
      </c>
      <c r="U2451" s="37">
        <f t="shared" si="311"/>
        <v>56747460.719639845</v>
      </c>
      <c r="V2451" s="37">
        <f t="shared" si="312"/>
        <v>92800864.208666295</v>
      </c>
    </row>
    <row r="2452" spans="1:22">
      <c r="A2452" s="23">
        <v>2451</v>
      </c>
      <c r="B2452" s="3" t="s">
        <v>3236</v>
      </c>
      <c r="C2452" s="28">
        <v>29</v>
      </c>
      <c r="D2452" s="29">
        <v>10</v>
      </c>
      <c r="E2452" s="28">
        <v>1999</v>
      </c>
      <c r="F2452" s="31">
        <f>DATE(E2452,D2452,C2452)</f>
        <v>36462</v>
      </c>
      <c r="G2452" s="24" t="s">
        <v>3296</v>
      </c>
      <c r="H2452" s="2">
        <v>19000000</v>
      </c>
      <c r="I2452" s="2">
        <v>40846082</v>
      </c>
      <c r="J2452" s="2">
        <v>65090541</v>
      </c>
      <c r="K2452" s="28" t="str">
        <f t="shared" si="306"/>
        <v/>
      </c>
      <c r="L2452" s="28" t="str">
        <f t="shared" si="307"/>
        <v/>
      </c>
      <c r="M2452" s="28" t="s">
        <v>3296</v>
      </c>
      <c r="N2452" s="28" t="str">
        <f t="shared" si="308"/>
        <v/>
      </c>
      <c r="O2452" s="28" t="str">
        <f>IF(N2452=1,M2452&amp;" ("&amp;E2452&amp;")",M2452)</f>
        <v>House on Haunted Hill</v>
      </c>
      <c r="P2452" s="36">
        <f>INDEX(cpi!$A$1:$M$105,MATCH('Inflation adjust calc'!$E2452,cpi!$A:$A,0),MATCH('Inflation adjust calc'!$D2452,cpi!$1:$1,0))</f>
        <v>168.2</v>
      </c>
      <c r="Q2452" s="36">
        <f>cpi!$I$2</f>
        <v>240.85300000000001</v>
      </c>
      <c r="R2452" s="36">
        <f t="shared" si="313"/>
        <v>1.4319441141498217</v>
      </c>
      <c r="S2452" s="28" t="str">
        <f t="shared" si="309"/>
        <v/>
      </c>
      <c r="T2452" s="37">
        <f t="shared" si="310"/>
        <v>27206938.168846611</v>
      </c>
      <c r="U2452" s="37">
        <f t="shared" si="311"/>
        <v>58489306.705980979</v>
      </c>
      <c r="V2452" s="37">
        <f t="shared" si="312"/>
        <v>93206017.071777657</v>
      </c>
    </row>
    <row r="2453" spans="1:22">
      <c r="A2453" s="23">
        <v>2452</v>
      </c>
      <c r="B2453" s="3" t="s">
        <v>2039</v>
      </c>
      <c r="C2453" s="28">
        <v>26</v>
      </c>
      <c r="D2453" s="29">
        <v>2</v>
      </c>
      <c r="E2453" s="28">
        <v>2010</v>
      </c>
      <c r="F2453" s="31">
        <f>DATE(E2453,D2453,C2453)</f>
        <v>40235</v>
      </c>
      <c r="G2453" s="24" t="s">
        <v>3297</v>
      </c>
      <c r="H2453" s="2">
        <v>19000000</v>
      </c>
      <c r="I2453" s="2">
        <v>39123589</v>
      </c>
      <c r="J2453" s="2">
        <v>56445534</v>
      </c>
      <c r="K2453" s="28" t="str">
        <f t="shared" si="306"/>
        <v/>
      </c>
      <c r="L2453" s="28" t="str">
        <f t="shared" si="307"/>
        <v/>
      </c>
      <c r="M2453" s="28" t="s">
        <v>3297</v>
      </c>
      <c r="N2453" s="28" t="str">
        <f t="shared" si="308"/>
        <v/>
      </c>
      <c r="O2453" s="28" t="str">
        <f>IF(N2453=1,M2453&amp;" ("&amp;E2453&amp;")",M2453)</f>
        <v>The Crazies</v>
      </c>
      <c r="P2453" s="36">
        <f>INDEX(cpi!$A$1:$M$105,MATCH('Inflation adjust calc'!$E2453,cpi!$A:$A,0),MATCH('Inflation adjust calc'!$D2453,cpi!$1:$1,0))</f>
        <v>216.74100000000001</v>
      </c>
      <c r="Q2453" s="36">
        <f>cpi!$I$2</f>
        <v>240.85300000000001</v>
      </c>
      <c r="R2453" s="36">
        <f t="shared" si="313"/>
        <v>1.1112479872289969</v>
      </c>
      <c r="S2453" s="28" t="str">
        <f t="shared" si="309"/>
        <v/>
      </c>
      <c r="T2453" s="37">
        <f t="shared" si="310"/>
        <v>21113711.75735094</v>
      </c>
      <c r="U2453" s="37">
        <f t="shared" si="311"/>
        <v>43476009.529424526</v>
      </c>
      <c r="V2453" s="37">
        <f t="shared" si="312"/>
        <v>62724986.045565911</v>
      </c>
    </row>
    <row r="2454" spans="1:22">
      <c r="A2454" s="23">
        <v>2453</v>
      </c>
      <c r="B2454" s="3" t="s">
        <v>861</v>
      </c>
      <c r="C2454" s="28">
        <v>16</v>
      </c>
      <c r="D2454" s="29">
        <v>1</v>
      </c>
      <c r="E2454" s="28">
        <v>2009</v>
      </c>
      <c r="F2454" s="31">
        <f>DATE(E2454,D2454,C2454)</f>
        <v>39829</v>
      </c>
      <c r="G2454" s="24" t="s">
        <v>3298</v>
      </c>
      <c r="H2454" s="2">
        <v>19000000</v>
      </c>
      <c r="I2454" s="2">
        <v>36843682</v>
      </c>
      <c r="J2454" s="2">
        <v>45005151</v>
      </c>
      <c r="K2454" s="28" t="str">
        <f t="shared" si="306"/>
        <v/>
      </c>
      <c r="L2454" s="28" t="str">
        <f t="shared" si="307"/>
        <v/>
      </c>
      <c r="M2454" s="28" t="s">
        <v>3298</v>
      </c>
      <c r="N2454" s="28">
        <f t="shared" si="308"/>
        <v>1</v>
      </c>
      <c r="O2454" s="28" t="str">
        <f>IF(N2454=1,M2454&amp;" ("&amp;E2454&amp;")",M2454)</f>
        <v>Notorious (2009)</v>
      </c>
      <c r="P2454" s="36">
        <f>INDEX(cpi!$A$1:$M$105,MATCH('Inflation adjust calc'!$E2454,cpi!$A:$A,0),MATCH('Inflation adjust calc'!$D2454,cpi!$1:$1,0))</f>
        <v>211.143</v>
      </c>
      <c r="Q2454" s="36">
        <f>cpi!$I$2</f>
        <v>240.85300000000001</v>
      </c>
      <c r="R2454" s="36">
        <f t="shared" si="313"/>
        <v>1.1407103242825953</v>
      </c>
      <c r="S2454" s="28" t="str">
        <f t="shared" si="309"/>
        <v/>
      </c>
      <c r="T2454" s="37">
        <f t="shared" si="310"/>
        <v>21673496.161369313</v>
      </c>
      <c r="U2454" s="37">
        <f t="shared" si="311"/>
        <v>42027968.441984817</v>
      </c>
      <c r="V2454" s="37">
        <f t="shared" si="312"/>
        <v>51337840.391597167</v>
      </c>
    </row>
    <row r="2455" spans="1:22">
      <c r="A2455" s="23">
        <v>2454</v>
      </c>
      <c r="B2455" s="3" t="s">
        <v>2145</v>
      </c>
      <c r="C2455" s="28">
        <v>20</v>
      </c>
      <c r="D2455" s="29">
        <v>8</v>
      </c>
      <c r="E2455" s="28">
        <v>2010</v>
      </c>
      <c r="F2455" s="31">
        <f>DATE(E2455,D2455,C2455)</f>
        <v>40410</v>
      </c>
      <c r="G2455" s="24" t="s">
        <v>3299</v>
      </c>
      <c r="H2455" s="2">
        <v>19000000</v>
      </c>
      <c r="I2455" s="2">
        <v>27758465</v>
      </c>
      <c r="J2455" s="2">
        <v>49858465</v>
      </c>
      <c r="K2455" s="28" t="str">
        <f t="shared" si="306"/>
        <v/>
      </c>
      <c r="L2455" s="28" t="str">
        <f t="shared" si="307"/>
        <v/>
      </c>
      <c r="M2455" s="28" t="s">
        <v>3299</v>
      </c>
      <c r="N2455" s="28" t="str">
        <f t="shared" si="308"/>
        <v/>
      </c>
      <c r="O2455" s="28" t="str">
        <f>IF(N2455=1,M2455&amp;" ("&amp;E2455&amp;")",M2455)</f>
        <v>The Switch</v>
      </c>
      <c r="P2455" s="36">
        <f>INDEX(cpi!$A$1:$M$105,MATCH('Inflation adjust calc'!$E2455,cpi!$A:$A,0),MATCH('Inflation adjust calc'!$D2455,cpi!$1:$1,0))</f>
        <v>218.31200000000001</v>
      </c>
      <c r="Q2455" s="36">
        <f>cpi!$I$2</f>
        <v>240.85300000000001</v>
      </c>
      <c r="R2455" s="36">
        <f t="shared" si="313"/>
        <v>1.1032513100516692</v>
      </c>
      <c r="S2455" s="28" t="str">
        <f t="shared" si="309"/>
        <v/>
      </c>
      <c r="T2455" s="37">
        <f t="shared" si="310"/>
        <v>20961774.890981715</v>
      </c>
      <c r="U2455" s="37">
        <f t="shared" si="311"/>
        <v>30624562.876273409</v>
      </c>
      <c r="V2455" s="37">
        <f t="shared" si="312"/>
        <v>55006416.828415297</v>
      </c>
    </row>
    <row r="2456" spans="1:22">
      <c r="A2456" s="23">
        <v>2455</v>
      </c>
      <c r="B2456" s="3">
        <v>40391</v>
      </c>
      <c r="C2456" s="28">
        <v>8</v>
      </c>
      <c r="D2456" s="29">
        <v>1</v>
      </c>
      <c r="E2456" s="28">
        <v>2010</v>
      </c>
      <c r="F2456" s="31">
        <f>DATE(E2456,D2456,C2456)</f>
        <v>40186</v>
      </c>
      <c r="G2456" s="24" t="s">
        <v>3300</v>
      </c>
      <c r="H2456" s="2">
        <v>19000000</v>
      </c>
      <c r="I2456" s="2">
        <v>25918920</v>
      </c>
      <c r="J2456" s="2">
        <v>32618920</v>
      </c>
      <c r="K2456" s="28" t="str">
        <f t="shared" si="306"/>
        <v/>
      </c>
      <c r="L2456" s="28" t="str">
        <f t="shared" si="307"/>
        <v/>
      </c>
      <c r="M2456" s="28" t="s">
        <v>3300</v>
      </c>
      <c r="N2456" s="28" t="str">
        <f t="shared" si="308"/>
        <v/>
      </c>
      <c r="O2456" s="28" t="str">
        <f>IF(N2456=1,M2456&amp;" ("&amp;E2456&amp;")",M2456)</f>
        <v>Leap Year</v>
      </c>
      <c r="P2456" s="36">
        <f>INDEX(cpi!$A$1:$M$105,MATCH('Inflation adjust calc'!$E2456,cpi!$A:$A,0),MATCH('Inflation adjust calc'!$D2456,cpi!$1:$1,0))</f>
        <v>216.68700000000001</v>
      </c>
      <c r="Q2456" s="36">
        <f>cpi!$I$2</f>
        <v>240.85300000000001</v>
      </c>
      <c r="R2456" s="36">
        <f t="shared" si="313"/>
        <v>1.1115249184307319</v>
      </c>
      <c r="S2456" s="28" t="str">
        <f t="shared" si="309"/>
        <v/>
      </c>
      <c r="T2456" s="37">
        <f t="shared" si="310"/>
        <v>21118973.450183906</v>
      </c>
      <c r="U2456" s="37">
        <f t="shared" si="311"/>
        <v>28809525.438812666</v>
      </c>
      <c r="V2456" s="37">
        <f t="shared" si="312"/>
        <v>36256742.392298572</v>
      </c>
    </row>
    <row r="2457" spans="1:22">
      <c r="A2457" s="23">
        <v>2456</v>
      </c>
      <c r="B2457" s="3">
        <v>41497</v>
      </c>
      <c r="C2457" s="28">
        <v>8</v>
      </c>
      <c r="D2457" s="29">
        <v>11</v>
      </c>
      <c r="E2457" s="28">
        <v>2013</v>
      </c>
      <c r="F2457" s="31">
        <f>DATE(E2457,D2457,C2457)</f>
        <v>41586</v>
      </c>
      <c r="G2457" s="24" t="s">
        <v>3301</v>
      </c>
      <c r="H2457" s="2">
        <v>19000000</v>
      </c>
      <c r="I2457" s="2">
        <v>21488481</v>
      </c>
      <c r="J2457" s="2">
        <v>76086711</v>
      </c>
      <c r="K2457" s="28" t="str">
        <f t="shared" si="306"/>
        <v/>
      </c>
      <c r="L2457" s="28" t="str">
        <f t="shared" si="307"/>
        <v/>
      </c>
      <c r="M2457" s="28" t="s">
        <v>3301</v>
      </c>
      <c r="N2457" s="28" t="str">
        <f t="shared" si="308"/>
        <v/>
      </c>
      <c r="O2457" s="28" t="str">
        <f>IF(N2457=1,M2457&amp;" ("&amp;E2457&amp;")",M2457)</f>
        <v>The Book Thief</v>
      </c>
      <c r="P2457" s="36">
        <f>INDEX(cpi!$A$1:$M$105,MATCH('Inflation adjust calc'!$E2457,cpi!$A:$A,0),MATCH('Inflation adjust calc'!$D2457,cpi!$1:$1,0))</f>
        <v>233.06899999999999</v>
      </c>
      <c r="Q2457" s="36">
        <f>cpi!$I$2</f>
        <v>240.85300000000001</v>
      </c>
      <c r="R2457" s="36">
        <f t="shared" si="313"/>
        <v>1.0333978349759085</v>
      </c>
      <c r="S2457" s="28" t="str">
        <f t="shared" si="309"/>
        <v/>
      </c>
      <c r="T2457" s="37">
        <f t="shared" si="310"/>
        <v>19634558.864542261</v>
      </c>
      <c r="U2457" s="37">
        <f t="shared" si="311"/>
        <v>22206149.742320947</v>
      </c>
      <c r="V2457" s="37">
        <f t="shared" si="312"/>
        <v>78627842.41783765</v>
      </c>
    </row>
    <row r="2458" spans="1:22">
      <c r="A2458" s="23">
        <v>2457</v>
      </c>
      <c r="B2458" s="3" t="s">
        <v>2398</v>
      </c>
      <c r="C2458" s="28">
        <v>19</v>
      </c>
      <c r="D2458" s="29">
        <v>10</v>
      </c>
      <c r="E2458" s="28">
        <v>2007</v>
      </c>
      <c r="F2458" s="31">
        <f>DATE(E2458,D2458,C2458)</f>
        <v>39374</v>
      </c>
      <c r="G2458" s="24" t="s">
        <v>3302</v>
      </c>
      <c r="H2458" s="2">
        <v>19000000</v>
      </c>
      <c r="I2458" s="2">
        <v>20300218</v>
      </c>
      <c r="J2458" s="2">
        <v>34352162</v>
      </c>
      <c r="K2458" s="28" t="str">
        <f t="shared" si="306"/>
        <v/>
      </c>
      <c r="L2458" s="28" t="str">
        <f t="shared" si="307"/>
        <v/>
      </c>
      <c r="M2458" s="28" t="s">
        <v>3302</v>
      </c>
      <c r="N2458" s="28" t="str">
        <f t="shared" si="308"/>
        <v/>
      </c>
      <c r="O2458" s="28" t="str">
        <f>IF(N2458=1,M2458&amp;" ("&amp;E2458&amp;")",M2458)</f>
        <v>Gone, Baby, Gone</v>
      </c>
      <c r="P2458" s="36">
        <f>INDEX(cpi!$A$1:$M$105,MATCH('Inflation adjust calc'!$E2458,cpi!$A:$A,0),MATCH('Inflation adjust calc'!$D2458,cpi!$1:$1,0))</f>
        <v>208.93600000000001</v>
      </c>
      <c r="Q2458" s="36">
        <f>cpi!$I$2</f>
        <v>240.85300000000001</v>
      </c>
      <c r="R2458" s="36">
        <f t="shared" si="313"/>
        <v>1.1527596967492437</v>
      </c>
      <c r="S2458" s="28" t="str">
        <f t="shared" si="309"/>
        <v/>
      </c>
      <c r="T2458" s="37">
        <f t="shared" si="310"/>
        <v>21902434.23823563</v>
      </c>
      <c r="U2458" s="37">
        <f t="shared" si="311"/>
        <v>23401273.145623539</v>
      </c>
      <c r="V2458" s="37">
        <f t="shared" si="312"/>
        <v>39599787.849800892</v>
      </c>
    </row>
    <row r="2459" spans="1:22">
      <c r="A2459" s="23">
        <v>2458</v>
      </c>
      <c r="B2459" s="3" t="s">
        <v>3303</v>
      </c>
      <c r="C2459" s="28">
        <v>26</v>
      </c>
      <c r="D2459" s="29">
        <v>7</v>
      </c>
      <c r="E2459" s="28">
        <v>2000</v>
      </c>
      <c r="F2459" s="31">
        <f>DATE(E2459,D2459,C2459)</f>
        <v>36733</v>
      </c>
      <c r="G2459" s="24" t="s">
        <v>3304</v>
      </c>
      <c r="H2459" s="2">
        <v>19000000</v>
      </c>
      <c r="I2459" s="2">
        <v>15911332</v>
      </c>
      <c r="J2459" s="2">
        <v>15911332</v>
      </c>
      <c r="K2459" s="28" t="str">
        <f t="shared" si="306"/>
        <v/>
      </c>
      <c r="L2459" s="28" t="str">
        <f t="shared" si="307"/>
        <v/>
      </c>
      <c r="M2459" s="28" t="s">
        <v>3304</v>
      </c>
      <c r="N2459" s="28" t="str">
        <f t="shared" si="308"/>
        <v/>
      </c>
      <c r="O2459" s="28" t="str">
        <f>IF(N2459=1,M2459&amp;" ("&amp;E2459&amp;")",M2459)</f>
        <v>Thomas and the Magic Railroad</v>
      </c>
      <c r="P2459" s="36">
        <f>INDEX(cpi!$A$1:$M$105,MATCH('Inflation adjust calc'!$E2459,cpi!$A:$A,0),MATCH('Inflation adjust calc'!$D2459,cpi!$1:$1,0))</f>
        <v>172.8</v>
      </c>
      <c r="Q2459" s="36">
        <f>cpi!$I$2</f>
        <v>240.85300000000001</v>
      </c>
      <c r="R2459" s="36">
        <f t="shared" si="313"/>
        <v>1.3938252314814814</v>
      </c>
      <c r="S2459" s="28" t="str">
        <f t="shared" si="309"/>
        <v/>
      </c>
      <c r="T2459" s="37">
        <f t="shared" si="310"/>
        <v>26482679.398148146</v>
      </c>
      <c r="U2459" s="37">
        <f t="shared" si="311"/>
        <v>22177616.008078702</v>
      </c>
      <c r="V2459" s="37">
        <f t="shared" si="312"/>
        <v>22177616.008078702</v>
      </c>
    </row>
    <row r="2460" spans="1:22">
      <c r="A2460" s="23">
        <v>2459</v>
      </c>
      <c r="B2460" s="3">
        <v>22869</v>
      </c>
      <c r="C2460" s="28">
        <v>8</v>
      </c>
      <c r="D2460" s="29">
        <v>11</v>
      </c>
      <c r="E2460" s="28">
        <v>1962</v>
      </c>
      <c r="F2460" s="31">
        <f>DATE(E2460,D2460,C2460)</f>
        <v>22958</v>
      </c>
      <c r="G2460" s="24" t="s">
        <v>3305</v>
      </c>
      <c r="H2460" s="2">
        <v>19000000</v>
      </c>
      <c r="I2460" s="2">
        <v>13680000</v>
      </c>
      <c r="J2460" s="2">
        <v>13680000</v>
      </c>
      <c r="K2460" s="28" t="str">
        <f t="shared" si="306"/>
        <v/>
      </c>
      <c r="L2460" s="28" t="str">
        <f t="shared" si="307"/>
        <v/>
      </c>
      <c r="M2460" s="28" t="s">
        <v>3305</v>
      </c>
      <c r="N2460" s="28" t="str">
        <f t="shared" si="308"/>
        <v/>
      </c>
      <c r="O2460" s="28" t="str">
        <f>IF(N2460=1,M2460&amp;" ("&amp;E2460&amp;")",M2460)</f>
        <v>Mutiny on The Bounty</v>
      </c>
      <c r="P2460" s="36">
        <f>INDEX(cpi!$A$1:$M$105,MATCH('Inflation adjust calc'!$E2460,cpi!$A:$A,0),MATCH('Inflation adjust calc'!$D2460,cpi!$1:$1,0))</f>
        <v>30.4</v>
      </c>
      <c r="Q2460" s="36">
        <f>cpi!$I$2</f>
        <v>240.85300000000001</v>
      </c>
      <c r="R2460" s="36">
        <f t="shared" si="313"/>
        <v>7.9227960526315799</v>
      </c>
      <c r="S2460" s="28" t="str">
        <f t="shared" si="309"/>
        <v/>
      </c>
      <c r="T2460" s="37">
        <f t="shared" si="310"/>
        <v>150533125.00000003</v>
      </c>
      <c r="U2460" s="37">
        <f t="shared" si="311"/>
        <v>108383850.00000001</v>
      </c>
      <c r="V2460" s="37">
        <f t="shared" si="312"/>
        <v>108383850.00000001</v>
      </c>
    </row>
    <row r="2461" spans="1:22">
      <c r="A2461" s="23">
        <v>2460</v>
      </c>
      <c r="B2461" s="3" t="s">
        <v>983</v>
      </c>
      <c r="C2461" s="28">
        <v>20</v>
      </c>
      <c r="D2461" s="29">
        <v>9</v>
      </c>
      <c r="E2461" s="28">
        <v>2002</v>
      </c>
      <c r="F2461" s="31">
        <f>DATE(E2461,D2461,C2461)</f>
        <v>37519</v>
      </c>
      <c r="G2461" s="24" t="s">
        <v>3306</v>
      </c>
      <c r="H2461" s="2">
        <v>19000000</v>
      </c>
      <c r="I2461" s="2">
        <v>10049886</v>
      </c>
      <c r="J2461" s="2">
        <v>274949886</v>
      </c>
      <c r="K2461" s="28" t="str">
        <f t="shared" si="306"/>
        <v/>
      </c>
      <c r="L2461" s="28" t="str">
        <f t="shared" si="307"/>
        <v/>
      </c>
      <c r="M2461" s="28" t="s">
        <v>3306</v>
      </c>
      <c r="N2461" s="28" t="str">
        <f t="shared" si="308"/>
        <v/>
      </c>
      <c r="O2461" s="28" t="str">
        <f>IF(N2461=1,M2461&amp;" ("&amp;E2461&amp;")",M2461)</f>
        <v>Sen to Chihiro no Kamikakushi</v>
      </c>
      <c r="P2461" s="36">
        <f>INDEX(cpi!$A$1:$M$105,MATCH('Inflation adjust calc'!$E2461,cpi!$A:$A,0),MATCH('Inflation adjust calc'!$D2461,cpi!$1:$1,0))</f>
        <v>181</v>
      </c>
      <c r="Q2461" s="36">
        <f>cpi!$I$2</f>
        <v>240.85300000000001</v>
      </c>
      <c r="R2461" s="36">
        <f t="shared" si="313"/>
        <v>1.3306795580110498</v>
      </c>
      <c r="S2461" s="28" t="str">
        <f t="shared" si="309"/>
        <v/>
      </c>
      <c r="T2461" s="37">
        <f t="shared" si="310"/>
        <v>25282911.602209944</v>
      </c>
      <c r="U2461" s="37">
        <f t="shared" si="311"/>
        <v>13373177.860541437</v>
      </c>
      <c r="V2461" s="37">
        <f t="shared" si="312"/>
        <v>365870192.77766854</v>
      </c>
    </row>
    <row r="2462" spans="1:22">
      <c r="A2462" s="23">
        <v>2461</v>
      </c>
      <c r="B2462" s="3" t="s">
        <v>2119</v>
      </c>
      <c r="C2462" s="28">
        <v>17</v>
      </c>
      <c r="D2462" s="29">
        <v>10</v>
      </c>
      <c r="E2462" s="28">
        <v>2008</v>
      </c>
      <c r="F2462" s="31">
        <f>DATE(E2462,D2462,C2462)</f>
        <v>39738</v>
      </c>
      <c r="G2462" s="24" t="s">
        <v>3307</v>
      </c>
      <c r="H2462" s="2">
        <v>19000000</v>
      </c>
      <c r="I2462" s="2">
        <v>8402485</v>
      </c>
      <c r="J2462" s="2">
        <v>10412485</v>
      </c>
      <c r="K2462" s="28" t="str">
        <f t="shared" si="306"/>
        <v/>
      </c>
      <c r="L2462" s="28" t="str">
        <f t="shared" si="307"/>
        <v/>
      </c>
      <c r="M2462" s="28" t="s">
        <v>3307</v>
      </c>
      <c r="N2462" s="28" t="str">
        <f t="shared" si="308"/>
        <v/>
      </c>
      <c r="O2462" s="28" t="str">
        <f>IF(N2462=1,M2462&amp;" ("&amp;E2462&amp;")",M2462)</f>
        <v>Sex Drive</v>
      </c>
      <c r="P2462" s="36">
        <f>INDEX(cpi!$A$1:$M$105,MATCH('Inflation adjust calc'!$E2462,cpi!$A:$A,0),MATCH('Inflation adjust calc'!$D2462,cpi!$1:$1,0))</f>
        <v>216.57300000000001</v>
      </c>
      <c r="Q2462" s="36">
        <f>cpi!$I$2</f>
        <v>240.85300000000001</v>
      </c>
      <c r="R2462" s="36">
        <f t="shared" si="313"/>
        <v>1.1121100044788592</v>
      </c>
      <c r="S2462" s="28" t="str">
        <f t="shared" si="309"/>
        <v/>
      </c>
      <c r="T2462" s="37">
        <f t="shared" si="310"/>
        <v>21130090.085098326</v>
      </c>
      <c r="U2462" s="37">
        <f t="shared" si="311"/>
        <v>9344487.6309835482</v>
      </c>
      <c r="V2462" s="37">
        <f t="shared" si="312"/>
        <v>11579828.739986055</v>
      </c>
    </row>
    <row r="2463" spans="1:22">
      <c r="A2463" s="23">
        <v>2462</v>
      </c>
      <c r="B2463" s="3">
        <v>36039</v>
      </c>
      <c r="C2463" s="28">
        <v>9</v>
      </c>
      <c r="D2463" s="29">
        <v>1</v>
      </c>
      <c r="E2463" s="28">
        <v>1998</v>
      </c>
      <c r="F2463" s="31">
        <f>DATE(E2463,D2463,C2463)</f>
        <v>35804</v>
      </c>
      <c r="G2463" s="24" t="s">
        <v>3308</v>
      </c>
      <c r="H2463" s="2">
        <v>19000000</v>
      </c>
      <c r="I2463" s="2">
        <v>8123860</v>
      </c>
      <c r="J2463" s="2">
        <v>8123860</v>
      </c>
      <c r="K2463" s="28" t="str">
        <f t="shared" si="306"/>
        <v/>
      </c>
      <c r="L2463" s="28" t="str">
        <f t="shared" si="307"/>
        <v/>
      </c>
      <c r="M2463" s="28" t="s">
        <v>3308</v>
      </c>
      <c r="N2463" s="28" t="str">
        <f t="shared" si="308"/>
        <v/>
      </c>
      <c r="O2463" s="28" t="str">
        <f>IF(N2463=1,M2463&amp;" ("&amp;E2463&amp;")",M2463)</f>
        <v>Firestorm</v>
      </c>
      <c r="P2463" s="36">
        <f>INDEX(cpi!$A$1:$M$105,MATCH('Inflation adjust calc'!$E2463,cpi!$A:$A,0),MATCH('Inflation adjust calc'!$D2463,cpi!$1:$1,0))</f>
        <v>161.6</v>
      </c>
      <c r="Q2463" s="36">
        <f>cpi!$I$2</f>
        <v>240.85300000000001</v>
      </c>
      <c r="R2463" s="36">
        <f t="shared" si="313"/>
        <v>1.4904269801980199</v>
      </c>
      <c r="S2463" s="28" t="str">
        <f t="shared" si="309"/>
        <v/>
      </c>
      <c r="T2463" s="37">
        <f t="shared" si="310"/>
        <v>28318112.623762377</v>
      </c>
      <c r="U2463" s="37">
        <f t="shared" si="311"/>
        <v>12108020.127351485</v>
      </c>
      <c r="V2463" s="37">
        <f t="shared" si="312"/>
        <v>12108020.127351485</v>
      </c>
    </row>
    <row r="2464" spans="1:22">
      <c r="A2464" s="23">
        <v>2463</v>
      </c>
      <c r="B2464" s="3">
        <v>40636</v>
      </c>
      <c r="C2464" s="28">
        <v>4</v>
      </c>
      <c r="D2464" s="29">
        <v>3</v>
      </c>
      <c r="E2464" s="28">
        <v>2011</v>
      </c>
      <c r="F2464" s="31">
        <f>DATE(E2464,D2464,C2464)</f>
        <v>40606</v>
      </c>
      <c r="G2464" s="24" t="s">
        <v>3309</v>
      </c>
      <c r="H2464" s="2">
        <v>19000000</v>
      </c>
      <c r="I2464" s="2">
        <v>6928068</v>
      </c>
      <c r="J2464" s="2">
        <v>7576604</v>
      </c>
      <c r="K2464" s="28" t="str">
        <f t="shared" si="306"/>
        <v/>
      </c>
      <c r="L2464" s="28" t="str">
        <f t="shared" si="307"/>
        <v/>
      </c>
      <c r="M2464" s="28" t="s">
        <v>3309</v>
      </c>
      <c r="N2464" s="28" t="str">
        <f t="shared" si="308"/>
        <v/>
      </c>
      <c r="O2464" s="28" t="str">
        <f>IF(N2464=1,M2464&amp;" ("&amp;E2464&amp;")",M2464)</f>
        <v>Take Me Home Tonight</v>
      </c>
      <c r="P2464" s="36">
        <f>INDEX(cpi!$A$1:$M$105,MATCH('Inflation adjust calc'!$E2464,cpi!$A:$A,0),MATCH('Inflation adjust calc'!$D2464,cpi!$1:$1,0))</f>
        <v>223.46700000000001</v>
      </c>
      <c r="Q2464" s="36">
        <f>cpi!$I$2</f>
        <v>240.85300000000001</v>
      </c>
      <c r="R2464" s="36">
        <f t="shared" si="313"/>
        <v>1.0778011965972605</v>
      </c>
      <c r="S2464" s="28" t="str">
        <f t="shared" si="309"/>
        <v/>
      </c>
      <c r="T2464" s="37">
        <f t="shared" si="310"/>
        <v>20478222.735347949</v>
      </c>
      <c r="U2464" s="37">
        <f t="shared" si="311"/>
        <v>7467079.9805071894</v>
      </c>
      <c r="V2464" s="37">
        <f t="shared" si="312"/>
        <v>8166072.8573435899</v>
      </c>
    </row>
    <row r="2465" spans="1:22">
      <c r="A2465" s="23">
        <v>2464</v>
      </c>
      <c r="B2465" s="3" t="s">
        <v>656</v>
      </c>
      <c r="C2465" s="28">
        <v>28</v>
      </c>
      <c r="D2465" s="29">
        <v>9</v>
      </c>
      <c r="E2465" s="28">
        <v>2012</v>
      </c>
      <c r="F2465" s="31">
        <f>DATE(E2465,D2465,C2465)</f>
        <v>41180</v>
      </c>
      <c r="G2465" s="24" t="s">
        <v>3310</v>
      </c>
      <c r="H2465" s="2">
        <v>19000000</v>
      </c>
      <c r="I2465" s="2">
        <v>5310554</v>
      </c>
      <c r="J2465" s="2">
        <v>5714913</v>
      </c>
      <c r="K2465" s="28" t="str">
        <f t="shared" si="306"/>
        <v/>
      </c>
      <c r="L2465" s="28" t="str">
        <f t="shared" si="307"/>
        <v/>
      </c>
      <c r="M2465" s="28" t="s">
        <v>3310</v>
      </c>
      <c r="N2465" s="28" t="str">
        <f t="shared" si="308"/>
        <v/>
      </c>
      <c r="O2465" s="28" t="str">
        <f>IF(N2465=1,M2465&amp;" ("&amp;E2465&amp;")",M2465)</f>
        <v>Won't Back Down</v>
      </c>
      <c r="P2465" s="36">
        <f>INDEX(cpi!$A$1:$M$105,MATCH('Inflation adjust calc'!$E2465,cpi!$A:$A,0),MATCH('Inflation adjust calc'!$D2465,cpi!$1:$1,0))</f>
        <v>231.40700000000001</v>
      </c>
      <c r="Q2465" s="36">
        <f>cpi!$I$2</f>
        <v>240.85300000000001</v>
      </c>
      <c r="R2465" s="36">
        <f t="shared" si="313"/>
        <v>1.0408198541962861</v>
      </c>
      <c r="S2465" s="28" t="str">
        <f t="shared" si="309"/>
        <v/>
      </c>
      <c r="T2465" s="37">
        <f t="shared" si="310"/>
        <v>19775577.229729436</v>
      </c>
      <c r="U2465" s="37">
        <f t="shared" si="311"/>
        <v>5527330.039981504</v>
      </c>
      <c r="V2465" s="37">
        <f t="shared" si="312"/>
        <v>5948194.9154044595</v>
      </c>
    </row>
    <row r="2466" spans="1:22">
      <c r="A2466" s="23">
        <v>2465</v>
      </c>
      <c r="B2466" s="3">
        <v>23377</v>
      </c>
      <c r="C2466" s="28">
        <v>1</v>
      </c>
      <c r="D2466" s="29">
        <v>1</v>
      </c>
      <c r="E2466" s="28">
        <v>1964</v>
      </c>
      <c r="F2466" s="31">
        <f>DATE(E2466,D2466,C2466)</f>
        <v>23377</v>
      </c>
      <c r="G2466" s="24" t="s">
        <v>3311</v>
      </c>
      <c r="H2466" s="2">
        <v>19000000</v>
      </c>
      <c r="I2466" s="2">
        <v>4750000</v>
      </c>
      <c r="J2466" s="2">
        <v>4750000</v>
      </c>
      <c r="K2466" s="28" t="str">
        <f t="shared" si="306"/>
        <v/>
      </c>
      <c r="L2466" s="28" t="str">
        <f t="shared" si="307"/>
        <v/>
      </c>
      <c r="M2466" s="28" t="s">
        <v>3311</v>
      </c>
      <c r="N2466" s="28" t="str">
        <f t="shared" si="308"/>
        <v/>
      </c>
      <c r="O2466" s="28" t="str">
        <f>IF(N2466=1,M2466&amp;" ("&amp;E2466&amp;")",M2466)</f>
        <v>The Fall of the Roman Empire</v>
      </c>
      <c r="P2466" s="36">
        <f>INDEX(cpi!$A$1:$M$105,MATCH('Inflation adjust calc'!$E2466,cpi!$A:$A,0),MATCH('Inflation adjust calc'!$D2466,cpi!$1:$1,0))</f>
        <v>30.9</v>
      </c>
      <c r="Q2466" s="36">
        <f>cpi!$I$2</f>
        <v>240.85300000000001</v>
      </c>
      <c r="R2466" s="36">
        <f t="shared" si="313"/>
        <v>7.7945954692556638</v>
      </c>
      <c r="S2466" s="28" t="str">
        <f t="shared" si="309"/>
        <v/>
      </c>
      <c r="T2466" s="37">
        <f t="shared" si="310"/>
        <v>148097313.91585761</v>
      </c>
      <c r="U2466" s="37">
        <f t="shared" si="311"/>
        <v>37024328.478964403</v>
      </c>
      <c r="V2466" s="37">
        <f t="shared" si="312"/>
        <v>37024328.478964403</v>
      </c>
    </row>
    <row r="2467" spans="1:22">
      <c r="A2467" s="23">
        <v>2466</v>
      </c>
      <c r="B2467" s="3" t="s">
        <v>2679</v>
      </c>
      <c r="C2467" s="28">
        <v>24</v>
      </c>
      <c r="D2467" s="29">
        <v>11</v>
      </c>
      <c r="E2467" s="28">
        <v>1993</v>
      </c>
      <c r="F2467" s="31">
        <f>DATE(E2467,D2467,C2467)</f>
        <v>34297</v>
      </c>
      <c r="G2467" s="24" t="s">
        <v>3312</v>
      </c>
      <c r="H2467" s="2">
        <v>19000000</v>
      </c>
      <c r="I2467" s="2">
        <v>2119994</v>
      </c>
      <c r="J2467" s="2">
        <v>2119994</v>
      </c>
      <c r="K2467" s="28" t="str">
        <f t="shared" si="306"/>
        <v/>
      </c>
      <c r="L2467" s="28" t="str">
        <f t="shared" si="307"/>
        <v/>
      </c>
      <c r="M2467" s="28" t="s">
        <v>3312</v>
      </c>
      <c r="N2467" s="28" t="str">
        <f t="shared" si="308"/>
        <v/>
      </c>
      <c r="O2467" s="28" t="str">
        <f>IF(N2467=1,M2467&amp;" ("&amp;E2467&amp;")",M2467)</f>
        <v>The Nutcracker</v>
      </c>
      <c r="P2467" s="36">
        <f>INDEX(cpi!$A$1:$M$105,MATCH('Inflation adjust calc'!$E2467,cpi!$A:$A,0),MATCH('Inflation adjust calc'!$D2467,cpi!$1:$1,0))</f>
        <v>145.80000000000001</v>
      </c>
      <c r="Q2467" s="36">
        <f>cpi!$I$2</f>
        <v>240.85300000000001</v>
      </c>
      <c r="R2467" s="36">
        <f t="shared" si="313"/>
        <v>1.6519410150891631</v>
      </c>
      <c r="S2467" s="28" t="str">
        <f t="shared" si="309"/>
        <v/>
      </c>
      <c r="T2467" s="37">
        <f t="shared" si="310"/>
        <v>31386879.286694098</v>
      </c>
      <c r="U2467" s="37">
        <f t="shared" si="311"/>
        <v>3502105.0403429354</v>
      </c>
      <c r="V2467" s="37">
        <f t="shared" si="312"/>
        <v>3502105.0403429354</v>
      </c>
    </row>
    <row r="2468" spans="1:22">
      <c r="A2468" s="23">
        <v>2467</v>
      </c>
      <c r="B2468" s="3" t="s">
        <v>1362</v>
      </c>
      <c r="C2468" s="28">
        <v>16</v>
      </c>
      <c r="D2468" s="29">
        <v>8</v>
      </c>
      <c r="E2468" s="28">
        <v>1996</v>
      </c>
      <c r="F2468" s="31">
        <f>DATE(E2468,D2468,C2468)</f>
        <v>35293</v>
      </c>
      <c r="G2468" s="24" t="s">
        <v>3313</v>
      </c>
      <c r="H2468" s="2">
        <v>19000000</v>
      </c>
      <c r="I2468" s="2">
        <v>1353824</v>
      </c>
      <c r="J2468" s="2">
        <v>1353824</v>
      </c>
      <c r="K2468" s="28" t="str">
        <f t="shared" si="306"/>
        <v/>
      </c>
      <c r="L2468" s="28" t="str">
        <f t="shared" si="307"/>
        <v/>
      </c>
      <c r="M2468" s="28" t="s">
        <v>3313</v>
      </c>
      <c r="N2468" s="28" t="str">
        <f t="shared" si="308"/>
        <v/>
      </c>
      <c r="O2468" s="28" t="str">
        <f>IF(N2468=1,M2468&amp;" ("&amp;E2468&amp;")",M2468)</f>
        <v>Kansas City</v>
      </c>
      <c r="P2468" s="36">
        <f>INDEX(cpi!$A$1:$M$105,MATCH('Inflation adjust calc'!$E2468,cpi!$A:$A,0),MATCH('Inflation adjust calc'!$D2468,cpi!$1:$1,0))</f>
        <v>157.30000000000001</v>
      </c>
      <c r="Q2468" s="36">
        <f>cpi!$I$2</f>
        <v>240.85300000000001</v>
      </c>
      <c r="R2468" s="36">
        <f t="shared" si="313"/>
        <v>1.5311697393515575</v>
      </c>
      <c r="S2468" s="28" t="str">
        <f t="shared" si="309"/>
        <v/>
      </c>
      <c r="T2468" s="37">
        <f t="shared" si="310"/>
        <v>29092225.047679592</v>
      </c>
      <c r="U2468" s="37">
        <f t="shared" si="311"/>
        <v>2072934.3412078831</v>
      </c>
      <c r="V2468" s="37">
        <f t="shared" si="312"/>
        <v>2072934.3412078831</v>
      </c>
    </row>
    <row r="2469" spans="1:22">
      <c r="A2469" s="23">
        <v>2468</v>
      </c>
      <c r="B2469" s="3" t="s">
        <v>2489</v>
      </c>
      <c r="C2469" s="28">
        <v>31</v>
      </c>
      <c r="D2469" s="29">
        <v>12</v>
      </c>
      <c r="E2469" s="28">
        <v>2013</v>
      </c>
      <c r="F2469" s="31">
        <f>DATE(E2469,D2469,C2469)</f>
        <v>41639</v>
      </c>
      <c r="G2469" s="24" t="s">
        <v>3314</v>
      </c>
      <c r="H2469" s="2">
        <v>19000000</v>
      </c>
      <c r="I2469">
        <v>0</v>
      </c>
      <c r="J2469">
        <v>0</v>
      </c>
      <c r="K2469" s="28">
        <f t="shared" si="306"/>
        <v>1</v>
      </c>
      <c r="L2469" s="28" t="str">
        <f t="shared" si="307"/>
        <v/>
      </c>
      <c r="M2469" s="28" t="s">
        <v>3314</v>
      </c>
      <c r="N2469" s="28" t="str">
        <f t="shared" si="308"/>
        <v/>
      </c>
      <c r="O2469" s="28" t="str">
        <f>IF(N2469=1,M2469&amp;" ("&amp;E2469&amp;")",M2469)</f>
        <v>Out of Inferno</v>
      </c>
      <c r="P2469" s="36">
        <f>INDEX(cpi!$A$1:$M$105,MATCH('Inflation adjust calc'!$E2469,cpi!$A:$A,0),MATCH('Inflation adjust calc'!$D2469,cpi!$1:$1,0))</f>
        <v>233.04900000000001</v>
      </c>
      <c r="Q2469" s="36">
        <f>cpi!$I$2</f>
        <v>240.85300000000001</v>
      </c>
      <c r="R2469" s="36">
        <f t="shared" si="313"/>
        <v>1.0334865200022314</v>
      </c>
      <c r="S2469" s="28" t="str">
        <f t="shared" si="309"/>
        <v/>
      </c>
      <c r="T2469" s="37">
        <f t="shared" si="310"/>
        <v>19636243.880042396</v>
      </c>
      <c r="U2469" s="37">
        <f t="shared" si="311"/>
        <v>0</v>
      </c>
      <c r="V2469" s="37">
        <f t="shared" si="312"/>
        <v>0</v>
      </c>
    </row>
    <row r="2470" spans="1:22">
      <c r="A2470" s="23">
        <v>2469</v>
      </c>
      <c r="B2470" s="3" t="s">
        <v>771</v>
      </c>
      <c r="C2470" s="28">
        <v>24</v>
      </c>
      <c r="D2470" s="29">
        <v>6</v>
      </c>
      <c r="E2470" s="28">
        <v>2005</v>
      </c>
      <c r="F2470" s="31">
        <f>DATE(E2470,D2470,C2470)</f>
        <v>38527</v>
      </c>
      <c r="G2470" s="24" t="s">
        <v>3315</v>
      </c>
      <c r="H2470" s="2">
        <v>18975000</v>
      </c>
      <c r="I2470" s="2">
        <v>20700082</v>
      </c>
      <c r="J2470" s="2">
        <v>47751015</v>
      </c>
      <c r="K2470" s="28" t="str">
        <f t="shared" si="306"/>
        <v/>
      </c>
      <c r="L2470" s="28" t="str">
        <f t="shared" si="307"/>
        <v/>
      </c>
      <c r="M2470" s="28" t="s">
        <v>3315</v>
      </c>
      <c r="N2470" s="28" t="str">
        <f t="shared" si="308"/>
        <v/>
      </c>
      <c r="O2470" s="28" t="str">
        <f>IF(N2470=1,M2470&amp;" ("&amp;E2470&amp;")",M2470)</f>
        <v>George A. Romero's Land of the Dead</v>
      </c>
      <c r="P2470" s="36">
        <f>INDEX(cpi!$A$1:$M$105,MATCH('Inflation adjust calc'!$E2470,cpi!$A:$A,0),MATCH('Inflation adjust calc'!$D2470,cpi!$1:$1,0))</f>
        <v>194.5</v>
      </c>
      <c r="Q2470" s="36">
        <f>cpi!$I$2</f>
        <v>240.85300000000001</v>
      </c>
      <c r="R2470" s="36">
        <f t="shared" si="313"/>
        <v>1.238318766066838</v>
      </c>
      <c r="S2470" s="28" t="str">
        <f t="shared" si="309"/>
        <v/>
      </c>
      <c r="T2470" s="37">
        <f t="shared" si="310"/>
        <v>23497098.586118251</v>
      </c>
      <c r="U2470" s="37">
        <f t="shared" si="311"/>
        <v>25633299.999722365</v>
      </c>
      <c r="V2470" s="37">
        <f t="shared" si="312"/>
        <v>59130977.973239072</v>
      </c>
    </row>
    <row r="2471" spans="1:22">
      <c r="A2471" s="23">
        <v>2470</v>
      </c>
      <c r="B2471" s="3" t="s">
        <v>510</v>
      </c>
      <c r="C2471" s="28">
        <v>15</v>
      </c>
      <c r="D2471" s="29">
        <v>12</v>
      </c>
      <c r="E2471" s="28">
        <v>2006</v>
      </c>
      <c r="F2471" s="31">
        <f>DATE(E2471,D2471,C2471)</f>
        <v>39066</v>
      </c>
      <c r="G2471" s="24" t="s">
        <v>3316</v>
      </c>
      <c r="H2471" s="2">
        <v>18900000</v>
      </c>
      <c r="I2471" s="2">
        <v>320700</v>
      </c>
      <c r="J2471" s="2">
        <v>26063572</v>
      </c>
      <c r="K2471" s="28" t="str">
        <f t="shared" si="306"/>
        <v/>
      </c>
      <c r="L2471" s="28" t="str">
        <f t="shared" si="307"/>
        <v/>
      </c>
      <c r="M2471" s="28" t="s">
        <v>3316</v>
      </c>
      <c r="N2471" s="28" t="str">
        <f t="shared" si="308"/>
        <v/>
      </c>
      <c r="O2471" s="28" t="str">
        <f>IF(N2471=1,M2471&amp;" ("&amp;E2471&amp;")",M2471)</f>
        <v>Indigènes</v>
      </c>
      <c r="P2471" s="36">
        <f>INDEX(cpi!$A$1:$M$105,MATCH('Inflation adjust calc'!$E2471,cpi!$A:$A,0),MATCH('Inflation adjust calc'!$D2471,cpi!$1:$1,0))</f>
        <v>201.8</v>
      </c>
      <c r="Q2471" s="36">
        <f>cpi!$I$2</f>
        <v>240.85300000000001</v>
      </c>
      <c r="R2471" s="36">
        <f t="shared" si="313"/>
        <v>1.1935232903865214</v>
      </c>
      <c r="S2471" s="28" t="str">
        <f t="shared" si="309"/>
        <v/>
      </c>
      <c r="T2471" s="37">
        <f t="shared" si="310"/>
        <v>22557590.188305255</v>
      </c>
      <c r="U2471" s="37">
        <f t="shared" si="311"/>
        <v>382762.91922695743</v>
      </c>
      <c r="V2471" s="37">
        <f t="shared" si="312"/>
        <v>31107480.212666009</v>
      </c>
    </row>
    <row r="2472" spans="1:22">
      <c r="A2472" s="23">
        <v>2471</v>
      </c>
      <c r="B2472" s="3" t="s">
        <v>3317</v>
      </c>
      <c r="C2472" s="28">
        <v>15</v>
      </c>
      <c r="D2472" s="29">
        <v>4</v>
      </c>
      <c r="E2472" s="28">
        <v>2005</v>
      </c>
      <c r="F2472" s="31">
        <f>DATE(E2472,D2472,C2472)</f>
        <v>38457</v>
      </c>
      <c r="G2472" s="24" t="s">
        <v>3318</v>
      </c>
      <c r="H2472" s="2">
        <v>18500000</v>
      </c>
      <c r="I2472" s="2">
        <v>65233369</v>
      </c>
      <c r="J2472" s="2">
        <v>109175673</v>
      </c>
      <c r="K2472" s="28" t="str">
        <f t="shared" si="306"/>
        <v/>
      </c>
      <c r="L2472" s="28" t="str">
        <f t="shared" si="307"/>
        <v/>
      </c>
      <c r="M2472" s="28" t="s">
        <v>3318</v>
      </c>
      <c r="N2472" s="28" t="str">
        <f t="shared" si="308"/>
        <v/>
      </c>
      <c r="O2472" s="28" t="str">
        <f>IF(N2472=1,M2472&amp;" ("&amp;E2472&amp;")",M2472)</f>
        <v>The Amityville Horror</v>
      </c>
      <c r="P2472" s="36">
        <f>INDEX(cpi!$A$1:$M$105,MATCH('Inflation adjust calc'!$E2472,cpi!$A:$A,0),MATCH('Inflation adjust calc'!$D2472,cpi!$1:$1,0))</f>
        <v>194.6</v>
      </c>
      <c r="Q2472" s="36">
        <f>cpi!$I$2</f>
        <v>240.85300000000001</v>
      </c>
      <c r="R2472" s="36">
        <f t="shared" si="313"/>
        <v>1.2376824254881809</v>
      </c>
      <c r="S2472" s="28" t="str">
        <f t="shared" si="309"/>
        <v/>
      </c>
      <c r="T2472" s="37">
        <f t="shared" si="310"/>
        <v>22897124.871531345</v>
      </c>
      <c r="U2472" s="37">
        <f t="shared" si="311"/>
        <v>80738194.36668551</v>
      </c>
      <c r="V2472" s="37">
        <f t="shared" si="312"/>
        <v>135124811.76294449</v>
      </c>
    </row>
    <row r="2473" spans="1:22">
      <c r="A2473" s="23">
        <v>2472</v>
      </c>
      <c r="B2473" s="3">
        <v>37419</v>
      </c>
      <c r="C2473" s="28">
        <v>6</v>
      </c>
      <c r="D2473" s="29">
        <v>12</v>
      </c>
      <c r="E2473" s="28">
        <v>2002</v>
      </c>
      <c r="F2473" s="31">
        <f>DATE(E2473,D2473,C2473)</f>
        <v>37596</v>
      </c>
      <c r="G2473" s="24" t="s">
        <v>3319</v>
      </c>
      <c r="H2473" s="2">
        <v>18500000</v>
      </c>
      <c r="I2473" s="2">
        <v>22498520</v>
      </c>
      <c r="J2473" s="2">
        <v>32531759</v>
      </c>
      <c r="K2473" s="28" t="str">
        <f t="shared" si="306"/>
        <v/>
      </c>
      <c r="L2473" s="28" t="str">
        <f t="shared" si="307"/>
        <v/>
      </c>
      <c r="M2473" s="28" t="s">
        <v>3319</v>
      </c>
      <c r="N2473" s="28" t="str">
        <f t="shared" si="308"/>
        <v/>
      </c>
      <c r="O2473" s="28" t="str">
        <f>IF(N2473=1,M2473&amp;" ("&amp;E2473&amp;")",M2473)</f>
        <v>Adaptation</v>
      </c>
      <c r="P2473" s="36">
        <f>INDEX(cpi!$A$1:$M$105,MATCH('Inflation adjust calc'!$E2473,cpi!$A:$A,0),MATCH('Inflation adjust calc'!$D2473,cpi!$1:$1,0))</f>
        <v>180.9</v>
      </c>
      <c r="Q2473" s="36">
        <f>cpi!$I$2</f>
        <v>240.85300000000001</v>
      </c>
      <c r="R2473" s="36">
        <f t="shared" si="313"/>
        <v>1.3314151464897734</v>
      </c>
      <c r="S2473" s="28" t="str">
        <f t="shared" si="309"/>
        <v/>
      </c>
      <c r="T2473" s="37">
        <f t="shared" si="310"/>
        <v>24631180.210060809</v>
      </c>
      <c r="U2473" s="37">
        <f t="shared" si="311"/>
        <v>29954870.301603097</v>
      </c>
      <c r="V2473" s="37">
        <f t="shared" si="312"/>
        <v>43313276.674555004</v>
      </c>
    </row>
    <row r="2474" spans="1:22">
      <c r="A2474" s="23">
        <v>2473</v>
      </c>
      <c r="B2474" s="3">
        <v>39854</v>
      </c>
      <c r="C2474" s="28">
        <v>2</v>
      </c>
      <c r="D2474" s="29">
        <v>10</v>
      </c>
      <c r="E2474" s="28">
        <v>2009</v>
      </c>
      <c r="F2474" s="31">
        <f>DATE(E2474,D2474,C2474)</f>
        <v>40088</v>
      </c>
      <c r="G2474" s="24" t="s">
        <v>3320</v>
      </c>
      <c r="H2474" s="2">
        <v>18500000</v>
      </c>
      <c r="I2474" s="2">
        <v>18451251</v>
      </c>
      <c r="J2474" s="2">
        <v>32679264</v>
      </c>
      <c r="K2474" s="28" t="str">
        <f t="shared" si="306"/>
        <v/>
      </c>
      <c r="L2474" s="28" t="str">
        <f t="shared" si="307"/>
        <v/>
      </c>
      <c r="M2474" s="28" t="s">
        <v>3320</v>
      </c>
      <c r="N2474" s="28" t="str">
        <f t="shared" si="308"/>
        <v/>
      </c>
      <c r="O2474" s="28" t="str">
        <f>IF(N2474=1,M2474&amp;" ("&amp;E2474&amp;")",M2474)</f>
        <v>The Invention of Lying</v>
      </c>
      <c r="P2474" s="36">
        <f>INDEX(cpi!$A$1:$M$105,MATCH('Inflation adjust calc'!$E2474,cpi!$A:$A,0),MATCH('Inflation adjust calc'!$D2474,cpi!$1:$1,0))</f>
        <v>216.17699999999999</v>
      </c>
      <c r="Q2474" s="36">
        <f>cpi!$I$2</f>
        <v>240.85300000000001</v>
      </c>
      <c r="R2474" s="36">
        <f t="shared" si="313"/>
        <v>1.1141472034490256</v>
      </c>
      <c r="S2474" s="28" t="str">
        <f t="shared" si="309"/>
        <v/>
      </c>
      <c r="T2474" s="37">
        <f t="shared" si="310"/>
        <v>20611723.263806973</v>
      </c>
      <c r="U2474" s="37">
        <f t="shared" si="311"/>
        <v>20557409.701786038</v>
      </c>
      <c r="V2474" s="37">
        <f t="shared" si="312"/>
        <v>36409510.596372418</v>
      </c>
    </row>
    <row r="2475" spans="1:22">
      <c r="A2475" s="23">
        <v>2474</v>
      </c>
      <c r="B2475" s="3" t="s">
        <v>3321</v>
      </c>
      <c r="C2475" s="28">
        <v>22</v>
      </c>
      <c r="D2475" s="29">
        <v>5</v>
      </c>
      <c r="E2475" s="28">
        <v>1998</v>
      </c>
      <c r="F2475" s="31">
        <f>DATE(E2475,D2475,C2475)</f>
        <v>35937</v>
      </c>
      <c r="G2475" s="24" t="s">
        <v>3322</v>
      </c>
      <c r="H2475" s="2">
        <v>18500000</v>
      </c>
      <c r="I2475" s="2">
        <v>10680275</v>
      </c>
      <c r="J2475" s="2">
        <v>13711903</v>
      </c>
      <c r="K2475" s="28" t="str">
        <f t="shared" si="306"/>
        <v/>
      </c>
      <c r="L2475" s="28" t="str">
        <f t="shared" si="307"/>
        <v/>
      </c>
      <c r="M2475" s="28" t="s">
        <v>3322</v>
      </c>
      <c r="N2475" s="28" t="str">
        <f t="shared" si="308"/>
        <v/>
      </c>
      <c r="O2475" s="28" t="str">
        <f>IF(N2475=1,M2475&amp;" ("&amp;E2475&amp;")",M2475)</f>
        <v>Fear and Loathing in Las Vegas</v>
      </c>
      <c r="P2475" s="36">
        <f>INDEX(cpi!$A$1:$M$105,MATCH('Inflation adjust calc'!$E2475,cpi!$A:$A,0),MATCH('Inflation adjust calc'!$D2475,cpi!$1:$1,0))</f>
        <v>162.80000000000001</v>
      </c>
      <c r="Q2475" s="36">
        <f>cpi!$I$2</f>
        <v>240.85300000000001</v>
      </c>
      <c r="R2475" s="36">
        <f t="shared" si="313"/>
        <v>1.4794410319410318</v>
      </c>
      <c r="S2475" s="28" t="str">
        <f t="shared" si="309"/>
        <v/>
      </c>
      <c r="T2475" s="37">
        <f t="shared" si="310"/>
        <v>27369659.09090909</v>
      </c>
      <c r="U2475" s="37">
        <f t="shared" si="311"/>
        <v>15800837.067414004</v>
      </c>
      <c r="V2475" s="37">
        <f t="shared" si="312"/>
        <v>20285951.924195331</v>
      </c>
    </row>
    <row r="2476" spans="1:22">
      <c r="A2476" s="23">
        <v>2475</v>
      </c>
      <c r="B2476" s="3">
        <v>39545</v>
      </c>
      <c r="C2476" s="28">
        <v>4</v>
      </c>
      <c r="D2476" s="29">
        <v>7</v>
      </c>
      <c r="E2476" s="28">
        <v>2008</v>
      </c>
      <c r="F2476" s="31">
        <f>DATE(E2476,D2476,C2476)</f>
        <v>39633</v>
      </c>
      <c r="G2476" s="24" t="s">
        <v>3323</v>
      </c>
      <c r="H2476" s="2">
        <v>18500000</v>
      </c>
      <c r="I2476" s="2">
        <v>6198883</v>
      </c>
      <c r="J2476" s="2">
        <v>33954018</v>
      </c>
      <c r="K2476" s="28" t="str">
        <f t="shared" si="306"/>
        <v/>
      </c>
      <c r="L2476" s="28" t="str">
        <f t="shared" si="307"/>
        <v/>
      </c>
      <c r="M2476" s="28" t="s">
        <v>3323</v>
      </c>
      <c r="N2476" s="28" t="str">
        <f t="shared" si="308"/>
        <v/>
      </c>
      <c r="O2476" s="28" t="str">
        <f>IF(N2476=1,M2476&amp;" ("&amp;E2476&amp;")",M2476)</f>
        <v>Ne le dis à personne</v>
      </c>
      <c r="P2476" s="36">
        <f>INDEX(cpi!$A$1:$M$105,MATCH('Inflation adjust calc'!$E2476,cpi!$A:$A,0),MATCH('Inflation adjust calc'!$D2476,cpi!$1:$1,0))</f>
        <v>219.964</v>
      </c>
      <c r="Q2476" s="36">
        <f>cpi!$I$2</f>
        <v>240.85300000000001</v>
      </c>
      <c r="R2476" s="36">
        <f t="shared" si="313"/>
        <v>1.0949655398156062</v>
      </c>
      <c r="S2476" s="28" t="str">
        <f t="shared" si="309"/>
        <v/>
      </c>
      <c r="T2476" s="37">
        <f t="shared" si="310"/>
        <v>20256862.486588713</v>
      </c>
      <c r="U2476" s="37">
        <f t="shared" si="311"/>
        <v>6787563.2703487845</v>
      </c>
      <c r="V2476" s="37">
        <f t="shared" si="312"/>
        <v>37178479.64827881</v>
      </c>
    </row>
    <row r="2477" spans="1:22">
      <c r="A2477" s="23">
        <v>2476</v>
      </c>
      <c r="B2477" s="3">
        <v>36924</v>
      </c>
      <c r="C2477" s="28">
        <v>2</v>
      </c>
      <c r="D2477" s="29">
        <v>2</v>
      </c>
      <c r="E2477" s="28">
        <v>2001</v>
      </c>
      <c r="F2477" s="31">
        <f>DATE(E2477,D2477,C2477)</f>
        <v>36924</v>
      </c>
      <c r="G2477" s="24" t="s">
        <v>3324</v>
      </c>
      <c r="H2477" s="2">
        <v>18500000</v>
      </c>
      <c r="I2477" s="2">
        <v>4221341</v>
      </c>
      <c r="J2477" s="2">
        <v>4221341</v>
      </c>
      <c r="K2477" s="28" t="str">
        <f t="shared" si="306"/>
        <v/>
      </c>
      <c r="L2477" s="28" t="str">
        <f t="shared" si="307"/>
        <v/>
      </c>
      <c r="M2477" s="28" t="s">
        <v>3324</v>
      </c>
      <c r="N2477" s="28">
        <f t="shared" si="308"/>
        <v>1</v>
      </c>
      <c r="O2477" s="28" t="str">
        <f>IF(N2477=1,M2477&amp;" ("&amp;E2477&amp;")",M2477)</f>
        <v>Left Behind (2001)</v>
      </c>
      <c r="P2477" s="36">
        <f>INDEX(cpi!$A$1:$M$105,MATCH('Inflation adjust calc'!$E2477,cpi!$A:$A,0),MATCH('Inflation adjust calc'!$D2477,cpi!$1:$1,0))</f>
        <v>175.8</v>
      </c>
      <c r="Q2477" s="36">
        <f>cpi!$I$2</f>
        <v>240.85300000000001</v>
      </c>
      <c r="R2477" s="36">
        <f t="shared" si="313"/>
        <v>1.3700398179749715</v>
      </c>
      <c r="S2477" s="28" t="str">
        <f t="shared" si="309"/>
        <v/>
      </c>
      <c r="T2477" s="37">
        <f t="shared" si="310"/>
        <v>25345736.632536974</v>
      </c>
      <c r="U2477" s="37">
        <f t="shared" si="311"/>
        <v>5783405.2552502844</v>
      </c>
      <c r="V2477" s="37">
        <f t="shared" si="312"/>
        <v>5783405.2552502844</v>
      </c>
    </row>
    <row r="2478" spans="1:22">
      <c r="A2478" s="23">
        <v>2477</v>
      </c>
      <c r="B2478" s="3">
        <v>41887</v>
      </c>
      <c r="C2478" s="28">
        <v>9</v>
      </c>
      <c r="D2478" s="29">
        <v>5</v>
      </c>
      <c r="E2478" s="28">
        <v>2014</v>
      </c>
      <c r="F2478" s="31">
        <f>DATE(E2478,D2478,C2478)</f>
        <v>41768</v>
      </c>
      <c r="G2478" s="24" t="s">
        <v>3325</v>
      </c>
      <c r="H2478" s="2">
        <v>18000000</v>
      </c>
      <c r="I2478" s="2">
        <v>150086800</v>
      </c>
      <c r="J2478" s="2">
        <v>270594534</v>
      </c>
      <c r="K2478" s="28" t="str">
        <f t="shared" si="306"/>
        <v/>
      </c>
      <c r="L2478" s="28" t="str">
        <f t="shared" si="307"/>
        <v/>
      </c>
      <c r="M2478" s="28" t="s">
        <v>3325</v>
      </c>
      <c r="N2478" s="28" t="str">
        <f t="shared" si="308"/>
        <v/>
      </c>
      <c r="O2478" s="28" t="str">
        <f>IF(N2478=1,M2478&amp;" ("&amp;E2478&amp;")",M2478)</f>
        <v>Neighbors</v>
      </c>
      <c r="P2478" s="36">
        <f>INDEX(cpi!$A$1:$M$105,MATCH('Inflation adjust calc'!$E2478,cpi!$A:$A,0),MATCH('Inflation adjust calc'!$D2478,cpi!$1:$1,0))</f>
        <v>237.9</v>
      </c>
      <c r="Q2478" s="36">
        <f>cpi!$I$2</f>
        <v>240.85300000000001</v>
      </c>
      <c r="R2478" s="36">
        <f t="shared" si="313"/>
        <v>1.0124127784783523</v>
      </c>
      <c r="S2478" s="28" t="str">
        <f t="shared" si="309"/>
        <v/>
      </c>
      <c r="T2478" s="37">
        <f t="shared" si="310"/>
        <v>18223430.012610342</v>
      </c>
      <c r="U2478" s="37">
        <f t="shared" si="311"/>
        <v>151949794.20092475</v>
      </c>
      <c r="V2478" s="37">
        <f t="shared" si="312"/>
        <v>273953364.00799495</v>
      </c>
    </row>
    <row r="2479" spans="1:22">
      <c r="A2479" s="23">
        <v>2478</v>
      </c>
      <c r="B2479" s="3">
        <v>38787</v>
      </c>
      <c r="C2479" s="28">
        <v>3</v>
      </c>
      <c r="D2479" s="29">
        <v>11</v>
      </c>
      <c r="E2479" s="28">
        <v>2006</v>
      </c>
      <c r="F2479" s="31">
        <f>DATE(E2479,D2479,C2479)</f>
        <v>39024</v>
      </c>
      <c r="G2479" s="24" t="s">
        <v>3326</v>
      </c>
      <c r="H2479" s="2">
        <v>18000000</v>
      </c>
      <c r="I2479" s="2">
        <v>128505958</v>
      </c>
      <c r="J2479" s="2">
        <v>261443242</v>
      </c>
      <c r="K2479" s="28" t="str">
        <f t="shared" si="306"/>
        <v/>
      </c>
      <c r="L2479" s="28" t="str">
        <f t="shared" si="307"/>
        <v/>
      </c>
      <c r="M2479" s="28" t="s">
        <v>3326</v>
      </c>
      <c r="N2479" s="28" t="str">
        <f t="shared" si="308"/>
        <v/>
      </c>
      <c r="O2479" s="28" t="str">
        <f>IF(N2479=1,M2479&amp;" ("&amp;E2479&amp;")",M2479)</f>
        <v>Borat</v>
      </c>
      <c r="P2479" s="36">
        <f>INDEX(cpi!$A$1:$M$105,MATCH('Inflation adjust calc'!$E2479,cpi!$A:$A,0),MATCH('Inflation adjust calc'!$D2479,cpi!$1:$1,0))</f>
        <v>201.5</v>
      </c>
      <c r="Q2479" s="36">
        <f>cpi!$I$2</f>
        <v>240.85300000000001</v>
      </c>
      <c r="R2479" s="36">
        <f t="shared" si="313"/>
        <v>1.1953002481389579</v>
      </c>
      <c r="S2479" s="28" t="str">
        <f t="shared" si="309"/>
        <v/>
      </c>
      <c r="T2479" s="37">
        <f t="shared" si="310"/>
        <v>21515404.46650124</v>
      </c>
      <c r="U2479" s="37">
        <f t="shared" si="311"/>
        <v>153603203.48473451</v>
      </c>
      <c r="V2479" s="37">
        <f t="shared" si="312"/>
        <v>312503172.03685361</v>
      </c>
    </row>
    <row r="2480" spans="1:22">
      <c r="A2480" s="23">
        <v>2479</v>
      </c>
      <c r="B2480" s="3" t="s">
        <v>3327</v>
      </c>
      <c r="C2480" s="28">
        <v>29</v>
      </c>
      <c r="D2480" s="29">
        <v>7</v>
      </c>
      <c r="E2480" s="28">
        <v>1994</v>
      </c>
      <c r="F2480" s="31">
        <f>DATE(E2480,D2480,C2480)</f>
        <v>34544</v>
      </c>
      <c r="G2480" s="24" t="s">
        <v>3328</v>
      </c>
      <c r="H2480" s="2">
        <v>18000000</v>
      </c>
      <c r="I2480" s="2">
        <v>119920129</v>
      </c>
      <c r="J2480" s="2">
        <v>351620129</v>
      </c>
      <c r="K2480" s="28" t="str">
        <f t="shared" si="306"/>
        <v/>
      </c>
      <c r="L2480" s="28" t="str">
        <f t="shared" si="307"/>
        <v/>
      </c>
      <c r="M2480" s="28" t="s">
        <v>3328</v>
      </c>
      <c r="N2480" s="28" t="str">
        <f t="shared" si="308"/>
        <v/>
      </c>
      <c r="O2480" s="28" t="str">
        <f>IF(N2480=1,M2480&amp;" ("&amp;E2480&amp;")",M2480)</f>
        <v>The Mask</v>
      </c>
      <c r="P2480" s="36">
        <f>INDEX(cpi!$A$1:$M$105,MATCH('Inflation adjust calc'!$E2480,cpi!$A:$A,0),MATCH('Inflation adjust calc'!$D2480,cpi!$1:$1,0))</f>
        <v>148.4</v>
      </c>
      <c r="Q2480" s="36">
        <f>cpi!$I$2</f>
        <v>240.85300000000001</v>
      </c>
      <c r="R2480" s="36">
        <f t="shared" si="313"/>
        <v>1.6229986522911051</v>
      </c>
      <c r="S2480" s="28" t="str">
        <f t="shared" si="309"/>
        <v/>
      </c>
      <c r="T2480" s="37">
        <f t="shared" si="310"/>
        <v>29213975.74123989</v>
      </c>
      <c r="U2480" s="37">
        <f t="shared" si="311"/>
        <v>194630207.74957547</v>
      </c>
      <c r="V2480" s="37">
        <f t="shared" si="312"/>
        <v>570678995.48542452</v>
      </c>
    </row>
    <row r="2481" spans="1:22">
      <c r="A2481" s="23">
        <v>2480</v>
      </c>
      <c r="B2481" s="3">
        <v>32208</v>
      </c>
      <c r="C2481" s="28">
        <v>3</v>
      </c>
      <c r="D2481" s="29">
        <v>6</v>
      </c>
      <c r="E2481" s="28">
        <v>1988</v>
      </c>
      <c r="F2481" s="31">
        <f>DATE(E2481,D2481,C2481)</f>
        <v>32297</v>
      </c>
      <c r="G2481" s="24" t="s">
        <v>3329</v>
      </c>
      <c r="H2481" s="2">
        <v>18000000</v>
      </c>
      <c r="I2481" s="2">
        <v>114968774</v>
      </c>
      <c r="J2481" s="2">
        <v>151668774</v>
      </c>
      <c r="K2481" s="28" t="str">
        <f t="shared" si="306"/>
        <v/>
      </c>
      <c r="L2481" s="28" t="str">
        <f t="shared" si="307"/>
        <v/>
      </c>
      <c r="M2481" s="28" t="s">
        <v>3329</v>
      </c>
      <c r="N2481" s="28" t="str">
        <f t="shared" si="308"/>
        <v/>
      </c>
      <c r="O2481" s="28" t="str">
        <f>IF(N2481=1,M2481&amp;" ("&amp;E2481&amp;")",M2481)</f>
        <v>Big</v>
      </c>
      <c r="P2481" s="36">
        <f>INDEX(cpi!$A$1:$M$105,MATCH('Inflation adjust calc'!$E2481,cpi!$A:$A,0),MATCH('Inflation adjust calc'!$D2481,cpi!$1:$1,0))</f>
        <v>118</v>
      </c>
      <c r="Q2481" s="36">
        <f>cpi!$I$2</f>
        <v>240.85300000000001</v>
      </c>
      <c r="R2481" s="36">
        <f t="shared" si="313"/>
        <v>2.0411271186440678</v>
      </c>
      <c r="S2481" s="28" t="str">
        <f t="shared" si="309"/>
        <v/>
      </c>
      <c r="T2481" s="37">
        <f t="shared" si="310"/>
        <v>36740288.135593221</v>
      </c>
      <c r="U2481" s="37">
        <f t="shared" si="311"/>
        <v>234665882.40866101</v>
      </c>
      <c r="V2481" s="37">
        <f t="shared" si="312"/>
        <v>309575247.6628983</v>
      </c>
    </row>
    <row r="2482" spans="1:22">
      <c r="A2482" s="23">
        <v>2481</v>
      </c>
      <c r="B2482" s="3" t="s">
        <v>997</v>
      </c>
      <c r="C2482" s="28">
        <v>13</v>
      </c>
      <c r="D2482" s="29">
        <v>7</v>
      </c>
      <c r="E2482" s="28">
        <v>2001</v>
      </c>
      <c r="F2482" s="31">
        <f>DATE(E2482,D2482,C2482)</f>
        <v>37085</v>
      </c>
      <c r="G2482" s="24" t="s">
        <v>3330</v>
      </c>
      <c r="H2482" s="2">
        <v>18000000</v>
      </c>
      <c r="I2482" s="2">
        <v>96493426</v>
      </c>
      <c r="J2482" s="2">
        <v>141809235</v>
      </c>
      <c r="K2482" s="28" t="str">
        <f t="shared" si="306"/>
        <v/>
      </c>
      <c r="L2482" s="28" t="str">
        <f t="shared" si="307"/>
        <v/>
      </c>
      <c r="M2482" s="28" t="s">
        <v>3330</v>
      </c>
      <c r="N2482" s="28" t="str">
        <f t="shared" si="308"/>
        <v/>
      </c>
      <c r="O2482" s="28" t="str">
        <f>IF(N2482=1,M2482&amp;" ("&amp;E2482&amp;")",M2482)</f>
        <v>Legally Blonde</v>
      </c>
      <c r="P2482" s="36">
        <f>INDEX(cpi!$A$1:$M$105,MATCH('Inflation adjust calc'!$E2482,cpi!$A:$A,0),MATCH('Inflation adjust calc'!$D2482,cpi!$1:$1,0))</f>
        <v>177.5</v>
      </c>
      <c r="Q2482" s="36">
        <f>cpi!$I$2</f>
        <v>240.85300000000001</v>
      </c>
      <c r="R2482" s="36">
        <f t="shared" si="313"/>
        <v>1.3569183098591551</v>
      </c>
      <c r="S2482" s="28" t="str">
        <f t="shared" si="309"/>
        <v/>
      </c>
      <c r="T2482" s="37">
        <f t="shared" si="310"/>
        <v>24424529.577464793</v>
      </c>
      <c r="U2482" s="37">
        <f t="shared" si="311"/>
        <v>130933696.52043945</v>
      </c>
      <c r="V2482" s="37">
        <f t="shared" si="312"/>
        <v>192423547.47861972</v>
      </c>
    </row>
    <row r="2483" spans="1:22">
      <c r="A2483" s="23">
        <v>2482</v>
      </c>
      <c r="B2483" s="3" t="s">
        <v>2281</v>
      </c>
      <c r="C2483" s="28">
        <v>30</v>
      </c>
      <c r="D2483" s="29">
        <v>4</v>
      </c>
      <c r="E2483" s="28">
        <v>2004</v>
      </c>
      <c r="F2483" s="31">
        <f>DATE(E2483,D2483,C2483)</f>
        <v>38107</v>
      </c>
      <c r="G2483" s="24" t="s">
        <v>3331</v>
      </c>
      <c r="H2483" s="2">
        <v>18000000</v>
      </c>
      <c r="I2483" s="2">
        <v>86047227</v>
      </c>
      <c r="J2483" s="2">
        <v>130953026</v>
      </c>
      <c r="K2483" s="28" t="str">
        <f t="shared" si="306"/>
        <v/>
      </c>
      <c r="L2483" s="28" t="str">
        <f t="shared" si="307"/>
        <v/>
      </c>
      <c r="M2483" s="28" t="s">
        <v>3331</v>
      </c>
      <c r="N2483" s="28" t="str">
        <f t="shared" si="308"/>
        <v/>
      </c>
      <c r="O2483" s="28" t="str">
        <f>IF(N2483=1,M2483&amp;" ("&amp;E2483&amp;")",M2483)</f>
        <v>Mean Girls</v>
      </c>
      <c r="P2483" s="36">
        <f>INDEX(cpi!$A$1:$M$105,MATCH('Inflation adjust calc'!$E2483,cpi!$A:$A,0),MATCH('Inflation adjust calc'!$D2483,cpi!$1:$1,0))</f>
        <v>188</v>
      </c>
      <c r="Q2483" s="36">
        <f>cpi!$I$2</f>
        <v>240.85300000000001</v>
      </c>
      <c r="R2483" s="36">
        <f t="shared" si="313"/>
        <v>1.2811329787234043</v>
      </c>
      <c r="S2483" s="28" t="str">
        <f t="shared" si="309"/>
        <v/>
      </c>
      <c r="T2483" s="37">
        <f t="shared" si="310"/>
        <v>23060393.617021278</v>
      </c>
      <c r="U2483" s="37">
        <f t="shared" si="311"/>
        <v>110237940.23739894</v>
      </c>
      <c r="V2483" s="37">
        <f t="shared" si="312"/>
        <v>167768240.27222341</v>
      </c>
    </row>
    <row r="2484" spans="1:22">
      <c r="A2484" s="23">
        <v>2483</v>
      </c>
      <c r="B2484" s="3">
        <v>30687</v>
      </c>
      <c r="C2484" s="28">
        <v>1</v>
      </c>
      <c r="D2484" s="29">
        <v>6</v>
      </c>
      <c r="E2484" s="28">
        <v>1984</v>
      </c>
      <c r="F2484" s="31">
        <f>DATE(E2484,D2484,C2484)</f>
        <v>30834</v>
      </c>
      <c r="G2484" s="24" t="s">
        <v>3332</v>
      </c>
      <c r="H2484" s="2">
        <v>18000000</v>
      </c>
      <c r="I2484" s="2">
        <v>76471046</v>
      </c>
      <c r="J2484" s="2">
        <v>87000000</v>
      </c>
      <c r="K2484" s="28" t="str">
        <f t="shared" si="306"/>
        <v/>
      </c>
      <c r="L2484" s="28" t="str">
        <f t="shared" si="307"/>
        <v/>
      </c>
      <c r="M2484" s="28" t="s">
        <v>3332</v>
      </c>
      <c r="N2484" s="28" t="str">
        <f t="shared" si="308"/>
        <v/>
      </c>
      <c r="O2484" s="28" t="str">
        <f>IF(N2484=1,M2484&amp;" ("&amp;E2484&amp;")",M2484)</f>
        <v>Star Trek III: The Search for Spock</v>
      </c>
      <c r="P2484" s="36">
        <f>INDEX(cpi!$A$1:$M$105,MATCH('Inflation adjust calc'!$E2484,cpi!$A:$A,0),MATCH('Inflation adjust calc'!$D2484,cpi!$1:$1,0))</f>
        <v>103.7</v>
      </c>
      <c r="Q2484" s="36">
        <f>cpi!$I$2</f>
        <v>240.85300000000001</v>
      </c>
      <c r="R2484" s="36">
        <f t="shared" si="313"/>
        <v>2.3225940212150435</v>
      </c>
      <c r="S2484" s="28" t="str">
        <f t="shared" si="309"/>
        <v/>
      </c>
      <c r="T2484" s="37">
        <f t="shared" si="310"/>
        <v>41806692.381870784</v>
      </c>
      <c r="U2484" s="37">
        <f t="shared" si="311"/>
        <v>177611194.23566058</v>
      </c>
      <c r="V2484" s="37">
        <f t="shared" si="312"/>
        <v>202065679.84570879</v>
      </c>
    </row>
    <row r="2485" spans="1:22">
      <c r="A2485" s="23">
        <v>2484</v>
      </c>
      <c r="B2485" s="3">
        <v>38604</v>
      </c>
      <c r="C2485" s="28">
        <v>9</v>
      </c>
      <c r="D2485" s="29">
        <v>9</v>
      </c>
      <c r="E2485" s="28">
        <v>2005</v>
      </c>
      <c r="F2485" s="31">
        <f>DATE(E2485,D2485,C2485)</f>
        <v>38604</v>
      </c>
      <c r="G2485" s="24" t="s">
        <v>3333</v>
      </c>
      <c r="H2485" s="2">
        <v>18000000</v>
      </c>
      <c r="I2485" s="2">
        <v>75072454</v>
      </c>
      <c r="J2485" s="2">
        <v>144529078</v>
      </c>
      <c r="K2485" s="28" t="str">
        <f t="shared" si="306"/>
        <v/>
      </c>
      <c r="L2485" s="28" t="str">
        <f t="shared" si="307"/>
        <v/>
      </c>
      <c r="M2485" s="28" t="s">
        <v>3333</v>
      </c>
      <c r="N2485" s="28" t="str">
        <f t="shared" si="308"/>
        <v/>
      </c>
      <c r="O2485" s="28" t="str">
        <f>IF(N2485=1,M2485&amp;" ("&amp;E2485&amp;")",M2485)</f>
        <v>The Exorcism of Emily Rose</v>
      </c>
      <c r="P2485" s="36">
        <f>INDEX(cpi!$A$1:$M$105,MATCH('Inflation adjust calc'!$E2485,cpi!$A:$A,0),MATCH('Inflation adjust calc'!$D2485,cpi!$1:$1,0))</f>
        <v>198.8</v>
      </c>
      <c r="Q2485" s="36">
        <f>cpi!$I$2</f>
        <v>240.85300000000001</v>
      </c>
      <c r="R2485" s="36">
        <f t="shared" si="313"/>
        <v>1.2115342052313882</v>
      </c>
      <c r="S2485" s="28" t="str">
        <f t="shared" si="309"/>
        <v/>
      </c>
      <c r="T2485" s="37">
        <f t="shared" si="310"/>
        <v>21807615.694164988</v>
      </c>
      <c r="U2485" s="37">
        <f t="shared" si="311"/>
        <v>90952845.891659945</v>
      </c>
      <c r="V2485" s="37">
        <f t="shared" si="312"/>
        <v>175101921.64755532</v>
      </c>
    </row>
    <row r="2486" spans="1:22">
      <c r="A2486" s="23">
        <v>2485</v>
      </c>
      <c r="B2486" s="3">
        <v>36445</v>
      </c>
      <c r="C2486" s="28">
        <v>10</v>
      </c>
      <c r="D2486" s="29">
        <v>12</v>
      </c>
      <c r="E2486" s="28">
        <v>1999</v>
      </c>
      <c r="F2486" s="31">
        <f>DATE(E2486,D2486,C2486)</f>
        <v>36504</v>
      </c>
      <c r="G2486" s="24" t="s">
        <v>3334</v>
      </c>
      <c r="H2486" s="2">
        <v>18000000</v>
      </c>
      <c r="I2486" s="2">
        <v>65535067</v>
      </c>
      <c r="J2486" s="2">
        <v>92935067</v>
      </c>
      <c r="K2486" s="28" t="str">
        <f t="shared" si="306"/>
        <v/>
      </c>
      <c r="L2486" s="28" t="str">
        <f t="shared" si="307"/>
        <v/>
      </c>
      <c r="M2486" s="28" t="s">
        <v>3334</v>
      </c>
      <c r="N2486" s="28" t="str">
        <f t="shared" si="308"/>
        <v/>
      </c>
      <c r="O2486" s="28" t="str">
        <f>IF(N2486=1,M2486&amp;" ("&amp;E2486&amp;")",M2486)</f>
        <v>Deuce Bigalow: Male Gigolo</v>
      </c>
      <c r="P2486" s="36">
        <f>INDEX(cpi!$A$1:$M$105,MATCH('Inflation adjust calc'!$E2486,cpi!$A:$A,0),MATCH('Inflation adjust calc'!$D2486,cpi!$1:$1,0))</f>
        <v>168.3</v>
      </c>
      <c r="Q2486" s="36">
        <f>cpi!$I$2</f>
        <v>240.85300000000001</v>
      </c>
      <c r="R2486" s="36">
        <f t="shared" si="313"/>
        <v>1.4310932857991681</v>
      </c>
      <c r="S2486" s="28" t="str">
        <f t="shared" si="309"/>
        <v/>
      </c>
      <c r="T2486" s="37">
        <f t="shared" si="310"/>
        <v>25759679.144385025</v>
      </c>
      <c r="U2486" s="37">
        <f t="shared" si="311"/>
        <v>93786794.368098632</v>
      </c>
      <c r="V2486" s="37">
        <f t="shared" si="312"/>
        <v>132998750.39899583</v>
      </c>
    </row>
    <row r="2487" spans="1:22">
      <c r="A2487" s="23">
        <v>2486</v>
      </c>
      <c r="B2487" s="3">
        <v>38140</v>
      </c>
      <c r="C2487" s="28">
        <v>6</v>
      </c>
      <c r="D2487" s="29">
        <v>2</v>
      </c>
      <c r="E2487" s="28">
        <v>2004</v>
      </c>
      <c r="F2487" s="31">
        <f>DATE(E2487,D2487,C2487)</f>
        <v>38023</v>
      </c>
      <c r="G2487" s="24" t="s">
        <v>3335</v>
      </c>
      <c r="H2487" s="2">
        <v>18000000</v>
      </c>
      <c r="I2487" s="2">
        <v>65070412</v>
      </c>
      <c r="J2487" s="2">
        <v>65842412</v>
      </c>
      <c r="K2487" s="28" t="str">
        <f t="shared" si="306"/>
        <v/>
      </c>
      <c r="L2487" s="28" t="str">
        <f t="shared" si="307"/>
        <v/>
      </c>
      <c r="M2487" s="28" t="s">
        <v>3335</v>
      </c>
      <c r="N2487" s="28" t="str">
        <f t="shared" si="308"/>
        <v/>
      </c>
      <c r="O2487" s="28" t="str">
        <f>IF(N2487=1,M2487&amp;" ("&amp;E2487&amp;")",M2487)</f>
        <v>Barbershop 2: Back in Business</v>
      </c>
      <c r="P2487" s="36">
        <f>INDEX(cpi!$A$1:$M$105,MATCH('Inflation adjust calc'!$E2487,cpi!$A:$A,0),MATCH('Inflation adjust calc'!$D2487,cpi!$1:$1,0))</f>
        <v>186.2</v>
      </c>
      <c r="Q2487" s="36">
        <f>cpi!$I$2</f>
        <v>240.85300000000001</v>
      </c>
      <c r="R2487" s="36">
        <f t="shared" si="313"/>
        <v>1.2935177228786252</v>
      </c>
      <c r="S2487" s="28" t="str">
        <f t="shared" si="309"/>
        <v/>
      </c>
      <c r="T2487" s="37">
        <f t="shared" si="310"/>
        <v>23283319.011815254</v>
      </c>
      <c r="U2487" s="37">
        <f t="shared" si="311"/>
        <v>84169731.157013968</v>
      </c>
      <c r="V2487" s="37">
        <f t="shared" si="312"/>
        <v>85168326.839076266</v>
      </c>
    </row>
    <row r="2488" spans="1:22">
      <c r="A2488" s="23">
        <v>2487</v>
      </c>
      <c r="B2488" s="3" t="s">
        <v>1698</v>
      </c>
      <c r="C2488" s="28">
        <v>16</v>
      </c>
      <c r="D2488" s="29">
        <v>12</v>
      </c>
      <c r="E2488" s="28">
        <v>2005</v>
      </c>
      <c r="F2488" s="31">
        <f>DATE(E2488,D2488,C2488)</f>
        <v>38702</v>
      </c>
      <c r="G2488" s="24" t="s">
        <v>3336</v>
      </c>
      <c r="H2488" s="2">
        <v>18000000</v>
      </c>
      <c r="I2488" s="2">
        <v>60062868</v>
      </c>
      <c r="J2488" s="2">
        <v>92357499</v>
      </c>
      <c r="K2488" s="28" t="str">
        <f t="shared" si="306"/>
        <v/>
      </c>
      <c r="L2488" s="28" t="str">
        <f t="shared" si="307"/>
        <v/>
      </c>
      <c r="M2488" s="28" t="s">
        <v>3336</v>
      </c>
      <c r="N2488" s="28" t="str">
        <f t="shared" si="308"/>
        <v/>
      </c>
      <c r="O2488" s="28" t="str">
        <f>IF(N2488=1,M2488&amp;" ("&amp;E2488&amp;")",M2488)</f>
        <v>The Family Stone</v>
      </c>
      <c r="P2488" s="36">
        <f>INDEX(cpi!$A$1:$M$105,MATCH('Inflation adjust calc'!$E2488,cpi!$A:$A,0),MATCH('Inflation adjust calc'!$D2488,cpi!$1:$1,0))</f>
        <v>196.8</v>
      </c>
      <c r="Q2488" s="36">
        <f>cpi!$I$2</f>
        <v>240.85300000000001</v>
      </c>
      <c r="R2488" s="36">
        <f t="shared" si="313"/>
        <v>1.2238465447154472</v>
      </c>
      <c r="S2488" s="28" t="str">
        <f t="shared" si="309"/>
        <v/>
      </c>
      <c r="T2488" s="37">
        <f t="shared" si="310"/>
        <v>22029237.804878049</v>
      </c>
      <c r="U2488" s="37">
        <f t="shared" si="311"/>
        <v>73507733.467500001</v>
      </c>
      <c r="V2488" s="37">
        <f t="shared" si="312"/>
        <v>113031406.02971037</v>
      </c>
    </row>
    <row r="2489" spans="1:22">
      <c r="A2489" s="23">
        <v>2488</v>
      </c>
      <c r="B2489" s="3" t="s">
        <v>616</v>
      </c>
      <c r="C2489" s="28">
        <v>26</v>
      </c>
      <c r="D2489" s="29">
        <v>11</v>
      </c>
      <c r="E2489" s="28">
        <v>2003</v>
      </c>
      <c r="F2489" s="31">
        <f>DATE(E2489,D2489,C2489)</f>
        <v>37951</v>
      </c>
      <c r="G2489" s="24" t="s">
        <v>3337</v>
      </c>
      <c r="H2489" s="2">
        <v>18000000</v>
      </c>
      <c r="I2489" s="2">
        <v>60060328</v>
      </c>
      <c r="J2489" s="2">
        <v>77147031</v>
      </c>
      <c r="K2489" s="28" t="str">
        <f t="shared" si="306"/>
        <v/>
      </c>
      <c r="L2489" s="28" t="str">
        <f t="shared" si="307"/>
        <v/>
      </c>
      <c r="M2489" s="28" t="s">
        <v>3337</v>
      </c>
      <c r="N2489" s="28" t="str">
        <f t="shared" si="308"/>
        <v/>
      </c>
      <c r="O2489" s="28" t="str">
        <f>IF(N2489=1,M2489&amp;" ("&amp;E2489&amp;")",M2489)</f>
        <v>Bad Santa</v>
      </c>
      <c r="P2489" s="36">
        <f>INDEX(cpi!$A$1:$M$105,MATCH('Inflation adjust calc'!$E2489,cpi!$A:$A,0),MATCH('Inflation adjust calc'!$D2489,cpi!$1:$1,0))</f>
        <v>184.5</v>
      </c>
      <c r="Q2489" s="36">
        <f>cpi!$I$2</f>
        <v>240.85300000000001</v>
      </c>
      <c r="R2489" s="36">
        <f t="shared" si="313"/>
        <v>1.3054363143631438</v>
      </c>
      <c r="S2489" s="28" t="str">
        <f t="shared" si="309"/>
        <v/>
      </c>
      <c r="T2489" s="37">
        <f t="shared" si="310"/>
        <v>23497853.658536587</v>
      </c>
      <c r="U2489" s="37">
        <f t="shared" si="311"/>
        <v>78404933.223761529</v>
      </c>
      <c r="V2489" s="37">
        <f t="shared" si="312"/>
        <v>100710535.8126992</v>
      </c>
    </row>
    <row r="2490" spans="1:22">
      <c r="A2490" s="23">
        <v>2489</v>
      </c>
      <c r="B2490" s="3">
        <v>32117</v>
      </c>
      <c r="C2490" s="28">
        <v>12</v>
      </c>
      <c r="D2490" s="29">
        <v>6</v>
      </c>
      <c r="E2490" s="28">
        <v>1987</v>
      </c>
      <c r="F2490" s="31">
        <f>DATE(E2490,D2490,C2490)</f>
        <v>31940</v>
      </c>
      <c r="G2490" s="24" t="s">
        <v>3338</v>
      </c>
      <c r="H2490" s="2">
        <v>18000000</v>
      </c>
      <c r="I2490" s="2">
        <v>59735548</v>
      </c>
      <c r="J2490" s="2">
        <v>98267558</v>
      </c>
      <c r="K2490" s="28" t="str">
        <f t="shared" si="306"/>
        <v/>
      </c>
      <c r="L2490" s="28" t="str">
        <f t="shared" si="307"/>
        <v/>
      </c>
      <c r="M2490" s="28" t="s">
        <v>3338</v>
      </c>
      <c r="N2490" s="28" t="str">
        <f t="shared" si="308"/>
        <v/>
      </c>
      <c r="O2490" s="28" t="str">
        <f>IF(N2490=1,M2490&amp;" ("&amp;E2490&amp;")",M2490)</f>
        <v>Predator</v>
      </c>
      <c r="P2490" s="36">
        <f>INDEX(cpi!$A$1:$M$105,MATCH('Inflation adjust calc'!$E2490,cpi!$A:$A,0),MATCH('Inflation adjust calc'!$D2490,cpi!$1:$1,0))</f>
        <v>113.5</v>
      </c>
      <c r="Q2490" s="36">
        <f>cpi!$I$2</f>
        <v>240.85300000000001</v>
      </c>
      <c r="R2490" s="36">
        <f t="shared" si="313"/>
        <v>2.1220528634361235</v>
      </c>
      <c r="S2490" s="28" t="str">
        <f t="shared" si="309"/>
        <v/>
      </c>
      <c r="T2490" s="37">
        <f t="shared" si="310"/>
        <v>38196951.541850224</v>
      </c>
      <c r="U2490" s="37">
        <f t="shared" si="311"/>
        <v>126761990.682326</v>
      </c>
      <c r="V2490" s="37">
        <f t="shared" si="312"/>
        <v>208528952.83677536</v>
      </c>
    </row>
    <row r="2491" spans="1:22">
      <c r="A2491" s="23">
        <v>2490</v>
      </c>
      <c r="B2491" s="3" t="s">
        <v>25</v>
      </c>
      <c r="C2491" s="28">
        <v>25</v>
      </c>
      <c r="D2491" s="29">
        <v>3</v>
      </c>
      <c r="E2491" s="28">
        <v>2016</v>
      </c>
      <c r="F2491" s="31">
        <f>DATE(E2491,D2491,C2491)</f>
        <v>42454</v>
      </c>
      <c r="G2491" s="24" t="s">
        <v>3339</v>
      </c>
      <c r="H2491" s="2">
        <v>18000000</v>
      </c>
      <c r="I2491" s="2">
        <v>59689605</v>
      </c>
      <c r="J2491" s="2">
        <v>91651878</v>
      </c>
      <c r="K2491" s="28" t="str">
        <f t="shared" si="306"/>
        <v/>
      </c>
      <c r="L2491" s="28" t="str">
        <f t="shared" si="307"/>
        <v/>
      </c>
      <c r="M2491" s="28" t="s">
        <v>3339</v>
      </c>
      <c r="N2491" s="28" t="str">
        <f t="shared" si="308"/>
        <v/>
      </c>
      <c r="O2491" s="28" t="str">
        <f>IF(N2491=1,M2491&amp;" ("&amp;E2491&amp;")",M2491)</f>
        <v>My Big Fat Greek Wedding 2</v>
      </c>
      <c r="P2491" s="36">
        <f>INDEX(cpi!$A$1:$M$105,MATCH('Inflation adjust calc'!$E2491,cpi!$A:$A,0),MATCH('Inflation adjust calc'!$D2491,cpi!$1:$1,0))</f>
        <v>238.13200000000001</v>
      </c>
      <c r="Q2491" s="36">
        <f>cpi!$I$2</f>
        <v>240.85300000000001</v>
      </c>
      <c r="R2491" s="36">
        <f t="shared" si="313"/>
        <v>1.0114264357583189</v>
      </c>
      <c r="S2491" s="28" t="str">
        <f t="shared" si="309"/>
        <v/>
      </c>
      <c r="T2491" s="37">
        <f t="shared" si="310"/>
        <v>18205675.843649741</v>
      </c>
      <c r="U2491" s="37">
        <f t="shared" si="311"/>
        <v>60371644.436971933</v>
      </c>
      <c r="V2491" s="37">
        <f t="shared" si="312"/>
        <v>92699132.29609628</v>
      </c>
    </row>
    <row r="2492" spans="1:22">
      <c r="A2492" s="23">
        <v>2491</v>
      </c>
      <c r="B2492" s="3">
        <v>42317</v>
      </c>
      <c r="C2492" s="28">
        <v>11</v>
      </c>
      <c r="D2492" s="29">
        <v>9</v>
      </c>
      <c r="E2492" s="28">
        <v>2015</v>
      </c>
      <c r="F2492" s="31">
        <f>DATE(E2492,D2492,C2492)</f>
        <v>42258</v>
      </c>
      <c r="G2492" s="24" t="s">
        <v>6839</v>
      </c>
      <c r="H2492" s="2">
        <v>18000000</v>
      </c>
      <c r="I2492" s="2">
        <v>57017904</v>
      </c>
      <c r="J2492" s="2">
        <v>60264805</v>
      </c>
      <c r="K2492" s="28" t="str">
        <f t="shared" si="306"/>
        <v/>
      </c>
      <c r="L2492" s="28" t="str">
        <f t="shared" si="307"/>
        <v/>
      </c>
      <c r="M2492" s="28" t="s">
        <v>6839</v>
      </c>
      <c r="N2492" s="28" t="str">
        <f t="shared" si="308"/>
        <v/>
      </c>
      <c r="O2492" s="28" t="str">
        <f>IF(N2492=1,M2492&amp;" ("&amp;E2492&amp;")",M2492)</f>
        <v>The Perfect Guy</v>
      </c>
      <c r="P2492" s="36">
        <f>INDEX(cpi!$A$1:$M$105,MATCH('Inflation adjust calc'!$E2492,cpi!$A:$A,0),MATCH('Inflation adjust calc'!$D2492,cpi!$1:$1,0))</f>
        <v>237.94499999999999</v>
      </c>
      <c r="Q2492" s="36">
        <f>cpi!$I$2</f>
        <v>240.85300000000001</v>
      </c>
      <c r="R2492" s="36">
        <f t="shared" si="313"/>
        <v>1.0122213116476497</v>
      </c>
      <c r="S2492" s="28" t="str">
        <f t="shared" si="309"/>
        <v/>
      </c>
      <c r="T2492" s="37">
        <f t="shared" si="310"/>
        <v>18219983.609657694</v>
      </c>
      <c r="U2492" s="37">
        <f t="shared" si="311"/>
        <v>57714737.57427977</v>
      </c>
      <c r="V2492" s="37">
        <f t="shared" si="312"/>
        <v>61001319.963289842</v>
      </c>
    </row>
    <row r="2493" spans="1:22">
      <c r="A2493" s="23">
        <v>2492</v>
      </c>
      <c r="B2493" s="3">
        <v>35466</v>
      </c>
      <c r="C2493" s="28">
        <v>2</v>
      </c>
      <c r="D2493" s="29">
        <v>5</v>
      </c>
      <c r="E2493" s="28">
        <v>1997</v>
      </c>
      <c r="F2493" s="31">
        <f>DATE(E2493,D2493,C2493)</f>
        <v>35552</v>
      </c>
      <c r="G2493" s="24" t="s">
        <v>3340</v>
      </c>
      <c r="H2493" s="2">
        <v>18000000</v>
      </c>
      <c r="I2493" s="2">
        <v>53883989</v>
      </c>
      <c r="J2493" s="2">
        <v>67683989</v>
      </c>
      <c r="K2493" s="28" t="str">
        <f t="shared" si="306"/>
        <v/>
      </c>
      <c r="L2493" s="28" t="str">
        <f t="shared" si="307"/>
        <v/>
      </c>
      <c r="M2493" s="28" t="s">
        <v>3340</v>
      </c>
      <c r="N2493" s="28" t="str">
        <f t="shared" si="308"/>
        <v/>
      </c>
      <c r="O2493" s="28" t="str">
        <f>IF(N2493=1,M2493&amp;" ("&amp;E2493&amp;")",M2493)</f>
        <v>Austin Powers: International Man of Mystery</v>
      </c>
      <c r="P2493" s="36">
        <f>INDEX(cpi!$A$1:$M$105,MATCH('Inflation adjust calc'!$E2493,cpi!$A:$A,0),MATCH('Inflation adjust calc'!$D2493,cpi!$1:$1,0))</f>
        <v>160.1</v>
      </c>
      <c r="Q2493" s="36">
        <f>cpi!$I$2</f>
        <v>240.85300000000001</v>
      </c>
      <c r="R2493" s="36">
        <f t="shared" si="313"/>
        <v>1.5043910056214866</v>
      </c>
      <c r="S2493" s="28" t="str">
        <f t="shared" si="309"/>
        <v/>
      </c>
      <c r="T2493" s="37">
        <f t="shared" si="310"/>
        <v>27079038.10118676</v>
      </c>
      <c r="U2493" s="37">
        <f t="shared" si="311"/>
        <v>81062588.39860712</v>
      </c>
      <c r="V2493" s="37">
        <f t="shared" si="312"/>
        <v>101823184.27618363</v>
      </c>
    </row>
    <row r="2494" spans="1:22">
      <c r="A2494" s="23">
        <v>2493</v>
      </c>
      <c r="B2494" s="3" t="s">
        <v>880</v>
      </c>
      <c r="C2494" s="28">
        <v>25</v>
      </c>
      <c r="D2494" s="29">
        <v>3</v>
      </c>
      <c r="E2494" s="28">
        <v>2011</v>
      </c>
      <c r="F2494" s="31">
        <f>DATE(E2494,D2494,C2494)</f>
        <v>40627</v>
      </c>
      <c r="G2494" s="24" t="s">
        <v>3341</v>
      </c>
      <c r="H2494" s="2">
        <v>18000000</v>
      </c>
      <c r="I2494" s="2">
        <v>52698535</v>
      </c>
      <c r="J2494" s="2">
        <v>73695194</v>
      </c>
      <c r="K2494" s="28" t="str">
        <f t="shared" si="306"/>
        <v/>
      </c>
      <c r="L2494" s="28" t="str">
        <f t="shared" si="307"/>
        <v/>
      </c>
      <c r="M2494" s="28" t="s">
        <v>3341</v>
      </c>
      <c r="N2494" s="28" t="str">
        <f t="shared" si="308"/>
        <v/>
      </c>
      <c r="O2494" s="28" t="str">
        <f>IF(N2494=1,M2494&amp;" ("&amp;E2494&amp;")",M2494)</f>
        <v>Diary of a Wimpy Kid: Rodrick Rules</v>
      </c>
      <c r="P2494" s="36">
        <f>INDEX(cpi!$A$1:$M$105,MATCH('Inflation adjust calc'!$E2494,cpi!$A:$A,0),MATCH('Inflation adjust calc'!$D2494,cpi!$1:$1,0))</f>
        <v>223.46700000000001</v>
      </c>
      <c r="Q2494" s="36">
        <f>cpi!$I$2</f>
        <v>240.85300000000001</v>
      </c>
      <c r="R2494" s="36">
        <f t="shared" si="313"/>
        <v>1.0778011965972605</v>
      </c>
      <c r="S2494" s="28" t="str">
        <f t="shared" si="309"/>
        <v/>
      </c>
      <c r="T2494" s="37">
        <f t="shared" si="310"/>
        <v>19400421.538750689</v>
      </c>
      <c r="U2494" s="37">
        <f t="shared" si="311"/>
        <v>56798544.081922613</v>
      </c>
      <c r="V2494" s="37">
        <f t="shared" si="312"/>
        <v>79428768.276667252</v>
      </c>
    </row>
    <row r="2495" spans="1:22">
      <c r="A2495" s="23">
        <v>2494</v>
      </c>
      <c r="B2495" s="3" t="s">
        <v>3342</v>
      </c>
      <c r="C2495" s="28">
        <v>19</v>
      </c>
      <c r="D2495" s="29">
        <v>9</v>
      </c>
      <c r="E2495" s="28">
        <v>1984</v>
      </c>
      <c r="F2495" s="31">
        <f>DATE(E2495,D2495,C2495)</f>
        <v>30944</v>
      </c>
      <c r="G2495" s="24" t="s">
        <v>3343</v>
      </c>
      <c r="H2495" s="2">
        <v>18000000</v>
      </c>
      <c r="I2495" s="2">
        <v>51973029</v>
      </c>
      <c r="J2495" s="2">
        <v>51973029</v>
      </c>
      <c r="K2495" s="28" t="str">
        <f t="shared" si="306"/>
        <v/>
      </c>
      <c r="L2495" s="28" t="str">
        <f t="shared" si="307"/>
        <v/>
      </c>
      <c r="M2495" s="28" t="s">
        <v>3343</v>
      </c>
      <c r="N2495" s="28" t="str">
        <f t="shared" si="308"/>
        <v/>
      </c>
      <c r="O2495" s="28" t="str">
        <f>IF(N2495=1,M2495&amp;" ("&amp;E2495&amp;")",M2495)</f>
        <v>Amadeus</v>
      </c>
      <c r="P2495" s="36">
        <f>INDEX(cpi!$A$1:$M$105,MATCH('Inflation adjust calc'!$E2495,cpi!$A:$A,0),MATCH('Inflation adjust calc'!$D2495,cpi!$1:$1,0))</f>
        <v>105</v>
      </c>
      <c r="Q2495" s="36">
        <f>cpi!$I$2</f>
        <v>240.85300000000001</v>
      </c>
      <c r="R2495" s="36">
        <f t="shared" si="313"/>
        <v>2.2938380952380952</v>
      </c>
      <c r="S2495" s="28" t="str">
        <f t="shared" si="309"/>
        <v/>
      </c>
      <c r="T2495" s="37">
        <f t="shared" si="310"/>
        <v>41289085.714285716</v>
      </c>
      <c r="U2495" s="37">
        <f t="shared" si="311"/>
        <v>119217713.84511429</v>
      </c>
      <c r="V2495" s="37">
        <f t="shared" si="312"/>
        <v>119217713.84511429</v>
      </c>
    </row>
    <row r="2496" spans="1:22">
      <c r="A2496" s="23">
        <v>2495</v>
      </c>
      <c r="B2496" s="3">
        <v>39756</v>
      </c>
      <c r="C2496" s="28">
        <v>11</v>
      </c>
      <c r="D2496" s="29">
        <v>4</v>
      </c>
      <c r="E2496" s="28">
        <v>2008</v>
      </c>
      <c r="F2496" s="31">
        <f>DATE(E2496,D2496,C2496)</f>
        <v>39549</v>
      </c>
      <c r="G2496" s="24" t="s">
        <v>3344</v>
      </c>
      <c r="H2496" s="2">
        <v>18000000</v>
      </c>
      <c r="I2496" s="2">
        <v>43869350</v>
      </c>
      <c r="J2496" s="2">
        <v>57193655</v>
      </c>
      <c r="K2496" s="28" t="str">
        <f t="shared" si="306"/>
        <v/>
      </c>
      <c r="L2496" s="28" t="str">
        <f t="shared" si="307"/>
        <v/>
      </c>
      <c r="M2496" s="28" t="s">
        <v>3344</v>
      </c>
      <c r="N2496" s="28" t="str">
        <f t="shared" si="308"/>
        <v/>
      </c>
      <c r="O2496" s="28" t="str">
        <f>IF(N2496=1,M2496&amp;" ("&amp;E2496&amp;")",M2496)</f>
        <v>Prom Night</v>
      </c>
      <c r="P2496" s="36">
        <f>INDEX(cpi!$A$1:$M$105,MATCH('Inflation adjust calc'!$E2496,cpi!$A:$A,0),MATCH('Inflation adjust calc'!$D2496,cpi!$1:$1,0))</f>
        <v>214.82300000000001</v>
      </c>
      <c r="Q2496" s="36">
        <f>cpi!$I$2</f>
        <v>240.85300000000001</v>
      </c>
      <c r="R2496" s="36">
        <f t="shared" si="313"/>
        <v>1.1211695209544601</v>
      </c>
      <c r="S2496" s="28" t="str">
        <f t="shared" si="309"/>
        <v/>
      </c>
      <c r="T2496" s="37">
        <f t="shared" si="310"/>
        <v>20181051.377180282</v>
      </c>
      <c r="U2496" s="37">
        <f t="shared" si="311"/>
        <v>49184978.124083541</v>
      </c>
      <c r="V2496" s="37">
        <f t="shared" si="312"/>
        <v>64123782.777984664</v>
      </c>
    </row>
    <row r="2497" spans="1:22">
      <c r="A2497" s="23">
        <v>2496</v>
      </c>
      <c r="B2497" s="3">
        <v>40759</v>
      </c>
      <c r="C2497" s="28">
        <v>8</v>
      </c>
      <c r="D2497" s="29">
        <v>4</v>
      </c>
      <c r="E2497" s="28">
        <v>2011</v>
      </c>
      <c r="F2497" s="31">
        <f>DATE(E2497,D2497,C2497)</f>
        <v>40641</v>
      </c>
      <c r="G2497" s="24" t="s">
        <v>3345</v>
      </c>
      <c r="H2497" s="2">
        <v>18000000</v>
      </c>
      <c r="I2497" s="2">
        <v>43853424</v>
      </c>
      <c r="J2497" s="2">
        <v>47158652</v>
      </c>
      <c r="K2497" s="28" t="str">
        <f t="shared" si="306"/>
        <v/>
      </c>
      <c r="L2497" s="28" t="str">
        <f t="shared" si="307"/>
        <v/>
      </c>
      <c r="M2497" s="28" t="s">
        <v>3345</v>
      </c>
      <c r="N2497" s="28" t="str">
        <f t="shared" si="308"/>
        <v/>
      </c>
      <c r="O2497" s="28" t="str">
        <f>IF(N2497=1,M2497&amp;" ("&amp;E2497&amp;")",M2497)</f>
        <v>Soul Surfer</v>
      </c>
      <c r="P2497" s="36">
        <f>INDEX(cpi!$A$1:$M$105,MATCH('Inflation adjust calc'!$E2497,cpi!$A:$A,0),MATCH('Inflation adjust calc'!$D2497,cpi!$1:$1,0))</f>
        <v>224.90600000000001</v>
      </c>
      <c r="Q2497" s="36">
        <f>cpi!$I$2</f>
        <v>240.85300000000001</v>
      </c>
      <c r="R2497" s="36">
        <f t="shared" si="313"/>
        <v>1.0709051781633216</v>
      </c>
      <c r="S2497" s="28" t="str">
        <f t="shared" si="309"/>
        <v/>
      </c>
      <c r="T2497" s="37">
        <f t="shared" si="310"/>
        <v>19276293.20693979</v>
      </c>
      <c r="U2497" s="37">
        <f t="shared" si="311"/>
        <v>46962858.841791682</v>
      </c>
      <c r="V2497" s="37">
        <f t="shared" si="312"/>
        <v>50502444.622002088</v>
      </c>
    </row>
    <row r="2498" spans="1:22">
      <c r="A2498" s="23">
        <v>2497</v>
      </c>
      <c r="B2498" s="3" t="s">
        <v>681</v>
      </c>
      <c r="C2498" s="28">
        <v>26</v>
      </c>
      <c r="D2498" s="29">
        <v>9</v>
      </c>
      <c r="E2498" s="28">
        <v>2003</v>
      </c>
      <c r="F2498" s="31">
        <f>DATE(E2498,D2498,C2498)</f>
        <v>37890</v>
      </c>
      <c r="G2498" s="24" t="s">
        <v>3346</v>
      </c>
      <c r="H2498" s="2">
        <v>18000000</v>
      </c>
      <c r="I2498" s="2">
        <v>43601508</v>
      </c>
      <c r="J2498" s="2">
        <v>57490024</v>
      </c>
      <c r="K2498" s="28" t="str">
        <f t="shared" si="306"/>
        <v/>
      </c>
      <c r="L2498" s="28" t="str">
        <f t="shared" si="307"/>
        <v/>
      </c>
      <c r="M2498" s="28" t="s">
        <v>3346</v>
      </c>
      <c r="N2498" s="28" t="str">
        <f t="shared" si="308"/>
        <v/>
      </c>
      <c r="O2498" s="28" t="str">
        <f>IF(N2498=1,M2498&amp;" ("&amp;E2498&amp;")",M2498)</f>
        <v>Under the Tuscan Sun</v>
      </c>
      <c r="P2498" s="36">
        <f>INDEX(cpi!$A$1:$M$105,MATCH('Inflation adjust calc'!$E2498,cpi!$A:$A,0),MATCH('Inflation adjust calc'!$D2498,cpi!$1:$1,0))</f>
        <v>185.2</v>
      </c>
      <c r="Q2498" s="36">
        <f>cpi!$I$2</f>
        <v>240.85300000000001</v>
      </c>
      <c r="R2498" s="36">
        <f t="shared" si="313"/>
        <v>1.300502159827214</v>
      </c>
      <c r="S2498" s="28" t="str">
        <f t="shared" si="309"/>
        <v/>
      </c>
      <c r="T2498" s="37">
        <f t="shared" si="310"/>
        <v>23409038.876889851</v>
      </c>
      <c r="U2498" s="37">
        <f t="shared" si="311"/>
        <v>56703855.325723551</v>
      </c>
      <c r="V2498" s="37">
        <f t="shared" si="312"/>
        <v>74765900.380518362</v>
      </c>
    </row>
    <row r="2499" spans="1:22">
      <c r="A2499" s="23">
        <v>2498</v>
      </c>
      <c r="B2499" s="3" t="s">
        <v>756</v>
      </c>
      <c r="C2499" s="28">
        <v>17</v>
      </c>
      <c r="D2499" s="29">
        <v>10</v>
      </c>
      <c r="E2499" s="28">
        <v>2014</v>
      </c>
      <c r="F2499" s="31">
        <f>DATE(E2499,D2499,C2499)</f>
        <v>41929</v>
      </c>
      <c r="G2499" s="24" t="s">
        <v>3347</v>
      </c>
      <c r="H2499" s="2">
        <v>18000000</v>
      </c>
      <c r="I2499" s="2">
        <v>42340598</v>
      </c>
      <c r="J2499" s="2">
        <v>103215094</v>
      </c>
      <c r="K2499" s="28" t="str">
        <f t="shared" ref="K2499:K2562" si="314">IF(J2499=0,1,"")</f>
        <v/>
      </c>
      <c r="L2499" s="28" t="str">
        <f t="shared" ref="L2499:L2562" si="315">IF(E2499&gt;2016,1,"")</f>
        <v/>
      </c>
      <c r="M2499" s="28" t="s">
        <v>3347</v>
      </c>
      <c r="N2499" s="28" t="str">
        <f t="shared" ref="N2499:N2562" si="316">IF(COUNTIF($M$2:$M$5233,M2499)&gt;1,1,"")</f>
        <v/>
      </c>
      <c r="O2499" s="28" t="str">
        <f>IF(N2499=1,M2499&amp;" ("&amp;E2499&amp;")",M2499)</f>
        <v>Birdman or (The Unexpected Virtue of Ignorance)</v>
      </c>
      <c r="P2499" s="36">
        <f>INDEX(cpi!$A$1:$M$105,MATCH('Inflation adjust calc'!$E2499,cpi!$A:$A,0),MATCH('Inflation adjust calc'!$D2499,cpi!$1:$1,0))</f>
        <v>237.43299999999999</v>
      </c>
      <c r="Q2499" s="36">
        <f>cpi!$I$2</f>
        <v>240.85300000000001</v>
      </c>
      <c r="R2499" s="36">
        <f t="shared" si="313"/>
        <v>1.0144040634621136</v>
      </c>
      <c r="S2499" s="28" t="str">
        <f t="shared" ref="S2499:S2562" si="317">IF(ISERROR(R2499),1,"")</f>
        <v/>
      </c>
      <c r="T2499" s="37">
        <f t="shared" ref="T2499:T2562" si="318">H2499*$R2499</f>
        <v>18259273.142318044</v>
      </c>
      <c r="U2499" s="37">
        <f t="shared" ref="U2499:U2562" si="319">I2499*$R2499</f>
        <v>42950474.660615839</v>
      </c>
      <c r="V2499" s="37">
        <f t="shared" ref="V2499:V2562" si="320">J2499*$R2499</f>
        <v>104701810.76422402</v>
      </c>
    </row>
    <row r="2500" spans="1:22">
      <c r="A2500" s="23">
        <v>2499</v>
      </c>
      <c r="B2500" s="3">
        <v>31695</v>
      </c>
      <c r="C2500" s="28">
        <v>10</v>
      </c>
      <c r="D2500" s="29">
        <v>10</v>
      </c>
      <c r="E2500" s="28">
        <v>1986</v>
      </c>
      <c r="F2500" s="31">
        <f>DATE(E2500,D2500,C2500)</f>
        <v>31695</v>
      </c>
      <c r="G2500" s="24" t="s">
        <v>3348</v>
      </c>
      <c r="H2500" s="2">
        <v>18000000</v>
      </c>
      <c r="I2500" s="2">
        <v>41382841</v>
      </c>
      <c r="J2500" s="2">
        <v>41382841</v>
      </c>
      <c r="K2500" s="28" t="str">
        <f t="shared" si="314"/>
        <v/>
      </c>
      <c r="L2500" s="28" t="str">
        <f t="shared" si="315"/>
        <v/>
      </c>
      <c r="M2500" s="28" t="s">
        <v>3348</v>
      </c>
      <c r="N2500" s="28" t="str">
        <f t="shared" si="316"/>
        <v/>
      </c>
      <c r="O2500" s="28" t="str">
        <f>IF(N2500=1,M2500&amp;" ("&amp;E2500&amp;")",M2500)</f>
        <v>Peggy Sue Got Married</v>
      </c>
      <c r="P2500" s="36">
        <f>INDEX(cpi!$A$1:$M$105,MATCH('Inflation adjust calc'!$E2500,cpi!$A:$A,0),MATCH('Inflation adjust calc'!$D2500,cpi!$1:$1,0))</f>
        <v>110.3</v>
      </c>
      <c r="Q2500" s="36">
        <f>cpi!$I$2</f>
        <v>240.85300000000001</v>
      </c>
      <c r="R2500" s="36">
        <f t="shared" si="313"/>
        <v>2.183617407071623</v>
      </c>
      <c r="S2500" s="28" t="str">
        <f t="shared" si="317"/>
        <v/>
      </c>
      <c r="T2500" s="37">
        <f t="shared" si="318"/>
        <v>39305113.327289216</v>
      </c>
      <c r="U2500" s="37">
        <f t="shared" si="319"/>
        <v>90364291.961677253</v>
      </c>
      <c r="V2500" s="37">
        <f t="shared" si="320"/>
        <v>90364291.961677253</v>
      </c>
    </row>
    <row r="2501" spans="1:22">
      <c r="A2501" s="23">
        <v>2500</v>
      </c>
      <c r="B2501" s="3" t="s">
        <v>3349</v>
      </c>
      <c r="C2501" s="28">
        <v>26</v>
      </c>
      <c r="D2501" s="29">
        <v>12</v>
      </c>
      <c r="E2501" s="28">
        <v>2001</v>
      </c>
      <c r="F2501" s="31">
        <f>DATE(E2501,D2501,C2501)</f>
        <v>37251</v>
      </c>
      <c r="G2501" s="24" t="s">
        <v>3350</v>
      </c>
      <c r="H2501" s="2">
        <v>18000000</v>
      </c>
      <c r="I2501" s="2">
        <v>41300105</v>
      </c>
      <c r="J2501" s="2">
        <v>41300105</v>
      </c>
      <c r="K2501" s="28" t="str">
        <f t="shared" si="314"/>
        <v/>
      </c>
      <c r="L2501" s="28" t="str">
        <f t="shared" si="315"/>
        <v/>
      </c>
      <c r="M2501" s="28" t="s">
        <v>3350</v>
      </c>
      <c r="N2501" s="28" t="str">
        <f t="shared" si="316"/>
        <v/>
      </c>
      <c r="O2501" s="28" t="str">
        <f>IF(N2501=1,M2501&amp;" ("&amp;E2501&amp;")",M2501)</f>
        <v>Gosford Park</v>
      </c>
      <c r="P2501" s="36">
        <f>INDEX(cpi!$A$1:$M$105,MATCH('Inflation adjust calc'!$E2501,cpi!$A:$A,0),MATCH('Inflation adjust calc'!$D2501,cpi!$1:$1,0))</f>
        <v>176.7</v>
      </c>
      <c r="Q2501" s="36">
        <f>cpi!$I$2</f>
        <v>240.85300000000001</v>
      </c>
      <c r="R2501" s="36">
        <f t="shared" si="313"/>
        <v>1.3630616864742502</v>
      </c>
      <c r="S2501" s="28" t="str">
        <f t="shared" si="317"/>
        <v/>
      </c>
      <c r="T2501" s="37">
        <f t="shared" si="318"/>
        <v>24535110.356536504</v>
      </c>
      <c r="U2501" s="37">
        <f t="shared" si="319"/>
        <v>56294590.772863612</v>
      </c>
      <c r="V2501" s="37">
        <f t="shared" si="320"/>
        <v>56294590.772863612</v>
      </c>
    </row>
    <row r="2502" spans="1:22">
      <c r="A2502" s="23">
        <v>2501</v>
      </c>
      <c r="B2502" s="3">
        <v>37561</v>
      </c>
      <c r="C2502" s="28">
        <v>11</v>
      </c>
      <c r="D2502" s="29">
        <v>1</v>
      </c>
      <c r="E2502" s="28">
        <v>2002</v>
      </c>
      <c r="F2502" s="31">
        <f>DATE(E2502,D2502,C2502)</f>
        <v>37267</v>
      </c>
      <c r="G2502" s="24" t="s">
        <v>3351</v>
      </c>
      <c r="H2502" s="2">
        <v>18000000</v>
      </c>
      <c r="I2502" s="2">
        <v>41059716</v>
      </c>
      <c r="J2502" s="2">
        <v>43308707</v>
      </c>
      <c r="K2502" s="28" t="str">
        <f t="shared" si="314"/>
        <v/>
      </c>
      <c r="L2502" s="28" t="str">
        <f t="shared" si="315"/>
        <v/>
      </c>
      <c r="M2502" s="28" t="s">
        <v>3351</v>
      </c>
      <c r="N2502" s="28" t="str">
        <f t="shared" si="316"/>
        <v/>
      </c>
      <c r="O2502" s="28" t="str">
        <f>IF(N2502=1,M2502&amp;" ("&amp;E2502&amp;")",M2502)</f>
        <v>Orange County</v>
      </c>
      <c r="P2502" s="36">
        <f>INDEX(cpi!$A$1:$M$105,MATCH('Inflation adjust calc'!$E2502,cpi!$A:$A,0),MATCH('Inflation adjust calc'!$D2502,cpi!$1:$1,0))</f>
        <v>177.1</v>
      </c>
      <c r="Q2502" s="36">
        <f>cpi!$I$2</f>
        <v>240.85300000000001</v>
      </c>
      <c r="R2502" s="36">
        <f t="shared" si="313"/>
        <v>1.3599830604178431</v>
      </c>
      <c r="S2502" s="28" t="str">
        <f t="shared" si="317"/>
        <v/>
      </c>
      <c r="T2502" s="37">
        <f t="shared" si="318"/>
        <v>24479695.087521177</v>
      </c>
      <c r="U2502" s="37">
        <f t="shared" si="319"/>
        <v>55840518.225567482</v>
      </c>
      <c r="V2502" s="37">
        <f t="shared" si="320"/>
        <v>58899107.888599664</v>
      </c>
    </row>
    <row r="2503" spans="1:22">
      <c r="A2503" s="23">
        <v>2502</v>
      </c>
      <c r="B2503" s="3" t="s">
        <v>406</v>
      </c>
      <c r="C2503" s="28">
        <v>26</v>
      </c>
      <c r="D2503" s="29">
        <v>7</v>
      </c>
      <c r="E2503" s="28">
        <v>2013</v>
      </c>
      <c r="F2503" s="31">
        <f>DATE(E2503,D2503,C2503)</f>
        <v>41481</v>
      </c>
      <c r="G2503" s="24" t="s">
        <v>3352</v>
      </c>
      <c r="H2503" s="2">
        <v>18000000</v>
      </c>
      <c r="I2503" s="2">
        <v>33404871</v>
      </c>
      <c r="J2503" s="2">
        <v>102912961</v>
      </c>
      <c r="K2503" s="28" t="str">
        <f t="shared" si="314"/>
        <v/>
      </c>
      <c r="L2503" s="28" t="str">
        <f t="shared" si="315"/>
        <v/>
      </c>
      <c r="M2503" s="28" t="s">
        <v>3352</v>
      </c>
      <c r="N2503" s="28" t="str">
        <f t="shared" si="316"/>
        <v/>
      </c>
      <c r="O2503" s="28" t="str">
        <f>IF(N2503=1,M2503&amp;" ("&amp;E2503&amp;")",M2503)</f>
        <v>Blue Jasmine</v>
      </c>
      <c r="P2503" s="36">
        <f>INDEX(cpi!$A$1:$M$105,MATCH('Inflation adjust calc'!$E2503,cpi!$A:$A,0),MATCH('Inflation adjust calc'!$D2503,cpi!$1:$1,0))</f>
        <v>233.596</v>
      </c>
      <c r="Q2503" s="36">
        <f>cpi!$I$2</f>
        <v>240.85300000000001</v>
      </c>
      <c r="R2503" s="36">
        <f t="shared" si="313"/>
        <v>1.0310664566174079</v>
      </c>
      <c r="S2503" s="28" t="str">
        <f t="shared" si="317"/>
        <v/>
      </c>
      <c r="T2503" s="37">
        <f t="shared" si="318"/>
        <v>18559196.219113342</v>
      </c>
      <c r="U2503" s="37">
        <f t="shared" si="319"/>
        <v>34442641.975731611</v>
      </c>
      <c r="V2503" s="37">
        <f t="shared" si="320"/>
        <v>106110102.0382755</v>
      </c>
    </row>
    <row r="2504" spans="1:22">
      <c r="A2504" s="23">
        <v>2503</v>
      </c>
      <c r="B2504" s="3" t="s">
        <v>1316</v>
      </c>
      <c r="C2504" s="28">
        <v>28</v>
      </c>
      <c r="D2504" s="29">
        <v>4</v>
      </c>
      <c r="E2504" s="28">
        <v>2006</v>
      </c>
      <c r="F2504" s="31">
        <f>DATE(E2504,D2504,C2504)</f>
        <v>38835</v>
      </c>
      <c r="G2504" s="24" t="s">
        <v>3353</v>
      </c>
      <c r="H2504" s="2">
        <v>18000000</v>
      </c>
      <c r="I2504" s="2">
        <v>31567134</v>
      </c>
      <c r="J2504" s="2">
        <v>77635035</v>
      </c>
      <c r="K2504" s="28" t="str">
        <f t="shared" si="314"/>
        <v/>
      </c>
      <c r="L2504" s="28" t="str">
        <f t="shared" si="315"/>
        <v/>
      </c>
      <c r="M2504" s="28" t="s">
        <v>3353</v>
      </c>
      <c r="N2504" s="28" t="str">
        <f t="shared" si="316"/>
        <v/>
      </c>
      <c r="O2504" s="28" t="str">
        <f>IF(N2504=1,M2504&amp;" ("&amp;E2504&amp;")",M2504)</f>
        <v>United 93</v>
      </c>
      <c r="P2504" s="36">
        <f>INDEX(cpi!$A$1:$M$105,MATCH('Inflation adjust calc'!$E2504,cpi!$A:$A,0),MATCH('Inflation adjust calc'!$D2504,cpi!$1:$1,0))</f>
        <v>201.5</v>
      </c>
      <c r="Q2504" s="36">
        <f>cpi!$I$2</f>
        <v>240.85300000000001</v>
      </c>
      <c r="R2504" s="36">
        <f t="shared" si="313"/>
        <v>1.1953002481389579</v>
      </c>
      <c r="S2504" s="28" t="str">
        <f t="shared" si="317"/>
        <v/>
      </c>
      <c r="T2504" s="37">
        <f t="shared" si="318"/>
        <v>21515404.46650124</v>
      </c>
      <c r="U2504" s="37">
        <f t="shared" si="319"/>
        <v>37732203.103235736</v>
      </c>
      <c r="V2504" s="37">
        <f t="shared" si="320"/>
        <v>92797176.599776685</v>
      </c>
    </row>
    <row r="2505" spans="1:22">
      <c r="A2505" s="23">
        <v>2504</v>
      </c>
      <c r="B2505" s="3">
        <v>37753</v>
      </c>
      <c r="C2505" s="28">
        <v>5</v>
      </c>
      <c r="D2505" s="29">
        <v>12</v>
      </c>
      <c r="E2505" s="28">
        <v>2003</v>
      </c>
      <c r="F2505" s="31">
        <f>DATE(E2505,D2505,C2505)</f>
        <v>37960</v>
      </c>
      <c r="G2505" s="24" t="s">
        <v>3354</v>
      </c>
      <c r="H2505" s="2">
        <v>18000000</v>
      </c>
      <c r="I2505" s="2">
        <v>30272254</v>
      </c>
      <c r="J2505" s="2">
        <v>62646763</v>
      </c>
      <c r="K2505" s="28" t="str">
        <f t="shared" si="314"/>
        <v/>
      </c>
      <c r="L2505" s="28" t="str">
        <f t="shared" si="315"/>
        <v/>
      </c>
      <c r="M2505" s="28" t="s">
        <v>3354</v>
      </c>
      <c r="N2505" s="28" t="str">
        <f t="shared" si="316"/>
        <v/>
      </c>
      <c r="O2505" s="28" t="str">
        <f>IF(N2505=1,M2505&amp;" ("&amp;E2505&amp;")",M2505)</f>
        <v>Honey</v>
      </c>
      <c r="P2505" s="36">
        <f>INDEX(cpi!$A$1:$M$105,MATCH('Inflation adjust calc'!$E2505,cpi!$A:$A,0),MATCH('Inflation adjust calc'!$D2505,cpi!$1:$1,0))</f>
        <v>184.3</v>
      </c>
      <c r="Q2505" s="36">
        <f>cpi!$I$2</f>
        <v>240.85300000000001</v>
      </c>
      <c r="R2505" s="36">
        <f t="shared" si="313"/>
        <v>1.3068529571351057</v>
      </c>
      <c r="S2505" s="28" t="str">
        <f t="shared" si="317"/>
        <v/>
      </c>
      <c r="T2505" s="37">
        <f t="shared" si="318"/>
        <v>23523353.228431903</v>
      </c>
      <c r="U2505" s="37">
        <f t="shared" si="319"/>
        <v>39561384.659045033</v>
      </c>
      <c r="V2505" s="37">
        <f t="shared" si="320"/>
        <v>81870107.481492132</v>
      </c>
    </row>
    <row r="2506" spans="1:22">
      <c r="A2506" s="23">
        <v>2505</v>
      </c>
      <c r="B2506" s="3" t="s">
        <v>1386</v>
      </c>
      <c r="C2506" s="28">
        <v>14</v>
      </c>
      <c r="D2506" s="29">
        <v>10</v>
      </c>
      <c r="E2506" s="28">
        <v>2005</v>
      </c>
      <c r="F2506" s="31">
        <f>DATE(E2506,D2506,C2506)</f>
        <v>38639</v>
      </c>
      <c r="G2506" s="24" t="s">
        <v>3355</v>
      </c>
      <c r="H2506" s="2">
        <v>18000000</v>
      </c>
      <c r="I2506" s="2">
        <v>29511112</v>
      </c>
      <c r="J2506" s="2">
        <v>37048526</v>
      </c>
      <c r="K2506" s="28" t="str">
        <f t="shared" si="314"/>
        <v/>
      </c>
      <c r="L2506" s="28" t="str">
        <f t="shared" si="315"/>
        <v/>
      </c>
      <c r="M2506" s="28" t="s">
        <v>3355</v>
      </c>
      <c r="N2506" s="28">
        <f t="shared" si="316"/>
        <v>1</v>
      </c>
      <c r="O2506" s="28" t="str">
        <f>IF(N2506=1,M2506&amp;" ("&amp;E2506&amp;")",M2506)</f>
        <v>The Fog (2005)</v>
      </c>
      <c r="P2506" s="36">
        <f>INDEX(cpi!$A$1:$M$105,MATCH('Inflation adjust calc'!$E2506,cpi!$A:$A,0),MATCH('Inflation adjust calc'!$D2506,cpi!$1:$1,0))</f>
        <v>199.2</v>
      </c>
      <c r="Q2506" s="36">
        <f>cpi!$I$2</f>
        <v>240.85300000000001</v>
      </c>
      <c r="R2506" s="36">
        <f t="shared" si="313"/>
        <v>1.20910140562249</v>
      </c>
      <c r="S2506" s="28" t="str">
        <f t="shared" si="317"/>
        <v/>
      </c>
      <c r="T2506" s="37">
        <f t="shared" si="318"/>
        <v>21763825.301204819</v>
      </c>
      <c r="U2506" s="37">
        <f t="shared" si="319"/>
        <v>35681927.000682734</v>
      </c>
      <c r="V2506" s="37">
        <f t="shared" si="320"/>
        <v>44795424.862841368</v>
      </c>
    </row>
    <row r="2507" spans="1:22">
      <c r="A2507" s="23">
        <v>2506</v>
      </c>
      <c r="B2507" s="3" t="s">
        <v>3356</v>
      </c>
      <c r="C2507" s="28">
        <v>24</v>
      </c>
      <c r="D2507" s="29">
        <v>5</v>
      </c>
      <c r="E2507" s="28">
        <v>1996</v>
      </c>
      <c r="F2507" s="31">
        <f>DATE(E2507,D2507,C2507)</f>
        <v>35209</v>
      </c>
      <c r="G2507" s="24" t="s">
        <v>3357</v>
      </c>
      <c r="H2507" s="2">
        <v>18000000</v>
      </c>
      <c r="I2507" s="2">
        <v>26936265</v>
      </c>
      <c r="J2507" s="2">
        <v>26936265</v>
      </c>
      <c r="K2507" s="28" t="str">
        <f t="shared" si="314"/>
        <v/>
      </c>
      <c r="L2507" s="28" t="str">
        <f t="shared" si="315"/>
        <v/>
      </c>
      <c r="M2507" s="28" t="s">
        <v>3357</v>
      </c>
      <c r="N2507" s="28" t="str">
        <f t="shared" si="316"/>
        <v/>
      </c>
      <c r="O2507" s="28" t="str">
        <f>IF(N2507=1,M2507&amp;" ("&amp;E2507&amp;")",M2507)</f>
        <v>Spy Hard</v>
      </c>
      <c r="P2507" s="36">
        <f>INDEX(cpi!$A$1:$M$105,MATCH('Inflation adjust calc'!$E2507,cpi!$A:$A,0),MATCH('Inflation adjust calc'!$D2507,cpi!$1:$1,0))</f>
        <v>156.6</v>
      </c>
      <c r="Q2507" s="36">
        <f>cpi!$I$2</f>
        <v>240.85300000000001</v>
      </c>
      <c r="R2507" s="36">
        <f t="shared" si="313"/>
        <v>1.5380140485312901</v>
      </c>
      <c r="S2507" s="28" t="str">
        <f t="shared" si="317"/>
        <v/>
      </c>
      <c r="T2507" s="37">
        <f t="shared" si="318"/>
        <v>27684252.873563223</v>
      </c>
      <c r="U2507" s="37">
        <f t="shared" si="319"/>
        <v>41428353.984961689</v>
      </c>
      <c r="V2507" s="37">
        <f t="shared" si="320"/>
        <v>41428353.984961689</v>
      </c>
    </row>
    <row r="2508" spans="1:22">
      <c r="A2508" s="23">
        <v>2507</v>
      </c>
      <c r="B2508" s="3">
        <v>42193</v>
      </c>
      <c r="C2508" s="28">
        <v>7</v>
      </c>
      <c r="D2508" s="29">
        <v>8</v>
      </c>
      <c r="E2508" s="28">
        <v>2015</v>
      </c>
      <c r="F2508" s="31">
        <f>DATE(E2508,D2508,C2508)</f>
        <v>42223</v>
      </c>
      <c r="G2508" s="24" t="s">
        <v>6840</v>
      </c>
      <c r="H2508" s="2">
        <v>18000000</v>
      </c>
      <c r="I2508" s="2">
        <v>26822144</v>
      </c>
      <c r="J2508" s="2">
        <v>40487973</v>
      </c>
      <c r="K2508" s="28" t="str">
        <f t="shared" si="314"/>
        <v/>
      </c>
      <c r="L2508" s="28" t="str">
        <f t="shared" si="315"/>
        <v/>
      </c>
      <c r="M2508" s="28" t="s">
        <v>6840</v>
      </c>
      <c r="N2508" s="28" t="str">
        <f t="shared" si="316"/>
        <v/>
      </c>
      <c r="O2508" s="28" t="str">
        <f>IF(N2508=1,M2508&amp;" ("&amp;E2508&amp;")",M2508)</f>
        <v>Ricki and the Flash</v>
      </c>
      <c r="P2508" s="36">
        <f>INDEX(cpi!$A$1:$M$105,MATCH('Inflation adjust calc'!$E2508,cpi!$A:$A,0),MATCH('Inflation adjust calc'!$D2508,cpi!$1:$1,0))</f>
        <v>238.316</v>
      </c>
      <c r="Q2508" s="36">
        <f>cpi!$I$2</f>
        <v>240.85300000000001</v>
      </c>
      <c r="R2508" s="36">
        <f t="shared" si="313"/>
        <v>1.01064552946508</v>
      </c>
      <c r="S2508" s="28" t="str">
        <f t="shared" si="317"/>
        <v/>
      </c>
      <c r="T2508" s="37">
        <f t="shared" si="318"/>
        <v>18191619.530371439</v>
      </c>
      <c r="U2508" s="37">
        <f t="shared" si="319"/>
        <v>27107679.924268618</v>
      </c>
      <c r="V2508" s="37">
        <f t="shared" si="320"/>
        <v>40918988.909552865</v>
      </c>
    </row>
    <row r="2509" spans="1:22">
      <c r="A2509" s="23">
        <v>2508</v>
      </c>
      <c r="B2509" s="3" t="s">
        <v>3358</v>
      </c>
      <c r="C2509" s="28">
        <v>13</v>
      </c>
      <c r="D2509" s="29">
        <v>12</v>
      </c>
      <c r="E2509" s="28">
        <v>1989</v>
      </c>
      <c r="F2509" s="31">
        <f>DATE(E2509,D2509,C2509)</f>
        <v>32855</v>
      </c>
      <c r="G2509" s="24" t="s">
        <v>3359</v>
      </c>
      <c r="H2509" s="2">
        <v>18000000</v>
      </c>
      <c r="I2509" s="2">
        <v>26593580</v>
      </c>
      <c r="J2509" s="2">
        <v>26593580</v>
      </c>
      <c r="K2509" s="28" t="str">
        <f t="shared" si="314"/>
        <v/>
      </c>
      <c r="L2509" s="28" t="str">
        <f t="shared" si="315"/>
        <v/>
      </c>
      <c r="M2509" s="28" t="s">
        <v>3359</v>
      </c>
      <c r="N2509" s="28" t="str">
        <f t="shared" si="316"/>
        <v/>
      </c>
      <c r="O2509" s="28" t="str">
        <f>IF(N2509=1,M2509&amp;" ("&amp;E2509&amp;")",M2509)</f>
        <v>Glory</v>
      </c>
      <c r="P2509" s="36">
        <f>INDEX(cpi!$A$1:$M$105,MATCH('Inflation adjust calc'!$E2509,cpi!$A:$A,0),MATCH('Inflation adjust calc'!$D2509,cpi!$1:$1,0))</f>
        <v>126.1</v>
      </c>
      <c r="Q2509" s="36">
        <f>cpi!$I$2</f>
        <v>240.85300000000001</v>
      </c>
      <c r="R2509" s="36">
        <f t="shared" si="313"/>
        <v>1.9100158604282318</v>
      </c>
      <c r="S2509" s="28" t="str">
        <f t="shared" si="317"/>
        <v/>
      </c>
      <c r="T2509" s="37">
        <f t="shared" si="318"/>
        <v>34380285.487708174</v>
      </c>
      <c r="U2509" s="37">
        <f t="shared" si="319"/>
        <v>50794159.58556702</v>
      </c>
      <c r="V2509" s="37">
        <f t="shared" si="320"/>
        <v>50794159.58556702</v>
      </c>
    </row>
    <row r="2510" spans="1:22">
      <c r="A2510" s="23">
        <v>2509</v>
      </c>
      <c r="B2510" s="3" t="s">
        <v>3360</v>
      </c>
      <c r="C2510" s="28">
        <v>29</v>
      </c>
      <c r="D2510" s="29">
        <v>6</v>
      </c>
      <c r="E2510" s="28">
        <v>1984</v>
      </c>
      <c r="F2510" s="31">
        <f>DATE(E2510,D2510,C2510)</f>
        <v>30862</v>
      </c>
      <c r="G2510" s="24" t="s">
        <v>3361</v>
      </c>
      <c r="H2510" s="2">
        <v>18000000</v>
      </c>
      <c r="I2510" s="2">
        <v>26400000</v>
      </c>
      <c r="J2510" s="2">
        <v>26400000</v>
      </c>
      <c r="K2510" s="28" t="str">
        <f t="shared" si="314"/>
        <v/>
      </c>
      <c r="L2510" s="28" t="str">
        <f t="shared" si="315"/>
        <v/>
      </c>
      <c r="M2510" s="28" t="s">
        <v>3361</v>
      </c>
      <c r="N2510" s="28" t="str">
        <f t="shared" si="316"/>
        <v/>
      </c>
      <c r="O2510" s="28" t="str">
        <f>IF(N2510=1,M2510&amp;" ("&amp;E2510&amp;")",M2510)</f>
        <v>Conan the Destroyer</v>
      </c>
      <c r="P2510" s="36">
        <f>INDEX(cpi!$A$1:$M$105,MATCH('Inflation adjust calc'!$E2510,cpi!$A:$A,0),MATCH('Inflation adjust calc'!$D2510,cpi!$1:$1,0))</f>
        <v>103.7</v>
      </c>
      <c r="Q2510" s="36">
        <f>cpi!$I$2</f>
        <v>240.85300000000001</v>
      </c>
      <c r="R2510" s="36">
        <f t="shared" si="313"/>
        <v>2.3225940212150435</v>
      </c>
      <c r="S2510" s="28" t="str">
        <f t="shared" si="317"/>
        <v/>
      </c>
      <c r="T2510" s="37">
        <f t="shared" si="318"/>
        <v>41806692.381870784</v>
      </c>
      <c r="U2510" s="37">
        <f t="shared" si="319"/>
        <v>61316482.160077147</v>
      </c>
      <c r="V2510" s="37">
        <f t="shared" si="320"/>
        <v>61316482.160077147</v>
      </c>
    </row>
    <row r="2511" spans="1:22">
      <c r="A2511" s="23">
        <v>2510</v>
      </c>
      <c r="B2511" s="3" t="s">
        <v>2812</v>
      </c>
      <c r="C2511" s="28">
        <v>13</v>
      </c>
      <c r="D2511" s="29">
        <v>11</v>
      </c>
      <c r="E2511" s="28">
        <v>2015</v>
      </c>
      <c r="F2511" s="31">
        <f>DATE(E2511,D2511,C2511)</f>
        <v>42321</v>
      </c>
      <c r="G2511" s="24" t="s">
        <v>3362</v>
      </c>
      <c r="H2511" s="2">
        <v>18000000</v>
      </c>
      <c r="I2511" s="2">
        <v>26302731</v>
      </c>
      <c r="J2511" s="2">
        <v>42167286</v>
      </c>
      <c r="K2511" s="28" t="str">
        <f t="shared" si="314"/>
        <v/>
      </c>
      <c r="L2511" s="28" t="str">
        <f t="shared" si="315"/>
        <v/>
      </c>
      <c r="M2511" s="28" t="s">
        <v>3362</v>
      </c>
      <c r="N2511" s="28" t="str">
        <f t="shared" si="316"/>
        <v/>
      </c>
      <c r="O2511" s="28" t="str">
        <f>IF(N2511=1,M2511&amp;" ("&amp;E2511&amp;")",M2511)</f>
        <v>Love the Coopers</v>
      </c>
      <c r="P2511" s="36">
        <f>INDEX(cpi!$A$1:$M$105,MATCH('Inflation adjust calc'!$E2511,cpi!$A:$A,0),MATCH('Inflation adjust calc'!$D2511,cpi!$1:$1,0))</f>
        <v>237.33600000000001</v>
      </c>
      <c r="Q2511" s="36">
        <f>cpi!$I$2</f>
        <v>240.85300000000001</v>
      </c>
      <c r="R2511" s="36">
        <f t="shared" si="313"/>
        <v>1.014818653722992</v>
      </c>
      <c r="S2511" s="28" t="str">
        <f t="shared" si="317"/>
        <v/>
      </c>
      <c r="T2511" s="37">
        <f t="shared" si="318"/>
        <v>18266735.767013855</v>
      </c>
      <c r="U2511" s="37">
        <f t="shared" si="319"/>
        <v>26692502.062658004</v>
      </c>
      <c r="V2511" s="37">
        <f t="shared" si="320"/>
        <v>42792148.409672365</v>
      </c>
    </row>
    <row r="2512" spans="1:22">
      <c r="A2512" s="23">
        <v>2511</v>
      </c>
      <c r="B2512" s="3" t="s">
        <v>3363</v>
      </c>
      <c r="C2512" s="28">
        <v>24</v>
      </c>
      <c r="D2512" s="29">
        <v>6</v>
      </c>
      <c r="E2512" s="28">
        <v>1970</v>
      </c>
      <c r="F2512" s="31">
        <f>DATE(E2512,D2512,C2512)</f>
        <v>25743</v>
      </c>
      <c r="G2512" s="24" t="s">
        <v>3364</v>
      </c>
      <c r="H2512" s="2">
        <v>18000000</v>
      </c>
      <c r="I2512" s="2">
        <v>24911670</v>
      </c>
      <c r="J2512" s="2">
        <v>24911670</v>
      </c>
      <c r="K2512" s="28" t="str">
        <f t="shared" si="314"/>
        <v/>
      </c>
      <c r="L2512" s="28" t="str">
        <f t="shared" si="315"/>
        <v/>
      </c>
      <c r="M2512" s="28" t="s">
        <v>3364</v>
      </c>
      <c r="N2512" s="28" t="str">
        <f t="shared" si="316"/>
        <v/>
      </c>
      <c r="O2512" s="28" t="str">
        <f>IF(N2512=1,M2512&amp;" ("&amp;E2512&amp;")",M2512)</f>
        <v>Catch-22</v>
      </c>
      <c r="P2512" s="36">
        <f>INDEX(cpi!$A$1:$M$105,MATCH('Inflation adjust calc'!$E2512,cpi!$A:$A,0),MATCH('Inflation adjust calc'!$D2512,cpi!$1:$1,0))</f>
        <v>38.799999999999997</v>
      </c>
      <c r="Q2512" s="36">
        <f>cpi!$I$2</f>
        <v>240.85300000000001</v>
      </c>
      <c r="R2512" s="36">
        <f t="shared" si="313"/>
        <v>6.2075515463917537</v>
      </c>
      <c r="S2512" s="28" t="str">
        <f t="shared" si="317"/>
        <v/>
      </c>
      <c r="T2512" s="37">
        <f t="shared" si="318"/>
        <v>111735927.83505157</v>
      </c>
      <c r="U2512" s="37">
        <f t="shared" si="319"/>
        <v>154640475.63170105</v>
      </c>
      <c r="V2512" s="37">
        <f t="shared" si="320"/>
        <v>154640475.63170105</v>
      </c>
    </row>
    <row r="2513" spans="1:22">
      <c r="A2513" s="23">
        <v>2512</v>
      </c>
      <c r="B2513" s="3">
        <v>40090</v>
      </c>
      <c r="C2513" s="28">
        <v>10</v>
      </c>
      <c r="D2513" s="29">
        <v>4</v>
      </c>
      <c r="E2513" s="28">
        <v>2009</v>
      </c>
      <c r="F2513" s="31">
        <f>DATE(E2513,D2513,C2513)</f>
        <v>39913</v>
      </c>
      <c r="G2513" s="24" t="s">
        <v>3365</v>
      </c>
      <c r="H2513" s="2">
        <v>18000000</v>
      </c>
      <c r="I2513" s="2">
        <v>24007324</v>
      </c>
      <c r="J2513" s="2">
        <v>27148898</v>
      </c>
      <c r="K2513" s="28" t="str">
        <f t="shared" si="314"/>
        <v/>
      </c>
      <c r="L2513" s="28" t="str">
        <f t="shared" si="315"/>
        <v/>
      </c>
      <c r="M2513" s="28" t="s">
        <v>3365</v>
      </c>
      <c r="N2513" s="28" t="str">
        <f t="shared" si="316"/>
        <v/>
      </c>
      <c r="O2513" s="28" t="str">
        <f>IF(N2513=1,M2513&amp;" ("&amp;E2513&amp;")",M2513)</f>
        <v>Observe and Report</v>
      </c>
      <c r="P2513" s="36">
        <f>INDEX(cpi!$A$1:$M$105,MATCH('Inflation adjust calc'!$E2513,cpi!$A:$A,0),MATCH('Inflation adjust calc'!$D2513,cpi!$1:$1,0))</f>
        <v>213.24</v>
      </c>
      <c r="Q2513" s="36">
        <f>cpi!$I$2</f>
        <v>240.85300000000001</v>
      </c>
      <c r="R2513" s="36">
        <f t="shared" si="313"/>
        <v>1.1294925905083475</v>
      </c>
      <c r="S2513" s="28" t="str">
        <f t="shared" si="317"/>
        <v/>
      </c>
      <c r="T2513" s="37">
        <f t="shared" si="318"/>
        <v>20330866.629150257</v>
      </c>
      <c r="U2513" s="37">
        <f t="shared" si="319"/>
        <v>27116094.575933222</v>
      </c>
      <c r="V2513" s="37">
        <f t="shared" si="320"/>
        <v>30664479.131466895</v>
      </c>
    </row>
    <row r="2514" spans="1:22">
      <c r="A2514" s="23">
        <v>2513</v>
      </c>
      <c r="B2514" s="3" t="s">
        <v>3366</v>
      </c>
      <c r="C2514" s="28">
        <v>14</v>
      </c>
      <c r="D2514" s="29">
        <v>11</v>
      </c>
      <c r="E2514" s="28">
        <v>1980</v>
      </c>
      <c r="F2514" s="31">
        <f>DATE(E2514,D2514,C2514)</f>
        <v>29539</v>
      </c>
      <c r="G2514" s="24" t="s">
        <v>3367</v>
      </c>
      <c r="H2514" s="2">
        <v>18000000</v>
      </c>
      <c r="I2514" s="2">
        <v>23380203</v>
      </c>
      <c r="J2514" s="2">
        <v>23380203</v>
      </c>
      <c r="K2514" s="28" t="str">
        <f t="shared" si="314"/>
        <v/>
      </c>
      <c r="L2514" s="28" t="str">
        <f t="shared" si="315"/>
        <v/>
      </c>
      <c r="M2514" s="28" t="s">
        <v>3367</v>
      </c>
      <c r="N2514" s="28" t="str">
        <f t="shared" si="316"/>
        <v/>
      </c>
      <c r="O2514" s="28" t="str">
        <f>IF(N2514=1,M2514&amp;" ("&amp;E2514&amp;")",M2514)</f>
        <v>Raging Bull</v>
      </c>
      <c r="P2514" s="36">
        <f>INDEX(cpi!$A$1:$M$105,MATCH('Inflation adjust calc'!$E2514,cpi!$A:$A,0),MATCH('Inflation adjust calc'!$D2514,cpi!$1:$1,0))</f>
        <v>85.5</v>
      </c>
      <c r="Q2514" s="36">
        <f>cpi!$I$2</f>
        <v>240.85300000000001</v>
      </c>
      <c r="R2514" s="36">
        <f t="shared" ref="R2514:R2577" si="321">Q2514/P2514</f>
        <v>2.8169941520467838</v>
      </c>
      <c r="S2514" s="28" t="str">
        <f t="shared" si="317"/>
        <v/>
      </c>
      <c r="T2514" s="37">
        <f t="shared" si="318"/>
        <v>50705894.736842111</v>
      </c>
      <c r="U2514" s="37">
        <f t="shared" si="319"/>
        <v>65861895.124666668</v>
      </c>
      <c r="V2514" s="37">
        <f t="shared" si="320"/>
        <v>65861895.124666668</v>
      </c>
    </row>
    <row r="2515" spans="1:22">
      <c r="A2515" s="23">
        <v>2514</v>
      </c>
      <c r="B2515" s="3" t="s">
        <v>495</v>
      </c>
      <c r="C2515" s="28">
        <v>18</v>
      </c>
      <c r="D2515" s="29">
        <v>9</v>
      </c>
      <c r="E2515" s="28">
        <v>2009</v>
      </c>
      <c r="F2515" s="31">
        <f>DATE(E2515,D2515,C2515)</f>
        <v>40074</v>
      </c>
      <c r="G2515" s="24" t="s">
        <v>3368</v>
      </c>
      <c r="H2515" s="2">
        <v>18000000</v>
      </c>
      <c r="I2515" s="2">
        <v>22965110</v>
      </c>
      <c r="J2515" s="2">
        <v>36133014</v>
      </c>
      <c r="K2515" s="28" t="str">
        <f t="shared" si="314"/>
        <v/>
      </c>
      <c r="L2515" s="28" t="str">
        <f t="shared" si="315"/>
        <v/>
      </c>
      <c r="M2515" s="28" t="s">
        <v>3368</v>
      </c>
      <c r="N2515" s="28" t="str">
        <f t="shared" si="316"/>
        <v/>
      </c>
      <c r="O2515" s="28" t="str">
        <f>IF(N2515=1,M2515&amp;" ("&amp;E2515&amp;")",M2515)</f>
        <v>Love Happens</v>
      </c>
      <c r="P2515" s="36">
        <f>INDEX(cpi!$A$1:$M$105,MATCH('Inflation adjust calc'!$E2515,cpi!$A:$A,0),MATCH('Inflation adjust calc'!$D2515,cpi!$1:$1,0))</f>
        <v>215.96899999999999</v>
      </c>
      <c r="Q2515" s="36">
        <f>cpi!$I$2</f>
        <v>240.85300000000001</v>
      </c>
      <c r="R2515" s="36">
        <f t="shared" si="321"/>
        <v>1.1152202399418436</v>
      </c>
      <c r="S2515" s="28" t="str">
        <f t="shared" si="317"/>
        <v/>
      </c>
      <c r="T2515" s="37">
        <f t="shared" si="318"/>
        <v>20073964.318953186</v>
      </c>
      <c r="U2515" s="37">
        <f t="shared" si="319"/>
        <v>25611155.48449083</v>
      </c>
      <c r="V2515" s="37">
        <f t="shared" si="320"/>
        <v>40296268.542901993</v>
      </c>
    </row>
    <row r="2516" spans="1:22">
      <c r="A2516" s="23">
        <v>2515</v>
      </c>
      <c r="B2516" s="3" t="s">
        <v>781</v>
      </c>
      <c r="C2516" s="28">
        <v>25</v>
      </c>
      <c r="D2516" s="29">
        <v>9</v>
      </c>
      <c r="E2516" s="28">
        <v>2009</v>
      </c>
      <c r="F2516" s="31">
        <f>DATE(E2516,D2516,C2516)</f>
        <v>40081</v>
      </c>
      <c r="G2516" s="24" t="s">
        <v>3369</v>
      </c>
      <c r="H2516" s="2">
        <v>18000000</v>
      </c>
      <c r="I2516" s="2">
        <v>22455510</v>
      </c>
      <c r="J2516" s="2">
        <v>80227619</v>
      </c>
      <c r="K2516" s="28" t="str">
        <f t="shared" si="314"/>
        <v/>
      </c>
      <c r="L2516" s="28" t="str">
        <f t="shared" si="315"/>
        <v/>
      </c>
      <c r="M2516" s="28" t="s">
        <v>3369</v>
      </c>
      <c r="N2516" s="28" t="str">
        <f t="shared" si="316"/>
        <v/>
      </c>
      <c r="O2516" s="28" t="str">
        <f>IF(N2516=1,M2516&amp;" ("&amp;E2516&amp;")",M2516)</f>
        <v>Fame</v>
      </c>
      <c r="P2516" s="36">
        <f>INDEX(cpi!$A$1:$M$105,MATCH('Inflation adjust calc'!$E2516,cpi!$A:$A,0),MATCH('Inflation adjust calc'!$D2516,cpi!$1:$1,0))</f>
        <v>215.96899999999999</v>
      </c>
      <c r="Q2516" s="36">
        <f>cpi!$I$2</f>
        <v>240.85300000000001</v>
      </c>
      <c r="R2516" s="36">
        <f t="shared" si="321"/>
        <v>1.1152202399418436</v>
      </c>
      <c r="S2516" s="28" t="str">
        <f t="shared" si="317"/>
        <v/>
      </c>
      <c r="T2516" s="37">
        <f t="shared" si="318"/>
        <v>20073964.318953186</v>
      </c>
      <c r="U2516" s="37">
        <f t="shared" si="319"/>
        <v>25042839.250216469</v>
      </c>
      <c r="V2516" s="37">
        <f t="shared" si="320"/>
        <v>89471464.511142805</v>
      </c>
    </row>
    <row r="2517" spans="1:22">
      <c r="A2517" s="23">
        <v>2516</v>
      </c>
      <c r="B2517" s="3">
        <v>31149</v>
      </c>
      <c r="C2517" s="28">
        <v>4</v>
      </c>
      <c r="D2517" s="29">
        <v>12</v>
      </c>
      <c r="E2517" s="28">
        <v>1985</v>
      </c>
      <c r="F2517" s="31">
        <f>DATE(E2517,D2517,C2517)</f>
        <v>31385</v>
      </c>
      <c r="G2517" s="24" t="s">
        <v>3370</v>
      </c>
      <c r="H2517" s="2">
        <v>18000000</v>
      </c>
      <c r="I2517" s="2">
        <v>19739000</v>
      </c>
      <c r="J2517" s="2">
        <v>19739000</v>
      </c>
      <c r="K2517" s="28" t="str">
        <f t="shared" si="314"/>
        <v/>
      </c>
      <c r="L2517" s="28" t="str">
        <f t="shared" si="315"/>
        <v/>
      </c>
      <c r="M2517" s="28" t="s">
        <v>3370</v>
      </c>
      <c r="N2517" s="28" t="str">
        <f t="shared" si="316"/>
        <v/>
      </c>
      <c r="O2517" s="28" t="str">
        <f>IF(N2517=1,M2517&amp;" ("&amp;E2517&amp;")",M2517)</f>
        <v>Young Sherlock Holmes</v>
      </c>
      <c r="P2517" s="36">
        <f>INDEX(cpi!$A$1:$M$105,MATCH('Inflation adjust calc'!$E2517,cpi!$A:$A,0),MATCH('Inflation adjust calc'!$D2517,cpi!$1:$1,0))</f>
        <v>109.3</v>
      </c>
      <c r="Q2517" s="36">
        <f>cpi!$I$2</f>
        <v>240.85300000000001</v>
      </c>
      <c r="R2517" s="36">
        <f t="shared" si="321"/>
        <v>2.2035956084172006</v>
      </c>
      <c r="S2517" s="28" t="str">
        <f t="shared" si="317"/>
        <v/>
      </c>
      <c r="T2517" s="37">
        <f t="shared" si="318"/>
        <v>39664720.95150961</v>
      </c>
      <c r="U2517" s="37">
        <f t="shared" si="319"/>
        <v>43496773.71454712</v>
      </c>
      <c r="V2517" s="37">
        <f t="shared" si="320"/>
        <v>43496773.71454712</v>
      </c>
    </row>
    <row r="2518" spans="1:22">
      <c r="A2518" s="23">
        <v>2517</v>
      </c>
      <c r="B2518" s="3">
        <v>40309</v>
      </c>
      <c r="C2518" s="28">
        <v>5</v>
      </c>
      <c r="D2518" s="29">
        <v>11</v>
      </c>
      <c r="E2518" s="28">
        <v>2010</v>
      </c>
      <c r="F2518" s="31">
        <f>DATE(E2518,D2518,C2518)</f>
        <v>40487</v>
      </c>
      <c r="G2518" s="24" t="s">
        <v>3371</v>
      </c>
      <c r="H2518" s="2">
        <v>18000000</v>
      </c>
      <c r="I2518" s="2">
        <v>18335230</v>
      </c>
      <c r="J2518" s="2">
        <v>60217171</v>
      </c>
      <c r="K2518" s="28" t="str">
        <f t="shared" si="314"/>
        <v/>
      </c>
      <c r="L2518" s="28" t="str">
        <f t="shared" si="315"/>
        <v/>
      </c>
      <c r="M2518" s="28" t="s">
        <v>3371</v>
      </c>
      <c r="N2518" s="28" t="str">
        <f t="shared" si="316"/>
        <v/>
      </c>
      <c r="O2518" s="28" t="str">
        <f>IF(N2518=1,M2518&amp;" ("&amp;E2518&amp;")",M2518)</f>
        <v>127 Hours</v>
      </c>
      <c r="P2518" s="36">
        <f>INDEX(cpi!$A$1:$M$105,MATCH('Inflation adjust calc'!$E2518,cpi!$A:$A,0),MATCH('Inflation adjust calc'!$D2518,cpi!$1:$1,0))</f>
        <v>218.803</v>
      </c>
      <c r="Q2518" s="36">
        <f>cpi!$I$2</f>
        <v>240.85300000000001</v>
      </c>
      <c r="R2518" s="36">
        <f t="shared" si="321"/>
        <v>1.1007755835157653</v>
      </c>
      <c r="S2518" s="28" t="str">
        <f t="shared" si="317"/>
        <v/>
      </c>
      <c r="T2518" s="37">
        <f t="shared" si="318"/>
        <v>19813960.503283776</v>
      </c>
      <c r="U2518" s="37">
        <f t="shared" si="319"/>
        <v>20182973.502145767</v>
      </c>
      <c r="V2518" s="37">
        <f t="shared" si="320"/>
        <v>66285591.54519362</v>
      </c>
    </row>
    <row r="2519" spans="1:22">
      <c r="A2519" s="23">
        <v>2518</v>
      </c>
      <c r="B2519" s="3" t="s">
        <v>342</v>
      </c>
      <c r="C2519" s="28">
        <v>19</v>
      </c>
      <c r="D2519" s="29">
        <v>5</v>
      </c>
      <c r="E2519" s="28">
        <v>2000</v>
      </c>
      <c r="F2519" s="31">
        <f>DATE(E2519,D2519,C2519)</f>
        <v>36665</v>
      </c>
      <c r="G2519" s="24" t="s">
        <v>3372</v>
      </c>
      <c r="H2519" s="2">
        <v>18000000</v>
      </c>
      <c r="I2519" s="2">
        <v>17266359</v>
      </c>
      <c r="J2519" s="2">
        <v>29934477</v>
      </c>
      <c r="K2519" s="28" t="str">
        <f t="shared" si="314"/>
        <v/>
      </c>
      <c r="L2519" s="28" t="str">
        <f t="shared" si="315"/>
        <v/>
      </c>
      <c r="M2519" s="28" t="s">
        <v>3372</v>
      </c>
      <c r="N2519" s="28" t="str">
        <f t="shared" si="316"/>
        <v/>
      </c>
      <c r="O2519" s="28" t="str">
        <f>IF(N2519=1,M2519&amp;" ("&amp;E2519&amp;")",M2519)</f>
        <v>Small Time Crooks</v>
      </c>
      <c r="P2519" s="36">
        <f>INDEX(cpi!$A$1:$M$105,MATCH('Inflation adjust calc'!$E2519,cpi!$A:$A,0),MATCH('Inflation adjust calc'!$D2519,cpi!$1:$1,0))</f>
        <v>171.5</v>
      </c>
      <c r="Q2519" s="36">
        <f>cpi!$I$2</f>
        <v>240.85300000000001</v>
      </c>
      <c r="R2519" s="36">
        <f t="shared" si="321"/>
        <v>1.404390670553936</v>
      </c>
      <c r="S2519" s="28" t="str">
        <f t="shared" si="317"/>
        <v/>
      </c>
      <c r="T2519" s="37">
        <f t="shared" si="318"/>
        <v>25279032.069970846</v>
      </c>
      <c r="U2519" s="37">
        <f t="shared" si="319"/>
        <v>24248713.494034987</v>
      </c>
      <c r="V2519" s="37">
        <f t="shared" si="320"/>
        <v>42039700.22671137</v>
      </c>
    </row>
    <row r="2520" spans="1:22">
      <c r="A2520" s="23">
        <v>2519</v>
      </c>
      <c r="B2520" s="3">
        <v>36865</v>
      </c>
      <c r="C2520" s="28">
        <v>12</v>
      </c>
      <c r="D2520" s="29">
        <v>5</v>
      </c>
      <c r="E2520" s="28">
        <v>2000</v>
      </c>
      <c r="F2520" s="31">
        <f>DATE(E2520,D2520,C2520)</f>
        <v>36658</v>
      </c>
      <c r="G2520" s="24" t="s">
        <v>3373</v>
      </c>
      <c r="H2520" s="2">
        <v>18000000</v>
      </c>
      <c r="I2520" s="2">
        <v>17200925</v>
      </c>
      <c r="J2520" s="2">
        <v>21361109</v>
      </c>
      <c r="K2520" s="28" t="str">
        <f t="shared" si="314"/>
        <v/>
      </c>
      <c r="L2520" s="28" t="str">
        <f t="shared" si="315"/>
        <v/>
      </c>
      <c r="M2520" s="28" t="s">
        <v>3373</v>
      </c>
      <c r="N2520" s="28" t="str">
        <f t="shared" si="316"/>
        <v/>
      </c>
      <c r="O2520" s="28" t="str">
        <f>IF(N2520=1,M2520&amp;" ("&amp;E2520&amp;")",M2520)</f>
        <v>Center Stage</v>
      </c>
      <c r="P2520" s="36">
        <f>INDEX(cpi!$A$1:$M$105,MATCH('Inflation adjust calc'!$E2520,cpi!$A:$A,0),MATCH('Inflation adjust calc'!$D2520,cpi!$1:$1,0))</f>
        <v>171.5</v>
      </c>
      <c r="Q2520" s="36">
        <f>cpi!$I$2</f>
        <v>240.85300000000001</v>
      </c>
      <c r="R2520" s="36">
        <f t="shared" si="321"/>
        <v>1.404390670553936</v>
      </c>
      <c r="S2520" s="28" t="str">
        <f t="shared" si="317"/>
        <v/>
      </c>
      <c r="T2520" s="37">
        <f t="shared" si="318"/>
        <v>25279032.069970846</v>
      </c>
      <c r="U2520" s="37">
        <f t="shared" si="319"/>
        <v>24156818.594897959</v>
      </c>
      <c r="V2520" s="37">
        <f t="shared" si="320"/>
        <v>29999342.192285717</v>
      </c>
    </row>
    <row r="2521" spans="1:22">
      <c r="A2521" s="23">
        <v>2520</v>
      </c>
      <c r="B2521" s="3" t="s">
        <v>1483</v>
      </c>
      <c r="C2521" s="28">
        <v>15</v>
      </c>
      <c r="D2521" s="29">
        <v>1</v>
      </c>
      <c r="E2521" s="28">
        <v>2016</v>
      </c>
      <c r="F2521" s="31">
        <f>DATE(E2521,D2521,C2521)</f>
        <v>42384</v>
      </c>
      <c r="G2521" s="24" t="s">
        <v>3374</v>
      </c>
      <c r="H2521" s="2">
        <v>18000000</v>
      </c>
      <c r="I2521" s="2">
        <v>17062499</v>
      </c>
      <c r="J2521" s="2">
        <v>27426111</v>
      </c>
      <c r="K2521" s="28" t="str">
        <f t="shared" si="314"/>
        <v/>
      </c>
      <c r="L2521" s="28" t="str">
        <f t="shared" si="315"/>
        <v/>
      </c>
      <c r="M2521" s="28" t="s">
        <v>3374</v>
      </c>
      <c r="N2521" s="28" t="str">
        <f t="shared" si="316"/>
        <v/>
      </c>
      <c r="O2521" s="28" t="str">
        <f>IF(N2521=1,M2521&amp;" ("&amp;E2521&amp;")",M2521)</f>
        <v>Norm of the North</v>
      </c>
      <c r="P2521" s="36">
        <f>INDEX(cpi!$A$1:$M$105,MATCH('Inflation adjust calc'!$E2521,cpi!$A:$A,0),MATCH('Inflation adjust calc'!$D2521,cpi!$1:$1,0))</f>
        <v>236.916</v>
      </c>
      <c r="Q2521" s="36">
        <f>cpi!$I$2</f>
        <v>240.85300000000001</v>
      </c>
      <c r="R2521" s="36">
        <f t="shared" si="321"/>
        <v>1.0166177041651894</v>
      </c>
      <c r="S2521" s="28" t="str">
        <f t="shared" si="317"/>
        <v/>
      </c>
      <c r="T2521" s="37">
        <f t="shared" si="318"/>
        <v>18299118.67497341</v>
      </c>
      <c r="U2521" s="37">
        <f t="shared" si="319"/>
        <v>17346038.560700841</v>
      </c>
      <c r="V2521" s="37">
        <f t="shared" si="320"/>
        <v>27881869.998999648</v>
      </c>
    </row>
    <row r="2522" spans="1:22">
      <c r="A2522" s="23">
        <v>2521</v>
      </c>
      <c r="B2522" s="3">
        <v>38140</v>
      </c>
      <c r="C2522" s="28">
        <v>6</v>
      </c>
      <c r="D2522" s="29">
        <v>2</v>
      </c>
      <c r="E2522" s="28">
        <v>2004</v>
      </c>
      <c r="F2522" s="31">
        <f>DATE(E2522,D2522,C2522)</f>
        <v>38023</v>
      </c>
      <c r="G2522" s="24" t="s">
        <v>3375</v>
      </c>
      <c r="H2522" s="2">
        <v>18000000</v>
      </c>
      <c r="I2522" s="2">
        <v>16703799</v>
      </c>
      <c r="J2522" s="2">
        <v>16959614</v>
      </c>
      <c r="K2522" s="28" t="str">
        <f t="shared" si="314"/>
        <v/>
      </c>
      <c r="L2522" s="28" t="str">
        <f t="shared" si="315"/>
        <v/>
      </c>
      <c r="M2522" s="28" t="s">
        <v>3375</v>
      </c>
      <c r="N2522" s="28" t="str">
        <f t="shared" si="316"/>
        <v/>
      </c>
      <c r="O2522" s="28" t="str">
        <f>IF(N2522=1,M2522&amp;" ("&amp;E2522&amp;")",M2522)</f>
        <v>Catch That Kid</v>
      </c>
      <c r="P2522" s="36">
        <f>INDEX(cpi!$A$1:$M$105,MATCH('Inflation adjust calc'!$E2522,cpi!$A:$A,0),MATCH('Inflation adjust calc'!$D2522,cpi!$1:$1,0))</f>
        <v>186.2</v>
      </c>
      <c r="Q2522" s="36">
        <f>cpi!$I$2</f>
        <v>240.85300000000001</v>
      </c>
      <c r="R2522" s="36">
        <f t="shared" si="321"/>
        <v>1.2935177228786252</v>
      </c>
      <c r="S2522" s="28" t="str">
        <f t="shared" si="317"/>
        <v/>
      </c>
      <c r="T2522" s="37">
        <f t="shared" si="318"/>
        <v>23283319.011815254</v>
      </c>
      <c r="U2522" s="37">
        <f t="shared" si="319"/>
        <v>21606660.045902256</v>
      </c>
      <c r="V2522" s="37">
        <f t="shared" si="320"/>
        <v>21937561.282180451</v>
      </c>
    </row>
    <row r="2523" spans="1:22">
      <c r="A2523" s="23">
        <v>2522</v>
      </c>
      <c r="B2523" s="3" t="s">
        <v>1953</v>
      </c>
      <c r="C2523" s="28">
        <v>16</v>
      </c>
      <c r="D2523" s="29">
        <v>8</v>
      </c>
      <c r="E2523" s="28">
        <v>2013</v>
      </c>
      <c r="F2523" s="31">
        <f>DATE(E2523,D2523,C2523)</f>
        <v>41502</v>
      </c>
      <c r="G2523" s="24" t="s">
        <v>3376</v>
      </c>
      <c r="H2523" s="2">
        <v>18000000</v>
      </c>
      <c r="I2523" s="2">
        <v>16131410</v>
      </c>
      <c r="J2523" s="2">
        <v>26131410</v>
      </c>
      <c r="K2523" s="28" t="str">
        <f t="shared" si="314"/>
        <v/>
      </c>
      <c r="L2523" s="28" t="str">
        <f t="shared" si="315"/>
        <v/>
      </c>
      <c r="M2523" s="28" t="s">
        <v>3376</v>
      </c>
      <c r="N2523" s="28" t="str">
        <f t="shared" si="316"/>
        <v/>
      </c>
      <c r="O2523" s="28" t="str">
        <f>IF(N2523=1,M2523&amp;" ("&amp;E2523&amp;")",M2523)</f>
        <v>Jobs</v>
      </c>
      <c r="P2523" s="36">
        <f>INDEX(cpi!$A$1:$M$105,MATCH('Inflation adjust calc'!$E2523,cpi!$A:$A,0),MATCH('Inflation adjust calc'!$D2523,cpi!$1:$1,0))</f>
        <v>233.87700000000001</v>
      </c>
      <c r="Q2523" s="36">
        <f>cpi!$I$2</f>
        <v>240.85300000000001</v>
      </c>
      <c r="R2523" s="36">
        <f t="shared" si="321"/>
        <v>1.0298276444455847</v>
      </c>
      <c r="S2523" s="28" t="str">
        <f t="shared" si="317"/>
        <v/>
      </c>
      <c r="T2523" s="37">
        <f t="shared" si="318"/>
        <v>18536897.600020524</v>
      </c>
      <c r="U2523" s="37">
        <f t="shared" si="319"/>
        <v>16612571.96188595</v>
      </c>
      <c r="V2523" s="37">
        <f t="shared" si="320"/>
        <v>26910848.406341799</v>
      </c>
    </row>
    <row r="2524" spans="1:22">
      <c r="A2524" s="23">
        <v>2523</v>
      </c>
      <c r="B2524" s="3" t="s">
        <v>3294</v>
      </c>
      <c r="C2524" s="28">
        <v>26</v>
      </c>
      <c r="D2524" s="29">
        <v>10</v>
      </c>
      <c r="E2524" s="28">
        <v>2001</v>
      </c>
      <c r="F2524" s="31">
        <f>DATE(E2524,D2524,C2524)</f>
        <v>37190</v>
      </c>
      <c r="G2524" s="24" t="s">
        <v>3377</v>
      </c>
      <c r="H2524" s="2">
        <v>18000000</v>
      </c>
      <c r="I2524" s="2">
        <v>15652637</v>
      </c>
      <c r="J2524" s="2">
        <v>23889158</v>
      </c>
      <c r="K2524" s="28" t="str">
        <f t="shared" si="314"/>
        <v/>
      </c>
      <c r="L2524" s="28" t="str">
        <f t="shared" si="315"/>
        <v/>
      </c>
      <c r="M2524" s="28" t="s">
        <v>3377</v>
      </c>
      <c r="N2524" s="28" t="str">
        <f t="shared" si="316"/>
        <v/>
      </c>
      <c r="O2524" s="28" t="str">
        <f>IF(N2524=1,M2524&amp;" ("&amp;E2524&amp;")",M2524)</f>
        <v>Life as a House</v>
      </c>
      <c r="P2524" s="36">
        <f>INDEX(cpi!$A$1:$M$105,MATCH('Inflation adjust calc'!$E2524,cpi!$A:$A,0),MATCH('Inflation adjust calc'!$D2524,cpi!$1:$1,0))</f>
        <v>177.7</v>
      </c>
      <c r="Q2524" s="36">
        <f>cpi!$I$2</f>
        <v>240.85300000000001</v>
      </c>
      <c r="R2524" s="36">
        <f t="shared" si="321"/>
        <v>1.355391108610017</v>
      </c>
      <c r="S2524" s="28" t="str">
        <f t="shared" si="317"/>
        <v/>
      </c>
      <c r="T2524" s="37">
        <f t="shared" si="318"/>
        <v>24397039.954980306</v>
      </c>
      <c r="U2524" s="37">
        <f t="shared" si="319"/>
        <v>21215445.016100172</v>
      </c>
      <c r="V2524" s="37">
        <f t="shared" si="320"/>
        <v>32379152.345379855</v>
      </c>
    </row>
    <row r="2525" spans="1:22">
      <c r="A2525" s="23">
        <v>2524</v>
      </c>
      <c r="B2525" s="3">
        <v>40391</v>
      </c>
      <c r="C2525" s="28">
        <v>8</v>
      </c>
      <c r="D2525" s="29">
        <v>1</v>
      </c>
      <c r="E2525" s="28">
        <v>2010</v>
      </c>
      <c r="F2525" s="31">
        <f>DATE(E2525,D2525,C2525)</f>
        <v>40186</v>
      </c>
      <c r="G2525" s="24" t="s">
        <v>3378</v>
      </c>
      <c r="H2525" s="2">
        <v>18000000</v>
      </c>
      <c r="I2525" s="2">
        <v>15285588</v>
      </c>
      <c r="J2525" s="2">
        <v>19685588</v>
      </c>
      <c r="K2525" s="28" t="str">
        <f t="shared" si="314"/>
        <v/>
      </c>
      <c r="L2525" s="28" t="str">
        <f t="shared" si="315"/>
        <v/>
      </c>
      <c r="M2525" s="28" t="s">
        <v>3378</v>
      </c>
      <c r="N2525" s="28" t="str">
        <f t="shared" si="316"/>
        <v/>
      </c>
      <c r="O2525" s="28" t="str">
        <f>IF(N2525=1,M2525&amp;" ("&amp;E2525&amp;")",M2525)</f>
        <v>Youth in Revolt</v>
      </c>
      <c r="P2525" s="36">
        <f>INDEX(cpi!$A$1:$M$105,MATCH('Inflation adjust calc'!$E2525,cpi!$A:$A,0),MATCH('Inflation adjust calc'!$D2525,cpi!$1:$1,0))</f>
        <v>216.68700000000001</v>
      </c>
      <c r="Q2525" s="36">
        <f>cpi!$I$2</f>
        <v>240.85300000000001</v>
      </c>
      <c r="R2525" s="36">
        <f t="shared" si="321"/>
        <v>1.1115249184307319</v>
      </c>
      <c r="S2525" s="28" t="str">
        <f t="shared" si="317"/>
        <v/>
      </c>
      <c r="T2525" s="37">
        <f t="shared" si="318"/>
        <v>20007448.531753175</v>
      </c>
      <c r="U2525" s="37">
        <f t="shared" si="319"/>
        <v>16990311.954865772</v>
      </c>
      <c r="V2525" s="37">
        <f t="shared" si="320"/>
        <v>21881021.595960993</v>
      </c>
    </row>
    <row r="2526" spans="1:22">
      <c r="A2526" s="23">
        <v>2525</v>
      </c>
      <c r="B2526" s="3" t="s">
        <v>512</v>
      </c>
      <c r="C2526" s="28">
        <v>25</v>
      </c>
      <c r="D2526" s="29">
        <v>7</v>
      </c>
      <c r="E2526" s="28">
        <v>2014</v>
      </c>
      <c r="F2526" s="31">
        <f>DATE(E2526,D2526,C2526)</f>
        <v>41845</v>
      </c>
      <c r="G2526" s="24" t="s">
        <v>3379</v>
      </c>
      <c r="H2526" s="2">
        <v>18000000</v>
      </c>
      <c r="I2526" s="2">
        <v>15160801</v>
      </c>
      <c r="J2526" s="2">
        <v>17360801</v>
      </c>
      <c r="K2526" s="28" t="str">
        <f t="shared" si="314"/>
        <v/>
      </c>
      <c r="L2526" s="28" t="str">
        <f t="shared" si="315"/>
        <v/>
      </c>
      <c r="M2526" s="28" t="s">
        <v>3379</v>
      </c>
      <c r="N2526" s="28" t="str">
        <f t="shared" si="316"/>
        <v/>
      </c>
      <c r="O2526" s="28" t="str">
        <f>IF(N2526=1,M2526&amp;" ("&amp;E2526&amp;")",M2526)</f>
        <v>And So It Goes</v>
      </c>
      <c r="P2526" s="36">
        <f>INDEX(cpi!$A$1:$M$105,MATCH('Inflation adjust calc'!$E2526,cpi!$A:$A,0),MATCH('Inflation adjust calc'!$D2526,cpi!$1:$1,0))</f>
        <v>238.25</v>
      </c>
      <c r="Q2526" s="36">
        <f>cpi!$I$2</f>
        <v>240.85300000000001</v>
      </c>
      <c r="R2526" s="36">
        <f t="shared" si="321"/>
        <v>1.0109254984260232</v>
      </c>
      <c r="S2526" s="28" t="str">
        <f t="shared" si="317"/>
        <v/>
      </c>
      <c r="T2526" s="37">
        <f t="shared" si="318"/>
        <v>18196658.971668418</v>
      </c>
      <c r="U2526" s="37">
        <f t="shared" si="319"/>
        <v>15326440.30746275</v>
      </c>
      <c r="V2526" s="37">
        <f t="shared" si="320"/>
        <v>17550476.404000003</v>
      </c>
    </row>
    <row r="2527" spans="1:22">
      <c r="A2527" s="23">
        <v>2526</v>
      </c>
      <c r="B2527" s="3">
        <v>40093</v>
      </c>
      <c r="C2527" s="28">
        <v>10</v>
      </c>
      <c r="D2527" s="29">
        <v>7</v>
      </c>
      <c r="E2527" s="28">
        <v>2009</v>
      </c>
      <c r="F2527" s="31">
        <f>DATE(E2527,D2527,C2527)</f>
        <v>40004</v>
      </c>
      <c r="G2527" s="24" t="s">
        <v>3380</v>
      </c>
      <c r="H2527" s="2">
        <v>18000000</v>
      </c>
      <c r="I2527" s="2">
        <v>14800725</v>
      </c>
      <c r="J2527" s="2">
        <v>16382538</v>
      </c>
      <c r="K2527" s="28" t="str">
        <f t="shared" si="314"/>
        <v/>
      </c>
      <c r="L2527" s="28" t="str">
        <f t="shared" si="315"/>
        <v/>
      </c>
      <c r="M2527" s="28" t="s">
        <v>3380</v>
      </c>
      <c r="N2527" s="28" t="str">
        <f t="shared" si="316"/>
        <v/>
      </c>
      <c r="O2527" s="28" t="str">
        <f>IF(N2527=1,M2527&amp;" ("&amp;E2527&amp;")",M2527)</f>
        <v>I Love You, Beth Cooper</v>
      </c>
      <c r="P2527" s="36">
        <f>INDEX(cpi!$A$1:$M$105,MATCH('Inflation adjust calc'!$E2527,cpi!$A:$A,0),MATCH('Inflation adjust calc'!$D2527,cpi!$1:$1,0))</f>
        <v>215.351</v>
      </c>
      <c r="Q2527" s="36">
        <f>cpi!$I$2</f>
        <v>240.85300000000001</v>
      </c>
      <c r="R2527" s="36">
        <f t="shared" si="321"/>
        <v>1.1184206249332485</v>
      </c>
      <c r="S2527" s="28" t="str">
        <f t="shared" si="317"/>
        <v/>
      </c>
      <c r="T2527" s="37">
        <f t="shared" si="318"/>
        <v>20131571.248798471</v>
      </c>
      <c r="U2527" s="37">
        <f t="shared" si="319"/>
        <v>16553436.103965154</v>
      </c>
      <c r="V2527" s="37">
        <f t="shared" si="320"/>
        <v>18322568.387952689</v>
      </c>
    </row>
    <row r="2528" spans="1:22">
      <c r="A2528" s="23">
        <v>2527</v>
      </c>
      <c r="B2528" s="3" t="s">
        <v>3381</v>
      </c>
      <c r="C2528" s="28">
        <v>24</v>
      </c>
      <c r="D2528" s="29">
        <v>7</v>
      </c>
      <c r="E2528" s="28">
        <v>1981</v>
      </c>
      <c r="F2528" s="31">
        <f>DATE(E2528,D2528,C2528)</f>
        <v>29791</v>
      </c>
      <c r="G2528" s="24" t="s">
        <v>3382</v>
      </c>
      <c r="H2528" s="2">
        <v>18000000</v>
      </c>
      <c r="I2528" s="2">
        <v>13747234</v>
      </c>
      <c r="J2528" s="2">
        <v>13747234</v>
      </c>
      <c r="K2528" s="28" t="str">
        <f t="shared" si="314"/>
        <v/>
      </c>
      <c r="L2528" s="28" t="str">
        <f t="shared" si="315"/>
        <v/>
      </c>
      <c r="M2528" s="28" t="s">
        <v>3382</v>
      </c>
      <c r="N2528" s="28" t="str">
        <f t="shared" si="316"/>
        <v/>
      </c>
      <c r="O2528" s="28" t="str">
        <f>IF(N2528=1,M2528&amp;" ("&amp;E2528&amp;")",M2528)</f>
        <v>Blow Out</v>
      </c>
      <c r="P2528" s="36">
        <f>INDEX(cpi!$A$1:$M$105,MATCH('Inflation adjust calc'!$E2528,cpi!$A:$A,0),MATCH('Inflation adjust calc'!$D2528,cpi!$1:$1,0))</f>
        <v>91.6</v>
      </c>
      <c r="Q2528" s="36">
        <f>cpi!$I$2</f>
        <v>240.85300000000001</v>
      </c>
      <c r="R2528" s="36">
        <f t="shared" si="321"/>
        <v>2.6293995633187777</v>
      </c>
      <c r="S2528" s="28" t="str">
        <f t="shared" si="317"/>
        <v/>
      </c>
      <c r="T2528" s="37">
        <f t="shared" si="318"/>
        <v>47329192.139738001</v>
      </c>
      <c r="U2528" s="37">
        <f t="shared" si="319"/>
        <v>36146971.07644105</v>
      </c>
      <c r="V2528" s="37">
        <f t="shared" si="320"/>
        <v>36146971.07644105</v>
      </c>
    </row>
    <row r="2529" spans="1:22">
      <c r="A2529" s="23">
        <v>2528</v>
      </c>
      <c r="B2529" s="3" t="s">
        <v>2081</v>
      </c>
      <c r="C2529" s="28">
        <v>30</v>
      </c>
      <c r="D2529" s="29">
        <v>3</v>
      </c>
      <c r="E2529" s="28">
        <v>2001</v>
      </c>
      <c r="F2529" s="31">
        <f>DATE(E2529,D2529,C2529)</f>
        <v>36980</v>
      </c>
      <c r="G2529" s="24" t="s">
        <v>3383</v>
      </c>
      <c r="H2529" s="2">
        <v>18000000</v>
      </c>
      <c r="I2529" s="2">
        <v>13491653</v>
      </c>
      <c r="J2529" s="2">
        <v>27491653</v>
      </c>
      <c r="K2529" s="28" t="str">
        <f t="shared" si="314"/>
        <v/>
      </c>
      <c r="L2529" s="28" t="str">
        <f t="shared" si="315"/>
        <v/>
      </c>
      <c r="M2529" s="28" t="s">
        <v>3383</v>
      </c>
      <c r="N2529" s="28" t="str">
        <f t="shared" si="316"/>
        <v/>
      </c>
      <c r="O2529" s="28" t="str">
        <f>IF(N2529=1,M2529&amp;" ("&amp;E2529&amp;")",M2529)</f>
        <v>Tailor of Panama</v>
      </c>
      <c r="P2529" s="36">
        <f>INDEX(cpi!$A$1:$M$105,MATCH('Inflation adjust calc'!$E2529,cpi!$A:$A,0),MATCH('Inflation adjust calc'!$D2529,cpi!$1:$1,0))</f>
        <v>176.2</v>
      </c>
      <c r="Q2529" s="36">
        <f>cpi!$I$2</f>
        <v>240.85300000000001</v>
      </c>
      <c r="R2529" s="36">
        <f t="shared" si="321"/>
        <v>1.3669296254256529</v>
      </c>
      <c r="S2529" s="28" t="str">
        <f t="shared" si="317"/>
        <v/>
      </c>
      <c r="T2529" s="37">
        <f t="shared" si="318"/>
        <v>24604733.257661752</v>
      </c>
      <c r="U2529" s="37">
        <f t="shared" si="319"/>
        <v>18442140.181662887</v>
      </c>
      <c r="V2529" s="37">
        <f t="shared" si="320"/>
        <v>37579154.937622026</v>
      </c>
    </row>
    <row r="2530" spans="1:22">
      <c r="A2530" s="23">
        <v>2529</v>
      </c>
      <c r="B2530" s="3" t="s">
        <v>3384</v>
      </c>
      <c r="C2530" s="28">
        <v>22</v>
      </c>
      <c r="D2530" s="29">
        <v>5</v>
      </c>
      <c r="E2530" s="28">
        <v>1981</v>
      </c>
      <c r="F2530" s="31">
        <f>DATE(E2530,D2530,C2530)</f>
        <v>29728</v>
      </c>
      <c r="G2530" s="24" t="s">
        <v>3385</v>
      </c>
      <c r="H2530" s="2">
        <v>18000000</v>
      </c>
      <c r="I2530" s="2">
        <v>13400000</v>
      </c>
      <c r="J2530" s="2">
        <v>13400000</v>
      </c>
      <c r="K2530" s="28" t="str">
        <f t="shared" si="314"/>
        <v/>
      </c>
      <c r="L2530" s="28" t="str">
        <f t="shared" si="315"/>
        <v/>
      </c>
      <c r="M2530" s="28" t="s">
        <v>3385</v>
      </c>
      <c r="N2530" s="28" t="str">
        <f t="shared" si="316"/>
        <v/>
      </c>
      <c r="O2530" s="28" t="str">
        <f>IF(N2530=1,M2530&amp;" ("&amp;E2530&amp;")",M2530)</f>
        <v>The Legend of the Lone Ranger</v>
      </c>
      <c r="P2530" s="36">
        <f>INDEX(cpi!$A$1:$M$105,MATCH('Inflation adjust calc'!$E2530,cpi!$A:$A,0),MATCH('Inflation adjust calc'!$D2530,cpi!$1:$1,0))</f>
        <v>89.8</v>
      </c>
      <c r="Q2530" s="36">
        <f>cpi!$I$2</f>
        <v>240.85300000000001</v>
      </c>
      <c r="R2530" s="36">
        <f t="shared" si="321"/>
        <v>2.682104677060134</v>
      </c>
      <c r="S2530" s="28" t="str">
        <f t="shared" si="317"/>
        <v/>
      </c>
      <c r="T2530" s="37">
        <f t="shared" si="318"/>
        <v>48277884.18708241</v>
      </c>
      <c r="U2530" s="37">
        <f t="shared" si="319"/>
        <v>35940202.672605798</v>
      </c>
      <c r="V2530" s="37">
        <f t="shared" si="320"/>
        <v>35940202.672605798</v>
      </c>
    </row>
    <row r="2531" spans="1:22">
      <c r="A2531" s="23">
        <v>2530</v>
      </c>
      <c r="B2531" s="3" t="s">
        <v>3386</v>
      </c>
      <c r="C2531" s="28">
        <v>31</v>
      </c>
      <c r="D2531" s="29">
        <v>1</v>
      </c>
      <c r="E2531" s="28">
        <v>2014</v>
      </c>
      <c r="F2531" s="31">
        <f>DATE(E2531,D2531,C2531)</f>
        <v>41670</v>
      </c>
      <c r="G2531" s="24" t="s">
        <v>3387</v>
      </c>
      <c r="H2531" s="2">
        <v>18000000</v>
      </c>
      <c r="I2531" s="2">
        <v>13371528</v>
      </c>
      <c r="J2531" s="2">
        <v>14189810</v>
      </c>
      <c r="K2531" s="28" t="str">
        <f t="shared" si="314"/>
        <v/>
      </c>
      <c r="L2531" s="28" t="str">
        <f t="shared" si="315"/>
        <v/>
      </c>
      <c r="M2531" s="28" t="s">
        <v>3387</v>
      </c>
      <c r="N2531" s="28" t="str">
        <f t="shared" si="316"/>
        <v/>
      </c>
      <c r="O2531" s="28" t="str">
        <f>IF(N2531=1,M2531&amp;" ("&amp;E2531&amp;")",M2531)</f>
        <v>Labor Day</v>
      </c>
      <c r="P2531" s="36">
        <f>INDEX(cpi!$A$1:$M$105,MATCH('Inflation adjust calc'!$E2531,cpi!$A:$A,0),MATCH('Inflation adjust calc'!$D2531,cpi!$1:$1,0))</f>
        <v>233.916</v>
      </c>
      <c r="Q2531" s="36">
        <f>cpi!$I$2</f>
        <v>240.85300000000001</v>
      </c>
      <c r="R2531" s="36">
        <f t="shared" si="321"/>
        <v>1.0296559448690983</v>
      </c>
      <c r="S2531" s="28" t="str">
        <f t="shared" si="317"/>
        <v/>
      </c>
      <c r="T2531" s="37">
        <f t="shared" si="318"/>
        <v>18533807.00764377</v>
      </c>
      <c r="U2531" s="37">
        <f t="shared" si="319"/>
        <v>13768073.297183605</v>
      </c>
      <c r="V2531" s="37">
        <f t="shared" si="320"/>
        <v>14610622.223062979</v>
      </c>
    </row>
    <row r="2532" spans="1:22">
      <c r="A2532" s="23">
        <v>2531</v>
      </c>
      <c r="B2532" s="3" t="s">
        <v>3388</v>
      </c>
      <c r="C2532" s="28">
        <v>30</v>
      </c>
      <c r="D2532" s="29">
        <v>8</v>
      </c>
      <c r="E2532" s="28">
        <v>2013</v>
      </c>
      <c r="F2532" s="31">
        <f>DATE(E2532,D2532,C2532)</f>
        <v>41516</v>
      </c>
      <c r="G2532" s="24" t="s">
        <v>3389</v>
      </c>
      <c r="H2532" s="2">
        <v>18000000</v>
      </c>
      <c r="I2532" s="2">
        <v>10501938</v>
      </c>
      <c r="J2532" s="2">
        <v>11813989</v>
      </c>
      <c r="K2532" s="28" t="str">
        <f t="shared" si="314"/>
        <v/>
      </c>
      <c r="L2532" s="28" t="str">
        <f t="shared" si="315"/>
        <v/>
      </c>
      <c r="M2532" s="28" t="s">
        <v>3389</v>
      </c>
      <c r="N2532" s="28" t="str">
        <f t="shared" si="316"/>
        <v/>
      </c>
      <c r="O2532" s="28" t="str">
        <f>IF(N2532=1,M2532&amp;" ("&amp;E2532&amp;")",M2532)</f>
        <v>Getaway</v>
      </c>
      <c r="P2532" s="36">
        <f>INDEX(cpi!$A$1:$M$105,MATCH('Inflation adjust calc'!$E2532,cpi!$A:$A,0),MATCH('Inflation adjust calc'!$D2532,cpi!$1:$1,0))</f>
        <v>233.87700000000001</v>
      </c>
      <c r="Q2532" s="36">
        <f>cpi!$I$2</f>
        <v>240.85300000000001</v>
      </c>
      <c r="R2532" s="36">
        <f t="shared" si="321"/>
        <v>1.0298276444455847</v>
      </c>
      <c r="S2532" s="28" t="str">
        <f t="shared" si="317"/>
        <v/>
      </c>
      <c r="T2532" s="37">
        <f t="shared" si="318"/>
        <v>18536897.600020524</v>
      </c>
      <c r="U2532" s="37">
        <f t="shared" si="319"/>
        <v>10815186.072653575</v>
      </c>
      <c r="V2532" s="37">
        <f t="shared" si="320"/>
        <v>12166372.463376049</v>
      </c>
    </row>
    <row r="2533" spans="1:22">
      <c r="A2533" s="23">
        <v>2532</v>
      </c>
      <c r="B2533" s="3" t="s">
        <v>1506</v>
      </c>
      <c r="C2533" s="28">
        <v>26</v>
      </c>
      <c r="D2533" s="29">
        <v>9</v>
      </c>
      <c r="E2533" s="28">
        <v>1997</v>
      </c>
      <c r="F2533" s="31">
        <f>DATE(E2533,D2533,C2533)</f>
        <v>35699</v>
      </c>
      <c r="G2533" s="24" t="s">
        <v>3390</v>
      </c>
      <c r="H2533" s="2">
        <v>18000000</v>
      </c>
      <c r="I2533" s="2">
        <v>8038061</v>
      </c>
      <c r="J2533" s="2">
        <v>16011975</v>
      </c>
      <c r="K2533" s="28" t="str">
        <f t="shared" si="314"/>
        <v/>
      </c>
      <c r="L2533" s="28" t="str">
        <f t="shared" si="315"/>
        <v/>
      </c>
      <c r="M2533" s="28" t="s">
        <v>3390</v>
      </c>
      <c r="N2533" s="28" t="str">
        <f t="shared" si="316"/>
        <v/>
      </c>
      <c r="O2533" s="28" t="str">
        <f>IF(N2533=1,M2533&amp;" ("&amp;E2533&amp;")",M2533)</f>
        <v>The Ice Storm</v>
      </c>
      <c r="P2533" s="36">
        <f>INDEX(cpi!$A$1:$M$105,MATCH('Inflation adjust calc'!$E2533,cpi!$A:$A,0),MATCH('Inflation adjust calc'!$D2533,cpi!$1:$1,0))</f>
        <v>161.19999999999999</v>
      </c>
      <c r="Q2533" s="36">
        <f>cpi!$I$2</f>
        <v>240.85300000000001</v>
      </c>
      <c r="R2533" s="36">
        <f t="shared" si="321"/>
        <v>1.4941253101736973</v>
      </c>
      <c r="S2533" s="28" t="str">
        <f t="shared" si="317"/>
        <v/>
      </c>
      <c r="T2533" s="37">
        <f t="shared" si="318"/>
        <v>26894255.583126552</v>
      </c>
      <c r="U2533" s="37">
        <f t="shared" si="319"/>
        <v>12009870.3848201</v>
      </c>
      <c r="V2533" s="37">
        <f t="shared" si="320"/>
        <v>23923897.113368489</v>
      </c>
    </row>
    <row r="2534" spans="1:22">
      <c r="A2534" s="23">
        <v>2533</v>
      </c>
      <c r="B2534" s="3" t="s">
        <v>1844</v>
      </c>
      <c r="C2534" s="28">
        <v>15</v>
      </c>
      <c r="D2534" s="29">
        <v>10</v>
      </c>
      <c r="E2534" s="28">
        <v>2004</v>
      </c>
      <c r="F2534" s="31">
        <f>DATE(E2534,D2534,C2534)</f>
        <v>38275</v>
      </c>
      <c r="G2534" s="24" t="s">
        <v>3391</v>
      </c>
      <c r="H2534" s="2">
        <v>18000000</v>
      </c>
      <c r="I2534" s="2">
        <v>7739049</v>
      </c>
      <c r="J2534" s="2">
        <v>14488705</v>
      </c>
      <c r="K2534" s="28" t="str">
        <f t="shared" si="314"/>
        <v/>
      </c>
      <c r="L2534" s="28" t="str">
        <f t="shared" si="315"/>
        <v/>
      </c>
      <c r="M2534" s="28" t="s">
        <v>3391</v>
      </c>
      <c r="N2534" s="28" t="str">
        <f t="shared" si="316"/>
        <v/>
      </c>
      <c r="O2534" s="28" t="str">
        <f>IF(N2534=1,M2534&amp;" ("&amp;E2534&amp;")",M2534)</f>
        <v>Being Julia</v>
      </c>
      <c r="P2534" s="36">
        <f>INDEX(cpi!$A$1:$M$105,MATCH('Inflation adjust calc'!$E2534,cpi!$A:$A,0),MATCH('Inflation adjust calc'!$D2534,cpi!$1:$1,0))</f>
        <v>190.9</v>
      </c>
      <c r="Q2534" s="36">
        <f>cpi!$I$2</f>
        <v>240.85300000000001</v>
      </c>
      <c r="R2534" s="36">
        <f t="shared" si="321"/>
        <v>1.2616710319539026</v>
      </c>
      <c r="S2534" s="28" t="str">
        <f t="shared" si="317"/>
        <v/>
      </c>
      <c r="T2534" s="37">
        <f t="shared" si="318"/>
        <v>22710078.575170249</v>
      </c>
      <c r="U2534" s="37">
        <f t="shared" si="319"/>
        <v>9764133.9381718189</v>
      </c>
      <c r="V2534" s="37">
        <f t="shared" si="320"/>
        <v>18279979.38902567</v>
      </c>
    </row>
    <row r="2535" spans="1:22">
      <c r="A2535" s="23">
        <v>2534</v>
      </c>
      <c r="B2535" s="3" t="s">
        <v>3392</v>
      </c>
      <c r="C2535" s="28">
        <v>22</v>
      </c>
      <c r="D2535" s="29">
        <v>3</v>
      </c>
      <c r="E2535" s="28">
        <v>1989</v>
      </c>
      <c r="F2535" s="31">
        <f>DATE(E2535,D2535,C2535)</f>
        <v>32589</v>
      </c>
      <c r="G2535" s="24" t="s">
        <v>3393</v>
      </c>
      <c r="H2535" s="2">
        <v>18000000</v>
      </c>
      <c r="I2535" s="2">
        <v>7190505</v>
      </c>
      <c r="J2535" s="2">
        <v>7190505</v>
      </c>
      <c r="K2535" s="28" t="str">
        <f t="shared" si="314"/>
        <v/>
      </c>
      <c r="L2535" s="28" t="str">
        <f t="shared" si="315"/>
        <v/>
      </c>
      <c r="M2535" s="28" t="s">
        <v>3393</v>
      </c>
      <c r="N2535" s="28" t="str">
        <f t="shared" si="316"/>
        <v/>
      </c>
      <c r="O2535" s="28" t="str">
        <f>IF(N2535=1,M2535&amp;" ("&amp;E2535&amp;")",M2535)</f>
        <v>Troop Beverly Hills</v>
      </c>
      <c r="P2535" s="36">
        <f>INDEX(cpi!$A$1:$M$105,MATCH('Inflation adjust calc'!$E2535,cpi!$A:$A,0),MATCH('Inflation adjust calc'!$D2535,cpi!$1:$1,0))</f>
        <v>122.3</v>
      </c>
      <c r="Q2535" s="36">
        <f>cpi!$I$2</f>
        <v>240.85300000000001</v>
      </c>
      <c r="R2535" s="36">
        <f t="shared" si="321"/>
        <v>1.9693622240392479</v>
      </c>
      <c r="S2535" s="28" t="str">
        <f t="shared" si="317"/>
        <v/>
      </c>
      <c r="T2535" s="37">
        <f t="shared" si="318"/>
        <v>35448520.032706462</v>
      </c>
      <c r="U2535" s="37">
        <f t="shared" si="319"/>
        <v>14160708.918765333</v>
      </c>
      <c r="V2535" s="37">
        <f t="shared" si="320"/>
        <v>14160708.918765333</v>
      </c>
    </row>
    <row r="2536" spans="1:22">
      <c r="A2536" s="23">
        <v>2535</v>
      </c>
      <c r="B2536" s="3" t="s">
        <v>3394</v>
      </c>
      <c r="C2536" s="28">
        <v>21</v>
      </c>
      <c r="D2536" s="29">
        <v>2</v>
      </c>
      <c r="E2536" s="28">
        <v>1986</v>
      </c>
      <c r="F2536" s="31">
        <f>DATE(E2536,D2536,C2536)</f>
        <v>31464</v>
      </c>
      <c r="G2536" s="24" t="s">
        <v>3395</v>
      </c>
      <c r="H2536" s="2">
        <v>18000000</v>
      </c>
      <c r="I2536" s="2">
        <v>6734844</v>
      </c>
      <c r="J2536" s="2">
        <v>6734844</v>
      </c>
      <c r="K2536" s="28" t="str">
        <f t="shared" si="314"/>
        <v/>
      </c>
      <c r="L2536" s="28" t="str">
        <f t="shared" si="315"/>
        <v/>
      </c>
      <c r="M2536" s="28" t="s">
        <v>3395</v>
      </c>
      <c r="N2536" s="28" t="str">
        <f t="shared" si="316"/>
        <v/>
      </c>
      <c r="O2536" s="28" t="str">
        <f>IF(N2536=1,M2536&amp;" ("&amp;E2536&amp;")",M2536)</f>
        <v>Nine 1/2 Weeks</v>
      </c>
      <c r="P2536" s="36">
        <f>INDEX(cpi!$A$1:$M$105,MATCH('Inflation adjust calc'!$E2536,cpi!$A:$A,0),MATCH('Inflation adjust calc'!$D2536,cpi!$1:$1,0))</f>
        <v>109.3</v>
      </c>
      <c r="Q2536" s="36">
        <f>cpi!$I$2</f>
        <v>240.85300000000001</v>
      </c>
      <c r="R2536" s="36">
        <f t="shared" si="321"/>
        <v>2.2035956084172006</v>
      </c>
      <c r="S2536" s="28" t="str">
        <f t="shared" si="317"/>
        <v/>
      </c>
      <c r="T2536" s="37">
        <f t="shared" si="318"/>
        <v>39664720.95150961</v>
      </c>
      <c r="U2536" s="37">
        <f t="shared" si="319"/>
        <v>14840872.661774933</v>
      </c>
      <c r="V2536" s="37">
        <f t="shared" si="320"/>
        <v>14840872.661774933</v>
      </c>
    </row>
    <row r="2537" spans="1:22">
      <c r="A2537" s="23">
        <v>2536</v>
      </c>
      <c r="B2537" s="3" t="s">
        <v>748</v>
      </c>
      <c r="C2537" s="28">
        <v>15</v>
      </c>
      <c r="D2537" s="29">
        <v>1</v>
      </c>
      <c r="E2537" s="28">
        <v>2010</v>
      </c>
      <c r="F2537" s="31">
        <f>DATE(E2537,D2537,C2537)</f>
        <v>40193</v>
      </c>
      <c r="G2537" s="24" t="s">
        <v>3396</v>
      </c>
      <c r="H2537" s="2">
        <v>18000000</v>
      </c>
      <c r="I2537" s="2">
        <v>6617867</v>
      </c>
      <c r="J2537" s="2">
        <v>15696146</v>
      </c>
      <c r="K2537" s="28" t="str">
        <f t="shared" si="314"/>
        <v/>
      </c>
      <c r="L2537" s="28" t="str">
        <f t="shared" si="315"/>
        <v/>
      </c>
      <c r="M2537" s="28" t="s">
        <v>3396</v>
      </c>
      <c r="N2537" s="28" t="str">
        <f t="shared" si="316"/>
        <v/>
      </c>
      <c r="O2537" s="28" t="str">
        <f>IF(N2537=1,M2537&amp;" ("&amp;E2537&amp;")",M2537)</f>
        <v>The Last Station</v>
      </c>
      <c r="P2537" s="36">
        <f>INDEX(cpi!$A$1:$M$105,MATCH('Inflation adjust calc'!$E2537,cpi!$A:$A,0),MATCH('Inflation adjust calc'!$D2537,cpi!$1:$1,0))</f>
        <v>216.68700000000001</v>
      </c>
      <c r="Q2537" s="36">
        <f>cpi!$I$2</f>
        <v>240.85300000000001</v>
      </c>
      <c r="R2537" s="36">
        <f t="shared" si="321"/>
        <v>1.1115249184307319</v>
      </c>
      <c r="S2537" s="28" t="str">
        <f t="shared" si="317"/>
        <v/>
      </c>
      <c r="T2537" s="37">
        <f t="shared" si="318"/>
        <v>20007448.531753175</v>
      </c>
      <c r="U2537" s="37">
        <f t="shared" si="319"/>
        <v>7355924.0773604326</v>
      </c>
      <c r="V2537" s="37">
        <f t="shared" si="320"/>
        <v>17446657.40232686</v>
      </c>
    </row>
    <row r="2538" spans="1:22">
      <c r="A2538" s="23">
        <v>2537</v>
      </c>
      <c r="B2538" s="3" t="s">
        <v>2532</v>
      </c>
      <c r="C2538" s="28">
        <v>26</v>
      </c>
      <c r="D2538" s="29">
        <v>6</v>
      </c>
      <c r="E2538" s="28">
        <v>1981</v>
      </c>
      <c r="F2538" s="31">
        <f>DATE(E2538,D2538,C2538)</f>
        <v>29763</v>
      </c>
      <c r="G2538" s="24" t="s">
        <v>3397</v>
      </c>
      <c r="H2538" s="2">
        <v>18000000</v>
      </c>
      <c r="I2538" s="2">
        <v>6000000</v>
      </c>
      <c r="J2538" s="2">
        <v>6000000</v>
      </c>
      <c r="K2538" s="28" t="str">
        <f t="shared" si="314"/>
        <v/>
      </c>
      <c r="L2538" s="28" t="str">
        <f t="shared" si="315"/>
        <v/>
      </c>
      <c r="M2538" s="28" t="s">
        <v>3397</v>
      </c>
      <c r="N2538" s="28" t="str">
        <f t="shared" si="316"/>
        <v/>
      </c>
      <c r="O2538" s="28" t="str">
        <f>IF(N2538=1,M2538&amp;" ("&amp;E2538&amp;")",M2538)</f>
        <v>Dragonslayer</v>
      </c>
      <c r="P2538" s="36">
        <f>INDEX(cpi!$A$1:$M$105,MATCH('Inflation adjust calc'!$E2538,cpi!$A:$A,0),MATCH('Inflation adjust calc'!$D2538,cpi!$1:$1,0))</f>
        <v>90.6</v>
      </c>
      <c r="Q2538" s="36">
        <f>cpi!$I$2</f>
        <v>240.85300000000001</v>
      </c>
      <c r="R2538" s="36">
        <f t="shared" si="321"/>
        <v>2.658421633554084</v>
      </c>
      <c r="S2538" s="28" t="str">
        <f t="shared" si="317"/>
        <v/>
      </c>
      <c r="T2538" s="37">
        <f t="shared" si="318"/>
        <v>47851589.403973512</v>
      </c>
      <c r="U2538" s="37">
        <f t="shared" si="319"/>
        <v>15950529.801324503</v>
      </c>
      <c r="V2538" s="37">
        <f t="shared" si="320"/>
        <v>15950529.801324503</v>
      </c>
    </row>
    <row r="2539" spans="1:22">
      <c r="A2539" s="23">
        <v>2538</v>
      </c>
      <c r="B2539" s="3" t="s">
        <v>1675</v>
      </c>
      <c r="C2539" s="28">
        <v>30</v>
      </c>
      <c r="D2539" s="29">
        <v>9</v>
      </c>
      <c r="E2539" s="28">
        <v>1994</v>
      </c>
      <c r="F2539" s="31">
        <f>DATE(E2539,D2539,C2539)</f>
        <v>34607</v>
      </c>
      <c r="G2539" s="24" t="s">
        <v>3398</v>
      </c>
      <c r="H2539" s="2">
        <v>18000000</v>
      </c>
      <c r="I2539" s="2">
        <v>5828466</v>
      </c>
      <c r="J2539" s="2">
        <v>5828466</v>
      </c>
      <c r="K2539" s="28" t="str">
        <f t="shared" si="314"/>
        <v/>
      </c>
      <c r="L2539" s="28" t="str">
        <f t="shared" si="315"/>
        <v/>
      </c>
      <c r="M2539" s="28" t="s">
        <v>3398</v>
      </c>
      <c r="N2539" s="28" t="str">
        <f t="shared" si="316"/>
        <v/>
      </c>
      <c r="O2539" s="28" t="str">
        <f>IF(N2539=1,M2539&amp;" ("&amp;E2539&amp;")",M2539)</f>
        <v>Ed Wood</v>
      </c>
      <c r="P2539" s="36">
        <f>INDEX(cpi!$A$1:$M$105,MATCH('Inflation adjust calc'!$E2539,cpi!$A:$A,0),MATCH('Inflation adjust calc'!$D2539,cpi!$1:$1,0))</f>
        <v>149.4</v>
      </c>
      <c r="Q2539" s="36">
        <f>cpi!$I$2</f>
        <v>240.85300000000001</v>
      </c>
      <c r="R2539" s="36">
        <f t="shared" si="321"/>
        <v>1.6121352074966533</v>
      </c>
      <c r="S2539" s="28" t="str">
        <f t="shared" si="317"/>
        <v/>
      </c>
      <c r="T2539" s="37">
        <f t="shared" si="318"/>
        <v>29018433.734939758</v>
      </c>
      <c r="U2539" s="37">
        <f t="shared" si="319"/>
        <v>9396275.2442971896</v>
      </c>
      <c r="V2539" s="37">
        <f t="shared" si="320"/>
        <v>9396275.2442971896</v>
      </c>
    </row>
    <row r="2540" spans="1:22">
      <c r="A2540" s="23">
        <v>2539</v>
      </c>
      <c r="B2540" s="3">
        <v>39605</v>
      </c>
      <c r="C2540" s="28">
        <v>6</v>
      </c>
      <c r="D2540" s="29">
        <v>6</v>
      </c>
      <c r="E2540" s="28">
        <v>2008</v>
      </c>
      <c r="F2540" s="31">
        <f>DATE(E2540,D2540,C2540)</f>
        <v>39605</v>
      </c>
      <c r="G2540" s="24" t="s">
        <v>3399</v>
      </c>
      <c r="H2540" s="2">
        <v>18000000</v>
      </c>
      <c r="I2540" s="2">
        <v>5705761</v>
      </c>
      <c r="J2540" s="2">
        <v>27147349</v>
      </c>
      <c r="K2540" s="28" t="str">
        <f t="shared" si="314"/>
        <v/>
      </c>
      <c r="L2540" s="28" t="str">
        <f t="shared" si="315"/>
        <v/>
      </c>
      <c r="M2540" s="28" t="s">
        <v>3399</v>
      </c>
      <c r="N2540" s="28" t="str">
        <f t="shared" si="316"/>
        <v/>
      </c>
      <c r="O2540" s="28" t="str">
        <f>IF(N2540=1,M2540&amp;" ("&amp;E2540&amp;")",M2540)</f>
        <v>Mongol</v>
      </c>
      <c r="P2540" s="36">
        <f>INDEX(cpi!$A$1:$M$105,MATCH('Inflation adjust calc'!$E2540,cpi!$A:$A,0),MATCH('Inflation adjust calc'!$D2540,cpi!$1:$1,0))</f>
        <v>218.815</v>
      </c>
      <c r="Q2540" s="36">
        <f>cpi!$I$2</f>
        <v>240.85300000000001</v>
      </c>
      <c r="R2540" s="36">
        <f t="shared" si="321"/>
        <v>1.1007152160500879</v>
      </c>
      <c r="S2540" s="28" t="str">
        <f t="shared" si="317"/>
        <v/>
      </c>
      <c r="T2540" s="37">
        <f t="shared" si="318"/>
        <v>19812873.888901584</v>
      </c>
      <c r="U2540" s="37">
        <f t="shared" si="319"/>
        <v>6280417.9518451653</v>
      </c>
      <c r="V2540" s="37">
        <f t="shared" si="320"/>
        <v>29881500.119722139</v>
      </c>
    </row>
    <row r="2541" spans="1:22">
      <c r="A2541" s="23">
        <v>2540</v>
      </c>
      <c r="B2541" s="3">
        <v>39670</v>
      </c>
      <c r="C2541" s="28">
        <v>8</v>
      </c>
      <c r="D2541" s="29">
        <v>10</v>
      </c>
      <c r="E2541" s="28">
        <v>2008</v>
      </c>
      <c r="F2541" s="31">
        <f>DATE(E2541,D2541,C2541)</f>
        <v>39729</v>
      </c>
      <c r="G2541" s="24" t="s">
        <v>3400</v>
      </c>
      <c r="H2541" s="2">
        <v>18000000</v>
      </c>
      <c r="I2541" s="2">
        <v>5700626</v>
      </c>
      <c r="J2541" s="2">
        <v>27794339</v>
      </c>
      <c r="K2541" s="28" t="str">
        <f t="shared" si="314"/>
        <v/>
      </c>
      <c r="L2541" s="28" t="str">
        <f t="shared" si="315"/>
        <v/>
      </c>
      <c r="M2541" s="28" t="s">
        <v>3400</v>
      </c>
      <c r="N2541" s="28" t="str">
        <f t="shared" si="316"/>
        <v/>
      </c>
      <c r="O2541" s="28" t="str">
        <f>IF(N2541=1,M2541&amp;" ("&amp;E2541&amp;")",M2541)</f>
        <v>RocknRolla</v>
      </c>
      <c r="P2541" s="36">
        <f>INDEX(cpi!$A$1:$M$105,MATCH('Inflation adjust calc'!$E2541,cpi!$A:$A,0),MATCH('Inflation adjust calc'!$D2541,cpi!$1:$1,0))</f>
        <v>216.57300000000001</v>
      </c>
      <c r="Q2541" s="36">
        <f>cpi!$I$2</f>
        <v>240.85300000000001</v>
      </c>
      <c r="R2541" s="36">
        <f t="shared" si="321"/>
        <v>1.1121100044788592</v>
      </c>
      <c r="S2541" s="28" t="str">
        <f t="shared" si="317"/>
        <v/>
      </c>
      <c r="T2541" s="37">
        <f t="shared" si="318"/>
        <v>20017980.080619466</v>
      </c>
      <c r="U2541" s="37">
        <f t="shared" si="319"/>
        <v>6339723.2063923012</v>
      </c>
      <c r="V2541" s="37">
        <f t="shared" si="320"/>
        <v>30910362.469776932</v>
      </c>
    </row>
    <row r="2542" spans="1:22">
      <c r="A2542" s="23">
        <v>2541</v>
      </c>
      <c r="B2542" s="3" t="s">
        <v>2549</v>
      </c>
      <c r="C2542" s="28">
        <v>25</v>
      </c>
      <c r="D2542" s="29">
        <v>6</v>
      </c>
      <c r="E2542" s="28">
        <v>1982</v>
      </c>
      <c r="F2542" s="31">
        <f>DATE(E2542,D2542,C2542)</f>
        <v>30127</v>
      </c>
      <c r="G2542" s="24" t="s">
        <v>3401</v>
      </c>
      <c r="H2542" s="2">
        <v>18000000</v>
      </c>
      <c r="I2542" s="2">
        <v>5675599</v>
      </c>
      <c r="J2542" s="2">
        <v>5675599</v>
      </c>
      <c r="K2542" s="28" t="str">
        <f t="shared" si="314"/>
        <v/>
      </c>
      <c r="L2542" s="28" t="str">
        <f t="shared" si="315"/>
        <v/>
      </c>
      <c r="M2542" s="28" t="s">
        <v>3401</v>
      </c>
      <c r="N2542" s="28" t="str">
        <f t="shared" si="316"/>
        <v/>
      </c>
      <c r="O2542" s="28" t="str">
        <f>IF(N2542=1,M2542&amp;" ("&amp;E2542&amp;")",M2542)</f>
        <v>Megaforce</v>
      </c>
      <c r="P2542" s="36">
        <f>INDEX(cpi!$A$1:$M$105,MATCH('Inflation adjust calc'!$E2542,cpi!$A:$A,0),MATCH('Inflation adjust calc'!$D2542,cpi!$1:$1,0))</f>
        <v>97</v>
      </c>
      <c r="Q2542" s="36">
        <f>cpi!$I$2</f>
        <v>240.85300000000001</v>
      </c>
      <c r="R2542" s="36">
        <f t="shared" si="321"/>
        <v>2.4830206185567012</v>
      </c>
      <c r="S2542" s="28" t="str">
        <f t="shared" si="317"/>
        <v/>
      </c>
      <c r="T2542" s="37">
        <f t="shared" si="318"/>
        <v>44694371.134020619</v>
      </c>
      <c r="U2542" s="37">
        <f t="shared" si="319"/>
        <v>14092629.339659795</v>
      </c>
      <c r="V2542" s="37">
        <f t="shared" si="320"/>
        <v>14092629.339659795</v>
      </c>
    </row>
    <row r="2543" spans="1:22">
      <c r="A2543" s="23">
        <v>2542</v>
      </c>
      <c r="B2543" s="3" t="s">
        <v>2145</v>
      </c>
      <c r="C2543" s="28">
        <v>20</v>
      </c>
      <c r="D2543" s="29">
        <v>8</v>
      </c>
      <c r="E2543" s="28">
        <v>2010</v>
      </c>
      <c r="F2543" s="31">
        <f>DATE(E2543,D2543,C2543)</f>
        <v>40410</v>
      </c>
      <c r="G2543" s="24" t="s">
        <v>3402</v>
      </c>
      <c r="H2543" s="2">
        <v>18000000</v>
      </c>
      <c r="I2543" s="2">
        <v>4806750</v>
      </c>
      <c r="J2543" s="2">
        <v>25941437</v>
      </c>
      <c r="K2543" s="28" t="str">
        <f t="shared" si="314"/>
        <v/>
      </c>
      <c r="L2543" s="28" t="str">
        <f t="shared" si="315"/>
        <v/>
      </c>
      <c r="M2543" s="28" t="s">
        <v>3402</v>
      </c>
      <c r="N2543" s="28" t="str">
        <f t="shared" si="316"/>
        <v/>
      </c>
      <c r="O2543" s="28" t="str">
        <f>IF(N2543=1,M2543&amp;" ("&amp;E2543&amp;")",M2543)</f>
        <v>Mao's Last Dancer</v>
      </c>
      <c r="P2543" s="36">
        <f>INDEX(cpi!$A$1:$M$105,MATCH('Inflation adjust calc'!$E2543,cpi!$A:$A,0),MATCH('Inflation adjust calc'!$D2543,cpi!$1:$1,0))</f>
        <v>218.31200000000001</v>
      </c>
      <c r="Q2543" s="36">
        <f>cpi!$I$2</f>
        <v>240.85300000000001</v>
      </c>
      <c r="R2543" s="36">
        <f t="shared" si="321"/>
        <v>1.1032513100516692</v>
      </c>
      <c r="S2543" s="28" t="str">
        <f t="shared" si="317"/>
        <v/>
      </c>
      <c r="T2543" s="37">
        <f t="shared" si="318"/>
        <v>19858523.580930047</v>
      </c>
      <c r="U2543" s="37">
        <f t="shared" si="319"/>
        <v>5303053.234590861</v>
      </c>
      <c r="V2543" s="37">
        <f t="shared" si="320"/>
        <v>28619924.354872845</v>
      </c>
    </row>
    <row r="2544" spans="1:22">
      <c r="A2544" s="23">
        <v>2543</v>
      </c>
      <c r="B2544" s="3" t="s">
        <v>1341</v>
      </c>
      <c r="C2544" s="28">
        <v>25</v>
      </c>
      <c r="D2544" s="29">
        <v>12</v>
      </c>
      <c r="E2544" s="28">
        <v>1996</v>
      </c>
      <c r="F2544" s="31">
        <f>DATE(E2544,D2544,C2544)</f>
        <v>35424</v>
      </c>
      <c r="G2544" s="24" t="s">
        <v>3403</v>
      </c>
      <c r="H2544" s="2">
        <v>18000000</v>
      </c>
      <c r="I2544" s="2">
        <v>4501094</v>
      </c>
      <c r="J2544" s="2">
        <v>7129670</v>
      </c>
      <c r="K2544" s="28" t="str">
        <f t="shared" si="314"/>
        <v/>
      </c>
      <c r="L2544" s="28" t="str">
        <f t="shared" si="315"/>
        <v/>
      </c>
      <c r="M2544" s="28" t="s">
        <v>3403</v>
      </c>
      <c r="N2544" s="28">
        <f t="shared" si="316"/>
        <v>1</v>
      </c>
      <c r="O2544" s="28" t="str">
        <f>IF(N2544=1,M2544&amp;" ("&amp;E2544&amp;")",M2544)</f>
        <v>Hamlet (1996)</v>
      </c>
      <c r="P2544" s="36">
        <f>INDEX(cpi!$A$1:$M$105,MATCH('Inflation adjust calc'!$E2544,cpi!$A:$A,0),MATCH('Inflation adjust calc'!$D2544,cpi!$1:$1,0))</f>
        <v>158.6</v>
      </c>
      <c r="Q2544" s="36">
        <f>cpi!$I$2</f>
        <v>240.85300000000001</v>
      </c>
      <c r="R2544" s="36">
        <f t="shared" si="321"/>
        <v>1.5186191677175285</v>
      </c>
      <c r="S2544" s="28" t="str">
        <f t="shared" si="317"/>
        <v/>
      </c>
      <c r="T2544" s="37">
        <f t="shared" si="318"/>
        <v>27335145.018915512</v>
      </c>
      <c r="U2544" s="37">
        <f t="shared" si="319"/>
        <v>6835447.6240983615</v>
      </c>
      <c r="V2544" s="37">
        <f t="shared" si="320"/>
        <v>10827253.52150063</v>
      </c>
    </row>
    <row r="2545" spans="1:22">
      <c r="A2545" s="23">
        <v>2544</v>
      </c>
      <c r="B2545" s="3">
        <v>41947</v>
      </c>
      <c r="C2545" s="28">
        <v>11</v>
      </c>
      <c r="D2545" s="29">
        <v>4</v>
      </c>
      <c r="E2545" s="28">
        <v>2014</v>
      </c>
      <c r="F2545" s="31">
        <f>DATE(E2545,D2545,C2545)</f>
        <v>41740</v>
      </c>
      <c r="G2545" s="24" t="s">
        <v>3404</v>
      </c>
      <c r="H2545" s="2">
        <v>18000000</v>
      </c>
      <c r="I2545" s="2">
        <v>4438438</v>
      </c>
      <c r="J2545" s="2">
        <v>23910210</v>
      </c>
      <c r="K2545" s="28" t="str">
        <f t="shared" si="314"/>
        <v/>
      </c>
      <c r="L2545" s="28" t="str">
        <f t="shared" si="315"/>
        <v/>
      </c>
      <c r="M2545" s="28" t="s">
        <v>3404</v>
      </c>
      <c r="N2545" s="28" t="str">
        <f t="shared" si="316"/>
        <v/>
      </c>
      <c r="O2545" s="28" t="str">
        <f>IF(N2545=1,M2545&amp;" ("&amp;E2545&amp;")",M2545)</f>
        <v>The Railway Man</v>
      </c>
      <c r="P2545" s="36">
        <f>INDEX(cpi!$A$1:$M$105,MATCH('Inflation adjust calc'!$E2545,cpi!$A:$A,0),MATCH('Inflation adjust calc'!$D2545,cpi!$1:$1,0))</f>
        <v>237.072</v>
      </c>
      <c r="Q2545" s="36">
        <f>cpi!$I$2</f>
        <v>240.85300000000001</v>
      </c>
      <c r="R2545" s="36">
        <f t="shared" si="321"/>
        <v>1.0159487413106567</v>
      </c>
      <c r="S2545" s="28" t="str">
        <f t="shared" si="317"/>
        <v/>
      </c>
      <c r="T2545" s="37">
        <f t="shared" si="318"/>
        <v>18287077.34359182</v>
      </c>
      <c r="U2545" s="37">
        <f t="shared" si="319"/>
        <v>4509225.4994853884</v>
      </c>
      <c r="V2545" s="37">
        <f t="shared" si="320"/>
        <v>24291547.753973477</v>
      </c>
    </row>
    <row r="2546" spans="1:22">
      <c r="A2546" s="23">
        <v>2545</v>
      </c>
      <c r="B2546" s="3" t="s">
        <v>2298</v>
      </c>
      <c r="C2546" s="28">
        <v>29</v>
      </c>
      <c r="D2546" s="29">
        <v>12</v>
      </c>
      <c r="E2546" s="28">
        <v>1995</v>
      </c>
      <c r="F2546" s="31">
        <f>DATE(E2546,D2546,C2546)</f>
        <v>35062</v>
      </c>
      <c r="G2546" s="24" t="s">
        <v>3405</v>
      </c>
      <c r="H2546" s="2">
        <v>18000000</v>
      </c>
      <c r="I2546" s="2">
        <v>4100000</v>
      </c>
      <c r="J2546" s="2">
        <v>4100000</v>
      </c>
      <c r="K2546" s="28" t="str">
        <f t="shared" si="314"/>
        <v/>
      </c>
      <c r="L2546" s="28" t="str">
        <f t="shared" si="315"/>
        <v/>
      </c>
      <c r="M2546" s="28" t="s">
        <v>3405</v>
      </c>
      <c r="N2546" s="28" t="str">
        <f t="shared" si="316"/>
        <v/>
      </c>
      <c r="O2546" s="28" t="str">
        <f>IF(N2546=1,M2546&amp;" ("&amp;E2546&amp;")",M2546)</f>
        <v>Restoration</v>
      </c>
      <c r="P2546" s="36">
        <f>INDEX(cpi!$A$1:$M$105,MATCH('Inflation adjust calc'!$E2546,cpi!$A:$A,0),MATCH('Inflation adjust calc'!$D2546,cpi!$1:$1,0))</f>
        <v>153.5</v>
      </c>
      <c r="Q2546" s="36">
        <f>cpi!$I$2</f>
        <v>240.85300000000001</v>
      </c>
      <c r="R2546" s="36">
        <f t="shared" si="321"/>
        <v>1.5690749185667754</v>
      </c>
      <c r="S2546" s="28" t="str">
        <f t="shared" si="317"/>
        <v/>
      </c>
      <c r="T2546" s="37">
        <f t="shared" si="318"/>
        <v>28243348.534201957</v>
      </c>
      <c r="U2546" s="37">
        <f t="shared" si="319"/>
        <v>6433207.1661237795</v>
      </c>
      <c r="V2546" s="37">
        <f t="shared" si="320"/>
        <v>6433207.1661237795</v>
      </c>
    </row>
    <row r="2547" spans="1:22">
      <c r="A2547" s="23">
        <v>2546</v>
      </c>
      <c r="B2547" s="3" t="s">
        <v>440</v>
      </c>
      <c r="C2547" s="28">
        <v>18</v>
      </c>
      <c r="D2547" s="29">
        <v>3</v>
      </c>
      <c r="E2547" s="28">
        <v>2016</v>
      </c>
      <c r="F2547" s="31">
        <f>DATE(E2547,D2547,C2547)</f>
        <v>42447</v>
      </c>
      <c r="G2547" s="24" t="s">
        <v>3406</v>
      </c>
      <c r="H2547" s="2">
        <v>18000000</v>
      </c>
      <c r="I2547" s="2">
        <v>3712282</v>
      </c>
      <c r="J2547" s="2">
        <v>6841142</v>
      </c>
      <c r="K2547" s="28" t="str">
        <f t="shared" si="314"/>
        <v/>
      </c>
      <c r="L2547" s="28" t="str">
        <f t="shared" si="315"/>
        <v/>
      </c>
      <c r="M2547" s="28" t="s">
        <v>3406</v>
      </c>
      <c r="N2547" s="28" t="str">
        <f t="shared" si="316"/>
        <v/>
      </c>
      <c r="O2547" s="28" t="str">
        <f>IF(N2547=1,M2547&amp;" ("&amp;E2547&amp;")",M2547)</f>
        <v>Midnight Special</v>
      </c>
      <c r="P2547" s="36">
        <f>INDEX(cpi!$A$1:$M$105,MATCH('Inflation adjust calc'!$E2547,cpi!$A:$A,0),MATCH('Inflation adjust calc'!$D2547,cpi!$1:$1,0))</f>
        <v>238.13200000000001</v>
      </c>
      <c r="Q2547" s="36">
        <f>cpi!$I$2</f>
        <v>240.85300000000001</v>
      </c>
      <c r="R2547" s="36">
        <f t="shared" si="321"/>
        <v>1.0114264357583189</v>
      </c>
      <c r="S2547" s="28" t="str">
        <f t="shared" si="317"/>
        <v/>
      </c>
      <c r="T2547" s="37">
        <f t="shared" si="318"/>
        <v>18205675.843649741</v>
      </c>
      <c r="U2547" s="37">
        <f t="shared" si="319"/>
        <v>3754700.1517897635</v>
      </c>
      <c r="V2547" s="37">
        <f t="shared" si="320"/>
        <v>6919311.8695765371</v>
      </c>
    </row>
    <row r="2548" spans="1:22">
      <c r="A2548" s="23">
        <v>2547</v>
      </c>
      <c r="B2548" s="3" t="s">
        <v>821</v>
      </c>
      <c r="C2548" s="28">
        <v>27</v>
      </c>
      <c r="D2548" s="29">
        <v>9</v>
      </c>
      <c r="E2548" s="28">
        <v>2013</v>
      </c>
      <c r="F2548" s="31">
        <f>DATE(E2548,D2548,C2548)</f>
        <v>41544</v>
      </c>
      <c r="G2548" s="24" t="s">
        <v>3407</v>
      </c>
      <c r="H2548" s="2">
        <v>18000000</v>
      </c>
      <c r="I2548" s="2">
        <v>3419967</v>
      </c>
      <c r="J2548" s="2">
        <v>9082906</v>
      </c>
      <c r="K2548" s="28" t="str">
        <f t="shared" si="314"/>
        <v/>
      </c>
      <c r="L2548" s="28" t="str">
        <f t="shared" si="315"/>
        <v/>
      </c>
      <c r="M2548" s="28" t="s">
        <v>3407</v>
      </c>
      <c r="N2548" s="28" t="str">
        <f t="shared" si="316"/>
        <v/>
      </c>
      <c r="O2548" s="28" t="str">
        <f>IF(N2548=1,M2548&amp;" ("&amp;E2548&amp;")",M2548)</f>
        <v>Metallica Through the Never</v>
      </c>
      <c r="P2548" s="36">
        <f>INDEX(cpi!$A$1:$M$105,MATCH('Inflation adjust calc'!$E2548,cpi!$A:$A,0),MATCH('Inflation adjust calc'!$D2548,cpi!$1:$1,0))</f>
        <v>234.149</v>
      </c>
      <c r="Q2548" s="36">
        <f>cpi!$I$2</f>
        <v>240.85300000000001</v>
      </c>
      <c r="R2548" s="36">
        <f t="shared" si="321"/>
        <v>1.0286313415816426</v>
      </c>
      <c r="S2548" s="28" t="str">
        <f t="shared" si="317"/>
        <v/>
      </c>
      <c r="T2548" s="37">
        <f t="shared" si="318"/>
        <v>18515364.148469567</v>
      </c>
      <c r="U2548" s="37">
        <f t="shared" si="319"/>
        <v>3517885.2433749456</v>
      </c>
      <c r="V2548" s="37">
        <f t="shared" si="320"/>
        <v>9342961.7842399515</v>
      </c>
    </row>
    <row r="2549" spans="1:22">
      <c r="A2549" s="23">
        <v>2548</v>
      </c>
      <c r="B2549" s="3" t="s">
        <v>2393</v>
      </c>
      <c r="C2549" s="28">
        <v>19</v>
      </c>
      <c r="D2549" s="29">
        <v>9</v>
      </c>
      <c r="E2549" s="28">
        <v>2003</v>
      </c>
      <c r="F2549" s="31">
        <f>DATE(E2549,D2549,C2549)</f>
        <v>37883</v>
      </c>
      <c r="G2549" s="24" t="s">
        <v>3408</v>
      </c>
      <c r="H2549" s="2">
        <v>18000000</v>
      </c>
      <c r="I2549" s="2">
        <v>3203044</v>
      </c>
      <c r="J2549" s="2">
        <v>13203044</v>
      </c>
      <c r="K2549" s="28" t="str">
        <f t="shared" si="314"/>
        <v/>
      </c>
      <c r="L2549" s="28" t="str">
        <f t="shared" si="315"/>
        <v/>
      </c>
      <c r="M2549" s="28" t="s">
        <v>3408</v>
      </c>
      <c r="N2549" s="28" t="str">
        <f t="shared" si="316"/>
        <v/>
      </c>
      <c r="O2549" s="28" t="str">
        <f>IF(N2549=1,M2549&amp;" ("&amp;E2549&amp;")",M2549)</f>
        <v>Anything Else</v>
      </c>
      <c r="P2549" s="36">
        <f>INDEX(cpi!$A$1:$M$105,MATCH('Inflation adjust calc'!$E2549,cpi!$A:$A,0),MATCH('Inflation adjust calc'!$D2549,cpi!$1:$1,0))</f>
        <v>185.2</v>
      </c>
      <c r="Q2549" s="36">
        <f>cpi!$I$2</f>
        <v>240.85300000000001</v>
      </c>
      <c r="R2549" s="36">
        <f t="shared" si="321"/>
        <v>1.300502159827214</v>
      </c>
      <c r="S2549" s="28" t="str">
        <f t="shared" si="317"/>
        <v/>
      </c>
      <c r="T2549" s="37">
        <f t="shared" si="318"/>
        <v>23409038.876889851</v>
      </c>
      <c r="U2549" s="37">
        <f t="shared" si="319"/>
        <v>4165565.6400215989</v>
      </c>
      <c r="V2549" s="37">
        <f t="shared" si="320"/>
        <v>17170587.238293737</v>
      </c>
    </row>
    <row r="2550" spans="1:22">
      <c r="A2550" s="23">
        <v>2549</v>
      </c>
      <c r="B2550" s="3" t="s">
        <v>1617</v>
      </c>
      <c r="C2550" s="28">
        <v>23</v>
      </c>
      <c r="D2550" s="29">
        <v>2</v>
      </c>
      <c r="E2550" s="28">
        <v>1996</v>
      </c>
      <c r="F2550" s="31">
        <f>DATE(E2550,D2550,C2550)</f>
        <v>35118</v>
      </c>
      <c r="G2550" s="24" t="s">
        <v>3409</v>
      </c>
      <c r="H2550" s="2">
        <v>18000000</v>
      </c>
      <c r="I2550" s="2">
        <v>2483790</v>
      </c>
      <c r="J2550" s="2">
        <v>2483790</v>
      </c>
      <c r="K2550" s="28" t="str">
        <f t="shared" si="314"/>
        <v/>
      </c>
      <c r="L2550" s="28" t="str">
        <f t="shared" si="315"/>
        <v/>
      </c>
      <c r="M2550" s="28" t="s">
        <v>3409</v>
      </c>
      <c r="N2550" s="28" t="str">
        <f t="shared" si="316"/>
        <v/>
      </c>
      <c r="O2550" s="28" t="str">
        <f>IF(N2550=1,M2550&amp;" ("&amp;E2550&amp;")",M2550)</f>
        <v>Unforgettable</v>
      </c>
      <c r="P2550" s="36">
        <f>INDEX(cpi!$A$1:$M$105,MATCH('Inflation adjust calc'!$E2550,cpi!$A:$A,0),MATCH('Inflation adjust calc'!$D2550,cpi!$1:$1,0))</f>
        <v>154.9</v>
      </c>
      <c r="Q2550" s="36">
        <f>cpi!$I$2</f>
        <v>240.85300000000001</v>
      </c>
      <c r="R2550" s="36">
        <f t="shared" si="321"/>
        <v>1.5548934796642995</v>
      </c>
      <c r="S2550" s="28" t="str">
        <f t="shared" si="317"/>
        <v/>
      </c>
      <c r="T2550" s="37">
        <f t="shared" si="318"/>
        <v>27988082.63395739</v>
      </c>
      <c r="U2550" s="37">
        <f t="shared" si="319"/>
        <v>3862028.8758553904</v>
      </c>
      <c r="V2550" s="37">
        <f t="shared" si="320"/>
        <v>3862028.8758553904</v>
      </c>
    </row>
    <row r="2551" spans="1:22">
      <c r="A2551" s="23">
        <v>2550</v>
      </c>
      <c r="B2551" s="3" t="s">
        <v>3410</v>
      </c>
      <c r="C2551" s="28">
        <v>30</v>
      </c>
      <c r="D2551" s="29">
        <v>12</v>
      </c>
      <c r="E2551" s="28">
        <v>2009</v>
      </c>
      <c r="F2551" s="31">
        <f>DATE(E2551,D2551,C2551)</f>
        <v>40177</v>
      </c>
      <c r="G2551" s="24" t="s">
        <v>3411</v>
      </c>
      <c r="H2551" s="2">
        <v>18000000</v>
      </c>
      <c r="I2551" s="2">
        <v>2222862</v>
      </c>
      <c r="J2551" s="2">
        <v>25727044</v>
      </c>
      <c r="K2551" s="28" t="str">
        <f t="shared" si="314"/>
        <v/>
      </c>
      <c r="L2551" s="28" t="str">
        <f t="shared" si="315"/>
        <v/>
      </c>
      <c r="M2551" s="28" t="s">
        <v>3411</v>
      </c>
      <c r="N2551" s="28" t="str">
        <f t="shared" si="316"/>
        <v/>
      </c>
      <c r="O2551" s="28" t="str">
        <f>IF(N2551=1,M2551&amp;" ("&amp;E2551&amp;")",M2551)</f>
        <v>Das Weisse Band: Eine deutsche Kindergeschichte</v>
      </c>
      <c r="P2551" s="36">
        <f>INDEX(cpi!$A$1:$M$105,MATCH('Inflation adjust calc'!$E2551,cpi!$A:$A,0),MATCH('Inflation adjust calc'!$D2551,cpi!$1:$1,0))</f>
        <v>215.94900000000001</v>
      </c>
      <c r="Q2551" s="36">
        <f>cpi!$I$2</f>
        <v>240.85300000000001</v>
      </c>
      <c r="R2551" s="36">
        <f t="shared" si="321"/>
        <v>1.1153235254620304</v>
      </c>
      <c r="S2551" s="28" t="str">
        <f t="shared" si="317"/>
        <v/>
      </c>
      <c r="T2551" s="37">
        <f t="shared" si="318"/>
        <v>20075823.458316546</v>
      </c>
      <c r="U2551" s="37">
        <f t="shared" si="319"/>
        <v>2479210.2824555798</v>
      </c>
      <c r="V2551" s="37">
        <f t="shared" si="320"/>
        <v>28693977.413796775</v>
      </c>
    </row>
    <row r="2552" spans="1:22">
      <c r="A2552" s="23">
        <v>2551</v>
      </c>
      <c r="B2552" s="3">
        <v>41277</v>
      </c>
      <c r="C2552" s="28">
        <v>1</v>
      </c>
      <c r="D2552" s="29">
        <v>3</v>
      </c>
      <c r="E2552" s="28">
        <v>2013</v>
      </c>
      <c r="F2552" s="31">
        <f>DATE(E2552,D2552,C2552)</f>
        <v>41334</v>
      </c>
      <c r="G2552" s="24" t="s">
        <v>3412</v>
      </c>
      <c r="H2552" s="2">
        <v>18000000</v>
      </c>
      <c r="I2552" s="2">
        <v>1034589</v>
      </c>
      <c r="J2552" s="2">
        <v>1199510</v>
      </c>
      <c r="K2552" s="28" t="str">
        <f t="shared" si="314"/>
        <v/>
      </c>
      <c r="L2552" s="28" t="str">
        <f t="shared" si="315"/>
        <v/>
      </c>
      <c r="M2552" s="28" t="s">
        <v>3412</v>
      </c>
      <c r="N2552" s="28" t="str">
        <f t="shared" si="316"/>
        <v/>
      </c>
      <c r="O2552" s="28" t="str">
        <f>IF(N2552=1,M2552&amp;" ("&amp;E2552&amp;")",M2552)</f>
        <v>Phantom</v>
      </c>
      <c r="P2552" s="36">
        <f>INDEX(cpi!$A$1:$M$105,MATCH('Inflation adjust calc'!$E2552,cpi!$A:$A,0),MATCH('Inflation adjust calc'!$D2552,cpi!$1:$1,0))</f>
        <v>232.773</v>
      </c>
      <c r="Q2552" s="36">
        <f>cpi!$I$2</f>
        <v>240.85300000000001</v>
      </c>
      <c r="R2552" s="36">
        <f t="shared" si="321"/>
        <v>1.0347119296481981</v>
      </c>
      <c r="S2552" s="28" t="str">
        <f t="shared" si="317"/>
        <v/>
      </c>
      <c r="T2552" s="37">
        <f t="shared" si="318"/>
        <v>18624814.733667567</v>
      </c>
      <c r="U2552" s="37">
        <f t="shared" si="319"/>
        <v>1070501.5805827996</v>
      </c>
      <c r="V2552" s="37">
        <f t="shared" si="320"/>
        <v>1241147.3067323102</v>
      </c>
    </row>
    <row r="2553" spans="1:22">
      <c r="A2553" s="23">
        <v>2552</v>
      </c>
      <c r="B2553" s="3" t="s">
        <v>1935</v>
      </c>
      <c r="C2553" s="28">
        <v>26</v>
      </c>
      <c r="D2553" s="29">
        <v>4</v>
      </c>
      <c r="E2553" s="28">
        <v>2002</v>
      </c>
      <c r="F2553" s="31">
        <f>DATE(E2553,D2553,C2553)</f>
        <v>37372</v>
      </c>
      <c r="G2553" s="24" t="s">
        <v>3413</v>
      </c>
      <c r="H2553" s="2">
        <v>18000000</v>
      </c>
      <c r="I2553" s="2">
        <v>676698</v>
      </c>
      <c r="J2553" s="2">
        <v>676698</v>
      </c>
      <c r="K2553" s="28" t="str">
        <f t="shared" si="314"/>
        <v/>
      </c>
      <c r="L2553" s="28" t="str">
        <f t="shared" si="315"/>
        <v/>
      </c>
      <c r="M2553" s="28" t="s">
        <v>3413</v>
      </c>
      <c r="N2553" s="28" t="str">
        <f t="shared" si="316"/>
        <v/>
      </c>
      <c r="O2553" s="28" t="str">
        <f>IF(N2553=1,M2553&amp;" ("&amp;E2553&amp;")",M2553)</f>
        <v>The Salton Sea</v>
      </c>
      <c r="P2553" s="36">
        <f>INDEX(cpi!$A$1:$M$105,MATCH('Inflation adjust calc'!$E2553,cpi!$A:$A,0),MATCH('Inflation adjust calc'!$D2553,cpi!$1:$1,0))</f>
        <v>179.8</v>
      </c>
      <c r="Q2553" s="36">
        <f>cpi!$I$2</f>
        <v>240.85300000000001</v>
      </c>
      <c r="R2553" s="36">
        <f t="shared" si="321"/>
        <v>1.3395606229143493</v>
      </c>
      <c r="S2553" s="28" t="str">
        <f t="shared" si="317"/>
        <v/>
      </c>
      <c r="T2553" s="37">
        <f t="shared" si="318"/>
        <v>24112091.212458286</v>
      </c>
      <c r="U2553" s="37">
        <f t="shared" si="319"/>
        <v>906477.9944048943</v>
      </c>
      <c r="V2553" s="37">
        <f t="shared" si="320"/>
        <v>906477.9944048943</v>
      </c>
    </row>
    <row r="2554" spans="1:22">
      <c r="A2554" s="23">
        <v>2553</v>
      </c>
      <c r="B2554" s="3" t="s">
        <v>1219</v>
      </c>
      <c r="C2554" s="28">
        <v>24</v>
      </c>
      <c r="D2554" s="29">
        <v>4</v>
      </c>
      <c r="E2554" s="28">
        <v>2009</v>
      </c>
      <c r="F2554" s="31">
        <f>DATE(E2554,D2554,C2554)</f>
        <v>39927</v>
      </c>
      <c r="G2554" s="24" t="s">
        <v>3414</v>
      </c>
      <c r="H2554" s="2">
        <v>18000000</v>
      </c>
      <c r="I2554" s="2">
        <v>315000</v>
      </c>
      <c r="J2554" s="2">
        <v>315000</v>
      </c>
      <c r="K2554" s="28" t="str">
        <f t="shared" si="314"/>
        <v/>
      </c>
      <c r="L2554" s="28" t="str">
        <f t="shared" si="315"/>
        <v/>
      </c>
      <c r="M2554" s="28" t="s">
        <v>3414</v>
      </c>
      <c r="N2554" s="28" t="str">
        <f t="shared" si="316"/>
        <v/>
      </c>
      <c r="O2554" s="28" t="str">
        <f>IF(N2554=1,M2554&amp;" ("&amp;E2554&amp;")",M2554)</f>
        <v>The Informers</v>
      </c>
      <c r="P2554" s="36">
        <f>INDEX(cpi!$A$1:$M$105,MATCH('Inflation adjust calc'!$E2554,cpi!$A:$A,0),MATCH('Inflation adjust calc'!$D2554,cpi!$1:$1,0))</f>
        <v>213.24</v>
      </c>
      <c r="Q2554" s="36">
        <f>cpi!$I$2</f>
        <v>240.85300000000001</v>
      </c>
      <c r="R2554" s="36">
        <f t="shared" si="321"/>
        <v>1.1294925905083475</v>
      </c>
      <c r="S2554" s="28" t="str">
        <f t="shared" si="317"/>
        <v/>
      </c>
      <c r="T2554" s="37">
        <f t="shared" si="318"/>
        <v>20330866.629150257</v>
      </c>
      <c r="U2554" s="37">
        <f t="shared" si="319"/>
        <v>355790.16601012944</v>
      </c>
      <c r="V2554" s="37">
        <f t="shared" si="320"/>
        <v>355790.16601012944</v>
      </c>
    </row>
    <row r="2555" spans="1:22">
      <c r="A2555" s="23">
        <v>2554</v>
      </c>
      <c r="B2555" s="3" t="s">
        <v>1793</v>
      </c>
      <c r="C2555" s="28">
        <v>24</v>
      </c>
      <c r="D2555" s="29">
        <v>9</v>
      </c>
      <c r="E2555" s="28">
        <v>1999</v>
      </c>
      <c r="F2555" s="31">
        <f>DATE(E2555,D2555,C2555)</f>
        <v>36427</v>
      </c>
      <c r="G2555" s="24" t="s">
        <v>3415</v>
      </c>
      <c r="H2555" s="2">
        <v>18000000</v>
      </c>
      <c r="I2555" s="2">
        <v>229311</v>
      </c>
      <c r="J2555" s="2">
        <v>229311</v>
      </c>
      <c r="K2555" s="28" t="str">
        <f t="shared" si="314"/>
        <v/>
      </c>
      <c r="L2555" s="28" t="str">
        <f t="shared" si="315"/>
        <v/>
      </c>
      <c r="M2555" s="28" t="s">
        <v>3415</v>
      </c>
      <c r="N2555" s="28" t="str">
        <f t="shared" si="316"/>
        <v/>
      </c>
      <c r="O2555" s="28" t="str">
        <f>IF(N2555=1,M2555&amp;" ("&amp;E2555&amp;")",M2555)</f>
        <v>One Man's Hero</v>
      </c>
      <c r="P2555" s="36">
        <f>INDEX(cpi!$A$1:$M$105,MATCH('Inflation adjust calc'!$E2555,cpi!$A:$A,0),MATCH('Inflation adjust calc'!$D2555,cpi!$1:$1,0))</f>
        <v>167.9</v>
      </c>
      <c r="Q2555" s="36">
        <f>cpi!$I$2</f>
        <v>240.85300000000001</v>
      </c>
      <c r="R2555" s="36">
        <f t="shared" si="321"/>
        <v>1.434502680166766</v>
      </c>
      <c r="S2555" s="28" t="str">
        <f t="shared" si="317"/>
        <v/>
      </c>
      <c r="T2555" s="37">
        <f t="shared" si="318"/>
        <v>25821048.243001789</v>
      </c>
      <c r="U2555" s="37">
        <f t="shared" si="319"/>
        <v>328947.24409172125</v>
      </c>
      <c r="V2555" s="37">
        <f t="shared" si="320"/>
        <v>328947.24409172125</v>
      </c>
    </row>
    <row r="2556" spans="1:22">
      <c r="A2556" s="23">
        <v>2555</v>
      </c>
      <c r="B2556" s="3" t="s">
        <v>1136</v>
      </c>
      <c r="C2556" s="28">
        <v>15</v>
      </c>
      <c r="D2556" s="29">
        <v>10</v>
      </c>
      <c r="E2556" s="28">
        <v>2010</v>
      </c>
      <c r="F2556" s="31">
        <f>DATE(E2556,D2556,C2556)</f>
        <v>40466</v>
      </c>
      <c r="G2556" s="24" t="s">
        <v>3416</v>
      </c>
      <c r="H2556" s="2">
        <v>18000000</v>
      </c>
      <c r="I2556" s="2">
        <v>145526</v>
      </c>
      <c r="J2556" s="2">
        <v>157002</v>
      </c>
      <c r="K2556" s="28" t="str">
        <f t="shared" si="314"/>
        <v/>
      </c>
      <c r="L2556" s="28" t="str">
        <f t="shared" si="315"/>
        <v/>
      </c>
      <c r="M2556" s="28" t="s">
        <v>3416</v>
      </c>
      <c r="N2556" s="28" t="str">
        <f t="shared" si="316"/>
        <v/>
      </c>
      <c r="O2556" s="28" t="str">
        <f>IF(N2556=1,M2556&amp;" ("&amp;E2556&amp;")",M2556)</f>
        <v>Carlos</v>
      </c>
      <c r="P2556" s="36">
        <f>INDEX(cpi!$A$1:$M$105,MATCH('Inflation adjust calc'!$E2556,cpi!$A:$A,0),MATCH('Inflation adjust calc'!$D2556,cpi!$1:$1,0))</f>
        <v>218.71100000000001</v>
      </c>
      <c r="Q2556" s="36">
        <f>cpi!$I$2</f>
        <v>240.85300000000001</v>
      </c>
      <c r="R2556" s="36">
        <f t="shared" si="321"/>
        <v>1.1012386208283991</v>
      </c>
      <c r="S2556" s="28" t="str">
        <f t="shared" si="317"/>
        <v/>
      </c>
      <c r="T2556" s="37">
        <f t="shared" si="318"/>
        <v>19822295.174911182</v>
      </c>
      <c r="U2556" s="37">
        <f t="shared" si="319"/>
        <v>160258.85153467359</v>
      </c>
      <c r="V2556" s="37">
        <f t="shared" si="320"/>
        <v>172896.66594730032</v>
      </c>
    </row>
    <row r="2557" spans="1:22">
      <c r="A2557" s="23">
        <v>2556</v>
      </c>
      <c r="B2557" s="3" t="s">
        <v>1247</v>
      </c>
      <c r="C2557" s="28">
        <v>22</v>
      </c>
      <c r="D2557" s="29">
        <v>9</v>
      </c>
      <c r="E2557" s="28">
        <v>2006</v>
      </c>
      <c r="F2557" s="31">
        <f>DATE(E2557,D2557,C2557)</f>
        <v>38982</v>
      </c>
      <c r="G2557" s="24" t="s">
        <v>3417</v>
      </c>
      <c r="H2557" s="2">
        <v>18000000</v>
      </c>
      <c r="I2557" s="2">
        <v>70644</v>
      </c>
      <c r="J2557" s="2">
        <v>2401413</v>
      </c>
      <c r="K2557" s="28" t="str">
        <f t="shared" si="314"/>
        <v/>
      </c>
      <c r="L2557" s="28" t="str">
        <f t="shared" si="315"/>
        <v/>
      </c>
      <c r="M2557" s="28" t="s">
        <v>3417</v>
      </c>
      <c r="N2557" s="28" t="str">
        <f t="shared" si="316"/>
        <v/>
      </c>
      <c r="O2557" s="28" t="str">
        <f>IF(N2557=1,M2557&amp;" ("&amp;E2557&amp;")",M2557)</f>
        <v>Renaissance</v>
      </c>
      <c r="P2557" s="36">
        <f>INDEX(cpi!$A$1:$M$105,MATCH('Inflation adjust calc'!$E2557,cpi!$A:$A,0),MATCH('Inflation adjust calc'!$D2557,cpi!$1:$1,0))</f>
        <v>202.9</v>
      </c>
      <c r="Q2557" s="36">
        <f>cpi!$I$2</f>
        <v>240.85300000000001</v>
      </c>
      <c r="R2557" s="36">
        <f t="shared" si="321"/>
        <v>1.1870527353376048</v>
      </c>
      <c r="S2557" s="28" t="str">
        <f t="shared" si="317"/>
        <v/>
      </c>
      <c r="T2557" s="37">
        <f t="shared" si="318"/>
        <v>21366949.236076888</v>
      </c>
      <c r="U2557" s="37">
        <f t="shared" si="319"/>
        <v>83858.153435189757</v>
      </c>
      <c r="V2557" s="37">
        <f t="shared" si="320"/>
        <v>2850603.8703252836</v>
      </c>
    </row>
    <row r="2558" spans="1:22">
      <c r="A2558" s="23">
        <v>2557</v>
      </c>
      <c r="B2558" s="3" t="s">
        <v>1526</v>
      </c>
      <c r="C2558" s="28">
        <v>31</v>
      </c>
      <c r="D2558" s="29">
        <v>12</v>
      </c>
      <c r="E2558" s="28">
        <v>2008</v>
      </c>
      <c r="F2558" s="31">
        <f>DATE(E2558,D2558,C2558)</f>
        <v>39813</v>
      </c>
      <c r="G2558" s="24" t="s">
        <v>3418</v>
      </c>
      <c r="H2558" s="2">
        <v>18000000</v>
      </c>
      <c r="I2558">
        <v>0</v>
      </c>
      <c r="J2558" s="2">
        <v>627422</v>
      </c>
      <c r="K2558" s="28" t="str">
        <f t="shared" si="314"/>
        <v/>
      </c>
      <c r="L2558" s="28" t="str">
        <f t="shared" si="315"/>
        <v/>
      </c>
      <c r="M2558" s="28" t="s">
        <v>3418</v>
      </c>
      <c r="N2558" s="28" t="str">
        <f t="shared" si="316"/>
        <v/>
      </c>
      <c r="O2558" s="28" t="str">
        <f>IF(N2558=1,M2558&amp;" ("&amp;E2558&amp;")",M2558)</f>
        <v>I Come with the Rain</v>
      </c>
      <c r="P2558" s="36">
        <f>INDEX(cpi!$A$1:$M$105,MATCH('Inflation adjust calc'!$E2558,cpi!$A:$A,0),MATCH('Inflation adjust calc'!$D2558,cpi!$1:$1,0))</f>
        <v>210.22800000000001</v>
      </c>
      <c r="Q2558" s="36">
        <f>cpi!$I$2</f>
        <v>240.85300000000001</v>
      </c>
      <c r="R2558" s="36">
        <f t="shared" si="321"/>
        <v>1.1456751717183249</v>
      </c>
      <c r="S2558" s="28" t="str">
        <f t="shared" si="317"/>
        <v/>
      </c>
      <c r="T2558" s="37">
        <f t="shared" si="318"/>
        <v>20622153.090929847</v>
      </c>
      <c r="U2558" s="37">
        <f t="shared" si="319"/>
        <v>0</v>
      </c>
      <c r="V2558" s="37">
        <f t="shared" si="320"/>
        <v>718821.80758985481</v>
      </c>
    </row>
    <row r="2559" spans="1:22">
      <c r="A2559" s="23">
        <v>2558</v>
      </c>
      <c r="B2559" s="3" t="s">
        <v>137</v>
      </c>
      <c r="C2559" s="28">
        <v>15</v>
      </c>
      <c r="D2559" s="29">
        <v>4</v>
      </c>
      <c r="E2559" s="28">
        <v>2016</v>
      </c>
      <c r="F2559" s="31">
        <f>DATE(E2559,D2559,C2559)</f>
        <v>42475</v>
      </c>
      <c r="G2559" s="24" t="s">
        <v>3419</v>
      </c>
      <c r="H2559" s="2">
        <v>18000000</v>
      </c>
      <c r="I2559">
        <v>0</v>
      </c>
      <c r="J2559" s="2">
        <v>6784</v>
      </c>
      <c r="K2559" s="28" t="str">
        <f t="shared" si="314"/>
        <v/>
      </c>
      <c r="L2559" s="28" t="str">
        <f t="shared" si="315"/>
        <v/>
      </c>
      <c r="M2559" s="28" t="s">
        <v>3419</v>
      </c>
      <c r="N2559" s="28" t="str">
        <f t="shared" si="316"/>
        <v/>
      </c>
      <c r="O2559" s="28" t="str">
        <f>IF(N2559=1,M2559&amp;" ("&amp;E2559&amp;")",M2559)</f>
        <v>I Am Wrath</v>
      </c>
      <c r="P2559" s="36">
        <f>INDEX(cpi!$A$1:$M$105,MATCH('Inflation adjust calc'!$E2559,cpi!$A:$A,0),MATCH('Inflation adjust calc'!$D2559,cpi!$1:$1,0))</f>
        <v>239.261</v>
      </c>
      <c r="Q2559" s="36">
        <f>cpi!$I$2</f>
        <v>240.85300000000001</v>
      </c>
      <c r="R2559" s="36">
        <f t="shared" si="321"/>
        <v>1.0066538215588834</v>
      </c>
      <c r="S2559" s="28" t="str">
        <f t="shared" si="317"/>
        <v/>
      </c>
      <c r="T2559" s="37">
        <f t="shared" si="318"/>
        <v>18119768.788059901</v>
      </c>
      <c r="U2559" s="37">
        <f t="shared" si="319"/>
        <v>0</v>
      </c>
      <c r="V2559" s="37">
        <f t="shared" si="320"/>
        <v>6829.1395254554645</v>
      </c>
    </row>
    <row r="2560" spans="1:22">
      <c r="A2560" s="23">
        <v>2559</v>
      </c>
      <c r="B2560" s="3">
        <v>39664</v>
      </c>
      <c r="C2560" s="28">
        <v>8</v>
      </c>
      <c r="D2560" s="29">
        <v>4</v>
      </c>
      <c r="E2560" s="28">
        <v>2008</v>
      </c>
      <c r="F2560" s="31">
        <f>DATE(E2560,D2560,C2560)</f>
        <v>39546</v>
      </c>
      <c r="G2560" s="24" t="s">
        <v>3420</v>
      </c>
      <c r="H2560" s="2">
        <v>18000000</v>
      </c>
      <c r="I2560">
        <v>0</v>
      </c>
      <c r="J2560">
        <v>0</v>
      </c>
      <c r="K2560" s="28">
        <f t="shared" si="314"/>
        <v>1</v>
      </c>
      <c r="L2560" s="28" t="str">
        <f t="shared" si="315"/>
        <v/>
      </c>
      <c r="M2560" s="28" t="s">
        <v>3420</v>
      </c>
      <c r="N2560" s="28">
        <f t="shared" si="316"/>
        <v>1</v>
      </c>
      <c r="O2560" s="28" t="str">
        <f>IF(N2560=1,M2560&amp;" ("&amp;E2560&amp;")",M2560)</f>
        <v>Day of the Dead (2008)</v>
      </c>
      <c r="P2560" s="36">
        <f>INDEX(cpi!$A$1:$M$105,MATCH('Inflation adjust calc'!$E2560,cpi!$A:$A,0),MATCH('Inflation adjust calc'!$D2560,cpi!$1:$1,0))</f>
        <v>214.82300000000001</v>
      </c>
      <c r="Q2560" s="36">
        <f>cpi!$I$2</f>
        <v>240.85300000000001</v>
      </c>
      <c r="R2560" s="36">
        <f t="shared" si="321"/>
        <v>1.1211695209544601</v>
      </c>
      <c r="S2560" s="28" t="str">
        <f t="shared" si="317"/>
        <v/>
      </c>
      <c r="T2560" s="37">
        <f t="shared" si="318"/>
        <v>20181051.377180282</v>
      </c>
      <c r="U2560" s="37">
        <f t="shared" si="319"/>
        <v>0</v>
      </c>
      <c r="V2560" s="37">
        <f t="shared" si="320"/>
        <v>0</v>
      </c>
    </row>
    <row r="2561" spans="1:22">
      <c r="A2561" s="23">
        <v>2560</v>
      </c>
      <c r="B2561" s="3" t="s">
        <v>1083</v>
      </c>
      <c r="C2561" s="28">
        <v>22</v>
      </c>
      <c r="D2561" s="29">
        <v>8</v>
      </c>
      <c r="E2561" s="28">
        <v>2014</v>
      </c>
      <c r="F2561" s="31">
        <f>DATE(E2561,D2561,C2561)</f>
        <v>41873</v>
      </c>
      <c r="G2561" s="24" t="s">
        <v>3421</v>
      </c>
      <c r="H2561" s="2">
        <v>18000000</v>
      </c>
      <c r="I2561">
        <v>0</v>
      </c>
      <c r="J2561">
        <v>0</v>
      </c>
      <c r="K2561" s="28">
        <f t="shared" si="314"/>
        <v>1</v>
      </c>
      <c r="L2561" s="28" t="str">
        <f t="shared" si="315"/>
        <v/>
      </c>
      <c r="M2561" s="28" t="s">
        <v>3421</v>
      </c>
      <c r="N2561" s="28" t="str">
        <f t="shared" si="316"/>
        <v/>
      </c>
      <c r="O2561" s="28" t="str">
        <f>IF(N2561=1,M2561&amp;" ("&amp;E2561&amp;")",M2561)</f>
        <v>The Prince</v>
      </c>
      <c r="P2561" s="36">
        <f>INDEX(cpi!$A$1:$M$105,MATCH('Inflation adjust calc'!$E2561,cpi!$A:$A,0),MATCH('Inflation adjust calc'!$D2561,cpi!$1:$1,0))</f>
        <v>237.852</v>
      </c>
      <c r="Q2561" s="36">
        <f>cpi!$I$2</f>
        <v>240.85300000000001</v>
      </c>
      <c r="R2561" s="36">
        <f t="shared" si="321"/>
        <v>1.0126170896187545</v>
      </c>
      <c r="S2561" s="28" t="str">
        <f t="shared" si="317"/>
        <v/>
      </c>
      <c r="T2561" s="37">
        <f t="shared" si="318"/>
        <v>18227107.61313758</v>
      </c>
      <c r="U2561" s="37">
        <f t="shared" si="319"/>
        <v>0</v>
      </c>
      <c r="V2561" s="37">
        <f t="shared" si="320"/>
        <v>0</v>
      </c>
    </row>
    <row r="2562" spans="1:22">
      <c r="A2562" s="23">
        <v>2561</v>
      </c>
      <c r="B2562" s="3" t="s">
        <v>1809</v>
      </c>
      <c r="C2562" s="28">
        <v>14</v>
      </c>
      <c r="D2562" s="29">
        <v>11</v>
      </c>
      <c r="E2562" s="28">
        <v>2014</v>
      </c>
      <c r="F2562" s="31">
        <f>DATE(E2562,D2562,C2562)</f>
        <v>41957</v>
      </c>
      <c r="G2562" s="24" t="s">
        <v>3422</v>
      </c>
      <c r="H2562" s="2">
        <v>18000000</v>
      </c>
      <c r="I2562">
        <v>0</v>
      </c>
      <c r="J2562">
        <v>0</v>
      </c>
      <c r="K2562" s="28">
        <f t="shared" si="314"/>
        <v>1</v>
      </c>
      <c r="L2562" s="28" t="str">
        <f t="shared" si="315"/>
        <v/>
      </c>
      <c r="M2562" s="28" t="s">
        <v>3422</v>
      </c>
      <c r="N2562" s="28" t="str">
        <f t="shared" si="316"/>
        <v/>
      </c>
      <c r="O2562" s="28" t="str">
        <f>IF(N2562=1,M2562&amp;" ("&amp;E2562&amp;")",M2562)</f>
        <v>Wolves</v>
      </c>
      <c r="P2562" s="36">
        <f>INDEX(cpi!$A$1:$M$105,MATCH('Inflation adjust calc'!$E2562,cpi!$A:$A,0),MATCH('Inflation adjust calc'!$D2562,cpi!$1:$1,0))</f>
        <v>236.15100000000001</v>
      </c>
      <c r="Q2562" s="36">
        <f>cpi!$I$2</f>
        <v>240.85300000000001</v>
      </c>
      <c r="R2562" s="36">
        <f t="shared" si="321"/>
        <v>1.0199109891552438</v>
      </c>
      <c r="S2562" s="28" t="str">
        <f t="shared" si="317"/>
        <v/>
      </c>
      <c r="T2562" s="37">
        <f t="shared" si="318"/>
        <v>18358397.80479439</v>
      </c>
      <c r="U2562" s="37">
        <f t="shared" si="319"/>
        <v>0</v>
      </c>
      <c r="V2562" s="37">
        <f t="shared" si="320"/>
        <v>0</v>
      </c>
    </row>
    <row r="2563" spans="1:22">
      <c r="A2563" s="23">
        <v>2562</v>
      </c>
      <c r="B2563" s="3" t="s">
        <v>3093</v>
      </c>
      <c r="C2563" s="28">
        <v>19</v>
      </c>
      <c r="D2563" s="29">
        <v>2</v>
      </c>
      <c r="E2563" s="28">
        <v>2016</v>
      </c>
      <c r="F2563" s="31">
        <f>DATE(E2563,D2563,C2563)</f>
        <v>42419</v>
      </c>
      <c r="G2563" s="24" t="s">
        <v>3423</v>
      </c>
      <c r="H2563" s="2">
        <v>18000000</v>
      </c>
      <c r="I2563">
        <v>0</v>
      </c>
      <c r="J2563">
        <v>0</v>
      </c>
      <c r="K2563" s="28">
        <f t="shared" ref="K2563:K2626" si="322">IF(J2563=0,1,"")</f>
        <v>1</v>
      </c>
      <c r="L2563" s="28" t="str">
        <f t="shared" ref="L2563:L2626" si="323">IF(E2563&gt;2016,1,"")</f>
        <v/>
      </c>
      <c r="M2563" s="28" t="s">
        <v>3423</v>
      </c>
      <c r="N2563" s="28" t="str">
        <f t="shared" ref="N2563:N2626" si="324">IF(COUNTIF($M$2:$M$5233,M2563)&gt;1,1,"")</f>
        <v/>
      </c>
      <c r="O2563" s="28" t="str">
        <f>IF(N2563=1,M2563&amp;" ("&amp;E2563&amp;")",M2563)</f>
        <v>Forsaken</v>
      </c>
      <c r="P2563" s="36">
        <f>INDEX(cpi!$A$1:$M$105,MATCH('Inflation adjust calc'!$E2563,cpi!$A:$A,0),MATCH('Inflation adjust calc'!$D2563,cpi!$1:$1,0))</f>
        <v>237.11099999999999</v>
      </c>
      <c r="Q2563" s="36">
        <f>cpi!$I$2</f>
        <v>240.85300000000001</v>
      </c>
      <c r="R2563" s="36">
        <f t="shared" si="321"/>
        <v>1.0157816381357256</v>
      </c>
      <c r="S2563" s="28" t="str">
        <f t="shared" ref="S2563:S2626" si="325">IF(ISERROR(R2563),1,"")</f>
        <v/>
      </c>
      <c r="T2563" s="37">
        <f t="shared" ref="T2563:T2626" si="326">H2563*$R2563</f>
        <v>18284069.486443061</v>
      </c>
      <c r="U2563" s="37">
        <f t="shared" ref="U2563:U2626" si="327">I2563*$R2563</f>
        <v>0</v>
      </c>
      <c r="V2563" s="37">
        <f t="shared" ref="V2563:V2626" si="328">J2563*$R2563</f>
        <v>0</v>
      </c>
    </row>
    <row r="2564" spans="1:22">
      <c r="A2564" s="23">
        <v>2563</v>
      </c>
      <c r="B2564" s="3">
        <v>42796</v>
      </c>
      <c r="C2564" s="28">
        <v>3</v>
      </c>
      <c r="D2564" s="29">
        <v>2</v>
      </c>
      <c r="E2564" s="28">
        <v>2017</v>
      </c>
      <c r="F2564" s="31">
        <f>DATE(E2564,D2564,C2564)</f>
        <v>42769</v>
      </c>
      <c r="G2564" s="24" t="s">
        <v>3424</v>
      </c>
      <c r="H2564" s="2">
        <v>18000000</v>
      </c>
      <c r="I2564">
        <v>0</v>
      </c>
      <c r="J2564">
        <v>0</v>
      </c>
      <c r="K2564" s="28">
        <f t="shared" si="322"/>
        <v>1</v>
      </c>
      <c r="L2564" s="28">
        <f t="shared" si="323"/>
        <v>1</v>
      </c>
      <c r="M2564" s="28" t="s">
        <v>3424</v>
      </c>
      <c r="N2564" s="28" t="str">
        <f t="shared" si="324"/>
        <v/>
      </c>
      <c r="O2564" s="28" t="str">
        <f>IF(N2564=1,M2564&amp;" ("&amp;E2564&amp;")",M2564)</f>
        <v>T2: Trainspotting</v>
      </c>
      <c r="P2564" s="36" t="e">
        <f>INDEX(cpi!$A$1:$M$105,MATCH('Inflation adjust calc'!$E2564,cpi!$A:$A,0),MATCH('Inflation adjust calc'!$D2564,cpi!$1:$1,0))</f>
        <v>#N/A</v>
      </c>
      <c r="Q2564" s="36">
        <f>cpi!$I$2</f>
        <v>240.85300000000001</v>
      </c>
      <c r="R2564" s="36" t="e">
        <f t="shared" si="321"/>
        <v>#N/A</v>
      </c>
      <c r="S2564" s="28">
        <f t="shared" si="325"/>
        <v>1</v>
      </c>
      <c r="T2564" s="37" t="e">
        <f t="shared" si="326"/>
        <v>#N/A</v>
      </c>
      <c r="U2564" s="37" t="e">
        <f t="shared" si="327"/>
        <v>#N/A</v>
      </c>
      <c r="V2564" s="37" t="e">
        <f t="shared" si="328"/>
        <v>#N/A</v>
      </c>
    </row>
    <row r="2565" spans="1:22">
      <c r="A2565" s="23">
        <v>2564</v>
      </c>
      <c r="B2565" s="3" t="s">
        <v>3425</v>
      </c>
      <c r="C2565" s="28">
        <v>28</v>
      </c>
      <c r="D2565" s="29">
        <v>6</v>
      </c>
      <c r="E2565" s="28">
        <v>1985</v>
      </c>
      <c r="F2565" s="31">
        <f>DATE(E2565,D2565,C2565)</f>
        <v>31226</v>
      </c>
      <c r="G2565" s="24" t="s">
        <v>3426</v>
      </c>
      <c r="H2565" s="2">
        <v>17900000</v>
      </c>
      <c r="I2565" s="2">
        <v>6905861</v>
      </c>
      <c r="J2565" s="2">
        <v>6905861</v>
      </c>
      <c r="K2565" s="28" t="str">
        <f t="shared" si="322"/>
        <v/>
      </c>
      <c r="L2565" s="28" t="str">
        <f t="shared" si="323"/>
        <v/>
      </c>
      <c r="M2565" s="28" t="s">
        <v>3426</v>
      </c>
      <c r="N2565" s="28" t="str">
        <f t="shared" si="324"/>
        <v/>
      </c>
      <c r="O2565" s="28" t="str">
        <f>IF(N2565=1,M2565&amp;" ("&amp;E2565&amp;")",M2565)</f>
        <v>Red Sonja</v>
      </c>
      <c r="P2565" s="36">
        <f>INDEX(cpi!$A$1:$M$105,MATCH('Inflation adjust calc'!$E2565,cpi!$A:$A,0),MATCH('Inflation adjust calc'!$D2565,cpi!$1:$1,0))</f>
        <v>107.6</v>
      </c>
      <c r="Q2565" s="36">
        <f>cpi!$I$2</f>
        <v>240.85300000000001</v>
      </c>
      <c r="R2565" s="36">
        <f t="shared" si="321"/>
        <v>2.2384107806691453</v>
      </c>
      <c r="S2565" s="28" t="str">
        <f t="shared" si="325"/>
        <v/>
      </c>
      <c r="T2565" s="37">
        <f t="shared" si="326"/>
        <v>40067552.9739777</v>
      </c>
      <c r="U2565" s="37">
        <f t="shared" si="327"/>
        <v>15458153.712202605</v>
      </c>
      <c r="V2565" s="37">
        <f t="shared" si="328"/>
        <v>15458153.712202605</v>
      </c>
    </row>
    <row r="2566" spans="1:22">
      <c r="A2566" s="23">
        <v>2565</v>
      </c>
      <c r="B2566" s="3" t="s">
        <v>551</v>
      </c>
      <c r="C2566" s="28">
        <v>13</v>
      </c>
      <c r="D2566" s="29">
        <v>7</v>
      </c>
      <c r="E2566" s="28">
        <v>2012</v>
      </c>
      <c r="F2566" s="31">
        <f>DATE(E2566,D2566,C2566)</f>
        <v>41103</v>
      </c>
      <c r="G2566" s="24" t="s">
        <v>3427</v>
      </c>
      <c r="H2566" s="2">
        <v>17700000</v>
      </c>
      <c r="I2566" s="2">
        <v>49521</v>
      </c>
      <c r="J2566" s="2">
        <v>14518884</v>
      </c>
      <c r="K2566" s="28" t="str">
        <f t="shared" si="322"/>
        <v/>
      </c>
      <c r="L2566" s="28" t="str">
        <f t="shared" si="323"/>
        <v/>
      </c>
      <c r="M2566" s="28" t="s">
        <v>3427</v>
      </c>
      <c r="N2566" s="28" t="str">
        <f t="shared" si="324"/>
        <v/>
      </c>
      <c r="O2566" s="28" t="str">
        <f>IF(N2566=1,M2566&amp;" ("&amp;E2566&amp;")",M2566)</f>
        <v>Red Lights</v>
      </c>
      <c r="P2566" s="36">
        <f>INDEX(cpi!$A$1:$M$105,MATCH('Inflation adjust calc'!$E2566,cpi!$A:$A,0),MATCH('Inflation adjust calc'!$D2566,cpi!$1:$1,0))</f>
        <v>229.10400000000001</v>
      </c>
      <c r="Q2566" s="36">
        <f>cpi!$I$2</f>
        <v>240.85300000000001</v>
      </c>
      <c r="R2566" s="36">
        <f t="shared" si="321"/>
        <v>1.0512823870382009</v>
      </c>
      <c r="S2566" s="28" t="str">
        <f t="shared" si="325"/>
        <v/>
      </c>
      <c r="T2566" s="37">
        <f t="shared" si="326"/>
        <v>18607698.250576157</v>
      </c>
      <c r="U2566" s="37">
        <f t="shared" si="327"/>
        <v>52060.555088518748</v>
      </c>
      <c r="V2566" s="37">
        <f t="shared" si="328"/>
        <v>15263447.028650742</v>
      </c>
    </row>
    <row r="2567" spans="1:22">
      <c r="A2567" s="23">
        <v>2566</v>
      </c>
      <c r="B2567" s="3" t="s">
        <v>810</v>
      </c>
      <c r="C2567" s="28">
        <v>17</v>
      </c>
      <c r="D2567" s="29">
        <v>8</v>
      </c>
      <c r="E2567" s="28">
        <v>2007</v>
      </c>
      <c r="F2567" s="31">
        <f>DATE(E2567,D2567,C2567)</f>
        <v>39311</v>
      </c>
      <c r="G2567" s="24" t="s">
        <v>3428</v>
      </c>
      <c r="H2567" s="2">
        <v>17500000</v>
      </c>
      <c r="I2567" s="2">
        <v>121463226</v>
      </c>
      <c r="J2567" s="2">
        <v>169955142</v>
      </c>
      <c r="K2567" s="28" t="str">
        <f t="shared" si="322"/>
        <v/>
      </c>
      <c r="L2567" s="28" t="str">
        <f t="shared" si="323"/>
        <v/>
      </c>
      <c r="M2567" s="28" t="s">
        <v>3428</v>
      </c>
      <c r="N2567" s="28" t="str">
        <f t="shared" si="324"/>
        <v/>
      </c>
      <c r="O2567" s="28" t="str">
        <f>IF(N2567=1,M2567&amp;" ("&amp;E2567&amp;")",M2567)</f>
        <v>Superbad</v>
      </c>
      <c r="P2567" s="36">
        <f>INDEX(cpi!$A$1:$M$105,MATCH('Inflation adjust calc'!$E2567,cpi!$A:$A,0),MATCH('Inflation adjust calc'!$D2567,cpi!$1:$1,0))</f>
        <v>207.917</v>
      </c>
      <c r="Q2567" s="36">
        <f>cpi!$I$2</f>
        <v>240.85300000000001</v>
      </c>
      <c r="R2567" s="36">
        <f t="shared" si="321"/>
        <v>1.1584093652755667</v>
      </c>
      <c r="S2567" s="28" t="str">
        <f t="shared" si="325"/>
        <v/>
      </c>
      <c r="T2567" s="37">
        <f t="shared" si="326"/>
        <v>20272163.892322417</v>
      </c>
      <c r="U2567" s="37">
        <f t="shared" si="327"/>
        <v>140704138.53498271</v>
      </c>
      <c r="V2567" s="37">
        <f t="shared" si="328"/>
        <v>196877628.1695388</v>
      </c>
    </row>
    <row r="2568" spans="1:22">
      <c r="A2568" s="23">
        <v>2567</v>
      </c>
      <c r="B2568" s="3" t="s">
        <v>3164</v>
      </c>
      <c r="C2568" s="28">
        <v>20</v>
      </c>
      <c r="D2568" s="29">
        <v>2</v>
      </c>
      <c r="E2568" s="28">
        <v>2009</v>
      </c>
      <c r="F2568" s="31">
        <f>DATE(E2568,D2568,C2568)</f>
        <v>39864</v>
      </c>
      <c r="G2568" s="24" t="s">
        <v>3429</v>
      </c>
      <c r="H2568" s="2">
        <v>17500000</v>
      </c>
      <c r="I2568" s="2">
        <v>90508336</v>
      </c>
      <c r="J2568" s="2">
        <v>90508336</v>
      </c>
      <c r="K2568" s="28" t="str">
        <f t="shared" si="322"/>
        <v/>
      </c>
      <c r="L2568" s="28" t="str">
        <f t="shared" si="323"/>
        <v/>
      </c>
      <c r="M2568" s="28" t="s">
        <v>3429</v>
      </c>
      <c r="N2568" s="28" t="str">
        <f t="shared" si="324"/>
        <v/>
      </c>
      <c r="O2568" s="28" t="str">
        <f>IF(N2568=1,M2568&amp;" ("&amp;E2568&amp;")",M2568)</f>
        <v>Madea Goes To Jail</v>
      </c>
      <c r="P2568" s="36">
        <f>INDEX(cpi!$A$1:$M$105,MATCH('Inflation adjust calc'!$E2568,cpi!$A:$A,0),MATCH('Inflation adjust calc'!$D2568,cpi!$1:$1,0))</f>
        <v>212.19300000000001</v>
      </c>
      <c r="Q2568" s="36">
        <f>cpi!$I$2</f>
        <v>240.85300000000001</v>
      </c>
      <c r="R2568" s="36">
        <f t="shared" si="321"/>
        <v>1.1350657184732766</v>
      </c>
      <c r="S2568" s="28" t="str">
        <f t="shared" si="325"/>
        <v/>
      </c>
      <c r="T2568" s="37">
        <f t="shared" si="326"/>
        <v>19863650.073282342</v>
      </c>
      <c r="U2568" s="37">
        <f t="shared" si="327"/>
        <v>102732909.42966072</v>
      </c>
      <c r="V2568" s="37">
        <f t="shared" si="328"/>
        <v>102732909.42966072</v>
      </c>
    </row>
    <row r="2569" spans="1:22">
      <c r="A2569" s="23">
        <v>2568</v>
      </c>
      <c r="B2569" s="3" t="s">
        <v>578</v>
      </c>
      <c r="C2569" s="28">
        <v>14</v>
      </c>
      <c r="D2569" s="29">
        <v>2</v>
      </c>
      <c r="E2569" s="28">
        <v>2008</v>
      </c>
      <c r="F2569" s="31">
        <f>DATE(E2569,D2569,C2569)</f>
        <v>39492</v>
      </c>
      <c r="G2569" s="24" t="s">
        <v>3430</v>
      </c>
      <c r="H2569" s="2">
        <v>17500000</v>
      </c>
      <c r="I2569" s="2">
        <v>58017783</v>
      </c>
      <c r="J2569" s="2">
        <v>148586910</v>
      </c>
      <c r="K2569" s="28" t="str">
        <f t="shared" si="322"/>
        <v/>
      </c>
      <c r="L2569" s="28" t="str">
        <f t="shared" si="323"/>
        <v/>
      </c>
      <c r="M2569" s="28" t="s">
        <v>3430</v>
      </c>
      <c r="N2569" s="28" t="str">
        <f t="shared" si="324"/>
        <v/>
      </c>
      <c r="O2569" s="28" t="str">
        <f>IF(N2569=1,M2569&amp;" ("&amp;E2569&amp;")",M2569)</f>
        <v>Step Up 2 the Streets</v>
      </c>
      <c r="P2569" s="36">
        <f>INDEX(cpi!$A$1:$M$105,MATCH('Inflation adjust calc'!$E2569,cpi!$A:$A,0),MATCH('Inflation adjust calc'!$D2569,cpi!$1:$1,0))</f>
        <v>211.69300000000001</v>
      </c>
      <c r="Q2569" s="36">
        <f>cpi!$I$2</f>
        <v>240.85300000000001</v>
      </c>
      <c r="R2569" s="36">
        <f t="shared" si="321"/>
        <v>1.1377466425436835</v>
      </c>
      <c r="S2569" s="28" t="str">
        <f t="shared" si="325"/>
        <v/>
      </c>
      <c r="T2569" s="37">
        <f t="shared" si="326"/>
        <v>19910566.244514462</v>
      </c>
      <c r="U2569" s="37">
        <f t="shared" si="327"/>
        <v>66009537.816078</v>
      </c>
      <c r="V2569" s="37">
        <f t="shared" si="328"/>
        <v>169054257.97844046</v>
      </c>
    </row>
    <row r="2570" spans="1:22">
      <c r="A2570" s="23">
        <v>2569</v>
      </c>
      <c r="B2570" s="3" t="s">
        <v>1698</v>
      </c>
      <c r="C2570" s="28">
        <v>16</v>
      </c>
      <c r="D2570" s="29">
        <v>12</v>
      </c>
      <c r="E2570" s="28">
        <v>2005</v>
      </c>
      <c r="F2570" s="31">
        <f>DATE(E2570,D2570,C2570)</f>
        <v>38702</v>
      </c>
      <c r="G2570" s="24" t="s">
        <v>3431</v>
      </c>
      <c r="H2570" s="2">
        <v>17500000</v>
      </c>
      <c r="I2570" s="2">
        <v>51386611</v>
      </c>
      <c r="J2570" s="2">
        <v>109843390</v>
      </c>
      <c r="K2570" s="28" t="str">
        <f t="shared" si="322"/>
        <v/>
      </c>
      <c r="L2570" s="28" t="str">
        <f t="shared" si="323"/>
        <v/>
      </c>
      <c r="M2570" s="28" t="s">
        <v>3431</v>
      </c>
      <c r="N2570" s="28" t="str">
        <f t="shared" si="324"/>
        <v/>
      </c>
      <c r="O2570" s="28" t="str">
        <f>IF(N2570=1,M2570&amp;" ("&amp;E2570&amp;")",M2570)</f>
        <v>Hoodwinked</v>
      </c>
      <c r="P2570" s="36">
        <f>INDEX(cpi!$A$1:$M$105,MATCH('Inflation adjust calc'!$E2570,cpi!$A:$A,0),MATCH('Inflation adjust calc'!$D2570,cpi!$1:$1,0))</f>
        <v>196.8</v>
      </c>
      <c r="Q2570" s="36">
        <f>cpi!$I$2</f>
        <v>240.85300000000001</v>
      </c>
      <c r="R2570" s="36">
        <f t="shared" si="321"/>
        <v>1.2238465447154472</v>
      </c>
      <c r="S2570" s="28" t="str">
        <f t="shared" si="325"/>
        <v/>
      </c>
      <c r="T2570" s="37">
        <f t="shared" si="326"/>
        <v>21417314.532520324</v>
      </c>
      <c r="U2570" s="37">
        <f t="shared" si="327"/>
        <v>62889326.316986792</v>
      </c>
      <c r="V2570" s="37">
        <f t="shared" si="328"/>
        <v>134431453.3113313</v>
      </c>
    </row>
    <row r="2571" spans="1:22">
      <c r="A2571" s="23">
        <v>2570</v>
      </c>
      <c r="B2571" s="3" t="s">
        <v>658</v>
      </c>
      <c r="C2571" s="28">
        <v>21</v>
      </c>
      <c r="D2571" s="29">
        <v>11</v>
      </c>
      <c r="E2571" s="28">
        <v>2007</v>
      </c>
      <c r="F2571" s="31">
        <f>DATE(E2571,D2571,C2571)</f>
        <v>39407</v>
      </c>
      <c r="G2571" s="24" t="s">
        <v>3432</v>
      </c>
      <c r="H2571" s="2">
        <v>17500000</v>
      </c>
      <c r="I2571" s="2">
        <v>39687694</v>
      </c>
      <c r="J2571" s="2">
        <v>99135571</v>
      </c>
      <c r="K2571" s="28" t="str">
        <f t="shared" si="322"/>
        <v/>
      </c>
      <c r="L2571" s="28" t="str">
        <f t="shared" si="323"/>
        <v/>
      </c>
      <c r="M2571" s="28" t="s">
        <v>3432</v>
      </c>
      <c r="N2571" s="28" t="str">
        <f t="shared" si="324"/>
        <v/>
      </c>
      <c r="O2571" s="28" t="str">
        <f>IF(N2571=1,M2571&amp;" ("&amp;E2571&amp;")",M2571)</f>
        <v>Hitman</v>
      </c>
      <c r="P2571" s="36">
        <f>INDEX(cpi!$A$1:$M$105,MATCH('Inflation adjust calc'!$E2571,cpi!$A:$A,0),MATCH('Inflation adjust calc'!$D2571,cpi!$1:$1,0))</f>
        <v>210.17699999999999</v>
      </c>
      <c r="Q2571" s="36">
        <f>cpi!$I$2</f>
        <v>240.85300000000001</v>
      </c>
      <c r="R2571" s="36">
        <f t="shared" si="321"/>
        <v>1.1459531728019718</v>
      </c>
      <c r="S2571" s="28" t="str">
        <f t="shared" si="325"/>
        <v/>
      </c>
      <c r="T2571" s="37">
        <f t="shared" si="326"/>
        <v>20054180.524034508</v>
      </c>
      <c r="U2571" s="37">
        <f t="shared" si="327"/>
        <v>45480238.860493779</v>
      </c>
      <c r="V2571" s="37">
        <f t="shared" si="328"/>
        <v>113604722.12498514</v>
      </c>
    </row>
    <row r="2572" spans="1:22">
      <c r="A2572" s="23">
        <v>2571</v>
      </c>
      <c r="B2572" s="3" t="s">
        <v>1114</v>
      </c>
      <c r="C2572" s="28">
        <v>22</v>
      </c>
      <c r="D2572" s="29">
        <v>12</v>
      </c>
      <c r="E2572" s="28">
        <v>2004</v>
      </c>
      <c r="F2572" s="31">
        <f>DATE(E2572,D2572,C2572)</f>
        <v>38343</v>
      </c>
      <c r="G2572" s="24" t="s">
        <v>3433</v>
      </c>
      <c r="H2572" s="2">
        <v>17500000</v>
      </c>
      <c r="I2572" s="2">
        <v>23519128</v>
      </c>
      <c r="J2572" s="2">
        <v>36521223</v>
      </c>
      <c r="K2572" s="28" t="str">
        <f t="shared" si="322"/>
        <v/>
      </c>
      <c r="L2572" s="28" t="str">
        <f t="shared" si="323"/>
        <v/>
      </c>
      <c r="M2572" s="28" t="s">
        <v>3433</v>
      </c>
      <c r="N2572" s="28" t="str">
        <f t="shared" si="324"/>
        <v/>
      </c>
      <c r="O2572" s="28" t="str">
        <f>IF(N2572=1,M2572&amp;" ("&amp;E2572&amp;")",M2572)</f>
        <v>Hotel Rwanda</v>
      </c>
      <c r="P2572" s="36">
        <f>INDEX(cpi!$A$1:$M$105,MATCH('Inflation adjust calc'!$E2572,cpi!$A:$A,0),MATCH('Inflation adjust calc'!$D2572,cpi!$1:$1,0))</f>
        <v>190.3</v>
      </c>
      <c r="Q2572" s="36">
        <f>cpi!$I$2</f>
        <v>240.85300000000001</v>
      </c>
      <c r="R2572" s="36">
        <f t="shared" si="321"/>
        <v>1.2656489753021545</v>
      </c>
      <c r="S2572" s="28" t="str">
        <f t="shared" si="325"/>
        <v/>
      </c>
      <c r="T2572" s="37">
        <f t="shared" si="326"/>
        <v>22148857.067787703</v>
      </c>
      <c r="U2572" s="37">
        <f t="shared" si="327"/>
        <v>29766960.253200211</v>
      </c>
      <c r="V2572" s="37">
        <f t="shared" si="328"/>
        <v>46223048.466731474</v>
      </c>
    </row>
    <row r="2573" spans="1:22">
      <c r="A2573" s="23">
        <v>2572</v>
      </c>
      <c r="B2573" s="3" t="s">
        <v>1846</v>
      </c>
      <c r="C2573" s="28">
        <v>25</v>
      </c>
      <c r="D2573" s="29">
        <v>8</v>
      </c>
      <c r="E2573" s="28">
        <v>2006</v>
      </c>
      <c r="F2573" s="31">
        <f>DATE(E2573,D2573,C2573)</f>
        <v>38954</v>
      </c>
      <c r="G2573" s="24" t="s">
        <v>3434</v>
      </c>
      <c r="H2573" s="2">
        <v>17500000</v>
      </c>
      <c r="I2573" s="2">
        <v>19185184</v>
      </c>
      <c r="J2573" s="2">
        <v>20159316</v>
      </c>
      <c r="K2573" s="28" t="str">
        <f t="shared" si="322"/>
        <v/>
      </c>
      <c r="L2573" s="28" t="str">
        <f t="shared" si="323"/>
        <v/>
      </c>
      <c r="M2573" s="28" t="s">
        <v>3434</v>
      </c>
      <c r="N2573" s="28" t="str">
        <f t="shared" si="324"/>
        <v/>
      </c>
      <c r="O2573" s="28" t="str">
        <f>IF(N2573=1,M2573&amp;" ("&amp;E2573&amp;")",M2573)</f>
        <v>Beerfest</v>
      </c>
      <c r="P2573" s="36">
        <f>INDEX(cpi!$A$1:$M$105,MATCH('Inflation adjust calc'!$E2573,cpi!$A:$A,0),MATCH('Inflation adjust calc'!$D2573,cpi!$1:$1,0))</f>
        <v>203.9</v>
      </c>
      <c r="Q2573" s="36">
        <f>cpi!$I$2</f>
        <v>240.85300000000001</v>
      </c>
      <c r="R2573" s="36">
        <f t="shared" si="321"/>
        <v>1.1812309955860716</v>
      </c>
      <c r="S2573" s="28" t="str">
        <f t="shared" si="325"/>
        <v/>
      </c>
      <c r="T2573" s="37">
        <f t="shared" si="326"/>
        <v>20671542.422756251</v>
      </c>
      <c r="U2573" s="37">
        <f t="shared" si="327"/>
        <v>22662133.99682197</v>
      </c>
      <c r="V2573" s="37">
        <f t="shared" si="328"/>
        <v>23812808.909014221</v>
      </c>
    </row>
    <row r="2574" spans="1:22">
      <c r="A2574" s="23">
        <v>2573</v>
      </c>
      <c r="B2574" s="3" t="s">
        <v>2968</v>
      </c>
      <c r="C2574" s="28">
        <v>27</v>
      </c>
      <c r="D2574" s="29">
        <v>11</v>
      </c>
      <c r="E2574" s="28">
        <v>2013</v>
      </c>
      <c r="F2574" s="31">
        <f>DATE(E2574,D2574,C2574)</f>
        <v>41605</v>
      </c>
      <c r="G2574" s="24" t="s">
        <v>3435</v>
      </c>
      <c r="H2574" s="2">
        <v>17500000</v>
      </c>
      <c r="I2574" s="2">
        <v>7018188</v>
      </c>
      <c r="J2574" s="2">
        <v>7285135</v>
      </c>
      <c r="K2574" s="28" t="str">
        <f t="shared" si="322"/>
        <v/>
      </c>
      <c r="L2574" s="28" t="str">
        <f t="shared" si="323"/>
        <v/>
      </c>
      <c r="M2574" s="28" t="s">
        <v>3435</v>
      </c>
      <c r="N2574" s="28" t="str">
        <f t="shared" si="324"/>
        <v/>
      </c>
      <c r="O2574" s="28" t="str">
        <f>IF(N2574=1,M2574&amp;" ("&amp;E2574&amp;")",M2574)</f>
        <v>Black Nativity</v>
      </c>
      <c r="P2574" s="36">
        <f>INDEX(cpi!$A$1:$M$105,MATCH('Inflation adjust calc'!$E2574,cpi!$A:$A,0),MATCH('Inflation adjust calc'!$D2574,cpi!$1:$1,0))</f>
        <v>233.06899999999999</v>
      </c>
      <c r="Q2574" s="36">
        <f>cpi!$I$2</f>
        <v>240.85300000000001</v>
      </c>
      <c r="R2574" s="36">
        <f t="shared" si="321"/>
        <v>1.0333978349759085</v>
      </c>
      <c r="S2574" s="28" t="str">
        <f t="shared" si="325"/>
        <v/>
      </c>
      <c r="T2574" s="37">
        <f t="shared" si="326"/>
        <v>18084462.112078398</v>
      </c>
      <c r="U2574" s="37">
        <f t="shared" si="327"/>
        <v>7252580.2846539011</v>
      </c>
      <c r="V2574" s="37">
        <f t="shared" si="328"/>
        <v>7528442.7365072155</v>
      </c>
    </row>
    <row r="2575" spans="1:22">
      <c r="A2575" s="23">
        <v>2574</v>
      </c>
      <c r="B2575" s="3" t="s">
        <v>2535</v>
      </c>
      <c r="C2575" s="28">
        <v>25</v>
      </c>
      <c r="D2575" s="29">
        <v>4</v>
      </c>
      <c r="E2575" s="28">
        <v>2003</v>
      </c>
      <c r="F2575" s="31">
        <f>DATE(E2575,D2575,C2575)</f>
        <v>37736</v>
      </c>
      <c r="G2575" s="24" t="s">
        <v>3436</v>
      </c>
      <c r="H2575" s="2">
        <v>17500000</v>
      </c>
      <c r="I2575" s="2">
        <v>325491</v>
      </c>
      <c r="J2575" s="2">
        <v>325491</v>
      </c>
      <c r="K2575" s="28" t="str">
        <f t="shared" si="322"/>
        <v/>
      </c>
      <c r="L2575" s="28" t="str">
        <f t="shared" si="323"/>
        <v/>
      </c>
      <c r="M2575" s="28" t="s">
        <v>3436</v>
      </c>
      <c r="N2575" s="28" t="str">
        <f t="shared" si="324"/>
        <v/>
      </c>
      <c r="O2575" s="28" t="str">
        <f>IF(N2575=1,M2575&amp;" ("&amp;E2575&amp;")",M2575)</f>
        <v>City of Ghosts</v>
      </c>
      <c r="P2575" s="36">
        <f>INDEX(cpi!$A$1:$M$105,MATCH('Inflation adjust calc'!$E2575,cpi!$A:$A,0),MATCH('Inflation adjust calc'!$D2575,cpi!$1:$1,0))</f>
        <v>183.8</v>
      </c>
      <c r="Q2575" s="36">
        <f>cpi!$I$2</f>
        <v>240.85300000000001</v>
      </c>
      <c r="R2575" s="36">
        <f t="shared" si="321"/>
        <v>1.3104080522306856</v>
      </c>
      <c r="S2575" s="28" t="str">
        <f t="shared" si="325"/>
        <v/>
      </c>
      <c r="T2575" s="37">
        <f t="shared" si="326"/>
        <v>22932140.914036997</v>
      </c>
      <c r="U2575" s="37">
        <f t="shared" si="327"/>
        <v>426526.0273286181</v>
      </c>
      <c r="V2575" s="37">
        <f t="shared" si="328"/>
        <v>426526.0273286181</v>
      </c>
    </row>
    <row r="2576" spans="1:22">
      <c r="A2576" s="23">
        <v>2575</v>
      </c>
      <c r="B2576" s="3" t="s">
        <v>2572</v>
      </c>
      <c r="C2576" s="28">
        <v>31</v>
      </c>
      <c r="D2576" s="29">
        <v>12</v>
      </c>
      <c r="E2576" s="28">
        <v>2007</v>
      </c>
      <c r="F2576" s="31">
        <f>DATE(E2576,D2576,C2576)</f>
        <v>39447</v>
      </c>
      <c r="G2576" s="24" t="s">
        <v>6841</v>
      </c>
      <c r="H2576" s="2">
        <v>17500000</v>
      </c>
      <c r="I2576">
        <v>0</v>
      </c>
      <c r="J2576" s="2">
        <v>60865364</v>
      </c>
      <c r="K2576" s="28" t="str">
        <f t="shared" si="322"/>
        <v/>
      </c>
      <c r="L2576" s="28" t="str">
        <f t="shared" si="323"/>
        <v/>
      </c>
      <c r="M2576" s="28" t="s">
        <v>6841</v>
      </c>
      <c r="N2576" s="28" t="str">
        <f t="shared" si="324"/>
        <v/>
      </c>
      <c r="O2576" s="28" t="str">
        <f>IF(N2576=1,M2576&amp;" ("&amp;E2576&amp;")",M2576)</f>
        <v>Taxi 4</v>
      </c>
      <c r="P2576" s="36">
        <f>INDEX(cpi!$A$1:$M$105,MATCH('Inflation adjust calc'!$E2576,cpi!$A:$A,0),MATCH('Inflation adjust calc'!$D2576,cpi!$1:$1,0))</f>
        <v>210.036</v>
      </c>
      <c r="Q2576" s="36">
        <f>cpi!$I$2</f>
        <v>240.85300000000001</v>
      </c>
      <c r="R2576" s="36">
        <f t="shared" si="321"/>
        <v>1.1467224666247691</v>
      </c>
      <c r="S2576" s="28" t="str">
        <f t="shared" si="325"/>
        <v/>
      </c>
      <c r="T2576" s="37">
        <f t="shared" si="326"/>
        <v>20067643.16593346</v>
      </c>
      <c r="U2576" s="37">
        <f t="shared" si="327"/>
        <v>0</v>
      </c>
      <c r="V2576" s="37">
        <f t="shared" si="328"/>
        <v>69795680.338094413</v>
      </c>
    </row>
    <row r="2577" spans="1:22">
      <c r="A2577" s="23">
        <v>2576</v>
      </c>
      <c r="B2577" s="3">
        <v>37172</v>
      </c>
      <c r="C2577" s="28">
        <v>10</v>
      </c>
      <c r="D2577" s="29">
        <v>8</v>
      </c>
      <c r="E2577" s="28">
        <v>2001</v>
      </c>
      <c r="F2577" s="31">
        <f>DATE(E2577,D2577,C2577)</f>
        <v>37113</v>
      </c>
      <c r="G2577" s="24" t="s">
        <v>3437</v>
      </c>
      <c r="H2577" s="2">
        <v>17000000</v>
      </c>
      <c r="I2577" s="2">
        <v>96522687</v>
      </c>
      <c r="J2577" s="2">
        <v>207765056</v>
      </c>
      <c r="K2577" s="28" t="str">
        <f t="shared" si="322"/>
        <v/>
      </c>
      <c r="L2577" s="28" t="str">
        <f t="shared" si="323"/>
        <v/>
      </c>
      <c r="M2577" s="28" t="s">
        <v>3437</v>
      </c>
      <c r="N2577" s="28" t="str">
        <f t="shared" si="324"/>
        <v/>
      </c>
      <c r="O2577" s="28" t="str">
        <f>IF(N2577=1,M2577&amp;" ("&amp;E2577&amp;")",M2577)</f>
        <v>The Others</v>
      </c>
      <c r="P2577" s="36">
        <f>INDEX(cpi!$A$1:$M$105,MATCH('Inflation adjust calc'!$E2577,cpi!$A:$A,0),MATCH('Inflation adjust calc'!$D2577,cpi!$1:$1,0))</f>
        <v>177.5</v>
      </c>
      <c r="Q2577" s="36">
        <f>cpi!$I$2</f>
        <v>240.85300000000001</v>
      </c>
      <c r="R2577" s="36">
        <f t="shared" si="321"/>
        <v>1.3569183098591551</v>
      </c>
      <c r="S2577" s="28" t="str">
        <f t="shared" si="325"/>
        <v/>
      </c>
      <c r="T2577" s="37">
        <f t="shared" si="326"/>
        <v>23067611.267605636</v>
      </c>
      <c r="U2577" s="37">
        <f t="shared" si="327"/>
        <v>130973401.30710424</v>
      </c>
      <c r="V2577" s="37">
        <f t="shared" si="328"/>
        <v>281920208.63531268</v>
      </c>
    </row>
    <row r="2578" spans="1:22">
      <c r="A2578" s="23">
        <v>2577</v>
      </c>
      <c r="B2578" s="3" t="s">
        <v>3438</v>
      </c>
      <c r="C2578" s="28">
        <v>18</v>
      </c>
      <c r="D2578" s="29">
        <v>7</v>
      </c>
      <c r="E2578" s="28">
        <v>1986</v>
      </c>
      <c r="F2578" s="31">
        <f>DATE(E2578,D2578,C2578)</f>
        <v>31611</v>
      </c>
      <c r="G2578" s="24" t="s">
        <v>3439</v>
      </c>
      <c r="H2578" s="2">
        <v>17000000</v>
      </c>
      <c r="I2578" s="2">
        <v>85160248</v>
      </c>
      <c r="J2578" s="2">
        <v>183316455</v>
      </c>
      <c r="K2578" s="28" t="str">
        <f t="shared" si="322"/>
        <v/>
      </c>
      <c r="L2578" s="28" t="str">
        <f t="shared" si="323"/>
        <v/>
      </c>
      <c r="M2578" s="28" t="s">
        <v>3439</v>
      </c>
      <c r="N2578" s="28" t="str">
        <f t="shared" si="324"/>
        <v/>
      </c>
      <c r="O2578" s="28" t="str">
        <f>IF(N2578=1,M2578&amp;" ("&amp;E2578&amp;")",M2578)</f>
        <v>Aliens</v>
      </c>
      <c r="P2578" s="36">
        <f>INDEX(cpi!$A$1:$M$105,MATCH('Inflation adjust calc'!$E2578,cpi!$A:$A,0),MATCH('Inflation adjust calc'!$D2578,cpi!$1:$1,0))</f>
        <v>109.5</v>
      </c>
      <c r="Q2578" s="36">
        <f>cpi!$I$2</f>
        <v>240.85300000000001</v>
      </c>
      <c r="R2578" s="36">
        <f t="shared" ref="R2578:R2641" si="329">Q2578/P2578</f>
        <v>2.1995707762557077</v>
      </c>
      <c r="S2578" s="28" t="str">
        <f t="shared" si="325"/>
        <v/>
      </c>
      <c r="T2578" s="37">
        <f t="shared" si="326"/>
        <v>37392703.196347028</v>
      </c>
      <c r="U2578" s="37">
        <f t="shared" si="327"/>
        <v>187315992.79948857</v>
      </c>
      <c r="V2578" s="37">
        <f t="shared" si="328"/>
        <v>403217517.22479451</v>
      </c>
    </row>
    <row r="2579" spans="1:22">
      <c r="A2579" s="23">
        <v>2578</v>
      </c>
      <c r="B2579" s="3" t="s">
        <v>3440</v>
      </c>
      <c r="C2579" s="28">
        <v>13</v>
      </c>
      <c r="D2579" s="29">
        <v>8</v>
      </c>
      <c r="E2579" s="28">
        <v>2014</v>
      </c>
      <c r="F2579" s="31">
        <f>DATE(E2579,D2579,C2579)</f>
        <v>41864</v>
      </c>
      <c r="G2579" s="24" t="s">
        <v>3441</v>
      </c>
      <c r="H2579" s="2">
        <v>17000000</v>
      </c>
      <c r="I2579" s="2">
        <v>82390774</v>
      </c>
      <c r="J2579" s="2">
        <v>136890774</v>
      </c>
      <c r="K2579" s="28" t="str">
        <f t="shared" si="322"/>
        <v/>
      </c>
      <c r="L2579" s="28" t="str">
        <f t="shared" si="323"/>
        <v/>
      </c>
      <c r="M2579" s="28" t="s">
        <v>3441</v>
      </c>
      <c r="N2579" s="28" t="str">
        <f t="shared" si="324"/>
        <v/>
      </c>
      <c r="O2579" s="28" t="str">
        <f>IF(N2579=1,M2579&amp;" ("&amp;E2579&amp;")",M2579)</f>
        <v>Let’s Be Cops</v>
      </c>
      <c r="P2579" s="36">
        <f>INDEX(cpi!$A$1:$M$105,MATCH('Inflation adjust calc'!$E2579,cpi!$A:$A,0),MATCH('Inflation adjust calc'!$D2579,cpi!$1:$1,0))</f>
        <v>237.852</v>
      </c>
      <c r="Q2579" s="36">
        <f>cpi!$I$2</f>
        <v>240.85300000000001</v>
      </c>
      <c r="R2579" s="36">
        <f t="shared" si="329"/>
        <v>1.0126170896187545</v>
      </c>
      <c r="S2579" s="28" t="str">
        <f t="shared" si="325"/>
        <v/>
      </c>
      <c r="T2579" s="37">
        <f t="shared" si="326"/>
        <v>17214490.523518827</v>
      </c>
      <c r="U2579" s="37">
        <f t="shared" si="327"/>
        <v>83430305.779316545</v>
      </c>
      <c r="V2579" s="37">
        <f t="shared" si="328"/>
        <v>138617937.16353866</v>
      </c>
    </row>
    <row r="2580" spans="1:22">
      <c r="A2580" s="23">
        <v>2579</v>
      </c>
      <c r="B2580" s="3" t="s">
        <v>1281</v>
      </c>
      <c r="C2580" s="28">
        <v>17</v>
      </c>
      <c r="D2580" s="29">
        <v>10</v>
      </c>
      <c r="E2580" s="28">
        <v>1997</v>
      </c>
      <c r="F2580" s="31">
        <f>DATE(E2580,D2580,C2580)</f>
        <v>35720</v>
      </c>
      <c r="G2580" s="24" t="s">
        <v>3442</v>
      </c>
      <c r="H2580" s="2">
        <v>17000000</v>
      </c>
      <c r="I2580" s="2">
        <v>72250091</v>
      </c>
      <c r="J2580" s="2">
        <v>125250091</v>
      </c>
      <c r="K2580" s="28" t="str">
        <f t="shared" si="322"/>
        <v/>
      </c>
      <c r="L2580" s="28" t="str">
        <f t="shared" si="323"/>
        <v/>
      </c>
      <c r="M2580" s="28" t="s">
        <v>3442</v>
      </c>
      <c r="N2580" s="28" t="str">
        <f t="shared" si="324"/>
        <v/>
      </c>
      <c r="O2580" s="28" t="str">
        <f>IF(N2580=1,M2580&amp;" ("&amp;E2580&amp;")",M2580)</f>
        <v>I Know What You Did Last Summer</v>
      </c>
      <c r="P2580" s="36">
        <f>INDEX(cpi!$A$1:$M$105,MATCH('Inflation adjust calc'!$E2580,cpi!$A:$A,0),MATCH('Inflation adjust calc'!$D2580,cpi!$1:$1,0))</f>
        <v>161.6</v>
      </c>
      <c r="Q2580" s="36">
        <f>cpi!$I$2</f>
        <v>240.85300000000001</v>
      </c>
      <c r="R2580" s="36">
        <f t="shared" si="329"/>
        <v>1.4904269801980199</v>
      </c>
      <c r="S2580" s="28" t="str">
        <f t="shared" si="325"/>
        <v/>
      </c>
      <c r="T2580" s="37">
        <f t="shared" si="326"/>
        <v>25337258.663366336</v>
      </c>
      <c r="U2580" s="37">
        <f t="shared" si="327"/>
        <v>107683484.94816214</v>
      </c>
      <c r="V2580" s="37">
        <f t="shared" si="328"/>
        <v>186676114.8986572</v>
      </c>
    </row>
    <row r="2581" spans="1:22">
      <c r="A2581" s="23">
        <v>2580</v>
      </c>
      <c r="B2581" s="3" t="s">
        <v>3443</v>
      </c>
      <c r="C2581" s="28">
        <v>22</v>
      </c>
      <c r="D2581" s="29">
        <v>10</v>
      </c>
      <c r="E2581" s="28">
        <v>1964</v>
      </c>
      <c r="F2581" s="31">
        <f>DATE(E2581,D2581,C2581)</f>
        <v>23672</v>
      </c>
      <c r="G2581" s="24" t="s">
        <v>3444</v>
      </c>
      <c r="H2581" s="2">
        <v>17000000</v>
      </c>
      <c r="I2581" s="2">
        <v>72000000</v>
      </c>
      <c r="J2581" s="2">
        <v>72060976</v>
      </c>
      <c r="K2581" s="28" t="str">
        <f t="shared" si="322"/>
        <v/>
      </c>
      <c r="L2581" s="28" t="str">
        <f t="shared" si="323"/>
        <v/>
      </c>
      <c r="M2581" s="28" t="s">
        <v>3444</v>
      </c>
      <c r="N2581" s="28" t="str">
        <f t="shared" si="324"/>
        <v/>
      </c>
      <c r="O2581" s="28" t="str">
        <f>IF(N2581=1,M2581&amp;" ("&amp;E2581&amp;")",M2581)</f>
        <v>My Fair Lady</v>
      </c>
      <c r="P2581" s="36">
        <f>INDEX(cpi!$A$1:$M$105,MATCH('Inflation adjust calc'!$E2581,cpi!$A:$A,0),MATCH('Inflation adjust calc'!$D2581,cpi!$1:$1,0))</f>
        <v>31.1</v>
      </c>
      <c r="Q2581" s="36">
        <f>cpi!$I$2</f>
        <v>240.85300000000001</v>
      </c>
      <c r="R2581" s="36">
        <f t="shared" si="329"/>
        <v>7.7444694533762055</v>
      </c>
      <c r="S2581" s="28" t="str">
        <f t="shared" si="325"/>
        <v/>
      </c>
      <c r="T2581" s="37">
        <f t="shared" si="326"/>
        <v>131655980.70739549</v>
      </c>
      <c r="U2581" s="37">
        <f t="shared" si="327"/>
        <v>557601800.64308679</v>
      </c>
      <c r="V2581" s="37">
        <f t="shared" si="328"/>
        <v>558074027.41247582</v>
      </c>
    </row>
    <row r="2582" spans="1:22">
      <c r="A2582" s="23">
        <v>2581</v>
      </c>
      <c r="B2582" s="3" t="s">
        <v>3445</v>
      </c>
      <c r="C2582" s="28">
        <v>22</v>
      </c>
      <c r="D2582" s="29">
        <v>10</v>
      </c>
      <c r="E2582" s="28">
        <v>2004</v>
      </c>
      <c r="F2582" s="31">
        <f>DATE(E2582,D2582,C2582)</f>
        <v>38282</v>
      </c>
      <c r="G2582" s="24" t="s">
        <v>3446</v>
      </c>
      <c r="H2582" s="2">
        <v>17000000</v>
      </c>
      <c r="I2582" s="2">
        <v>71502303</v>
      </c>
      <c r="J2582" s="2">
        <v>109793192</v>
      </c>
      <c r="K2582" s="28" t="str">
        <f t="shared" si="322"/>
        <v/>
      </c>
      <c r="L2582" s="28" t="str">
        <f t="shared" si="323"/>
        <v/>
      </c>
      <c r="M2582" s="28" t="s">
        <v>3446</v>
      </c>
      <c r="N2582" s="28" t="str">
        <f t="shared" si="324"/>
        <v/>
      </c>
      <c r="O2582" s="28" t="str">
        <f>IF(N2582=1,M2582&amp;" ("&amp;E2582&amp;")",M2582)</f>
        <v>Sideways</v>
      </c>
      <c r="P2582" s="36">
        <f>INDEX(cpi!$A$1:$M$105,MATCH('Inflation adjust calc'!$E2582,cpi!$A:$A,0),MATCH('Inflation adjust calc'!$D2582,cpi!$1:$1,0))</f>
        <v>190.9</v>
      </c>
      <c r="Q2582" s="36">
        <f>cpi!$I$2</f>
        <v>240.85300000000001</v>
      </c>
      <c r="R2582" s="36">
        <f t="shared" si="329"/>
        <v>1.2616710319539026</v>
      </c>
      <c r="S2582" s="28" t="str">
        <f t="shared" si="325"/>
        <v/>
      </c>
      <c r="T2582" s="37">
        <f t="shared" si="326"/>
        <v>21448407.543216344</v>
      </c>
      <c r="U2582" s="37">
        <f t="shared" si="327"/>
        <v>90212384.413090631</v>
      </c>
      <c r="V2582" s="37">
        <f t="shared" si="328"/>
        <v>138522889.85215297</v>
      </c>
    </row>
    <row r="2583" spans="1:22">
      <c r="A2583" s="23">
        <v>2582</v>
      </c>
      <c r="B2583" s="3" t="s">
        <v>3447</v>
      </c>
      <c r="C2583" s="28">
        <v>15</v>
      </c>
      <c r="D2583" s="29">
        <v>11</v>
      </c>
      <c r="E2583" s="28">
        <v>2013</v>
      </c>
      <c r="F2583" s="31">
        <f>DATE(E2583,D2583,C2583)</f>
        <v>41593</v>
      </c>
      <c r="G2583" s="24" t="s">
        <v>3448</v>
      </c>
      <c r="H2583" s="2">
        <v>17000000</v>
      </c>
      <c r="I2583" s="2">
        <v>70525195</v>
      </c>
      <c r="J2583" s="2">
        <v>72835710</v>
      </c>
      <c r="K2583" s="28" t="str">
        <f t="shared" si="322"/>
        <v/>
      </c>
      <c r="L2583" s="28" t="str">
        <f t="shared" si="323"/>
        <v/>
      </c>
      <c r="M2583" s="28" t="s">
        <v>3448</v>
      </c>
      <c r="N2583" s="28" t="str">
        <f t="shared" si="324"/>
        <v/>
      </c>
      <c r="O2583" s="28" t="str">
        <f>IF(N2583=1,M2583&amp;" ("&amp;E2583&amp;")",M2583)</f>
        <v>The Best Man Holiday</v>
      </c>
      <c r="P2583" s="36">
        <f>INDEX(cpi!$A$1:$M$105,MATCH('Inflation adjust calc'!$E2583,cpi!$A:$A,0),MATCH('Inflation adjust calc'!$D2583,cpi!$1:$1,0))</f>
        <v>233.06899999999999</v>
      </c>
      <c r="Q2583" s="36">
        <f>cpi!$I$2</f>
        <v>240.85300000000001</v>
      </c>
      <c r="R2583" s="36">
        <f t="shared" si="329"/>
        <v>1.0333978349759085</v>
      </c>
      <c r="S2583" s="28" t="str">
        <f t="shared" si="325"/>
        <v/>
      </c>
      <c r="T2583" s="37">
        <f t="shared" si="326"/>
        <v>17567763.194590446</v>
      </c>
      <c r="U2583" s="37">
        <f t="shared" si="327"/>
        <v>72880583.824253768</v>
      </c>
      <c r="V2583" s="37">
        <f t="shared" si="328"/>
        <v>75268265.022933125</v>
      </c>
    </row>
    <row r="2584" spans="1:22">
      <c r="A2584" s="23">
        <v>2583</v>
      </c>
      <c r="B2584" s="3" t="s">
        <v>1535</v>
      </c>
      <c r="C2584" s="28">
        <v>13</v>
      </c>
      <c r="D2584" s="29">
        <v>2</v>
      </c>
      <c r="E2584" s="28">
        <v>2009</v>
      </c>
      <c r="F2584" s="31">
        <f>DATE(E2584,D2584,C2584)</f>
        <v>39857</v>
      </c>
      <c r="G2584" s="24" t="s">
        <v>3449</v>
      </c>
      <c r="H2584" s="2">
        <v>17000000</v>
      </c>
      <c r="I2584" s="2">
        <v>65002019</v>
      </c>
      <c r="J2584" s="2">
        <v>92670237</v>
      </c>
      <c r="K2584" s="28" t="str">
        <f t="shared" si="322"/>
        <v/>
      </c>
      <c r="L2584" s="28" t="str">
        <f t="shared" si="323"/>
        <v/>
      </c>
      <c r="M2584" s="28" t="s">
        <v>3449</v>
      </c>
      <c r="N2584" s="28">
        <f t="shared" si="324"/>
        <v>1</v>
      </c>
      <c r="O2584" s="28" t="str">
        <f>IF(N2584=1,M2584&amp;" ("&amp;E2584&amp;")",M2584)</f>
        <v>Friday the 13th (2009)</v>
      </c>
      <c r="P2584" s="36">
        <f>INDEX(cpi!$A$1:$M$105,MATCH('Inflation adjust calc'!$E2584,cpi!$A:$A,0),MATCH('Inflation adjust calc'!$D2584,cpi!$1:$1,0))</f>
        <v>212.19300000000001</v>
      </c>
      <c r="Q2584" s="36">
        <f>cpi!$I$2</f>
        <v>240.85300000000001</v>
      </c>
      <c r="R2584" s="36">
        <f t="shared" si="329"/>
        <v>1.1350657184732766</v>
      </c>
      <c r="S2584" s="28" t="str">
        <f t="shared" si="325"/>
        <v/>
      </c>
      <c r="T2584" s="37">
        <f t="shared" si="326"/>
        <v>19296117.214045703</v>
      </c>
      <c r="U2584" s="37">
        <f t="shared" si="327"/>
        <v>73781563.398448586</v>
      </c>
      <c r="V2584" s="37">
        <f t="shared" si="328"/>
        <v>105186809.14149383</v>
      </c>
    </row>
    <row r="2585" spans="1:22">
      <c r="A2585" s="23">
        <v>2584</v>
      </c>
      <c r="B2585" s="3" t="s">
        <v>656</v>
      </c>
      <c r="C2585" s="28">
        <v>28</v>
      </c>
      <c r="D2585" s="29">
        <v>9</v>
      </c>
      <c r="E2585" s="28">
        <v>2012</v>
      </c>
      <c r="F2585" s="31">
        <f>DATE(E2585,D2585,C2585)</f>
        <v>41180</v>
      </c>
      <c r="G2585" s="24" t="s">
        <v>3450</v>
      </c>
      <c r="H2585" s="2">
        <v>17000000</v>
      </c>
      <c r="I2585" s="2">
        <v>65001093</v>
      </c>
      <c r="J2585" s="2">
        <v>116044347</v>
      </c>
      <c r="K2585" s="28" t="str">
        <f t="shared" si="322"/>
        <v/>
      </c>
      <c r="L2585" s="28" t="str">
        <f t="shared" si="323"/>
        <v/>
      </c>
      <c r="M2585" s="28" t="s">
        <v>3450</v>
      </c>
      <c r="N2585" s="28" t="str">
        <f t="shared" si="324"/>
        <v/>
      </c>
      <c r="O2585" s="28" t="str">
        <f>IF(N2585=1,M2585&amp;" ("&amp;E2585&amp;")",M2585)</f>
        <v>Pitch Perfect</v>
      </c>
      <c r="P2585" s="36">
        <f>INDEX(cpi!$A$1:$M$105,MATCH('Inflation adjust calc'!$E2585,cpi!$A:$A,0),MATCH('Inflation adjust calc'!$D2585,cpi!$1:$1,0))</f>
        <v>231.40700000000001</v>
      </c>
      <c r="Q2585" s="36">
        <f>cpi!$I$2</f>
        <v>240.85300000000001</v>
      </c>
      <c r="R2585" s="36">
        <f t="shared" si="329"/>
        <v>1.0408198541962861</v>
      </c>
      <c r="S2585" s="28" t="str">
        <f t="shared" si="325"/>
        <v/>
      </c>
      <c r="T2585" s="37">
        <f t="shared" si="326"/>
        <v>17693937.521336865</v>
      </c>
      <c r="U2585" s="37">
        <f t="shared" si="327"/>
        <v>67654428.138859227</v>
      </c>
      <c r="V2585" s="37">
        <f t="shared" si="328"/>
        <v>120781260.32484323</v>
      </c>
    </row>
    <row r="2586" spans="1:22">
      <c r="A2586" s="23">
        <v>2585</v>
      </c>
      <c r="B2586" s="3">
        <v>35923</v>
      </c>
      <c r="C2586" s="28">
        <v>5</v>
      </c>
      <c r="D2586" s="29">
        <v>8</v>
      </c>
      <c r="E2586" s="28">
        <v>1998</v>
      </c>
      <c r="F2586" s="31">
        <f>DATE(E2586,D2586,C2586)</f>
        <v>36012</v>
      </c>
      <c r="G2586" s="24" t="s">
        <v>3451</v>
      </c>
      <c r="H2586" s="2">
        <v>17000000</v>
      </c>
      <c r="I2586" s="2">
        <v>55041738</v>
      </c>
      <c r="J2586" s="2">
        <v>55041738</v>
      </c>
      <c r="K2586" s="28" t="str">
        <f t="shared" si="322"/>
        <v/>
      </c>
      <c r="L2586" s="28" t="str">
        <f t="shared" si="323"/>
        <v/>
      </c>
      <c r="M2586" s="28" t="s">
        <v>3451</v>
      </c>
      <c r="N2586" s="28" t="str">
        <f t="shared" si="324"/>
        <v/>
      </c>
      <c r="O2586" s="28" t="str">
        <f>IF(N2586=1,M2586&amp;" ("&amp;E2586&amp;")",M2586)</f>
        <v>Halloween: H2O</v>
      </c>
      <c r="P2586" s="36">
        <f>INDEX(cpi!$A$1:$M$105,MATCH('Inflation adjust calc'!$E2586,cpi!$A:$A,0),MATCH('Inflation adjust calc'!$D2586,cpi!$1:$1,0))</f>
        <v>163.4</v>
      </c>
      <c r="Q2586" s="36">
        <f>cpi!$I$2</f>
        <v>240.85300000000001</v>
      </c>
      <c r="R2586" s="36">
        <f t="shared" si="329"/>
        <v>1.4740085679314565</v>
      </c>
      <c r="S2586" s="28" t="str">
        <f t="shared" si="325"/>
        <v/>
      </c>
      <c r="T2586" s="37">
        <f t="shared" si="326"/>
        <v>25058145.654834762</v>
      </c>
      <c r="U2586" s="37">
        <f t="shared" si="327"/>
        <v>81131993.40583843</v>
      </c>
      <c r="V2586" s="37">
        <f t="shared" si="328"/>
        <v>81131993.40583843</v>
      </c>
    </row>
    <row r="2587" spans="1:22">
      <c r="A2587" s="23">
        <v>2586</v>
      </c>
      <c r="B2587" s="3">
        <v>41398</v>
      </c>
      <c r="C2587" s="28">
        <v>5</v>
      </c>
      <c r="D2587" s="29">
        <v>4</v>
      </c>
      <c r="E2587" s="28">
        <v>2013</v>
      </c>
      <c r="F2587" s="31">
        <f>DATE(E2587,D2587,C2587)</f>
        <v>41369</v>
      </c>
      <c r="G2587" s="24" t="s">
        <v>3452</v>
      </c>
      <c r="H2587" s="2">
        <v>17000000</v>
      </c>
      <c r="I2587" s="2">
        <v>54239856</v>
      </c>
      <c r="J2587" s="2">
        <v>97778356</v>
      </c>
      <c r="K2587" s="28" t="str">
        <f t="shared" si="322"/>
        <v/>
      </c>
      <c r="L2587" s="28" t="str">
        <f t="shared" si="323"/>
        <v/>
      </c>
      <c r="M2587" s="28" t="s">
        <v>3452</v>
      </c>
      <c r="N2587" s="28" t="str">
        <f t="shared" si="324"/>
        <v/>
      </c>
      <c r="O2587" s="28" t="str">
        <f>IF(N2587=1,M2587&amp;" ("&amp;E2587&amp;")",M2587)</f>
        <v>Evil Dead</v>
      </c>
      <c r="P2587" s="36">
        <f>INDEX(cpi!$A$1:$M$105,MATCH('Inflation adjust calc'!$E2587,cpi!$A:$A,0),MATCH('Inflation adjust calc'!$D2587,cpi!$1:$1,0))</f>
        <v>232.53100000000001</v>
      </c>
      <c r="Q2587" s="36">
        <f>cpi!$I$2</f>
        <v>240.85300000000001</v>
      </c>
      <c r="R2587" s="36">
        <f t="shared" si="329"/>
        <v>1.0357887765502234</v>
      </c>
      <c r="S2587" s="28" t="str">
        <f t="shared" si="325"/>
        <v/>
      </c>
      <c r="T2587" s="37">
        <f t="shared" si="326"/>
        <v>17608409.201353796</v>
      </c>
      <c r="U2587" s="37">
        <f t="shared" si="327"/>
        <v>56181034.086500295</v>
      </c>
      <c r="V2587" s="37">
        <f t="shared" si="328"/>
        <v>101277723.73433219</v>
      </c>
    </row>
    <row r="2588" spans="1:22">
      <c r="A2588" s="23">
        <v>2587</v>
      </c>
      <c r="B2588" s="3" t="s">
        <v>2614</v>
      </c>
      <c r="C2588" s="28">
        <v>27</v>
      </c>
      <c r="D2588" s="29">
        <v>8</v>
      </c>
      <c r="E2588" s="28">
        <v>2004</v>
      </c>
      <c r="F2588" s="31">
        <f>DATE(E2588,D2588,C2588)</f>
        <v>38226</v>
      </c>
      <c r="G2588" s="24" t="s">
        <v>3453</v>
      </c>
      <c r="H2588" s="2">
        <v>17000000</v>
      </c>
      <c r="I2588" s="2">
        <v>53652140</v>
      </c>
      <c r="J2588" s="2">
        <v>177535958</v>
      </c>
      <c r="K2588" s="28" t="str">
        <f t="shared" si="322"/>
        <v/>
      </c>
      <c r="L2588" s="28" t="str">
        <f t="shared" si="323"/>
        <v/>
      </c>
      <c r="M2588" s="28" t="s">
        <v>3453</v>
      </c>
      <c r="N2588" s="28" t="str">
        <f t="shared" si="324"/>
        <v/>
      </c>
      <c r="O2588" s="28" t="str">
        <f>IF(N2588=1,M2588&amp;" ("&amp;E2588&amp;")",M2588)</f>
        <v>Jet Li's Hero</v>
      </c>
      <c r="P2588" s="36">
        <f>INDEX(cpi!$A$1:$M$105,MATCH('Inflation adjust calc'!$E2588,cpi!$A:$A,0),MATCH('Inflation adjust calc'!$D2588,cpi!$1:$1,0))</f>
        <v>189.5</v>
      </c>
      <c r="Q2588" s="36">
        <f>cpi!$I$2</f>
        <v>240.85300000000001</v>
      </c>
      <c r="R2588" s="36">
        <f t="shared" si="329"/>
        <v>1.2709920844327178</v>
      </c>
      <c r="S2588" s="28" t="str">
        <f t="shared" si="325"/>
        <v/>
      </c>
      <c r="T2588" s="37">
        <f t="shared" si="326"/>
        <v>21606865.435356203</v>
      </c>
      <c r="U2588" s="37">
        <f t="shared" si="327"/>
        <v>68191445.252875999</v>
      </c>
      <c r="V2588" s="37">
        <f t="shared" si="328"/>
        <v>225646797.32017943</v>
      </c>
    </row>
    <row r="2589" spans="1:22">
      <c r="A2589" s="23">
        <v>2588</v>
      </c>
      <c r="B2589" s="3" t="s">
        <v>3454</v>
      </c>
      <c r="C2589" s="28">
        <v>29</v>
      </c>
      <c r="D2589" s="29">
        <v>10</v>
      </c>
      <c r="E2589" s="28">
        <v>2010</v>
      </c>
      <c r="F2589" s="31">
        <f>DATE(E2589,D2589,C2589)</f>
        <v>40480</v>
      </c>
      <c r="G2589" s="24" t="s">
        <v>3455</v>
      </c>
      <c r="H2589" s="2">
        <v>17000000</v>
      </c>
      <c r="I2589" s="2">
        <v>45710178</v>
      </c>
      <c r="J2589" s="2">
        <v>133735284</v>
      </c>
      <c r="K2589" s="28" t="str">
        <f t="shared" si="322"/>
        <v/>
      </c>
      <c r="L2589" s="28" t="str">
        <f t="shared" si="323"/>
        <v/>
      </c>
      <c r="M2589" s="28" t="s">
        <v>3455</v>
      </c>
      <c r="N2589" s="28" t="str">
        <f t="shared" si="324"/>
        <v/>
      </c>
      <c r="O2589" s="28" t="str">
        <f>IF(N2589=1,M2589&amp;" ("&amp;E2589&amp;")",M2589)</f>
        <v>Saw 3D</v>
      </c>
      <c r="P2589" s="36">
        <f>INDEX(cpi!$A$1:$M$105,MATCH('Inflation adjust calc'!$E2589,cpi!$A:$A,0),MATCH('Inflation adjust calc'!$D2589,cpi!$1:$1,0))</f>
        <v>218.71100000000001</v>
      </c>
      <c r="Q2589" s="36">
        <f>cpi!$I$2</f>
        <v>240.85300000000001</v>
      </c>
      <c r="R2589" s="36">
        <f t="shared" si="329"/>
        <v>1.1012386208283991</v>
      </c>
      <c r="S2589" s="28" t="str">
        <f t="shared" si="325"/>
        <v/>
      </c>
      <c r="T2589" s="37">
        <f t="shared" si="326"/>
        <v>18721056.554082785</v>
      </c>
      <c r="U2589" s="37">
        <f t="shared" si="327"/>
        <v>50337813.378540628</v>
      </c>
      <c r="V2589" s="37">
        <f t="shared" si="328"/>
        <v>147274459.70825428</v>
      </c>
    </row>
    <row r="2590" spans="1:22">
      <c r="A2590" s="23">
        <v>2589</v>
      </c>
      <c r="B2590" s="3" t="s">
        <v>3456</v>
      </c>
      <c r="C2590" s="28">
        <v>20</v>
      </c>
      <c r="D2590" s="29">
        <v>2</v>
      </c>
      <c r="E2590" s="28">
        <v>2015</v>
      </c>
      <c r="F2590" s="31">
        <f>DATE(E2590,D2590,C2590)</f>
        <v>42055</v>
      </c>
      <c r="G2590" s="24" t="s">
        <v>3457</v>
      </c>
      <c r="H2590" s="2">
        <v>17000000</v>
      </c>
      <c r="I2590" s="2">
        <v>44480275</v>
      </c>
      <c r="J2590" s="2">
        <v>45707924</v>
      </c>
      <c r="K2590" s="28" t="str">
        <f t="shared" si="322"/>
        <v/>
      </c>
      <c r="L2590" s="28" t="str">
        <f t="shared" si="323"/>
        <v/>
      </c>
      <c r="M2590" s="28" t="s">
        <v>3457</v>
      </c>
      <c r="N2590" s="28" t="str">
        <f t="shared" si="324"/>
        <v/>
      </c>
      <c r="O2590" s="28" t="str">
        <f>IF(N2590=1,M2590&amp;" ("&amp;E2590&amp;")",M2590)</f>
        <v>McFarland, USA</v>
      </c>
      <c r="P2590" s="36">
        <f>INDEX(cpi!$A$1:$M$105,MATCH('Inflation adjust calc'!$E2590,cpi!$A:$A,0),MATCH('Inflation adjust calc'!$D2590,cpi!$1:$1,0))</f>
        <v>234.72200000000001</v>
      </c>
      <c r="Q2590" s="36">
        <f>cpi!$I$2</f>
        <v>240.85300000000001</v>
      </c>
      <c r="R2590" s="36">
        <f t="shared" si="329"/>
        <v>1.0261202614156322</v>
      </c>
      <c r="S2590" s="28" t="str">
        <f t="shared" si="325"/>
        <v/>
      </c>
      <c r="T2590" s="37">
        <f t="shared" si="326"/>
        <v>17444044.444065746</v>
      </c>
      <c r="U2590" s="37">
        <f t="shared" si="327"/>
        <v>45642111.410839207</v>
      </c>
      <c r="V2590" s="37">
        <f t="shared" si="328"/>
        <v>46901826.923645847</v>
      </c>
    </row>
    <row r="2591" spans="1:22">
      <c r="A2591" s="23">
        <v>2590</v>
      </c>
      <c r="B2591" s="3">
        <v>38993</v>
      </c>
      <c r="C2591" s="28">
        <v>10</v>
      </c>
      <c r="D2591" s="29">
        <v>3</v>
      </c>
      <c r="E2591" s="28">
        <v>2006</v>
      </c>
      <c r="F2591" s="31">
        <f>DATE(E2591,D2591,C2591)</f>
        <v>38786</v>
      </c>
      <c r="G2591" s="24" t="s">
        <v>3458</v>
      </c>
      <c r="H2591" s="2">
        <v>17000000</v>
      </c>
      <c r="I2591" s="2">
        <v>41778863</v>
      </c>
      <c r="J2591" s="2">
        <v>70355813</v>
      </c>
      <c r="K2591" s="28" t="str">
        <f t="shared" si="322"/>
        <v/>
      </c>
      <c r="L2591" s="28" t="str">
        <f t="shared" si="323"/>
        <v/>
      </c>
      <c r="M2591" s="28" t="s">
        <v>3458</v>
      </c>
      <c r="N2591" s="28" t="str">
        <f t="shared" si="324"/>
        <v/>
      </c>
      <c r="O2591" s="28" t="str">
        <f>IF(N2591=1,M2591&amp;" ("&amp;E2591&amp;")",M2591)</f>
        <v>The Hills Have Eyes</v>
      </c>
      <c r="P2591" s="36">
        <f>INDEX(cpi!$A$1:$M$105,MATCH('Inflation adjust calc'!$E2591,cpi!$A:$A,0),MATCH('Inflation adjust calc'!$D2591,cpi!$1:$1,0))</f>
        <v>199.8</v>
      </c>
      <c r="Q2591" s="36">
        <f>cpi!$I$2</f>
        <v>240.85300000000001</v>
      </c>
      <c r="R2591" s="36">
        <f t="shared" si="329"/>
        <v>1.2054704704704704</v>
      </c>
      <c r="S2591" s="28" t="str">
        <f t="shared" si="325"/>
        <v/>
      </c>
      <c r="T2591" s="37">
        <f t="shared" si="326"/>
        <v>20492997.997997995</v>
      </c>
      <c r="U2591" s="37">
        <f t="shared" si="327"/>
        <v>50363185.636331327</v>
      </c>
      <c r="V2591" s="37">
        <f t="shared" si="328"/>
        <v>84811854.997442439</v>
      </c>
    </row>
    <row r="2592" spans="1:22">
      <c r="A2592" s="23">
        <v>2591</v>
      </c>
      <c r="B2592" s="3">
        <v>37259</v>
      </c>
      <c r="C2592" s="28">
        <v>1</v>
      </c>
      <c r="D2592" s="29">
        <v>3</v>
      </c>
      <c r="E2592" s="28">
        <v>2002</v>
      </c>
      <c r="F2592" s="31">
        <f>DATE(E2592,D2592,C2592)</f>
        <v>37316</v>
      </c>
      <c r="G2592" s="24" t="s">
        <v>3459</v>
      </c>
      <c r="H2592" s="2">
        <v>17000000</v>
      </c>
      <c r="I2592" s="2">
        <v>37939782</v>
      </c>
      <c r="J2592" s="2">
        <v>95092667</v>
      </c>
      <c r="K2592" s="28" t="str">
        <f t="shared" si="322"/>
        <v/>
      </c>
      <c r="L2592" s="28" t="str">
        <f t="shared" si="323"/>
        <v/>
      </c>
      <c r="M2592" s="28" t="s">
        <v>3459</v>
      </c>
      <c r="N2592" s="28" t="str">
        <f t="shared" si="324"/>
        <v/>
      </c>
      <c r="O2592" s="28" t="str">
        <f>IF(N2592=1,M2592&amp;" ("&amp;E2592&amp;")",M2592)</f>
        <v>40 Days and 40 Nights</v>
      </c>
      <c r="P2592" s="36">
        <f>INDEX(cpi!$A$1:$M$105,MATCH('Inflation adjust calc'!$E2592,cpi!$A:$A,0),MATCH('Inflation adjust calc'!$D2592,cpi!$1:$1,0))</f>
        <v>178.8</v>
      </c>
      <c r="Q2592" s="36">
        <f>cpi!$I$2</f>
        <v>240.85300000000001</v>
      </c>
      <c r="R2592" s="36">
        <f t="shared" si="329"/>
        <v>1.3470525727069351</v>
      </c>
      <c r="S2592" s="28" t="str">
        <f t="shared" si="325"/>
        <v/>
      </c>
      <c r="T2592" s="37">
        <f t="shared" si="326"/>
        <v>22899893.736017898</v>
      </c>
      <c r="U2592" s="37">
        <f t="shared" si="327"/>
        <v>51106880.951040268</v>
      </c>
      <c r="V2592" s="37">
        <f t="shared" si="328"/>
        <v>128094821.72791387</v>
      </c>
    </row>
    <row r="2593" spans="1:22">
      <c r="A2593" s="23">
        <v>2592</v>
      </c>
      <c r="B2593" s="3">
        <v>37904</v>
      </c>
      <c r="C2593" s="28">
        <v>10</v>
      </c>
      <c r="D2593" s="29">
        <v>10</v>
      </c>
      <c r="E2593" s="28">
        <v>2003</v>
      </c>
      <c r="F2593" s="31">
        <f>DATE(E2593,D2593,C2593)</f>
        <v>37904</v>
      </c>
      <c r="G2593" s="24" t="s">
        <v>3460</v>
      </c>
      <c r="H2593" s="2">
        <v>17000000</v>
      </c>
      <c r="I2593" s="2">
        <v>37667746</v>
      </c>
      <c r="J2593" s="2">
        <v>45312217</v>
      </c>
      <c r="K2593" s="28" t="str">
        <f t="shared" si="322"/>
        <v/>
      </c>
      <c r="L2593" s="28" t="str">
        <f t="shared" si="323"/>
        <v/>
      </c>
      <c r="M2593" s="28" t="s">
        <v>3460</v>
      </c>
      <c r="N2593" s="28" t="str">
        <f t="shared" si="324"/>
        <v/>
      </c>
      <c r="O2593" s="28" t="str">
        <f>IF(N2593=1,M2593&amp;" ("&amp;E2593&amp;")",M2593)</f>
        <v>Good Boy!</v>
      </c>
      <c r="P2593" s="36">
        <f>INDEX(cpi!$A$1:$M$105,MATCH('Inflation adjust calc'!$E2593,cpi!$A:$A,0),MATCH('Inflation adjust calc'!$D2593,cpi!$1:$1,0))</f>
        <v>185</v>
      </c>
      <c r="Q2593" s="36">
        <f>cpi!$I$2</f>
        <v>240.85300000000001</v>
      </c>
      <c r="R2593" s="36">
        <f t="shared" si="329"/>
        <v>1.3019081081081081</v>
      </c>
      <c r="S2593" s="28" t="str">
        <f t="shared" si="325"/>
        <v/>
      </c>
      <c r="T2593" s="37">
        <f t="shared" si="326"/>
        <v>22132437.837837838</v>
      </c>
      <c r="U2593" s="37">
        <f t="shared" si="327"/>
        <v>49039943.931556754</v>
      </c>
      <c r="V2593" s="37">
        <f t="shared" si="328"/>
        <v>58992342.708654054</v>
      </c>
    </row>
    <row r="2594" spans="1:22">
      <c r="A2594" s="23">
        <v>2593</v>
      </c>
      <c r="B2594" s="3" t="s">
        <v>3082</v>
      </c>
      <c r="C2594" s="28">
        <v>26</v>
      </c>
      <c r="D2594" s="29">
        <v>1</v>
      </c>
      <c r="E2594" s="28">
        <v>2007</v>
      </c>
      <c r="F2594" s="31">
        <f>DATE(E2594,D2594,C2594)</f>
        <v>39108</v>
      </c>
      <c r="G2594" s="24" t="s">
        <v>3461</v>
      </c>
      <c r="H2594" s="2">
        <v>17000000</v>
      </c>
      <c r="I2594" s="2">
        <v>35662731</v>
      </c>
      <c r="J2594" s="2">
        <v>57263440</v>
      </c>
      <c r="K2594" s="28" t="str">
        <f t="shared" si="322"/>
        <v/>
      </c>
      <c r="L2594" s="28" t="str">
        <f t="shared" si="323"/>
        <v/>
      </c>
      <c r="M2594" s="28" t="s">
        <v>3461</v>
      </c>
      <c r="N2594" s="28" t="str">
        <f t="shared" si="324"/>
        <v/>
      </c>
      <c r="O2594" s="28" t="str">
        <f>IF(N2594=1,M2594&amp;" ("&amp;E2594&amp;")",M2594)</f>
        <v>Smokin' Aces</v>
      </c>
      <c r="P2594" s="36">
        <f>INDEX(cpi!$A$1:$M$105,MATCH('Inflation adjust calc'!$E2594,cpi!$A:$A,0),MATCH('Inflation adjust calc'!$D2594,cpi!$1:$1,0))</f>
        <v>202.416</v>
      </c>
      <c r="Q2594" s="36">
        <f>cpi!$I$2</f>
        <v>240.85300000000001</v>
      </c>
      <c r="R2594" s="36">
        <f t="shared" si="329"/>
        <v>1.1898911153268517</v>
      </c>
      <c r="S2594" s="28" t="str">
        <f t="shared" si="325"/>
        <v/>
      </c>
      <c r="T2594" s="37">
        <f t="shared" si="326"/>
        <v>20228148.960556477</v>
      </c>
      <c r="U2594" s="37">
        <f t="shared" si="327"/>
        <v>42434766.765191488</v>
      </c>
      <c r="V2594" s="37">
        <f t="shared" si="328"/>
        <v>68137258.489052251</v>
      </c>
    </row>
    <row r="2595" spans="1:22">
      <c r="A2595" s="23">
        <v>2594</v>
      </c>
      <c r="B2595" s="3">
        <v>35836</v>
      </c>
      <c r="C2595" s="28">
        <v>2</v>
      </c>
      <c r="D2595" s="29">
        <v>10</v>
      </c>
      <c r="E2595" s="28">
        <v>1998</v>
      </c>
      <c r="F2595" s="31">
        <f>DATE(E2595,D2595,C2595)</f>
        <v>36070</v>
      </c>
      <c r="G2595" s="24" t="s">
        <v>3462</v>
      </c>
      <c r="H2595" s="2">
        <v>17000000</v>
      </c>
      <c r="I2595" s="2">
        <v>30331165</v>
      </c>
      <c r="J2595" s="2">
        <v>30331165</v>
      </c>
      <c r="K2595" s="28" t="str">
        <f t="shared" si="322"/>
        <v/>
      </c>
      <c r="L2595" s="28" t="str">
        <f t="shared" si="323"/>
        <v/>
      </c>
      <c r="M2595" s="28" t="s">
        <v>3462</v>
      </c>
      <c r="N2595" s="28" t="str">
        <f t="shared" si="324"/>
        <v/>
      </c>
      <c r="O2595" s="28" t="str">
        <f>IF(N2595=1,M2595&amp;" ("&amp;E2595&amp;")",M2595)</f>
        <v>A Night at the Roxbury</v>
      </c>
      <c r="P2595" s="36">
        <f>INDEX(cpi!$A$1:$M$105,MATCH('Inflation adjust calc'!$E2595,cpi!$A:$A,0),MATCH('Inflation adjust calc'!$D2595,cpi!$1:$1,0))</f>
        <v>164</v>
      </c>
      <c r="Q2595" s="36">
        <f>cpi!$I$2</f>
        <v>240.85300000000001</v>
      </c>
      <c r="R2595" s="36">
        <f t="shared" si="329"/>
        <v>1.4686158536585365</v>
      </c>
      <c r="S2595" s="28" t="str">
        <f t="shared" si="325"/>
        <v/>
      </c>
      <c r="T2595" s="37">
        <f t="shared" si="326"/>
        <v>24966469.512195121</v>
      </c>
      <c r="U2595" s="37">
        <f t="shared" si="327"/>
        <v>44544829.778932922</v>
      </c>
      <c r="V2595" s="37">
        <f t="shared" si="328"/>
        <v>44544829.778932922</v>
      </c>
    </row>
    <row r="2596" spans="1:22">
      <c r="A2596" s="23">
        <v>2595</v>
      </c>
      <c r="B2596" s="3">
        <v>40636</v>
      </c>
      <c r="C2596" s="28">
        <v>4</v>
      </c>
      <c r="D2596" s="29">
        <v>3</v>
      </c>
      <c r="E2596" s="28">
        <v>2011</v>
      </c>
      <c r="F2596" s="31">
        <f>DATE(E2596,D2596,C2596)</f>
        <v>40606</v>
      </c>
      <c r="G2596" s="24" t="s">
        <v>3463</v>
      </c>
      <c r="H2596" s="2">
        <v>17000000</v>
      </c>
      <c r="I2596" s="2">
        <v>27865571</v>
      </c>
      <c r="J2596" s="2">
        <v>38028230</v>
      </c>
      <c r="K2596" s="28" t="str">
        <f t="shared" si="322"/>
        <v/>
      </c>
      <c r="L2596" s="28" t="str">
        <f t="shared" si="323"/>
        <v/>
      </c>
      <c r="M2596" s="28" t="s">
        <v>3463</v>
      </c>
      <c r="N2596" s="28" t="str">
        <f t="shared" si="324"/>
        <v/>
      </c>
      <c r="O2596" s="28" t="str">
        <f>IF(N2596=1,M2596&amp;" ("&amp;E2596&amp;")",M2596)</f>
        <v>Beastly</v>
      </c>
      <c r="P2596" s="36">
        <f>INDEX(cpi!$A$1:$M$105,MATCH('Inflation adjust calc'!$E2596,cpi!$A:$A,0),MATCH('Inflation adjust calc'!$D2596,cpi!$1:$1,0))</f>
        <v>223.46700000000001</v>
      </c>
      <c r="Q2596" s="36">
        <f>cpi!$I$2</f>
        <v>240.85300000000001</v>
      </c>
      <c r="R2596" s="36">
        <f t="shared" si="329"/>
        <v>1.0778011965972605</v>
      </c>
      <c r="S2596" s="28" t="str">
        <f t="shared" si="325"/>
        <v/>
      </c>
      <c r="T2596" s="37">
        <f t="shared" si="326"/>
        <v>18322620.34215343</v>
      </c>
      <c r="U2596" s="37">
        <f t="shared" si="327"/>
        <v>30033545.767665919</v>
      </c>
      <c r="V2596" s="37">
        <f t="shared" si="328"/>
        <v>40986871.798475839</v>
      </c>
    </row>
    <row r="2597" spans="1:22">
      <c r="A2597" s="23">
        <v>2596</v>
      </c>
      <c r="B2597" s="3">
        <v>40301</v>
      </c>
      <c r="C2597" s="28">
        <v>5</v>
      </c>
      <c r="D2597" s="29">
        <v>3</v>
      </c>
      <c r="E2597" s="28">
        <v>2010</v>
      </c>
      <c r="F2597" s="31">
        <f>DATE(E2597,D2597,C2597)</f>
        <v>40242</v>
      </c>
      <c r="G2597" s="24" t="s">
        <v>3464</v>
      </c>
      <c r="H2597" s="2">
        <v>17000000</v>
      </c>
      <c r="I2597" s="2">
        <v>27163593</v>
      </c>
      <c r="J2597" s="2">
        <v>39233233</v>
      </c>
      <c r="K2597" s="28" t="str">
        <f t="shared" si="322"/>
        <v/>
      </c>
      <c r="L2597" s="28" t="str">
        <f t="shared" si="323"/>
        <v/>
      </c>
      <c r="M2597" s="28" t="s">
        <v>3464</v>
      </c>
      <c r="N2597" s="28" t="str">
        <f t="shared" si="324"/>
        <v/>
      </c>
      <c r="O2597" s="28" t="str">
        <f>IF(N2597=1,M2597&amp;" ("&amp;E2597&amp;")",M2597)</f>
        <v>Brooklyn's Finest</v>
      </c>
      <c r="P2597" s="36">
        <f>INDEX(cpi!$A$1:$M$105,MATCH('Inflation adjust calc'!$E2597,cpi!$A:$A,0),MATCH('Inflation adjust calc'!$D2597,cpi!$1:$1,0))</f>
        <v>217.631</v>
      </c>
      <c r="Q2597" s="36">
        <f>cpi!$I$2</f>
        <v>240.85300000000001</v>
      </c>
      <c r="R2597" s="36">
        <f t="shared" si="329"/>
        <v>1.1067035486672396</v>
      </c>
      <c r="S2597" s="28" t="str">
        <f t="shared" si="325"/>
        <v/>
      </c>
      <c r="T2597" s="37">
        <f t="shared" si="326"/>
        <v>18813960.327343073</v>
      </c>
      <c r="U2597" s="37">
        <f t="shared" si="327"/>
        <v>30062044.76765259</v>
      </c>
      <c r="V2597" s="37">
        <f t="shared" si="328"/>
        <v>43419558.186788648</v>
      </c>
    </row>
    <row r="2598" spans="1:22">
      <c r="A2598" s="23">
        <v>2597</v>
      </c>
      <c r="B2598" s="3">
        <v>30201</v>
      </c>
      <c r="C2598" s="28">
        <v>9</v>
      </c>
      <c r="D2598" s="29">
        <v>7</v>
      </c>
      <c r="E2598" s="28">
        <v>1982</v>
      </c>
      <c r="F2598" s="31">
        <f>DATE(E2598,D2598,C2598)</f>
        <v>30141</v>
      </c>
      <c r="G2598" s="24" t="s">
        <v>3465</v>
      </c>
      <c r="H2598" s="2">
        <v>17000000</v>
      </c>
      <c r="I2598" s="2">
        <v>26918576</v>
      </c>
      <c r="J2598" s="2">
        <v>26918576</v>
      </c>
      <c r="K2598" s="28" t="str">
        <f t="shared" si="322"/>
        <v/>
      </c>
      <c r="L2598" s="28" t="str">
        <f t="shared" si="323"/>
        <v/>
      </c>
      <c r="M2598" s="28" t="s">
        <v>3465</v>
      </c>
      <c r="N2598" s="28" t="str">
        <f t="shared" si="324"/>
        <v/>
      </c>
      <c r="O2598" s="28" t="str">
        <f>IF(N2598=1,M2598&amp;" ("&amp;E2598&amp;")",M2598)</f>
        <v>Tron</v>
      </c>
      <c r="P2598" s="36">
        <f>INDEX(cpi!$A$1:$M$105,MATCH('Inflation adjust calc'!$E2598,cpi!$A:$A,0),MATCH('Inflation adjust calc'!$D2598,cpi!$1:$1,0))</f>
        <v>97.5</v>
      </c>
      <c r="Q2598" s="36">
        <f>cpi!$I$2</f>
        <v>240.85300000000001</v>
      </c>
      <c r="R2598" s="36">
        <f t="shared" si="329"/>
        <v>2.4702871794871797</v>
      </c>
      <c r="S2598" s="28" t="str">
        <f t="shared" si="325"/>
        <v/>
      </c>
      <c r="T2598" s="37">
        <f t="shared" si="326"/>
        <v>41994882.051282056</v>
      </c>
      <c r="U2598" s="37">
        <f t="shared" si="327"/>
        <v>66496613.182851285</v>
      </c>
      <c r="V2598" s="37">
        <f t="shared" si="328"/>
        <v>66496613.182851285</v>
      </c>
    </row>
    <row r="2599" spans="1:22">
      <c r="A2599" s="23">
        <v>2598</v>
      </c>
      <c r="B2599" s="3" t="s">
        <v>2145</v>
      </c>
      <c r="C2599" s="28">
        <v>20</v>
      </c>
      <c r="D2599" s="29">
        <v>8</v>
      </c>
      <c r="E2599" s="28">
        <v>2010</v>
      </c>
      <c r="F2599" s="31">
        <f>DATE(E2599,D2599,C2599)</f>
        <v>40410</v>
      </c>
      <c r="G2599" s="24" t="s">
        <v>3466</v>
      </c>
      <c r="H2599" s="2">
        <v>17000000</v>
      </c>
      <c r="I2599" s="2">
        <v>24719879</v>
      </c>
      <c r="J2599" s="2">
        <v>24719879</v>
      </c>
      <c r="K2599" s="28" t="str">
        <f t="shared" si="322"/>
        <v/>
      </c>
      <c r="L2599" s="28" t="str">
        <f t="shared" si="323"/>
        <v/>
      </c>
      <c r="M2599" s="28" t="s">
        <v>3466</v>
      </c>
      <c r="N2599" s="28" t="str">
        <f t="shared" si="324"/>
        <v/>
      </c>
      <c r="O2599" s="28" t="str">
        <f>IF(N2599=1,M2599&amp;" ("&amp;E2599&amp;")",M2599)</f>
        <v>Lottery Ticket</v>
      </c>
      <c r="P2599" s="36">
        <f>INDEX(cpi!$A$1:$M$105,MATCH('Inflation adjust calc'!$E2599,cpi!$A:$A,0),MATCH('Inflation adjust calc'!$D2599,cpi!$1:$1,0))</f>
        <v>218.31200000000001</v>
      </c>
      <c r="Q2599" s="36">
        <f>cpi!$I$2</f>
        <v>240.85300000000001</v>
      </c>
      <c r="R2599" s="36">
        <f t="shared" si="329"/>
        <v>1.1032513100516692</v>
      </c>
      <c r="S2599" s="28" t="str">
        <f t="shared" si="325"/>
        <v/>
      </c>
      <c r="T2599" s="37">
        <f t="shared" si="326"/>
        <v>18755272.270878378</v>
      </c>
      <c r="U2599" s="37">
        <f t="shared" si="327"/>
        <v>27272238.891068745</v>
      </c>
      <c r="V2599" s="37">
        <f t="shared" si="328"/>
        <v>27272238.891068745</v>
      </c>
    </row>
    <row r="2600" spans="1:22">
      <c r="A2600" s="23">
        <v>2599</v>
      </c>
      <c r="B2600" s="3">
        <v>37750</v>
      </c>
      <c r="C2600" s="28">
        <v>5</v>
      </c>
      <c r="D2600" s="29">
        <v>9</v>
      </c>
      <c r="E2600" s="28">
        <v>2003</v>
      </c>
      <c r="F2600" s="31">
        <f>DATE(E2600,D2600,C2600)</f>
        <v>37869</v>
      </c>
      <c r="G2600" s="24" t="s">
        <v>3467</v>
      </c>
      <c r="H2600" s="2">
        <v>17000000</v>
      </c>
      <c r="I2600" s="2">
        <v>22734486</v>
      </c>
      <c r="J2600" s="2">
        <v>23734486</v>
      </c>
      <c r="K2600" s="28" t="str">
        <f t="shared" si="322"/>
        <v/>
      </c>
      <c r="L2600" s="28" t="str">
        <f t="shared" si="323"/>
        <v/>
      </c>
      <c r="M2600" s="28" t="s">
        <v>3467</v>
      </c>
      <c r="N2600" s="28" t="str">
        <f t="shared" si="324"/>
        <v/>
      </c>
      <c r="O2600" s="28" t="str">
        <f>IF(N2600=1,M2600&amp;" ("&amp;E2600&amp;")",M2600)</f>
        <v>Dickie Roberts: Former Child Star</v>
      </c>
      <c r="P2600" s="36">
        <f>INDEX(cpi!$A$1:$M$105,MATCH('Inflation adjust calc'!$E2600,cpi!$A:$A,0),MATCH('Inflation adjust calc'!$D2600,cpi!$1:$1,0))</f>
        <v>185.2</v>
      </c>
      <c r="Q2600" s="36">
        <f>cpi!$I$2</f>
        <v>240.85300000000001</v>
      </c>
      <c r="R2600" s="36">
        <f t="shared" si="329"/>
        <v>1.300502159827214</v>
      </c>
      <c r="S2600" s="28" t="str">
        <f t="shared" si="325"/>
        <v/>
      </c>
      <c r="T2600" s="37">
        <f t="shared" si="326"/>
        <v>22108536.717062637</v>
      </c>
      <c r="U2600" s="37">
        <f t="shared" si="327"/>
        <v>29566248.145561557</v>
      </c>
      <c r="V2600" s="37">
        <f t="shared" si="328"/>
        <v>30866750.305388771</v>
      </c>
    </row>
    <row r="2601" spans="1:22">
      <c r="A2601" s="23">
        <v>2600</v>
      </c>
      <c r="B2601" s="3" t="s">
        <v>839</v>
      </c>
      <c r="C2601" s="28">
        <v>31</v>
      </c>
      <c r="D2601" s="29">
        <v>3</v>
      </c>
      <c r="E2601" s="28">
        <v>2006</v>
      </c>
      <c r="F2601" s="31">
        <f>DATE(E2601,D2601,C2601)</f>
        <v>38807</v>
      </c>
      <c r="G2601" s="24" t="s">
        <v>3468</v>
      </c>
      <c r="H2601" s="2">
        <v>17000000</v>
      </c>
      <c r="I2601" s="2">
        <v>21170563</v>
      </c>
      <c r="J2601" s="2">
        <v>21170563</v>
      </c>
      <c r="K2601" s="28" t="str">
        <f t="shared" si="322"/>
        <v/>
      </c>
      <c r="L2601" s="28" t="str">
        <f t="shared" si="323"/>
        <v/>
      </c>
      <c r="M2601" s="28" t="s">
        <v>3468</v>
      </c>
      <c r="N2601" s="28" t="str">
        <f t="shared" si="324"/>
        <v/>
      </c>
      <c r="O2601" s="28" t="str">
        <f>IF(N2601=1,M2601&amp;" ("&amp;E2601&amp;")",M2601)</f>
        <v>ATL</v>
      </c>
      <c r="P2601" s="36">
        <f>INDEX(cpi!$A$1:$M$105,MATCH('Inflation adjust calc'!$E2601,cpi!$A:$A,0),MATCH('Inflation adjust calc'!$D2601,cpi!$1:$1,0))</f>
        <v>199.8</v>
      </c>
      <c r="Q2601" s="36">
        <f>cpi!$I$2</f>
        <v>240.85300000000001</v>
      </c>
      <c r="R2601" s="36">
        <f t="shared" si="329"/>
        <v>1.2054704704704704</v>
      </c>
      <c r="S2601" s="28" t="str">
        <f t="shared" si="325"/>
        <v/>
      </c>
      <c r="T2601" s="37">
        <f t="shared" si="326"/>
        <v>20492997.997997995</v>
      </c>
      <c r="U2601" s="37">
        <f t="shared" si="327"/>
        <v>25520488.539734732</v>
      </c>
      <c r="V2601" s="37">
        <f t="shared" si="328"/>
        <v>25520488.539734732</v>
      </c>
    </row>
    <row r="2602" spans="1:22">
      <c r="A2602" s="23">
        <v>2601</v>
      </c>
      <c r="B2602" s="3" t="s">
        <v>2565</v>
      </c>
      <c r="C2602" s="28">
        <v>24</v>
      </c>
      <c r="D2602" s="29">
        <v>8</v>
      </c>
      <c r="E2602" s="28">
        <v>2001</v>
      </c>
      <c r="F2602" s="31">
        <f>DATE(E2602,D2602,C2602)</f>
        <v>37127</v>
      </c>
      <c r="G2602" s="24" t="s">
        <v>3469</v>
      </c>
      <c r="H2602" s="2">
        <v>17000000</v>
      </c>
      <c r="I2602" s="2">
        <v>19693891</v>
      </c>
      <c r="J2602" s="2">
        <v>19693891</v>
      </c>
      <c r="K2602" s="28" t="str">
        <f t="shared" si="322"/>
        <v/>
      </c>
      <c r="L2602" s="28" t="str">
        <f t="shared" si="323"/>
        <v/>
      </c>
      <c r="M2602" s="28" t="s">
        <v>3469</v>
      </c>
      <c r="N2602" s="28" t="str">
        <f t="shared" si="324"/>
        <v/>
      </c>
      <c r="O2602" s="28" t="str">
        <f>IF(N2602=1,M2602&amp;" ("&amp;E2602&amp;")",M2602)</f>
        <v>Summer Catch</v>
      </c>
      <c r="P2602" s="36">
        <f>INDEX(cpi!$A$1:$M$105,MATCH('Inflation adjust calc'!$E2602,cpi!$A:$A,0),MATCH('Inflation adjust calc'!$D2602,cpi!$1:$1,0))</f>
        <v>177.5</v>
      </c>
      <c r="Q2602" s="36">
        <f>cpi!$I$2</f>
        <v>240.85300000000001</v>
      </c>
      <c r="R2602" s="36">
        <f t="shared" si="329"/>
        <v>1.3569183098591551</v>
      </c>
      <c r="S2602" s="28" t="str">
        <f t="shared" si="325"/>
        <v/>
      </c>
      <c r="T2602" s="37">
        <f t="shared" si="326"/>
        <v>23067611.267605636</v>
      </c>
      <c r="U2602" s="37">
        <f t="shared" si="327"/>
        <v>26723001.290270425</v>
      </c>
      <c r="V2602" s="37">
        <f t="shared" si="328"/>
        <v>26723001.290270425</v>
      </c>
    </row>
    <row r="2603" spans="1:22">
      <c r="A2603" s="23">
        <v>2602</v>
      </c>
      <c r="B2603" s="3">
        <v>36111</v>
      </c>
      <c r="C2603" s="28">
        <v>11</v>
      </c>
      <c r="D2603" s="29">
        <v>12</v>
      </c>
      <c r="E2603" s="28">
        <v>1998</v>
      </c>
      <c r="F2603" s="31">
        <f>DATE(E2603,D2603,C2603)</f>
        <v>36140</v>
      </c>
      <c r="G2603" s="24" t="s">
        <v>3470</v>
      </c>
      <c r="H2603" s="2">
        <v>17000000</v>
      </c>
      <c r="I2603" s="2">
        <v>16316273</v>
      </c>
      <c r="J2603" s="2">
        <v>16316273</v>
      </c>
      <c r="K2603" s="28" t="str">
        <f t="shared" si="322"/>
        <v/>
      </c>
      <c r="L2603" s="28" t="str">
        <f t="shared" si="323"/>
        <v/>
      </c>
      <c r="M2603" s="28" t="s">
        <v>3470</v>
      </c>
      <c r="N2603" s="28" t="str">
        <f t="shared" si="324"/>
        <v/>
      </c>
      <c r="O2603" s="28" t="str">
        <f>IF(N2603=1,M2603&amp;" ("&amp;E2603&amp;")",M2603)</f>
        <v>A Simple Plan</v>
      </c>
      <c r="P2603" s="36">
        <f>INDEX(cpi!$A$1:$M$105,MATCH('Inflation adjust calc'!$E2603,cpi!$A:$A,0),MATCH('Inflation adjust calc'!$D2603,cpi!$1:$1,0))</f>
        <v>163.9</v>
      </c>
      <c r="Q2603" s="36">
        <f>cpi!$I$2</f>
        <v>240.85300000000001</v>
      </c>
      <c r="R2603" s="36">
        <f t="shared" si="329"/>
        <v>1.4695118974984747</v>
      </c>
      <c r="S2603" s="28" t="str">
        <f t="shared" si="325"/>
        <v/>
      </c>
      <c r="T2603" s="37">
        <f t="shared" si="326"/>
        <v>24981702.257474069</v>
      </c>
      <c r="U2603" s="37">
        <f t="shared" si="327"/>
        <v>23976957.29633313</v>
      </c>
      <c r="V2603" s="37">
        <f t="shared" si="328"/>
        <v>23976957.29633313</v>
      </c>
    </row>
    <row r="2604" spans="1:22">
      <c r="A2604" s="23">
        <v>2603</v>
      </c>
      <c r="B2604" s="3" t="s">
        <v>1450</v>
      </c>
      <c r="C2604" s="28">
        <v>24</v>
      </c>
      <c r="D2604" s="29">
        <v>3</v>
      </c>
      <c r="E2604" s="28">
        <v>2006</v>
      </c>
      <c r="F2604" s="31">
        <f>DATE(E2604,D2604,C2604)</f>
        <v>38800</v>
      </c>
      <c r="G2604" s="24" t="s">
        <v>3471</v>
      </c>
      <c r="H2604" s="2">
        <v>17000000</v>
      </c>
      <c r="I2604" s="2">
        <v>15680099</v>
      </c>
      <c r="J2604" s="2">
        <v>15680099</v>
      </c>
      <c r="K2604" s="28" t="str">
        <f t="shared" si="322"/>
        <v/>
      </c>
      <c r="L2604" s="28" t="str">
        <f t="shared" si="323"/>
        <v/>
      </c>
      <c r="M2604" s="28" t="s">
        <v>3471</v>
      </c>
      <c r="N2604" s="28" t="str">
        <f t="shared" si="324"/>
        <v/>
      </c>
      <c r="O2604" s="28" t="str">
        <f>IF(N2604=1,M2604&amp;" ("&amp;E2604&amp;")",M2604)</f>
        <v>Larry the Cable Guy: Health Inspector</v>
      </c>
      <c r="P2604" s="36">
        <f>INDEX(cpi!$A$1:$M$105,MATCH('Inflation adjust calc'!$E2604,cpi!$A:$A,0),MATCH('Inflation adjust calc'!$D2604,cpi!$1:$1,0))</f>
        <v>199.8</v>
      </c>
      <c r="Q2604" s="36">
        <f>cpi!$I$2</f>
        <v>240.85300000000001</v>
      </c>
      <c r="R2604" s="36">
        <f t="shared" si="329"/>
        <v>1.2054704704704704</v>
      </c>
      <c r="S2604" s="28" t="str">
        <f t="shared" si="325"/>
        <v/>
      </c>
      <c r="T2604" s="37">
        <f t="shared" si="326"/>
        <v>20492997.997997995</v>
      </c>
      <c r="U2604" s="37">
        <f t="shared" si="327"/>
        <v>18901896.318553552</v>
      </c>
      <c r="V2604" s="37">
        <f t="shared" si="328"/>
        <v>18901896.318553552</v>
      </c>
    </row>
    <row r="2605" spans="1:22">
      <c r="A2605" s="23">
        <v>2604</v>
      </c>
      <c r="B2605" s="3" t="s">
        <v>530</v>
      </c>
      <c r="C2605" s="28">
        <v>27</v>
      </c>
      <c r="D2605" s="29">
        <v>11</v>
      </c>
      <c r="E2605" s="28">
        <v>2002</v>
      </c>
      <c r="F2605" s="31">
        <f>DATE(E2605,D2605,C2605)</f>
        <v>37587</v>
      </c>
      <c r="G2605" s="24" t="s">
        <v>3472</v>
      </c>
      <c r="H2605" s="2">
        <v>17000000</v>
      </c>
      <c r="I2605" s="2">
        <v>12840842</v>
      </c>
      <c r="J2605" s="2">
        <v>16140842</v>
      </c>
      <c r="K2605" s="28" t="str">
        <f t="shared" si="322"/>
        <v/>
      </c>
      <c r="L2605" s="28" t="str">
        <f t="shared" si="323"/>
        <v/>
      </c>
      <c r="M2605" s="28" t="s">
        <v>3472</v>
      </c>
      <c r="N2605" s="28" t="str">
        <f t="shared" si="324"/>
        <v/>
      </c>
      <c r="O2605" s="28" t="str">
        <f>IF(N2605=1,M2605&amp;" ("&amp;E2605&amp;")",M2605)</f>
        <v>Wes Craven Presents: They</v>
      </c>
      <c r="P2605" s="36">
        <f>INDEX(cpi!$A$1:$M$105,MATCH('Inflation adjust calc'!$E2605,cpi!$A:$A,0),MATCH('Inflation adjust calc'!$D2605,cpi!$1:$1,0))</f>
        <v>181.3</v>
      </c>
      <c r="Q2605" s="36">
        <f>cpi!$I$2</f>
        <v>240.85300000000001</v>
      </c>
      <c r="R2605" s="36">
        <f t="shared" si="329"/>
        <v>1.3284776613348042</v>
      </c>
      <c r="S2605" s="28" t="str">
        <f t="shared" si="325"/>
        <v/>
      </c>
      <c r="T2605" s="37">
        <f t="shared" si="326"/>
        <v>22584120.24269167</v>
      </c>
      <c r="U2605" s="37">
        <f t="shared" si="327"/>
        <v>17058771.74972973</v>
      </c>
      <c r="V2605" s="37">
        <f t="shared" si="328"/>
        <v>21442748.032134581</v>
      </c>
    </row>
    <row r="2606" spans="1:22">
      <c r="A2606" s="23">
        <v>2605</v>
      </c>
      <c r="B2606" s="3">
        <v>36170</v>
      </c>
      <c r="C2606" s="28">
        <v>1</v>
      </c>
      <c r="D2606" s="29">
        <v>10</v>
      </c>
      <c r="E2606" s="28">
        <v>1999</v>
      </c>
      <c r="F2606" s="31">
        <f>DATE(E2606,D2606,C2606)</f>
        <v>36434</v>
      </c>
      <c r="G2606" s="24" t="s">
        <v>3473</v>
      </c>
      <c r="H2606" s="2">
        <v>17000000</v>
      </c>
      <c r="I2606" s="2">
        <v>11634458</v>
      </c>
      <c r="J2606" s="2">
        <v>11634458</v>
      </c>
      <c r="K2606" s="28" t="str">
        <f t="shared" si="322"/>
        <v/>
      </c>
      <c r="L2606" s="28" t="str">
        <f t="shared" si="323"/>
        <v/>
      </c>
      <c r="M2606" s="28" t="s">
        <v>3473</v>
      </c>
      <c r="N2606" s="28" t="str">
        <f t="shared" si="324"/>
        <v/>
      </c>
      <c r="O2606" s="28" t="str">
        <f>IF(N2606=1,M2606&amp;" ("&amp;E2606&amp;")",M2606)</f>
        <v>The Adventures of Elmo in Grouchland</v>
      </c>
      <c r="P2606" s="36">
        <f>INDEX(cpi!$A$1:$M$105,MATCH('Inflation adjust calc'!$E2606,cpi!$A:$A,0),MATCH('Inflation adjust calc'!$D2606,cpi!$1:$1,0))</f>
        <v>168.2</v>
      </c>
      <c r="Q2606" s="36">
        <f>cpi!$I$2</f>
        <v>240.85300000000001</v>
      </c>
      <c r="R2606" s="36">
        <f t="shared" si="329"/>
        <v>1.4319441141498217</v>
      </c>
      <c r="S2606" s="28" t="str">
        <f t="shared" si="325"/>
        <v/>
      </c>
      <c r="T2606" s="37">
        <f t="shared" si="326"/>
        <v>24343049.940546967</v>
      </c>
      <c r="U2606" s="37">
        <f t="shared" si="327"/>
        <v>16659893.654423306</v>
      </c>
      <c r="V2606" s="37">
        <f t="shared" si="328"/>
        <v>16659893.654423306</v>
      </c>
    </row>
    <row r="2607" spans="1:22">
      <c r="A2607" s="23">
        <v>2606</v>
      </c>
      <c r="B2607" s="3" t="s">
        <v>3474</v>
      </c>
      <c r="C2607" s="28">
        <v>24</v>
      </c>
      <c r="D2607" s="29">
        <v>7</v>
      </c>
      <c r="E2607" s="28">
        <v>1987</v>
      </c>
      <c r="F2607" s="31">
        <f>DATE(E2607,D2607,C2607)</f>
        <v>31982</v>
      </c>
      <c r="G2607" s="24" t="s">
        <v>3475</v>
      </c>
      <c r="H2607" s="2">
        <v>17000000</v>
      </c>
      <c r="I2607" s="2">
        <v>11227824</v>
      </c>
      <c r="J2607" s="2">
        <v>11227824</v>
      </c>
      <c r="K2607" s="28" t="str">
        <f t="shared" si="322"/>
        <v/>
      </c>
      <c r="L2607" s="28" t="str">
        <f t="shared" si="323"/>
        <v/>
      </c>
      <c r="M2607" s="28" t="s">
        <v>3475</v>
      </c>
      <c r="N2607" s="28" t="str">
        <f t="shared" si="324"/>
        <v/>
      </c>
      <c r="O2607" s="28" t="str">
        <f>IF(N2607=1,M2607&amp;" ("&amp;E2607&amp;")",M2607)</f>
        <v>Superman IV: The Quest for Peace</v>
      </c>
      <c r="P2607" s="36">
        <f>INDEX(cpi!$A$1:$M$105,MATCH('Inflation adjust calc'!$E2607,cpi!$A:$A,0),MATCH('Inflation adjust calc'!$D2607,cpi!$1:$1,0))</f>
        <v>113.8</v>
      </c>
      <c r="Q2607" s="36">
        <f>cpi!$I$2</f>
        <v>240.85300000000001</v>
      </c>
      <c r="R2607" s="36">
        <f t="shared" si="329"/>
        <v>2.1164586994727594</v>
      </c>
      <c r="S2607" s="28" t="str">
        <f t="shared" si="325"/>
        <v/>
      </c>
      <c r="T2607" s="37">
        <f t="shared" si="326"/>
        <v>35979797.891036913</v>
      </c>
      <c r="U2607" s="37">
        <f t="shared" si="327"/>
        <v>23763225.780949038</v>
      </c>
      <c r="V2607" s="37">
        <f t="shared" si="328"/>
        <v>23763225.780949038</v>
      </c>
    </row>
    <row r="2608" spans="1:22">
      <c r="A2608" s="23">
        <v>2607</v>
      </c>
      <c r="B2608" s="3">
        <v>23012</v>
      </c>
      <c r="C2608" s="28">
        <v>1</v>
      </c>
      <c r="D2608" s="29">
        <v>1</v>
      </c>
      <c r="E2608" s="28">
        <v>1963</v>
      </c>
      <c r="F2608" s="31">
        <f>DATE(E2608,D2608,C2608)</f>
        <v>23012</v>
      </c>
      <c r="G2608" s="24" t="s">
        <v>3476</v>
      </c>
      <c r="H2608" s="2">
        <v>17000000</v>
      </c>
      <c r="I2608" s="2">
        <v>10000000</v>
      </c>
      <c r="J2608" s="2">
        <v>10000000</v>
      </c>
      <c r="K2608" s="28" t="str">
        <f t="shared" si="322"/>
        <v/>
      </c>
      <c r="L2608" s="28" t="str">
        <f t="shared" si="323"/>
        <v/>
      </c>
      <c r="M2608" s="28" t="s">
        <v>3476</v>
      </c>
      <c r="N2608" s="28" t="str">
        <f t="shared" si="324"/>
        <v/>
      </c>
      <c r="O2608" s="28" t="str">
        <f>IF(N2608=1,M2608&amp;" ("&amp;E2608&amp;")",M2608)</f>
        <v>55 Days at Peking</v>
      </c>
      <c r="P2608" s="36">
        <f>INDEX(cpi!$A$1:$M$105,MATCH('Inflation adjust calc'!$E2608,cpi!$A:$A,0),MATCH('Inflation adjust calc'!$D2608,cpi!$1:$1,0))</f>
        <v>30.4</v>
      </c>
      <c r="Q2608" s="36">
        <f>cpi!$I$2</f>
        <v>240.85300000000001</v>
      </c>
      <c r="R2608" s="36">
        <f t="shared" si="329"/>
        <v>7.9227960526315799</v>
      </c>
      <c r="S2608" s="28" t="str">
        <f t="shared" si="325"/>
        <v/>
      </c>
      <c r="T2608" s="37">
        <f t="shared" si="326"/>
        <v>134687532.89473686</v>
      </c>
      <c r="U2608" s="37">
        <f t="shared" si="327"/>
        <v>79227960.526315793</v>
      </c>
      <c r="V2608" s="37">
        <f t="shared" si="328"/>
        <v>79227960.526315793</v>
      </c>
    </row>
    <row r="2609" spans="1:22">
      <c r="A2609" s="23">
        <v>2608</v>
      </c>
      <c r="B2609" s="3">
        <v>39939</v>
      </c>
      <c r="C2609" s="28">
        <v>5</v>
      </c>
      <c r="D2609" s="29">
        <v>6</v>
      </c>
      <c r="E2609" s="28">
        <v>2009</v>
      </c>
      <c r="F2609" s="31">
        <f>DATE(E2609,D2609,C2609)</f>
        <v>39969</v>
      </c>
      <c r="G2609" s="24" t="s">
        <v>3477</v>
      </c>
      <c r="H2609" s="2">
        <v>17000000</v>
      </c>
      <c r="I2609" s="2">
        <v>8665206</v>
      </c>
      <c r="J2609" s="2">
        <v>20465206</v>
      </c>
      <c r="K2609" s="28" t="str">
        <f t="shared" si="322"/>
        <v/>
      </c>
      <c r="L2609" s="28" t="str">
        <f t="shared" si="323"/>
        <v/>
      </c>
      <c r="M2609" s="28" t="s">
        <v>3477</v>
      </c>
      <c r="N2609" s="28" t="str">
        <f t="shared" si="324"/>
        <v/>
      </c>
      <c r="O2609" s="28" t="str">
        <f>IF(N2609=1,M2609&amp;" ("&amp;E2609&amp;")",M2609)</f>
        <v>My Life in Ruins</v>
      </c>
      <c r="P2609" s="36">
        <f>INDEX(cpi!$A$1:$M$105,MATCH('Inflation adjust calc'!$E2609,cpi!$A:$A,0),MATCH('Inflation adjust calc'!$D2609,cpi!$1:$1,0))</f>
        <v>215.69300000000001</v>
      </c>
      <c r="Q2609" s="36">
        <f>cpi!$I$2</f>
        <v>240.85300000000001</v>
      </c>
      <c r="R2609" s="36">
        <f t="shared" si="329"/>
        <v>1.1166472718168878</v>
      </c>
      <c r="S2609" s="28" t="str">
        <f t="shared" si="325"/>
        <v/>
      </c>
      <c r="T2609" s="37">
        <f t="shared" si="326"/>
        <v>18983003.620887093</v>
      </c>
      <c r="U2609" s="37">
        <f t="shared" si="327"/>
        <v>9675978.6396313272</v>
      </c>
      <c r="V2609" s="37">
        <f t="shared" si="328"/>
        <v>22852416.447070602</v>
      </c>
    </row>
    <row r="2610" spans="1:22">
      <c r="A2610" s="23">
        <v>2609</v>
      </c>
      <c r="B2610" s="3" t="s">
        <v>1209</v>
      </c>
      <c r="C2610" s="28">
        <v>21</v>
      </c>
      <c r="D2610" s="29">
        <v>4</v>
      </c>
      <c r="E2610" s="28">
        <v>2006</v>
      </c>
      <c r="F2610" s="31">
        <f>DATE(E2610,D2610,C2610)</f>
        <v>38828</v>
      </c>
      <c r="G2610" s="24" t="s">
        <v>3478</v>
      </c>
      <c r="H2610" s="2">
        <v>17000000</v>
      </c>
      <c r="I2610" s="2">
        <v>7314027</v>
      </c>
      <c r="J2610" s="2">
        <v>16510971</v>
      </c>
      <c r="K2610" s="28" t="str">
        <f t="shared" si="322"/>
        <v/>
      </c>
      <c r="L2610" s="28" t="str">
        <f t="shared" si="323"/>
        <v/>
      </c>
      <c r="M2610" s="28" t="s">
        <v>3478</v>
      </c>
      <c r="N2610" s="28" t="str">
        <f t="shared" si="324"/>
        <v/>
      </c>
      <c r="O2610" s="28" t="str">
        <f>IF(N2610=1,M2610&amp;" ("&amp;E2610&amp;")",M2610)</f>
        <v>American Dreamz</v>
      </c>
      <c r="P2610" s="36">
        <f>INDEX(cpi!$A$1:$M$105,MATCH('Inflation adjust calc'!$E2610,cpi!$A:$A,0),MATCH('Inflation adjust calc'!$D2610,cpi!$1:$1,0))</f>
        <v>201.5</v>
      </c>
      <c r="Q2610" s="36">
        <f>cpi!$I$2</f>
        <v>240.85300000000001</v>
      </c>
      <c r="R2610" s="36">
        <f t="shared" si="329"/>
        <v>1.1953002481389579</v>
      </c>
      <c r="S2610" s="28" t="str">
        <f t="shared" si="325"/>
        <v/>
      </c>
      <c r="T2610" s="37">
        <f t="shared" si="326"/>
        <v>20320104.218362283</v>
      </c>
      <c r="U2610" s="37">
        <f t="shared" si="327"/>
        <v>8742458.2879950367</v>
      </c>
      <c r="V2610" s="37">
        <f t="shared" si="328"/>
        <v>19735567.733315136</v>
      </c>
    </row>
    <row r="2611" spans="1:22">
      <c r="A2611" s="23">
        <v>2610</v>
      </c>
      <c r="B2611" s="3" t="s">
        <v>1604</v>
      </c>
      <c r="C2611" s="28">
        <v>25</v>
      </c>
      <c r="D2611" s="29">
        <v>1</v>
      </c>
      <c r="E2611" s="28">
        <v>2008</v>
      </c>
      <c r="F2611" s="31">
        <f>DATE(E2611,D2611,C2611)</f>
        <v>39472</v>
      </c>
      <c r="G2611" s="24" t="s">
        <v>3479</v>
      </c>
      <c r="H2611" s="2">
        <v>17000000</v>
      </c>
      <c r="I2611" s="2">
        <v>7070641</v>
      </c>
      <c r="J2611" s="2">
        <v>8607815</v>
      </c>
      <c r="K2611" s="28" t="str">
        <f t="shared" si="322"/>
        <v/>
      </c>
      <c r="L2611" s="28" t="str">
        <f t="shared" si="323"/>
        <v/>
      </c>
      <c r="M2611" s="28" t="s">
        <v>3479</v>
      </c>
      <c r="N2611" s="28" t="str">
        <f t="shared" si="324"/>
        <v/>
      </c>
      <c r="O2611" s="28" t="str">
        <f>IF(N2611=1,M2611&amp;" ("&amp;E2611&amp;")",M2611)</f>
        <v>How She Move</v>
      </c>
      <c r="P2611" s="36">
        <f>INDEX(cpi!$A$1:$M$105,MATCH('Inflation adjust calc'!$E2611,cpi!$A:$A,0),MATCH('Inflation adjust calc'!$D2611,cpi!$1:$1,0))</f>
        <v>211.08</v>
      </c>
      <c r="Q2611" s="36">
        <f>cpi!$I$2</f>
        <v>240.85300000000001</v>
      </c>
      <c r="R2611" s="36">
        <f t="shared" si="329"/>
        <v>1.1410507864316846</v>
      </c>
      <c r="S2611" s="28" t="str">
        <f t="shared" si="325"/>
        <v/>
      </c>
      <c r="T2611" s="37">
        <f t="shared" si="326"/>
        <v>19397863.369338639</v>
      </c>
      <c r="U2611" s="37">
        <f t="shared" si="327"/>
        <v>8067960.4736261126</v>
      </c>
      <c r="V2611" s="37">
        <f t="shared" si="328"/>
        <v>9821954.0752084516</v>
      </c>
    </row>
    <row r="2612" spans="1:22">
      <c r="A2612" s="23">
        <v>2611</v>
      </c>
      <c r="B2612" s="3" t="s">
        <v>3215</v>
      </c>
      <c r="C2612" s="28">
        <v>24</v>
      </c>
      <c r="D2612" s="29">
        <v>2</v>
      </c>
      <c r="E2612" s="28">
        <v>2006</v>
      </c>
      <c r="F2612" s="31">
        <f>DATE(E2612,D2612,C2612)</f>
        <v>38772</v>
      </c>
      <c r="G2612" s="24" t="s">
        <v>3480</v>
      </c>
      <c r="H2612" s="2">
        <v>17000000</v>
      </c>
      <c r="I2612" s="2">
        <v>6855137</v>
      </c>
      <c r="J2612" s="2">
        <v>9729088</v>
      </c>
      <c r="K2612" s="28" t="str">
        <f t="shared" si="322"/>
        <v/>
      </c>
      <c r="L2612" s="28" t="str">
        <f t="shared" si="323"/>
        <v/>
      </c>
      <c r="M2612" s="28" t="s">
        <v>3480</v>
      </c>
      <c r="N2612" s="28" t="str">
        <f t="shared" si="324"/>
        <v/>
      </c>
      <c r="O2612" s="28" t="str">
        <f>IF(N2612=1,M2612&amp;" ("&amp;E2612&amp;")",M2612)</f>
        <v>Running Scared</v>
      </c>
      <c r="P2612" s="36">
        <f>INDEX(cpi!$A$1:$M$105,MATCH('Inflation adjust calc'!$E2612,cpi!$A:$A,0),MATCH('Inflation adjust calc'!$D2612,cpi!$1:$1,0))</f>
        <v>198.7</v>
      </c>
      <c r="Q2612" s="36">
        <f>cpi!$I$2</f>
        <v>240.85300000000001</v>
      </c>
      <c r="R2612" s="36">
        <f t="shared" si="329"/>
        <v>1.2121439355812784</v>
      </c>
      <c r="S2612" s="28" t="str">
        <f t="shared" si="325"/>
        <v/>
      </c>
      <c r="T2612" s="37">
        <f t="shared" si="326"/>
        <v>20606446.904881734</v>
      </c>
      <c r="U2612" s="37">
        <f t="shared" si="327"/>
        <v>8309412.7421288379</v>
      </c>
      <c r="V2612" s="37">
        <f t="shared" si="328"/>
        <v>11793055.017936589</v>
      </c>
    </row>
    <row r="2613" spans="1:22">
      <c r="A2613" s="23">
        <v>2612</v>
      </c>
      <c r="B2613" s="3" t="s">
        <v>2164</v>
      </c>
      <c r="C2613" s="28">
        <v>24</v>
      </c>
      <c r="D2613" s="29">
        <v>8</v>
      </c>
      <c r="E2613" s="28">
        <v>2012</v>
      </c>
      <c r="F2613" s="31">
        <f>DATE(E2613,D2613,C2613)</f>
        <v>41145</v>
      </c>
      <c r="G2613" s="24" t="s">
        <v>3481</v>
      </c>
      <c r="H2613" s="2">
        <v>17000000</v>
      </c>
      <c r="I2613" s="2">
        <v>4936819</v>
      </c>
      <c r="J2613" s="2">
        <v>10637281</v>
      </c>
      <c r="K2613" s="28" t="str">
        <f t="shared" si="322"/>
        <v/>
      </c>
      <c r="L2613" s="28" t="str">
        <f t="shared" si="323"/>
        <v/>
      </c>
      <c r="M2613" s="28" t="s">
        <v>3481</v>
      </c>
      <c r="N2613" s="28" t="str">
        <f t="shared" si="324"/>
        <v/>
      </c>
      <c r="O2613" s="28" t="str">
        <f>IF(N2613=1,M2613&amp;" ("&amp;E2613&amp;")",M2613)</f>
        <v>The Apparition</v>
      </c>
      <c r="P2613" s="36">
        <f>INDEX(cpi!$A$1:$M$105,MATCH('Inflation adjust calc'!$E2613,cpi!$A:$A,0),MATCH('Inflation adjust calc'!$D2613,cpi!$1:$1,0))</f>
        <v>230.37899999999999</v>
      </c>
      <c r="Q2613" s="36">
        <f>cpi!$I$2</f>
        <v>240.85300000000001</v>
      </c>
      <c r="R2613" s="36">
        <f t="shared" si="329"/>
        <v>1.0454642133180543</v>
      </c>
      <c r="S2613" s="28" t="str">
        <f t="shared" si="325"/>
        <v/>
      </c>
      <c r="T2613" s="37">
        <f t="shared" si="326"/>
        <v>17772891.626406923</v>
      </c>
      <c r="U2613" s="37">
        <f t="shared" si="327"/>
        <v>5161267.5921286233</v>
      </c>
      <c r="V2613" s="37">
        <f t="shared" si="328"/>
        <v>11120896.612508086</v>
      </c>
    </row>
    <row r="2614" spans="1:22">
      <c r="A2614" s="23">
        <v>2613</v>
      </c>
      <c r="B2614" s="3" t="s">
        <v>2281</v>
      </c>
      <c r="C2614" s="28">
        <v>30</v>
      </c>
      <c r="D2614" s="29">
        <v>4</v>
      </c>
      <c r="E2614" s="28">
        <v>2004</v>
      </c>
      <c r="F2614" s="31">
        <f>DATE(E2614,D2614,C2614)</f>
        <v>38107</v>
      </c>
      <c r="G2614" s="24" t="s">
        <v>3482</v>
      </c>
      <c r="H2614" s="2">
        <v>17000000</v>
      </c>
      <c r="I2614" s="2">
        <v>2694071</v>
      </c>
      <c r="J2614" s="2">
        <v>2694071</v>
      </c>
      <c r="K2614" s="28" t="str">
        <f t="shared" si="322"/>
        <v/>
      </c>
      <c r="L2614" s="28" t="str">
        <f t="shared" si="323"/>
        <v/>
      </c>
      <c r="M2614" s="28" t="s">
        <v>3482</v>
      </c>
      <c r="N2614" s="28" t="str">
        <f t="shared" si="324"/>
        <v/>
      </c>
      <c r="O2614" s="28" t="str">
        <f>IF(N2614=1,M2614&amp;" ("&amp;E2614&amp;")",M2614)</f>
        <v>Bobby Jones: Stroke of Genius</v>
      </c>
      <c r="P2614" s="36">
        <f>INDEX(cpi!$A$1:$M$105,MATCH('Inflation adjust calc'!$E2614,cpi!$A:$A,0),MATCH('Inflation adjust calc'!$D2614,cpi!$1:$1,0))</f>
        <v>188</v>
      </c>
      <c r="Q2614" s="36">
        <f>cpi!$I$2</f>
        <v>240.85300000000001</v>
      </c>
      <c r="R2614" s="36">
        <f t="shared" si="329"/>
        <v>1.2811329787234043</v>
      </c>
      <c r="S2614" s="28" t="str">
        <f t="shared" si="325"/>
        <v/>
      </c>
      <c r="T2614" s="37">
        <f t="shared" si="326"/>
        <v>21779260.638297871</v>
      </c>
      <c r="U2614" s="37">
        <f t="shared" si="327"/>
        <v>3451463.2051223405</v>
      </c>
      <c r="V2614" s="37">
        <f t="shared" si="328"/>
        <v>3451463.2051223405</v>
      </c>
    </row>
    <row r="2615" spans="1:22">
      <c r="A2615" s="23">
        <v>2614</v>
      </c>
      <c r="B2615" s="3" t="s">
        <v>3483</v>
      </c>
      <c r="C2615" s="28">
        <v>29</v>
      </c>
      <c r="D2615" s="29">
        <v>8</v>
      </c>
      <c r="E2615" s="28">
        <v>1986</v>
      </c>
      <c r="F2615" s="31">
        <f>DATE(E2615,D2615,C2615)</f>
        <v>31653</v>
      </c>
      <c r="G2615" s="24" t="s">
        <v>3484</v>
      </c>
      <c r="H2615" s="2">
        <v>17000000</v>
      </c>
      <c r="I2615" s="2">
        <v>2315000</v>
      </c>
      <c r="J2615" s="2">
        <v>2315000</v>
      </c>
      <c r="K2615" s="28" t="str">
        <f t="shared" si="322"/>
        <v/>
      </c>
      <c r="L2615" s="28" t="str">
        <f t="shared" si="323"/>
        <v/>
      </c>
      <c r="M2615" s="28" t="s">
        <v>3484</v>
      </c>
      <c r="N2615" s="28" t="str">
        <f t="shared" si="324"/>
        <v/>
      </c>
      <c r="O2615" s="28" t="str">
        <f>IF(N2615=1,M2615&amp;" ("&amp;E2615&amp;")",M2615)</f>
        <v>Shanghai Surprise</v>
      </c>
      <c r="P2615" s="36">
        <f>INDEX(cpi!$A$1:$M$105,MATCH('Inflation adjust calc'!$E2615,cpi!$A:$A,0),MATCH('Inflation adjust calc'!$D2615,cpi!$1:$1,0))</f>
        <v>109.7</v>
      </c>
      <c r="Q2615" s="36">
        <f>cpi!$I$2</f>
        <v>240.85300000000001</v>
      </c>
      <c r="R2615" s="36">
        <f t="shared" si="329"/>
        <v>2.1955606198723792</v>
      </c>
      <c r="S2615" s="28" t="str">
        <f t="shared" si="325"/>
        <v/>
      </c>
      <c r="T2615" s="37">
        <f t="shared" si="326"/>
        <v>37324530.537830442</v>
      </c>
      <c r="U2615" s="37">
        <f t="shared" si="327"/>
        <v>5082722.8350045579</v>
      </c>
      <c r="V2615" s="37">
        <f t="shared" si="328"/>
        <v>5082722.8350045579</v>
      </c>
    </row>
    <row r="2616" spans="1:22">
      <c r="A2616" s="23">
        <v>2615</v>
      </c>
      <c r="B2616" s="3" t="s">
        <v>414</v>
      </c>
      <c r="C2616" s="28">
        <v>25</v>
      </c>
      <c r="D2616" s="29">
        <v>12</v>
      </c>
      <c r="E2616" s="28">
        <v>2010</v>
      </c>
      <c r="F2616" s="31">
        <f>DATE(E2616,D2616,C2616)</f>
        <v>40537</v>
      </c>
      <c r="G2616" s="24" t="s">
        <v>3485</v>
      </c>
      <c r="H2616" s="2">
        <v>17000000</v>
      </c>
      <c r="I2616" s="2">
        <v>2231474</v>
      </c>
      <c r="J2616" s="2">
        <v>5631474</v>
      </c>
      <c r="K2616" s="28" t="str">
        <f t="shared" si="322"/>
        <v/>
      </c>
      <c r="L2616" s="28" t="str">
        <f t="shared" si="323"/>
        <v/>
      </c>
      <c r="M2616" s="28" t="s">
        <v>3485</v>
      </c>
      <c r="N2616" s="28" t="str">
        <f t="shared" si="324"/>
        <v/>
      </c>
      <c r="O2616" s="28" t="str">
        <f>IF(N2616=1,M2616&amp;" ("&amp;E2616&amp;")",M2616)</f>
        <v>L'illusionniste</v>
      </c>
      <c r="P2616" s="36">
        <f>INDEX(cpi!$A$1:$M$105,MATCH('Inflation adjust calc'!$E2616,cpi!$A:$A,0),MATCH('Inflation adjust calc'!$D2616,cpi!$1:$1,0))</f>
        <v>219.179</v>
      </c>
      <c r="Q2616" s="36">
        <f>cpi!$I$2</f>
        <v>240.85300000000001</v>
      </c>
      <c r="R2616" s="36">
        <f t="shared" si="329"/>
        <v>1.0988872109098042</v>
      </c>
      <c r="S2616" s="28" t="str">
        <f t="shared" si="325"/>
        <v/>
      </c>
      <c r="T2616" s="37">
        <f t="shared" si="326"/>
        <v>18681082.585466672</v>
      </c>
      <c r="U2616" s="37">
        <f t="shared" si="327"/>
        <v>2452138.2400777447</v>
      </c>
      <c r="V2616" s="37">
        <f t="shared" si="328"/>
        <v>6188354.7571710786</v>
      </c>
    </row>
    <row r="2617" spans="1:22">
      <c r="A2617" s="23">
        <v>2616</v>
      </c>
      <c r="B2617" s="3">
        <v>29587</v>
      </c>
      <c r="C2617" s="28">
        <v>1</v>
      </c>
      <c r="D2617" s="29">
        <v>1</v>
      </c>
      <c r="E2617" s="28">
        <v>1981</v>
      </c>
      <c r="F2617" s="31">
        <f>DATE(E2617,D2617,C2617)</f>
        <v>29587</v>
      </c>
      <c r="G2617" s="24" t="s">
        <v>3486</v>
      </c>
      <c r="H2617" s="2">
        <v>17000000</v>
      </c>
      <c r="I2617" s="2">
        <v>2110050</v>
      </c>
      <c r="J2617" s="2">
        <v>2110050</v>
      </c>
      <c r="K2617" s="28" t="str">
        <f t="shared" si="322"/>
        <v/>
      </c>
      <c r="L2617" s="28" t="str">
        <f t="shared" si="323"/>
        <v/>
      </c>
      <c r="M2617" s="28" t="s">
        <v>3486</v>
      </c>
      <c r="N2617" s="28" t="str">
        <f t="shared" si="324"/>
        <v/>
      </c>
      <c r="O2617" s="28" t="str">
        <f>IF(N2617=1,M2617&amp;" ("&amp;E2617&amp;")",M2617)</f>
        <v>Roar</v>
      </c>
      <c r="P2617" s="36">
        <f>INDEX(cpi!$A$1:$M$105,MATCH('Inflation adjust calc'!$E2617,cpi!$A:$A,0),MATCH('Inflation adjust calc'!$D2617,cpi!$1:$1,0))</f>
        <v>87</v>
      </c>
      <c r="Q2617" s="36">
        <f>cpi!$I$2</f>
        <v>240.85300000000001</v>
      </c>
      <c r="R2617" s="36">
        <f t="shared" si="329"/>
        <v>2.768425287356322</v>
      </c>
      <c r="S2617" s="28" t="str">
        <f t="shared" si="325"/>
        <v/>
      </c>
      <c r="T2617" s="37">
        <f t="shared" si="326"/>
        <v>47063229.885057472</v>
      </c>
      <c r="U2617" s="37">
        <f t="shared" si="327"/>
        <v>5841515.7775862068</v>
      </c>
      <c r="V2617" s="37">
        <f t="shared" si="328"/>
        <v>5841515.7775862068</v>
      </c>
    </row>
    <row r="2618" spans="1:22">
      <c r="A2618" s="23">
        <v>2617</v>
      </c>
      <c r="B2618" s="3" t="s">
        <v>3487</v>
      </c>
      <c r="C2618" s="28">
        <v>17</v>
      </c>
      <c r="D2618" s="29">
        <v>10</v>
      </c>
      <c r="E2618" s="28">
        <v>2003</v>
      </c>
      <c r="F2618" s="31">
        <f>DATE(E2618,D2618,C2618)</f>
        <v>37911</v>
      </c>
      <c r="G2618" s="24" t="s">
        <v>3488</v>
      </c>
      <c r="H2618" s="2">
        <v>17000000</v>
      </c>
      <c r="I2618" s="2">
        <v>1569918</v>
      </c>
      <c r="J2618" s="2">
        <v>9438074</v>
      </c>
      <c r="K2618" s="28" t="str">
        <f t="shared" si="322"/>
        <v/>
      </c>
      <c r="L2618" s="28" t="str">
        <f t="shared" si="323"/>
        <v/>
      </c>
      <c r="M2618" s="28" t="s">
        <v>3488</v>
      </c>
      <c r="N2618" s="28" t="str">
        <f t="shared" si="324"/>
        <v/>
      </c>
      <c r="O2618" s="28" t="str">
        <f>IF(N2618=1,M2618&amp;" ("&amp;E2618&amp;")",M2618)</f>
        <v>Veronica Guerin</v>
      </c>
      <c r="P2618" s="36">
        <f>INDEX(cpi!$A$1:$M$105,MATCH('Inflation adjust calc'!$E2618,cpi!$A:$A,0),MATCH('Inflation adjust calc'!$D2618,cpi!$1:$1,0))</f>
        <v>185</v>
      </c>
      <c r="Q2618" s="36">
        <f>cpi!$I$2</f>
        <v>240.85300000000001</v>
      </c>
      <c r="R2618" s="36">
        <f t="shared" si="329"/>
        <v>1.3019081081081081</v>
      </c>
      <c r="S2618" s="28" t="str">
        <f t="shared" si="325"/>
        <v/>
      </c>
      <c r="T2618" s="37">
        <f t="shared" si="326"/>
        <v>22132437.837837838</v>
      </c>
      <c r="U2618" s="37">
        <f t="shared" si="327"/>
        <v>2043888.9732648649</v>
      </c>
      <c r="V2618" s="37">
        <f t="shared" si="328"/>
        <v>12287505.065524325</v>
      </c>
    </row>
    <row r="2619" spans="1:22">
      <c r="A2619" s="23">
        <v>2618</v>
      </c>
      <c r="B2619" s="3" t="s">
        <v>3489</v>
      </c>
      <c r="C2619" s="28">
        <v>14</v>
      </c>
      <c r="D2619" s="29">
        <v>11</v>
      </c>
      <c r="E2619" s="28">
        <v>2007</v>
      </c>
      <c r="F2619" s="31">
        <f>DATE(E2619,D2619,C2619)</f>
        <v>39400</v>
      </c>
      <c r="G2619" s="24" t="s">
        <v>3490</v>
      </c>
      <c r="H2619" s="2">
        <v>17000000</v>
      </c>
      <c r="I2619" s="2">
        <v>275380</v>
      </c>
      <c r="J2619" s="2">
        <v>364607</v>
      </c>
      <c r="K2619" s="28" t="str">
        <f t="shared" si="322"/>
        <v/>
      </c>
      <c r="L2619" s="28" t="str">
        <f t="shared" si="323"/>
        <v/>
      </c>
      <c r="M2619" s="28" t="s">
        <v>3490</v>
      </c>
      <c r="N2619" s="28" t="str">
        <f t="shared" si="324"/>
        <v/>
      </c>
      <c r="O2619" s="28" t="str">
        <f>IF(N2619=1,M2619&amp;" ("&amp;E2619&amp;")",M2619)</f>
        <v>Southland Tales</v>
      </c>
      <c r="P2619" s="36">
        <f>INDEX(cpi!$A$1:$M$105,MATCH('Inflation adjust calc'!$E2619,cpi!$A:$A,0),MATCH('Inflation adjust calc'!$D2619,cpi!$1:$1,0))</f>
        <v>210.17699999999999</v>
      </c>
      <c r="Q2619" s="36">
        <f>cpi!$I$2</f>
        <v>240.85300000000001</v>
      </c>
      <c r="R2619" s="36">
        <f t="shared" si="329"/>
        <v>1.1459531728019718</v>
      </c>
      <c r="S2619" s="28" t="str">
        <f t="shared" si="325"/>
        <v/>
      </c>
      <c r="T2619" s="37">
        <f t="shared" si="326"/>
        <v>19481203.937633522</v>
      </c>
      <c r="U2619" s="37">
        <f t="shared" si="327"/>
        <v>315572.58472620702</v>
      </c>
      <c r="V2619" s="37">
        <f t="shared" si="328"/>
        <v>417822.54847580852</v>
      </c>
    </row>
    <row r="2620" spans="1:22">
      <c r="A2620" s="23">
        <v>2619</v>
      </c>
      <c r="B2620" s="3" t="s">
        <v>995</v>
      </c>
      <c r="C2620" s="28">
        <v>26</v>
      </c>
      <c r="D2620" s="29">
        <v>6</v>
      </c>
      <c r="E2620" s="28">
        <v>2015</v>
      </c>
      <c r="F2620" s="31">
        <f>DATE(E2620,D2620,C2620)</f>
        <v>42181</v>
      </c>
      <c r="G2620" s="24" t="s">
        <v>3491</v>
      </c>
      <c r="H2620" s="2">
        <v>17000000</v>
      </c>
      <c r="I2620" s="2">
        <v>195792</v>
      </c>
      <c r="J2620" s="2">
        <v>1973945</v>
      </c>
      <c r="K2620" s="28" t="str">
        <f t="shared" si="322"/>
        <v/>
      </c>
      <c r="L2620" s="28" t="str">
        <f t="shared" si="323"/>
        <v/>
      </c>
      <c r="M2620" s="28" t="s">
        <v>3491</v>
      </c>
      <c r="N2620" s="28" t="str">
        <f t="shared" si="324"/>
        <v/>
      </c>
      <c r="O2620" s="28" t="str">
        <f>IF(N2620=1,M2620&amp;" ("&amp;E2620&amp;")",M2620)</f>
        <v>Escobar: Paradise Lost</v>
      </c>
      <c r="P2620" s="36">
        <f>INDEX(cpi!$A$1:$M$105,MATCH('Inflation adjust calc'!$E2620,cpi!$A:$A,0),MATCH('Inflation adjust calc'!$D2620,cpi!$1:$1,0))</f>
        <v>238.63800000000001</v>
      </c>
      <c r="Q2620" s="36">
        <f>cpi!$I$2</f>
        <v>240.85300000000001</v>
      </c>
      <c r="R2620" s="36">
        <f t="shared" si="329"/>
        <v>1.0092818411149942</v>
      </c>
      <c r="S2620" s="28" t="str">
        <f t="shared" si="325"/>
        <v/>
      </c>
      <c r="T2620" s="37">
        <f t="shared" si="326"/>
        <v>17157791.2989549</v>
      </c>
      <c r="U2620" s="37">
        <f t="shared" si="327"/>
        <v>197609.31023558695</v>
      </c>
      <c r="V2620" s="37">
        <f t="shared" si="328"/>
        <v>1992266.8438597373</v>
      </c>
    </row>
    <row r="2621" spans="1:22">
      <c r="A2621" s="23">
        <v>2620</v>
      </c>
      <c r="B2621" s="3" t="s">
        <v>3492</v>
      </c>
      <c r="C2621" s="28">
        <v>23</v>
      </c>
      <c r="D2621" s="29">
        <v>6</v>
      </c>
      <c r="E2621" s="28">
        <v>2009</v>
      </c>
      <c r="F2621" s="31">
        <f>DATE(E2621,D2621,C2621)</f>
        <v>39987</v>
      </c>
      <c r="G2621" s="24" t="s">
        <v>3493</v>
      </c>
      <c r="H2621" s="2">
        <v>17000000</v>
      </c>
      <c r="I2621">
        <v>0</v>
      </c>
      <c r="J2621" s="2">
        <v>13446115</v>
      </c>
      <c r="K2621" s="28" t="str">
        <f t="shared" si="322"/>
        <v/>
      </c>
      <c r="L2621" s="28" t="str">
        <f t="shared" si="323"/>
        <v/>
      </c>
      <c r="M2621" s="28" t="s">
        <v>3493</v>
      </c>
      <c r="N2621" s="28" t="str">
        <f t="shared" si="324"/>
        <v/>
      </c>
      <c r="O2621" s="28" t="str">
        <f>IF(N2621=1,M2621&amp;" ("&amp;E2621&amp;")",M2621)</f>
        <v>Chasseurs de dragons</v>
      </c>
      <c r="P2621" s="36">
        <f>INDEX(cpi!$A$1:$M$105,MATCH('Inflation adjust calc'!$E2621,cpi!$A:$A,0),MATCH('Inflation adjust calc'!$D2621,cpi!$1:$1,0))</f>
        <v>215.69300000000001</v>
      </c>
      <c r="Q2621" s="36">
        <f>cpi!$I$2</f>
        <v>240.85300000000001</v>
      </c>
      <c r="R2621" s="36">
        <f t="shared" si="329"/>
        <v>1.1166472718168878</v>
      </c>
      <c r="S2621" s="28" t="str">
        <f t="shared" si="325"/>
        <v/>
      </c>
      <c r="T2621" s="37">
        <f t="shared" si="326"/>
        <v>18983003.620887093</v>
      </c>
      <c r="U2621" s="37">
        <f t="shared" si="327"/>
        <v>0</v>
      </c>
      <c r="V2621" s="37">
        <f t="shared" si="328"/>
        <v>15014567.631286133</v>
      </c>
    </row>
    <row r="2622" spans="1:22">
      <c r="A2622" s="23">
        <v>2621</v>
      </c>
      <c r="B2622" s="3" t="s">
        <v>3494</v>
      </c>
      <c r="C2622" s="28">
        <v>21</v>
      </c>
      <c r="D2622" s="29">
        <v>10</v>
      </c>
      <c r="E2622" s="28">
        <v>1977</v>
      </c>
      <c r="F2622" s="31">
        <f>DATE(E2622,D2622,C2622)</f>
        <v>28419</v>
      </c>
      <c r="G2622" s="24" t="s">
        <v>3495</v>
      </c>
      <c r="H2622" s="2">
        <v>17000000</v>
      </c>
      <c r="I2622">
        <v>0</v>
      </c>
      <c r="J2622">
        <v>0</v>
      </c>
      <c r="K2622" s="28">
        <f t="shared" si="322"/>
        <v>1</v>
      </c>
      <c r="L2622" s="28" t="str">
        <f t="shared" si="323"/>
        <v/>
      </c>
      <c r="M2622" s="28" t="s">
        <v>3495</v>
      </c>
      <c r="N2622" s="28" t="str">
        <f t="shared" si="324"/>
        <v/>
      </c>
      <c r="O2622" s="28" t="str">
        <f>IF(N2622=1,M2622&amp;" ("&amp;E2622&amp;")",M2622)</f>
        <v>Damnation Alley</v>
      </c>
      <c r="P2622" s="36">
        <f>INDEX(cpi!$A$1:$M$105,MATCH('Inflation adjust calc'!$E2622,cpi!$A:$A,0),MATCH('Inflation adjust calc'!$D2622,cpi!$1:$1,0))</f>
        <v>61.6</v>
      </c>
      <c r="Q2622" s="36">
        <f>cpi!$I$2</f>
        <v>240.85300000000001</v>
      </c>
      <c r="R2622" s="36">
        <f t="shared" si="329"/>
        <v>3.9099512987012988</v>
      </c>
      <c r="S2622" s="28" t="str">
        <f t="shared" si="325"/>
        <v/>
      </c>
      <c r="T2622" s="37">
        <f t="shared" si="326"/>
        <v>66469172.077922076</v>
      </c>
      <c r="U2622" s="37">
        <f t="shared" si="327"/>
        <v>0</v>
      </c>
      <c r="V2622" s="37">
        <f t="shared" si="328"/>
        <v>0</v>
      </c>
    </row>
    <row r="2623" spans="1:22">
      <c r="A2623" s="23">
        <v>2622</v>
      </c>
      <c r="B2623" s="3">
        <v>42677</v>
      </c>
      <c r="C2623" s="28">
        <v>11</v>
      </c>
      <c r="D2623" s="29">
        <v>3</v>
      </c>
      <c r="E2623" s="28">
        <v>2016</v>
      </c>
      <c r="F2623" s="31">
        <f>DATE(E2623,D2623,C2623)</f>
        <v>42440</v>
      </c>
      <c r="G2623" s="24" t="s">
        <v>3496</v>
      </c>
      <c r="H2623" s="2">
        <v>16800000</v>
      </c>
      <c r="I2623" s="2">
        <v>6469813</v>
      </c>
      <c r="J2623" s="2">
        <v>7155967</v>
      </c>
      <c r="K2623" s="28" t="str">
        <f t="shared" si="322"/>
        <v/>
      </c>
      <c r="L2623" s="28" t="str">
        <f t="shared" si="323"/>
        <v/>
      </c>
      <c r="M2623" s="28" t="s">
        <v>3496</v>
      </c>
      <c r="N2623" s="28" t="str">
        <f t="shared" si="324"/>
        <v/>
      </c>
      <c r="O2623" s="28" t="str">
        <f>IF(N2623=1,M2623&amp;" ("&amp;E2623&amp;")",M2623)</f>
        <v>The Young Messiah</v>
      </c>
      <c r="P2623" s="36">
        <f>INDEX(cpi!$A$1:$M$105,MATCH('Inflation adjust calc'!$E2623,cpi!$A:$A,0),MATCH('Inflation adjust calc'!$D2623,cpi!$1:$1,0))</f>
        <v>238.13200000000001</v>
      </c>
      <c r="Q2623" s="36">
        <f>cpi!$I$2</f>
        <v>240.85300000000001</v>
      </c>
      <c r="R2623" s="36">
        <f t="shared" si="329"/>
        <v>1.0114264357583189</v>
      </c>
      <c r="S2623" s="28" t="str">
        <f t="shared" si="325"/>
        <v/>
      </c>
      <c r="T2623" s="37">
        <f t="shared" si="326"/>
        <v>16991964.120739758</v>
      </c>
      <c r="U2623" s="37">
        <f t="shared" si="327"/>
        <v>6543739.902612837</v>
      </c>
      <c r="V2623" s="37">
        <f t="shared" si="328"/>
        <v>7237734.1972141499</v>
      </c>
    </row>
    <row r="2624" spans="1:22">
      <c r="A2624" s="23">
        <v>2623</v>
      </c>
      <c r="B2624" s="3">
        <v>39001</v>
      </c>
      <c r="C2624" s="28">
        <v>10</v>
      </c>
      <c r="D2624" s="29">
        <v>11</v>
      </c>
      <c r="E2624" s="28">
        <v>2006</v>
      </c>
      <c r="F2624" s="31">
        <f>DATE(E2624,D2624,C2624)</f>
        <v>39031</v>
      </c>
      <c r="G2624" s="24" t="s">
        <v>3497</v>
      </c>
      <c r="H2624" s="2">
        <v>16800000</v>
      </c>
      <c r="I2624" s="2">
        <v>223202</v>
      </c>
      <c r="J2624" s="2">
        <v>2281089</v>
      </c>
      <c r="K2624" s="28" t="str">
        <f t="shared" si="322"/>
        <v/>
      </c>
      <c r="L2624" s="28" t="str">
        <f t="shared" si="323"/>
        <v/>
      </c>
      <c r="M2624" s="28" t="s">
        <v>3497</v>
      </c>
      <c r="N2624" s="28" t="str">
        <f t="shared" si="324"/>
        <v/>
      </c>
      <c r="O2624" s="28" t="str">
        <f>IF(N2624=1,M2624&amp;" ("&amp;E2624&amp;")",M2624)</f>
        <v>FUR: An Imaginary Portrait of Diane Arbus</v>
      </c>
      <c r="P2624" s="36">
        <f>INDEX(cpi!$A$1:$M$105,MATCH('Inflation adjust calc'!$E2624,cpi!$A:$A,0),MATCH('Inflation adjust calc'!$D2624,cpi!$1:$1,0))</f>
        <v>201.5</v>
      </c>
      <c r="Q2624" s="36">
        <f>cpi!$I$2</f>
        <v>240.85300000000001</v>
      </c>
      <c r="R2624" s="36">
        <f t="shared" si="329"/>
        <v>1.1953002481389579</v>
      </c>
      <c r="S2624" s="28" t="str">
        <f t="shared" si="325"/>
        <v/>
      </c>
      <c r="T2624" s="37">
        <f t="shared" si="326"/>
        <v>20081044.168734491</v>
      </c>
      <c r="U2624" s="37">
        <f t="shared" si="327"/>
        <v>266793.40598511166</v>
      </c>
      <c r="V2624" s="37">
        <f t="shared" si="328"/>
        <v>2726586.2477270472</v>
      </c>
    </row>
    <row r="2625" spans="1:22">
      <c r="A2625" s="23">
        <v>2624</v>
      </c>
      <c r="B2625" s="3" t="s">
        <v>3498</v>
      </c>
      <c r="C2625" s="28">
        <v>27</v>
      </c>
      <c r="D2625" s="29">
        <v>11</v>
      </c>
      <c r="E2625" s="28">
        <v>1991</v>
      </c>
      <c r="F2625" s="31">
        <f>DATE(E2625,D2625,C2625)</f>
        <v>33569</v>
      </c>
      <c r="G2625" s="24" t="s">
        <v>3499</v>
      </c>
      <c r="H2625" s="2">
        <v>16500000</v>
      </c>
      <c r="I2625" s="2">
        <v>58011485</v>
      </c>
      <c r="J2625" s="2">
        <v>58011485</v>
      </c>
      <c r="K2625" s="28" t="str">
        <f t="shared" si="322"/>
        <v/>
      </c>
      <c r="L2625" s="28" t="str">
        <f t="shared" si="323"/>
        <v/>
      </c>
      <c r="M2625" s="28" t="s">
        <v>3499</v>
      </c>
      <c r="N2625" s="28" t="str">
        <f t="shared" si="324"/>
        <v/>
      </c>
      <c r="O2625" s="28" t="str">
        <f>IF(N2625=1,M2625&amp;" ("&amp;E2625&amp;")",M2625)</f>
        <v>My Girl</v>
      </c>
      <c r="P2625" s="36">
        <f>INDEX(cpi!$A$1:$M$105,MATCH('Inflation adjust calc'!$E2625,cpi!$A:$A,0),MATCH('Inflation adjust calc'!$D2625,cpi!$1:$1,0))</f>
        <v>137.80000000000001</v>
      </c>
      <c r="Q2625" s="36">
        <f>cpi!$I$2</f>
        <v>240.85300000000001</v>
      </c>
      <c r="R2625" s="36">
        <f t="shared" si="329"/>
        <v>1.7478447024673438</v>
      </c>
      <c r="S2625" s="28" t="str">
        <f t="shared" si="325"/>
        <v/>
      </c>
      <c r="T2625" s="37">
        <f t="shared" si="326"/>
        <v>28839437.590711173</v>
      </c>
      <c r="U2625" s="37">
        <f t="shared" si="327"/>
        <v>101395066.73951378</v>
      </c>
      <c r="V2625" s="37">
        <f t="shared" si="328"/>
        <v>101395066.73951378</v>
      </c>
    </row>
    <row r="2626" spans="1:22">
      <c r="A2626" s="23">
        <v>2625</v>
      </c>
      <c r="B2626" s="3">
        <v>32093</v>
      </c>
      <c r="C2626" s="28">
        <v>11</v>
      </c>
      <c r="D2626" s="29">
        <v>12</v>
      </c>
      <c r="E2626" s="28">
        <v>1987</v>
      </c>
      <c r="F2626" s="31">
        <f>DATE(E2626,D2626,C2626)</f>
        <v>32122</v>
      </c>
      <c r="G2626" s="24" t="s">
        <v>3500</v>
      </c>
      <c r="H2626" s="2">
        <v>16500000</v>
      </c>
      <c r="I2626" s="2">
        <v>43848100</v>
      </c>
      <c r="J2626" s="2">
        <v>43848100</v>
      </c>
      <c r="K2626" s="28" t="str">
        <f t="shared" si="322"/>
        <v/>
      </c>
      <c r="L2626" s="28" t="str">
        <f t="shared" si="323"/>
        <v/>
      </c>
      <c r="M2626" s="28" t="s">
        <v>3500</v>
      </c>
      <c r="N2626" s="28" t="str">
        <f t="shared" si="324"/>
        <v/>
      </c>
      <c r="O2626" s="28" t="str">
        <f>IF(N2626=1,M2626&amp;" ("&amp;E2626&amp;")",M2626)</f>
        <v>Wall Street</v>
      </c>
      <c r="P2626" s="36">
        <f>INDEX(cpi!$A$1:$M$105,MATCH('Inflation adjust calc'!$E2626,cpi!$A:$A,0),MATCH('Inflation adjust calc'!$D2626,cpi!$1:$1,0))</f>
        <v>115.4</v>
      </c>
      <c r="Q2626" s="36">
        <f>cpi!$I$2</f>
        <v>240.85300000000001</v>
      </c>
      <c r="R2626" s="36">
        <f t="shared" si="329"/>
        <v>2.0871143847487001</v>
      </c>
      <c r="S2626" s="28" t="str">
        <f t="shared" si="325"/>
        <v/>
      </c>
      <c r="T2626" s="37">
        <f t="shared" si="326"/>
        <v>34437387.34835355</v>
      </c>
      <c r="U2626" s="37">
        <f t="shared" si="327"/>
        <v>91516000.253899485</v>
      </c>
      <c r="V2626" s="37">
        <f t="shared" si="328"/>
        <v>91516000.253899485</v>
      </c>
    </row>
    <row r="2627" spans="1:22">
      <c r="A2627" s="23">
        <v>2626</v>
      </c>
      <c r="B2627" s="3">
        <v>35015</v>
      </c>
      <c r="C2627" s="28">
        <v>11</v>
      </c>
      <c r="D2627" s="29">
        <v>12</v>
      </c>
      <c r="E2627" s="28">
        <v>1995</v>
      </c>
      <c r="F2627" s="31">
        <f>DATE(E2627,D2627,C2627)</f>
        <v>35044</v>
      </c>
      <c r="G2627" s="24" t="s">
        <v>3501</v>
      </c>
      <c r="H2627" s="2">
        <v>16500000</v>
      </c>
      <c r="I2627" s="2">
        <v>42993774</v>
      </c>
      <c r="J2627" s="2">
        <v>134993774</v>
      </c>
      <c r="K2627" s="28" t="str">
        <f t="shared" ref="K2627:K2690" si="330">IF(J2627=0,1,"")</f>
        <v/>
      </c>
      <c r="L2627" s="28" t="str">
        <f t="shared" ref="L2627:L2690" si="331">IF(E2627&gt;2016,1,"")</f>
        <v/>
      </c>
      <c r="M2627" s="28" t="s">
        <v>3501</v>
      </c>
      <c r="N2627" s="28" t="str">
        <f t="shared" ref="N2627:N2690" si="332">IF(COUNTIF($M$2:$M$5233,M2627)&gt;1,1,"")</f>
        <v/>
      </c>
      <c r="O2627" s="28" t="str">
        <f>IF(N2627=1,M2627&amp;" ("&amp;E2627&amp;")",M2627)</f>
        <v>Sense and Sensibility</v>
      </c>
      <c r="P2627" s="36">
        <f>INDEX(cpi!$A$1:$M$105,MATCH('Inflation adjust calc'!$E2627,cpi!$A:$A,0),MATCH('Inflation adjust calc'!$D2627,cpi!$1:$1,0))</f>
        <v>153.5</v>
      </c>
      <c r="Q2627" s="36">
        <f>cpi!$I$2</f>
        <v>240.85300000000001</v>
      </c>
      <c r="R2627" s="36">
        <f t="shared" si="329"/>
        <v>1.5690749185667754</v>
      </c>
      <c r="S2627" s="28" t="str">
        <f t="shared" ref="S2627:S2690" si="333">IF(ISERROR(R2627),1,"")</f>
        <v/>
      </c>
      <c r="T2627" s="37">
        <f t="shared" ref="T2627:T2690" si="334">H2627*$R2627</f>
        <v>25889736.156351794</v>
      </c>
      <c r="U2627" s="37">
        <f t="shared" ref="U2627:U2690" si="335">I2627*$R2627</f>
        <v>67460452.437928349</v>
      </c>
      <c r="V2627" s="37">
        <f t="shared" ref="V2627:V2690" si="336">J2627*$R2627</f>
        <v>211815344.94607168</v>
      </c>
    </row>
    <row r="2628" spans="1:22">
      <c r="A2628" s="23">
        <v>2627</v>
      </c>
      <c r="B2628" s="3" t="s">
        <v>2236</v>
      </c>
      <c r="C2628" s="28">
        <v>18</v>
      </c>
      <c r="D2628" s="29">
        <v>8</v>
      </c>
      <c r="E2628" s="28">
        <v>2006</v>
      </c>
      <c r="F2628" s="31">
        <f>DATE(E2628,D2628,C2628)</f>
        <v>38947</v>
      </c>
      <c r="G2628" s="24" t="s">
        <v>3502</v>
      </c>
      <c r="H2628" s="2">
        <v>16500000</v>
      </c>
      <c r="I2628" s="2">
        <v>39868642</v>
      </c>
      <c r="J2628" s="2">
        <v>83792062</v>
      </c>
      <c r="K2628" s="28" t="str">
        <f t="shared" si="330"/>
        <v/>
      </c>
      <c r="L2628" s="28" t="str">
        <f t="shared" si="331"/>
        <v/>
      </c>
      <c r="M2628" s="28" t="s">
        <v>3502</v>
      </c>
      <c r="N2628" s="28" t="str">
        <f t="shared" si="332"/>
        <v/>
      </c>
      <c r="O2628" s="28" t="str">
        <f>IF(N2628=1,M2628&amp;" ("&amp;E2628&amp;")",M2628)</f>
        <v>The Illusionist</v>
      </c>
      <c r="P2628" s="36">
        <f>INDEX(cpi!$A$1:$M$105,MATCH('Inflation adjust calc'!$E2628,cpi!$A:$A,0),MATCH('Inflation adjust calc'!$D2628,cpi!$1:$1,0))</f>
        <v>203.9</v>
      </c>
      <c r="Q2628" s="36">
        <f>cpi!$I$2</f>
        <v>240.85300000000001</v>
      </c>
      <c r="R2628" s="36">
        <f t="shared" si="329"/>
        <v>1.1812309955860716</v>
      </c>
      <c r="S2628" s="28" t="str">
        <f t="shared" si="333"/>
        <v/>
      </c>
      <c r="T2628" s="37">
        <f t="shared" si="334"/>
        <v>19490311.42717018</v>
      </c>
      <c r="U2628" s="37">
        <f t="shared" si="335"/>
        <v>47094075.68232467</v>
      </c>
      <c r="V2628" s="37">
        <f t="shared" si="336"/>
        <v>98977780.818469837</v>
      </c>
    </row>
    <row r="2629" spans="1:22">
      <c r="A2629" s="23">
        <v>2628</v>
      </c>
      <c r="B2629" s="3">
        <v>39149</v>
      </c>
      <c r="C2629" s="28">
        <v>3</v>
      </c>
      <c r="D2629" s="29">
        <v>8</v>
      </c>
      <c r="E2629" s="28">
        <v>2007</v>
      </c>
      <c r="F2629" s="31">
        <f>DATE(E2629,D2629,C2629)</f>
        <v>39297</v>
      </c>
      <c r="G2629" s="24" t="s">
        <v>3503</v>
      </c>
      <c r="H2629" s="2">
        <v>16500000</v>
      </c>
      <c r="I2629" s="2">
        <v>18663911</v>
      </c>
      <c r="J2629" s="2">
        <v>39380876</v>
      </c>
      <c r="K2629" s="28" t="str">
        <f t="shared" si="330"/>
        <v/>
      </c>
      <c r="L2629" s="28" t="str">
        <f t="shared" si="331"/>
        <v/>
      </c>
      <c r="M2629" s="28" t="s">
        <v>3503</v>
      </c>
      <c r="N2629" s="28" t="str">
        <f t="shared" si="332"/>
        <v/>
      </c>
      <c r="O2629" s="28" t="str">
        <f>IF(N2629=1,M2629&amp;" ("&amp;E2629&amp;")",M2629)</f>
        <v>Becoming Jane</v>
      </c>
      <c r="P2629" s="36">
        <f>INDEX(cpi!$A$1:$M$105,MATCH('Inflation adjust calc'!$E2629,cpi!$A:$A,0),MATCH('Inflation adjust calc'!$D2629,cpi!$1:$1,0))</f>
        <v>207.917</v>
      </c>
      <c r="Q2629" s="36">
        <f>cpi!$I$2</f>
        <v>240.85300000000001</v>
      </c>
      <c r="R2629" s="36">
        <f t="shared" si="329"/>
        <v>1.1584093652755667</v>
      </c>
      <c r="S2629" s="28" t="str">
        <f t="shared" si="333"/>
        <v/>
      </c>
      <c r="T2629" s="37">
        <f t="shared" si="334"/>
        <v>19113754.527046852</v>
      </c>
      <c r="U2629" s="37">
        <f t="shared" si="335"/>
        <v>21620449.295069668</v>
      </c>
      <c r="V2629" s="37">
        <f t="shared" si="336"/>
        <v>45619175.571155801</v>
      </c>
    </row>
    <row r="2630" spans="1:22">
      <c r="A2630" s="23">
        <v>2629</v>
      </c>
      <c r="B2630" s="3" t="s">
        <v>1047</v>
      </c>
      <c r="C2630" s="28">
        <v>19</v>
      </c>
      <c r="D2630" s="29">
        <v>12</v>
      </c>
      <c r="E2630" s="28">
        <v>2003</v>
      </c>
      <c r="F2630" s="31">
        <f>DATE(E2630,D2630,C2630)</f>
        <v>37974</v>
      </c>
      <c r="G2630" s="24" t="s">
        <v>3504</v>
      </c>
      <c r="H2630" s="2">
        <v>16500000</v>
      </c>
      <c r="I2630" s="2">
        <v>13005485</v>
      </c>
      <c r="J2630" s="2">
        <v>16157923</v>
      </c>
      <c r="K2630" s="28" t="str">
        <f t="shared" si="330"/>
        <v/>
      </c>
      <c r="L2630" s="28" t="str">
        <f t="shared" si="331"/>
        <v/>
      </c>
      <c r="M2630" s="28" t="s">
        <v>3504</v>
      </c>
      <c r="N2630" s="28" t="str">
        <f t="shared" si="332"/>
        <v/>
      </c>
      <c r="O2630" s="28" t="str">
        <f>IF(N2630=1,M2630&amp;" ("&amp;E2630&amp;")",M2630)</f>
        <v>House of Sand and Fog</v>
      </c>
      <c r="P2630" s="36">
        <f>INDEX(cpi!$A$1:$M$105,MATCH('Inflation adjust calc'!$E2630,cpi!$A:$A,0),MATCH('Inflation adjust calc'!$D2630,cpi!$1:$1,0))</f>
        <v>184.3</v>
      </c>
      <c r="Q2630" s="36">
        <f>cpi!$I$2</f>
        <v>240.85300000000001</v>
      </c>
      <c r="R2630" s="36">
        <f t="shared" si="329"/>
        <v>1.3068529571351057</v>
      </c>
      <c r="S2630" s="28" t="str">
        <f t="shared" si="333"/>
        <v/>
      </c>
      <c r="T2630" s="37">
        <f t="shared" si="334"/>
        <v>21563073.792729244</v>
      </c>
      <c r="U2630" s="37">
        <f t="shared" si="335"/>
        <v>16996256.531226262</v>
      </c>
      <c r="V2630" s="37">
        <f t="shared" si="336"/>
        <v>21116029.453711338</v>
      </c>
    </row>
    <row r="2631" spans="1:22">
      <c r="A2631" s="23">
        <v>2630</v>
      </c>
      <c r="B2631" s="3" t="s">
        <v>1670</v>
      </c>
      <c r="C2631" s="28">
        <v>21</v>
      </c>
      <c r="D2631" s="29">
        <v>9</v>
      </c>
      <c r="E2631" s="28">
        <v>2007</v>
      </c>
      <c r="F2631" s="31">
        <f>DATE(E2631,D2631,C2631)</f>
        <v>39346</v>
      </c>
      <c r="G2631" s="24" t="s">
        <v>3505</v>
      </c>
      <c r="H2631" s="2">
        <v>16500000</v>
      </c>
      <c r="I2631" s="2">
        <v>11892415</v>
      </c>
      <c r="J2631" s="2">
        <v>13636339</v>
      </c>
      <c r="K2631" s="28" t="str">
        <f t="shared" si="330"/>
        <v/>
      </c>
      <c r="L2631" s="28" t="str">
        <f t="shared" si="331"/>
        <v/>
      </c>
      <c r="M2631" s="28" t="s">
        <v>3505</v>
      </c>
      <c r="N2631" s="28" t="str">
        <f t="shared" si="332"/>
        <v/>
      </c>
      <c r="O2631" s="28" t="str">
        <f>IF(N2631=1,M2631&amp;" ("&amp;E2631&amp;")",M2631)</f>
        <v>Sydney White</v>
      </c>
      <c r="P2631" s="36">
        <f>INDEX(cpi!$A$1:$M$105,MATCH('Inflation adjust calc'!$E2631,cpi!$A:$A,0),MATCH('Inflation adjust calc'!$D2631,cpi!$1:$1,0))</f>
        <v>208.49</v>
      </c>
      <c r="Q2631" s="36">
        <f>cpi!$I$2</f>
        <v>240.85300000000001</v>
      </c>
      <c r="R2631" s="36">
        <f t="shared" si="329"/>
        <v>1.1552256702959374</v>
      </c>
      <c r="S2631" s="28" t="str">
        <f t="shared" si="333"/>
        <v/>
      </c>
      <c r="T2631" s="37">
        <f t="shared" si="334"/>
        <v>19061223.559882965</v>
      </c>
      <c r="U2631" s="37">
        <f t="shared" si="335"/>
        <v>13738423.089812459</v>
      </c>
      <c r="V2631" s="37">
        <f t="shared" si="336"/>
        <v>15753048.861657633</v>
      </c>
    </row>
    <row r="2632" spans="1:22">
      <c r="A2632" s="23">
        <v>2631</v>
      </c>
      <c r="B2632" s="3" t="s">
        <v>2572</v>
      </c>
      <c r="C2632" s="28">
        <v>31</v>
      </c>
      <c r="D2632" s="29">
        <v>12</v>
      </c>
      <c r="E2632" s="28">
        <v>2007</v>
      </c>
      <c r="F2632" s="31">
        <f>DATE(E2632,D2632,C2632)</f>
        <v>39447</v>
      </c>
      <c r="G2632" s="24" t="s">
        <v>3506</v>
      </c>
      <c r="H2632" s="2">
        <v>16500000</v>
      </c>
      <c r="I2632">
        <v>0</v>
      </c>
      <c r="J2632" s="2">
        <v>21404122</v>
      </c>
      <c r="K2632" s="28" t="str">
        <f t="shared" si="330"/>
        <v/>
      </c>
      <c r="L2632" s="28" t="str">
        <f t="shared" si="331"/>
        <v/>
      </c>
      <c r="M2632" s="28" t="s">
        <v>3506</v>
      </c>
      <c r="N2632" s="28" t="str">
        <f t="shared" si="332"/>
        <v/>
      </c>
      <c r="O2632" s="28" t="str">
        <f>IF(N2632=1,M2632&amp;" ("&amp;E2632&amp;")",M2632)</f>
        <v>Arn - Tempelriddaren</v>
      </c>
      <c r="P2632" s="36">
        <f>INDEX(cpi!$A$1:$M$105,MATCH('Inflation adjust calc'!$E2632,cpi!$A:$A,0),MATCH('Inflation adjust calc'!$D2632,cpi!$1:$1,0))</f>
        <v>210.036</v>
      </c>
      <c r="Q2632" s="36">
        <f>cpi!$I$2</f>
        <v>240.85300000000001</v>
      </c>
      <c r="R2632" s="36">
        <f t="shared" si="329"/>
        <v>1.1467224666247691</v>
      </c>
      <c r="S2632" s="28" t="str">
        <f t="shared" si="333"/>
        <v/>
      </c>
      <c r="T2632" s="37">
        <f t="shared" si="334"/>
        <v>18920920.69930869</v>
      </c>
      <c r="U2632" s="37">
        <f t="shared" si="335"/>
        <v>0</v>
      </c>
      <c r="V2632" s="37">
        <f t="shared" si="336"/>
        <v>24544587.575777486</v>
      </c>
    </row>
    <row r="2633" spans="1:22">
      <c r="A2633" s="23">
        <v>2632</v>
      </c>
      <c r="B2633" s="3">
        <v>32545</v>
      </c>
      <c r="C2633" s="28">
        <v>2</v>
      </c>
      <c r="D2633" s="29">
        <v>6</v>
      </c>
      <c r="E2633" s="28">
        <v>1989</v>
      </c>
      <c r="F2633" s="31">
        <f>DATE(E2633,D2633,C2633)</f>
        <v>32661</v>
      </c>
      <c r="G2633" s="24" t="s">
        <v>3507</v>
      </c>
      <c r="H2633" s="2">
        <v>16400000</v>
      </c>
      <c r="I2633" s="2">
        <v>95860116</v>
      </c>
      <c r="J2633" s="2">
        <v>239500000</v>
      </c>
      <c r="K2633" s="28" t="str">
        <f t="shared" si="330"/>
        <v/>
      </c>
      <c r="L2633" s="28" t="str">
        <f t="shared" si="331"/>
        <v/>
      </c>
      <c r="M2633" s="28" t="s">
        <v>3507</v>
      </c>
      <c r="N2633" s="28" t="str">
        <f t="shared" si="332"/>
        <v/>
      </c>
      <c r="O2633" s="28" t="str">
        <f>IF(N2633=1,M2633&amp;" ("&amp;E2633&amp;")",M2633)</f>
        <v>Dead Poets Society</v>
      </c>
      <c r="P2633" s="36">
        <f>INDEX(cpi!$A$1:$M$105,MATCH('Inflation adjust calc'!$E2633,cpi!$A:$A,0),MATCH('Inflation adjust calc'!$D2633,cpi!$1:$1,0))</f>
        <v>124.1</v>
      </c>
      <c r="Q2633" s="36">
        <f>cpi!$I$2</f>
        <v>240.85300000000001</v>
      </c>
      <c r="R2633" s="36">
        <f t="shared" si="329"/>
        <v>1.9407977437550363</v>
      </c>
      <c r="S2633" s="28" t="str">
        <f t="shared" si="333"/>
        <v/>
      </c>
      <c r="T2633" s="37">
        <f t="shared" si="334"/>
        <v>31829082.997582596</v>
      </c>
      <c r="U2633" s="37">
        <f t="shared" si="335"/>
        <v>186045096.84889606</v>
      </c>
      <c r="V2633" s="37">
        <f t="shared" si="336"/>
        <v>464821059.62933117</v>
      </c>
    </row>
    <row r="2634" spans="1:22">
      <c r="A2634" s="23">
        <v>2633</v>
      </c>
      <c r="B2634" s="3" t="s">
        <v>3508</v>
      </c>
      <c r="C2634" s="28">
        <v>16</v>
      </c>
      <c r="D2634" s="29">
        <v>12</v>
      </c>
      <c r="E2634" s="28">
        <v>1994</v>
      </c>
      <c r="F2634" s="31">
        <f>DATE(E2634,D2634,C2634)</f>
        <v>34684</v>
      </c>
      <c r="G2634" s="24" t="s">
        <v>3509</v>
      </c>
      <c r="H2634" s="2">
        <v>16000000</v>
      </c>
      <c r="I2634" s="2">
        <v>127175374</v>
      </c>
      <c r="J2634" s="2">
        <v>246400000</v>
      </c>
      <c r="K2634" s="28" t="str">
        <f t="shared" si="330"/>
        <v/>
      </c>
      <c r="L2634" s="28" t="str">
        <f t="shared" si="331"/>
        <v/>
      </c>
      <c r="M2634" s="28" t="s">
        <v>3509</v>
      </c>
      <c r="N2634" s="28" t="str">
        <f t="shared" si="332"/>
        <v/>
      </c>
      <c r="O2634" s="28" t="str">
        <f>IF(N2634=1,M2634&amp;" ("&amp;E2634&amp;")",M2634)</f>
        <v>Dumb &amp; Dumber</v>
      </c>
      <c r="P2634" s="36">
        <f>INDEX(cpi!$A$1:$M$105,MATCH('Inflation adjust calc'!$E2634,cpi!$A:$A,0),MATCH('Inflation adjust calc'!$D2634,cpi!$1:$1,0))</f>
        <v>149.69999999999999</v>
      </c>
      <c r="Q2634" s="36">
        <f>cpi!$I$2</f>
        <v>240.85300000000001</v>
      </c>
      <c r="R2634" s="36">
        <f t="shared" si="329"/>
        <v>1.6089044756179027</v>
      </c>
      <c r="S2634" s="28" t="str">
        <f t="shared" si="333"/>
        <v/>
      </c>
      <c r="T2634" s="37">
        <f t="shared" si="334"/>
        <v>25742471.609886445</v>
      </c>
      <c r="U2634" s="37">
        <f t="shared" si="335"/>
        <v>204613028.41698065</v>
      </c>
      <c r="V2634" s="37">
        <f t="shared" si="336"/>
        <v>396434062.79225123</v>
      </c>
    </row>
    <row r="2635" spans="1:22">
      <c r="A2635" s="23">
        <v>2634</v>
      </c>
      <c r="B2635" s="3" t="s">
        <v>1759</v>
      </c>
      <c r="C2635" s="28">
        <v>14</v>
      </c>
      <c r="D2635" s="29">
        <v>7</v>
      </c>
      <c r="E2635" s="28">
        <v>1989</v>
      </c>
      <c r="F2635" s="31">
        <f>DATE(E2635,D2635,C2635)</f>
        <v>32703</v>
      </c>
      <c r="G2635" s="24" t="s">
        <v>3510</v>
      </c>
      <c r="H2635" s="2">
        <v>16000000</v>
      </c>
      <c r="I2635" s="2">
        <v>92823546</v>
      </c>
      <c r="J2635" s="2">
        <v>92831115</v>
      </c>
      <c r="K2635" s="28" t="str">
        <f t="shared" si="330"/>
        <v/>
      </c>
      <c r="L2635" s="28" t="str">
        <f t="shared" si="331"/>
        <v/>
      </c>
      <c r="M2635" s="28" t="s">
        <v>3510</v>
      </c>
      <c r="N2635" s="28" t="str">
        <f t="shared" si="332"/>
        <v/>
      </c>
      <c r="O2635" s="28" t="str">
        <f>IF(N2635=1,M2635&amp;" ("&amp;E2635&amp;")",M2635)</f>
        <v>When Harry Met Sally…</v>
      </c>
      <c r="P2635" s="36">
        <f>INDEX(cpi!$A$1:$M$105,MATCH('Inflation adjust calc'!$E2635,cpi!$A:$A,0),MATCH('Inflation adjust calc'!$D2635,cpi!$1:$1,0))</f>
        <v>124.4</v>
      </c>
      <c r="Q2635" s="36">
        <f>cpi!$I$2</f>
        <v>240.85300000000001</v>
      </c>
      <c r="R2635" s="36">
        <f t="shared" si="329"/>
        <v>1.9361173633440514</v>
      </c>
      <c r="S2635" s="28" t="str">
        <f t="shared" si="333"/>
        <v/>
      </c>
      <c r="T2635" s="37">
        <f t="shared" si="334"/>
        <v>30977877.813504823</v>
      </c>
      <c r="U2635" s="37">
        <f t="shared" si="335"/>
        <v>179717279.13776526</v>
      </c>
      <c r="V2635" s="37">
        <f t="shared" si="336"/>
        <v>179731933.61008841</v>
      </c>
    </row>
    <row r="2636" spans="1:22">
      <c r="A2636" s="23">
        <v>2635</v>
      </c>
      <c r="B2636" s="3" t="s">
        <v>342</v>
      </c>
      <c r="C2636" s="28">
        <v>19</v>
      </c>
      <c r="D2636" s="29">
        <v>5</v>
      </c>
      <c r="E2636" s="28">
        <v>2000</v>
      </c>
      <c r="F2636" s="31">
        <f>DATE(E2636,D2636,C2636)</f>
        <v>36665</v>
      </c>
      <c r="G2636" s="24" t="s">
        <v>3511</v>
      </c>
      <c r="H2636" s="2">
        <v>16000000</v>
      </c>
      <c r="I2636" s="2">
        <v>68525609</v>
      </c>
      <c r="J2636" s="2">
        <v>119739110</v>
      </c>
      <c r="K2636" s="28" t="str">
        <f t="shared" si="330"/>
        <v/>
      </c>
      <c r="L2636" s="28" t="str">
        <f t="shared" si="331"/>
        <v/>
      </c>
      <c r="M2636" s="28" t="s">
        <v>3511</v>
      </c>
      <c r="N2636" s="28" t="str">
        <f t="shared" si="332"/>
        <v/>
      </c>
      <c r="O2636" s="28" t="str">
        <f>IF(N2636=1,M2636&amp;" ("&amp;E2636&amp;")",M2636)</f>
        <v>Road Trip</v>
      </c>
      <c r="P2636" s="36">
        <f>INDEX(cpi!$A$1:$M$105,MATCH('Inflation adjust calc'!$E2636,cpi!$A:$A,0),MATCH('Inflation adjust calc'!$D2636,cpi!$1:$1,0))</f>
        <v>171.5</v>
      </c>
      <c r="Q2636" s="36">
        <f>cpi!$I$2</f>
        <v>240.85300000000001</v>
      </c>
      <c r="R2636" s="36">
        <f t="shared" si="329"/>
        <v>1.404390670553936</v>
      </c>
      <c r="S2636" s="28" t="str">
        <f t="shared" si="333"/>
        <v/>
      </c>
      <c r="T2636" s="37">
        <f t="shared" si="334"/>
        <v>22470250.728862975</v>
      </c>
      <c r="U2636" s="37">
        <f t="shared" si="335"/>
        <v>96236725.973626822</v>
      </c>
      <c r="V2636" s="37">
        <f t="shared" si="336"/>
        <v>168160488.98443151</v>
      </c>
    </row>
    <row r="2637" spans="1:22">
      <c r="A2637" s="23">
        <v>2636</v>
      </c>
      <c r="B2637" s="3">
        <v>30175</v>
      </c>
      <c r="C2637" s="28">
        <v>8</v>
      </c>
      <c r="D2637" s="29">
        <v>12</v>
      </c>
      <c r="E2637" s="28">
        <v>1982</v>
      </c>
      <c r="F2637" s="31">
        <f>DATE(E2637,D2637,C2637)</f>
        <v>30293</v>
      </c>
      <c r="G2637" s="24" t="s">
        <v>3512</v>
      </c>
      <c r="H2637" s="2">
        <v>16000000</v>
      </c>
      <c r="I2637" s="2">
        <v>53977250</v>
      </c>
      <c r="J2637" s="2">
        <v>53977250</v>
      </c>
      <c r="K2637" s="28" t="str">
        <f t="shared" si="330"/>
        <v/>
      </c>
      <c r="L2637" s="28" t="str">
        <f t="shared" si="331"/>
        <v/>
      </c>
      <c r="M2637" s="28" t="s">
        <v>3512</v>
      </c>
      <c r="N2637" s="28" t="str">
        <f t="shared" si="332"/>
        <v/>
      </c>
      <c r="O2637" s="28" t="str">
        <f>IF(N2637=1,M2637&amp;" ("&amp;E2637&amp;")",M2637)</f>
        <v>The Verdict</v>
      </c>
      <c r="P2637" s="36">
        <f>INDEX(cpi!$A$1:$M$105,MATCH('Inflation adjust calc'!$E2637,cpi!$A:$A,0),MATCH('Inflation adjust calc'!$D2637,cpi!$1:$1,0))</f>
        <v>97.6</v>
      </c>
      <c r="Q2637" s="36">
        <f>cpi!$I$2</f>
        <v>240.85300000000001</v>
      </c>
      <c r="R2637" s="36">
        <f t="shared" si="329"/>
        <v>2.4677561475409839</v>
      </c>
      <c r="S2637" s="28" t="str">
        <f t="shared" si="333"/>
        <v/>
      </c>
      <c r="T2637" s="37">
        <f t="shared" si="334"/>
        <v>39484098.36065574</v>
      </c>
      <c r="U2637" s="37">
        <f t="shared" si="335"/>
        <v>133202690.51485658</v>
      </c>
      <c r="V2637" s="37">
        <f t="shared" si="336"/>
        <v>133202690.51485658</v>
      </c>
    </row>
    <row r="2638" spans="1:22">
      <c r="A2638" s="23">
        <v>2637</v>
      </c>
      <c r="B2638" s="3" t="s">
        <v>889</v>
      </c>
      <c r="C2638" s="28">
        <v>15</v>
      </c>
      <c r="D2638" s="29">
        <v>1</v>
      </c>
      <c r="E2638" s="28">
        <v>1999</v>
      </c>
      <c r="F2638" s="31">
        <f>DATE(E2638,D2638,C2638)</f>
        <v>36175</v>
      </c>
      <c r="G2638" s="24" t="s">
        <v>3513</v>
      </c>
      <c r="H2638" s="2">
        <v>16000000</v>
      </c>
      <c r="I2638" s="2">
        <v>52894169</v>
      </c>
      <c r="J2638" s="2">
        <v>54294169</v>
      </c>
      <c r="K2638" s="28" t="str">
        <f t="shared" si="330"/>
        <v/>
      </c>
      <c r="L2638" s="28" t="str">
        <f t="shared" si="331"/>
        <v/>
      </c>
      <c r="M2638" s="28" t="s">
        <v>3513</v>
      </c>
      <c r="N2638" s="28" t="str">
        <f t="shared" si="332"/>
        <v/>
      </c>
      <c r="O2638" s="28" t="str">
        <f>IF(N2638=1,M2638&amp;" ("&amp;E2638&amp;")",M2638)</f>
        <v>Varsity Blues</v>
      </c>
      <c r="P2638" s="36">
        <f>INDEX(cpi!$A$1:$M$105,MATCH('Inflation adjust calc'!$E2638,cpi!$A:$A,0),MATCH('Inflation adjust calc'!$D2638,cpi!$1:$1,0))</f>
        <v>164.3</v>
      </c>
      <c r="Q2638" s="36">
        <f>cpi!$I$2</f>
        <v>240.85300000000001</v>
      </c>
      <c r="R2638" s="36">
        <f t="shared" si="329"/>
        <v>1.4659342665855142</v>
      </c>
      <c r="S2638" s="28" t="str">
        <f t="shared" si="333"/>
        <v/>
      </c>
      <c r="T2638" s="37">
        <f t="shared" si="334"/>
        <v>23454948.265368227</v>
      </c>
      <c r="U2638" s="37">
        <f t="shared" si="335"/>
        <v>77539374.839665234</v>
      </c>
      <c r="V2638" s="37">
        <f t="shared" si="336"/>
        <v>79591682.812884957</v>
      </c>
    </row>
    <row r="2639" spans="1:22">
      <c r="A2639" s="23">
        <v>2638</v>
      </c>
      <c r="B2639" s="3" t="s">
        <v>65</v>
      </c>
      <c r="C2639" s="28">
        <v>25</v>
      </c>
      <c r="D2639" s="29">
        <v>5</v>
      </c>
      <c r="E2639" s="28">
        <v>2012</v>
      </c>
      <c r="F2639" s="31">
        <f>DATE(E2639,D2639,C2639)</f>
        <v>41054</v>
      </c>
      <c r="G2639" s="24" t="s">
        <v>3514</v>
      </c>
      <c r="H2639" s="2">
        <v>16000000</v>
      </c>
      <c r="I2639" s="2">
        <v>45512466</v>
      </c>
      <c r="J2639" s="2">
        <v>68582095</v>
      </c>
      <c r="K2639" s="28" t="str">
        <f t="shared" si="330"/>
        <v/>
      </c>
      <c r="L2639" s="28" t="str">
        <f t="shared" si="331"/>
        <v/>
      </c>
      <c r="M2639" s="28" t="s">
        <v>3514</v>
      </c>
      <c r="N2639" s="28" t="str">
        <f t="shared" si="332"/>
        <v/>
      </c>
      <c r="O2639" s="28" t="str">
        <f>IF(N2639=1,M2639&amp;" ("&amp;E2639&amp;")",M2639)</f>
        <v>Moonrise Kingdom</v>
      </c>
      <c r="P2639" s="36">
        <f>INDEX(cpi!$A$1:$M$105,MATCH('Inflation adjust calc'!$E2639,cpi!$A:$A,0),MATCH('Inflation adjust calc'!$D2639,cpi!$1:$1,0))</f>
        <v>229.815</v>
      </c>
      <c r="Q2639" s="36">
        <f>cpi!$I$2</f>
        <v>240.85300000000001</v>
      </c>
      <c r="R2639" s="36">
        <f t="shared" si="329"/>
        <v>1.0480299371233384</v>
      </c>
      <c r="S2639" s="28" t="str">
        <f t="shared" si="333"/>
        <v/>
      </c>
      <c r="T2639" s="37">
        <f t="shared" si="334"/>
        <v>16768478.993973413</v>
      </c>
      <c r="U2639" s="37">
        <f t="shared" si="335"/>
        <v>47698426.880308077</v>
      </c>
      <c r="V2639" s="37">
        <f t="shared" si="336"/>
        <v>71876088.710636824</v>
      </c>
    </row>
    <row r="2640" spans="1:22">
      <c r="A2640" s="23">
        <v>2639</v>
      </c>
      <c r="B2640" s="3" t="s">
        <v>3515</v>
      </c>
      <c r="C2640" s="28">
        <v>25</v>
      </c>
      <c r="D2640" s="29">
        <v>11</v>
      </c>
      <c r="E2640" s="28">
        <v>2011</v>
      </c>
      <c r="F2640" s="31">
        <f>DATE(E2640,D2640,C2640)</f>
        <v>40872</v>
      </c>
      <c r="G2640" s="24" t="s">
        <v>3516</v>
      </c>
      <c r="H2640" s="2">
        <v>16000000</v>
      </c>
      <c r="I2640" s="2">
        <v>44667095</v>
      </c>
      <c r="J2640" s="2">
        <v>128256712</v>
      </c>
      <c r="K2640" s="28" t="str">
        <f t="shared" si="330"/>
        <v/>
      </c>
      <c r="L2640" s="28" t="str">
        <f t="shared" si="331"/>
        <v/>
      </c>
      <c r="M2640" s="28" t="s">
        <v>3516</v>
      </c>
      <c r="N2640" s="28" t="str">
        <f t="shared" si="332"/>
        <v/>
      </c>
      <c r="O2640" s="28" t="str">
        <f>IF(N2640=1,M2640&amp;" ("&amp;E2640&amp;")",M2640)</f>
        <v>The Artist</v>
      </c>
      <c r="P2640" s="36">
        <f>INDEX(cpi!$A$1:$M$105,MATCH('Inflation adjust calc'!$E2640,cpi!$A:$A,0),MATCH('Inflation adjust calc'!$D2640,cpi!$1:$1,0))</f>
        <v>226.23</v>
      </c>
      <c r="Q2640" s="36">
        <f>cpi!$I$2</f>
        <v>240.85300000000001</v>
      </c>
      <c r="R2640" s="36">
        <f t="shared" si="329"/>
        <v>1.0646377580338595</v>
      </c>
      <c r="S2640" s="28" t="str">
        <f t="shared" si="333"/>
        <v/>
      </c>
      <c r="T2640" s="37">
        <f t="shared" si="334"/>
        <v>17034204.128541753</v>
      </c>
      <c r="U2640" s="37">
        <f t="shared" si="335"/>
        <v>47554275.878685415</v>
      </c>
      <c r="V2640" s="37">
        <f t="shared" si="336"/>
        <v>136546938.31647441</v>
      </c>
    </row>
    <row r="2641" spans="1:22">
      <c r="A2641" s="23">
        <v>2640</v>
      </c>
      <c r="B2641" s="3">
        <v>40057</v>
      </c>
      <c r="C2641" s="28">
        <v>9</v>
      </c>
      <c r="D2641" s="29">
        <v>1</v>
      </c>
      <c r="E2641" s="28">
        <v>2009</v>
      </c>
      <c r="F2641" s="31">
        <f>DATE(E2641,D2641,C2641)</f>
        <v>39822</v>
      </c>
      <c r="G2641" s="24" t="s">
        <v>3517</v>
      </c>
      <c r="H2641" s="2">
        <v>16000000</v>
      </c>
      <c r="I2641" s="2">
        <v>42670410</v>
      </c>
      <c r="J2641" s="2">
        <v>78208812</v>
      </c>
      <c r="K2641" s="28" t="str">
        <f t="shared" si="330"/>
        <v/>
      </c>
      <c r="L2641" s="28" t="str">
        <f t="shared" si="331"/>
        <v/>
      </c>
      <c r="M2641" s="28" t="s">
        <v>3517</v>
      </c>
      <c r="N2641" s="28" t="str">
        <f t="shared" si="332"/>
        <v/>
      </c>
      <c r="O2641" s="28" t="str">
        <f>IF(N2641=1,M2641&amp;" ("&amp;E2641&amp;")",M2641)</f>
        <v>The Unborn</v>
      </c>
      <c r="P2641" s="36">
        <f>INDEX(cpi!$A$1:$M$105,MATCH('Inflation adjust calc'!$E2641,cpi!$A:$A,0),MATCH('Inflation adjust calc'!$D2641,cpi!$1:$1,0))</f>
        <v>211.143</v>
      </c>
      <c r="Q2641" s="36">
        <f>cpi!$I$2</f>
        <v>240.85300000000001</v>
      </c>
      <c r="R2641" s="36">
        <f t="shared" si="329"/>
        <v>1.1407103242825953</v>
      </c>
      <c r="S2641" s="28" t="str">
        <f t="shared" si="333"/>
        <v/>
      </c>
      <c r="T2641" s="37">
        <f t="shared" si="334"/>
        <v>18251365.188521527</v>
      </c>
      <c r="U2641" s="37">
        <f t="shared" si="335"/>
        <v>48674577.2283713</v>
      </c>
      <c r="V2641" s="37">
        <f t="shared" si="336"/>
        <v>89213599.298276529</v>
      </c>
    </row>
    <row r="2642" spans="1:22">
      <c r="A2642" s="23">
        <v>2641</v>
      </c>
      <c r="B2642" s="3">
        <v>37295</v>
      </c>
      <c r="C2642" s="28">
        <v>2</v>
      </c>
      <c r="D2642" s="29">
        <v>8</v>
      </c>
      <c r="E2642" s="28">
        <v>2002</v>
      </c>
      <c r="F2642" s="31">
        <f>DATE(E2642,D2642,C2642)</f>
        <v>37470</v>
      </c>
      <c r="G2642" s="24" t="s">
        <v>3518</v>
      </c>
      <c r="H2642" s="2">
        <v>16000000</v>
      </c>
      <c r="I2642" s="2">
        <v>40363530</v>
      </c>
      <c r="J2642" s="2">
        <v>40363530</v>
      </c>
      <c r="K2642" s="28" t="str">
        <f t="shared" si="330"/>
        <v/>
      </c>
      <c r="L2642" s="28" t="str">
        <f t="shared" si="331"/>
        <v/>
      </c>
      <c r="M2642" s="28" t="s">
        <v>3518</v>
      </c>
      <c r="N2642" s="28" t="str">
        <f t="shared" si="332"/>
        <v/>
      </c>
      <c r="O2642" s="28" t="str">
        <f>IF(N2642=1,M2642&amp;" ("&amp;E2642&amp;")",M2642)</f>
        <v>The Master of Disguise</v>
      </c>
      <c r="P2642" s="36">
        <f>INDEX(cpi!$A$1:$M$105,MATCH('Inflation adjust calc'!$E2642,cpi!$A:$A,0),MATCH('Inflation adjust calc'!$D2642,cpi!$1:$1,0))</f>
        <v>180.7</v>
      </c>
      <c r="Q2642" s="36">
        <f>cpi!$I$2</f>
        <v>240.85300000000001</v>
      </c>
      <c r="R2642" s="36">
        <f t="shared" ref="R2642:R2705" si="337">Q2642/P2642</f>
        <v>1.3328887659103488</v>
      </c>
      <c r="S2642" s="28" t="str">
        <f t="shared" si="333"/>
        <v/>
      </c>
      <c r="T2642" s="37">
        <f t="shared" si="334"/>
        <v>21326220.254565582</v>
      </c>
      <c r="U2642" s="37">
        <f t="shared" si="335"/>
        <v>53800095.689485341</v>
      </c>
      <c r="V2642" s="37">
        <f t="shared" si="336"/>
        <v>53800095.689485341</v>
      </c>
    </row>
    <row r="2643" spans="1:22">
      <c r="A2643" s="23">
        <v>2642</v>
      </c>
      <c r="B2643" s="3">
        <v>38878</v>
      </c>
      <c r="C2643" s="28">
        <v>6</v>
      </c>
      <c r="D2643" s="29">
        <v>10</v>
      </c>
      <c r="E2643" s="28">
        <v>2006</v>
      </c>
      <c r="F2643" s="31">
        <f>DATE(E2643,D2643,C2643)</f>
        <v>38996</v>
      </c>
      <c r="G2643" s="24" t="s">
        <v>3519</v>
      </c>
      <c r="H2643" s="2">
        <v>16000000</v>
      </c>
      <c r="I2643" s="2">
        <v>39517763</v>
      </c>
      <c r="J2643" s="2">
        <v>50517763</v>
      </c>
      <c r="K2643" s="28" t="str">
        <f t="shared" si="330"/>
        <v/>
      </c>
      <c r="L2643" s="28" t="str">
        <f t="shared" si="331"/>
        <v/>
      </c>
      <c r="M2643" s="28" t="s">
        <v>3519</v>
      </c>
      <c r="N2643" s="28" t="str">
        <f t="shared" si="332"/>
        <v/>
      </c>
      <c r="O2643" s="28" t="str">
        <f>IF(N2643=1,M2643&amp;" ("&amp;E2643&amp;")",M2643)</f>
        <v>The Texas Chainsaw Massacre: The Beginning</v>
      </c>
      <c r="P2643" s="36">
        <f>INDEX(cpi!$A$1:$M$105,MATCH('Inflation adjust calc'!$E2643,cpi!$A:$A,0),MATCH('Inflation adjust calc'!$D2643,cpi!$1:$1,0))</f>
        <v>201.8</v>
      </c>
      <c r="Q2643" s="36">
        <f>cpi!$I$2</f>
        <v>240.85300000000001</v>
      </c>
      <c r="R2643" s="36">
        <f t="shared" si="337"/>
        <v>1.1935232903865214</v>
      </c>
      <c r="S2643" s="28" t="str">
        <f t="shared" si="333"/>
        <v/>
      </c>
      <c r="T2643" s="37">
        <f t="shared" si="334"/>
        <v>19096372.646184344</v>
      </c>
      <c r="U2643" s="37">
        <f t="shared" si="335"/>
        <v>47165370.524474733</v>
      </c>
      <c r="V2643" s="37">
        <f t="shared" si="336"/>
        <v>60294126.718726464</v>
      </c>
    </row>
    <row r="2644" spans="1:22">
      <c r="A2644" s="23">
        <v>2643</v>
      </c>
      <c r="B2644" s="3" t="s">
        <v>2474</v>
      </c>
      <c r="C2644" s="28">
        <v>29</v>
      </c>
      <c r="D2644" s="29">
        <v>12</v>
      </c>
      <c r="E2644" s="28">
        <v>2006</v>
      </c>
      <c r="F2644" s="31">
        <f>DATE(E2644,D2644,C2644)</f>
        <v>39080</v>
      </c>
      <c r="G2644" s="24" t="s">
        <v>3520</v>
      </c>
      <c r="H2644" s="2">
        <v>16000000</v>
      </c>
      <c r="I2644" s="2">
        <v>37634615</v>
      </c>
      <c r="J2644" s="2">
        <v>87041569</v>
      </c>
      <c r="K2644" s="28" t="str">
        <f t="shared" si="330"/>
        <v/>
      </c>
      <c r="L2644" s="28" t="str">
        <f t="shared" si="331"/>
        <v/>
      </c>
      <c r="M2644" s="28" t="s">
        <v>3520</v>
      </c>
      <c r="N2644" s="28" t="str">
        <f t="shared" si="332"/>
        <v/>
      </c>
      <c r="O2644" s="28" t="str">
        <f>IF(N2644=1,M2644&amp;" ("&amp;E2644&amp;")",M2644)</f>
        <v>El Laberinto del Fauno</v>
      </c>
      <c r="P2644" s="36">
        <f>INDEX(cpi!$A$1:$M$105,MATCH('Inflation adjust calc'!$E2644,cpi!$A:$A,0),MATCH('Inflation adjust calc'!$D2644,cpi!$1:$1,0))</f>
        <v>201.8</v>
      </c>
      <c r="Q2644" s="36">
        <f>cpi!$I$2</f>
        <v>240.85300000000001</v>
      </c>
      <c r="R2644" s="36">
        <f t="shared" si="337"/>
        <v>1.1935232903865214</v>
      </c>
      <c r="S2644" s="28" t="str">
        <f t="shared" si="333"/>
        <v/>
      </c>
      <c r="T2644" s="37">
        <f t="shared" si="334"/>
        <v>19096372.646184344</v>
      </c>
      <c r="U2644" s="37">
        <f t="shared" si="335"/>
        <v>44917789.527229935</v>
      </c>
      <c r="V2644" s="37">
        <f t="shared" si="336"/>
        <v>103886139.83328544</v>
      </c>
    </row>
    <row r="2645" spans="1:22">
      <c r="A2645" s="23">
        <v>2644</v>
      </c>
      <c r="B2645" s="3">
        <v>40635</v>
      </c>
      <c r="C2645" s="28">
        <v>4</v>
      </c>
      <c r="D2645" s="29">
        <v>2</v>
      </c>
      <c r="E2645" s="28">
        <v>2011</v>
      </c>
      <c r="F2645" s="31">
        <f>DATE(E2645,D2645,C2645)</f>
        <v>40578</v>
      </c>
      <c r="G2645" s="24" t="s">
        <v>3521</v>
      </c>
      <c r="H2645" s="2">
        <v>16000000</v>
      </c>
      <c r="I2645" s="2">
        <v>37300107</v>
      </c>
      <c r="J2645" s="2">
        <v>52545707</v>
      </c>
      <c r="K2645" s="28" t="str">
        <f t="shared" si="330"/>
        <v/>
      </c>
      <c r="L2645" s="28" t="str">
        <f t="shared" si="331"/>
        <v/>
      </c>
      <c r="M2645" s="28" t="s">
        <v>3521</v>
      </c>
      <c r="N2645" s="28" t="str">
        <f t="shared" si="332"/>
        <v/>
      </c>
      <c r="O2645" s="28" t="str">
        <f>IF(N2645=1,M2645&amp;" ("&amp;E2645&amp;")",M2645)</f>
        <v>The Roommate</v>
      </c>
      <c r="P2645" s="36">
        <f>INDEX(cpi!$A$1:$M$105,MATCH('Inflation adjust calc'!$E2645,cpi!$A:$A,0),MATCH('Inflation adjust calc'!$D2645,cpi!$1:$1,0))</f>
        <v>221.309</v>
      </c>
      <c r="Q2645" s="36">
        <f>cpi!$I$2</f>
        <v>240.85300000000001</v>
      </c>
      <c r="R2645" s="36">
        <f t="shared" si="337"/>
        <v>1.0883109136998497</v>
      </c>
      <c r="S2645" s="28" t="str">
        <f t="shared" si="333"/>
        <v/>
      </c>
      <c r="T2645" s="37">
        <f t="shared" si="334"/>
        <v>17412974.619197596</v>
      </c>
      <c r="U2645" s="37">
        <f t="shared" si="335"/>
        <v>40594113.530272156</v>
      </c>
      <c r="V2645" s="37">
        <f t="shared" si="336"/>
        <v>57186066.396174587</v>
      </c>
    </row>
    <row r="2646" spans="1:22">
      <c r="A2646" s="23">
        <v>2645</v>
      </c>
      <c r="B2646" s="3">
        <v>39115</v>
      </c>
      <c r="C2646" s="28">
        <v>2</v>
      </c>
      <c r="D2646" s="29">
        <v>2</v>
      </c>
      <c r="E2646" s="28">
        <v>2007</v>
      </c>
      <c r="F2646" s="31">
        <f>DATE(E2646,D2646,C2646)</f>
        <v>39115</v>
      </c>
      <c r="G2646" s="24" t="s">
        <v>3522</v>
      </c>
      <c r="H2646" s="2">
        <v>16000000</v>
      </c>
      <c r="I2646" s="2">
        <v>35374833</v>
      </c>
      <c r="J2646" s="2">
        <v>53774833</v>
      </c>
      <c r="K2646" s="28" t="str">
        <f t="shared" si="330"/>
        <v/>
      </c>
      <c r="L2646" s="28" t="str">
        <f t="shared" si="331"/>
        <v/>
      </c>
      <c r="M2646" s="28" t="s">
        <v>3522</v>
      </c>
      <c r="N2646" s="28" t="str">
        <f t="shared" si="332"/>
        <v/>
      </c>
      <c r="O2646" s="28" t="str">
        <f>IF(N2646=1,M2646&amp;" ("&amp;E2646&amp;")",M2646)</f>
        <v>The Messengers</v>
      </c>
      <c r="P2646" s="36">
        <f>INDEX(cpi!$A$1:$M$105,MATCH('Inflation adjust calc'!$E2646,cpi!$A:$A,0),MATCH('Inflation adjust calc'!$D2646,cpi!$1:$1,0))</f>
        <v>203.499</v>
      </c>
      <c r="Q2646" s="36">
        <f>cpi!$I$2</f>
        <v>240.85300000000001</v>
      </c>
      <c r="R2646" s="36">
        <f t="shared" si="337"/>
        <v>1.1835586415658064</v>
      </c>
      <c r="S2646" s="28" t="str">
        <f t="shared" si="333"/>
        <v/>
      </c>
      <c r="T2646" s="37">
        <f t="shared" si="334"/>
        <v>18936938.265052903</v>
      </c>
      <c r="U2646" s="37">
        <f t="shared" si="335"/>
        <v>41868189.291097261</v>
      </c>
      <c r="V2646" s="37">
        <f t="shared" si="336"/>
        <v>63645668.295908093</v>
      </c>
    </row>
    <row r="2647" spans="1:22">
      <c r="A2647" s="23">
        <v>2646</v>
      </c>
      <c r="B2647" s="3">
        <v>36925</v>
      </c>
      <c r="C2647" s="28">
        <v>2</v>
      </c>
      <c r="D2647" s="29">
        <v>3</v>
      </c>
      <c r="E2647" s="28">
        <v>2001</v>
      </c>
      <c r="F2647" s="31">
        <f>DATE(E2647,D2647,C2647)</f>
        <v>36952</v>
      </c>
      <c r="G2647" s="24" t="s">
        <v>3523</v>
      </c>
      <c r="H2647" s="2">
        <v>16000000</v>
      </c>
      <c r="I2647" s="2">
        <v>33357476</v>
      </c>
      <c r="J2647" s="2">
        <v>43057552</v>
      </c>
      <c r="K2647" s="28" t="str">
        <f t="shared" si="330"/>
        <v/>
      </c>
      <c r="L2647" s="28" t="str">
        <f t="shared" si="331"/>
        <v/>
      </c>
      <c r="M2647" s="28" t="s">
        <v>3523</v>
      </c>
      <c r="N2647" s="28" t="str">
        <f t="shared" si="332"/>
        <v/>
      </c>
      <c r="O2647" s="28" t="str">
        <f>IF(N2647=1,M2647&amp;" ("&amp;E2647&amp;")",M2647)</f>
        <v>See Spot Run</v>
      </c>
      <c r="P2647" s="36">
        <f>INDEX(cpi!$A$1:$M$105,MATCH('Inflation adjust calc'!$E2647,cpi!$A:$A,0),MATCH('Inflation adjust calc'!$D2647,cpi!$1:$1,0))</f>
        <v>176.2</v>
      </c>
      <c r="Q2647" s="36">
        <f>cpi!$I$2</f>
        <v>240.85300000000001</v>
      </c>
      <c r="R2647" s="36">
        <f t="shared" si="337"/>
        <v>1.3669296254256529</v>
      </c>
      <c r="S2647" s="28" t="str">
        <f t="shared" si="333"/>
        <v/>
      </c>
      <c r="T2647" s="37">
        <f t="shared" si="334"/>
        <v>21870874.006810445</v>
      </c>
      <c r="U2647" s="37">
        <f t="shared" si="335"/>
        <v>45597322.173825204</v>
      </c>
      <c r="V2647" s="37">
        <f t="shared" si="336"/>
        <v>58856643.427105568</v>
      </c>
    </row>
    <row r="2648" spans="1:22">
      <c r="A2648" s="23">
        <v>2647</v>
      </c>
      <c r="B2648" s="3">
        <v>33489</v>
      </c>
      <c r="C2648" s="28">
        <v>9</v>
      </c>
      <c r="D2648" s="29">
        <v>8</v>
      </c>
      <c r="E2648" s="28">
        <v>1991</v>
      </c>
      <c r="F2648" s="31">
        <f>DATE(E2648,D2648,C2648)</f>
        <v>33459</v>
      </c>
      <c r="G2648" s="24" t="s">
        <v>3524</v>
      </c>
      <c r="H2648" s="2">
        <v>16000000</v>
      </c>
      <c r="I2648" s="2">
        <v>29090445</v>
      </c>
      <c r="J2648" s="2">
        <v>29090445</v>
      </c>
      <c r="K2648" s="28" t="str">
        <f t="shared" si="330"/>
        <v/>
      </c>
      <c r="L2648" s="28" t="str">
        <f t="shared" si="331"/>
        <v/>
      </c>
      <c r="M2648" s="28" t="s">
        <v>3524</v>
      </c>
      <c r="N2648" s="28" t="str">
        <f t="shared" si="332"/>
        <v/>
      </c>
      <c r="O2648" s="28" t="str">
        <f>IF(N2648=1,M2648&amp;" ("&amp;E2648&amp;")",M2648)</f>
        <v>Double Impact</v>
      </c>
      <c r="P2648" s="36">
        <f>INDEX(cpi!$A$1:$M$105,MATCH('Inflation adjust calc'!$E2648,cpi!$A:$A,0),MATCH('Inflation adjust calc'!$D2648,cpi!$1:$1,0))</f>
        <v>136.6</v>
      </c>
      <c r="Q2648" s="36">
        <f>cpi!$I$2</f>
        <v>240.85300000000001</v>
      </c>
      <c r="R2648" s="36">
        <f t="shared" si="337"/>
        <v>1.7631991215226941</v>
      </c>
      <c r="S2648" s="28" t="str">
        <f t="shared" si="333"/>
        <v/>
      </c>
      <c r="T2648" s="37">
        <f t="shared" si="334"/>
        <v>28211185.944363106</v>
      </c>
      <c r="U2648" s="37">
        <f t="shared" si="335"/>
        <v>51292247.068704247</v>
      </c>
      <c r="V2648" s="37">
        <f t="shared" si="336"/>
        <v>51292247.068704247</v>
      </c>
    </row>
    <row r="2649" spans="1:22">
      <c r="A2649" s="23">
        <v>2648</v>
      </c>
      <c r="B2649" s="3" t="s">
        <v>3525</v>
      </c>
      <c r="C2649" s="28">
        <v>27</v>
      </c>
      <c r="D2649" s="29">
        <v>6</v>
      </c>
      <c r="E2649" s="28">
        <v>2001</v>
      </c>
      <c r="F2649" s="31">
        <f>DATE(E2649,D2649,C2649)</f>
        <v>37069</v>
      </c>
      <c r="G2649" s="24" t="s">
        <v>3526</v>
      </c>
      <c r="H2649" s="2">
        <v>16000000</v>
      </c>
      <c r="I2649" s="2">
        <v>28734552</v>
      </c>
      <c r="J2649" s="2">
        <v>28734552</v>
      </c>
      <c r="K2649" s="28" t="str">
        <f t="shared" si="330"/>
        <v/>
      </c>
      <c r="L2649" s="28" t="str">
        <f t="shared" si="331"/>
        <v/>
      </c>
      <c r="M2649" s="28" t="s">
        <v>3526</v>
      </c>
      <c r="N2649" s="28" t="str">
        <f t="shared" si="332"/>
        <v/>
      </c>
      <c r="O2649" s="28" t="str">
        <f>IF(N2649=1,M2649&amp;" ("&amp;E2649&amp;")",M2649)</f>
        <v>Baby Boy</v>
      </c>
      <c r="P2649" s="36">
        <f>INDEX(cpi!$A$1:$M$105,MATCH('Inflation adjust calc'!$E2649,cpi!$A:$A,0),MATCH('Inflation adjust calc'!$D2649,cpi!$1:$1,0))</f>
        <v>178</v>
      </c>
      <c r="Q2649" s="36">
        <f>cpi!$I$2</f>
        <v>240.85300000000001</v>
      </c>
      <c r="R2649" s="36">
        <f t="shared" si="337"/>
        <v>1.3531067415730338</v>
      </c>
      <c r="S2649" s="28" t="str">
        <f t="shared" si="333"/>
        <v/>
      </c>
      <c r="T2649" s="37">
        <f t="shared" si="334"/>
        <v>21649707.865168542</v>
      </c>
      <c r="U2649" s="37">
        <f t="shared" si="335"/>
        <v>38880916.027280904</v>
      </c>
      <c r="V2649" s="37">
        <f t="shared" si="336"/>
        <v>38880916.027280904</v>
      </c>
    </row>
    <row r="2650" spans="1:22">
      <c r="A2650" s="23">
        <v>2649</v>
      </c>
      <c r="B2650" s="3">
        <v>37199</v>
      </c>
      <c r="C2650" s="28">
        <v>11</v>
      </c>
      <c r="D2650" s="29">
        <v>4</v>
      </c>
      <c r="E2650" s="28">
        <v>2001</v>
      </c>
      <c r="F2650" s="31">
        <f>DATE(E2650,D2650,C2650)</f>
        <v>36992</v>
      </c>
      <c r="G2650" s="24" t="s">
        <v>3527</v>
      </c>
      <c r="H2650" s="2">
        <v>16000000</v>
      </c>
      <c r="I2650" s="2">
        <v>27087695</v>
      </c>
      <c r="J2650" s="2">
        <v>30987695</v>
      </c>
      <c r="K2650" s="28" t="str">
        <f t="shared" si="330"/>
        <v/>
      </c>
      <c r="L2650" s="28" t="str">
        <f t="shared" si="331"/>
        <v/>
      </c>
      <c r="M2650" s="28" t="s">
        <v>3527</v>
      </c>
      <c r="N2650" s="28" t="str">
        <f t="shared" si="332"/>
        <v/>
      </c>
      <c r="O2650" s="28" t="str">
        <f>IF(N2650=1,M2650&amp;" ("&amp;E2650&amp;")",M2650)</f>
        <v>Joe Dirt</v>
      </c>
      <c r="P2650" s="36">
        <f>INDEX(cpi!$A$1:$M$105,MATCH('Inflation adjust calc'!$E2650,cpi!$A:$A,0),MATCH('Inflation adjust calc'!$D2650,cpi!$1:$1,0))</f>
        <v>176.9</v>
      </c>
      <c r="Q2650" s="36">
        <f>cpi!$I$2</f>
        <v>240.85300000000001</v>
      </c>
      <c r="R2650" s="36">
        <f t="shared" si="337"/>
        <v>1.3615206331260599</v>
      </c>
      <c r="S2650" s="28" t="str">
        <f t="shared" si="333"/>
        <v/>
      </c>
      <c r="T2650" s="37">
        <f t="shared" si="334"/>
        <v>21784330.130016956</v>
      </c>
      <c r="U2650" s="37">
        <f t="shared" si="335"/>
        <v>36880455.646325603</v>
      </c>
      <c r="V2650" s="37">
        <f t="shared" si="336"/>
        <v>42190386.115517236</v>
      </c>
    </row>
    <row r="2651" spans="1:22">
      <c r="A2651" s="23">
        <v>2650</v>
      </c>
      <c r="B2651" s="3">
        <v>39791</v>
      </c>
      <c r="C2651" s="28">
        <v>12</v>
      </c>
      <c r="D2651" s="29">
        <v>9</v>
      </c>
      <c r="E2651" s="28">
        <v>2008</v>
      </c>
      <c r="F2651" s="31">
        <f>DATE(E2651,D2651,C2651)</f>
        <v>39703</v>
      </c>
      <c r="G2651" s="24" t="s">
        <v>3528</v>
      </c>
      <c r="H2651" s="2">
        <v>16000000</v>
      </c>
      <c r="I2651" s="2">
        <v>26902075</v>
      </c>
      <c r="J2651" s="2">
        <v>50103808</v>
      </c>
      <c r="K2651" s="28" t="str">
        <f t="shared" si="330"/>
        <v/>
      </c>
      <c r="L2651" s="28" t="str">
        <f t="shared" si="331"/>
        <v/>
      </c>
      <c r="M2651" s="28" t="s">
        <v>3528</v>
      </c>
      <c r="N2651" s="28" t="str">
        <f t="shared" si="332"/>
        <v/>
      </c>
      <c r="O2651" s="28" t="str">
        <f>IF(N2651=1,M2651&amp;" ("&amp;E2651&amp;")",M2651)</f>
        <v>The Women</v>
      </c>
      <c r="P2651" s="36">
        <f>INDEX(cpi!$A$1:$M$105,MATCH('Inflation adjust calc'!$E2651,cpi!$A:$A,0),MATCH('Inflation adjust calc'!$D2651,cpi!$1:$1,0))</f>
        <v>218.78299999999999</v>
      </c>
      <c r="Q2651" s="36">
        <f>cpi!$I$2</f>
        <v>240.85300000000001</v>
      </c>
      <c r="R2651" s="36">
        <f t="shared" si="337"/>
        <v>1.100876210674504</v>
      </c>
      <c r="S2651" s="28" t="str">
        <f t="shared" si="333"/>
        <v/>
      </c>
      <c r="T2651" s="37">
        <f t="shared" si="334"/>
        <v>17614019.370792065</v>
      </c>
      <c r="U2651" s="37">
        <f t="shared" si="335"/>
        <v>29615854.385281309</v>
      </c>
      <c r="V2651" s="37">
        <f t="shared" si="336"/>
        <v>55158090.291402899</v>
      </c>
    </row>
    <row r="2652" spans="1:22">
      <c r="A2652" s="23">
        <v>2651</v>
      </c>
      <c r="B2652" s="3" t="s">
        <v>3529</v>
      </c>
      <c r="C2652" s="28">
        <v>20</v>
      </c>
      <c r="D2652" s="29">
        <v>4</v>
      </c>
      <c r="E2652" s="28">
        <v>2007</v>
      </c>
      <c r="F2652" s="31">
        <f>DATE(E2652,D2652,C2652)</f>
        <v>39192</v>
      </c>
      <c r="G2652" s="24" t="s">
        <v>3530</v>
      </c>
      <c r="H2652" s="2">
        <v>16000000</v>
      </c>
      <c r="I2652" s="2">
        <v>23618786</v>
      </c>
      <c r="J2652" s="2">
        <v>81742618</v>
      </c>
      <c r="K2652" s="28" t="str">
        <f t="shared" si="330"/>
        <v/>
      </c>
      <c r="L2652" s="28" t="str">
        <f t="shared" si="331"/>
        <v/>
      </c>
      <c r="M2652" s="28" t="s">
        <v>3530</v>
      </c>
      <c r="N2652" s="28" t="str">
        <f t="shared" si="332"/>
        <v/>
      </c>
      <c r="O2652" s="28" t="str">
        <f>IF(N2652=1,M2652&amp;" ("&amp;E2652&amp;")",M2652)</f>
        <v>Hot Fuzz</v>
      </c>
      <c r="P2652" s="36">
        <f>INDEX(cpi!$A$1:$M$105,MATCH('Inflation adjust calc'!$E2652,cpi!$A:$A,0),MATCH('Inflation adjust calc'!$D2652,cpi!$1:$1,0))</f>
        <v>206.68600000000001</v>
      </c>
      <c r="Q2652" s="36">
        <f>cpi!$I$2</f>
        <v>240.85300000000001</v>
      </c>
      <c r="R2652" s="36">
        <f t="shared" si="337"/>
        <v>1.165308729183399</v>
      </c>
      <c r="S2652" s="28" t="str">
        <f t="shared" si="333"/>
        <v/>
      </c>
      <c r="T2652" s="37">
        <f t="shared" si="334"/>
        <v>18644939.666934386</v>
      </c>
      <c r="U2652" s="37">
        <f t="shared" si="335"/>
        <v>27523177.498514656</v>
      </c>
      <c r="V2652" s="37">
        <f t="shared" si="336"/>
        <v>95255386.301704034</v>
      </c>
    </row>
    <row r="2653" spans="1:22">
      <c r="A2653" s="23">
        <v>2652</v>
      </c>
      <c r="B2653" s="3" t="s">
        <v>2142</v>
      </c>
      <c r="C2653" s="28">
        <v>15</v>
      </c>
      <c r="D2653" s="29">
        <v>8</v>
      </c>
      <c r="E2653" s="28">
        <v>2008</v>
      </c>
      <c r="F2653" s="31">
        <f>DATE(E2653,D2653,C2653)</f>
        <v>39675</v>
      </c>
      <c r="G2653" s="24" t="s">
        <v>3531</v>
      </c>
      <c r="H2653" s="2">
        <v>16000000</v>
      </c>
      <c r="I2653" s="2">
        <v>23216709</v>
      </c>
      <c r="J2653" s="2">
        <v>104504817</v>
      </c>
      <c r="K2653" s="28" t="str">
        <f t="shared" si="330"/>
        <v/>
      </c>
      <c r="L2653" s="28" t="str">
        <f t="shared" si="331"/>
        <v/>
      </c>
      <c r="M2653" s="28" t="s">
        <v>3531</v>
      </c>
      <c r="N2653" s="28" t="str">
        <f t="shared" si="332"/>
        <v/>
      </c>
      <c r="O2653" s="28" t="str">
        <f>IF(N2653=1,M2653&amp;" ("&amp;E2653&amp;")",M2653)</f>
        <v>Vicky Cristina Barcelona</v>
      </c>
      <c r="P2653" s="36">
        <f>INDEX(cpi!$A$1:$M$105,MATCH('Inflation adjust calc'!$E2653,cpi!$A:$A,0),MATCH('Inflation adjust calc'!$D2653,cpi!$1:$1,0))</f>
        <v>219.08600000000001</v>
      </c>
      <c r="Q2653" s="36">
        <f>cpi!$I$2</f>
        <v>240.85300000000001</v>
      </c>
      <c r="R2653" s="36">
        <f t="shared" si="337"/>
        <v>1.0993536784641647</v>
      </c>
      <c r="S2653" s="28" t="str">
        <f t="shared" si="333"/>
        <v/>
      </c>
      <c r="T2653" s="37">
        <f t="shared" si="334"/>
        <v>17589658.855426636</v>
      </c>
      <c r="U2653" s="37">
        <f t="shared" si="335"/>
        <v>25523374.440982077</v>
      </c>
      <c r="V2653" s="37">
        <f t="shared" si="336"/>
        <v>114887754.98617437</v>
      </c>
    </row>
    <row r="2654" spans="1:22">
      <c r="A2654" s="23">
        <v>2653</v>
      </c>
      <c r="B2654" s="3" t="s">
        <v>812</v>
      </c>
      <c r="C2654" s="28">
        <v>16</v>
      </c>
      <c r="D2654" s="29">
        <v>6</v>
      </c>
      <c r="E2654" s="28">
        <v>2000</v>
      </c>
      <c r="F2654" s="31">
        <f>DATE(E2654,D2654,C2654)</f>
        <v>36693</v>
      </c>
      <c r="G2654" s="24" t="s">
        <v>3532</v>
      </c>
      <c r="H2654" s="2">
        <v>16000000</v>
      </c>
      <c r="I2654" s="2">
        <v>21799652</v>
      </c>
      <c r="J2654" s="2">
        <v>21799652</v>
      </c>
      <c r="K2654" s="28" t="str">
        <f t="shared" si="330"/>
        <v/>
      </c>
      <c r="L2654" s="28" t="str">
        <f t="shared" si="331"/>
        <v/>
      </c>
      <c r="M2654" s="28" t="s">
        <v>3532</v>
      </c>
      <c r="N2654" s="28" t="str">
        <f t="shared" si="332"/>
        <v/>
      </c>
      <c r="O2654" s="28" t="str">
        <f>IF(N2654=1,M2654&amp;" ("&amp;E2654&amp;")",M2654)</f>
        <v>Boys and Girls</v>
      </c>
      <c r="P2654" s="36">
        <f>INDEX(cpi!$A$1:$M$105,MATCH('Inflation adjust calc'!$E2654,cpi!$A:$A,0),MATCH('Inflation adjust calc'!$D2654,cpi!$1:$1,0))</f>
        <v>172.4</v>
      </c>
      <c r="Q2654" s="36">
        <f>cpi!$I$2</f>
        <v>240.85300000000001</v>
      </c>
      <c r="R2654" s="36">
        <f t="shared" si="337"/>
        <v>1.3970591647331787</v>
      </c>
      <c r="S2654" s="28" t="str">
        <f t="shared" si="333"/>
        <v/>
      </c>
      <c r="T2654" s="37">
        <f t="shared" si="334"/>
        <v>22352946.635730859</v>
      </c>
      <c r="U2654" s="37">
        <f t="shared" si="335"/>
        <v>30455403.614593968</v>
      </c>
      <c r="V2654" s="37">
        <f t="shared" si="336"/>
        <v>30455403.614593968</v>
      </c>
    </row>
    <row r="2655" spans="1:22">
      <c r="A2655" s="23">
        <v>2654</v>
      </c>
      <c r="B2655" s="3" t="s">
        <v>1996</v>
      </c>
      <c r="C2655" s="28">
        <v>18</v>
      </c>
      <c r="D2655" s="29">
        <v>11</v>
      </c>
      <c r="E2655" s="28">
        <v>1994</v>
      </c>
      <c r="F2655" s="31">
        <f>DATE(E2655,D2655,C2655)</f>
        <v>34656</v>
      </c>
      <c r="G2655" s="24" t="s">
        <v>3533</v>
      </c>
      <c r="H2655" s="2">
        <v>16000000</v>
      </c>
      <c r="I2655" s="2">
        <v>19284974</v>
      </c>
      <c r="J2655" s="2">
        <v>45284974</v>
      </c>
      <c r="K2655" s="28" t="str">
        <f t="shared" si="330"/>
        <v/>
      </c>
      <c r="L2655" s="28" t="str">
        <f t="shared" si="331"/>
        <v/>
      </c>
      <c r="M2655" s="28" t="s">
        <v>3533</v>
      </c>
      <c r="N2655" s="28" t="str">
        <f t="shared" si="332"/>
        <v/>
      </c>
      <c r="O2655" s="28" t="str">
        <f>IF(N2655=1,M2655&amp;" ("&amp;E2655&amp;")",M2655)</f>
        <v>Léon</v>
      </c>
      <c r="P2655" s="36">
        <f>INDEX(cpi!$A$1:$M$105,MATCH('Inflation adjust calc'!$E2655,cpi!$A:$A,0),MATCH('Inflation adjust calc'!$D2655,cpi!$1:$1,0))</f>
        <v>149.69999999999999</v>
      </c>
      <c r="Q2655" s="36">
        <f>cpi!$I$2</f>
        <v>240.85300000000001</v>
      </c>
      <c r="R2655" s="36">
        <f t="shared" si="337"/>
        <v>1.6089044756179027</v>
      </c>
      <c r="S2655" s="28" t="str">
        <f t="shared" si="333"/>
        <v/>
      </c>
      <c r="T2655" s="37">
        <f t="shared" si="334"/>
        <v>25742471.609886445</v>
      </c>
      <c r="U2655" s="37">
        <f t="shared" si="335"/>
        <v>31027680.980774887</v>
      </c>
      <c r="V2655" s="37">
        <f t="shared" si="336"/>
        <v>72859197.346840352</v>
      </c>
    </row>
    <row r="2656" spans="1:22">
      <c r="A2656" s="23">
        <v>2655</v>
      </c>
      <c r="B2656" s="3">
        <v>40515</v>
      </c>
      <c r="C2656" s="28">
        <v>12</v>
      </c>
      <c r="D2656" s="29">
        <v>3</v>
      </c>
      <c r="E2656" s="28">
        <v>2010</v>
      </c>
      <c r="F2656" s="31">
        <f>DATE(E2656,D2656,C2656)</f>
        <v>40249</v>
      </c>
      <c r="G2656" s="24" t="s">
        <v>3534</v>
      </c>
      <c r="H2656" s="2">
        <v>16000000</v>
      </c>
      <c r="I2656" s="2">
        <v>19068240</v>
      </c>
      <c r="J2656" s="2">
        <v>56506120</v>
      </c>
      <c r="K2656" s="28" t="str">
        <f t="shared" si="330"/>
        <v/>
      </c>
      <c r="L2656" s="28" t="str">
        <f t="shared" si="331"/>
        <v/>
      </c>
      <c r="M2656" s="28" t="s">
        <v>3534</v>
      </c>
      <c r="N2656" s="28" t="str">
        <f t="shared" si="332"/>
        <v/>
      </c>
      <c r="O2656" s="28" t="str">
        <f>IF(N2656=1,M2656&amp;" ("&amp;E2656&amp;")",M2656)</f>
        <v>Remember Me</v>
      </c>
      <c r="P2656" s="36">
        <f>INDEX(cpi!$A$1:$M$105,MATCH('Inflation adjust calc'!$E2656,cpi!$A:$A,0),MATCH('Inflation adjust calc'!$D2656,cpi!$1:$1,0))</f>
        <v>217.631</v>
      </c>
      <c r="Q2656" s="36">
        <f>cpi!$I$2</f>
        <v>240.85300000000001</v>
      </c>
      <c r="R2656" s="36">
        <f t="shared" si="337"/>
        <v>1.1067035486672396</v>
      </c>
      <c r="S2656" s="28" t="str">
        <f t="shared" si="333"/>
        <v/>
      </c>
      <c r="T2656" s="37">
        <f t="shared" si="334"/>
        <v>17707256.778675836</v>
      </c>
      <c r="U2656" s="37">
        <f t="shared" si="335"/>
        <v>21102888.874838606</v>
      </c>
      <c r="V2656" s="37">
        <f t="shared" si="336"/>
        <v>62535523.525416881</v>
      </c>
    </row>
    <row r="2657" spans="1:22">
      <c r="A2657" s="23">
        <v>2656</v>
      </c>
      <c r="B2657" s="3">
        <v>37570</v>
      </c>
      <c r="C2657" s="28">
        <v>11</v>
      </c>
      <c r="D2657" s="29">
        <v>10</v>
      </c>
      <c r="E2657" s="28">
        <v>2002</v>
      </c>
      <c r="F2657" s="31">
        <f>DATE(E2657,D2657,C2657)</f>
        <v>37540</v>
      </c>
      <c r="G2657" s="24" t="s">
        <v>3535</v>
      </c>
      <c r="H2657" s="2">
        <v>16000000</v>
      </c>
      <c r="I2657" s="2">
        <v>16357770</v>
      </c>
      <c r="J2657" s="2">
        <v>21657770</v>
      </c>
      <c r="K2657" s="28" t="str">
        <f t="shared" si="330"/>
        <v/>
      </c>
      <c r="L2657" s="28" t="str">
        <f t="shared" si="331"/>
        <v/>
      </c>
      <c r="M2657" s="28" t="s">
        <v>3535</v>
      </c>
      <c r="N2657" s="28" t="str">
        <f t="shared" si="332"/>
        <v/>
      </c>
      <c r="O2657" s="28" t="str">
        <f>IF(N2657=1,M2657&amp;" ("&amp;E2657&amp;")",M2657)</f>
        <v>White Oleander</v>
      </c>
      <c r="P2657" s="36">
        <f>INDEX(cpi!$A$1:$M$105,MATCH('Inflation adjust calc'!$E2657,cpi!$A:$A,0),MATCH('Inflation adjust calc'!$D2657,cpi!$1:$1,0))</f>
        <v>181.3</v>
      </c>
      <c r="Q2657" s="36">
        <f>cpi!$I$2</f>
        <v>240.85300000000001</v>
      </c>
      <c r="R2657" s="36">
        <f t="shared" si="337"/>
        <v>1.3284776613348042</v>
      </c>
      <c r="S2657" s="28" t="str">
        <f t="shared" si="333"/>
        <v/>
      </c>
      <c r="T2657" s="37">
        <f t="shared" si="334"/>
        <v>21255642.581356868</v>
      </c>
      <c r="U2657" s="37">
        <f t="shared" si="335"/>
        <v>21730932.034252621</v>
      </c>
      <c r="V2657" s="37">
        <f t="shared" si="336"/>
        <v>28771863.639327083</v>
      </c>
    </row>
    <row r="2658" spans="1:22">
      <c r="A2658" s="23">
        <v>2657</v>
      </c>
      <c r="B2658" s="3" t="s">
        <v>495</v>
      </c>
      <c r="C2658" s="28">
        <v>18</v>
      </c>
      <c r="D2658" s="29">
        <v>9</v>
      </c>
      <c r="E2658" s="28">
        <v>2009</v>
      </c>
      <c r="F2658" s="31">
        <f>DATE(E2658,D2658,C2658)</f>
        <v>40074</v>
      </c>
      <c r="G2658" s="24" t="s">
        <v>3536</v>
      </c>
      <c r="H2658" s="2">
        <v>16000000</v>
      </c>
      <c r="I2658" s="2">
        <v>16204793</v>
      </c>
      <c r="J2658" s="2">
        <v>31943401</v>
      </c>
      <c r="K2658" s="28" t="str">
        <f t="shared" si="330"/>
        <v/>
      </c>
      <c r="L2658" s="28" t="str">
        <f t="shared" si="331"/>
        <v/>
      </c>
      <c r="M2658" s="28" t="s">
        <v>3536</v>
      </c>
      <c r="N2658" s="28" t="str">
        <f t="shared" si="332"/>
        <v/>
      </c>
      <c r="O2658" s="28" t="str">
        <f>IF(N2658=1,M2658&amp;" ("&amp;E2658&amp;")",M2658)</f>
        <v>Jennifer's Body</v>
      </c>
      <c r="P2658" s="36">
        <f>INDEX(cpi!$A$1:$M$105,MATCH('Inflation adjust calc'!$E2658,cpi!$A:$A,0),MATCH('Inflation adjust calc'!$D2658,cpi!$1:$1,0))</f>
        <v>215.96899999999999</v>
      </c>
      <c r="Q2658" s="36">
        <f>cpi!$I$2</f>
        <v>240.85300000000001</v>
      </c>
      <c r="R2658" s="36">
        <f t="shared" si="337"/>
        <v>1.1152202399418436</v>
      </c>
      <c r="S2658" s="28" t="str">
        <f t="shared" si="333"/>
        <v/>
      </c>
      <c r="T2658" s="37">
        <f t="shared" si="334"/>
        <v>17843523.839069497</v>
      </c>
      <c r="U2658" s="37">
        <f t="shared" si="335"/>
        <v>18071913.137667909</v>
      </c>
      <c r="V2658" s="37">
        <f t="shared" si="336"/>
        <v>35623927.327778526</v>
      </c>
    </row>
    <row r="2659" spans="1:22">
      <c r="A2659" s="23">
        <v>2658</v>
      </c>
      <c r="B2659" s="3">
        <v>36588</v>
      </c>
      <c r="C2659" s="28">
        <v>3</v>
      </c>
      <c r="D2659" s="29">
        <v>3</v>
      </c>
      <c r="E2659" s="28">
        <v>2000</v>
      </c>
      <c r="F2659" s="31">
        <f>DATE(E2659,D2659,C2659)</f>
        <v>36588</v>
      </c>
      <c r="G2659" s="24" t="s">
        <v>3537</v>
      </c>
      <c r="H2659" s="2">
        <v>16000000</v>
      </c>
      <c r="I2659" s="2">
        <v>15427192</v>
      </c>
      <c r="J2659" s="2">
        <v>15980376</v>
      </c>
      <c r="K2659" s="28" t="str">
        <f t="shared" si="330"/>
        <v/>
      </c>
      <c r="L2659" s="28" t="str">
        <f t="shared" si="331"/>
        <v/>
      </c>
      <c r="M2659" s="28" t="s">
        <v>3537</v>
      </c>
      <c r="N2659" s="28" t="str">
        <f t="shared" si="332"/>
        <v/>
      </c>
      <c r="O2659" s="28" t="str">
        <f>IF(N2659=1,M2659&amp;" ("&amp;E2659&amp;")",M2659)</f>
        <v>Drowning Mona</v>
      </c>
      <c r="P2659" s="36">
        <f>INDEX(cpi!$A$1:$M$105,MATCH('Inflation adjust calc'!$E2659,cpi!$A:$A,0),MATCH('Inflation adjust calc'!$D2659,cpi!$1:$1,0))</f>
        <v>171.2</v>
      </c>
      <c r="Q2659" s="36">
        <f>cpi!$I$2</f>
        <v>240.85300000000001</v>
      </c>
      <c r="R2659" s="36">
        <f t="shared" si="337"/>
        <v>1.4068516355140188</v>
      </c>
      <c r="S2659" s="28" t="str">
        <f t="shared" si="333"/>
        <v/>
      </c>
      <c r="T2659" s="37">
        <f t="shared" si="334"/>
        <v>22509626.168224301</v>
      </c>
      <c r="U2659" s="37">
        <f t="shared" si="335"/>
        <v>21703770.296588786</v>
      </c>
      <c r="V2659" s="37">
        <f t="shared" si="336"/>
        <v>22482018.111728974</v>
      </c>
    </row>
    <row r="2660" spans="1:22">
      <c r="A2660" s="23">
        <v>2659</v>
      </c>
      <c r="B2660" s="3" t="s">
        <v>3538</v>
      </c>
      <c r="C2660" s="28">
        <v>30</v>
      </c>
      <c r="D2660" s="29">
        <v>1</v>
      </c>
      <c r="E2660" s="28">
        <v>1987</v>
      </c>
      <c r="F2660" s="31">
        <f>DATE(E2660,D2660,C2660)</f>
        <v>31807</v>
      </c>
      <c r="G2660" s="24" t="s">
        <v>3539</v>
      </c>
      <c r="H2660" s="2">
        <v>16000000</v>
      </c>
      <c r="I2660" s="2">
        <v>14792779</v>
      </c>
      <c r="J2660" s="2">
        <v>14792779</v>
      </c>
      <c r="K2660" s="28" t="str">
        <f t="shared" si="330"/>
        <v/>
      </c>
      <c r="L2660" s="28" t="str">
        <f t="shared" si="331"/>
        <v/>
      </c>
      <c r="M2660" s="28" t="s">
        <v>3539</v>
      </c>
      <c r="N2660" s="28" t="str">
        <f t="shared" si="332"/>
        <v/>
      </c>
      <c r="O2660" s="28" t="str">
        <f>IF(N2660=1,M2660&amp;" ("&amp;E2660&amp;")",M2660)</f>
        <v>Radio Days</v>
      </c>
      <c r="P2660" s="36">
        <f>INDEX(cpi!$A$1:$M$105,MATCH('Inflation adjust calc'!$E2660,cpi!$A:$A,0),MATCH('Inflation adjust calc'!$D2660,cpi!$1:$1,0))</f>
        <v>111.2</v>
      </c>
      <c r="Q2660" s="36">
        <f>cpi!$I$2</f>
        <v>240.85300000000001</v>
      </c>
      <c r="R2660" s="36">
        <f t="shared" si="337"/>
        <v>2.1659442446043164</v>
      </c>
      <c r="S2660" s="28" t="str">
        <f t="shared" si="333"/>
        <v/>
      </c>
      <c r="T2660" s="37">
        <f t="shared" si="334"/>
        <v>34655107.913669065</v>
      </c>
      <c r="U2660" s="37">
        <f t="shared" si="335"/>
        <v>32040334.536753595</v>
      </c>
      <c r="V2660" s="37">
        <f t="shared" si="336"/>
        <v>32040334.536753595</v>
      </c>
    </row>
    <row r="2661" spans="1:22">
      <c r="A2661" s="23">
        <v>2660</v>
      </c>
      <c r="B2661" s="3" t="s">
        <v>326</v>
      </c>
      <c r="C2661" s="28">
        <v>18</v>
      </c>
      <c r="D2661" s="29">
        <v>7</v>
      </c>
      <c r="E2661" s="28">
        <v>2003</v>
      </c>
      <c r="F2661" s="31">
        <f>DATE(E2661,D2661,C2661)</f>
        <v>37820</v>
      </c>
      <c r="G2661" s="24" t="s">
        <v>3540</v>
      </c>
      <c r="H2661" s="2">
        <v>16000000</v>
      </c>
      <c r="I2661" s="2">
        <v>14108518</v>
      </c>
      <c r="J2661" s="2">
        <v>14108518</v>
      </c>
      <c r="K2661" s="28" t="str">
        <f t="shared" si="330"/>
        <v/>
      </c>
      <c r="L2661" s="28" t="str">
        <f t="shared" si="331"/>
        <v/>
      </c>
      <c r="M2661" s="28" t="s">
        <v>3540</v>
      </c>
      <c r="N2661" s="28" t="str">
        <f t="shared" si="332"/>
        <v/>
      </c>
      <c r="O2661" s="28" t="str">
        <f>IF(N2661=1,M2661&amp;" ("&amp;E2661&amp;")",M2661)</f>
        <v>How to Deal</v>
      </c>
      <c r="P2661" s="36">
        <f>INDEX(cpi!$A$1:$M$105,MATCH('Inflation adjust calc'!$E2661,cpi!$A:$A,0),MATCH('Inflation adjust calc'!$D2661,cpi!$1:$1,0))</f>
        <v>183.9</v>
      </c>
      <c r="Q2661" s="36">
        <f>cpi!$I$2</f>
        <v>240.85300000000001</v>
      </c>
      <c r="R2661" s="36">
        <f t="shared" si="337"/>
        <v>1.3096954866775421</v>
      </c>
      <c r="S2661" s="28" t="str">
        <f t="shared" si="333"/>
        <v/>
      </c>
      <c r="T2661" s="37">
        <f t="shared" si="334"/>
        <v>20955127.786840674</v>
      </c>
      <c r="U2661" s="37">
        <f t="shared" si="335"/>
        <v>18477862.348308861</v>
      </c>
      <c r="V2661" s="37">
        <f t="shared" si="336"/>
        <v>18477862.348308861</v>
      </c>
    </row>
    <row r="2662" spans="1:22">
      <c r="A2662" s="23">
        <v>2661</v>
      </c>
      <c r="B2662" s="3">
        <v>41708</v>
      </c>
      <c r="C2662" s="28">
        <v>3</v>
      </c>
      <c r="D2662" s="29">
        <v>10</v>
      </c>
      <c r="E2662" s="28">
        <v>2014</v>
      </c>
      <c r="F2662" s="31">
        <f>DATE(E2662,D2662,C2662)</f>
        <v>41915</v>
      </c>
      <c r="G2662" s="24" t="s">
        <v>3324</v>
      </c>
      <c r="H2662" s="2">
        <v>16000000</v>
      </c>
      <c r="I2662" s="2">
        <v>14019924</v>
      </c>
      <c r="J2662" s="2">
        <v>20769209</v>
      </c>
      <c r="K2662" s="28" t="str">
        <f t="shared" si="330"/>
        <v/>
      </c>
      <c r="L2662" s="28" t="str">
        <f t="shared" si="331"/>
        <v/>
      </c>
      <c r="M2662" s="28" t="s">
        <v>3324</v>
      </c>
      <c r="N2662" s="28">
        <f t="shared" si="332"/>
        <v>1</v>
      </c>
      <c r="O2662" s="28" t="str">
        <f>IF(N2662=1,M2662&amp;" ("&amp;E2662&amp;")",M2662)</f>
        <v>Left Behind (2014)</v>
      </c>
      <c r="P2662" s="36">
        <f>INDEX(cpi!$A$1:$M$105,MATCH('Inflation adjust calc'!$E2662,cpi!$A:$A,0),MATCH('Inflation adjust calc'!$D2662,cpi!$1:$1,0))</f>
        <v>237.43299999999999</v>
      </c>
      <c r="Q2662" s="36">
        <f>cpi!$I$2</f>
        <v>240.85300000000001</v>
      </c>
      <c r="R2662" s="36">
        <f t="shared" si="337"/>
        <v>1.0144040634621136</v>
      </c>
      <c r="S2662" s="28" t="str">
        <f t="shared" si="333"/>
        <v/>
      </c>
      <c r="T2662" s="37">
        <f t="shared" si="334"/>
        <v>16230465.015393818</v>
      </c>
      <c r="U2662" s="37">
        <f t="shared" si="335"/>
        <v>14221867.875030011</v>
      </c>
      <c r="V2662" s="37">
        <f t="shared" si="336"/>
        <v>21068370.004493903</v>
      </c>
    </row>
    <row r="2663" spans="1:22">
      <c r="A2663" s="23">
        <v>2662</v>
      </c>
      <c r="B2663" s="3" t="s">
        <v>358</v>
      </c>
      <c r="C2663" s="28">
        <v>28</v>
      </c>
      <c r="D2663" s="29">
        <v>5</v>
      </c>
      <c r="E2663" s="28">
        <v>2004</v>
      </c>
      <c r="F2663" s="31">
        <f>DATE(E2663,D2663,C2663)</f>
        <v>38135</v>
      </c>
      <c r="G2663" s="24" t="s">
        <v>3541</v>
      </c>
      <c r="H2663" s="2">
        <v>16000000</v>
      </c>
      <c r="I2663" s="2">
        <v>13922211</v>
      </c>
      <c r="J2663" s="2">
        <v>14553807</v>
      </c>
      <c r="K2663" s="28" t="str">
        <f t="shared" si="330"/>
        <v/>
      </c>
      <c r="L2663" s="28" t="str">
        <f t="shared" si="331"/>
        <v/>
      </c>
      <c r="M2663" s="28" t="s">
        <v>3541</v>
      </c>
      <c r="N2663" s="28" t="str">
        <f t="shared" si="332"/>
        <v/>
      </c>
      <c r="O2663" s="28" t="str">
        <f>IF(N2663=1,M2663&amp;" ("&amp;E2663&amp;")",M2663)</f>
        <v>Soul Plane</v>
      </c>
      <c r="P2663" s="36">
        <f>INDEX(cpi!$A$1:$M$105,MATCH('Inflation adjust calc'!$E2663,cpi!$A:$A,0),MATCH('Inflation adjust calc'!$D2663,cpi!$1:$1,0))</f>
        <v>189.1</v>
      </c>
      <c r="Q2663" s="36">
        <f>cpi!$I$2</f>
        <v>240.85300000000001</v>
      </c>
      <c r="R2663" s="36">
        <f t="shared" si="337"/>
        <v>1.2736805922792174</v>
      </c>
      <c r="S2663" s="28" t="str">
        <f t="shared" si="333"/>
        <v/>
      </c>
      <c r="T2663" s="37">
        <f t="shared" si="334"/>
        <v>20378889.476467479</v>
      </c>
      <c r="U2663" s="37">
        <f t="shared" si="335"/>
        <v>17732449.952316236</v>
      </c>
      <c r="V2663" s="37">
        <f t="shared" si="336"/>
        <v>18536901.519677419</v>
      </c>
    </row>
    <row r="2664" spans="1:22">
      <c r="A2664" s="23">
        <v>2663</v>
      </c>
      <c r="B2664" s="3">
        <v>32398</v>
      </c>
      <c r="C2664" s="28">
        <v>9</v>
      </c>
      <c r="D2664" s="29">
        <v>12</v>
      </c>
      <c r="E2664" s="28">
        <v>1988</v>
      </c>
      <c r="F2664" s="31">
        <f>DATE(E2664,D2664,C2664)</f>
        <v>32486</v>
      </c>
      <c r="G2664" s="24" t="s">
        <v>3542</v>
      </c>
      <c r="H2664" s="2">
        <v>16000000</v>
      </c>
      <c r="I2664" s="2">
        <v>13854000</v>
      </c>
      <c r="J2664" s="2">
        <v>13854000</v>
      </c>
      <c r="K2664" s="28" t="str">
        <f t="shared" si="330"/>
        <v/>
      </c>
      <c r="L2664" s="28" t="str">
        <f t="shared" si="331"/>
        <v/>
      </c>
      <c r="M2664" s="28" t="s">
        <v>3542</v>
      </c>
      <c r="N2664" s="28" t="str">
        <f t="shared" si="332"/>
        <v/>
      </c>
      <c r="O2664" s="28" t="str">
        <f>IF(N2664=1,M2664&amp;" ("&amp;E2664&amp;")",M2664)</f>
        <v>My Stepmother Is an Alien</v>
      </c>
      <c r="P2664" s="36">
        <f>INDEX(cpi!$A$1:$M$105,MATCH('Inflation adjust calc'!$E2664,cpi!$A:$A,0),MATCH('Inflation adjust calc'!$D2664,cpi!$1:$1,0))</f>
        <v>120.5</v>
      </c>
      <c r="Q2664" s="36">
        <f>cpi!$I$2</f>
        <v>240.85300000000001</v>
      </c>
      <c r="R2664" s="36">
        <f t="shared" si="337"/>
        <v>1.9987800829875519</v>
      </c>
      <c r="S2664" s="28" t="str">
        <f t="shared" si="333"/>
        <v/>
      </c>
      <c r="T2664" s="37">
        <f t="shared" si="334"/>
        <v>31980481.327800833</v>
      </c>
      <c r="U2664" s="37">
        <f t="shared" si="335"/>
        <v>27691099.269709546</v>
      </c>
      <c r="V2664" s="37">
        <f t="shared" si="336"/>
        <v>27691099.269709546</v>
      </c>
    </row>
    <row r="2665" spans="1:22">
      <c r="A2665" s="23">
        <v>2664</v>
      </c>
      <c r="B2665" s="3" t="s">
        <v>1422</v>
      </c>
      <c r="C2665" s="28">
        <v>29</v>
      </c>
      <c r="D2665" s="29">
        <v>6</v>
      </c>
      <c r="E2665" s="28">
        <v>2012</v>
      </c>
      <c r="F2665" s="31">
        <f>DATE(E2665,D2665,C2665)</f>
        <v>41089</v>
      </c>
      <c r="G2665" s="24" t="s">
        <v>3543</v>
      </c>
      <c r="H2665" s="2">
        <v>16000000</v>
      </c>
      <c r="I2665" s="2">
        <v>12431792</v>
      </c>
      <c r="J2665" s="2">
        <v>12519804</v>
      </c>
      <c r="K2665" s="28" t="str">
        <f t="shared" si="330"/>
        <v/>
      </c>
      <c r="L2665" s="28" t="str">
        <f t="shared" si="331"/>
        <v/>
      </c>
      <c r="M2665" s="28" t="s">
        <v>3543</v>
      </c>
      <c r="N2665" s="28" t="str">
        <f t="shared" si="332"/>
        <v/>
      </c>
      <c r="O2665" s="28" t="str">
        <f>IF(N2665=1,M2665&amp;" ("&amp;E2665&amp;")",M2665)</f>
        <v>People Like Us</v>
      </c>
      <c r="P2665" s="36">
        <f>INDEX(cpi!$A$1:$M$105,MATCH('Inflation adjust calc'!$E2665,cpi!$A:$A,0),MATCH('Inflation adjust calc'!$D2665,cpi!$1:$1,0))</f>
        <v>229.47800000000001</v>
      </c>
      <c r="Q2665" s="36">
        <f>cpi!$I$2</f>
        <v>240.85300000000001</v>
      </c>
      <c r="R2665" s="36">
        <f t="shared" si="337"/>
        <v>1.0495690218670199</v>
      </c>
      <c r="S2665" s="28" t="str">
        <f t="shared" si="333"/>
        <v/>
      </c>
      <c r="T2665" s="37">
        <f t="shared" si="334"/>
        <v>16793104.349872321</v>
      </c>
      <c r="U2665" s="37">
        <f t="shared" si="335"/>
        <v>13048023.769494243</v>
      </c>
      <c r="V2665" s="37">
        <f t="shared" si="336"/>
        <v>13140398.438246803</v>
      </c>
    </row>
    <row r="2666" spans="1:22">
      <c r="A2666" s="23">
        <v>2665</v>
      </c>
      <c r="B2666" s="3" t="s">
        <v>1744</v>
      </c>
      <c r="C2666" s="28">
        <v>28</v>
      </c>
      <c r="D2666" s="29">
        <v>5</v>
      </c>
      <c r="E2666" s="28">
        <v>1999</v>
      </c>
      <c r="F2666" s="31">
        <f>DATE(E2666,D2666,C2666)</f>
        <v>36308</v>
      </c>
      <c r="G2666" s="24" t="s">
        <v>3544</v>
      </c>
      <c r="H2666" s="2">
        <v>16000000</v>
      </c>
      <c r="I2666" s="2">
        <v>11810854</v>
      </c>
      <c r="J2666" s="2">
        <v>11810854</v>
      </c>
      <c r="K2666" s="28" t="str">
        <f t="shared" si="330"/>
        <v/>
      </c>
      <c r="L2666" s="28" t="str">
        <f t="shared" si="331"/>
        <v/>
      </c>
      <c r="M2666" s="28" t="s">
        <v>3544</v>
      </c>
      <c r="N2666" s="28" t="str">
        <f t="shared" si="332"/>
        <v/>
      </c>
      <c r="O2666" s="28" t="str">
        <f>IF(N2666=1,M2666&amp;" ("&amp;E2666&amp;")",M2666)</f>
        <v>The Thirteenth Floor</v>
      </c>
      <c r="P2666" s="36">
        <f>INDEX(cpi!$A$1:$M$105,MATCH('Inflation adjust calc'!$E2666,cpi!$A:$A,0),MATCH('Inflation adjust calc'!$D2666,cpi!$1:$1,0))</f>
        <v>166.2</v>
      </c>
      <c r="Q2666" s="36">
        <f>cpi!$I$2</f>
        <v>240.85300000000001</v>
      </c>
      <c r="R2666" s="36">
        <f t="shared" si="337"/>
        <v>1.449175691937425</v>
      </c>
      <c r="S2666" s="28" t="str">
        <f t="shared" si="333"/>
        <v/>
      </c>
      <c r="T2666" s="37">
        <f t="shared" si="334"/>
        <v>23186811.070998799</v>
      </c>
      <c r="U2666" s="37">
        <f t="shared" si="335"/>
        <v>17116002.517821904</v>
      </c>
      <c r="V2666" s="37">
        <f t="shared" si="336"/>
        <v>17116002.517821904</v>
      </c>
    </row>
    <row r="2667" spans="1:22">
      <c r="A2667" s="23">
        <v>2666</v>
      </c>
      <c r="B2667" s="3">
        <v>38055</v>
      </c>
      <c r="C2667" s="28">
        <v>3</v>
      </c>
      <c r="D2667" s="29">
        <v>9</v>
      </c>
      <c r="E2667" s="28">
        <v>2004</v>
      </c>
      <c r="F2667" s="31">
        <f>DATE(E2667,D2667,C2667)</f>
        <v>38233</v>
      </c>
      <c r="G2667" s="24" t="s">
        <v>3545</v>
      </c>
      <c r="H2667" s="2">
        <v>16000000</v>
      </c>
      <c r="I2667" s="2">
        <v>11540112</v>
      </c>
      <c r="J2667" s="2">
        <v>11540112</v>
      </c>
      <c r="K2667" s="28" t="str">
        <f t="shared" si="330"/>
        <v/>
      </c>
      <c r="L2667" s="28" t="str">
        <f t="shared" si="331"/>
        <v/>
      </c>
      <c r="M2667" s="28" t="s">
        <v>3545</v>
      </c>
      <c r="N2667" s="28" t="str">
        <f t="shared" si="332"/>
        <v/>
      </c>
      <c r="O2667" s="28" t="str">
        <f>IF(N2667=1,M2667&amp;" ("&amp;E2667&amp;")",M2667)</f>
        <v>The Cookout</v>
      </c>
      <c r="P2667" s="36">
        <f>INDEX(cpi!$A$1:$M$105,MATCH('Inflation adjust calc'!$E2667,cpi!$A:$A,0),MATCH('Inflation adjust calc'!$D2667,cpi!$1:$1,0))</f>
        <v>189.9</v>
      </c>
      <c r="Q2667" s="36">
        <f>cpi!$I$2</f>
        <v>240.85300000000001</v>
      </c>
      <c r="R2667" s="36">
        <f t="shared" si="337"/>
        <v>1.2683149025803053</v>
      </c>
      <c r="S2667" s="28" t="str">
        <f t="shared" si="333"/>
        <v/>
      </c>
      <c r="T2667" s="37">
        <f t="shared" si="334"/>
        <v>20293038.441284884</v>
      </c>
      <c r="U2667" s="37">
        <f t="shared" si="335"/>
        <v>14636496.027045812</v>
      </c>
      <c r="V2667" s="37">
        <f t="shared" si="336"/>
        <v>14636496.027045812</v>
      </c>
    </row>
    <row r="2668" spans="1:22">
      <c r="A2668" s="23">
        <v>2667</v>
      </c>
      <c r="B2668" s="3" t="s">
        <v>3546</v>
      </c>
      <c r="C2668" s="28">
        <v>19</v>
      </c>
      <c r="D2668" s="29">
        <v>10</v>
      </c>
      <c r="E2668" s="28">
        <v>1979</v>
      </c>
      <c r="F2668" s="31">
        <f>DATE(E2668,D2668,C2668)</f>
        <v>29147</v>
      </c>
      <c r="G2668" s="24" t="s">
        <v>3547</v>
      </c>
      <c r="H2668" s="2">
        <v>16000000</v>
      </c>
      <c r="I2668" s="2">
        <v>8400000</v>
      </c>
      <c r="J2668" s="2">
        <v>8400000</v>
      </c>
      <c r="K2668" s="28" t="str">
        <f t="shared" si="330"/>
        <v/>
      </c>
      <c r="L2668" s="28" t="str">
        <f t="shared" si="331"/>
        <v/>
      </c>
      <c r="M2668" s="28" t="s">
        <v>3547</v>
      </c>
      <c r="N2668" s="28" t="str">
        <f t="shared" si="332"/>
        <v/>
      </c>
      <c r="O2668" s="28" t="str">
        <f>IF(N2668=1,M2668&amp;" ("&amp;E2668&amp;")",M2668)</f>
        <v>Meteor</v>
      </c>
      <c r="P2668" s="36">
        <f>INDEX(cpi!$A$1:$M$105,MATCH('Inflation adjust calc'!$E2668,cpi!$A:$A,0),MATCH('Inflation adjust calc'!$D2668,cpi!$1:$1,0))</f>
        <v>75.2</v>
      </c>
      <c r="Q2668" s="36">
        <f>cpi!$I$2</f>
        <v>240.85300000000001</v>
      </c>
      <c r="R2668" s="36">
        <f t="shared" si="337"/>
        <v>3.2028324468085105</v>
      </c>
      <c r="S2668" s="28" t="str">
        <f t="shared" si="333"/>
        <v/>
      </c>
      <c r="T2668" s="37">
        <f t="shared" si="334"/>
        <v>51245319.148936167</v>
      </c>
      <c r="U2668" s="37">
        <f t="shared" si="335"/>
        <v>26903792.553191487</v>
      </c>
      <c r="V2668" s="37">
        <f t="shared" si="336"/>
        <v>26903792.553191487</v>
      </c>
    </row>
    <row r="2669" spans="1:22">
      <c r="A2669" s="23">
        <v>2668</v>
      </c>
      <c r="B2669" s="3">
        <v>31596</v>
      </c>
      <c r="C2669" s="28">
        <v>7</v>
      </c>
      <c r="D2669" s="29">
        <v>3</v>
      </c>
      <c r="E2669" s="28">
        <v>1986</v>
      </c>
      <c r="F2669" s="31">
        <f>DATE(E2669,D2669,C2669)</f>
        <v>31478</v>
      </c>
      <c r="G2669" s="24" t="s">
        <v>3548</v>
      </c>
      <c r="H2669" s="2">
        <v>16000000</v>
      </c>
      <c r="I2669" s="2">
        <v>5900000</v>
      </c>
      <c r="J2669" s="2">
        <v>12900000</v>
      </c>
      <c r="K2669" s="28" t="str">
        <f t="shared" si="330"/>
        <v/>
      </c>
      <c r="L2669" s="28" t="str">
        <f t="shared" si="331"/>
        <v/>
      </c>
      <c r="M2669" s="28" t="s">
        <v>3548</v>
      </c>
      <c r="N2669" s="28" t="str">
        <f t="shared" si="332"/>
        <v/>
      </c>
      <c r="O2669" s="28" t="str">
        <f>IF(N2669=1,M2669&amp;" ("&amp;E2669&amp;")",M2669)</f>
        <v>Highlander</v>
      </c>
      <c r="P2669" s="36">
        <f>INDEX(cpi!$A$1:$M$105,MATCH('Inflation adjust calc'!$E2669,cpi!$A:$A,0),MATCH('Inflation adjust calc'!$D2669,cpi!$1:$1,0))</f>
        <v>108.8</v>
      </c>
      <c r="Q2669" s="36">
        <f>cpi!$I$2</f>
        <v>240.85300000000001</v>
      </c>
      <c r="R2669" s="36">
        <f t="shared" si="337"/>
        <v>2.2137224264705884</v>
      </c>
      <c r="S2669" s="28" t="str">
        <f t="shared" si="333"/>
        <v/>
      </c>
      <c r="T2669" s="37">
        <f t="shared" si="334"/>
        <v>35419558.823529415</v>
      </c>
      <c r="U2669" s="37">
        <f t="shared" si="335"/>
        <v>13060962.316176472</v>
      </c>
      <c r="V2669" s="37">
        <f t="shared" si="336"/>
        <v>28557019.301470589</v>
      </c>
    </row>
    <row r="2670" spans="1:22">
      <c r="A2670" s="23">
        <v>2669</v>
      </c>
      <c r="B2670" s="3">
        <v>37320</v>
      </c>
      <c r="C2670" s="28">
        <v>3</v>
      </c>
      <c r="D2670" s="29">
        <v>5</v>
      </c>
      <c r="E2670" s="28">
        <v>2002</v>
      </c>
      <c r="F2670" s="31">
        <f>DATE(E2670,D2670,C2670)</f>
        <v>37379</v>
      </c>
      <c r="G2670" s="24" t="s">
        <v>3549</v>
      </c>
      <c r="H2670" s="2">
        <v>16000000</v>
      </c>
      <c r="I2670" s="2">
        <v>4839383</v>
      </c>
      <c r="J2670" s="2">
        <v>14839383</v>
      </c>
      <c r="K2670" s="28" t="str">
        <f t="shared" si="330"/>
        <v/>
      </c>
      <c r="L2670" s="28" t="str">
        <f t="shared" si="331"/>
        <v/>
      </c>
      <c r="M2670" s="28" t="s">
        <v>3549</v>
      </c>
      <c r="N2670" s="28" t="str">
        <f t="shared" si="332"/>
        <v/>
      </c>
      <c r="O2670" s="28" t="str">
        <f>IF(N2670=1,M2670&amp;" ("&amp;E2670&amp;")",M2670)</f>
        <v>Hollywood Ending</v>
      </c>
      <c r="P2670" s="36">
        <f>INDEX(cpi!$A$1:$M$105,MATCH('Inflation adjust calc'!$E2670,cpi!$A:$A,0),MATCH('Inflation adjust calc'!$D2670,cpi!$1:$1,0))</f>
        <v>179.8</v>
      </c>
      <c r="Q2670" s="36">
        <f>cpi!$I$2</f>
        <v>240.85300000000001</v>
      </c>
      <c r="R2670" s="36">
        <f t="shared" si="337"/>
        <v>1.3395606229143493</v>
      </c>
      <c r="S2670" s="28" t="str">
        <f t="shared" si="333"/>
        <v/>
      </c>
      <c r="T2670" s="37">
        <f t="shared" si="334"/>
        <v>21432969.966629587</v>
      </c>
      <c r="U2670" s="37">
        <f t="shared" si="335"/>
        <v>6482646.9060011124</v>
      </c>
      <c r="V2670" s="37">
        <f t="shared" si="336"/>
        <v>19878253.135144606</v>
      </c>
    </row>
    <row r="2671" spans="1:22">
      <c r="A2671" s="23">
        <v>2670</v>
      </c>
      <c r="B2671" s="3" t="s">
        <v>1216</v>
      </c>
      <c r="C2671" s="28">
        <v>15</v>
      </c>
      <c r="D2671" s="29">
        <v>9</v>
      </c>
      <c r="E2671" s="28">
        <v>2000</v>
      </c>
      <c r="F2671" s="31">
        <f>DATE(E2671,D2671,C2671)</f>
        <v>36784</v>
      </c>
      <c r="G2671" s="24" t="s">
        <v>3550</v>
      </c>
      <c r="H2671" s="2">
        <v>16000000</v>
      </c>
      <c r="I2671" s="2">
        <v>4734235</v>
      </c>
      <c r="J2671" s="2">
        <v>4734235</v>
      </c>
      <c r="K2671" s="28" t="str">
        <f t="shared" si="330"/>
        <v/>
      </c>
      <c r="L2671" s="28" t="str">
        <f t="shared" si="331"/>
        <v/>
      </c>
      <c r="M2671" s="28" t="s">
        <v>3550</v>
      </c>
      <c r="N2671" s="28" t="str">
        <f t="shared" si="332"/>
        <v/>
      </c>
      <c r="O2671" s="28" t="str">
        <f>IF(N2671=1,M2671&amp;" ("&amp;E2671&amp;")",M2671)</f>
        <v>Duets</v>
      </c>
      <c r="P2671" s="36">
        <f>INDEX(cpi!$A$1:$M$105,MATCH('Inflation adjust calc'!$E2671,cpi!$A:$A,0),MATCH('Inflation adjust calc'!$D2671,cpi!$1:$1,0))</f>
        <v>173.7</v>
      </c>
      <c r="Q2671" s="36">
        <f>cpi!$I$2</f>
        <v>240.85300000000001</v>
      </c>
      <c r="R2671" s="36">
        <f t="shared" si="337"/>
        <v>1.3866033390903858</v>
      </c>
      <c r="S2671" s="28" t="str">
        <f t="shared" si="333"/>
        <v/>
      </c>
      <c r="T2671" s="37">
        <f t="shared" si="334"/>
        <v>22185653.425446171</v>
      </c>
      <c r="U2671" s="37">
        <f t="shared" si="335"/>
        <v>6564506.0590385729</v>
      </c>
      <c r="V2671" s="37">
        <f t="shared" si="336"/>
        <v>6564506.0590385729</v>
      </c>
    </row>
    <row r="2672" spans="1:22">
      <c r="A2672" s="23">
        <v>2671</v>
      </c>
      <c r="B2672" s="3" t="s">
        <v>1322</v>
      </c>
      <c r="C2672" s="28">
        <v>13</v>
      </c>
      <c r="D2672" s="29">
        <v>8</v>
      </c>
      <c r="E2672" s="28">
        <v>1999</v>
      </c>
      <c r="F2672" s="31">
        <f>DATE(E2672,D2672,C2672)</f>
        <v>36385</v>
      </c>
      <c r="G2672" s="24" t="s">
        <v>3551</v>
      </c>
      <c r="H2672" s="2">
        <v>16000000</v>
      </c>
      <c r="I2672" s="2">
        <v>4217115</v>
      </c>
      <c r="J2672" s="2">
        <v>4217115</v>
      </c>
      <c r="K2672" s="28" t="str">
        <f t="shared" si="330"/>
        <v/>
      </c>
      <c r="L2672" s="28" t="str">
        <f t="shared" si="331"/>
        <v/>
      </c>
      <c r="M2672" s="28" t="s">
        <v>3551</v>
      </c>
      <c r="N2672" s="28" t="str">
        <f t="shared" si="332"/>
        <v/>
      </c>
      <c r="O2672" s="28" t="str">
        <f>IF(N2672=1,M2672&amp;" ("&amp;E2672&amp;")",M2672)</f>
        <v>Detroit Rock City</v>
      </c>
      <c r="P2672" s="36">
        <f>INDEX(cpi!$A$1:$M$105,MATCH('Inflation adjust calc'!$E2672,cpi!$A:$A,0),MATCH('Inflation adjust calc'!$D2672,cpi!$1:$1,0))</f>
        <v>167.1</v>
      </c>
      <c r="Q2672" s="36">
        <f>cpi!$I$2</f>
        <v>240.85300000000001</v>
      </c>
      <c r="R2672" s="36">
        <f t="shared" si="337"/>
        <v>1.4413704368641533</v>
      </c>
      <c r="S2672" s="28" t="str">
        <f t="shared" si="333"/>
        <v/>
      </c>
      <c r="T2672" s="37">
        <f t="shared" si="334"/>
        <v>23061926.989826452</v>
      </c>
      <c r="U2672" s="37">
        <f t="shared" si="335"/>
        <v>6078424.8898563739</v>
      </c>
      <c r="V2672" s="37">
        <f t="shared" si="336"/>
        <v>6078424.8898563739</v>
      </c>
    </row>
    <row r="2673" spans="1:22">
      <c r="A2673" s="23">
        <v>2672</v>
      </c>
      <c r="B2673" s="3" t="s">
        <v>2398</v>
      </c>
      <c r="C2673" s="28">
        <v>19</v>
      </c>
      <c r="D2673" s="29">
        <v>10</v>
      </c>
      <c r="E2673" s="28">
        <v>2007</v>
      </c>
      <c r="F2673" s="31">
        <f>DATE(E2673,D2673,C2673)</f>
        <v>39374</v>
      </c>
      <c r="G2673" s="24" t="s">
        <v>3552</v>
      </c>
      <c r="H2673" s="2">
        <v>16000000</v>
      </c>
      <c r="I2673" s="2">
        <v>3287315</v>
      </c>
      <c r="J2673" s="2">
        <v>8120148</v>
      </c>
      <c r="K2673" s="28" t="str">
        <f t="shared" si="330"/>
        <v/>
      </c>
      <c r="L2673" s="28" t="str">
        <f t="shared" si="331"/>
        <v/>
      </c>
      <c r="M2673" s="28" t="s">
        <v>3552</v>
      </c>
      <c r="N2673" s="28" t="str">
        <f t="shared" si="332"/>
        <v/>
      </c>
      <c r="O2673" s="28" t="str">
        <f>IF(N2673=1,M2673&amp;" ("&amp;E2673&amp;")",M2673)</f>
        <v>Things We Lost in the Fire</v>
      </c>
      <c r="P2673" s="36">
        <f>INDEX(cpi!$A$1:$M$105,MATCH('Inflation adjust calc'!$E2673,cpi!$A:$A,0),MATCH('Inflation adjust calc'!$D2673,cpi!$1:$1,0))</f>
        <v>208.93600000000001</v>
      </c>
      <c r="Q2673" s="36">
        <f>cpi!$I$2</f>
        <v>240.85300000000001</v>
      </c>
      <c r="R2673" s="36">
        <f t="shared" si="337"/>
        <v>1.1527596967492437</v>
      </c>
      <c r="S2673" s="28" t="str">
        <f t="shared" si="333"/>
        <v/>
      </c>
      <c r="T2673" s="37">
        <f t="shared" si="334"/>
        <v>18444155.147987898</v>
      </c>
      <c r="U2673" s="37">
        <f t="shared" si="335"/>
        <v>3789484.2425192404</v>
      </c>
      <c r="V2673" s="37">
        <f t="shared" si="336"/>
        <v>9360579.3460389785</v>
      </c>
    </row>
    <row r="2674" spans="1:22">
      <c r="A2674" s="23">
        <v>2673</v>
      </c>
      <c r="B2674" s="3" t="s">
        <v>1809</v>
      </c>
      <c r="C2674" s="28">
        <v>14</v>
      </c>
      <c r="D2674" s="29">
        <v>11</v>
      </c>
      <c r="E2674" s="28">
        <v>2014</v>
      </c>
      <c r="F2674" s="31">
        <f>DATE(E2674,D2674,C2674)</f>
        <v>41957</v>
      </c>
      <c r="G2674" s="24" t="s">
        <v>3553</v>
      </c>
      <c r="H2674" s="2">
        <v>16000000</v>
      </c>
      <c r="I2674" s="2">
        <v>2429989</v>
      </c>
      <c r="J2674" s="2">
        <v>3442853</v>
      </c>
      <c r="K2674" s="28" t="str">
        <f t="shared" si="330"/>
        <v/>
      </c>
      <c r="L2674" s="28" t="str">
        <f t="shared" si="331"/>
        <v/>
      </c>
      <c r="M2674" s="28" t="s">
        <v>3553</v>
      </c>
      <c r="N2674" s="28" t="str">
        <f t="shared" si="332"/>
        <v/>
      </c>
      <c r="O2674" s="28" t="str">
        <f>IF(N2674=1,M2674&amp;" ("&amp;E2674&amp;")",M2674)</f>
        <v>The Homesman</v>
      </c>
      <c r="P2674" s="36">
        <f>INDEX(cpi!$A$1:$M$105,MATCH('Inflation adjust calc'!$E2674,cpi!$A:$A,0),MATCH('Inflation adjust calc'!$D2674,cpi!$1:$1,0))</f>
        <v>236.15100000000001</v>
      </c>
      <c r="Q2674" s="36">
        <f>cpi!$I$2</f>
        <v>240.85300000000001</v>
      </c>
      <c r="R2674" s="36">
        <f t="shared" si="337"/>
        <v>1.0199109891552438</v>
      </c>
      <c r="S2674" s="28" t="str">
        <f t="shared" si="333"/>
        <v/>
      </c>
      <c r="T2674" s="37">
        <f t="shared" si="334"/>
        <v>16318575.826483902</v>
      </c>
      <c r="U2674" s="37">
        <f t="shared" si="335"/>
        <v>2478372.4846263616</v>
      </c>
      <c r="V2674" s="37">
        <f t="shared" si="336"/>
        <v>3511403.6087460988</v>
      </c>
    </row>
    <row r="2675" spans="1:22">
      <c r="A2675" s="23">
        <v>2674</v>
      </c>
      <c r="B2675" s="3">
        <v>41398</v>
      </c>
      <c r="C2675" s="28">
        <v>5</v>
      </c>
      <c r="D2675" s="29">
        <v>4</v>
      </c>
      <c r="E2675" s="28">
        <v>2013</v>
      </c>
      <c r="F2675" s="31">
        <f>DATE(E2675,D2675,C2675)</f>
        <v>41369</v>
      </c>
      <c r="G2675" s="24" t="s">
        <v>3554</v>
      </c>
      <c r="H2675" s="2">
        <v>16000000</v>
      </c>
      <c r="I2675" s="2">
        <v>2322593</v>
      </c>
      <c r="J2675" s="2">
        <v>22594052</v>
      </c>
      <c r="K2675" s="28" t="str">
        <f t="shared" si="330"/>
        <v/>
      </c>
      <c r="L2675" s="28" t="str">
        <f t="shared" si="331"/>
        <v/>
      </c>
      <c r="M2675" s="28" t="s">
        <v>3554</v>
      </c>
      <c r="N2675" s="28">
        <f t="shared" si="332"/>
        <v>1</v>
      </c>
      <c r="O2675" s="28" t="str">
        <f>IF(N2675=1,M2675&amp;" ("&amp;E2675&amp;")",M2675)</f>
        <v>Trance (2013)</v>
      </c>
      <c r="P2675" s="36">
        <f>INDEX(cpi!$A$1:$M$105,MATCH('Inflation adjust calc'!$E2675,cpi!$A:$A,0),MATCH('Inflation adjust calc'!$D2675,cpi!$1:$1,0))</f>
        <v>232.53100000000001</v>
      </c>
      <c r="Q2675" s="36">
        <f>cpi!$I$2</f>
        <v>240.85300000000001</v>
      </c>
      <c r="R2675" s="36">
        <f t="shared" si="337"/>
        <v>1.0357887765502234</v>
      </c>
      <c r="S2675" s="28" t="str">
        <f t="shared" si="333"/>
        <v/>
      </c>
      <c r="T2675" s="37">
        <f t="shared" si="334"/>
        <v>16572620.424803574</v>
      </c>
      <c r="U2675" s="37">
        <f t="shared" si="335"/>
        <v>2405715.7618941129</v>
      </c>
      <c r="V2675" s="37">
        <f t="shared" si="336"/>
        <v>23402665.478392128</v>
      </c>
    </row>
    <row r="2676" spans="1:22">
      <c r="A2676" s="23">
        <v>2675</v>
      </c>
      <c r="B2676" s="3" t="s">
        <v>188</v>
      </c>
      <c r="C2676" s="28">
        <v>16</v>
      </c>
      <c r="D2676" s="29">
        <v>5</v>
      </c>
      <c r="E2676" s="28">
        <v>2014</v>
      </c>
      <c r="F2676" s="31">
        <f>DATE(E2676,D2676,C2676)</f>
        <v>41775</v>
      </c>
      <c r="G2676" s="24" t="s">
        <v>3555</v>
      </c>
      <c r="H2676" s="2">
        <v>16000000</v>
      </c>
      <c r="I2676" s="2">
        <v>2013456</v>
      </c>
      <c r="J2676" s="2">
        <v>7585011</v>
      </c>
      <c r="K2676" s="28" t="str">
        <f t="shared" si="330"/>
        <v/>
      </c>
      <c r="L2676" s="28" t="str">
        <f t="shared" si="331"/>
        <v/>
      </c>
      <c r="M2676" s="28" t="s">
        <v>3555</v>
      </c>
      <c r="N2676" s="28" t="str">
        <f t="shared" si="332"/>
        <v/>
      </c>
      <c r="O2676" s="28" t="str">
        <f>IF(N2676=1,M2676&amp;" ("&amp;E2676&amp;")",M2676)</f>
        <v>The Immigrant</v>
      </c>
      <c r="P2676" s="36">
        <f>INDEX(cpi!$A$1:$M$105,MATCH('Inflation adjust calc'!$E2676,cpi!$A:$A,0),MATCH('Inflation adjust calc'!$D2676,cpi!$1:$1,0))</f>
        <v>237.9</v>
      </c>
      <c r="Q2676" s="36">
        <f>cpi!$I$2</f>
        <v>240.85300000000001</v>
      </c>
      <c r="R2676" s="36">
        <f t="shared" si="337"/>
        <v>1.0124127784783523</v>
      </c>
      <c r="S2676" s="28" t="str">
        <f t="shared" si="333"/>
        <v/>
      </c>
      <c r="T2676" s="37">
        <f t="shared" si="334"/>
        <v>16198604.455653638</v>
      </c>
      <c r="U2676" s="37">
        <f t="shared" si="335"/>
        <v>2038448.5833039093</v>
      </c>
      <c r="V2676" s="37">
        <f t="shared" si="336"/>
        <v>7679162.0612988658</v>
      </c>
    </row>
    <row r="2677" spans="1:22">
      <c r="A2677" s="23">
        <v>2676</v>
      </c>
      <c r="B2677" s="3" t="s">
        <v>1231</v>
      </c>
      <c r="C2677" s="28">
        <v>15</v>
      </c>
      <c r="D2677" s="29">
        <v>8</v>
      </c>
      <c r="E2677" s="28">
        <v>1997</v>
      </c>
      <c r="F2677" s="31">
        <f>DATE(E2677,D2677,C2677)</f>
        <v>35657</v>
      </c>
      <c r="G2677" s="24" t="s">
        <v>3556</v>
      </c>
      <c r="H2677" s="2">
        <v>16000000</v>
      </c>
      <c r="I2677" s="2">
        <v>1686429</v>
      </c>
      <c r="J2677" s="2">
        <v>1686429</v>
      </c>
      <c r="K2677" s="28" t="str">
        <f t="shared" si="330"/>
        <v/>
      </c>
      <c r="L2677" s="28" t="str">
        <f t="shared" si="331"/>
        <v/>
      </c>
      <c r="M2677" s="28" t="s">
        <v>3556</v>
      </c>
      <c r="N2677" s="28" t="str">
        <f t="shared" si="332"/>
        <v/>
      </c>
      <c r="O2677" s="28" t="str">
        <f>IF(N2677=1,M2677&amp;" ("&amp;E2677&amp;")",M2677)</f>
        <v>Steel</v>
      </c>
      <c r="P2677" s="36">
        <f>INDEX(cpi!$A$1:$M$105,MATCH('Inflation adjust calc'!$E2677,cpi!$A:$A,0),MATCH('Inflation adjust calc'!$D2677,cpi!$1:$1,0))</f>
        <v>160.80000000000001</v>
      </c>
      <c r="Q2677" s="36">
        <f>cpi!$I$2</f>
        <v>240.85300000000001</v>
      </c>
      <c r="R2677" s="36">
        <f t="shared" si="337"/>
        <v>1.4978420398009951</v>
      </c>
      <c r="S2677" s="28" t="str">
        <f t="shared" si="333"/>
        <v/>
      </c>
      <c r="T2677" s="37">
        <f t="shared" si="334"/>
        <v>23965472.63681592</v>
      </c>
      <c r="U2677" s="37">
        <f t="shared" si="335"/>
        <v>2526004.2533395523</v>
      </c>
      <c r="V2677" s="37">
        <f t="shared" si="336"/>
        <v>2526004.2533395523</v>
      </c>
    </row>
    <row r="2678" spans="1:22">
      <c r="A2678" s="23">
        <v>2677</v>
      </c>
      <c r="B2678" s="3" t="s">
        <v>279</v>
      </c>
      <c r="C2678" s="28">
        <v>21</v>
      </c>
      <c r="D2678" s="29">
        <v>12</v>
      </c>
      <c r="E2678" s="28">
        <v>2005</v>
      </c>
      <c r="F2678" s="31">
        <f>DATE(E2678,D2678,C2678)</f>
        <v>38707</v>
      </c>
      <c r="G2678" s="24" t="s">
        <v>3557</v>
      </c>
      <c r="H2678" s="2">
        <v>16000000</v>
      </c>
      <c r="I2678" s="2">
        <v>1669971</v>
      </c>
      <c r="J2678" s="2">
        <v>2814566</v>
      </c>
      <c r="K2678" s="28" t="str">
        <f t="shared" si="330"/>
        <v/>
      </c>
      <c r="L2678" s="28" t="str">
        <f t="shared" si="331"/>
        <v/>
      </c>
      <c r="M2678" s="28" t="s">
        <v>3557</v>
      </c>
      <c r="N2678" s="28" t="str">
        <f t="shared" si="332"/>
        <v/>
      </c>
      <c r="O2678" s="28" t="str">
        <f>IF(N2678=1,M2678&amp;" ("&amp;E2678&amp;")",M2678)</f>
        <v>The White Countess</v>
      </c>
      <c r="P2678" s="36">
        <f>INDEX(cpi!$A$1:$M$105,MATCH('Inflation adjust calc'!$E2678,cpi!$A:$A,0),MATCH('Inflation adjust calc'!$D2678,cpi!$1:$1,0))</f>
        <v>196.8</v>
      </c>
      <c r="Q2678" s="36">
        <f>cpi!$I$2</f>
        <v>240.85300000000001</v>
      </c>
      <c r="R2678" s="36">
        <f t="shared" si="337"/>
        <v>1.2238465447154472</v>
      </c>
      <c r="S2678" s="28" t="str">
        <f t="shared" si="333"/>
        <v/>
      </c>
      <c r="T2678" s="37">
        <f t="shared" si="334"/>
        <v>19581544.715447154</v>
      </c>
      <c r="U2678" s="37">
        <f t="shared" si="335"/>
        <v>2043788.2381250001</v>
      </c>
      <c r="V2678" s="37">
        <f t="shared" si="336"/>
        <v>3444596.8739735773</v>
      </c>
    </row>
    <row r="2679" spans="1:22">
      <c r="A2679" s="23">
        <v>2678</v>
      </c>
      <c r="B2679" s="3" t="s">
        <v>1034</v>
      </c>
      <c r="C2679" s="28">
        <v>25</v>
      </c>
      <c r="D2679" s="29">
        <v>7</v>
      </c>
      <c r="E2679" s="28">
        <v>2008</v>
      </c>
      <c r="F2679" s="31">
        <f>DATE(E2679,D2679,C2679)</f>
        <v>39654</v>
      </c>
      <c r="G2679" s="24" t="s">
        <v>3558</v>
      </c>
      <c r="H2679" s="2">
        <v>16000000</v>
      </c>
      <c r="I2679" s="2">
        <v>1477650</v>
      </c>
      <c r="J2679" s="2">
        <v>247474497</v>
      </c>
      <c r="K2679" s="28" t="str">
        <f t="shared" si="330"/>
        <v/>
      </c>
      <c r="L2679" s="28" t="str">
        <f t="shared" si="331"/>
        <v/>
      </c>
      <c r="M2679" s="28" t="s">
        <v>3558</v>
      </c>
      <c r="N2679" s="28" t="str">
        <f t="shared" si="332"/>
        <v/>
      </c>
      <c r="O2679" s="28" t="str">
        <f>IF(N2679=1,M2679&amp;" ("&amp;E2679&amp;")",M2679)</f>
        <v>Bienvenue chez les Ch'tis</v>
      </c>
      <c r="P2679" s="36">
        <f>INDEX(cpi!$A$1:$M$105,MATCH('Inflation adjust calc'!$E2679,cpi!$A:$A,0),MATCH('Inflation adjust calc'!$D2679,cpi!$1:$1,0))</f>
        <v>219.964</v>
      </c>
      <c r="Q2679" s="36">
        <f>cpi!$I$2</f>
        <v>240.85300000000001</v>
      </c>
      <c r="R2679" s="36">
        <f t="shared" si="337"/>
        <v>1.0949655398156062</v>
      </c>
      <c r="S2679" s="28" t="str">
        <f t="shared" si="333"/>
        <v/>
      </c>
      <c r="T2679" s="37">
        <f t="shared" si="334"/>
        <v>17519448.637049697</v>
      </c>
      <c r="U2679" s="37">
        <f t="shared" si="335"/>
        <v>1617975.8299085305</v>
      </c>
      <c r="V2679" s="37">
        <f t="shared" si="336"/>
        <v>270976046.19820058</v>
      </c>
    </row>
    <row r="2680" spans="1:22">
      <c r="A2680" s="23">
        <v>2679</v>
      </c>
      <c r="B2680" s="3">
        <v>41649</v>
      </c>
      <c r="C2680" s="28">
        <v>1</v>
      </c>
      <c r="D2680" s="29">
        <v>10</v>
      </c>
      <c r="E2680" s="28">
        <v>2014</v>
      </c>
      <c r="F2680" s="31">
        <f>DATE(E2680,D2680,C2680)</f>
        <v>41913</v>
      </c>
      <c r="G2680" s="24" t="s">
        <v>6842</v>
      </c>
      <c r="H2680" s="2">
        <v>16000000</v>
      </c>
      <c r="I2680" s="2">
        <v>705908</v>
      </c>
      <c r="J2680" s="2">
        <v>1705908</v>
      </c>
      <c r="K2680" s="28" t="str">
        <f t="shared" si="330"/>
        <v/>
      </c>
      <c r="L2680" s="28" t="str">
        <f t="shared" si="331"/>
        <v/>
      </c>
      <c r="M2680" s="28" t="s">
        <v>6842</v>
      </c>
      <c r="N2680" s="28" t="str">
        <f t="shared" si="332"/>
        <v/>
      </c>
      <c r="O2680" s="28" t="str">
        <f>IF(N2680=1,M2680&amp;" ("&amp;E2680&amp;")",M2680)</f>
        <v>Men, Women and Children</v>
      </c>
      <c r="P2680" s="36">
        <f>INDEX(cpi!$A$1:$M$105,MATCH('Inflation adjust calc'!$E2680,cpi!$A:$A,0),MATCH('Inflation adjust calc'!$D2680,cpi!$1:$1,0))</f>
        <v>237.43299999999999</v>
      </c>
      <c r="Q2680" s="36">
        <f>cpi!$I$2</f>
        <v>240.85300000000001</v>
      </c>
      <c r="R2680" s="36">
        <f t="shared" si="337"/>
        <v>1.0144040634621136</v>
      </c>
      <c r="S2680" s="28" t="str">
        <f t="shared" si="333"/>
        <v/>
      </c>
      <c r="T2680" s="37">
        <f t="shared" si="334"/>
        <v>16230465.015393818</v>
      </c>
      <c r="U2680" s="37">
        <f t="shared" si="335"/>
        <v>716075.94363041373</v>
      </c>
      <c r="V2680" s="37">
        <f t="shared" si="336"/>
        <v>1730480.0070925273</v>
      </c>
    </row>
    <row r="2681" spans="1:22">
      <c r="A2681" s="23">
        <v>2680</v>
      </c>
      <c r="B2681" s="3" t="s">
        <v>520</v>
      </c>
      <c r="C2681" s="28">
        <v>24</v>
      </c>
      <c r="D2681" s="29">
        <v>9</v>
      </c>
      <c r="E2681" s="28">
        <v>2010</v>
      </c>
      <c r="F2681" s="31">
        <f>DATE(E2681,D2681,C2681)</f>
        <v>40445</v>
      </c>
      <c r="G2681" s="24" t="s">
        <v>3559</v>
      </c>
      <c r="H2681" s="2">
        <v>16000000</v>
      </c>
      <c r="I2681" s="2">
        <v>337997</v>
      </c>
      <c r="J2681" s="2">
        <v>1467278</v>
      </c>
      <c r="K2681" s="28" t="str">
        <f t="shared" si="330"/>
        <v/>
      </c>
      <c r="L2681" s="28" t="str">
        <f t="shared" si="331"/>
        <v/>
      </c>
      <c r="M2681" s="28" t="s">
        <v>3559</v>
      </c>
      <c r="N2681" s="28" t="str">
        <f t="shared" si="332"/>
        <v/>
      </c>
      <c r="O2681" s="28" t="str">
        <f>IF(N2681=1,M2681&amp;" ("&amp;E2681&amp;")",M2681)</f>
        <v>Enter the Void</v>
      </c>
      <c r="P2681" s="36">
        <f>INDEX(cpi!$A$1:$M$105,MATCH('Inflation adjust calc'!$E2681,cpi!$A:$A,0),MATCH('Inflation adjust calc'!$D2681,cpi!$1:$1,0))</f>
        <v>218.43899999999999</v>
      </c>
      <c r="Q2681" s="36">
        <f>cpi!$I$2</f>
        <v>240.85300000000001</v>
      </c>
      <c r="R2681" s="36">
        <f t="shared" si="337"/>
        <v>1.1026098819350025</v>
      </c>
      <c r="S2681" s="28" t="str">
        <f t="shared" si="333"/>
        <v/>
      </c>
      <c r="T2681" s="37">
        <f t="shared" si="334"/>
        <v>17641758.11096004</v>
      </c>
      <c r="U2681" s="37">
        <f t="shared" si="335"/>
        <v>372678.83226438507</v>
      </c>
      <c r="V2681" s="37">
        <f t="shared" si="336"/>
        <v>1617835.2223458267</v>
      </c>
    </row>
    <row r="2682" spans="1:22">
      <c r="A2682" s="23">
        <v>2681</v>
      </c>
      <c r="B2682" s="3" t="s">
        <v>1526</v>
      </c>
      <c r="C2682" s="28">
        <v>31</v>
      </c>
      <c r="D2682" s="29">
        <v>12</v>
      </c>
      <c r="E2682" s="28">
        <v>2008</v>
      </c>
      <c r="F2682" s="31">
        <f>DATE(E2682,D2682,C2682)</f>
        <v>39813</v>
      </c>
      <c r="G2682" s="24" t="s">
        <v>3560</v>
      </c>
      <c r="H2682" s="2">
        <v>16000000</v>
      </c>
      <c r="I2682" s="2">
        <v>31631</v>
      </c>
      <c r="J2682" s="2">
        <v>31631</v>
      </c>
      <c r="K2682" s="28" t="str">
        <f t="shared" si="330"/>
        <v/>
      </c>
      <c r="L2682" s="28" t="str">
        <f t="shared" si="331"/>
        <v/>
      </c>
      <c r="M2682" s="28" t="s">
        <v>3560</v>
      </c>
      <c r="N2682" s="28" t="str">
        <f t="shared" si="332"/>
        <v/>
      </c>
      <c r="O2682" s="28" t="str">
        <f>IF(N2682=1,M2682&amp;" ("&amp;E2682&amp;")",M2682)</f>
        <v>Good</v>
      </c>
      <c r="P2682" s="36">
        <f>INDEX(cpi!$A$1:$M$105,MATCH('Inflation adjust calc'!$E2682,cpi!$A:$A,0),MATCH('Inflation adjust calc'!$D2682,cpi!$1:$1,0))</f>
        <v>210.22800000000001</v>
      </c>
      <c r="Q2682" s="36">
        <f>cpi!$I$2</f>
        <v>240.85300000000001</v>
      </c>
      <c r="R2682" s="36">
        <f t="shared" si="337"/>
        <v>1.1456751717183249</v>
      </c>
      <c r="S2682" s="28" t="str">
        <f t="shared" si="333"/>
        <v/>
      </c>
      <c r="T2682" s="37">
        <f t="shared" si="334"/>
        <v>18330802.7474932</v>
      </c>
      <c r="U2682" s="37">
        <f t="shared" si="335"/>
        <v>36238.851356622334</v>
      </c>
      <c r="V2682" s="37">
        <f t="shared" si="336"/>
        <v>36238.851356622334</v>
      </c>
    </row>
    <row r="2683" spans="1:22">
      <c r="A2683" s="23">
        <v>2682</v>
      </c>
      <c r="B2683" s="3">
        <v>40950</v>
      </c>
      <c r="C2683" s="28">
        <v>2</v>
      </c>
      <c r="D2683" s="29">
        <v>11</v>
      </c>
      <c r="E2683" s="28">
        <v>2012</v>
      </c>
      <c r="F2683" s="31">
        <f>DATE(E2683,D2683,C2683)</f>
        <v>41215</v>
      </c>
      <c r="G2683" s="24" t="s">
        <v>3561</v>
      </c>
      <c r="H2683" s="2">
        <v>16000000</v>
      </c>
      <c r="I2683" s="2">
        <v>3361</v>
      </c>
      <c r="J2683" s="2">
        <v>94812</v>
      </c>
      <c r="K2683" s="28" t="str">
        <f t="shared" si="330"/>
        <v/>
      </c>
      <c r="L2683" s="28" t="str">
        <f t="shared" si="331"/>
        <v/>
      </c>
      <c r="M2683" s="28" t="s">
        <v>3561</v>
      </c>
      <c r="N2683" s="28" t="str">
        <f t="shared" si="332"/>
        <v/>
      </c>
      <c r="O2683" s="28" t="str">
        <f>IF(N2683=1,M2683&amp;" ("&amp;E2683&amp;")",M2683)</f>
        <v>Vamps</v>
      </c>
      <c r="P2683" s="36">
        <f>INDEX(cpi!$A$1:$M$105,MATCH('Inflation adjust calc'!$E2683,cpi!$A:$A,0),MATCH('Inflation adjust calc'!$D2683,cpi!$1:$1,0))</f>
        <v>230.221</v>
      </c>
      <c r="Q2683" s="36">
        <f>cpi!$I$2</f>
        <v>240.85300000000001</v>
      </c>
      <c r="R2683" s="36">
        <f t="shared" si="337"/>
        <v>1.0461817123546506</v>
      </c>
      <c r="S2683" s="28" t="str">
        <f t="shared" si="333"/>
        <v/>
      </c>
      <c r="T2683" s="37">
        <f t="shared" si="334"/>
        <v>16738907.39767441</v>
      </c>
      <c r="U2683" s="37">
        <f t="shared" si="335"/>
        <v>3516.2167352239808</v>
      </c>
      <c r="V2683" s="37">
        <f t="shared" si="336"/>
        <v>99190.580511769134</v>
      </c>
    </row>
    <row r="2684" spans="1:22">
      <c r="A2684" s="23">
        <v>2683</v>
      </c>
      <c r="B2684" s="3">
        <v>40487</v>
      </c>
      <c r="C2684" s="28">
        <v>11</v>
      </c>
      <c r="D2684" s="29">
        <v>5</v>
      </c>
      <c r="E2684" s="28">
        <v>2010</v>
      </c>
      <c r="F2684" s="31">
        <f>DATE(E2684,D2684,C2684)</f>
        <v>40309</v>
      </c>
      <c r="G2684" s="24" t="s">
        <v>3562</v>
      </c>
      <c r="H2684" s="2">
        <v>16000000</v>
      </c>
      <c r="I2684">
        <v>0</v>
      </c>
      <c r="J2684" s="2">
        <v>64733391</v>
      </c>
      <c r="K2684" s="28" t="str">
        <f t="shared" si="330"/>
        <v/>
      </c>
      <c r="L2684" s="28" t="str">
        <f t="shared" si="331"/>
        <v/>
      </c>
      <c r="M2684" s="28" t="s">
        <v>3562</v>
      </c>
      <c r="N2684" s="28" t="str">
        <f t="shared" si="332"/>
        <v/>
      </c>
      <c r="O2684" s="28" t="str">
        <f>IF(N2684=1,M2684&amp;" ("&amp;E2684&amp;")",M2684)</f>
        <v>Haeundae</v>
      </c>
      <c r="P2684" s="36">
        <f>INDEX(cpi!$A$1:$M$105,MATCH('Inflation adjust calc'!$E2684,cpi!$A:$A,0),MATCH('Inflation adjust calc'!$D2684,cpi!$1:$1,0))</f>
        <v>218.178</v>
      </c>
      <c r="Q2684" s="36">
        <f>cpi!$I$2</f>
        <v>240.85300000000001</v>
      </c>
      <c r="R2684" s="36">
        <f t="shared" si="337"/>
        <v>1.1039289020891199</v>
      </c>
      <c r="S2684" s="28" t="str">
        <f t="shared" si="333"/>
        <v/>
      </c>
      <c r="T2684" s="37">
        <f t="shared" si="334"/>
        <v>17662862.433425918</v>
      </c>
      <c r="U2684" s="37">
        <f t="shared" si="335"/>
        <v>0</v>
      </c>
      <c r="V2684" s="37">
        <f t="shared" si="336"/>
        <v>71461061.255135715</v>
      </c>
    </row>
    <row r="2685" spans="1:22">
      <c r="A2685" s="23">
        <v>2684</v>
      </c>
      <c r="B2685" s="3">
        <v>40424</v>
      </c>
      <c r="C2685" s="28">
        <v>9</v>
      </c>
      <c r="D2685" s="29">
        <v>3</v>
      </c>
      <c r="E2685" s="28">
        <v>2010</v>
      </c>
      <c r="F2685" s="31">
        <f>DATE(E2685,D2685,C2685)</f>
        <v>40246</v>
      </c>
      <c r="G2685" s="24" t="s">
        <v>3563</v>
      </c>
      <c r="H2685" s="2">
        <v>16000000</v>
      </c>
      <c r="I2685">
        <v>0</v>
      </c>
      <c r="J2685" s="2">
        <v>47707417</v>
      </c>
      <c r="K2685" s="28" t="str">
        <f t="shared" si="330"/>
        <v/>
      </c>
      <c r="L2685" s="28" t="str">
        <f t="shared" si="331"/>
        <v/>
      </c>
      <c r="M2685" s="28" t="s">
        <v>3563</v>
      </c>
      <c r="N2685" s="28" t="str">
        <f t="shared" si="332"/>
        <v/>
      </c>
      <c r="O2685" s="28" t="str">
        <f>IF(N2685=1,M2685&amp;" ("&amp;E2685&amp;")",M2685)</f>
        <v>Hachiko: A Dog's Story</v>
      </c>
      <c r="P2685" s="36">
        <f>INDEX(cpi!$A$1:$M$105,MATCH('Inflation adjust calc'!$E2685,cpi!$A:$A,0),MATCH('Inflation adjust calc'!$D2685,cpi!$1:$1,0))</f>
        <v>217.631</v>
      </c>
      <c r="Q2685" s="36">
        <f>cpi!$I$2</f>
        <v>240.85300000000001</v>
      </c>
      <c r="R2685" s="36">
        <f t="shared" si="337"/>
        <v>1.1067035486672396</v>
      </c>
      <c r="S2685" s="28" t="str">
        <f t="shared" si="333"/>
        <v/>
      </c>
      <c r="T2685" s="37">
        <f t="shared" si="334"/>
        <v>17707256.778675836</v>
      </c>
      <c r="U2685" s="37">
        <f t="shared" si="335"/>
        <v>0</v>
      </c>
      <c r="V2685" s="37">
        <f t="shared" si="336"/>
        <v>52797967.691647798</v>
      </c>
    </row>
    <row r="2686" spans="1:22">
      <c r="A2686" s="23">
        <v>2685</v>
      </c>
      <c r="B2686" s="3" t="s">
        <v>2489</v>
      </c>
      <c r="C2686" s="28">
        <v>31</v>
      </c>
      <c r="D2686" s="29">
        <v>12</v>
      </c>
      <c r="E2686" s="28">
        <v>2013</v>
      </c>
      <c r="F2686" s="31">
        <f>DATE(E2686,D2686,C2686)</f>
        <v>41639</v>
      </c>
      <c r="G2686" s="24" t="s">
        <v>3564</v>
      </c>
      <c r="H2686" s="2">
        <v>16000000</v>
      </c>
      <c r="I2686">
        <v>0</v>
      </c>
      <c r="J2686" s="2">
        <v>1844228</v>
      </c>
      <c r="K2686" s="28" t="str">
        <f t="shared" si="330"/>
        <v/>
      </c>
      <c r="L2686" s="28" t="str">
        <f t="shared" si="331"/>
        <v/>
      </c>
      <c r="M2686" s="28" t="s">
        <v>3564</v>
      </c>
      <c r="N2686" s="28" t="str">
        <f t="shared" si="332"/>
        <v/>
      </c>
      <c r="O2686" s="28" t="str">
        <f>IF(N2686=1,M2686&amp;" ("&amp;E2686&amp;")",M2686)</f>
        <v>Zulu</v>
      </c>
      <c r="P2686" s="36">
        <f>INDEX(cpi!$A$1:$M$105,MATCH('Inflation adjust calc'!$E2686,cpi!$A:$A,0),MATCH('Inflation adjust calc'!$D2686,cpi!$1:$1,0))</f>
        <v>233.04900000000001</v>
      </c>
      <c r="Q2686" s="36">
        <f>cpi!$I$2</f>
        <v>240.85300000000001</v>
      </c>
      <c r="R2686" s="36">
        <f t="shared" si="337"/>
        <v>1.0334865200022314</v>
      </c>
      <c r="S2686" s="28" t="str">
        <f t="shared" si="333"/>
        <v/>
      </c>
      <c r="T2686" s="37">
        <f t="shared" si="334"/>
        <v>16535784.320035702</v>
      </c>
      <c r="U2686" s="37">
        <f t="shared" si="335"/>
        <v>0</v>
      </c>
      <c r="V2686" s="37">
        <f t="shared" si="336"/>
        <v>1905984.7778106753</v>
      </c>
    </row>
    <row r="2687" spans="1:22">
      <c r="A2687" s="23">
        <v>2686</v>
      </c>
      <c r="B2687" s="3" t="s">
        <v>475</v>
      </c>
      <c r="C2687" s="28">
        <v>21</v>
      </c>
      <c r="D2687" s="29">
        <v>6</v>
      </c>
      <c r="E2687" s="28">
        <v>2002</v>
      </c>
      <c r="F2687" s="31">
        <f>DATE(E2687,D2687,C2687)</f>
        <v>37428</v>
      </c>
      <c r="G2687" s="24" t="s">
        <v>3565</v>
      </c>
      <c r="H2687" s="2">
        <v>15600000</v>
      </c>
      <c r="I2687" s="2">
        <v>13571817</v>
      </c>
      <c r="J2687" s="2">
        <v>13771817</v>
      </c>
      <c r="K2687" s="28" t="str">
        <f t="shared" si="330"/>
        <v/>
      </c>
      <c r="L2687" s="28" t="str">
        <f t="shared" si="331"/>
        <v/>
      </c>
      <c r="M2687" s="28" t="s">
        <v>3565</v>
      </c>
      <c r="N2687" s="28" t="str">
        <f t="shared" si="332"/>
        <v/>
      </c>
      <c r="O2687" s="28" t="str">
        <f>IF(N2687=1,M2687&amp;" ("&amp;E2687&amp;")",M2687)</f>
        <v>Juwanna Mann</v>
      </c>
      <c r="P2687" s="36">
        <f>INDEX(cpi!$A$1:$M$105,MATCH('Inflation adjust calc'!$E2687,cpi!$A:$A,0),MATCH('Inflation adjust calc'!$D2687,cpi!$1:$1,0))</f>
        <v>179.9</v>
      </c>
      <c r="Q2687" s="36">
        <f>cpi!$I$2</f>
        <v>240.85300000000001</v>
      </c>
      <c r="R2687" s="36">
        <f t="shared" si="337"/>
        <v>1.3388160088938299</v>
      </c>
      <c r="S2687" s="28" t="str">
        <f t="shared" si="333"/>
        <v/>
      </c>
      <c r="T2687" s="37">
        <f t="shared" si="334"/>
        <v>20885529.738743745</v>
      </c>
      <c r="U2687" s="37">
        <f t="shared" si="335"/>
        <v>18170165.869377431</v>
      </c>
      <c r="V2687" s="37">
        <f t="shared" si="336"/>
        <v>18437929.071156196</v>
      </c>
    </row>
    <row r="2688" spans="1:22">
      <c r="A2688" s="23">
        <v>2687</v>
      </c>
      <c r="B2688" s="3">
        <v>39300</v>
      </c>
      <c r="C2688" s="28">
        <v>8</v>
      </c>
      <c r="D2688" s="29">
        <v>6</v>
      </c>
      <c r="E2688" s="28">
        <v>2007</v>
      </c>
      <c r="F2688" s="31">
        <f>DATE(E2688,D2688,C2688)</f>
        <v>39241</v>
      </c>
      <c r="G2688" s="24" t="s">
        <v>3566</v>
      </c>
      <c r="H2688" s="2">
        <v>15500000</v>
      </c>
      <c r="I2688" s="2">
        <v>10299782</v>
      </c>
      <c r="J2688" s="2">
        <v>88611837</v>
      </c>
      <c r="K2688" s="28" t="str">
        <f t="shared" si="330"/>
        <v/>
      </c>
      <c r="L2688" s="28" t="str">
        <f t="shared" si="331"/>
        <v/>
      </c>
      <c r="M2688" s="28" t="s">
        <v>3566</v>
      </c>
      <c r="N2688" s="28" t="str">
        <f t="shared" si="332"/>
        <v/>
      </c>
      <c r="O2688" s="28" t="str">
        <f>IF(N2688=1,M2688&amp;" ("&amp;E2688&amp;")",M2688)</f>
        <v>La Môme</v>
      </c>
      <c r="P2688" s="36">
        <f>INDEX(cpi!$A$1:$M$105,MATCH('Inflation adjust calc'!$E2688,cpi!$A:$A,0),MATCH('Inflation adjust calc'!$D2688,cpi!$1:$1,0))</f>
        <v>208.352</v>
      </c>
      <c r="Q2688" s="36">
        <f>cpi!$I$2</f>
        <v>240.85300000000001</v>
      </c>
      <c r="R2688" s="36">
        <f t="shared" si="337"/>
        <v>1.1559908232222393</v>
      </c>
      <c r="S2688" s="28" t="str">
        <f t="shared" si="333"/>
        <v/>
      </c>
      <c r="T2688" s="37">
        <f t="shared" si="334"/>
        <v>17917857.759944711</v>
      </c>
      <c r="U2688" s="37">
        <f t="shared" si="335"/>
        <v>11906453.473189604</v>
      </c>
      <c r="V2688" s="37">
        <f t="shared" si="336"/>
        <v>102434470.40086488</v>
      </c>
    </row>
    <row r="2689" spans="1:22">
      <c r="A2689" s="23">
        <v>2688</v>
      </c>
      <c r="B2689" s="3" t="s">
        <v>479</v>
      </c>
      <c r="C2689" s="28">
        <v>15</v>
      </c>
      <c r="D2689" s="29">
        <v>11</v>
      </c>
      <c r="E2689" s="28">
        <v>2002</v>
      </c>
      <c r="F2689" s="31">
        <f>DATE(E2689,D2689,C2689)</f>
        <v>37575</v>
      </c>
      <c r="G2689" s="24" t="s">
        <v>3567</v>
      </c>
      <c r="H2689" s="2">
        <v>15500000</v>
      </c>
      <c r="I2689" s="2">
        <v>1693000</v>
      </c>
      <c r="J2689" s="2">
        <v>1693000</v>
      </c>
      <c r="K2689" s="28" t="str">
        <f t="shared" si="330"/>
        <v/>
      </c>
      <c r="L2689" s="28" t="str">
        <f t="shared" si="331"/>
        <v/>
      </c>
      <c r="M2689" s="28" t="s">
        <v>3567</v>
      </c>
      <c r="N2689" s="28" t="str">
        <f t="shared" si="332"/>
        <v/>
      </c>
      <c r="O2689" s="28" t="str">
        <f>IF(N2689=1,M2689&amp;" ("&amp;E2689&amp;")",M2689)</f>
        <v>Ararat</v>
      </c>
      <c r="P2689" s="36">
        <f>INDEX(cpi!$A$1:$M$105,MATCH('Inflation adjust calc'!$E2689,cpi!$A:$A,0),MATCH('Inflation adjust calc'!$D2689,cpi!$1:$1,0))</f>
        <v>181.3</v>
      </c>
      <c r="Q2689" s="36">
        <f>cpi!$I$2</f>
        <v>240.85300000000001</v>
      </c>
      <c r="R2689" s="36">
        <f t="shared" si="337"/>
        <v>1.3284776613348042</v>
      </c>
      <c r="S2689" s="28" t="str">
        <f t="shared" si="333"/>
        <v/>
      </c>
      <c r="T2689" s="37">
        <f t="shared" si="334"/>
        <v>20591403.750689466</v>
      </c>
      <c r="U2689" s="37">
        <f t="shared" si="335"/>
        <v>2249112.6806398234</v>
      </c>
      <c r="V2689" s="37">
        <f t="shared" si="336"/>
        <v>2249112.6806398234</v>
      </c>
    </row>
    <row r="2690" spans="1:22">
      <c r="A2690" s="23">
        <v>2689</v>
      </c>
      <c r="B2690" s="3" t="s">
        <v>3054</v>
      </c>
      <c r="C2690" s="28">
        <v>13</v>
      </c>
      <c r="D2690" s="29">
        <v>4</v>
      </c>
      <c r="E2690" s="28">
        <v>2007</v>
      </c>
      <c r="F2690" s="31">
        <f>DATE(E2690,D2690,C2690)</f>
        <v>39185</v>
      </c>
      <c r="G2690" s="24" t="s">
        <v>3568</v>
      </c>
      <c r="H2690" s="2">
        <v>15500000</v>
      </c>
      <c r="I2690" s="2">
        <v>1237615</v>
      </c>
      <c r="J2690" s="2">
        <v>1237615</v>
      </c>
      <c r="K2690" s="28" t="str">
        <f t="shared" si="330"/>
        <v/>
      </c>
      <c r="L2690" s="28" t="str">
        <f t="shared" si="331"/>
        <v/>
      </c>
      <c r="M2690" s="28" t="s">
        <v>3568</v>
      </c>
      <c r="N2690" s="28" t="str">
        <f t="shared" si="332"/>
        <v/>
      </c>
      <c r="O2690" s="28" t="str">
        <f>IF(N2690=1,M2690&amp;" ("&amp;E2690&amp;")",M2690)</f>
        <v>Slow Burn</v>
      </c>
      <c r="P2690" s="36">
        <f>INDEX(cpi!$A$1:$M$105,MATCH('Inflation adjust calc'!$E2690,cpi!$A:$A,0),MATCH('Inflation adjust calc'!$D2690,cpi!$1:$1,0))</f>
        <v>206.68600000000001</v>
      </c>
      <c r="Q2690" s="36">
        <f>cpi!$I$2</f>
        <v>240.85300000000001</v>
      </c>
      <c r="R2690" s="36">
        <f t="shared" si="337"/>
        <v>1.165308729183399</v>
      </c>
      <c r="S2690" s="28" t="str">
        <f t="shared" si="333"/>
        <v/>
      </c>
      <c r="T2690" s="37">
        <f t="shared" si="334"/>
        <v>18062285.302342683</v>
      </c>
      <c r="U2690" s="37">
        <f t="shared" si="335"/>
        <v>1442203.5628683125</v>
      </c>
      <c r="V2690" s="37">
        <f t="shared" si="336"/>
        <v>1442203.5628683125</v>
      </c>
    </row>
    <row r="2691" spans="1:22">
      <c r="A2691" s="23">
        <v>2690</v>
      </c>
      <c r="B2691" s="3" t="s">
        <v>619</v>
      </c>
      <c r="C2691" s="28">
        <v>22</v>
      </c>
      <c r="D2691" s="29">
        <v>4</v>
      </c>
      <c r="E2691" s="28">
        <v>2005</v>
      </c>
      <c r="F2691" s="31">
        <f>DATE(E2691,D2691,C2691)</f>
        <v>38464</v>
      </c>
      <c r="G2691" s="24" t="s">
        <v>3569</v>
      </c>
      <c r="H2691" s="2">
        <v>15500000</v>
      </c>
      <c r="I2691" s="2">
        <v>517262</v>
      </c>
      <c r="J2691" s="2">
        <v>517262</v>
      </c>
      <c r="K2691" s="28" t="str">
        <f t="shared" ref="K2691:K2754" si="338">IF(J2691=0,1,"")</f>
        <v/>
      </c>
      <c r="L2691" s="28" t="str">
        <f t="shared" ref="L2691:L2754" si="339">IF(E2691&gt;2016,1,"")</f>
        <v/>
      </c>
      <c r="M2691" s="28" t="s">
        <v>3569</v>
      </c>
      <c r="N2691" s="28" t="str">
        <f t="shared" ref="N2691:N2754" si="340">IF(COUNTIF($M$2:$M$5233,M2691)&gt;1,1,"")</f>
        <v/>
      </c>
      <c r="O2691" s="28" t="str">
        <f>IF(N2691=1,M2691&amp;" ("&amp;E2691&amp;")",M2691)</f>
        <v>Madison</v>
      </c>
      <c r="P2691" s="36">
        <f>INDEX(cpi!$A$1:$M$105,MATCH('Inflation adjust calc'!$E2691,cpi!$A:$A,0),MATCH('Inflation adjust calc'!$D2691,cpi!$1:$1,0))</f>
        <v>194.6</v>
      </c>
      <c r="Q2691" s="36">
        <f>cpi!$I$2</f>
        <v>240.85300000000001</v>
      </c>
      <c r="R2691" s="36">
        <f t="shared" si="337"/>
        <v>1.2376824254881809</v>
      </c>
      <c r="S2691" s="28" t="str">
        <f t="shared" ref="S2691:S2754" si="341">IF(ISERROR(R2691),1,"")</f>
        <v/>
      </c>
      <c r="T2691" s="37">
        <f t="shared" ref="T2691:T2754" si="342">H2691*$R2691</f>
        <v>19184077.595066804</v>
      </c>
      <c r="U2691" s="37">
        <f t="shared" ref="U2691:U2754" si="343">I2691*$R2691</f>
        <v>640206.08677286736</v>
      </c>
      <c r="V2691" s="37">
        <f t="shared" ref="V2691:V2754" si="344">J2691*$R2691</f>
        <v>640206.08677286736</v>
      </c>
    </row>
    <row r="2692" spans="1:22">
      <c r="A2692" s="23">
        <v>2691</v>
      </c>
      <c r="B2692" s="3" t="s">
        <v>2039</v>
      </c>
      <c r="C2692" s="28">
        <v>26</v>
      </c>
      <c r="D2692" s="29">
        <v>2</v>
      </c>
      <c r="E2692" s="28">
        <v>2010</v>
      </c>
      <c r="F2692" s="31">
        <f>DATE(E2692,D2692,C2692)</f>
        <v>40235</v>
      </c>
      <c r="G2692" s="24" t="s">
        <v>3570</v>
      </c>
      <c r="H2692" s="2">
        <v>15500000</v>
      </c>
      <c r="I2692" s="2">
        <v>318623</v>
      </c>
      <c r="J2692" s="2">
        <v>318623</v>
      </c>
      <c r="K2692" s="28" t="str">
        <f t="shared" si="338"/>
        <v/>
      </c>
      <c r="L2692" s="28" t="str">
        <f t="shared" si="339"/>
        <v/>
      </c>
      <c r="M2692" s="28" t="s">
        <v>3570</v>
      </c>
      <c r="N2692" s="28" t="str">
        <f t="shared" si="340"/>
        <v/>
      </c>
      <c r="O2692" s="28" t="str">
        <f>IF(N2692=1,M2692&amp;" ("&amp;E2692&amp;")",M2692)</f>
        <v>The Yellow Handkerchief</v>
      </c>
      <c r="P2692" s="36">
        <f>INDEX(cpi!$A$1:$M$105,MATCH('Inflation adjust calc'!$E2692,cpi!$A:$A,0),MATCH('Inflation adjust calc'!$D2692,cpi!$1:$1,0))</f>
        <v>216.74100000000001</v>
      </c>
      <c r="Q2692" s="36">
        <f>cpi!$I$2</f>
        <v>240.85300000000001</v>
      </c>
      <c r="R2692" s="36">
        <f t="shared" si="337"/>
        <v>1.1112479872289969</v>
      </c>
      <c r="S2692" s="28" t="str">
        <f t="shared" si="341"/>
        <v/>
      </c>
      <c r="T2692" s="37">
        <f t="shared" si="342"/>
        <v>17224343.802049451</v>
      </c>
      <c r="U2692" s="37">
        <f t="shared" si="343"/>
        <v>354069.16743486468</v>
      </c>
      <c r="V2692" s="37">
        <f t="shared" si="344"/>
        <v>354069.16743486468</v>
      </c>
    </row>
    <row r="2693" spans="1:22">
      <c r="A2693" s="23">
        <v>2692</v>
      </c>
      <c r="B2693" s="3" t="s">
        <v>1179</v>
      </c>
      <c r="C2693" s="28">
        <v>27</v>
      </c>
      <c r="D2693" s="29">
        <v>9</v>
      </c>
      <c r="E2693" s="28">
        <v>2002</v>
      </c>
      <c r="F2693" s="31">
        <f>DATE(E2693,D2693,C2693)</f>
        <v>37526</v>
      </c>
      <c r="G2693" s="24" t="s">
        <v>3571</v>
      </c>
      <c r="H2693" s="2">
        <v>15300000</v>
      </c>
      <c r="I2693" s="2">
        <v>81525</v>
      </c>
      <c r="J2693" s="2">
        <v>7000000</v>
      </c>
      <c r="K2693" s="28" t="str">
        <f t="shared" si="338"/>
        <v/>
      </c>
      <c r="L2693" s="28" t="str">
        <f t="shared" si="339"/>
        <v/>
      </c>
      <c r="M2693" s="28" t="s">
        <v>3571</v>
      </c>
      <c r="N2693" s="28" t="str">
        <f t="shared" si="340"/>
        <v/>
      </c>
      <c r="O2693" s="28" t="str">
        <f>IF(N2693=1,M2693&amp;" ("&amp;E2693&amp;")",M2693)</f>
        <v>Wasabi</v>
      </c>
      <c r="P2693" s="36">
        <f>INDEX(cpi!$A$1:$M$105,MATCH('Inflation adjust calc'!$E2693,cpi!$A:$A,0),MATCH('Inflation adjust calc'!$D2693,cpi!$1:$1,0))</f>
        <v>181</v>
      </c>
      <c r="Q2693" s="36">
        <f>cpi!$I$2</f>
        <v>240.85300000000001</v>
      </c>
      <c r="R2693" s="36">
        <f t="shared" si="337"/>
        <v>1.3306795580110498</v>
      </c>
      <c r="S2693" s="28" t="str">
        <f t="shared" si="341"/>
        <v/>
      </c>
      <c r="T2693" s="37">
        <f t="shared" si="342"/>
        <v>20359397.23756906</v>
      </c>
      <c r="U2693" s="37">
        <f t="shared" si="343"/>
        <v>108483.65096685084</v>
      </c>
      <c r="V2693" s="37">
        <f t="shared" si="344"/>
        <v>9314756.9060773477</v>
      </c>
    </row>
    <row r="2694" spans="1:22">
      <c r="A2694" s="23">
        <v>2693</v>
      </c>
      <c r="B2694" s="3" t="s">
        <v>839</v>
      </c>
      <c r="C2694" s="28">
        <v>31</v>
      </c>
      <c r="D2694" s="29">
        <v>3</v>
      </c>
      <c r="E2694" s="28">
        <v>2006</v>
      </c>
      <c r="F2694" s="31">
        <f>DATE(E2694,D2694,C2694)</f>
        <v>38807</v>
      </c>
      <c r="G2694" s="24" t="s">
        <v>3572</v>
      </c>
      <c r="H2694" s="2">
        <v>15250000</v>
      </c>
      <c r="I2694" s="2">
        <v>7802450</v>
      </c>
      <c r="J2694" s="2">
        <v>12930343</v>
      </c>
      <c r="K2694" s="28" t="str">
        <f t="shared" si="338"/>
        <v/>
      </c>
      <c r="L2694" s="28" t="str">
        <f t="shared" si="339"/>
        <v/>
      </c>
      <c r="M2694" s="28" t="s">
        <v>3572</v>
      </c>
      <c r="N2694" s="28" t="str">
        <f t="shared" si="340"/>
        <v/>
      </c>
      <c r="O2694" s="28" t="str">
        <f>IF(N2694=1,M2694&amp;" ("&amp;E2694&amp;")",M2694)</f>
        <v>Slither</v>
      </c>
      <c r="P2694" s="36">
        <f>INDEX(cpi!$A$1:$M$105,MATCH('Inflation adjust calc'!$E2694,cpi!$A:$A,0),MATCH('Inflation adjust calc'!$D2694,cpi!$1:$1,0))</f>
        <v>199.8</v>
      </c>
      <c r="Q2694" s="36">
        <f>cpi!$I$2</f>
        <v>240.85300000000001</v>
      </c>
      <c r="R2694" s="36">
        <f t="shared" si="337"/>
        <v>1.2054704704704704</v>
      </c>
      <c r="S2694" s="28" t="str">
        <f t="shared" si="341"/>
        <v/>
      </c>
      <c r="T2694" s="37">
        <f t="shared" si="342"/>
        <v>18383424.674674675</v>
      </c>
      <c r="U2694" s="37">
        <f t="shared" si="343"/>
        <v>9405623.0723223221</v>
      </c>
      <c r="V2694" s="37">
        <f t="shared" si="344"/>
        <v>15587146.659554554</v>
      </c>
    </row>
    <row r="2695" spans="1:22">
      <c r="A2695" s="23">
        <v>2694</v>
      </c>
      <c r="B2695" s="3" t="s">
        <v>3573</v>
      </c>
      <c r="C2695" s="28">
        <v>16</v>
      </c>
      <c r="D2695" s="29">
        <v>11</v>
      </c>
      <c r="E2695" s="28">
        <v>1990</v>
      </c>
      <c r="F2695" s="31">
        <f>DATE(E2695,D2695,C2695)</f>
        <v>33193</v>
      </c>
      <c r="G2695" s="24" t="s">
        <v>3574</v>
      </c>
      <c r="H2695" s="2">
        <v>15000000</v>
      </c>
      <c r="I2695" s="2">
        <v>285761243</v>
      </c>
      <c r="J2695" s="2">
        <v>476684675</v>
      </c>
      <c r="K2695" s="28" t="str">
        <f t="shared" si="338"/>
        <v/>
      </c>
      <c r="L2695" s="28" t="str">
        <f t="shared" si="339"/>
        <v/>
      </c>
      <c r="M2695" s="28" t="s">
        <v>3574</v>
      </c>
      <c r="N2695" s="28" t="str">
        <f t="shared" si="340"/>
        <v/>
      </c>
      <c r="O2695" s="28" t="str">
        <f>IF(N2695=1,M2695&amp;" ("&amp;E2695&amp;")",M2695)</f>
        <v>Home Alone</v>
      </c>
      <c r="P2695" s="36">
        <f>INDEX(cpi!$A$1:$M$105,MATCH('Inflation adjust calc'!$E2695,cpi!$A:$A,0),MATCH('Inflation adjust calc'!$D2695,cpi!$1:$1,0))</f>
        <v>133.80000000000001</v>
      </c>
      <c r="Q2695" s="36">
        <f>cpi!$I$2</f>
        <v>240.85300000000001</v>
      </c>
      <c r="R2695" s="36">
        <f t="shared" si="337"/>
        <v>1.8000971599402091</v>
      </c>
      <c r="S2695" s="28" t="str">
        <f t="shared" si="341"/>
        <v/>
      </c>
      <c r="T2695" s="37">
        <f t="shared" si="342"/>
        <v>27001457.399103139</v>
      </c>
      <c r="U2695" s="37">
        <f t="shared" si="343"/>
        <v>514398001.94528395</v>
      </c>
      <c r="V2695" s="37">
        <f t="shared" si="344"/>
        <v>858078729.65452158</v>
      </c>
    </row>
    <row r="2696" spans="1:22">
      <c r="A2696" s="23">
        <v>2695</v>
      </c>
      <c r="B2696" s="3">
        <v>30814</v>
      </c>
      <c r="C2696" s="28">
        <v>5</v>
      </c>
      <c r="D2696" s="29">
        <v>12</v>
      </c>
      <c r="E2696" s="28">
        <v>1984</v>
      </c>
      <c r="F2696" s="31">
        <f>DATE(E2696,D2696,C2696)</f>
        <v>31021</v>
      </c>
      <c r="G2696" s="24" t="s">
        <v>3575</v>
      </c>
      <c r="H2696" s="2">
        <v>15000000</v>
      </c>
      <c r="I2696" s="2">
        <v>234760478</v>
      </c>
      <c r="J2696" s="2">
        <v>316300000</v>
      </c>
      <c r="K2696" s="28" t="str">
        <f t="shared" si="338"/>
        <v/>
      </c>
      <c r="L2696" s="28" t="str">
        <f t="shared" si="339"/>
        <v/>
      </c>
      <c r="M2696" s="28" t="s">
        <v>3575</v>
      </c>
      <c r="N2696" s="28" t="str">
        <f t="shared" si="340"/>
        <v/>
      </c>
      <c r="O2696" s="28" t="str">
        <f>IF(N2696=1,M2696&amp;" ("&amp;E2696&amp;")",M2696)</f>
        <v>Beverly Hills Cop</v>
      </c>
      <c r="P2696" s="36">
        <f>INDEX(cpi!$A$1:$M$105,MATCH('Inflation adjust calc'!$E2696,cpi!$A:$A,0),MATCH('Inflation adjust calc'!$D2696,cpi!$1:$1,0))</f>
        <v>105.3</v>
      </c>
      <c r="Q2696" s="36">
        <f>cpi!$I$2</f>
        <v>240.85300000000001</v>
      </c>
      <c r="R2696" s="36">
        <f t="shared" si="337"/>
        <v>2.2873029439696109</v>
      </c>
      <c r="S2696" s="28" t="str">
        <f t="shared" si="341"/>
        <v/>
      </c>
      <c r="T2696" s="37">
        <f t="shared" si="342"/>
        <v>34309544.159544162</v>
      </c>
      <c r="U2696" s="37">
        <f t="shared" si="343"/>
        <v>536968332.45711303</v>
      </c>
      <c r="V2696" s="37">
        <f t="shared" si="344"/>
        <v>723473921.17758787</v>
      </c>
    </row>
    <row r="2697" spans="1:22">
      <c r="A2697" s="23">
        <v>2696</v>
      </c>
      <c r="B2697" s="3" t="s">
        <v>3576</v>
      </c>
      <c r="C2697" s="28">
        <v>16</v>
      </c>
      <c r="D2697" s="29">
        <v>5</v>
      </c>
      <c r="E2697" s="28">
        <v>1986</v>
      </c>
      <c r="F2697" s="31">
        <f>DATE(E2697,D2697,C2697)</f>
        <v>31548</v>
      </c>
      <c r="G2697" s="24" t="s">
        <v>3577</v>
      </c>
      <c r="H2697" s="2">
        <v>15000000</v>
      </c>
      <c r="I2697" s="2">
        <v>179800601</v>
      </c>
      <c r="J2697" s="2">
        <v>356800601</v>
      </c>
      <c r="K2697" s="28" t="str">
        <f t="shared" si="338"/>
        <v/>
      </c>
      <c r="L2697" s="28" t="str">
        <f t="shared" si="339"/>
        <v/>
      </c>
      <c r="M2697" s="28" t="s">
        <v>3577</v>
      </c>
      <c r="N2697" s="28" t="str">
        <f t="shared" si="340"/>
        <v/>
      </c>
      <c r="O2697" s="28" t="str">
        <f>IF(N2697=1,M2697&amp;" ("&amp;E2697&amp;")",M2697)</f>
        <v>Top Gun</v>
      </c>
      <c r="P2697" s="36">
        <f>INDEX(cpi!$A$1:$M$105,MATCH('Inflation adjust calc'!$E2697,cpi!$A:$A,0),MATCH('Inflation adjust calc'!$D2697,cpi!$1:$1,0))</f>
        <v>108.9</v>
      </c>
      <c r="Q2697" s="36">
        <f>cpi!$I$2</f>
        <v>240.85300000000001</v>
      </c>
      <c r="R2697" s="36">
        <f t="shared" si="337"/>
        <v>2.2116896235078052</v>
      </c>
      <c r="S2697" s="28" t="str">
        <f t="shared" si="341"/>
        <v/>
      </c>
      <c r="T2697" s="37">
        <f t="shared" si="342"/>
        <v>33175344.352617078</v>
      </c>
      <c r="U2697" s="37">
        <f t="shared" si="343"/>
        <v>397663123.53216708</v>
      </c>
      <c r="V2697" s="37">
        <f t="shared" si="344"/>
        <v>789132186.89304864</v>
      </c>
    </row>
    <row r="2698" spans="1:22">
      <c r="A2698" s="23">
        <v>2697</v>
      </c>
      <c r="B2698" s="3" t="s">
        <v>3578</v>
      </c>
      <c r="C2698" s="28">
        <v>17</v>
      </c>
      <c r="D2698" s="29">
        <v>12</v>
      </c>
      <c r="E2698" s="28">
        <v>1982</v>
      </c>
      <c r="F2698" s="31">
        <f>DATE(E2698,D2698,C2698)</f>
        <v>30302</v>
      </c>
      <c r="G2698" s="24" t="s">
        <v>3579</v>
      </c>
      <c r="H2698" s="2">
        <v>15000000</v>
      </c>
      <c r="I2698" s="2">
        <v>177200000</v>
      </c>
      <c r="J2698" s="2">
        <v>177200000</v>
      </c>
      <c r="K2698" s="28" t="str">
        <f t="shared" si="338"/>
        <v/>
      </c>
      <c r="L2698" s="28" t="str">
        <f t="shared" si="339"/>
        <v/>
      </c>
      <c r="M2698" s="28" t="s">
        <v>3579</v>
      </c>
      <c r="N2698" s="28" t="str">
        <f t="shared" si="340"/>
        <v/>
      </c>
      <c r="O2698" s="28" t="str">
        <f>IF(N2698=1,M2698&amp;" ("&amp;E2698&amp;")",M2698)</f>
        <v>Tootsie</v>
      </c>
      <c r="P2698" s="36">
        <f>INDEX(cpi!$A$1:$M$105,MATCH('Inflation adjust calc'!$E2698,cpi!$A:$A,0),MATCH('Inflation adjust calc'!$D2698,cpi!$1:$1,0))</f>
        <v>97.6</v>
      </c>
      <c r="Q2698" s="36">
        <f>cpi!$I$2</f>
        <v>240.85300000000001</v>
      </c>
      <c r="R2698" s="36">
        <f t="shared" si="337"/>
        <v>2.4677561475409839</v>
      </c>
      <c r="S2698" s="28" t="str">
        <f t="shared" si="341"/>
        <v/>
      </c>
      <c r="T2698" s="37">
        <f t="shared" si="342"/>
        <v>37016342.213114761</v>
      </c>
      <c r="U2698" s="37">
        <f t="shared" si="343"/>
        <v>437286389.34426236</v>
      </c>
      <c r="V2698" s="37">
        <f t="shared" si="344"/>
        <v>437286389.34426236</v>
      </c>
    </row>
    <row r="2699" spans="1:22">
      <c r="A2699" s="23">
        <v>2698</v>
      </c>
      <c r="B2699" s="3" t="s">
        <v>3580</v>
      </c>
      <c r="C2699" s="28">
        <v>25</v>
      </c>
      <c r="D2699" s="29">
        <v>11</v>
      </c>
      <c r="E2699" s="28">
        <v>1987</v>
      </c>
      <c r="F2699" s="31">
        <f>DATE(E2699,D2699,C2699)</f>
        <v>32106</v>
      </c>
      <c r="G2699" s="24" t="s">
        <v>3581</v>
      </c>
      <c r="H2699" s="2">
        <v>15000000</v>
      </c>
      <c r="I2699" s="2">
        <v>167780960</v>
      </c>
      <c r="J2699" s="2">
        <v>167780960</v>
      </c>
      <c r="K2699" s="28" t="str">
        <f t="shared" si="338"/>
        <v/>
      </c>
      <c r="L2699" s="28" t="str">
        <f t="shared" si="339"/>
        <v/>
      </c>
      <c r="M2699" s="28" t="s">
        <v>3581</v>
      </c>
      <c r="N2699" s="28" t="str">
        <f t="shared" si="340"/>
        <v/>
      </c>
      <c r="O2699" s="28" t="str">
        <f>IF(N2699=1,M2699&amp;" ("&amp;E2699&amp;")",M2699)</f>
        <v>3 Men and a Baby</v>
      </c>
      <c r="P2699" s="36">
        <f>INDEX(cpi!$A$1:$M$105,MATCH('Inflation adjust calc'!$E2699,cpi!$A:$A,0),MATCH('Inflation adjust calc'!$D2699,cpi!$1:$1,0))</f>
        <v>115.4</v>
      </c>
      <c r="Q2699" s="36">
        <f>cpi!$I$2</f>
        <v>240.85300000000001</v>
      </c>
      <c r="R2699" s="36">
        <f t="shared" si="337"/>
        <v>2.0871143847487001</v>
      </c>
      <c r="S2699" s="28" t="str">
        <f t="shared" si="341"/>
        <v/>
      </c>
      <c r="T2699" s="37">
        <f t="shared" si="342"/>
        <v>31306715.771230504</v>
      </c>
      <c r="U2699" s="37">
        <f t="shared" si="343"/>
        <v>350178055.10294628</v>
      </c>
      <c r="V2699" s="37">
        <f t="shared" si="344"/>
        <v>350178055.10294628</v>
      </c>
    </row>
    <row r="2700" spans="1:22">
      <c r="A2700" s="23">
        <v>2699</v>
      </c>
      <c r="B2700" s="3" t="s">
        <v>3582</v>
      </c>
      <c r="C2700" s="28">
        <v>26</v>
      </c>
      <c r="D2700" s="29">
        <v>11</v>
      </c>
      <c r="E2700" s="28">
        <v>2010</v>
      </c>
      <c r="F2700" s="31">
        <f>DATE(E2700,D2700,C2700)</f>
        <v>40508</v>
      </c>
      <c r="G2700" s="24" t="s">
        <v>3583</v>
      </c>
      <c r="H2700" s="2">
        <v>15000000</v>
      </c>
      <c r="I2700" s="2">
        <v>138797449</v>
      </c>
      <c r="J2700" s="2">
        <v>430821168</v>
      </c>
      <c r="K2700" s="28" t="str">
        <f t="shared" si="338"/>
        <v/>
      </c>
      <c r="L2700" s="28" t="str">
        <f t="shared" si="339"/>
        <v/>
      </c>
      <c r="M2700" s="28" t="s">
        <v>3583</v>
      </c>
      <c r="N2700" s="28" t="str">
        <f t="shared" si="340"/>
        <v/>
      </c>
      <c r="O2700" s="28" t="str">
        <f>IF(N2700=1,M2700&amp;" ("&amp;E2700&amp;")",M2700)</f>
        <v>The King’s Speech</v>
      </c>
      <c r="P2700" s="36">
        <f>INDEX(cpi!$A$1:$M$105,MATCH('Inflation adjust calc'!$E2700,cpi!$A:$A,0),MATCH('Inflation adjust calc'!$D2700,cpi!$1:$1,0))</f>
        <v>218.803</v>
      </c>
      <c r="Q2700" s="36">
        <f>cpi!$I$2</f>
        <v>240.85300000000001</v>
      </c>
      <c r="R2700" s="36">
        <f t="shared" si="337"/>
        <v>1.1007755835157653</v>
      </c>
      <c r="S2700" s="28" t="str">
        <f t="shared" si="341"/>
        <v/>
      </c>
      <c r="T2700" s="37">
        <f t="shared" si="342"/>
        <v>16511633.752736479</v>
      </c>
      <c r="U2700" s="37">
        <f t="shared" si="343"/>
        <v>152784842.91347468</v>
      </c>
      <c r="V2700" s="37">
        <f t="shared" si="344"/>
        <v>474237422.59614354</v>
      </c>
    </row>
    <row r="2701" spans="1:22">
      <c r="A2701" s="23">
        <v>2700</v>
      </c>
      <c r="B2701" s="3" t="s">
        <v>3584</v>
      </c>
      <c r="C2701" s="28">
        <v>15</v>
      </c>
      <c r="D2701" s="29">
        <v>9</v>
      </c>
      <c r="E2701" s="28">
        <v>1999</v>
      </c>
      <c r="F2701" s="31">
        <f>DATE(E2701,D2701,C2701)</f>
        <v>36418</v>
      </c>
      <c r="G2701" s="24" t="s">
        <v>3585</v>
      </c>
      <c r="H2701" s="2">
        <v>15000000</v>
      </c>
      <c r="I2701" s="2">
        <v>130058047</v>
      </c>
      <c r="J2701" s="2">
        <v>356258047</v>
      </c>
      <c r="K2701" s="28" t="str">
        <f t="shared" si="338"/>
        <v/>
      </c>
      <c r="L2701" s="28" t="str">
        <f t="shared" si="339"/>
        <v/>
      </c>
      <c r="M2701" s="28" t="s">
        <v>3585</v>
      </c>
      <c r="N2701" s="28" t="str">
        <f t="shared" si="340"/>
        <v/>
      </c>
      <c r="O2701" s="28" t="str">
        <f>IF(N2701=1,M2701&amp;" ("&amp;E2701&amp;")",M2701)</f>
        <v>American Beauty</v>
      </c>
      <c r="P2701" s="36">
        <f>INDEX(cpi!$A$1:$M$105,MATCH('Inflation adjust calc'!$E2701,cpi!$A:$A,0),MATCH('Inflation adjust calc'!$D2701,cpi!$1:$1,0))</f>
        <v>167.9</v>
      </c>
      <c r="Q2701" s="36">
        <f>cpi!$I$2</f>
        <v>240.85300000000001</v>
      </c>
      <c r="R2701" s="36">
        <f t="shared" si="337"/>
        <v>1.434502680166766</v>
      </c>
      <c r="S2701" s="28" t="str">
        <f t="shared" si="341"/>
        <v/>
      </c>
      <c r="T2701" s="37">
        <f t="shared" si="342"/>
        <v>21517540.202501491</v>
      </c>
      <c r="U2701" s="37">
        <f t="shared" si="343"/>
        <v>186568616.99875522</v>
      </c>
      <c r="V2701" s="37">
        <f t="shared" si="344"/>
        <v>511053123.25247771</v>
      </c>
    </row>
    <row r="2702" spans="1:22">
      <c r="A2702" s="23">
        <v>2701</v>
      </c>
      <c r="B2702" s="3">
        <v>36750</v>
      </c>
      <c r="C2702" s="28">
        <v>8</v>
      </c>
      <c r="D2702" s="29">
        <v>12</v>
      </c>
      <c r="E2702" s="28">
        <v>2000</v>
      </c>
      <c r="F2702" s="31">
        <f>DATE(E2702,D2702,C2702)</f>
        <v>36868</v>
      </c>
      <c r="G2702" s="24" t="s">
        <v>3586</v>
      </c>
      <c r="H2702" s="2">
        <v>15000000</v>
      </c>
      <c r="I2702" s="2">
        <v>128067808</v>
      </c>
      <c r="J2702" s="2">
        <v>213514672</v>
      </c>
      <c r="K2702" s="28" t="str">
        <f t="shared" si="338"/>
        <v/>
      </c>
      <c r="L2702" s="28" t="str">
        <f t="shared" si="339"/>
        <v/>
      </c>
      <c r="M2702" s="28" t="s">
        <v>3586</v>
      </c>
      <c r="N2702" s="28" t="str">
        <f t="shared" si="340"/>
        <v/>
      </c>
      <c r="O2702" s="28" t="str">
        <f>IF(N2702=1,M2702&amp;" ("&amp;E2702&amp;")",M2702)</f>
        <v>Crouching Tiger, Hidden Dragon</v>
      </c>
      <c r="P2702" s="36">
        <f>INDEX(cpi!$A$1:$M$105,MATCH('Inflation adjust calc'!$E2702,cpi!$A:$A,0),MATCH('Inflation adjust calc'!$D2702,cpi!$1:$1,0))</f>
        <v>174</v>
      </c>
      <c r="Q2702" s="36">
        <f>cpi!$I$2</f>
        <v>240.85300000000001</v>
      </c>
      <c r="R2702" s="36">
        <f t="shared" si="337"/>
        <v>1.384212643678161</v>
      </c>
      <c r="S2702" s="28" t="str">
        <f t="shared" si="341"/>
        <v/>
      </c>
      <c r="T2702" s="37">
        <f t="shared" si="342"/>
        <v>20763189.655172415</v>
      </c>
      <c r="U2702" s="37">
        <f t="shared" si="343"/>
        <v>177273079.08174714</v>
      </c>
      <c r="V2702" s="37">
        <f t="shared" si="344"/>
        <v>295549708.59319544</v>
      </c>
    </row>
    <row r="2703" spans="1:22">
      <c r="A2703" s="23">
        <v>2702</v>
      </c>
      <c r="B2703" s="3">
        <v>32398</v>
      </c>
      <c r="C2703" s="28">
        <v>9</v>
      </c>
      <c r="D2703" s="29">
        <v>12</v>
      </c>
      <c r="E2703" s="28">
        <v>1988</v>
      </c>
      <c r="F2703" s="31">
        <f>DATE(E2703,D2703,C2703)</f>
        <v>32486</v>
      </c>
      <c r="G2703" s="24" t="s">
        <v>3587</v>
      </c>
      <c r="H2703" s="2">
        <v>15000000</v>
      </c>
      <c r="I2703" s="2">
        <v>111936388</v>
      </c>
      <c r="J2703" s="2">
        <v>216600000</v>
      </c>
      <c r="K2703" s="28" t="str">
        <f t="shared" si="338"/>
        <v/>
      </c>
      <c r="L2703" s="28" t="str">
        <f t="shared" si="339"/>
        <v/>
      </c>
      <c r="M2703" s="28" t="s">
        <v>3587</v>
      </c>
      <c r="N2703" s="28" t="str">
        <f t="shared" si="340"/>
        <v/>
      </c>
      <c r="O2703" s="28" t="str">
        <f>IF(N2703=1,M2703&amp;" ("&amp;E2703&amp;")",M2703)</f>
        <v>Twins</v>
      </c>
      <c r="P2703" s="36">
        <f>INDEX(cpi!$A$1:$M$105,MATCH('Inflation adjust calc'!$E2703,cpi!$A:$A,0),MATCH('Inflation adjust calc'!$D2703,cpi!$1:$1,0))</f>
        <v>120.5</v>
      </c>
      <c r="Q2703" s="36">
        <f>cpi!$I$2</f>
        <v>240.85300000000001</v>
      </c>
      <c r="R2703" s="36">
        <f t="shared" si="337"/>
        <v>1.9987800829875519</v>
      </c>
      <c r="S2703" s="28" t="str">
        <f t="shared" si="341"/>
        <v/>
      </c>
      <c r="T2703" s="37">
        <f t="shared" si="342"/>
        <v>29981701.244813278</v>
      </c>
      <c r="U2703" s="37">
        <f t="shared" si="343"/>
        <v>223736222.89596683</v>
      </c>
      <c r="V2703" s="37">
        <f t="shared" si="344"/>
        <v>432935765.97510374</v>
      </c>
    </row>
    <row r="2704" spans="1:22">
      <c r="A2704" s="23">
        <v>2703</v>
      </c>
      <c r="B2704" s="3" t="s">
        <v>2058</v>
      </c>
      <c r="C2704" s="28">
        <v>20</v>
      </c>
      <c r="D2704" s="29">
        <v>12</v>
      </c>
      <c r="E2704" s="28">
        <v>1996</v>
      </c>
      <c r="F2704" s="31">
        <f>DATE(E2704,D2704,C2704)</f>
        <v>35419</v>
      </c>
      <c r="G2704" s="24" t="s">
        <v>3588</v>
      </c>
      <c r="H2704" s="2">
        <v>15000000</v>
      </c>
      <c r="I2704" s="2">
        <v>103046663</v>
      </c>
      <c r="J2704" s="2">
        <v>173046663</v>
      </c>
      <c r="K2704" s="28" t="str">
        <f t="shared" si="338"/>
        <v/>
      </c>
      <c r="L2704" s="28" t="str">
        <f t="shared" si="339"/>
        <v/>
      </c>
      <c r="M2704" s="28" t="s">
        <v>3588</v>
      </c>
      <c r="N2704" s="28" t="str">
        <f t="shared" si="340"/>
        <v/>
      </c>
      <c r="O2704" s="28" t="str">
        <f>IF(N2704=1,M2704&amp;" ("&amp;E2704&amp;")",M2704)</f>
        <v>Scream</v>
      </c>
      <c r="P2704" s="36">
        <f>INDEX(cpi!$A$1:$M$105,MATCH('Inflation adjust calc'!$E2704,cpi!$A:$A,0),MATCH('Inflation adjust calc'!$D2704,cpi!$1:$1,0))</f>
        <v>158.6</v>
      </c>
      <c r="Q2704" s="36">
        <f>cpi!$I$2</f>
        <v>240.85300000000001</v>
      </c>
      <c r="R2704" s="36">
        <f t="shared" si="337"/>
        <v>1.5186191677175285</v>
      </c>
      <c r="S2704" s="28" t="str">
        <f t="shared" si="341"/>
        <v/>
      </c>
      <c r="T2704" s="37">
        <f t="shared" si="342"/>
        <v>22779287.515762929</v>
      </c>
      <c r="U2704" s="37">
        <f t="shared" si="343"/>
        <v>156488637.60112864</v>
      </c>
      <c r="V2704" s="37">
        <f t="shared" si="344"/>
        <v>262791979.34135562</v>
      </c>
    </row>
    <row r="2705" spans="1:22">
      <c r="A2705" s="23">
        <v>2704</v>
      </c>
      <c r="B2705" s="3" t="s">
        <v>2790</v>
      </c>
      <c r="C2705" s="28">
        <v>25</v>
      </c>
      <c r="D2705" s="29">
        <v>10</v>
      </c>
      <c r="E2705" s="28">
        <v>2013</v>
      </c>
      <c r="F2705" s="31">
        <f>DATE(E2705,D2705,C2705)</f>
        <v>41572</v>
      </c>
      <c r="G2705" s="24" t="s">
        <v>3589</v>
      </c>
      <c r="H2705" s="2">
        <v>15000000</v>
      </c>
      <c r="I2705" s="2">
        <v>102003019</v>
      </c>
      <c r="J2705" s="2">
        <v>160903019</v>
      </c>
      <c r="K2705" s="28" t="str">
        <f t="shared" si="338"/>
        <v/>
      </c>
      <c r="L2705" s="28" t="str">
        <f t="shared" si="339"/>
        <v/>
      </c>
      <c r="M2705" s="28" t="s">
        <v>3589</v>
      </c>
      <c r="N2705" s="28" t="str">
        <f t="shared" si="340"/>
        <v/>
      </c>
      <c r="O2705" s="28" t="str">
        <f>IF(N2705=1,M2705&amp;" ("&amp;E2705&amp;")",M2705)</f>
        <v>Jackass Presents: Bad Grandpa</v>
      </c>
      <c r="P2705" s="36">
        <f>INDEX(cpi!$A$1:$M$105,MATCH('Inflation adjust calc'!$E2705,cpi!$A:$A,0),MATCH('Inflation adjust calc'!$D2705,cpi!$1:$1,0))</f>
        <v>233.54599999999999</v>
      </c>
      <c r="Q2705" s="36">
        <f>cpi!$I$2</f>
        <v>240.85300000000001</v>
      </c>
      <c r="R2705" s="36">
        <f t="shared" si="337"/>
        <v>1.031287198239319</v>
      </c>
      <c r="S2705" s="28" t="str">
        <f t="shared" si="341"/>
        <v/>
      </c>
      <c r="T2705" s="37">
        <f t="shared" si="342"/>
        <v>15469307.973589785</v>
      </c>
      <c r="U2705" s="37">
        <f t="shared" si="343"/>
        <v>105194407.67646202</v>
      </c>
      <c r="V2705" s="37">
        <f t="shared" si="344"/>
        <v>165937223.65275791</v>
      </c>
    </row>
    <row r="2706" spans="1:22">
      <c r="A2706" s="23">
        <v>2705</v>
      </c>
      <c r="B2706" s="3" t="s">
        <v>2300</v>
      </c>
      <c r="C2706" s="28">
        <v>18</v>
      </c>
      <c r="D2706" s="29">
        <v>12</v>
      </c>
      <c r="E2706" s="28">
        <v>1985</v>
      </c>
      <c r="F2706" s="31">
        <f>DATE(E2706,D2706,C2706)</f>
        <v>31399</v>
      </c>
      <c r="G2706" s="24" t="s">
        <v>3590</v>
      </c>
      <c r="H2706" s="2">
        <v>15000000</v>
      </c>
      <c r="I2706" s="2">
        <v>93589701</v>
      </c>
      <c r="J2706" s="2">
        <v>93589701</v>
      </c>
      <c r="K2706" s="28" t="str">
        <f t="shared" si="338"/>
        <v/>
      </c>
      <c r="L2706" s="28" t="str">
        <f t="shared" si="339"/>
        <v/>
      </c>
      <c r="M2706" s="28" t="s">
        <v>3590</v>
      </c>
      <c r="N2706" s="28" t="str">
        <f t="shared" si="340"/>
        <v/>
      </c>
      <c r="O2706" s="28" t="str">
        <f>IF(N2706=1,M2706&amp;" ("&amp;E2706&amp;")",M2706)</f>
        <v>The Color Purple</v>
      </c>
      <c r="P2706" s="36">
        <f>INDEX(cpi!$A$1:$M$105,MATCH('Inflation adjust calc'!$E2706,cpi!$A:$A,0),MATCH('Inflation adjust calc'!$D2706,cpi!$1:$1,0))</f>
        <v>109.3</v>
      </c>
      <c r="Q2706" s="36">
        <f>cpi!$I$2</f>
        <v>240.85300000000001</v>
      </c>
      <c r="R2706" s="36">
        <f t="shared" ref="R2706:R2769" si="345">Q2706/P2706</f>
        <v>2.2035956084172006</v>
      </c>
      <c r="S2706" s="28" t="str">
        <f t="shared" si="341"/>
        <v/>
      </c>
      <c r="T2706" s="37">
        <f t="shared" si="342"/>
        <v>33053934.126258008</v>
      </c>
      <c r="U2706" s="37">
        <f t="shared" si="343"/>
        <v>206233854.11667889</v>
      </c>
      <c r="V2706" s="37">
        <f t="shared" si="344"/>
        <v>206233854.11667889</v>
      </c>
    </row>
    <row r="2707" spans="1:22">
      <c r="A2707" s="23">
        <v>2706</v>
      </c>
      <c r="B2707" s="3" t="s">
        <v>3591</v>
      </c>
      <c r="C2707" s="28">
        <v>28</v>
      </c>
      <c r="D2707" s="29">
        <v>11</v>
      </c>
      <c r="E2707" s="28">
        <v>2014</v>
      </c>
      <c r="F2707" s="31">
        <f>DATE(E2707,D2707,C2707)</f>
        <v>41971</v>
      </c>
      <c r="G2707" s="24" t="s">
        <v>3592</v>
      </c>
      <c r="H2707" s="2">
        <v>15000000</v>
      </c>
      <c r="I2707" s="2">
        <v>91125143</v>
      </c>
      <c r="J2707" s="2">
        <v>227773686</v>
      </c>
      <c r="K2707" s="28" t="str">
        <f t="shared" si="338"/>
        <v/>
      </c>
      <c r="L2707" s="28" t="str">
        <f t="shared" si="339"/>
        <v/>
      </c>
      <c r="M2707" s="28" t="s">
        <v>3592</v>
      </c>
      <c r="N2707" s="28" t="str">
        <f t="shared" si="340"/>
        <v/>
      </c>
      <c r="O2707" s="28" t="str">
        <f>IF(N2707=1,M2707&amp;" ("&amp;E2707&amp;")",M2707)</f>
        <v>The Imitation Game</v>
      </c>
      <c r="P2707" s="36">
        <f>INDEX(cpi!$A$1:$M$105,MATCH('Inflation adjust calc'!$E2707,cpi!$A:$A,0),MATCH('Inflation adjust calc'!$D2707,cpi!$1:$1,0))</f>
        <v>236.15100000000001</v>
      </c>
      <c r="Q2707" s="36">
        <f>cpi!$I$2</f>
        <v>240.85300000000001</v>
      </c>
      <c r="R2707" s="36">
        <f t="shared" si="345"/>
        <v>1.0199109891552438</v>
      </c>
      <c r="S2707" s="28" t="str">
        <f t="shared" si="341"/>
        <v/>
      </c>
      <c r="T2707" s="37">
        <f t="shared" si="342"/>
        <v>15298664.837328658</v>
      </c>
      <c r="U2707" s="37">
        <f t="shared" si="343"/>
        <v>92939534.734043047</v>
      </c>
      <c r="V2707" s="37">
        <f t="shared" si="344"/>
        <v>232308885.3917959</v>
      </c>
    </row>
    <row r="2708" spans="1:22">
      <c r="A2708" s="23">
        <v>2707</v>
      </c>
      <c r="B2708" s="3" t="s">
        <v>3593</v>
      </c>
      <c r="C2708" s="28">
        <v>30</v>
      </c>
      <c r="D2708" s="29">
        <v>3</v>
      </c>
      <c r="E2708" s="28">
        <v>1988</v>
      </c>
      <c r="F2708" s="31">
        <f>DATE(E2708,D2708,C2708)</f>
        <v>32232</v>
      </c>
      <c r="G2708" s="24" t="s">
        <v>3594</v>
      </c>
      <c r="H2708" s="2">
        <v>15000000</v>
      </c>
      <c r="I2708" s="2">
        <v>73326666</v>
      </c>
      <c r="J2708" s="2">
        <v>73326666</v>
      </c>
      <c r="K2708" s="28" t="str">
        <f t="shared" si="338"/>
        <v/>
      </c>
      <c r="L2708" s="28" t="str">
        <f t="shared" si="339"/>
        <v/>
      </c>
      <c r="M2708" s="28" t="s">
        <v>3594</v>
      </c>
      <c r="N2708" s="28" t="str">
        <f t="shared" si="340"/>
        <v/>
      </c>
      <c r="O2708" s="28" t="str">
        <f>IF(N2708=1,M2708&amp;" ("&amp;E2708&amp;")",M2708)</f>
        <v>Beetle Juice</v>
      </c>
      <c r="P2708" s="36">
        <f>INDEX(cpi!$A$1:$M$105,MATCH('Inflation adjust calc'!$E2708,cpi!$A:$A,0),MATCH('Inflation adjust calc'!$D2708,cpi!$1:$1,0))</f>
        <v>116.5</v>
      </c>
      <c r="Q2708" s="36">
        <f>cpi!$I$2</f>
        <v>240.85300000000001</v>
      </c>
      <c r="R2708" s="36">
        <f t="shared" si="345"/>
        <v>2.0674077253218885</v>
      </c>
      <c r="S2708" s="28" t="str">
        <f t="shared" si="341"/>
        <v/>
      </c>
      <c r="T2708" s="37">
        <f t="shared" si="342"/>
        <v>31011115.879828326</v>
      </c>
      <c r="U2708" s="37">
        <f t="shared" si="343"/>
        <v>151596115.76049787</v>
      </c>
      <c r="V2708" s="37">
        <f t="shared" si="344"/>
        <v>151596115.76049787</v>
      </c>
    </row>
    <row r="2709" spans="1:22">
      <c r="A2709" s="23">
        <v>2708</v>
      </c>
      <c r="B2709" s="3" t="s">
        <v>3595</v>
      </c>
      <c r="C2709" s="28">
        <v>18</v>
      </c>
      <c r="D2709" s="29">
        <v>11</v>
      </c>
      <c r="E2709" s="28">
        <v>1959</v>
      </c>
      <c r="F2709" s="31">
        <f>DATE(E2709,D2709,C2709)</f>
        <v>21872</v>
      </c>
      <c r="G2709" s="24" t="s">
        <v>565</v>
      </c>
      <c r="H2709" s="2">
        <v>15000000</v>
      </c>
      <c r="I2709" s="2">
        <v>73000000</v>
      </c>
      <c r="J2709" s="2">
        <v>73000000</v>
      </c>
      <c r="K2709" s="28" t="str">
        <f t="shared" si="338"/>
        <v/>
      </c>
      <c r="L2709" s="28" t="str">
        <f t="shared" si="339"/>
        <v/>
      </c>
      <c r="M2709" s="28" t="s">
        <v>565</v>
      </c>
      <c r="N2709" s="28">
        <f t="shared" si="340"/>
        <v>1</v>
      </c>
      <c r="O2709" s="28" t="str">
        <f>IF(N2709=1,M2709&amp;" ("&amp;E2709&amp;")",M2709)</f>
        <v>Ben-Hur (1959)</v>
      </c>
      <c r="P2709" s="36">
        <f>INDEX(cpi!$A$1:$M$105,MATCH('Inflation adjust calc'!$E2709,cpi!$A:$A,0),MATCH('Inflation adjust calc'!$D2709,cpi!$1:$1,0))</f>
        <v>29.4</v>
      </c>
      <c r="Q2709" s="36">
        <f>cpi!$I$2</f>
        <v>240.85300000000001</v>
      </c>
      <c r="R2709" s="36">
        <f t="shared" si="345"/>
        <v>8.1922789115646264</v>
      </c>
      <c r="S2709" s="28" t="str">
        <f t="shared" si="341"/>
        <v/>
      </c>
      <c r="T2709" s="37">
        <f t="shared" si="342"/>
        <v>122884183.67346939</v>
      </c>
      <c r="U2709" s="37">
        <f t="shared" si="343"/>
        <v>598036360.54421771</v>
      </c>
      <c r="V2709" s="37">
        <f t="shared" si="344"/>
        <v>598036360.54421771</v>
      </c>
    </row>
    <row r="2710" spans="1:22">
      <c r="A2710" s="23">
        <v>2709</v>
      </c>
      <c r="B2710" s="3" t="s">
        <v>2166</v>
      </c>
      <c r="C2710" s="28">
        <v>18</v>
      </c>
      <c r="D2710" s="29">
        <v>1</v>
      </c>
      <c r="E2710" s="28">
        <v>2013</v>
      </c>
      <c r="F2710" s="31">
        <f>DATE(E2710,D2710,C2710)</f>
        <v>41292</v>
      </c>
      <c r="G2710" s="24" t="s">
        <v>3596</v>
      </c>
      <c r="H2710" s="2">
        <v>15000000</v>
      </c>
      <c r="I2710" s="2">
        <v>71628180</v>
      </c>
      <c r="J2710" s="2">
        <v>148095566</v>
      </c>
      <c r="K2710" s="28" t="str">
        <f t="shared" si="338"/>
        <v/>
      </c>
      <c r="L2710" s="28" t="str">
        <f t="shared" si="339"/>
        <v/>
      </c>
      <c r="M2710" s="28" t="s">
        <v>3596</v>
      </c>
      <c r="N2710" s="28" t="str">
        <f t="shared" si="340"/>
        <v/>
      </c>
      <c r="O2710" s="28" t="str">
        <f>IF(N2710=1,M2710&amp;" ("&amp;E2710&amp;")",M2710)</f>
        <v>Mama</v>
      </c>
      <c r="P2710" s="36">
        <f>INDEX(cpi!$A$1:$M$105,MATCH('Inflation adjust calc'!$E2710,cpi!$A:$A,0),MATCH('Inflation adjust calc'!$D2710,cpi!$1:$1,0))</f>
        <v>230.28</v>
      </c>
      <c r="Q2710" s="36">
        <f>cpi!$I$2</f>
        <v>240.85300000000001</v>
      </c>
      <c r="R2710" s="36">
        <f t="shared" si="345"/>
        <v>1.0459136703143999</v>
      </c>
      <c r="S2710" s="28" t="str">
        <f t="shared" si="341"/>
        <v/>
      </c>
      <c r="T2710" s="37">
        <f t="shared" si="342"/>
        <v>15688705.054715998</v>
      </c>
      <c r="U2710" s="37">
        <f t="shared" si="343"/>
        <v>74916892.641740486</v>
      </c>
      <c r="V2710" s="37">
        <f t="shared" si="344"/>
        <v>154895176.99234843</v>
      </c>
    </row>
    <row r="2711" spans="1:22">
      <c r="A2711" s="23">
        <v>2710</v>
      </c>
      <c r="B2711" s="3">
        <v>29504</v>
      </c>
      <c r="C2711" s="28">
        <v>10</v>
      </c>
      <c r="D2711" s="29">
        <v>10</v>
      </c>
      <c r="E2711" s="28">
        <v>1980</v>
      </c>
      <c r="F2711" s="31">
        <f>DATE(E2711,D2711,C2711)</f>
        <v>29504</v>
      </c>
      <c r="G2711" s="24" t="s">
        <v>3597</v>
      </c>
      <c r="H2711" s="2">
        <v>15000000</v>
      </c>
      <c r="I2711" s="2">
        <v>69847348</v>
      </c>
      <c r="J2711" s="2">
        <v>69847348</v>
      </c>
      <c r="K2711" s="28" t="str">
        <f t="shared" si="338"/>
        <v/>
      </c>
      <c r="L2711" s="28" t="str">
        <f t="shared" si="339"/>
        <v/>
      </c>
      <c r="M2711" s="28" t="s">
        <v>3597</v>
      </c>
      <c r="N2711" s="28" t="str">
        <f t="shared" si="340"/>
        <v/>
      </c>
      <c r="O2711" s="28" t="str">
        <f>IF(N2711=1,M2711&amp;" ("&amp;E2711&amp;")",M2711)</f>
        <v>Private Benjamin</v>
      </c>
      <c r="P2711" s="36">
        <f>INDEX(cpi!$A$1:$M$105,MATCH('Inflation adjust calc'!$E2711,cpi!$A:$A,0),MATCH('Inflation adjust calc'!$D2711,cpi!$1:$1,0))</f>
        <v>84.8</v>
      </c>
      <c r="Q2711" s="36">
        <f>cpi!$I$2</f>
        <v>240.85300000000001</v>
      </c>
      <c r="R2711" s="36">
        <f t="shared" si="345"/>
        <v>2.8402476415094342</v>
      </c>
      <c r="S2711" s="28" t="str">
        <f t="shared" si="341"/>
        <v/>
      </c>
      <c r="T2711" s="37">
        <f t="shared" si="342"/>
        <v>42603714.622641511</v>
      </c>
      <c r="U2711" s="37">
        <f t="shared" si="343"/>
        <v>198383765.42268869</v>
      </c>
      <c r="V2711" s="37">
        <f t="shared" si="344"/>
        <v>198383765.42268869</v>
      </c>
    </row>
    <row r="2712" spans="1:22">
      <c r="A2712" s="23">
        <v>2711</v>
      </c>
      <c r="B2712" s="3">
        <v>29405</v>
      </c>
      <c r="C2712" s="28">
        <v>7</v>
      </c>
      <c r="D2712" s="29">
        <v>3</v>
      </c>
      <c r="E2712" s="28">
        <v>1980</v>
      </c>
      <c r="F2712" s="31">
        <f>DATE(E2712,D2712,C2712)</f>
        <v>29287</v>
      </c>
      <c r="G2712" s="24" t="s">
        <v>3598</v>
      </c>
      <c r="H2712" s="2">
        <v>15000000</v>
      </c>
      <c r="I2712" s="2">
        <v>67182787</v>
      </c>
      <c r="J2712" s="2">
        <v>67182787</v>
      </c>
      <c r="K2712" s="28" t="str">
        <f t="shared" si="338"/>
        <v/>
      </c>
      <c r="L2712" s="28" t="str">
        <f t="shared" si="339"/>
        <v/>
      </c>
      <c r="M2712" s="28" t="s">
        <v>3598</v>
      </c>
      <c r="N2712" s="28" t="str">
        <f t="shared" si="340"/>
        <v/>
      </c>
      <c r="O2712" s="28" t="str">
        <f>IF(N2712=1,M2712&amp;" ("&amp;E2712&amp;")",M2712)</f>
        <v>Coal Miner's Daughter</v>
      </c>
      <c r="P2712" s="36">
        <f>INDEX(cpi!$A$1:$M$105,MATCH('Inflation adjust calc'!$E2712,cpi!$A:$A,0),MATCH('Inflation adjust calc'!$D2712,cpi!$1:$1,0))</f>
        <v>80.099999999999994</v>
      </c>
      <c r="Q2712" s="36">
        <f>cpi!$I$2</f>
        <v>240.85300000000001</v>
      </c>
      <c r="R2712" s="36">
        <f t="shared" si="345"/>
        <v>3.0069038701622977</v>
      </c>
      <c r="S2712" s="28" t="str">
        <f t="shared" si="341"/>
        <v/>
      </c>
      <c r="T2712" s="37">
        <f t="shared" si="342"/>
        <v>45103558.052434467</v>
      </c>
      <c r="U2712" s="37">
        <f t="shared" si="343"/>
        <v>202012182.23858929</v>
      </c>
      <c r="V2712" s="37">
        <f t="shared" si="344"/>
        <v>202012182.23858929</v>
      </c>
    </row>
    <row r="2713" spans="1:22">
      <c r="A2713" s="23">
        <v>2712</v>
      </c>
      <c r="B2713" s="3">
        <v>31931</v>
      </c>
      <c r="C2713" s="28">
        <v>6</v>
      </c>
      <c r="D2713" s="29">
        <v>3</v>
      </c>
      <c r="E2713" s="28">
        <v>1987</v>
      </c>
      <c r="F2713" s="31">
        <f>DATE(E2713,D2713,C2713)</f>
        <v>31842</v>
      </c>
      <c r="G2713" s="24" t="s">
        <v>3599</v>
      </c>
      <c r="H2713" s="2">
        <v>15000000</v>
      </c>
      <c r="I2713" s="2">
        <v>65192350</v>
      </c>
      <c r="J2713" s="2">
        <v>120192350</v>
      </c>
      <c r="K2713" s="28" t="str">
        <f t="shared" si="338"/>
        <v/>
      </c>
      <c r="L2713" s="28" t="str">
        <f t="shared" si="339"/>
        <v/>
      </c>
      <c r="M2713" s="28" t="s">
        <v>3599</v>
      </c>
      <c r="N2713" s="28" t="str">
        <f t="shared" si="340"/>
        <v/>
      </c>
      <c r="O2713" s="28" t="str">
        <f>IF(N2713=1,M2713&amp;" ("&amp;E2713&amp;")",M2713)</f>
        <v>Lethal Weapon</v>
      </c>
      <c r="P2713" s="36">
        <f>INDEX(cpi!$A$1:$M$105,MATCH('Inflation adjust calc'!$E2713,cpi!$A:$A,0),MATCH('Inflation adjust calc'!$D2713,cpi!$1:$1,0))</f>
        <v>112.1</v>
      </c>
      <c r="Q2713" s="36">
        <f>cpi!$I$2</f>
        <v>240.85300000000001</v>
      </c>
      <c r="R2713" s="36">
        <f t="shared" si="345"/>
        <v>2.1485548617305978</v>
      </c>
      <c r="S2713" s="28" t="str">
        <f t="shared" si="341"/>
        <v/>
      </c>
      <c r="T2713" s="37">
        <f t="shared" si="342"/>
        <v>32228322.925958969</v>
      </c>
      <c r="U2713" s="37">
        <f t="shared" si="343"/>
        <v>140069340.54014274</v>
      </c>
      <c r="V2713" s="37">
        <f t="shared" si="344"/>
        <v>258239857.93532562</v>
      </c>
    </row>
    <row r="2714" spans="1:22">
      <c r="A2714" s="23">
        <v>2713</v>
      </c>
      <c r="B2714" s="3" t="s">
        <v>1656</v>
      </c>
      <c r="C2714" s="28">
        <v>19</v>
      </c>
      <c r="D2714" s="29">
        <v>3</v>
      </c>
      <c r="E2714" s="28">
        <v>2010</v>
      </c>
      <c r="F2714" s="31">
        <f>DATE(E2714,D2714,C2714)</f>
        <v>40256</v>
      </c>
      <c r="G2714" s="24" t="s">
        <v>3600</v>
      </c>
      <c r="H2714" s="2">
        <v>15000000</v>
      </c>
      <c r="I2714" s="2">
        <v>64003625</v>
      </c>
      <c r="J2714" s="2">
        <v>76954311</v>
      </c>
      <c r="K2714" s="28" t="str">
        <f t="shared" si="338"/>
        <v/>
      </c>
      <c r="L2714" s="28" t="str">
        <f t="shared" si="339"/>
        <v/>
      </c>
      <c r="M2714" s="28" t="s">
        <v>3600</v>
      </c>
      <c r="N2714" s="28" t="str">
        <f t="shared" si="340"/>
        <v/>
      </c>
      <c r="O2714" s="28" t="str">
        <f>IF(N2714=1,M2714&amp;" ("&amp;E2714&amp;")",M2714)</f>
        <v>Diary of a Wimpy Kid</v>
      </c>
      <c r="P2714" s="36">
        <f>INDEX(cpi!$A$1:$M$105,MATCH('Inflation adjust calc'!$E2714,cpi!$A:$A,0),MATCH('Inflation adjust calc'!$D2714,cpi!$1:$1,0))</f>
        <v>217.631</v>
      </c>
      <c r="Q2714" s="36">
        <f>cpi!$I$2</f>
        <v>240.85300000000001</v>
      </c>
      <c r="R2714" s="36">
        <f t="shared" si="345"/>
        <v>1.1067035486672396</v>
      </c>
      <c r="S2714" s="28" t="str">
        <f t="shared" si="341"/>
        <v/>
      </c>
      <c r="T2714" s="37">
        <f t="shared" si="342"/>
        <v>16600553.230008595</v>
      </c>
      <c r="U2714" s="37">
        <f t="shared" si="343"/>
        <v>70833038.915067255</v>
      </c>
      <c r="V2714" s="37">
        <f t="shared" si="344"/>
        <v>85165609.068942398</v>
      </c>
    </row>
    <row r="2715" spans="1:22">
      <c r="A2715" s="23">
        <v>2714</v>
      </c>
      <c r="B2715" s="3" t="s">
        <v>3601</v>
      </c>
      <c r="C2715" s="28">
        <v>29</v>
      </c>
      <c r="D2715" s="29">
        <v>7</v>
      </c>
      <c r="E2715" s="28">
        <v>1983</v>
      </c>
      <c r="F2715" s="31">
        <f>DATE(E2715,D2715,C2715)</f>
        <v>30526</v>
      </c>
      <c r="G2715" s="24" t="s">
        <v>3602</v>
      </c>
      <c r="H2715" s="2">
        <v>15000000</v>
      </c>
      <c r="I2715" s="2">
        <v>61400000</v>
      </c>
      <c r="J2715" s="2">
        <v>61400000</v>
      </c>
      <c r="K2715" s="28" t="str">
        <f t="shared" si="338"/>
        <v/>
      </c>
      <c r="L2715" s="28" t="str">
        <f t="shared" si="339"/>
        <v/>
      </c>
      <c r="M2715" s="28" t="s">
        <v>3602</v>
      </c>
      <c r="N2715" s="28" t="str">
        <f t="shared" si="340"/>
        <v/>
      </c>
      <c r="O2715" s="28" t="str">
        <f>IF(N2715=1,M2715&amp;" ("&amp;E2715&amp;")",M2715)</f>
        <v>National Lampoon’s Vacation</v>
      </c>
      <c r="P2715" s="36">
        <f>INDEX(cpi!$A$1:$M$105,MATCH('Inflation adjust calc'!$E2715,cpi!$A:$A,0),MATCH('Inflation adjust calc'!$D2715,cpi!$1:$1,0))</f>
        <v>99.9</v>
      </c>
      <c r="Q2715" s="36">
        <f>cpi!$I$2</f>
        <v>240.85300000000001</v>
      </c>
      <c r="R2715" s="36">
        <f t="shared" si="345"/>
        <v>2.4109409409409408</v>
      </c>
      <c r="S2715" s="28" t="str">
        <f t="shared" si="341"/>
        <v/>
      </c>
      <c r="T2715" s="37">
        <f t="shared" si="342"/>
        <v>36164114.114114113</v>
      </c>
      <c r="U2715" s="37">
        <f t="shared" si="343"/>
        <v>148031773.77377376</v>
      </c>
      <c r="V2715" s="37">
        <f t="shared" si="344"/>
        <v>148031773.77377376</v>
      </c>
    </row>
    <row r="2716" spans="1:22">
      <c r="A2716" s="23">
        <v>2715</v>
      </c>
      <c r="B2716" s="3" t="s">
        <v>3204</v>
      </c>
      <c r="C2716" s="28">
        <v>31</v>
      </c>
      <c r="D2716" s="29">
        <v>8</v>
      </c>
      <c r="E2716" s="28">
        <v>2007</v>
      </c>
      <c r="F2716" s="31">
        <f>DATE(E2716,D2716,C2716)</f>
        <v>39325</v>
      </c>
      <c r="G2716" s="24" t="s">
        <v>3603</v>
      </c>
      <c r="H2716" s="2">
        <v>15000000</v>
      </c>
      <c r="I2716" s="2">
        <v>58269151</v>
      </c>
      <c r="J2716" s="2">
        <v>77514401</v>
      </c>
      <c r="K2716" s="28" t="str">
        <f t="shared" si="338"/>
        <v/>
      </c>
      <c r="L2716" s="28" t="str">
        <f t="shared" si="339"/>
        <v/>
      </c>
      <c r="M2716" s="28" t="s">
        <v>3603</v>
      </c>
      <c r="N2716" s="28">
        <f t="shared" si="340"/>
        <v>1</v>
      </c>
      <c r="O2716" s="28" t="str">
        <f>IF(N2716=1,M2716&amp;" ("&amp;E2716&amp;")",M2716)</f>
        <v>Halloween (2007)</v>
      </c>
      <c r="P2716" s="36">
        <f>INDEX(cpi!$A$1:$M$105,MATCH('Inflation adjust calc'!$E2716,cpi!$A:$A,0),MATCH('Inflation adjust calc'!$D2716,cpi!$1:$1,0))</f>
        <v>207.917</v>
      </c>
      <c r="Q2716" s="36">
        <f>cpi!$I$2</f>
        <v>240.85300000000001</v>
      </c>
      <c r="R2716" s="36">
        <f t="shared" si="345"/>
        <v>1.1584093652755667</v>
      </c>
      <c r="S2716" s="28" t="str">
        <f t="shared" si="341"/>
        <v/>
      </c>
      <c r="T2716" s="37">
        <f t="shared" si="342"/>
        <v>17376140.479133502</v>
      </c>
      <c r="U2716" s="37">
        <f t="shared" si="343"/>
        <v>67499530.225056157</v>
      </c>
      <c r="V2716" s="37">
        <f t="shared" si="344"/>
        <v>89793408.062125757</v>
      </c>
    </row>
    <row r="2717" spans="1:22">
      <c r="A2717" s="23">
        <v>2716</v>
      </c>
      <c r="B2717" s="3" t="s">
        <v>3604</v>
      </c>
      <c r="C2717" s="28">
        <v>30</v>
      </c>
      <c r="D2717" s="29">
        <v>9</v>
      </c>
      <c r="E2717" s="28">
        <v>2006</v>
      </c>
      <c r="F2717" s="31">
        <f>DATE(E2717,D2717,C2717)</f>
        <v>38990</v>
      </c>
      <c r="G2717" s="24" t="s">
        <v>3605</v>
      </c>
      <c r="H2717" s="2">
        <v>15000000</v>
      </c>
      <c r="I2717" s="2">
        <v>56441711</v>
      </c>
      <c r="J2717" s="2">
        <v>128885873</v>
      </c>
      <c r="K2717" s="28" t="str">
        <f t="shared" si="338"/>
        <v/>
      </c>
      <c r="L2717" s="28" t="str">
        <f t="shared" si="339"/>
        <v/>
      </c>
      <c r="M2717" s="28" t="s">
        <v>3605</v>
      </c>
      <c r="N2717" s="28" t="str">
        <f t="shared" si="340"/>
        <v/>
      </c>
      <c r="O2717" s="28" t="str">
        <f>IF(N2717=1,M2717&amp;" ("&amp;E2717&amp;")",M2717)</f>
        <v>The Queen</v>
      </c>
      <c r="P2717" s="36">
        <f>INDEX(cpi!$A$1:$M$105,MATCH('Inflation adjust calc'!$E2717,cpi!$A:$A,0),MATCH('Inflation adjust calc'!$D2717,cpi!$1:$1,0))</f>
        <v>202.9</v>
      </c>
      <c r="Q2717" s="36">
        <f>cpi!$I$2</f>
        <v>240.85300000000001</v>
      </c>
      <c r="R2717" s="36">
        <f t="shared" si="345"/>
        <v>1.1870527353376048</v>
      </c>
      <c r="S2717" s="28" t="str">
        <f t="shared" si="341"/>
        <v/>
      </c>
      <c r="T2717" s="37">
        <f t="shared" si="342"/>
        <v>17805791.030064072</v>
      </c>
      <c r="U2717" s="37">
        <f t="shared" si="343"/>
        <v>66999287.429684579</v>
      </c>
      <c r="V2717" s="37">
        <f t="shared" si="344"/>
        <v>152994328.09102514</v>
      </c>
    </row>
    <row r="2718" spans="1:22">
      <c r="A2718" s="23">
        <v>2717</v>
      </c>
      <c r="B2718" s="3">
        <v>39426</v>
      </c>
      <c r="C2718" s="28">
        <v>12</v>
      </c>
      <c r="D2718" s="29">
        <v>10</v>
      </c>
      <c r="E2718" s="28">
        <v>2007</v>
      </c>
      <c r="F2718" s="31">
        <f>DATE(E2718,D2718,C2718)</f>
        <v>39367</v>
      </c>
      <c r="G2718" s="24" t="s">
        <v>3606</v>
      </c>
      <c r="H2718" s="2">
        <v>15000000</v>
      </c>
      <c r="I2718" s="2">
        <v>55204525</v>
      </c>
      <c r="J2718" s="2">
        <v>55934178</v>
      </c>
      <c r="K2718" s="28" t="str">
        <f t="shared" si="338"/>
        <v/>
      </c>
      <c r="L2718" s="28" t="str">
        <f t="shared" si="339"/>
        <v/>
      </c>
      <c r="M2718" s="28" t="s">
        <v>3606</v>
      </c>
      <c r="N2718" s="28" t="str">
        <f t="shared" si="340"/>
        <v/>
      </c>
      <c r="O2718" s="28" t="str">
        <f>IF(N2718=1,M2718&amp;" ("&amp;E2718&amp;")",M2718)</f>
        <v>Why Did I Get Married?</v>
      </c>
      <c r="P2718" s="36">
        <f>INDEX(cpi!$A$1:$M$105,MATCH('Inflation adjust calc'!$E2718,cpi!$A:$A,0),MATCH('Inflation adjust calc'!$D2718,cpi!$1:$1,0))</f>
        <v>208.93600000000001</v>
      </c>
      <c r="Q2718" s="36">
        <f>cpi!$I$2</f>
        <v>240.85300000000001</v>
      </c>
      <c r="R2718" s="36">
        <f t="shared" si="345"/>
        <v>1.1527596967492437</v>
      </c>
      <c r="S2718" s="28" t="str">
        <f t="shared" si="341"/>
        <v/>
      </c>
      <c r="T2718" s="37">
        <f t="shared" si="342"/>
        <v>17291395.451238655</v>
      </c>
      <c r="U2718" s="37">
        <f t="shared" si="343"/>
        <v>63637551.498186044</v>
      </c>
      <c r="V2718" s="37">
        <f t="shared" si="344"/>
        <v>64478666.069198221</v>
      </c>
    </row>
    <row r="2719" spans="1:22">
      <c r="A2719" s="23">
        <v>2718</v>
      </c>
      <c r="B2719" s="3">
        <v>40970</v>
      </c>
      <c r="C2719" s="28">
        <v>3</v>
      </c>
      <c r="D2719" s="29">
        <v>2</v>
      </c>
      <c r="E2719" s="28">
        <v>2012</v>
      </c>
      <c r="F2719" s="31">
        <f>DATE(E2719,D2719,C2719)</f>
        <v>40942</v>
      </c>
      <c r="G2719" s="24" t="s">
        <v>3607</v>
      </c>
      <c r="H2719" s="2">
        <v>15000000</v>
      </c>
      <c r="I2719" s="2">
        <v>54333290</v>
      </c>
      <c r="J2719" s="2">
        <v>128955898</v>
      </c>
      <c r="K2719" s="28" t="str">
        <f t="shared" si="338"/>
        <v/>
      </c>
      <c r="L2719" s="28" t="str">
        <f t="shared" si="339"/>
        <v/>
      </c>
      <c r="M2719" s="28" t="s">
        <v>3607</v>
      </c>
      <c r="N2719" s="28" t="str">
        <f t="shared" si="340"/>
        <v/>
      </c>
      <c r="O2719" s="28" t="str">
        <f>IF(N2719=1,M2719&amp;" ("&amp;E2719&amp;")",M2719)</f>
        <v>The Woman in Black</v>
      </c>
      <c r="P2719" s="36">
        <f>INDEX(cpi!$A$1:$M$105,MATCH('Inflation adjust calc'!$E2719,cpi!$A:$A,0),MATCH('Inflation adjust calc'!$D2719,cpi!$1:$1,0))</f>
        <v>227.66300000000001</v>
      </c>
      <c r="Q2719" s="36">
        <f>cpi!$I$2</f>
        <v>240.85300000000001</v>
      </c>
      <c r="R2719" s="36">
        <f t="shared" si="345"/>
        <v>1.0579365114225852</v>
      </c>
      <c r="S2719" s="28" t="str">
        <f t="shared" si="341"/>
        <v/>
      </c>
      <c r="T2719" s="37">
        <f t="shared" si="342"/>
        <v>15869047.671338778</v>
      </c>
      <c r="U2719" s="37">
        <f t="shared" si="343"/>
        <v>57481171.276711635</v>
      </c>
      <c r="V2719" s="37">
        <f t="shared" si="344"/>
        <v>136427152.85748672</v>
      </c>
    </row>
    <row r="2720" spans="1:22">
      <c r="A2720" s="23">
        <v>2719</v>
      </c>
      <c r="B2720" s="3" t="s">
        <v>1882</v>
      </c>
      <c r="C2720" s="28">
        <v>21</v>
      </c>
      <c r="D2720" s="29">
        <v>12</v>
      </c>
      <c r="E2720" s="28">
        <v>1994</v>
      </c>
      <c r="F2720" s="31">
        <f>DATE(E2720,D2720,C2720)</f>
        <v>34689</v>
      </c>
      <c r="G2720" s="24" t="s">
        <v>3608</v>
      </c>
      <c r="H2720" s="2">
        <v>15000000</v>
      </c>
      <c r="I2720" s="2">
        <v>50003303</v>
      </c>
      <c r="J2720" s="2">
        <v>50003303</v>
      </c>
      <c r="K2720" s="28" t="str">
        <f t="shared" si="338"/>
        <v/>
      </c>
      <c r="L2720" s="28" t="str">
        <f t="shared" si="339"/>
        <v/>
      </c>
      <c r="M2720" s="28" t="s">
        <v>3608</v>
      </c>
      <c r="N2720" s="28" t="str">
        <f t="shared" si="340"/>
        <v/>
      </c>
      <c r="O2720" s="28" t="str">
        <f>IF(N2720=1,M2720&amp;" ("&amp;E2720&amp;")",M2720)</f>
        <v>Little Women</v>
      </c>
      <c r="P2720" s="36">
        <f>INDEX(cpi!$A$1:$M$105,MATCH('Inflation adjust calc'!$E2720,cpi!$A:$A,0),MATCH('Inflation adjust calc'!$D2720,cpi!$1:$1,0))</f>
        <v>149.69999999999999</v>
      </c>
      <c r="Q2720" s="36">
        <f>cpi!$I$2</f>
        <v>240.85300000000001</v>
      </c>
      <c r="R2720" s="36">
        <f t="shared" si="345"/>
        <v>1.6089044756179027</v>
      </c>
      <c r="S2720" s="28" t="str">
        <f t="shared" si="341"/>
        <v/>
      </c>
      <c r="T2720" s="37">
        <f t="shared" si="342"/>
        <v>24133567.134268541</v>
      </c>
      <c r="U2720" s="37">
        <f t="shared" si="343"/>
        <v>80450537.992378101</v>
      </c>
      <c r="V2720" s="37">
        <f t="shared" si="344"/>
        <v>80450537.992378101</v>
      </c>
    </row>
    <row r="2721" spans="1:22">
      <c r="A2721" s="23">
        <v>2720</v>
      </c>
      <c r="B2721" s="3">
        <v>28856</v>
      </c>
      <c r="C2721" s="28">
        <v>1</v>
      </c>
      <c r="D2721" s="29">
        <v>1</v>
      </c>
      <c r="E2721" s="28">
        <v>1979</v>
      </c>
      <c r="F2721" s="31">
        <f>DATE(E2721,D2721,C2721)</f>
        <v>28856</v>
      </c>
      <c r="G2721" s="24" t="s">
        <v>3609</v>
      </c>
      <c r="H2721" s="2">
        <v>15000000</v>
      </c>
      <c r="I2721" s="2">
        <v>50000000</v>
      </c>
      <c r="J2721" s="2">
        <v>50000000</v>
      </c>
      <c r="K2721" s="28" t="str">
        <f t="shared" si="338"/>
        <v/>
      </c>
      <c r="L2721" s="28" t="str">
        <f t="shared" si="339"/>
        <v/>
      </c>
      <c r="M2721" s="28" t="s">
        <v>3609</v>
      </c>
      <c r="N2721" s="28" t="str">
        <f t="shared" si="340"/>
        <v/>
      </c>
      <c r="O2721" s="28" t="str">
        <f>IF(N2721=1,M2721&amp;" ("&amp;E2721&amp;")",M2721)</f>
        <v>The Deer Hunter</v>
      </c>
      <c r="P2721" s="36">
        <f>INDEX(cpi!$A$1:$M$105,MATCH('Inflation adjust calc'!$E2721,cpi!$A:$A,0),MATCH('Inflation adjust calc'!$D2721,cpi!$1:$1,0))</f>
        <v>68.3</v>
      </c>
      <c r="Q2721" s="36">
        <f>cpi!$I$2</f>
        <v>240.85300000000001</v>
      </c>
      <c r="R2721" s="36">
        <f t="shared" si="345"/>
        <v>3.5263982430453882</v>
      </c>
      <c r="S2721" s="28" t="str">
        <f t="shared" si="341"/>
        <v/>
      </c>
      <c r="T2721" s="37">
        <f t="shared" si="342"/>
        <v>52895973.645680822</v>
      </c>
      <c r="U2721" s="37">
        <f t="shared" si="343"/>
        <v>176319912.15226942</v>
      </c>
      <c r="V2721" s="37">
        <f t="shared" si="344"/>
        <v>176319912.15226942</v>
      </c>
    </row>
    <row r="2722" spans="1:22">
      <c r="A2722" s="23">
        <v>2721</v>
      </c>
      <c r="B2722" s="3">
        <v>38778</v>
      </c>
      <c r="C2722" s="28">
        <v>3</v>
      </c>
      <c r="D2722" s="29">
        <v>2</v>
      </c>
      <c r="E2722" s="28">
        <v>2006</v>
      </c>
      <c r="F2722" s="31">
        <f>DATE(E2722,D2722,C2722)</f>
        <v>38751</v>
      </c>
      <c r="G2722" s="24" t="s">
        <v>3610</v>
      </c>
      <c r="H2722" s="2">
        <v>15000000</v>
      </c>
      <c r="I2722" s="2">
        <v>47860214</v>
      </c>
      <c r="J2722" s="2">
        <v>67215435</v>
      </c>
      <c r="K2722" s="28" t="str">
        <f t="shared" si="338"/>
        <v/>
      </c>
      <c r="L2722" s="28" t="str">
        <f t="shared" si="339"/>
        <v/>
      </c>
      <c r="M2722" s="28" t="s">
        <v>3610</v>
      </c>
      <c r="N2722" s="28" t="str">
        <f t="shared" si="340"/>
        <v/>
      </c>
      <c r="O2722" s="28" t="str">
        <f>IF(N2722=1,M2722&amp;" ("&amp;E2722&amp;")",M2722)</f>
        <v>When a Stranger Calls</v>
      </c>
      <c r="P2722" s="36">
        <f>INDEX(cpi!$A$1:$M$105,MATCH('Inflation adjust calc'!$E2722,cpi!$A:$A,0),MATCH('Inflation adjust calc'!$D2722,cpi!$1:$1,0))</f>
        <v>198.7</v>
      </c>
      <c r="Q2722" s="36">
        <f>cpi!$I$2</f>
        <v>240.85300000000001</v>
      </c>
      <c r="R2722" s="36">
        <f t="shared" si="345"/>
        <v>1.2121439355812784</v>
      </c>
      <c r="S2722" s="28" t="str">
        <f t="shared" si="341"/>
        <v/>
      </c>
      <c r="T2722" s="37">
        <f t="shared" si="342"/>
        <v>18182159.033719175</v>
      </c>
      <c r="U2722" s="37">
        <f t="shared" si="343"/>
        <v>58013468.155722201</v>
      </c>
      <c r="V2722" s="37">
        <f t="shared" si="344"/>
        <v>81474781.912707612</v>
      </c>
    </row>
    <row r="2723" spans="1:22">
      <c r="A2723" s="23">
        <v>2722</v>
      </c>
      <c r="B2723" s="3">
        <v>37470</v>
      </c>
      <c r="C2723" s="28">
        <v>8</v>
      </c>
      <c r="D2723" s="29">
        <v>2</v>
      </c>
      <c r="E2723" s="28">
        <v>2002</v>
      </c>
      <c r="F2723" s="31">
        <f>DATE(E2723,D2723,C2723)</f>
        <v>37295</v>
      </c>
      <c r="G2723" s="24" t="s">
        <v>3611</v>
      </c>
      <c r="H2723" s="2">
        <v>15000000</v>
      </c>
      <c r="I2723" s="2">
        <v>47811275</v>
      </c>
      <c r="J2723" s="2">
        <v>52461017</v>
      </c>
      <c r="K2723" s="28" t="str">
        <f t="shared" si="338"/>
        <v/>
      </c>
      <c r="L2723" s="28" t="str">
        <f t="shared" si="339"/>
        <v/>
      </c>
      <c r="M2723" s="28" t="s">
        <v>3611</v>
      </c>
      <c r="N2723" s="28" t="str">
        <f t="shared" si="340"/>
        <v/>
      </c>
      <c r="O2723" s="28" t="str">
        <f>IF(N2723=1,M2723&amp;" ("&amp;E2723&amp;")",M2723)</f>
        <v>Big Fat Liar</v>
      </c>
      <c r="P2723" s="36">
        <f>INDEX(cpi!$A$1:$M$105,MATCH('Inflation adjust calc'!$E2723,cpi!$A:$A,0),MATCH('Inflation adjust calc'!$D2723,cpi!$1:$1,0))</f>
        <v>177.8</v>
      </c>
      <c r="Q2723" s="36">
        <f>cpi!$I$2</f>
        <v>240.85300000000001</v>
      </c>
      <c r="R2723" s="36">
        <f t="shared" si="345"/>
        <v>1.35462879640045</v>
      </c>
      <c r="S2723" s="28" t="str">
        <f t="shared" si="341"/>
        <v/>
      </c>
      <c r="T2723" s="37">
        <f t="shared" si="342"/>
        <v>20319431.946006749</v>
      </c>
      <c r="U2723" s="37">
        <f t="shared" si="343"/>
        <v>64766529.907620922</v>
      </c>
      <c r="V2723" s="37">
        <f t="shared" si="344"/>
        <v>71065204.31665355</v>
      </c>
    </row>
    <row r="2724" spans="1:22">
      <c r="A2724" s="23">
        <v>2723</v>
      </c>
      <c r="B2724" s="3" t="s">
        <v>1231</v>
      </c>
      <c r="C2724" s="28">
        <v>15</v>
      </c>
      <c r="D2724" s="29">
        <v>8</v>
      </c>
      <c r="E2724" s="28">
        <v>1997</v>
      </c>
      <c r="F2724" s="31">
        <f>DATE(E2724,D2724,C2724)</f>
        <v>35657</v>
      </c>
      <c r="G2724" s="24" t="s">
        <v>3612</v>
      </c>
      <c r="H2724" s="2">
        <v>15000000</v>
      </c>
      <c r="I2724" s="2">
        <v>44906632</v>
      </c>
      <c r="J2724" s="2">
        <v>63706632</v>
      </c>
      <c r="K2724" s="28" t="str">
        <f t="shared" si="338"/>
        <v/>
      </c>
      <c r="L2724" s="28" t="str">
        <f t="shared" si="339"/>
        <v/>
      </c>
      <c r="M2724" s="28" t="s">
        <v>3612</v>
      </c>
      <c r="N2724" s="28" t="str">
        <f t="shared" si="340"/>
        <v/>
      </c>
      <c r="O2724" s="28" t="str">
        <f>IF(N2724=1,M2724&amp;" ("&amp;E2724&amp;")",M2724)</f>
        <v>Cop Land</v>
      </c>
      <c r="P2724" s="36">
        <f>INDEX(cpi!$A$1:$M$105,MATCH('Inflation adjust calc'!$E2724,cpi!$A:$A,0),MATCH('Inflation adjust calc'!$D2724,cpi!$1:$1,0))</f>
        <v>160.80000000000001</v>
      </c>
      <c r="Q2724" s="36">
        <f>cpi!$I$2</f>
        <v>240.85300000000001</v>
      </c>
      <c r="R2724" s="36">
        <f t="shared" si="345"/>
        <v>1.4978420398009951</v>
      </c>
      <c r="S2724" s="28" t="str">
        <f t="shared" si="341"/>
        <v/>
      </c>
      <c r="T2724" s="37">
        <f t="shared" si="342"/>
        <v>22467630.597014926</v>
      </c>
      <c r="U2724" s="37">
        <f t="shared" si="343"/>
        <v>67263041.275472641</v>
      </c>
      <c r="V2724" s="37">
        <f t="shared" si="344"/>
        <v>95422471.623731345</v>
      </c>
    </row>
    <row r="2725" spans="1:22">
      <c r="A2725" s="23">
        <v>2724</v>
      </c>
      <c r="B2725" s="3" t="s">
        <v>806</v>
      </c>
      <c r="C2725" s="28">
        <v>25</v>
      </c>
      <c r="D2725" s="29">
        <v>12</v>
      </c>
      <c r="E2725" s="28">
        <v>1997</v>
      </c>
      <c r="F2725" s="31">
        <f>DATE(E2725,D2725,C2725)</f>
        <v>35789</v>
      </c>
      <c r="G2725" s="24" t="s">
        <v>3613</v>
      </c>
      <c r="H2725" s="2">
        <v>15000000</v>
      </c>
      <c r="I2725" s="2">
        <v>43057470</v>
      </c>
      <c r="J2725" s="2">
        <v>64252038</v>
      </c>
      <c r="K2725" s="28" t="str">
        <f t="shared" si="338"/>
        <v/>
      </c>
      <c r="L2725" s="28" t="str">
        <f t="shared" si="339"/>
        <v/>
      </c>
      <c r="M2725" s="28" t="s">
        <v>3613</v>
      </c>
      <c r="N2725" s="28" t="str">
        <f t="shared" si="340"/>
        <v/>
      </c>
      <c r="O2725" s="28" t="str">
        <f>IF(N2725=1,M2725&amp;" ("&amp;E2725&amp;")",M2725)</f>
        <v>Wag the Dog</v>
      </c>
      <c r="P2725" s="36">
        <f>INDEX(cpi!$A$1:$M$105,MATCH('Inflation adjust calc'!$E2725,cpi!$A:$A,0),MATCH('Inflation adjust calc'!$D2725,cpi!$1:$1,0))</f>
        <v>161.30000000000001</v>
      </c>
      <c r="Q2725" s="36">
        <f>cpi!$I$2</f>
        <v>240.85300000000001</v>
      </c>
      <c r="R2725" s="36">
        <f t="shared" si="345"/>
        <v>1.4931990080595163</v>
      </c>
      <c r="S2725" s="28" t="str">
        <f t="shared" si="341"/>
        <v/>
      </c>
      <c r="T2725" s="37">
        <f t="shared" si="342"/>
        <v>22397985.120892745</v>
      </c>
      <c r="U2725" s="37">
        <f t="shared" si="343"/>
        <v>64293371.493552379</v>
      </c>
      <c r="V2725" s="37">
        <f t="shared" si="344"/>
        <v>95941079.407402351</v>
      </c>
    </row>
    <row r="2726" spans="1:22">
      <c r="A2726" s="23">
        <v>2725</v>
      </c>
      <c r="B2726" s="3" t="s">
        <v>3614</v>
      </c>
      <c r="C2726" s="28">
        <v>22</v>
      </c>
      <c r="D2726" s="29">
        <v>2</v>
      </c>
      <c r="E2726" s="28">
        <v>2013</v>
      </c>
      <c r="F2726" s="31">
        <f>DATE(E2726,D2726,C2726)</f>
        <v>41327</v>
      </c>
      <c r="G2726" s="24" t="s">
        <v>3615</v>
      </c>
      <c r="H2726" s="2">
        <v>15000000</v>
      </c>
      <c r="I2726" s="2">
        <v>42930462</v>
      </c>
      <c r="J2726" s="2">
        <v>57907734</v>
      </c>
      <c r="K2726" s="28" t="str">
        <f t="shared" si="338"/>
        <v/>
      </c>
      <c r="L2726" s="28" t="str">
        <f t="shared" si="339"/>
        <v/>
      </c>
      <c r="M2726" s="28" t="s">
        <v>3615</v>
      </c>
      <c r="N2726" s="28">
        <f t="shared" si="340"/>
        <v>1</v>
      </c>
      <c r="O2726" s="28" t="str">
        <f>IF(N2726=1,M2726&amp;" ("&amp;E2726&amp;")",M2726)</f>
        <v>Snitch (2013)</v>
      </c>
      <c r="P2726" s="36">
        <f>INDEX(cpi!$A$1:$M$105,MATCH('Inflation adjust calc'!$E2726,cpi!$A:$A,0),MATCH('Inflation adjust calc'!$D2726,cpi!$1:$1,0))</f>
        <v>232.166</v>
      </c>
      <c r="Q2726" s="36">
        <f>cpi!$I$2</f>
        <v>240.85300000000001</v>
      </c>
      <c r="R2726" s="36">
        <f t="shared" si="345"/>
        <v>1.0374171928706184</v>
      </c>
      <c r="S2726" s="28" t="str">
        <f t="shared" si="341"/>
        <v/>
      </c>
      <c r="T2726" s="37">
        <f t="shared" si="342"/>
        <v>15561257.893059276</v>
      </c>
      <c r="U2726" s="37">
        <f t="shared" si="343"/>
        <v>44536799.376678757</v>
      </c>
      <c r="V2726" s="37">
        <f t="shared" si="344"/>
        <v>60074478.85177847</v>
      </c>
    </row>
    <row r="2727" spans="1:22">
      <c r="A2727" s="23">
        <v>2726</v>
      </c>
      <c r="B2727" s="3">
        <v>37657</v>
      </c>
      <c r="C2727" s="28">
        <v>2</v>
      </c>
      <c r="D2727" s="29">
        <v>5</v>
      </c>
      <c r="E2727" s="28">
        <v>2003</v>
      </c>
      <c r="F2727" s="31">
        <f>DATE(E2727,D2727,C2727)</f>
        <v>37743</v>
      </c>
      <c r="G2727" s="24" t="s">
        <v>3616</v>
      </c>
      <c r="H2727" s="2">
        <v>15000000</v>
      </c>
      <c r="I2727" s="2">
        <v>42734455</v>
      </c>
      <c r="J2727" s="2">
        <v>55534455</v>
      </c>
      <c r="K2727" s="28" t="str">
        <f t="shared" si="338"/>
        <v/>
      </c>
      <c r="L2727" s="28" t="str">
        <f t="shared" si="339"/>
        <v/>
      </c>
      <c r="M2727" s="28" t="s">
        <v>3616</v>
      </c>
      <c r="N2727" s="28" t="str">
        <f t="shared" si="340"/>
        <v/>
      </c>
      <c r="O2727" s="28" t="str">
        <f>IF(N2727=1,M2727&amp;" ("&amp;E2727&amp;")",M2727)</f>
        <v>The Lizzie McGuire Movie</v>
      </c>
      <c r="P2727" s="36">
        <f>INDEX(cpi!$A$1:$M$105,MATCH('Inflation adjust calc'!$E2727,cpi!$A:$A,0),MATCH('Inflation adjust calc'!$D2727,cpi!$1:$1,0))</f>
        <v>183.5</v>
      </c>
      <c r="Q2727" s="36">
        <f>cpi!$I$2</f>
        <v>240.85300000000001</v>
      </c>
      <c r="R2727" s="36">
        <f t="shared" si="345"/>
        <v>1.312550408719346</v>
      </c>
      <c r="S2727" s="28" t="str">
        <f t="shared" si="341"/>
        <v/>
      </c>
      <c r="T2727" s="37">
        <f t="shared" si="342"/>
        <v>19688256.130790189</v>
      </c>
      <c r="U2727" s="37">
        <f t="shared" si="343"/>
        <v>56091126.376648501</v>
      </c>
      <c r="V2727" s="37">
        <f t="shared" si="344"/>
        <v>72891771.608256131</v>
      </c>
    </row>
    <row r="2728" spans="1:22">
      <c r="A2728" s="23">
        <v>2727</v>
      </c>
      <c r="B2728" s="3">
        <v>42106</v>
      </c>
      <c r="C2728" s="28">
        <v>4</v>
      </c>
      <c r="D2728" s="29">
        <v>12</v>
      </c>
      <c r="E2728" s="28">
        <v>2015</v>
      </c>
      <c r="F2728" s="31">
        <f>DATE(E2728,D2728,C2728)</f>
        <v>42342</v>
      </c>
      <c r="G2728" s="24" t="s">
        <v>3617</v>
      </c>
      <c r="H2728" s="2">
        <v>15000000</v>
      </c>
      <c r="I2728" s="2">
        <v>42725475</v>
      </c>
      <c r="J2728" s="2">
        <v>61788393</v>
      </c>
      <c r="K2728" s="28" t="str">
        <f t="shared" si="338"/>
        <v/>
      </c>
      <c r="L2728" s="28" t="str">
        <f t="shared" si="339"/>
        <v/>
      </c>
      <c r="M2728" s="28" t="s">
        <v>3617</v>
      </c>
      <c r="N2728" s="28" t="str">
        <f t="shared" si="340"/>
        <v/>
      </c>
      <c r="O2728" s="28" t="str">
        <f>IF(N2728=1,M2728&amp;" ("&amp;E2728&amp;")",M2728)</f>
        <v>Krampus</v>
      </c>
      <c r="P2728" s="36">
        <f>INDEX(cpi!$A$1:$M$105,MATCH('Inflation adjust calc'!$E2728,cpi!$A:$A,0),MATCH('Inflation adjust calc'!$D2728,cpi!$1:$1,0))</f>
        <v>236.52500000000001</v>
      </c>
      <c r="Q2728" s="36">
        <f>cpi!$I$2</f>
        <v>240.85300000000001</v>
      </c>
      <c r="R2728" s="36">
        <f t="shared" si="345"/>
        <v>1.0182982771377234</v>
      </c>
      <c r="S2728" s="28" t="str">
        <f t="shared" si="341"/>
        <v/>
      </c>
      <c r="T2728" s="37">
        <f t="shared" si="342"/>
        <v>15274474.15706585</v>
      </c>
      <c r="U2728" s="37">
        <f t="shared" si="343"/>
        <v>43507277.582390875</v>
      </c>
      <c r="V2728" s="37">
        <f t="shared" si="344"/>
        <v>62919014.139008567</v>
      </c>
    </row>
    <row r="2729" spans="1:22">
      <c r="A2729" s="23">
        <v>2728</v>
      </c>
      <c r="B2729" s="3" t="s">
        <v>1211</v>
      </c>
      <c r="C2729" s="28">
        <v>21</v>
      </c>
      <c r="D2729" s="29">
        <v>9</v>
      </c>
      <c r="E2729" s="28">
        <v>2012</v>
      </c>
      <c r="F2729" s="31">
        <f>DATE(E2729,D2729,C2729)</f>
        <v>41173</v>
      </c>
      <c r="G2729" s="24" t="s">
        <v>3618</v>
      </c>
      <c r="H2729" s="2">
        <v>15000000</v>
      </c>
      <c r="I2729" s="2">
        <v>41003371</v>
      </c>
      <c r="J2729" s="2">
        <v>57586606</v>
      </c>
      <c r="K2729" s="28" t="str">
        <f t="shared" si="338"/>
        <v/>
      </c>
      <c r="L2729" s="28" t="str">
        <f t="shared" si="339"/>
        <v/>
      </c>
      <c r="M2729" s="28" t="s">
        <v>3618</v>
      </c>
      <c r="N2729" s="28" t="str">
        <f t="shared" si="340"/>
        <v/>
      </c>
      <c r="O2729" s="28" t="str">
        <f>IF(N2729=1,M2729&amp;" ("&amp;E2729&amp;")",M2729)</f>
        <v>End of Watch</v>
      </c>
      <c r="P2729" s="36">
        <f>INDEX(cpi!$A$1:$M$105,MATCH('Inflation adjust calc'!$E2729,cpi!$A:$A,0),MATCH('Inflation adjust calc'!$D2729,cpi!$1:$1,0))</f>
        <v>231.40700000000001</v>
      </c>
      <c r="Q2729" s="36">
        <f>cpi!$I$2</f>
        <v>240.85300000000001</v>
      </c>
      <c r="R2729" s="36">
        <f t="shared" si="345"/>
        <v>1.0408198541962861</v>
      </c>
      <c r="S2729" s="28" t="str">
        <f t="shared" si="341"/>
        <v/>
      </c>
      <c r="T2729" s="37">
        <f t="shared" si="342"/>
        <v>15612297.812944291</v>
      </c>
      <c r="U2729" s="37">
        <f t="shared" si="343"/>
        <v>42677122.625776224</v>
      </c>
      <c r="V2729" s="37">
        <f t="shared" si="344"/>
        <v>59937282.860578977</v>
      </c>
    </row>
    <row r="2730" spans="1:22">
      <c r="A2730" s="23">
        <v>2729</v>
      </c>
      <c r="B2730" s="3" t="s">
        <v>776</v>
      </c>
      <c r="C2730" s="28">
        <v>25</v>
      </c>
      <c r="D2730" s="29">
        <v>12</v>
      </c>
      <c r="E2730" s="28">
        <v>1998</v>
      </c>
      <c r="F2730" s="31">
        <f>DATE(E2730,D2730,C2730)</f>
        <v>36154</v>
      </c>
      <c r="G2730" s="24" t="s">
        <v>3619</v>
      </c>
      <c r="H2730" s="2">
        <v>15000000</v>
      </c>
      <c r="I2730" s="2">
        <v>40283321</v>
      </c>
      <c r="J2730" s="2">
        <v>40283321</v>
      </c>
      <c r="K2730" s="28" t="str">
        <f t="shared" si="338"/>
        <v/>
      </c>
      <c r="L2730" s="28" t="str">
        <f t="shared" si="339"/>
        <v/>
      </c>
      <c r="M2730" s="28" t="s">
        <v>3619</v>
      </c>
      <c r="N2730" s="28" t="str">
        <f t="shared" si="340"/>
        <v/>
      </c>
      <c r="O2730" s="28" t="str">
        <f>IF(N2730=1,M2730&amp;" ("&amp;E2730&amp;")",M2730)</f>
        <v>The Faculty</v>
      </c>
      <c r="P2730" s="36">
        <f>INDEX(cpi!$A$1:$M$105,MATCH('Inflation adjust calc'!$E2730,cpi!$A:$A,0),MATCH('Inflation adjust calc'!$D2730,cpi!$1:$1,0))</f>
        <v>163.9</v>
      </c>
      <c r="Q2730" s="36">
        <f>cpi!$I$2</f>
        <v>240.85300000000001</v>
      </c>
      <c r="R2730" s="36">
        <f t="shared" si="345"/>
        <v>1.4695118974984747</v>
      </c>
      <c r="S2730" s="28" t="str">
        <f t="shared" si="341"/>
        <v/>
      </c>
      <c r="T2730" s="37">
        <f t="shared" si="342"/>
        <v>22042678.462477122</v>
      </c>
      <c r="U2730" s="37">
        <f t="shared" si="343"/>
        <v>59196819.48025015</v>
      </c>
      <c r="V2730" s="37">
        <f t="shared" si="344"/>
        <v>59196819.48025015</v>
      </c>
    </row>
    <row r="2731" spans="1:22">
      <c r="A2731" s="23">
        <v>2730</v>
      </c>
      <c r="B2731" s="3">
        <v>34218</v>
      </c>
      <c r="C2731" s="28">
        <v>9</v>
      </c>
      <c r="D2731" s="29">
        <v>6</v>
      </c>
      <c r="E2731" s="28">
        <v>1993</v>
      </c>
      <c r="F2731" s="31">
        <f>DATE(E2731,D2731,C2731)</f>
        <v>34129</v>
      </c>
      <c r="G2731" s="24" t="s">
        <v>3620</v>
      </c>
      <c r="H2731" s="2">
        <v>15000000</v>
      </c>
      <c r="I2731" s="2">
        <v>39100956</v>
      </c>
      <c r="J2731" s="2">
        <v>39100956</v>
      </c>
      <c r="K2731" s="28" t="str">
        <f t="shared" si="338"/>
        <v/>
      </c>
      <c r="L2731" s="28" t="str">
        <f t="shared" si="339"/>
        <v/>
      </c>
      <c r="M2731" s="28" t="s">
        <v>3620</v>
      </c>
      <c r="N2731" s="28" t="str">
        <f t="shared" si="340"/>
        <v/>
      </c>
      <c r="O2731" s="28" t="str">
        <f>IF(N2731=1,M2731&amp;" ("&amp;E2731&amp;")",M2731)</f>
        <v>What's Love Got to Do With It</v>
      </c>
      <c r="P2731" s="36">
        <f>INDEX(cpi!$A$1:$M$105,MATCH('Inflation adjust calc'!$E2731,cpi!$A:$A,0),MATCH('Inflation adjust calc'!$D2731,cpi!$1:$1,0))</f>
        <v>144.4</v>
      </c>
      <c r="Q2731" s="36">
        <f>cpi!$I$2</f>
        <v>240.85300000000001</v>
      </c>
      <c r="R2731" s="36">
        <f t="shared" si="345"/>
        <v>1.6679570637119114</v>
      </c>
      <c r="S2731" s="28" t="str">
        <f t="shared" si="341"/>
        <v/>
      </c>
      <c r="T2731" s="37">
        <f t="shared" si="342"/>
        <v>25019355.955678672</v>
      </c>
      <c r="U2731" s="37">
        <f t="shared" si="343"/>
        <v>65218715.758088648</v>
      </c>
      <c r="V2731" s="37">
        <f t="shared" si="344"/>
        <v>65218715.758088648</v>
      </c>
    </row>
    <row r="2732" spans="1:22">
      <c r="A2732" s="23">
        <v>2731</v>
      </c>
      <c r="B2732" s="3" t="s">
        <v>938</v>
      </c>
      <c r="C2732" s="28">
        <v>14</v>
      </c>
      <c r="D2732" s="29">
        <v>12</v>
      </c>
      <c r="E2732" s="28">
        <v>2001</v>
      </c>
      <c r="F2732" s="31">
        <f>DATE(E2732,D2732,C2732)</f>
        <v>37239</v>
      </c>
      <c r="G2732" s="24" t="s">
        <v>3621</v>
      </c>
      <c r="H2732" s="2">
        <v>15000000</v>
      </c>
      <c r="I2732" s="2">
        <v>37882551</v>
      </c>
      <c r="J2732" s="2">
        <v>62401343</v>
      </c>
      <c r="K2732" s="28" t="str">
        <f t="shared" si="338"/>
        <v/>
      </c>
      <c r="L2732" s="28" t="str">
        <f t="shared" si="339"/>
        <v/>
      </c>
      <c r="M2732" s="28" t="s">
        <v>3621</v>
      </c>
      <c r="N2732" s="28" t="str">
        <f t="shared" si="340"/>
        <v/>
      </c>
      <c r="O2732" s="28" t="str">
        <f>IF(N2732=1,M2732&amp;" ("&amp;E2732&amp;")",M2732)</f>
        <v>Not Another Teen Movie</v>
      </c>
      <c r="P2732" s="36">
        <f>INDEX(cpi!$A$1:$M$105,MATCH('Inflation adjust calc'!$E2732,cpi!$A:$A,0),MATCH('Inflation adjust calc'!$D2732,cpi!$1:$1,0))</f>
        <v>176.7</v>
      </c>
      <c r="Q2732" s="36">
        <f>cpi!$I$2</f>
        <v>240.85300000000001</v>
      </c>
      <c r="R2732" s="36">
        <f t="shared" si="345"/>
        <v>1.3630616864742502</v>
      </c>
      <c r="S2732" s="28" t="str">
        <f t="shared" si="341"/>
        <v/>
      </c>
      <c r="T2732" s="37">
        <f t="shared" si="342"/>
        <v>20445925.297113754</v>
      </c>
      <c r="U2732" s="37">
        <f t="shared" si="343"/>
        <v>51636253.85400679</v>
      </c>
      <c r="V2732" s="37">
        <f t="shared" si="344"/>
        <v>85056879.827838153</v>
      </c>
    </row>
    <row r="2733" spans="1:22">
      <c r="A2733" s="23">
        <v>2732</v>
      </c>
      <c r="B2733" s="3">
        <v>41710</v>
      </c>
      <c r="C2733" s="28">
        <v>3</v>
      </c>
      <c r="D2733" s="29">
        <v>12</v>
      </c>
      <c r="E2733" s="28">
        <v>2014</v>
      </c>
      <c r="F2733" s="31">
        <f>DATE(E2733,D2733,C2733)</f>
        <v>41976</v>
      </c>
      <c r="G2733" s="24" t="s">
        <v>3622</v>
      </c>
      <c r="H2733" s="2">
        <v>15000000</v>
      </c>
      <c r="I2733" s="2">
        <v>37880356</v>
      </c>
      <c r="J2733" s="2">
        <v>52501541</v>
      </c>
      <c r="K2733" s="28" t="str">
        <f t="shared" si="338"/>
        <v/>
      </c>
      <c r="L2733" s="28" t="str">
        <f t="shared" si="339"/>
        <v/>
      </c>
      <c r="M2733" s="28" t="s">
        <v>3622</v>
      </c>
      <c r="N2733" s="28" t="str">
        <f t="shared" si="340"/>
        <v/>
      </c>
      <c r="O2733" s="28" t="str">
        <f>IF(N2733=1,M2733&amp;" ("&amp;E2733&amp;")",M2733)</f>
        <v>Wild</v>
      </c>
      <c r="P2733" s="36">
        <f>INDEX(cpi!$A$1:$M$105,MATCH('Inflation adjust calc'!$E2733,cpi!$A:$A,0),MATCH('Inflation adjust calc'!$D2733,cpi!$1:$1,0))</f>
        <v>234.81200000000001</v>
      </c>
      <c r="Q2733" s="36">
        <f>cpi!$I$2</f>
        <v>240.85300000000001</v>
      </c>
      <c r="R2733" s="36">
        <f t="shared" si="345"/>
        <v>1.0257269645503637</v>
      </c>
      <c r="S2733" s="28" t="str">
        <f t="shared" si="341"/>
        <v/>
      </c>
      <c r="T2733" s="37">
        <f t="shared" si="342"/>
        <v>15385904.468255457</v>
      </c>
      <c r="U2733" s="37">
        <f t="shared" si="343"/>
        <v>38854902.575967155</v>
      </c>
      <c r="V2733" s="37">
        <f t="shared" si="344"/>
        <v>53852246.284146465</v>
      </c>
    </row>
    <row r="2734" spans="1:22">
      <c r="A2734" s="23">
        <v>2733</v>
      </c>
      <c r="B2734" s="3" t="s">
        <v>3623</v>
      </c>
      <c r="C2734" s="28">
        <v>16</v>
      </c>
      <c r="D2734" s="29">
        <v>12</v>
      </c>
      <c r="E2734" s="28">
        <v>1962</v>
      </c>
      <c r="F2734" s="31">
        <f>DATE(E2734,D2734,C2734)</f>
        <v>22996</v>
      </c>
      <c r="G2734" s="24" t="s">
        <v>3624</v>
      </c>
      <c r="H2734" s="2">
        <v>15000000</v>
      </c>
      <c r="I2734" s="2">
        <v>37495385</v>
      </c>
      <c r="J2734" s="2">
        <v>69995385</v>
      </c>
      <c r="K2734" s="28" t="str">
        <f t="shared" si="338"/>
        <v/>
      </c>
      <c r="L2734" s="28" t="str">
        <f t="shared" si="339"/>
        <v/>
      </c>
      <c r="M2734" s="28" t="s">
        <v>3624</v>
      </c>
      <c r="N2734" s="28" t="str">
        <f t="shared" si="340"/>
        <v/>
      </c>
      <c r="O2734" s="28" t="str">
        <f>IF(N2734=1,M2734&amp;" ("&amp;E2734&amp;")",M2734)</f>
        <v>Lawrence of Arabia</v>
      </c>
      <c r="P2734" s="36">
        <f>INDEX(cpi!$A$1:$M$105,MATCH('Inflation adjust calc'!$E2734,cpi!$A:$A,0),MATCH('Inflation adjust calc'!$D2734,cpi!$1:$1,0))</f>
        <v>30.4</v>
      </c>
      <c r="Q2734" s="36">
        <f>cpi!$I$2</f>
        <v>240.85300000000001</v>
      </c>
      <c r="R2734" s="36">
        <f t="shared" si="345"/>
        <v>7.9227960526315799</v>
      </c>
      <c r="S2734" s="28" t="str">
        <f t="shared" si="341"/>
        <v/>
      </c>
      <c r="T2734" s="37">
        <f t="shared" si="342"/>
        <v>118841940.7894737</v>
      </c>
      <c r="U2734" s="37">
        <f t="shared" si="343"/>
        <v>297068288.26990134</v>
      </c>
      <c r="V2734" s="37">
        <f t="shared" si="344"/>
        <v>554559159.98042774</v>
      </c>
    </row>
    <row r="2735" spans="1:22">
      <c r="A2735" s="23">
        <v>2734</v>
      </c>
      <c r="B2735" s="3">
        <v>41831</v>
      </c>
      <c r="C2735" s="28">
        <v>7</v>
      </c>
      <c r="D2735" s="29">
        <v>11</v>
      </c>
      <c r="E2735" s="28">
        <v>2014</v>
      </c>
      <c r="F2735" s="31">
        <f>DATE(E2735,D2735,C2735)</f>
        <v>41950</v>
      </c>
      <c r="G2735" s="24" t="s">
        <v>3625</v>
      </c>
      <c r="H2735" s="2">
        <v>15000000</v>
      </c>
      <c r="I2735" s="2">
        <v>35893537</v>
      </c>
      <c r="J2735" s="2">
        <v>122147772</v>
      </c>
      <c r="K2735" s="28" t="str">
        <f t="shared" si="338"/>
        <v/>
      </c>
      <c r="L2735" s="28" t="str">
        <f t="shared" si="339"/>
        <v/>
      </c>
      <c r="M2735" s="28" t="s">
        <v>3625</v>
      </c>
      <c r="N2735" s="28" t="str">
        <f t="shared" si="340"/>
        <v/>
      </c>
      <c r="O2735" s="28" t="str">
        <f>IF(N2735=1,M2735&amp;" ("&amp;E2735&amp;")",M2735)</f>
        <v>The Theory of Everything</v>
      </c>
      <c r="P2735" s="36">
        <f>INDEX(cpi!$A$1:$M$105,MATCH('Inflation adjust calc'!$E2735,cpi!$A:$A,0),MATCH('Inflation adjust calc'!$D2735,cpi!$1:$1,0))</f>
        <v>236.15100000000001</v>
      </c>
      <c r="Q2735" s="36">
        <f>cpi!$I$2</f>
        <v>240.85300000000001</v>
      </c>
      <c r="R2735" s="36">
        <f t="shared" si="345"/>
        <v>1.0199109891552438</v>
      </c>
      <c r="S2735" s="28" t="str">
        <f t="shared" si="341"/>
        <v/>
      </c>
      <c r="T2735" s="37">
        <f t="shared" si="342"/>
        <v>15298664.837328658</v>
      </c>
      <c r="U2735" s="37">
        <f t="shared" si="343"/>
        <v>36608212.825950339</v>
      </c>
      <c r="V2735" s="37">
        <f t="shared" si="344"/>
        <v>124579854.96362919</v>
      </c>
    </row>
    <row r="2736" spans="1:22">
      <c r="A2736" s="23">
        <v>2735</v>
      </c>
      <c r="B2736" s="3" t="s">
        <v>2823</v>
      </c>
      <c r="C2736" s="28">
        <v>16</v>
      </c>
      <c r="D2736" s="29">
        <v>9</v>
      </c>
      <c r="E2736" s="28">
        <v>2011</v>
      </c>
      <c r="F2736" s="31">
        <f>DATE(E2736,D2736,C2736)</f>
        <v>40802</v>
      </c>
      <c r="G2736" s="24" t="s">
        <v>3626</v>
      </c>
      <c r="H2736" s="2">
        <v>15000000</v>
      </c>
      <c r="I2736" s="2">
        <v>35060689</v>
      </c>
      <c r="J2736" s="2">
        <v>78054825</v>
      </c>
      <c r="K2736" s="28" t="str">
        <f t="shared" si="338"/>
        <v/>
      </c>
      <c r="L2736" s="28" t="str">
        <f t="shared" si="339"/>
        <v/>
      </c>
      <c r="M2736" s="28" t="s">
        <v>3626</v>
      </c>
      <c r="N2736" s="28" t="str">
        <f t="shared" si="340"/>
        <v/>
      </c>
      <c r="O2736" s="28" t="str">
        <f>IF(N2736=1,M2736&amp;" ("&amp;E2736&amp;")",M2736)</f>
        <v>Drive</v>
      </c>
      <c r="P2736" s="36">
        <f>INDEX(cpi!$A$1:$M$105,MATCH('Inflation adjust calc'!$E2736,cpi!$A:$A,0),MATCH('Inflation adjust calc'!$D2736,cpi!$1:$1,0))</f>
        <v>226.88900000000001</v>
      </c>
      <c r="Q2736" s="36">
        <f>cpi!$I$2</f>
        <v>240.85300000000001</v>
      </c>
      <c r="R2736" s="36">
        <f t="shared" si="345"/>
        <v>1.0615455134449003</v>
      </c>
      <c r="S2736" s="28" t="str">
        <f t="shared" si="341"/>
        <v/>
      </c>
      <c r="T2736" s="37">
        <f t="shared" si="342"/>
        <v>15923182.701673506</v>
      </c>
      <c r="U2736" s="37">
        <f t="shared" si="343"/>
        <v>37218517.106236972</v>
      </c>
      <c r="V2736" s="37">
        <f t="shared" si="344"/>
        <v>82858749.28147684</v>
      </c>
    </row>
    <row r="2737" spans="1:22">
      <c r="A2737" s="23">
        <v>2736</v>
      </c>
      <c r="B2737" s="3" t="s">
        <v>561</v>
      </c>
      <c r="C2737" s="28">
        <v>31</v>
      </c>
      <c r="D2737" s="29">
        <v>3</v>
      </c>
      <c r="E2737" s="28">
        <v>2000</v>
      </c>
      <c r="F2737" s="31">
        <f>DATE(E2737,D2737,C2737)</f>
        <v>36616</v>
      </c>
      <c r="G2737" s="24" t="s">
        <v>3627</v>
      </c>
      <c r="H2737" s="2">
        <v>15000000</v>
      </c>
      <c r="I2737" s="2">
        <v>35007180</v>
      </c>
      <c r="J2737" s="2">
        <v>35007180</v>
      </c>
      <c r="K2737" s="28" t="str">
        <f t="shared" si="338"/>
        <v/>
      </c>
      <c r="L2737" s="28" t="str">
        <f t="shared" si="339"/>
        <v/>
      </c>
      <c r="M2737" s="28" t="s">
        <v>3627</v>
      </c>
      <c r="N2737" s="28" t="str">
        <f t="shared" si="340"/>
        <v/>
      </c>
      <c r="O2737" s="28" t="str">
        <f>IF(N2737=1,M2737&amp;" ("&amp;E2737&amp;")",M2737)</f>
        <v>The Skulls</v>
      </c>
      <c r="P2737" s="36">
        <f>INDEX(cpi!$A$1:$M$105,MATCH('Inflation adjust calc'!$E2737,cpi!$A:$A,0),MATCH('Inflation adjust calc'!$D2737,cpi!$1:$1,0))</f>
        <v>171.2</v>
      </c>
      <c r="Q2737" s="36">
        <f>cpi!$I$2</f>
        <v>240.85300000000001</v>
      </c>
      <c r="R2737" s="36">
        <f t="shared" si="345"/>
        <v>1.4068516355140188</v>
      </c>
      <c r="S2737" s="28" t="str">
        <f t="shared" si="341"/>
        <v/>
      </c>
      <c r="T2737" s="37">
        <f t="shared" si="342"/>
        <v>21102774.532710284</v>
      </c>
      <c r="U2737" s="37">
        <f t="shared" si="343"/>
        <v>49249908.43773365</v>
      </c>
      <c r="V2737" s="37">
        <f t="shared" si="344"/>
        <v>49249908.43773365</v>
      </c>
    </row>
    <row r="2738" spans="1:22">
      <c r="A2738" s="23">
        <v>2737</v>
      </c>
      <c r="B2738" s="3">
        <v>24390</v>
      </c>
      <c r="C2738" s="28">
        <v>10</v>
      </c>
      <c r="D2738" s="29">
        <v>10</v>
      </c>
      <c r="E2738" s="28">
        <v>1966</v>
      </c>
      <c r="F2738" s="31">
        <f>DATE(E2738,D2738,C2738)</f>
        <v>24390</v>
      </c>
      <c r="G2738" s="24" t="s">
        <v>3628</v>
      </c>
      <c r="H2738" s="2">
        <v>15000000</v>
      </c>
      <c r="I2738" s="2">
        <v>34562222</v>
      </c>
      <c r="J2738" s="2">
        <v>34562222</v>
      </c>
      <c r="K2738" s="28" t="str">
        <f t="shared" si="338"/>
        <v/>
      </c>
      <c r="L2738" s="28" t="str">
        <f t="shared" si="339"/>
        <v/>
      </c>
      <c r="M2738" s="28" t="s">
        <v>3628</v>
      </c>
      <c r="N2738" s="28" t="str">
        <f t="shared" si="340"/>
        <v/>
      </c>
      <c r="O2738" s="28" t="str">
        <f>IF(N2738=1,M2738&amp;" ("&amp;E2738&amp;")",M2738)</f>
        <v>Hawaii</v>
      </c>
      <c r="P2738" s="36">
        <f>INDEX(cpi!$A$1:$M$105,MATCH('Inflation adjust calc'!$E2738,cpi!$A:$A,0),MATCH('Inflation adjust calc'!$D2738,cpi!$1:$1,0))</f>
        <v>32.9</v>
      </c>
      <c r="Q2738" s="36">
        <f>cpi!$I$2</f>
        <v>240.85300000000001</v>
      </c>
      <c r="R2738" s="36">
        <f t="shared" si="345"/>
        <v>7.3207598784194534</v>
      </c>
      <c r="S2738" s="28" t="str">
        <f t="shared" si="341"/>
        <v/>
      </c>
      <c r="T2738" s="37">
        <f t="shared" si="342"/>
        <v>109811398.17629181</v>
      </c>
      <c r="U2738" s="37">
        <f t="shared" si="343"/>
        <v>253021728.12662616</v>
      </c>
      <c r="V2738" s="37">
        <f t="shared" si="344"/>
        <v>253021728.12662616</v>
      </c>
    </row>
    <row r="2739" spans="1:22">
      <c r="A2739" s="23">
        <v>2738</v>
      </c>
      <c r="B2739" s="3" t="s">
        <v>2561</v>
      </c>
      <c r="C2739" s="28">
        <v>18</v>
      </c>
      <c r="D2739" s="29">
        <v>4</v>
      </c>
      <c r="E2739" s="28">
        <v>2003</v>
      </c>
      <c r="F2739" s="31">
        <f>DATE(E2739,D2739,C2739)</f>
        <v>37729</v>
      </c>
      <c r="G2739" s="24" t="s">
        <v>3629</v>
      </c>
      <c r="H2739" s="2">
        <v>15000000</v>
      </c>
      <c r="I2739" s="2">
        <v>34308901</v>
      </c>
      <c r="J2739" s="2">
        <v>34499204</v>
      </c>
      <c r="K2739" s="28" t="str">
        <f t="shared" si="338"/>
        <v/>
      </c>
      <c r="L2739" s="28" t="str">
        <f t="shared" si="339"/>
        <v/>
      </c>
      <c r="M2739" s="28" t="s">
        <v>3629</v>
      </c>
      <c r="N2739" s="28" t="str">
        <f t="shared" si="340"/>
        <v/>
      </c>
      <c r="O2739" s="28" t="str">
        <f>IF(N2739=1,M2739&amp;" ("&amp;E2739&amp;")",M2739)</f>
        <v>Malibu's Most Wanted</v>
      </c>
      <c r="P2739" s="36">
        <f>INDEX(cpi!$A$1:$M$105,MATCH('Inflation adjust calc'!$E2739,cpi!$A:$A,0),MATCH('Inflation adjust calc'!$D2739,cpi!$1:$1,0))</f>
        <v>183.8</v>
      </c>
      <c r="Q2739" s="36">
        <f>cpi!$I$2</f>
        <v>240.85300000000001</v>
      </c>
      <c r="R2739" s="36">
        <f t="shared" si="345"/>
        <v>1.3104080522306856</v>
      </c>
      <c r="S2739" s="28" t="str">
        <f t="shared" si="341"/>
        <v/>
      </c>
      <c r="T2739" s="37">
        <f t="shared" si="342"/>
        <v>19656120.783460282</v>
      </c>
      <c r="U2739" s="37">
        <f t="shared" si="343"/>
        <v>44958660.133585423</v>
      </c>
      <c r="V2739" s="37">
        <f t="shared" si="344"/>
        <v>45208034.717149079</v>
      </c>
    </row>
    <row r="2740" spans="1:22">
      <c r="A2740" s="23">
        <v>2739</v>
      </c>
      <c r="B2740" s="3">
        <v>39912</v>
      </c>
      <c r="C2740" s="28">
        <v>4</v>
      </c>
      <c r="D2740" s="29">
        <v>9</v>
      </c>
      <c r="E2740" s="28">
        <v>2009</v>
      </c>
      <c r="F2740" s="31">
        <f>DATE(E2740,D2740,C2740)</f>
        <v>40060</v>
      </c>
      <c r="G2740" s="24" t="s">
        <v>3630</v>
      </c>
      <c r="H2740" s="2">
        <v>15000000</v>
      </c>
      <c r="I2740" s="2">
        <v>33862903</v>
      </c>
      <c r="J2740" s="2">
        <v>40127259</v>
      </c>
      <c r="K2740" s="28" t="str">
        <f t="shared" si="338"/>
        <v/>
      </c>
      <c r="L2740" s="28" t="str">
        <f t="shared" si="339"/>
        <v/>
      </c>
      <c r="M2740" s="28" t="s">
        <v>3630</v>
      </c>
      <c r="N2740" s="28" t="str">
        <f t="shared" si="340"/>
        <v/>
      </c>
      <c r="O2740" s="28" t="str">
        <f>IF(N2740=1,M2740&amp;" ("&amp;E2740&amp;")",M2740)</f>
        <v>All About Steve</v>
      </c>
      <c r="P2740" s="36">
        <f>INDEX(cpi!$A$1:$M$105,MATCH('Inflation adjust calc'!$E2740,cpi!$A:$A,0),MATCH('Inflation adjust calc'!$D2740,cpi!$1:$1,0))</f>
        <v>215.96899999999999</v>
      </c>
      <c r="Q2740" s="36">
        <f>cpi!$I$2</f>
        <v>240.85300000000001</v>
      </c>
      <c r="R2740" s="36">
        <f t="shared" si="345"/>
        <v>1.1152202399418436</v>
      </c>
      <c r="S2740" s="28" t="str">
        <f t="shared" si="341"/>
        <v/>
      </c>
      <c r="T2740" s="37">
        <f t="shared" si="342"/>
        <v>16728303.599127654</v>
      </c>
      <c r="U2740" s="37">
        <f t="shared" si="343"/>
        <v>37764594.808787376</v>
      </c>
      <c r="V2740" s="37">
        <f t="shared" si="344"/>
        <v>44750731.410188504</v>
      </c>
    </row>
    <row r="2741" spans="1:22">
      <c r="A2741" s="23">
        <v>2740</v>
      </c>
      <c r="B2741" s="3" t="s">
        <v>1272</v>
      </c>
      <c r="C2741" s="28">
        <v>28</v>
      </c>
      <c r="D2741" s="29">
        <v>4</v>
      </c>
      <c r="E2741" s="28">
        <v>2000</v>
      </c>
      <c r="F2741" s="31">
        <f>DATE(E2741,D2741,C2741)</f>
        <v>36644</v>
      </c>
      <c r="G2741" s="24" t="s">
        <v>3631</v>
      </c>
      <c r="H2741" s="2">
        <v>15000000</v>
      </c>
      <c r="I2741" s="2">
        <v>33771174</v>
      </c>
      <c r="J2741" s="2">
        <v>40862054</v>
      </c>
      <c r="K2741" s="28" t="str">
        <f t="shared" si="338"/>
        <v/>
      </c>
      <c r="L2741" s="28" t="str">
        <f t="shared" si="339"/>
        <v/>
      </c>
      <c r="M2741" s="28" t="s">
        <v>3631</v>
      </c>
      <c r="N2741" s="28" t="str">
        <f t="shared" si="340"/>
        <v/>
      </c>
      <c r="O2741" s="28" t="str">
        <f>IF(N2741=1,M2741&amp;" ("&amp;E2741&amp;")",M2741)</f>
        <v>Where the Heart Is</v>
      </c>
      <c r="P2741" s="36">
        <f>INDEX(cpi!$A$1:$M$105,MATCH('Inflation adjust calc'!$E2741,cpi!$A:$A,0),MATCH('Inflation adjust calc'!$D2741,cpi!$1:$1,0))</f>
        <v>171.3</v>
      </c>
      <c r="Q2741" s="36">
        <f>cpi!$I$2</f>
        <v>240.85300000000001</v>
      </c>
      <c r="R2741" s="36">
        <f t="shared" si="345"/>
        <v>1.4060303561004086</v>
      </c>
      <c r="S2741" s="28" t="str">
        <f t="shared" si="341"/>
        <v/>
      </c>
      <c r="T2741" s="37">
        <f t="shared" si="342"/>
        <v>21090455.341506127</v>
      </c>
      <c r="U2741" s="37">
        <f t="shared" si="343"/>
        <v>47483295.805148862</v>
      </c>
      <c r="V2741" s="37">
        <f t="shared" si="344"/>
        <v>57453288.336614124</v>
      </c>
    </row>
    <row r="2742" spans="1:22">
      <c r="A2742" s="23">
        <v>2741</v>
      </c>
      <c r="B2742" s="3" t="s">
        <v>1834</v>
      </c>
      <c r="C2742" s="28">
        <v>28</v>
      </c>
      <c r="D2742" s="29">
        <v>8</v>
      </c>
      <c r="E2742" s="28">
        <v>2009</v>
      </c>
      <c r="F2742" s="31">
        <f>DATE(E2742,D2742,C2742)</f>
        <v>40053</v>
      </c>
      <c r="G2742" s="24" t="s">
        <v>3632</v>
      </c>
      <c r="H2742" s="2">
        <v>15000000</v>
      </c>
      <c r="I2742" s="2">
        <v>33392973</v>
      </c>
      <c r="J2742" s="2">
        <v>38512850</v>
      </c>
      <c r="K2742" s="28" t="str">
        <f t="shared" si="338"/>
        <v/>
      </c>
      <c r="L2742" s="28" t="str">
        <f t="shared" si="339"/>
        <v/>
      </c>
      <c r="M2742" s="28" t="s">
        <v>3632</v>
      </c>
      <c r="N2742" s="28" t="str">
        <f t="shared" si="340"/>
        <v/>
      </c>
      <c r="O2742" s="28" t="str">
        <f>IF(N2742=1,M2742&amp;" ("&amp;E2742&amp;")",M2742)</f>
        <v>Halloween 2</v>
      </c>
      <c r="P2742" s="36">
        <f>INDEX(cpi!$A$1:$M$105,MATCH('Inflation adjust calc'!$E2742,cpi!$A:$A,0),MATCH('Inflation adjust calc'!$D2742,cpi!$1:$1,0))</f>
        <v>215.834</v>
      </c>
      <c r="Q2742" s="36">
        <f>cpi!$I$2</f>
        <v>240.85300000000001</v>
      </c>
      <c r="R2742" s="36">
        <f t="shared" si="345"/>
        <v>1.1159177886709231</v>
      </c>
      <c r="S2742" s="28" t="str">
        <f t="shared" si="341"/>
        <v/>
      </c>
      <c r="T2742" s="37">
        <f t="shared" si="342"/>
        <v>16738766.830063846</v>
      </c>
      <c r="U2742" s="37">
        <f t="shared" si="343"/>
        <v>37263812.587307841</v>
      </c>
      <c r="V2742" s="37">
        <f t="shared" si="344"/>
        <v>42977174.407414958</v>
      </c>
    </row>
    <row r="2743" spans="1:22">
      <c r="A2743" s="23">
        <v>2742</v>
      </c>
      <c r="B2743" s="3" t="s">
        <v>1466</v>
      </c>
      <c r="C2743" s="28">
        <v>13</v>
      </c>
      <c r="D2743" s="29">
        <v>3</v>
      </c>
      <c r="E2743" s="28">
        <v>2009</v>
      </c>
      <c r="F2743" s="31">
        <f>DATE(E2743,D2743,C2743)</f>
        <v>39885</v>
      </c>
      <c r="G2743" s="24" t="s">
        <v>3633</v>
      </c>
      <c r="H2743" s="2">
        <v>15000000</v>
      </c>
      <c r="I2743" s="2">
        <v>32752215</v>
      </c>
      <c r="J2743" s="2">
        <v>46526243</v>
      </c>
      <c r="K2743" s="28" t="str">
        <f t="shared" si="338"/>
        <v/>
      </c>
      <c r="L2743" s="28" t="str">
        <f t="shared" si="339"/>
        <v/>
      </c>
      <c r="M2743" s="28" t="s">
        <v>3633</v>
      </c>
      <c r="N2743" s="28">
        <f t="shared" si="340"/>
        <v>1</v>
      </c>
      <c r="O2743" s="28" t="str">
        <f>IF(N2743=1,M2743&amp;" ("&amp;E2743&amp;")",M2743)</f>
        <v>The Last House on the Left (2009)</v>
      </c>
      <c r="P2743" s="36">
        <f>INDEX(cpi!$A$1:$M$105,MATCH('Inflation adjust calc'!$E2743,cpi!$A:$A,0),MATCH('Inflation adjust calc'!$D2743,cpi!$1:$1,0))</f>
        <v>212.709</v>
      </c>
      <c r="Q2743" s="36">
        <f>cpi!$I$2</f>
        <v>240.85300000000001</v>
      </c>
      <c r="R2743" s="36">
        <f t="shared" si="345"/>
        <v>1.1323122199812889</v>
      </c>
      <c r="S2743" s="28" t="str">
        <f t="shared" si="341"/>
        <v/>
      </c>
      <c r="T2743" s="37">
        <f t="shared" si="342"/>
        <v>16984683.299719334</v>
      </c>
      <c r="U2743" s="37">
        <f t="shared" si="343"/>
        <v>37085733.27595447</v>
      </c>
      <c r="V2743" s="37">
        <f t="shared" si="344"/>
        <v>52682233.498718902</v>
      </c>
    </row>
    <row r="2744" spans="1:22">
      <c r="A2744" s="23">
        <v>2743</v>
      </c>
      <c r="B2744" s="3" t="s">
        <v>537</v>
      </c>
      <c r="C2744" s="28">
        <v>18</v>
      </c>
      <c r="D2744" s="29">
        <v>2</v>
      </c>
      <c r="E2744" s="28">
        <v>2005</v>
      </c>
      <c r="F2744" s="31">
        <f>DATE(E2744,D2744,C2744)</f>
        <v>38401</v>
      </c>
      <c r="G2744" s="24" t="s">
        <v>3634</v>
      </c>
      <c r="H2744" s="2">
        <v>15000000</v>
      </c>
      <c r="I2744" s="2">
        <v>32647042</v>
      </c>
      <c r="J2744" s="2">
        <v>33508485</v>
      </c>
      <c r="K2744" s="28" t="str">
        <f t="shared" si="338"/>
        <v/>
      </c>
      <c r="L2744" s="28" t="str">
        <f t="shared" si="339"/>
        <v/>
      </c>
      <c r="M2744" s="28" t="s">
        <v>3634</v>
      </c>
      <c r="N2744" s="28" t="str">
        <f t="shared" si="340"/>
        <v/>
      </c>
      <c r="O2744" s="28" t="str">
        <f>IF(N2744=1,M2744&amp;" ("&amp;E2744&amp;")",M2744)</f>
        <v>Because of Winn-Dixie</v>
      </c>
      <c r="P2744" s="36">
        <f>INDEX(cpi!$A$1:$M$105,MATCH('Inflation adjust calc'!$E2744,cpi!$A:$A,0),MATCH('Inflation adjust calc'!$D2744,cpi!$1:$1,0))</f>
        <v>191.8</v>
      </c>
      <c r="Q2744" s="36">
        <f>cpi!$I$2</f>
        <v>240.85300000000001</v>
      </c>
      <c r="R2744" s="36">
        <f t="shared" si="345"/>
        <v>1.2557507820646507</v>
      </c>
      <c r="S2744" s="28" t="str">
        <f t="shared" si="341"/>
        <v/>
      </c>
      <c r="T2744" s="37">
        <f t="shared" si="342"/>
        <v>18836261.730969761</v>
      </c>
      <c r="U2744" s="37">
        <f t="shared" si="343"/>
        <v>40996548.523597501</v>
      </c>
      <c r="V2744" s="37">
        <f t="shared" si="344"/>
        <v>42078306.244551621</v>
      </c>
    </row>
    <row r="2745" spans="1:22">
      <c r="A2745" s="23">
        <v>2744</v>
      </c>
      <c r="B2745" s="3">
        <v>38444</v>
      </c>
      <c r="C2745" s="28">
        <v>4</v>
      </c>
      <c r="D2745" s="29">
        <v>2</v>
      </c>
      <c r="E2745" s="28">
        <v>2005</v>
      </c>
      <c r="F2745" s="31">
        <f>DATE(E2745,D2745,C2745)</f>
        <v>38387</v>
      </c>
      <c r="G2745" s="24" t="s">
        <v>3635</v>
      </c>
      <c r="H2745" s="2">
        <v>15000000</v>
      </c>
      <c r="I2745" s="2">
        <v>31726995</v>
      </c>
      <c r="J2745" s="2">
        <v>47175038</v>
      </c>
      <c r="K2745" s="28" t="str">
        <f t="shared" si="338"/>
        <v/>
      </c>
      <c r="L2745" s="28" t="str">
        <f t="shared" si="339"/>
        <v/>
      </c>
      <c r="M2745" s="28" t="s">
        <v>3635</v>
      </c>
      <c r="N2745" s="28" t="str">
        <f t="shared" si="340"/>
        <v/>
      </c>
      <c r="O2745" s="28" t="str">
        <f>IF(N2745=1,M2745&amp;" ("&amp;E2745&amp;")",M2745)</f>
        <v>The Wedding Date</v>
      </c>
      <c r="P2745" s="36">
        <f>INDEX(cpi!$A$1:$M$105,MATCH('Inflation adjust calc'!$E2745,cpi!$A:$A,0),MATCH('Inflation adjust calc'!$D2745,cpi!$1:$1,0))</f>
        <v>191.8</v>
      </c>
      <c r="Q2745" s="36">
        <f>cpi!$I$2</f>
        <v>240.85300000000001</v>
      </c>
      <c r="R2745" s="36">
        <f t="shared" si="345"/>
        <v>1.2557507820646507</v>
      </c>
      <c r="S2745" s="28" t="str">
        <f t="shared" si="341"/>
        <v/>
      </c>
      <c r="T2745" s="37">
        <f t="shared" si="342"/>
        <v>18836261.730969761</v>
      </c>
      <c r="U2745" s="37">
        <f t="shared" si="343"/>
        <v>39841198.783811264</v>
      </c>
      <c r="V2745" s="37">
        <f t="shared" si="344"/>
        <v>59240090.862429619</v>
      </c>
    </row>
    <row r="2746" spans="1:22">
      <c r="A2746" s="23">
        <v>2745</v>
      </c>
      <c r="B2746" s="3" t="s">
        <v>3636</v>
      </c>
      <c r="C2746" s="28">
        <v>25</v>
      </c>
      <c r="D2746" s="29">
        <v>9</v>
      </c>
      <c r="E2746" s="28">
        <v>1987</v>
      </c>
      <c r="F2746" s="31">
        <f>DATE(E2746,D2746,C2746)</f>
        <v>32045</v>
      </c>
      <c r="G2746" s="24" t="s">
        <v>3637</v>
      </c>
      <c r="H2746" s="2">
        <v>15000000</v>
      </c>
      <c r="I2746" s="2">
        <v>30857000</v>
      </c>
      <c r="J2746" s="2">
        <v>30857000</v>
      </c>
      <c r="K2746" s="28" t="str">
        <f t="shared" si="338"/>
        <v/>
      </c>
      <c r="L2746" s="28" t="str">
        <f t="shared" si="339"/>
        <v/>
      </c>
      <c r="M2746" s="28" t="s">
        <v>3637</v>
      </c>
      <c r="N2746" s="28" t="str">
        <f t="shared" si="340"/>
        <v/>
      </c>
      <c r="O2746" s="28" t="str">
        <f>IF(N2746=1,M2746&amp;" ("&amp;E2746&amp;")",M2746)</f>
        <v>The Princess Bride</v>
      </c>
      <c r="P2746" s="36">
        <f>INDEX(cpi!$A$1:$M$105,MATCH('Inflation adjust calc'!$E2746,cpi!$A:$A,0),MATCH('Inflation adjust calc'!$D2746,cpi!$1:$1,0))</f>
        <v>115</v>
      </c>
      <c r="Q2746" s="36">
        <f>cpi!$I$2</f>
        <v>240.85300000000001</v>
      </c>
      <c r="R2746" s="36">
        <f t="shared" si="345"/>
        <v>2.0943739130434782</v>
      </c>
      <c r="S2746" s="28" t="str">
        <f t="shared" si="341"/>
        <v/>
      </c>
      <c r="T2746" s="37">
        <f t="shared" si="342"/>
        <v>31415608.695652172</v>
      </c>
      <c r="U2746" s="37">
        <f t="shared" si="343"/>
        <v>64626095.834782608</v>
      </c>
      <c r="V2746" s="37">
        <f t="shared" si="344"/>
        <v>64626095.834782608</v>
      </c>
    </row>
    <row r="2747" spans="1:22">
      <c r="A2747" s="23">
        <v>2746</v>
      </c>
      <c r="B2747" s="3">
        <v>37597</v>
      </c>
      <c r="C2747" s="28">
        <v>12</v>
      </c>
      <c r="D2747" s="29">
        <v>7</v>
      </c>
      <c r="E2747" s="28">
        <v>2002</v>
      </c>
      <c r="F2747" s="31">
        <f>DATE(E2747,D2747,C2747)</f>
        <v>37449</v>
      </c>
      <c r="G2747" s="24" t="s">
        <v>3638</v>
      </c>
      <c r="H2747" s="2">
        <v>15000000</v>
      </c>
      <c r="I2747" s="2">
        <v>30259652</v>
      </c>
      <c r="J2747" s="2">
        <v>37659652</v>
      </c>
      <c r="K2747" s="28" t="str">
        <f t="shared" si="338"/>
        <v/>
      </c>
      <c r="L2747" s="28" t="str">
        <f t="shared" si="339"/>
        <v/>
      </c>
      <c r="M2747" s="28" t="s">
        <v>3638</v>
      </c>
      <c r="N2747" s="28" t="str">
        <f t="shared" si="340"/>
        <v/>
      </c>
      <c r="O2747" s="28" t="str">
        <f>IF(N2747=1,M2747&amp;" ("&amp;E2747&amp;")",M2747)</f>
        <v>Halloween: Resurrection</v>
      </c>
      <c r="P2747" s="36">
        <f>INDEX(cpi!$A$1:$M$105,MATCH('Inflation adjust calc'!$E2747,cpi!$A:$A,0),MATCH('Inflation adjust calc'!$D2747,cpi!$1:$1,0))</f>
        <v>180.1</v>
      </c>
      <c r="Q2747" s="36">
        <f>cpi!$I$2</f>
        <v>240.85300000000001</v>
      </c>
      <c r="R2747" s="36">
        <f t="shared" si="345"/>
        <v>1.3373292615213772</v>
      </c>
      <c r="S2747" s="28" t="str">
        <f t="shared" si="341"/>
        <v/>
      </c>
      <c r="T2747" s="37">
        <f t="shared" si="342"/>
        <v>20059938.922820657</v>
      </c>
      <c r="U2747" s="37">
        <f t="shared" si="343"/>
        <v>40467118.063053861</v>
      </c>
      <c r="V2747" s="37">
        <f t="shared" si="344"/>
        <v>50363354.598312058</v>
      </c>
    </row>
    <row r="2748" spans="1:22">
      <c r="A2748" s="23">
        <v>2747</v>
      </c>
      <c r="B2748" s="3" t="s">
        <v>1641</v>
      </c>
      <c r="C2748" s="28">
        <v>25</v>
      </c>
      <c r="D2748" s="29">
        <v>12</v>
      </c>
      <c r="E2748" s="28">
        <v>2007</v>
      </c>
      <c r="F2748" s="31">
        <f>DATE(E2748,D2748,C2748)</f>
        <v>39441</v>
      </c>
      <c r="G2748" s="24" t="s">
        <v>3639</v>
      </c>
      <c r="H2748" s="2">
        <v>15000000</v>
      </c>
      <c r="I2748" s="2">
        <v>30226144</v>
      </c>
      <c r="J2748" s="2">
        <v>30261293</v>
      </c>
      <c r="K2748" s="28" t="str">
        <f t="shared" si="338"/>
        <v/>
      </c>
      <c r="L2748" s="28" t="str">
        <f t="shared" si="339"/>
        <v/>
      </c>
      <c r="M2748" s="28" t="s">
        <v>3639</v>
      </c>
      <c r="N2748" s="28" t="str">
        <f t="shared" si="340"/>
        <v/>
      </c>
      <c r="O2748" s="28" t="str">
        <f>IF(N2748=1,M2748&amp;" ("&amp;E2748&amp;")",M2748)</f>
        <v>The Great Debaters</v>
      </c>
      <c r="P2748" s="36">
        <f>INDEX(cpi!$A$1:$M$105,MATCH('Inflation adjust calc'!$E2748,cpi!$A:$A,0),MATCH('Inflation adjust calc'!$D2748,cpi!$1:$1,0))</f>
        <v>210.036</v>
      </c>
      <c r="Q2748" s="36">
        <f>cpi!$I$2</f>
        <v>240.85300000000001</v>
      </c>
      <c r="R2748" s="36">
        <f t="shared" si="345"/>
        <v>1.1467224666247691</v>
      </c>
      <c r="S2748" s="28" t="str">
        <f t="shared" si="341"/>
        <v/>
      </c>
      <c r="T2748" s="37">
        <f t="shared" si="342"/>
        <v>17200836.999371536</v>
      </c>
      <c r="U2748" s="37">
        <f t="shared" si="343"/>
        <v>34660998.404235467</v>
      </c>
      <c r="V2748" s="37">
        <f t="shared" si="344"/>
        <v>34701304.552214861</v>
      </c>
    </row>
    <row r="2749" spans="1:22">
      <c r="A2749" s="23">
        <v>2748</v>
      </c>
      <c r="B2749" s="3" t="s">
        <v>1083</v>
      </c>
      <c r="C2749" s="28">
        <v>22</v>
      </c>
      <c r="D2749" s="29">
        <v>8</v>
      </c>
      <c r="E2749" s="28">
        <v>2014</v>
      </c>
      <c r="F2749" s="31">
        <f>DATE(E2749,D2749,C2749)</f>
        <v>41873</v>
      </c>
      <c r="G2749" s="24" t="s">
        <v>3640</v>
      </c>
      <c r="H2749" s="2">
        <v>15000000</v>
      </c>
      <c r="I2749" s="2">
        <v>30127963</v>
      </c>
      <c r="J2749" s="2">
        <v>30138912</v>
      </c>
      <c r="K2749" s="28" t="str">
        <f t="shared" si="338"/>
        <v/>
      </c>
      <c r="L2749" s="28" t="str">
        <f t="shared" si="339"/>
        <v/>
      </c>
      <c r="M2749" s="28" t="s">
        <v>3640</v>
      </c>
      <c r="N2749" s="28" t="str">
        <f t="shared" si="340"/>
        <v/>
      </c>
      <c r="O2749" s="28" t="str">
        <f>IF(N2749=1,M2749&amp;" ("&amp;E2749&amp;")",M2749)</f>
        <v>When the Game Stands Tall</v>
      </c>
      <c r="P2749" s="36">
        <f>INDEX(cpi!$A$1:$M$105,MATCH('Inflation adjust calc'!$E2749,cpi!$A:$A,0),MATCH('Inflation adjust calc'!$D2749,cpi!$1:$1,0))</f>
        <v>237.852</v>
      </c>
      <c r="Q2749" s="36">
        <f>cpi!$I$2</f>
        <v>240.85300000000001</v>
      </c>
      <c r="R2749" s="36">
        <f t="shared" si="345"/>
        <v>1.0126170896187545</v>
      </c>
      <c r="S2749" s="28" t="str">
        <f t="shared" si="341"/>
        <v/>
      </c>
      <c r="T2749" s="37">
        <f t="shared" si="342"/>
        <v>15189256.344281318</v>
      </c>
      <c r="U2749" s="37">
        <f t="shared" si="343"/>
        <v>30508090.209201518</v>
      </c>
      <c r="V2749" s="37">
        <f t="shared" si="344"/>
        <v>30519177.353715755</v>
      </c>
    </row>
    <row r="2750" spans="1:22">
      <c r="A2750" s="23">
        <v>2749</v>
      </c>
      <c r="B2750" s="3">
        <v>29926</v>
      </c>
      <c r="C2750" s="28">
        <v>12</v>
      </c>
      <c r="D2750" s="29">
        <v>6</v>
      </c>
      <c r="E2750" s="28">
        <v>1981</v>
      </c>
      <c r="F2750" s="31">
        <f>DATE(E2750,D2750,C2750)</f>
        <v>29749</v>
      </c>
      <c r="G2750" s="24" t="s">
        <v>360</v>
      </c>
      <c r="H2750" s="2">
        <v>15000000</v>
      </c>
      <c r="I2750" s="2">
        <v>30000000</v>
      </c>
      <c r="J2750" s="2">
        <v>44400000</v>
      </c>
      <c r="K2750" s="28" t="str">
        <f t="shared" si="338"/>
        <v/>
      </c>
      <c r="L2750" s="28" t="str">
        <f t="shared" si="339"/>
        <v/>
      </c>
      <c r="M2750" s="28" t="s">
        <v>360</v>
      </c>
      <c r="N2750" s="28">
        <f t="shared" si="340"/>
        <v>1</v>
      </c>
      <c r="O2750" s="28" t="str">
        <f>IF(N2750=1,M2750&amp;" ("&amp;E2750&amp;")",M2750)</f>
        <v>Clash of the Titans (1981)</v>
      </c>
      <c r="P2750" s="36">
        <f>INDEX(cpi!$A$1:$M$105,MATCH('Inflation adjust calc'!$E2750,cpi!$A:$A,0),MATCH('Inflation adjust calc'!$D2750,cpi!$1:$1,0))</f>
        <v>90.6</v>
      </c>
      <c r="Q2750" s="36">
        <f>cpi!$I$2</f>
        <v>240.85300000000001</v>
      </c>
      <c r="R2750" s="36">
        <f t="shared" si="345"/>
        <v>2.658421633554084</v>
      </c>
      <c r="S2750" s="28" t="str">
        <f t="shared" si="341"/>
        <v/>
      </c>
      <c r="T2750" s="37">
        <f t="shared" si="342"/>
        <v>39876324.503311262</v>
      </c>
      <c r="U2750" s="37">
        <f t="shared" si="343"/>
        <v>79752649.006622523</v>
      </c>
      <c r="V2750" s="37">
        <f t="shared" si="344"/>
        <v>118033920.52980132</v>
      </c>
    </row>
    <row r="2751" spans="1:22">
      <c r="A2751" s="23">
        <v>2750</v>
      </c>
      <c r="B2751" s="3" t="s">
        <v>1988</v>
      </c>
      <c r="C2751" s="28">
        <v>20</v>
      </c>
      <c r="D2751" s="29">
        <v>2</v>
      </c>
      <c r="E2751" s="28">
        <v>2004</v>
      </c>
      <c r="F2751" s="31">
        <f>DATE(E2751,D2751,C2751)</f>
        <v>38037</v>
      </c>
      <c r="G2751" s="24" t="s">
        <v>3641</v>
      </c>
      <c r="H2751" s="2">
        <v>15000000</v>
      </c>
      <c r="I2751" s="2">
        <v>29331068</v>
      </c>
      <c r="J2751" s="2">
        <v>33118854</v>
      </c>
      <c r="K2751" s="28" t="str">
        <f t="shared" si="338"/>
        <v/>
      </c>
      <c r="L2751" s="28" t="str">
        <f t="shared" si="339"/>
        <v/>
      </c>
      <c r="M2751" s="28" t="s">
        <v>3641</v>
      </c>
      <c r="N2751" s="28" t="str">
        <f t="shared" si="340"/>
        <v/>
      </c>
      <c r="O2751" s="28" t="str">
        <f>IF(N2751=1,M2751&amp;" ("&amp;E2751&amp;")",M2751)</f>
        <v>Confessions of a Teenage Drama Queen</v>
      </c>
      <c r="P2751" s="36">
        <f>INDEX(cpi!$A$1:$M$105,MATCH('Inflation adjust calc'!$E2751,cpi!$A:$A,0),MATCH('Inflation adjust calc'!$D2751,cpi!$1:$1,0))</f>
        <v>186.2</v>
      </c>
      <c r="Q2751" s="36">
        <f>cpi!$I$2</f>
        <v>240.85300000000001</v>
      </c>
      <c r="R2751" s="36">
        <f t="shared" si="345"/>
        <v>1.2935177228786252</v>
      </c>
      <c r="S2751" s="28" t="str">
        <f t="shared" si="341"/>
        <v/>
      </c>
      <c r="T2751" s="37">
        <f t="shared" si="342"/>
        <v>19402765.843179379</v>
      </c>
      <c r="U2751" s="37">
        <f t="shared" si="343"/>
        <v>37940256.28895811</v>
      </c>
      <c r="V2751" s="37">
        <f t="shared" si="344"/>
        <v>42839824.610429645</v>
      </c>
    </row>
    <row r="2752" spans="1:22">
      <c r="A2752" s="23">
        <v>2751</v>
      </c>
      <c r="B2752" s="3" t="s">
        <v>3642</v>
      </c>
      <c r="C2752" s="28">
        <v>17</v>
      </c>
      <c r="D2752" s="29">
        <v>4</v>
      </c>
      <c r="E2752" s="28">
        <v>1998</v>
      </c>
      <c r="F2752" s="31">
        <f>DATE(E2752,D2752,C2752)</f>
        <v>35902</v>
      </c>
      <c r="G2752" s="24" t="s">
        <v>3643</v>
      </c>
      <c r="H2752" s="2">
        <v>15000000</v>
      </c>
      <c r="I2752" s="2">
        <v>29145924</v>
      </c>
      <c r="J2752" s="2">
        <v>29145924</v>
      </c>
      <c r="K2752" s="28" t="str">
        <f t="shared" si="338"/>
        <v/>
      </c>
      <c r="L2752" s="28" t="str">
        <f t="shared" si="339"/>
        <v/>
      </c>
      <c r="M2752" s="28" t="s">
        <v>3643</v>
      </c>
      <c r="N2752" s="28" t="str">
        <f t="shared" si="340"/>
        <v/>
      </c>
      <c r="O2752" s="28" t="str">
        <f>IF(N2752=1,M2752&amp;" ("&amp;E2752&amp;")",M2752)</f>
        <v>The Object of my Affection</v>
      </c>
      <c r="P2752" s="36">
        <f>INDEX(cpi!$A$1:$M$105,MATCH('Inflation adjust calc'!$E2752,cpi!$A:$A,0),MATCH('Inflation adjust calc'!$D2752,cpi!$1:$1,0))</f>
        <v>162.5</v>
      </c>
      <c r="Q2752" s="36">
        <f>cpi!$I$2</f>
        <v>240.85300000000001</v>
      </c>
      <c r="R2752" s="36">
        <f t="shared" si="345"/>
        <v>1.4821723076923077</v>
      </c>
      <c r="S2752" s="28" t="str">
        <f t="shared" si="341"/>
        <v/>
      </c>
      <c r="T2752" s="37">
        <f t="shared" si="342"/>
        <v>22232584.615384616</v>
      </c>
      <c r="U2752" s="37">
        <f t="shared" si="343"/>
        <v>43199281.434904613</v>
      </c>
      <c r="V2752" s="37">
        <f t="shared" si="344"/>
        <v>43199281.434904613</v>
      </c>
    </row>
    <row r="2753" spans="1:22">
      <c r="A2753" s="23">
        <v>2752</v>
      </c>
      <c r="B2753" s="3">
        <v>39391</v>
      </c>
      <c r="C2753" s="28">
        <v>11</v>
      </c>
      <c r="D2753" s="29">
        <v>5</v>
      </c>
      <c r="E2753" s="28">
        <v>2007</v>
      </c>
      <c r="F2753" s="31">
        <f>DATE(E2753,D2753,C2753)</f>
        <v>39213</v>
      </c>
      <c r="G2753" s="24" t="s">
        <v>3644</v>
      </c>
      <c r="H2753" s="2">
        <v>15000000</v>
      </c>
      <c r="I2753" s="2">
        <v>28638916</v>
      </c>
      <c r="J2753" s="2">
        <v>64232714</v>
      </c>
      <c r="K2753" s="28" t="str">
        <f t="shared" si="338"/>
        <v/>
      </c>
      <c r="L2753" s="28" t="str">
        <f t="shared" si="339"/>
        <v/>
      </c>
      <c r="M2753" s="28" t="s">
        <v>3644</v>
      </c>
      <c r="N2753" s="28" t="str">
        <f t="shared" si="340"/>
        <v/>
      </c>
      <c r="O2753" s="28" t="str">
        <f>IF(N2753=1,M2753&amp;" ("&amp;E2753&amp;")",M2753)</f>
        <v>28 Weeks Later</v>
      </c>
      <c r="P2753" s="36">
        <f>INDEX(cpi!$A$1:$M$105,MATCH('Inflation adjust calc'!$E2753,cpi!$A:$A,0),MATCH('Inflation adjust calc'!$D2753,cpi!$1:$1,0))</f>
        <v>207.94900000000001</v>
      </c>
      <c r="Q2753" s="36">
        <f>cpi!$I$2</f>
        <v>240.85300000000001</v>
      </c>
      <c r="R2753" s="36">
        <f t="shared" si="345"/>
        <v>1.1582311047420282</v>
      </c>
      <c r="S2753" s="28" t="str">
        <f t="shared" si="341"/>
        <v/>
      </c>
      <c r="T2753" s="37">
        <f t="shared" si="342"/>
        <v>17373466.571130421</v>
      </c>
      <c r="U2753" s="37">
        <f t="shared" si="343"/>
        <v>33170483.317294147</v>
      </c>
      <c r="V2753" s="37">
        <f t="shared" si="344"/>
        <v>74396327.296798736</v>
      </c>
    </row>
    <row r="2754" spans="1:22">
      <c r="A2754" s="23">
        <v>2753</v>
      </c>
      <c r="B2754" s="3">
        <v>35738</v>
      </c>
      <c r="C2754" s="28">
        <v>11</v>
      </c>
      <c r="D2754" s="29">
        <v>4</v>
      </c>
      <c r="E2754" s="28">
        <v>1997</v>
      </c>
      <c r="F2754" s="31">
        <f>DATE(E2754,D2754,C2754)</f>
        <v>35531</v>
      </c>
      <c r="G2754" s="24" t="s">
        <v>3645</v>
      </c>
      <c r="H2754" s="2">
        <v>15000000</v>
      </c>
      <c r="I2754" s="2">
        <v>28084357</v>
      </c>
      <c r="J2754" s="2">
        <v>31070412</v>
      </c>
      <c r="K2754" s="28" t="str">
        <f t="shared" si="338"/>
        <v/>
      </c>
      <c r="L2754" s="28" t="str">
        <f t="shared" si="339"/>
        <v/>
      </c>
      <c r="M2754" s="28" t="s">
        <v>3645</v>
      </c>
      <c r="N2754" s="28" t="str">
        <f t="shared" si="340"/>
        <v/>
      </c>
      <c r="O2754" s="28" t="str">
        <f>IF(N2754=1,M2754&amp;" ("&amp;E2754&amp;")",M2754)</f>
        <v>Grosse Pointe Blank</v>
      </c>
      <c r="P2754" s="36">
        <f>INDEX(cpi!$A$1:$M$105,MATCH('Inflation adjust calc'!$E2754,cpi!$A:$A,0),MATCH('Inflation adjust calc'!$D2754,cpi!$1:$1,0))</f>
        <v>160.19999999999999</v>
      </c>
      <c r="Q2754" s="36">
        <f>cpi!$I$2</f>
        <v>240.85300000000001</v>
      </c>
      <c r="R2754" s="36">
        <f t="shared" si="345"/>
        <v>1.5034519350811488</v>
      </c>
      <c r="S2754" s="28" t="str">
        <f t="shared" si="341"/>
        <v/>
      </c>
      <c r="T2754" s="37">
        <f t="shared" si="342"/>
        <v>22551779.026217233</v>
      </c>
      <c r="U2754" s="37">
        <f t="shared" si="343"/>
        <v>42223480.877159804</v>
      </c>
      <c r="V2754" s="37">
        <f t="shared" si="344"/>
        <v>46712871.045168549</v>
      </c>
    </row>
    <row r="2755" spans="1:22">
      <c r="A2755" s="23">
        <v>2754</v>
      </c>
      <c r="B2755" s="3" t="s">
        <v>1102</v>
      </c>
      <c r="C2755" s="28">
        <v>21</v>
      </c>
      <c r="D2755" s="29">
        <v>4</v>
      </c>
      <c r="E2755" s="28">
        <v>2000</v>
      </c>
      <c r="F2755" s="31">
        <f>DATE(E2755,D2755,C2755)</f>
        <v>36637</v>
      </c>
      <c r="G2755" s="24" t="s">
        <v>3646</v>
      </c>
      <c r="H2755" s="2">
        <v>15000000</v>
      </c>
      <c r="I2755" s="2">
        <v>27441122</v>
      </c>
      <c r="J2755" s="2">
        <v>27709625</v>
      </c>
      <c r="K2755" s="28" t="str">
        <f t="shared" ref="K2755:K2818" si="346">IF(J2755=0,1,"")</f>
        <v/>
      </c>
      <c r="L2755" s="28" t="str">
        <f t="shared" ref="L2755:L2818" si="347">IF(E2755&gt;2016,1,"")</f>
        <v/>
      </c>
      <c r="M2755" s="28" t="s">
        <v>3646</v>
      </c>
      <c r="N2755" s="28" t="str">
        <f t="shared" ref="N2755:N2818" si="348">IF(COUNTIF($M$2:$M$5233,M2755)&gt;1,1,"")</f>
        <v/>
      </c>
      <c r="O2755" s="28" t="str">
        <f>IF(N2755=1,M2755&amp;" ("&amp;E2755&amp;")",M2755)</f>
        <v>Love and Basketball</v>
      </c>
      <c r="P2755" s="36">
        <f>INDEX(cpi!$A$1:$M$105,MATCH('Inflation adjust calc'!$E2755,cpi!$A:$A,0),MATCH('Inflation adjust calc'!$D2755,cpi!$1:$1,0))</f>
        <v>171.3</v>
      </c>
      <c r="Q2755" s="36">
        <f>cpi!$I$2</f>
        <v>240.85300000000001</v>
      </c>
      <c r="R2755" s="36">
        <f t="shared" si="345"/>
        <v>1.4060303561004086</v>
      </c>
      <c r="S2755" s="28" t="str">
        <f t="shared" ref="S2755:S2818" si="349">IF(ISERROR(R2755),1,"")</f>
        <v/>
      </c>
      <c r="T2755" s="37">
        <f t="shared" ref="T2755:T2818" si="350">H2755*$R2755</f>
        <v>21090455.341506127</v>
      </c>
      <c r="U2755" s="37">
        <f t="shared" ref="U2755:U2818" si="351">I2755*$R2755</f>
        <v>38583050.537454754</v>
      </c>
      <c r="V2755" s="37">
        <f t="shared" ref="V2755:V2818" si="352">J2755*$R2755</f>
        <v>38960573.906158783</v>
      </c>
    </row>
    <row r="2756" spans="1:22">
      <c r="A2756" s="23">
        <v>2755</v>
      </c>
      <c r="B2756" s="3" t="s">
        <v>1085</v>
      </c>
      <c r="C2756" s="28">
        <v>27</v>
      </c>
      <c r="D2756" s="29">
        <v>10</v>
      </c>
      <c r="E2756" s="28">
        <v>2000</v>
      </c>
      <c r="F2756" s="31">
        <f>DATE(E2756,D2756,C2756)</f>
        <v>36826</v>
      </c>
      <c r="G2756" s="24" t="s">
        <v>3647</v>
      </c>
      <c r="H2756" s="2">
        <v>15000000</v>
      </c>
      <c r="I2756" s="2">
        <v>26421314</v>
      </c>
      <c r="J2756" s="2">
        <v>47721314</v>
      </c>
      <c r="K2756" s="28" t="str">
        <f t="shared" si="346"/>
        <v/>
      </c>
      <c r="L2756" s="28" t="str">
        <f t="shared" si="347"/>
        <v/>
      </c>
      <c r="M2756" s="28" t="s">
        <v>3647</v>
      </c>
      <c r="N2756" s="28" t="str">
        <f t="shared" si="348"/>
        <v/>
      </c>
      <c r="O2756" s="28" t="str">
        <f>IF(N2756=1,M2756&amp;" ("&amp;E2756&amp;")",M2756)</f>
        <v>Book of Shadows: Blair Witch 2</v>
      </c>
      <c r="P2756" s="36">
        <f>INDEX(cpi!$A$1:$M$105,MATCH('Inflation adjust calc'!$E2756,cpi!$A:$A,0),MATCH('Inflation adjust calc'!$D2756,cpi!$1:$1,0))</f>
        <v>174</v>
      </c>
      <c r="Q2756" s="36">
        <f>cpi!$I$2</f>
        <v>240.85300000000001</v>
      </c>
      <c r="R2756" s="36">
        <f t="shared" si="345"/>
        <v>1.384212643678161</v>
      </c>
      <c r="S2756" s="28" t="str">
        <f t="shared" si="349"/>
        <v/>
      </c>
      <c r="T2756" s="37">
        <f t="shared" si="350"/>
        <v>20763189.655172415</v>
      </c>
      <c r="U2756" s="37">
        <f t="shared" si="351"/>
        <v>36572716.901390806</v>
      </c>
      <c r="V2756" s="37">
        <f t="shared" si="352"/>
        <v>66056446.211735636</v>
      </c>
    </row>
    <row r="2757" spans="1:22">
      <c r="A2757" s="23">
        <v>2756</v>
      </c>
      <c r="B2757" s="3">
        <v>35713</v>
      </c>
      <c r="C2757" s="28">
        <v>10</v>
      </c>
      <c r="D2757" s="29">
        <v>10</v>
      </c>
      <c r="E2757" s="28">
        <v>1997</v>
      </c>
      <c r="F2757" s="31">
        <f>DATE(E2757,D2757,C2757)</f>
        <v>35713</v>
      </c>
      <c r="G2757" s="24" t="s">
        <v>3648</v>
      </c>
      <c r="H2757" s="2">
        <v>15000000</v>
      </c>
      <c r="I2757" s="2">
        <v>26410771</v>
      </c>
      <c r="J2757" s="2">
        <v>43111725</v>
      </c>
      <c r="K2757" s="28" t="str">
        <f t="shared" si="346"/>
        <v/>
      </c>
      <c r="L2757" s="28" t="str">
        <f t="shared" si="347"/>
        <v/>
      </c>
      <c r="M2757" s="28" t="s">
        <v>3648</v>
      </c>
      <c r="N2757" s="28" t="str">
        <f t="shared" si="348"/>
        <v/>
      </c>
      <c r="O2757" s="28" t="str">
        <f>IF(N2757=1,M2757&amp;" ("&amp;E2757&amp;")",M2757)</f>
        <v>Boogie Nights</v>
      </c>
      <c r="P2757" s="36">
        <f>INDEX(cpi!$A$1:$M$105,MATCH('Inflation adjust calc'!$E2757,cpi!$A:$A,0),MATCH('Inflation adjust calc'!$D2757,cpi!$1:$1,0))</f>
        <v>161.6</v>
      </c>
      <c r="Q2757" s="36">
        <f>cpi!$I$2</f>
        <v>240.85300000000001</v>
      </c>
      <c r="R2757" s="36">
        <f t="shared" si="345"/>
        <v>1.4904269801980199</v>
      </c>
      <c r="S2757" s="28" t="str">
        <f t="shared" si="349"/>
        <v/>
      </c>
      <c r="T2757" s="37">
        <f t="shared" si="350"/>
        <v>22356404.7029703</v>
      </c>
      <c r="U2757" s="37">
        <f t="shared" si="351"/>
        <v>39363325.666231439</v>
      </c>
      <c r="V2757" s="37">
        <f t="shared" si="352"/>
        <v>64254878.102877483</v>
      </c>
    </row>
    <row r="2758" spans="1:22">
      <c r="A2758" s="23">
        <v>2757</v>
      </c>
      <c r="B2758" s="3" t="s">
        <v>329</v>
      </c>
      <c r="C2758" s="28">
        <v>23</v>
      </c>
      <c r="D2758" s="29">
        <v>7</v>
      </c>
      <c r="E2758" s="28">
        <v>2010</v>
      </c>
      <c r="F2758" s="31">
        <f>DATE(E2758,D2758,C2758)</f>
        <v>40382</v>
      </c>
      <c r="G2758" s="24" t="s">
        <v>3649</v>
      </c>
      <c r="H2758" s="2">
        <v>15000000</v>
      </c>
      <c r="I2758" s="2">
        <v>26167002</v>
      </c>
      <c r="J2758" s="2">
        <v>27469621</v>
      </c>
      <c r="K2758" s="28" t="str">
        <f t="shared" si="346"/>
        <v/>
      </c>
      <c r="L2758" s="28" t="str">
        <f t="shared" si="347"/>
        <v/>
      </c>
      <c r="M2758" s="28" t="s">
        <v>3649</v>
      </c>
      <c r="N2758" s="28" t="str">
        <f t="shared" si="348"/>
        <v/>
      </c>
      <c r="O2758" s="28" t="str">
        <f>IF(N2758=1,M2758&amp;" ("&amp;E2758&amp;")",M2758)</f>
        <v>Ramona and Beezus</v>
      </c>
      <c r="P2758" s="36">
        <f>INDEX(cpi!$A$1:$M$105,MATCH('Inflation adjust calc'!$E2758,cpi!$A:$A,0),MATCH('Inflation adjust calc'!$D2758,cpi!$1:$1,0))</f>
        <v>218.011</v>
      </c>
      <c r="Q2758" s="36">
        <f>cpi!$I$2</f>
        <v>240.85300000000001</v>
      </c>
      <c r="R2758" s="36">
        <f t="shared" si="345"/>
        <v>1.1047745297255644</v>
      </c>
      <c r="S2758" s="28" t="str">
        <f t="shared" si="349"/>
        <v/>
      </c>
      <c r="T2758" s="37">
        <f t="shared" si="350"/>
        <v>16571617.945883466</v>
      </c>
      <c r="U2758" s="37">
        <f t="shared" si="351"/>
        <v>28908637.328877904</v>
      </c>
      <c r="V2758" s="37">
        <f t="shared" si="352"/>
        <v>30347737.622014489</v>
      </c>
    </row>
    <row r="2759" spans="1:22">
      <c r="A2759" s="23">
        <v>2758</v>
      </c>
      <c r="B2759" s="3" t="s">
        <v>3650</v>
      </c>
      <c r="C2759" s="28">
        <v>27</v>
      </c>
      <c r="D2759" s="29">
        <v>8</v>
      </c>
      <c r="E2759" s="28">
        <v>2014</v>
      </c>
      <c r="F2759" s="31">
        <f>DATE(E2759,D2759,C2759)</f>
        <v>41878</v>
      </c>
      <c r="G2759" s="24" t="s">
        <v>3651</v>
      </c>
      <c r="H2759" s="2">
        <v>15000000</v>
      </c>
      <c r="I2759" s="2">
        <v>25018119</v>
      </c>
      <c r="J2759" s="2">
        <v>34820335</v>
      </c>
      <c r="K2759" s="28" t="str">
        <f t="shared" si="346"/>
        <v/>
      </c>
      <c r="L2759" s="28" t="str">
        <f t="shared" si="347"/>
        <v/>
      </c>
      <c r="M2759" s="28" t="s">
        <v>3651</v>
      </c>
      <c r="N2759" s="28" t="str">
        <f t="shared" si="348"/>
        <v/>
      </c>
      <c r="O2759" s="28" t="str">
        <f>IF(N2759=1,M2759&amp;" ("&amp;E2759&amp;")",M2759)</f>
        <v>The November Man</v>
      </c>
      <c r="P2759" s="36">
        <f>INDEX(cpi!$A$1:$M$105,MATCH('Inflation adjust calc'!$E2759,cpi!$A:$A,0),MATCH('Inflation adjust calc'!$D2759,cpi!$1:$1,0))</f>
        <v>237.852</v>
      </c>
      <c r="Q2759" s="36">
        <f>cpi!$I$2</f>
        <v>240.85300000000001</v>
      </c>
      <c r="R2759" s="36">
        <f t="shared" si="345"/>
        <v>1.0126170896187545</v>
      </c>
      <c r="S2759" s="28" t="str">
        <f t="shared" si="349"/>
        <v/>
      </c>
      <c r="T2759" s="37">
        <f t="shared" si="350"/>
        <v>15189256.344281318</v>
      </c>
      <c r="U2759" s="37">
        <f t="shared" si="351"/>
        <v>25333774.849515665</v>
      </c>
      <c r="V2759" s="37">
        <f t="shared" si="352"/>
        <v>35259666.287250057</v>
      </c>
    </row>
    <row r="2760" spans="1:22">
      <c r="A2760" s="23">
        <v>2759</v>
      </c>
      <c r="B2760" s="3">
        <v>35129</v>
      </c>
      <c r="C2760" s="28">
        <v>3</v>
      </c>
      <c r="D2760" s="29">
        <v>5</v>
      </c>
      <c r="E2760" s="28">
        <v>1996</v>
      </c>
      <c r="F2760" s="31">
        <f>DATE(E2760,D2760,C2760)</f>
        <v>35188</v>
      </c>
      <c r="G2760" s="24" t="s">
        <v>3652</v>
      </c>
      <c r="H2760" s="2">
        <v>15000000</v>
      </c>
      <c r="I2760" s="2">
        <v>24769466</v>
      </c>
      <c r="J2760" s="2">
        <v>55669466</v>
      </c>
      <c r="K2760" s="28" t="str">
        <f t="shared" si="346"/>
        <v/>
      </c>
      <c r="L2760" s="28" t="str">
        <f t="shared" si="347"/>
        <v/>
      </c>
      <c r="M2760" s="28" t="s">
        <v>3652</v>
      </c>
      <c r="N2760" s="28" t="str">
        <f t="shared" si="348"/>
        <v/>
      </c>
      <c r="O2760" s="28" t="str">
        <f>IF(N2760=1,M2760&amp;" ("&amp;E2760&amp;")",M2760)</f>
        <v>The Craft</v>
      </c>
      <c r="P2760" s="36">
        <f>INDEX(cpi!$A$1:$M$105,MATCH('Inflation adjust calc'!$E2760,cpi!$A:$A,0),MATCH('Inflation adjust calc'!$D2760,cpi!$1:$1,0))</f>
        <v>156.6</v>
      </c>
      <c r="Q2760" s="36">
        <f>cpi!$I$2</f>
        <v>240.85300000000001</v>
      </c>
      <c r="R2760" s="36">
        <f t="shared" si="345"/>
        <v>1.5380140485312901</v>
      </c>
      <c r="S2760" s="28" t="str">
        <f t="shared" si="349"/>
        <v/>
      </c>
      <c r="T2760" s="37">
        <f t="shared" si="350"/>
        <v>23070210.727969352</v>
      </c>
      <c r="U2760" s="37">
        <f t="shared" si="351"/>
        <v>38095786.682618141</v>
      </c>
      <c r="V2760" s="37">
        <f t="shared" si="352"/>
        <v>85620420.782234997</v>
      </c>
    </row>
    <row r="2761" spans="1:22">
      <c r="A2761" s="23">
        <v>2760</v>
      </c>
      <c r="B2761" s="3" t="s">
        <v>3653</v>
      </c>
      <c r="C2761" s="28">
        <v>28</v>
      </c>
      <c r="D2761" s="29">
        <v>12</v>
      </c>
      <c r="E2761" s="28">
        <v>2005</v>
      </c>
      <c r="F2761" s="31">
        <f>DATE(E2761,D2761,C2761)</f>
        <v>38714</v>
      </c>
      <c r="G2761" s="24" t="s">
        <v>3654</v>
      </c>
      <c r="H2761" s="2">
        <v>15000000</v>
      </c>
      <c r="I2761" s="2">
        <v>23089926</v>
      </c>
      <c r="J2761" s="2">
        <v>87989926</v>
      </c>
      <c r="K2761" s="28" t="str">
        <f t="shared" si="346"/>
        <v/>
      </c>
      <c r="L2761" s="28" t="str">
        <f t="shared" si="347"/>
        <v/>
      </c>
      <c r="M2761" s="28" t="s">
        <v>3654</v>
      </c>
      <c r="N2761" s="28" t="str">
        <f t="shared" si="348"/>
        <v/>
      </c>
      <c r="O2761" s="28" t="str">
        <f>IF(N2761=1,M2761&amp;" ("&amp;E2761&amp;")",M2761)</f>
        <v>Match Point</v>
      </c>
      <c r="P2761" s="36">
        <f>INDEX(cpi!$A$1:$M$105,MATCH('Inflation adjust calc'!$E2761,cpi!$A:$A,0),MATCH('Inflation adjust calc'!$D2761,cpi!$1:$1,0))</f>
        <v>196.8</v>
      </c>
      <c r="Q2761" s="36">
        <f>cpi!$I$2</f>
        <v>240.85300000000001</v>
      </c>
      <c r="R2761" s="36">
        <f t="shared" si="345"/>
        <v>1.2238465447154472</v>
      </c>
      <c r="S2761" s="28" t="str">
        <f t="shared" si="349"/>
        <v/>
      </c>
      <c r="T2761" s="37">
        <f t="shared" si="350"/>
        <v>18357698.170731708</v>
      </c>
      <c r="U2761" s="37">
        <f t="shared" si="351"/>
        <v>28258526.152835365</v>
      </c>
      <c r="V2761" s="37">
        <f t="shared" si="352"/>
        <v>107686166.90486789</v>
      </c>
    </row>
    <row r="2762" spans="1:22">
      <c r="A2762" s="23">
        <v>2761</v>
      </c>
      <c r="B2762" s="3">
        <v>34100</v>
      </c>
      <c r="C2762" s="28">
        <v>5</v>
      </c>
      <c r="D2762" s="29">
        <v>11</v>
      </c>
      <c r="E2762" s="28">
        <v>1993</v>
      </c>
      <c r="F2762" s="31">
        <f>DATE(E2762,D2762,C2762)</f>
        <v>34278</v>
      </c>
      <c r="G2762" s="24" t="s">
        <v>3655</v>
      </c>
      <c r="H2762" s="2">
        <v>15000000</v>
      </c>
      <c r="I2762" s="2">
        <v>22954968</v>
      </c>
      <c r="J2762" s="2">
        <v>63954968</v>
      </c>
      <c r="K2762" s="28" t="str">
        <f t="shared" si="346"/>
        <v/>
      </c>
      <c r="L2762" s="28" t="str">
        <f t="shared" si="347"/>
        <v/>
      </c>
      <c r="M2762" s="28" t="s">
        <v>3655</v>
      </c>
      <c r="N2762" s="28" t="str">
        <f t="shared" si="348"/>
        <v/>
      </c>
      <c r="O2762" s="28" t="str">
        <f>IF(N2762=1,M2762&amp;" ("&amp;E2762&amp;")",M2762)</f>
        <v>The Remains of the Day</v>
      </c>
      <c r="P2762" s="36">
        <f>INDEX(cpi!$A$1:$M$105,MATCH('Inflation adjust calc'!$E2762,cpi!$A:$A,0),MATCH('Inflation adjust calc'!$D2762,cpi!$1:$1,0))</f>
        <v>145.80000000000001</v>
      </c>
      <c r="Q2762" s="36">
        <f>cpi!$I$2</f>
        <v>240.85300000000001</v>
      </c>
      <c r="R2762" s="36">
        <f t="shared" si="345"/>
        <v>1.6519410150891631</v>
      </c>
      <c r="S2762" s="28" t="str">
        <f t="shared" si="349"/>
        <v/>
      </c>
      <c r="T2762" s="37">
        <f t="shared" si="350"/>
        <v>24779115.226337448</v>
      </c>
      <c r="U2762" s="37">
        <f t="shared" si="351"/>
        <v>37920253.139259256</v>
      </c>
      <c r="V2762" s="37">
        <f t="shared" si="352"/>
        <v>105649834.75791495</v>
      </c>
    </row>
    <row r="2763" spans="1:22">
      <c r="A2763" s="23">
        <v>2762</v>
      </c>
      <c r="B2763" s="3" t="s">
        <v>2271</v>
      </c>
      <c r="C2763" s="28">
        <v>15</v>
      </c>
      <c r="D2763" s="29">
        <v>1</v>
      </c>
      <c r="E2763" s="28">
        <v>1993</v>
      </c>
      <c r="F2763" s="31">
        <f>DATE(E2763,D2763,C2763)</f>
        <v>33984</v>
      </c>
      <c r="G2763" s="24" t="s">
        <v>3656</v>
      </c>
      <c r="H2763" s="2">
        <v>15000000</v>
      </c>
      <c r="I2763" s="2">
        <v>22189039</v>
      </c>
      <c r="J2763" s="2">
        <v>52189039</v>
      </c>
      <c r="K2763" s="28" t="str">
        <f t="shared" si="346"/>
        <v/>
      </c>
      <c r="L2763" s="28" t="str">
        <f t="shared" si="347"/>
        <v/>
      </c>
      <c r="M2763" s="28" t="s">
        <v>3656</v>
      </c>
      <c r="N2763" s="28" t="str">
        <f t="shared" si="348"/>
        <v/>
      </c>
      <c r="O2763" s="28" t="str">
        <f>IF(N2763=1,M2763&amp;" ("&amp;E2763&amp;")",M2763)</f>
        <v>Nowhere to Run</v>
      </c>
      <c r="P2763" s="36">
        <f>INDEX(cpi!$A$1:$M$105,MATCH('Inflation adjust calc'!$E2763,cpi!$A:$A,0),MATCH('Inflation adjust calc'!$D2763,cpi!$1:$1,0))</f>
        <v>142.6</v>
      </c>
      <c r="Q2763" s="36">
        <f>cpi!$I$2</f>
        <v>240.85300000000001</v>
      </c>
      <c r="R2763" s="36">
        <f t="shared" si="345"/>
        <v>1.6890112201963536</v>
      </c>
      <c r="S2763" s="28" t="str">
        <f t="shared" si="349"/>
        <v/>
      </c>
      <c r="T2763" s="37">
        <f t="shared" si="350"/>
        <v>25335168.302945305</v>
      </c>
      <c r="U2763" s="37">
        <f t="shared" si="351"/>
        <v>37477535.836374477</v>
      </c>
      <c r="V2763" s="37">
        <f t="shared" si="352"/>
        <v>88147872.442265093</v>
      </c>
    </row>
    <row r="2764" spans="1:22">
      <c r="A2764" s="23">
        <v>2763</v>
      </c>
      <c r="B2764" s="3" t="s">
        <v>3657</v>
      </c>
      <c r="C2764" s="28">
        <v>22</v>
      </c>
      <c r="D2764" s="29">
        <v>9</v>
      </c>
      <c r="E2764" s="28">
        <v>2000</v>
      </c>
      <c r="F2764" s="31">
        <f>DATE(E2764,D2764,C2764)</f>
        <v>36791</v>
      </c>
      <c r="G2764" s="24" t="s">
        <v>3658</v>
      </c>
      <c r="H2764" s="2">
        <v>15000000</v>
      </c>
      <c r="I2764" s="2">
        <v>21468807</v>
      </c>
      <c r="J2764" s="2">
        <v>38574362</v>
      </c>
      <c r="K2764" s="28" t="str">
        <f t="shared" si="346"/>
        <v/>
      </c>
      <c r="L2764" s="28" t="str">
        <f t="shared" si="347"/>
        <v/>
      </c>
      <c r="M2764" s="28" t="s">
        <v>3658</v>
      </c>
      <c r="N2764" s="28" t="str">
        <f t="shared" si="348"/>
        <v/>
      </c>
      <c r="O2764" s="28" t="str">
        <f>IF(N2764=1,M2764&amp;" ("&amp;E2764&amp;")",M2764)</f>
        <v>Urban Legends: Final Cut</v>
      </c>
      <c r="P2764" s="36">
        <f>INDEX(cpi!$A$1:$M$105,MATCH('Inflation adjust calc'!$E2764,cpi!$A:$A,0),MATCH('Inflation adjust calc'!$D2764,cpi!$1:$1,0))</f>
        <v>173.7</v>
      </c>
      <c r="Q2764" s="36">
        <f>cpi!$I$2</f>
        <v>240.85300000000001</v>
      </c>
      <c r="R2764" s="36">
        <f t="shared" si="345"/>
        <v>1.3866033390903858</v>
      </c>
      <c r="S2764" s="28" t="str">
        <f t="shared" si="349"/>
        <v/>
      </c>
      <c r="T2764" s="37">
        <f t="shared" si="350"/>
        <v>20799050.086355787</v>
      </c>
      <c r="U2764" s="37">
        <f t="shared" si="351"/>
        <v>29768719.472487047</v>
      </c>
      <c r="V2764" s="37">
        <f t="shared" si="352"/>
        <v>53487339.152481295</v>
      </c>
    </row>
    <row r="2765" spans="1:22">
      <c r="A2765" s="23">
        <v>2764</v>
      </c>
      <c r="B2765" s="3" t="s">
        <v>1530</v>
      </c>
      <c r="C2765" s="28">
        <v>29</v>
      </c>
      <c r="D2765" s="29">
        <v>3</v>
      </c>
      <c r="E2765" s="28">
        <v>2013</v>
      </c>
      <c r="F2765" s="31">
        <f>DATE(E2765,D2765,C2765)</f>
        <v>41362</v>
      </c>
      <c r="G2765" s="24" t="s">
        <v>3659</v>
      </c>
      <c r="H2765" s="2">
        <v>15000000</v>
      </c>
      <c r="I2765" s="2">
        <v>21403519</v>
      </c>
      <c r="J2765" s="2">
        <v>47011449</v>
      </c>
      <c r="K2765" s="28" t="str">
        <f t="shared" si="346"/>
        <v/>
      </c>
      <c r="L2765" s="28" t="str">
        <f t="shared" si="347"/>
        <v/>
      </c>
      <c r="M2765" s="28" t="s">
        <v>3659</v>
      </c>
      <c r="N2765" s="28" t="str">
        <f t="shared" si="348"/>
        <v/>
      </c>
      <c r="O2765" s="28" t="str">
        <f>IF(N2765=1,M2765&amp;" ("&amp;E2765&amp;")",M2765)</f>
        <v>The Place Beyond the Pines</v>
      </c>
      <c r="P2765" s="36">
        <f>INDEX(cpi!$A$1:$M$105,MATCH('Inflation adjust calc'!$E2765,cpi!$A:$A,0),MATCH('Inflation adjust calc'!$D2765,cpi!$1:$1,0))</f>
        <v>232.773</v>
      </c>
      <c r="Q2765" s="36">
        <f>cpi!$I$2</f>
        <v>240.85300000000001</v>
      </c>
      <c r="R2765" s="36">
        <f t="shared" si="345"/>
        <v>1.0347119296481981</v>
      </c>
      <c r="S2765" s="28" t="str">
        <f t="shared" si="349"/>
        <v/>
      </c>
      <c r="T2765" s="37">
        <f t="shared" si="350"/>
        <v>15520678.944722973</v>
      </c>
      <c r="U2765" s="37">
        <f t="shared" si="351"/>
        <v>22146476.445751872</v>
      </c>
      <c r="V2765" s="37">
        <f t="shared" si="352"/>
        <v>48643307.110347852</v>
      </c>
    </row>
    <row r="2766" spans="1:22">
      <c r="A2766" s="23">
        <v>2765</v>
      </c>
      <c r="B2766" s="3" t="s">
        <v>1397</v>
      </c>
      <c r="C2766" s="28">
        <v>20</v>
      </c>
      <c r="D2766" s="29">
        <v>10</v>
      </c>
      <c r="E2766" s="28">
        <v>2006</v>
      </c>
      <c r="F2766" s="31">
        <f>DATE(E2766,D2766,C2766)</f>
        <v>39010</v>
      </c>
      <c r="G2766" s="24" t="s">
        <v>3660</v>
      </c>
      <c r="H2766" s="2">
        <v>15000000</v>
      </c>
      <c r="I2766" s="2">
        <v>21000147</v>
      </c>
      <c r="J2766" s="2">
        <v>21896367</v>
      </c>
      <c r="K2766" s="28" t="str">
        <f t="shared" si="346"/>
        <v/>
      </c>
      <c r="L2766" s="28" t="str">
        <f t="shared" si="347"/>
        <v/>
      </c>
      <c r="M2766" s="28" t="s">
        <v>3660</v>
      </c>
      <c r="N2766" s="28" t="str">
        <f t="shared" si="348"/>
        <v/>
      </c>
      <c r="O2766" s="28" t="str">
        <f>IF(N2766=1,M2766&amp;" ("&amp;E2766&amp;")",M2766)</f>
        <v>Flicka</v>
      </c>
      <c r="P2766" s="36">
        <f>INDEX(cpi!$A$1:$M$105,MATCH('Inflation adjust calc'!$E2766,cpi!$A:$A,0),MATCH('Inflation adjust calc'!$D2766,cpi!$1:$1,0))</f>
        <v>201.8</v>
      </c>
      <c r="Q2766" s="36">
        <f>cpi!$I$2</f>
        <v>240.85300000000001</v>
      </c>
      <c r="R2766" s="36">
        <f t="shared" si="345"/>
        <v>1.1935232903865214</v>
      </c>
      <c r="S2766" s="28" t="str">
        <f t="shared" si="349"/>
        <v/>
      </c>
      <c r="T2766" s="37">
        <f t="shared" si="350"/>
        <v>17902849.35579782</v>
      </c>
      <c r="U2766" s="37">
        <f t="shared" si="351"/>
        <v>25064164.546040636</v>
      </c>
      <c r="V2766" s="37">
        <f t="shared" si="352"/>
        <v>26133823.989350844</v>
      </c>
    </row>
    <row r="2767" spans="1:22">
      <c r="A2767" s="23">
        <v>2766</v>
      </c>
      <c r="B2767" s="3" t="s">
        <v>1188</v>
      </c>
      <c r="C2767" s="28">
        <v>23</v>
      </c>
      <c r="D2767" s="29">
        <v>3</v>
      </c>
      <c r="E2767" s="28">
        <v>2007</v>
      </c>
      <c r="F2767" s="31">
        <f>DATE(E2767,D2767,C2767)</f>
        <v>39164</v>
      </c>
      <c r="G2767" s="24" t="s">
        <v>3661</v>
      </c>
      <c r="H2767" s="2">
        <v>15000000</v>
      </c>
      <c r="I2767" s="2">
        <v>20804166</v>
      </c>
      <c r="J2767" s="2">
        <v>37466538</v>
      </c>
      <c r="K2767" s="28" t="str">
        <f t="shared" si="346"/>
        <v/>
      </c>
      <c r="L2767" s="28" t="str">
        <f t="shared" si="347"/>
        <v/>
      </c>
      <c r="M2767" s="28" t="s">
        <v>3661</v>
      </c>
      <c r="N2767" s="28" t="str">
        <f t="shared" si="348"/>
        <v/>
      </c>
      <c r="O2767" s="28" t="str">
        <f>IF(N2767=1,M2767&amp;" ("&amp;E2767&amp;")",M2767)</f>
        <v>The Hills Have Eyes II</v>
      </c>
      <c r="P2767" s="36">
        <f>INDEX(cpi!$A$1:$M$105,MATCH('Inflation adjust calc'!$E2767,cpi!$A:$A,0),MATCH('Inflation adjust calc'!$D2767,cpi!$1:$1,0))</f>
        <v>205.352</v>
      </c>
      <c r="Q2767" s="36">
        <f>cpi!$I$2</f>
        <v>240.85300000000001</v>
      </c>
      <c r="R2767" s="36">
        <f t="shared" si="345"/>
        <v>1.1728787642681835</v>
      </c>
      <c r="S2767" s="28" t="str">
        <f t="shared" si="349"/>
        <v/>
      </c>
      <c r="T2767" s="37">
        <f t="shared" si="350"/>
        <v>17593181.464022752</v>
      </c>
      <c r="U2767" s="37">
        <f t="shared" si="351"/>
        <v>24400764.509710159</v>
      </c>
      <c r="V2767" s="37">
        <f t="shared" si="352"/>
        <v>43943706.790846936</v>
      </c>
    </row>
    <row r="2768" spans="1:22">
      <c r="A2768" s="23">
        <v>2767</v>
      </c>
      <c r="B2768" s="3" t="s">
        <v>3662</v>
      </c>
      <c r="C2768" s="28">
        <v>29</v>
      </c>
      <c r="D2768" s="29">
        <v>4</v>
      </c>
      <c r="E2768" s="28">
        <v>2016</v>
      </c>
      <c r="F2768" s="31">
        <f>DATE(E2768,D2768,C2768)</f>
        <v>42489</v>
      </c>
      <c r="G2768" s="24" t="s">
        <v>3663</v>
      </c>
      <c r="H2768" s="2">
        <v>15000000</v>
      </c>
      <c r="I2768" s="2">
        <v>20591853</v>
      </c>
      <c r="J2768" s="2">
        <v>20609977</v>
      </c>
      <c r="K2768" s="28" t="str">
        <f t="shared" si="346"/>
        <v/>
      </c>
      <c r="L2768" s="28" t="str">
        <f t="shared" si="347"/>
        <v/>
      </c>
      <c r="M2768" s="28" t="s">
        <v>3663</v>
      </c>
      <c r="N2768" s="28" t="str">
        <f t="shared" si="348"/>
        <v/>
      </c>
      <c r="O2768" s="28" t="str">
        <f>IF(N2768=1,M2768&amp;" ("&amp;E2768&amp;")",M2768)</f>
        <v>Keanu</v>
      </c>
      <c r="P2768" s="36">
        <f>INDEX(cpi!$A$1:$M$105,MATCH('Inflation adjust calc'!$E2768,cpi!$A:$A,0),MATCH('Inflation adjust calc'!$D2768,cpi!$1:$1,0))</f>
        <v>239.261</v>
      </c>
      <c r="Q2768" s="36">
        <f>cpi!$I$2</f>
        <v>240.85300000000001</v>
      </c>
      <c r="R2768" s="36">
        <f t="shared" si="345"/>
        <v>1.0066538215588834</v>
      </c>
      <c r="S2768" s="28" t="str">
        <f t="shared" si="349"/>
        <v/>
      </c>
      <c r="T2768" s="37">
        <f t="shared" si="350"/>
        <v>15099807.323383251</v>
      </c>
      <c r="U2768" s="37">
        <f t="shared" si="351"/>
        <v>20728867.515428759</v>
      </c>
      <c r="V2768" s="37">
        <f t="shared" si="352"/>
        <v>20747112.109290689</v>
      </c>
    </row>
    <row r="2769" spans="1:22">
      <c r="A2769" s="23">
        <v>2768</v>
      </c>
      <c r="B2769" s="3" t="s">
        <v>490</v>
      </c>
      <c r="C2769" s="28">
        <v>22</v>
      </c>
      <c r="D2769" s="29">
        <v>12</v>
      </c>
      <c r="E2769" s="28">
        <v>2010</v>
      </c>
      <c r="F2769" s="31">
        <f>DATE(E2769,D2769,C2769)</f>
        <v>40534</v>
      </c>
      <c r="G2769" s="24" t="s">
        <v>3664</v>
      </c>
      <c r="H2769" s="2">
        <v>15000000</v>
      </c>
      <c r="I2769" s="2">
        <v>20218921</v>
      </c>
      <c r="J2769" s="2">
        <v>20601987</v>
      </c>
      <c r="K2769" s="28" t="str">
        <f t="shared" si="346"/>
        <v/>
      </c>
      <c r="L2769" s="28" t="str">
        <f t="shared" si="347"/>
        <v/>
      </c>
      <c r="M2769" s="28" t="s">
        <v>3664</v>
      </c>
      <c r="N2769" s="28" t="str">
        <f t="shared" si="348"/>
        <v/>
      </c>
      <c r="O2769" s="28" t="str">
        <f>IF(N2769=1,M2769&amp;" ("&amp;E2769&amp;")",M2769)</f>
        <v>Country Strong</v>
      </c>
      <c r="P2769" s="36">
        <f>INDEX(cpi!$A$1:$M$105,MATCH('Inflation adjust calc'!$E2769,cpi!$A:$A,0),MATCH('Inflation adjust calc'!$D2769,cpi!$1:$1,0))</f>
        <v>219.179</v>
      </c>
      <c r="Q2769" s="36">
        <f>cpi!$I$2</f>
        <v>240.85300000000001</v>
      </c>
      <c r="R2769" s="36">
        <f t="shared" si="345"/>
        <v>1.0988872109098042</v>
      </c>
      <c r="S2769" s="28" t="str">
        <f t="shared" si="349"/>
        <v/>
      </c>
      <c r="T2769" s="37">
        <f t="shared" si="350"/>
        <v>16483308.163647063</v>
      </c>
      <c r="U2769" s="37">
        <f t="shared" si="351"/>
        <v>22218313.705295671</v>
      </c>
      <c r="V2769" s="37">
        <f t="shared" si="352"/>
        <v>22639260.033630043</v>
      </c>
    </row>
    <row r="2770" spans="1:22">
      <c r="A2770" s="23">
        <v>2769</v>
      </c>
      <c r="B2770" s="3">
        <v>37570</v>
      </c>
      <c r="C2770" s="28">
        <v>11</v>
      </c>
      <c r="D2770" s="29">
        <v>10</v>
      </c>
      <c r="E2770" s="28">
        <v>2002</v>
      </c>
      <c r="F2770" s="31">
        <f>DATE(E2770,D2770,C2770)</f>
        <v>37540</v>
      </c>
      <c r="G2770" s="24" t="s">
        <v>3665</v>
      </c>
      <c r="H2770" s="2">
        <v>15000000</v>
      </c>
      <c r="I2770" s="2">
        <v>19161999</v>
      </c>
      <c r="J2770" s="2">
        <v>19344615</v>
      </c>
      <c r="K2770" s="28" t="str">
        <f t="shared" si="346"/>
        <v/>
      </c>
      <c r="L2770" s="28" t="str">
        <f t="shared" si="347"/>
        <v/>
      </c>
      <c r="M2770" s="28" t="s">
        <v>3665</v>
      </c>
      <c r="N2770" s="28" t="str">
        <f t="shared" si="348"/>
        <v/>
      </c>
      <c r="O2770" s="28" t="str">
        <f>IF(N2770=1,M2770&amp;" ("&amp;E2770&amp;")",M2770)</f>
        <v>Tuck Everlasting</v>
      </c>
      <c r="P2770" s="36">
        <f>INDEX(cpi!$A$1:$M$105,MATCH('Inflation adjust calc'!$E2770,cpi!$A:$A,0),MATCH('Inflation adjust calc'!$D2770,cpi!$1:$1,0))</f>
        <v>181.3</v>
      </c>
      <c r="Q2770" s="36">
        <f>cpi!$I$2</f>
        <v>240.85300000000001</v>
      </c>
      <c r="R2770" s="36">
        <f t="shared" ref="R2770:R2833" si="353">Q2770/P2770</f>
        <v>1.3284776613348042</v>
      </c>
      <c r="S2770" s="28" t="str">
        <f t="shared" si="349"/>
        <v/>
      </c>
      <c r="T2770" s="37">
        <f t="shared" si="350"/>
        <v>19927164.920022063</v>
      </c>
      <c r="U2770" s="37">
        <f t="shared" si="351"/>
        <v>25456287.618019857</v>
      </c>
      <c r="V2770" s="37">
        <f t="shared" si="352"/>
        <v>25698888.894622173</v>
      </c>
    </row>
    <row r="2771" spans="1:22">
      <c r="A2771" s="23">
        <v>2770</v>
      </c>
      <c r="B2771" s="3" t="s">
        <v>1967</v>
      </c>
      <c r="C2771" s="28">
        <v>13</v>
      </c>
      <c r="D2771" s="29">
        <v>10</v>
      </c>
      <c r="E2771" s="28">
        <v>2006</v>
      </c>
      <c r="F2771" s="31">
        <f>DATE(E2771,D2771,C2771)</f>
        <v>39003</v>
      </c>
      <c r="G2771" s="24" t="s">
        <v>3666</v>
      </c>
      <c r="H2771" s="2">
        <v>15000000</v>
      </c>
      <c r="I2771" s="2">
        <v>18844784</v>
      </c>
      <c r="J2771" s="2">
        <v>22165608</v>
      </c>
      <c r="K2771" s="28" t="str">
        <f t="shared" si="346"/>
        <v/>
      </c>
      <c r="L2771" s="28" t="str">
        <f t="shared" si="347"/>
        <v/>
      </c>
      <c r="M2771" s="28" t="s">
        <v>3666</v>
      </c>
      <c r="N2771" s="28" t="str">
        <f t="shared" si="348"/>
        <v/>
      </c>
      <c r="O2771" s="28" t="str">
        <f>IF(N2771=1,M2771&amp;" ("&amp;E2771&amp;")",M2771)</f>
        <v>The Marine</v>
      </c>
      <c r="P2771" s="36">
        <f>INDEX(cpi!$A$1:$M$105,MATCH('Inflation adjust calc'!$E2771,cpi!$A:$A,0),MATCH('Inflation adjust calc'!$D2771,cpi!$1:$1,0))</f>
        <v>201.8</v>
      </c>
      <c r="Q2771" s="36">
        <f>cpi!$I$2</f>
        <v>240.85300000000001</v>
      </c>
      <c r="R2771" s="36">
        <f t="shared" si="353"/>
        <v>1.1935232903865214</v>
      </c>
      <c r="S2771" s="28" t="str">
        <f t="shared" si="349"/>
        <v/>
      </c>
      <c r="T2771" s="37">
        <f t="shared" si="350"/>
        <v>17902849.35579782</v>
      </c>
      <c r="U2771" s="37">
        <f t="shared" si="351"/>
        <v>22491688.606303271</v>
      </c>
      <c r="V2771" s="37">
        <f t="shared" si="352"/>
        <v>26455169.393577803</v>
      </c>
    </row>
    <row r="2772" spans="1:22">
      <c r="A2772" s="23">
        <v>2771</v>
      </c>
      <c r="B2772" s="3" t="s">
        <v>1018</v>
      </c>
      <c r="C2772" s="28">
        <v>24</v>
      </c>
      <c r="D2772" s="29">
        <v>7</v>
      </c>
      <c r="E2772" s="28">
        <v>1998</v>
      </c>
      <c r="F2772" s="31">
        <f>DATE(E2772,D2772,C2772)</f>
        <v>36000</v>
      </c>
      <c r="G2772" s="24" t="s">
        <v>3667</v>
      </c>
      <c r="H2772" s="2">
        <v>15000000</v>
      </c>
      <c r="I2772" s="2">
        <v>17507368</v>
      </c>
      <c r="J2772" s="2">
        <v>17507368</v>
      </c>
      <c r="K2772" s="28" t="str">
        <f t="shared" si="346"/>
        <v/>
      </c>
      <c r="L2772" s="28" t="str">
        <f t="shared" si="347"/>
        <v/>
      </c>
      <c r="M2772" s="28" t="s">
        <v>3667</v>
      </c>
      <c r="N2772" s="28" t="str">
        <f t="shared" si="348"/>
        <v/>
      </c>
      <c r="O2772" s="28" t="str">
        <f>IF(N2772=1,M2772&amp;" ("&amp;E2772&amp;")",M2772)</f>
        <v>Disturbing Behavior</v>
      </c>
      <c r="P2772" s="36">
        <f>INDEX(cpi!$A$1:$M$105,MATCH('Inflation adjust calc'!$E2772,cpi!$A:$A,0),MATCH('Inflation adjust calc'!$D2772,cpi!$1:$1,0))</f>
        <v>163.19999999999999</v>
      </c>
      <c r="Q2772" s="36">
        <f>cpi!$I$2</f>
        <v>240.85300000000001</v>
      </c>
      <c r="R2772" s="36">
        <f t="shared" si="353"/>
        <v>1.4758149509803924</v>
      </c>
      <c r="S2772" s="28" t="str">
        <f t="shared" si="349"/>
        <v/>
      </c>
      <c r="T2772" s="37">
        <f t="shared" si="350"/>
        <v>22137224.264705885</v>
      </c>
      <c r="U2772" s="37">
        <f t="shared" si="351"/>
        <v>25837635.44671569</v>
      </c>
      <c r="V2772" s="37">
        <f t="shared" si="352"/>
        <v>25837635.44671569</v>
      </c>
    </row>
    <row r="2773" spans="1:22">
      <c r="A2773" s="23">
        <v>2772</v>
      </c>
      <c r="B2773" s="3">
        <v>35949</v>
      </c>
      <c r="C2773" s="28">
        <v>6</v>
      </c>
      <c r="D2773" s="29">
        <v>3</v>
      </c>
      <c r="E2773" s="28">
        <v>1998</v>
      </c>
      <c r="F2773" s="31">
        <f>DATE(E2773,D2773,C2773)</f>
        <v>35860</v>
      </c>
      <c r="G2773" s="24" t="s">
        <v>3668</v>
      </c>
      <c r="H2773" s="2">
        <v>15000000</v>
      </c>
      <c r="I2773" s="2">
        <v>17498804</v>
      </c>
      <c r="J2773" s="2">
        <v>46189568</v>
      </c>
      <c r="K2773" s="28" t="str">
        <f t="shared" si="346"/>
        <v/>
      </c>
      <c r="L2773" s="28" t="str">
        <f t="shared" si="347"/>
        <v/>
      </c>
      <c r="M2773" s="28" t="s">
        <v>3668</v>
      </c>
      <c r="N2773" s="28" t="str">
        <f t="shared" si="348"/>
        <v/>
      </c>
      <c r="O2773" s="28" t="str">
        <f>IF(N2773=1,M2773&amp;" ("&amp;E2773&amp;")",M2773)</f>
        <v>The Big Lebowski</v>
      </c>
      <c r="P2773" s="36">
        <f>INDEX(cpi!$A$1:$M$105,MATCH('Inflation adjust calc'!$E2773,cpi!$A:$A,0),MATCH('Inflation adjust calc'!$D2773,cpi!$1:$1,0))</f>
        <v>162.19999999999999</v>
      </c>
      <c r="Q2773" s="36">
        <f>cpi!$I$2</f>
        <v>240.85300000000001</v>
      </c>
      <c r="R2773" s="36">
        <f t="shared" si="353"/>
        <v>1.4849136868064119</v>
      </c>
      <c r="S2773" s="28" t="str">
        <f t="shared" si="349"/>
        <v/>
      </c>
      <c r="T2773" s="37">
        <f t="shared" si="350"/>
        <v>22273705.302096177</v>
      </c>
      <c r="U2773" s="37">
        <f t="shared" si="351"/>
        <v>25984213.562342789</v>
      </c>
      <c r="V2773" s="37">
        <f t="shared" si="352"/>
        <v>68587521.710875466</v>
      </c>
    </row>
    <row r="2774" spans="1:22">
      <c r="A2774" s="23">
        <v>2773</v>
      </c>
      <c r="B2774" s="3" t="s">
        <v>512</v>
      </c>
      <c r="C2774" s="28">
        <v>25</v>
      </c>
      <c r="D2774" s="29">
        <v>7</v>
      </c>
      <c r="E2774" s="28">
        <v>2014</v>
      </c>
      <c r="F2774" s="31">
        <f>DATE(E2774,D2774,C2774)</f>
        <v>41845</v>
      </c>
      <c r="G2774" s="24" t="s">
        <v>3669</v>
      </c>
      <c r="H2774" s="2">
        <v>15000000</v>
      </c>
      <c r="I2774" s="2">
        <v>17237855</v>
      </c>
      <c r="J2774" s="2">
        <v>36068890</v>
      </c>
      <c r="K2774" s="28" t="str">
        <f t="shared" si="346"/>
        <v/>
      </c>
      <c r="L2774" s="28" t="str">
        <f t="shared" si="347"/>
        <v/>
      </c>
      <c r="M2774" s="28" t="s">
        <v>3669</v>
      </c>
      <c r="N2774" s="28" t="str">
        <f t="shared" si="348"/>
        <v/>
      </c>
      <c r="O2774" s="28" t="str">
        <f>IF(N2774=1,M2774&amp;" ("&amp;E2774&amp;")",M2774)</f>
        <v>A Most Wanted Man</v>
      </c>
      <c r="P2774" s="36">
        <f>INDEX(cpi!$A$1:$M$105,MATCH('Inflation adjust calc'!$E2774,cpi!$A:$A,0),MATCH('Inflation adjust calc'!$D2774,cpi!$1:$1,0))</f>
        <v>238.25</v>
      </c>
      <c r="Q2774" s="36">
        <f>cpi!$I$2</f>
        <v>240.85300000000001</v>
      </c>
      <c r="R2774" s="36">
        <f t="shared" si="353"/>
        <v>1.0109254984260232</v>
      </c>
      <c r="S2774" s="28" t="str">
        <f t="shared" si="349"/>
        <v/>
      </c>
      <c r="T2774" s="37">
        <f t="shared" si="350"/>
        <v>15163882.476390349</v>
      </c>
      <c r="U2774" s="37">
        <f t="shared" si="351"/>
        <v>17426187.157670517</v>
      </c>
      <c r="V2774" s="37">
        <f t="shared" si="352"/>
        <v>36462960.600923404</v>
      </c>
    </row>
    <row r="2775" spans="1:22">
      <c r="A2775" s="23">
        <v>2774</v>
      </c>
      <c r="B2775" s="3" t="s">
        <v>2576</v>
      </c>
      <c r="C2775" s="28">
        <v>26</v>
      </c>
      <c r="D2775" s="29">
        <v>6</v>
      </c>
      <c r="E2775" s="28">
        <v>2009</v>
      </c>
      <c r="F2775" s="31">
        <f>DATE(E2775,D2775,C2775)</f>
        <v>39990</v>
      </c>
      <c r="G2775" s="24" t="s">
        <v>3670</v>
      </c>
      <c r="H2775" s="2">
        <v>15000000</v>
      </c>
      <c r="I2775" s="2">
        <v>17017811</v>
      </c>
      <c r="J2775" s="2">
        <v>49894223</v>
      </c>
      <c r="K2775" s="28" t="str">
        <f t="shared" si="346"/>
        <v/>
      </c>
      <c r="L2775" s="28" t="str">
        <f t="shared" si="347"/>
        <v/>
      </c>
      <c r="M2775" s="28" t="s">
        <v>3670</v>
      </c>
      <c r="N2775" s="28" t="str">
        <f t="shared" si="348"/>
        <v/>
      </c>
      <c r="O2775" s="28" t="str">
        <f>IF(N2775=1,M2775&amp;" ("&amp;E2775&amp;")",M2775)</f>
        <v>The Hurt Locker</v>
      </c>
      <c r="P2775" s="36">
        <f>INDEX(cpi!$A$1:$M$105,MATCH('Inflation adjust calc'!$E2775,cpi!$A:$A,0),MATCH('Inflation adjust calc'!$D2775,cpi!$1:$1,0))</f>
        <v>215.69300000000001</v>
      </c>
      <c r="Q2775" s="36">
        <f>cpi!$I$2</f>
        <v>240.85300000000001</v>
      </c>
      <c r="R2775" s="36">
        <f t="shared" si="353"/>
        <v>1.1166472718168878</v>
      </c>
      <c r="S2775" s="28" t="str">
        <f t="shared" si="349"/>
        <v/>
      </c>
      <c r="T2775" s="37">
        <f t="shared" si="350"/>
        <v>16749709.077253317</v>
      </c>
      <c r="U2775" s="37">
        <f t="shared" si="351"/>
        <v>19002892.225445423</v>
      </c>
      <c r="V2775" s="37">
        <f t="shared" si="352"/>
        <v>55714247.992373414</v>
      </c>
    </row>
    <row r="2776" spans="1:22">
      <c r="A2776" s="23">
        <v>2775</v>
      </c>
      <c r="B2776" s="3" t="s">
        <v>2062</v>
      </c>
      <c r="C2776" s="28">
        <v>28</v>
      </c>
      <c r="D2776" s="29">
        <v>1</v>
      </c>
      <c r="E2776" s="28">
        <v>2000</v>
      </c>
      <c r="F2776" s="31">
        <f>DATE(E2776,D2776,C2776)</f>
        <v>36553</v>
      </c>
      <c r="G2776" s="24" t="s">
        <v>3671</v>
      </c>
      <c r="H2776" s="2">
        <v>15000000</v>
      </c>
      <c r="I2776" s="2">
        <v>16500786</v>
      </c>
      <c r="J2776" s="2">
        <v>18260865</v>
      </c>
      <c r="K2776" s="28" t="str">
        <f t="shared" si="346"/>
        <v/>
      </c>
      <c r="L2776" s="28" t="str">
        <f t="shared" si="347"/>
        <v/>
      </c>
      <c r="M2776" s="28" t="s">
        <v>3671</v>
      </c>
      <c r="N2776" s="28" t="str">
        <f t="shared" si="348"/>
        <v/>
      </c>
      <c r="O2776" s="28" t="str">
        <f>IF(N2776=1,M2776&amp;" ("&amp;E2776&amp;")",M2776)</f>
        <v>Eye of the Beholder</v>
      </c>
      <c r="P2776" s="36">
        <f>INDEX(cpi!$A$1:$M$105,MATCH('Inflation adjust calc'!$E2776,cpi!$A:$A,0),MATCH('Inflation adjust calc'!$D2776,cpi!$1:$1,0))</f>
        <v>168.8</v>
      </c>
      <c r="Q2776" s="36">
        <f>cpi!$I$2</f>
        <v>240.85300000000001</v>
      </c>
      <c r="R2776" s="36">
        <f t="shared" si="353"/>
        <v>1.4268542654028435</v>
      </c>
      <c r="S2776" s="28" t="str">
        <f t="shared" si="349"/>
        <v/>
      </c>
      <c r="T2776" s="37">
        <f t="shared" si="350"/>
        <v>21402813.981042653</v>
      </c>
      <c r="U2776" s="37">
        <f t="shared" si="351"/>
        <v>23544216.886599526</v>
      </c>
      <c r="V2776" s="37">
        <f t="shared" si="352"/>
        <v>26055593.115195498</v>
      </c>
    </row>
    <row r="2777" spans="1:22">
      <c r="A2777" s="23">
        <v>2776</v>
      </c>
      <c r="B2777" s="3">
        <v>40950</v>
      </c>
      <c r="C2777" s="28">
        <v>2</v>
      </c>
      <c r="D2777" s="29">
        <v>11</v>
      </c>
      <c r="E2777" s="28">
        <v>2012</v>
      </c>
      <c r="F2777" s="31">
        <f>DATE(E2777,D2777,C2777)</f>
        <v>41215</v>
      </c>
      <c r="G2777" s="24" t="s">
        <v>3672</v>
      </c>
      <c r="H2777" s="2">
        <v>15000000</v>
      </c>
      <c r="I2777" s="2">
        <v>15634090</v>
      </c>
      <c r="J2777" s="2">
        <v>22018988</v>
      </c>
      <c r="K2777" s="28" t="str">
        <f t="shared" si="346"/>
        <v/>
      </c>
      <c r="L2777" s="28" t="str">
        <f t="shared" si="347"/>
        <v/>
      </c>
      <c r="M2777" s="28" t="s">
        <v>3672</v>
      </c>
      <c r="N2777" s="28" t="str">
        <f t="shared" si="348"/>
        <v/>
      </c>
      <c r="O2777" s="28" t="str">
        <f>IF(N2777=1,M2777&amp;" ("&amp;E2777&amp;")",M2777)</f>
        <v>The Man with the Iron Fists</v>
      </c>
      <c r="P2777" s="36">
        <f>INDEX(cpi!$A$1:$M$105,MATCH('Inflation adjust calc'!$E2777,cpi!$A:$A,0),MATCH('Inflation adjust calc'!$D2777,cpi!$1:$1,0))</f>
        <v>230.221</v>
      </c>
      <c r="Q2777" s="36">
        <f>cpi!$I$2</f>
        <v>240.85300000000001</v>
      </c>
      <c r="R2777" s="36">
        <f t="shared" si="353"/>
        <v>1.0461817123546506</v>
      </c>
      <c r="S2777" s="28" t="str">
        <f t="shared" si="349"/>
        <v/>
      </c>
      <c r="T2777" s="37">
        <f t="shared" si="350"/>
        <v>15692725.685319759</v>
      </c>
      <c r="U2777" s="37">
        <f t="shared" si="351"/>
        <v>16356099.04730672</v>
      </c>
      <c r="V2777" s="37">
        <f t="shared" si="352"/>
        <v>23035862.570156503</v>
      </c>
    </row>
    <row r="2778" spans="1:22">
      <c r="A2778" s="23">
        <v>2777</v>
      </c>
      <c r="B2778" s="3">
        <v>30991</v>
      </c>
      <c r="C2778" s="28">
        <v>11</v>
      </c>
      <c r="D2778" s="29">
        <v>5</v>
      </c>
      <c r="E2778" s="28">
        <v>1984</v>
      </c>
      <c r="F2778" s="31">
        <f>DATE(E2778,D2778,C2778)</f>
        <v>30813</v>
      </c>
      <c r="G2778" s="24" t="s">
        <v>3673</v>
      </c>
      <c r="H2778" s="2">
        <v>15000000</v>
      </c>
      <c r="I2778" s="2">
        <v>15136870</v>
      </c>
      <c r="J2778" s="2">
        <v>15136870</v>
      </c>
      <c r="K2778" s="28" t="str">
        <f t="shared" si="346"/>
        <v/>
      </c>
      <c r="L2778" s="28" t="str">
        <f t="shared" si="347"/>
        <v/>
      </c>
      <c r="M2778" s="28" t="s">
        <v>3673</v>
      </c>
      <c r="N2778" s="28" t="str">
        <f t="shared" si="348"/>
        <v/>
      </c>
      <c r="O2778" s="28" t="str">
        <f>IF(N2778=1,M2778&amp;" ("&amp;E2778&amp;")",M2778)</f>
        <v>Firestarter</v>
      </c>
      <c r="P2778" s="36">
        <f>INDEX(cpi!$A$1:$M$105,MATCH('Inflation adjust calc'!$E2778,cpi!$A:$A,0),MATCH('Inflation adjust calc'!$D2778,cpi!$1:$1,0))</f>
        <v>103.4</v>
      </c>
      <c r="Q2778" s="36">
        <f>cpi!$I$2</f>
        <v>240.85300000000001</v>
      </c>
      <c r="R2778" s="36">
        <f t="shared" si="353"/>
        <v>2.3293326885880079</v>
      </c>
      <c r="S2778" s="28" t="str">
        <f t="shared" si="349"/>
        <v/>
      </c>
      <c r="T2778" s="37">
        <f t="shared" si="350"/>
        <v>34939990.328820117</v>
      </c>
      <c r="U2778" s="37">
        <f t="shared" si="351"/>
        <v>35258806.093907163</v>
      </c>
      <c r="V2778" s="37">
        <f t="shared" si="352"/>
        <v>35258806.093907163</v>
      </c>
    </row>
    <row r="2779" spans="1:22">
      <c r="A2779" s="23">
        <v>2778</v>
      </c>
      <c r="B2779" s="3" t="s">
        <v>3674</v>
      </c>
      <c r="C2779" s="28">
        <v>30</v>
      </c>
      <c r="D2779" s="29">
        <v>11</v>
      </c>
      <c r="E2779" s="28">
        <v>2012</v>
      </c>
      <c r="F2779" s="31">
        <f>DATE(E2779,D2779,C2779)</f>
        <v>41243</v>
      </c>
      <c r="G2779" s="24" t="s">
        <v>3675</v>
      </c>
      <c r="H2779" s="2">
        <v>15000000</v>
      </c>
      <c r="I2779" s="2">
        <v>14945541</v>
      </c>
      <c r="J2779" s="2">
        <v>39238443</v>
      </c>
      <c r="K2779" s="28" t="str">
        <f t="shared" si="346"/>
        <v/>
      </c>
      <c r="L2779" s="28" t="str">
        <f t="shared" si="347"/>
        <v/>
      </c>
      <c r="M2779" s="28" t="s">
        <v>3675</v>
      </c>
      <c r="N2779" s="28" t="str">
        <f t="shared" si="348"/>
        <v/>
      </c>
      <c r="O2779" s="28" t="str">
        <f>IF(N2779=1,M2779&amp;" ("&amp;E2779&amp;")",M2779)</f>
        <v>Killing Them Softly</v>
      </c>
      <c r="P2779" s="36">
        <f>INDEX(cpi!$A$1:$M$105,MATCH('Inflation adjust calc'!$E2779,cpi!$A:$A,0),MATCH('Inflation adjust calc'!$D2779,cpi!$1:$1,0))</f>
        <v>230.221</v>
      </c>
      <c r="Q2779" s="36">
        <f>cpi!$I$2</f>
        <v>240.85300000000001</v>
      </c>
      <c r="R2779" s="36">
        <f t="shared" si="353"/>
        <v>1.0461817123546506</v>
      </c>
      <c r="S2779" s="28" t="str">
        <f t="shared" si="349"/>
        <v/>
      </c>
      <c r="T2779" s="37">
        <f t="shared" si="350"/>
        <v>15692725.685319759</v>
      </c>
      <c r="U2779" s="37">
        <f t="shared" si="351"/>
        <v>15635751.675446637</v>
      </c>
      <c r="V2779" s="37">
        <f t="shared" si="352"/>
        <v>41050541.487870358</v>
      </c>
    </row>
    <row r="2780" spans="1:22">
      <c r="A2780" s="23">
        <v>2779</v>
      </c>
      <c r="B2780" s="3" t="s">
        <v>2773</v>
      </c>
      <c r="C2780" s="28">
        <v>20</v>
      </c>
      <c r="D2780" s="29">
        <v>4</v>
      </c>
      <c r="E2780" s="28">
        <v>2001</v>
      </c>
      <c r="F2780" s="31">
        <f>DATE(E2780,D2780,C2780)</f>
        <v>37001</v>
      </c>
      <c r="G2780" s="24" t="s">
        <v>3676</v>
      </c>
      <c r="H2780" s="2">
        <v>15000000</v>
      </c>
      <c r="I2780" s="2">
        <v>14249005</v>
      </c>
      <c r="J2780" s="2">
        <v>14249005</v>
      </c>
      <c r="K2780" s="28" t="str">
        <f t="shared" si="346"/>
        <v/>
      </c>
      <c r="L2780" s="28" t="str">
        <f t="shared" si="347"/>
        <v/>
      </c>
      <c r="M2780" s="28" t="s">
        <v>3676</v>
      </c>
      <c r="N2780" s="28" t="str">
        <f t="shared" si="348"/>
        <v/>
      </c>
      <c r="O2780" s="28" t="str">
        <f>IF(N2780=1,M2780&amp;" ("&amp;E2780&amp;")",M2780)</f>
        <v>Freddy Got Fingered</v>
      </c>
      <c r="P2780" s="36">
        <f>INDEX(cpi!$A$1:$M$105,MATCH('Inflation adjust calc'!$E2780,cpi!$A:$A,0),MATCH('Inflation adjust calc'!$D2780,cpi!$1:$1,0))</f>
        <v>176.9</v>
      </c>
      <c r="Q2780" s="36">
        <f>cpi!$I$2</f>
        <v>240.85300000000001</v>
      </c>
      <c r="R2780" s="36">
        <f t="shared" si="353"/>
        <v>1.3615206331260599</v>
      </c>
      <c r="S2780" s="28" t="str">
        <f t="shared" si="349"/>
        <v/>
      </c>
      <c r="T2780" s="37">
        <f t="shared" si="350"/>
        <v>20422809.496890899</v>
      </c>
      <c r="U2780" s="37">
        <f t="shared" si="351"/>
        <v>19400314.309016392</v>
      </c>
      <c r="V2780" s="37">
        <f t="shared" si="352"/>
        <v>19400314.309016392</v>
      </c>
    </row>
    <row r="2781" spans="1:22">
      <c r="A2781" s="23">
        <v>2780</v>
      </c>
      <c r="B2781" s="3" t="s">
        <v>635</v>
      </c>
      <c r="C2781" s="28">
        <v>19</v>
      </c>
      <c r="D2781" s="29">
        <v>8</v>
      </c>
      <c r="E2781" s="28">
        <v>2011</v>
      </c>
      <c r="F2781" s="31">
        <f>DATE(E2781,D2781,C2781)</f>
        <v>40774</v>
      </c>
      <c r="G2781" s="24" t="s">
        <v>3677</v>
      </c>
      <c r="H2781" s="2">
        <v>15000000</v>
      </c>
      <c r="I2781" s="2">
        <v>13843771</v>
      </c>
      <c r="J2781" s="2">
        <v>59168692</v>
      </c>
      <c r="K2781" s="28" t="str">
        <f t="shared" si="346"/>
        <v/>
      </c>
      <c r="L2781" s="28" t="str">
        <f t="shared" si="347"/>
        <v/>
      </c>
      <c r="M2781" s="28" t="s">
        <v>3677</v>
      </c>
      <c r="N2781" s="28" t="str">
        <f t="shared" si="348"/>
        <v/>
      </c>
      <c r="O2781" s="28" t="str">
        <f>IF(N2781=1,M2781&amp;" ("&amp;E2781&amp;")",M2781)</f>
        <v>One Day</v>
      </c>
      <c r="P2781" s="36">
        <f>INDEX(cpi!$A$1:$M$105,MATCH('Inflation adjust calc'!$E2781,cpi!$A:$A,0),MATCH('Inflation adjust calc'!$D2781,cpi!$1:$1,0))</f>
        <v>226.54499999999999</v>
      </c>
      <c r="Q2781" s="36">
        <f>cpi!$I$2</f>
        <v>240.85300000000001</v>
      </c>
      <c r="R2781" s="36">
        <f t="shared" si="353"/>
        <v>1.0631574300911519</v>
      </c>
      <c r="S2781" s="28" t="str">
        <f t="shared" si="349"/>
        <v/>
      </c>
      <c r="T2781" s="37">
        <f t="shared" si="350"/>
        <v>15947361.45136728</v>
      </c>
      <c r="U2781" s="37">
        <f t="shared" si="351"/>
        <v>14718107.999130417</v>
      </c>
      <c r="V2781" s="37">
        <f t="shared" si="352"/>
        <v>62905634.528574899</v>
      </c>
    </row>
    <row r="2782" spans="1:22">
      <c r="A2782" s="23">
        <v>2781</v>
      </c>
      <c r="B2782" s="3" t="s">
        <v>915</v>
      </c>
      <c r="C2782" s="28">
        <v>25</v>
      </c>
      <c r="D2782" s="29">
        <v>6</v>
      </c>
      <c r="E2782" s="28">
        <v>2004</v>
      </c>
      <c r="F2782" s="31">
        <f>DATE(E2782,D2782,C2782)</f>
        <v>38163</v>
      </c>
      <c r="G2782" s="24" t="s">
        <v>3678</v>
      </c>
      <c r="H2782" s="2">
        <v>15000000</v>
      </c>
      <c r="I2782" s="2">
        <v>13337299</v>
      </c>
      <c r="J2782" s="2">
        <v>18524496</v>
      </c>
      <c r="K2782" s="28" t="str">
        <f t="shared" si="346"/>
        <v/>
      </c>
      <c r="L2782" s="28" t="str">
        <f t="shared" si="347"/>
        <v/>
      </c>
      <c r="M2782" s="28" t="s">
        <v>3678</v>
      </c>
      <c r="N2782" s="28" t="str">
        <f t="shared" si="348"/>
        <v/>
      </c>
      <c r="O2782" s="28" t="str">
        <f>IF(N2782=1,M2782&amp;" ("&amp;E2782&amp;")",M2782)</f>
        <v>De-Lovely</v>
      </c>
      <c r="P2782" s="36">
        <f>INDEX(cpi!$A$1:$M$105,MATCH('Inflation adjust calc'!$E2782,cpi!$A:$A,0),MATCH('Inflation adjust calc'!$D2782,cpi!$1:$1,0))</f>
        <v>189.7</v>
      </c>
      <c r="Q2782" s="36">
        <f>cpi!$I$2</f>
        <v>240.85300000000001</v>
      </c>
      <c r="R2782" s="36">
        <f t="shared" si="353"/>
        <v>1.2696520822351083</v>
      </c>
      <c r="S2782" s="28" t="str">
        <f t="shared" si="349"/>
        <v/>
      </c>
      <c r="T2782" s="37">
        <f t="shared" si="350"/>
        <v>19044781.233526625</v>
      </c>
      <c r="U2782" s="37">
        <f t="shared" si="351"/>
        <v>16933729.446742229</v>
      </c>
      <c r="V2782" s="37">
        <f t="shared" si="352"/>
        <v>23519664.918755934</v>
      </c>
    </row>
    <row r="2783" spans="1:22">
      <c r="A2783" s="23">
        <v>2782</v>
      </c>
      <c r="B2783" s="3">
        <v>39854</v>
      </c>
      <c r="C2783" s="28">
        <v>2</v>
      </c>
      <c r="D2783" s="29">
        <v>10</v>
      </c>
      <c r="E2783" s="28">
        <v>2009</v>
      </c>
      <c r="F2783" s="31">
        <f>DATE(E2783,D2783,C2783)</f>
        <v>40088</v>
      </c>
      <c r="G2783" s="24" t="s">
        <v>3679</v>
      </c>
      <c r="H2783" s="2">
        <v>15000000</v>
      </c>
      <c r="I2783" s="2">
        <v>13043363</v>
      </c>
      <c r="J2783" s="2">
        <v>18856151</v>
      </c>
      <c r="K2783" s="28" t="str">
        <f t="shared" si="346"/>
        <v/>
      </c>
      <c r="L2783" s="28" t="str">
        <f t="shared" si="347"/>
        <v/>
      </c>
      <c r="M2783" s="28" t="s">
        <v>3679</v>
      </c>
      <c r="N2783" s="28" t="str">
        <f t="shared" si="348"/>
        <v/>
      </c>
      <c r="O2783" s="28" t="str">
        <f>IF(N2783=1,M2783&amp;" ("&amp;E2783&amp;")",M2783)</f>
        <v>Whip It</v>
      </c>
      <c r="P2783" s="36">
        <f>INDEX(cpi!$A$1:$M$105,MATCH('Inflation adjust calc'!$E2783,cpi!$A:$A,0),MATCH('Inflation adjust calc'!$D2783,cpi!$1:$1,0))</f>
        <v>216.17699999999999</v>
      </c>
      <c r="Q2783" s="36">
        <f>cpi!$I$2</f>
        <v>240.85300000000001</v>
      </c>
      <c r="R2783" s="36">
        <f t="shared" si="353"/>
        <v>1.1141472034490256</v>
      </c>
      <c r="S2783" s="28" t="str">
        <f t="shared" si="349"/>
        <v/>
      </c>
      <c r="T2783" s="37">
        <f t="shared" si="350"/>
        <v>16712208.051735384</v>
      </c>
      <c r="U2783" s="37">
        <f t="shared" si="351"/>
        <v>14532226.410020493</v>
      </c>
      <c r="V2783" s="37">
        <f t="shared" si="352"/>
        <v>21008527.90446255</v>
      </c>
    </row>
    <row r="2784" spans="1:22">
      <c r="A2784" s="23">
        <v>2783</v>
      </c>
      <c r="B2784" s="3">
        <v>39753</v>
      </c>
      <c r="C2784" s="28">
        <v>11</v>
      </c>
      <c r="D2784" s="29">
        <v>1</v>
      </c>
      <c r="E2784" s="28">
        <v>2008</v>
      </c>
      <c r="F2784" s="31">
        <f>DATE(E2784,D2784,C2784)</f>
        <v>39458</v>
      </c>
      <c r="G2784" s="24" t="s">
        <v>3680</v>
      </c>
      <c r="H2784" s="2">
        <v>15000000</v>
      </c>
      <c r="I2784" s="2">
        <v>12981269</v>
      </c>
      <c r="J2784" s="2">
        <v>13248444</v>
      </c>
      <c r="K2784" s="28" t="str">
        <f t="shared" si="346"/>
        <v/>
      </c>
      <c r="L2784" s="28" t="str">
        <f t="shared" si="347"/>
        <v/>
      </c>
      <c r="M2784" s="28" t="s">
        <v>3680</v>
      </c>
      <c r="N2784" s="28" t="str">
        <f t="shared" si="348"/>
        <v/>
      </c>
      <c r="O2784" s="28" t="str">
        <f>IF(N2784=1,M2784&amp;" ("&amp;E2784&amp;")",M2784)</f>
        <v>The Pirates Who Don't Do Anything: A VeggieTales Movie</v>
      </c>
      <c r="P2784" s="36">
        <f>INDEX(cpi!$A$1:$M$105,MATCH('Inflation adjust calc'!$E2784,cpi!$A:$A,0),MATCH('Inflation adjust calc'!$D2784,cpi!$1:$1,0))</f>
        <v>211.08</v>
      </c>
      <c r="Q2784" s="36">
        <f>cpi!$I$2</f>
        <v>240.85300000000001</v>
      </c>
      <c r="R2784" s="36">
        <f t="shared" si="353"/>
        <v>1.1410507864316846</v>
      </c>
      <c r="S2784" s="28" t="str">
        <f t="shared" si="349"/>
        <v/>
      </c>
      <c r="T2784" s="37">
        <f t="shared" si="350"/>
        <v>17115761.796475269</v>
      </c>
      <c r="U2784" s="37">
        <f t="shared" si="351"/>
        <v>14812287.201331247</v>
      </c>
      <c r="V2784" s="37">
        <f t="shared" si="352"/>
        <v>15117147.445196133</v>
      </c>
    </row>
    <row r="2785" spans="1:22">
      <c r="A2785" s="23">
        <v>2784</v>
      </c>
      <c r="B2785" s="3" t="s">
        <v>3681</v>
      </c>
      <c r="C2785" s="28">
        <v>23</v>
      </c>
      <c r="D2785" s="29">
        <v>1</v>
      </c>
      <c r="E2785" s="28">
        <v>2008</v>
      </c>
      <c r="F2785" s="31">
        <f>DATE(E2785,D2785,C2785)</f>
        <v>39470</v>
      </c>
      <c r="G2785" s="24" t="s">
        <v>3682</v>
      </c>
      <c r="H2785" s="2">
        <v>15000000</v>
      </c>
      <c r="I2785" s="2">
        <v>12898847</v>
      </c>
      <c r="J2785" s="2">
        <v>26170402</v>
      </c>
      <c r="K2785" s="28" t="str">
        <f t="shared" si="346"/>
        <v/>
      </c>
      <c r="L2785" s="28" t="str">
        <f t="shared" si="347"/>
        <v/>
      </c>
      <c r="M2785" s="28" t="s">
        <v>3682</v>
      </c>
      <c r="N2785" s="28" t="str">
        <f t="shared" si="348"/>
        <v/>
      </c>
      <c r="O2785" s="28" t="str">
        <f>IF(N2785=1,M2785&amp;" ("&amp;E2785&amp;")",M2785)</f>
        <v>U2 3D</v>
      </c>
      <c r="P2785" s="36">
        <f>INDEX(cpi!$A$1:$M$105,MATCH('Inflation adjust calc'!$E2785,cpi!$A:$A,0),MATCH('Inflation adjust calc'!$D2785,cpi!$1:$1,0))</f>
        <v>211.08</v>
      </c>
      <c r="Q2785" s="36">
        <f>cpi!$I$2</f>
        <v>240.85300000000001</v>
      </c>
      <c r="R2785" s="36">
        <f t="shared" si="353"/>
        <v>1.1410507864316846</v>
      </c>
      <c r="S2785" s="28" t="str">
        <f t="shared" si="349"/>
        <v/>
      </c>
      <c r="T2785" s="37">
        <f t="shared" si="350"/>
        <v>17115761.796475269</v>
      </c>
      <c r="U2785" s="37">
        <f t="shared" si="351"/>
        <v>14718239.513411975</v>
      </c>
      <c r="V2785" s="37">
        <f t="shared" si="352"/>
        <v>29861757.783333331</v>
      </c>
    </row>
    <row r="2786" spans="1:22">
      <c r="A2786" s="23">
        <v>2785</v>
      </c>
      <c r="B2786" s="3">
        <v>36534</v>
      </c>
      <c r="C2786" s="28">
        <v>1</v>
      </c>
      <c r="D2786" s="29">
        <v>9</v>
      </c>
      <c r="E2786" s="28">
        <v>2000</v>
      </c>
      <c r="F2786" s="31">
        <f>DATE(E2786,D2786,C2786)</f>
        <v>36770</v>
      </c>
      <c r="G2786" s="24" t="s">
        <v>3683</v>
      </c>
      <c r="H2786" s="2">
        <v>15000000</v>
      </c>
      <c r="I2786" s="2">
        <v>12801190</v>
      </c>
      <c r="J2786" s="2">
        <v>12801190</v>
      </c>
      <c r="K2786" s="28" t="str">
        <f t="shared" si="346"/>
        <v/>
      </c>
      <c r="L2786" s="28" t="str">
        <f t="shared" si="347"/>
        <v/>
      </c>
      <c r="M2786" s="28" t="s">
        <v>3683</v>
      </c>
      <c r="N2786" s="28" t="str">
        <f t="shared" si="348"/>
        <v/>
      </c>
      <c r="O2786" s="28" t="str">
        <f>IF(N2786=1,M2786&amp;" ("&amp;E2786&amp;")",M2786)</f>
        <v>Highlander: Endgame</v>
      </c>
      <c r="P2786" s="36">
        <f>INDEX(cpi!$A$1:$M$105,MATCH('Inflation adjust calc'!$E2786,cpi!$A:$A,0),MATCH('Inflation adjust calc'!$D2786,cpi!$1:$1,0))</f>
        <v>173.7</v>
      </c>
      <c r="Q2786" s="36">
        <f>cpi!$I$2</f>
        <v>240.85300000000001</v>
      </c>
      <c r="R2786" s="36">
        <f t="shared" si="353"/>
        <v>1.3866033390903858</v>
      </c>
      <c r="S2786" s="28" t="str">
        <f t="shared" si="349"/>
        <v/>
      </c>
      <c r="T2786" s="37">
        <f t="shared" si="350"/>
        <v>20799050.086355787</v>
      </c>
      <c r="U2786" s="37">
        <f t="shared" si="351"/>
        <v>17750172.798330456</v>
      </c>
      <c r="V2786" s="37">
        <f t="shared" si="352"/>
        <v>17750172.798330456</v>
      </c>
    </row>
    <row r="2787" spans="1:22">
      <c r="A2787" s="23">
        <v>2786</v>
      </c>
      <c r="B2787" s="3" t="s">
        <v>1846</v>
      </c>
      <c r="C2787" s="28">
        <v>25</v>
      </c>
      <c r="D2787" s="29">
        <v>8</v>
      </c>
      <c r="E2787" s="28">
        <v>2006</v>
      </c>
      <c r="F2787" s="31">
        <f>DATE(E2787,D2787,C2787)</f>
        <v>38954</v>
      </c>
      <c r="G2787" s="24" t="s">
        <v>3684</v>
      </c>
      <c r="H2787" s="2">
        <v>15000000</v>
      </c>
      <c r="I2787" s="2">
        <v>12669914</v>
      </c>
      <c r="J2787" s="2">
        <v>12669914</v>
      </c>
      <c r="K2787" s="28" t="str">
        <f t="shared" si="346"/>
        <v/>
      </c>
      <c r="L2787" s="28" t="str">
        <f t="shared" si="347"/>
        <v/>
      </c>
      <c r="M2787" s="28" t="s">
        <v>3684</v>
      </c>
      <c r="N2787" s="28" t="str">
        <f t="shared" si="348"/>
        <v/>
      </c>
      <c r="O2787" s="28" t="str">
        <f>IF(N2787=1,M2787&amp;" ("&amp;E2787&amp;")",M2787)</f>
        <v>Idlewild</v>
      </c>
      <c r="P2787" s="36">
        <f>INDEX(cpi!$A$1:$M$105,MATCH('Inflation adjust calc'!$E2787,cpi!$A:$A,0),MATCH('Inflation adjust calc'!$D2787,cpi!$1:$1,0))</f>
        <v>203.9</v>
      </c>
      <c r="Q2787" s="36">
        <f>cpi!$I$2</f>
        <v>240.85300000000001</v>
      </c>
      <c r="R2787" s="36">
        <f t="shared" si="353"/>
        <v>1.1812309955860716</v>
      </c>
      <c r="S2787" s="28" t="str">
        <f t="shared" si="349"/>
        <v/>
      </c>
      <c r="T2787" s="37">
        <f t="shared" si="350"/>
        <v>17718464.933791075</v>
      </c>
      <c r="U2787" s="37">
        <f t="shared" si="351"/>
        <v>14966095.128209906</v>
      </c>
      <c r="V2787" s="37">
        <f t="shared" si="352"/>
        <v>14966095.128209906</v>
      </c>
    </row>
    <row r="2788" spans="1:22">
      <c r="A2788" s="23">
        <v>2787</v>
      </c>
      <c r="B2788" s="3" t="s">
        <v>2535</v>
      </c>
      <c r="C2788" s="28">
        <v>25</v>
      </c>
      <c r="D2788" s="29">
        <v>4</v>
      </c>
      <c r="E2788" s="28">
        <v>2003</v>
      </c>
      <c r="F2788" s="31">
        <f>DATE(E2788,D2788,C2788)</f>
        <v>37736</v>
      </c>
      <c r="G2788" s="24" t="s">
        <v>3685</v>
      </c>
      <c r="H2788" s="2">
        <v>15000000</v>
      </c>
      <c r="I2788" s="2">
        <v>12212417</v>
      </c>
      <c r="J2788" s="2">
        <v>12212417</v>
      </c>
      <c r="K2788" s="28" t="str">
        <f t="shared" si="346"/>
        <v/>
      </c>
      <c r="L2788" s="28" t="str">
        <f t="shared" si="347"/>
        <v/>
      </c>
      <c r="M2788" s="28" t="s">
        <v>3685</v>
      </c>
      <c r="N2788" s="28" t="str">
        <f t="shared" si="348"/>
        <v/>
      </c>
      <c r="O2788" s="28" t="str">
        <f>IF(N2788=1,M2788&amp;" ("&amp;E2788&amp;")",M2788)</f>
        <v>Confidence</v>
      </c>
      <c r="P2788" s="36">
        <f>INDEX(cpi!$A$1:$M$105,MATCH('Inflation adjust calc'!$E2788,cpi!$A:$A,0),MATCH('Inflation adjust calc'!$D2788,cpi!$1:$1,0))</f>
        <v>183.8</v>
      </c>
      <c r="Q2788" s="36">
        <f>cpi!$I$2</f>
        <v>240.85300000000001</v>
      </c>
      <c r="R2788" s="36">
        <f t="shared" si="353"/>
        <v>1.3104080522306856</v>
      </c>
      <c r="S2788" s="28" t="str">
        <f t="shared" si="349"/>
        <v/>
      </c>
      <c r="T2788" s="37">
        <f t="shared" si="350"/>
        <v>19656120.783460282</v>
      </c>
      <c r="U2788" s="37">
        <f t="shared" si="351"/>
        <v>16003249.573998913</v>
      </c>
      <c r="V2788" s="37">
        <f t="shared" si="352"/>
        <v>16003249.573998913</v>
      </c>
    </row>
    <row r="2789" spans="1:22">
      <c r="A2789" s="23">
        <v>2788</v>
      </c>
      <c r="B2789" s="3">
        <v>37570</v>
      </c>
      <c r="C2789" s="28">
        <v>11</v>
      </c>
      <c r="D2789" s="29">
        <v>10</v>
      </c>
      <c r="E2789" s="28">
        <v>2002</v>
      </c>
      <c r="F2789" s="31">
        <f>DATE(E2789,D2789,C2789)</f>
        <v>37540</v>
      </c>
      <c r="G2789" s="24" t="s">
        <v>3686</v>
      </c>
      <c r="H2789" s="2">
        <v>15000000</v>
      </c>
      <c r="I2789" s="2">
        <v>11660180</v>
      </c>
      <c r="J2789" s="2">
        <v>12419700</v>
      </c>
      <c r="K2789" s="28" t="str">
        <f t="shared" si="346"/>
        <v/>
      </c>
      <c r="L2789" s="28" t="str">
        <f t="shared" si="347"/>
        <v/>
      </c>
      <c r="M2789" s="28" t="s">
        <v>3686</v>
      </c>
      <c r="N2789" s="28" t="str">
        <f t="shared" si="348"/>
        <v/>
      </c>
      <c r="O2789" s="28" t="str">
        <f>IF(N2789=1,M2789&amp;" ("&amp;E2789&amp;")",M2789)</f>
        <v>Knockaround Guys</v>
      </c>
      <c r="P2789" s="36">
        <f>INDEX(cpi!$A$1:$M$105,MATCH('Inflation adjust calc'!$E2789,cpi!$A:$A,0),MATCH('Inflation adjust calc'!$D2789,cpi!$1:$1,0))</f>
        <v>181.3</v>
      </c>
      <c r="Q2789" s="36">
        <f>cpi!$I$2</f>
        <v>240.85300000000001</v>
      </c>
      <c r="R2789" s="36">
        <f t="shared" si="353"/>
        <v>1.3284776613348042</v>
      </c>
      <c r="S2789" s="28" t="str">
        <f t="shared" si="349"/>
        <v/>
      </c>
      <c r="T2789" s="37">
        <f t="shared" si="350"/>
        <v>19927164.920022063</v>
      </c>
      <c r="U2789" s="37">
        <f t="shared" si="351"/>
        <v>15490288.657142857</v>
      </c>
      <c r="V2789" s="37">
        <f t="shared" si="352"/>
        <v>16499294.010479867</v>
      </c>
    </row>
    <row r="2790" spans="1:22">
      <c r="A2790" s="23">
        <v>2789</v>
      </c>
      <c r="B2790" s="3" t="s">
        <v>367</v>
      </c>
      <c r="C2790" s="28">
        <v>27</v>
      </c>
      <c r="D2790" s="29">
        <v>8</v>
      </c>
      <c r="E2790" s="28">
        <v>1999</v>
      </c>
      <c r="F2790" s="31">
        <f>DATE(E2790,D2790,C2790)</f>
        <v>36399</v>
      </c>
      <c r="G2790" s="24" t="s">
        <v>3687</v>
      </c>
      <c r="H2790" s="2">
        <v>15000000</v>
      </c>
      <c r="I2790" s="2">
        <v>11614954</v>
      </c>
      <c r="J2790" s="2">
        <v>11614954</v>
      </c>
      <c r="K2790" s="28" t="str">
        <f t="shared" si="346"/>
        <v/>
      </c>
      <c r="L2790" s="28" t="str">
        <f t="shared" si="347"/>
        <v/>
      </c>
      <c r="M2790" s="28" t="s">
        <v>3687</v>
      </c>
      <c r="N2790" s="28" t="str">
        <f t="shared" si="348"/>
        <v/>
      </c>
      <c r="O2790" s="28" t="str">
        <f>IF(N2790=1,M2790&amp;" ("&amp;E2790&amp;")",M2790)</f>
        <v>The Muse</v>
      </c>
      <c r="P2790" s="36">
        <f>INDEX(cpi!$A$1:$M$105,MATCH('Inflation adjust calc'!$E2790,cpi!$A:$A,0),MATCH('Inflation adjust calc'!$D2790,cpi!$1:$1,0))</f>
        <v>167.1</v>
      </c>
      <c r="Q2790" s="36">
        <f>cpi!$I$2</f>
        <v>240.85300000000001</v>
      </c>
      <c r="R2790" s="36">
        <f t="shared" si="353"/>
        <v>1.4413704368641533</v>
      </c>
      <c r="S2790" s="28" t="str">
        <f t="shared" si="349"/>
        <v/>
      </c>
      <c r="T2790" s="37">
        <f t="shared" si="350"/>
        <v>21620556.552962299</v>
      </c>
      <c r="U2790" s="37">
        <f t="shared" si="351"/>
        <v>16741451.321137045</v>
      </c>
      <c r="V2790" s="37">
        <f t="shared" si="352"/>
        <v>16741451.321137045</v>
      </c>
    </row>
    <row r="2791" spans="1:22">
      <c r="A2791" s="23">
        <v>2790</v>
      </c>
      <c r="B2791" s="3">
        <v>35858</v>
      </c>
      <c r="C2791" s="28">
        <v>3</v>
      </c>
      <c r="D2791" s="29">
        <v>4</v>
      </c>
      <c r="E2791" s="28">
        <v>1998</v>
      </c>
      <c r="F2791" s="31">
        <f>DATE(E2791,D2791,C2791)</f>
        <v>35888</v>
      </c>
      <c r="G2791" s="24" t="s">
        <v>3688</v>
      </c>
      <c r="H2791" s="2">
        <v>15000000</v>
      </c>
      <c r="I2791" s="2">
        <v>11156471</v>
      </c>
      <c r="J2791" s="2">
        <v>11156471</v>
      </c>
      <c r="K2791" s="28" t="str">
        <f t="shared" si="346"/>
        <v/>
      </c>
      <c r="L2791" s="28" t="str">
        <f t="shared" si="347"/>
        <v/>
      </c>
      <c r="M2791" s="28" t="s">
        <v>3688</v>
      </c>
      <c r="N2791" s="28" t="str">
        <f t="shared" si="348"/>
        <v/>
      </c>
      <c r="O2791" s="28" t="str">
        <f>IF(N2791=1,M2791&amp;" ("&amp;E2791&amp;")",M2791)</f>
        <v>Barney's Great Adventure</v>
      </c>
      <c r="P2791" s="36">
        <f>INDEX(cpi!$A$1:$M$105,MATCH('Inflation adjust calc'!$E2791,cpi!$A:$A,0),MATCH('Inflation adjust calc'!$D2791,cpi!$1:$1,0))</f>
        <v>162.5</v>
      </c>
      <c r="Q2791" s="36">
        <f>cpi!$I$2</f>
        <v>240.85300000000001</v>
      </c>
      <c r="R2791" s="36">
        <f t="shared" si="353"/>
        <v>1.4821723076923077</v>
      </c>
      <c r="S2791" s="28" t="str">
        <f t="shared" si="349"/>
        <v/>
      </c>
      <c r="T2791" s="37">
        <f t="shared" si="350"/>
        <v>22232584.615384616</v>
      </c>
      <c r="U2791" s="37">
        <f t="shared" si="351"/>
        <v>16535812.367772307</v>
      </c>
      <c r="V2791" s="37">
        <f t="shared" si="352"/>
        <v>16535812.367772307</v>
      </c>
    </row>
    <row r="2792" spans="1:22">
      <c r="A2792" s="23">
        <v>2791</v>
      </c>
      <c r="B2792" s="3">
        <v>32511</v>
      </c>
      <c r="C2792" s="28">
        <v>1</v>
      </c>
      <c r="D2792" s="29">
        <v>3</v>
      </c>
      <c r="E2792" s="28">
        <v>1989</v>
      </c>
      <c r="F2792" s="31">
        <f>DATE(E2792,D2792,C2792)</f>
        <v>32568</v>
      </c>
      <c r="G2792" s="24" t="s">
        <v>3689</v>
      </c>
      <c r="H2792" s="2">
        <v>15000000</v>
      </c>
      <c r="I2792" s="2">
        <v>10763469</v>
      </c>
      <c r="J2792" s="2">
        <v>10763469</v>
      </c>
      <c r="K2792" s="28" t="str">
        <f t="shared" si="346"/>
        <v/>
      </c>
      <c r="L2792" s="28" t="str">
        <f t="shared" si="347"/>
        <v/>
      </c>
      <c r="M2792" s="28" t="s">
        <v>3689</v>
      </c>
      <c r="N2792" s="28" t="str">
        <f t="shared" si="348"/>
        <v/>
      </c>
      <c r="O2792" s="28" t="str">
        <f>IF(N2792=1,M2792&amp;" ("&amp;E2792&amp;")",M2792)</f>
        <v>New York Stories</v>
      </c>
      <c r="P2792" s="36">
        <f>INDEX(cpi!$A$1:$M$105,MATCH('Inflation adjust calc'!$E2792,cpi!$A:$A,0),MATCH('Inflation adjust calc'!$D2792,cpi!$1:$1,0))</f>
        <v>122.3</v>
      </c>
      <c r="Q2792" s="36">
        <f>cpi!$I$2</f>
        <v>240.85300000000001</v>
      </c>
      <c r="R2792" s="36">
        <f t="shared" si="353"/>
        <v>1.9693622240392479</v>
      </c>
      <c r="S2792" s="28" t="str">
        <f t="shared" si="349"/>
        <v/>
      </c>
      <c r="T2792" s="37">
        <f t="shared" si="350"/>
        <v>29540433.360588718</v>
      </c>
      <c r="U2792" s="37">
        <f t="shared" si="351"/>
        <v>21197169.248217501</v>
      </c>
      <c r="V2792" s="37">
        <f t="shared" si="352"/>
        <v>21197169.248217501</v>
      </c>
    </row>
    <row r="2793" spans="1:22">
      <c r="A2793" s="23">
        <v>2792</v>
      </c>
      <c r="B2793" s="3" t="s">
        <v>804</v>
      </c>
      <c r="C2793" s="28">
        <v>25</v>
      </c>
      <c r="D2793" s="29">
        <v>11</v>
      </c>
      <c r="E2793" s="28">
        <v>1998</v>
      </c>
      <c r="F2793" s="31">
        <f>DATE(E2793,D2793,C2793)</f>
        <v>36124</v>
      </c>
      <c r="G2793" s="24" t="s">
        <v>3690</v>
      </c>
      <c r="H2793" s="2">
        <v>15000000</v>
      </c>
      <c r="I2793" s="2">
        <v>10513979</v>
      </c>
      <c r="J2793" s="2">
        <v>10513979</v>
      </c>
      <c r="K2793" s="28" t="str">
        <f t="shared" si="346"/>
        <v/>
      </c>
      <c r="L2793" s="28" t="str">
        <f t="shared" si="347"/>
        <v/>
      </c>
      <c r="M2793" s="28" t="s">
        <v>3690</v>
      </c>
      <c r="N2793" s="28" t="str">
        <f t="shared" si="348"/>
        <v/>
      </c>
      <c r="O2793" s="28" t="str">
        <f>IF(N2793=1,M2793&amp;" ("&amp;E2793&amp;")",M2793)</f>
        <v>Home Fries</v>
      </c>
      <c r="P2793" s="36">
        <f>INDEX(cpi!$A$1:$M$105,MATCH('Inflation adjust calc'!$E2793,cpi!$A:$A,0),MATCH('Inflation adjust calc'!$D2793,cpi!$1:$1,0))</f>
        <v>164</v>
      </c>
      <c r="Q2793" s="36">
        <f>cpi!$I$2</f>
        <v>240.85300000000001</v>
      </c>
      <c r="R2793" s="36">
        <f t="shared" si="353"/>
        <v>1.4686158536585365</v>
      </c>
      <c r="S2793" s="28" t="str">
        <f t="shared" si="349"/>
        <v/>
      </c>
      <c r="T2793" s="37">
        <f t="shared" si="350"/>
        <v>22029237.804878049</v>
      </c>
      <c r="U2793" s="37">
        <f t="shared" si="351"/>
        <v>15440996.244432926</v>
      </c>
      <c r="V2793" s="37">
        <f t="shared" si="352"/>
        <v>15440996.244432926</v>
      </c>
    </row>
    <row r="2794" spans="1:22">
      <c r="A2794" s="23">
        <v>2793</v>
      </c>
      <c r="B2794" s="3" t="s">
        <v>3691</v>
      </c>
      <c r="C2794" s="28">
        <v>24</v>
      </c>
      <c r="D2794" s="29">
        <v>3</v>
      </c>
      <c r="E2794" s="28">
        <v>2000</v>
      </c>
      <c r="F2794" s="31">
        <f>DATE(E2794,D2794,C2794)</f>
        <v>36609</v>
      </c>
      <c r="G2794" s="24" t="s">
        <v>3692</v>
      </c>
      <c r="H2794" s="2">
        <v>15000000</v>
      </c>
      <c r="I2794" s="2">
        <v>10494147</v>
      </c>
      <c r="J2794" s="2">
        <v>10845127</v>
      </c>
      <c r="K2794" s="28" t="str">
        <f t="shared" si="346"/>
        <v/>
      </c>
      <c r="L2794" s="28" t="str">
        <f t="shared" si="347"/>
        <v/>
      </c>
      <c r="M2794" s="28" t="s">
        <v>3692</v>
      </c>
      <c r="N2794" s="28" t="str">
        <f t="shared" si="348"/>
        <v/>
      </c>
      <c r="O2794" s="28" t="str">
        <f>IF(N2794=1,M2794&amp;" ("&amp;E2794&amp;")",M2794)</f>
        <v>Here on Earth</v>
      </c>
      <c r="P2794" s="36">
        <f>INDEX(cpi!$A$1:$M$105,MATCH('Inflation adjust calc'!$E2794,cpi!$A:$A,0),MATCH('Inflation adjust calc'!$D2794,cpi!$1:$1,0))</f>
        <v>171.2</v>
      </c>
      <c r="Q2794" s="36">
        <f>cpi!$I$2</f>
        <v>240.85300000000001</v>
      </c>
      <c r="R2794" s="36">
        <f t="shared" si="353"/>
        <v>1.4068516355140188</v>
      </c>
      <c r="S2794" s="28" t="str">
        <f t="shared" si="349"/>
        <v/>
      </c>
      <c r="T2794" s="37">
        <f t="shared" si="350"/>
        <v>21102774.532710284</v>
      </c>
      <c r="U2794" s="37">
        <f t="shared" si="351"/>
        <v>14763707.870274534</v>
      </c>
      <c r="V2794" s="37">
        <f t="shared" si="352"/>
        <v>15257484.657307245</v>
      </c>
    </row>
    <row r="2795" spans="1:22">
      <c r="A2795" s="23">
        <v>2794</v>
      </c>
      <c r="B2795" s="3">
        <v>38209</v>
      </c>
      <c r="C2795" s="28">
        <v>8</v>
      </c>
      <c r="D2795" s="29">
        <v>10</v>
      </c>
      <c r="E2795" s="28">
        <v>2004</v>
      </c>
      <c r="F2795" s="31">
        <f>DATE(E2795,D2795,C2795)</f>
        <v>38268</v>
      </c>
      <c r="G2795" s="24" t="s">
        <v>3693</v>
      </c>
      <c r="H2795" s="2">
        <v>15000000</v>
      </c>
      <c r="I2795" s="2">
        <v>10411980</v>
      </c>
      <c r="J2795" s="2">
        <v>14811980</v>
      </c>
      <c r="K2795" s="28" t="str">
        <f t="shared" si="346"/>
        <v/>
      </c>
      <c r="L2795" s="28" t="str">
        <f t="shared" si="347"/>
        <v/>
      </c>
      <c r="M2795" s="28" t="s">
        <v>3693</v>
      </c>
      <c r="N2795" s="28" t="str">
        <f t="shared" si="348"/>
        <v/>
      </c>
      <c r="O2795" s="28" t="str">
        <f>IF(N2795=1,M2795&amp;" ("&amp;E2795&amp;")",M2795)</f>
        <v>Raise Your Voice</v>
      </c>
      <c r="P2795" s="36">
        <f>INDEX(cpi!$A$1:$M$105,MATCH('Inflation adjust calc'!$E2795,cpi!$A:$A,0),MATCH('Inflation adjust calc'!$D2795,cpi!$1:$1,0))</f>
        <v>190.9</v>
      </c>
      <c r="Q2795" s="36">
        <f>cpi!$I$2</f>
        <v>240.85300000000001</v>
      </c>
      <c r="R2795" s="36">
        <f t="shared" si="353"/>
        <v>1.2616710319539026</v>
      </c>
      <c r="S2795" s="28" t="str">
        <f t="shared" si="349"/>
        <v/>
      </c>
      <c r="T2795" s="37">
        <f t="shared" si="350"/>
        <v>18925065.479308538</v>
      </c>
      <c r="U2795" s="37">
        <f t="shared" si="351"/>
        <v>13136493.551283395</v>
      </c>
      <c r="V2795" s="37">
        <f t="shared" si="352"/>
        <v>18687846.091880567</v>
      </c>
    </row>
    <row r="2796" spans="1:22">
      <c r="A2796" s="23">
        <v>2795</v>
      </c>
      <c r="B2796" s="3" t="s">
        <v>2300</v>
      </c>
      <c r="C2796" s="28">
        <v>18</v>
      </c>
      <c r="D2796" s="29">
        <v>12</v>
      </c>
      <c r="E2796" s="28">
        <v>1985</v>
      </c>
      <c r="F2796" s="31">
        <f>DATE(E2796,D2796,C2796)</f>
        <v>31399</v>
      </c>
      <c r="G2796" s="24" t="s">
        <v>3694</v>
      </c>
      <c r="H2796" s="2">
        <v>15000000</v>
      </c>
      <c r="I2796" s="2">
        <v>9929135</v>
      </c>
      <c r="J2796" s="2">
        <v>9929135</v>
      </c>
      <c r="K2796" s="28" t="str">
        <f t="shared" si="346"/>
        <v/>
      </c>
      <c r="L2796" s="28" t="str">
        <f t="shared" si="347"/>
        <v/>
      </c>
      <c r="M2796" s="28" t="s">
        <v>3694</v>
      </c>
      <c r="N2796" s="28" t="str">
        <f t="shared" si="348"/>
        <v/>
      </c>
      <c r="O2796" s="28" t="str">
        <f>IF(N2796=1,M2796&amp;" ("&amp;E2796&amp;")",M2796)</f>
        <v>Brazil</v>
      </c>
      <c r="P2796" s="36">
        <f>INDEX(cpi!$A$1:$M$105,MATCH('Inflation adjust calc'!$E2796,cpi!$A:$A,0),MATCH('Inflation adjust calc'!$D2796,cpi!$1:$1,0))</f>
        <v>109.3</v>
      </c>
      <c r="Q2796" s="36">
        <f>cpi!$I$2</f>
        <v>240.85300000000001</v>
      </c>
      <c r="R2796" s="36">
        <f t="shared" si="353"/>
        <v>2.2035956084172006</v>
      </c>
      <c r="S2796" s="28" t="str">
        <f t="shared" si="349"/>
        <v/>
      </c>
      <c r="T2796" s="37">
        <f t="shared" si="350"/>
        <v>33053934.126258008</v>
      </c>
      <c r="U2796" s="37">
        <f t="shared" si="351"/>
        <v>21879798.281381521</v>
      </c>
      <c r="V2796" s="37">
        <f t="shared" si="352"/>
        <v>21879798.281381521</v>
      </c>
    </row>
    <row r="2797" spans="1:22">
      <c r="A2797" s="23">
        <v>2796</v>
      </c>
      <c r="B2797" s="3" t="s">
        <v>3695</v>
      </c>
      <c r="C2797" s="28">
        <v>23</v>
      </c>
      <c r="D2797" s="29">
        <v>4</v>
      </c>
      <c r="E2797" s="28">
        <v>1993</v>
      </c>
      <c r="F2797" s="31">
        <f>DATE(E2797,D2797,C2797)</f>
        <v>34082</v>
      </c>
      <c r="G2797" s="24" t="s">
        <v>3696</v>
      </c>
      <c r="H2797" s="2">
        <v>15000000</v>
      </c>
      <c r="I2797" s="2">
        <v>9579068</v>
      </c>
      <c r="J2797" s="2">
        <v>9579068</v>
      </c>
      <c r="K2797" s="28" t="str">
        <f t="shared" si="346"/>
        <v/>
      </c>
      <c r="L2797" s="28" t="str">
        <f t="shared" si="347"/>
        <v/>
      </c>
      <c r="M2797" s="28" t="s">
        <v>3696</v>
      </c>
      <c r="N2797" s="28" t="str">
        <f t="shared" si="348"/>
        <v/>
      </c>
      <c r="O2797" s="28" t="str">
        <f>IF(N2797=1,M2797&amp;" ("&amp;E2797&amp;")",M2797)</f>
        <v>The Dark Half</v>
      </c>
      <c r="P2797" s="36">
        <f>INDEX(cpi!$A$1:$M$105,MATCH('Inflation adjust calc'!$E2797,cpi!$A:$A,0),MATCH('Inflation adjust calc'!$D2797,cpi!$1:$1,0))</f>
        <v>144</v>
      </c>
      <c r="Q2797" s="36">
        <f>cpi!$I$2</f>
        <v>240.85300000000001</v>
      </c>
      <c r="R2797" s="36">
        <f t="shared" si="353"/>
        <v>1.6725902777777779</v>
      </c>
      <c r="S2797" s="28" t="str">
        <f t="shared" si="349"/>
        <v/>
      </c>
      <c r="T2797" s="37">
        <f t="shared" si="350"/>
        <v>25088854.166666668</v>
      </c>
      <c r="U2797" s="37">
        <f t="shared" si="351"/>
        <v>16021856.006972224</v>
      </c>
      <c r="V2797" s="37">
        <f t="shared" si="352"/>
        <v>16021856.006972224</v>
      </c>
    </row>
    <row r="2798" spans="1:22">
      <c r="A2798" s="23">
        <v>2797</v>
      </c>
      <c r="B2798" s="3">
        <v>39116</v>
      </c>
      <c r="C2798" s="28">
        <v>2</v>
      </c>
      <c r="D2798" s="29">
        <v>3</v>
      </c>
      <c r="E2798" s="28">
        <v>2007</v>
      </c>
      <c r="F2798" s="31">
        <f>DATE(E2798,D2798,C2798)</f>
        <v>39143</v>
      </c>
      <c r="G2798" s="24" t="s">
        <v>3697</v>
      </c>
      <c r="H2798" s="2">
        <v>15000000</v>
      </c>
      <c r="I2798" s="2">
        <v>9396870</v>
      </c>
      <c r="J2798" s="2">
        <v>10951153</v>
      </c>
      <c r="K2798" s="28" t="str">
        <f t="shared" si="346"/>
        <v/>
      </c>
      <c r="L2798" s="28" t="str">
        <f t="shared" si="347"/>
        <v/>
      </c>
      <c r="M2798" s="28" t="s">
        <v>3697</v>
      </c>
      <c r="N2798" s="28" t="str">
        <f t="shared" si="348"/>
        <v/>
      </c>
      <c r="O2798" s="28" t="str">
        <f>IF(N2798=1,M2798&amp;" ("&amp;E2798&amp;")",M2798)</f>
        <v>Black Snake Moan</v>
      </c>
      <c r="P2798" s="36">
        <f>INDEX(cpi!$A$1:$M$105,MATCH('Inflation adjust calc'!$E2798,cpi!$A:$A,0),MATCH('Inflation adjust calc'!$D2798,cpi!$1:$1,0))</f>
        <v>205.352</v>
      </c>
      <c r="Q2798" s="36">
        <f>cpi!$I$2</f>
        <v>240.85300000000001</v>
      </c>
      <c r="R2798" s="36">
        <f t="shared" si="353"/>
        <v>1.1728787642681835</v>
      </c>
      <c r="S2798" s="28" t="str">
        <f t="shared" si="349"/>
        <v/>
      </c>
      <c r="T2798" s="37">
        <f t="shared" si="350"/>
        <v>17593181.464022752</v>
      </c>
      <c r="U2798" s="37">
        <f t="shared" si="351"/>
        <v>11021389.273588765</v>
      </c>
      <c r="V2798" s="37">
        <f t="shared" si="352"/>
        <v>12844374.79795181</v>
      </c>
    </row>
    <row r="2799" spans="1:22">
      <c r="A2799" s="23">
        <v>2798</v>
      </c>
      <c r="B2799" s="3" t="s">
        <v>1366</v>
      </c>
      <c r="C2799" s="28">
        <v>21</v>
      </c>
      <c r="D2799" s="29">
        <v>2</v>
      </c>
      <c r="E2799" s="28">
        <v>2003</v>
      </c>
      <c r="F2799" s="31">
        <f>DATE(E2799,D2799,C2799)</f>
        <v>37673</v>
      </c>
      <c r="G2799" s="24" t="s">
        <v>3698</v>
      </c>
      <c r="H2799" s="2">
        <v>15000000</v>
      </c>
      <c r="I2799" s="2">
        <v>9237470</v>
      </c>
      <c r="J2799" s="2">
        <v>12262065</v>
      </c>
      <c r="K2799" s="28" t="str">
        <f t="shared" si="346"/>
        <v/>
      </c>
      <c r="L2799" s="28" t="str">
        <f t="shared" si="347"/>
        <v/>
      </c>
      <c r="M2799" s="28" t="s">
        <v>3698</v>
      </c>
      <c r="N2799" s="28" t="str">
        <f t="shared" si="348"/>
        <v/>
      </c>
      <c r="O2799" s="28" t="str">
        <f>IF(N2799=1,M2799&amp;" ("&amp;E2799&amp;")",M2799)</f>
        <v>Dark Blue</v>
      </c>
      <c r="P2799" s="36">
        <f>INDEX(cpi!$A$1:$M$105,MATCH('Inflation adjust calc'!$E2799,cpi!$A:$A,0),MATCH('Inflation adjust calc'!$D2799,cpi!$1:$1,0))</f>
        <v>183.1</v>
      </c>
      <c r="Q2799" s="36">
        <f>cpi!$I$2</f>
        <v>240.85300000000001</v>
      </c>
      <c r="R2799" s="36">
        <f t="shared" si="353"/>
        <v>1.3154178044784273</v>
      </c>
      <c r="S2799" s="28" t="str">
        <f t="shared" si="349"/>
        <v/>
      </c>
      <c r="T2799" s="37">
        <f t="shared" si="350"/>
        <v>19731267.067176409</v>
      </c>
      <c r="U2799" s="37">
        <f t="shared" si="351"/>
        <v>12151132.506335337</v>
      </c>
      <c r="V2799" s="37">
        <f t="shared" si="352"/>
        <v>16129738.620671766</v>
      </c>
    </row>
    <row r="2800" spans="1:22">
      <c r="A2800" s="23">
        <v>2799</v>
      </c>
      <c r="B2800" s="3">
        <v>41552</v>
      </c>
      <c r="C2800" s="28">
        <v>10</v>
      </c>
      <c r="D2800" s="29">
        <v>5</v>
      </c>
      <c r="E2800" s="28">
        <v>2013</v>
      </c>
      <c r="F2800" s="31">
        <f>DATE(E2800,D2800,C2800)</f>
        <v>41404</v>
      </c>
      <c r="G2800" s="24" t="s">
        <v>3699</v>
      </c>
      <c r="H2800" s="2">
        <v>15000000</v>
      </c>
      <c r="I2800" s="2">
        <v>9177065</v>
      </c>
      <c r="J2800" s="2">
        <v>9307166</v>
      </c>
      <c r="K2800" s="28" t="str">
        <f t="shared" si="346"/>
        <v/>
      </c>
      <c r="L2800" s="28" t="str">
        <f t="shared" si="347"/>
        <v/>
      </c>
      <c r="M2800" s="28" t="s">
        <v>3699</v>
      </c>
      <c r="N2800" s="28" t="str">
        <f t="shared" si="348"/>
        <v/>
      </c>
      <c r="O2800" s="28" t="str">
        <f>IF(N2800=1,M2800&amp;" ("&amp;E2800&amp;")",M2800)</f>
        <v>Peeples</v>
      </c>
      <c r="P2800" s="36">
        <f>INDEX(cpi!$A$1:$M$105,MATCH('Inflation adjust calc'!$E2800,cpi!$A:$A,0),MATCH('Inflation adjust calc'!$D2800,cpi!$1:$1,0))</f>
        <v>232.94499999999999</v>
      </c>
      <c r="Q2800" s="36">
        <f>cpi!$I$2</f>
        <v>240.85300000000001</v>
      </c>
      <c r="R2800" s="36">
        <f t="shared" si="353"/>
        <v>1.0339479276224002</v>
      </c>
      <c r="S2800" s="28" t="str">
        <f t="shared" si="349"/>
        <v/>
      </c>
      <c r="T2800" s="37">
        <f t="shared" si="350"/>
        <v>15509218.914336003</v>
      </c>
      <c r="U2800" s="37">
        <f t="shared" si="351"/>
        <v>9488607.3384060618</v>
      </c>
      <c r="V2800" s="37">
        <f t="shared" si="352"/>
        <v>9623124.9977376629</v>
      </c>
    </row>
    <row r="2801" spans="1:22">
      <c r="A2801" s="23">
        <v>2800</v>
      </c>
      <c r="B2801" s="3" t="s">
        <v>150</v>
      </c>
      <c r="C2801" s="28">
        <v>22</v>
      </c>
      <c r="D2801" s="29">
        <v>6</v>
      </c>
      <c r="E2801" s="28">
        <v>2007</v>
      </c>
      <c r="F2801" s="31">
        <f>DATE(E2801,D2801,C2801)</f>
        <v>39255</v>
      </c>
      <c r="G2801" s="24" t="s">
        <v>3700</v>
      </c>
      <c r="H2801" s="2">
        <v>15000000</v>
      </c>
      <c r="I2801" s="2">
        <v>9176787</v>
      </c>
      <c r="J2801" s="2">
        <v>19153568</v>
      </c>
      <c r="K2801" s="28" t="str">
        <f t="shared" si="346"/>
        <v/>
      </c>
      <c r="L2801" s="28" t="str">
        <f t="shared" si="347"/>
        <v/>
      </c>
      <c r="M2801" s="28" t="s">
        <v>3700</v>
      </c>
      <c r="N2801" s="28" t="str">
        <f t="shared" si="348"/>
        <v/>
      </c>
      <c r="O2801" s="28" t="str">
        <f>IF(N2801=1,M2801&amp;" ("&amp;E2801&amp;")",M2801)</f>
        <v>A Mighty Heart</v>
      </c>
      <c r="P2801" s="36">
        <f>INDEX(cpi!$A$1:$M$105,MATCH('Inflation adjust calc'!$E2801,cpi!$A:$A,0),MATCH('Inflation adjust calc'!$D2801,cpi!$1:$1,0))</f>
        <v>208.352</v>
      </c>
      <c r="Q2801" s="36">
        <f>cpi!$I$2</f>
        <v>240.85300000000001</v>
      </c>
      <c r="R2801" s="36">
        <f t="shared" si="353"/>
        <v>1.1559908232222393</v>
      </c>
      <c r="S2801" s="28" t="str">
        <f t="shared" si="349"/>
        <v/>
      </c>
      <c r="T2801" s="37">
        <f t="shared" si="350"/>
        <v>17339862.34833359</v>
      </c>
      <c r="U2801" s="37">
        <f t="shared" si="351"/>
        <v>10608281.558665143</v>
      </c>
      <c r="V2801" s="37">
        <f t="shared" si="352"/>
        <v>22141348.839963142</v>
      </c>
    </row>
    <row r="2802" spans="1:22">
      <c r="A2802" s="23">
        <v>2801</v>
      </c>
      <c r="B2802" s="3" t="s">
        <v>3701</v>
      </c>
      <c r="C2802" s="28">
        <v>30</v>
      </c>
      <c r="D2802" s="29">
        <v>9</v>
      </c>
      <c r="E2802" s="28">
        <v>1983</v>
      </c>
      <c r="F2802" s="31">
        <f>DATE(E2802,D2802,C2802)</f>
        <v>30589</v>
      </c>
      <c r="G2802" s="24" t="s">
        <v>3702</v>
      </c>
      <c r="H2802" s="2">
        <v>15000000</v>
      </c>
      <c r="I2802" s="2">
        <v>8921050</v>
      </c>
      <c r="J2802" s="2">
        <v>8921050</v>
      </c>
      <c r="K2802" s="28" t="str">
        <f t="shared" si="346"/>
        <v/>
      </c>
      <c r="L2802" s="28" t="str">
        <f t="shared" si="347"/>
        <v/>
      </c>
      <c r="M2802" s="28" t="s">
        <v>3702</v>
      </c>
      <c r="N2802" s="28" t="str">
        <f t="shared" si="348"/>
        <v/>
      </c>
      <c r="O2802" s="28" t="str">
        <f>IF(N2802=1,M2802&amp;" ("&amp;E2802&amp;")",M2802)</f>
        <v>Brainstorm</v>
      </c>
      <c r="P2802" s="36">
        <f>INDEX(cpi!$A$1:$M$105,MATCH('Inflation adjust calc'!$E2802,cpi!$A:$A,0),MATCH('Inflation adjust calc'!$D2802,cpi!$1:$1,0))</f>
        <v>100.7</v>
      </c>
      <c r="Q2802" s="36">
        <f>cpi!$I$2</f>
        <v>240.85300000000001</v>
      </c>
      <c r="R2802" s="36">
        <f t="shared" si="353"/>
        <v>2.3917874875868916</v>
      </c>
      <c r="S2802" s="28" t="str">
        <f t="shared" si="349"/>
        <v/>
      </c>
      <c r="T2802" s="37">
        <f t="shared" si="350"/>
        <v>35876812.313803375</v>
      </c>
      <c r="U2802" s="37">
        <f t="shared" si="351"/>
        <v>21337255.766137041</v>
      </c>
      <c r="V2802" s="37">
        <f t="shared" si="352"/>
        <v>21337255.766137041</v>
      </c>
    </row>
    <row r="2803" spans="1:22">
      <c r="A2803" s="23">
        <v>2802</v>
      </c>
      <c r="B2803" s="3" t="s">
        <v>3691</v>
      </c>
      <c r="C2803" s="28">
        <v>24</v>
      </c>
      <c r="D2803" s="29">
        <v>3</v>
      </c>
      <c r="E2803" s="28">
        <v>2000</v>
      </c>
      <c r="F2803" s="31">
        <f>DATE(E2803,D2803,C2803)</f>
        <v>36609</v>
      </c>
      <c r="G2803" s="24" t="s">
        <v>3703</v>
      </c>
      <c r="H2803" s="2">
        <v>15000000</v>
      </c>
      <c r="I2803" s="2">
        <v>8735529</v>
      </c>
      <c r="J2803" s="2">
        <v>8735529</v>
      </c>
      <c r="K2803" s="28" t="str">
        <f t="shared" si="346"/>
        <v/>
      </c>
      <c r="L2803" s="28" t="str">
        <f t="shared" si="347"/>
        <v/>
      </c>
      <c r="M2803" s="28" t="s">
        <v>3703</v>
      </c>
      <c r="N2803" s="28" t="str">
        <f t="shared" si="348"/>
        <v/>
      </c>
      <c r="O2803" s="28" t="str">
        <f>IF(N2803=1,M2803&amp;" ("&amp;E2803&amp;")",M2803)</f>
        <v>Whatever it Takes</v>
      </c>
      <c r="P2803" s="36">
        <f>INDEX(cpi!$A$1:$M$105,MATCH('Inflation adjust calc'!$E2803,cpi!$A:$A,0),MATCH('Inflation adjust calc'!$D2803,cpi!$1:$1,0))</f>
        <v>171.2</v>
      </c>
      <c r="Q2803" s="36">
        <f>cpi!$I$2</f>
        <v>240.85300000000001</v>
      </c>
      <c r="R2803" s="36">
        <f t="shared" si="353"/>
        <v>1.4068516355140188</v>
      </c>
      <c r="S2803" s="28" t="str">
        <f t="shared" si="349"/>
        <v/>
      </c>
      <c r="T2803" s="37">
        <f t="shared" si="350"/>
        <v>21102774.532710284</v>
      </c>
      <c r="U2803" s="37">
        <f t="shared" si="351"/>
        <v>12289593.260730142</v>
      </c>
      <c r="V2803" s="37">
        <f t="shared" si="352"/>
        <v>12289593.260730142</v>
      </c>
    </row>
    <row r="2804" spans="1:22">
      <c r="A2804" s="23">
        <v>2803</v>
      </c>
      <c r="B2804" s="3" t="s">
        <v>1003</v>
      </c>
      <c r="C2804" s="28">
        <v>21</v>
      </c>
      <c r="D2804" s="29">
        <v>3</v>
      </c>
      <c r="E2804" s="28">
        <v>2003</v>
      </c>
      <c r="F2804" s="31">
        <f>DATE(E2804,D2804,C2804)</f>
        <v>37701</v>
      </c>
      <c r="G2804" s="24" t="s">
        <v>3704</v>
      </c>
      <c r="H2804" s="2">
        <v>15000000</v>
      </c>
      <c r="I2804" s="2">
        <v>8586376</v>
      </c>
      <c r="J2804" s="2">
        <v>14933713</v>
      </c>
      <c r="K2804" s="28" t="str">
        <f t="shared" si="346"/>
        <v/>
      </c>
      <c r="L2804" s="28" t="str">
        <f t="shared" si="347"/>
        <v/>
      </c>
      <c r="M2804" s="28" t="s">
        <v>3704</v>
      </c>
      <c r="N2804" s="28" t="str">
        <f t="shared" si="348"/>
        <v/>
      </c>
      <c r="O2804" s="28" t="str">
        <f>IF(N2804=1,M2804&amp;" ("&amp;E2804&amp;")",M2804)</f>
        <v>Boat Trip</v>
      </c>
      <c r="P2804" s="36">
        <f>INDEX(cpi!$A$1:$M$105,MATCH('Inflation adjust calc'!$E2804,cpi!$A:$A,0),MATCH('Inflation adjust calc'!$D2804,cpi!$1:$1,0))</f>
        <v>184.2</v>
      </c>
      <c r="Q2804" s="36">
        <f>cpi!$I$2</f>
        <v>240.85300000000001</v>
      </c>
      <c r="R2804" s="36">
        <f t="shared" si="353"/>
        <v>1.3075624321389796</v>
      </c>
      <c r="S2804" s="28" t="str">
        <f t="shared" si="349"/>
        <v/>
      </c>
      <c r="T2804" s="37">
        <f t="shared" si="350"/>
        <v>19613436.482084695</v>
      </c>
      <c r="U2804" s="37">
        <f t="shared" si="351"/>
        <v>11227222.685819764</v>
      </c>
      <c r="V2804" s="37">
        <f t="shared" si="352"/>
        <v>19526762.091145497</v>
      </c>
    </row>
    <row r="2805" spans="1:22">
      <c r="A2805" s="23">
        <v>2804</v>
      </c>
      <c r="B2805" s="3" t="s">
        <v>3705</v>
      </c>
      <c r="C2805" s="28">
        <v>22</v>
      </c>
      <c r="D2805" s="29">
        <v>5</v>
      </c>
      <c r="E2805" s="28">
        <v>2002</v>
      </c>
      <c r="F2805" s="31">
        <f>DATE(E2805,D2805,C2805)</f>
        <v>37398</v>
      </c>
      <c r="G2805" s="24" t="s">
        <v>3706</v>
      </c>
      <c r="H2805" s="2">
        <v>15000000</v>
      </c>
      <c r="I2805" s="2">
        <v>8378141</v>
      </c>
      <c r="J2805" s="2">
        <v>8378141</v>
      </c>
      <c r="K2805" s="28" t="str">
        <f t="shared" si="346"/>
        <v/>
      </c>
      <c r="L2805" s="28" t="str">
        <f t="shared" si="347"/>
        <v/>
      </c>
      <c r="M2805" s="28" t="s">
        <v>3706</v>
      </c>
      <c r="N2805" s="28" t="str">
        <f t="shared" si="348"/>
        <v/>
      </c>
      <c r="O2805" s="28" t="str">
        <f>IF(N2805=1,M2805&amp;" ("&amp;E2805&amp;")",M2805)</f>
        <v>The Importance of Being Earnest</v>
      </c>
      <c r="P2805" s="36">
        <f>INDEX(cpi!$A$1:$M$105,MATCH('Inflation adjust calc'!$E2805,cpi!$A:$A,0),MATCH('Inflation adjust calc'!$D2805,cpi!$1:$1,0))</f>
        <v>179.8</v>
      </c>
      <c r="Q2805" s="36">
        <f>cpi!$I$2</f>
        <v>240.85300000000001</v>
      </c>
      <c r="R2805" s="36">
        <f t="shared" si="353"/>
        <v>1.3395606229143493</v>
      </c>
      <c r="S2805" s="28" t="str">
        <f t="shared" si="349"/>
        <v/>
      </c>
      <c r="T2805" s="37">
        <f t="shared" si="350"/>
        <v>20093409.343715239</v>
      </c>
      <c r="U2805" s="37">
        <f t="shared" si="351"/>
        <v>11223027.776824249</v>
      </c>
      <c r="V2805" s="37">
        <f t="shared" si="352"/>
        <v>11223027.776824249</v>
      </c>
    </row>
    <row r="2806" spans="1:22">
      <c r="A2806" s="23">
        <v>2805</v>
      </c>
      <c r="B2806" s="3" t="s">
        <v>3707</v>
      </c>
      <c r="C2806" s="28">
        <v>21</v>
      </c>
      <c r="D2806" s="29">
        <v>5</v>
      </c>
      <c r="E2806" s="28">
        <v>1999</v>
      </c>
      <c r="F2806" s="31">
        <f>DATE(E2806,D2806,C2806)</f>
        <v>36301</v>
      </c>
      <c r="G2806" s="24" t="s">
        <v>3708</v>
      </c>
      <c r="H2806" s="2">
        <v>15000000</v>
      </c>
      <c r="I2806" s="2">
        <v>8322608</v>
      </c>
      <c r="J2806" s="2">
        <v>8322608</v>
      </c>
      <c r="K2806" s="28" t="str">
        <f t="shared" si="346"/>
        <v/>
      </c>
      <c r="L2806" s="28" t="str">
        <f t="shared" si="347"/>
        <v/>
      </c>
      <c r="M2806" s="28" t="s">
        <v>3708</v>
      </c>
      <c r="N2806" s="28">
        <f t="shared" si="348"/>
        <v>1</v>
      </c>
      <c r="O2806" s="28" t="str">
        <f>IF(N2806=1,M2806&amp;" ("&amp;E2806&amp;")",M2806)</f>
        <v>The Love Letter (1999)</v>
      </c>
      <c r="P2806" s="36">
        <f>INDEX(cpi!$A$1:$M$105,MATCH('Inflation adjust calc'!$E2806,cpi!$A:$A,0),MATCH('Inflation adjust calc'!$D2806,cpi!$1:$1,0))</f>
        <v>166.2</v>
      </c>
      <c r="Q2806" s="36">
        <f>cpi!$I$2</f>
        <v>240.85300000000001</v>
      </c>
      <c r="R2806" s="36">
        <f t="shared" si="353"/>
        <v>1.449175691937425</v>
      </c>
      <c r="S2806" s="28" t="str">
        <f t="shared" si="349"/>
        <v/>
      </c>
      <c r="T2806" s="37">
        <f t="shared" si="350"/>
        <v>21737635.379061375</v>
      </c>
      <c r="U2806" s="37">
        <f t="shared" si="351"/>
        <v>12060921.207123948</v>
      </c>
      <c r="V2806" s="37">
        <f t="shared" si="352"/>
        <v>12060921.207123948</v>
      </c>
    </row>
    <row r="2807" spans="1:22">
      <c r="A2807" s="23">
        <v>2806</v>
      </c>
      <c r="B2807" s="3">
        <v>38842</v>
      </c>
      <c r="C2807" s="28">
        <v>5</v>
      </c>
      <c r="D2807" s="29">
        <v>5</v>
      </c>
      <c r="E2807" s="28">
        <v>2006</v>
      </c>
      <c r="F2807" s="31">
        <f>DATE(E2807,D2807,C2807)</f>
        <v>38842</v>
      </c>
      <c r="G2807" s="24" t="s">
        <v>3709</v>
      </c>
      <c r="H2807" s="2">
        <v>15000000</v>
      </c>
      <c r="I2807" s="2">
        <v>8117637</v>
      </c>
      <c r="J2807" s="2">
        <v>8224998</v>
      </c>
      <c r="K2807" s="28" t="str">
        <f t="shared" si="346"/>
        <v/>
      </c>
      <c r="L2807" s="28" t="str">
        <f t="shared" si="347"/>
        <v/>
      </c>
      <c r="M2807" s="28" t="s">
        <v>3709</v>
      </c>
      <c r="N2807" s="28" t="str">
        <f t="shared" si="348"/>
        <v/>
      </c>
      <c r="O2807" s="28" t="str">
        <f>IF(N2807=1,M2807&amp;" ("&amp;E2807&amp;")",M2807)</f>
        <v>Hoot</v>
      </c>
      <c r="P2807" s="36">
        <f>INDEX(cpi!$A$1:$M$105,MATCH('Inflation adjust calc'!$E2807,cpi!$A:$A,0),MATCH('Inflation adjust calc'!$D2807,cpi!$1:$1,0))</f>
        <v>202.5</v>
      </c>
      <c r="Q2807" s="36">
        <f>cpi!$I$2</f>
        <v>240.85300000000001</v>
      </c>
      <c r="R2807" s="36">
        <f t="shared" si="353"/>
        <v>1.1893975308641975</v>
      </c>
      <c r="S2807" s="28" t="str">
        <f t="shared" si="349"/>
        <v/>
      </c>
      <c r="T2807" s="37">
        <f t="shared" si="350"/>
        <v>17840962.962962963</v>
      </c>
      <c r="U2807" s="37">
        <f t="shared" si="351"/>
        <v>9655097.4042518511</v>
      </c>
      <c r="V2807" s="37">
        <f t="shared" si="352"/>
        <v>9782792.312562963</v>
      </c>
    </row>
    <row r="2808" spans="1:22">
      <c r="A2808" s="23">
        <v>2807</v>
      </c>
      <c r="B2808" s="3">
        <v>39662</v>
      </c>
      <c r="C2808" s="28">
        <v>8</v>
      </c>
      <c r="D2808" s="29">
        <v>2</v>
      </c>
      <c r="E2808" s="28">
        <v>2008</v>
      </c>
      <c r="F2808" s="31">
        <f>DATE(E2808,D2808,C2808)</f>
        <v>39486</v>
      </c>
      <c r="G2808" s="24" t="s">
        <v>3710</v>
      </c>
      <c r="H2808" s="2">
        <v>15000000</v>
      </c>
      <c r="I2808" s="2">
        <v>7800825</v>
      </c>
      <c r="J2808" s="2">
        <v>34533783</v>
      </c>
      <c r="K2808" s="28" t="str">
        <f t="shared" si="346"/>
        <v/>
      </c>
      <c r="L2808" s="28" t="str">
        <f t="shared" si="347"/>
        <v/>
      </c>
      <c r="M2808" s="28" t="s">
        <v>3710</v>
      </c>
      <c r="N2808" s="28" t="str">
        <f t="shared" si="348"/>
        <v/>
      </c>
      <c r="O2808" s="28" t="str">
        <f>IF(N2808=1,M2808&amp;" ("&amp;E2808&amp;")",M2808)</f>
        <v>In Bruges</v>
      </c>
      <c r="P2808" s="36">
        <f>INDEX(cpi!$A$1:$M$105,MATCH('Inflation adjust calc'!$E2808,cpi!$A:$A,0),MATCH('Inflation adjust calc'!$D2808,cpi!$1:$1,0))</f>
        <v>211.69300000000001</v>
      </c>
      <c r="Q2808" s="36">
        <f>cpi!$I$2</f>
        <v>240.85300000000001</v>
      </c>
      <c r="R2808" s="36">
        <f t="shared" si="353"/>
        <v>1.1377466425436835</v>
      </c>
      <c r="S2808" s="28" t="str">
        <f t="shared" si="349"/>
        <v/>
      </c>
      <c r="T2808" s="37">
        <f t="shared" si="350"/>
        <v>17066199.638155252</v>
      </c>
      <c r="U2808" s="37">
        <f t="shared" si="351"/>
        <v>8875362.45282083</v>
      </c>
      <c r="V2808" s="37">
        <f t="shared" si="352"/>
        <v>39290695.662582137</v>
      </c>
    </row>
    <row r="2809" spans="1:22">
      <c r="A2809" s="23">
        <v>2808</v>
      </c>
      <c r="B2809" s="3" t="s">
        <v>3711</v>
      </c>
      <c r="C2809" s="28">
        <v>28</v>
      </c>
      <c r="D2809" s="29">
        <v>12</v>
      </c>
      <c r="E2809" s="28">
        <v>2012</v>
      </c>
      <c r="F2809" s="31">
        <f>DATE(E2809,D2809,C2809)</f>
        <v>41271</v>
      </c>
      <c r="G2809" s="24" t="s">
        <v>3712</v>
      </c>
      <c r="H2809" s="2">
        <v>15000000</v>
      </c>
      <c r="I2809" s="2">
        <v>7597898</v>
      </c>
      <c r="J2809" s="2">
        <v>9300336</v>
      </c>
      <c r="K2809" s="28" t="str">
        <f t="shared" si="346"/>
        <v/>
      </c>
      <c r="L2809" s="28" t="str">
        <f t="shared" si="347"/>
        <v/>
      </c>
      <c r="M2809" s="28" t="s">
        <v>3712</v>
      </c>
      <c r="N2809" s="28" t="str">
        <f t="shared" si="348"/>
        <v/>
      </c>
      <c r="O2809" s="28" t="str">
        <f>IF(N2809=1,M2809&amp;" ("&amp;E2809&amp;")",M2809)</f>
        <v>Promised Land</v>
      </c>
      <c r="P2809" s="36">
        <f>INDEX(cpi!$A$1:$M$105,MATCH('Inflation adjust calc'!$E2809,cpi!$A:$A,0),MATCH('Inflation adjust calc'!$D2809,cpi!$1:$1,0))</f>
        <v>229.601</v>
      </c>
      <c r="Q2809" s="36">
        <f>cpi!$I$2</f>
        <v>240.85300000000001</v>
      </c>
      <c r="R2809" s="36">
        <f t="shared" si="353"/>
        <v>1.0490067551970592</v>
      </c>
      <c r="S2809" s="28" t="str">
        <f t="shared" si="349"/>
        <v/>
      </c>
      <c r="T2809" s="37">
        <f t="shared" si="350"/>
        <v>15735101.327955889</v>
      </c>
      <c r="U2809" s="37">
        <f t="shared" si="351"/>
        <v>7970246.3272982258</v>
      </c>
      <c r="V2809" s="37">
        <f t="shared" si="352"/>
        <v>9756115.289602397</v>
      </c>
    </row>
    <row r="2810" spans="1:22">
      <c r="A2810" s="23">
        <v>2809</v>
      </c>
      <c r="B2810" s="3">
        <v>37113</v>
      </c>
      <c r="C2810" s="28">
        <v>8</v>
      </c>
      <c r="D2810" s="29">
        <v>10</v>
      </c>
      <c r="E2810" s="28">
        <v>2001</v>
      </c>
      <c r="F2810" s="31">
        <f>DATE(E2810,D2810,C2810)</f>
        <v>37172</v>
      </c>
      <c r="G2810" s="24" t="s">
        <v>3713</v>
      </c>
      <c r="H2810" s="2">
        <v>15000000</v>
      </c>
      <c r="I2810" s="2">
        <v>7219578</v>
      </c>
      <c r="J2810" s="2">
        <v>11919578</v>
      </c>
      <c r="K2810" s="28" t="str">
        <f t="shared" si="346"/>
        <v/>
      </c>
      <c r="L2810" s="28" t="str">
        <f t="shared" si="347"/>
        <v/>
      </c>
      <c r="M2810" s="28" t="s">
        <v>3713</v>
      </c>
      <c r="N2810" s="28" t="str">
        <f t="shared" si="348"/>
        <v/>
      </c>
      <c r="O2810" s="28" t="str">
        <f>IF(N2810=1,M2810&amp;" ("&amp;E2810&amp;")",M2810)</f>
        <v>Mulholland Drive</v>
      </c>
      <c r="P2810" s="36">
        <f>INDEX(cpi!$A$1:$M$105,MATCH('Inflation adjust calc'!$E2810,cpi!$A:$A,0),MATCH('Inflation adjust calc'!$D2810,cpi!$1:$1,0))</f>
        <v>177.7</v>
      </c>
      <c r="Q2810" s="36">
        <f>cpi!$I$2</f>
        <v>240.85300000000001</v>
      </c>
      <c r="R2810" s="36">
        <f t="shared" si="353"/>
        <v>1.355391108610017</v>
      </c>
      <c r="S2810" s="28" t="str">
        <f t="shared" si="349"/>
        <v/>
      </c>
      <c r="T2810" s="37">
        <f t="shared" si="350"/>
        <v>20330866.629150257</v>
      </c>
      <c r="U2810" s="37">
        <f t="shared" si="351"/>
        <v>9785351.8291164897</v>
      </c>
      <c r="V2810" s="37">
        <f t="shared" si="352"/>
        <v>16155690.039583569</v>
      </c>
    </row>
    <row r="2811" spans="1:22">
      <c r="A2811" s="23">
        <v>2810</v>
      </c>
      <c r="B2811" s="3" t="s">
        <v>3714</v>
      </c>
      <c r="C2811" s="28">
        <v>20</v>
      </c>
      <c r="D2811" s="29">
        <v>8</v>
      </c>
      <c r="E2811" s="28">
        <v>2008</v>
      </c>
      <c r="F2811" s="31">
        <f>DATE(E2811,D2811,C2811)</f>
        <v>39680</v>
      </c>
      <c r="G2811" s="24" t="s">
        <v>3715</v>
      </c>
      <c r="H2811" s="2">
        <v>15000000</v>
      </c>
      <c r="I2811" s="2">
        <v>6409528</v>
      </c>
      <c r="J2811" s="2">
        <v>8767338</v>
      </c>
      <c r="K2811" s="28" t="str">
        <f t="shared" si="346"/>
        <v/>
      </c>
      <c r="L2811" s="28" t="str">
        <f t="shared" si="347"/>
        <v/>
      </c>
      <c r="M2811" s="28" t="s">
        <v>3715</v>
      </c>
      <c r="N2811" s="28" t="str">
        <f t="shared" si="348"/>
        <v/>
      </c>
      <c r="O2811" s="28" t="str">
        <f>IF(N2811=1,M2811&amp;" ("&amp;E2811&amp;")",M2811)</f>
        <v>The Rocker</v>
      </c>
      <c r="P2811" s="36">
        <f>INDEX(cpi!$A$1:$M$105,MATCH('Inflation adjust calc'!$E2811,cpi!$A:$A,0),MATCH('Inflation adjust calc'!$D2811,cpi!$1:$1,0))</f>
        <v>219.08600000000001</v>
      </c>
      <c r="Q2811" s="36">
        <f>cpi!$I$2</f>
        <v>240.85300000000001</v>
      </c>
      <c r="R2811" s="36">
        <f t="shared" si="353"/>
        <v>1.0993536784641647</v>
      </c>
      <c r="S2811" s="28" t="str">
        <f t="shared" si="349"/>
        <v/>
      </c>
      <c r="T2811" s="37">
        <f t="shared" si="350"/>
        <v>16490305.176962471</v>
      </c>
      <c r="U2811" s="37">
        <f t="shared" si="351"/>
        <v>7046338.1840190599</v>
      </c>
      <c r="V2811" s="37">
        <f t="shared" si="352"/>
        <v>9638405.2806386519</v>
      </c>
    </row>
    <row r="2812" spans="1:22">
      <c r="A2812" s="23">
        <v>2811</v>
      </c>
      <c r="B2812" s="3" t="s">
        <v>3145</v>
      </c>
      <c r="C2812" s="28">
        <v>21</v>
      </c>
      <c r="D2812" s="29">
        <v>8</v>
      </c>
      <c r="E2812" s="28">
        <v>2009</v>
      </c>
      <c r="F2812" s="31">
        <f>DATE(E2812,D2812,C2812)</f>
        <v>40046</v>
      </c>
      <c r="G2812" s="24" t="s">
        <v>3716</v>
      </c>
      <c r="H2812" s="2">
        <v>15000000</v>
      </c>
      <c r="I2812" s="2">
        <v>6380019</v>
      </c>
      <c r="J2812" s="2">
        <v>6561243</v>
      </c>
      <c r="K2812" s="28" t="str">
        <f t="shared" si="346"/>
        <v/>
      </c>
      <c r="L2812" s="28" t="str">
        <f t="shared" si="347"/>
        <v/>
      </c>
      <c r="M2812" s="28" t="s">
        <v>3716</v>
      </c>
      <c r="N2812" s="28" t="str">
        <f t="shared" si="348"/>
        <v/>
      </c>
      <c r="O2812" s="28" t="str">
        <f>IF(N2812=1,M2812&amp;" ("&amp;E2812&amp;")",M2812)</f>
        <v>Post Grad</v>
      </c>
      <c r="P2812" s="36">
        <f>INDEX(cpi!$A$1:$M$105,MATCH('Inflation adjust calc'!$E2812,cpi!$A:$A,0),MATCH('Inflation adjust calc'!$D2812,cpi!$1:$1,0))</f>
        <v>215.834</v>
      </c>
      <c r="Q2812" s="36">
        <f>cpi!$I$2</f>
        <v>240.85300000000001</v>
      </c>
      <c r="R2812" s="36">
        <f t="shared" si="353"/>
        <v>1.1159177886709231</v>
      </c>
      <c r="S2812" s="28" t="str">
        <f t="shared" si="349"/>
        <v/>
      </c>
      <c r="T2812" s="37">
        <f t="shared" si="350"/>
        <v>16738766.830063846</v>
      </c>
      <c r="U2812" s="37">
        <f t="shared" si="351"/>
        <v>7119576.694158474</v>
      </c>
      <c r="V2812" s="37">
        <f t="shared" si="352"/>
        <v>7321807.7794925729</v>
      </c>
    </row>
    <row r="2813" spans="1:22">
      <c r="A2813" s="23">
        <v>2812</v>
      </c>
      <c r="B2813" s="3" t="s">
        <v>1193</v>
      </c>
      <c r="C2813" s="28">
        <v>19</v>
      </c>
      <c r="D2813" s="29">
        <v>6</v>
      </c>
      <c r="E2813" s="28">
        <v>2009</v>
      </c>
      <c r="F2813" s="31">
        <f>DATE(E2813,D2813,C2813)</f>
        <v>39983</v>
      </c>
      <c r="G2813" s="24" t="s">
        <v>3717</v>
      </c>
      <c r="H2813" s="2">
        <v>15000000</v>
      </c>
      <c r="I2813" s="2">
        <v>5306706</v>
      </c>
      <c r="J2813" s="2">
        <v>35106706</v>
      </c>
      <c r="K2813" s="28" t="str">
        <f t="shared" si="346"/>
        <v/>
      </c>
      <c r="L2813" s="28" t="str">
        <f t="shared" si="347"/>
        <v/>
      </c>
      <c r="M2813" s="28" t="s">
        <v>3717</v>
      </c>
      <c r="N2813" s="28" t="str">
        <f t="shared" si="348"/>
        <v/>
      </c>
      <c r="O2813" s="28" t="str">
        <f>IF(N2813=1,M2813&amp;" ("&amp;E2813&amp;")",M2813)</f>
        <v>Whatever Works</v>
      </c>
      <c r="P2813" s="36">
        <f>INDEX(cpi!$A$1:$M$105,MATCH('Inflation adjust calc'!$E2813,cpi!$A:$A,0),MATCH('Inflation adjust calc'!$D2813,cpi!$1:$1,0))</f>
        <v>215.69300000000001</v>
      </c>
      <c r="Q2813" s="36">
        <f>cpi!$I$2</f>
        <v>240.85300000000001</v>
      </c>
      <c r="R2813" s="36">
        <f t="shared" si="353"/>
        <v>1.1166472718168878</v>
      </c>
      <c r="S2813" s="28" t="str">
        <f t="shared" si="349"/>
        <v/>
      </c>
      <c r="T2813" s="37">
        <f t="shared" si="350"/>
        <v>16749709.077253317</v>
      </c>
      <c r="U2813" s="37">
        <f t="shared" si="351"/>
        <v>5925718.7772343094</v>
      </c>
      <c r="V2813" s="37">
        <f t="shared" si="352"/>
        <v>39201807.477377564</v>
      </c>
    </row>
    <row r="2814" spans="1:22">
      <c r="A2814" s="23">
        <v>2813</v>
      </c>
      <c r="B2814" s="3" t="s">
        <v>3718</v>
      </c>
      <c r="C2814" s="28">
        <v>19</v>
      </c>
      <c r="D2814" s="29">
        <v>7</v>
      </c>
      <c r="E2814" s="28">
        <v>2000</v>
      </c>
      <c r="F2814" s="31">
        <f>DATE(E2814,D2814,C2814)</f>
        <v>36726</v>
      </c>
      <c r="G2814" s="24" t="s">
        <v>3719</v>
      </c>
      <c r="H2814" s="2">
        <v>15000000</v>
      </c>
      <c r="I2814" s="2">
        <v>5217498</v>
      </c>
      <c r="J2814" s="2">
        <v>5217498</v>
      </c>
      <c r="K2814" s="28" t="str">
        <f t="shared" si="346"/>
        <v/>
      </c>
      <c r="L2814" s="28" t="str">
        <f t="shared" si="347"/>
        <v/>
      </c>
      <c r="M2814" s="28" t="s">
        <v>3719</v>
      </c>
      <c r="N2814" s="28" t="str">
        <f t="shared" si="348"/>
        <v/>
      </c>
      <c r="O2814" s="28" t="str">
        <f>IF(N2814=1,M2814&amp;" ("&amp;E2814&amp;")",M2814)</f>
        <v>The In Crowd</v>
      </c>
      <c r="P2814" s="36">
        <f>INDEX(cpi!$A$1:$M$105,MATCH('Inflation adjust calc'!$E2814,cpi!$A:$A,0),MATCH('Inflation adjust calc'!$D2814,cpi!$1:$1,0))</f>
        <v>172.8</v>
      </c>
      <c r="Q2814" s="36">
        <f>cpi!$I$2</f>
        <v>240.85300000000001</v>
      </c>
      <c r="R2814" s="36">
        <f t="shared" si="353"/>
        <v>1.3938252314814814</v>
      </c>
      <c r="S2814" s="28" t="str">
        <f t="shared" si="349"/>
        <v/>
      </c>
      <c r="T2814" s="37">
        <f t="shared" si="350"/>
        <v>20907378.47222222</v>
      </c>
      <c r="U2814" s="37">
        <f t="shared" si="351"/>
        <v>7272280.3576041665</v>
      </c>
      <c r="V2814" s="37">
        <f t="shared" si="352"/>
        <v>7272280.3576041665</v>
      </c>
    </row>
    <row r="2815" spans="1:22">
      <c r="A2815" s="23">
        <v>2814</v>
      </c>
      <c r="B2815" s="3" t="s">
        <v>77</v>
      </c>
      <c r="C2815" s="28">
        <v>14</v>
      </c>
      <c r="D2815" s="29">
        <v>12</v>
      </c>
      <c r="E2815" s="28">
        <v>2005</v>
      </c>
      <c r="F2815" s="31">
        <f>DATE(E2815,D2815,C2815)</f>
        <v>38700</v>
      </c>
      <c r="G2815" s="24" t="s">
        <v>3720</v>
      </c>
      <c r="H2815" s="2">
        <v>15000000</v>
      </c>
      <c r="I2815" s="2">
        <v>5027684</v>
      </c>
      <c r="J2815" s="2">
        <v>13454474</v>
      </c>
      <c r="K2815" s="28" t="str">
        <f t="shared" si="346"/>
        <v/>
      </c>
      <c r="L2815" s="28" t="str">
        <f t="shared" si="347"/>
        <v/>
      </c>
      <c r="M2815" s="28" t="s">
        <v>3720</v>
      </c>
      <c r="N2815" s="28" t="str">
        <f t="shared" si="348"/>
        <v/>
      </c>
      <c r="O2815" s="28" t="str">
        <f>IF(N2815=1,M2815&amp;" ("&amp;E2815&amp;")",M2815)</f>
        <v>Los tres entierros de Melquiades Estrada</v>
      </c>
      <c r="P2815" s="36">
        <f>INDEX(cpi!$A$1:$M$105,MATCH('Inflation adjust calc'!$E2815,cpi!$A:$A,0),MATCH('Inflation adjust calc'!$D2815,cpi!$1:$1,0))</f>
        <v>196.8</v>
      </c>
      <c r="Q2815" s="36">
        <f>cpi!$I$2</f>
        <v>240.85300000000001</v>
      </c>
      <c r="R2815" s="36">
        <f t="shared" si="353"/>
        <v>1.2238465447154472</v>
      </c>
      <c r="S2815" s="28" t="str">
        <f t="shared" si="349"/>
        <v/>
      </c>
      <c r="T2815" s="37">
        <f t="shared" si="350"/>
        <v>18357698.170731708</v>
      </c>
      <c r="U2815" s="37">
        <f t="shared" si="351"/>
        <v>6153113.6913211383</v>
      </c>
      <c r="V2815" s="37">
        <f t="shared" si="352"/>
        <v>16466211.515863821</v>
      </c>
    </row>
    <row r="2816" spans="1:22">
      <c r="A2816" s="23">
        <v>2815</v>
      </c>
      <c r="B2816" s="3" t="s">
        <v>1793</v>
      </c>
      <c r="C2816" s="28">
        <v>24</v>
      </c>
      <c r="D2816" s="29">
        <v>9</v>
      </c>
      <c r="E2816" s="28">
        <v>1999</v>
      </c>
      <c r="F2816" s="31">
        <f>DATE(E2816,D2816,C2816)</f>
        <v>36427</v>
      </c>
      <c r="G2816" s="24" t="s">
        <v>3721</v>
      </c>
      <c r="H2816" s="2">
        <v>15000000</v>
      </c>
      <c r="I2816" s="2">
        <v>4956401</v>
      </c>
      <c r="J2816" s="2">
        <v>4956401</v>
      </c>
      <c r="K2816" s="28" t="str">
        <f t="shared" si="346"/>
        <v/>
      </c>
      <c r="L2816" s="28" t="str">
        <f t="shared" si="347"/>
        <v/>
      </c>
      <c r="M2816" s="28" t="s">
        <v>3721</v>
      </c>
      <c r="N2816" s="28" t="str">
        <f t="shared" si="348"/>
        <v/>
      </c>
      <c r="O2816" s="28" t="str">
        <f>IF(N2816=1,M2816&amp;" ("&amp;E2816&amp;")",M2816)</f>
        <v>Jakob the Liar</v>
      </c>
      <c r="P2816" s="36">
        <f>INDEX(cpi!$A$1:$M$105,MATCH('Inflation adjust calc'!$E2816,cpi!$A:$A,0),MATCH('Inflation adjust calc'!$D2816,cpi!$1:$1,0))</f>
        <v>167.9</v>
      </c>
      <c r="Q2816" s="36">
        <f>cpi!$I$2</f>
        <v>240.85300000000001</v>
      </c>
      <c r="R2816" s="36">
        <f t="shared" si="353"/>
        <v>1.434502680166766</v>
      </c>
      <c r="S2816" s="28" t="str">
        <f t="shared" si="349"/>
        <v/>
      </c>
      <c r="T2816" s="37">
        <f t="shared" si="350"/>
        <v>21517540.202501491</v>
      </c>
      <c r="U2816" s="37">
        <f t="shared" si="351"/>
        <v>7109970.5184812387</v>
      </c>
      <c r="V2816" s="37">
        <f t="shared" si="352"/>
        <v>7109970.5184812387</v>
      </c>
    </row>
    <row r="2817" spans="1:22">
      <c r="A2817" s="23">
        <v>2816</v>
      </c>
      <c r="B2817" s="3" t="s">
        <v>906</v>
      </c>
      <c r="C2817" s="28">
        <v>28</v>
      </c>
      <c r="D2817" s="29">
        <v>9</v>
      </c>
      <c r="E2817" s="28">
        <v>2007</v>
      </c>
      <c r="F2817" s="31">
        <f>DATE(E2817,D2817,C2817)</f>
        <v>39353</v>
      </c>
      <c r="G2817" s="24" t="s">
        <v>3722</v>
      </c>
      <c r="H2817" s="2">
        <v>15000000</v>
      </c>
      <c r="I2817" s="2">
        <v>4604982</v>
      </c>
      <c r="J2817" s="2">
        <v>65696051</v>
      </c>
      <c r="K2817" s="28" t="str">
        <f t="shared" si="346"/>
        <v/>
      </c>
      <c r="L2817" s="28" t="str">
        <f t="shared" si="347"/>
        <v/>
      </c>
      <c r="M2817" s="28" t="s">
        <v>3722</v>
      </c>
      <c r="N2817" s="28" t="str">
        <f t="shared" si="348"/>
        <v/>
      </c>
      <c r="O2817" s="28" t="str">
        <f>IF(N2817=1,M2817&amp;" ("&amp;E2817&amp;")",M2817)</f>
        <v>Se jie</v>
      </c>
      <c r="P2817" s="36">
        <f>INDEX(cpi!$A$1:$M$105,MATCH('Inflation adjust calc'!$E2817,cpi!$A:$A,0),MATCH('Inflation adjust calc'!$D2817,cpi!$1:$1,0))</f>
        <v>208.49</v>
      </c>
      <c r="Q2817" s="36">
        <f>cpi!$I$2</f>
        <v>240.85300000000001</v>
      </c>
      <c r="R2817" s="36">
        <f t="shared" si="353"/>
        <v>1.1552256702959374</v>
      </c>
      <c r="S2817" s="28" t="str">
        <f t="shared" si="349"/>
        <v/>
      </c>
      <c r="T2817" s="37">
        <f t="shared" si="350"/>
        <v>17328385.05443906</v>
      </c>
      <c r="U2817" s="37">
        <f t="shared" si="351"/>
        <v>5319793.4176507266</v>
      </c>
      <c r="V2817" s="37">
        <f t="shared" si="352"/>
        <v>75893764.552271083</v>
      </c>
    </row>
    <row r="2818" spans="1:22">
      <c r="A2818" s="23">
        <v>2817</v>
      </c>
      <c r="B2818" s="3" t="s">
        <v>970</v>
      </c>
      <c r="C2818" s="28">
        <v>21</v>
      </c>
      <c r="D2818" s="29">
        <v>10</v>
      </c>
      <c r="E2818" s="28">
        <v>2005</v>
      </c>
      <c r="F2818" s="31">
        <f>DATE(E2818,D2818,C2818)</f>
        <v>38646</v>
      </c>
      <c r="G2818" s="24" t="s">
        <v>3723</v>
      </c>
      <c r="H2818" s="2">
        <v>15000000</v>
      </c>
      <c r="I2818" s="2">
        <v>4235837</v>
      </c>
      <c r="J2818" s="2">
        <v>16829464</v>
      </c>
      <c r="K2818" s="28" t="str">
        <f t="shared" si="346"/>
        <v/>
      </c>
      <c r="L2818" s="28" t="str">
        <f t="shared" si="347"/>
        <v/>
      </c>
      <c r="M2818" s="28" t="s">
        <v>3723</v>
      </c>
      <c r="N2818" s="28" t="str">
        <f t="shared" si="348"/>
        <v/>
      </c>
      <c r="O2818" s="28" t="str">
        <f>IF(N2818=1,M2818&amp;" ("&amp;E2818&amp;")",M2818)</f>
        <v>Kiss Kiss, Bang Bang</v>
      </c>
      <c r="P2818" s="36">
        <f>INDEX(cpi!$A$1:$M$105,MATCH('Inflation adjust calc'!$E2818,cpi!$A:$A,0),MATCH('Inflation adjust calc'!$D2818,cpi!$1:$1,0))</f>
        <v>199.2</v>
      </c>
      <c r="Q2818" s="36">
        <f>cpi!$I$2</f>
        <v>240.85300000000001</v>
      </c>
      <c r="R2818" s="36">
        <f t="shared" si="353"/>
        <v>1.20910140562249</v>
      </c>
      <c r="S2818" s="28" t="str">
        <f t="shared" si="349"/>
        <v/>
      </c>
      <c r="T2818" s="37">
        <f t="shared" si="350"/>
        <v>18136521.08433735</v>
      </c>
      <c r="U2818" s="37">
        <f t="shared" si="351"/>
        <v>5121556.4706877517</v>
      </c>
      <c r="V2818" s="37">
        <f t="shared" si="352"/>
        <v>20348528.578273095</v>
      </c>
    </row>
    <row r="2819" spans="1:22">
      <c r="A2819" s="23">
        <v>2818</v>
      </c>
      <c r="B2819" s="3" t="s">
        <v>1013</v>
      </c>
      <c r="C2819" s="28">
        <v>30</v>
      </c>
      <c r="D2819" s="29">
        <v>4</v>
      </c>
      <c r="E2819" s="28">
        <v>1999</v>
      </c>
      <c r="F2819" s="31">
        <f>DATE(E2819,D2819,C2819)</f>
        <v>36280</v>
      </c>
      <c r="G2819" s="24" t="s">
        <v>3724</v>
      </c>
      <c r="H2819" s="2">
        <v>15000000</v>
      </c>
      <c r="I2819" s="2">
        <v>4023741</v>
      </c>
      <c r="J2819" s="2">
        <v>4023741</v>
      </c>
      <c r="K2819" s="28" t="str">
        <f t="shared" ref="K2819:K2882" si="354">IF(J2819=0,1,"")</f>
        <v/>
      </c>
      <c r="L2819" s="28" t="str">
        <f t="shared" ref="L2819:L2882" si="355">IF(E2819&gt;2016,1,"")</f>
        <v/>
      </c>
      <c r="M2819" s="28" t="s">
        <v>3724</v>
      </c>
      <c r="N2819" s="28" t="str">
        <f t="shared" ref="N2819:N2882" si="356">IF(COUNTIF($M$2:$M$5233,M2819)&gt;1,1,"")</f>
        <v/>
      </c>
      <c r="O2819" s="28" t="str">
        <f>IF(N2819=1,M2819&amp;" ("&amp;E2819&amp;")",M2819)</f>
        <v>Idle Hands</v>
      </c>
      <c r="P2819" s="36">
        <f>INDEX(cpi!$A$1:$M$105,MATCH('Inflation adjust calc'!$E2819,cpi!$A:$A,0),MATCH('Inflation adjust calc'!$D2819,cpi!$1:$1,0))</f>
        <v>166.2</v>
      </c>
      <c r="Q2819" s="36">
        <f>cpi!$I$2</f>
        <v>240.85300000000001</v>
      </c>
      <c r="R2819" s="36">
        <f t="shared" si="353"/>
        <v>1.449175691937425</v>
      </c>
      <c r="S2819" s="28" t="str">
        <f t="shared" ref="S2819:S2882" si="357">IF(ISERROR(R2819),1,"")</f>
        <v/>
      </c>
      <c r="T2819" s="37">
        <f t="shared" ref="T2819:T2882" si="358">H2819*$R2819</f>
        <v>21737635.379061375</v>
      </c>
      <c r="U2819" s="37">
        <f t="shared" ref="U2819:U2882" si="359">I2819*$R2819</f>
        <v>5831107.6478519868</v>
      </c>
      <c r="V2819" s="37">
        <f t="shared" ref="V2819:V2882" si="360">J2819*$R2819</f>
        <v>5831107.6478519868</v>
      </c>
    </row>
    <row r="2820" spans="1:22">
      <c r="A2820" s="23">
        <v>2819</v>
      </c>
      <c r="B2820" s="3" t="s">
        <v>2568</v>
      </c>
      <c r="C2820" s="28">
        <v>30</v>
      </c>
      <c r="D2820" s="29">
        <v>10</v>
      </c>
      <c r="E2820" s="28">
        <v>2015</v>
      </c>
      <c r="F2820" s="31">
        <f>DATE(E2820,D2820,C2820)</f>
        <v>42307</v>
      </c>
      <c r="G2820" s="24" t="s">
        <v>3725</v>
      </c>
      <c r="H2820" s="2">
        <v>15000000</v>
      </c>
      <c r="I2820" s="2">
        <v>3703046</v>
      </c>
      <c r="J2820" s="2">
        <v>14947243</v>
      </c>
      <c r="K2820" s="28" t="str">
        <f t="shared" si="354"/>
        <v/>
      </c>
      <c r="L2820" s="28" t="str">
        <f t="shared" si="355"/>
        <v/>
      </c>
      <c r="M2820" s="28" t="s">
        <v>3725</v>
      </c>
      <c r="N2820" s="28" t="str">
        <f t="shared" si="356"/>
        <v/>
      </c>
      <c r="O2820" s="28" t="str">
        <f>IF(N2820=1,M2820&amp;" ("&amp;E2820&amp;")",M2820)</f>
        <v>Scout's Guide to the Zombie Apocalypse</v>
      </c>
      <c r="P2820" s="36">
        <f>INDEX(cpi!$A$1:$M$105,MATCH('Inflation adjust calc'!$E2820,cpi!$A:$A,0),MATCH('Inflation adjust calc'!$D2820,cpi!$1:$1,0))</f>
        <v>237.83799999999999</v>
      </c>
      <c r="Q2820" s="36">
        <f>cpi!$I$2</f>
        <v>240.85300000000001</v>
      </c>
      <c r="R2820" s="36">
        <f t="shared" si="353"/>
        <v>1.0126766959022528</v>
      </c>
      <c r="S2820" s="28" t="str">
        <f t="shared" si="357"/>
        <v/>
      </c>
      <c r="T2820" s="37">
        <f t="shared" si="358"/>
        <v>15190150.438533792</v>
      </c>
      <c r="U2820" s="37">
        <f t="shared" si="359"/>
        <v>3749988.3880540538</v>
      </c>
      <c r="V2820" s="37">
        <f t="shared" si="360"/>
        <v>15136724.654088078</v>
      </c>
    </row>
    <row r="2821" spans="1:22">
      <c r="A2821" s="23">
        <v>2820</v>
      </c>
      <c r="B2821" s="3" t="s">
        <v>3082</v>
      </c>
      <c r="C2821" s="28">
        <v>26</v>
      </c>
      <c r="D2821" s="29">
        <v>1</v>
      </c>
      <c r="E2821" s="28">
        <v>2007</v>
      </c>
      <c r="F2821" s="31">
        <f>DATE(E2821,D2821,C2821)</f>
        <v>39108</v>
      </c>
      <c r="G2821" s="24" t="s">
        <v>3726</v>
      </c>
      <c r="H2821" s="2">
        <v>15000000</v>
      </c>
      <c r="I2821" s="2">
        <v>3526588</v>
      </c>
      <c r="J2821" s="2">
        <v>6551310</v>
      </c>
      <c r="K2821" s="28" t="str">
        <f t="shared" si="354"/>
        <v/>
      </c>
      <c r="L2821" s="28" t="str">
        <f t="shared" si="355"/>
        <v/>
      </c>
      <c r="M2821" s="28" t="s">
        <v>3726</v>
      </c>
      <c r="N2821" s="28" t="str">
        <f t="shared" si="356"/>
        <v/>
      </c>
      <c r="O2821" s="28" t="str">
        <f>IF(N2821=1,M2821&amp;" ("&amp;E2821&amp;")",M2821)</f>
        <v>Blood and Chocolate</v>
      </c>
      <c r="P2821" s="36">
        <f>INDEX(cpi!$A$1:$M$105,MATCH('Inflation adjust calc'!$E2821,cpi!$A:$A,0),MATCH('Inflation adjust calc'!$D2821,cpi!$1:$1,0))</f>
        <v>202.416</v>
      </c>
      <c r="Q2821" s="36">
        <f>cpi!$I$2</f>
        <v>240.85300000000001</v>
      </c>
      <c r="R2821" s="36">
        <f t="shared" si="353"/>
        <v>1.1898911153268517</v>
      </c>
      <c r="S2821" s="28" t="str">
        <f t="shared" si="357"/>
        <v/>
      </c>
      <c r="T2821" s="37">
        <f t="shared" si="358"/>
        <v>17848366.729902774</v>
      </c>
      <c r="U2821" s="37">
        <f t="shared" si="359"/>
        <v>4196255.7286182912</v>
      </c>
      <c r="V2821" s="37">
        <f t="shared" si="360"/>
        <v>7795345.5627519563</v>
      </c>
    </row>
    <row r="2822" spans="1:22">
      <c r="A2822" s="23">
        <v>2821</v>
      </c>
      <c r="B2822" s="3" t="s">
        <v>3727</v>
      </c>
      <c r="C2822" s="28">
        <v>22</v>
      </c>
      <c r="D2822" s="29">
        <v>9</v>
      </c>
      <c r="E2822" s="28">
        <v>2010</v>
      </c>
      <c r="F2822" s="31">
        <f>DATE(E2822,D2822,C2822)</f>
        <v>40443</v>
      </c>
      <c r="G2822" s="24" t="s">
        <v>3728</v>
      </c>
      <c r="H2822" s="2">
        <v>15000000</v>
      </c>
      <c r="I2822" s="2">
        <v>3247816</v>
      </c>
      <c r="J2822" s="2">
        <v>34247816</v>
      </c>
      <c r="K2822" s="28" t="str">
        <f t="shared" si="354"/>
        <v/>
      </c>
      <c r="L2822" s="28" t="str">
        <f t="shared" si="355"/>
        <v/>
      </c>
      <c r="M2822" s="28" t="s">
        <v>3728</v>
      </c>
      <c r="N2822" s="28" t="str">
        <f t="shared" si="356"/>
        <v/>
      </c>
      <c r="O2822" s="28" t="str">
        <f>IF(N2822=1,M2822&amp;" ("&amp;E2822&amp;")",M2822)</f>
        <v>You Will Meet a Tall Dark Stranger</v>
      </c>
      <c r="P2822" s="36">
        <f>INDEX(cpi!$A$1:$M$105,MATCH('Inflation adjust calc'!$E2822,cpi!$A:$A,0),MATCH('Inflation adjust calc'!$D2822,cpi!$1:$1,0))</f>
        <v>218.43899999999999</v>
      </c>
      <c r="Q2822" s="36">
        <f>cpi!$I$2</f>
        <v>240.85300000000001</v>
      </c>
      <c r="R2822" s="36">
        <f t="shared" si="353"/>
        <v>1.1026098819350025</v>
      </c>
      <c r="S2822" s="28" t="str">
        <f t="shared" si="357"/>
        <v/>
      </c>
      <c r="T2822" s="37">
        <f t="shared" si="358"/>
        <v>16539148.229025038</v>
      </c>
      <c r="U2822" s="37">
        <f t="shared" si="359"/>
        <v>3581074.0163066122</v>
      </c>
      <c r="V2822" s="37">
        <f t="shared" si="360"/>
        <v>37761980.356291689</v>
      </c>
    </row>
    <row r="2823" spans="1:22">
      <c r="A2823" s="23">
        <v>2822</v>
      </c>
      <c r="B2823" s="3" t="s">
        <v>3729</v>
      </c>
      <c r="C2823" s="28">
        <v>15</v>
      </c>
      <c r="D2823" s="29">
        <v>9</v>
      </c>
      <c r="E2823" s="28">
        <v>2010</v>
      </c>
      <c r="F2823" s="31">
        <f>DATE(E2823,D2823,C2823)</f>
        <v>40436</v>
      </c>
      <c r="G2823" s="24" t="s">
        <v>3730</v>
      </c>
      <c r="H2823" s="2">
        <v>15000000</v>
      </c>
      <c r="I2823" s="2">
        <v>2434652</v>
      </c>
      <c r="J2823" s="2">
        <v>11173718</v>
      </c>
      <c r="K2823" s="28" t="str">
        <f t="shared" si="354"/>
        <v/>
      </c>
      <c r="L2823" s="28" t="str">
        <f t="shared" si="355"/>
        <v/>
      </c>
      <c r="M2823" s="28" t="s">
        <v>3730</v>
      </c>
      <c r="N2823" s="28" t="str">
        <f t="shared" si="356"/>
        <v/>
      </c>
      <c r="O2823" s="28" t="str">
        <f>IF(N2823=1,M2823&amp;" ("&amp;E2823&amp;")",M2823)</f>
        <v>Never Let Me Go</v>
      </c>
      <c r="P2823" s="36">
        <f>INDEX(cpi!$A$1:$M$105,MATCH('Inflation adjust calc'!$E2823,cpi!$A:$A,0),MATCH('Inflation adjust calc'!$D2823,cpi!$1:$1,0))</f>
        <v>218.43899999999999</v>
      </c>
      <c r="Q2823" s="36">
        <f>cpi!$I$2</f>
        <v>240.85300000000001</v>
      </c>
      <c r="R2823" s="36">
        <f t="shared" si="353"/>
        <v>1.1026098819350025</v>
      </c>
      <c r="S2823" s="28" t="str">
        <f t="shared" si="357"/>
        <v/>
      </c>
      <c r="T2823" s="37">
        <f t="shared" si="358"/>
        <v>16539148.229025038</v>
      </c>
      <c r="U2823" s="37">
        <f t="shared" si="359"/>
        <v>2684471.3542728177</v>
      </c>
      <c r="V2823" s="37">
        <f t="shared" si="360"/>
        <v>12320251.884755014</v>
      </c>
    </row>
    <row r="2824" spans="1:22">
      <c r="A2824" s="23">
        <v>2823</v>
      </c>
      <c r="B2824" s="3" t="s">
        <v>524</v>
      </c>
      <c r="C2824" s="28">
        <v>25</v>
      </c>
      <c r="D2824" s="29">
        <v>12</v>
      </c>
      <c r="E2824" s="28">
        <v>2003</v>
      </c>
      <c r="F2824" s="31">
        <f>DATE(E2824,D2824,C2824)</f>
        <v>37980</v>
      </c>
      <c r="G2824" s="24" t="s">
        <v>3731</v>
      </c>
      <c r="H2824" s="2">
        <v>15000000</v>
      </c>
      <c r="I2824" s="2">
        <v>2281585</v>
      </c>
      <c r="J2824" s="2">
        <v>3396508</v>
      </c>
      <c r="K2824" s="28" t="str">
        <f t="shared" si="354"/>
        <v/>
      </c>
      <c r="L2824" s="28" t="str">
        <f t="shared" si="355"/>
        <v/>
      </c>
      <c r="M2824" s="28" t="s">
        <v>3731</v>
      </c>
      <c r="N2824" s="28" t="str">
        <f t="shared" si="356"/>
        <v/>
      </c>
      <c r="O2824" s="28" t="str">
        <f>IF(N2824=1,M2824&amp;" ("&amp;E2824&amp;")",M2824)</f>
        <v>The Company</v>
      </c>
      <c r="P2824" s="36">
        <f>INDEX(cpi!$A$1:$M$105,MATCH('Inflation adjust calc'!$E2824,cpi!$A:$A,0),MATCH('Inflation adjust calc'!$D2824,cpi!$1:$1,0))</f>
        <v>184.3</v>
      </c>
      <c r="Q2824" s="36">
        <f>cpi!$I$2</f>
        <v>240.85300000000001</v>
      </c>
      <c r="R2824" s="36">
        <f t="shared" si="353"/>
        <v>1.3068529571351057</v>
      </c>
      <c r="S2824" s="28" t="str">
        <f t="shared" si="357"/>
        <v/>
      </c>
      <c r="T2824" s="37">
        <f t="shared" si="358"/>
        <v>19602794.357026584</v>
      </c>
      <c r="U2824" s="37">
        <f t="shared" si="359"/>
        <v>2981696.1042051003</v>
      </c>
      <c r="V2824" s="37">
        <f t="shared" si="360"/>
        <v>4438736.523733044</v>
      </c>
    </row>
    <row r="2825" spans="1:22">
      <c r="A2825" s="23">
        <v>2824</v>
      </c>
      <c r="B2825" s="3" t="s">
        <v>45</v>
      </c>
      <c r="C2825" s="28">
        <v>18</v>
      </c>
      <c r="D2825" s="29">
        <v>7</v>
      </c>
      <c r="E2825" s="28">
        <v>2008</v>
      </c>
      <c r="F2825" s="31">
        <f>DATE(E2825,D2825,C2825)</f>
        <v>39647</v>
      </c>
      <c r="G2825" s="24" t="s">
        <v>3732</v>
      </c>
      <c r="H2825" s="2">
        <v>15000000</v>
      </c>
      <c r="I2825" s="2">
        <v>2203641</v>
      </c>
      <c r="J2825" s="2">
        <v>6379575</v>
      </c>
      <c r="K2825" s="28" t="str">
        <f t="shared" si="354"/>
        <v/>
      </c>
      <c r="L2825" s="28" t="str">
        <f t="shared" si="355"/>
        <v/>
      </c>
      <c r="M2825" s="28" t="s">
        <v>3732</v>
      </c>
      <c r="N2825" s="28" t="str">
        <f t="shared" si="356"/>
        <v/>
      </c>
      <c r="O2825" s="28" t="str">
        <f>IF(N2825=1,M2825&amp;" ("&amp;E2825&amp;")",M2825)</f>
        <v>Transsiberian</v>
      </c>
      <c r="P2825" s="36">
        <f>INDEX(cpi!$A$1:$M$105,MATCH('Inflation adjust calc'!$E2825,cpi!$A:$A,0),MATCH('Inflation adjust calc'!$D2825,cpi!$1:$1,0))</f>
        <v>219.964</v>
      </c>
      <c r="Q2825" s="36">
        <f>cpi!$I$2</f>
        <v>240.85300000000001</v>
      </c>
      <c r="R2825" s="36">
        <f t="shared" si="353"/>
        <v>1.0949655398156062</v>
      </c>
      <c r="S2825" s="28" t="str">
        <f t="shared" si="357"/>
        <v/>
      </c>
      <c r="T2825" s="37">
        <f t="shared" si="358"/>
        <v>16424483.097234093</v>
      </c>
      <c r="U2825" s="37">
        <f t="shared" si="359"/>
        <v>2412910.9571248023</v>
      </c>
      <c r="V2825" s="37">
        <f t="shared" si="360"/>
        <v>6985414.7836691458</v>
      </c>
    </row>
    <row r="2826" spans="1:22">
      <c r="A2826" s="23">
        <v>2825</v>
      </c>
      <c r="B2826" s="3" t="s">
        <v>2284</v>
      </c>
      <c r="C2826" s="28">
        <v>22</v>
      </c>
      <c r="D2826" s="29">
        <v>10</v>
      </c>
      <c r="E2826" s="28">
        <v>1999</v>
      </c>
      <c r="F2826" s="31">
        <f>DATE(E2826,D2826,C2826)</f>
        <v>36455</v>
      </c>
      <c r="G2826" s="24" t="s">
        <v>3733</v>
      </c>
      <c r="H2826" s="2">
        <v>15000000</v>
      </c>
      <c r="I2826" s="2">
        <v>1954202</v>
      </c>
      <c r="J2826" s="2">
        <v>1954202</v>
      </c>
      <c r="K2826" s="28" t="str">
        <f t="shared" si="354"/>
        <v/>
      </c>
      <c r="L2826" s="28" t="str">
        <f t="shared" si="355"/>
        <v/>
      </c>
      <c r="M2826" s="28" t="s">
        <v>3733</v>
      </c>
      <c r="N2826" s="28" t="str">
        <f t="shared" si="356"/>
        <v/>
      </c>
      <c r="O2826" s="28" t="str">
        <f>IF(N2826=1,M2826&amp;" ("&amp;E2826&amp;")",M2826)</f>
        <v>Crazy in Alabama</v>
      </c>
      <c r="P2826" s="36">
        <f>INDEX(cpi!$A$1:$M$105,MATCH('Inflation adjust calc'!$E2826,cpi!$A:$A,0),MATCH('Inflation adjust calc'!$D2826,cpi!$1:$1,0))</f>
        <v>168.2</v>
      </c>
      <c r="Q2826" s="36">
        <f>cpi!$I$2</f>
        <v>240.85300000000001</v>
      </c>
      <c r="R2826" s="36">
        <f t="shared" si="353"/>
        <v>1.4319441141498217</v>
      </c>
      <c r="S2826" s="28" t="str">
        <f t="shared" si="357"/>
        <v/>
      </c>
      <c r="T2826" s="37">
        <f t="shared" si="358"/>
        <v>21479161.712247327</v>
      </c>
      <c r="U2826" s="37">
        <f t="shared" si="359"/>
        <v>2798308.0517598097</v>
      </c>
      <c r="V2826" s="37">
        <f t="shared" si="360"/>
        <v>2798308.0517598097</v>
      </c>
    </row>
    <row r="2827" spans="1:22">
      <c r="A2827" s="23">
        <v>2826</v>
      </c>
      <c r="B2827" s="3" t="s">
        <v>3734</v>
      </c>
      <c r="C2827" s="28">
        <v>17</v>
      </c>
      <c r="D2827" s="29">
        <v>1</v>
      </c>
      <c r="E2827" s="28">
        <v>1986</v>
      </c>
      <c r="F2827" s="31">
        <f>DATE(E2827,D2827,C2827)</f>
        <v>31429</v>
      </c>
      <c r="G2827" s="24" t="s">
        <v>3735</v>
      </c>
      <c r="H2827" s="2">
        <v>15000000</v>
      </c>
      <c r="I2827" s="2">
        <v>1953732</v>
      </c>
      <c r="J2827" s="2">
        <v>1953732</v>
      </c>
      <c r="K2827" s="28" t="str">
        <f t="shared" si="354"/>
        <v/>
      </c>
      <c r="L2827" s="28" t="str">
        <f t="shared" si="355"/>
        <v/>
      </c>
      <c r="M2827" s="28" t="s">
        <v>3735</v>
      </c>
      <c r="N2827" s="28" t="str">
        <f t="shared" si="356"/>
        <v/>
      </c>
      <c r="O2827" s="28" t="str">
        <f>IF(N2827=1,M2827&amp;" ("&amp;E2827&amp;")",M2827)</f>
        <v>The Clan of the Cave Bear</v>
      </c>
      <c r="P2827" s="36">
        <f>INDEX(cpi!$A$1:$M$105,MATCH('Inflation adjust calc'!$E2827,cpi!$A:$A,0),MATCH('Inflation adjust calc'!$D2827,cpi!$1:$1,0))</f>
        <v>109.6</v>
      </c>
      <c r="Q2827" s="36">
        <f>cpi!$I$2</f>
        <v>240.85300000000001</v>
      </c>
      <c r="R2827" s="36">
        <f t="shared" si="353"/>
        <v>2.1975638686131389</v>
      </c>
      <c r="S2827" s="28" t="str">
        <f t="shared" si="357"/>
        <v/>
      </c>
      <c r="T2827" s="37">
        <f t="shared" si="358"/>
        <v>32963458.029197082</v>
      </c>
      <c r="U2827" s="37">
        <f t="shared" si="359"/>
        <v>4293450.8521532854</v>
      </c>
      <c r="V2827" s="37">
        <f t="shared" si="360"/>
        <v>4293450.8521532854</v>
      </c>
    </row>
    <row r="2828" spans="1:22">
      <c r="A2828" s="23">
        <v>2827</v>
      </c>
      <c r="B2828" s="3" t="s">
        <v>652</v>
      </c>
      <c r="C2828" s="28">
        <v>14</v>
      </c>
      <c r="D2828" s="29">
        <v>3</v>
      </c>
      <c r="E2828" s="28">
        <v>2008</v>
      </c>
      <c r="F2828" s="31">
        <f>DATE(E2828,D2828,C2828)</f>
        <v>39521</v>
      </c>
      <c r="G2828" s="24" t="s">
        <v>3736</v>
      </c>
      <c r="H2828" s="2">
        <v>15000000</v>
      </c>
      <c r="I2828" s="2">
        <v>1294640</v>
      </c>
      <c r="J2828" s="2">
        <v>8200127</v>
      </c>
      <c r="K2828" s="28" t="str">
        <f t="shared" si="354"/>
        <v/>
      </c>
      <c r="L2828" s="28" t="str">
        <f t="shared" si="355"/>
        <v/>
      </c>
      <c r="M2828" s="28" t="s">
        <v>3736</v>
      </c>
      <c r="N2828" s="28" t="str">
        <f t="shared" si="356"/>
        <v/>
      </c>
      <c r="O2828" s="28" t="str">
        <f>IF(N2828=1,M2828&amp;" ("&amp;E2828&amp;")",M2828)</f>
        <v>Funny Games</v>
      </c>
      <c r="P2828" s="36">
        <f>INDEX(cpi!$A$1:$M$105,MATCH('Inflation adjust calc'!$E2828,cpi!$A:$A,0),MATCH('Inflation adjust calc'!$D2828,cpi!$1:$1,0))</f>
        <v>213.52799999999999</v>
      </c>
      <c r="Q2828" s="36">
        <f>cpi!$I$2</f>
        <v>240.85300000000001</v>
      </c>
      <c r="R2828" s="36">
        <f t="shared" si="353"/>
        <v>1.1279691656363569</v>
      </c>
      <c r="S2828" s="28" t="str">
        <f t="shared" si="357"/>
        <v/>
      </c>
      <c r="T2828" s="37">
        <f t="shared" si="358"/>
        <v>16919537.484545354</v>
      </c>
      <c r="U2828" s="37">
        <f t="shared" si="359"/>
        <v>1460314.000599453</v>
      </c>
      <c r="V2828" s="37">
        <f t="shared" si="360"/>
        <v>9249490.4103021622</v>
      </c>
    </row>
    <row r="2829" spans="1:22">
      <c r="A2829" s="23">
        <v>2828</v>
      </c>
      <c r="B2829" s="3">
        <v>38754</v>
      </c>
      <c r="C2829" s="28">
        <v>2</v>
      </c>
      <c r="D2829" s="29">
        <v>6</v>
      </c>
      <c r="E2829" s="28">
        <v>2006</v>
      </c>
      <c r="F2829" s="31">
        <f>DATE(E2829,D2829,C2829)</f>
        <v>38870</v>
      </c>
      <c r="G2829" s="24" t="s">
        <v>3737</v>
      </c>
      <c r="H2829" s="2">
        <v>15000000</v>
      </c>
      <c r="I2829" s="2">
        <v>1200216</v>
      </c>
      <c r="J2829" s="2">
        <v>11599903</v>
      </c>
      <c r="K2829" s="28" t="str">
        <f t="shared" si="354"/>
        <v/>
      </c>
      <c r="L2829" s="28" t="str">
        <f t="shared" si="355"/>
        <v/>
      </c>
      <c r="M2829" s="28" t="s">
        <v>3737</v>
      </c>
      <c r="N2829" s="28" t="str">
        <f t="shared" si="356"/>
        <v/>
      </c>
      <c r="O2829" s="28" t="str">
        <f>IF(N2829=1,M2829&amp;" ("&amp;E2829&amp;")",M2829)</f>
        <v>Banlieue 13</v>
      </c>
      <c r="P2829" s="36">
        <f>INDEX(cpi!$A$1:$M$105,MATCH('Inflation adjust calc'!$E2829,cpi!$A:$A,0),MATCH('Inflation adjust calc'!$D2829,cpi!$1:$1,0))</f>
        <v>202.9</v>
      </c>
      <c r="Q2829" s="36">
        <f>cpi!$I$2</f>
        <v>240.85300000000001</v>
      </c>
      <c r="R2829" s="36">
        <f t="shared" si="353"/>
        <v>1.1870527353376048</v>
      </c>
      <c r="S2829" s="28" t="str">
        <f t="shared" si="357"/>
        <v/>
      </c>
      <c r="T2829" s="37">
        <f t="shared" si="358"/>
        <v>17805791.030064072</v>
      </c>
      <c r="U2829" s="37">
        <f t="shared" si="359"/>
        <v>1424719.6857959586</v>
      </c>
      <c r="V2829" s="37">
        <f t="shared" si="360"/>
        <v>13769696.585800888</v>
      </c>
    </row>
    <row r="2830" spans="1:22">
      <c r="A2830" s="23">
        <v>2829</v>
      </c>
      <c r="B2830" s="3">
        <v>36505</v>
      </c>
      <c r="C2830" s="28">
        <v>12</v>
      </c>
      <c r="D2830" s="29">
        <v>11</v>
      </c>
      <c r="E2830" s="28">
        <v>1999</v>
      </c>
      <c r="F2830" s="31">
        <f>DATE(E2830,D2830,C2830)</f>
        <v>36476</v>
      </c>
      <c r="G2830" s="24" t="s">
        <v>3738</v>
      </c>
      <c r="H2830" s="2">
        <v>15000000</v>
      </c>
      <c r="I2830" s="2">
        <v>824295</v>
      </c>
      <c r="J2830" s="2">
        <v>1970268</v>
      </c>
      <c r="K2830" s="28" t="str">
        <f t="shared" si="354"/>
        <v/>
      </c>
      <c r="L2830" s="28" t="str">
        <f t="shared" si="355"/>
        <v/>
      </c>
      <c r="M2830" s="28" t="s">
        <v>3738</v>
      </c>
      <c r="N2830" s="28" t="str">
        <f t="shared" si="356"/>
        <v/>
      </c>
      <c r="O2830" s="28" t="str">
        <f>IF(N2830=1,M2830&amp;" ("&amp;E2830&amp;")",M2830)</f>
        <v>Felicia's Journey</v>
      </c>
      <c r="P2830" s="36">
        <f>INDEX(cpi!$A$1:$M$105,MATCH('Inflation adjust calc'!$E2830,cpi!$A:$A,0),MATCH('Inflation adjust calc'!$D2830,cpi!$1:$1,0))</f>
        <v>168.3</v>
      </c>
      <c r="Q2830" s="36">
        <f>cpi!$I$2</f>
        <v>240.85300000000001</v>
      </c>
      <c r="R2830" s="36">
        <f t="shared" si="353"/>
        <v>1.4310932857991681</v>
      </c>
      <c r="S2830" s="28" t="str">
        <f t="shared" si="357"/>
        <v/>
      </c>
      <c r="T2830" s="37">
        <f t="shared" si="358"/>
        <v>21466399.286987521</v>
      </c>
      <c r="U2830" s="37">
        <f t="shared" si="359"/>
        <v>1179643.0400178253</v>
      </c>
      <c r="V2830" s="37">
        <f t="shared" si="360"/>
        <v>2819637.3060249551</v>
      </c>
    </row>
    <row r="2831" spans="1:22">
      <c r="A2831" s="23">
        <v>2830</v>
      </c>
      <c r="B2831" s="3" t="s">
        <v>1757</v>
      </c>
      <c r="C2831" s="28">
        <v>25</v>
      </c>
      <c r="D2831" s="29">
        <v>1</v>
      </c>
      <c r="E2831" s="28">
        <v>2002</v>
      </c>
      <c r="F2831" s="31">
        <f>DATE(E2831,D2831,C2831)</f>
        <v>37281</v>
      </c>
      <c r="G2831" s="24" t="s">
        <v>3739</v>
      </c>
      <c r="H2831" s="2">
        <v>15000000</v>
      </c>
      <c r="I2831" s="2">
        <v>673414</v>
      </c>
      <c r="J2831" s="2">
        <v>1405032</v>
      </c>
      <c r="K2831" s="28" t="str">
        <f t="shared" si="354"/>
        <v/>
      </c>
      <c r="L2831" s="28" t="str">
        <f t="shared" si="355"/>
        <v/>
      </c>
      <c r="M2831" s="28" t="s">
        <v>3739</v>
      </c>
      <c r="N2831" s="28" t="str">
        <f t="shared" si="356"/>
        <v/>
      </c>
      <c r="O2831" s="28" t="str">
        <f>IF(N2831=1,M2831&amp;" ("&amp;E2831&amp;")",M2831)</f>
        <v>Metropolis</v>
      </c>
      <c r="P2831" s="36">
        <f>INDEX(cpi!$A$1:$M$105,MATCH('Inflation adjust calc'!$E2831,cpi!$A:$A,0),MATCH('Inflation adjust calc'!$D2831,cpi!$1:$1,0))</f>
        <v>177.1</v>
      </c>
      <c r="Q2831" s="36">
        <f>cpi!$I$2</f>
        <v>240.85300000000001</v>
      </c>
      <c r="R2831" s="36">
        <f t="shared" si="353"/>
        <v>1.3599830604178431</v>
      </c>
      <c r="S2831" s="28" t="str">
        <f t="shared" si="357"/>
        <v/>
      </c>
      <c r="T2831" s="37">
        <f t="shared" si="358"/>
        <v>20399745.906267647</v>
      </c>
      <c r="U2831" s="37">
        <f t="shared" si="359"/>
        <v>915831.63264822145</v>
      </c>
      <c r="V2831" s="37">
        <f t="shared" si="360"/>
        <v>1910819.7193450029</v>
      </c>
    </row>
    <row r="2832" spans="1:22">
      <c r="A2832" s="23">
        <v>2831</v>
      </c>
      <c r="B2832" s="3" t="s">
        <v>1263</v>
      </c>
      <c r="C2832" s="28">
        <v>16</v>
      </c>
      <c r="D2832" s="29">
        <v>10</v>
      </c>
      <c r="E2832" s="28">
        <v>2015</v>
      </c>
      <c r="F2832" s="31">
        <f>DATE(E2832,D2832,C2832)</f>
        <v>42293</v>
      </c>
      <c r="G2832" s="24" t="s">
        <v>3740</v>
      </c>
      <c r="H2832" s="2">
        <v>15000000</v>
      </c>
      <c r="I2832" s="2">
        <v>632542</v>
      </c>
      <c r="J2832" s="2">
        <v>6832542</v>
      </c>
      <c r="K2832" s="28" t="str">
        <f t="shared" si="354"/>
        <v/>
      </c>
      <c r="L2832" s="28" t="str">
        <f t="shared" si="355"/>
        <v/>
      </c>
      <c r="M2832" s="28" t="s">
        <v>3740</v>
      </c>
      <c r="N2832" s="28" t="str">
        <f t="shared" si="356"/>
        <v/>
      </c>
      <c r="O2832" s="28" t="str">
        <f>IF(N2832=1,M2832&amp;" ("&amp;E2832&amp;")",M2832)</f>
        <v>Nie yin niang</v>
      </c>
      <c r="P2832" s="36">
        <f>INDEX(cpi!$A$1:$M$105,MATCH('Inflation adjust calc'!$E2832,cpi!$A:$A,0),MATCH('Inflation adjust calc'!$D2832,cpi!$1:$1,0))</f>
        <v>237.83799999999999</v>
      </c>
      <c r="Q2832" s="36">
        <f>cpi!$I$2</f>
        <v>240.85300000000001</v>
      </c>
      <c r="R2832" s="36">
        <f t="shared" si="353"/>
        <v>1.0126766959022528</v>
      </c>
      <c r="S2832" s="28" t="str">
        <f t="shared" si="357"/>
        <v/>
      </c>
      <c r="T2832" s="37">
        <f t="shared" si="358"/>
        <v>15190150.438533792</v>
      </c>
      <c r="U2832" s="37">
        <f t="shared" si="359"/>
        <v>640560.5425794028</v>
      </c>
      <c r="V2832" s="37">
        <f t="shared" si="360"/>
        <v>6919156.0571733704</v>
      </c>
    </row>
    <row r="2833" spans="1:22">
      <c r="A2833" s="23">
        <v>2832</v>
      </c>
      <c r="B2833" s="3">
        <v>34711</v>
      </c>
      <c r="C2833" s="28">
        <v>1</v>
      </c>
      <c r="D2833" s="29">
        <v>12</v>
      </c>
      <c r="E2833" s="28">
        <v>1995</v>
      </c>
      <c r="F2833" s="31">
        <f>DATE(E2833,D2833,C2833)</f>
        <v>35034</v>
      </c>
      <c r="G2833" s="24" t="s">
        <v>3741</v>
      </c>
      <c r="H2833" s="2">
        <v>15000000</v>
      </c>
      <c r="I2833" s="2">
        <v>529766</v>
      </c>
      <c r="J2833" s="2">
        <v>529766</v>
      </c>
      <c r="K2833" s="28" t="str">
        <f t="shared" si="354"/>
        <v/>
      </c>
      <c r="L2833" s="28" t="str">
        <f t="shared" si="355"/>
        <v/>
      </c>
      <c r="M2833" s="28" t="s">
        <v>3741</v>
      </c>
      <c r="N2833" s="28" t="str">
        <f t="shared" si="356"/>
        <v/>
      </c>
      <c r="O2833" s="28" t="str">
        <f>IF(N2833=1,M2833&amp;" ("&amp;E2833&amp;")",M2833)</f>
        <v>Things to Do in Denver when You're Dead</v>
      </c>
      <c r="P2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23536123.77850163</v>
      </c>
      <c r="U2833" s="37">
        <f t="shared" si="359"/>
        <v>831242.54330944631</v>
      </c>
      <c r="V2833" s="37">
        <f t="shared" si="360"/>
        <v>831242.54330944631</v>
      </c>
    </row>
    <row r="2834" spans="1:22">
      <c r="A2834" s="23">
        <v>2833</v>
      </c>
      <c r="B2834" s="3" t="s">
        <v>2252</v>
      </c>
      <c r="C2834" s="28">
        <v>26</v>
      </c>
      <c r="D2834" s="29">
        <v>4</v>
      </c>
      <c r="E2834" s="28">
        <v>2013</v>
      </c>
      <c r="F2834" s="31">
        <f>DATE(E2834,D2834,C2834)</f>
        <v>41390</v>
      </c>
      <c r="G2834" s="24" t="s">
        <v>6843</v>
      </c>
      <c r="H2834" s="2">
        <v>15000000</v>
      </c>
      <c r="I2834" s="2">
        <v>528731</v>
      </c>
      <c r="J2834" s="2">
        <v>528731</v>
      </c>
      <c r="K2834" s="28" t="str">
        <f t="shared" si="354"/>
        <v/>
      </c>
      <c r="L2834" s="28" t="str">
        <f t="shared" si="355"/>
        <v/>
      </c>
      <c r="M2834" s="28" t="s">
        <v>6843</v>
      </c>
      <c r="N2834" s="28" t="str">
        <f t="shared" si="356"/>
        <v/>
      </c>
      <c r="O2834" s="28" t="str">
        <f>IF(N2834=1,M2834&amp;" ("&amp;E2834&amp;")",M2834)</f>
        <v>The Reluctant Fundamentalist</v>
      </c>
      <c r="P2834" s="36">
        <f>INDEX(cpi!$A$1:$M$105,MATCH('Inflation adjust calc'!$E2834,cpi!$A:$A,0),MATCH('Inflation adjust calc'!$D2834,cpi!$1:$1,0))</f>
        <v>232.53100000000001</v>
      </c>
      <c r="Q2834" s="36">
        <f>cpi!$I$2</f>
        <v>240.85300000000001</v>
      </c>
      <c r="R2834" s="36">
        <f t="shared" ref="R2834:R2897" si="361">Q2834/P2834</f>
        <v>1.0357887765502234</v>
      </c>
      <c r="S2834" s="28" t="str">
        <f t="shared" si="357"/>
        <v/>
      </c>
      <c r="T2834" s="37">
        <f t="shared" si="358"/>
        <v>15536831.648253351</v>
      </c>
      <c r="U2834" s="37">
        <f t="shared" si="359"/>
        <v>547653.63561417616</v>
      </c>
      <c r="V2834" s="37">
        <f t="shared" si="360"/>
        <v>547653.63561417616</v>
      </c>
    </row>
    <row r="2835" spans="1:22">
      <c r="A2835" s="23">
        <v>2834</v>
      </c>
      <c r="B2835" s="3">
        <v>38140</v>
      </c>
      <c r="C2835" s="28">
        <v>6</v>
      </c>
      <c r="D2835" s="29">
        <v>2</v>
      </c>
      <c r="E2835" s="28">
        <v>2004</v>
      </c>
      <c r="F2835" s="31">
        <f>DATE(E2835,D2835,C2835)</f>
        <v>38023</v>
      </c>
      <c r="G2835" s="24" t="s">
        <v>3742</v>
      </c>
      <c r="H2835" s="2">
        <v>15000000</v>
      </c>
      <c r="I2835" s="2">
        <v>501752</v>
      </c>
      <c r="J2835" s="2">
        <v>5953886</v>
      </c>
      <c r="K2835" s="28" t="str">
        <f t="shared" si="354"/>
        <v/>
      </c>
      <c r="L2835" s="28" t="str">
        <f t="shared" si="355"/>
        <v/>
      </c>
      <c r="M2835" s="28" t="s">
        <v>3742</v>
      </c>
      <c r="N2835" s="28" t="str">
        <f t="shared" si="356"/>
        <v/>
      </c>
      <c r="O2835" s="28" t="str">
        <f>IF(N2835=1,M2835&amp;" ("&amp;E2835&amp;")",M2835)</f>
        <v>The Return</v>
      </c>
      <c r="P2835" s="36">
        <f>INDEX(cpi!$A$1:$M$105,MATCH('Inflation adjust calc'!$E2835,cpi!$A:$A,0),MATCH('Inflation adjust calc'!$D2835,cpi!$1:$1,0))</f>
        <v>186.2</v>
      </c>
      <c r="Q2835" s="36">
        <f>cpi!$I$2</f>
        <v>240.85300000000001</v>
      </c>
      <c r="R2835" s="36">
        <f t="shared" si="361"/>
        <v>1.2935177228786252</v>
      </c>
      <c r="S2835" s="28" t="str">
        <f t="shared" si="357"/>
        <v/>
      </c>
      <c r="T2835" s="37">
        <f t="shared" si="358"/>
        <v>19402765.843179379</v>
      </c>
      <c r="U2835" s="37">
        <f t="shared" si="359"/>
        <v>649025.10448979598</v>
      </c>
      <c r="V2835" s="37">
        <f t="shared" si="360"/>
        <v>7701457.0609989259</v>
      </c>
    </row>
    <row r="2836" spans="1:22">
      <c r="A2836" s="23">
        <v>2835</v>
      </c>
      <c r="B2836" s="3" t="s">
        <v>622</v>
      </c>
      <c r="C2836" s="28">
        <v>25</v>
      </c>
      <c r="D2836" s="29">
        <v>7</v>
      </c>
      <c r="E2836" s="28">
        <v>2003</v>
      </c>
      <c r="F2836" s="31">
        <f>DATE(E2836,D2836,C2836)</f>
        <v>37827</v>
      </c>
      <c r="G2836" s="24" t="s">
        <v>3743</v>
      </c>
      <c r="H2836" s="2">
        <v>15000000</v>
      </c>
      <c r="I2836" s="2">
        <v>353743</v>
      </c>
      <c r="J2836" s="2">
        <v>353743</v>
      </c>
      <c r="K2836" s="28" t="str">
        <f t="shared" si="354"/>
        <v/>
      </c>
      <c r="L2836" s="28" t="str">
        <f t="shared" si="355"/>
        <v/>
      </c>
      <c r="M2836" s="28" t="s">
        <v>3743</v>
      </c>
      <c r="N2836" s="28" t="str">
        <f t="shared" si="356"/>
        <v/>
      </c>
      <c r="O2836" s="28" t="str">
        <f>IF(N2836=1,M2836&amp;" ("&amp;E2836&amp;")",M2836)</f>
        <v>Buffalo Soldiers</v>
      </c>
      <c r="P2836" s="36">
        <f>INDEX(cpi!$A$1:$M$105,MATCH('Inflation adjust calc'!$E2836,cpi!$A:$A,0),MATCH('Inflation adjust calc'!$D2836,cpi!$1:$1,0))</f>
        <v>183.9</v>
      </c>
      <c r="Q2836" s="36">
        <f>cpi!$I$2</f>
        <v>240.85300000000001</v>
      </c>
      <c r="R2836" s="36">
        <f t="shared" si="361"/>
        <v>1.3096954866775421</v>
      </c>
      <c r="S2836" s="28" t="str">
        <f t="shared" si="357"/>
        <v/>
      </c>
      <c r="T2836" s="37">
        <f t="shared" si="358"/>
        <v>19645432.300163131</v>
      </c>
      <c r="U2836" s="37">
        <f t="shared" si="359"/>
        <v>463295.6105437738</v>
      </c>
      <c r="V2836" s="37">
        <f t="shared" si="360"/>
        <v>463295.6105437738</v>
      </c>
    </row>
    <row r="2837" spans="1:22">
      <c r="A2837" s="23">
        <v>2836</v>
      </c>
      <c r="B2837" s="3" t="s">
        <v>2535</v>
      </c>
      <c r="C2837" s="28">
        <v>25</v>
      </c>
      <c r="D2837" s="29">
        <v>4</v>
      </c>
      <c r="E2837" s="28">
        <v>2003</v>
      </c>
      <c r="F2837" s="31">
        <f>DATE(E2837,D2837,C2837)</f>
        <v>37736</v>
      </c>
      <c r="G2837" s="24" t="s">
        <v>3744</v>
      </c>
      <c r="H2837" s="2">
        <v>15000000</v>
      </c>
      <c r="I2837" s="2">
        <v>220944</v>
      </c>
      <c r="J2837" s="2">
        <v>220944</v>
      </c>
      <c r="K2837" s="28" t="str">
        <f t="shared" si="354"/>
        <v/>
      </c>
      <c r="L2837" s="28" t="str">
        <f t="shared" si="355"/>
        <v/>
      </c>
      <c r="M2837" s="28" t="s">
        <v>3744</v>
      </c>
      <c r="N2837" s="28" t="str">
        <f t="shared" si="356"/>
        <v/>
      </c>
      <c r="O2837" s="28" t="str">
        <f>IF(N2837=1,M2837&amp;" ("&amp;E2837&amp;")",M2837)</f>
        <v>Steal (Canadian Release)</v>
      </c>
      <c r="P2837" s="36">
        <f>INDEX(cpi!$A$1:$M$105,MATCH('Inflation adjust calc'!$E2837,cpi!$A:$A,0),MATCH('Inflation adjust calc'!$D2837,cpi!$1:$1,0))</f>
        <v>183.8</v>
      </c>
      <c r="Q2837" s="36">
        <f>cpi!$I$2</f>
        <v>240.85300000000001</v>
      </c>
      <c r="R2837" s="36">
        <f t="shared" si="361"/>
        <v>1.3104080522306856</v>
      </c>
      <c r="S2837" s="28" t="str">
        <f t="shared" si="357"/>
        <v/>
      </c>
      <c r="T2837" s="37">
        <f t="shared" si="358"/>
        <v>19656120.783460282</v>
      </c>
      <c r="U2837" s="37">
        <f t="shared" si="359"/>
        <v>289526.79669205658</v>
      </c>
      <c r="V2837" s="37">
        <f t="shared" si="360"/>
        <v>289526.79669205658</v>
      </c>
    </row>
    <row r="2838" spans="1:22">
      <c r="A2838" s="23">
        <v>2837</v>
      </c>
      <c r="B2838" s="3" t="s">
        <v>2264</v>
      </c>
      <c r="C2838" s="28">
        <v>27</v>
      </c>
      <c r="D2838" s="29">
        <v>8</v>
      </c>
      <c r="E2838" s="28">
        <v>2010</v>
      </c>
      <c r="F2838" s="31">
        <f>DATE(E2838,D2838,C2838)</f>
        <v>40417</v>
      </c>
      <c r="G2838" s="24" t="s">
        <v>3745</v>
      </c>
      <c r="H2838" s="2">
        <v>15000000</v>
      </c>
      <c r="I2838" s="2">
        <v>123570</v>
      </c>
      <c r="J2838" s="2">
        <v>7885048</v>
      </c>
      <c r="K2838" s="28" t="str">
        <f t="shared" si="354"/>
        <v/>
      </c>
      <c r="L2838" s="28" t="str">
        <f t="shared" si="355"/>
        <v/>
      </c>
      <c r="M2838" s="28" t="s">
        <v>3745</v>
      </c>
      <c r="N2838" s="28" t="str">
        <f t="shared" si="356"/>
        <v/>
      </c>
      <c r="O2838" s="28" t="str">
        <f>IF(N2838=1,M2838&amp;" ("&amp;E2838&amp;")",M2838)</f>
        <v>Centurion</v>
      </c>
      <c r="P2838" s="36">
        <f>INDEX(cpi!$A$1:$M$105,MATCH('Inflation adjust calc'!$E2838,cpi!$A:$A,0),MATCH('Inflation adjust calc'!$D2838,cpi!$1:$1,0))</f>
        <v>218.31200000000001</v>
      </c>
      <c r="Q2838" s="36">
        <f>cpi!$I$2</f>
        <v>240.85300000000001</v>
      </c>
      <c r="R2838" s="36">
        <f t="shared" si="361"/>
        <v>1.1032513100516692</v>
      </c>
      <c r="S2838" s="28" t="str">
        <f t="shared" si="357"/>
        <v/>
      </c>
      <c r="T2838" s="37">
        <f t="shared" si="358"/>
        <v>16548769.650775038</v>
      </c>
      <c r="U2838" s="37">
        <f t="shared" si="359"/>
        <v>136328.76438308475</v>
      </c>
      <c r="V2838" s="37">
        <f t="shared" si="360"/>
        <v>8699189.5358202942</v>
      </c>
    </row>
    <row r="2839" spans="1:22">
      <c r="A2839" s="23">
        <v>2838</v>
      </c>
      <c r="B2839" s="3" t="s">
        <v>1077</v>
      </c>
      <c r="C2839" s="28">
        <v>23</v>
      </c>
      <c r="D2839" s="29">
        <v>10</v>
      </c>
      <c r="E2839" s="28">
        <v>2009</v>
      </c>
      <c r="F2839" s="31">
        <f>DATE(E2839,D2839,C2839)</f>
        <v>40109</v>
      </c>
      <c r="G2839" s="24" t="s">
        <v>3746</v>
      </c>
      <c r="H2839" s="2">
        <v>15000000</v>
      </c>
      <c r="I2839" s="2">
        <v>102458</v>
      </c>
      <c r="J2839" s="2">
        <v>7583050</v>
      </c>
      <c r="K2839" s="28" t="str">
        <f t="shared" si="354"/>
        <v/>
      </c>
      <c r="L2839" s="28" t="str">
        <f t="shared" si="355"/>
        <v/>
      </c>
      <c r="M2839" s="28" t="s">
        <v>3746</v>
      </c>
      <c r="N2839" s="28" t="str">
        <f t="shared" si="356"/>
        <v/>
      </c>
      <c r="O2839" s="28" t="str">
        <f>IF(N2839=1,M2839&amp;" ("&amp;E2839&amp;")",M2839)</f>
        <v>Ong-Bak 2</v>
      </c>
      <c r="P2839" s="36">
        <f>INDEX(cpi!$A$1:$M$105,MATCH('Inflation adjust calc'!$E2839,cpi!$A:$A,0),MATCH('Inflation adjust calc'!$D2839,cpi!$1:$1,0))</f>
        <v>216.17699999999999</v>
      </c>
      <c r="Q2839" s="36">
        <f>cpi!$I$2</f>
        <v>240.85300000000001</v>
      </c>
      <c r="R2839" s="36">
        <f t="shared" si="361"/>
        <v>1.1141472034490256</v>
      </c>
      <c r="S2839" s="28" t="str">
        <f t="shared" si="357"/>
        <v/>
      </c>
      <c r="T2839" s="37">
        <f t="shared" si="358"/>
        <v>16712208.051735384</v>
      </c>
      <c r="U2839" s="37">
        <f t="shared" si="359"/>
        <v>114153.29417098027</v>
      </c>
      <c r="V2839" s="37">
        <f t="shared" si="360"/>
        <v>8448633.951114133</v>
      </c>
    </row>
    <row r="2840" spans="1:22">
      <c r="A2840" s="23">
        <v>2839</v>
      </c>
      <c r="B2840" s="3" t="s">
        <v>3747</v>
      </c>
      <c r="C2840" s="28">
        <v>31</v>
      </c>
      <c r="D2840" s="29">
        <v>12</v>
      </c>
      <c r="E2840" s="28">
        <v>1996</v>
      </c>
      <c r="F2840" s="31">
        <f>DATE(E2840,D2840,C2840)</f>
        <v>35430</v>
      </c>
      <c r="G2840" s="24" t="s">
        <v>3748</v>
      </c>
      <c r="H2840" s="2">
        <v>15000000</v>
      </c>
      <c r="I2840" s="2">
        <v>76382</v>
      </c>
      <c r="J2840" s="2">
        <v>76382</v>
      </c>
      <c r="K2840" s="28" t="str">
        <f t="shared" si="354"/>
        <v/>
      </c>
      <c r="L2840" s="28" t="str">
        <f t="shared" si="355"/>
        <v/>
      </c>
      <c r="M2840" s="28" t="s">
        <v>3748</v>
      </c>
      <c r="N2840" s="28" t="str">
        <f t="shared" si="356"/>
        <v/>
      </c>
      <c r="O2840" s="28" t="str">
        <f>IF(N2840=1,M2840&amp;" ("&amp;E2840&amp;")",M2840)</f>
        <v>Silent Trigger</v>
      </c>
      <c r="P2840" s="36">
        <f>INDEX(cpi!$A$1:$M$105,MATCH('Inflation adjust calc'!$E2840,cpi!$A:$A,0),MATCH('Inflation adjust calc'!$D2840,cpi!$1:$1,0))</f>
        <v>158.6</v>
      </c>
      <c r="Q2840" s="36">
        <f>cpi!$I$2</f>
        <v>240.85300000000001</v>
      </c>
      <c r="R2840" s="36">
        <f t="shared" si="361"/>
        <v>1.5186191677175285</v>
      </c>
      <c r="S2840" s="28" t="str">
        <f t="shared" si="357"/>
        <v/>
      </c>
      <c r="T2840" s="37">
        <f t="shared" si="358"/>
        <v>22779287.515762929</v>
      </c>
      <c r="U2840" s="37">
        <f t="shared" si="359"/>
        <v>115995.16926860026</v>
      </c>
      <c r="V2840" s="37">
        <f t="shared" si="360"/>
        <v>115995.16926860026</v>
      </c>
    </row>
    <row r="2841" spans="1:22">
      <c r="A2841" s="23">
        <v>2840</v>
      </c>
      <c r="B2841" s="3">
        <v>39455</v>
      </c>
      <c r="C2841" s="28">
        <v>1</v>
      </c>
      <c r="D2841" s="29">
        <v>8</v>
      </c>
      <c r="E2841" s="28">
        <v>2008</v>
      </c>
      <c r="F2841" s="31">
        <f>DATE(E2841,D2841,C2841)</f>
        <v>39661</v>
      </c>
      <c r="G2841" s="24" t="s">
        <v>3749</v>
      </c>
      <c r="H2841" s="2">
        <v>15000000</v>
      </c>
      <c r="I2841" s="2">
        <v>73548</v>
      </c>
      <c r="J2841" s="2">
        <v>1590246</v>
      </c>
      <c r="K2841" s="28" t="str">
        <f t="shared" si="354"/>
        <v/>
      </c>
      <c r="L2841" s="28" t="str">
        <f t="shared" si="355"/>
        <v/>
      </c>
      <c r="M2841" s="28" t="s">
        <v>3749</v>
      </c>
      <c r="N2841" s="28" t="str">
        <f t="shared" si="356"/>
        <v/>
      </c>
      <c r="O2841" s="28" t="str">
        <f>IF(N2841=1,M2841&amp;" ("&amp;E2841&amp;")",M2841)</f>
        <v>Midnight Meat Train</v>
      </c>
      <c r="P2841" s="36">
        <f>INDEX(cpi!$A$1:$M$105,MATCH('Inflation adjust calc'!$E2841,cpi!$A:$A,0),MATCH('Inflation adjust calc'!$D2841,cpi!$1:$1,0))</f>
        <v>219.08600000000001</v>
      </c>
      <c r="Q2841" s="36">
        <f>cpi!$I$2</f>
        <v>240.85300000000001</v>
      </c>
      <c r="R2841" s="36">
        <f t="shared" si="361"/>
        <v>1.0993536784641647</v>
      </c>
      <c r="S2841" s="28" t="str">
        <f t="shared" si="357"/>
        <v/>
      </c>
      <c r="T2841" s="37">
        <f t="shared" si="358"/>
        <v>16490305.176962471</v>
      </c>
      <c r="U2841" s="37">
        <f t="shared" si="359"/>
        <v>80855.264343682386</v>
      </c>
      <c r="V2841" s="37">
        <f t="shared" si="360"/>
        <v>1748242.789762924</v>
      </c>
    </row>
    <row r="2842" spans="1:22">
      <c r="A2842" s="23">
        <v>2841</v>
      </c>
      <c r="B2842" s="3">
        <v>41434</v>
      </c>
      <c r="C2842" s="28">
        <v>6</v>
      </c>
      <c r="D2842" s="29">
        <v>9</v>
      </c>
      <c r="E2842" s="28">
        <v>2013</v>
      </c>
      <c r="F2842" s="31">
        <f>DATE(E2842,D2842,C2842)</f>
        <v>41523</v>
      </c>
      <c r="G2842" s="24" t="s">
        <v>3750</v>
      </c>
      <c r="H2842" s="2">
        <v>15000000</v>
      </c>
      <c r="I2842" s="2">
        <v>61847</v>
      </c>
      <c r="J2842" s="2">
        <v>61847</v>
      </c>
      <c r="K2842" s="28" t="str">
        <f t="shared" si="354"/>
        <v/>
      </c>
      <c r="L2842" s="28" t="str">
        <f t="shared" si="355"/>
        <v/>
      </c>
      <c r="M2842" s="28" t="s">
        <v>3750</v>
      </c>
      <c r="N2842" s="28" t="str">
        <f t="shared" si="356"/>
        <v/>
      </c>
      <c r="O2842" s="28" t="str">
        <f>IF(N2842=1,M2842&amp;" ("&amp;E2842&amp;")",M2842)</f>
        <v>Winnie Mandela</v>
      </c>
      <c r="P2842" s="36">
        <f>INDEX(cpi!$A$1:$M$105,MATCH('Inflation adjust calc'!$E2842,cpi!$A:$A,0),MATCH('Inflation adjust calc'!$D2842,cpi!$1:$1,0))</f>
        <v>234.149</v>
      </c>
      <c r="Q2842" s="36">
        <f>cpi!$I$2</f>
        <v>240.85300000000001</v>
      </c>
      <c r="R2842" s="36">
        <f t="shared" si="361"/>
        <v>1.0286313415816426</v>
      </c>
      <c r="S2842" s="28" t="str">
        <f t="shared" si="357"/>
        <v/>
      </c>
      <c r="T2842" s="37">
        <f t="shared" si="358"/>
        <v>15429470.123724639</v>
      </c>
      <c r="U2842" s="37">
        <f t="shared" si="359"/>
        <v>63617.762582799849</v>
      </c>
      <c r="V2842" s="37">
        <f t="shared" si="360"/>
        <v>63617.762582799849</v>
      </c>
    </row>
    <row r="2843" spans="1:22">
      <c r="A2843" s="23">
        <v>2842</v>
      </c>
      <c r="B2843" s="3">
        <v>40644</v>
      </c>
      <c r="C2843" s="28">
        <v>4</v>
      </c>
      <c r="D2843" s="29">
        <v>11</v>
      </c>
      <c r="E2843" s="28">
        <v>2011</v>
      </c>
      <c r="F2843" s="31">
        <f>DATE(E2843,D2843,C2843)</f>
        <v>40851</v>
      </c>
      <c r="G2843" s="24" t="s">
        <v>3751</v>
      </c>
      <c r="H2843" s="2">
        <v>15000000</v>
      </c>
      <c r="I2843" s="2">
        <v>30680</v>
      </c>
      <c r="J2843" s="2">
        <v>1148578</v>
      </c>
      <c r="K2843" s="28" t="str">
        <f t="shared" si="354"/>
        <v/>
      </c>
      <c r="L2843" s="28" t="str">
        <f t="shared" si="355"/>
        <v/>
      </c>
      <c r="M2843" s="28" t="s">
        <v>3751</v>
      </c>
      <c r="N2843" s="28" t="str">
        <f t="shared" si="356"/>
        <v/>
      </c>
      <c r="O2843" s="28" t="str">
        <f>IF(N2843=1,M2843&amp;" ("&amp;E2843&amp;")",M2843)</f>
        <v>The Son of No One</v>
      </c>
      <c r="P2843" s="36">
        <f>INDEX(cpi!$A$1:$M$105,MATCH('Inflation adjust calc'!$E2843,cpi!$A:$A,0),MATCH('Inflation adjust calc'!$D2843,cpi!$1:$1,0))</f>
        <v>226.23</v>
      </c>
      <c r="Q2843" s="36">
        <f>cpi!$I$2</f>
        <v>240.85300000000001</v>
      </c>
      <c r="R2843" s="36">
        <f t="shared" si="361"/>
        <v>1.0646377580338595</v>
      </c>
      <c r="S2843" s="28" t="str">
        <f t="shared" si="357"/>
        <v/>
      </c>
      <c r="T2843" s="37">
        <f t="shared" si="358"/>
        <v>15969566.370507892</v>
      </c>
      <c r="U2843" s="37">
        <f t="shared" si="359"/>
        <v>32663.086416478811</v>
      </c>
      <c r="V2843" s="37">
        <f t="shared" si="360"/>
        <v>1222819.5068470142</v>
      </c>
    </row>
    <row r="2844" spans="1:22">
      <c r="A2844" s="23">
        <v>2843</v>
      </c>
      <c r="B2844" s="3" t="s">
        <v>3118</v>
      </c>
      <c r="C2844" s="28">
        <v>25</v>
      </c>
      <c r="D2844" s="29">
        <v>10</v>
      </c>
      <c r="E2844" s="28">
        <v>2002</v>
      </c>
      <c r="F2844" s="31">
        <f>DATE(E2844,D2844,C2844)</f>
        <v>37554</v>
      </c>
      <c r="G2844" s="24" t="s">
        <v>3752</v>
      </c>
      <c r="H2844" s="2">
        <v>15000000</v>
      </c>
      <c r="I2844" s="2">
        <v>22723</v>
      </c>
      <c r="J2844" s="2">
        <v>22723</v>
      </c>
      <c r="K2844" s="28" t="str">
        <f t="shared" si="354"/>
        <v/>
      </c>
      <c r="L2844" s="28" t="str">
        <f t="shared" si="355"/>
        <v/>
      </c>
      <c r="M2844" s="28" t="s">
        <v>3752</v>
      </c>
      <c r="N2844" s="28" t="str">
        <f t="shared" si="356"/>
        <v/>
      </c>
      <c r="O2844" s="28" t="str">
        <f>IF(N2844=1,M2844&amp;" ("&amp;E2844&amp;")",M2844)</f>
        <v>All the Queen's Men</v>
      </c>
      <c r="P2844" s="36">
        <f>INDEX(cpi!$A$1:$M$105,MATCH('Inflation adjust calc'!$E2844,cpi!$A:$A,0),MATCH('Inflation adjust calc'!$D2844,cpi!$1:$1,0))</f>
        <v>181.3</v>
      </c>
      <c r="Q2844" s="36">
        <f>cpi!$I$2</f>
        <v>240.85300000000001</v>
      </c>
      <c r="R2844" s="36">
        <f t="shared" si="361"/>
        <v>1.3284776613348042</v>
      </c>
      <c r="S2844" s="28" t="str">
        <f t="shared" si="357"/>
        <v/>
      </c>
      <c r="T2844" s="37">
        <f t="shared" si="358"/>
        <v>19927164.920022063</v>
      </c>
      <c r="U2844" s="37">
        <f t="shared" si="359"/>
        <v>30186.997898510755</v>
      </c>
      <c r="V2844" s="37">
        <f t="shared" si="360"/>
        <v>30186.997898510755</v>
      </c>
    </row>
    <row r="2845" spans="1:22">
      <c r="A2845" s="23">
        <v>2844</v>
      </c>
      <c r="B2845" s="3">
        <v>39212</v>
      </c>
      <c r="C2845" s="28">
        <v>5</v>
      </c>
      <c r="D2845" s="29">
        <v>10</v>
      </c>
      <c r="E2845" s="28">
        <v>2007</v>
      </c>
      <c r="F2845" s="31">
        <f>DATE(E2845,D2845,C2845)</f>
        <v>39360</v>
      </c>
      <c r="G2845" s="24" t="s">
        <v>3753</v>
      </c>
      <c r="H2845" s="2">
        <v>15000000</v>
      </c>
      <c r="I2845" s="2">
        <v>22441</v>
      </c>
      <c r="J2845" s="2">
        <v>22441</v>
      </c>
      <c r="K2845" s="28" t="str">
        <f t="shared" si="354"/>
        <v/>
      </c>
      <c r="L2845" s="28" t="str">
        <f t="shared" si="355"/>
        <v/>
      </c>
      <c r="M2845" s="28" t="s">
        <v>3753</v>
      </c>
      <c r="N2845" s="28" t="str">
        <f t="shared" si="356"/>
        <v/>
      </c>
      <c r="O2845" s="28" t="str">
        <f>IF(N2845=1,M2845&amp;" ("&amp;E2845&amp;")",M2845)</f>
        <v>The Good Night</v>
      </c>
      <c r="P2845" s="36">
        <f>INDEX(cpi!$A$1:$M$105,MATCH('Inflation adjust calc'!$E2845,cpi!$A:$A,0),MATCH('Inflation adjust calc'!$D2845,cpi!$1:$1,0))</f>
        <v>208.93600000000001</v>
      </c>
      <c r="Q2845" s="36">
        <f>cpi!$I$2</f>
        <v>240.85300000000001</v>
      </c>
      <c r="R2845" s="36">
        <f t="shared" si="361"/>
        <v>1.1527596967492437</v>
      </c>
      <c r="S2845" s="28" t="str">
        <f t="shared" si="357"/>
        <v/>
      </c>
      <c r="T2845" s="37">
        <f t="shared" si="358"/>
        <v>17291395.451238655</v>
      </c>
      <c r="U2845" s="37">
        <f t="shared" si="359"/>
        <v>25869.080354749778</v>
      </c>
      <c r="V2845" s="37">
        <f t="shared" si="360"/>
        <v>25869.080354749778</v>
      </c>
    </row>
    <row r="2846" spans="1:22">
      <c r="A2846" s="23">
        <v>2845</v>
      </c>
      <c r="B2846" s="3">
        <v>41437</v>
      </c>
      <c r="C2846" s="28">
        <v>6</v>
      </c>
      <c r="D2846" s="29">
        <v>12</v>
      </c>
      <c r="E2846" s="28">
        <v>2013</v>
      </c>
      <c r="F2846" s="31">
        <f>DATE(E2846,D2846,C2846)</f>
        <v>41614</v>
      </c>
      <c r="G2846" s="24" t="s">
        <v>3754</v>
      </c>
      <c r="H2846" s="2">
        <v>15000000</v>
      </c>
      <c r="I2846">
        <v>0</v>
      </c>
      <c r="J2846" s="2">
        <v>20898221</v>
      </c>
      <c r="K2846" s="28" t="str">
        <f t="shared" si="354"/>
        <v/>
      </c>
      <c r="L2846" s="28" t="str">
        <f t="shared" si="355"/>
        <v/>
      </c>
      <c r="M2846" s="28" t="s">
        <v>3754</v>
      </c>
      <c r="N2846" s="28" t="str">
        <f t="shared" si="356"/>
        <v/>
      </c>
      <c r="O2846" s="28" t="str">
        <f>IF(N2846=1,M2846&amp;" ("&amp;E2846&amp;")",M2846)</f>
        <v>Khumba</v>
      </c>
      <c r="P2846" s="36">
        <f>INDEX(cpi!$A$1:$M$105,MATCH('Inflation adjust calc'!$E2846,cpi!$A:$A,0),MATCH('Inflation adjust calc'!$D2846,cpi!$1:$1,0))</f>
        <v>233.04900000000001</v>
      </c>
      <c r="Q2846" s="36">
        <f>cpi!$I$2</f>
        <v>240.85300000000001</v>
      </c>
      <c r="R2846" s="36">
        <f t="shared" si="361"/>
        <v>1.0334865200022314</v>
      </c>
      <c r="S2846" s="28" t="str">
        <f t="shared" si="357"/>
        <v/>
      </c>
      <c r="T2846" s="37">
        <f t="shared" si="358"/>
        <v>15502297.800033471</v>
      </c>
      <c r="U2846" s="37">
        <f t="shared" si="359"/>
        <v>0</v>
      </c>
      <c r="V2846" s="37">
        <f t="shared" si="360"/>
        <v>21598029.695527554</v>
      </c>
    </row>
    <row r="2847" spans="1:22">
      <c r="A2847" s="23">
        <v>2846</v>
      </c>
      <c r="B2847" s="3" t="s">
        <v>815</v>
      </c>
      <c r="C2847" s="28">
        <v>31</v>
      </c>
      <c r="D2847" s="29">
        <v>12</v>
      </c>
      <c r="E2847" s="28">
        <v>2015</v>
      </c>
      <c r="F2847" s="31">
        <f>DATE(E2847,D2847,C2847)</f>
        <v>42369</v>
      </c>
      <c r="G2847" s="24" t="s">
        <v>3755</v>
      </c>
      <c r="H2847" s="2">
        <v>15000000</v>
      </c>
      <c r="I2847">
        <v>0</v>
      </c>
      <c r="J2847" s="2">
        <v>3439835</v>
      </c>
      <c r="K2847" s="28" t="str">
        <f t="shared" si="354"/>
        <v/>
      </c>
      <c r="L2847" s="28" t="str">
        <f t="shared" si="355"/>
        <v/>
      </c>
      <c r="M2847" s="28" t="s">
        <v>3755</v>
      </c>
      <c r="N2847" s="28" t="str">
        <f t="shared" si="356"/>
        <v/>
      </c>
      <c r="O2847" s="28" t="str">
        <f>IF(N2847=1,M2847&amp;" ("&amp;E2847&amp;")",M2847)</f>
        <v>Chiamatemi Francesco - Il papa della gente</v>
      </c>
      <c r="P2847" s="36">
        <f>INDEX(cpi!$A$1:$M$105,MATCH('Inflation adjust calc'!$E2847,cpi!$A:$A,0),MATCH('Inflation adjust calc'!$D2847,cpi!$1:$1,0))</f>
        <v>236.52500000000001</v>
      </c>
      <c r="Q2847" s="36">
        <f>cpi!$I$2</f>
        <v>240.85300000000001</v>
      </c>
      <c r="R2847" s="36">
        <f t="shared" si="361"/>
        <v>1.0182982771377234</v>
      </c>
      <c r="S2847" s="28" t="str">
        <f t="shared" si="357"/>
        <v/>
      </c>
      <c r="T2847" s="37">
        <f t="shared" si="358"/>
        <v>15274474.15706585</v>
      </c>
      <c r="U2847" s="37">
        <f t="shared" si="359"/>
        <v>0</v>
      </c>
      <c r="V2847" s="37">
        <f t="shared" si="360"/>
        <v>3502778.0541380406</v>
      </c>
    </row>
    <row r="2848" spans="1:22">
      <c r="A2848" s="23">
        <v>2847</v>
      </c>
      <c r="B2848" s="3" t="s">
        <v>1526</v>
      </c>
      <c r="C2848" s="28">
        <v>31</v>
      </c>
      <c r="D2848" s="29">
        <v>12</v>
      </c>
      <c r="E2848" s="28">
        <v>2008</v>
      </c>
      <c r="F2848" s="31">
        <f>DATE(E2848,D2848,C2848)</f>
        <v>39813</v>
      </c>
      <c r="G2848" s="24" t="s">
        <v>3756</v>
      </c>
      <c r="H2848" s="2">
        <v>15000000</v>
      </c>
      <c r="I2848">
        <v>0</v>
      </c>
      <c r="J2848" s="2">
        <v>3436763</v>
      </c>
      <c r="K2848" s="28" t="str">
        <f t="shared" si="354"/>
        <v/>
      </c>
      <c r="L2848" s="28" t="str">
        <f t="shared" si="355"/>
        <v/>
      </c>
      <c r="M2848" s="28" t="s">
        <v>3756</v>
      </c>
      <c r="N2848" s="28" t="str">
        <f t="shared" si="356"/>
        <v/>
      </c>
      <c r="O2848" s="28" t="str">
        <f>IF(N2848=1,M2848&amp;" ("&amp;E2848&amp;")",M2848)</f>
        <v>Bathory</v>
      </c>
      <c r="P2848" s="36">
        <f>INDEX(cpi!$A$1:$M$105,MATCH('Inflation adjust calc'!$E2848,cpi!$A:$A,0),MATCH('Inflation adjust calc'!$D2848,cpi!$1:$1,0))</f>
        <v>210.22800000000001</v>
      </c>
      <c r="Q2848" s="36">
        <f>cpi!$I$2</f>
        <v>240.85300000000001</v>
      </c>
      <c r="R2848" s="36">
        <f t="shared" si="361"/>
        <v>1.1456751717183249</v>
      </c>
      <c r="S2848" s="28" t="str">
        <f t="shared" si="357"/>
        <v/>
      </c>
      <c r="T2848" s="37">
        <f t="shared" si="358"/>
        <v>17185127.575774875</v>
      </c>
      <c r="U2848" s="37">
        <f t="shared" si="359"/>
        <v>0</v>
      </c>
      <c r="V2848" s="37">
        <f t="shared" si="360"/>
        <v>3937414.0401801853</v>
      </c>
    </row>
    <row r="2849" spans="1:22">
      <c r="A2849" s="23">
        <v>2848</v>
      </c>
      <c r="B2849" s="3" t="s">
        <v>3757</v>
      </c>
      <c r="C2849" s="28">
        <v>31</v>
      </c>
      <c r="D2849" s="29">
        <v>12</v>
      </c>
      <c r="E2849" s="28">
        <v>2005</v>
      </c>
      <c r="F2849" s="31">
        <f>DATE(E2849,D2849,C2849)</f>
        <v>38717</v>
      </c>
      <c r="G2849" s="24" t="s">
        <v>3758</v>
      </c>
      <c r="H2849" s="2">
        <v>15000000</v>
      </c>
      <c r="I2849">
        <v>0</v>
      </c>
      <c r="J2849" s="2">
        <v>909822</v>
      </c>
      <c r="K2849" s="28" t="str">
        <f t="shared" si="354"/>
        <v/>
      </c>
      <c r="L2849" s="28" t="str">
        <f t="shared" si="355"/>
        <v/>
      </c>
      <c r="M2849" s="28" t="s">
        <v>3758</v>
      </c>
      <c r="N2849" s="28" t="str">
        <f t="shared" si="356"/>
        <v/>
      </c>
      <c r="O2849" s="28" t="str">
        <f>IF(N2849=1,M2849&amp;" ("&amp;E2849&amp;")",M2849)</f>
        <v>Dungeons &amp; Dragons: Wrath of the Dragon God</v>
      </c>
      <c r="P2849" s="36">
        <f>INDEX(cpi!$A$1:$M$105,MATCH('Inflation adjust calc'!$E2849,cpi!$A:$A,0),MATCH('Inflation adjust calc'!$D2849,cpi!$1:$1,0))</f>
        <v>196.8</v>
      </c>
      <c r="Q2849" s="36">
        <f>cpi!$I$2</f>
        <v>240.85300000000001</v>
      </c>
      <c r="R2849" s="36">
        <f t="shared" si="361"/>
        <v>1.2238465447154472</v>
      </c>
      <c r="S2849" s="28" t="str">
        <f t="shared" si="357"/>
        <v/>
      </c>
      <c r="T2849" s="37">
        <f t="shared" si="358"/>
        <v>18357698.170731708</v>
      </c>
      <c r="U2849" s="37">
        <f t="shared" si="359"/>
        <v>0</v>
      </c>
      <c r="V2849" s="37">
        <f t="shared" si="360"/>
        <v>1113482.5110060975</v>
      </c>
    </row>
    <row r="2850" spans="1:22">
      <c r="A2850" s="23">
        <v>2849</v>
      </c>
      <c r="B2850" s="3">
        <v>41922</v>
      </c>
      <c r="C2850" s="28">
        <v>10</v>
      </c>
      <c r="D2850" s="29">
        <v>10</v>
      </c>
      <c r="E2850" s="28">
        <v>2014</v>
      </c>
      <c r="F2850" s="31">
        <f>DATE(E2850,D2850,C2850)</f>
        <v>41922</v>
      </c>
      <c r="G2850" s="24" t="s">
        <v>3759</v>
      </c>
      <c r="H2850" s="2">
        <v>15000000</v>
      </c>
      <c r="I2850">
        <v>0</v>
      </c>
      <c r="J2850" s="2">
        <v>29050</v>
      </c>
      <c r="K2850" s="28" t="str">
        <f t="shared" si="354"/>
        <v/>
      </c>
      <c r="L2850" s="28" t="str">
        <f t="shared" si="355"/>
        <v/>
      </c>
      <c r="M2850" s="28" t="s">
        <v>3759</v>
      </c>
      <c r="N2850" s="28" t="str">
        <f t="shared" si="356"/>
        <v/>
      </c>
      <c r="O2850" s="28" t="str">
        <f>IF(N2850=1,M2850&amp;" ("&amp;E2850&amp;")",M2850)</f>
        <v>Automata</v>
      </c>
      <c r="P2850" s="36">
        <f>INDEX(cpi!$A$1:$M$105,MATCH('Inflation adjust calc'!$E2850,cpi!$A:$A,0),MATCH('Inflation adjust calc'!$D2850,cpi!$1:$1,0))</f>
        <v>237.43299999999999</v>
      </c>
      <c r="Q2850" s="36">
        <f>cpi!$I$2</f>
        <v>240.85300000000001</v>
      </c>
      <c r="R2850" s="36">
        <f t="shared" si="361"/>
        <v>1.0144040634621136</v>
      </c>
      <c r="S2850" s="28" t="str">
        <f t="shared" si="357"/>
        <v/>
      </c>
      <c r="T2850" s="37">
        <f t="shared" si="358"/>
        <v>15216060.951931704</v>
      </c>
      <c r="U2850" s="37">
        <f t="shared" si="359"/>
        <v>0</v>
      </c>
      <c r="V2850" s="37">
        <f t="shared" si="360"/>
        <v>29468.438043574402</v>
      </c>
    </row>
    <row r="2851" spans="1:22">
      <c r="A2851" s="23">
        <v>2850</v>
      </c>
      <c r="B2851" s="3">
        <v>42013</v>
      </c>
      <c r="C2851" s="28">
        <v>1</v>
      </c>
      <c r="D2851" s="29">
        <v>9</v>
      </c>
      <c r="E2851" s="28">
        <v>2015</v>
      </c>
      <c r="F2851" s="31">
        <f>DATE(E2851,D2851,C2851)</f>
        <v>42248</v>
      </c>
      <c r="G2851" s="24" t="s">
        <v>3760</v>
      </c>
      <c r="H2851" s="2">
        <v>15000000</v>
      </c>
      <c r="I2851">
        <v>0</v>
      </c>
      <c r="J2851" s="2">
        <v>3471</v>
      </c>
      <c r="K2851" s="28" t="str">
        <f t="shared" si="354"/>
        <v/>
      </c>
      <c r="L2851" s="28" t="str">
        <f t="shared" si="355"/>
        <v/>
      </c>
      <c r="M2851" s="28" t="s">
        <v>3760</v>
      </c>
      <c r="N2851" s="28" t="str">
        <f t="shared" si="356"/>
        <v/>
      </c>
      <c r="O2851" s="28" t="str">
        <f>IF(N2851=1,M2851&amp;" ("&amp;E2851&amp;")",M2851)</f>
        <v>Broken Horses</v>
      </c>
      <c r="P2851" s="36">
        <f>INDEX(cpi!$A$1:$M$105,MATCH('Inflation adjust calc'!$E2851,cpi!$A:$A,0),MATCH('Inflation adjust calc'!$D2851,cpi!$1:$1,0))</f>
        <v>237.94499999999999</v>
      </c>
      <c r="Q2851" s="36">
        <f>cpi!$I$2</f>
        <v>240.85300000000001</v>
      </c>
      <c r="R2851" s="36">
        <f t="shared" si="361"/>
        <v>1.0122213116476497</v>
      </c>
      <c r="S2851" s="28" t="str">
        <f t="shared" si="357"/>
        <v/>
      </c>
      <c r="T2851" s="37">
        <f t="shared" si="358"/>
        <v>15183319.674714746</v>
      </c>
      <c r="U2851" s="37">
        <f t="shared" si="359"/>
        <v>0</v>
      </c>
      <c r="V2851" s="37">
        <f t="shared" si="360"/>
        <v>3513.4201727289924</v>
      </c>
    </row>
    <row r="2852" spans="1:22">
      <c r="A2852" s="23">
        <v>2851</v>
      </c>
      <c r="B2852" s="3" t="s">
        <v>614</v>
      </c>
      <c r="C2852" s="28">
        <v>29</v>
      </c>
      <c r="D2852" s="29">
        <v>6</v>
      </c>
      <c r="E2852" s="28">
        <v>2001</v>
      </c>
      <c r="F2852" s="31">
        <f>DATE(E2852,D2852,C2852)</f>
        <v>37071</v>
      </c>
      <c r="G2852" s="24" t="s">
        <v>3761</v>
      </c>
      <c r="H2852" s="2">
        <v>15000000</v>
      </c>
      <c r="I2852">
        <v>0</v>
      </c>
      <c r="J2852">
        <v>0</v>
      </c>
      <c r="K2852" s="28">
        <f t="shared" si="354"/>
        <v>1</v>
      </c>
      <c r="L2852" s="28" t="str">
        <f t="shared" si="355"/>
        <v/>
      </c>
      <c r="M2852" s="28" t="s">
        <v>3761</v>
      </c>
      <c r="N2852" s="28" t="str">
        <f t="shared" si="356"/>
        <v/>
      </c>
      <c r="O2852" s="28" t="str">
        <f>IF(N2852=1,M2852&amp;" ("&amp;E2852&amp;")",M2852)</f>
        <v>Pandaemonium</v>
      </c>
      <c r="P2852" s="36">
        <f>INDEX(cpi!$A$1:$M$105,MATCH('Inflation adjust calc'!$E2852,cpi!$A:$A,0),MATCH('Inflation adjust calc'!$D2852,cpi!$1:$1,0))</f>
        <v>178</v>
      </c>
      <c r="Q2852" s="36">
        <f>cpi!$I$2</f>
        <v>240.85300000000001</v>
      </c>
      <c r="R2852" s="36">
        <f t="shared" si="361"/>
        <v>1.3531067415730338</v>
      </c>
      <c r="S2852" s="28" t="str">
        <f t="shared" si="357"/>
        <v/>
      </c>
      <c r="T2852" s="37">
        <f t="shared" si="358"/>
        <v>20296601.123595506</v>
      </c>
      <c r="U2852" s="37">
        <f t="shared" si="359"/>
        <v>0</v>
      </c>
      <c r="V2852" s="37">
        <f t="shared" si="360"/>
        <v>0</v>
      </c>
    </row>
    <row r="2853" spans="1:22">
      <c r="A2853" s="23">
        <v>2852</v>
      </c>
      <c r="B2853" s="3">
        <v>40300</v>
      </c>
      <c r="C2853" s="28">
        <v>5</v>
      </c>
      <c r="D2853" s="29">
        <v>2</v>
      </c>
      <c r="E2853" s="28">
        <v>2010</v>
      </c>
      <c r="F2853" s="31">
        <f>DATE(E2853,D2853,C2853)</f>
        <v>40214</v>
      </c>
      <c r="G2853" s="24" t="s">
        <v>3762</v>
      </c>
      <c r="H2853" s="2">
        <v>15000000</v>
      </c>
      <c r="I2853">
        <v>0</v>
      </c>
      <c r="J2853">
        <v>0</v>
      </c>
      <c r="K2853" s="28">
        <f t="shared" si="354"/>
        <v>1</v>
      </c>
      <c r="L2853" s="28" t="str">
        <f t="shared" si="355"/>
        <v/>
      </c>
      <c r="M2853" s="28" t="s">
        <v>3762</v>
      </c>
      <c r="N2853" s="28" t="str">
        <f t="shared" si="356"/>
        <v/>
      </c>
      <c r="O2853" s="28" t="str">
        <f>IF(N2853=1,M2853&amp;" ("&amp;E2853&amp;")",M2853)</f>
        <v>Shinjuku Incident</v>
      </c>
      <c r="P2853" s="36">
        <f>INDEX(cpi!$A$1:$M$105,MATCH('Inflation adjust calc'!$E2853,cpi!$A:$A,0),MATCH('Inflation adjust calc'!$D2853,cpi!$1:$1,0))</f>
        <v>216.74100000000001</v>
      </c>
      <c r="Q2853" s="36">
        <f>cpi!$I$2</f>
        <v>240.85300000000001</v>
      </c>
      <c r="R2853" s="36">
        <f t="shared" si="361"/>
        <v>1.1112479872289969</v>
      </c>
      <c r="S2853" s="28" t="str">
        <f t="shared" si="357"/>
        <v/>
      </c>
      <c r="T2853" s="37">
        <f t="shared" si="358"/>
        <v>16668719.808434954</v>
      </c>
      <c r="U2853" s="37">
        <f t="shared" si="359"/>
        <v>0</v>
      </c>
      <c r="V2853" s="37">
        <f t="shared" si="360"/>
        <v>0</v>
      </c>
    </row>
    <row r="2854" spans="1:22">
      <c r="A2854" s="23">
        <v>2853</v>
      </c>
      <c r="B2854" s="3" t="s">
        <v>815</v>
      </c>
      <c r="C2854" s="28">
        <v>31</v>
      </c>
      <c r="D2854" s="29">
        <v>12</v>
      </c>
      <c r="E2854" s="28">
        <v>2015</v>
      </c>
      <c r="F2854" s="31">
        <f>DATE(E2854,D2854,C2854)</f>
        <v>42369</v>
      </c>
      <c r="G2854" s="24" t="s">
        <v>3763</v>
      </c>
      <c r="H2854" s="2">
        <v>15000000</v>
      </c>
      <c r="I2854">
        <v>0</v>
      </c>
      <c r="J2854">
        <v>0</v>
      </c>
      <c r="K2854" s="28">
        <f t="shared" si="354"/>
        <v>1</v>
      </c>
      <c r="L2854" s="28" t="str">
        <f t="shared" si="355"/>
        <v/>
      </c>
      <c r="M2854" s="28" t="s">
        <v>3763</v>
      </c>
      <c r="N2854" s="28" t="str">
        <f t="shared" si="356"/>
        <v/>
      </c>
      <c r="O2854" s="28" t="str">
        <f>IF(N2854=1,M2854&amp;" ("&amp;E2854&amp;")",M2854)</f>
        <v>In Dubious Battle</v>
      </c>
      <c r="P2854" s="36">
        <f>INDEX(cpi!$A$1:$M$105,MATCH('Inflation adjust calc'!$E2854,cpi!$A:$A,0),MATCH('Inflation adjust calc'!$D2854,cpi!$1:$1,0))</f>
        <v>236.52500000000001</v>
      </c>
      <c r="Q2854" s="36">
        <f>cpi!$I$2</f>
        <v>240.85300000000001</v>
      </c>
      <c r="R2854" s="36">
        <f t="shared" si="361"/>
        <v>1.0182982771377234</v>
      </c>
      <c r="S2854" s="28" t="str">
        <f t="shared" si="357"/>
        <v/>
      </c>
      <c r="T2854" s="37">
        <f t="shared" si="358"/>
        <v>15274474.15706585</v>
      </c>
      <c r="U2854" s="37">
        <f t="shared" si="359"/>
        <v>0</v>
      </c>
      <c r="V2854" s="37">
        <f t="shared" si="360"/>
        <v>0</v>
      </c>
    </row>
    <row r="2855" spans="1:22">
      <c r="A2855" s="23">
        <v>2854</v>
      </c>
      <c r="B2855" s="3">
        <v>34305</v>
      </c>
      <c r="C2855" s="28">
        <v>12</v>
      </c>
      <c r="D2855" s="29">
        <v>2</v>
      </c>
      <c r="E2855" s="28">
        <v>1993</v>
      </c>
      <c r="F2855" s="31">
        <f>DATE(E2855,D2855,C2855)</f>
        <v>34012</v>
      </c>
      <c r="G2855" s="24" t="s">
        <v>3764</v>
      </c>
      <c r="H2855" s="2">
        <v>14600000</v>
      </c>
      <c r="I2855" s="2">
        <v>70906973</v>
      </c>
      <c r="J2855" s="2">
        <v>70906973</v>
      </c>
      <c r="K2855" s="28" t="str">
        <f t="shared" si="354"/>
        <v/>
      </c>
      <c r="L2855" s="28" t="str">
        <f t="shared" si="355"/>
        <v/>
      </c>
      <c r="M2855" s="28" t="s">
        <v>3764</v>
      </c>
      <c r="N2855" s="28" t="str">
        <f t="shared" si="356"/>
        <v/>
      </c>
      <c r="O2855" s="28" t="str">
        <f>IF(N2855=1,M2855&amp;" ("&amp;E2855&amp;")",M2855)</f>
        <v>Groundhog Day</v>
      </c>
      <c r="P2855" s="36">
        <f>INDEX(cpi!$A$1:$M$105,MATCH('Inflation adjust calc'!$E2855,cpi!$A:$A,0),MATCH('Inflation adjust calc'!$D2855,cpi!$1:$1,0))</f>
        <v>143.1</v>
      </c>
      <c r="Q2855" s="36">
        <f>cpi!$I$2</f>
        <v>240.85300000000001</v>
      </c>
      <c r="R2855" s="36">
        <f t="shared" si="361"/>
        <v>1.6831097134870721</v>
      </c>
      <c r="S2855" s="28" t="str">
        <f t="shared" si="357"/>
        <v/>
      </c>
      <c r="T2855" s="37">
        <f t="shared" si="358"/>
        <v>24573401.81691125</v>
      </c>
      <c r="U2855" s="37">
        <f t="shared" si="359"/>
        <v>119344215.01026556</v>
      </c>
      <c r="V2855" s="37">
        <f t="shared" si="360"/>
        <v>119344215.01026556</v>
      </c>
    </row>
    <row r="2856" spans="1:22">
      <c r="A2856" s="23">
        <v>2855</v>
      </c>
      <c r="B2856" s="3">
        <v>42011</v>
      </c>
      <c r="C2856" s="28">
        <v>1</v>
      </c>
      <c r="D2856" s="29">
        <v>7</v>
      </c>
      <c r="E2856" s="28">
        <v>2015</v>
      </c>
      <c r="F2856" s="31">
        <f>DATE(E2856,D2856,C2856)</f>
        <v>42186</v>
      </c>
      <c r="G2856" s="24" t="s">
        <v>3765</v>
      </c>
      <c r="H2856" s="2">
        <v>14500000</v>
      </c>
      <c r="I2856" s="2">
        <v>66013057</v>
      </c>
      <c r="J2856" s="2">
        <v>123709460</v>
      </c>
      <c r="K2856" s="28" t="str">
        <f t="shared" si="354"/>
        <v/>
      </c>
      <c r="L2856" s="28" t="str">
        <f t="shared" si="355"/>
        <v/>
      </c>
      <c r="M2856" s="28" t="s">
        <v>3765</v>
      </c>
      <c r="N2856" s="28" t="str">
        <f t="shared" si="356"/>
        <v/>
      </c>
      <c r="O2856" s="28" t="str">
        <f>IF(N2856=1,M2856&amp;" ("&amp;E2856&amp;")",M2856)</f>
        <v>Magic Mike XXL</v>
      </c>
      <c r="P2856" s="36">
        <f>INDEX(cpi!$A$1:$M$105,MATCH('Inflation adjust calc'!$E2856,cpi!$A:$A,0),MATCH('Inflation adjust calc'!$D2856,cpi!$1:$1,0))</f>
        <v>238.654</v>
      </c>
      <c r="Q2856" s="36">
        <f>cpi!$I$2</f>
        <v>240.85300000000001</v>
      </c>
      <c r="R2856" s="36">
        <f t="shared" si="361"/>
        <v>1.0092141761713611</v>
      </c>
      <c r="S2856" s="28" t="str">
        <f t="shared" si="357"/>
        <v/>
      </c>
      <c r="T2856" s="37">
        <f t="shared" si="358"/>
        <v>14633605.554484736</v>
      </c>
      <c r="U2856" s="37">
        <f t="shared" si="359"/>
        <v>66621312.936808102</v>
      </c>
      <c r="V2856" s="37">
        <f t="shared" si="360"/>
        <v>124849340.75850394</v>
      </c>
    </row>
    <row r="2857" spans="1:22">
      <c r="A2857" s="23">
        <v>2856</v>
      </c>
      <c r="B2857" s="3">
        <v>35075</v>
      </c>
      <c r="C2857" s="28">
        <v>1</v>
      </c>
      <c r="D2857" s="29">
        <v>11</v>
      </c>
      <c r="E2857" s="28">
        <v>1996</v>
      </c>
      <c r="F2857" s="31">
        <f>DATE(E2857,D2857,C2857)</f>
        <v>35370</v>
      </c>
      <c r="G2857" s="24" t="s">
        <v>3766</v>
      </c>
      <c r="H2857" s="2">
        <v>14500000</v>
      </c>
      <c r="I2857" s="2">
        <v>46338728</v>
      </c>
      <c r="J2857" s="2">
        <v>147542381</v>
      </c>
      <c r="K2857" s="28" t="str">
        <f t="shared" si="354"/>
        <v/>
      </c>
      <c r="L2857" s="28" t="str">
        <f t="shared" si="355"/>
        <v/>
      </c>
      <c r="M2857" s="28" t="s">
        <v>3766</v>
      </c>
      <c r="N2857" s="28" t="str">
        <f t="shared" si="356"/>
        <v/>
      </c>
      <c r="O2857" s="28" t="str">
        <f>IF(N2857=1,M2857&amp;" ("&amp;E2857&amp;")",M2857)</f>
        <v>Romeo+Juliet</v>
      </c>
      <c r="P2857" s="36">
        <f>INDEX(cpi!$A$1:$M$105,MATCH('Inflation adjust calc'!$E2857,cpi!$A:$A,0),MATCH('Inflation adjust calc'!$D2857,cpi!$1:$1,0))</f>
        <v>158.6</v>
      </c>
      <c r="Q2857" s="36">
        <f>cpi!$I$2</f>
        <v>240.85300000000001</v>
      </c>
      <c r="R2857" s="36">
        <f t="shared" si="361"/>
        <v>1.5186191677175285</v>
      </c>
      <c r="S2857" s="28" t="str">
        <f t="shared" si="357"/>
        <v/>
      </c>
      <c r="T2857" s="37">
        <f t="shared" si="358"/>
        <v>22019977.931904163</v>
      </c>
      <c r="U2857" s="37">
        <f t="shared" si="359"/>
        <v>70370880.548448935</v>
      </c>
      <c r="V2857" s="37">
        <f t="shared" si="360"/>
        <v>224060687.83728248</v>
      </c>
    </row>
    <row r="2858" spans="1:22">
      <c r="A2858" s="23">
        <v>2857</v>
      </c>
      <c r="B2858" s="3" t="s">
        <v>271</v>
      </c>
      <c r="C2858" s="28">
        <v>22</v>
      </c>
      <c r="D2858" s="29">
        <v>7</v>
      </c>
      <c r="E2858" s="28">
        <v>2011</v>
      </c>
      <c r="F2858" s="31">
        <f>DATE(E2858,D2858,C2858)</f>
        <v>40746</v>
      </c>
      <c r="G2858" s="24" t="s">
        <v>3767</v>
      </c>
      <c r="H2858" s="2">
        <v>14500000</v>
      </c>
      <c r="I2858" s="2">
        <v>7691700</v>
      </c>
      <c r="J2858" s="2">
        <v>25480031</v>
      </c>
      <c r="K2858" s="28" t="str">
        <f t="shared" si="354"/>
        <v/>
      </c>
      <c r="L2858" s="28" t="str">
        <f t="shared" si="355"/>
        <v/>
      </c>
      <c r="M2858" s="28" t="s">
        <v>3767</v>
      </c>
      <c r="N2858" s="28" t="str">
        <f t="shared" si="356"/>
        <v/>
      </c>
      <c r="O2858" s="28" t="str">
        <f>IF(N2858=1,M2858&amp;" ("&amp;E2858&amp;")",M2858)</f>
        <v>Elle s'appelait Sarah</v>
      </c>
      <c r="P2858" s="36">
        <f>INDEX(cpi!$A$1:$M$105,MATCH('Inflation adjust calc'!$E2858,cpi!$A:$A,0),MATCH('Inflation adjust calc'!$D2858,cpi!$1:$1,0))</f>
        <v>225.922</v>
      </c>
      <c r="Q2858" s="36">
        <f>cpi!$I$2</f>
        <v>240.85300000000001</v>
      </c>
      <c r="R2858" s="36">
        <f t="shared" si="361"/>
        <v>1.0660891812218376</v>
      </c>
      <c r="S2858" s="28" t="str">
        <f t="shared" si="357"/>
        <v/>
      </c>
      <c r="T2858" s="37">
        <f t="shared" si="358"/>
        <v>15458293.127716646</v>
      </c>
      <c r="U2858" s="37">
        <f t="shared" si="359"/>
        <v>8200038.1552040083</v>
      </c>
      <c r="V2858" s="37">
        <f t="shared" si="360"/>
        <v>27163985.38629704</v>
      </c>
    </row>
    <row r="2859" spans="1:22">
      <c r="A2859" s="23">
        <v>2858</v>
      </c>
      <c r="B2859" s="3">
        <v>42130</v>
      </c>
      <c r="C2859" s="28">
        <v>5</v>
      </c>
      <c r="D2859" s="29">
        <v>6</v>
      </c>
      <c r="E2859" s="28">
        <v>2015</v>
      </c>
      <c r="F2859" s="31">
        <f>DATE(E2859,D2859,C2859)</f>
        <v>42160</v>
      </c>
      <c r="G2859" s="24" t="s">
        <v>3768</v>
      </c>
      <c r="H2859" s="2">
        <v>14500000</v>
      </c>
      <c r="I2859">
        <v>0</v>
      </c>
      <c r="J2859" s="2">
        <v>565801</v>
      </c>
      <c r="K2859" s="28" t="str">
        <f t="shared" si="354"/>
        <v/>
      </c>
      <c r="L2859" s="28" t="str">
        <f t="shared" si="355"/>
        <v/>
      </c>
      <c r="M2859" s="28" t="s">
        <v>3768</v>
      </c>
      <c r="N2859" s="28" t="str">
        <f t="shared" si="356"/>
        <v/>
      </c>
      <c r="O2859" s="28" t="str">
        <f>IF(N2859=1,M2859&amp;" ("&amp;E2859&amp;")",M2859)</f>
        <v>Freedom</v>
      </c>
      <c r="P2859" s="36">
        <f>INDEX(cpi!$A$1:$M$105,MATCH('Inflation adjust calc'!$E2859,cpi!$A:$A,0),MATCH('Inflation adjust calc'!$D2859,cpi!$1:$1,0))</f>
        <v>238.63800000000001</v>
      </c>
      <c r="Q2859" s="36">
        <f>cpi!$I$2</f>
        <v>240.85300000000001</v>
      </c>
      <c r="R2859" s="36">
        <f t="shared" si="361"/>
        <v>1.0092818411149942</v>
      </c>
      <c r="S2859" s="28" t="str">
        <f t="shared" si="357"/>
        <v/>
      </c>
      <c r="T2859" s="37">
        <f t="shared" si="358"/>
        <v>14634586.696167415</v>
      </c>
      <c r="U2859" s="37">
        <f t="shared" si="359"/>
        <v>0</v>
      </c>
      <c r="V2859" s="37">
        <f t="shared" si="360"/>
        <v>571052.67498470482</v>
      </c>
    </row>
    <row r="2860" spans="1:22">
      <c r="A2860" s="23">
        <v>2859</v>
      </c>
      <c r="B2860" s="3">
        <v>33793</v>
      </c>
      <c r="C2860" s="28">
        <v>7</v>
      </c>
      <c r="D2860" s="29">
        <v>8</v>
      </c>
      <c r="E2860" s="28">
        <v>1992</v>
      </c>
      <c r="F2860" s="31">
        <f>DATE(E2860,D2860,C2860)</f>
        <v>33823</v>
      </c>
      <c r="G2860" s="24" t="s">
        <v>3769</v>
      </c>
      <c r="H2860" s="2">
        <v>14400000</v>
      </c>
      <c r="I2860" s="2">
        <v>101157447</v>
      </c>
      <c r="J2860" s="2">
        <v>159157447</v>
      </c>
      <c r="K2860" s="28" t="str">
        <f t="shared" si="354"/>
        <v/>
      </c>
      <c r="L2860" s="28" t="str">
        <f t="shared" si="355"/>
        <v/>
      </c>
      <c r="M2860" s="28" t="s">
        <v>3769</v>
      </c>
      <c r="N2860" s="28" t="str">
        <f t="shared" si="356"/>
        <v/>
      </c>
      <c r="O2860" s="28" t="str">
        <f>IF(N2860=1,M2860&amp;" ("&amp;E2860&amp;")",M2860)</f>
        <v>Unforgiven</v>
      </c>
      <c r="P2860" s="36">
        <f>INDEX(cpi!$A$1:$M$105,MATCH('Inflation adjust calc'!$E2860,cpi!$A:$A,0),MATCH('Inflation adjust calc'!$D2860,cpi!$1:$1,0))</f>
        <v>140.9</v>
      </c>
      <c r="Q2860" s="36">
        <f>cpi!$I$2</f>
        <v>240.85300000000001</v>
      </c>
      <c r="R2860" s="36">
        <f t="shared" si="361"/>
        <v>1.709389638041164</v>
      </c>
      <c r="S2860" s="28" t="str">
        <f t="shared" si="357"/>
        <v/>
      </c>
      <c r="T2860" s="37">
        <f t="shared" si="358"/>
        <v>24615210.787792761</v>
      </c>
      <c r="U2860" s="37">
        <f t="shared" si="359"/>
        <v>172917491.71249822</v>
      </c>
      <c r="V2860" s="37">
        <f t="shared" si="360"/>
        <v>272062090.71888572</v>
      </c>
    </row>
    <row r="2861" spans="1:22">
      <c r="A2861" s="23">
        <v>2860</v>
      </c>
      <c r="B2861" s="3" t="s">
        <v>1831</v>
      </c>
      <c r="C2861" s="28">
        <v>27</v>
      </c>
      <c r="D2861" s="29">
        <v>1</v>
      </c>
      <c r="E2861" s="28">
        <v>2006</v>
      </c>
      <c r="F2861" s="31">
        <f>DATE(E2861,D2861,C2861)</f>
        <v>38744</v>
      </c>
      <c r="G2861" s="24" t="s">
        <v>3770</v>
      </c>
      <c r="H2861" s="2">
        <v>14200000</v>
      </c>
      <c r="I2861" s="2">
        <v>74205</v>
      </c>
      <c r="J2861" s="2">
        <v>543306</v>
      </c>
      <c r="K2861" s="28" t="str">
        <f t="shared" si="354"/>
        <v/>
      </c>
      <c r="L2861" s="28" t="str">
        <f t="shared" si="355"/>
        <v/>
      </c>
      <c r="M2861" s="28" t="s">
        <v>3770</v>
      </c>
      <c r="N2861" s="28" t="str">
        <f t="shared" si="356"/>
        <v/>
      </c>
      <c r="O2861" s="28" t="str">
        <f>IF(N2861=1,M2861&amp;" ("&amp;E2861&amp;")",M2861)</f>
        <v>Manderlay</v>
      </c>
      <c r="P2861" s="36">
        <f>INDEX(cpi!$A$1:$M$105,MATCH('Inflation adjust calc'!$E2861,cpi!$A:$A,0),MATCH('Inflation adjust calc'!$D2861,cpi!$1:$1,0))</f>
        <v>198.3</v>
      </c>
      <c r="Q2861" s="36">
        <f>cpi!$I$2</f>
        <v>240.85300000000001</v>
      </c>
      <c r="R2861" s="36">
        <f t="shared" si="361"/>
        <v>1.2145890065557237</v>
      </c>
      <c r="S2861" s="28" t="str">
        <f t="shared" si="357"/>
        <v/>
      </c>
      <c r="T2861" s="37">
        <f t="shared" si="358"/>
        <v>17247163.893091276</v>
      </c>
      <c r="U2861" s="37">
        <f t="shared" si="359"/>
        <v>90128.577231467469</v>
      </c>
      <c r="V2861" s="37">
        <f t="shared" si="360"/>
        <v>659893.49479576398</v>
      </c>
    </row>
    <row r="2862" spans="1:22">
      <c r="A2862" s="23">
        <v>2861</v>
      </c>
      <c r="B2862" s="3" t="s">
        <v>3771</v>
      </c>
      <c r="C2862" s="28">
        <v>23</v>
      </c>
      <c r="D2862" s="29">
        <v>3</v>
      </c>
      <c r="E2862" s="28">
        <v>1990</v>
      </c>
      <c r="F2862" s="31">
        <f>DATE(E2862,D2862,C2862)</f>
        <v>32955</v>
      </c>
      <c r="G2862" s="24" t="s">
        <v>3772</v>
      </c>
      <c r="H2862" s="2">
        <v>14000000</v>
      </c>
      <c r="I2862" s="2">
        <v>178406268</v>
      </c>
      <c r="J2862" s="2">
        <v>432645872</v>
      </c>
      <c r="K2862" s="28" t="str">
        <f t="shared" si="354"/>
        <v/>
      </c>
      <c r="L2862" s="28" t="str">
        <f t="shared" si="355"/>
        <v/>
      </c>
      <c r="M2862" s="28" t="s">
        <v>3772</v>
      </c>
      <c r="N2862" s="28" t="str">
        <f t="shared" si="356"/>
        <v/>
      </c>
      <c r="O2862" s="28" t="str">
        <f>IF(N2862=1,M2862&amp;" ("&amp;E2862&amp;")",M2862)</f>
        <v>Pretty Woman</v>
      </c>
      <c r="P2862" s="36">
        <f>INDEX(cpi!$A$1:$M$105,MATCH('Inflation adjust calc'!$E2862,cpi!$A:$A,0),MATCH('Inflation adjust calc'!$D2862,cpi!$1:$1,0))</f>
        <v>128.69999999999999</v>
      </c>
      <c r="Q2862" s="36">
        <f>cpi!$I$2</f>
        <v>240.85300000000001</v>
      </c>
      <c r="R2862" s="36">
        <f t="shared" si="361"/>
        <v>1.8714296814296816</v>
      </c>
      <c r="S2862" s="28" t="str">
        <f t="shared" si="357"/>
        <v/>
      </c>
      <c r="T2862" s="37">
        <f t="shared" si="358"/>
        <v>26200015.540015541</v>
      </c>
      <c r="U2862" s="37">
        <f t="shared" si="359"/>
        <v>333874785.28829837</v>
      </c>
      <c r="V2862" s="37">
        <f t="shared" si="360"/>
        <v>809666326.40882683</v>
      </c>
    </row>
    <row r="2863" spans="1:22">
      <c r="A2863" s="23">
        <v>2862</v>
      </c>
      <c r="B2863" s="3" t="s">
        <v>3773</v>
      </c>
      <c r="C2863" s="28">
        <v>18</v>
      </c>
      <c r="D2863" s="29">
        <v>9</v>
      </c>
      <c r="E2863" s="28">
        <v>1987</v>
      </c>
      <c r="F2863" s="31">
        <f>DATE(E2863,D2863,C2863)</f>
        <v>32038</v>
      </c>
      <c r="G2863" s="24" t="s">
        <v>3774</v>
      </c>
      <c r="H2863" s="2">
        <v>14000000</v>
      </c>
      <c r="I2863" s="2">
        <v>156645693</v>
      </c>
      <c r="J2863" s="2">
        <v>320100000</v>
      </c>
      <c r="K2863" s="28" t="str">
        <f t="shared" si="354"/>
        <v/>
      </c>
      <c r="L2863" s="28" t="str">
        <f t="shared" si="355"/>
        <v/>
      </c>
      <c r="M2863" s="28" t="s">
        <v>3774</v>
      </c>
      <c r="N2863" s="28" t="str">
        <f t="shared" si="356"/>
        <v/>
      </c>
      <c r="O2863" s="28" t="str">
        <f>IF(N2863=1,M2863&amp;" ("&amp;E2863&amp;")",M2863)</f>
        <v>Fatal Attraction</v>
      </c>
      <c r="P2863" s="36">
        <f>INDEX(cpi!$A$1:$M$105,MATCH('Inflation adjust calc'!$E2863,cpi!$A:$A,0),MATCH('Inflation adjust calc'!$D2863,cpi!$1:$1,0))</f>
        <v>115</v>
      </c>
      <c r="Q2863" s="36">
        <f>cpi!$I$2</f>
        <v>240.85300000000001</v>
      </c>
      <c r="R2863" s="36">
        <f t="shared" si="361"/>
        <v>2.0943739130434782</v>
      </c>
      <c r="S2863" s="28" t="str">
        <f t="shared" si="357"/>
        <v/>
      </c>
      <c r="T2863" s="37">
        <f t="shared" si="358"/>
        <v>29321234.782608695</v>
      </c>
      <c r="U2863" s="37">
        <f t="shared" si="359"/>
        <v>328074653.00981736</v>
      </c>
      <c r="V2863" s="37">
        <f t="shared" si="360"/>
        <v>670409089.56521738</v>
      </c>
    </row>
    <row r="2864" spans="1:22">
      <c r="A2864" s="23">
        <v>2863</v>
      </c>
      <c r="B2864" s="3">
        <v>39793</v>
      </c>
      <c r="C2864" s="28">
        <v>12</v>
      </c>
      <c r="D2864" s="29">
        <v>11</v>
      </c>
      <c r="E2864" s="28">
        <v>2008</v>
      </c>
      <c r="F2864" s="31">
        <f>DATE(E2864,D2864,C2864)</f>
        <v>39764</v>
      </c>
      <c r="G2864" s="24" t="s">
        <v>3775</v>
      </c>
      <c r="H2864" s="2">
        <v>14000000</v>
      </c>
      <c r="I2864" s="2">
        <v>141319928</v>
      </c>
      <c r="J2864" s="2">
        <v>384519665</v>
      </c>
      <c r="K2864" s="28" t="str">
        <f t="shared" si="354"/>
        <v/>
      </c>
      <c r="L2864" s="28" t="str">
        <f t="shared" si="355"/>
        <v/>
      </c>
      <c r="M2864" s="28" t="s">
        <v>3775</v>
      </c>
      <c r="N2864" s="28" t="str">
        <f t="shared" si="356"/>
        <v/>
      </c>
      <c r="O2864" s="28" t="str">
        <f>IF(N2864=1,M2864&amp;" ("&amp;E2864&amp;")",M2864)</f>
        <v>Slumdog Millionaire</v>
      </c>
      <c r="P2864" s="36">
        <f>INDEX(cpi!$A$1:$M$105,MATCH('Inflation adjust calc'!$E2864,cpi!$A:$A,0),MATCH('Inflation adjust calc'!$D2864,cpi!$1:$1,0))</f>
        <v>212.42500000000001</v>
      </c>
      <c r="Q2864" s="36">
        <f>cpi!$I$2</f>
        <v>240.85300000000001</v>
      </c>
      <c r="R2864" s="36">
        <f t="shared" si="361"/>
        <v>1.1338260562551488</v>
      </c>
      <c r="S2864" s="28" t="str">
        <f t="shared" si="357"/>
        <v/>
      </c>
      <c r="T2864" s="37">
        <f t="shared" si="358"/>
        <v>15873564.787572082</v>
      </c>
      <c r="U2864" s="37">
        <f t="shared" si="359"/>
        <v>160232216.63450158</v>
      </c>
      <c r="V2864" s="37">
        <f t="shared" si="360"/>
        <v>435978415.31950098</v>
      </c>
    </row>
    <row r="2865" spans="1:22">
      <c r="A2865" s="23">
        <v>2864</v>
      </c>
      <c r="B2865" s="3" t="s">
        <v>3776</v>
      </c>
      <c r="C2865" s="28">
        <v>17</v>
      </c>
      <c r="D2865" s="29">
        <v>12</v>
      </c>
      <c r="E2865" s="28">
        <v>1974</v>
      </c>
      <c r="F2865" s="31">
        <f>DATE(E2865,D2865,C2865)</f>
        <v>27380</v>
      </c>
      <c r="G2865" s="24" t="s">
        <v>3777</v>
      </c>
      <c r="H2865" s="2">
        <v>14000000</v>
      </c>
      <c r="I2865" s="2">
        <v>116000000</v>
      </c>
      <c r="J2865" s="2">
        <v>139700000</v>
      </c>
      <c r="K2865" s="28" t="str">
        <f t="shared" si="354"/>
        <v/>
      </c>
      <c r="L2865" s="28" t="str">
        <f t="shared" si="355"/>
        <v/>
      </c>
      <c r="M2865" s="28" t="s">
        <v>3777</v>
      </c>
      <c r="N2865" s="28" t="str">
        <f t="shared" si="356"/>
        <v/>
      </c>
      <c r="O2865" s="28" t="str">
        <f>IF(N2865=1,M2865&amp;" ("&amp;E2865&amp;")",M2865)</f>
        <v>Towering Inferno</v>
      </c>
      <c r="P2865" s="36">
        <f>INDEX(cpi!$A$1:$M$105,MATCH('Inflation adjust calc'!$E2865,cpi!$A:$A,0),MATCH('Inflation adjust calc'!$D2865,cpi!$1:$1,0))</f>
        <v>51.9</v>
      </c>
      <c r="Q2865" s="36">
        <f>cpi!$I$2</f>
        <v>240.85300000000001</v>
      </c>
      <c r="R2865" s="36">
        <f t="shared" si="361"/>
        <v>4.6407129094412332</v>
      </c>
      <c r="S2865" s="28" t="str">
        <f t="shared" si="357"/>
        <v/>
      </c>
      <c r="T2865" s="37">
        <f t="shared" si="358"/>
        <v>64969980.732177265</v>
      </c>
      <c r="U2865" s="37">
        <f t="shared" si="359"/>
        <v>538322697.49518299</v>
      </c>
      <c r="V2865" s="37">
        <f t="shared" si="360"/>
        <v>648307593.44894028</v>
      </c>
    </row>
    <row r="2866" spans="1:22">
      <c r="A2866" s="23">
        <v>2865</v>
      </c>
      <c r="B2866" s="3" t="s">
        <v>1265</v>
      </c>
      <c r="C2866" s="28">
        <v>25</v>
      </c>
      <c r="D2866" s="29">
        <v>5</v>
      </c>
      <c r="E2866" s="28">
        <v>1988</v>
      </c>
      <c r="F2866" s="31">
        <f>DATE(E2866,D2866,C2866)</f>
        <v>32288</v>
      </c>
      <c r="G2866" s="24" t="s">
        <v>3778</v>
      </c>
      <c r="H2866" s="2">
        <v>14000000</v>
      </c>
      <c r="I2866" s="2">
        <v>109306210</v>
      </c>
      <c r="J2866" s="2">
        <v>239606210</v>
      </c>
      <c r="K2866" s="28" t="str">
        <f t="shared" si="354"/>
        <v/>
      </c>
      <c r="L2866" s="28" t="str">
        <f t="shared" si="355"/>
        <v/>
      </c>
      <c r="M2866" s="28" t="s">
        <v>3778</v>
      </c>
      <c r="N2866" s="28" t="str">
        <f t="shared" si="356"/>
        <v/>
      </c>
      <c r="O2866" s="28" t="str">
        <f>IF(N2866=1,M2866&amp;" ("&amp;E2866&amp;")",M2866)</f>
        <v>Crocodile Dundee 2</v>
      </c>
      <c r="P2866" s="36">
        <f>INDEX(cpi!$A$1:$M$105,MATCH('Inflation adjust calc'!$E2866,cpi!$A:$A,0),MATCH('Inflation adjust calc'!$D2866,cpi!$1:$1,0))</f>
        <v>117.5</v>
      </c>
      <c r="Q2866" s="36">
        <f>cpi!$I$2</f>
        <v>240.85300000000001</v>
      </c>
      <c r="R2866" s="36">
        <f t="shared" si="361"/>
        <v>2.049812765957447</v>
      </c>
      <c r="S2866" s="28" t="str">
        <f t="shared" si="357"/>
        <v/>
      </c>
      <c r="T2866" s="37">
        <f t="shared" si="358"/>
        <v>28697378.723404258</v>
      </c>
      <c r="U2866" s="37">
        <f t="shared" si="359"/>
        <v>224057264.65642557</v>
      </c>
      <c r="V2866" s="37">
        <f t="shared" si="360"/>
        <v>491147868.06068087</v>
      </c>
    </row>
    <row r="2867" spans="1:22">
      <c r="A2867" s="23">
        <v>2866</v>
      </c>
      <c r="B2867" s="3" t="s">
        <v>3779</v>
      </c>
      <c r="C2867" s="28">
        <v>20</v>
      </c>
      <c r="D2867" s="29">
        <v>12</v>
      </c>
      <c r="E2867" s="28">
        <v>1989</v>
      </c>
      <c r="F2867" s="31">
        <f>DATE(E2867,D2867,C2867)</f>
        <v>32862</v>
      </c>
      <c r="G2867" s="24" t="s">
        <v>3780</v>
      </c>
      <c r="H2867" s="2">
        <v>14000000</v>
      </c>
      <c r="I2867" s="2">
        <v>70001698</v>
      </c>
      <c r="J2867" s="2">
        <v>70001698</v>
      </c>
      <c r="K2867" s="28" t="str">
        <f t="shared" si="354"/>
        <v/>
      </c>
      <c r="L2867" s="28" t="str">
        <f t="shared" si="355"/>
        <v/>
      </c>
      <c r="M2867" s="28" t="s">
        <v>3780</v>
      </c>
      <c r="N2867" s="28" t="str">
        <f t="shared" si="356"/>
        <v/>
      </c>
      <c r="O2867" s="28" t="str">
        <f>IF(N2867=1,M2867&amp;" ("&amp;E2867&amp;")",M2867)</f>
        <v>Born on the Fourth of July</v>
      </c>
      <c r="P2867" s="36">
        <f>INDEX(cpi!$A$1:$M$105,MATCH('Inflation adjust calc'!$E2867,cpi!$A:$A,0),MATCH('Inflation adjust calc'!$D2867,cpi!$1:$1,0))</f>
        <v>126.1</v>
      </c>
      <c r="Q2867" s="36">
        <f>cpi!$I$2</f>
        <v>240.85300000000001</v>
      </c>
      <c r="R2867" s="36">
        <f t="shared" si="361"/>
        <v>1.9100158604282318</v>
      </c>
      <c r="S2867" s="28" t="str">
        <f t="shared" si="357"/>
        <v/>
      </c>
      <c r="T2867" s="37">
        <f t="shared" si="358"/>
        <v>26740222.045995247</v>
      </c>
      <c r="U2867" s="37">
        <f t="shared" si="359"/>
        <v>133704353.43690723</v>
      </c>
      <c r="V2867" s="37">
        <f t="shared" si="360"/>
        <v>133704353.43690723</v>
      </c>
    </row>
    <row r="2868" spans="1:22">
      <c r="A2868" s="23">
        <v>2867</v>
      </c>
      <c r="B2868" s="3">
        <v>33979</v>
      </c>
      <c r="C2868" s="28">
        <v>1</v>
      </c>
      <c r="D2868" s="29">
        <v>10</v>
      </c>
      <c r="E2868" s="28">
        <v>1993</v>
      </c>
      <c r="F2868" s="31">
        <f>DATE(E2868,D2868,C2868)</f>
        <v>34243</v>
      </c>
      <c r="G2868" s="24" t="s">
        <v>3781</v>
      </c>
      <c r="H2868" s="2">
        <v>14000000</v>
      </c>
      <c r="I2868" s="2">
        <v>68856263</v>
      </c>
      <c r="J2868" s="2">
        <v>155056263</v>
      </c>
      <c r="K2868" s="28" t="str">
        <f t="shared" si="354"/>
        <v/>
      </c>
      <c r="L2868" s="28" t="str">
        <f t="shared" si="355"/>
        <v/>
      </c>
      <c r="M2868" s="28" t="s">
        <v>3781</v>
      </c>
      <c r="N2868" s="28" t="str">
        <f t="shared" si="356"/>
        <v/>
      </c>
      <c r="O2868" s="28" t="str">
        <f>IF(N2868=1,M2868&amp;" ("&amp;E2868&amp;")",M2868)</f>
        <v>Cool Runnings</v>
      </c>
      <c r="P2868" s="36">
        <f>INDEX(cpi!$A$1:$M$105,MATCH('Inflation adjust calc'!$E2868,cpi!$A:$A,0),MATCH('Inflation adjust calc'!$D2868,cpi!$1:$1,0))</f>
        <v>145.69999999999999</v>
      </c>
      <c r="Q2868" s="36">
        <f>cpi!$I$2</f>
        <v>240.85300000000001</v>
      </c>
      <c r="R2868" s="36">
        <f t="shared" si="361"/>
        <v>1.6530748112560056</v>
      </c>
      <c r="S2868" s="28" t="str">
        <f t="shared" si="357"/>
        <v/>
      </c>
      <c r="T2868" s="37">
        <f t="shared" si="358"/>
        <v>23143047.357584078</v>
      </c>
      <c r="U2868" s="37">
        <f t="shared" si="359"/>
        <v>113824553.96251889</v>
      </c>
      <c r="V2868" s="37">
        <f t="shared" si="360"/>
        <v>256319602.69278657</v>
      </c>
    </row>
    <row r="2869" spans="1:22">
      <c r="A2869" s="23">
        <v>2868</v>
      </c>
      <c r="B2869" s="3">
        <v>39417</v>
      </c>
      <c r="C2869" s="28">
        <v>12</v>
      </c>
      <c r="D2869" s="29">
        <v>1</v>
      </c>
      <c r="E2869" s="28">
        <v>2007</v>
      </c>
      <c r="F2869" s="31">
        <f>DATE(E2869,D2869,C2869)</f>
        <v>39094</v>
      </c>
      <c r="G2869" s="24" t="s">
        <v>3782</v>
      </c>
      <c r="H2869" s="2">
        <v>14000000</v>
      </c>
      <c r="I2869" s="2">
        <v>61356221</v>
      </c>
      <c r="J2869" s="2">
        <v>75525718</v>
      </c>
      <c r="K2869" s="28" t="str">
        <f t="shared" si="354"/>
        <v/>
      </c>
      <c r="L2869" s="28" t="str">
        <f t="shared" si="355"/>
        <v/>
      </c>
      <c r="M2869" s="28" t="s">
        <v>3782</v>
      </c>
      <c r="N2869" s="28" t="str">
        <f t="shared" si="356"/>
        <v/>
      </c>
      <c r="O2869" s="28" t="str">
        <f>IF(N2869=1,M2869&amp;" ("&amp;E2869&amp;")",M2869)</f>
        <v>Stomp the Yard</v>
      </c>
      <c r="P2869" s="36">
        <f>INDEX(cpi!$A$1:$M$105,MATCH('Inflation adjust calc'!$E2869,cpi!$A:$A,0),MATCH('Inflation adjust calc'!$D2869,cpi!$1:$1,0))</f>
        <v>202.416</v>
      </c>
      <c r="Q2869" s="36">
        <f>cpi!$I$2</f>
        <v>240.85300000000001</v>
      </c>
      <c r="R2869" s="36">
        <f t="shared" si="361"/>
        <v>1.1898911153268517</v>
      </c>
      <c r="S2869" s="28" t="str">
        <f t="shared" si="357"/>
        <v/>
      </c>
      <c r="T2869" s="37">
        <f t="shared" si="358"/>
        <v>16658475.614575922</v>
      </c>
      <c r="U2869" s="37">
        <f t="shared" si="359"/>
        <v>73007222.237930804</v>
      </c>
      <c r="V2869" s="37">
        <f t="shared" si="360"/>
        <v>89867380.826881275</v>
      </c>
    </row>
    <row r="2870" spans="1:22">
      <c r="A2870" s="23">
        <v>2869</v>
      </c>
      <c r="B2870" s="3" t="s">
        <v>861</v>
      </c>
      <c r="C2870" s="28">
        <v>16</v>
      </c>
      <c r="D2870" s="29">
        <v>1</v>
      </c>
      <c r="E2870" s="28">
        <v>2009</v>
      </c>
      <c r="F2870" s="31">
        <f>DATE(E2870,D2870,C2870)</f>
        <v>39829</v>
      </c>
      <c r="G2870" s="24" t="s">
        <v>3783</v>
      </c>
      <c r="H2870" s="2">
        <v>14000000</v>
      </c>
      <c r="I2870" s="2">
        <v>51545952</v>
      </c>
      <c r="J2870" s="2">
        <v>102836002</v>
      </c>
      <c r="K2870" s="28" t="str">
        <f t="shared" si="354"/>
        <v/>
      </c>
      <c r="L2870" s="28" t="str">
        <f t="shared" si="355"/>
        <v/>
      </c>
      <c r="M2870" s="28" t="s">
        <v>3783</v>
      </c>
      <c r="N2870" s="28" t="str">
        <f t="shared" si="356"/>
        <v/>
      </c>
      <c r="O2870" s="28" t="str">
        <f>IF(N2870=1,M2870&amp;" ("&amp;E2870&amp;")",M2870)</f>
        <v>My Bloody Valentine</v>
      </c>
      <c r="P2870" s="36">
        <f>INDEX(cpi!$A$1:$M$105,MATCH('Inflation adjust calc'!$E2870,cpi!$A:$A,0),MATCH('Inflation adjust calc'!$D2870,cpi!$1:$1,0))</f>
        <v>211.143</v>
      </c>
      <c r="Q2870" s="36">
        <f>cpi!$I$2</f>
        <v>240.85300000000001</v>
      </c>
      <c r="R2870" s="36">
        <f t="shared" si="361"/>
        <v>1.1407103242825953</v>
      </c>
      <c r="S2870" s="28" t="str">
        <f t="shared" si="357"/>
        <v/>
      </c>
      <c r="T2870" s="37">
        <f t="shared" si="358"/>
        <v>15969944.539956335</v>
      </c>
      <c r="U2870" s="37">
        <f t="shared" si="359"/>
        <v>58798999.621375091</v>
      </c>
      <c r="V2870" s="37">
        <f t="shared" si="360"/>
        <v>117306089.18934563</v>
      </c>
    </row>
    <row r="2871" spans="1:22">
      <c r="A2871" s="23">
        <v>2870</v>
      </c>
      <c r="B2871" s="3" t="s">
        <v>3784</v>
      </c>
      <c r="C2871" s="28">
        <v>31</v>
      </c>
      <c r="D2871" s="29">
        <v>8</v>
      </c>
      <c r="E2871" s="28">
        <v>2012</v>
      </c>
      <c r="F2871" s="31">
        <f>DATE(E2871,D2871,C2871)</f>
        <v>41152</v>
      </c>
      <c r="G2871" s="24" t="s">
        <v>3785</v>
      </c>
      <c r="H2871" s="2">
        <v>14000000</v>
      </c>
      <c r="I2871" s="2">
        <v>49130588</v>
      </c>
      <c r="J2871" s="2">
        <v>82925064</v>
      </c>
      <c r="K2871" s="28" t="str">
        <f t="shared" si="354"/>
        <v/>
      </c>
      <c r="L2871" s="28" t="str">
        <f t="shared" si="355"/>
        <v/>
      </c>
      <c r="M2871" s="28" t="s">
        <v>3785</v>
      </c>
      <c r="N2871" s="28" t="str">
        <f t="shared" si="356"/>
        <v/>
      </c>
      <c r="O2871" s="28" t="str">
        <f>IF(N2871=1,M2871&amp;" ("&amp;E2871&amp;")",M2871)</f>
        <v>The Possession</v>
      </c>
      <c r="P2871" s="36">
        <f>INDEX(cpi!$A$1:$M$105,MATCH('Inflation adjust calc'!$E2871,cpi!$A:$A,0),MATCH('Inflation adjust calc'!$D2871,cpi!$1:$1,0))</f>
        <v>230.37899999999999</v>
      </c>
      <c r="Q2871" s="36">
        <f>cpi!$I$2</f>
        <v>240.85300000000001</v>
      </c>
      <c r="R2871" s="36">
        <f t="shared" si="361"/>
        <v>1.0454642133180543</v>
      </c>
      <c r="S2871" s="28" t="str">
        <f t="shared" si="357"/>
        <v/>
      </c>
      <c r="T2871" s="37">
        <f t="shared" si="358"/>
        <v>14636498.98645276</v>
      </c>
      <c r="U2871" s="37">
        <f t="shared" si="359"/>
        <v>51364271.533273436</v>
      </c>
      <c r="V2871" s="37">
        <f t="shared" si="360"/>
        <v>86695186.79910931</v>
      </c>
    </row>
    <row r="2872" spans="1:22">
      <c r="A2872" s="23">
        <v>2871</v>
      </c>
      <c r="B2872" s="3" t="s">
        <v>3786</v>
      </c>
      <c r="C2872" s="28">
        <v>22</v>
      </c>
      <c r="D2872" s="29">
        <v>10</v>
      </c>
      <c r="E2872" s="28">
        <v>1982</v>
      </c>
      <c r="F2872" s="31">
        <f>DATE(E2872,D2872,C2872)</f>
        <v>30246</v>
      </c>
      <c r="G2872" s="24" t="s">
        <v>3787</v>
      </c>
      <c r="H2872" s="2">
        <v>14000000</v>
      </c>
      <c r="I2872" s="2">
        <v>47212904</v>
      </c>
      <c r="J2872" s="2">
        <v>125212904</v>
      </c>
      <c r="K2872" s="28" t="str">
        <f t="shared" si="354"/>
        <v/>
      </c>
      <c r="L2872" s="28" t="str">
        <f t="shared" si="355"/>
        <v/>
      </c>
      <c r="M2872" s="28" t="s">
        <v>3787</v>
      </c>
      <c r="N2872" s="28" t="str">
        <f t="shared" si="356"/>
        <v/>
      </c>
      <c r="O2872" s="28" t="str">
        <f>IF(N2872=1,M2872&amp;" ("&amp;E2872&amp;")",M2872)</f>
        <v>First Blood</v>
      </c>
      <c r="P2872" s="36">
        <f>INDEX(cpi!$A$1:$M$105,MATCH('Inflation adjust calc'!$E2872,cpi!$A:$A,0),MATCH('Inflation adjust calc'!$D2872,cpi!$1:$1,0))</f>
        <v>98.2</v>
      </c>
      <c r="Q2872" s="36">
        <f>cpi!$I$2</f>
        <v>240.85300000000001</v>
      </c>
      <c r="R2872" s="36">
        <f t="shared" si="361"/>
        <v>2.4526782077393077</v>
      </c>
      <c r="S2872" s="28" t="str">
        <f t="shared" si="357"/>
        <v/>
      </c>
      <c r="T2872" s="37">
        <f t="shared" si="358"/>
        <v>34337494.908350304</v>
      </c>
      <c r="U2872" s="37">
        <f t="shared" si="359"/>
        <v>115798060.76488799</v>
      </c>
      <c r="V2872" s="37">
        <f t="shared" si="360"/>
        <v>307106960.96855396</v>
      </c>
    </row>
    <row r="2873" spans="1:22">
      <c r="A2873" s="23">
        <v>2872</v>
      </c>
      <c r="B2873" s="3" t="s">
        <v>3788</v>
      </c>
      <c r="C2873" s="28">
        <v>13</v>
      </c>
      <c r="D2873" s="29">
        <v>7</v>
      </c>
      <c r="E2873" s="28">
        <v>1977</v>
      </c>
      <c r="F2873" s="31">
        <f>DATE(E2873,D2873,C2873)</f>
        <v>28319</v>
      </c>
      <c r="G2873" s="24" t="s">
        <v>3789</v>
      </c>
      <c r="H2873" s="2">
        <v>14000000</v>
      </c>
      <c r="I2873" s="2">
        <v>46800000</v>
      </c>
      <c r="J2873" s="2">
        <v>185400000</v>
      </c>
      <c r="K2873" s="28" t="str">
        <f t="shared" si="354"/>
        <v/>
      </c>
      <c r="L2873" s="28" t="str">
        <f t="shared" si="355"/>
        <v/>
      </c>
      <c r="M2873" s="28" t="s">
        <v>3789</v>
      </c>
      <c r="N2873" s="28" t="str">
        <f t="shared" si="356"/>
        <v/>
      </c>
      <c r="O2873" s="28" t="str">
        <f>IF(N2873=1,M2873&amp;" ("&amp;E2873&amp;")",M2873)</f>
        <v>The Spy Who Loved Me</v>
      </c>
      <c r="P2873" s="36">
        <f>INDEX(cpi!$A$1:$M$105,MATCH('Inflation adjust calc'!$E2873,cpi!$A:$A,0),MATCH('Inflation adjust calc'!$D2873,cpi!$1:$1,0))</f>
        <v>61</v>
      </c>
      <c r="Q2873" s="36">
        <f>cpi!$I$2</f>
        <v>240.85300000000001</v>
      </c>
      <c r="R2873" s="36">
        <f t="shared" si="361"/>
        <v>3.9484098360655739</v>
      </c>
      <c r="S2873" s="28" t="str">
        <f t="shared" si="357"/>
        <v/>
      </c>
      <c r="T2873" s="37">
        <f t="shared" si="358"/>
        <v>55277737.704918034</v>
      </c>
      <c r="U2873" s="37">
        <f t="shared" si="359"/>
        <v>184785580.32786885</v>
      </c>
      <c r="V2873" s="37">
        <f t="shared" si="360"/>
        <v>732035183.60655737</v>
      </c>
    </row>
    <row r="2874" spans="1:22">
      <c r="A2874" s="23">
        <v>2873</v>
      </c>
      <c r="B2874" s="3" t="s">
        <v>1343</v>
      </c>
      <c r="C2874" s="28">
        <v>25</v>
      </c>
      <c r="D2874" s="29">
        <v>9</v>
      </c>
      <c r="E2874" s="28">
        <v>1998</v>
      </c>
      <c r="F2874" s="31">
        <f>DATE(E2874,D2874,C2874)</f>
        <v>36063</v>
      </c>
      <c r="G2874" s="24" t="s">
        <v>3790</v>
      </c>
      <c r="H2874" s="2">
        <v>14000000</v>
      </c>
      <c r="I2874" s="2">
        <v>38116707</v>
      </c>
      <c r="J2874" s="2">
        <v>72571864</v>
      </c>
      <c r="K2874" s="28" t="str">
        <f t="shared" si="354"/>
        <v/>
      </c>
      <c r="L2874" s="28" t="str">
        <f t="shared" si="355"/>
        <v/>
      </c>
      <c r="M2874" s="28" t="s">
        <v>3790</v>
      </c>
      <c r="N2874" s="28" t="str">
        <f t="shared" si="356"/>
        <v/>
      </c>
      <c r="O2874" s="28" t="str">
        <f>IF(N2874=1,M2874&amp;" ("&amp;E2874&amp;")",M2874)</f>
        <v>Urban Legend</v>
      </c>
      <c r="P2874" s="36">
        <f>INDEX(cpi!$A$1:$M$105,MATCH('Inflation adjust calc'!$E2874,cpi!$A:$A,0),MATCH('Inflation adjust calc'!$D2874,cpi!$1:$1,0))</f>
        <v>163.6</v>
      </c>
      <c r="Q2874" s="36">
        <f>cpi!$I$2</f>
        <v>240.85300000000001</v>
      </c>
      <c r="R2874" s="36">
        <f t="shared" si="361"/>
        <v>1.4722066014669928</v>
      </c>
      <c r="S2874" s="28" t="str">
        <f t="shared" si="357"/>
        <v/>
      </c>
      <c r="T2874" s="37">
        <f t="shared" si="358"/>
        <v>20610892.4205379</v>
      </c>
      <c r="U2874" s="37">
        <f t="shared" si="359"/>
        <v>56115667.671583131</v>
      </c>
      <c r="V2874" s="37">
        <f t="shared" si="360"/>
        <v>106840777.26156481</v>
      </c>
    </row>
    <row r="2875" spans="1:22">
      <c r="A2875" s="23">
        <v>2874</v>
      </c>
      <c r="B2875" s="3">
        <v>29841</v>
      </c>
      <c r="C2875" s="28">
        <v>9</v>
      </c>
      <c r="D2875" s="29">
        <v>12</v>
      </c>
      <c r="E2875" s="28">
        <v>1981</v>
      </c>
      <c r="F2875" s="31">
        <f>DATE(E2875,D2875,C2875)</f>
        <v>29929</v>
      </c>
      <c r="G2875" s="24" t="s">
        <v>3791</v>
      </c>
      <c r="H2875" s="2">
        <v>14000000</v>
      </c>
      <c r="I2875" s="2">
        <v>35856053</v>
      </c>
      <c r="J2875" s="2">
        <v>35856053</v>
      </c>
      <c r="K2875" s="28" t="str">
        <f t="shared" si="354"/>
        <v/>
      </c>
      <c r="L2875" s="28" t="str">
        <f t="shared" si="355"/>
        <v/>
      </c>
      <c r="M2875" s="28" t="s">
        <v>3791</v>
      </c>
      <c r="N2875" s="28" t="str">
        <f t="shared" si="356"/>
        <v/>
      </c>
      <c r="O2875" s="28" t="str">
        <f>IF(N2875=1,M2875&amp;" ("&amp;E2875&amp;")",M2875)</f>
        <v>Taps</v>
      </c>
      <c r="P2875" s="36">
        <f>INDEX(cpi!$A$1:$M$105,MATCH('Inflation adjust calc'!$E2875,cpi!$A:$A,0),MATCH('Inflation adjust calc'!$D2875,cpi!$1:$1,0))</f>
        <v>94</v>
      </c>
      <c r="Q2875" s="36">
        <f>cpi!$I$2</f>
        <v>240.85300000000001</v>
      </c>
      <c r="R2875" s="36">
        <f t="shared" si="361"/>
        <v>2.5622659574468085</v>
      </c>
      <c r="S2875" s="28" t="str">
        <f t="shared" si="357"/>
        <v/>
      </c>
      <c r="T2875" s="37">
        <f t="shared" si="358"/>
        <v>35871723.404255316</v>
      </c>
      <c r="U2875" s="37">
        <f t="shared" si="359"/>
        <v>91872743.970308512</v>
      </c>
      <c r="V2875" s="37">
        <f t="shared" si="360"/>
        <v>91872743.970308512</v>
      </c>
    </row>
    <row r="2876" spans="1:22">
      <c r="A2876" s="23">
        <v>2875</v>
      </c>
      <c r="B2876" s="3" t="s">
        <v>2254</v>
      </c>
      <c r="C2876" s="28">
        <v>24</v>
      </c>
      <c r="D2876" s="29">
        <v>2</v>
      </c>
      <c r="E2876" s="28">
        <v>2012</v>
      </c>
      <c r="F2876" s="31">
        <f>DATE(E2876,D2876,C2876)</f>
        <v>40963</v>
      </c>
      <c r="G2876" s="24" t="s">
        <v>3792</v>
      </c>
      <c r="H2876" s="2">
        <v>14000000</v>
      </c>
      <c r="I2876" s="2">
        <v>35025791</v>
      </c>
      <c r="J2876" s="2">
        <v>35579177</v>
      </c>
      <c r="K2876" s="28" t="str">
        <f t="shared" si="354"/>
        <v/>
      </c>
      <c r="L2876" s="28" t="str">
        <f t="shared" si="355"/>
        <v/>
      </c>
      <c r="M2876" s="28" t="s">
        <v>3792</v>
      </c>
      <c r="N2876" s="28" t="str">
        <f t="shared" si="356"/>
        <v/>
      </c>
      <c r="O2876" s="28" t="str">
        <f>IF(N2876=1,M2876&amp;" ("&amp;E2876&amp;")",M2876)</f>
        <v>Tyler Perry's Good Deeds</v>
      </c>
      <c r="P2876" s="36">
        <f>INDEX(cpi!$A$1:$M$105,MATCH('Inflation adjust calc'!$E2876,cpi!$A:$A,0),MATCH('Inflation adjust calc'!$D2876,cpi!$1:$1,0))</f>
        <v>227.66300000000001</v>
      </c>
      <c r="Q2876" s="36">
        <f>cpi!$I$2</f>
        <v>240.85300000000001</v>
      </c>
      <c r="R2876" s="36">
        <f t="shared" si="361"/>
        <v>1.0579365114225852</v>
      </c>
      <c r="S2876" s="28" t="str">
        <f t="shared" si="357"/>
        <v/>
      </c>
      <c r="T2876" s="37">
        <f t="shared" si="358"/>
        <v>14811111.159916192</v>
      </c>
      <c r="U2876" s="37">
        <f t="shared" si="359"/>
        <v>37055063.140356578</v>
      </c>
      <c r="V2876" s="37">
        <f t="shared" si="360"/>
        <v>37640510.394666679</v>
      </c>
    </row>
    <row r="2877" spans="1:22">
      <c r="A2877" s="23">
        <v>2876</v>
      </c>
      <c r="B2877" s="3" t="s">
        <v>2181</v>
      </c>
      <c r="C2877" s="28">
        <v>18</v>
      </c>
      <c r="D2877" s="29">
        <v>1</v>
      </c>
      <c r="E2877" s="28">
        <v>1991</v>
      </c>
      <c r="F2877" s="31">
        <f>DATE(E2877,D2877,C2877)</f>
        <v>33256</v>
      </c>
      <c r="G2877" s="24" t="s">
        <v>3793</v>
      </c>
      <c r="H2877" s="2">
        <v>14000000</v>
      </c>
      <c r="I2877" s="2">
        <v>34729091</v>
      </c>
      <c r="J2877" s="2">
        <v>34729091</v>
      </c>
      <c r="K2877" s="28" t="str">
        <f t="shared" si="354"/>
        <v/>
      </c>
      <c r="L2877" s="28" t="str">
        <f t="shared" si="355"/>
        <v/>
      </c>
      <c r="M2877" s="28" t="s">
        <v>3793</v>
      </c>
      <c r="N2877" s="28" t="str">
        <f t="shared" si="356"/>
        <v/>
      </c>
      <c r="O2877" s="28" t="str">
        <f>IF(N2877=1,M2877&amp;" ("&amp;E2877&amp;")",M2877)</f>
        <v>White Fang</v>
      </c>
      <c r="P2877" s="36">
        <f>INDEX(cpi!$A$1:$M$105,MATCH('Inflation adjust calc'!$E2877,cpi!$A:$A,0),MATCH('Inflation adjust calc'!$D2877,cpi!$1:$1,0))</f>
        <v>134.6</v>
      </c>
      <c r="Q2877" s="36">
        <f>cpi!$I$2</f>
        <v>240.85300000000001</v>
      </c>
      <c r="R2877" s="36">
        <f t="shared" si="361"/>
        <v>1.789398216939079</v>
      </c>
      <c r="S2877" s="28" t="str">
        <f t="shared" si="357"/>
        <v/>
      </c>
      <c r="T2877" s="37">
        <f t="shared" si="358"/>
        <v>25051575.037147105</v>
      </c>
      <c r="U2877" s="37">
        <f t="shared" si="359"/>
        <v>62144173.511315018</v>
      </c>
      <c r="V2877" s="37">
        <f t="shared" si="360"/>
        <v>62144173.511315018</v>
      </c>
    </row>
    <row r="2878" spans="1:22">
      <c r="A2878" s="23">
        <v>2877</v>
      </c>
      <c r="B2878" s="3" t="s">
        <v>3794</v>
      </c>
      <c r="C2878" s="28">
        <v>21</v>
      </c>
      <c r="D2878" s="29">
        <v>12</v>
      </c>
      <c r="E2878" s="28">
        <v>1988</v>
      </c>
      <c r="F2878" s="31">
        <f>DATE(E2878,D2878,C2878)</f>
        <v>32498</v>
      </c>
      <c r="G2878" s="24" t="s">
        <v>2864</v>
      </c>
      <c r="H2878" s="2">
        <v>14000000</v>
      </c>
      <c r="I2878" s="2">
        <v>34700000</v>
      </c>
      <c r="J2878" s="2">
        <v>34700000</v>
      </c>
      <c r="K2878" s="28" t="str">
        <f t="shared" si="354"/>
        <v/>
      </c>
      <c r="L2878" s="28" t="str">
        <f t="shared" si="355"/>
        <v/>
      </c>
      <c r="M2878" s="28" t="s">
        <v>2864</v>
      </c>
      <c r="N2878" s="28">
        <f t="shared" si="356"/>
        <v>1</v>
      </c>
      <c r="O2878" s="28" t="str">
        <f>IF(N2878=1,M2878&amp;" ("&amp;E2878&amp;")",M2878)</f>
        <v>Dangerous Liaisons (1988)</v>
      </c>
      <c r="P2878" s="36">
        <f>INDEX(cpi!$A$1:$M$105,MATCH('Inflation adjust calc'!$E2878,cpi!$A:$A,0),MATCH('Inflation adjust calc'!$D2878,cpi!$1:$1,0))</f>
        <v>120.5</v>
      </c>
      <c r="Q2878" s="36">
        <f>cpi!$I$2</f>
        <v>240.85300000000001</v>
      </c>
      <c r="R2878" s="36">
        <f t="shared" si="361"/>
        <v>1.9987800829875519</v>
      </c>
      <c r="S2878" s="28" t="str">
        <f t="shared" si="357"/>
        <v/>
      </c>
      <c r="T2878" s="37">
        <f t="shared" si="358"/>
        <v>27982921.161825728</v>
      </c>
      <c r="U2878" s="37">
        <f t="shared" si="359"/>
        <v>69357668.879668057</v>
      </c>
      <c r="V2878" s="37">
        <f t="shared" si="360"/>
        <v>69357668.879668057</v>
      </c>
    </row>
    <row r="2879" spans="1:22">
      <c r="A2879" s="23">
        <v>2878</v>
      </c>
      <c r="B2879" s="3">
        <v>36382</v>
      </c>
      <c r="C2879" s="28">
        <v>8</v>
      </c>
      <c r="D2879" s="29">
        <v>10</v>
      </c>
      <c r="E2879" s="28">
        <v>1999</v>
      </c>
      <c r="F2879" s="31">
        <f>DATE(E2879,D2879,C2879)</f>
        <v>36441</v>
      </c>
      <c r="G2879" s="24" t="s">
        <v>3795</v>
      </c>
      <c r="H2879" s="2">
        <v>14000000</v>
      </c>
      <c r="I2879" s="2">
        <v>30628981</v>
      </c>
      <c r="J2879" s="2">
        <v>30628981</v>
      </c>
      <c r="K2879" s="28" t="str">
        <f t="shared" si="354"/>
        <v/>
      </c>
      <c r="L2879" s="28" t="str">
        <f t="shared" si="355"/>
        <v/>
      </c>
      <c r="M2879" s="28" t="s">
        <v>3795</v>
      </c>
      <c r="N2879" s="28" t="str">
        <f t="shared" si="356"/>
        <v/>
      </c>
      <c r="O2879" s="28" t="str">
        <f>IF(N2879=1,M2879&amp;" ("&amp;E2879&amp;")",M2879)</f>
        <v>Superstar</v>
      </c>
      <c r="P2879" s="36">
        <f>INDEX(cpi!$A$1:$M$105,MATCH('Inflation adjust calc'!$E2879,cpi!$A:$A,0),MATCH('Inflation adjust calc'!$D2879,cpi!$1:$1,0))</f>
        <v>168.2</v>
      </c>
      <c r="Q2879" s="36">
        <f>cpi!$I$2</f>
        <v>240.85300000000001</v>
      </c>
      <c r="R2879" s="36">
        <f t="shared" si="361"/>
        <v>1.4319441141498217</v>
      </c>
      <c r="S2879" s="28" t="str">
        <f t="shared" si="357"/>
        <v/>
      </c>
      <c r="T2879" s="37">
        <f t="shared" si="358"/>
        <v>20047217.598097503</v>
      </c>
      <c r="U2879" s="37">
        <f t="shared" si="359"/>
        <v>43858989.065356717</v>
      </c>
      <c r="V2879" s="37">
        <f t="shared" si="360"/>
        <v>43858989.065356717</v>
      </c>
    </row>
    <row r="2880" spans="1:22">
      <c r="A2880" s="23">
        <v>2879</v>
      </c>
      <c r="B2880" s="3" t="s">
        <v>3796</v>
      </c>
      <c r="C2880" s="28">
        <v>30</v>
      </c>
      <c r="D2880" s="29">
        <v>12</v>
      </c>
      <c r="E2880" s="28">
        <v>2011</v>
      </c>
      <c r="F2880" s="31">
        <f>DATE(E2880,D2880,C2880)</f>
        <v>40907</v>
      </c>
      <c r="G2880" s="24" t="s">
        <v>3797</v>
      </c>
      <c r="H2880" s="2">
        <v>14000000</v>
      </c>
      <c r="I2880" s="2">
        <v>29959436</v>
      </c>
      <c r="J2880" s="2">
        <v>115592104</v>
      </c>
      <c r="K2880" s="28" t="str">
        <f t="shared" si="354"/>
        <v/>
      </c>
      <c r="L2880" s="28" t="str">
        <f t="shared" si="355"/>
        <v/>
      </c>
      <c r="M2880" s="28" t="s">
        <v>3797</v>
      </c>
      <c r="N2880" s="28" t="str">
        <f t="shared" si="356"/>
        <v/>
      </c>
      <c r="O2880" s="28" t="str">
        <f>IF(N2880=1,M2880&amp;" ("&amp;E2880&amp;")",M2880)</f>
        <v>The Iron Lady</v>
      </c>
      <c r="P2880" s="36">
        <f>INDEX(cpi!$A$1:$M$105,MATCH('Inflation adjust calc'!$E2880,cpi!$A:$A,0),MATCH('Inflation adjust calc'!$D2880,cpi!$1:$1,0))</f>
        <v>225.672</v>
      </c>
      <c r="Q2880" s="36">
        <f>cpi!$I$2</f>
        <v>240.85300000000001</v>
      </c>
      <c r="R2880" s="36">
        <f t="shared" si="361"/>
        <v>1.0672701974547132</v>
      </c>
      <c r="S2880" s="28" t="str">
        <f t="shared" si="357"/>
        <v/>
      </c>
      <c r="T2880" s="37">
        <f t="shared" si="358"/>
        <v>14941782.764365984</v>
      </c>
      <c r="U2880" s="37">
        <f t="shared" si="359"/>
        <v>31974813.175351843</v>
      </c>
      <c r="V2880" s="37">
        <f t="shared" si="360"/>
        <v>123368007.66028574</v>
      </c>
    </row>
    <row r="2881" spans="1:22">
      <c r="A2881" s="23">
        <v>2880</v>
      </c>
      <c r="B2881" s="3" t="s">
        <v>3798</v>
      </c>
      <c r="C2881" s="28">
        <v>23</v>
      </c>
      <c r="D2881" s="29">
        <v>7</v>
      </c>
      <c r="E2881" s="28">
        <v>1993</v>
      </c>
      <c r="F2881" s="31">
        <f>DATE(E2881,D2881,C2881)</f>
        <v>34173</v>
      </c>
      <c r="G2881" s="24" t="s">
        <v>3799</v>
      </c>
      <c r="H2881" s="2">
        <v>14000000</v>
      </c>
      <c r="I2881" s="2">
        <v>27450453</v>
      </c>
      <c r="J2881" s="2">
        <v>27450453</v>
      </c>
      <c r="K2881" s="28" t="str">
        <f t="shared" si="354"/>
        <v/>
      </c>
      <c r="L2881" s="28" t="str">
        <f t="shared" si="355"/>
        <v/>
      </c>
      <c r="M2881" s="28" t="s">
        <v>3799</v>
      </c>
      <c r="N2881" s="28" t="str">
        <f t="shared" si="356"/>
        <v/>
      </c>
      <c r="O2881" s="28" t="str">
        <f>IF(N2881=1,M2881&amp;" ("&amp;E2881&amp;")",M2881)</f>
        <v>Poetic Justice</v>
      </c>
      <c r="P2881" s="36">
        <f>INDEX(cpi!$A$1:$M$105,MATCH('Inflation adjust calc'!$E2881,cpi!$A:$A,0),MATCH('Inflation adjust calc'!$D2881,cpi!$1:$1,0))</f>
        <v>144.4</v>
      </c>
      <c r="Q2881" s="36">
        <f>cpi!$I$2</f>
        <v>240.85300000000001</v>
      </c>
      <c r="R2881" s="36">
        <f t="shared" si="361"/>
        <v>1.6679570637119114</v>
      </c>
      <c r="S2881" s="28" t="str">
        <f t="shared" si="357"/>
        <v/>
      </c>
      <c r="T2881" s="37">
        <f t="shared" si="358"/>
        <v>23351398.89196676</v>
      </c>
      <c r="U2881" s="37">
        <f t="shared" si="359"/>
        <v>45786176.98344183</v>
      </c>
      <c r="V2881" s="37">
        <f t="shared" si="360"/>
        <v>45786176.98344183</v>
      </c>
    </row>
    <row r="2882" spans="1:22">
      <c r="A2882" s="23">
        <v>2881</v>
      </c>
      <c r="B2882" s="3">
        <v>37356</v>
      </c>
      <c r="C2882" s="28">
        <v>4</v>
      </c>
      <c r="D2882" s="29">
        <v>10</v>
      </c>
      <c r="E2882" s="28">
        <v>2002</v>
      </c>
      <c r="F2882" s="31">
        <f>DATE(E2882,D2882,C2882)</f>
        <v>37533</v>
      </c>
      <c r="G2882" s="24" t="s">
        <v>3800</v>
      </c>
      <c r="H2882" s="2">
        <v>14000000</v>
      </c>
      <c r="I2882" s="2">
        <v>25571351</v>
      </c>
      <c r="J2882" s="2">
        <v>25608779</v>
      </c>
      <c r="K2882" s="28" t="str">
        <f t="shared" si="354"/>
        <v/>
      </c>
      <c r="L2882" s="28" t="str">
        <f t="shared" si="355"/>
        <v/>
      </c>
      <c r="M2882" s="28" t="s">
        <v>3800</v>
      </c>
      <c r="N2882" s="28" t="str">
        <f t="shared" si="356"/>
        <v/>
      </c>
      <c r="O2882" s="28" t="str">
        <f>IF(N2882=1,M2882&amp;" ("&amp;E2882&amp;")",M2882)</f>
        <v>Jonah: A VeggieTales Movie</v>
      </c>
      <c r="P2882" s="36">
        <f>INDEX(cpi!$A$1:$M$105,MATCH('Inflation adjust calc'!$E2882,cpi!$A:$A,0),MATCH('Inflation adjust calc'!$D2882,cpi!$1:$1,0))</f>
        <v>181.3</v>
      </c>
      <c r="Q2882" s="36">
        <f>cpi!$I$2</f>
        <v>240.85300000000001</v>
      </c>
      <c r="R2882" s="36">
        <f t="shared" si="361"/>
        <v>1.3284776613348042</v>
      </c>
      <c r="S2882" s="28" t="str">
        <f t="shared" si="357"/>
        <v/>
      </c>
      <c r="T2882" s="37">
        <f t="shared" si="358"/>
        <v>18598687.258687258</v>
      </c>
      <c r="U2882" s="37">
        <f t="shared" si="359"/>
        <v>33970968.573651403</v>
      </c>
      <c r="V2882" s="37">
        <f t="shared" si="360"/>
        <v>34020690.835559845</v>
      </c>
    </row>
    <row r="2883" spans="1:22">
      <c r="A2883" s="23">
        <v>2882</v>
      </c>
      <c r="B2883" s="3">
        <v>37471</v>
      </c>
      <c r="C2883" s="28">
        <v>8</v>
      </c>
      <c r="D2883" s="29">
        <v>3</v>
      </c>
      <c r="E2883" s="28">
        <v>2002</v>
      </c>
      <c r="F2883" s="31">
        <f>DATE(E2883,D2883,C2883)</f>
        <v>37323</v>
      </c>
      <c r="G2883" s="24" t="s">
        <v>3801</v>
      </c>
      <c r="H2883" s="2">
        <v>14000000</v>
      </c>
      <c r="I2883" s="2">
        <v>25482931</v>
      </c>
      <c r="J2883" s="2">
        <v>25873145</v>
      </c>
      <c r="K2883" s="28" t="str">
        <f t="shared" ref="K2883:K2946" si="362">IF(J2883=0,1,"")</f>
        <v/>
      </c>
      <c r="L2883" s="28" t="str">
        <f t="shared" ref="L2883:L2946" si="363">IF(E2883&gt;2016,1,"")</f>
        <v/>
      </c>
      <c r="M2883" s="28" t="s">
        <v>3801</v>
      </c>
      <c r="N2883" s="28" t="str">
        <f t="shared" ref="N2883:N2946" si="364">IF(COUNTIF($M$2:$M$5233,M2883)&gt;1,1,"")</f>
        <v/>
      </c>
      <c r="O2883" s="28" t="str">
        <f>IF(N2883=1,M2883&amp;" ("&amp;E2883&amp;")",M2883)</f>
        <v>All About the Benjamins</v>
      </c>
      <c r="P2883" s="36">
        <f>INDEX(cpi!$A$1:$M$105,MATCH('Inflation adjust calc'!$E2883,cpi!$A:$A,0),MATCH('Inflation adjust calc'!$D2883,cpi!$1:$1,0))</f>
        <v>178.8</v>
      </c>
      <c r="Q2883" s="36">
        <f>cpi!$I$2</f>
        <v>240.85300000000001</v>
      </c>
      <c r="R2883" s="36">
        <f t="shared" si="361"/>
        <v>1.3470525727069351</v>
      </c>
      <c r="S2883" s="28" t="str">
        <f t="shared" ref="S2883:S2946" si="365">IF(ISERROR(R2883),1,"")</f>
        <v/>
      </c>
      <c r="T2883" s="37">
        <f t="shared" ref="T2883:T2946" si="366">H2883*$R2883</f>
        <v>18858736.017897092</v>
      </c>
      <c r="U2883" s="37">
        <f t="shared" ref="U2883:U2946" si="367">I2883*$R2883</f>
        <v>34326847.763663314</v>
      </c>
      <c r="V2883" s="37">
        <f t="shared" ref="V2883:V2946" si="368">J2883*$R2883</f>
        <v>34852486.536269575</v>
      </c>
    </row>
    <row r="2884" spans="1:22">
      <c r="A2884" s="23">
        <v>2883</v>
      </c>
      <c r="B2884" s="3" t="s">
        <v>3802</v>
      </c>
      <c r="C2884" s="28">
        <v>17</v>
      </c>
      <c r="D2884" s="29">
        <v>6</v>
      </c>
      <c r="E2884" s="28">
        <v>1977</v>
      </c>
      <c r="F2884" s="31">
        <f>DATE(E2884,D2884,C2884)</f>
        <v>28293</v>
      </c>
      <c r="G2884" s="24" t="s">
        <v>3803</v>
      </c>
      <c r="H2884" s="2">
        <v>14000000</v>
      </c>
      <c r="I2884" s="2">
        <v>25011000</v>
      </c>
      <c r="J2884" s="2">
        <v>25011000</v>
      </c>
      <c r="K2884" s="28" t="str">
        <f t="shared" si="362"/>
        <v/>
      </c>
      <c r="L2884" s="28" t="str">
        <f t="shared" si="363"/>
        <v/>
      </c>
      <c r="M2884" s="28" t="s">
        <v>3803</v>
      </c>
      <c r="N2884" s="28" t="str">
        <f t="shared" si="364"/>
        <v/>
      </c>
      <c r="O2884" s="28" t="str">
        <f>IF(N2884=1,M2884&amp;" ("&amp;E2884&amp;")",M2884)</f>
        <v>Exorcist II: The Heretic</v>
      </c>
      <c r="P2884" s="36">
        <f>INDEX(cpi!$A$1:$M$105,MATCH('Inflation adjust calc'!$E2884,cpi!$A:$A,0),MATCH('Inflation adjust calc'!$D2884,cpi!$1:$1,0))</f>
        <v>60.7</v>
      </c>
      <c r="Q2884" s="36">
        <f>cpi!$I$2</f>
        <v>240.85300000000001</v>
      </c>
      <c r="R2884" s="36">
        <f t="shared" si="361"/>
        <v>3.9679242174629326</v>
      </c>
      <c r="S2884" s="28" t="str">
        <f t="shared" si="365"/>
        <v/>
      </c>
      <c r="T2884" s="37">
        <f t="shared" si="366"/>
        <v>55550939.044481054</v>
      </c>
      <c r="U2884" s="37">
        <f t="shared" si="367"/>
        <v>99241752.6029654</v>
      </c>
      <c r="V2884" s="37">
        <f t="shared" si="368"/>
        <v>99241752.6029654</v>
      </c>
    </row>
    <row r="2885" spans="1:22">
      <c r="A2885" s="23">
        <v>2884</v>
      </c>
      <c r="B2885" s="3">
        <v>40515</v>
      </c>
      <c r="C2885" s="28">
        <v>12</v>
      </c>
      <c r="D2885" s="29">
        <v>3</v>
      </c>
      <c r="E2885" s="28">
        <v>2010</v>
      </c>
      <c r="F2885" s="31">
        <f>DATE(E2885,D2885,C2885)</f>
        <v>40249</v>
      </c>
      <c r="G2885" s="24" t="s">
        <v>3804</v>
      </c>
      <c r="H2885" s="2">
        <v>14000000</v>
      </c>
      <c r="I2885" s="2">
        <v>20255281</v>
      </c>
      <c r="J2885" s="2">
        <v>21410546</v>
      </c>
      <c r="K2885" s="28" t="str">
        <f t="shared" si="362"/>
        <v/>
      </c>
      <c r="L2885" s="28" t="str">
        <f t="shared" si="363"/>
        <v/>
      </c>
      <c r="M2885" s="28" t="s">
        <v>3804</v>
      </c>
      <c r="N2885" s="28" t="str">
        <f t="shared" si="364"/>
        <v/>
      </c>
      <c r="O2885" s="28" t="str">
        <f>IF(N2885=1,M2885&amp;" ("&amp;E2885&amp;")",M2885)</f>
        <v>Our Family Wedding</v>
      </c>
      <c r="P2885" s="36">
        <f>INDEX(cpi!$A$1:$M$105,MATCH('Inflation adjust calc'!$E2885,cpi!$A:$A,0),MATCH('Inflation adjust calc'!$D2885,cpi!$1:$1,0))</f>
        <v>217.631</v>
      </c>
      <c r="Q2885" s="36">
        <f>cpi!$I$2</f>
        <v>240.85300000000001</v>
      </c>
      <c r="R2885" s="36">
        <f t="shared" si="361"/>
        <v>1.1067035486672396</v>
      </c>
      <c r="S2885" s="28" t="str">
        <f t="shared" si="365"/>
        <v/>
      </c>
      <c r="T2885" s="37">
        <f t="shared" si="366"/>
        <v>15493849.681341356</v>
      </c>
      <c r="U2885" s="37">
        <f t="shared" si="367"/>
        <v>22416591.361952115</v>
      </c>
      <c r="V2885" s="37">
        <f t="shared" si="368"/>
        <v>23695127.237103172</v>
      </c>
    </row>
    <row r="2886" spans="1:22">
      <c r="A2886" s="23">
        <v>2885</v>
      </c>
      <c r="B2886" s="3" t="s">
        <v>3109</v>
      </c>
      <c r="C2886" s="28">
        <v>27</v>
      </c>
      <c r="D2886" s="29">
        <v>10</v>
      </c>
      <c r="E2886" s="28">
        <v>1995</v>
      </c>
      <c r="F2886" s="31">
        <f>DATE(E2886,D2886,C2886)</f>
        <v>34999</v>
      </c>
      <c r="G2886" s="24" t="s">
        <v>3805</v>
      </c>
      <c r="H2886" s="2">
        <v>14000000</v>
      </c>
      <c r="I2886" s="2">
        <v>19637147</v>
      </c>
      <c r="J2886" s="2">
        <v>19637147</v>
      </c>
      <c r="K2886" s="28" t="str">
        <f t="shared" si="362"/>
        <v/>
      </c>
      <c r="L2886" s="28" t="str">
        <f t="shared" si="363"/>
        <v/>
      </c>
      <c r="M2886" s="28" t="s">
        <v>3805</v>
      </c>
      <c r="N2886" s="28" t="str">
        <f t="shared" si="364"/>
        <v/>
      </c>
      <c r="O2886" s="28" t="str">
        <f>IF(N2886=1,M2886&amp;" ("&amp;E2886&amp;")",M2886)</f>
        <v>Vampire in Brooklyn</v>
      </c>
      <c r="P2886" s="36">
        <f>INDEX(cpi!$A$1:$M$105,MATCH('Inflation adjust calc'!$E2886,cpi!$A:$A,0),MATCH('Inflation adjust calc'!$D2886,cpi!$1:$1,0))</f>
        <v>153.69999999999999</v>
      </c>
      <c r="Q2886" s="36">
        <f>cpi!$I$2</f>
        <v>240.85300000000001</v>
      </c>
      <c r="R2886" s="36">
        <f t="shared" si="361"/>
        <v>1.5670331815224465</v>
      </c>
      <c r="S2886" s="28" t="str">
        <f t="shared" si="365"/>
        <v/>
      </c>
      <c r="T2886" s="37">
        <f t="shared" si="366"/>
        <v>21938464.541314252</v>
      </c>
      <c r="U2886" s="37">
        <f t="shared" si="367"/>
        <v>30772060.939433966</v>
      </c>
      <c r="V2886" s="37">
        <f t="shared" si="368"/>
        <v>30772060.939433966</v>
      </c>
    </row>
    <row r="2887" spans="1:22">
      <c r="A2887" s="23">
        <v>2886</v>
      </c>
      <c r="B2887" s="3">
        <v>38842</v>
      </c>
      <c r="C2887" s="28">
        <v>5</v>
      </c>
      <c r="D2887" s="29">
        <v>5</v>
      </c>
      <c r="E2887" s="28">
        <v>2006</v>
      </c>
      <c r="F2887" s="31">
        <f>DATE(E2887,D2887,C2887)</f>
        <v>38842</v>
      </c>
      <c r="G2887" s="24" t="s">
        <v>3806</v>
      </c>
      <c r="H2887" s="2">
        <v>14000000</v>
      </c>
      <c r="I2887" s="2">
        <v>16298046</v>
      </c>
      <c r="J2887" s="2">
        <v>30443277</v>
      </c>
      <c r="K2887" s="28" t="str">
        <f t="shared" si="362"/>
        <v/>
      </c>
      <c r="L2887" s="28" t="str">
        <f t="shared" si="363"/>
        <v/>
      </c>
      <c r="M2887" s="28" t="s">
        <v>3806</v>
      </c>
      <c r="N2887" s="28" t="str">
        <f t="shared" si="364"/>
        <v/>
      </c>
      <c r="O2887" s="28" t="str">
        <f>IF(N2887=1,M2887&amp;" ("&amp;E2887&amp;")",M2887)</f>
        <v>An American Haunting</v>
      </c>
      <c r="P2887" s="36">
        <f>INDEX(cpi!$A$1:$M$105,MATCH('Inflation adjust calc'!$E2887,cpi!$A:$A,0),MATCH('Inflation adjust calc'!$D2887,cpi!$1:$1,0))</f>
        <v>202.5</v>
      </c>
      <c r="Q2887" s="36">
        <f>cpi!$I$2</f>
        <v>240.85300000000001</v>
      </c>
      <c r="R2887" s="36">
        <f t="shared" si="361"/>
        <v>1.1893975308641975</v>
      </c>
      <c r="S2887" s="28" t="str">
        <f t="shared" si="365"/>
        <v/>
      </c>
      <c r="T2887" s="37">
        <f t="shared" si="366"/>
        <v>16651565.432098765</v>
      </c>
      <c r="U2887" s="37">
        <f t="shared" si="367"/>
        <v>19384855.670311112</v>
      </c>
      <c r="V2887" s="37">
        <f t="shared" si="368"/>
        <v>36209158.495214812</v>
      </c>
    </row>
    <row r="2888" spans="1:22">
      <c r="A2888" s="23">
        <v>2887</v>
      </c>
      <c r="B2888" s="3" t="s">
        <v>1777</v>
      </c>
      <c r="C2888" s="28">
        <v>22</v>
      </c>
      <c r="D2888" s="29">
        <v>8</v>
      </c>
      <c r="E2888" s="28">
        <v>2003</v>
      </c>
      <c r="F2888" s="31">
        <f>DATE(E2888,D2888,C2888)</f>
        <v>37855</v>
      </c>
      <c r="G2888" s="24" t="s">
        <v>3807</v>
      </c>
      <c r="H2888" s="2">
        <v>14000000</v>
      </c>
      <c r="I2888" s="2">
        <v>15549702</v>
      </c>
      <c r="J2888" s="2">
        <v>15549702</v>
      </c>
      <c r="K2888" s="28" t="str">
        <f t="shared" si="362"/>
        <v/>
      </c>
      <c r="L2888" s="28" t="str">
        <f t="shared" si="363"/>
        <v/>
      </c>
      <c r="M2888" s="28" t="s">
        <v>3807</v>
      </c>
      <c r="N2888" s="28" t="str">
        <f t="shared" si="364"/>
        <v/>
      </c>
      <c r="O2888" s="28" t="str">
        <f>IF(N2888=1,M2888&amp;" ("&amp;E2888&amp;")",M2888)</f>
        <v>My Boss's Daughter</v>
      </c>
      <c r="P2888" s="36">
        <f>INDEX(cpi!$A$1:$M$105,MATCH('Inflation adjust calc'!$E2888,cpi!$A:$A,0),MATCH('Inflation adjust calc'!$D2888,cpi!$1:$1,0))</f>
        <v>184.6</v>
      </c>
      <c r="Q2888" s="36">
        <f>cpi!$I$2</f>
        <v>240.85300000000001</v>
      </c>
      <c r="R2888" s="36">
        <f t="shared" si="361"/>
        <v>1.3047291440953415</v>
      </c>
      <c r="S2888" s="28" t="str">
        <f t="shared" si="365"/>
        <v/>
      </c>
      <c r="T2888" s="37">
        <f t="shared" si="366"/>
        <v>18266208.017334782</v>
      </c>
      <c r="U2888" s="37">
        <f t="shared" si="367"/>
        <v>20288149.38139762</v>
      </c>
      <c r="V2888" s="37">
        <f t="shared" si="368"/>
        <v>20288149.38139762</v>
      </c>
    </row>
    <row r="2889" spans="1:22">
      <c r="A2889" s="23">
        <v>2888</v>
      </c>
      <c r="B2889" s="3">
        <v>40002</v>
      </c>
      <c r="C2889" s="28">
        <v>7</v>
      </c>
      <c r="D2889" s="29">
        <v>8</v>
      </c>
      <c r="E2889" s="28">
        <v>2009</v>
      </c>
      <c r="F2889" s="31">
        <f>DATE(E2889,D2889,C2889)</f>
        <v>40032</v>
      </c>
      <c r="G2889" s="24" t="s">
        <v>3808</v>
      </c>
      <c r="H2889" s="2">
        <v>14000000</v>
      </c>
      <c r="I2889" s="2">
        <v>15515460</v>
      </c>
      <c r="J2889" s="2">
        <v>22815460</v>
      </c>
      <c r="K2889" s="28" t="str">
        <f t="shared" si="362"/>
        <v/>
      </c>
      <c r="L2889" s="28" t="str">
        <f t="shared" si="363"/>
        <v/>
      </c>
      <c r="M2889" s="28" t="s">
        <v>3808</v>
      </c>
      <c r="N2889" s="28" t="str">
        <f t="shared" si="364"/>
        <v/>
      </c>
      <c r="O2889" s="28" t="str">
        <f>IF(N2889=1,M2889&amp;" ("&amp;E2889&amp;")",M2889)</f>
        <v>A Perfect Getaway</v>
      </c>
      <c r="P2889" s="36">
        <f>INDEX(cpi!$A$1:$M$105,MATCH('Inflation adjust calc'!$E2889,cpi!$A:$A,0),MATCH('Inflation adjust calc'!$D2889,cpi!$1:$1,0))</f>
        <v>215.834</v>
      </c>
      <c r="Q2889" s="36">
        <f>cpi!$I$2</f>
        <v>240.85300000000001</v>
      </c>
      <c r="R2889" s="36">
        <f t="shared" si="361"/>
        <v>1.1159177886709231</v>
      </c>
      <c r="S2889" s="28" t="str">
        <f t="shared" si="365"/>
        <v/>
      </c>
      <c r="T2889" s="37">
        <f t="shared" si="366"/>
        <v>15622849.041392922</v>
      </c>
      <c r="U2889" s="37">
        <f t="shared" si="367"/>
        <v>17313977.81341216</v>
      </c>
      <c r="V2889" s="37">
        <f t="shared" si="368"/>
        <v>25460177.670709897</v>
      </c>
    </row>
    <row r="2890" spans="1:22">
      <c r="A2890" s="23">
        <v>2889</v>
      </c>
      <c r="B2890" s="3" t="s">
        <v>3809</v>
      </c>
      <c r="C2890" s="28">
        <v>25</v>
      </c>
      <c r="D2890" s="29">
        <v>10</v>
      </c>
      <c r="E2890" s="28">
        <v>1996</v>
      </c>
      <c r="F2890" s="31">
        <f>DATE(E2890,D2890,C2890)</f>
        <v>35363</v>
      </c>
      <c r="G2890" s="24" t="s">
        <v>3810</v>
      </c>
      <c r="H2890" s="2">
        <v>14000000</v>
      </c>
      <c r="I2890" s="2">
        <v>15171475</v>
      </c>
      <c r="J2890" s="2">
        <v>15171475</v>
      </c>
      <c r="K2890" s="28" t="str">
        <f t="shared" si="362"/>
        <v/>
      </c>
      <c r="L2890" s="28" t="str">
        <f t="shared" si="363"/>
        <v/>
      </c>
      <c r="M2890" s="28" t="s">
        <v>3810</v>
      </c>
      <c r="N2890" s="28" t="str">
        <f t="shared" si="364"/>
        <v/>
      </c>
      <c r="O2890" s="28" t="str">
        <f>IF(N2890=1,M2890&amp;" ("&amp;E2890&amp;")",M2890)</f>
        <v>Thinner</v>
      </c>
      <c r="P2890" s="36">
        <f>INDEX(cpi!$A$1:$M$105,MATCH('Inflation adjust calc'!$E2890,cpi!$A:$A,0),MATCH('Inflation adjust calc'!$D2890,cpi!$1:$1,0))</f>
        <v>158.30000000000001</v>
      </c>
      <c r="Q2890" s="36">
        <f>cpi!$I$2</f>
        <v>240.85300000000001</v>
      </c>
      <c r="R2890" s="36">
        <f t="shared" si="361"/>
        <v>1.5214971572962728</v>
      </c>
      <c r="S2890" s="28" t="str">
        <f t="shared" si="365"/>
        <v/>
      </c>
      <c r="T2890" s="37">
        <f t="shared" si="366"/>
        <v>21300960.202147819</v>
      </c>
      <c r="U2890" s="37">
        <f t="shared" si="367"/>
        <v>23083356.084491469</v>
      </c>
      <c r="V2890" s="37">
        <f t="shared" si="368"/>
        <v>23083356.084491469</v>
      </c>
    </row>
    <row r="2891" spans="1:22">
      <c r="A2891" s="23">
        <v>2890</v>
      </c>
      <c r="B2891" s="3" t="s">
        <v>1653</v>
      </c>
      <c r="C2891" s="28">
        <v>21</v>
      </c>
      <c r="D2891" s="29">
        <v>8</v>
      </c>
      <c r="E2891" s="28">
        <v>1998</v>
      </c>
      <c r="F2891" s="31">
        <f>DATE(E2891,D2891,C2891)</f>
        <v>36028</v>
      </c>
      <c r="G2891" s="24" t="s">
        <v>3811</v>
      </c>
      <c r="H2891" s="2">
        <v>14000000</v>
      </c>
      <c r="I2891" s="2">
        <v>15064948</v>
      </c>
      <c r="J2891" s="2">
        <v>15064948</v>
      </c>
      <c r="K2891" s="28" t="str">
        <f t="shared" si="362"/>
        <v/>
      </c>
      <c r="L2891" s="28" t="str">
        <f t="shared" si="363"/>
        <v/>
      </c>
      <c r="M2891" s="28" t="s">
        <v>3811</v>
      </c>
      <c r="N2891" s="28" t="str">
        <f t="shared" si="364"/>
        <v/>
      </c>
      <c r="O2891" s="28" t="str">
        <f>IF(N2891=1,M2891&amp;" ("&amp;E2891&amp;")",M2891)</f>
        <v>Dead Man on Campus</v>
      </c>
      <c r="P2891" s="36">
        <f>INDEX(cpi!$A$1:$M$105,MATCH('Inflation adjust calc'!$E2891,cpi!$A:$A,0),MATCH('Inflation adjust calc'!$D2891,cpi!$1:$1,0))</f>
        <v>163.4</v>
      </c>
      <c r="Q2891" s="36">
        <f>cpi!$I$2</f>
        <v>240.85300000000001</v>
      </c>
      <c r="R2891" s="36">
        <f t="shared" si="361"/>
        <v>1.4740085679314565</v>
      </c>
      <c r="S2891" s="28" t="str">
        <f t="shared" si="365"/>
        <v/>
      </c>
      <c r="T2891" s="37">
        <f t="shared" si="366"/>
        <v>20636119.951040391</v>
      </c>
      <c r="U2891" s="37">
        <f t="shared" si="367"/>
        <v>22205862.427441861</v>
      </c>
      <c r="V2891" s="37">
        <f t="shared" si="368"/>
        <v>22205862.427441861</v>
      </c>
    </row>
    <row r="2892" spans="1:22">
      <c r="A2892" s="23">
        <v>2891</v>
      </c>
      <c r="B2892" s="3" t="s">
        <v>3812</v>
      </c>
      <c r="C2892" s="28">
        <v>14</v>
      </c>
      <c r="D2892" s="29">
        <v>5</v>
      </c>
      <c r="E2892" s="28">
        <v>1999</v>
      </c>
      <c r="F2892" s="31">
        <f>DATE(E2892,D2892,C2892)</f>
        <v>36294</v>
      </c>
      <c r="G2892" s="24" t="s">
        <v>3813</v>
      </c>
      <c r="H2892" s="2">
        <v>14000000</v>
      </c>
      <c r="I2892" s="2">
        <v>14395874</v>
      </c>
      <c r="J2892" s="2">
        <v>14395874</v>
      </c>
      <c r="K2892" s="28" t="str">
        <f t="shared" si="362"/>
        <v/>
      </c>
      <c r="L2892" s="28" t="str">
        <f t="shared" si="363"/>
        <v/>
      </c>
      <c r="M2892" s="28" t="s">
        <v>3813</v>
      </c>
      <c r="N2892" s="28" t="str">
        <f t="shared" si="364"/>
        <v/>
      </c>
      <c r="O2892" s="28" t="str">
        <f>IF(N2892=1,M2892&amp;" ("&amp;E2892&amp;")",M2892)</f>
        <v>Tea with Mussolini</v>
      </c>
      <c r="P2892" s="36">
        <f>INDEX(cpi!$A$1:$M$105,MATCH('Inflation adjust calc'!$E2892,cpi!$A:$A,0),MATCH('Inflation adjust calc'!$D2892,cpi!$1:$1,0))</f>
        <v>166.2</v>
      </c>
      <c r="Q2892" s="36">
        <f>cpi!$I$2</f>
        <v>240.85300000000001</v>
      </c>
      <c r="R2892" s="36">
        <f t="shared" si="361"/>
        <v>1.449175691937425</v>
      </c>
      <c r="S2892" s="28" t="str">
        <f t="shared" si="365"/>
        <v/>
      </c>
      <c r="T2892" s="37">
        <f t="shared" si="366"/>
        <v>20288459.687123951</v>
      </c>
      <c r="U2892" s="37">
        <f t="shared" si="367"/>
        <v>20862150.664993986</v>
      </c>
      <c r="V2892" s="37">
        <f t="shared" si="368"/>
        <v>20862150.664993986</v>
      </c>
    </row>
    <row r="2893" spans="1:22">
      <c r="A2893" s="23">
        <v>2892</v>
      </c>
      <c r="B2893" s="3" t="s">
        <v>3814</v>
      </c>
      <c r="C2893" s="28">
        <v>22</v>
      </c>
      <c r="D2893" s="29">
        <v>6</v>
      </c>
      <c r="E2893" s="28">
        <v>1977</v>
      </c>
      <c r="F2893" s="31">
        <f>DATE(E2893,D2893,C2893)</f>
        <v>28298</v>
      </c>
      <c r="G2893" s="24" t="s">
        <v>3815</v>
      </c>
      <c r="H2893" s="2">
        <v>14000000</v>
      </c>
      <c r="I2893" s="2">
        <v>13800000</v>
      </c>
      <c r="J2893" s="2">
        <v>13800000</v>
      </c>
      <c r="K2893" s="28" t="str">
        <f t="shared" si="362"/>
        <v/>
      </c>
      <c r="L2893" s="28" t="str">
        <f t="shared" si="363"/>
        <v/>
      </c>
      <c r="M2893" s="28" t="s">
        <v>3815</v>
      </c>
      <c r="N2893" s="28" t="str">
        <f t="shared" si="364"/>
        <v/>
      </c>
      <c r="O2893" s="28" t="str">
        <f>IF(N2893=1,M2893&amp;" ("&amp;E2893&amp;")",M2893)</f>
        <v>New York, New York</v>
      </c>
      <c r="P2893" s="36">
        <f>INDEX(cpi!$A$1:$M$105,MATCH('Inflation adjust calc'!$E2893,cpi!$A:$A,0),MATCH('Inflation adjust calc'!$D2893,cpi!$1:$1,0))</f>
        <v>60.7</v>
      </c>
      <c r="Q2893" s="36">
        <f>cpi!$I$2</f>
        <v>240.85300000000001</v>
      </c>
      <c r="R2893" s="36">
        <f t="shared" si="361"/>
        <v>3.9679242174629326</v>
      </c>
      <c r="S2893" s="28" t="str">
        <f t="shared" si="365"/>
        <v/>
      </c>
      <c r="T2893" s="37">
        <f t="shared" si="366"/>
        <v>55550939.044481054</v>
      </c>
      <c r="U2893" s="37">
        <f t="shared" si="367"/>
        <v>54757354.200988472</v>
      </c>
      <c r="V2893" s="37">
        <f t="shared" si="368"/>
        <v>54757354.200988472</v>
      </c>
    </row>
    <row r="2894" spans="1:22">
      <c r="A2894" s="23">
        <v>2893</v>
      </c>
      <c r="B2894" s="3" t="s">
        <v>1935</v>
      </c>
      <c r="C2894" s="28">
        <v>26</v>
      </c>
      <c r="D2894" s="29">
        <v>4</v>
      </c>
      <c r="E2894" s="28">
        <v>2002</v>
      </c>
      <c r="F2894" s="31">
        <f>DATE(E2894,D2894,C2894)</f>
        <v>37372</v>
      </c>
      <c r="G2894" s="24" t="s">
        <v>3816</v>
      </c>
      <c r="H2894" s="2">
        <v>14000000</v>
      </c>
      <c r="I2894" s="2">
        <v>13121555</v>
      </c>
      <c r="J2894" s="2">
        <v>16951798</v>
      </c>
      <c r="K2894" s="28" t="str">
        <f t="shared" si="362"/>
        <v/>
      </c>
      <c r="L2894" s="28" t="str">
        <f t="shared" si="363"/>
        <v/>
      </c>
      <c r="M2894" s="28" t="s">
        <v>3816</v>
      </c>
      <c r="N2894" s="28" t="str">
        <f t="shared" si="364"/>
        <v/>
      </c>
      <c r="O2894" s="28" t="str">
        <f>IF(N2894=1,M2894&amp;" ("&amp;E2894&amp;")",M2894)</f>
        <v>Jason X</v>
      </c>
      <c r="P2894" s="36">
        <f>INDEX(cpi!$A$1:$M$105,MATCH('Inflation adjust calc'!$E2894,cpi!$A:$A,0),MATCH('Inflation adjust calc'!$D2894,cpi!$1:$1,0))</f>
        <v>179.8</v>
      </c>
      <c r="Q2894" s="36">
        <f>cpi!$I$2</f>
        <v>240.85300000000001</v>
      </c>
      <c r="R2894" s="36">
        <f t="shared" si="361"/>
        <v>1.3395606229143493</v>
      </c>
      <c r="S2894" s="28" t="str">
        <f t="shared" si="365"/>
        <v/>
      </c>
      <c r="T2894" s="37">
        <f t="shared" si="366"/>
        <v>18753848.720800892</v>
      </c>
      <c r="U2894" s="37">
        <f t="shared" si="367"/>
        <v>17577118.389404893</v>
      </c>
      <c r="V2894" s="37">
        <f t="shared" si="368"/>
        <v>22707961.088398222</v>
      </c>
    </row>
    <row r="2895" spans="1:22">
      <c r="A2895" s="23">
        <v>2894</v>
      </c>
      <c r="B2895" s="3" t="s">
        <v>3817</v>
      </c>
      <c r="C2895" s="28">
        <v>13</v>
      </c>
      <c r="D2895" s="29">
        <v>5</v>
      </c>
      <c r="E2895" s="28">
        <v>1994</v>
      </c>
      <c r="F2895" s="31">
        <f>DATE(E2895,D2895,C2895)</f>
        <v>34467</v>
      </c>
      <c r="G2895" s="24" t="s">
        <v>3818</v>
      </c>
      <c r="H2895" s="2">
        <v>14000000</v>
      </c>
      <c r="I2895" s="2">
        <v>13024170</v>
      </c>
      <c r="J2895" s="2">
        <v>13024170</v>
      </c>
      <c r="K2895" s="28" t="str">
        <f t="shared" si="362"/>
        <v/>
      </c>
      <c r="L2895" s="28" t="str">
        <f t="shared" si="363"/>
        <v/>
      </c>
      <c r="M2895" s="28" t="s">
        <v>3818</v>
      </c>
      <c r="N2895" s="28" t="str">
        <f t="shared" si="364"/>
        <v/>
      </c>
      <c r="O2895" s="28" t="str">
        <f>IF(N2895=1,M2895&amp;" ("&amp;E2895&amp;")",M2895)</f>
        <v>Crooklyn</v>
      </c>
      <c r="P2895" s="36">
        <f>INDEX(cpi!$A$1:$M$105,MATCH('Inflation adjust calc'!$E2895,cpi!$A:$A,0),MATCH('Inflation adjust calc'!$D2895,cpi!$1:$1,0))</f>
        <v>147.5</v>
      </c>
      <c r="Q2895" s="36">
        <f>cpi!$I$2</f>
        <v>240.85300000000001</v>
      </c>
      <c r="R2895" s="36">
        <f t="shared" si="361"/>
        <v>1.6329016949152544</v>
      </c>
      <c r="S2895" s="28" t="str">
        <f t="shared" si="365"/>
        <v/>
      </c>
      <c r="T2895" s="37">
        <f t="shared" si="366"/>
        <v>22860623.728813563</v>
      </c>
      <c r="U2895" s="37">
        <f t="shared" si="367"/>
        <v>21267189.26786441</v>
      </c>
      <c r="V2895" s="37">
        <f t="shared" si="368"/>
        <v>21267189.26786441</v>
      </c>
    </row>
    <row r="2896" spans="1:22">
      <c r="A2896" s="23">
        <v>2895</v>
      </c>
      <c r="B2896" s="3" t="s">
        <v>1972</v>
      </c>
      <c r="C2896" s="28">
        <v>16</v>
      </c>
      <c r="D2896" s="29">
        <v>3</v>
      </c>
      <c r="E2896" s="28">
        <v>2007</v>
      </c>
      <c r="F2896" s="31">
        <f>DATE(E2896,D2896,C2896)</f>
        <v>39157</v>
      </c>
      <c r="G2896" s="24" t="s">
        <v>3819</v>
      </c>
      <c r="H2896" s="2">
        <v>14000000</v>
      </c>
      <c r="I2896" s="2">
        <v>12559771</v>
      </c>
      <c r="J2896" s="2">
        <v>13205411</v>
      </c>
      <c r="K2896" s="28" t="str">
        <f t="shared" si="362"/>
        <v/>
      </c>
      <c r="L2896" s="28" t="str">
        <f t="shared" si="363"/>
        <v/>
      </c>
      <c r="M2896" s="28" t="s">
        <v>3819</v>
      </c>
      <c r="N2896" s="28" t="str">
        <f t="shared" si="364"/>
        <v/>
      </c>
      <c r="O2896" s="28" t="str">
        <f>IF(N2896=1,M2896&amp;" ("&amp;E2896&amp;")",M2896)</f>
        <v>I Think I Love My Wife</v>
      </c>
      <c r="P2896" s="36">
        <f>INDEX(cpi!$A$1:$M$105,MATCH('Inflation adjust calc'!$E2896,cpi!$A:$A,0),MATCH('Inflation adjust calc'!$D2896,cpi!$1:$1,0))</f>
        <v>205.352</v>
      </c>
      <c r="Q2896" s="36">
        <f>cpi!$I$2</f>
        <v>240.85300000000001</v>
      </c>
      <c r="R2896" s="36">
        <f t="shared" si="361"/>
        <v>1.1728787642681835</v>
      </c>
      <c r="S2896" s="28" t="str">
        <f t="shared" si="365"/>
        <v/>
      </c>
      <c r="T2896" s="37">
        <f t="shared" si="366"/>
        <v>16420302.69975457</v>
      </c>
      <c r="U2896" s="37">
        <f t="shared" si="367"/>
        <v>14731088.689971367</v>
      </c>
      <c r="V2896" s="37">
        <f t="shared" si="368"/>
        <v>15488346.135333477</v>
      </c>
    </row>
    <row r="2897" spans="1:22">
      <c r="A2897" s="23">
        <v>2896</v>
      </c>
      <c r="B2897" s="3" t="s">
        <v>3456</v>
      </c>
      <c r="C2897" s="28">
        <v>20</v>
      </c>
      <c r="D2897" s="29">
        <v>2</v>
      </c>
      <c r="E2897" s="28">
        <v>2015</v>
      </c>
      <c r="F2897" s="31">
        <f>DATE(E2897,D2897,C2897)</f>
        <v>42055</v>
      </c>
      <c r="G2897" s="24" t="s">
        <v>3820</v>
      </c>
      <c r="H2897" s="2">
        <v>14000000</v>
      </c>
      <c r="I2897" s="2">
        <v>12314651</v>
      </c>
      <c r="J2897" s="2">
        <v>12452601</v>
      </c>
      <c r="K2897" s="28" t="str">
        <f t="shared" si="362"/>
        <v/>
      </c>
      <c r="L2897" s="28" t="str">
        <f t="shared" si="363"/>
        <v/>
      </c>
      <c r="M2897" s="28" t="s">
        <v>3820</v>
      </c>
      <c r="N2897" s="28" t="str">
        <f t="shared" si="364"/>
        <v/>
      </c>
      <c r="O2897" s="28" t="str">
        <f>IF(N2897=1,M2897&amp;" ("&amp;E2897&amp;")",M2897)</f>
        <v>Hot Tub Time Machine 2</v>
      </c>
      <c r="P2897" s="36">
        <f>INDEX(cpi!$A$1:$M$105,MATCH('Inflation adjust calc'!$E2897,cpi!$A:$A,0),MATCH('Inflation adjust calc'!$D2897,cpi!$1:$1,0))</f>
        <v>234.72200000000001</v>
      </c>
      <c r="Q2897" s="36">
        <f>cpi!$I$2</f>
        <v>240.85300000000001</v>
      </c>
      <c r="R2897" s="36">
        <f t="shared" si="361"/>
        <v>1.0261202614156322</v>
      </c>
      <c r="S2897" s="28" t="str">
        <f t="shared" si="365"/>
        <v/>
      </c>
      <c r="T2897" s="37">
        <f t="shared" si="366"/>
        <v>14365683.65981885</v>
      </c>
      <c r="U2897" s="37">
        <f t="shared" si="367"/>
        <v>12636312.903362276</v>
      </c>
      <c r="V2897" s="37">
        <f t="shared" si="368"/>
        <v>12777866.193424562</v>
      </c>
    </row>
    <row r="2898" spans="1:22">
      <c r="A2898" s="23">
        <v>2897</v>
      </c>
      <c r="B2898" s="3" t="s">
        <v>473</v>
      </c>
      <c r="C2898" s="28">
        <v>17</v>
      </c>
      <c r="D2898" s="29">
        <v>11</v>
      </c>
      <c r="E2898" s="28">
        <v>2006</v>
      </c>
      <c r="F2898" s="31">
        <f>DATE(E2898,D2898,C2898)</f>
        <v>39038</v>
      </c>
      <c r="G2898" s="24" t="s">
        <v>3821</v>
      </c>
      <c r="H2898" s="2">
        <v>14000000</v>
      </c>
      <c r="I2898" s="2">
        <v>11242801</v>
      </c>
      <c r="J2898" s="2">
        <v>20597806</v>
      </c>
      <c r="K2898" s="28" t="str">
        <f t="shared" si="362"/>
        <v/>
      </c>
      <c r="L2898" s="28" t="str">
        <f t="shared" si="363"/>
        <v/>
      </c>
      <c r="M2898" s="28" t="s">
        <v>3821</v>
      </c>
      <c r="N2898" s="28" t="str">
        <f t="shared" si="364"/>
        <v/>
      </c>
      <c r="O2898" s="28" t="str">
        <f>IF(N2898=1,M2898&amp;" ("&amp;E2898&amp;")",M2898)</f>
        <v>Bobby</v>
      </c>
      <c r="P2898" s="36">
        <f>INDEX(cpi!$A$1:$M$105,MATCH('Inflation adjust calc'!$E2898,cpi!$A:$A,0),MATCH('Inflation adjust calc'!$D2898,cpi!$1:$1,0))</f>
        <v>201.5</v>
      </c>
      <c r="Q2898" s="36">
        <f>cpi!$I$2</f>
        <v>240.85300000000001</v>
      </c>
      <c r="R2898" s="36">
        <f t="shared" ref="R2898:R2961" si="369">Q2898/P2898</f>
        <v>1.1953002481389579</v>
      </c>
      <c r="S2898" s="28" t="str">
        <f t="shared" si="365"/>
        <v/>
      </c>
      <c r="T2898" s="37">
        <f t="shared" si="366"/>
        <v>16734203.473945409</v>
      </c>
      <c r="U2898" s="37">
        <f t="shared" si="367"/>
        <v>13438522.825076923</v>
      </c>
      <c r="V2898" s="37">
        <f t="shared" si="368"/>
        <v>24620562.622918114</v>
      </c>
    </row>
    <row r="2899" spans="1:22">
      <c r="A2899" s="23">
        <v>2898</v>
      </c>
      <c r="B2899" s="3">
        <v>36924</v>
      </c>
      <c r="C2899" s="28">
        <v>2</v>
      </c>
      <c r="D2899" s="29">
        <v>2</v>
      </c>
      <c r="E2899" s="28">
        <v>2001</v>
      </c>
      <c r="F2899" s="31">
        <f>DATE(E2899,D2899,C2899)</f>
        <v>36924</v>
      </c>
      <c r="G2899" s="24" t="s">
        <v>3822</v>
      </c>
      <c r="H2899" s="2">
        <v>14000000</v>
      </c>
      <c r="I2899" s="2">
        <v>10397365</v>
      </c>
      <c r="J2899" s="2">
        <v>10397365</v>
      </c>
      <c r="K2899" s="28" t="str">
        <f t="shared" si="362"/>
        <v/>
      </c>
      <c r="L2899" s="28" t="str">
        <f t="shared" si="363"/>
        <v/>
      </c>
      <c r="M2899" s="28" t="s">
        <v>3822</v>
      </c>
      <c r="N2899" s="28" t="str">
        <f t="shared" si="364"/>
        <v/>
      </c>
      <c r="O2899" s="28" t="str">
        <f>IF(N2899=1,M2899&amp;" ("&amp;E2899&amp;")",M2899)</f>
        <v>Head Over Heels</v>
      </c>
      <c r="P2899" s="36">
        <f>INDEX(cpi!$A$1:$M$105,MATCH('Inflation adjust calc'!$E2899,cpi!$A:$A,0),MATCH('Inflation adjust calc'!$D2899,cpi!$1:$1,0))</f>
        <v>175.8</v>
      </c>
      <c r="Q2899" s="36">
        <f>cpi!$I$2</f>
        <v>240.85300000000001</v>
      </c>
      <c r="R2899" s="36">
        <f t="shared" si="369"/>
        <v>1.3700398179749715</v>
      </c>
      <c r="S2899" s="28" t="str">
        <f t="shared" si="365"/>
        <v/>
      </c>
      <c r="T2899" s="37">
        <f t="shared" si="366"/>
        <v>19180557.451649603</v>
      </c>
      <c r="U2899" s="37">
        <f t="shared" si="367"/>
        <v>14244804.052019339</v>
      </c>
      <c r="V2899" s="37">
        <f t="shared" si="368"/>
        <v>14244804.052019339</v>
      </c>
    </row>
    <row r="2900" spans="1:22">
      <c r="A2900" s="23">
        <v>2899</v>
      </c>
      <c r="B2900" s="3" t="s">
        <v>477</v>
      </c>
      <c r="C2900" s="28">
        <v>26</v>
      </c>
      <c r="D2900" s="29">
        <v>10</v>
      </c>
      <c r="E2900" s="28">
        <v>2012</v>
      </c>
      <c r="F2900" s="31">
        <f>DATE(E2900,D2900,C2900)</f>
        <v>41208</v>
      </c>
      <c r="G2900" s="24" t="s">
        <v>3823</v>
      </c>
      <c r="H2900" s="2">
        <v>14000000</v>
      </c>
      <c r="I2900" s="2">
        <v>9409538</v>
      </c>
      <c r="J2900" s="2">
        <v>11166615</v>
      </c>
      <c r="K2900" s="28" t="str">
        <f t="shared" si="362"/>
        <v/>
      </c>
      <c r="L2900" s="28" t="str">
        <f t="shared" si="363"/>
        <v/>
      </c>
      <c r="M2900" s="28" t="s">
        <v>3823</v>
      </c>
      <c r="N2900" s="28" t="str">
        <f t="shared" si="364"/>
        <v/>
      </c>
      <c r="O2900" s="28" t="str">
        <f>IF(N2900=1,M2900&amp;" ("&amp;E2900&amp;")",M2900)</f>
        <v>Fun Size</v>
      </c>
      <c r="P2900" s="36">
        <f>INDEX(cpi!$A$1:$M$105,MATCH('Inflation adjust calc'!$E2900,cpi!$A:$A,0),MATCH('Inflation adjust calc'!$D2900,cpi!$1:$1,0))</f>
        <v>231.31700000000001</v>
      </c>
      <c r="Q2900" s="36">
        <f>cpi!$I$2</f>
        <v>240.85300000000001</v>
      </c>
      <c r="R2900" s="36">
        <f t="shared" si="369"/>
        <v>1.0412248127029142</v>
      </c>
      <c r="S2900" s="28" t="str">
        <f t="shared" si="365"/>
        <v/>
      </c>
      <c r="T2900" s="37">
        <f t="shared" si="366"/>
        <v>14577147.377840798</v>
      </c>
      <c r="U2900" s="37">
        <f t="shared" si="367"/>
        <v>9797444.4416709542</v>
      </c>
      <c r="V2900" s="37">
        <f t="shared" si="368"/>
        <v>11626956.611900553</v>
      </c>
    </row>
    <row r="2901" spans="1:22">
      <c r="A2901" s="23">
        <v>2900</v>
      </c>
      <c r="B2901" s="3" t="s">
        <v>2242</v>
      </c>
      <c r="C2901" s="28">
        <v>23</v>
      </c>
      <c r="D2901" s="29">
        <v>4</v>
      </c>
      <c r="E2901" s="28">
        <v>1999</v>
      </c>
      <c r="F2901" s="31">
        <f>DATE(E2901,D2901,C2901)</f>
        <v>36273</v>
      </c>
      <c r="G2901" s="24" t="s">
        <v>3824</v>
      </c>
      <c r="H2901" s="2">
        <v>14000000</v>
      </c>
      <c r="I2901" s="2">
        <v>6552255</v>
      </c>
      <c r="J2901" s="2">
        <v>6552255</v>
      </c>
      <c r="K2901" s="28" t="str">
        <f t="shared" si="362"/>
        <v/>
      </c>
      <c r="L2901" s="28" t="str">
        <f t="shared" si="363"/>
        <v/>
      </c>
      <c r="M2901" s="28" t="s">
        <v>3824</v>
      </c>
      <c r="N2901" s="28" t="str">
        <f t="shared" si="364"/>
        <v/>
      </c>
      <c r="O2901" s="28" t="str">
        <f>IF(N2901=1,M2901&amp;" ("&amp;E2901&amp;")",M2901)</f>
        <v>Lost and Found</v>
      </c>
      <c r="P2901" s="36">
        <f>INDEX(cpi!$A$1:$M$105,MATCH('Inflation adjust calc'!$E2901,cpi!$A:$A,0),MATCH('Inflation adjust calc'!$D2901,cpi!$1:$1,0))</f>
        <v>166.2</v>
      </c>
      <c r="Q2901" s="36">
        <f>cpi!$I$2</f>
        <v>240.85300000000001</v>
      </c>
      <c r="R2901" s="36">
        <f t="shared" si="369"/>
        <v>1.449175691937425</v>
      </c>
      <c r="S2901" s="28" t="str">
        <f t="shared" si="365"/>
        <v/>
      </c>
      <c r="T2901" s="37">
        <f t="shared" si="366"/>
        <v>20288459.687123951</v>
      </c>
      <c r="U2901" s="37">
        <f t="shared" si="367"/>
        <v>9495368.6733754519</v>
      </c>
      <c r="V2901" s="37">
        <f t="shared" si="368"/>
        <v>9495368.6733754519</v>
      </c>
    </row>
    <row r="2902" spans="1:22">
      <c r="A2902" s="23">
        <v>2901</v>
      </c>
      <c r="B2902" s="3" t="s">
        <v>3825</v>
      </c>
      <c r="C2902" s="28">
        <v>30</v>
      </c>
      <c r="D2902" s="29">
        <v>11</v>
      </c>
      <c r="E2902" s="28">
        <v>2007</v>
      </c>
      <c r="F2902" s="31">
        <f>DATE(E2902,D2902,C2902)</f>
        <v>39416</v>
      </c>
      <c r="G2902" s="24" t="s">
        <v>3826</v>
      </c>
      <c r="H2902" s="2">
        <v>14000000</v>
      </c>
      <c r="I2902" s="2">
        <v>5990075</v>
      </c>
      <c r="J2902" s="2">
        <v>22754472</v>
      </c>
      <c r="K2902" s="28" t="str">
        <f t="shared" si="362"/>
        <v/>
      </c>
      <c r="L2902" s="28" t="str">
        <f t="shared" si="363"/>
        <v/>
      </c>
      <c r="M2902" s="28" t="s">
        <v>3826</v>
      </c>
      <c r="N2902" s="28" t="str">
        <f t="shared" si="364"/>
        <v/>
      </c>
      <c r="O2902" s="28" t="str">
        <f>IF(N2902=1,M2902&amp;" ("&amp;E2902&amp;")",M2902)</f>
        <v>Le Scaphandre et le Papillon</v>
      </c>
      <c r="P2902" s="36">
        <f>INDEX(cpi!$A$1:$M$105,MATCH('Inflation adjust calc'!$E2902,cpi!$A:$A,0),MATCH('Inflation adjust calc'!$D2902,cpi!$1:$1,0))</f>
        <v>210.17699999999999</v>
      </c>
      <c r="Q2902" s="36">
        <f>cpi!$I$2</f>
        <v>240.85300000000001</v>
      </c>
      <c r="R2902" s="36">
        <f t="shared" si="369"/>
        <v>1.1459531728019718</v>
      </c>
      <c r="S2902" s="28" t="str">
        <f t="shared" si="365"/>
        <v/>
      </c>
      <c r="T2902" s="37">
        <f t="shared" si="366"/>
        <v>16043344.419227606</v>
      </c>
      <c r="U2902" s="37">
        <f t="shared" si="367"/>
        <v>6864345.4515717719</v>
      </c>
      <c r="V2902" s="37">
        <f t="shared" si="368"/>
        <v>26075559.383833628</v>
      </c>
    </row>
    <row r="2903" spans="1:22">
      <c r="A2903" s="23">
        <v>2902</v>
      </c>
      <c r="B2903" s="3">
        <v>38878</v>
      </c>
      <c r="C2903" s="28">
        <v>6</v>
      </c>
      <c r="D2903" s="29">
        <v>10</v>
      </c>
      <c r="E2903" s="28">
        <v>2006</v>
      </c>
      <c r="F2903" s="31">
        <f>DATE(E2903,D2903,C2903)</f>
        <v>38996</v>
      </c>
      <c r="G2903" s="24" t="s">
        <v>3827</v>
      </c>
      <c r="H2903" s="2">
        <v>14000000</v>
      </c>
      <c r="I2903" s="2">
        <v>5463019</v>
      </c>
      <c r="J2903" s="2">
        <v>14121177</v>
      </c>
      <c r="K2903" s="28" t="str">
        <f t="shared" si="362"/>
        <v/>
      </c>
      <c r="L2903" s="28" t="str">
        <f t="shared" si="363"/>
        <v/>
      </c>
      <c r="M2903" s="28" t="s">
        <v>3827</v>
      </c>
      <c r="N2903" s="28" t="str">
        <f t="shared" si="364"/>
        <v/>
      </c>
      <c r="O2903" s="28" t="str">
        <f>IF(N2903=1,M2903&amp;" ("&amp;E2903&amp;")",M2903)</f>
        <v>Little Children</v>
      </c>
      <c r="P2903" s="36">
        <f>INDEX(cpi!$A$1:$M$105,MATCH('Inflation adjust calc'!$E2903,cpi!$A:$A,0),MATCH('Inflation adjust calc'!$D2903,cpi!$1:$1,0))</f>
        <v>201.8</v>
      </c>
      <c r="Q2903" s="36">
        <f>cpi!$I$2</f>
        <v>240.85300000000001</v>
      </c>
      <c r="R2903" s="36">
        <f t="shared" si="369"/>
        <v>1.1935232903865214</v>
      </c>
      <c r="S2903" s="28" t="str">
        <f t="shared" si="365"/>
        <v/>
      </c>
      <c r="T2903" s="37">
        <f t="shared" si="366"/>
        <v>16709326.065411299</v>
      </c>
      <c r="U2903" s="37">
        <f t="shared" si="367"/>
        <v>6520240.412324084</v>
      </c>
      <c r="V2903" s="37">
        <f t="shared" si="368"/>
        <v>16853953.637170468</v>
      </c>
    </row>
    <row r="2904" spans="1:22">
      <c r="A2904" s="23">
        <v>2903</v>
      </c>
      <c r="B2904" s="3" t="s">
        <v>1102</v>
      </c>
      <c r="C2904" s="28">
        <v>21</v>
      </c>
      <c r="D2904" s="29">
        <v>4</v>
      </c>
      <c r="E2904" s="28">
        <v>2000</v>
      </c>
      <c r="F2904" s="31">
        <f>DATE(E2904,D2904,C2904)</f>
        <v>36637</v>
      </c>
      <c r="G2904" s="24" t="s">
        <v>3828</v>
      </c>
      <c r="H2904" s="2">
        <v>14000000</v>
      </c>
      <c r="I2904" s="2">
        <v>5108820</v>
      </c>
      <c r="J2904" s="2">
        <v>12591270</v>
      </c>
      <c r="K2904" s="28" t="str">
        <f t="shared" si="362"/>
        <v/>
      </c>
      <c r="L2904" s="28" t="str">
        <f t="shared" si="363"/>
        <v/>
      </c>
      <c r="M2904" s="28" t="s">
        <v>3828</v>
      </c>
      <c r="N2904" s="28" t="str">
        <f t="shared" si="364"/>
        <v/>
      </c>
      <c r="O2904" s="28" t="str">
        <f>IF(N2904=1,M2904&amp;" ("&amp;E2904&amp;")",M2904)</f>
        <v>Gossip</v>
      </c>
      <c r="P2904" s="36">
        <f>INDEX(cpi!$A$1:$M$105,MATCH('Inflation adjust calc'!$E2904,cpi!$A:$A,0),MATCH('Inflation adjust calc'!$D2904,cpi!$1:$1,0))</f>
        <v>171.3</v>
      </c>
      <c r="Q2904" s="36">
        <f>cpi!$I$2</f>
        <v>240.85300000000001</v>
      </c>
      <c r="R2904" s="36">
        <f t="shared" si="369"/>
        <v>1.4060303561004086</v>
      </c>
      <c r="S2904" s="28" t="str">
        <f t="shared" si="365"/>
        <v/>
      </c>
      <c r="T2904" s="37">
        <f t="shared" si="366"/>
        <v>19684424.985405721</v>
      </c>
      <c r="U2904" s="37">
        <f t="shared" si="367"/>
        <v>7183156.0038528899</v>
      </c>
      <c r="V2904" s="37">
        <f t="shared" si="368"/>
        <v>17703707.84185639</v>
      </c>
    </row>
    <row r="2905" spans="1:22">
      <c r="A2905" s="23">
        <v>2904</v>
      </c>
      <c r="B2905" s="3" t="s">
        <v>1238</v>
      </c>
      <c r="C2905" s="28">
        <v>26</v>
      </c>
      <c r="D2905" s="29">
        <v>3</v>
      </c>
      <c r="E2905" s="28">
        <v>1999</v>
      </c>
      <c r="F2905" s="31">
        <f>DATE(E2905,D2905,C2905)</f>
        <v>36245</v>
      </c>
      <c r="G2905" s="24" t="s">
        <v>3829</v>
      </c>
      <c r="H2905" s="2">
        <v>14000000</v>
      </c>
      <c r="I2905" s="2">
        <v>4741987</v>
      </c>
      <c r="J2905" s="2">
        <v>4741987</v>
      </c>
      <c r="K2905" s="28" t="str">
        <f t="shared" si="362"/>
        <v/>
      </c>
      <c r="L2905" s="28" t="str">
        <f t="shared" si="363"/>
        <v/>
      </c>
      <c r="M2905" s="28" t="s">
        <v>3829</v>
      </c>
      <c r="N2905" s="28" t="str">
        <f t="shared" si="364"/>
        <v/>
      </c>
      <c r="O2905" s="28" t="str">
        <f>IF(N2905=1,M2905&amp;" ("&amp;E2905&amp;")",M2905)</f>
        <v>A Walk on the Moon</v>
      </c>
      <c r="P2905" s="36">
        <f>INDEX(cpi!$A$1:$M$105,MATCH('Inflation adjust calc'!$E2905,cpi!$A:$A,0),MATCH('Inflation adjust calc'!$D2905,cpi!$1:$1,0))</f>
        <v>165</v>
      </c>
      <c r="Q2905" s="36">
        <f>cpi!$I$2</f>
        <v>240.85300000000001</v>
      </c>
      <c r="R2905" s="36">
        <f t="shared" si="369"/>
        <v>1.4597151515151516</v>
      </c>
      <c r="S2905" s="28" t="str">
        <f t="shared" si="365"/>
        <v/>
      </c>
      <c r="T2905" s="37">
        <f t="shared" si="366"/>
        <v>20436012.121212121</v>
      </c>
      <c r="U2905" s="37">
        <f t="shared" si="367"/>
        <v>6921950.2721878793</v>
      </c>
      <c r="V2905" s="37">
        <f t="shared" si="368"/>
        <v>6921950.2721878793</v>
      </c>
    </row>
    <row r="2906" spans="1:22">
      <c r="A2906" s="23">
        <v>2905</v>
      </c>
      <c r="B2906" s="3" t="s">
        <v>3104</v>
      </c>
      <c r="C2906" s="28">
        <v>27</v>
      </c>
      <c r="D2906" s="29">
        <v>10</v>
      </c>
      <c r="E2906" s="28">
        <v>2006</v>
      </c>
      <c r="F2906" s="31">
        <f>DATE(E2906,D2906,C2906)</f>
        <v>39017</v>
      </c>
      <c r="G2906" s="24" t="s">
        <v>3830</v>
      </c>
      <c r="H2906" s="2">
        <v>14000000</v>
      </c>
      <c r="I2906" s="2">
        <v>4299773</v>
      </c>
      <c r="J2906" s="2">
        <v>5782198</v>
      </c>
      <c r="K2906" s="28" t="str">
        <f t="shared" si="362"/>
        <v/>
      </c>
      <c r="L2906" s="28" t="str">
        <f t="shared" si="363"/>
        <v/>
      </c>
      <c r="M2906" s="28" t="s">
        <v>3830</v>
      </c>
      <c r="N2906" s="28" t="str">
        <f t="shared" si="364"/>
        <v/>
      </c>
      <c r="O2906" s="28" t="str">
        <f>IF(N2906=1,M2906&amp;" ("&amp;E2906&amp;")",M2906)</f>
        <v>Catch a Fire</v>
      </c>
      <c r="P2906" s="36">
        <f>INDEX(cpi!$A$1:$M$105,MATCH('Inflation adjust calc'!$E2906,cpi!$A:$A,0),MATCH('Inflation adjust calc'!$D2906,cpi!$1:$1,0))</f>
        <v>201.8</v>
      </c>
      <c r="Q2906" s="36">
        <f>cpi!$I$2</f>
        <v>240.85300000000001</v>
      </c>
      <c r="R2906" s="36">
        <f t="shared" si="369"/>
        <v>1.1935232903865214</v>
      </c>
      <c r="S2906" s="28" t="str">
        <f t="shared" si="365"/>
        <v/>
      </c>
      <c r="T2906" s="37">
        <f t="shared" si="366"/>
        <v>16709326.065411299</v>
      </c>
      <c r="U2906" s="37">
        <f t="shared" si="367"/>
        <v>5131879.2188751241</v>
      </c>
      <c r="V2906" s="37">
        <f t="shared" si="368"/>
        <v>6901187.9826263636</v>
      </c>
    </row>
    <row r="2907" spans="1:22">
      <c r="A2907" s="23">
        <v>2906</v>
      </c>
      <c r="B2907" s="3" t="s">
        <v>344</v>
      </c>
      <c r="C2907" s="28">
        <v>19</v>
      </c>
      <c r="D2907" s="29">
        <v>12</v>
      </c>
      <c r="E2907" s="28">
        <v>2014</v>
      </c>
      <c r="F2907" s="31">
        <f>DATE(E2907,D2907,C2907)</f>
        <v>41992</v>
      </c>
      <c r="G2907" s="24" t="s">
        <v>3831</v>
      </c>
      <c r="H2907" s="2">
        <v>14000000</v>
      </c>
      <c r="I2907" s="2">
        <v>3958546</v>
      </c>
      <c r="J2907" s="2">
        <v>25187026</v>
      </c>
      <c r="K2907" s="28" t="str">
        <f t="shared" si="362"/>
        <v/>
      </c>
      <c r="L2907" s="28" t="str">
        <f t="shared" si="363"/>
        <v/>
      </c>
      <c r="M2907" s="28" t="s">
        <v>3831</v>
      </c>
      <c r="N2907" s="28" t="str">
        <f t="shared" si="364"/>
        <v/>
      </c>
      <c r="O2907" s="28" t="str">
        <f>IF(N2907=1,M2907&amp;" ("&amp;E2907&amp;")",M2907)</f>
        <v>Mr. Turner</v>
      </c>
      <c r="P2907" s="36">
        <f>INDEX(cpi!$A$1:$M$105,MATCH('Inflation adjust calc'!$E2907,cpi!$A:$A,0),MATCH('Inflation adjust calc'!$D2907,cpi!$1:$1,0))</f>
        <v>234.81200000000001</v>
      </c>
      <c r="Q2907" s="36">
        <f>cpi!$I$2</f>
        <v>240.85300000000001</v>
      </c>
      <c r="R2907" s="36">
        <f t="shared" si="369"/>
        <v>1.0257269645503637</v>
      </c>
      <c r="S2907" s="28" t="str">
        <f t="shared" si="365"/>
        <v/>
      </c>
      <c r="T2907" s="37">
        <f t="shared" si="366"/>
        <v>14360177.503705092</v>
      </c>
      <c r="U2907" s="37">
        <f t="shared" si="367"/>
        <v>4060387.3726129839</v>
      </c>
      <c r="V2907" s="37">
        <f t="shared" si="368"/>
        <v>25835011.725031089</v>
      </c>
    </row>
    <row r="2908" spans="1:22">
      <c r="A2908" s="23">
        <v>2907</v>
      </c>
      <c r="B2908" s="3">
        <v>37081</v>
      </c>
      <c r="C2908" s="28">
        <v>7</v>
      </c>
      <c r="D2908" s="29">
        <v>9</v>
      </c>
      <c r="E2908" s="28">
        <v>2001</v>
      </c>
      <c r="F2908" s="31">
        <f>DATE(E2908,D2908,C2908)</f>
        <v>37141</v>
      </c>
      <c r="G2908" s="24" t="s">
        <v>3832</v>
      </c>
      <c r="H2908" s="2">
        <v>14000000</v>
      </c>
      <c r="I2908" s="2">
        <v>3100650</v>
      </c>
      <c r="J2908" s="2">
        <v>4288246</v>
      </c>
      <c r="K2908" s="28" t="str">
        <f t="shared" si="362"/>
        <v/>
      </c>
      <c r="L2908" s="28" t="str">
        <f t="shared" si="363"/>
        <v/>
      </c>
      <c r="M2908" s="28" t="s">
        <v>3832</v>
      </c>
      <c r="N2908" s="28" t="str">
        <f t="shared" si="364"/>
        <v/>
      </c>
      <c r="O2908" s="28" t="str">
        <f>IF(N2908=1,M2908&amp;" ("&amp;E2908&amp;")",M2908)</f>
        <v>Soul Survivors</v>
      </c>
      <c r="P2908" s="36">
        <f>INDEX(cpi!$A$1:$M$105,MATCH('Inflation adjust calc'!$E2908,cpi!$A:$A,0),MATCH('Inflation adjust calc'!$D2908,cpi!$1:$1,0))</f>
        <v>178.3</v>
      </c>
      <c r="Q2908" s="36">
        <f>cpi!$I$2</f>
        <v>240.85300000000001</v>
      </c>
      <c r="R2908" s="36">
        <f t="shared" si="369"/>
        <v>1.3508300616937745</v>
      </c>
      <c r="S2908" s="28" t="str">
        <f t="shared" si="365"/>
        <v/>
      </c>
      <c r="T2908" s="37">
        <f t="shared" si="366"/>
        <v>18911620.863712844</v>
      </c>
      <c r="U2908" s="37">
        <f t="shared" si="367"/>
        <v>4188451.2307908018</v>
      </c>
      <c r="V2908" s="37">
        <f t="shared" si="368"/>
        <v>5792691.6087380815</v>
      </c>
    </row>
    <row r="2909" spans="1:22">
      <c r="A2909" s="23">
        <v>2908</v>
      </c>
      <c r="B2909" s="3" t="s">
        <v>222</v>
      </c>
      <c r="C2909" s="28">
        <v>22</v>
      </c>
      <c r="D2909" s="29">
        <v>5</v>
      </c>
      <c r="E2909" s="28">
        <v>2009</v>
      </c>
      <c r="F2909" s="31">
        <f>DATE(E2909,D2909,C2909)</f>
        <v>39955</v>
      </c>
      <c r="G2909" s="24" t="s">
        <v>3833</v>
      </c>
      <c r="H2909" s="2">
        <v>14000000</v>
      </c>
      <c r="I2909" s="2">
        <v>2656784</v>
      </c>
      <c r="J2909" s="2">
        <v>20537741</v>
      </c>
      <c r="K2909" s="28" t="str">
        <f t="shared" si="362"/>
        <v/>
      </c>
      <c r="L2909" s="28" t="str">
        <f t="shared" si="363"/>
        <v/>
      </c>
      <c r="M2909" s="28" t="s">
        <v>3833</v>
      </c>
      <c r="N2909" s="28" t="str">
        <f t="shared" si="364"/>
        <v/>
      </c>
      <c r="O2909" s="28" t="str">
        <f>IF(N2909=1,M2909&amp;" ("&amp;E2909&amp;")",M2909)</f>
        <v>Easy Virtue</v>
      </c>
      <c r="P2909" s="36">
        <f>INDEX(cpi!$A$1:$M$105,MATCH('Inflation adjust calc'!$E2909,cpi!$A:$A,0),MATCH('Inflation adjust calc'!$D2909,cpi!$1:$1,0))</f>
        <v>213.85599999999999</v>
      </c>
      <c r="Q2909" s="36">
        <f>cpi!$I$2</f>
        <v>240.85300000000001</v>
      </c>
      <c r="R2909" s="36">
        <f t="shared" si="369"/>
        <v>1.1262391515786325</v>
      </c>
      <c r="S2909" s="28" t="str">
        <f t="shared" si="365"/>
        <v/>
      </c>
      <c r="T2909" s="37">
        <f t="shared" si="366"/>
        <v>15767348.122100856</v>
      </c>
      <c r="U2909" s="37">
        <f t="shared" si="367"/>
        <v>2992174.1580876857</v>
      </c>
      <c r="V2909" s="37">
        <f t="shared" si="368"/>
        <v>23130407.999181695</v>
      </c>
    </row>
    <row r="2910" spans="1:22">
      <c r="A2910" s="23">
        <v>2909</v>
      </c>
      <c r="B2910" s="3" t="s">
        <v>3834</v>
      </c>
      <c r="C2910" s="28">
        <v>31</v>
      </c>
      <c r="D2910" s="29">
        <v>3</v>
      </c>
      <c r="E2910" s="28">
        <v>1995</v>
      </c>
      <c r="F2910" s="31">
        <f>DATE(E2910,D2910,C2910)</f>
        <v>34789</v>
      </c>
      <c r="G2910" s="24" t="s">
        <v>3835</v>
      </c>
      <c r="H2910" s="2">
        <v>14000000</v>
      </c>
      <c r="I2910" s="2">
        <v>2461628</v>
      </c>
      <c r="J2910" s="2">
        <v>2461628</v>
      </c>
      <c r="K2910" s="28" t="str">
        <f t="shared" si="362"/>
        <v/>
      </c>
      <c r="L2910" s="28" t="str">
        <f t="shared" si="363"/>
        <v/>
      </c>
      <c r="M2910" s="28" t="s">
        <v>3835</v>
      </c>
      <c r="N2910" s="28" t="str">
        <f t="shared" si="364"/>
        <v/>
      </c>
      <c r="O2910" s="28" t="str">
        <f>IF(N2910=1,M2910&amp;" ("&amp;E2910&amp;")",M2910)</f>
        <v>Jefferson in Paris</v>
      </c>
      <c r="P2910" s="36">
        <f>INDEX(cpi!$A$1:$M$105,MATCH('Inflation adjust calc'!$E2910,cpi!$A:$A,0),MATCH('Inflation adjust calc'!$D2910,cpi!$1:$1,0))</f>
        <v>151.4</v>
      </c>
      <c r="Q2910" s="36">
        <f>cpi!$I$2</f>
        <v>240.85300000000001</v>
      </c>
      <c r="R2910" s="36">
        <f t="shared" si="369"/>
        <v>1.5908388375165126</v>
      </c>
      <c r="S2910" s="28" t="str">
        <f t="shared" si="365"/>
        <v/>
      </c>
      <c r="T2910" s="37">
        <f t="shared" si="366"/>
        <v>22271743.725231174</v>
      </c>
      <c r="U2910" s="37">
        <f t="shared" si="367"/>
        <v>3916053.4259180976</v>
      </c>
      <c r="V2910" s="37">
        <f t="shared" si="368"/>
        <v>3916053.4259180976</v>
      </c>
    </row>
    <row r="2911" spans="1:22">
      <c r="A2911" s="23">
        <v>2910</v>
      </c>
      <c r="B2911" s="3">
        <v>40337</v>
      </c>
      <c r="C2911" s="28">
        <v>6</v>
      </c>
      <c r="D2911" s="29">
        <v>8</v>
      </c>
      <c r="E2911" s="28">
        <v>2010</v>
      </c>
      <c r="F2911" s="31">
        <f>DATE(E2911,D2911,C2911)</f>
        <v>40396</v>
      </c>
      <c r="G2911" s="24" t="s">
        <v>3836</v>
      </c>
      <c r="H2911" s="2">
        <v>14000000</v>
      </c>
      <c r="I2911" s="2">
        <v>1755212</v>
      </c>
      <c r="J2911" s="2">
        <v>1755212</v>
      </c>
      <c r="K2911" s="28" t="str">
        <f t="shared" si="362"/>
        <v/>
      </c>
      <c r="L2911" s="28" t="str">
        <f t="shared" si="363"/>
        <v/>
      </c>
      <c r="M2911" s="28" t="s">
        <v>3836</v>
      </c>
      <c r="N2911" s="28" t="str">
        <f t="shared" si="364"/>
        <v/>
      </c>
      <c r="O2911" s="28" t="str">
        <f>IF(N2911=1,M2911&amp;" ("&amp;E2911&amp;")",M2911)</f>
        <v>Flipped</v>
      </c>
      <c r="P2911" s="36">
        <f>INDEX(cpi!$A$1:$M$105,MATCH('Inflation adjust calc'!$E2911,cpi!$A:$A,0),MATCH('Inflation adjust calc'!$D2911,cpi!$1:$1,0))</f>
        <v>218.31200000000001</v>
      </c>
      <c r="Q2911" s="36">
        <f>cpi!$I$2</f>
        <v>240.85300000000001</v>
      </c>
      <c r="R2911" s="36">
        <f t="shared" si="369"/>
        <v>1.1032513100516692</v>
      </c>
      <c r="S2911" s="28" t="str">
        <f t="shared" si="365"/>
        <v/>
      </c>
      <c r="T2911" s="37">
        <f t="shared" si="366"/>
        <v>15445518.340723369</v>
      </c>
      <c r="U2911" s="37">
        <f t="shared" si="367"/>
        <v>1936439.9384184105</v>
      </c>
      <c r="V2911" s="37">
        <f t="shared" si="368"/>
        <v>1936439.9384184105</v>
      </c>
    </row>
    <row r="2912" spans="1:22">
      <c r="A2912" s="23">
        <v>2911</v>
      </c>
      <c r="B2912" s="3">
        <v>28491</v>
      </c>
      <c r="C2912" s="28">
        <v>1</v>
      </c>
      <c r="D2912" s="29">
        <v>1</v>
      </c>
      <c r="E2912" s="28">
        <v>1978</v>
      </c>
      <c r="F2912" s="31">
        <f>DATE(E2912,D2912,C2912)</f>
        <v>28491</v>
      </c>
      <c r="G2912" s="24" t="s">
        <v>3837</v>
      </c>
      <c r="H2912" s="2">
        <v>14000000</v>
      </c>
      <c r="I2912" s="2">
        <v>1000000</v>
      </c>
      <c r="J2912" s="2">
        <v>1000000</v>
      </c>
      <c r="K2912" s="28" t="str">
        <f t="shared" si="362"/>
        <v/>
      </c>
      <c r="L2912" s="28" t="str">
        <f t="shared" si="363"/>
        <v/>
      </c>
      <c r="M2912" s="28" t="s">
        <v>3837</v>
      </c>
      <c r="N2912" s="28" t="str">
        <f t="shared" si="364"/>
        <v/>
      </c>
      <c r="O2912" s="28" t="str">
        <f>IF(N2912=1,M2912&amp;" ("&amp;E2912&amp;")",M2912)</f>
        <v>Caravans</v>
      </c>
      <c r="P2912" s="36">
        <f>INDEX(cpi!$A$1:$M$105,MATCH('Inflation adjust calc'!$E2912,cpi!$A:$A,0),MATCH('Inflation adjust calc'!$D2912,cpi!$1:$1,0))</f>
        <v>62.5</v>
      </c>
      <c r="Q2912" s="36">
        <f>cpi!$I$2</f>
        <v>240.85300000000001</v>
      </c>
      <c r="R2912" s="36">
        <f t="shared" si="369"/>
        <v>3.8536480000000002</v>
      </c>
      <c r="S2912" s="28" t="str">
        <f t="shared" si="365"/>
        <v/>
      </c>
      <c r="T2912" s="37">
        <f t="shared" si="366"/>
        <v>53951072</v>
      </c>
      <c r="U2912" s="37">
        <f t="shared" si="367"/>
        <v>3853648</v>
      </c>
      <c r="V2912" s="37">
        <f t="shared" si="368"/>
        <v>3853648</v>
      </c>
    </row>
    <row r="2913" spans="1:22">
      <c r="A2913" s="23">
        <v>2912</v>
      </c>
      <c r="B2913" s="3" t="s">
        <v>842</v>
      </c>
      <c r="C2913" s="28">
        <v>25</v>
      </c>
      <c r="D2913" s="29">
        <v>6</v>
      </c>
      <c r="E2913" s="28">
        <v>2010</v>
      </c>
      <c r="F2913" s="31">
        <f>DATE(E2913,D2913,C2913)</f>
        <v>40354</v>
      </c>
      <c r="G2913" s="24" t="s">
        <v>3838</v>
      </c>
      <c r="H2913" s="2">
        <v>14000000</v>
      </c>
      <c r="I2913" s="2">
        <v>403952</v>
      </c>
      <c r="J2913" s="2">
        <v>1903952</v>
      </c>
      <c r="K2913" s="28" t="str">
        <f t="shared" si="362"/>
        <v/>
      </c>
      <c r="L2913" s="28" t="str">
        <f t="shared" si="363"/>
        <v/>
      </c>
      <c r="M2913" s="28" t="s">
        <v>3838</v>
      </c>
      <c r="N2913" s="28" t="str">
        <f t="shared" si="364"/>
        <v/>
      </c>
      <c r="O2913" s="28" t="str">
        <f>IF(N2913=1,M2913&amp;" ("&amp;E2913&amp;")",M2913)</f>
        <v>Les herbes folles</v>
      </c>
      <c r="P2913" s="36">
        <f>INDEX(cpi!$A$1:$M$105,MATCH('Inflation adjust calc'!$E2913,cpi!$A:$A,0),MATCH('Inflation adjust calc'!$D2913,cpi!$1:$1,0))</f>
        <v>217.965</v>
      </c>
      <c r="Q2913" s="36">
        <f>cpi!$I$2</f>
        <v>240.85300000000001</v>
      </c>
      <c r="R2913" s="36">
        <f t="shared" si="369"/>
        <v>1.1050076847200239</v>
      </c>
      <c r="S2913" s="28" t="str">
        <f t="shared" si="365"/>
        <v/>
      </c>
      <c r="T2913" s="37">
        <f t="shared" si="366"/>
        <v>15470107.586080333</v>
      </c>
      <c r="U2913" s="37">
        <f t="shared" si="367"/>
        <v>446370.06425802311</v>
      </c>
      <c r="V2913" s="37">
        <f t="shared" si="368"/>
        <v>2103881.5913380589</v>
      </c>
    </row>
    <row r="2914" spans="1:22">
      <c r="A2914" s="23">
        <v>2913</v>
      </c>
      <c r="B2914" s="3" t="s">
        <v>3839</v>
      </c>
      <c r="C2914" s="28">
        <v>24</v>
      </c>
      <c r="D2914" s="29">
        <v>1</v>
      </c>
      <c r="E2914" s="28">
        <v>2003</v>
      </c>
      <c r="F2914" s="31">
        <f>DATE(E2914,D2914,C2914)</f>
        <v>37645</v>
      </c>
      <c r="G2914" s="24" t="s">
        <v>3840</v>
      </c>
      <c r="H2914" s="2">
        <v>14000000</v>
      </c>
      <c r="I2914" s="2">
        <v>274299</v>
      </c>
      <c r="J2914" s="2">
        <v>274299</v>
      </c>
      <c r="K2914" s="28" t="str">
        <f t="shared" si="362"/>
        <v/>
      </c>
      <c r="L2914" s="28" t="str">
        <f t="shared" si="363"/>
        <v/>
      </c>
      <c r="M2914" s="28" t="s">
        <v>3840</v>
      </c>
      <c r="N2914" s="28" t="str">
        <f t="shared" si="364"/>
        <v/>
      </c>
      <c r="O2914" s="28" t="str">
        <f>IF(N2914=1,M2914&amp;" ("&amp;E2914&amp;")",M2914)</f>
        <v>Amen</v>
      </c>
      <c r="P2914" s="36">
        <f>INDEX(cpi!$A$1:$M$105,MATCH('Inflation adjust calc'!$E2914,cpi!$A:$A,0),MATCH('Inflation adjust calc'!$D2914,cpi!$1:$1,0))</f>
        <v>181.7</v>
      </c>
      <c r="Q2914" s="36">
        <f>cpi!$I$2</f>
        <v>240.85300000000001</v>
      </c>
      <c r="R2914" s="36">
        <f t="shared" si="369"/>
        <v>1.325553109521189</v>
      </c>
      <c r="S2914" s="28" t="str">
        <f t="shared" si="365"/>
        <v/>
      </c>
      <c r="T2914" s="37">
        <f t="shared" si="366"/>
        <v>18557743.533296645</v>
      </c>
      <c r="U2914" s="37">
        <f t="shared" si="367"/>
        <v>363597.8923885526</v>
      </c>
      <c r="V2914" s="37">
        <f t="shared" si="368"/>
        <v>363597.8923885526</v>
      </c>
    </row>
    <row r="2915" spans="1:22">
      <c r="A2915" s="23">
        <v>2914</v>
      </c>
      <c r="B2915" s="3" t="s">
        <v>743</v>
      </c>
      <c r="C2915" s="28">
        <v>26</v>
      </c>
      <c r="D2915" s="29">
        <v>9</v>
      </c>
      <c r="E2915" s="28">
        <v>2008</v>
      </c>
      <c r="F2915" s="31">
        <f>DATE(E2915,D2915,C2915)</f>
        <v>39717</v>
      </c>
      <c r="G2915" s="24" t="s">
        <v>3841</v>
      </c>
      <c r="H2915" s="2">
        <v>14000000</v>
      </c>
      <c r="I2915" s="2">
        <v>266967</v>
      </c>
      <c r="J2915" s="2">
        <v>266967</v>
      </c>
      <c r="K2915" s="28" t="str">
        <f t="shared" si="362"/>
        <v/>
      </c>
      <c r="L2915" s="28" t="str">
        <f t="shared" si="363"/>
        <v/>
      </c>
      <c r="M2915" s="28" t="s">
        <v>3841</v>
      </c>
      <c r="N2915" s="28" t="str">
        <f t="shared" si="364"/>
        <v/>
      </c>
      <c r="O2915" s="28" t="str">
        <f>IF(N2915=1,M2915&amp;" ("&amp;E2915&amp;")",M2915)</f>
        <v>The Lucky Ones</v>
      </c>
      <c r="P2915" s="36">
        <f>INDEX(cpi!$A$1:$M$105,MATCH('Inflation adjust calc'!$E2915,cpi!$A:$A,0),MATCH('Inflation adjust calc'!$D2915,cpi!$1:$1,0))</f>
        <v>218.78299999999999</v>
      </c>
      <c r="Q2915" s="36">
        <f>cpi!$I$2</f>
        <v>240.85300000000001</v>
      </c>
      <c r="R2915" s="36">
        <f t="shared" si="369"/>
        <v>1.100876210674504</v>
      </c>
      <c r="S2915" s="28" t="str">
        <f t="shared" si="365"/>
        <v/>
      </c>
      <c r="T2915" s="37">
        <f t="shared" si="366"/>
        <v>15412266.949443057</v>
      </c>
      <c r="U2915" s="37">
        <f t="shared" si="367"/>
        <v>293897.61933514033</v>
      </c>
      <c r="V2915" s="37">
        <f t="shared" si="368"/>
        <v>293897.61933514033</v>
      </c>
    </row>
    <row r="2916" spans="1:22">
      <c r="A2916" s="23">
        <v>2915</v>
      </c>
      <c r="B2916" s="3" t="s">
        <v>1543</v>
      </c>
      <c r="C2916" s="28">
        <v>30</v>
      </c>
      <c r="D2916" s="29">
        <v>9</v>
      </c>
      <c r="E2916" s="28">
        <v>2011</v>
      </c>
      <c r="F2916" s="31">
        <f>DATE(E2916,D2916,C2916)</f>
        <v>40816</v>
      </c>
      <c r="G2916" s="24" t="s">
        <v>3842</v>
      </c>
      <c r="H2916" s="2">
        <v>14000000</v>
      </c>
      <c r="I2916" s="2">
        <v>47185</v>
      </c>
      <c r="J2916" s="2">
        <v>623292</v>
      </c>
      <c r="K2916" s="28" t="str">
        <f t="shared" si="362"/>
        <v/>
      </c>
      <c r="L2916" s="28" t="str">
        <f t="shared" si="363"/>
        <v/>
      </c>
      <c r="M2916" s="28" t="s">
        <v>3842</v>
      </c>
      <c r="N2916" s="28" t="str">
        <f t="shared" si="364"/>
        <v/>
      </c>
      <c r="O2916" s="28" t="str">
        <f>IF(N2916=1,M2916&amp;" ("&amp;E2916&amp;")",M2916)</f>
        <v>Margaret</v>
      </c>
      <c r="P2916" s="36">
        <f>INDEX(cpi!$A$1:$M$105,MATCH('Inflation adjust calc'!$E2916,cpi!$A:$A,0),MATCH('Inflation adjust calc'!$D2916,cpi!$1:$1,0))</f>
        <v>226.88900000000001</v>
      </c>
      <c r="Q2916" s="36">
        <f>cpi!$I$2</f>
        <v>240.85300000000001</v>
      </c>
      <c r="R2916" s="36">
        <f t="shared" si="369"/>
        <v>1.0615455134449003</v>
      </c>
      <c r="S2916" s="28" t="str">
        <f t="shared" si="365"/>
        <v/>
      </c>
      <c r="T2916" s="37">
        <f t="shared" si="366"/>
        <v>14861637.188228605</v>
      </c>
      <c r="U2916" s="37">
        <f t="shared" si="367"/>
        <v>50089.025051897625</v>
      </c>
      <c r="V2916" s="37">
        <f t="shared" si="368"/>
        <v>661652.82616609882</v>
      </c>
    </row>
    <row r="2917" spans="1:22">
      <c r="A2917" s="23">
        <v>2916</v>
      </c>
      <c r="B2917" s="3" t="s">
        <v>3843</v>
      </c>
      <c r="C2917" s="28">
        <v>31</v>
      </c>
      <c r="D2917" s="29">
        <v>12</v>
      </c>
      <c r="E2917" s="28">
        <v>2011</v>
      </c>
      <c r="F2917" s="31">
        <f>DATE(E2917,D2917,C2917)</f>
        <v>40908</v>
      </c>
      <c r="G2917" s="24" t="s">
        <v>3844</v>
      </c>
      <c r="H2917" s="2">
        <v>14000000</v>
      </c>
      <c r="I2917">
        <v>0</v>
      </c>
      <c r="J2917" s="2">
        <v>11354230</v>
      </c>
      <c r="K2917" s="28" t="str">
        <f t="shared" si="362"/>
        <v/>
      </c>
      <c r="L2917" s="28" t="str">
        <f t="shared" si="363"/>
        <v/>
      </c>
      <c r="M2917" s="28" t="s">
        <v>3844</v>
      </c>
      <c r="N2917" s="28" t="str">
        <f t="shared" si="364"/>
        <v/>
      </c>
      <c r="O2917" s="28" t="str">
        <f>IF(N2917=1,M2917&amp;" ("&amp;E2917&amp;")",M2917)</f>
        <v>Reign of Assassins</v>
      </c>
      <c r="P2917" s="36">
        <f>INDEX(cpi!$A$1:$M$105,MATCH('Inflation adjust calc'!$E2917,cpi!$A:$A,0),MATCH('Inflation adjust calc'!$D2917,cpi!$1:$1,0))</f>
        <v>225.672</v>
      </c>
      <c r="Q2917" s="36">
        <f>cpi!$I$2</f>
        <v>240.85300000000001</v>
      </c>
      <c r="R2917" s="36">
        <f t="shared" si="369"/>
        <v>1.0672701974547132</v>
      </c>
      <c r="S2917" s="28" t="str">
        <f t="shared" si="365"/>
        <v/>
      </c>
      <c r="T2917" s="37">
        <f t="shared" si="366"/>
        <v>14941782.764365984</v>
      </c>
      <c r="U2917" s="37">
        <f t="shared" si="367"/>
        <v>0</v>
      </c>
      <c r="V2917" s="37">
        <f t="shared" si="368"/>
        <v>12118031.294046229</v>
      </c>
    </row>
    <row r="2918" spans="1:22">
      <c r="A2918" s="23">
        <v>2917</v>
      </c>
      <c r="B2918" s="3" t="s">
        <v>3845</v>
      </c>
      <c r="C2918" s="28">
        <v>27</v>
      </c>
      <c r="D2918" s="29">
        <v>10</v>
      </c>
      <c r="E2918" s="28">
        <v>2009</v>
      </c>
      <c r="F2918" s="31">
        <f>DATE(E2918,D2918,C2918)</f>
        <v>40113</v>
      </c>
      <c r="G2918" s="24" t="s">
        <v>3846</v>
      </c>
      <c r="H2918" s="2">
        <v>14000000</v>
      </c>
      <c r="I2918">
        <v>0</v>
      </c>
      <c r="J2918" s="2">
        <v>1553556</v>
      </c>
      <c r="K2918" s="28" t="str">
        <f t="shared" si="362"/>
        <v/>
      </c>
      <c r="L2918" s="28" t="str">
        <f t="shared" si="363"/>
        <v/>
      </c>
      <c r="M2918" s="28" t="s">
        <v>3846</v>
      </c>
      <c r="N2918" s="28" t="str">
        <f t="shared" si="364"/>
        <v/>
      </c>
      <c r="O2918" s="28" t="str">
        <f>IF(N2918=1,M2918&amp;" ("&amp;E2918&amp;")",M2918)</f>
        <v>Stan Helsing: A Parody</v>
      </c>
      <c r="P2918" s="36">
        <f>INDEX(cpi!$A$1:$M$105,MATCH('Inflation adjust calc'!$E2918,cpi!$A:$A,0),MATCH('Inflation adjust calc'!$D2918,cpi!$1:$1,0))</f>
        <v>216.17699999999999</v>
      </c>
      <c r="Q2918" s="36">
        <f>cpi!$I$2</f>
        <v>240.85300000000001</v>
      </c>
      <c r="R2918" s="36">
        <f t="shared" si="369"/>
        <v>1.1141472034490256</v>
      </c>
      <c r="S2918" s="28" t="str">
        <f t="shared" si="365"/>
        <v/>
      </c>
      <c r="T2918" s="37">
        <f t="shared" si="366"/>
        <v>15598060.848286359</v>
      </c>
      <c r="U2918" s="37">
        <f t="shared" si="367"/>
        <v>0</v>
      </c>
      <c r="V2918" s="37">
        <f t="shared" si="368"/>
        <v>1730890.0728014545</v>
      </c>
    </row>
    <row r="2919" spans="1:22">
      <c r="A2919" s="23">
        <v>2918</v>
      </c>
      <c r="B2919" s="3">
        <v>38607</v>
      </c>
      <c r="C2919" s="28">
        <v>9</v>
      </c>
      <c r="D2919" s="29">
        <v>12</v>
      </c>
      <c r="E2919" s="28">
        <v>2005</v>
      </c>
      <c r="F2919" s="31">
        <f>DATE(E2919,D2919,C2919)</f>
        <v>38695</v>
      </c>
      <c r="G2919" s="24" t="s">
        <v>3847</v>
      </c>
      <c r="H2919" s="2">
        <v>13900000</v>
      </c>
      <c r="I2919" s="2">
        <v>83043761</v>
      </c>
      <c r="J2919" s="2">
        <v>177012173</v>
      </c>
      <c r="K2919" s="28" t="str">
        <f t="shared" si="362"/>
        <v/>
      </c>
      <c r="L2919" s="28" t="str">
        <f t="shared" si="363"/>
        <v/>
      </c>
      <c r="M2919" s="28" t="s">
        <v>3847</v>
      </c>
      <c r="N2919" s="28" t="str">
        <f t="shared" si="364"/>
        <v/>
      </c>
      <c r="O2919" s="28" t="str">
        <f>IF(N2919=1,M2919&amp;" ("&amp;E2919&amp;")",M2919)</f>
        <v>Brokeback Mountain</v>
      </c>
      <c r="P2919" s="36">
        <f>INDEX(cpi!$A$1:$M$105,MATCH('Inflation adjust calc'!$E2919,cpi!$A:$A,0),MATCH('Inflation adjust calc'!$D2919,cpi!$1:$1,0))</f>
        <v>196.8</v>
      </c>
      <c r="Q2919" s="36">
        <f>cpi!$I$2</f>
        <v>240.85300000000001</v>
      </c>
      <c r="R2919" s="36">
        <f t="shared" si="369"/>
        <v>1.2238465447154472</v>
      </c>
      <c r="S2919" s="28" t="str">
        <f t="shared" si="365"/>
        <v/>
      </c>
      <c r="T2919" s="37">
        <f t="shared" si="366"/>
        <v>17011466.971544717</v>
      </c>
      <c r="U2919" s="37">
        <f t="shared" si="367"/>
        <v>101632819.96002541</v>
      </c>
      <c r="V2919" s="37">
        <f t="shared" si="368"/>
        <v>216635736.29862297</v>
      </c>
    </row>
    <row r="2920" spans="1:22">
      <c r="A2920" s="23">
        <v>2919</v>
      </c>
      <c r="B2920" s="3">
        <v>34706</v>
      </c>
      <c r="C2920" s="28">
        <v>1</v>
      </c>
      <c r="D2920" s="29">
        <v>7</v>
      </c>
      <c r="E2920" s="28">
        <v>1995</v>
      </c>
      <c r="F2920" s="31">
        <f>DATE(E2920,D2920,C2920)</f>
        <v>34881</v>
      </c>
      <c r="G2920" s="24" t="s">
        <v>3848</v>
      </c>
      <c r="H2920" s="2">
        <v>13700000</v>
      </c>
      <c r="I2920" s="2">
        <v>56598476</v>
      </c>
      <c r="J2920" s="2">
        <v>56598476</v>
      </c>
      <c r="K2920" s="28" t="str">
        <f t="shared" si="362"/>
        <v/>
      </c>
      <c r="L2920" s="28" t="str">
        <f t="shared" si="363"/>
        <v/>
      </c>
      <c r="M2920" s="28" t="s">
        <v>3848</v>
      </c>
      <c r="N2920" s="28" t="str">
        <f t="shared" si="364"/>
        <v/>
      </c>
      <c r="O2920" s="28" t="str">
        <f>IF(N2920=1,M2920&amp;" ("&amp;E2920&amp;")",M2920)</f>
        <v>Clueless</v>
      </c>
      <c r="P2920" s="36">
        <f>INDEX(cpi!$A$1:$M$105,MATCH('Inflation adjust calc'!$E2920,cpi!$A:$A,0),MATCH('Inflation adjust calc'!$D2920,cpi!$1:$1,0))</f>
        <v>152.5</v>
      </c>
      <c r="Q2920" s="36">
        <f>cpi!$I$2</f>
        <v>240.85300000000001</v>
      </c>
      <c r="R2920" s="36">
        <f t="shared" si="369"/>
        <v>1.5793639344262296</v>
      </c>
      <c r="S2920" s="28" t="str">
        <f t="shared" si="365"/>
        <v/>
      </c>
      <c r="T2920" s="37">
        <f t="shared" si="366"/>
        <v>21637285.901639346</v>
      </c>
      <c r="U2920" s="37">
        <f t="shared" si="367"/>
        <v>89389591.73788853</v>
      </c>
      <c r="V2920" s="37">
        <f t="shared" si="368"/>
        <v>89389591.73788853</v>
      </c>
    </row>
    <row r="2921" spans="1:22">
      <c r="A2921" s="23">
        <v>2920</v>
      </c>
      <c r="B2921" s="3" t="s">
        <v>3849</v>
      </c>
      <c r="C2921" s="28">
        <v>30</v>
      </c>
      <c r="D2921" s="29">
        <v>3</v>
      </c>
      <c r="E2921" s="28">
        <v>1990</v>
      </c>
      <c r="F2921" s="31">
        <f>DATE(E2921,D2921,C2921)</f>
        <v>32962</v>
      </c>
      <c r="G2921" s="24" t="s">
        <v>356</v>
      </c>
      <c r="H2921" s="2">
        <v>13500000</v>
      </c>
      <c r="I2921" s="2">
        <v>135265915</v>
      </c>
      <c r="J2921" s="2">
        <v>202000000</v>
      </c>
      <c r="K2921" s="28" t="str">
        <f t="shared" si="362"/>
        <v/>
      </c>
      <c r="L2921" s="28" t="str">
        <f t="shared" si="363"/>
        <v/>
      </c>
      <c r="M2921" s="28" t="s">
        <v>356</v>
      </c>
      <c r="N2921" s="28">
        <f t="shared" si="364"/>
        <v>1</v>
      </c>
      <c r="O2921" s="28" t="str">
        <f>IF(N2921=1,M2921&amp;" ("&amp;E2921&amp;")",M2921)</f>
        <v>Teenage Mutant Ninja Turtles (1990)</v>
      </c>
      <c r="P2921" s="36">
        <f>INDEX(cpi!$A$1:$M$105,MATCH('Inflation adjust calc'!$E2921,cpi!$A:$A,0),MATCH('Inflation adjust calc'!$D2921,cpi!$1:$1,0))</f>
        <v>128.69999999999999</v>
      </c>
      <c r="Q2921" s="36">
        <f>cpi!$I$2</f>
        <v>240.85300000000001</v>
      </c>
      <c r="R2921" s="36">
        <f t="shared" si="369"/>
        <v>1.8714296814296816</v>
      </c>
      <c r="S2921" s="28" t="str">
        <f t="shared" si="365"/>
        <v/>
      </c>
      <c r="T2921" s="37">
        <f t="shared" si="366"/>
        <v>25264300.699300703</v>
      </c>
      <c r="U2921" s="37">
        <f t="shared" si="367"/>
        <v>253140648.21674439</v>
      </c>
      <c r="V2921" s="37">
        <f t="shared" si="368"/>
        <v>378028795.64879566</v>
      </c>
    </row>
    <row r="2922" spans="1:22">
      <c r="A2922" s="23">
        <v>2921</v>
      </c>
      <c r="B2922" s="3">
        <v>20585</v>
      </c>
      <c r="C2922" s="28">
        <v>5</v>
      </c>
      <c r="D2922" s="29">
        <v>10</v>
      </c>
      <c r="E2922" s="28">
        <v>1956</v>
      </c>
      <c r="F2922" s="31">
        <f>DATE(E2922,D2922,C2922)</f>
        <v>20733</v>
      </c>
      <c r="G2922" s="24" t="s">
        <v>3850</v>
      </c>
      <c r="H2922" s="2">
        <v>13500000</v>
      </c>
      <c r="I2922" s="2">
        <v>80000000</v>
      </c>
      <c r="J2922" s="2">
        <v>80000000</v>
      </c>
      <c r="K2922" s="28" t="str">
        <f t="shared" si="362"/>
        <v/>
      </c>
      <c r="L2922" s="28" t="str">
        <f t="shared" si="363"/>
        <v/>
      </c>
      <c r="M2922" s="28" t="s">
        <v>3850</v>
      </c>
      <c r="N2922" s="28">
        <f t="shared" si="364"/>
        <v>1</v>
      </c>
      <c r="O2922" s="28" t="str">
        <f>IF(N2922=1,M2922&amp;" ("&amp;E2922&amp;")",M2922)</f>
        <v>The Ten Commandments (1956)</v>
      </c>
      <c r="P2922" s="36">
        <f>INDEX(cpi!$A$1:$M$105,MATCH('Inflation adjust calc'!$E2922,cpi!$A:$A,0),MATCH('Inflation adjust calc'!$D2922,cpi!$1:$1,0))</f>
        <v>27.5</v>
      </c>
      <c r="Q2922" s="36">
        <f>cpi!$I$2</f>
        <v>240.85300000000001</v>
      </c>
      <c r="R2922" s="36">
        <f t="shared" si="369"/>
        <v>8.7582909090909098</v>
      </c>
      <c r="S2922" s="28" t="str">
        <f t="shared" si="365"/>
        <v/>
      </c>
      <c r="T2922" s="37">
        <f t="shared" si="366"/>
        <v>118236927.27272728</v>
      </c>
      <c r="U2922" s="37">
        <f t="shared" si="367"/>
        <v>700663272.72727275</v>
      </c>
      <c r="V2922" s="37">
        <f t="shared" si="368"/>
        <v>700663272.72727275</v>
      </c>
    </row>
    <row r="2923" spans="1:22">
      <c r="A2923" s="23">
        <v>2922</v>
      </c>
      <c r="B2923" s="3">
        <v>37479</v>
      </c>
      <c r="C2923" s="28">
        <v>8</v>
      </c>
      <c r="D2923" s="29">
        <v>11</v>
      </c>
      <c r="E2923" s="28">
        <v>2002</v>
      </c>
      <c r="F2923" s="31">
        <f>DATE(E2923,D2923,C2923)</f>
        <v>37568</v>
      </c>
      <c r="G2923" s="24" t="s">
        <v>3851</v>
      </c>
      <c r="H2923" s="2">
        <v>13500000</v>
      </c>
      <c r="I2923" s="2">
        <v>15901849</v>
      </c>
      <c r="J2923" s="2">
        <v>29027914</v>
      </c>
      <c r="K2923" s="28" t="str">
        <f t="shared" si="362"/>
        <v/>
      </c>
      <c r="L2923" s="28" t="str">
        <f t="shared" si="363"/>
        <v/>
      </c>
      <c r="M2923" s="28" t="s">
        <v>3851</v>
      </c>
      <c r="N2923" s="28" t="str">
        <f t="shared" si="364"/>
        <v/>
      </c>
      <c r="O2923" s="28" t="str">
        <f>IF(N2923=1,M2923&amp;" ("&amp;E2923&amp;")",M2923)</f>
        <v>Far From Heaven</v>
      </c>
      <c r="P2923" s="36">
        <f>INDEX(cpi!$A$1:$M$105,MATCH('Inflation adjust calc'!$E2923,cpi!$A:$A,0),MATCH('Inflation adjust calc'!$D2923,cpi!$1:$1,0))</f>
        <v>181.3</v>
      </c>
      <c r="Q2923" s="36">
        <f>cpi!$I$2</f>
        <v>240.85300000000001</v>
      </c>
      <c r="R2923" s="36">
        <f t="shared" si="369"/>
        <v>1.3284776613348042</v>
      </c>
      <c r="S2923" s="28" t="str">
        <f t="shared" si="365"/>
        <v/>
      </c>
      <c r="T2923" s="37">
        <f t="shared" si="366"/>
        <v>17934448.428019855</v>
      </c>
      <c r="U2923" s="37">
        <f t="shared" si="367"/>
        <v>21125251.170419194</v>
      </c>
      <c r="V2923" s="37">
        <f t="shared" si="368"/>
        <v>38562935.304147817</v>
      </c>
    </row>
    <row r="2924" spans="1:22">
      <c r="A2924" s="23">
        <v>2923</v>
      </c>
      <c r="B2924" s="3">
        <v>41253</v>
      </c>
      <c r="C2924" s="28">
        <v>12</v>
      </c>
      <c r="D2924" s="29">
        <v>10</v>
      </c>
      <c r="E2924" s="28">
        <v>2012</v>
      </c>
      <c r="F2924" s="31">
        <f>DATE(E2924,D2924,C2924)</f>
        <v>41194</v>
      </c>
      <c r="G2924" s="24" t="s">
        <v>3852</v>
      </c>
      <c r="H2924" s="2">
        <v>13500000</v>
      </c>
      <c r="I2924" s="2">
        <v>15024049</v>
      </c>
      <c r="J2924" s="2">
        <v>33035736</v>
      </c>
      <c r="K2924" s="28" t="str">
        <f t="shared" si="362"/>
        <v/>
      </c>
      <c r="L2924" s="28" t="str">
        <f t="shared" si="363"/>
        <v/>
      </c>
      <c r="M2924" s="28" t="s">
        <v>3852</v>
      </c>
      <c r="N2924" s="28" t="str">
        <f t="shared" si="364"/>
        <v/>
      </c>
      <c r="O2924" s="28" t="str">
        <f>IF(N2924=1,M2924&amp;" ("&amp;E2924&amp;")",M2924)</f>
        <v>Seven Psychopaths</v>
      </c>
      <c r="P2924" s="36">
        <f>INDEX(cpi!$A$1:$M$105,MATCH('Inflation adjust calc'!$E2924,cpi!$A:$A,0),MATCH('Inflation adjust calc'!$D2924,cpi!$1:$1,0))</f>
        <v>231.31700000000001</v>
      </c>
      <c r="Q2924" s="36">
        <f>cpi!$I$2</f>
        <v>240.85300000000001</v>
      </c>
      <c r="R2924" s="36">
        <f t="shared" si="369"/>
        <v>1.0412248127029142</v>
      </c>
      <c r="S2924" s="28" t="str">
        <f t="shared" si="365"/>
        <v/>
      </c>
      <c r="T2924" s="37">
        <f t="shared" si="366"/>
        <v>14056534.971489342</v>
      </c>
      <c r="U2924" s="37">
        <f t="shared" si="367"/>
        <v>15643412.606064405</v>
      </c>
      <c r="V2924" s="37">
        <f t="shared" si="368"/>
        <v>34397628.029102921</v>
      </c>
    </row>
    <row r="2925" spans="1:22">
      <c r="A2925" s="23">
        <v>2924</v>
      </c>
      <c r="B2925" s="3" t="s">
        <v>670</v>
      </c>
      <c r="C2925" s="28">
        <v>22</v>
      </c>
      <c r="D2925" s="29">
        <v>11</v>
      </c>
      <c r="E2925" s="28">
        <v>2000</v>
      </c>
      <c r="F2925" s="31">
        <f>DATE(E2925,D2925,C2925)</f>
        <v>36852</v>
      </c>
      <c r="G2925" s="24" t="s">
        <v>3853</v>
      </c>
      <c r="H2925" s="2">
        <v>13500000</v>
      </c>
      <c r="I2925" s="2">
        <v>7060876</v>
      </c>
      <c r="J2925" s="2">
        <v>11732088</v>
      </c>
      <c r="K2925" s="28" t="str">
        <f t="shared" si="362"/>
        <v/>
      </c>
      <c r="L2925" s="28" t="str">
        <f t="shared" si="363"/>
        <v/>
      </c>
      <c r="M2925" s="28" t="s">
        <v>3853</v>
      </c>
      <c r="N2925" s="28" t="str">
        <f t="shared" si="364"/>
        <v/>
      </c>
      <c r="O2925" s="28" t="str">
        <f>IF(N2925=1,M2925&amp;" ("&amp;E2925&amp;")",M2925)</f>
        <v>Quills</v>
      </c>
      <c r="P2925" s="36">
        <f>INDEX(cpi!$A$1:$M$105,MATCH('Inflation adjust calc'!$E2925,cpi!$A:$A,0),MATCH('Inflation adjust calc'!$D2925,cpi!$1:$1,0))</f>
        <v>174.1</v>
      </c>
      <c r="Q2925" s="36">
        <f>cpi!$I$2</f>
        <v>240.85300000000001</v>
      </c>
      <c r="R2925" s="36">
        <f t="shared" si="369"/>
        <v>1.3834175761056864</v>
      </c>
      <c r="S2925" s="28" t="str">
        <f t="shared" si="365"/>
        <v/>
      </c>
      <c r="T2925" s="37">
        <f t="shared" si="366"/>
        <v>18676137.277426764</v>
      </c>
      <c r="U2925" s="37">
        <f t="shared" si="367"/>
        <v>9768139.9611028153</v>
      </c>
      <c r="V2925" s="37">
        <f t="shared" si="368"/>
        <v>16230376.743618609</v>
      </c>
    </row>
    <row r="2926" spans="1:22">
      <c r="A2926" s="23">
        <v>2925</v>
      </c>
      <c r="B2926" s="3" t="s">
        <v>3854</v>
      </c>
      <c r="C2926" s="28">
        <v>29</v>
      </c>
      <c r="D2926" s="29">
        <v>1</v>
      </c>
      <c r="E2926" s="28">
        <v>1982</v>
      </c>
      <c r="F2926" s="31">
        <f>DATE(E2926,D2926,C2926)</f>
        <v>29980</v>
      </c>
      <c r="G2926" s="24" t="s">
        <v>3855</v>
      </c>
      <c r="H2926" s="2">
        <v>13500000</v>
      </c>
      <c r="I2926" s="2">
        <v>6118683</v>
      </c>
      <c r="J2926" s="2">
        <v>6118683</v>
      </c>
      <c r="K2926" s="28" t="str">
        <f t="shared" si="362"/>
        <v/>
      </c>
      <c r="L2926" s="28" t="str">
        <f t="shared" si="363"/>
        <v/>
      </c>
      <c r="M2926" s="28" t="s">
        <v>3855</v>
      </c>
      <c r="N2926" s="28" t="str">
        <f t="shared" si="364"/>
        <v/>
      </c>
      <c r="O2926" s="28" t="str">
        <f>IF(N2926=1,M2926&amp;" ("&amp;E2926&amp;")",M2926)</f>
        <v>The Border</v>
      </c>
      <c r="P2926" s="36">
        <f>INDEX(cpi!$A$1:$M$105,MATCH('Inflation adjust calc'!$E2926,cpi!$A:$A,0),MATCH('Inflation adjust calc'!$D2926,cpi!$1:$1,0))</f>
        <v>94.3</v>
      </c>
      <c r="Q2926" s="36">
        <f>cpi!$I$2</f>
        <v>240.85300000000001</v>
      </c>
      <c r="R2926" s="36">
        <f t="shared" si="369"/>
        <v>2.554114528101803</v>
      </c>
      <c r="S2926" s="28" t="str">
        <f t="shared" si="365"/>
        <v/>
      </c>
      <c r="T2926" s="37">
        <f t="shared" si="366"/>
        <v>34480546.12937434</v>
      </c>
      <c r="U2926" s="37">
        <f t="shared" si="367"/>
        <v>15627817.143149523</v>
      </c>
      <c r="V2926" s="37">
        <f t="shared" si="368"/>
        <v>15627817.143149523</v>
      </c>
    </row>
    <row r="2927" spans="1:22">
      <c r="A2927" s="23">
        <v>2926</v>
      </c>
      <c r="B2927" s="3" t="s">
        <v>537</v>
      </c>
      <c r="C2927" s="28">
        <v>18</v>
      </c>
      <c r="D2927" s="29">
        <v>2</v>
      </c>
      <c r="E2927" s="28">
        <v>2005</v>
      </c>
      <c r="F2927" s="31">
        <f>DATE(E2927,D2927,C2927)</f>
        <v>38401</v>
      </c>
      <c r="G2927" s="24" t="s">
        <v>3856</v>
      </c>
      <c r="H2927" s="2">
        <v>13500000</v>
      </c>
      <c r="I2927" s="2">
        <v>5501940</v>
      </c>
      <c r="J2927" s="2">
        <v>93631744</v>
      </c>
      <c r="K2927" s="28" t="str">
        <f t="shared" si="362"/>
        <v/>
      </c>
      <c r="L2927" s="28" t="str">
        <f t="shared" si="363"/>
        <v/>
      </c>
      <c r="M2927" s="28" t="s">
        <v>3856</v>
      </c>
      <c r="N2927" s="28" t="str">
        <f t="shared" si="364"/>
        <v/>
      </c>
      <c r="O2927" s="28" t="str">
        <f>IF(N2927=1,M2927&amp;" ("&amp;E2927&amp;")",M2927)</f>
        <v>Downfall</v>
      </c>
      <c r="P2927" s="36">
        <f>INDEX(cpi!$A$1:$M$105,MATCH('Inflation adjust calc'!$E2927,cpi!$A:$A,0),MATCH('Inflation adjust calc'!$D2927,cpi!$1:$1,0))</f>
        <v>191.8</v>
      </c>
      <c r="Q2927" s="36">
        <f>cpi!$I$2</f>
        <v>240.85300000000001</v>
      </c>
      <c r="R2927" s="36">
        <f t="shared" si="369"/>
        <v>1.2557507820646507</v>
      </c>
      <c r="S2927" s="28" t="str">
        <f t="shared" si="365"/>
        <v/>
      </c>
      <c r="T2927" s="37">
        <f t="shared" si="366"/>
        <v>16952635.557872783</v>
      </c>
      <c r="U2927" s="37">
        <f t="shared" si="367"/>
        <v>6909065.4578727847</v>
      </c>
      <c r="V2927" s="37">
        <f t="shared" si="368"/>
        <v>117578135.75407717</v>
      </c>
    </row>
    <row r="2928" spans="1:22">
      <c r="A2928" s="23">
        <v>2927</v>
      </c>
      <c r="B2928" s="3">
        <v>36925</v>
      </c>
      <c r="C2928" s="28">
        <v>2</v>
      </c>
      <c r="D2928" s="29">
        <v>3</v>
      </c>
      <c r="E2928" s="28">
        <v>2001</v>
      </c>
      <c r="F2928" s="31">
        <f>DATE(E2928,D2928,C2928)</f>
        <v>36952</v>
      </c>
      <c r="G2928" s="24" t="s">
        <v>3857</v>
      </c>
      <c r="H2928" s="2">
        <v>13500000</v>
      </c>
      <c r="I2928" s="2">
        <v>687081</v>
      </c>
      <c r="J2928" s="2">
        <v>892506</v>
      </c>
      <c r="K2928" s="28" t="str">
        <f t="shared" si="362"/>
        <v/>
      </c>
      <c r="L2928" s="28" t="str">
        <f t="shared" si="363"/>
        <v/>
      </c>
      <c r="M2928" s="28" t="s">
        <v>3857</v>
      </c>
      <c r="N2928" s="28" t="str">
        <f t="shared" si="364"/>
        <v/>
      </c>
      <c r="O2928" s="28" t="str">
        <f>IF(N2928=1,M2928&amp;" ("&amp;E2928&amp;")",M2928)</f>
        <v>The Caveman's Valentine</v>
      </c>
      <c r="P2928" s="36">
        <f>INDEX(cpi!$A$1:$M$105,MATCH('Inflation adjust calc'!$E2928,cpi!$A:$A,0),MATCH('Inflation adjust calc'!$D2928,cpi!$1:$1,0))</f>
        <v>176.2</v>
      </c>
      <c r="Q2928" s="36">
        <f>cpi!$I$2</f>
        <v>240.85300000000001</v>
      </c>
      <c r="R2928" s="36">
        <f t="shared" si="369"/>
        <v>1.3669296254256529</v>
      </c>
      <c r="S2928" s="28" t="str">
        <f t="shared" si="365"/>
        <v/>
      </c>
      <c r="T2928" s="37">
        <f t="shared" si="366"/>
        <v>18453549.943246312</v>
      </c>
      <c r="U2928" s="37">
        <f t="shared" si="367"/>
        <v>939191.37396708305</v>
      </c>
      <c r="V2928" s="37">
        <f t="shared" si="368"/>
        <v>1219992.8922701478</v>
      </c>
    </row>
    <row r="2929" spans="1:22">
      <c r="A2929" s="23">
        <v>2928</v>
      </c>
      <c r="B2929" s="3">
        <v>40547</v>
      </c>
      <c r="C2929" s="28">
        <v>1</v>
      </c>
      <c r="D2929" s="29">
        <v>4</v>
      </c>
      <c r="E2929" s="28">
        <v>2011</v>
      </c>
      <c r="F2929" s="31">
        <f>DATE(E2929,D2929,C2929)</f>
        <v>40634</v>
      </c>
      <c r="G2929" s="24" t="s">
        <v>3858</v>
      </c>
      <c r="H2929" s="2">
        <v>13400000</v>
      </c>
      <c r="I2929" s="2">
        <v>164247</v>
      </c>
      <c r="J2929" s="2">
        <v>164247</v>
      </c>
      <c r="K2929" s="28" t="str">
        <f t="shared" si="362"/>
        <v/>
      </c>
      <c r="L2929" s="28" t="str">
        <f t="shared" si="363"/>
        <v/>
      </c>
      <c r="M2929" s="28" t="s">
        <v>3858</v>
      </c>
      <c r="N2929" s="28" t="str">
        <f t="shared" si="364"/>
        <v/>
      </c>
      <c r="O2929" s="28" t="str">
        <f>IF(N2929=1,M2929&amp;" ("&amp;E2929&amp;")",M2929)</f>
        <v>The Last Godfather</v>
      </c>
      <c r="P2929" s="36">
        <f>INDEX(cpi!$A$1:$M$105,MATCH('Inflation adjust calc'!$E2929,cpi!$A:$A,0),MATCH('Inflation adjust calc'!$D2929,cpi!$1:$1,0))</f>
        <v>224.90600000000001</v>
      </c>
      <c r="Q2929" s="36">
        <f>cpi!$I$2</f>
        <v>240.85300000000001</v>
      </c>
      <c r="R2929" s="36">
        <f t="shared" si="369"/>
        <v>1.0709051781633216</v>
      </c>
      <c r="S2929" s="28" t="str">
        <f t="shared" si="365"/>
        <v/>
      </c>
      <c r="T2929" s="37">
        <f t="shared" si="366"/>
        <v>14350129.387388511</v>
      </c>
      <c r="U2929" s="37">
        <f t="shared" si="367"/>
        <v>175892.96279779109</v>
      </c>
      <c r="V2929" s="37">
        <f t="shared" si="368"/>
        <v>175892.96279779109</v>
      </c>
    </row>
    <row r="2930" spans="1:22">
      <c r="A2930" s="23">
        <v>2929</v>
      </c>
      <c r="B2930" s="3">
        <v>41733</v>
      </c>
      <c r="C2930" s="28">
        <v>4</v>
      </c>
      <c r="D2930" s="29">
        <v>4</v>
      </c>
      <c r="E2930" s="28">
        <v>2014</v>
      </c>
      <c r="F2930" s="31">
        <f>DATE(E2930,D2930,C2930)</f>
        <v>41733</v>
      </c>
      <c r="G2930" s="24" t="s">
        <v>3859</v>
      </c>
      <c r="H2930" s="2">
        <v>13300000</v>
      </c>
      <c r="I2930" s="2">
        <v>2614251</v>
      </c>
      <c r="J2930" s="2">
        <v>7229933</v>
      </c>
      <c r="K2930" s="28" t="str">
        <f t="shared" si="362"/>
        <v/>
      </c>
      <c r="L2930" s="28" t="str">
        <f t="shared" si="363"/>
        <v/>
      </c>
      <c r="M2930" s="28" t="s">
        <v>3859</v>
      </c>
      <c r="N2930" s="28" t="str">
        <f t="shared" si="364"/>
        <v/>
      </c>
      <c r="O2930" s="28" t="str">
        <f>IF(N2930=1,M2930&amp;" ("&amp;E2930&amp;")",M2930)</f>
        <v>Under the Skin</v>
      </c>
      <c r="P2930" s="36">
        <f>INDEX(cpi!$A$1:$M$105,MATCH('Inflation adjust calc'!$E2930,cpi!$A:$A,0),MATCH('Inflation adjust calc'!$D2930,cpi!$1:$1,0))</f>
        <v>237.072</v>
      </c>
      <c r="Q2930" s="36">
        <f>cpi!$I$2</f>
        <v>240.85300000000001</v>
      </c>
      <c r="R2930" s="36">
        <f t="shared" si="369"/>
        <v>1.0159487413106567</v>
      </c>
      <c r="S2930" s="28" t="str">
        <f t="shared" si="365"/>
        <v/>
      </c>
      <c r="T2930" s="37">
        <f t="shared" si="366"/>
        <v>13512118.259431735</v>
      </c>
      <c r="U2930" s="37">
        <f t="shared" si="367"/>
        <v>2655945.0129201254</v>
      </c>
      <c r="V2930" s="37">
        <f t="shared" si="368"/>
        <v>7345241.3311103806</v>
      </c>
    </row>
    <row r="2931" spans="1:22">
      <c r="A2931" s="23">
        <v>2930</v>
      </c>
      <c r="B2931" s="3" t="s">
        <v>432</v>
      </c>
      <c r="C2931" s="28">
        <v>17</v>
      </c>
      <c r="D2931" s="29">
        <v>12</v>
      </c>
      <c r="E2931" s="28">
        <v>2004</v>
      </c>
      <c r="F2931" s="31">
        <f>DATE(E2931,D2931,C2931)</f>
        <v>38338</v>
      </c>
      <c r="G2931" s="24" t="s">
        <v>3860</v>
      </c>
      <c r="H2931" s="2">
        <v>13300000</v>
      </c>
      <c r="I2931" s="2">
        <v>2086345</v>
      </c>
      <c r="J2931" s="2">
        <v>39686345</v>
      </c>
      <c r="K2931" s="28" t="str">
        <f t="shared" si="362"/>
        <v/>
      </c>
      <c r="L2931" s="28" t="str">
        <f t="shared" si="363"/>
        <v/>
      </c>
      <c r="M2931" s="28" t="s">
        <v>3860</v>
      </c>
      <c r="N2931" s="28" t="str">
        <f t="shared" si="364"/>
        <v/>
      </c>
      <c r="O2931" s="28" t="str">
        <f>IF(N2931=1,M2931&amp;" ("&amp;E2931&amp;")",M2931)</f>
        <v>Mar adentro</v>
      </c>
      <c r="P2931" s="36">
        <f>INDEX(cpi!$A$1:$M$105,MATCH('Inflation adjust calc'!$E2931,cpi!$A:$A,0),MATCH('Inflation adjust calc'!$D2931,cpi!$1:$1,0))</f>
        <v>190.3</v>
      </c>
      <c r="Q2931" s="36">
        <f>cpi!$I$2</f>
        <v>240.85300000000001</v>
      </c>
      <c r="R2931" s="36">
        <f t="shared" si="369"/>
        <v>1.2656489753021545</v>
      </c>
      <c r="S2931" s="28" t="str">
        <f t="shared" si="365"/>
        <v/>
      </c>
      <c r="T2931" s="37">
        <f t="shared" si="366"/>
        <v>16833131.371518653</v>
      </c>
      <c r="U2931" s="37">
        <f t="shared" si="367"/>
        <v>2640580.4113767734</v>
      </c>
      <c r="V2931" s="37">
        <f t="shared" si="368"/>
        <v>50228981.882737778</v>
      </c>
    </row>
    <row r="2932" spans="1:22">
      <c r="A2932" s="23">
        <v>2931</v>
      </c>
      <c r="B2932" s="3">
        <v>41982</v>
      </c>
      <c r="C2932" s="28">
        <v>12</v>
      </c>
      <c r="D2932" s="29">
        <v>9</v>
      </c>
      <c r="E2932" s="28">
        <v>2014</v>
      </c>
      <c r="F2932" s="31">
        <f>DATE(E2932,D2932,C2932)</f>
        <v>41894</v>
      </c>
      <c r="G2932" s="24" t="s">
        <v>3861</v>
      </c>
      <c r="H2932" s="2">
        <v>13200000</v>
      </c>
      <c r="I2932" s="2">
        <v>52543632</v>
      </c>
      <c r="J2932" s="2">
        <v>54323210</v>
      </c>
      <c r="K2932" s="28" t="str">
        <f t="shared" si="362"/>
        <v/>
      </c>
      <c r="L2932" s="28" t="str">
        <f t="shared" si="363"/>
        <v/>
      </c>
      <c r="M2932" s="28" t="s">
        <v>3861</v>
      </c>
      <c r="N2932" s="28" t="str">
        <f t="shared" si="364"/>
        <v/>
      </c>
      <c r="O2932" s="28" t="str">
        <f>IF(N2932=1,M2932&amp;" ("&amp;E2932&amp;")",M2932)</f>
        <v>No Good Deed</v>
      </c>
      <c r="P2932" s="36">
        <f>INDEX(cpi!$A$1:$M$105,MATCH('Inflation adjust calc'!$E2932,cpi!$A:$A,0),MATCH('Inflation adjust calc'!$D2932,cpi!$1:$1,0))</f>
        <v>238.03100000000001</v>
      </c>
      <c r="Q2932" s="36">
        <f>cpi!$I$2</f>
        <v>240.85300000000001</v>
      </c>
      <c r="R2932" s="36">
        <f t="shared" si="369"/>
        <v>1.0118555986405133</v>
      </c>
      <c r="S2932" s="28" t="str">
        <f t="shared" si="365"/>
        <v/>
      </c>
      <c r="T2932" s="37">
        <f t="shared" si="366"/>
        <v>13356493.902054776</v>
      </c>
      <c r="U2932" s="37">
        <f t="shared" si="367"/>
        <v>53166568.212106831</v>
      </c>
      <c r="V2932" s="37">
        <f t="shared" si="368"/>
        <v>54967244.174624324</v>
      </c>
    </row>
    <row r="2933" spans="1:22">
      <c r="A2933" s="23">
        <v>2932</v>
      </c>
      <c r="B2933" s="3" t="s">
        <v>3862</v>
      </c>
      <c r="C2933" s="28">
        <v>23</v>
      </c>
      <c r="D2933" s="29">
        <v>12</v>
      </c>
      <c r="E2933" s="28">
        <v>1987</v>
      </c>
      <c r="F2933" s="31">
        <f>DATE(E2933,D2933,C2933)</f>
        <v>32134</v>
      </c>
      <c r="G2933" s="24" t="s">
        <v>3863</v>
      </c>
      <c r="H2933" s="2">
        <v>13000000</v>
      </c>
      <c r="I2933" s="2">
        <v>123922370</v>
      </c>
      <c r="J2933" s="2">
        <v>123922370</v>
      </c>
      <c r="K2933" s="28" t="str">
        <f t="shared" si="362"/>
        <v/>
      </c>
      <c r="L2933" s="28" t="str">
        <f t="shared" si="363"/>
        <v/>
      </c>
      <c r="M2933" s="28" t="s">
        <v>3863</v>
      </c>
      <c r="N2933" s="28" t="str">
        <f t="shared" si="364"/>
        <v/>
      </c>
      <c r="O2933" s="28" t="str">
        <f>IF(N2933=1,M2933&amp;" ("&amp;E2933&amp;")",M2933)</f>
        <v>Good Morning Vietnam</v>
      </c>
      <c r="P2933" s="36">
        <f>INDEX(cpi!$A$1:$M$105,MATCH('Inflation adjust calc'!$E2933,cpi!$A:$A,0),MATCH('Inflation adjust calc'!$D2933,cpi!$1:$1,0))</f>
        <v>115.4</v>
      </c>
      <c r="Q2933" s="36">
        <f>cpi!$I$2</f>
        <v>240.85300000000001</v>
      </c>
      <c r="R2933" s="36">
        <f t="shared" si="369"/>
        <v>2.0871143847487001</v>
      </c>
      <c r="S2933" s="28" t="str">
        <f t="shared" si="365"/>
        <v/>
      </c>
      <c r="T2933" s="37">
        <f t="shared" si="366"/>
        <v>27132487.001733102</v>
      </c>
      <c r="U2933" s="37">
        <f t="shared" si="367"/>
        <v>258640161.01915076</v>
      </c>
      <c r="V2933" s="37">
        <f t="shared" si="368"/>
        <v>258640161.01915076</v>
      </c>
    </row>
    <row r="2934" spans="1:22">
      <c r="A2934" s="23">
        <v>2933</v>
      </c>
      <c r="B2934" s="3">
        <v>40249</v>
      </c>
      <c r="C2934" s="28">
        <v>3</v>
      </c>
      <c r="D2934" s="29">
        <v>12</v>
      </c>
      <c r="E2934" s="28">
        <v>2010</v>
      </c>
      <c r="F2934" s="31">
        <f>DATE(E2934,D2934,C2934)</f>
        <v>40515</v>
      </c>
      <c r="G2934" s="24" t="s">
        <v>3864</v>
      </c>
      <c r="H2934" s="2">
        <v>13000000</v>
      </c>
      <c r="I2934" s="2">
        <v>106954678</v>
      </c>
      <c r="J2934" s="2">
        <v>331266710</v>
      </c>
      <c r="K2934" s="28" t="str">
        <f t="shared" si="362"/>
        <v/>
      </c>
      <c r="L2934" s="28" t="str">
        <f t="shared" si="363"/>
        <v/>
      </c>
      <c r="M2934" s="28" t="s">
        <v>3864</v>
      </c>
      <c r="N2934" s="28" t="str">
        <f t="shared" si="364"/>
        <v/>
      </c>
      <c r="O2934" s="28" t="str">
        <f>IF(N2934=1,M2934&amp;" ("&amp;E2934&amp;")",M2934)</f>
        <v>Black Swan</v>
      </c>
      <c r="P2934" s="36">
        <f>INDEX(cpi!$A$1:$M$105,MATCH('Inflation adjust calc'!$E2934,cpi!$A:$A,0),MATCH('Inflation adjust calc'!$D2934,cpi!$1:$1,0))</f>
        <v>219.179</v>
      </c>
      <c r="Q2934" s="36">
        <f>cpi!$I$2</f>
        <v>240.85300000000001</v>
      </c>
      <c r="R2934" s="36">
        <f t="shared" si="369"/>
        <v>1.0988872109098042</v>
      </c>
      <c r="S2934" s="28" t="str">
        <f t="shared" si="365"/>
        <v/>
      </c>
      <c r="T2934" s="37">
        <f t="shared" si="366"/>
        <v>14285533.741827454</v>
      </c>
      <c r="U2934" s="37">
        <f t="shared" si="367"/>
        <v>117531127.80117621</v>
      </c>
      <c r="V2934" s="37">
        <f t="shared" si="368"/>
        <v>364024751.01916695</v>
      </c>
    </row>
    <row r="2935" spans="1:22">
      <c r="A2935" s="23">
        <v>2934</v>
      </c>
      <c r="B2935" s="3">
        <v>37226</v>
      </c>
      <c r="C2935" s="28">
        <v>12</v>
      </c>
      <c r="D2935" s="29">
        <v>1</v>
      </c>
      <c r="E2935" s="28">
        <v>2001</v>
      </c>
      <c r="F2935" s="31">
        <f>DATE(E2935,D2935,C2935)</f>
        <v>36903</v>
      </c>
      <c r="G2935" s="24" t="s">
        <v>3865</v>
      </c>
      <c r="H2935" s="2">
        <v>13000000</v>
      </c>
      <c r="I2935" s="2">
        <v>91038276</v>
      </c>
      <c r="J2935" s="2">
        <v>122244329</v>
      </c>
      <c r="K2935" s="28" t="str">
        <f t="shared" si="362"/>
        <v/>
      </c>
      <c r="L2935" s="28" t="str">
        <f t="shared" si="363"/>
        <v/>
      </c>
      <c r="M2935" s="28" t="s">
        <v>3865</v>
      </c>
      <c r="N2935" s="28" t="str">
        <f t="shared" si="364"/>
        <v/>
      </c>
      <c r="O2935" s="28" t="str">
        <f>IF(N2935=1,M2935&amp;" ("&amp;E2935&amp;")",M2935)</f>
        <v>Save the Last Dance</v>
      </c>
      <c r="P2935" s="36">
        <f>INDEX(cpi!$A$1:$M$105,MATCH('Inflation adjust calc'!$E2935,cpi!$A:$A,0),MATCH('Inflation adjust calc'!$D2935,cpi!$1:$1,0))</f>
        <v>175.1</v>
      </c>
      <c r="Q2935" s="36">
        <f>cpi!$I$2</f>
        <v>240.85300000000001</v>
      </c>
      <c r="R2935" s="36">
        <f t="shared" si="369"/>
        <v>1.3755168475157054</v>
      </c>
      <c r="S2935" s="28" t="str">
        <f t="shared" si="365"/>
        <v/>
      </c>
      <c r="T2935" s="37">
        <f t="shared" si="366"/>
        <v>17881719.01770417</v>
      </c>
      <c r="U2935" s="37">
        <f t="shared" si="367"/>
        <v>125224682.4067847</v>
      </c>
      <c r="V2935" s="37">
        <f t="shared" si="368"/>
        <v>168149134.0527527</v>
      </c>
    </row>
    <row r="2936" spans="1:22">
      <c r="A2936" s="23">
        <v>2935</v>
      </c>
      <c r="B2936" s="3">
        <v>40788</v>
      </c>
      <c r="C2936" s="28">
        <v>9</v>
      </c>
      <c r="D2936" s="29">
        <v>2</v>
      </c>
      <c r="E2936" s="28">
        <v>2011</v>
      </c>
      <c r="F2936" s="31">
        <f>DATE(E2936,D2936,C2936)</f>
        <v>40583</v>
      </c>
      <c r="G2936" s="24" t="s">
        <v>3866</v>
      </c>
      <c r="H2936" s="2">
        <v>13000000</v>
      </c>
      <c r="I2936" s="2">
        <v>73013910</v>
      </c>
      <c r="J2936" s="2">
        <v>99034125</v>
      </c>
      <c r="K2936" s="28" t="str">
        <f t="shared" si="362"/>
        <v/>
      </c>
      <c r="L2936" s="28" t="str">
        <f t="shared" si="363"/>
        <v/>
      </c>
      <c r="M2936" s="28" t="s">
        <v>3866</v>
      </c>
      <c r="N2936" s="28" t="str">
        <f t="shared" si="364"/>
        <v/>
      </c>
      <c r="O2936" s="28" t="str">
        <f>IF(N2936=1,M2936&amp;" ("&amp;E2936&amp;")",M2936)</f>
        <v>Justin Bieber: Never Say Never</v>
      </c>
      <c r="P2936" s="36">
        <f>INDEX(cpi!$A$1:$M$105,MATCH('Inflation adjust calc'!$E2936,cpi!$A:$A,0),MATCH('Inflation adjust calc'!$D2936,cpi!$1:$1,0))</f>
        <v>221.309</v>
      </c>
      <c r="Q2936" s="36">
        <f>cpi!$I$2</f>
        <v>240.85300000000001</v>
      </c>
      <c r="R2936" s="36">
        <f t="shared" si="369"/>
        <v>1.0883109136998497</v>
      </c>
      <c r="S2936" s="28" t="str">
        <f t="shared" si="365"/>
        <v/>
      </c>
      <c r="T2936" s="37">
        <f t="shared" si="366"/>
        <v>14148041.878098046</v>
      </c>
      <c r="U2936" s="37">
        <f t="shared" si="367"/>
        <v>79461835.104898587</v>
      </c>
      <c r="V2936" s="37">
        <f t="shared" si="368"/>
        <v>107779919.06621513</v>
      </c>
    </row>
    <row r="2937" spans="1:22">
      <c r="A2937" s="23">
        <v>2936</v>
      </c>
      <c r="B2937" s="3" t="s">
        <v>3867</v>
      </c>
      <c r="C2937" s="28">
        <v>16</v>
      </c>
      <c r="D2937" s="29">
        <v>3</v>
      </c>
      <c r="E2937" s="28">
        <v>2016</v>
      </c>
      <c r="F2937" s="31">
        <f>DATE(E2937,D2937,C2937)</f>
        <v>42445</v>
      </c>
      <c r="G2937" s="24" t="s">
        <v>3868</v>
      </c>
      <c r="H2937" s="2">
        <v>13000000</v>
      </c>
      <c r="I2937" s="2">
        <v>61705123</v>
      </c>
      <c r="J2937" s="2">
        <v>73789030</v>
      </c>
      <c r="K2937" s="28" t="str">
        <f t="shared" si="362"/>
        <v/>
      </c>
      <c r="L2937" s="28" t="str">
        <f t="shared" si="363"/>
        <v/>
      </c>
      <c r="M2937" s="28" t="s">
        <v>3868</v>
      </c>
      <c r="N2937" s="28" t="str">
        <f t="shared" si="364"/>
        <v/>
      </c>
      <c r="O2937" s="28" t="str">
        <f>IF(N2937=1,M2937&amp;" ("&amp;E2937&amp;")",M2937)</f>
        <v>Miracles from Heaven</v>
      </c>
      <c r="P2937" s="36">
        <f>INDEX(cpi!$A$1:$M$105,MATCH('Inflation adjust calc'!$E2937,cpi!$A:$A,0),MATCH('Inflation adjust calc'!$D2937,cpi!$1:$1,0))</f>
        <v>238.13200000000001</v>
      </c>
      <c r="Q2937" s="36">
        <f>cpi!$I$2</f>
        <v>240.85300000000001</v>
      </c>
      <c r="R2937" s="36">
        <f t="shared" si="369"/>
        <v>1.0114264357583189</v>
      </c>
      <c r="S2937" s="28" t="str">
        <f t="shared" si="365"/>
        <v/>
      </c>
      <c r="T2937" s="37">
        <f t="shared" si="366"/>
        <v>13148543.664858146</v>
      </c>
      <c r="U2937" s="37">
        <f t="shared" si="367"/>
        <v>62410192.623918667</v>
      </c>
      <c r="V2937" s="37">
        <f t="shared" si="368"/>
        <v>74632175.610963672</v>
      </c>
    </row>
    <row r="2938" spans="1:22">
      <c r="A2938" s="23">
        <v>2937</v>
      </c>
      <c r="B2938" s="3">
        <v>36832</v>
      </c>
      <c r="C2938" s="28">
        <v>11</v>
      </c>
      <c r="D2938" s="29">
        <v>2</v>
      </c>
      <c r="E2938" s="28">
        <v>2000</v>
      </c>
      <c r="F2938" s="31">
        <f>DATE(E2938,D2938,C2938)</f>
        <v>36567</v>
      </c>
      <c r="G2938" s="24" t="s">
        <v>3869</v>
      </c>
      <c r="H2938" s="2">
        <v>13000000</v>
      </c>
      <c r="I2938" s="2">
        <v>60008303</v>
      </c>
      <c r="J2938" s="2">
        <v>62452927</v>
      </c>
      <c r="K2938" s="28" t="str">
        <f t="shared" si="362"/>
        <v/>
      </c>
      <c r="L2938" s="28" t="str">
        <f t="shared" si="363"/>
        <v/>
      </c>
      <c r="M2938" s="28" t="s">
        <v>3869</v>
      </c>
      <c r="N2938" s="28" t="str">
        <f t="shared" si="364"/>
        <v/>
      </c>
      <c r="O2938" s="28" t="str">
        <f>IF(N2938=1,M2938&amp;" ("&amp;E2938&amp;")",M2938)</f>
        <v>Snow Day</v>
      </c>
      <c r="P2938" s="36">
        <f>INDEX(cpi!$A$1:$M$105,MATCH('Inflation adjust calc'!$E2938,cpi!$A:$A,0),MATCH('Inflation adjust calc'!$D2938,cpi!$1:$1,0))</f>
        <v>169.8</v>
      </c>
      <c r="Q2938" s="36">
        <f>cpi!$I$2</f>
        <v>240.85300000000001</v>
      </c>
      <c r="R2938" s="36">
        <f t="shared" si="369"/>
        <v>1.4184511189634863</v>
      </c>
      <c r="S2938" s="28" t="str">
        <f t="shared" si="365"/>
        <v/>
      </c>
      <c r="T2938" s="37">
        <f t="shared" si="366"/>
        <v>18439864.546525322</v>
      </c>
      <c r="U2938" s="37">
        <f t="shared" si="367"/>
        <v>85118844.537449926</v>
      </c>
      <c r="V2938" s="37">
        <f t="shared" si="368"/>
        <v>88586424.185694933</v>
      </c>
    </row>
    <row r="2939" spans="1:22">
      <c r="A2939" s="23">
        <v>2938</v>
      </c>
      <c r="B2939" s="3" t="s">
        <v>2889</v>
      </c>
      <c r="C2939" s="28">
        <v>23</v>
      </c>
      <c r="D2939" s="29">
        <v>1</v>
      </c>
      <c r="E2939" s="28">
        <v>2004</v>
      </c>
      <c r="F2939" s="31">
        <f>DATE(E2939,D2939,C2939)</f>
        <v>38009</v>
      </c>
      <c r="G2939" s="24" t="s">
        <v>3870</v>
      </c>
      <c r="H2939" s="2">
        <v>13000000</v>
      </c>
      <c r="I2939" s="2">
        <v>57924679</v>
      </c>
      <c r="J2939" s="2">
        <v>95638592</v>
      </c>
      <c r="K2939" s="28" t="str">
        <f t="shared" si="362"/>
        <v/>
      </c>
      <c r="L2939" s="28" t="str">
        <f t="shared" si="363"/>
        <v/>
      </c>
      <c r="M2939" s="28" t="s">
        <v>3870</v>
      </c>
      <c r="N2939" s="28" t="str">
        <f t="shared" si="364"/>
        <v/>
      </c>
      <c r="O2939" s="28" t="str">
        <f>IF(N2939=1,M2939&amp;" ("&amp;E2939&amp;")",M2939)</f>
        <v>The Butterfly Effect</v>
      </c>
      <c r="P2939" s="36">
        <f>INDEX(cpi!$A$1:$M$105,MATCH('Inflation adjust calc'!$E2939,cpi!$A:$A,0),MATCH('Inflation adjust calc'!$D2939,cpi!$1:$1,0))</f>
        <v>185.2</v>
      </c>
      <c r="Q2939" s="36">
        <f>cpi!$I$2</f>
        <v>240.85300000000001</v>
      </c>
      <c r="R2939" s="36">
        <f t="shared" si="369"/>
        <v>1.300502159827214</v>
      </c>
      <c r="S2939" s="28" t="str">
        <f t="shared" si="365"/>
        <v/>
      </c>
      <c r="T2939" s="37">
        <f t="shared" si="366"/>
        <v>16906528.077753782</v>
      </c>
      <c r="U2939" s="37">
        <f t="shared" si="367"/>
        <v>75331170.146798059</v>
      </c>
      <c r="V2939" s="37">
        <f t="shared" si="368"/>
        <v>124378195.45883371</v>
      </c>
    </row>
    <row r="2940" spans="1:22">
      <c r="A2940" s="23">
        <v>2939</v>
      </c>
      <c r="B2940" s="3">
        <v>27345</v>
      </c>
      <c r="C2940" s="28">
        <v>11</v>
      </c>
      <c r="D2940" s="29">
        <v>12</v>
      </c>
      <c r="E2940" s="28">
        <v>1974</v>
      </c>
      <c r="F2940" s="31">
        <f>DATE(E2940,D2940,C2940)</f>
        <v>27374</v>
      </c>
      <c r="G2940" s="24" t="s">
        <v>3871</v>
      </c>
      <c r="H2940" s="2">
        <v>13000000</v>
      </c>
      <c r="I2940" s="2">
        <v>57300000</v>
      </c>
      <c r="J2940" s="2">
        <v>57300000</v>
      </c>
      <c r="K2940" s="28" t="str">
        <f t="shared" si="362"/>
        <v/>
      </c>
      <c r="L2940" s="28" t="str">
        <f t="shared" si="363"/>
        <v/>
      </c>
      <c r="M2940" s="28" t="s">
        <v>3871</v>
      </c>
      <c r="N2940" s="28" t="str">
        <f t="shared" si="364"/>
        <v/>
      </c>
      <c r="O2940" s="28" t="str">
        <f>IF(N2940=1,M2940&amp;" ("&amp;E2940&amp;")",M2940)</f>
        <v>The Godfather: Part II</v>
      </c>
      <c r="P2940" s="36">
        <f>INDEX(cpi!$A$1:$M$105,MATCH('Inflation adjust calc'!$E2940,cpi!$A:$A,0),MATCH('Inflation adjust calc'!$D2940,cpi!$1:$1,0))</f>
        <v>51.9</v>
      </c>
      <c r="Q2940" s="36">
        <f>cpi!$I$2</f>
        <v>240.85300000000001</v>
      </c>
      <c r="R2940" s="36">
        <f t="shared" si="369"/>
        <v>4.6407129094412332</v>
      </c>
      <c r="S2940" s="28" t="str">
        <f t="shared" si="365"/>
        <v/>
      </c>
      <c r="T2940" s="37">
        <f t="shared" si="366"/>
        <v>60329267.822736032</v>
      </c>
      <c r="U2940" s="37">
        <f t="shared" si="367"/>
        <v>265912849.71098265</v>
      </c>
      <c r="V2940" s="37">
        <f t="shared" si="368"/>
        <v>265912849.71098265</v>
      </c>
    </row>
    <row r="2941" spans="1:22">
      <c r="A2941" s="23">
        <v>2940</v>
      </c>
      <c r="B2941" s="3" t="s">
        <v>176</v>
      </c>
      <c r="C2941" s="28">
        <v>24</v>
      </c>
      <c r="D2941" s="29">
        <v>6</v>
      </c>
      <c r="E2941" s="28">
        <v>2016</v>
      </c>
      <c r="F2941" s="31">
        <f>DATE(E2941,D2941,C2941)</f>
        <v>42545</v>
      </c>
      <c r="G2941" s="24" t="s">
        <v>3872</v>
      </c>
      <c r="H2941" s="2">
        <v>13000000</v>
      </c>
      <c r="I2941" s="2">
        <v>55121623</v>
      </c>
      <c r="J2941" s="2">
        <v>118590627</v>
      </c>
      <c r="K2941" s="28" t="str">
        <f t="shared" si="362"/>
        <v/>
      </c>
      <c r="L2941" s="28" t="str">
        <f t="shared" si="363"/>
        <v/>
      </c>
      <c r="M2941" s="28" t="s">
        <v>3872</v>
      </c>
      <c r="N2941" s="28" t="str">
        <f t="shared" si="364"/>
        <v/>
      </c>
      <c r="O2941" s="28" t="str">
        <f>IF(N2941=1,M2941&amp;" ("&amp;E2941&amp;")",M2941)</f>
        <v>The Shallows</v>
      </c>
      <c r="P2941" s="36">
        <f>INDEX(cpi!$A$1:$M$105,MATCH('Inflation adjust calc'!$E2941,cpi!$A:$A,0),MATCH('Inflation adjust calc'!$D2941,cpi!$1:$1,0))</f>
        <v>241.03800000000001</v>
      </c>
      <c r="Q2941" s="36">
        <f>cpi!$I$2</f>
        <v>240.85300000000001</v>
      </c>
      <c r="R2941" s="36">
        <f t="shared" si="369"/>
        <v>0.99923248616400728</v>
      </c>
      <c r="S2941" s="28" t="str">
        <f t="shared" si="365"/>
        <v/>
      </c>
      <c r="T2941" s="37">
        <f t="shared" si="366"/>
        <v>12990022.320132095</v>
      </c>
      <c r="U2941" s="37">
        <f t="shared" si="367"/>
        <v>55079316.391685128</v>
      </c>
      <c r="V2941" s="37">
        <f t="shared" si="368"/>
        <v>118499607.05295844</v>
      </c>
    </row>
    <row r="2942" spans="1:22">
      <c r="A2942" s="23">
        <v>2941</v>
      </c>
      <c r="B2942" s="3" t="s">
        <v>2922</v>
      </c>
      <c r="C2942" s="28">
        <v>17</v>
      </c>
      <c r="D2942" s="29">
        <v>7</v>
      </c>
      <c r="E2942" s="28">
        <v>1987</v>
      </c>
      <c r="F2942" s="31">
        <f>DATE(E2942,D2942,C2942)</f>
        <v>31975</v>
      </c>
      <c r="G2942" s="24" t="s">
        <v>389</v>
      </c>
      <c r="H2942" s="2">
        <v>13000000</v>
      </c>
      <c r="I2942" s="2">
        <v>53424681</v>
      </c>
      <c r="J2942" s="2">
        <v>53424681</v>
      </c>
      <c r="K2942" s="28" t="str">
        <f t="shared" si="362"/>
        <v/>
      </c>
      <c r="L2942" s="28" t="str">
        <f t="shared" si="363"/>
        <v/>
      </c>
      <c r="M2942" s="28" t="s">
        <v>389</v>
      </c>
      <c r="N2942" s="28">
        <f t="shared" si="364"/>
        <v>1</v>
      </c>
      <c r="O2942" s="28" t="str">
        <f>IF(N2942=1,M2942&amp;" ("&amp;E2942&amp;")",M2942)</f>
        <v>RoboCop (1987)</v>
      </c>
      <c r="P2942" s="36">
        <f>INDEX(cpi!$A$1:$M$105,MATCH('Inflation adjust calc'!$E2942,cpi!$A:$A,0),MATCH('Inflation adjust calc'!$D2942,cpi!$1:$1,0))</f>
        <v>113.8</v>
      </c>
      <c r="Q2942" s="36">
        <f>cpi!$I$2</f>
        <v>240.85300000000001</v>
      </c>
      <c r="R2942" s="36">
        <f t="shared" si="369"/>
        <v>2.1164586994727594</v>
      </c>
      <c r="S2942" s="28" t="str">
        <f t="shared" si="365"/>
        <v/>
      </c>
      <c r="T2942" s="37">
        <f t="shared" si="366"/>
        <v>27513963.093145873</v>
      </c>
      <c r="U2942" s="37">
        <f t="shared" si="367"/>
        <v>113071130.86900704</v>
      </c>
      <c r="V2942" s="37">
        <f t="shared" si="368"/>
        <v>113071130.86900704</v>
      </c>
    </row>
    <row r="2943" spans="1:22">
      <c r="A2943" s="23">
        <v>2942</v>
      </c>
      <c r="B2943" s="3" t="s">
        <v>3873</v>
      </c>
      <c r="C2943" s="28">
        <v>19</v>
      </c>
      <c r="D2943" s="29">
        <v>8</v>
      </c>
      <c r="E2943" s="28">
        <v>1988</v>
      </c>
      <c r="F2943" s="31">
        <f>DATE(E2943,D2943,C2943)</f>
        <v>32374</v>
      </c>
      <c r="G2943" s="24" t="s">
        <v>3874</v>
      </c>
      <c r="H2943" s="2">
        <v>13000000</v>
      </c>
      <c r="I2943" s="2">
        <v>49369899</v>
      </c>
      <c r="J2943" s="2">
        <v>49369899</v>
      </c>
      <c r="K2943" s="28" t="str">
        <f t="shared" si="362"/>
        <v/>
      </c>
      <c r="L2943" s="28" t="str">
        <f t="shared" si="363"/>
        <v/>
      </c>
      <c r="M2943" s="28" t="s">
        <v>3874</v>
      </c>
      <c r="N2943" s="28" t="str">
        <f t="shared" si="364"/>
        <v/>
      </c>
      <c r="O2943" s="28" t="str">
        <f>IF(N2943=1,M2943&amp;" ("&amp;E2943&amp;")",M2943)</f>
        <v>A Nightmare on Elm Street 4: The Dream Master</v>
      </c>
      <c r="P2943" s="36">
        <f>INDEX(cpi!$A$1:$M$105,MATCH('Inflation adjust calc'!$E2943,cpi!$A:$A,0),MATCH('Inflation adjust calc'!$D2943,cpi!$1:$1,0))</f>
        <v>119</v>
      </c>
      <c r="Q2943" s="36">
        <f>cpi!$I$2</f>
        <v>240.85300000000001</v>
      </c>
      <c r="R2943" s="36">
        <f t="shared" si="369"/>
        <v>2.0239747899159664</v>
      </c>
      <c r="S2943" s="28" t="str">
        <f t="shared" si="365"/>
        <v/>
      </c>
      <c r="T2943" s="37">
        <f t="shared" si="366"/>
        <v>26311672.268907562</v>
      </c>
      <c r="U2943" s="37">
        <f t="shared" si="367"/>
        <v>99923430.956697479</v>
      </c>
      <c r="V2943" s="37">
        <f t="shared" si="368"/>
        <v>99923430.956697479</v>
      </c>
    </row>
    <row r="2944" spans="1:22">
      <c r="A2944" s="23">
        <v>2943</v>
      </c>
      <c r="B2944" s="3" t="s">
        <v>658</v>
      </c>
      <c r="C2944" s="28">
        <v>21</v>
      </c>
      <c r="D2944" s="29">
        <v>11</v>
      </c>
      <c r="E2944" s="28">
        <v>2007</v>
      </c>
      <c r="F2944" s="31">
        <f>DATE(E2944,D2944,C2944)</f>
        <v>39407</v>
      </c>
      <c r="G2944" s="24" t="s">
        <v>3875</v>
      </c>
      <c r="H2944" s="2">
        <v>13000000</v>
      </c>
      <c r="I2944" s="2">
        <v>49121934</v>
      </c>
      <c r="J2944" s="2">
        <v>49733545</v>
      </c>
      <c r="K2944" s="28" t="str">
        <f t="shared" si="362"/>
        <v/>
      </c>
      <c r="L2944" s="28" t="str">
        <f t="shared" si="363"/>
        <v/>
      </c>
      <c r="M2944" s="28" t="s">
        <v>3875</v>
      </c>
      <c r="N2944" s="28" t="str">
        <f t="shared" si="364"/>
        <v/>
      </c>
      <c r="O2944" s="28" t="str">
        <f>IF(N2944=1,M2944&amp;" ("&amp;E2944&amp;")",M2944)</f>
        <v>This Christmas</v>
      </c>
      <c r="P2944" s="36">
        <f>INDEX(cpi!$A$1:$M$105,MATCH('Inflation adjust calc'!$E2944,cpi!$A:$A,0),MATCH('Inflation adjust calc'!$D2944,cpi!$1:$1,0))</f>
        <v>210.17699999999999</v>
      </c>
      <c r="Q2944" s="36">
        <f>cpi!$I$2</f>
        <v>240.85300000000001</v>
      </c>
      <c r="R2944" s="36">
        <f t="shared" si="369"/>
        <v>1.1459531728019718</v>
      </c>
      <c r="S2944" s="28" t="str">
        <f t="shared" si="365"/>
        <v/>
      </c>
      <c r="T2944" s="37">
        <f t="shared" si="366"/>
        <v>14897391.246425634</v>
      </c>
      <c r="U2944" s="37">
        <f t="shared" si="367"/>
        <v>56291436.121469058</v>
      </c>
      <c r="V2944" s="37">
        <f t="shared" si="368"/>
        <v>56992313.687439643</v>
      </c>
    </row>
    <row r="2945" spans="1:22">
      <c r="A2945" s="23">
        <v>2944</v>
      </c>
      <c r="B2945" s="3" t="s">
        <v>1249</v>
      </c>
      <c r="C2945" s="28">
        <v>14</v>
      </c>
      <c r="D2945" s="29">
        <v>2</v>
      </c>
      <c r="E2945" s="28">
        <v>2014</v>
      </c>
      <c r="F2945" s="31">
        <f>DATE(E2945,D2945,C2945)</f>
        <v>41684</v>
      </c>
      <c r="G2945" s="24" t="s">
        <v>3876</v>
      </c>
      <c r="H2945" s="2">
        <v>13000000</v>
      </c>
      <c r="I2945" s="2">
        <v>48637684</v>
      </c>
      <c r="J2945" s="2">
        <v>50445860</v>
      </c>
      <c r="K2945" s="28" t="str">
        <f t="shared" si="362"/>
        <v/>
      </c>
      <c r="L2945" s="28" t="str">
        <f t="shared" si="363"/>
        <v/>
      </c>
      <c r="M2945" s="28" t="s">
        <v>3876</v>
      </c>
      <c r="N2945" s="28" t="str">
        <f t="shared" si="364"/>
        <v/>
      </c>
      <c r="O2945" s="28" t="str">
        <f>IF(N2945=1,M2945&amp;" ("&amp;E2945&amp;")",M2945)</f>
        <v>About Last Night</v>
      </c>
      <c r="P2945" s="36">
        <f>INDEX(cpi!$A$1:$M$105,MATCH('Inflation adjust calc'!$E2945,cpi!$A:$A,0),MATCH('Inflation adjust calc'!$D2945,cpi!$1:$1,0))</f>
        <v>234.78100000000001</v>
      </c>
      <c r="Q2945" s="36">
        <f>cpi!$I$2</f>
        <v>240.85300000000001</v>
      </c>
      <c r="R2945" s="36">
        <f t="shared" si="369"/>
        <v>1.0258623994275518</v>
      </c>
      <c r="S2945" s="28" t="str">
        <f t="shared" si="365"/>
        <v/>
      </c>
      <c r="T2945" s="37">
        <f t="shared" si="366"/>
        <v>13336211.192558173</v>
      </c>
      <c r="U2945" s="37">
        <f t="shared" si="367"/>
        <v>49895571.210839041</v>
      </c>
      <c r="V2945" s="37">
        <f t="shared" si="368"/>
        <v>51750510.980786353</v>
      </c>
    </row>
    <row r="2946" spans="1:22">
      <c r="A2946" s="23">
        <v>2945</v>
      </c>
      <c r="B2946" s="3" t="s">
        <v>504</v>
      </c>
      <c r="C2946" s="28">
        <v>15</v>
      </c>
      <c r="D2946" s="29">
        <v>12</v>
      </c>
      <c r="E2946" s="28">
        <v>2000</v>
      </c>
      <c r="F2946" s="31">
        <f>DATE(E2946,D2946,C2946)</f>
        <v>36875</v>
      </c>
      <c r="G2946" s="24" t="s">
        <v>3877</v>
      </c>
      <c r="H2946" s="2">
        <v>13000000</v>
      </c>
      <c r="I2946" s="2">
        <v>46729374</v>
      </c>
      <c r="J2946" s="2">
        <v>73180297</v>
      </c>
      <c r="K2946" s="28" t="str">
        <f t="shared" si="362"/>
        <v/>
      </c>
      <c r="L2946" s="28" t="str">
        <f t="shared" si="363"/>
        <v/>
      </c>
      <c r="M2946" s="28" t="s">
        <v>3877</v>
      </c>
      <c r="N2946" s="28" t="str">
        <f t="shared" si="364"/>
        <v/>
      </c>
      <c r="O2946" s="28" t="str">
        <f>IF(N2946=1,M2946&amp;" ("&amp;E2946&amp;")",M2946)</f>
        <v>Dude, Where's My Car?</v>
      </c>
      <c r="P2946" s="36">
        <f>INDEX(cpi!$A$1:$M$105,MATCH('Inflation adjust calc'!$E2946,cpi!$A:$A,0),MATCH('Inflation adjust calc'!$D2946,cpi!$1:$1,0))</f>
        <v>174</v>
      </c>
      <c r="Q2946" s="36">
        <f>cpi!$I$2</f>
        <v>240.85300000000001</v>
      </c>
      <c r="R2946" s="36">
        <f t="shared" si="369"/>
        <v>1.384212643678161</v>
      </c>
      <c r="S2946" s="28" t="str">
        <f t="shared" si="365"/>
        <v/>
      </c>
      <c r="T2946" s="37">
        <f t="shared" si="366"/>
        <v>17994764.367816094</v>
      </c>
      <c r="U2946" s="37">
        <f t="shared" si="367"/>
        <v>64683390.321965523</v>
      </c>
      <c r="V2946" s="37">
        <f t="shared" si="368"/>
        <v>101297092.375523</v>
      </c>
    </row>
    <row r="2947" spans="1:22">
      <c r="A2947" s="23">
        <v>2946</v>
      </c>
      <c r="B2947" s="3">
        <v>32485</v>
      </c>
      <c r="C2947" s="28">
        <v>12</v>
      </c>
      <c r="D2947" s="29">
        <v>8</v>
      </c>
      <c r="E2947" s="28">
        <v>1988</v>
      </c>
      <c r="F2947" s="31">
        <f>DATE(E2947,D2947,C2947)</f>
        <v>32367</v>
      </c>
      <c r="G2947" s="24" t="s">
        <v>3878</v>
      </c>
      <c r="H2947" s="2">
        <v>13000000</v>
      </c>
      <c r="I2947" s="2">
        <v>44726644</v>
      </c>
      <c r="J2947" s="2">
        <v>44726644</v>
      </c>
      <c r="K2947" s="28" t="str">
        <f t="shared" ref="K2947:K3010" si="370">IF(J2947=0,1,"")</f>
        <v/>
      </c>
      <c r="L2947" s="28" t="str">
        <f t="shared" ref="L2947:L3010" si="371">IF(E2947&gt;2016,1,"")</f>
        <v/>
      </c>
      <c r="M2947" s="28" t="s">
        <v>3878</v>
      </c>
      <c r="N2947" s="28" t="str">
        <f t="shared" ref="N2947:N3010" si="372">IF(COUNTIF($M$2:$M$5233,M2947)&gt;1,1,"")</f>
        <v/>
      </c>
      <c r="O2947" s="28" t="str">
        <f>IF(N2947=1,M2947&amp;" ("&amp;E2947&amp;")",M2947)</f>
        <v>Young Guns</v>
      </c>
      <c r="P2947" s="36">
        <f>INDEX(cpi!$A$1:$M$105,MATCH('Inflation adjust calc'!$E2947,cpi!$A:$A,0),MATCH('Inflation adjust calc'!$D2947,cpi!$1:$1,0))</f>
        <v>119</v>
      </c>
      <c r="Q2947" s="36">
        <f>cpi!$I$2</f>
        <v>240.85300000000001</v>
      </c>
      <c r="R2947" s="36">
        <f t="shared" si="369"/>
        <v>2.0239747899159664</v>
      </c>
      <c r="S2947" s="28" t="str">
        <f t="shared" ref="S2947:S3010" si="373">IF(ISERROR(R2947),1,"")</f>
        <v/>
      </c>
      <c r="T2947" s="37">
        <f t="shared" ref="T2947:T3010" si="374">H2947*$R2947</f>
        <v>26311672.268907562</v>
      </c>
      <c r="U2947" s="37">
        <f t="shared" ref="U2947:U3010" si="375">I2947*$R2947</f>
        <v>90525599.893546224</v>
      </c>
      <c r="V2947" s="37">
        <f t="shared" ref="V2947:V3010" si="376">J2947*$R2947</f>
        <v>90525599.893546224</v>
      </c>
    </row>
    <row r="2948" spans="1:22">
      <c r="A2948" s="23">
        <v>2947</v>
      </c>
      <c r="B2948" s="3">
        <v>41922</v>
      </c>
      <c r="C2948" s="28">
        <v>10</v>
      </c>
      <c r="D2948" s="29">
        <v>10</v>
      </c>
      <c r="E2948" s="28">
        <v>2014</v>
      </c>
      <c r="F2948" s="31">
        <f>DATE(E2948,D2948,C2948)</f>
        <v>41922</v>
      </c>
      <c r="G2948" s="24" t="s">
        <v>3879</v>
      </c>
      <c r="H2948" s="2">
        <v>13000000</v>
      </c>
      <c r="I2948" s="2">
        <v>44137712</v>
      </c>
      <c r="J2948" s="2">
        <v>54837234</v>
      </c>
      <c r="K2948" s="28" t="str">
        <f t="shared" si="370"/>
        <v/>
      </c>
      <c r="L2948" s="28" t="str">
        <f t="shared" si="371"/>
        <v/>
      </c>
      <c r="M2948" s="28" t="s">
        <v>3879</v>
      </c>
      <c r="N2948" s="28" t="str">
        <f t="shared" si="372"/>
        <v/>
      </c>
      <c r="O2948" s="28" t="str">
        <f>IF(N2948=1,M2948&amp;" ("&amp;E2948&amp;")",M2948)</f>
        <v>St. Vincent</v>
      </c>
      <c r="P2948" s="36">
        <f>INDEX(cpi!$A$1:$M$105,MATCH('Inflation adjust calc'!$E2948,cpi!$A:$A,0),MATCH('Inflation adjust calc'!$D2948,cpi!$1:$1,0))</f>
        <v>237.43299999999999</v>
      </c>
      <c r="Q2948" s="36">
        <f>cpi!$I$2</f>
        <v>240.85300000000001</v>
      </c>
      <c r="R2948" s="36">
        <f t="shared" si="369"/>
        <v>1.0144040634621136</v>
      </c>
      <c r="S2948" s="28" t="str">
        <f t="shared" si="373"/>
        <v/>
      </c>
      <c r="T2948" s="37">
        <f t="shared" si="374"/>
        <v>13187252.825007478</v>
      </c>
      <c r="U2948" s="37">
        <f t="shared" si="375"/>
        <v>44773474.404720493</v>
      </c>
      <c r="V2948" s="37">
        <f t="shared" si="376"/>
        <v>55627112.998622775</v>
      </c>
    </row>
    <row r="2949" spans="1:22">
      <c r="A2949" s="23">
        <v>2948</v>
      </c>
      <c r="B2949" s="3">
        <v>41677</v>
      </c>
      <c r="C2949" s="28">
        <v>2</v>
      </c>
      <c r="D2949" s="29">
        <v>7</v>
      </c>
      <c r="E2949" s="28">
        <v>2014</v>
      </c>
      <c r="F2949" s="31">
        <f>DATE(E2949,D2949,C2949)</f>
        <v>41822</v>
      </c>
      <c r="G2949" s="24" t="s">
        <v>3880</v>
      </c>
      <c r="H2949" s="2">
        <v>13000000</v>
      </c>
      <c r="I2949" s="2">
        <v>38934842</v>
      </c>
      <c r="J2949" s="2">
        <v>42174545</v>
      </c>
      <c r="K2949" s="28" t="str">
        <f t="shared" si="370"/>
        <v/>
      </c>
      <c r="L2949" s="28" t="str">
        <f t="shared" si="371"/>
        <v/>
      </c>
      <c r="M2949" s="28" t="s">
        <v>3880</v>
      </c>
      <c r="N2949" s="28" t="str">
        <f t="shared" si="372"/>
        <v/>
      </c>
      <c r="O2949" s="28" t="str">
        <f>IF(N2949=1,M2949&amp;" ("&amp;E2949&amp;")",M2949)</f>
        <v>Earth to Echo</v>
      </c>
      <c r="P2949" s="36">
        <f>INDEX(cpi!$A$1:$M$105,MATCH('Inflation adjust calc'!$E2949,cpi!$A:$A,0),MATCH('Inflation adjust calc'!$D2949,cpi!$1:$1,0))</f>
        <v>238.25</v>
      </c>
      <c r="Q2949" s="36">
        <f>cpi!$I$2</f>
        <v>240.85300000000001</v>
      </c>
      <c r="R2949" s="36">
        <f t="shared" si="369"/>
        <v>1.0109254984260232</v>
      </c>
      <c r="S2949" s="28" t="str">
        <f t="shared" si="373"/>
        <v/>
      </c>
      <c r="T2949" s="37">
        <f t="shared" si="374"/>
        <v>13142031.479538301</v>
      </c>
      <c r="U2949" s="37">
        <f t="shared" si="375"/>
        <v>39360224.554988459</v>
      </c>
      <c r="V2949" s="37">
        <f t="shared" si="376"/>
        <v>42635322.925015748</v>
      </c>
    </row>
    <row r="2950" spans="1:22">
      <c r="A2950" s="23">
        <v>2949</v>
      </c>
      <c r="B2950" s="3" t="s">
        <v>1024</v>
      </c>
      <c r="C2950" s="28">
        <v>31</v>
      </c>
      <c r="D2950" s="29">
        <v>3</v>
      </c>
      <c r="E2950" s="28">
        <v>1999</v>
      </c>
      <c r="F2950" s="31">
        <f>DATE(E2950,D2950,C2950)</f>
        <v>36250</v>
      </c>
      <c r="G2950" s="24" t="s">
        <v>3881</v>
      </c>
      <c r="H2950" s="2">
        <v>13000000</v>
      </c>
      <c r="I2950" s="2">
        <v>38177966</v>
      </c>
      <c r="J2950" s="2">
        <v>60414025</v>
      </c>
      <c r="K2950" s="28" t="str">
        <f t="shared" si="370"/>
        <v/>
      </c>
      <c r="L2950" s="28" t="str">
        <f t="shared" si="371"/>
        <v/>
      </c>
      <c r="M2950" s="28" t="s">
        <v>3881</v>
      </c>
      <c r="N2950" s="28" t="str">
        <f t="shared" si="372"/>
        <v/>
      </c>
      <c r="O2950" s="28" t="str">
        <f>IF(N2950=1,M2950&amp;" ("&amp;E2950&amp;")",M2950)</f>
        <v>Ten Things I Hate About You</v>
      </c>
      <c r="P2950" s="36">
        <f>INDEX(cpi!$A$1:$M$105,MATCH('Inflation adjust calc'!$E2950,cpi!$A:$A,0),MATCH('Inflation adjust calc'!$D2950,cpi!$1:$1,0))</f>
        <v>165</v>
      </c>
      <c r="Q2950" s="36">
        <f>cpi!$I$2</f>
        <v>240.85300000000001</v>
      </c>
      <c r="R2950" s="36">
        <f t="shared" si="369"/>
        <v>1.4597151515151516</v>
      </c>
      <c r="S2950" s="28" t="str">
        <f t="shared" si="373"/>
        <v/>
      </c>
      <c r="T2950" s="37">
        <f t="shared" si="374"/>
        <v>18976296.969696973</v>
      </c>
      <c r="U2950" s="37">
        <f t="shared" si="375"/>
        <v>55728955.424230307</v>
      </c>
      <c r="V2950" s="37">
        <f t="shared" si="376"/>
        <v>88187267.656515151</v>
      </c>
    </row>
    <row r="2951" spans="1:22">
      <c r="A2951" s="23">
        <v>2950</v>
      </c>
      <c r="B2951" s="3">
        <v>37534</v>
      </c>
      <c r="C2951" s="28">
        <v>10</v>
      </c>
      <c r="D2951" s="29">
        <v>5</v>
      </c>
      <c r="E2951" s="28">
        <v>2002</v>
      </c>
      <c r="F2951" s="31">
        <f>DATE(E2951,D2951,C2951)</f>
        <v>37386</v>
      </c>
      <c r="G2951" s="24" t="s">
        <v>3882</v>
      </c>
      <c r="H2951" s="2">
        <v>13000000</v>
      </c>
      <c r="I2951" s="2">
        <v>28972187</v>
      </c>
      <c r="J2951" s="2">
        <v>28972187</v>
      </c>
      <c r="K2951" s="28" t="str">
        <f t="shared" si="370"/>
        <v/>
      </c>
      <c r="L2951" s="28" t="str">
        <f t="shared" si="371"/>
        <v/>
      </c>
      <c r="M2951" s="28" t="s">
        <v>3882</v>
      </c>
      <c r="N2951" s="28" t="str">
        <f t="shared" si="372"/>
        <v/>
      </c>
      <c r="O2951" s="28" t="str">
        <f>IF(N2951=1,M2951&amp;" ("&amp;E2951&amp;")",M2951)</f>
        <v>The New Guy</v>
      </c>
      <c r="P2951" s="36">
        <f>INDEX(cpi!$A$1:$M$105,MATCH('Inflation adjust calc'!$E2951,cpi!$A:$A,0),MATCH('Inflation adjust calc'!$D2951,cpi!$1:$1,0))</f>
        <v>179.8</v>
      </c>
      <c r="Q2951" s="36">
        <f>cpi!$I$2</f>
        <v>240.85300000000001</v>
      </c>
      <c r="R2951" s="36">
        <f t="shared" si="369"/>
        <v>1.3395606229143493</v>
      </c>
      <c r="S2951" s="28" t="str">
        <f t="shared" si="373"/>
        <v/>
      </c>
      <c r="T2951" s="37">
        <f t="shared" si="374"/>
        <v>17414288.09788654</v>
      </c>
      <c r="U2951" s="37">
        <f t="shared" si="375"/>
        <v>38810000.864911012</v>
      </c>
      <c r="V2951" s="37">
        <f t="shared" si="376"/>
        <v>38810000.864911012</v>
      </c>
    </row>
    <row r="2952" spans="1:22">
      <c r="A2952" s="23">
        <v>2951</v>
      </c>
      <c r="B2952" s="3">
        <v>34091</v>
      </c>
      <c r="C2952" s="28">
        <v>5</v>
      </c>
      <c r="D2952" s="29">
        <v>2</v>
      </c>
      <c r="E2952" s="28">
        <v>1993</v>
      </c>
      <c r="F2952" s="31">
        <f>DATE(E2952,D2952,C2952)</f>
        <v>34005</v>
      </c>
      <c r="G2952" s="24" t="s">
        <v>3883</v>
      </c>
      <c r="H2952" s="2">
        <v>13000000</v>
      </c>
      <c r="I2952" s="2">
        <v>27979399</v>
      </c>
      <c r="J2952" s="2">
        <v>27979399</v>
      </c>
      <c r="K2952" s="28" t="str">
        <f t="shared" si="370"/>
        <v/>
      </c>
      <c r="L2952" s="28" t="str">
        <f t="shared" si="371"/>
        <v/>
      </c>
      <c r="M2952" s="28" t="s">
        <v>3883</v>
      </c>
      <c r="N2952" s="28" t="str">
        <f t="shared" si="372"/>
        <v/>
      </c>
      <c r="O2952" s="28" t="str">
        <f>IF(N2952=1,M2952&amp;" ("&amp;E2952&amp;")",M2952)</f>
        <v>Loaded Weapon 1</v>
      </c>
      <c r="P2952" s="36">
        <f>INDEX(cpi!$A$1:$M$105,MATCH('Inflation adjust calc'!$E2952,cpi!$A:$A,0),MATCH('Inflation adjust calc'!$D2952,cpi!$1:$1,0))</f>
        <v>143.1</v>
      </c>
      <c r="Q2952" s="36">
        <f>cpi!$I$2</f>
        <v>240.85300000000001</v>
      </c>
      <c r="R2952" s="36">
        <f t="shared" si="369"/>
        <v>1.6831097134870721</v>
      </c>
      <c r="S2952" s="28" t="str">
        <f t="shared" si="373"/>
        <v/>
      </c>
      <c r="T2952" s="37">
        <f t="shared" si="374"/>
        <v>21880426.275331937</v>
      </c>
      <c r="U2952" s="37">
        <f t="shared" si="375"/>
        <v>47092398.23443047</v>
      </c>
      <c r="V2952" s="37">
        <f t="shared" si="376"/>
        <v>47092398.23443047</v>
      </c>
    </row>
    <row r="2953" spans="1:22">
      <c r="A2953" s="23">
        <v>2952</v>
      </c>
      <c r="B2953" s="3">
        <v>36497</v>
      </c>
      <c r="C2953" s="28">
        <v>12</v>
      </c>
      <c r="D2953" s="29">
        <v>3</v>
      </c>
      <c r="E2953" s="28">
        <v>1999</v>
      </c>
      <c r="F2953" s="31">
        <f>DATE(E2953,D2953,C2953)</f>
        <v>36231</v>
      </c>
      <c r="G2953" s="24" t="s">
        <v>3884</v>
      </c>
      <c r="H2953" s="2">
        <v>13000000</v>
      </c>
      <c r="I2953" s="2">
        <v>27151490</v>
      </c>
      <c r="J2953" s="2">
        <v>27151490</v>
      </c>
      <c r="K2953" s="28" t="str">
        <f t="shared" si="370"/>
        <v/>
      </c>
      <c r="L2953" s="28" t="str">
        <f t="shared" si="371"/>
        <v/>
      </c>
      <c r="M2953" s="28" t="s">
        <v>3884</v>
      </c>
      <c r="N2953" s="28" t="str">
        <f t="shared" si="372"/>
        <v/>
      </c>
      <c r="O2953" s="28" t="str">
        <f>IF(N2953=1,M2953&amp;" ("&amp;E2953&amp;")",M2953)</f>
        <v>Baby Geniuses</v>
      </c>
      <c r="P2953" s="36">
        <f>INDEX(cpi!$A$1:$M$105,MATCH('Inflation adjust calc'!$E2953,cpi!$A:$A,0),MATCH('Inflation adjust calc'!$D2953,cpi!$1:$1,0))</f>
        <v>165</v>
      </c>
      <c r="Q2953" s="36">
        <f>cpi!$I$2</f>
        <v>240.85300000000001</v>
      </c>
      <c r="R2953" s="36">
        <f t="shared" si="369"/>
        <v>1.4597151515151516</v>
      </c>
      <c r="S2953" s="28" t="str">
        <f t="shared" si="373"/>
        <v/>
      </c>
      <c r="T2953" s="37">
        <f t="shared" si="374"/>
        <v>18976296.969696973</v>
      </c>
      <c r="U2953" s="37">
        <f t="shared" si="375"/>
        <v>39633441.339212127</v>
      </c>
      <c r="V2953" s="37">
        <f t="shared" si="376"/>
        <v>39633441.339212127</v>
      </c>
    </row>
    <row r="2954" spans="1:22">
      <c r="A2954" s="23">
        <v>2953</v>
      </c>
      <c r="B2954" s="3" t="s">
        <v>3885</v>
      </c>
      <c r="C2954" s="28">
        <v>24</v>
      </c>
      <c r="D2954" s="29">
        <v>4</v>
      </c>
      <c r="E2954" s="28">
        <v>1998</v>
      </c>
      <c r="F2954" s="31">
        <f>DATE(E2954,D2954,C2954)</f>
        <v>35909</v>
      </c>
      <c r="G2954" s="24" t="s">
        <v>3886</v>
      </c>
      <c r="H2954" s="2">
        <v>13000000</v>
      </c>
      <c r="I2954" s="2">
        <v>27066941</v>
      </c>
      <c r="J2954" s="2">
        <v>27066941</v>
      </c>
      <c r="K2954" s="28" t="str">
        <f t="shared" si="370"/>
        <v/>
      </c>
      <c r="L2954" s="28" t="str">
        <f t="shared" si="371"/>
        <v/>
      </c>
      <c r="M2954" s="28" t="s">
        <v>3886</v>
      </c>
      <c r="N2954" s="28" t="str">
        <f t="shared" si="372"/>
        <v/>
      </c>
      <c r="O2954" s="28" t="str">
        <f>IF(N2954=1,M2954&amp;" ("&amp;E2954&amp;")",M2954)</f>
        <v>The Big Hit</v>
      </c>
      <c r="P2954" s="36">
        <f>INDEX(cpi!$A$1:$M$105,MATCH('Inflation adjust calc'!$E2954,cpi!$A:$A,0),MATCH('Inflation adjust calc'!$D2954,cpi!$1:$1,0))</f>
        <v>162.5</v>
      </c>
      <c r="Q2954" s="36">
        <f>cpi!$I$2</f>
        <v>240.85300000000001</v>
      </c>
      <c r="R2954" s="36">
        <f t="shared" si="369"/>
        <v>1.4821723076923077</v>
      </c>
      <c r="S2954" s="28" t="str">
        <f t="shared" si="373"/>
        <v/>
      </c>
      <c r="T2954" s="37">
        <f t="shared" si="374"/>
        <v>19268240</v>
      </c>
      <c r="U2954" s="37">
        <f t="shared" si="375"/>
        <v>40117870.404141538</v>
      </c>
      <c r="V2954" s="37">
        <f t="shared" si="376"/>
        <v>40117870.404141538</v>
      </c>
    </row>
    <row r="2955" spans="1:22">
      <c r="A2955" s="23">
        <v>2954</v>
      </c>
      <c r="B2955" s="3">
        <v>33127</v>
      </c>
      <c r="C2955" s="28">
        <v>9</v>
      </c>
      <c r="D2955" s="29">
        <v>11</v>
      </c>
      <c r="E2955" s="28">
        <v>1990</v>
      </c>
      <c r="F2955" s="31">
        <f>DATE(E2955,D2955,C2955)</f>
        <v>33186</v>
      </c>
      <c r="G2955" s="24" t="s">
        <v>3887</v>
      </c>
      <c r="H2955" s="2">
        <v>13000000</v>
      </c>
      <c r="I2955" s="2">
        <v>26904572</v>
      </c>
      <c r="J2955" s="2">
        <v>34166572</v>
      </c>
      <c r="K2955" s="28" t="str">
        <f t="shared" si="370"/>
        <v/>
      </c>
      <c r="L2955" s="28" t="str">
        <f t="shared" si="371"/>
        <v/>
      </c>
      <c r="M2955" s="28" t="s">
        <v>3887</v>
      </c>
      <c r="N2955" s="28" t="str">
        <f t="shared" si="372"/>
        <v/>
      </c>
      <c r="O2955" s="28" t="str">
        <f>IF(N2955=1,M2955&amp;" ("&amp;E2955&amp;")",M2955)</f>
        <v>Child's Play 2</v>
      </c>
      <c r="P2955" s="36">
        <f>INDEX(cpi!$A$1:$M$105,MATCH('Inflation adjust calc'!$E2955,cpi!$A:$A,0),MATCH('Inflation adjust calc'!$D2955,cpi!$1:$1,0))</f>
        <v>133.80000000000001</v>
      </c>
      <c r="Q2955" s="36">
        <f>cpi!$I$2</f>
        <v>240.85300000000001</v>
      </c>
      <c r="R2955" s="36">
        <f t="shared" si="369"/>
        <v>1.8000971599402091</v>
      </c>
      <c r="S2955" s="28" t="str">
        <f t="shared" si="373"/>
        <v/>
      </c>
      <c r="T2955" s="37">
        <f t="shared" si="374"/>
        <v>23401263.07922272</v>
      </c>
      <c r="U2955" s="37">
        <f t="shared" si="375"/>
        <v>48430843.64660687</v>
      </c>
      <c r="V2955" s="37">
        <f t="shared" si="376"/>
        <v>61503149.222092673</v>
      </c>
    </row>
    <row r="2956" spans="1:22">
      <c r="A2956" s="23">
        <v>2955</v>
      </c>
      <c r="B2956" s="3">
        <v>35345</v>
      </c>
      <c r="C2956" s="28">
        <v>10</v>
      </c>
      <c r="D2956" s="29">
        <v>7</v>
      </c>
      <c r="E2956" s="28">
        <v>1996</v>
      </c>
      <c r="F2956" s="31">
        <f>DATE(E2956,D2956,C2956)</f>
        <v>35256</v>
      </c>
      <c r="G2956" s="24" t="s">
        <v>3888</v>
      </c>
      <c r="H2956" s="2">
        <v>13000000</v>
      </c>
      <c r="I2956" s="2">
        <v>26570048</v>
      </c>
      <c r="J2956" s="2">
        <v>26570048</v>
      </c>
      <c r="K2956" s="28" t="str">
        <f t="shared" si="370"/>
        <v/>
      </c>
      <c r="L2956" s="28" t="str">
        <f t="shared" si="371"/>
        <v/>
      </c>
      <c r="M2956" s="28" t="s">
        <v>3888</v>
      </c>
      <c r="N2956" s="28" t="str">
        <f t="shared" si="372"/>
        <v/>
      </c>
      <c r="O2956" s="28" t="str">
        <f>IF(N2956=1,M2956&amp;" ("&amp;E2956&amp;")",M2956)</f>
        <v>Harriet the Spy</v>
      </c>
      <c r="P2956" s="36">
        <f>INDEX(cpi!$A$1:$M$105,MATCH('Inflation adjust calc'!$E2956,cpi!$A:$A,0),MATCH('Inflation adjust calc'!$D2956,cpi!$1:$1,0))</f>
        <v>157</v>
      </c>
      <c r="Q2956" s="36">
        <f>cpi!$I$2</f>
        <v>240.85300000000001</v>
      </c>
      <c r="R2956" s="36">
        <f t="shared" si="369"/>
        <v>1.534095541401274</v>
      </c>
      <c r="S2956" s="28" t="str">
        <f t="shared" si="373"/>
        <v/>
      </c>
      <c r="T2956" s="37">
        <f t="shared" si="374"/>
        <v>19943242.038216561</v>
      </c>
      <c r="U2956" s="37">
        <f t="shared" si="375"/>
        <v>40760992.171617836</v>
      </c>
      <c r="V2956" s="37">
        <f t="shared" si="376"/>
        <v>40760992.171617836</v>
      </c>
    </row>
    <row r="2957" spans="1:22">
      <c r="A2957" s="23">
        <v>2956</v>
      </c>
      <c r="B2957" s="3">
        <v>41277</v>
      </c>
      <c r="C2957" s="28">
        <v>1</v>
      </c>
      <c r="D2957" s="29">
        <v>3</v>
      </c>
      <c r="E2957" s="28">
        <v>2013</v>
      </c>
      <c r="F2957" s="31">
        <f>DATE(E2957,D2957,C2957)</f>
        <v>41334</v>
      </c>
      <c r="G2957" s="24" t="s">
        <v>3889</v>
      </c>
      <c r="H2957" s="2">
        <v>13000000</v>
      </c>
      <c r="I2957" s="2">
        <v>25682380</v>
      </c>
      <c r="J2957" s="2">
        <v>42195766</v>
      </c>
      <c r="K2957" s="28" t="str">
        <f t="shared" si="370"/>
        <v/>
      </c>
      <c r="L2957" s="28" t="str">
        <f t="shared" si="371"/>
        <v/>
      </c>
      <c r="M2957" s="28" t="s">
        <v>3889</v>
      </c>
      <c r="N2957" s="28" t="str">
        <f t="shared" si="372"/>
        <v/>
      </c>
      <c r="O2957" s="28" t="str">
        <f>IF(N2957=1,M2957&amp;" ("&amp;E2957&amp;")",M2957)</f>
        <v>21 and Over</v>
      </c>
      <c r="P2957" s="36">
        <f>INDEX(cpi!$A$1:$M$105,MATCH('Inflation adjust calc'!$E2957,cpi!$A:$A,0),MATCH('Inflation adjust calc'!$D2957,cpi!$1:$1,0))</f>
        <v>232.773</v>
      </c>
      <c r="Q2957" s="36">
        <f>cpi!$I$2</f>
        <v>240.85300000000001</v>
      </c>
      <c r="R2957" s="36">
        <f t="shared" si="369"/>
        <v>1.0347119296481981</v>
      </c>
      <c r="S2957" s="28" t="str">
        <f t="shared" si="373"/>
        <v/>
      </c>
      <c r="T2957" s="37">
        <f t="shared" si="374"/>
        <v>13451255.085426576</v>
      </c>
      <c r="U2957" s="37">
        <f t="shared" si="375"/>
        <v>26573864.96775829</v>
      </c>
      <c r="V2957" s="37">
        <f t="shared" si="376"/>
        <v>43660462.460843831</v>
      </c>
    </row>
    <row r="2958" spans="1:22">
      <c r="A2958" s="23">
        <v>2957</v>
      </c>
      <c r="B2958" s="3" t="s">
        <v>658</v>
      </c>
      <c r="C2958" s="28">
        <v>21</v>
      </c>
      <c r="D2958" s="29">
        <v>11</v>
      </c>
      <c r="E2958" s="28">
        <v>2007</v>
      </c>
      <c r="F2958" s="31">
        <f>DATE(E2958,D2958,C2958)</f>
        <v>39407</v>
      </c>
      <c r="G2958" s="24" t="s">
        <v>3890</v>
      </c>
      <c r="H2958" s="2">
        <v>13000000</v>
      </c>
      <c r="I2958" s="2">
        <v>25593755</v>
      </c>
      <c r="J2958" s="2">
        <v>57189408</v>
      </c>
      <c r="K2958" s="28" t="str">
        <f t="shared" si="370"/>
        <v/>
      </c>
      <c r="L2958" s="28" t="str">
        <f t="shared" si="371"/>
        <v/>
      </c>
      <c r="M2958" s="28" t="s">
        <v>3890</v>
      </c>
      <c r="N2958" s="28" t="str">
        <f t="shared" si="372"/>
        <v/>
      </c>
      <c r="O2958" s="28" t="str">
        <f>IF(N2958=1,M2958&amp;" ("&amp;E2958&amp;")",M2958)</f>
        <v>The Mist</v>
      </c>
      <c r="P2958" s="36">
        <f>INDEX(cpi!$A$1:$M$105,MATCH('Inflation adjust calc'!$E2958,cpi!$A:$A,0),MATCH('Inflation adjust calc'!$D2958,cpi!$1:$1,0))</f>
        <v>210.17699999999999</v>
      </c>
      <c r="Q2958" s="36">
        <f>cpi!$I$2</f>
        <v>240.85300000000001</v>
      </c>
      <c r="R2958" s="36">
        <f t="shared" si="369"/>
        <v>1.1459531728019718</v>
      </c>
      <c r="S2958" s="28" t="str">
        <f t="shared" si="373"/>
        <v/>
      </c>
      <c r="T2958" s="37">
        <f t="shared" si="374"/>
        <v>14897391.246425634</v>
      </c>
      <c r="U2958" s="37">
        <f t="shared" si="375"/>
        <v>29329244.74616633</v>
      </c>
      <c r="V2958" s="37">
        <f t="shared" si="376"/>
        <v>65536383.54826647</v>
      </c>
    </row>
    <row r="2959" spans="1:22">
      <c r="A2959" s="23">
        <v>2958</v>
      </c>
      <c r="B2959" s="3">
        <v>42281</v>
      </c>
      <c r="C2959" s="28">
        <v>10</v>
      </c>
      <c r="D2959" s="29">
        <v>4</v>
      </c>
      <c r="E2959" s="28">
        <v>2015</v>
      </c>
      <c r="F2959" s="31">
        <f>DATE(E2959,D2959,C2959)</f>
        <v>42104</v>
      </c>
      <c r="G2959" s="24" t="s">
        <v>3891</v>
      </c>
      <c r="H2959" s="2">
        <v>13000000</v>
      </c>
      <c r="I2959" s="2">
        <v>25440971</v>
      </c>
      <c r="J2959" s="2">
        <v>37065887</v>
      </c>
      <c r="K2959" s="28" t="str">
        <f t="shared" si="370"/>
        <v/>
      </c>
      <c r="L2959" s="28" t="str">
        <f t="shared" si="371"/>
        <v/>
      </c>
      <c r="M2959" s="28" t="s">
        <v>3891</v>
      </c>
      <c r="N2959" s="28" t="str">
        <f t="shared" si="372"/>
        <v/>
      </c>
      <c r="O2959" s="28" t="str">
        <f>IF(N2959=1,M2959&amp;" ("&amp;E2959&amp;")",M2959)</f>
        <v>Ex Machina</v>
      </c>
      <c r="P2959" s="36">
        <f>INDEX(cpi!$A$1:$M$105,MATCH('Inflation adjust calc'!$E2959,cpi!$A:$A,0),MATCH('Inflation adjust calc'!$D2959,cpi!$1:$1,0))</f>
        <v>236.59899999999999</v>
      </c>
      <c r="Q2959" s="36">
        <f>cpi!$I$2</f>
        <v>240.85300000000001</v>
      </c>
      <c r="R2959" s="36">
        <f t="shared" si="369"/>
        <v>1.0179797885874413</v>
      </c>
      <c r="S2959" s="28" t="str">
        <f t="shared" si="373"/>
        <v/>
      </c>
      <c r="T2959" s="37">
        <f t="shared" si="374"/>
        <v>13233737.251636738</v>
      </c>
      <c r="U2959" s="37">
        <f t="shared" si="375"/>
        <v>25898394.280039225</v>
      </c>
      <c r="V2959" s="37">
        <f t="shared" si="376"/>
        <v>37732323.812065989</v>
      </c>
    </row>
    <row r="2960" spans="1:22">
      <c r="A2960" s="23">
        <v>2959</v>
      </c>
      <c r="B2960" s="3" t="s">
        <v>3236</v>
      </c>
      <c r="C2960" s="28">
        <v>29</v>
      </c>
      <c r="D2960" s="29">
        <v>10</v>
      </c>
      <c r="E2960" s="28">
        <v>1999</v>
      </c>
      <c r="F2960" s="31">
        <f>DATE(E2960,D2960,C2960)</f>
        <v>36462</v>
      </c>
      <c r="G2960" s="24" t="s">
        <v>3892</v>
      </c>
      <c r="H2960" s="2">
        <v>13000000</v>
      </c>
      <c r="I2960" s="2">
        <v>22858926</v>
      </c>
      <c r="J2960" s="2">
        <v>32382381</v>
      </c>
      <c r="K2960" s="28" t="str">
        <f t="shared" si="370"/>
        <v/>
      </c>
      <c r="L2960" s="28" t="str">
        <f t="shared" si="371"/>
        <v/>
      </c>
      <c r="M2960" s="28" t="s">
        <v>3892</v>
      </c>
      <c r="N2960" s="28" t="str">
        <f t="shared" si="372"/>
        <v/>
      </c>
      <c r="O2960" s="28" t="str">
        <f>IF(N2960=1,M2960&amp;" ("&amp;E2960&amp;")",M2960)</f>
        <v>Being John Malkovich</v>
      </c>
      <c r="P2960" s="36">
        <f>INDEX(cpi!$A$1:$M$105,MATCH('Inflation adjust calc'!$E2960,cpi!$A:$A,0),MATCH('Inflation adjust calc'!$D2960,cpi!$1:$1,0))</f>
        <v>168.2</v>
      </c>
      <c r="Q2960" s="36">
        <f>cpi!$I$2</f>
        <v>240.85300000000001</v>
      </c>
      <c r="R2960" s="36">
        <f t="shared" si="369"/>
        <v>1.4319441141498217</v>
      </c>
      <c r="S2960" s="28" t="str">
        <f t="shared" si="373"/>
        <v/>
      </c>
      <c r="T2960" s="37">
        <f t="shared" si="374"/>
        <v>18615273.483947683</v>
      </c>
      <c r="U2960" s="37">
        <f t="shared" si="375"/>
        <v>32732704.541486327</v>
      </c>
      <c r="V2960" s="37">
        <f t="shared" si="376"/>
        <v>46369759.87510702</v>
      </c>
    </row>
    <row r="2961" spans="1:22">
      <c r="A2961" s="23">
        <v>2960</v>
      </c>
      <c r="B2961" s="3">
        <v>37081</v>
      </c>
      <c r="C2961" s="28">
        <v>7</v>
      </c>
      <c r="D2961" s="29">
        <v>9</v>
      </c>
      <c r="E2961" s="28">
        <v>2001</v>
      </c>
      <c r="F2961" s="31">
        <f>DATE(E2961,D2961,C2961)</f>
        <v>37141</v>
      </c>
      <c r="G2961" s="24" t="s">
        <v>3893</v>
      </c>
      <c r="H2961" s="2">
        <v>13000000</v>
      </c>
      <c r="I2961" s="2">
        <v>22235901</v>
      </c>
      <c r="J2961" s="2">
        <v>22391450</v>
      </c>
      <c r="K2961" s="28" t="str">
        <f t="shared" si="370"/>
        <v/>
      </c>
      <c r="L2961" s="28" t="str">
        <f t="shared" si="371"/>
        <v/>
      </c>
      <c r="M2961" s="28" t="s">
        <v>3893</v>
      </c>
      <c r="N2961" s="28" t="str">
        <f t="shared" si="372"/>
        <v/>
      </c>
      <c r="O2961" s="28" t="str">
        <f>IF(N2961=1,M2961&amp;" ("&amp;E2961&amp;")",M2961)</f>
        <v>Two Can Play That Game</v>
      </c>
      <c r="P2961" s="36">
        <f>INDEX(cpi!$A$1:$M$105,MATCH('Inflation adjust calc'!$E2961,cpi!$A:$A,0),MATCH('Inflation adjust calc'!$D2961,cpi!$1:$1,0))</f>
        <v>178.3</v>
      </c>
      <c r="Q2961" s="36">
        <f>cpi!$I$2</f>
        <v>240.85300000000001</v>
      </c>
      <c r="R2961" s="36">
        <f t="shared" si="369"/>
        <v>1.3508300616937745</v>
      </c>
      <c r="S2961" s="28" t="str">
        <f t="shared" si="373"/>
        <v/>
      </c>
      <c r="T2961" s="37">
        <f t="shared" si="374"/>
        <v>17560790.802019067</v>
      </c>
      <c r="U2961" s="37">
        <f t="shared" si="375"/>
        <v>30036923.519646663</v>
      </c>
      <c r="V2961" s="37">
        <f t="shared" si="376"/>
        <v>30247043.784913067</v>
      </c>
    </row>
    <row r="2962" spans="1:22">
      <c r="A2962" s="23">
        <v>2961</v>
      </c>
      <c r="B2962" s="3">
        <v>42677</v>
      </c>
      <c r="C2962" s="28">
        <v>11</v>
      </c>
      <c r="D2962" s="29">
        <v>3</v>
      </c>
      <c r="E2962" s="28">
        <v>2016</v>
      </c>
      <c r="F2962" s="31">
        <f>DATE(E2962,D2962,C2962)</f>
        <v>42440</v>
      </c>
      <c r="G2962" s="24" t="s">
        <v>6844</v>
      </c>
      <c r="H2962" s="2">
        <v>13000000</v>
      </c>
      <c r="I2962" s="2">
        <v>18704596</v>
      </c>
      <c r="J2962" s="2">
        <v>32848185</v>
      </c>
      <c r="K2962" s="28" t="str">
        <f t="shared" si="370"/>
        <v/>
      </c>
      <c r="L2962" s="28" t="str">
        <f t="shared" si="371"/>
        <v/>
      </c>
      <c r="M2962" s="28" t="s">
        <v>6844</v>
      </c>
      <c r="N2962" s="28" t="str">
        <f t="shared" si="372"/>
        <v/>
      </c>
      <c r="O2962" s="28" t="str">
        <f>IF(N2962=1,M2962&amp;" ("&amp;E2962&amp;")",M2962)</f>
        <v>Eye in the Sky</v>
      </c>
      <c r="P2962" s="36">
        <f>INDEX(cpi!$A$1:$M$105,MATCH('Inflation adjust calc'!$E2962,cpi!$A:$A,0),MATCH('Inflation adjust calc'!$D2962,cpi!$1:$1,0))</f>
        <v>238.13200000000001</v>
      </c>
      <c r="Q2962" s="36">
        <f>cpi!$I$2</f>
        <v>240.85300000000001</v>
      </c>
      <c r="R2962" s="36">
        <f t="shared" ref="R2962:R3025" si="377">Q2962/P2962</f>
        <v>1.0114264357583189</v>
      </c>
      <c r="S2962" s="28" t="str">
        <f t="shared" si="373"/>
        <v/>
      </c>
      <c r="T2962" s="37">
        <f t="shared" si="374"/>
        <v>13148543.664858146</v>
      </c>
      <c r="U2962" s="37">
        <f t="shared" si="375"/>
        <v>18918322.864579309</v>
      </c>
      <c r="V2962" s="37">
        <f t="shared" si="376"/>
        <v>33223522.675679874</v>
      </c>
    </row>
    <row r="2963" spans="1:22">
      <c r="A2963" s="23">
        <v>2962</v>
      </c>
      <c r="B2963" s="3" t="s">
        <v>940</v>
      </c>
      <c r="C2963" s="28">
        <v>22</v>
      </c>
      <c r="D2963" s="29">
        <v>3</v>
      </c>
      <c r="E2963" s="28">
        <v>2013</v>
      </c>
      <c r="F2963" s="31">
        <f>DATE(E2963,D2963,C2963)</f>
        <v>41355</v>
      </c>
      <c r="G2963" s="24" t="s">
        <v>3894</v>
      </c>
      <c r="H2963" s="2">
        <v>13000000</v>
      </c>
      <c r="I2963" s="2">
        <v>18007317</v>
      </c>
      <c r="J2963" s="2">
        <v>18733666</v>
      </c>
      <c r="K2963" s="28" t="str">
        <f t="shared" si="370"/>
        <v/>
      </c>
      <c r="L2963" s="28" t="str">
        <f t="shared" si="371"/>
        <v/>
      </c>
      <c r="M2963" s="28" t="s">
        <v>3894</v>
      </c>
      <c r="N2963" s="28" t="str">
        <f t="shared" si="372"/>
        <v/>
      </c>
      <c r="O2963" s="28" t="str">
        <f>IF(N2963=1,M2963&amp;" ("&amp;E2963&amp;")",M2963)</f>
        <v>Admission</v>
      </c>
      <c r="P2963" s="36">
        <f>INDEX(cpi!$A$1:$M$105,MATCH('Inflation adjust calc'!$E2963,cpi!$A:$A,0),MATCH('Inflation adjust calc'!$D2963,cpi!$1:$1,0))</f>
        <v>232.773</v>
      </c>
      <c r="Q2963" s="36">
        <f>cpi!$I$2</f>
        <v>240.85300000000001</v>
      </c>
      <c r="R2963" s="36">
        <f t="shared" si="377"/>
        <v>1.0347119296481981</v>
      </c>
      <c r="S2963" s="28" t="str">
        <f t="shared" si="373"/>
        <v/>
      </c>
      <c r="T2963" s="37">
        <f t="shared" si="374"/>
        <v>13451255.085426576</v>
      </c>
      <c r="U2963" s="37">
        <f t="shared" si="375"/>
        <v>18632385.720856801</v>
      </c>
      <c r="V2963" s="37">
        <f t="shared" si="376"/>
        <v>19383947.69624484</v>
      </c>
    </row>
    <row r="2964" spans="1:22">
      <c r="A2964" s="23">
        <v>2963</v>
      </c>
      <c r="B2964" s="3" t="s">
        <v>1211</v>
      </c>
      <c r="C2964" s="28">
        <v>21</v>
      </c>
      <c r="D2964" s="29">
        <v>9</v>
      </c>
      <c r="E2964" s="28">
        <v>2012</v>
      </c>
      <c r="F2964" s="31">
        <f>DATE(E2964,D2964,C2964)</f>
        <v>41173</v>
      </c>
      <c r="G2964" s="24" t="s">
        <v>3895</v>
      </c>
      <c r="H2964" s="2">
        <v>13000000</v>
      </c>
      <c r="I2964" s="2">
        <v>17742948</v>
      </c>
      <c r="J2964" s="2">
        <v>33069303</v>
      </c>
      <c r="K2964" s="28" t="str">
        <f t="shared" si="370"/>
        <v/>
      </c>
      <c r="L2964" s="28" t="str">
        <f t="shared" si="371"/>
        <v/>
      </c>
      <c r="M2964" s="28" t="s">
        <v>3895</v>
      </c>
      <c r="N2964" s="28" t="str">
        <f t="shared" si="372"/>
        <v/>
      </c>
      <c r="O2964" s="28" t="str">
        <f>IF(N2964=1,M2964&amp;" ("&amp;E2964&amp;")",M2964)</f>
        <v>The Perks of Being a Wallflower</v>
      </c>
      <c r="P2964" s="36">
        <f>INDEX(cpi!$A$1:$M$105,MATCH('Inflation adjust calc'!$E2964,cpi!$A:$A,0),MATCH('Inflation adjust calc'!$D2964,cpi!$1:$1,0))</f>
        <v>231.40700000000001</v>
      </c>
      <c r="Q2964" s="36">
        <f>cpi!$I$2</f>
        <v>240.85300000000001</v>
      </c>
      <c r="R2964" s="36">
        <f t="shared" si="377"/>
        <v>1.0408198541962861</v>
      </c>
      <c r="S2964" s="28" t="str">
        <f t="shared" si="373"/>
        <v/>
      </c>
      <c r="T2964" s="37">
        <f t="shared" si="374"/>
        <v>13530658.10455172</v>
      </c>
      <c r="U2964" s="37">
        <f t="shared" si="375"/>
        <v>18467212.550372288</v>
      </c>
      <c r="V2964" s="37">
        <f t="shared" si="376"/>
        <v>34419187.126832806</v>
      </c>
    </row>
    <row r="2965" spans="1:22">
      <c r="A2965" s="23">
        <v>2964</v>
      </c>
      <c r="B2965" s="3" t="s">
        <v>614</v>
      </c>
      <c r="C2965" s="28">
        <v>29</v>
      </c>
      <c r="D2965" s="29">
        <v>6</v>
      </c>
      <c r="E2965" s="28">
        <v>2001</v>
      </c>
      <c r="F2965" s="31">
        <f>DATE(E2965,D2965,C2965)</f>
        <v>37071</v>
      </c>
      <c r="G2965" s="24" t="s">
        <v>3896</v>
      </c>
      <c r="H2965" s="2">
        <v>13000000</v>
      </c>
      <c r="I2965" s="2">
        <v>16929123</v>
      </c>
      <c r="J2965" s="2">
        <v>19929123</v>
      </c>
      <c r="K2965" s="28" t="str">
        <f t="shared" si="370"/>
        <v/>
      </c>
      <c r="L2965" s="28" t="str">
        <f t="shared" si="371"/>
        <v/>
      </c>
      <c r="M2965" s="28" t="s">
        <v>3896</v>
      </c>
      <c r="N2965" s="28" t="str">
        <f t="shared" si="372"/>
        <v/>
      </c>
      <c r="O2965" s="28" t="str">
        <f>IF(N2965=1,M2965&amp;" ("&amp;E2965&amp;")",M2965)</f>
        <v>crazy/beautiful</v>
      </c>
      <c r="P2965" s="36">
        <f>INDEX(cpi!$A$1:$M$105,MATCH('Inflation adjust calc'!$E2965,cpi!$A:$A,0),MATCH('Inflation adjust calc'!$D2965,cpi!$1:$1,0))</f>
        <v>178</v>
      </c>
      <c r="Q2965" s="36">
        <f>cpi!$I$2</f>
        <v>240.85300000000001</v>
      </c>
      <c r="R2965" s="36">
        <f t="shared" si="377"/>
        <v>1.3531067415730338</v>
      </c>
      <c r="S2965" s="28" t="str">
        <f t="shared" si="373"/>
        <v/>
      </c>
      <c r="T2965" s="37">
        <f t="shared" si="374"/>
        <v>17590387.640449438</v>
      </c>
      <c r="U2965" s="37">
        <f t="shared" si="375"/>
        <v>22906910.460219104</v>
      </c>
      <c r="V2965" s="37">
        <f t="shared" si="376"/>
        <v>26966230.684938204</v>
      </c>
    </row>
    <row r="2966" spans="1:22">
      <c r="A2966" s="23">
        <v>2965</v>
      </c>
      <c r="B2966" s="3" t="s">
        <v>3897</v>
      </c>
      <c r="C2966" s="28">
        <v>28</v>
      </c>
      <c r="D2966" s="29">
        <v>8</v>
      </c>
      <c r="E2966" s="28">
        <v>1998</v>
      </c>
      <c r="F2966" s="31">
        <f>DATE(E2966,D2966,C2966)</f>
        <v>36035</v>
      </c>
      <c r="G2966" s="24">
        <v>54</v>
      </c>
      <c r="H2966" s="2">
        <v>13000000</v>
      </c>
      <c r="I2966" s="2">
        <v>16757163</v>
      </c>
      <c r="J2966" s="2">
        <v>16757163</v>
      </c>
      <c r="K2966" s="28" t="str">
        <f t="shared" si="370"/>
        <v/>
      </c>
      <c r="L2966" s="28" t="str">
        <f t="shared" si="371"/>
        <v/>
      </c>
      <c r="M2966" s="28">
        <v>54</v>
      </c>
      <c r="N2966" s="28" t="str">
        <f t="shared" si="372"/>
        <v/>
      </c>
      <c r="O2966" s="28">
        <f>IF(N2966=1,M2966&amp;" ("&amp;E2966&amp;")",M2966)</f>
        <v>54</v>
      </c>
      <c r="P2966" s="36">
        <f>INDEX(cpi!$A$1:$M$105,MATCH('Inflation adjust calc'!$E2966,cpi!$A:$A,0),MATCH('Inflation adjust calc'!$D2966,cpi!$1:$1,0))</f>
        <v>163.4</v>
      </c>
      <c r="Q2966" s="36">
        <f>cpi!$I$2</f>
        <v>240.85300000000001</v>
      </c>
      <c r="R2966" s="36">
        <f t="shared" si="377"/>
        <v>1.4740085679314565</v>
      </c>
      <c r="S2966" s="28" t="str">
        <f t="shared" si="373"/>
        <v/>
      </c>
      <c r="T2966" s="37">
        <f t="shared" si="374"/>
        <v>19162111.383108936</v>
      </c>
      <c r="U2966" s="37">
        <f t="shared" si="375"/>
        <v>24700201.83622399</v>
      </c>
      <c r="V2966" s="37">
        <f t="shared" si="376"/>
        <v>24700201.83622399</v>
      </c>
    </row>
    <row r="2967" spans="1:22">
      <c r="A2967" s="23">
        <v>2966</v>
      </c>
      <c r="B2967" s="3" t="s">
        <v>1263</v>
      </c>
      <c r="C2967" s="28">
        <v>16</v>
      </c>
      <c r="D2967" s="29">
        <v>10</v>
      </c>
      <c r="E2967" s="28">
        <v>2015</v>
      </c>
      <c r="F2967" s="31">
        <f>DATE(E2967,D2967,C2967)</f>
        <v>42293</v>
      </c>
      <c r="G2967" s="24" t="s">
        <v>3898</v>
      </c>
      <c r="H2967" s="2">
        <v>13000000</v>
      </c>
      <c r="I2967" s="2">
        <v>14677674</v>
      </c>
      <c r="J2967" s="2">
        <v>36226429</v>
      </c>
      <c r="K2967" s="28" t="str">
        <f t="shared" si="370"/>
        <v/>
      </c>
      <c r="L2967" s="28" t="str">
        <f t="shared" si="371"/>
        <v/>
      </c>
      <c r="M2967" s="28" t="s">
        <v>3898</v>
      </c>
      <c r="N2967" s="28" t="str">
        <f t="shared" si="372"/>
        <v/>
      </c>
      <c r="O2967" s="28" t="str">
        <f>IF(N2967=1,M2967&amp;" ("&amp;E2967&amp;")",M2967)</f>
        <v>Room</v>
      </c>
      <c r="P2967" s="36">
        <f>INDEX(cpi!$A$1:$M$105,MATCH('Inflation adjust calc'!$E2967,cpi!$A:$A,0),MATCH('Inflation adjust calc'!$D2967,cpi!$1:$1,0))</f>
        <v>237.83799999999999</v>
      </c>
      <c r="Q2967" s="36">
        <f>cpi!$I$2</f>
        <v>240.85300000000001</v>
      </c>
      <c r="R2967" s="36">
        <f t="shared" si="377"/>
        <v>1.0126766959022528</v>
      </c>
      <c r="S2967" s="28" t="str">
        <f t="shared" si="373"/>
        <v/>
      </c>
      <c r="T2967" s="37">
        <f t="shared" si="374"/>
        <v>13164797.046729287</v>
      </c>
      <c r="U2967" s="37">
        <f t="shared" si="375"/>
        <v>14863738.409850404</v>
      </c>
      <c r="V2967" s="37">
        <f t="shared" si="376"/>
        <v>36685660.424057551</v>
      </c>
    </row>
    <row r="2968" spans="1:22">
      <c r="A2968" s="23">
        <v>2967</v>
      </c>
      <c r="B2968" s="3" t="s">
        <v>2869</v>
      </c>
      <c r="C2968" s="28">
        <v>20</v>
      </c>
      <c r="D2968" s="29">
        <v>12</v>
      </c>
      <c r="E2968" s="28">
        <v>2006</v>
      </c>
      <c r="F2968" s="31">
        <f>DATE(E2968,D2968,C2968)</f>
        <v>39071</v>
      </c>
      <c r="G2968" s="24" t="s">
        <v>3899</v>
      </c>
      <c r="H2968" s="2">
        <v>13000000</v>
      </c>
      <c r="I2968" s="2">
        <v>13756082</v>
      </c>
      <c r="J2968" s="2">
        <v>67867998</v>
      </c>
      <c r="K2968" s="28" t="str">
        <f t="shared" si="370"/>
        <v/>
      </c>
      <c r="L2968" s="28" t="str">
        <f t="shared" si="371"/>
        <v/>
      </c>
      <c r="M2968" s="28" t="s">
        <v>3899</v>
      </c>
      <c r="N2968" s="28" t="str">
        <f t="shared" si="372"/>
        <v/>
      </c>
      <c r="O2968" s="28" t="str">
        <f>IF(N2968=1,M2968&amp;" ("&amp;E2968&amp;")",M2968)</f>
        <v>Letters from Iwo Jima</v>
      </c>
      <c r="P2968" s="36">
        <f>INDEX(cpi!$A$1:$M$105,MATCH('Inflation adjust calc'!$E2968,cpi!$A:$A,0),MATCH('Inflation adjust calc'!$D2968,cpi!$1:$1,0))</f>
        <v>201.8</v>
      </c>
      <c r="Q2968" s="36">
        <f>cpi!$I$2</f>
        <v>240.85300000000001</v>
      </c>
      <c r="R2968" s="36">
        <f t="shared" si="377"/>
        <v>1.1935232903865214</v>
      </c>
      <c r="S2968" s="28" t="str">
        <f t="shared" si="373"/>
        <v/>
      </c>
      <c r="T2968" s="37">
        <f t="shared" si="374"/>
        <v>15515802.775024777</v>
      </c>
      <c r="U2968" s="37">
        <f t="shared" si="375"/>
        <v>16418204.2514668</v>
      </c>
      <c r="V2968" s="37">
        <f t="shared" si="376"/>
        <v>81002036.284905851</v>
      </c>
    </row>
    <row r="2969" spans="1:22">
      <c r="A2969" s="23">
        <v>2968</v>
      </c>
      <c r="B2969" s="3" t="s">
        <v>141</v>
      </c>
      <c r="C2969" s="28">
        <v>29</v>
      </c>
      <c r="D2969" s="29">
        <v>5</v>
      </c>
      <c r="E2969" s="28">
        <v>2009</v>
      </c>
      <c r="F2969" s="31">
        <f>DATE(E2969,D2969,C2969)</f>
        <v>39962</v>
      </c>
      <c r="G2969" s="24" t="s">
        <v>3900</v>
      </c>
      <c r="H2969" s="2">
        <v>13000000</v>
      </c>
      <c r="I2969" s="2">
        <v>12749992</v>
      </c>
      <c r="J2969" s="2">
        <v>109421911</v>
      </c>
      <c r="K2969" s="28" t="str">
        <f t="shared" si="370"/>
        <v/>
      </c>
      <c r="L2969" s="28" t="str">
        <f t="shared" si="371"/>
        <v/>
      </c>
      <c r="M2969" s="28" t="s">
        <v>3900</v>
      </c>
      <c r="N2969" s="28" t="str">
        <f t="shared" si="372"/>
        <v/>
      </c>
      <c r="O2969" s="28" t="str">
        <f>IF(N2969=1,M2969&amp;" ("&amp;E2969&amp;")",M2969)</f>
        <v>Män som hatar kvinnor</v>
      </c>
      <c r="P2969" s="36">
        <f>INDEX(cpi!$A$1:$M$105,MATCH('Inflation adjust calc'!$E2969,cpi!$A:$A,0),MATCH('Inflation adjust calc'!$D2969,cpi!$1:$1,0))</f>
        <v>213.85599999999999</v>
      </c>
      <c r="Q2969" s="36">
        <f>cpi!$I$2</f>
        <v>240.85300000000001</v>
      </c>
      <c r="R2969" s="36">
        <f t="shared" si="377"/>
        <v>1.1262391515786325</v>
      </c>
      <c r="S2969" s="28" t="str">
        <f t="shared" si="373"/>
        <v/>
      </c>
      <c r="T2969" s="37">
        <f t="shared" si="374"/>
        <v>14641108.970522223</v>
      </c>
      <c r="U2969" s="37">
        <f t="shared" si="375"/>
        <v>14359540.172714353</v>
      </c>
      <c r="V2969" s="37">
        <f t="shared" si="376"/>
        <v>123235240.20875263</v>
      </c>
    </row>
    <row r="2970" spans="1:22">
      <c r="A2970" s="23">
        <v>2969</v>
      </c>
      <c r="B2970" s="3" t="s">
        <v>2273</v>
      </c>
      <c r="C2970" s="28">
        <v>23</v>
      </c>
      <c r="D2970" s="29">
        <v>2</v>
      </c>
      <c r="E2970" s="28">
        <v>2007</v>
      </c>
      <c r="F2970" s="31">
        <f>DATE(E2970,D2970,C2970)</f>
        <v>39136</v>
      </c>
      <c r="G2970" s="24" t="s">
        <v>3901</v>
      </c>
      <c r="H2970" s="2">
        <v>13000000</v>
      </c>
      <c r="I2970" s="2">
        <v>11003643</v>
      </c>
      <c r="J2970" s="2">
        <v>11141213</v>
      </c>
      <c r="K2970" s="28" t="str">
        <f t="shared" si="370"/>
        <v/>
      </c>
      <c r="L2970" s="28" t="str">
        <f t="shared" si="371"/>
        <v/>
      </c>
      <c r="M2970" s="28" t="s">
        <v>3901</v>
      </c>
      <c r="N2970" s="28" t="str">
        <f t="shared" si="372"/>
        <v/>
      </c>
      <c r="O2970" s="28" t="str">
        <f>IF(N2970=1,M2970&amp;" ("&amp;E2970&amp;")",M2970)</f>
        <v>The Astronaut Farmer</v>
      </c>
      <c r="P2970" s="36">
        <f>INDEX(cpi!$A$1:$M$105,MATCH('Inflation adjust calc'!$E2970,cpi!$A:$A,0),MATCH('Inflation adjust calc'!$D2970,cpi!$1:$1,0))</f>
        <v>203.499</v>
      </c>
      <c r="Q2970" s="36">
        <f>cpi!$I$2</f>
        <v>240.85300000000001</v>
      </c>
      <c r="R2970" s="36">
        <f t="shared" si="377"/>
        <v>1.1835586415658064</v>
      </c>
      <c r="S2970" s="28" t="str">
        <f t="shared" si="373"/>
        <v/>
      </c>
      <c r="T2970" s="37">
        <f t="shared" si="374"/>
        <v>15386262.340355482</v>
      </c>
      <c r="U2970" s="37">
        <f t="shared" si="375"/>
        <v>13023456.761355095</v>
      </c>
      <c r="V2970" s="37">
        <f t="shared" si="376"/>
        <v>13186278.923675302</v>
      </c>
    </row>
    <row r="2971" spans="1:22">
      <c r="A2971" s="23">
        <v>2970</v>
      </c>
      <c r="B2971" s="3">
        <v>36135</v>
      </c>
      <c r="C2971" s="28">
        <v>12</v>
      </c>
      <c r="D2971" s="29">
        <v>6</v>
      </c>
      <c r="E2971" s="28">
        <v>1998</v>
      </c>
      <c r="F2971" s="31">
        <f>DATE(E2971,D2971,C2971)</f>
        <v>35958</v>
      </c>
      <c r="G2971" s="24" t="s">
        <v>3902</v>
      </c>
      <c r="H2971" s="2">
        <v>13000000</v>
      </c>
      <c r="I2971" s="2">
        <v>10020081</v>
      </c>
      <c r="J2971" s="2">
        <v>10020081</v>
      </c>
      <c r="K2971" s="28" t="str">
        <f t="shared" si="370"/>
        <v/>
      </c>
      <c r="L2971" s="28" t="str">
        <f t="shared" si="371"/>
        <v/>
      </c>
      <c r="M2971" s="28" t="s">
        <v>3902</v>
      </c>
      <c r="N2971" s="28" t="str">
        <f t="shared" si="372"/>
        <v/>
      </c>
      <c r="O2971" s="28" t="str">
        <f>IF(N2971=1,M2971&amp;" ("&amp;E2971&amp;")",M2971)</f>
        <v>Dirty Work</v>
      </c>
      <c r="P2971" s="36">
        <f>INDEX(cpi!$A$1:$M$105,MATCH('Inflation adjust calc'!$E2971,cpi!$A:$A,0),MATCH('Inflation adjust calc'!$D2971,cpi!$1:$1,0))</f>
        <v>163</v>
      </c>
      <c r="Q2971" s="36">
        <f>cpi!$I$2</f>
        <v>240.85300000000001</v>
      </c>
      <c r="R2971" s="36">
        <f t="shared" si="377"/>
        <v>1.4776257668711656</v>
      </c>
      <c r="S2971" s="28" t="str">
        <f t="shared" si="373"/>
        <v/>
      </c>
      <c r="T2971" s="37">
        <f t="shared" si="374"/>
        <v>19209134.969325155</v>
      </c>
      <c r="U2971" s="37">
        <f t="shared" si="375"/>
        <v>14805929.871736197</v>
      </c>
      <c r="V2971" s="37">
        <f t="shared" si="376"/>
        <v>14805929.871736197</v>
      </c>
    </row>
    <row r="2972" spans="1:22">
      <c r="A2972" s="23">
        <v>2971</v>
      </c>
      <c r="B2972" s="3">
        <v>36012</v>
      </c>
      <c r="C2972" s="28">
        <v>8</v>
      </c>
      <c r="D2972" s="29">
        <v>5</v>
      </c>
      <c r="E2972" s="28">
        <v>1998</v>
      </c>
      <c r="F2972" s="31">
        <f>DATE(E2972,D2972,C2972)</f>
        <v>35923</v>
      </c>
      <c r="G2972" s="24" t="s">
        <v>3903</v>
      </c>
      <c r="H2972" s="2">
        <v>13000000</v>
      </c>
      <c r="I2972" s="2">
        <v>8064972</v>
      </c>
      <c r="J2972" s="2">
        <v>8064972</v>
      </c>
      <c r="K2972" s="28" t="str">
        <f t="shared" si="370"/>
        <v/>
      </c>
      <c r="L2972" s="28" t="str">
        <f t="shared" si="371"/>
        <v/>
      </c>
      <c r="M2972" s="28" t="s">
        <v>3903</v>
      </c>
      <c r="N2972" s="28" t="str">
        <f t="shared" si="372"/>
        <v/>
      </c>
      <c r="O2972" s="28" t="str">
        <f>IF(N2972=1,M2972&amp;" ("&amp;E2972&amp;")",M2972)</f>
        <v>Woo</v>
      </c>
      <c r="P2972" s="36">
        <f>INDEX(cpi!$A$1:$M$105,MATCH('Inflation adjust calc'!$E2972,cpi!$A:$A,0),MATCH('Inflation adjust calc'!$D2972,cpi!$1:$1,0))</f>
        <v>162.80000000000001</v>
      </c>
      <c r="Q2972" s="36">
        <f>cpi!$I$2</f>
        <v>240.85300000000001</v>
      </c>
      <c r="R2972" s="36">
        <f t="shared" si="377"/>
        <v>1.4794410319410318</v>
      </c>
      <c r="S2972" s="28" t="str">
        <f t="shared" si="373"/>
        <v/>
      </c>
      <c r="T2972" s="37">
        <f t="shared" si="374"/>
        <v>19232733.415233415</v>
      </c>
      <c r="U2972" s="37">
        <f t="shared" si="375"/>
        <v>11931650.498255527</v>
      </c>
      <c r="V2972" s="37">
        <f t="shared" si="376"/>
        <v>11931650.498255527</v>
      </c>
    </row>
    <row r="2973" spans="1:22">
      <c r="A2973" s="23">
        <v>2972</v>
      </c>
      <c r="B2973" s="3" t="s">
        <v>3904</v>
      </c>
      <c r="C2973" s="28">
        <v>13</v>
      </c>
      <c r="D2973" s="29">
        <v>4</v>
      </c>
      <c r="E2973" s="28">
        <v>1994</v>
      </c>
      <c r="F2973" s="31">
        <f>DATE(E2973,D2973,C2973)</f>
        <v>34437</v>
      </c>
      <c r="G2973" s="24" t="s">
        <v>3905</v>
      </c>
      <c r="H2973" s="2">
        <v>13000000</v>
      </c>
      <c r="I2973" s="2">
        <v>7881335</v>
      </c>
      <c r="J2973" s="2">
        <v>7881335</v>
      </c>
      <c r="K2973" s="28" t="str">
        <f t="shared" si="370"/>
        <v/>
      </c>
      <c r="L2973" s="28" t="str">
        <f t="shared" si="371"/>
        <v/>
      </c>
      <c r="M2973" s="28" t="s">
        <v>3905</v>
      </c>
      <c r="N2973" s="28" t="str">
        <f t="shared" si="372"/>
        <v/>
      </c>
      <c r="O2973" s="28" t="str">
        <f>IF(N2973=1,M2973&amp;" ("&amp;E2973&amp;")",M2973)</f>
        <v>Serial Mom</v>
      </c>
      <c r="P2973" s="36">
        <f>INDEX(cpi!$A$1:$M$105,MATCH('Inflation adjust calc'!$E2973,cpi!$A:$A,0),MATCH('Inflation adjust calc'!$D2973,cpi!$1:$1,0))</f>
        <v>147.4</v>
      </c>
      <c r="Q2973" s="36">
        <f>cpi!$I$2</f>
        <v>240.85300000000001</v>
      </c>
      <c r="R2973" s="36">
        <f t="shared" si="377"/>
        <v>1.6340094979647219</v>
      </c>
      <c r="S2973" s="28" t="str">
        <f t="shared" si="373"/>
        <v/>
      </c>
      <c r="T2973" s="37">
        <f t="shared" si="374"/>
        <v>21242123.473541386</v>
      </c>
      <c r="U2973" s="37">
        <f t="shared" si="375"/>
        <v>12878176.246641792</v>
      </c>
      <c r="V2973" s="37">
        <f t="shared" si="376"/>
        <v>12878176.246641792</v>
      </c>
    </row>
    <row r="2974" spans="1:22">
      <c r="A2974" s="23">
        <v>2973</v>
      </c>
      <c r="B2974" s="3">
        <v>36258</v>
      </c>
      <c r="C2974" s="28">
        <v>4</v>
      </c>
      <c r="D2974" s="29">
        <v>8</v>
      </c>
      <c r="E2974" s="28">
        <v>1999</v>
      </c>
      <c r="F2974" s="31">
        <f>DATE(E2974,D2974,C2974)</f>
        <v>36376</v>
      </c>
      <c r="G2974" s="24" t="s">
        <v>3906</v>
      </c>
      <c r="H2974" s="2">
        <v>13000000</v>
      </c>
      <c r="I2974" s="2">
        <v>6276869</v>
      </c>
      <c r="J2974" s="2">
        <v>6276869</v>
      </c>
      <c r="K2974" s="28" t="str">
        <f t="shared" si="370"/>
        <v/>
      </c>
      <c r="L2974" s="28" t="str">
        <f t="shared" si="371"/>
        <v/>
      </c>
      <c r="M2974" s="28" t="s">
        <v>3906</v>
      </c>
      <c r="N2974" s="28" t="str">
        <f t="shared" si="372"/>
        <v/>
      </c>
      <c r="O2974" s="28" t="str">
        <f>IF(N2974=1,M2974&amp;" ("&amp;E2974&amp;")",M2974)</f>
        <v>Dick</v>
      </c>
      <c r="P2974" s="36">
        <f>INDEX(cpi!$A$1:$M$105,MATCH('Inflation adjust calc'!$E2974,cpi!$A:$A,0),MATCH('Inflation adjust calc'!$D2974,cpi!$1:$1,0))</f>
        <v>167.1</v>
      </c>
      <c r="Q2974" s="36">
        <f>cpi!$I$2</f>
        <v>240.85300000000001</v>
      </c>
      <c r="R2974" s="36">
        <f t="shared" si="377"/>
        <v>1.4413704368641533</v>
      </c>
      <c r="S2974" s="28" t="str">
        <f t="shared" si="373"/>
        <v/>
      </c>
      <c r="T2974" s="37">
        <f t="shared" si="374"/>
        <v>18737815.679233994</v>
      </c>
      <c r="U2974" s="37">
        <f t="shared" si="375"/>
        <v>9047293.4126690608</v>
      </c>
      <c r="V2974" s="37">
        <f t="shared" si="376"/>
        <v>9047293.4126690608</v>
      </c>
    </row>
    <row r="2975" spans="1:22">
      <c r="A2975" s="23">
        <v>2974</v>
      </c>
      <c r="B2975" s="3">
        <v>36444</v>
      </c>
      <c r="C2975" s="28">
        <v>10</v>
      </c>
      <c r="D2975" s="29">
        <v>11</v>
      </c>
      <c r="E2975" s="28">
        <v>1999</v>
      </c>
      <c r="F2975" s="31">
        <f>DATE(E2975,D2975,C2975)</f>
        <v>36474</v>
      </c>
      <c r="G2975" s="24" t="s">
        <v>3907</v>
      </c>
      <c r="H2975" s="2">
        <v>13000000</v>
      </c>
      <c r="I2975" s="2">
        <v>5871603</v>
      </c>
      <c r="J2975" s="2">
        <v>5871603</v>
      </c>
      <c r="K2975" s="28" t="str">
        <f t="shared" si="370"/>
        <v/>
      </c>
      <c r="L2975" s="28" t="str">
        <f t="shared" si="371"/>
        <v/>
      </c>
      <c r="M2975" s="28" t="s">
        <v>3907</v>
      </c>
      <c r="N2975" s="28" t="str">
        <f t="shared" si="372"/>
        <v/>
      </c>
      <c r="O2975" s="28" t="str">
        <f>IF(N2975=1,M2975&amp;" ("&amp;E2975&amp;")",M2975)</f>
        <v>Light It Up</v>
      </c>
      <c r="P2975" s="36">
        <f>INDEX(cpi!$A$1:$M$105,MATCH('Inflation adjust calc'!$E2975,cpi!$A:$A,0),MATCH('Inflation adjust calc'!$D2975,cpi!$1:$1,0))</f>
        <v>168.3</v>
      </c>
      <c r="Q2975" s="36">
        <f>cpi!$I$2</f>
        <v>240.85300000000001</v>
      </c>
      <c r="R2975" s="36">
        <f t="shared" si="377"/>
        <v>1.4310932857991681</v>
      </c>
      <c r="S2975" s="28" t="str">
        <f t="shared" si="373"/>
        <v/>
      </c>
      <c r="T2975" s="37">
        <f t="shared" si="374"/>
        <v>18604212.715389185</v>
      </c>
      <c r="U2975" s="37">
        <f t="shared" si="375"/>
        <v>8402811.6301782522</v>
      </c>
      <c r="V2975" s="37">
        <f t="shared" si="376"/>
        <v>8402811.6301782522</v>
      </c>
    </row>
    <row r="2976" spans="1:22">
      <c r="A2976" s="23">
        <v>2975</v>
      </c>
      <c r="B2976" s="3" t="s">
        <v>2565</v>
      </c>
      <c r="C2976" s="28">
        <v>24</v>
      </c>
      <c r="D2976" s="29">
        <v>8</v>
      </c>
      <c r="E2976" s="28">
        <v>2001</v>
      </c>
      <c r="F2976" s="31">
        <f>DATE(E2976,D2976,C2976)</f>
        <v>37127</v>
      </c>
      <c r="G2976" s="24" t="s">
        <v>3908</v>
      </c>
      <c r="H2976" s="2">
        <v>13000000</v>
      </c>
      <c r="I2976" s="2">
        <v>5002310</v>
      </c>
      <c r="J2976" s="2">
        <v>5002310</v>
      </c>
      <c r="K2976" s="28" t="str">
        <f t="shared" si="370"/>
        <v/>
      </c>
      <c r="L2976" s="28" t="str">
        <f t="shared" si="371"/>
        <v/>
      </c>
      <c r="M2976" s="28" t="s">
        <v>3908</v>
      </c>
      <c r="N2976" s="28" t="str">
        <f t="shared" si="372"/>
        <v/>
      </c>
      <c r="O2976" s="28" t="str">
        <f>IF(N2976=1,M2976&amp;" ("&amp;E2976&amp;")",M2976)</f>
        <v>Bubble Boy</v>
      </c>
      <c r="P2976" s="36">
        <f>INDEX(cpi!$A$1:$M$105,MATCH('Inflation adjust calc'!$E2976,cpi!$A:$A,0),MATCH('Inflation adjust calc'!$D2976,cpi!$1:$1,0))</f>
        <v>177.5</v>
      </c>
      <c r="Q2976" s="36">
        <f>cpi!$I$2</f>
        <v>240.85300000000001</v>
      </c>
      <c r="R2976" s="36">
        <f t="shared" si="377"/>
        <v>1.3569183098591551</v>
      </c>
      <c r="S2976" s="28" t="str">
        <f t="shared" si="373"/>
        <v/>
      </c>
      <c r="T2976" s="37">
        <f t="shared" si="374"/>
        <v>17639938.028169017</v>
      </c>
      <c r="U2976" s="37">
        <f t="shared" si="375"/>
        <v>6787726.0305915503</v>
      </c>
      <c r="V2976" s="37">
        <f t="shared" si="376"/>
        <v>6787726.0305915503</v>
      </c>
    </row>
    <row r="2977" spans="1:22">
      <c r="A2977" s="23">
        <v>2976</v>
      </c>
      <c r="B2977" s="3">
        <v>37258</v>
      </c>
      <c r="C2977" s="28">
        <v>1</v>
      </c>
      <c r="D2977" s="29">
        <v>2</v>
      </c>
      <c r="E2977" s="28">
        <v>2002</v>
      </c>
      <c r="F2977" s="31">
        <f>DATE(E2977,D2977,C2977)</f>
        <v>37288</v>
      </c>
      <c r="G2977" s="24" t="s">
        <v>3909</v>
      </c>
      <c r="H2977" s="2">
        <v>13000000</v>
      </c>
      <c r="I2977" s="2">
        <v>4919896</v>
      </c>
      <c r="J2977" s="2">
        <v>8130727</v>
      </c>
      <c r="K2977" s="28" t="str">
        <f t="shared" si="370"/>
        <v/>
      </c>
      <c r="L2977" s="28" t="str">
        <f t="shared" si="371"/>
        <v/>
      </c>
      <c r="M2977" s="28" t="s">
        <v>3909</v>
      </c>
      <c r="N2977" s="28" t="str">
        <f t="shared" si="372"/>
        <v/>
      </c>
      <c r="O2977" s="28" t="str">
        <f>IF(N2977=1,M2977&amp;" ("&amp;E2977&amp;")",M2977)</f>
        <v>Birthday Girl</v>
      </c>
      <c r="P2977" s="36">
        <f>INDEX(cpi!$A$1:$M$105,MATCH('Inflation adjust calc'!$E2977,cpi!$A:$A,0),MATCH('Inflation adjust calc'!$D2977,cpi!$1:$1,0))</f>
        <v>177.8</v>
      </c>
      <c r="Q2977" s="36">
        <f>cpi!$I$2</f>
        <v>240.85300000000001</v>
      </c>
      <c r="R2977" s="36">
        <f t="shared" si="377"/>
        <v>1.35462879640045</v>
      </c>
      <c r="S2977" s="28" t="str">
        <f t="shared" si="373"/>
        <v/>
      </c>
      <c r="T2977" s="37">
        <f t="shared" si="374"/>
        <v>17610174.353205848</v>
      </c>
      <c r="U2977" s="37">
        <f t="shared" si="375"/>
        <v>6664632.7968953885</v>
      </c>
      <c r="V2977" s="37">
        <f t="shared" si="376"/>
        <v>11014116.929870641</v>
      </c>
    </row>
    <row r="2978" spans="1:22">
      <c r="A2978" s="23">
        <v>2977</v>
      </c>
      <c r="B2978" s="3">
        <v>39177</v>
      </c>
      <c r="C2978" s="28">
        <v>4</v>
      </c>
      <c r="D2978" s="29">
        <v>5</v>
      </c>
      <c r="E2978" s="28">
        <v>2007</v>
      </c>
      <c r="F2978" s="31">
        <f>DATE(E2978,D2978,C2978)</f>
        <v>39206</v>
      </c>
      <c r="G2978" s="24" t="s">
        <v>3910</v>
      </c>
      <c r="H2978" s="2">
        <v>13000000</v>
      </c>
      <c r="I2978" s="2">
        <v>4857374</v>
      </c>
      <c r="J2978" s="2">
        <v>4857374</v>
      </c>
      <c r="K2978" s="28" t="str">
        <f t="shared" si="370"/>
        <v/>
      </c>
      <c r="L2978" s="28" t="str">
        <f t="shared" si="371"/>
        <v/>
      </c>
      <c r="M2978" s="28" t="s">
        <v>3910</v>
      </c>
      <c r="N2978" s="28" t="str">
        <f t="shared" si="372"/>
        <v/>
      </c>
      <c r="O2978" s="28" t="str">
        <f>IF(N2978=1,M2978&amp;" ("&amp;E2978&amp;")",M2978)</f>
        <v>Paris, je t'aime</v>
      </c>
      <c r="P2978" s="36">
        <f>INDEX(cpi!$A$1:$M$105,MATCH('Inflation adjust calc'!$E2978,cpi!$A:$A,0),MATCH('Inflation adjust calc'!$D2978,cpi!$1:$1,0))</f>
        <v>207.94900000000001</v>
      </c>
      <c r="Q2978" s="36">
        <f>cpi!$I$2</f>
        <v>240.85300000000001</v>
      </c>
      <c r="R2978" s="36">
        <f t="shared" si="377"/>
        <v>1.1582311047420282</v>
      </c>
      <c r="S2978" s="28" t="str">
        <f t="shared" si="373"/>
        <v/>
      </c>
      <c r="T2978" s="37">
        <f t="shared" si="374"/>
        <v>15057004.361646365</v>
      </c>
      <c r="U2978" s="37">
        <f t="shared" si="375"/>
        <v>5625961.6541652046</v>
      </c>
      <c r="V2978" s="37">
        <f t="shared" si="376"/>
        <v>5625961.6541652046</v>
      </c>
    </row>
    <row r="2979" spans="1:22">
      <c r="A2979" s="23">
        <v>2978</v>
      </c>
      <c r="B2979" s="3" t="s">
        <v>2757</v>
      </c>
      <c r="C2979" s="28">
        <v>24</v>
      </c>
      <c r="D2979" s="29">
        <v>8</v>
      </c>
      <c r="E2979" s="28">
        <v>2007</v>
      </c>
      <c r="F2979" s="31">
        <f>DATE(E2979,D2979,C2979)</f>
        <v>39318</v>
      </c>
      <c r="G2979" s="24" t="s">
        <v>3911</v>
      </c>
      <c r="H2979" s="2">
        <v>13000000</v>
      </c>
      <c r="I2979" s="2">
        <v>3172382</v>
      </c>
      <c r="J2979" s="2">
        <v>3260555</v>
      </c>
      <c r="K2979" s="28" t="str">
        <f t="shared" si="370"/>
        <v/>
      </c>
      <c r="L2979" s="28" t="str">
        <f t="shared" si="371"/>
        <v/>
      </c>
      <c r="M2979" s="28" t="s">
        <v>3911</v>
      </c>
      <c r="N2979" s="28" t="str">
        <f t="shared" si="372"/>
        <v/>
      </c>
      <c r="O2979" s="28" t="str">
        <f>IF(N2979=1,M2979&amp;" ("&amp;E2979&amp;")",M2979)</f>
        <v>Resurrecting the Champ</v>
      </c>
      <c r="P2979" s="36">
        <f>INDEX(cpi!$A$1:$M$105,MATCH('Inflation adjust calc'!$E2979,cpi!$A:$A,0),MATCH('Inflation adjust calc'!$D2979,cpi!$1:$1,0))</f>
        <v>207.917</v>
      </c>
      <c r="Q2979" s="36">
        <f>cpi!$I$2</f>
        <v>240.85300000000001</v>
      </c>
      <c r="R2979" s="36">
        <f t="shared" si="377"/>
        <v>1.1584093652755667</v>
      </c>
      <c r="S2979" s="28" t="str">
        <f t="shared" si="373"/>
        <v/>
      </c>
      <c r="T2979" s="37">
        <f t="shared" si="374"/>
        <v>15059321.748582367</v>
      </c>
      <c r="U2979" s="37">
        <f t="shared" si="375"/>
        <v>3674917.0190316327</v>
      </c>
      <c r="V2979" s="37">
        <f t="shared" si="376"/>
        <v>3777057.4479960753</v>
      </c>
    </row>
    <row r="2980" spans="1:22">
      <c r="A2980" s="23">
        <v>2979</v>
      </c>
      <c r="B2980" s="3" t="s">
        <v>172</v>
      </c>
      <c r="C2980" s="28">
        <v>26</v>
      </c>
      <c r="D2980" s="29">
        <v>3</v>
      </c>
      <c r="E2980" s="28">
        <v>2010</v>
      </c>
      <c r="F2980" s="31">
        <f>DATE(E2980,D2980,C2980)</f>
        <v>40263</v>
      </c>
      <c r="G2980" s="24" t="s">
        <v>3912</v>
      </c>
      <c r="H2980" s="2">
        <v>13000000</v>
      </c>
      <c r="I2980" s="2">
        <v>3075255</v>
      </c>
      <c r="J2980" s="2">
        <v>11831131</v>
      </c>
      <c r="K2980" s="28" t="str">
        <f t="shared" si="370"/>
        <v/>
      </c>
      <c r="L2980" s="28" t="str">
        <f t="shared" si="371"/>
        <v/>
      </c>
      <c r="M2980" s="28" t="s">
        <v>3912</v>
      </c>
      <c r="N2980" s="28" t="str">
        <f t="shared" si="372"/>
        <v/>
      </c>
      <c r="O2980" s="28" t="str">
        <f>IF(N2980=1,M2980&amp;" ("&amp;E2980&amp;")",M2980)</f>
        <v>Chloe</v>
      </c>
      <c r="P2980" s="36">
        <f>INDEX(cpi!$A$1:$M$105,MATCH('Inflation adjust calc'!$E2980,cpi!$A:$A,0),MATCH('Inflation adjust calc'!$D2980,cpi!$1:$1,0))</f>
        <v>217.631</v>
      </c>
      <c r="Q2980" s="36">
        <f>cpi!$I$2</f>
        <v>240.85300000000001</v>
      </c>
      <c r="R2980" s="36">
        <f t="shared" si="377"/>
        <v>1.1067035486672396</v>
      </c>
      <c r="S2980" s="28" t="str">
        <f t="shared" si="373"/>
        <v/>
      </c>
      <c r="T2980" s="37">
        <f t="shared" si="374"/>
        <v>14387146.132674115</v>
      </c>
      <c r="U2980" s="37">
        <f t="shared" si="375"/>
        <v>3403395.6215566718</v>
      </c>
      <c r="V2980" s="37">
        <f t="shared" si="376"/>
        <v>13093554.662446987</v>
      </c>
    </row>
    <row r="2981" spans="1:22">
      <c r="A2981" s="23">
        <v>2980</v>
      </c>
      <c r="B2981" s="3">
        <v>36925</v>
      </c>
      <c r="C2981" s="28">
        <v>2</v>
      </c>
      <c r="D2981" s="29">
        <v>3</v>
      </c>
      <c r="E2981" s="28">
        <v>2001</v>
      </c>
      <c r="F2981" s="31">
        <f>DATE(E2981,D2981,C2981)</f>
        <v>36952</v>
      </c>
      <c r="G2981" s="24" t="s">
        <v>3913</v>
      </c>
      <c r="H2981" s="2">
        <v>13000000</v>
      </c>
      <c r="I2981" s="2">
        <v>3058380</v>
      </c>
      <c r="J2981" s="2">
        <v>3058380</v>
      </c>
      <c r="K2981" s="28" t="str">
        <f t="shared" si="370"/>
        <v/>
      </c>
      <c r="L2981" s="28" t="str">
        <f t="shared" si="371"/>
        <v/>
      </c>
      <c r="M2981" s="28" t="s">
        <v>3913</v>
      </c>
      <c r="N2981" s="28" t="str">
        <f t="shared" si="372"/>
        <v/>
      </c>
      <c r="O2981" s="28" t="str">
        <f>IF(N2981=1,M2981&amp;" ("&amp;E2981&amp;")",M2981)</f>
        <v>The Widow of St. Pierre</v>
      </c>
      <c r="P2981" s="36">
        <f>INDEX(cpi!$A$1:$M$105,MATCH('Inflation adjust calc'!$E2981,cpi!$A:$A,0),MATCH('Inflation adjust calc'!$D2981,cpi!$1:$1,0))</f>
        <v>176.2</v>
      </c>
      <c r="Q2981" s="36">
        <f>cpi!$I$2</f>
        <v>240.85300000000001</v>
      </c>
      <c r="R2981" s="36">
        <f t="shared" si="377"/>
        <v>1.3669296254256529</v>
      </c>
      <c r="S2981" s="28" t="str">
        <f t="shared" si="373"/>
        <v/>
      </c>
      <c r="T2981" s="37">
        <f t="shared" si="374"/>
        <v>17770085.130533487</v>
      </c>
      <c r="U2981" s="37">
        <f t="shared" si="375"/>
        <v>4180590.2278093081</v>
      </c>
      <c r="V2981" s="37">
        <f t="shared" si="376"/>
        <v>4180590.2278093081</v>
      </c>
    </row>
    <row r="2982" spans="1:22">
      <c r="A2982" s="23">
        <v>2981</v>
      </c>
      <c r="B2982" s="3">
        <v>35189</v>
      </c>
      <c r="C2982" s="28">
        <v>5</v>
      </c>
      <c r="D2982" s="29">
        <v>4</v>
      </c>
      <c r="E2982" s="28">
        <v>1996</v>
      </c>
      <c r="F2982" s="31">
        <f>DATE(E2982,D2982,C2982)</f>
        <v>35160</v>
      </c>
      <c r="G2982" s="24" t="s">
        <v>3914</v>
      </c>
      <c r="H2982" s="2">
        <v>13000000</v>
      </c>
      <c r="I2982" s="2">
        <v>2104439</v>
      </c>
      <c r="J2982" s="2">
        <v>2104439</v>
      </c>
      <c r="K2982" s="28" t="str">
        <f t="shared" si="370"/>
        <v/>
      </c>
      <c r="L2982" s="28" t="str">
        <f t="shared" si="371"/>
        <v/>
      </c>
      <c r="M2982" s="28" t="s">
        <v>3914</v>
      </c>
      <c r="N2982" s="28" t="str">
        <f t="shared" si="372"/>
        <v/>
      </c>
      <c r="O2982" s="28" t="str">
        <f>IF(N2982=1,M2982&amp;" ("&amp;E2982&amp;")",M2982)</f>
        <v>Faithful</v>
      </c>
      <c r="P2982" s="36">
        <f>INDEX(cpi!$A$1:$M$105,MATCH('Inflation adjust calc'!$E2982,cpi!$A:$A,0),MATCH('Inflation adjust calc'!$D2982,cpi!$1:$1,0))</f>
        <v>156.30000000000001</v>
      </c>
      <c r="Q2982" s="36">
        <f>cpi!$I$2</f>
        <v>240.85300000000001</v>
      </c>
      <c r="R2982" s="36">
        <f t="shared" si="377"/>
        <v>1.5409660908509277</v>
      </c>
      <c r="S2982" s="28" t="str">
        <f t="shared" si="373"/>
        <v/>
      </c>
      <c r="T2982" s="37">
        <f t="shared" si="374"/>
        <v>20032559.181062061</v>
      </c>
      <c r="U2982" s="37">
        <f t="shared" si="375"/>
        <v>3242869.1392642353</v>
      </c>
      <c r="V2982" s="37">
        <f t="shared" si="376"/>
        <v>3242869.1392642353</v>
      </c>
    </row>
    <row r="2983" spans="1:22">
      <c r="A2983" s="23">
        <v>2982</v>
      </c>
      <c r="B2983" s="3" t="s">
        <v>2039</v>
      </c>
      <c r="C2983" s="28">
        <v>26</v>
      </c>
      <c r="D2983" s="29">
        <v>2</v>
      </c>
      <c r="E2983" s="28">
        <v>2010</v>
      </c>
      <c r="F2983" s="31">
        <f>DATE(E2983,D2983,C2983)</f>
        <v>40235</v>
      </c>
      <c r="G2983" s="24" t="s">
        <v>3915</v>
      </c>
      <c r="H2983" s="2">
        <v>13000000</v>
      </c>
      <c r="I2983" s="2">
        <v>2087720</v>
      </c>
      <c r="J2983" s="2">
        <v>19910624</v>
      </c>
      <c r="K2983" s="28" t="str">
        <f t="shared" si="370"/>
        <v/>
      </c>
      <c r="L2983" s="28" t="str">
        <f t="shared" si="371"/>
        <v/>
      </c>
      <c r="M2983" s="28" t="s">
        <v>3915</v>
      </c>
      <c r="N2983" s="28" t="str">
        <f t="shared" si="372"/>
        <v/>
      </c>
      <c r="O2983" s="28" t="str">
        <f>IF(N2983=1,M2983&amp;" ("&amp;E2983&amp;")",M2983)</f>
        <v>Un Prophète</v>
      </c>
      <c r="P2983" s="36">
        <f>INDEX(cpi!$A$1:$M$105,MATCH('Inflation adjust calc'!$E2983,cpi!$A:$A,0),MATCH('Inflation adjust calc'!$D2983,cpi!$1:$1,0))</f>
        <v>216.74100000000001</v>
      </c>
      <c r="Q2983" s="36">
        <f>cpi!$I$2</f>
        <v>240.85300000000001</v>
      </c>
      <c r="R2983" s="36">
        <f t="shared" si="377"/>
        <v>1.1112479872289969</v>
      </c>
      <c r="S2983" s="28" t="str">
        <f t="shared" si="373"/>
        <v/>
      </c>
      <c r="T2983" s="37">
        <f t="shared" si="374"/>
        <v>14446223.83397696</v>
      </c>
      <c r="U2983" s="37">
        <f t="shared" si="375"/>
        <v>2319974.6478977213</v>
      </c>
      <c r="V2983" s="37">
        <f t="shared" si="376"/>
        <v>22125640.844473358</v>
      </c>
    </row>
    <row r="2984" spans="1:22">
      <c r="A2984" s="23">
        <v>2983</v>
      </c>
      <c r="B2984" s="3">
        <v>40249</v>
      </c>
      <c r="C2984" s="28">
        <v>3</v>
      </c>
      <c r="D2984" s="29">
        <v>12</v>
      </c>
      <c r="E2984" s="28">
        <v>2010</v>
      </c>
      <c r="F2984" s="31">
        <f>DATE(E2984,D2984,C2984)</f>
        <v>40515</v>
      </c>
      <c r="G2984" s="24" t="s">
        <v>3916</v>
      </c>
      <c r="H2984" s="2">
        <v>13000000</v>
      </c>
      <c r="I2984" s="2">
        <v>2037459</v>
      </c>
      <c r="J2984" s="2">
        <v>23014027</v>
      </c>
      <c r="K2984" s="28" t="str">
        <f t="shared" si="370"/>
        <v/>
      </c>
      <c r="L2984" s="28" t="str">
        <f t="shared" si="371"/>
        <v/>
      </c>
      <c r="M2984" s="28" t="s">
        <v>3916</v>
      </c>
      <c r="N2984" s="28" t="str">
        <f t="shared" si="372"/>
        <v/>
      </c>
      <c r="O2984" s="28" t="str">
        <f>IF(N2984=1,M2984&amp;" ("&amp;E2984&amp;")",M2984)</f>
        <v>I Love You, Phillip Morris</v>
      </c>
      <c r="P2984" s="36">
        <f>INDEX(cpi!$A$1:$M$105,MATCH('Inflation adjust calc'!$E2984,cpi!$A:$A,0),MATCH('Inflation adjust calc'!$D2984,cpi!$1:$1,0))</f>
        <v>219.179</v>
      </c>
      <c r="Q2984" s="36">
        <f>cpi!$I$2</f>
        <v>240.85300000000001</v>
      </c>
      <c r="R2984" s="36">
        <f t="shared" si="377"/>
        <v>1.0988872109098042</v>
      </c>
      <c r="S2984" s="28" t="str">
        <f t="shared" si="373"/>
        <v/>
      </c>
      <c r="T2984" s="37">
        <f t="shared" si="374"/>
        <v>14285533.741827454</v>
      </c>
      <c r="U2984" s="37">
        <f t="shared" si="375"/>
        <v>2238937.637853079</v>
      </c>
      <c r="V2984" s="37">
        <f t="shared" si="376"/>
        <v>25289819.94183293</v>
      </c>
    </row>
    <row r="2985" spans="1:22">
      <c r="A2985" s="23">
        <v>2984</v>
      </c>
      <c r="B2985" s="3" t="s">
        <v>612</v>
      </c>
      <c r="C2985" s="28">
        <v>24</v>
      </c>
      <c r="D2985" s="29">
        <v>7</v>
      </c>
      <c r="E2985" s="28">
        <v>2015</v>
      </c>
      <c r="F2985" s="31">
        <f>DATE(E2985,D2985,C2985)</f>
        <v>42209</v>
      </c>
      <c r="G2985" s="24" t="s">
        <v>3917</v>
      </c>
      <c r="H2985" s="2">
        <v>13000000</v>
      </c>
      <c r="I2985" s="2">
        <v>1784763</v>
      </c>
      <c r="J2985" s="2">
        <v>12986189</v>
      </c>
      <c r="K2985" s="28" t="str">
        <f t="shared" si="370"/>
        <v/>
      </c>
      <c r="L2985" s="28" t="str">
        <f t="shared" si="371"/>
        <v/>
      </c>
      <c r="M2985" s="28" t="s">
        <v>3917</v>
      </c>
      <c r="N2985" s="28" t="str">
        <f t="shared" si="372"/>
        <v/>
      </c>
      <c r="O2985" s="28" t="str">
        <f>IF(N2985=1,M2985&amp;" ("&amp;E2985&amp;")",M2985)</f>
        <v>The Vatican Tapes</v>
      </c>
      <c r="P2985" s="36">
        <f>INDEX(cpi!$A$1:$M$105,MATCH('Inflation adjust calc'!$E2985,cpi!$A:$A,0),MATCH('Inflation adjust calc'!$D2985,cpi!$1:$1,0))</f>
        <v>238.654</v>
      </c>
      <c r="Q2985" s="36">
        <f>cpi!$I$2</f>
        <v>240.85300000000001</v>
      </c>
      <c r="R2985" s="36">
        <f t="shared" si="377"/>
        <v>1.0092141761713611</v>
      </c>
      <c r="S2985" s="28" t="str">
        <f t="shared" si="373"/>
        <v/>
      </c>
      <c r="T2985" s="37">
        <f t="shared" si="374"/>
        <v>13119784.290227694</v>
      </c>
      <c r="U2985" s="37">
        <f t="shared" si="375"/>
        <v>1801208.120706127</v>
      </c>
      <c r="V2985" s="37">
        <f t="shared" si="376"/>
        <v>13105846.033240592</v>
      </c>
    </row>
    <row r="2986" spans="1:22">
      <c r="A2986" s="23">
        <v>2985</v>
      </c>
      <c r="B2986" s="3" t="s">
        <v>1463</v>
      </c>
      <c r="C2986" s="28">
        <v>17</v>
      </c>
      <c r="D2986" s="29">
        <v>3</v>
      </c>
      <c r="E2986" s="28">
        <v>2006</v>
      </c>
      <c r="F2986" s="31">
        <f>DATE(E2986,D2986,C2986)</f>
        <v>38793</v>
      </c>
      <c r="G2986" s="24" t="s">
        <v>3918</v>
      </c>
      <c r="H2986" s="2">
        <v>13000000</v>
      </c>
      <c r="I2986" s="2">
        <v>1173673</v>
      </c>
      <c r="J2986" s="2">
        <v>2898225</v>
      </c>
      <c r="K2986" s="28" t="str">
        <f t="shared" si="370"/>
        <v/>
      </c>
      <c r="L2986" s="28" t="str">
        <f t="shared" si="371"/>
        <v/>
      </c>
      <c r="M2986" s="28" t="s">
        <v>3918</v>
      </c>
      <c r="N2986" s="28" t="str">
        <f t="shared" si="372"/>
        <v/>
      </c>
      <c r="O2986" s="28" t="str">
        <f>IF(N2986=1,M2986&amp;" ("&amp;E2986&amp;")",M2986)</f>
        <v>Find Me Guilty</v>
      </c>
      <c r="P2986" s="36">
        <f>INDEX(cpi!$A$1:$M$105,MATCH('Inflation adjust calc'!$E2986,cpi!$A:$A,0),MATCH('Inflation adjust calc'!$D2986,cpi!$1:$1,0))</f>
        <v>199.8</v>
      </c>
      <c r="Q2986" s="36">
        <f>cpi!$I$2</f>
        <v>240.85300000000001</v>
      </c>
      <c r="R2986" s="36">
        <f t="shared" si="377"/>
        <v>1.2054704704704704</v>
      </c>
      <c r="S2986" s="28" t="str">
        <f t="shared" si="373"/>
        <v/>
      </c>
      <c r="T2986" s="37">
        <f t="shared" si="374"/>
        <v>15671116.116116116</v>
      </c>
      <c r="U2986" s="37">
        <f t="shared" si="375"/>
        <v>1414828.1434884884</v>
      </c>
      <c r="V2986" s="37">
        <f t="shared" si="376"/>
        <v>3493724.6542792791</v>
      </c>
    </row>
    <row r="2987" spans="1:22">
      <c r="A2987" s="23">
        <v>2986</v>
      </c>
      <c r="B2987" s="3" t="s">
        <v>3919</v>
      </c>
      <c r="C2987" s="28">
        <v>14</v>
      </c>
      <c r="D2987" s="29">
        <v>5</v>
      </c>
      <c r="E2987" s="28">
        <v>1993</v>
      </c>
      <c r="F2987" s="31">
        <f>DATE(E2987,D2987,C2987)</f>
        <v>34103</v>
      </c>
      <c r="G2987" s="24" t="s">
        <v>3920</v>
      </c>
      <c r="H2987" s="2">
        <v>13000000</v>
      </c>
      <c r="I2987" s="2">
        <v>1152117</v>
      </c>
      <c r="J2987" s="2">
        <v>1152117</v>
      </c>
      <c r="K2987" s="28" t="str">
        <f t="shared" si="370"/>
        <v/>
      </c>
      <c r="L2987" s="28" t="str">
        <f t="shared" si="371"/>
        <v/>
      </c>
      <c r="M2987" s="28" t="s">
        <v>3920</v>
      </c>
      <c r="N2987" s="28" t="str">
        <f t="shared" si="372"/>
        <v/>
      </c>
      <c r="O2987" s="28" t="str">
        <f>IF(N2987=1,M2987&amp;" ("&amp;E2987&amp;")",M2987)</f>
        <v>Excessive Force</v>
      </c>
      <c r="P2987" s="36">
        <f>INDEX(cpi!$A$1:$M$105,MATCH('Inflation adjust calc'!$E2987,cpi!$A:$A,0),MATCH('Inflation adjust calc'!$D2987,cpi!$1:$1,0))</f>
        <v>144.19999999999999</v>
      </c>
      <c r="Q2987" s="36">
        <f>cpi!$I$2</f>
        <v>240.85300000000001</v>
      </c>
      <c r="R2987" s="36">
        <f t="shared" si="377"/>
        <v>1.6702704576976424</v>
      </c>
      <c r="S2987" s="28" t="str">
        <f t="shared" si="373"/>
        <v/>
      </c>
      <c r="T2987" s="37">
        <f t="shared" si="374"/>
        <v>21713515.950069349</v>
      </c>
      <c r="U2987" s="37">
        <f t="shared" si="375"/>
        <v>1924346.9889112345</v>
      </c>
      <c r="V2987" s="37">
        <f t="shared" si="376"/>
        <v>1924346.9889112345</v>
      </c>
    </row>
    <row r="2988" spans="1:22">
      <c r="A2988" s="23">
        <v>2987</v>
      </c>
      <c r="B2988" s="3" t="s">
        <v>1967</v>
      </c>
      <c r="C2988" s="28">
        <v>13</v>
      </c>
      <c r="D2988" s="29">
        <v>10</v>
      </c>
      <c r="E2988" s="28">
        <v>2006</v>
      </c>
      <c r="F2988" s="31">
        <f>DATE(E2988,D2988,C2988)</f>
        <v>39003</v>
      </c>
      <c r="G2988" s="24" t="s">
        <v>3921</v>
      </c>
      <c r="H2988" s="2">
        <v>13000000</v>
      </c>
      <c r="I2988" s="2">
        <v>1151330</v>
      </c>
      <c r="J2988" s="2">
        <v>2613717</v>
      </c>
      <c r="K2988" s="28" t="str">
        <f t="shared" si="370"/>
        <v/>
      </c>
      <c r="L2988" s="28" t="str">
        <f t="shared" si="371"/>
        <v/>
      </c>
      <c r="M2988" s="28" t="s">
        <v>3921</v>
      </c>
      <c r="N2988" s="28" t="str">
        <f t="shared" si="372"/>
        <v/>
      </c>
      <c r="O2988" s="28" t="str">
        <f>IF(N2988=1,M2988&amp;" ("&amp;E2988&amp;")",M2988)</f>
        <v>Infamous</v>
      </c>
      <c r="P2988" s="36">
        <f>INDEX(cpi!$A$1:$M$105,MATCH('Inflation adjust calc'!$E2988,cpi!$A:$A,0),MATCH('Inflation adjust calc'!$D2988,cpi!$1:$1,0))</f>
        <v>201.8</v>
      </c>
      <c r="Q2988" s="36">
        <f>cpi!$I$2</f>
        <v>240.85300000000001</v>
      </c>
      <c r="R2988" s="36">
        <f t="shared" si="377"/>
        <v>1.1935232903865214</v>
      </c>
      <c r="S2988" s="28" t="str">
        <f t="shared" si="373"/>
        <v/>
      </c>
      <c r="T2988" s="37">
        <f t="shared" si="374"/>
        <v>15515802.775024777</v>
      </c>
      <c r="U2988" s="37">
        <f t="shared" si="375"/>
        <v>1374139.1699207136</v>
      </c>
      <c r="V2988" s="37">
        <f t="shared" si="376"/>
        <v>3119532.1139791873</v>
      </c>
    </row>
    <row r="2989" spans="1:22">
      <c r="A2989" s="23">
        <v>2988</v>
      </c>
      <c r="B2989" s="3" t="s">
        <v>178</v>
      </c>
      <c r="C2989" s="28">
        <v>29</v>
      </c>
      <c r="D2989" s="29">
        <v>7</v>
      </c>
      <c r="E2989" s="28">
        <v>2011</v>
      </c>
      <c r="F2989" s="31">
        <f>DATE(E2989,D2989,C2989)</f>
        <v>40753</v>
      </c>
      <c r="G2989" s="24" t="s">
        <v>3922</v>
      </c>
      <c r="H2989" s="2">
        <v>13000000</v>
      </c>
      <c r="I2989" s="2">
        <v>1024175</v>
      </c>
      <c r="J2989" s="2">
        <v>6459183</v>
      </c>
      <c r="K2989" s="28" t="str">
        <f t="shared" si="370"/>
        <v/>
      </c>
      <c r="L2989" s="28" t="str">
        <f t="shared" si="371"/>
        <v/>
      </c>
      <c r="M2989" s="28" t="s">
        <v>3922</v>
      </c>
      <c r="N2989" s="28" t="str">
        <f t="shared" si="372"/>
        <v/>
      </c>
      <c r="O2989" s="28" t="str">
        <f>IF(N2989=1,M2989&amp;" ("&amp;E2989&amp;")",M2989)</f>
        <v>Attack the Block</v>
      </c>
      <c r="P2989" s="36">
        <f>INDEX(cpi!$A$1:$M$105,MATCH('Inflation adjust calc'!$E2989,cpi!$A:$A,0),MATCH('Inflation adjust calc'!$D2989,cpi!$1:$1,0))</f>
        <v>225.922</v>
      </c>
      <c r="Q2989" s="36">
        <f>cpi!$I$2</f>
        <v>240.85300000000001</v>
      </c>
      <c r="R2989" s="36">
        <f t="shared" si="377"/>
        <v>1.0660891812218376</v>
      </c>
      <c r="S2989" s="28" t="str">
        <f t="shared" si="373"/>
        <v/>
      </c>
      <c r="T2989" s="37">
        <f t="shared" si="374"/>
        <v>13859159.355883889</v>
      </c>
      <c r="U2989" s="37">
        <f t="shared" si="375"/>
        <v>1091861.8871778755</v>
      </c>
      <c r="V2989" s="37">
        <f t="shared" si="376"/>
        <v>6886065.1158320131</v>
      </c>
    </row>
    <row r="2990" spans="1:22">
      <c r="A2990" s="23">
        <v>2989</v>
      </c>
      <c r="B2990" s="3" t="s">
        <v>872</v>
      </c>
      <c r="C2990" s="28">
        <v>14</v>
      </c>
      <c r="D2990" s="29">
        <v>8</v>
      </c>
      <c r="E2990" s="28">
        <v>2015</v>
      </c>
      <c r="F2990" s="31">
        <f>DATE(E2990,D2990,C2990)</f>
        <v>42230</v>
      </c>
      <c r="G2990" s="24" t="s">
        <v>2651</v>
      </c>
      <c r="H2990" s="2">
        <v>13000000</v>
      </c>
      <c r="I2990" s="2">
        <v>656688</v>
      </c>
      <c r="J2990" s="2">
        <v>17856688</v>
      </c>
      <c r="K2990" s="28" t="str">
        <f t="shared" si="370"/>
        <v/>
      </c>
      <c r="L2990" s="28" t="str">
        <f t="shared" si="371"/>
        <v/>
      </c>
      <c r="M2990" s="28" t="s">
        <v>2651</v>
      </c>
      <c r="N2990" s="28">
        <f t="shared" si="372"/>
        <v>1</v>
      </c>
      <c r="O2990" s="28" t="str">
        <f>IF(N2990=1,M2990&amp;" ("&amp;E2990&amp;")",M2990)</f>
        <v>Brothers (2015)</v>
      </c>
      <c r="P2990" s="36">
        <f>INDEX(cpi!$A$1:$M$105,MATCH('Inflation adjust calc'!$E2990,cpi!$A:$A,0),MATCH('Inflation adjust calc'!$D2990,cpi!$1:$1,0))</f>
        <v>238.316</v>
      </c>
      <c r="Q2990" s="36">
        <f>cpi!$I$2</f>
        <v>240.85300000000001</v>
      </c>
      <c r="R2990" s="36">
        <f t="shared" si="377"/>
        <v>1.01064552946508</v>
      </c>
      <c r="S2990" s="28" t="str">
        <f t="shared" si="373"/>
        <v/>
      </c>
      <c r="T2990" s="37">
        <f t="shared" si="374"/>
        <v>13138391.88304604</v>
      </c>
      <c r="U2990" s="37">
        <f t="shared" si="375"/>
        <v>663678.79145336442</v>
      </c>
      <c r="V2990" s="37">
        <f t="shared" si="376"/>
        <v>18046781.898252741</v>
      </c>
    </row>
    <row r="2991" spans="1:22">
      <c r="A2991" s="23">
        <v>2990</v>
      </c>
      <c r="B2991" s="3" t="s">
        <v>3923</v>
      </c>
      <c r="C2991" s="28">
        <v>29</v>
      </c>
      <c r="D2991" s="29">
        <v>12</v>
      </c>
      <c r="E2991" s="28">
        <v>2000</v>
      </c>
      <c r="F2991" s="31">
        <f>DATE(E2991,D2991,C2991)</f>
        <v>36889</v>
      </c>
      <c r="G2991" s="24" t="s">
        <v>3924</v>
      </c>
      <c r="H2991" s="2">
        <v>13000000</v>
      </c>
      <c r="I2991" s="2">
        <v>622023</v>
      </c>
      <c r="J2991" s="2">
        <v>1375635</v>
      </c>
      <c r="K2991" s="28" t="str">
        <f t="shared" si="370"/>
        <v/>
      </c>
      <c r="L2991" s="28" t="str">
        <f t="shared" si="371"/>
        <v/>
      </c>
      <c r="M2991" s="28" t="s">
        <v>3924</v>
      </c>
      <c r="N2991" s="28" t="str">
        <f t="shared" si="372"/>
        <v/>
      </c>
      <c r="O2991" s="28" t="str">
        <f>IF(N2991=1,M2991&amp;" ("&amp;E2991&amp;")",M2991)</f>
        <v>The Claim</v>
      </c>
      <c r="P2991" s="36">
        <f>INDEX(cpi!$A$1:$M$105,MATCH('Inflation adjust calc'!$E2991,cpi!$A:$A,0),MATCH('Inflation adjust calc'!$D2991,cpi!$1:$1,0))</f>
        <v>174</v>
      </c>
      <c r="Q2991" s="36">
        <f>cpi!$I$2</f>
        <v>240.85300000000001</v>
      </c>
      <c r="R2991" s="36">
        <f t="shared" si="377"/>
        <v>1.384212643678161</v>
      </c>
      <c r="S2991" s="28" t="str">
        <f t="shared" si="373"/>
        <v/>
      </c>
      <c r="T2991" s="37">
        <f t="shared" si="374"/>
        <v>17994764.367816094</v>
      </c>
      <c r="U2991" s="37">
        <f t="shared" si="375"/>
        <v>861012.10125862074</v>
      </c>
      <c r="V2991" s="37">
        <f t="shared" si="376"/>
        <v>1904171.360086207</v>
      </c>
    </row>
    <row r="2992" spans="1:22">
      <c r="A2992" s="23">
        <v>2991</v>
      </c>
      <c r="B2992" s="3" t="s">
        <v>3925</v>
      </c>
      <c r="C2992" s="28">
        <v>23</v>
      </c>
      <c r="D2992" s="29">
        <v>12</v>
      </c>
      <c r="E2992" s="28">
        <v>2011</v>
      </c>
      <c r="F2992" s="31">
        <f>DATE(E2992,D2992,C2992)</f>
        <v>40900</v>
      </c>
      <c r="G2992" s="24" t="s">
        <v>3926</v>
      </c>
      <c r="H2992" s="2">
        <v>13000000</v>
      </c>
      <c r="I2992" s="2">
        <v>303877</v>
      </c>
      <c r="J2992" s="2">
        <v>509193</v>
      </c>
      <c r="K2992" s="28" t="str">
        <f t="shared" si="370"/>
        <v/>
      </c>
      <c r="L2992" s="28" t="str">
        <f t="shared" si="371"/>
        <v/>
      </c>
      <c r="M2992" s="28" t="s">
        <v>3926</v>
      </c>
      <c r="N2992" s="28" t="str">
        <f t="shared" si="372"/>
        <v/>
      </c>
      <c r="O2992" s="28" t="str">
        <f>IF(N2992=1,M2992&amp;" ("&amp;E2992&amp;")",M2992)</f>
        <v>In The Land of Blood and Honey</v>
      </c>
      <c r="P2992" s="36">
        <f>INDEX(cpi!$A$1:$M$105,MATCH('Inflation adjust calc'!$E2992,cpi!$A:$A,0),MATCH('Inflation adjust calc'!$D2992,cpi!$1:$1,0))</f>
        <v>225.672</v>
      </c>
      <c r="Q2992" s="36">
        <f>cpi!$I$2</f>
        <v>240.85300000000001</v>
      </c>
      <c r="R2992" s="36">
        <f t="shared" si="377"/>
        <v>1.0672701974547132</v>
      </c>
      <c r="S2992" s="28" t="str">
        <f t="shared" si="373"/>
        <v/>
      </c>
      <c r="T2992" s="37">
        <f t="shared" si="374"/>
        <v>13874512.566911271</v>
      </c>
      <c r="U2992" s="37">
        <f t="shared" si="375"/>
        <v>324318.86579194589</v>
      </c>
      <c r="V2992" s="37">
        <f t="shared" si="376"/>
        <v>543446.51365255774</v>
      </c>
    </row>
    <row r="2993" spans="1:22">
      <c r="A2993" s="23">
        <v>2992</v>
      </c>
      <c r="B2993" s="3" t="s">
        <v>49</v>
      </c>
      <c r="C2993" s="28">
        <v>18</v>
      </c>
      <c r="D2993" s="29">
        <v>6</v>
      </c>
      <c r="E2993" s="28">
        <v>2010</v>
      </c>
      <c r="F2993" s="31">
        <f>DATE(E2993,D2993,C2993)</f>
        <v>40347</v>
      </c>
      <c r="G2993" s="24" t="s">
        <v>3927</v>
      </c>
      <c r="H2993" s="2">
        <v>13000000</v>
      </c>
      <c r="I2993" s="2">
        <v>217277</v>
      </c>
      <c r="J2993" s="2">
        <v>3617277</v>
      </c>
      <c r="K2993" s="28" t="str">
        <f t="shared" si="370"/>
        <v/>
      </c>
      <c r="L2993" s="28" t="str">
        <f t="shared" si="371"/>
        <v/>
      </c>
      <c r="M2993" s="28" t="s">
        <v>3927</v>
      </c>
      <c r="N2993" s="28" t="str">
        <f t="shared" si="372"/>
        <v/>
      </c>
      <c r="O2993" s="28" t="str">
        <f>IF(N2993=1,M2993&amp;" ("&amp;E2993&amp;")",M2993)</f>
        <v>The Killer Inside Me</v>
      </c>
      <c r="P2993" s="36">
        <f>INDEX(cpi!$A$1:$M$105,MATCH('Inflation adjust calc'!$E2993,cpi!$A:$A,0),MATCH('Inflation adjust calc'!$D2993,cpi!$1:$1,0))</f>
        <v>217.965</v>
      </c>
      <c r="Q2993" s="36">
        <f>cpi!$I$2</f>
        <v>240.85300000000001</v>
      </c>
      <c r="R2993" s="36">
        <f t="shared" si="377"/>
        <v>1.1050076847200239</v>
      </c>
      <c r="S2993" s="28" t="str">
        <f t="shared" si="373"/>
        <v/>
      </c>
      <c r="T2993" s="37">
        <f t="shared" si="374"/>
        <v>14365099.901360311</v>
      </c>
      <c r="U2993" s="37">
        <f t="shared" si="375"/>
        <v>240092.75471291263</v>
      </c>
      <c r="V2993" s="37">
        <f t="shared" si="376"/>
        <v>3997118.8827609937</v>
      </c>
    </row>
    <row r="2994" spans="1:22">
      <c r="A2994" s="23">
        <v>2993</v>
      </c>
      <c r="B2994" s="3" t="s">
        <v>240</v>
      </c>
      <c r="C2994" s="28">
        <v>30</v>
      </c>
      <c r="D2994" s="29">
        <v>3</v>
      </c>
      <c r="E2994" s="28">
        <v>2012</v>
      </c>
      <c r="F2994" s="31">
        <f>DATE(E2994,D2994,C2994)</f>
        <v>40998</v>
      </c>
      <c r="G2994" s="24" t="s">
        <v>3928</v>
      </c>
      <c r="H2994" s="2">
        <v>13000000</v>
      </c>
      <c r="I2994">
        <v>0</v>
      </c>
      <c r="J2994">
        <v>0</v>
      </c>
      <c r="K2994" s="28">
        <f t="shared" si="370"/>
        <v>1</v>
      </c>
      <c r="L2994" s="28" t="str">
        <f t="shared" si="371"/>
        <v/>
      </c>
      <c r="M2994" s="28" t="s">
        <v>3928</v>
      </c>
      <c r="N2994" s="28" t="str">
        <f t="shared" si="372"/>
        <v/>
      </c>
      <c r="O2994" s="28" t="str">
        <f>IF(N2994=1,M2994&amp;" ("&amp;E2994&amp;")",M2994)</f>
        <v>Womb</v>
      </c>
      <c r="P2994" s="36">
        <f>INDEX(cpi!$A$1:$M$105,MATCH('Inflation adjust calc'!$E2994,cpi!$A:$A,0),MATCH('Inflation adjust calc'!$D2994,cpi!$1:$1,0))</f>
        <v>229.392</v>
      </c>
      <c r="Q2994" s="36">
        <f>cpi!$I$2</f>
        <v>240.85300000000001</v>
      </c>
      <c r="R2994" s="36">
        <f t="shared" si="377"/>
        <v>1.0499625095905698</v>
      </c>
      <c r="S2994" s="28" t="str">
        <f t="shared" si="373"/>
        <v/>
      </c>
      <c r="T2994" s="37">
        <f t="shared" si="374"/>
        <v>13649512.624677407</v>
      </c>
      <c r="U2994" s="37">
        <f t="shared" si="375"/>
        <v>0</v>
      </c>
      <c r="V2994" s="37">
        <f t="shared" si="376"/>
        <v>0</v>
      </c>
    </row>
    <row r="2995" spans="1:22">
      <c r="A2995" s="23">
        <v>2994</v>
      </c>
      <c r="B2995" s="3" t="s">
        <v>2278</v>
      </c>
      <c r="C2995" s="28">
        <v>15</v>
      </c>
      <c r="D2995" s="29">
        <v>3</v>
      </c>
      <c r="E2995" s="28">
        <v>2013</v>
      </c>
      <c r="F2995" s="31">
        <f>DATE(E2995,D2995,C2995)</f>
        <v>41348</v>
      </c>
      <c r="G2995" s="24" t="s">
        <v>3929</v>
      </c>
      <c r="H2995" s="2">
        <v>12800000</v>
      </c>
      <c r="I2995" s="2">
        <v>51872378</v>
      </c>
      <c r="J2995" s="2">
        <v>69821476</v>
      </c>
      <c r="K2995" s="28" t="str">
        <f t="shared" si="370"/>
        <v/>
      </c>
      <c r="L2995" s="28" t="str">
        <f t="shared" si="371"/>
        <v/>
      </c>
      <c r="M2995" s="28" t="s">
        <v>3929</v>
      </c>
      <c r="N2995" s="28" t="str">
        <f t="shared" si="372"/>
        <v/>
      </c>
      <c r="O2995" s="28" t="str">
        <f>IF(N2995=1,M2995&amp;" ("&amp;E2995&amp;")",M2995)</f>
        <v>The Call</v>
      </c>
      <c r="P2995" s="36">
        <f>INDEX(cpi!$A$1:$M$105,MATCH('Inflation adjust calc'!$E2995,cpi!$A:$A,0),MATCH('Inflation adjust calc'!$D2995,cpi!$1:$1,0))</f>
        <v>232.773</v>
      </c>
      <c r="Q2995" s="36">
        <f>cpi!$I$2</f>
        <v>240.85300000000001</v>
      </c>
      <c r="R2995" s="36">
        <f t="shared" si="377"/>
        <v>1.0347119296481981</v>
      </c>
      <c r="S2995" s="28" t="str">
        <f t="shared" si="373"/>
        <v/>
      </c>
      <c r="T2995" s="37">
        <f t="shared" si="374"/>
        <v>13244312.699496936</v>
      </c>
      <c r="U2995" s="37">
        <f t="shared" si="375"/>
        <v>53672968.335820742</v>
      </c>
      <c r="V2995" s="37">
        <f t="shared" si="376"/>
        <v>72245114.162845358</v>
      </c>
    </row>
    <row r="2996" spans="1:22">
      <c r="A2996" s="23">
        <v>2995</v>
      </c>
      <c r="B2996" s="3">
        <v>42498</v>
      </c>
      <c r="C2996" s="28">
        <v>5</v>
      </c>
      <c r="D2996" s="29">
        <v>8</v>
      </c>
      <c r="E2996" s="28">
        <v>2016</v>
      </c>
      <c r="F2996" s="31">
        <f>DATE(E2996,D2996,C2996)</f>
        <v>42587</v>
      </c>
      <c r="G2996" s="24" t="s">
        <v>3930</v>
      </c>
      <c r="H2996" s="2">
        <v>12700000</v>
      </c>
      <c r="I2996" s="2">
        <v>1022720</v>
      </c>
      <c r="J2996" s="2">
        <v>50012562</v>
      </c>
      <c r="K2996" s="28" t="str">
        <f t="shared" si="370"/>
        <v/>
      </c>
      <c r="L2996" s="28" t="str">
        <f t="shared" si="371"/>
        <v/>
      </c>
      <c r="M2996" s="28" t="s">
        <v>3930</v>
      </c>
      <c r="N2996" s="28" t="str">
        <f t="shared" si="372"/>
        <v/>
      </c>
      <c r="O2996" s="28" t="str">
        <f>IF(N2996=1,M2996&amp;" ("&amp;E2996&amp;")",M2996)</f>
        <v>Operation Chromite</v>
      </c>
      <c r="P2996" s="36">
        <f>INDEX(cpi!$A$1:$M$105,MATCH('Inflation adjust calc'!$E2996,cpi!$A:$A,0),MATCH('Inflation adjust calc'!$D2996,cpi!$1:$1,0))</f>
        <v>240.85300000000001</v>
      </c>
      <c r="Q2996" s="36">
        <f>cpi!$I$2</f>
        <v>240.85300000000001</v>
      </c>
      <c r="R2996" s="36">
        <f t="shared" si="377"/>
        <v>1</v>
      </c>
      <c r="S2996" s="28" t="str">
        <f t="shared" si="373"/>
        <v/>
      </c>
      <c r="T2996" s="37">
        <f t="shared" si="374"/>
        <v>12700000</v>
      </c>
      <c r="U2996" s="37">
        <f t="shared" si="375"/>
        <v>1022720</v>
      </c>
      <c r="V2996" s="37">
        <f t="shared" si="376"/>
        <v>50012562</v>
      </c>
    </row>
    <row r="2997" spans="1:22">
      <c r="A2997" s="23">
        <v>2996</v>
      </c>
      <c r="B2997" s="3">
        <v>37597</v>
      </c>
      <c r="C2997" s="28">
        <v>12</v>
      </c>
      <c r="D2997" s="29">
        <v>7</v>
      </c>
      <c r="E2997" s="28">
        <v>2002</v>
      </c>
      <c r="F2997" s="31">
        <f>DATE(E2997,D2997,C2997)</f>
        <v>37449</v>
      </c>
      <c r="G2997" s="24" t="s">
        <v>3931</v>
      </c>
      <c r="H2997" s="2">
        <v>12500000</v>
      </c>
      <c r="I2997" s="2">
        <v>28436931</v>
      </c>
      <c r="J2997" s="2">
        <v>33436931</v>
      </c>
      <c r="K2997" s="28" t="str">
        <f t="shared" si="370"/>
        <v/>
      </c>
      <c r="L2997" s="28" t="str">
        <f t="shared" si="371"/>
        <v/>
      </c>
      <c r="M2997" s="28" t="s">
        <v>3931</v>
      </c>
      <c r="N2997" s="28" t="str">
        <f t="shared" si="372"/>
        <v/>
      </c>
      <c r="O2997" s="28" t="str">
        <f>IF(N2997=1,M2997&amp;" ("&amp;E2997&amp;")",M2997)</f>
        <v>Crocodile Hunter: Collision Course</v>
      </c>
      <c r="P2997" s="36">
        <f>INDEX(cpi!$A$1:$M$105,MATCH('Inflation adjust calc'!$E2997,cpi!$A:$A,0),MATCH('Inflation adjust calc'!$D2997,cpi!$1:$1,0))</f>
        <v>180.1</v>
      </c>
      <c r="Q2997" s="36">
        <f>cpi!$I$2</f>
        <v>240.85300000000001</v>
      </c>
      <c r="R2997" s="36">
        <f t="shared" si="377"/>
        <v>1.3373292615213772</v>
      </c>
      <c r="S2997" s="28" t="str">
        <f t="shared" si="373"/>
        <v/>
      </c>
      <c r="T2997" s="37">
        <f t="shared" si="374"/>
        <v>16716615.769017216</v>
      </c>
      <c r="U2997" s="37">
        <f t="shared" si="375"/>
        <v>38029539.93416436</v>
      </c>
      <c r="V2997" s="37">
        <f t="shared" si="376"/>
        <v>44716186.241771244</v>
      </c>
    </row>
    <row r="2998" spans="1:22">
      <c r="A2998" s="23">
        <v>2997</v>
      </c>
      <c r="B2998" s="3">
        <v>40246</v>
      </c>
      <c r="C2998" s="28">
        <v>3</v>
      </c>
      <c r="D2998" s="29">
        <v>9</v>
      </c>
      <c r="E2998" s="28">
        <v>2010</v>
      </c>
      <c r="F2998" s="31">
        <f>DATE(E2998,D2998,C2998)</f>
        <v>40424</v>
      </c>
      <c r="G2998" s="24" t="s">
        <v>3932</v>
      </c>
      <c r="H2998" s="2">
        <v>12500000</v>
      </c>
      <c r="I2998" s="2">
        <v>26593646</v>
      </c>
      <c r="J2998" s="2">
        <v>46370970</v>
      </c>
      <c r="K2998" s="28" t="str">
        <f t="shared" si="370"/>
        <v/>
      </c>
      <c r="L2998" s="28" t="str">
        <f t="shared" si="371"/>
        <v/>
      </c>
      <c r="M2998" s="28" t="s">
        <v>3932</v>
      </c>
      <c r="N2998" s="28" t="str">
        <f t="shared" si="372"/>
        <v/>
      </c>
      <c r="O2998" s="28" t="str">
        <f>IF(N2998=1,M2998&amp;" ("&amp;E2998&amp;")",M2998)</f>
        <v>Machete</v>
      </c>
      <c r="P2998" s="36">
        <f>INDEX(cpi!$A$1:$M$105,MATCH('Inflation adjust calc'!$E2998,cpi!$A:$A,0),MATCH('Inflation adjust calc'!$D2998,cpi!$1:$1,0))</f>
        <v>218.43899999999999</v>
      </c>
      <c r="Q2998" s="36">
        <f>cpi!$I$2</f>
        <v>240.85300000000001</v>
      </c>
      <c r="R2998" s="36">
        <f t="shared" si="377"/>
        <v>1.1026098819350025</v>
      </c>
      <c r="S2998" s="28" t="str">
        <f t="shared" si="373"/>
        <v/>
      </c>
      <c r="T2998" s="37">
        <f t="shared" si="374"/>
        <v>13782623.524187531</v>
      </c>
      <c r="U2998" s="37">
        <f t="shared" si="375"/>
        <v>29322416.876281254</v>
      </c>
      <c r="V2998" s="37">
        <f t="shared" si="376"/>
        <v>51129089.756911546</v>
      </c>
    </row>
    <row r="2999" spans="1:22">
      <c r="A2999" s="23">
        <v>2998</v>
      </c>
      <c r="B2999" s="3" t="s">
        <v>3933</v>
      </c>
      <c r="C2999" s="28">
        <v>19</v>
      </c>
      <c r="D2999" s="29">
        <v>12</v>
      </c>
      <c r="E2999" s="28">
        <v>2002</v>
      </c>
      <c r="F2999" s="31">
        <f>DATE(E2999,D2999,C2999)</f>
        <v>37609</v>
      </c>
      <c r="G2999" s="24" t="s">
        <v>3934</v>
      </c>
      <c r="H2999" s="2">
        <v>12500000</v>
      </c>
      <c r="I2999" s="2">
        <v>21078145</v>
      </c>
      <c r="J2999" s="2">
        <v>23367586</v>
      </c>
      <c r="K2999" s="28" t="str">
        <f t="shared" si="370"/>
        <v/>
      </c>
      <c r="L2999" s="28" t="str">
        <f t="shared" si="371"/>
        <v/>
      </c>
      <c r="M2999" s="28" t="s">
        <v>3934</v>
      </c>
      <c r="N2999" s="28" t="str">
        <f t="shared" si="372"/>
        <v/>
      </c>
      <c r="O2999" s="28" t="str">
        <f>IF(N2999=1,M2999&amp;" ("&amp;E2999&amp;")",M2999)</f>
        <v>Antwone Fisher</v>
      </c>
      <c r="P2999" s="36">
        <f>INDEX(cpi!$A$1:$M$105,MATCH('Inflation adjust calc'!$E2999,cpi!$A:$A,0),MATCH('Inflation adjust calc'!$D2999,cpi!$1:$1,0))</f>
        <v>180.9</v>
      </c>
      <c r="Q2999" s="36">
        <f>cpi!$I$2</f>
        <v>240.85300000000001</v>
      </c>
      <c r="R2999" s="36">
        <f t="shared" si="377"/>
        <v>1.3314151464897734</v>
      </c>
      <c r="S2999" s="28" t="str">
        <f t="shared" si="373"/>
        <v/>
      </c>
      <c r="T2999" s="37">
        <f t="shared" si="374"/>
        <v>16642689.331122167</v>
      </c>
      <c r="U2999" s="37">
        <f t="shared" si="375"/>
        <v>28063761.512907684</v>
      </c>
      <c r="V2999" s="37">
        <f t="shared" si="376"/>
        <v>31111957.937302377</v>
      </c>
    </row>
    <row r="3000" spans="1:22">
      <c r="A3000" s="23">
        <v>2999</v>
      </c>
      <c r="B3000" s="3">
        <v>30287</v>
      </c>
      <c r="C3000" s="28">
        <v>12</v>
      </c>
      <c r="D3000" s="29">
        <v>2</v>
      </c>
      <c r="E3000" s="28">
        <v>1982</v>
      </c>
      <c r="F3000" s="31">
        <f>DATE(E3000,D3000,C3000)</f>
        <v>29994</v>
      </c>
      <c r="G3000" s="24" t="s">
        <v>3935</v>
      </c>
      <c r="H3000" s="2">
        <v>12500000</v>
      </c>
      <c r="I3000" s="2">
        <v>20959585</v>
      </c>
      <c r="J3000" s="2">
        <v>20959585</v>
      </c>
      <c r="K3000" s="28" t="str">
        <f t="shared" si="370"/>
        <v/>
      </c>
      <c r="L3000" s="28" t="str">
        <f t="shared" si="371"/>
        <v/>
      </c>
      <c r="M3000" s="28" t="s">
        <v>3935</v>
      </c>
      <c r="N3000" s="28" t="str">
        <f t="shared" si="372"/>
        <v/>
      </c>
      <c r="O3000" s="28" t="str">
        <f>IF(N3000=1,M3000&amp;" ("&amp;E3000&amp;")",M3000)</f>
        <v>La Guerre du feu</v>
      </c>
      <c r="P3000" s="36">
        <f>INDEX(cpi!$A$1:$M$105,MATCH('Inflation adjust calc'!$E3000,cpi!$A:$A,0),MATCH('Inflation adjust calc'!$D3000,cpi!$1:$1,0))</f>
        <v>94.6</v>
      </c>
      <c r="Q3000" s="36">
        <f>cpi!$I$2</f>
        <v>240.85300000000001</v>
      </c>
      <c r="R3000" s="36">
        <f t="shared" si="377"/>
        <v>2.5460147991543343</v>
      </c>
      <c r="S3000" s="28" t="str">
        <f t="shared" si="373"/>
        <v/>
      </c>
      <c r="T3000" s="37">
        <f t="shared" si="374"/>
        <v>31825184.98942918</v>
      </c>
      <c r="U3000" s="37">
        <f t="shared" si="375"/>
        <v>53363413.594133198</v>
      </c>
      <c r="V3000" s="37">
        <f t="shared" si="376"/>
        <v>53363413.594133198</v>
      </c>
    </row>
    <row r="3001" spans="1:22">
      <c r="A3001" s="23">
        <v>3000</v>
      </c>
      <c r="B3001" s="3" t="s">
        <v>266</v>
      </c>
      <c r="C3001" s="28">
        <v>22</v>
      </c>
      <c r="D3001" s="29">
        <v>11</v>
      </c>
      <c r="E3001" s="28">
        <v>2002</v>
      </c>
      <c r="F3001" s="31">
        <f>DATE(E3001,D3001,C3001)</f>
        <v>37582</v>
      </c>
      <c r="G3001" s="24" t="s">
        <v>3936</v>
      </c>
      <c r="H3001" s="2">
        <v>12500000</v>
      </c>
      <c r="I3001" s="2">
        <v>14060950</v>
      </c>
      <c r="J3001" s="2">
        <v>16193713</v>
      </c>
      <c r="K3001" s="28" t="str">
        <f t="shared" si="370"/>
        <v/>
      </c>
      <c r="L3001" s="28" t="str">
        <f t="shared" si="371"/>
        <v/>
      </c>
      <c r="M3001" s="28" t="s">
        <v>3936</v>
      </c>
      <c r="N3001" s="28" t="str">
        <f t="shared" si="372"/>
        <v/>
      </c>
      <c r="O3001" s="28" t="str">
        <f>IF(N3001=1,M3001&amp;" ("&amp;E3001&amp;")",M3001)</f>
        <v>The Emperor's Club</v>
      </c>
      <c r="P3001" s="36">
        <f>INDEX(cpi!$A$1:$M$105,MATCH('Inflation adjust calc'!$E3001,cpi!$A:$A,0),MATCH('Inflation adjust calc'!$D3001,cpi!$1:$1,0))</f>
        <v>181.3</v>
      </c>
      <c r="Q3001" s="36">
        <f>cpi!$I$2</f>
        <v>240.85300000000001</v>
      </c>
      <c r="R3001" s="36">
        <f t="shared" si="377"/>
        <v>1.3284776613348042</v>
      </c>
      <c r="S3001" s="28" t="str">
        <f t="shared" si="373"/>
        <v/>
      </c>
      <c r="T3001" s="37">
        <f t="shared" si="374"/>
        <v>16605970.766685052</v>
      </c>
      <c r="U3001" s="37">
        <f t="shared" si="375"/>
        <v>18679657.972145613</v>
      </c>
      <c r="V3001" s="37">
        <f t="shared" si="376"/>
        <v>21512985.974567015</v>
      </c>
    </row>
    <row r="3002" spans="1:22">
      <c r="A3002" s="23">
        <v>3001</v>
      </c>
      <c r="B3002" s="3">
        <v>34251</v>
      </c>
      <c r="C3002" s="28">
        <v>10</v>
      </c>
      <c r="D3002" s="29">
        <v>9</v>
      </c>
      <c r="E3002" s="28">
        <v>1993</v>
      </c>
      <c r="F3002" s="31">
        <f>DATE(E3002,D3002,C3002)</f>
        <v>34222</v>
      </c>
      <c r="G3002" s="24" t="s">
        <v>3937</v>
      </c>
      <c r="H3002" s="2">
        <v>12500000</v>
      </c>
      <c r="I3002" s="2">
        <v>12281000</v>
      </c>
      <c r="J3002" s="2">
        <v>12309980</v>
      </c>
      <c r="K3002" s="28" t="str">
        <f t="shared" si="370"/>
        <v/>
      </c>
      <c r="L3002" s="28" t="str">
        <f t="shared" si="371"/>
        <v/>
      </c>
      <c r="M3002" s="28" t="s">
        <v>3937</v>
      </c>
      <c r="N3002" s="28" t="str">
        <f t="shared" si="372"/>
        <v/>
      </c>
      <c r="O3002" s="28" t="str">
        <f>IF(N3002=1,M3002&amp;" ("&amp;E3002&amp;")",M3002)</f>
        <v>True Romance</v>
      </c>
      <c r="P3002" s="36">
        <f>INDEX(cpi!$A$1:$M$105,MATCH('Inflation adjust calc'!$E3002,cpi!$A:$A,0),MATCH('Inflation adjust calc'!$D3002,cpi!$1:$1,0))</f>
        <v>145.1</v>
      </c>
      <c r="Q3002" s="36">
        <f>cpi!$I$2</f>
        <v>240.85300000000001</v>
      </c>
      <c r="R3002" s="36">
        <f t="shared" si="377"/>
        <v>1.659910406616127</v>
      </c>
      <c r="S3002" s="28" t="str">
        <f t="shared" si="373"/>
        <v/>
      </c>
      <c r="T3002" s="37">
        <f t="shared" si="374"/>
        <v>20748880.082701586</v>
      </c>
      <c r="U3002" s="37">
        <f t="shared" si="375"/>
        <v>20385359.703652654</v>
      </c>
      <c r="V3002" s="37">
        <f t="shared" si="376"/>
        <v>20433463.90723639</v>
      </c>
    </row>
    <row r="3003" spans="1:22">
      <c r="A3003" s="23">
        <v>3002</v>
      </c>
      <c r="B3003" s="3">
        <v>40126</v>
      </c>
      <c r="C3003" s="28">
        <v>11</v>
      </c>
      <c r="D3003" s="29">
        <v>9</v>
      </c>
      <c r="E3003" s="28">
        <v>2009</v>
      </c>
      <c r="F3003" s="31">
        <f>DATE(E3003,D3003,C3003)</f>
        <v>40067</v>
      </c>
      <c r="G3003" s="24" t="s">
        <v>3938</v>
      </c>
      <c r="H3003" s="2">
        <v>12500000</v>
      </c>
      <c r="I3003" s="2">
        <v>11965282</v>
      </c>
      <c r="J3003" s="2">
        <v>26735797</v>
      </c>
      <c r="K3003" s="28" t="str">
        <f t="shared" si="370"/>
        <v/>
      </c>
      <c r="L3003" s="28" t="str">
        <f t="shared" si="371"/>
        <v/>
      </c>
      <c r="M3003" s="28" t="s">
        <v>3938</v>
      </c>
      <c r="N3003" s="28" t="str">
        <f t="shared" si="372"/>
        <v/>
      </c>
      <c r="O3003" s="28" t="str">
        <f>IF(N3003=1,M3003&amp;" ("&amp;E3003&amp;")",M3003)</f>
        <v>Sorority Row</v>
      </c>
      <c r="P3003" s="36">
        <f>INDEX(cpi!$A$1:$M$105,MATCH('Inflation adjust calc'!$E3003,cpi!$A:$A,0),MATCH('Inflation adjust calc'!$D3003,cpi!$1:$1,0))</f>
        <v>215.96899999999999</v>
      </c>
      <c r="Q3003" s="36">
        <f>cpi!$I$2</f>
        <v>240.85300000000001</v>
      </c>
      <c r="R3003" s="36">
        <f t="shared" si="377"/>
        <v>1.1152202399418436</v>
      </c>
      <c r="S3003" s="28" t="str">
        <f t="shared" si="373"/>
        <v/>
      </c>
      <c r="T3003" s="37">
        <f t="shared" si="374"/>
        <v>13940252.999273045</v>
      </c>
      <c r="U3003" s="37">
        <f t="shared" si="375"/>
        <v>13343924.663011823</v>
      </c>
      <c r="V3003" s="37">
        <f t="shared" si="376"/>
        <v>29816301.945376422</v>
      </c>
    </row>
    <row r="3004" spans="1:22">
      <c r="A3004" s="23">
        <v>3003</v>
      </c>
      <c r="B3004" s="3" t="s">
        <v>3939</v>
      </c>
      <c r="C3004" s="28">
        <v>30</v>
      </c>
      <c r="D3004" s="29">
        <v>9</v>
      </c>
      <c r="E3004" s="28">
        <v>1992</v>
      </c>
      <c r="F3004" s="31">
        <f>DATE(E3004,D3004,C3004)</f>
        <v>33877</v>
      </c>
      <c r="G3004" s="24" t="s">
        <v>3940</v>
      </c>
      <c r="H3004" s="2">
        <v>12500000</v>
      </c>
      <c r="I3004" s="2">
        <v>10725228</v>
      </c>
      <c r="J3004" s="2">
        <v>10725228</v>
      </c>
      <c r="K3004" s="28" t="str">
        <f t="shared" si="370"/>
        <v/>
      </c>
      <c r="L3004" s="28" t="str">
        <f t="shared" si="371"/>
        <v/>
      </c>
      <c r="M3004" s="28" t="s">
        <v>3940</v>
      </c>
      <c r="N3004" s="28" t="str">
        <f t="shared" si="372"/>
        <v/>
      </c>
      <c r="O3004" s="28" t="str">
        <f>IF(N3004=1,M3004&amp;" ("&amp;E3004&amp;")",M3004)</f>
        <v>Glengarry Glen Ross</v>
      </c>
      <c r="P3004" s="36">
        <f>INDEX(cpi!$A$1:$M$105,MATCH('Inflation adjust calc'!$E3004,cpi!$A:$A,0),MATCH('Inflation adjust calc'!$D3004,cpi!$1:$1,0))</f>
        <v>141.30000000000001</v>
      </c>
      <c r="Q3004" s="36">
        <f>cpi!$I$2</f>
        <v>240.85300000000001</v>
      </c>
      <c r="R3004" s="36">
        <f t="shared" si="377"/>
        <v>1.7045506015569709</v>
      </c>
      <c r="S3004" s="28" t="str">
        <f t="shared" si="373"/>
        <v/>
      </c>
      <c r="T3004" s="37">
        <f t="shared" si="374"/>
        <v>21306882.519462135</v>
      </c>
      <c r="U3004" s="37">
        <f t="shared" si="375"/>
        <v>18281693.839235667</v>
      </c>
      <c r="V3004" s="37">
        <f t="shared" si="376"/>
        <v>18281693.839235667</v>
      </c>
    </row>
    <row r="3005" spans="1:22">
      <c r="A3005" s="23">
        <v>3004</v>
      </c>
      <c r="B3005" s="3">
        <v>39640</v>
      </c>
      <c r="C3005" s="28">
        <v>7</v>
      </c>
      <c r="D3005" s="29">
        <v>11</v>
      </c>
      <c r="E3005" s="28">
        <v>2008</v>
      </c>
      <c r="F3005" s="31">
        <f>DATE(E3005,D3005,C3005)</f>
        <v>39759</v>
      </c>
      <c r="G3005" s="24" t="s">
        <v>3941</v>
      </c>
      <c r="H3005" s="2">
        <v>12500000</v>
      </c>
      <c r="I3005" s="2">
        <v>9046156</v>
      </c>
      <c r="J3005" s="2">
        <v>44083403</v>
      </c>
      <c r="K3005" s="28" t="str">
        <f t="shared" si="370"/>
        <v/>
      </c>
      <c r="L3005" s="28" t="str">
        <f t="shared" si="371"/>
        <v/>
      </c>
      <c r="M3005" s="28" t="s">
        <v>3941</v>
      </c>
      <c r="N3005" s="28" t="str">
        <f t="shared" si="372"/>
        <v/>
      </c>
      <c r="O3005" s="28" t="str">
        <f>IF(N3005=1,M3005&amp;" ("&amp;E3005&amp;")",M3005)</f>
        <v>The Boy in the Striped Pajamas</v>
      </c>
      <c r="P3005" s="36">
        <f>INDEX(cpi!$A$1:$M$105,MATCH('Inflation adjust calc'!$E3005,cpi!$A:$A,0),MATCH('Inflation adjust calc'!$D3005,cpi!$1:$1,0))</f>
        <v>212.42500000000001</v>
      </c>
      <c r="Q3005" s="36">
        <f>cpi!$I$2</f>
        <v>240.85300000000001</v>
      </c>
      <c r="R3005" s="36">
        <f t="shared" si="377"/>
        <v>1.1338260562551488</v>
      </c>
      <c r="S3005" s="28" t="str">
        <f t="shared" si="373"/>
        <v/>
      </c>
      <c r="T3005" s="37">
        <f t="shared" si="374"/>
        <v>14172825.70318936</v>
      </c>
      <c r="U3005" s="37">
        <f t="shared" si="375"/>
        <v>10256767.381748851</v>
      </c>
      <c r="V3005" s="37">
        <f t="shared" si="376"/>
        <v>49982910.969796397</v>
      </c>
    </row>
    <row r="3006" spans="1:22">
      <c r="A3006" s="23">
        <v>3005</v>
      </c>
      <c r="B3006" s="3">
        <v>29986</v>
      </c>
      <c r="C3006" s="28">
        <v>2</v>
      </c>
      <c r="D3006" s="29">
        <v>4</v>
      </c>
      <c r="E3006" s="28">
        <v>1982</v>
      </c>
      <c r="F3006" s="31">
        <f>DATE(E3006,D3006,C3006)</f>
        <v>30043</v>
      </c>
      <c r="G3006" s="24" t="s">
        <v>3942</v>
      </c>
      <c r="H3006" s="2">
        <v>12500000</v>
      </c>
      <c r="I3006" s="2">
        <v>7000000</v>
      </c>
      <c r="J3006" s="2">
        <v>21000000</v>
      </c>
      <c r="K3006" s="28" t="str">
        <f t="shared" si="370"/>
        <v/>
      </c>
      <c r="L3006" s="28" t="str">
        <f t="shared" si="371"/>
        <v/>
      </c>
      <c r="M3006" s="28" t="s">
        <v>3942</v>
      </c>
      <c r="N3006" s="28">
        <f t="shared" si="372"/>
        <v>1</v>
      </c>
      <c r="O3006" s="28" t="str">
        <f>IF(N3006=1,M3006&amp;" ("&amp;E3006&amp;")",M3006)</f>
        <v>Cat People (1982)</v>
      </c>
      <c r="P3006" s="36">
        <f>INDEX(cpi!$A$1:$M$105,MATCH('Inflation adjust calc'!$E3006,cpi!$A:$A,0),MATCH('Inflation adjust calc'!$D3006,cpi!$1:$1,0))</f>
        <v>94.9</v>
      </c>
      <c r="Q3006" s="36">
        <f>cpi!$I$2</f>
        <v>240.85300000000001</v>
      </c>
      <c r="R3006" s="36">
        <f t="shared" si="377"/>
        <v>2.5379662802950476</v>
      </c>
      <c r="S3006" s="28" t="str">
        <f t="shared" si="373"/>
        <v/>
      </c>
      <c r="T3006" s="37">
        <f t="shared" si="374"/>
        <v>31724578.503688093</v>
      </c>
      <c r="U3006" s="37">
        <f t="shared" si="375"/>
        <v>17765763.962065332</v>
      </c>
      <c r="V3006" s="37">
        <f t="shared" si="376"/>
        <v>53297291.886196002</v>
      </c>
    </row>
    <row r="3007" spans="1:22">
      <c r="A3007" s="23">
        <v>3006</v>
      </c>
      <c r="B3007" s="3" t="s">
        <v>3943</v>
      </c>
      <c r="C3007" s="28">
        <v>25</v>
      </c>
      <c r="D3007" s="29">
        <v>5</v>
      </c>
      <c r="E3007" s="28">
        <v>1979</v>
      </c>
      <c r="F3007" s="31">
        <f>DATE(E3007,D3007,C3007)</f>
        <v>29000</v>
      </c>
      <c r="G3007" s="24" t="s">
        <v>3944</v>
      </c>
      <c r="H3007" s="2">
        <v>12500000</v>
      </c>
      <c r="I3007" s="2">
        <v>7000000</v>
      </c>
      <c r="J3007" s="2">
        <v>7000000</v>
      </c>
      <c r="K3007" s="28" t="str">
        <f t="shared" si="370"/>
        <v/>
      </c>
      <c r="L3007" s="28" t="str">
        <f t="shared" si="371"/>
        <v/>
      </c>
      <c r="M3007" s="28" t="s">
        <v>3944</v>
      </c>
      <c r="N3007" s="28" t="str">
        <f t="shared" si="372"/>
        <v/>
      </c>
      <c r="O3007" s="28" t="str">
        <f>IF(N3007=1,M3007&amp;" ("&amp;E3007&amp;")",M3007)</f>
        <v>The Prisoner of Zenda</v>
      </c>
      <c r="P3007" s="36">
        <f>INDEX(cpi!$A$1:$M$105,MATCH('Inflation adjust calc'!$E3007,cpi!$A:$A,0),MATCH('Inflation adjust calc'!$D3007,cpi!$1:$1,0))</f>
        <v>71.5</v>
      </c>
      <c r="Q3007" s="36">
        <f>cpi!$I$2</f>
        <v>240.85300000000001</v>
      </c>
      <c r="R3007" s="36">
        <f t="shared" si="377"/>
        <v>3.3685734265734268</v>
      </c>
      <c r="S3007" s="28" t="str">
        <f t="shared" si="373"/>
        <v/>
      </c>
      <c r="T3007" s="37">
        <f t="shared" si="374"/>
        <v>42107167.832167834</v>
      </c>
      <c r="U3007" s="37">
        <f t="shared" si="375"/>
        <v>23580013.986013986</v>
      </c>
      <c r="V3007" s="37">
        <f t="shared" si="376"/>
        <v>23580013.986013986</v>
      </c>
    </row>
    <row r="3008" spans="1:22">
      <c r="A3008" s="23">
        <v>3007</v>
      </c>
      <c r="B3008" s="3" t="s">
        <v>1136</v>
      </c>
      <c r="C3008" s="28">
        <v>15</v>
      </c>
      <c r="D3008" s="29">
        <v>10</v>
      </c>
      <c r="E3008" s="28">
        <v>2010</v>
      </c>
      <c r="F3008" s="31">
        <f>DATE(E3008,D3008,C3008)</f>
        <v>40466</v>
      </c>
      <c r="G3008" s="24" t="s">
        <v>3945</v>
      </c>
      <c r="H3008" s="2">
        <v>12500000</v>
      </c>
      <c r="I3008" s="2">
        <v>6797696</v>
      </c>
      <c r="J3008" s="2">
        <v>11826980</v>
      </c>
      <c r="K3008" s="28" t="str">
        <f t="shared" si="370"/>
        <v/>
      </c>
      <c r="L3008" s="28" t="str">
        <f t="shared" si="371"/>
        <v/>
      </c>
      <c r="M3008" s="28" t="s">
        <v>3945</v>
      </c>
      <c r="N3008" s="28" t="str">
        <f t="shared" si="372"/>
        <v/>
      </c>
      <c r="O3008" s="28" t="str">
        <f>IF(N3008=1,M3008&amp;" ("&amp;E3008&amp;")",M3008)</f>
        <v>Conviction</v>
      </c>
      <c r="P3008" s="36">
        <f>INDEX(cpi!$A$1:$M$105,MATCH('Inflation adjust calc'!$E3008,cpi!$A:$A,0),MATCH('Inflation adjust calc'!$D3008,cpi!$1:$1,0))</f>
        <v>218.71100000000001</v>
      </c>
      <c r="Q3008" s="36">
        <f>cpi!$I$2</f>
        <v>240.85300000000001</v>
      </c>
      <c r="R3008" s="36">
        <f t="shared" si="377"/>
        <v>1.1012386208283991</v>
      </c>
      <c r="S3008" s="28" t="str">
        <f t="shared" si="373"/>
        <v/>
      </c>
      <c r="T3008" s="37">
        <f t="shared" si="374"/>
        <v>13765482.760354988</v>
      </c>
      <c r="U3008" s="37">
        <f t="shared" si="375"/>
        <v>7485885.3678507246</v>
      </c>
      <c r="V3008" s="37">
        <f t="shared" si="376"/>
        <v>13024327.143765058</v>
      </c>
    </row>
    <row r="3009" spans="1:22">
      <c r="A3009" s="23">
        <v>3008</v>
      </c>
      <c r="B3009" s="3">
        <v>39426</v>
      </c>
      <c r="C3009" s="28">
        <v>12</v>
      </c>
      <c r="D3009" s="29">
        <v>10</v>
      </c>
      <c r="E3009" s="28">
        <v>2007</v>
      </c>
      <c r="F3009" s="31">
        <f>DATE(E3009,D3009,C3009)</f>
        <v>39367</v>
      </c>
      <c r="G3009" s="24" t="s">
        <v>3946</v>
      </c>
      <c r="H3009" s="2">
        <v>12500000</v>
      </c>
      <c r="I3009" s="2">
        <v>5956480</v>
      </c>
      <c r="J3009" s="2">
        <v>11277119</v>
      </c>
      <c r="K3009" s="28" t="str">
        <f t="shared" si="370"/>
        <v/>
      </c>
      <c r="L3009" s="28" t="str">
        <f t="shared" si="371"/>
        <v/>
      </c>
      <c r="M3009" s="28" t="s">
        <v>3946</v>
      </c>
      <c r="N3009" s="28" t="str">
        <f t="shared" si="372"/>
        <v/>
      </c>
      <c r="O3009" s="28" t="str">
        <f>IF(N3009=1,M3009&amp;" ("&amp;E3009&amp;")",M3009)</f>
        <v>Lars and the Real Girl</v>
      </c>
      <c r="P3009" s="36">
        <f>INDEX(cpi!$A$1:$M$105,MATCH('Inflation adjust calc'!$E3009,cpi!$A:$A,0),MATCH('Inflation adjust calc'!$D3009,cpi!$1:$1,0))</f>
        <v>208.93600000000001</v>
      </c>
      <c r="Q3009" s="36">
        <f>cpi!$I$2</f>
        <v>240.85300000000001</v>
      </c>
      <c r="R3009" s="36">
        <f t="shared" si="377"/>
        <v>1.1527596967492437</v>
      </c>
      <c r="S3009" s="28" t="str">
        <f t="shared" si="373"/>
        <v/>
      </c>
      <c r="T3009" s="37">
        <f t="shared" si="374"/>
        <v>14409496.209365547</v>
      </c>
      <c r="U3009" s="37">
        <f t="shared" si="375"/>
        <v>6866390.0784929348</v>
      </c>
      <c r="V3009" s="37">
        <f t="shared" si="376"/>
        <v>12999808.278645135</v>
      </c>
    </row>
    <row r="3010" spans="1:22">
      <c r="A3010" s="23">
        <v>3009</v>
      </c>
      <c r="B3010" s="3" t="s">
        <v>169</v>
      </c>
      <c r="C3010" s="28">
        <v>21</v>
      </c>
      <c r="D3010" s="29">
        <v>5</v>
      </c>
      <c r="E3010" s="28">
        <v>2010</v>
      </c>
      <c r="F3010" s="31">
        <f>DATE(E3010,D3010,C3010)</f>
        <v>40319</v>
      </c>
      <c r="G3010" s="24" t="s">
        <v>3947</v>
      </c>
      <c r="H3010" s="2">
        <v>12500000</v>
      </c>
      <c r="I3010" s="2">
        <v>4360548</v>
      </c>
      <c r="J3010" s="2">
        <v>4360548</v>
      </c>
      <c r="K3010" s="28" t="str">
        <f t="shared" si="370"/>
        <v/>
      </c>
      <c r="L3010" s="28" t="str">
        <f t="shared" si="371"/>
        <v/>
      </c>
      <c r="M3010" s="28" t="s">
        <v>3947</v>
      </c>
      <c r="N3010" s="28" t="str">
        <f t="shared" si="372"/>
        <v/>
      </c>
      <c r="O3010" s="28" t="str">
        <f>IF(N3010=1,M3010&amp;" ("&amp;E3010&amp;")",M3010)</f>
        <v>Solitary Man</v>
      </c>
      <c r="P3010" s="36">
        <f>INDEX(cpi!$A$1:$M$105,MATCH('Inflation adjust calc'!$E3010,cpi!$A:$A,0),MATCH('Inflation adjust calc'!$D3010,cpi!$1:$1,0))</f>
        <v>218.178</v>
      </c>
      <c r="Q3010" s="36">
        <f>cpi!$I$2</f>
        <v>240.85300000000001</v>
      </c>
      <c r="R3010" s="36">
        <f t="shared" si="377"/>
        <v>1.1039289020891199</v>
      </c>
      <c r="S3010" s="28" t="str">
        <f t="shared" si="373"/>
        <v/>
      </c>
      <c r="T3010" s="37">
        <f t="shared" si="374"/>
        <v>13799111.276113998</v>
      </c>
      <c r="U3010" s="37">
        <f t="shared" si="375"/>
        <v>4813734.9661469078</v>
      </c>
      <c r="V3010" s="37">
        <f t="shared" si="376"/>
        <v>4813734.9661469078</v>
      </c>
    </row>
    <row r="3011" spans="1:22">
      <c r="A3011" s="23">
        <v>3010</v>
      </c>
      <c r="B3011" s="3" t="s">
        <v>3657</v>
      </c>
      <c r="C3011" s="28">
        <v>22</v>
      </c>
      <c r="D3011" s="29">
        <v>9</v>
      </c>
      <c r="E3011" s="28">
        <v>2000</v>
      </c>
      <c r="F3011" s="31">
        <f>DATE(E3011,D3011,C3011)</f>
        <v>36791</v>
      </c>
      <c r="G3011" s="24" t="s">
        <v>3948</v>
      </c>
      <c r="H3011" s="2">
        <v>12500000</v>
      </c>
      <c r="I3011" s="2">
        <v>4157491</v>
      </c>
      <c r="J3011" s="2">
        <v>45557491</v>
      </c>
      <c r="K3011" s="28" t="str">
        <f t="shared" ref="K3011:K3074" si="378">IF(J3011=0,1,"")</f>
        <v/>
      </c>
      <c r="L3011" s="28" t="str">
        <f t="shared" ref="L3011:L3074" si="379">IF(E3011&gt;2016,1,"")</f>
        <v/>
      </c>
      <c r="M3011" s="28" t="s">
        <v>3948</v>
      </c>
      <c r="N3011" s="28" t="str">
        <f t="shared" ref="N3011:N3074" si="380">IF(COUNTIF($M$2:$M$5233,M3011)&gt;1,1,"")</f>
        <v/>
      </c>
      <c r="O3011" s="28" t="str">
        <f>IF(N3011=1,M3011&amp;" ("&amp;E3011&amp;")",M3011)</f>
        <v>Dancer in the Dark</v>
      </c>
      <c r="P3011" s="36">
        <f>INDEX(cpi!$A$1:$M$105,MATCH('Inflation adjust calc'!$E3011,cpi!$A:$A,0),MATCH('Inflation adjust calc'!$D3011,cpi!$1:$1,0))</f>
        <v>173.7</v>
      </c>
      <c r="Q3011" s="36">
        <f>cpi!$I$2</f>
        <v>240.85300000000001</v>
      </c>
      <c r="R3011" s="36">
        <f t="shared" si="377"/>
        <v>1.3866033390903858</v>
      </c>
      <c r="S3011" s="28" t="str">
        <f t="shared" ref="S3011:S3074" si="381">IF(ISERROR(R3011),1,"")</f>
        <v/>
      </c>
      <c r="T3011" s="37">
        <f t="shared" ref="T3011:T3074" si="382">H3011*$R3011</f>
        <v>17332541.738629822</v>
      </c>
      <c r="U3011" s="37">
        <f t="shared" ref="U3011:U3074" si="383">I3011*$R3011</f>
        <v>5764790.9028382273</v>
      </c>
      <c r="V3011" s="37">
        <f t="shared" ref="V3011:V3074" si="384">J3011*$R3011</f>
        <v>63170169.141180202</v>
      </c>
    </row>
    <row r="3012" spans="1:22">
      <c r="A3012" s="23">
        <v>3011</v>
      </c>
      <c r="B3012" s="3" t="s">
        <v>95</v>
      </c>
      <c r="C3012" s="28">
        <v>17</v>
      </c>
      <c r="D3012" s="29">
        <v>12</v>
      </c>
      <c r="E3012" s="28">
        <v>2010</v>
      </c>
      <c r="F3012" s="31">
        <f>DATE(E3012,D3012,C3012)</f>
        <v>40529</v>
      </c>
      <c r="G3012" s="24" t="s">
        <v>3949</v>
      </c>
      <c r="H3012" s="2">
        <v>12500000</v>
      </c>
      <c r="I3012" s="2">
        <v>2039869</v>
      </c>
      <c r="J3012" s="2">
        <v>2272186</v>
      </c>
      <c r="K3012" s="28" t="str">
        <f t="shared" si="378"/>
        <v/>
      </c>
      <c r="L3012" s="28" t="str">
        <f t="shared" si="379"/>
        <v/>
      </c>
      <c r="M3012" s="28" t="s">
        <v>3949</v>
      </c>
      <c r="N3012" s="28" t="str">
        <f t="shared" si="380"/>
        <v/>
      </c>
      <c r="O3012" s="28" t="str">
        <f>IF(N3012=1,M3012&amp;" ("&amp;E3012&amp;")",M3012)</f>
        <v>Casino Jack</v>
      </c>
      <c r="P3012" s="36">
        <f>INDEX(cpi!$A$1:$M$105,MATCH('Inflation adjust calc'!$E3012,cpi!$A:$A,0),MATCH('Inflation adjust calc'!$D3012,cpi!$1:$1,0))</f>
        <v>219.179</v>
      </c>
      <c r="Q3012" s="36">
        <f>cpi!$I$2</f>
        <v>240.85300000000001</v>
      </c>
      <c r="R3012" s="36">
        <f t="shared" si="377"/>
        <v>1.0988872109098042</v>
      </c>
      <c r="S3012" s="28" t="str">
        <f t="shared" si="381"/>
        <v/>
      </c>
      <c r="T3012" s="37">
        <f t="shared" si="382"/>
        <v>13736090.136372553</v>
      </c>
      <c r="U3012" s="37">
        <f t="shared" si="383"/>
        <v>2241585.9560313714</v>
      </c>
      <c r="V3012" s="37">
        <f t="shared" si="384"/>
        <v>2496876.1362083047</v>
      </c>
    </row>
    <row r="3013" spans="1:22">
      <c r="A3013" s="23">
        <v>3012</v>
      </c>
      <c r="B3013" s="3" t="s">
        <v>3950</v>
      </c>
      <c r="C3013" s="28">
        <v>31</v>
      </c>
      <c r="D3013" s="29">
        <v>12</v>
      </c>
      <c r="E3013" s="28">
        <v>1997</v>
      </c>
      <c r="F3013" s="31">
        <f>DATE(E3013,D3013,C3013)</f>
        <v>35795</v>
      </c>
      <c r="G3013" s="24" t="s">
        <v>3951</v>
      </c>
      <c r="H3013" s="2">
        <v>12500000</v>
      </c>
      <c r="I3013" s="2">
        <v>1612957</v>
      </c>
      <c r="J3013" s="2">
        <v>1612957</v>
      </c>
      <c r="K3013" s="28" t="str">
        <f t="shared" si="378"/>
        <v/>
      </c>
      <c r="L3013" s="28" t="str">
        <f t="shared" si="379"/>
        <v/>
      </c>
      <c r="M3013" s="28" t="s">
        <v>3951</v>
      </c>
      <c r="N3013" s="28" t="str">
        <f t="shared" si="380"/>
        <v/>
      </c>
      <c r="O3013" s="28" t="str">
        <f>IF(N3013=1,M3013&amp;" ("&amp;E3013&amp;")",M3013)</f>
        <v>Oscar and Lucinda</v>
      </c>
      <c r="P3013" s="36">
        <f>INDEX(cpi!$A$1:$M$105,MATCH('Inflation adjust calc'!$E3013,cpi!$A:$A,0),MATCH('Inflation adjust calc'!$D3013,cpi!$1:$1,0))</f>
        <v>161.30000000000001</v>
      </c>
      <c r="Q3013" s="36">
        <f>cpi!$I$2</f>
        <v>240.85300000000001</v>
      </c>
      <c r="R3013" s="36">
        <f t="shared" si="377"/>
        <v>1.4931990080595163</v>
      </c>
      <c r="S3013" s="28" t="str">
        <f t="shared" si="381"/>
        <v/>
      </c>
      <c r="T3013" s="37">
        <f t="shared" si="382"/>
        <v>18664987.600743953</v>
      </c>
      <c r="U3013" s="37">
        <f t="shared" si="383"/>
        <v>2408465.7924426533</v>
      </c>
      <c r="V3013" s="37">
        <f t="shared" si="384"/>
        <v>2408465.7924426533</v>
      </c>
    </row>
    <row r="3014" spans="1:22">
      <c r="A3014" s="23">
        <v>3013</v>
      </c>
      <c r="B3014" s="3">
        <v>35075</v>
      </c>
      <c r="C3014" s="28">
        <v>1</v>
      </c>
      <c r="D3014" s="29">
        <v>11</v>
      </c>
      <c r="E3014" s="28">
        <v>1996</v>
      </c>
      <c r="F3014" s="31">
        <f>DATE(E3014,D3014,C3014)</f>
        <v>35370</v>
      </c>
      <c r="G3014" s="24" t="s">
        <v>3952</v>
      </c>
      <c r="H3014" s="2">
        <v>12500000</v>
      </c>
      <c r="I3014" s="2">
        <v>1212799</v>
      </c>
      <c r="J3014" s="2">
        <v>1412799</v>
      </c>
      <c r="K3014" s="28" t="str">
        <f t="shared" si="378"/>
        <v/>
      </c>
      <c r="L3014" s="28" t="str">
        <f t="shared" si="379"/>
        <v/>
      </c>
      <c r="M3014" s="28" t="s">
        <v>3952</v>
      </c>
      <c r="N3014" s="28" t="str">
        <f t="shared" si="380"/>
        <v/>
      </c>
      <c r="O3014" s="28" t="str">
        <f>IF(N3014=1,M3014&amp;" ("&amp;E3014&amp;")",M3014)</f>
        <v>The Funeral</v>
      </c>
      <c r="P3014" s="36">
        <f>INDEX(cpi!$A$1:$M$105,MATCH('Inflation adjust calc'!$E3014,cpi!$A:$A,0),MATCH('Inflation adjust calc'!$D3014,cpi!$1:$1,0))</f>
        <v>158.6</v>
      </c>
      <c r="Q3014" s="36">
        <f>cpi!$I$2</f>
        <v>240.85300000000001</v>
      </c>
      <c r="R3014" s="36">
        <f t="shared" si="377"/>
        <v>1.5186191677175285</v>
      </c>
      <c r="S3014" s="28" t="str">
        <f t="shared" si="381"/>
        <v/>
      </c>
      <c r="T3014" s="37">
        <f t="shared" si="382"/>
        <v>18982739.596469104</v>
      </c>
      <c r="U3014" s="37">
        <f t="shared" si="383"/>
        <v>1841779.8079886509</v>
      </c>
      <c r="V3014" s="37">
        <f t="shared" si="384"/>
        <v>2145503.6415321566</v>
      </c>
    </row>
    <row r="3015" spans="1:22">
      <c r="A3015" s="23">
        <v>3014</v>
      </c>
      <c r="B3015" s="3">
        <v>38055</v>
      </c>
      <c r="C3015" s="28">
        <v>3</v>
      </c>
      <c r="D3015" s="29">
        <v>9</v>
      </c>
      <c r="E3015" s="28">
        <v>2004</v>
      </c>
      <c r="F3015" s="31">
        <f>DATE(E3015,D3015,C3015)</f>
        <v>38233</v>
      </c>
      <c r="G3015" s="24" t="s">
        <v>3953</v>
      </c>
      <c r="H3015" s="2">
        <v>12500000</v>
      </c>
      <c r="I3015" s="2">
        <v>1110186</v>
      </c>
      <c r="J3015" s="2">
        <v>69826708</v>
      </c>
      <c r="K3015" s="28" t="str">
        <f t="shared" si="378"/>
        <v/>
      </c>
      <c r="L3015" s="28" t="str">
        <f t="shared" si="379"/>
        <v/>
      </c>
      <c r="M3015" s="28" t="s">
        <v>3953</v>
      </c>
      <c r="N3015" s="28" t="str">
        <f t="shared" si="380"/>
        <v/>
      </c>
      <c r="O3015" s="28" t="str">
        <f>IF(N3015=1,M3015&amp;" ("&amp;E3015&amp;")",M3015)</f>
        <v>Tae Guik Gi: The Brotherhood of War</v>
      </c>
      <c r="P3015" s="36">
        <f>INDEX(cpi!$A$1:$M$105,MATCH('Inflation adjust calc'!$E3015,cpi!$A:$A,0),MATCH('Inflation adjust calc'!$D3015,cpi!$1:$1,0))</f>
        <v>189.9</v>
      </c>
      <c r="Q3015" s="36">
        <f>cpi!$I$2</f>
        <v>240.85300000000001</v>
      </c>
      <c r="R3015" s="36">
        <f t="shared" si="377"/>
        <v>1.2683149025803053</v>
      </c>
      <c r="S3015" s="28" t="str">
        <f t="shared" si="381"/>
        <v/>
      </c>
      <c r="T3015" s="37">
        <f t="shared" si="382"/>
        <v>15853936.282253817</v>
      </c>
      <c r="U3015" s="37">
        <f t="shared" si="383"/>
        <v>1408065.4484360188</v>
      </c>
      <c r="V3015" s="37">
        <f t="shared" si="384"/>
        <v>88562254.35452342</v>
      </c>
    </row>
    <row r="3016" spans="1:22">
      <c r="A3016" s="23">
        <v>3015</v>
      </c>
      <c r="B3016" s="3" t="s">
        <v>2538</v>
      </c>
      <c r="C3016" s="28">
        <v>16</v>
      </c>
      <c r="D3016" s="29">
        <v>4</v>
      </c>
      <c r="E3016" s="28">
        <v>2010</v>
      </c>
      <c r="F3016" s="31">
        <f>DATE(E3016,D3016,C3016)</f>
        <v>40284</v>
      </c>
      <c r="G3016" s="24" t="s">
        <v>3954</v>
      </c>
      <c r="H3016" s="2">
        <v>12500000</v>
      </c>
      <c r="I3016" s="2">
        <v>1089445</v>
      </c>
      <c r="J3016" s="2">
        <v>3931367</v>
      </c>
      <c r="K3016" s="28" t="str">
        <f t="shared" si="378"/>
        <v/>
      </c>
      <c r="L3016" s="28" t="str">
        <f t="shared" si="379"/>
        <v/>
      </c>
      <c r="M3016" s="28" t="s">
        <v>3954</v>
      </c>
      <c r="N3016" s="28" t="str">
        <f t="shared" si="380"/>
        <v/>
      </c>
      <c r="O3016" s="28" t="str">
        <f>IF(N3016=1,M3016&amp;" ("&amp;E3016&amp;")",M3016)</f>
        <v>The Perfect Game</v>
      </c>
      <c r="P3016" s="36">
        <f>INDEX(cpi!$A$1:$M$105,MATCH('Inflation adjust calc'!$E3016,cpi!$A:$A,0),MATCH('Inflation adjust calc'!$D3016,cpi!$1:$1,0))</f>
        <v>218.00899999999999</v>
      </c>
      <c r="Q3016" s="36">
        <f>cpi!$I$2</f>
        <v>240.85300000000001</v>
      </c>
      <c r="R3016" s="36">
        <f t="shared" si="377"/>
        <v>1.104784664853286</v>
      </c>
      <c r="S3016" s="28" t="str">
        <f t="shared" si="381"/>
        <v/>
      </c>
      <c r="T3016" s="37">
        <f t="shared" si="382"/>
        <v>13809808.310666075</v>
      </c>
      <c r="U3016" s="37">
        <f t="shared" si="383"/>
        <v>1203602.1292010881</v>
      </c>
      <c r="V3016" s="37">
        <f t="shared" si="384"/>
        <v>4343313.9735102681</v>
      </c>
    </row>
    <row r="3017" spans="1:22">
      <c r="A3017" s="23">
        <v>3016</v>
      </c>
      <c r="B3017" s="3">
        <v>41277</v>
      </c>
      <c r="C3017" s="28">
        <v>1</v>
      </c>
      <c r="D3017" s="29">
        <v>3</v>
      </c>
      <c r="E3017" s="28">
        <v>2013</v>
      </c>
      <c r="F3017" s="31">
        <f>DATE(E3017,D3017,C3017)</f>
        <v>41334</v>
      </c>
      <c r="G3017" s="24" t="s">
        <v>3955</v>
      </c>
      <c r="H3017" s="2">
        <v>12500000</v>
      </c>
      <c r="I3017" s="2">
        <v>292562</v>
      </c>
      <c r="J3017" s="2">
        <v>9376444</v>
      </c>
      <c r="K3017" s="28" t="str">
        <f t="shared" si="378"/>
        <v/>
      </c>
      <c r="L3017" s="28" t="str">
        <f t="shared" si="379"/>
        <v/>
      </c>
      <c r="M3017" s="28" t="s">
        <v>3955</v>
      </c>
      <c r="N3017" s="28" t="str">
        <f t="shared" si="380"/>
        <v/>
      </c>
      <c r="O3017" s="28" t="str">
        <f>IF(N3017=1,M3017&amp;" ("&amp;E3017&amp;")",M3017)</f>
        <v>Ernest et Celestine</v>
      </c>
      <c r="P3017" s="36">
        <f>INDEX(cpi!$A$1:$M$105,MATCH('Inflation adjust calc'!$E3017,cpi!$A:$A,0),MATCH('Inflation adjust calc'!$D3017,cpi!$1:$1,0))</f>
        <v>232.773</v>
      </c>
      <c r="Q3017" s="36">
        <f>cpi!$I$2</f>
        <v>240.85300000000001</v>
      </c>
      <c r="R3017" s="36">
        <f t="shared" si="377"/>
        <v>1.0347119296481981</v>
      </c>
      <c r="S3017" s="28" t="str">
        <f t="shared" si="381"/>
        <v/>
      </c>
      <c r="T3017" s="37">
        <f t="shared" si="382"/>
        <v>12933899.120602477</v>
      </c>
      <c r="U3017" s="37">
        <f t="shared" si="383"/>
        <v>302717.39156173612</v>
      </c>
      <c r="V3017" s="37">
        <f t="shared" si="384"/>
        <v>9701918.4644782692</v>
      </c>
    </row>
    <row r="3018" spans="1:22">
      <c r="A3018" s="23">
        <v>3017</v>
      </c>
      <c r="B3018" s="3">
        <v>41004</v>
      </c>
      <c r="C3018" s="28">
        <v>4</v>
      </c>
      <c r="D3018" s="29">
        <v>5</v>
      </c>
      <c r="E3018" s="28">
        <v>2012</v>
      </c>
      <c r="F3018" s="31">
        <f>DATE(E3018,D3018,C3018)</f>
        <v>41033</v>
      </c>
      <c r="G3018" s="24" t="s">
        <v>6845</v>
      </c>
      <c r="H3018" s="2">
        <v>12500000</v>
      </c>
      <c r="I3018" s="2">
        <v>10011</v>
      </c>
      <c r="J3018" s="2">
        <v>1100287</v>
      </c>
      <c r="K3018" s="28" t="str">
        <f t="shared" si="378"/>
        <v/>
      </c>
      <c r="L3018" s="28" t="str">
        <f t="shared" si="379"/>
        <v/>
      </c>
      <c r="M3018" s="28" t="s">
        <v>6845</v>
      </c>
      <c r="N3018" s="28" t="str">
        <f t="shared" si="380"/>
        <v/>
      </c>
      <c r="O3018" s="28" t="str">
        <f>IF(N3018=1,M3018&amp;" ("&amp;E3018&amp;")",M3018)</f>
        <v>A Little Bit of Heaven</v>
      </c>
      <c r="P3018" s="36">
        <f>INDEX(cpi!$A$1:$M$105,MATCH('Inflation adjust calc'!$E3018,cpi!$A:$A,0),MATCH('Inflation adjust calc'!$D3018,cpi!$1:$1,0))</f>
        <v>229.815</v>
      </c>
      <c r="Q3018" s="36">
        <f>cpi!$I$2</f>
        <v>240.85300000000001</v>
      </c>
      <c r="R3018" s="36">
        <f t="shared" si="377"/>
        <v>1.0480299371233384</v>
      </c>
      <c r="S3018" s="28" t="str">
        <f t="shared" si="381"/>
        <v/>
      </c>
      <c r="T3018" s="37">
        <f t="shared" si="382"/>
        <v>13100374.21404173</v>
      </c>
      <c r="U3018" s="37">
        <f t="shared" si="383"/>
        <v>10491.82770054174</v>
      </c>
      <c r="V3018" s="37">
        <f t="shared" si="384"/>
        <v>1153133.7154276266</v>
      </c>
    </row>
    <row r="3019" spans="1:22">
      <c r="A3019" s="23">
        <v>3018</v>
      </c>
      <c r="B3019" s="3" t="s">
        <v>3956</v>
      </c>
      <c r="C3019" s="28">
        <v>18</v>
      </c>
      <c r="D3019" s="29">
        <v>11</v>
      </c>
      <c r="E3019" s="28">
        <v>1988</v>
      </c>
      <c r="F3019" s="31">
        <f>DATE(E3019,D3019,C3019)</f>
        <v>32465</v>
      </c>
      <c r="G3019" s="24" t="s">
        <v>3957</v>
      </c>
      <c r="H3019" s="2">
        <v>12300000</v>
      </c>
      <c r="I3019" s="2">
        <v>48092846</v>
      </c>
      <c r="J3019" s="2">
        <v>81972846</v>
      </c>
      <c r="K3019" s="28" t="str">
        <f t="shared" si="378"/>
        <v/>
      </c>
      <c r="L3019" s="28" t="str">
        <f t="shared" si="379"/>
        <v/>
      </c>
      <c r="M3019" s="28" t="s">
        <v>3957</v>
      </c>
      <c r="N3019" s="28" t="str">
        <f t="shared" si="380"/>
        <v/>
      </c>
      <c r="O3019" s="28" t="str">
        <f>IF(N3019=1,M3019&amp;" ("&amp;E3019&amp;")",M3019)</f>
        <v>The Land Before Time</v>
      </c>
      <c r="P3019" s="36">
        <f>INDEX(cpi!$A$1:$M$105,MATCH('Inflation adjust calc'!$E3019,cpi!$A:$A,0),MATCH('Inflation adjust calc'!$D3019,cpi!$1:$1,0))</f>
        <v>120.3</v>
      </c>
      <c r="Q3019" s="36">
        <f>cpi!$I$2</f>
        <v>240.85300000000001</v>
      </c>
      <c r="R3019" s="36">
        <f t="shared" si="377"/>
        <v>2.0021030756442229</v>
      </c>
      <c r="S3019" s="28" t="str">
        <f t="shared" si="381"/>
        <v/>
      </c>
      <c r="T3019" s="37">
        <f t="shared" si="382"/>
        <v>24625867.83042394</v>
      </c>
      <c r="U3019" s="37">
        <f t="shared" si="383"/>
        <v>96286834.89308396</v>
      </c>
      <c r="V3019" s="37">
        <f t="shared" si="384"/>
        <v>164118087.09591022</v>
      </c>
    </row>
    <row r="3020" spans="1:22">
      <c r="A3020" s="23">
        <v>3019</v>
      </c>
      <c r="B3020" s="3" t="s">
        <v>3958</v>
      </c>
      <c r="C3020" s="28">
        <v>20</v>
      </c>
      <c r="D3020" s="29">
        <v>6</v>
      </c>
      <c r="E3020" s="28">
        <v>1975</v>
      </c>
      <c r="F3020" s="31">
        <f>DATE(E3020,D3020,C3020)</f>
        <v>27565</v>
      </c>
      <c r="G3020" s="24" t="s">
        <v>3959</v>
      </c>
      <c r="H3020" s="2">
        <v>12000000</v>
      </c>
      <c r="I3020" s="2">
        <v>260000000</v>
      </c>
      <c r="J3020" s="2">
        <v>470700000</v>
      </c>
      <c r="K3020" s="28" t="str">
        <f t="shared" si="378"/>
        <v/>
      </c>
      <c r="L3020" s="28" t="str">
        <f t="shared" si="379"/>
        <v/>
      </c>
      <c r="M3020" s="28" t="s">
        <v>3959</v>
      </c>
      <c r="N3020" s="28" t="str">
        <f t="shared" si="380"/>
        <v/>
      </c>
      <c r="O3020" s="28" t="str">
        <f>IF(N3020=1,M3020&amp;" ("&amp;E3020&amp;")",M3020)</f>
        <v>Jaws</v>
      </c>
      <c r="P3020" s="36">
        <f>INDEX(cpi!$A$1:$M$105,MATCH('Inflation adjust calc'!$E3020,cpi!$A:$A,0),MATCH('Inflation adjust calc'!$D3020,cpi!$1:$1,0))</f>
        <v>53.6</v>
      </c>
      <c r="Q3020" s="36">
        <f>cpi!$I$2</f>
        <v>240.85300000000001</v>
      </c>
      <c r="R3020" s="36">
        <f t="shared" si="377"/>
        <v>4.4935261194029854</v>
      </c>
      <c r="S3020" s="28" t="str">
        <f t="shared" si="381"/>
        <v/>
      </c>
      <c r="T3020" s="37">
        <f t="shared" si="382"/>
        <v>53922313.432835825</v>
      </c>
      <c r="U3020" s="37">
        <f t="shared" si="383"/>
        <v>1168316791.0447762</v>
      </c>
      <c r="V3020" s="37">
        <f t="shared" si="384"/>
        <v>2115102744.4029853</v>
      </c>
    </row>
    <row r="3021" spans="1:22">
      <c r="A3021" s="23">
        <v>3020</v>
      </c>
      <c r="B3021" s="3" t="s">
        <v>3960</v>
      </c>
      <c r="C3021" s="28">
        <v>26</v>
      </c>
      <c r="D3021" s="29">
        <v>12</v>
      </c>
      <c r="E3021" s="28">
        <v>1973</v>
      </c>
      <c r="F3021" s="31">
        <f>DATE(E3021,D3021,C3021)</f>
        <v>27024</v>
      </c>
      <c r="G3021" s="24" t="s">
        <v>3961</v>
      </c>
      <c r="H3021" s="2">
        <v>12000000</v>
      </c>
      <c r="I3021" s="2">
        <v>202347346</v>
      </c>
      <c r="J3021" s="2">
        <v>400214478</v>
      </c>
      <c r="K3021" s="28" t="str">
        <f t="shared" si="378"/>
        <v/>
      </c>
      <c r="L3021" s="28" t="str">
        <f t="shared" si="379"/>
        <v/>
      </c>
      <c r="M3021" s="28" t="s">
        <v>3961</v>
      </c>
      <c r="N3021" s="28" t="str">
        <f t="shared" si="380"/>
        <v/>
      </c>
      <c r="O3021" s="28" t="str">
        <f>IF(N3021=1,M3021&amp;" ("&amp;E3021&amp;")",M3021)</f>
        <v>The Exorcist</v>
      </c>
      <c r="P3021" s="36">
        <f>INDEX(cpi!$A$1:$M$105,MATCH('Inflation adjust calc'!$E3021,cpi!$A:$A,0),MATCH('Inflation adjust calc'!$D3021,cpi!$1:$1,0))</f>
        <v>46.2</v>
      </c>
      <c r="Q3021" s="36">
        <f>cpi!$I$2</f>
        <v>240.85300000000001</v>
      </c>
      <c r="R3021" s="36">
        <f t="shared" si="377"/>
        <v>5.2132683982683981</v>
      </c>
      <c r="S3021" s="28" t="str">
        <f t="shared" si="381"/>
        <v/>
      </c>
      <c r="T3021" s="37">
        <f t="shared" si="382"/>
        <v>62559220.779220775</v>
      </c>
      <c r="U3021" s="37">
        <f t="shared" si="383"/>
        <v>1054891024.3752813</v>
      </c>
      <c r="V3021" s="37">
        <f t="shared" si="384"/>
        <v>2086425490.686883</v>
      </c>
    </row>
    <row r="3022" spans="1:22">
      <c r="A3022" s="23">
        <v>3021</v>
      </c>
      <c r="B3022" s="3">
        <v>41796</v>
      </c>
      <c r="C3022" s="28">
        <v>6</v>
      </c>
      <c r="D3022" s="29">
        <v>6</v>
      </c>
      <c r="E3022" s="28">
        <v>2014</v>
      </c>
      <c r="F3022" s="31">
        <f>DATE(E3022,D3022,C3022)</f>
        <v>41796</v>
      </c>
      <c r="G3022" s="24" t="s">
        <v>3962</v>
      </c>
      <c r="H3022" s="2">
        <v>12000000</v>
      </c>
      <c r="I3022" s="2">
        <v>124872350</v>
      </c>
      <c r="J3022" s="2">
        <v>307166834</v>
      </c>
      <c r="K3022" s="28" t="str">
        <f t="shared" si="378"/>
        <v/>
      </c>
      <c r="L3022" s="28" t="str">
        <f t="shared" si="379"/>
        <v/>
      </c>
      <c r="M3022" s="28" t="s">
        <v>3962</v>
      </c>
      <c r="N3022" s="28" t="str">
        <f t="shared" si="380"/>
        <v/>
      </c>
      <c r="O3022" s="28" t="str">
        <f>IF(N3022=1,M3022&amp;" ("&amp;E3022&amp;")",M3022)</f>
        <v>The Fault in Our Stars</v>
      </c>
      <c r="P3022" s="36">
        <f>INDEX(cpi!$A$1:$M$105,MATCH('Inflation adjust calc'!$E3022,cpi!$A:$A,0),MATCH('Inflation adjust calc'!$D3022,cpi!$1:$1,0))</f>
        <v>238.34299999999999</v>
      </c>
      <c r="Q3022" s="36">
        <f>cpi!$I$2</f>
        <v>240.85300000000001</v>
      </c>
      <c r="R3022" s="36">
        <f t="shared" si="377"/>
        <v>1.0105310413983211</v>
      </c>
      <c r="S3022" s="28" t="str">
        <f t="shared" si="381"/>
        <v/>
      </c>
      <c r="T3022" s="37">
        <f t="shared" si="382"/>
        <v>12126372.496779853</v>
      </c>
      <c r="U3022" s="37">
        <f t="shared" si="383"/>
        <v>126187385.88735564</v>
      </c>
      <c r="V3022" s="37">
        <f t="shared" si="384"/>
        <v>310401620.64504522</v>
      </c>
    </row>
    <row r="3023" spans="1:22">
      <c r="A3023" s="23">
        <v>3022</v>
      </c>
      <c r="B3023" s="3">
        <v>36410</v>
      </c>
      <c r="C3023" s="28">
        <v>9</v>
      </c>
      <c r="D3023" s="29">
        <v>7</v>
      </c>
      <c r="E3023" s="28">
        <v>1999</v>
      </c>
      <c r="F3023" s="31">
        <f>DATE(E3023,D3023,C3023)</f>
        <v>36350</v>
      </c>
      <c r="G3023" s="24" t="s">
        <v>3963</v>
      </c>
      <c r="H3023" s="2">
        <v>12000000</v>
      </c>
      <c r="I3023" s="2">
        <v>101800948</v>
      </c>
      <c r="J3023" s="2">
        <v>234723148</v>
      </c>
      <c r="K3023" s="28" t="str">
        <f t="shared" si="378"/>
        <v/>
      </c>
      <c r="L3023" s="28" t="str">
        <f t="shared" si="379"/>
        <v/>
      </c>
      <c r="M3023" s="28" t="s">
        <v>3963</v>
      </c>
      <c r="N3023" s="28" t="str">
        <f t="shared" si="380"/>
        <v/>
      </c>
      <c r="O3023" s="28" t="str">
        <f>IF(N3023=1,M3023&amp;" ("&amp;E3023&amp;")",M3023)</f>
        <v>American Pie</v>
      </c>
      <c r="P3023" s="36">
        <f>INDEX(cpi!$A$1:$M$105,MATCH('Inflation adjust calc'!$E3023,cpi!$A:$A,0),MATCH('Inflation adjust calc'!$D3023,cpi!$1:$1,0))</f>
        <v>166.7</v>
      </c>
      <c r="Q3023" s="36">
        <f>cpi!$I$2</f>
        <v>240.85300000000001</v>
      </c>
      <c r="R3023" s="36">
        <f t="shared" si="377"/>
        <v>1.4448290341931616</v>
      </c>
      <c r="S3023" s="28" t="str">
        <f t="shared" si="381"/>
        <v/>
      </c>
      <c r="T3023" s="37">
        <f t="shared" si="382"/>
        <v>17337948.410317939</v>
      </c>
      <c r="U3023" s="37">
        <f t="shared" si="383"/>
        <v>147084965.37878826</v>
      </c>
      <c r="V3023" s="37">
        <f t="shared" si="384"/>
        <v>339134819.22761852</v>
      </c>
    </row>
    <row r="3024" spans="1:22">
      <c r="A3024" s="23">
        <v>3023</v>
      </c>
      <c r="B3024" s="3" t="s">
        <v>2712</v>
      </c>
      <c r="C3024" s="28">
        <v>20</v>
      </c>
      <c r="D3024" s="29">
        <v>4</v>
      </c>
      <c r="E3024" s="28">
        <v>2012</v>
      </c>
      <c r="F3024" s="31">
        <f>DATE(E3024,D3024,C3024)</f>
        <v>41019</v>
      </c>
      <c r="G3024" s="24" t="s">
        <v>3964</v>
      </c>
      <c r="H3024" s="2">
        <v>12000000</v>
      </c>
      <c r="I3024" s="2">
        <v>91547205</v>
      </c>
      <c r="J3024" s="2">
        <v>113373764</v>
      </c>
      <c r="K3024" s="28" t="str">
        <f t="shared" si="378"/>
        <v/>
      </c>
      <c r="L3024" s="28" t="str">
        <f t="shared" si="379"/>
        <v/>
      </c>
      <c r="M3024" s="28" t="s">
        <v>3964</v>
      </c>
      <c r="N3024" s="28" t="str">
        <f t="shared" si="380"/>
        <v/>
      </c>
      <c r="O3024" s="28" t="str">
        <f>IF(N3024=1,M3024&amp;" ("&amp;E3024&amp;")",M3024)</f>
        <v>Think Like a Man</v>
      </c>
      <c r="P3024" s="36">
        <f>INDEX(cpi!$A$1:$M$105,MATCH('Inflation adjust calc'!$E3024,cpi!$A:$A,0),MATCH('Inflation adjust calc'!$D3024,cpi!$1:$1,0))</f>
        <v>230.08500000000001</v>
      </c>
      <c r="Q3024" s="36">
        <f>cpi!$I$2</f>
        <v>240.85300000000001</v>
      </c>
      <c r="R3024" s="36">
        <f t="shared" si="377"/>
        <v>1.0468000956168373</v>
      </c>
      <c r="S3024" s="28" t="str">
        <f t="shared" si="381"/>
        <v/>
      </c>
      <c r="T3024" s="37">
        <f t="shared" si="382"/>
        <v>12561601.147402048</v>
      </c>
      <c r="U3024" s="37">
        <f t="shared" si="383"/>
        <v>95831622.947454199</v>
      </c>
      <c r="V3024" s="37">
        <f t="shared" si="384"/>
        <v>118679666.99564074</v>
      </c>
    </row>
    <row r="3025" spans="1:22">
      <c r="A3025" s="23">
        <v>3024</v>
      </c>
      <c r="B3025" s="3" t="s">
        <v>3965</v>
      </c>
      <c r="C3025" s="28">
        <v>16</v>
      </c>
      <c r="D3025" s="29">
        <v>4</v>
      </c>
      <c r="E3025" s="28">
        <v>2014</v>
      </c>
      <c r="F3025" s="31">
        <f>DATE(E3025,D3025,C3025)</f>
        <v>41745</v>
      </c>
      <c r="G3025" s="24" t="s">
        <v>3966</v>
      </c>
      <c r="H3025" s="2">
        <v>12000000</v>
      </c>
      <c r="I3025" s="2">
        <v>91386097</v>
      </c>
      <c r="J3025" s="2">
        <v>100919111</v>
      </c>
      <c r="K3025" s="28" t="str">
        <f t="shared" si="378"/>
        <v/>
      </c>
      <c r="L3025" s="28" t="str">
        <f t="shared" si="379"/>
        <v/>
      </c>
      <c r="M3025" s="28" t="s">
        <v>3966</v>
      </c>
      <c r="N3025" s="28" t="str">
        <f t="shared" si="380"/>
        <v/>
      </c>
      <c r="O3025" s="28" t="str">
        <f>IF(N3025=1,M3025&amp;" ("&amp;E3025&amp;")",M3025)</f>
        <v>Heaven is for Real</v>
      </c>
      <c r="P3025" s="36">
        <f>INDEX(cpi!$A$1:$M$105,MATCH('Inflation adjust calc'!$E3025,cpi!$A:$A,0),MATCH('Inflation adjust calc'!$D3025,cpi!$1:$1,0))</f>
        <v>237.072</v>
      </c>
      <c r="Q3025" s="36">
        <f>cpi!$I$2</f>
        <v>240.85300000000001</v>
      </c>
      <c r="R3025" s="36">
        <f t="shared" si="377"/>
        <v>1.0159487413106567</v>
      </c>
      <c r="S3025" s="28" t="str">
        <f t="shared" si="381"/>
        <v/>
      </c>
      <c r="T3025" s="37">
        <f t="shared" si="382"/>
        <v>12191384.89572788</v>
      </c>
      <c r="U3025" s="37">
        <f t="shared" si="383"/>
        <v>92843590.220443577</v>
      </c>
      <c r="V3025" s="37">
        <f t="shared" si="384"/>
        <v>102528643.79464045</v>
      </c>
    </row>
    <row r="3026" spans="1:22">
      <c r="A3026" s="23">
        <v>3025</v>
      </c>
      <c r="B3026" s="3">
        <v>31758</v>
      </c>
      <c r="C3026" s="28">
        <v>12</v>
      </c>
      <c r="D3026" s="29">
        <v>12</v>
      </c>
      <c r="E3026" s="28">
        <v>1986</v>
      </c>
      <c r="F3026" s="31">
        <f>DATE(E3026,D3026,C3026)</f>
        <v>31758</v>
      </c>
      <c r="G3026" s="24" t="s">
        <v>3967</v>
      </c>
      <c r="H3026" s="2">
        <v>12000000</v>
      </c>
      <c r="I3026" s="2">
        <v>79817937</v>
      </c>
      <c r="J3026" s="2">
        <v>79817937</v>
      </c>
      <c r="K3026" s="28" t="str">
        <f t="shared" si="378"/>
        <v/>
      </c>
      <c r="L3026" s="28" t="str">
        <f t="shared" si="379"/>
        <v/>
      </c>
      <c r="M3026" s="28" t="s">
        <v>3967</v>
      </c>
      <c r="N3026" s="28" t="str">
        <f t="shared" si="380"/>
        <v/>
      </c>
      <c r="O3026" s="28" t="str">
        <f>IF(N3026=1,M3026&amp;" ("&amp;E3026&amp;")",M3026)</f>
        <v>The Golden Child</v>
      </c>
      <c r="P3026" s="36">
        <f>INDEX(cpi!$A$1:$M$105,MATCH('Inflation adjust calc'!$E3026,cpi!$A:$A,0),MATCH('Inflation adjust calc'!$D3026,cpi!$1:$1,0))</f>
        <v>110.5</v>
      </c>
      <c r="Q3026" s="36">
        <f>cpi!$I$2</f>
        <v>240.85300000000001</v>
      </c>
      <c r="R3026" s="36">
        <f t="shared" ref="R3026:R3089" si="385">Q3026/P3026</f>
        <v>2.1796651583710407</v>
      </c>
      <c r="S3026" s="28" t="str">
        <f t="shared" si="381"/>
        <v/>
      </c>
      <c r="T3026" s="37">
        <f t="shared" si="382"/>
        <v>26155981.900452487</v>
      </c>
      <c r="U3026" s="37">
        <f t="shared" si="383"/>
        <v>173976376.29195476</v>
      </c>
      <c r="V3026" s="37">
        <f t="shared" si="384"/>
        <v>173976376.29195476</v>
      </c>
    </row>
    <row r="3027" spans="1:22">
      <c r="A3027" s="23">
        <v>3026</v>
      </c>
      <c r="B3027" s="3">
        <v>30047</v>
      </c>
      <c r="C3027" s="28">
        <v>4</v>
      </c>
      <c r="D3027" s="29">
        <v>6</v>
      </c>
      <c r="E3027" s="28">
        <v>1982</v>
      </c>
      <c r="F3027" s="31">
        <f>DATE(E3027,D3027,C3027)</f>
        <v>30106</v>
      </c>
      <c r="G3027" s="24" t="s">
        <v>3968</v>
      </c>
      <c r="H3027" s="2">
        <v>12000000</v>
      </c>
      <c r="I3027" s="2">
        <v>78912963</v>
      </c>
      <c r="J3027" s="2">
        <v>95800000</v>
      </c>
      <c r="K3027" s="28" t="str">
        <f t="shared" si="378"/>
        <v/>
      </c>
      <c r="L3027" s="28" t="str">
        <f t="shared" si="379"/>
        <v/>
      </c>
      <c r="M3027" s="28" t="s">
        <v>3968</v>
      </c>
      <c r="N3027" s="28" t="str">
        <f t="shared" si="380"/>
        <v/>
      </c>
      <c r="O3027" s="28" t="str">
        <f>IF(N3027=1,M3027&amp;" ("&amp;E3027&amp;")",M3027)</f>
        <v>Star Trek II: The Wrath of Khan</v>
      </c>
      <c r="P3027" s="36">
        <f>INDEX(cpi!$A$1:$M$105,MATCH('Inflation adjust calc'!$E3027,cpi!$A:$A,0),MATCH('Inflation adjust calc'!$D3027,cpi!$1:$1,0))</f>
        <v>97</v>
      </c>
      <c r="Q3027" s="36">
        <f>cpi!$I$2</f>
        <v>240.85300000000001</v>
      </c>
      <c r="R3027" s="36">
        <f t="shared" si="385"/>
        <v>2.4830206185567012</v>
      </c>
      <c r="S3027" s="28" t="str">
        <f t="shared" si="381"/>
        <v/>
      </c>
      <c r="T3027" s="37">
        <f t="shared" si="382"/>
        <v>29796247.422680415</v>
      </c>
      <c r="U3027" s="37">
        <f t="shared" si="383"/>
        <v>195942514.20040208</v>
      </c>
      <c r="V3027" s="37">
        <f t="shared" si="384"/>
        <v>237873375.25773197</v>
      </c>
    </row>
    <row r="3028" spans="1:22">
      <c r="A3028" s="23">
        <v>3027</v>
      </c>
      <c r="B3028" s="3" t="s">
        <v>2806</v>
      </c>
      <c r="C3028" s="28">
        <v>13</v>
      </c>
      <c r="D3028" s="29">
        <v>9</v>
      </c>
      <c r="E3028" s="28">
        <v>2002</v>
      </c>
      <c r="F3028" s="31">
        <f>DATE(E3028,D3028,C3028)</f>
        <v>37512</v>
      </c>
      <c r="G3028" s="24" t="s">
        <v>3969</v>
      </c>
      <c r="H3028" s="2">
        <v>12000000</v>
      </c>
      <c r="I3028" s="2">
        <v>75781642</v>
      </c>
      <c r="J3028" s="2">
        <v>77063461</v>
      </c>
      <c r="K3028" s="28" t="str">
        <f t="shared" si="378"/>
        <v/>
      </c>
      <c r="L3028" s="28" t="str">
        <f t="shared" si="379"/>
        <v/>
      </c>
      <c r="M3028" s="28" t="s">
        <v>3969</v>
      </c>
      <c r="N3028" s="28" t="str">
        <f t="shared" si="380"/>
        <v/>
      </c>
      <c r="O3028" s="28" t="str">
        <f>IF(N3028=1,M3028&amp;" ("&amp;E3028&amp;")",M3028)</f>
        <v>Barbershop</v>
      </c>
      <c r="P3028" s="36">
        <f>INDEX(cpi!$A$1:$M$105,MATCH('Inflation adjust calc'!$E3028,cpi!$A:$A,0),MATCH('Inflation adjust calc'!$D3028,cpi!$1:$1,0))</f>
        <v>181</v>
      </c>
      <c r="Q3028" s="36">
        <f>cpi!$I$2</f>
        <v>240.85300000000001</v>
      </c>
      <c r="R3028" s="36">
        <f t="shared" si="385"/>
        <v>1.3306795580110498</v>
      </c>
      <c r="S3028" s="28" t="str">
        <f t="shared" si="381"/>
        <v/>
      </c>
      <c r="T3028" s="37">
        <f t="shared" si="382"/>
        <v>15968154.696132597</v>
      </c>
      <c r="U3028" s="37">
        <f t="shared" si="383"/>
        <v>100841081.88191161</v>
      </c>
      <c r="V3028" s="37">
        <f t="shared" si="384"/>
        <v>102546772.22228177</v>
      </c>
    </row>
    <row r="3029" spans="1:22">
      <c r="A3029" s="23">
        <v>3028</v>
      </c>
      <c r="B3029" s="3">
        <v>30381</v>
      </c>
      <c r="C3029" s="28">
        <v>3</v>
      </c>
      <c r="D3029" s="29">
        <v>6</v>
      </c>
      <c r="E3029" s="28">
        <v>1983</v>
      </c>
      <c r="F3029" s="31">
        <f>DATE(E3029,D3029,C3029)</f>
        <v>30470</v>
      </c>
      <c r="G3029" s="24" t="s">
        <v>3970</v>
      </c>
      <c r="H3029" s="2">
        <v>12000000</v>
      </c>
      <c r="I3029" s="2">
        <v>74433837</v>
      </c>
      <c r="J3029" s="2">
        <v>74433837</v>
      </c>
      <c r="K3029" s="28" t="str">
        <f t="shared" si="378"/>
        <v/>
      </c>
      <c r="L3029" s="28" t="str">
        <f t="shared" si="379"/>
        <v/>
      </c>
      <c r="M3029" s="28" t="s">
        <v>3970</v>
      </c>
      <c r="N3029" s="28" t="str">
        <f t="shared" si="380"/>
        <v/>
      </c>
      <c r="O3029" s="28" t="str">
        <f>IF(N3029=1,M3029&amp;" ("&amp;E3029&amp;")",M3029)</f>
        <v>WarGames</v>
      </c>
      <c r="P3029" s="36">
        <f>INDEX(cpi!$A$1:$M$105,MATCH('Inflation adjust calc'!$E3029,cpi!$A:$A,0),MATCH('Inflation adjust calc'!$D3029,cpi!$1:$1,0))</f>
        <v>99.5</v>
      </c>
      <c r="Q3029" s="36">
        <f>cpi!$I$2</f>
        <v>240.85300000000001</v>
      </c>
      <c r="R3029" s="36">
        <f t="shared" si="385"/>
        <v>2.420633165829146</v>
      </c>
      <c r="S3029" s="28" t="str">
        <f t="shared" si="381"/>
        <v/>
      </c>
      <c r="T3029" s="37">
        <f t="shared" si="382"/>
        <v>29047597.989949752</v>
      </c>
      <c r="U3029" s="37">
        <f t="shared" si="383"/>
        <v>180177014.50212061</v>
      </c>
      <c r="V3029" s="37">
        <f t="shared" si="384"/>
        <v>180177014.50212061</v>
      </c>
    </row>
    <row r="3030" spans="1:22">
      <c r="A3030" s="23">
        <v>3029</v>
      </c>
      <c r="B3030" s="3">
        <v>34426</v>
      </c>
      <c r="C3030" s="28">
        <v>4</v>
      </c>
      <c r="D3030" s="29">
        <v>2</v>
      </c>
      <c r="E3030" s="28">
        <v>1994</v>
      </c>
      <c r="F3030" s="31">
        <f>DATE(E3030,D3030,C3030)</f>
        <v>34369</v>
      </c>
      <c r="G3030" s="24" t="s">
        <v>3971</v>
      </c>
      <c r="H3030" s="2">
        <v>12000000</v>
      </c>
      <c r="I3030" s="2">
        <v>72217396</v>
      </c>
      <c r="J3030" s="2">
        <v>107217396</v>
      </c>
      <c r="K3030" s="28" t="str">
        <f t="shared" si="378"/>
        <v/>
      </c>
      <c r="L3030" s="28" t="str">
        <f t="shared" si="379"/>
        <v/>
      </c>
      <c r="M3030" s="28" t="s">
        <v>3971</v>
      </c>
      <c r="N3030" s="28" t="str">
        <f t="shared" si="380"/>
        <v/>
      </c>
      <c r="O3030" s="28" t="str">
        <f>IF(N3030=1,M3030&amp;" ("&amp;E3030&amp;")",M3030)</f>
        <v>Ace Ventura: Pet Detective</v>
      </c>
      <c r="P3030" s="36">
        <f>INDEX(cpi!$A$1:$M$105,MATCH('Inflation adjust calc'!$E3030,cpi!$A:$A,0),MATCH('Inflation adjust calc'!$D3030,cpi!$1:$1,0))</f>
        <v>146.69999999999999</v>
      </c>
      <c r="Q3030" s="36">
        <f>cpi!$I$2</f>
        <v>240.85300000000001</v>
      </c>
      <c r="R3030" s="36">
        <f t="shared" si="385"/>
        <v>1.6418064076346286</v>
      </c>
      <c r="S3030" s="28" t="str">
        <f t="shared" si="381"/>
        <v/>
      </c>
      <c r="T3030" s="37">
        <f t="shared" si="382"/>
        <v>19701676.891615544</v>
      </c>
      <c r="U3030" s="37">
        <f t="shared" si="383"/>
        <v>118566983.49548739</v>
      </c>
      <c r="V3030" s="37">
        <f t="shared" si="384"/>
        <v>176030207.7626994</v>
      </c>
    </row>
    <row r="3031" spans="1:22">
      <c r="A3031" s="23">
        <v>3030</v>
      </c>
      <c r="B3031" s="3" t="s">
        <v>2254</v>
      </c>
      <c r="C3031" s="28">
        <v>24</v>
      </c>
      <c r="D3031" s="29">
        <v>2</v>
      </c>
      <c r="E3031" s="28">
        <v>2012</v>
      </c>
      <c r="F3031" s="31">
        <f>DATE(E3031,D3031,C3031)</f>
        <v>40963</v>
      </c>
      <c r="G3031" s="24" t="s">
        <v>3972</v>
      </c>
      <c r="H3031" s="2">
        <v>12000000</v>
      </c>
      <c r="I3031" s="2">
        <v>70012847</v>
      </c>
      <c r="J3031" s="2">
        <v>82497035</v>
      </c>
      <c r="K3031" s="28" t="str">
        <f t="shared" si="378"/>
        <v/>
      </c>
      <c r="L3031" s="28" t="str">
        <f t="shared" si="379"/>
        <v/>
      </c>
      <c r="M3031" s="28" t="s">
        <v>3972</v>
      </c>
      <c r="N3031" s="28" t="str">
        <f t="shared" si="380"/>
        <v/>
      </c>
      <c r="O3031" s="28" t="str">
        <f>IF(N3031=1,M3031&amp;" ("&amp;E3031&amp;")",M3031)</f>
        <v>Act of Valor</v>
      </c>
      <c r="P3031" s="36">
        <f>INDEX(cpi!$A$1:$M$105,MATCH('Inflation adjust calc'!$E3031,cpi!$A:$A,0),MATCH('Inflation adjust calc'!$D3031,cpi!$1:$1,0))</f>
        <v>227.66300000000001</v>
      </c>
      <c r="Q3031" s="36">
        <f>cpi!$I$2</f>
        <v>240.85300000000001</v>
      </c>
      <c r="R3031" s="36">
        <f t="shared" si="385"/>
        <v>1.0579365114225852</v>
      </c>
      <c r="S3031" s="28" t="str">
        <f t="shared" si="381"/>
        <v/>
      </c>
      <c r="T3031" s="37">
        <f t="shared" si="382"/>
        <v>12695238.137071023</v>
      </c>
      <c r="U3031" s="37">
        <f t="shared" si="383"/>
        <v>74069147.109943211</v>
      </c>
      <c r="V3031" s="37">
        <f t="shared" si="384"/>
        <v>87276625.410606906</v>
      </c>
    </row>
    <row r="3032" spans="1:22">
      <c r="A3032" s="23">
        <v>3031</v>
      </c>
      <c r="B3032" s="3">
        <v>31261</v>
      </c>
      <c r="C3032" s="28">
        <v>8</v>
      </c>
      <c r="D3032" s="29">
        <v>2</v>
      </c>
      <c r="E3032" s="28">
        <v>1985</v>
      </c>
      <c r="F3032" s="31">
        <f>DATE(E3032,D3032,C3032)</f>
        <v>31086</v>
      </c>
      <c r="G3032" s="24" t="s">
        <v>3973</v>
      </c>
      <c r="H3032" s="2">
        <v>12000000</v>
      </c>
      <c r="I3032" s="2">
        <v>65532576</v>
      </c>
      <c r="J3032" s="2">
        <v>65532576</v>
      </c>
      <c r="K3032" s="28" t="str">
        <f t="shared" si="378"/>
        <v/>
      </c>
      <c r="L3032" s="28" t="str">
        <f t="shared" si="379"/>
        <v/>
      </c>
      <c r="M3032" s="28" t="s">
        <v>3973</v>
      </c>
      <c r="N3032" s="28" t="str">
        <f t="shared" si="380"/>
        <v/>
      </c>
      <c r="O3032" s="28" t="str">
        <f>IF(N3032=1,M3032&amp;" ("&amp;E3032&amp;")",M3032)</f>
        <v>Witness</v>
      </c>
      <c r="P3032" s="36">
        <f>INDEX(cpi!$A$1:$M$105,MATCH('Inflation adjust calc'!$E3032,cpi!$A:$A,0),MATCH('Inflation adjust calc'!$D3032,cpi!$1:$1,0))</f>
        <v>106</v>
      </c>
      <c r="Q3032" s="36">
        <f>cpi!$I$2</f>
        <v>240.85300000000001</v>
      </c>
      <c r="R3032" s="36">
        <f t="shared" si="385"/>
        <v>2.2721981132075473</v>
      </c>
      <c r="S3032" s="28" t="str">
        <f t="shared" si="381"/>
        <v/>
      </c>
      <c r="T3032" s="37">
        <f t="shared" si="382"/>
        <v>27266377.358490568</v>
      </c>
      <c r="U3032" s="37">
        <f t="shared" si="383"/>
        <v>148902995.54083019</v>
      </c>
      <c r="V3032" s="37">
        <f t="shared" si="384"/>
        <v>148902995.54083019</v>
      </c>
    </row>
    <row r="3033" spans="1:22">
      <c r="A3033" s="23">
        <v>3032</v>
      </c>
      <c r="B3033" s="3">
        <v>39029</v>
      </c>
      <c r="C3033" s="28">
        <v>11</v>
      </c>
      <c r="D3033" s="29">
        <v>8</v>
      </c>
      <c r="E3033" s="28">
        <v>2006</v>
      </c>
      <c r="F3033" s="31">
        <f>DATE(E3033,D3033,C3033)</f>
        <v>38940</v>
      </c>
      <c r="G3033" s="24" t="s">
        <v>3974</v>
      </c>
      <c r="H3033" s="2">
        <v>12000000</v>
      </c>
      <c r="I3033" s="2">
        <v>65328121</v>
      </c>
      <c r="J3033" s="2">
        <v>110989157</v>
      </c>
      <c r="K3033" s="28" t="str">
        <f t="shared" si="378"/>
        <v/>
      </c>
      <c r="L3033" s="28" t="str">
        <f t="shared" si="379"/>
        <v/>
      </c>
      <c r="M3033" s="28" t="s">
        <v>3974</v>
      </c>
      <c r="N3033" s="28" t="str">
        <f t="shared" si="380"/>
        <v/>
      </c>
      <c r="O3033" s="28" t="str">
        <f>IF(N3033=1,M3033&amp;" ("&amp;E3033&amp;")",M3033)</f>
        <v>Step Up</v>
      </c>
      <c r="P3033" s="36">
        <f>INDEX(cpi!$A$1:$M$105,MATCH('Inflation adjust calc'!$E3033,cpi!$A:$A,0),MATCH('Inflation adjust calc'!$D3033,cpi!$1:$1,0))</f>
        <v>203.9</v>
      </c>
      <c r="Q3033" s="36">
        <f>cpi!$I$2</f>
        <v>240.85300000000001</v>
      </c>
      <c r="R3033" s="36">
        <f t="shared" si="385"/>
        <v>1.1812309955860716</v>
      </c>
      <c r="S3033" s="28" t="str">
        <f t="shared" si="381"/>
        <v/>
      </c>
      <c r="T3033" s="37">
        <f t="shared" si="382"/>
        <v>14174771.94703286</v>
      </c>
      <c r="U3033" s="37">
        <f t="shared" si="383"/>
        <v>77167601.40859735</v>
      </c>
      <c r="V3033" s="37">
        <f t="shared" si="384"/>
        <v>131103832.42236881</v>
      </c>
    </row>
    <row r="3034" spans="1:22">
      <c r="A3034" s="23">
        <v>3033</v>
      </c>
      <c r="B3034" s="3">
        <v>40970</v>
      </c>
      <c r="C3034" s="28">
        <v>3</v>
      </c>
      <c r="D3034" s="29">
        <v>2</v>
      </c>
      <c r="E3034" s="28">
        <v>2012</v>
      </c>
      <c r="F3034" s="31">
        <f>DATE(E3034,D3034,C3034)</f>
        <v>40942</v>
      </c>
      <c r="G3034" s="24" t="s">
        <v>3975</v>
      </c>
      <c r="H3034" s="2">
        <v>12000000</v>
      </c>
      <c r="I3034" s="2">
        <v>64575175</v>
      </c>
      <c r="J3034" s="2">
        <v>123681790</v>
      </c>
      <c r="K3034" s="28" t="str">
        <f t="shared" si="378"/>
        <v/>
      </c>
      <c r="L3034" s="28" t="str">
        <f t="shared" si="379"/>
        <v/>
      </c>
      <c r="M3034" s="28" t="s">
        <v>3975</v>
      </c>
      <c r="N3034" s="28" t="str">
        <f t="shared" si="380"/>
        <v/>
      </c>
      <c r="O3034" s="28" t="str">
        <f>IF(N3034=1,M3034&amp;" ("&amp;E3034&amp;")",M3034)</f>
        <v>Chronicle</v>
      </c>
      <c r="P3034" s="36">
        <f>INDEX(cpi!$A$1:$M$105,MATCH('Inflation adjust calc'!$E3034,cpi!$A:$A,0),MATCH('Inflation adjust calc'!$D3034,cpi!$1:$1,0))</f>
        <v>227.66300000000001</v>
      </c>
      <c r="Q3034" s="36">
        <f>cpi!$I$2</f>
        <v>240.85300000000001</v>
      </c>
      <c r="R3034" s="36">
        <f t="shared" si="385"/>
        <v>1.0579365114225852</v>
      </c>
      <c r="S3034" s="28" t="str">
        <f t="shared" si="381"/>
        <v/>
      </c>
      <c r="T3034" s="37">
        <f t="shared" si="382"/>
        <v>12695238.137071023</v>
      </c>
      <c r="U3034" s="37">
        <f t="shared" si="383"/>
        <v>68316435.364002928</v>
      </c>
      <c r="V3034" s="37">
        <f t="shared" si="384"/>
        <v>130847481.43910077</v>
      </c>
    </row>
    <row r="3035" spans="1:22">
      <c r="A3035" s="23">
        <v>3034</v>
      </c>
      <c r="B3035" s="3" t="s">
        <v>2058</v>
      </c>
      <c r="C3035" s="28">
        <v>20</v>
      </c>
      <c r="D3035" s="29">
        <v>12</v>
      </c>
      <c r="E3035" s="28">
        <v>1996</v>
      </c>
      <c r="F3035" s="31">
        <f>DATE(E3035,D3035,C3035)</f>
        <v>35419</v>
      </c>
      <c r="G3035" s="24" t="s">
        <v>3976</v>
      </c>
      <c r="H3035" s="2">
        <v>12000000</v>
      </c>
      <c r="I3035" s="2">
        <v>63118386</v>
      </c>
      <c r="J3035" s="2">
        <v>63118386</v>
      </c>
      <c r="K3035" s="28" t="str">
        <f t="shared" si="378"/>
        <v/>
      </c>
      <c r="L3035" s="28" t="str">
        <f t="shared" si="379"/>
        <v/>
      </c>
      <c r="M3035" s="28" t="s">
        <v>3976</v>
      </c>
      <c r="N3035" s="28" t="str">
        <f t="shared" si="380"/>
        <v/>
      </c>
      <c r="O3035" s="28" t="str">
        <f>IF(N3035=1,M3035&amp;" ("&amp;E3035&amp;")",M3035)</f>
        <v>Beavis and Butt-head Do America</v>
      </c>
      <c r="P3035" s="36">
        <f>INDEX(cpi!$A$1:$M$105,MATCH('Inflation adjust calc'!$E3035,cpi!$A:$A,0),MATCH('Inflation adjust calc'!$D3035,cpi!$1:$1,0))</f>
        <v>158.6</v>
      </c>
      <c r="Q3035" s="36">
        <f>cpi!$I$2</f>
        <v>240.85300000000001</v>
      </c>
      <c r="R3035" s="36">
        <f t="shared" si="385"/>
        <v>1.5186191677175285</v>
      </c>
      <c r="S3035" s="28" t="str">
        <f t="shared" si="381"/>
        <v/>
      </c>
      <c r="T3035" s="37">
        <f t="shared" si="382"/>
        <v>18223430.012610342</v>
      </c>
      <c r="U3035" s="37">
        <f t="shared" si="383"/>
        <v>95852790.814993694</v>
      </c>
      <c r="V3035" s="37">
        <f t="shared" si="384"/>
        <v>95852790.814993694</v>
      </c>
    </row>
    <row r="3036" spans="1:22">
      <c r="A3036" s="23">
        <v>3035</v>
      </c>
      <c r="B3036" s="3">
        <v>25569</v>
      </c>
      <c r="C3036" s="28">
        <v>1</v>
      </c>
      <c r="D3036" s="29">
        <v>1</v>
      </c>
      <c r="E3036" s="28">
        <v>1970</v>
      </c>
      <c r="F3036" s="31">
        <f>DATE(E3036,D3036,C3036)</f>
        <v>25569</v>
      </c>
      <c r="G3036" s="24" t="s">
        <v>3977</v>
      </c>
      <c r="H3036" s="2">
        <v>12000000</v>
      </c>
      <c r="I3036" s="2">
        <v>62500000</v>
      </c>
      <c r="J3036" s="2">
        <v>62500000</v>
      </c>
      <c r="K3036" s="28" t="str">
        <f t="shared" si="378"/>
        <v/>
      </c>
      <c r="L3036" s="28" t="str">
        <f t="shared" si="379"/>
        <v/>
      </c>
      <c r="M3036" s="28" t="s">
        <v>3977</v>
      </c>
      <c r="N3036" s="28" t="str">
        <f t="shared" si="380"/>
        <v/>
      </c>
      <c r="O3036" s="28" t="str">
        <f>IF(N3036=1,M3036&amp;" ("&amp;E3036&amp;")",M3036)</f>
        <v>Patton</v>
      </c>
      <c r="P3036" s="36">
        <f>INDEX(cpi!$A$1:$M$105,MATCH('Inflation adjust calc'!$E3036,cpi!$A:$A,0),MATCH('Inflation adjust calc'!$D3036,cpi!$1:$1,0))</f>
        <v>37.799999999999997</v>
      </c>
      <c r="Q3036" s="36">
        <f>cpi!$I$2</f>
        <v>240.85300000000001</v>
      </c>
      <c r="R3036" s="36">
        <f t="shared" si="385"/>
        <v>6.3717724867724872</v>
      </c>
      <c r="S3036" s="28" t="str">
        <f t="shared" si="381"/>
        <v/>
      </c>
      <c r="T3036" s="37">
        <f t="shared" si="382"/>
        <v>76461269.841269851</v>
      </c>
      <c r="U3036" s="37">
        <f t="shared" si="383"/>
        <v>398235780.42328048</v>
      </c>
      <c r="V3036" s="37">
        <f t="shared" si="384"/>
        <v>398235780.42328048</v>
      </c>
    </row>
    <row r="3037" spans="1:22">
      <c r="A3037" s="23">
        <v>3036</v>
      </c>
      <c r="B3037" s="3">
        <v>40942</v>
      </c>
      <c r="C3037" s="28">
        <v>2</v>
      </c>
      <c r="D3037" s="29">
        <v>3</v>
      </c>
      <c r="E3037" s="28">
        <v>2012</v>
      </c>
      <c r="F3037" s="31">
        <f>DATE(E3037,D3037,C3037)</f>
        <v>40970</v>
      </c>
      <c r="G3037" s="24" t="s">
        <v>3978</v>
      </c>
      <c r="H3037" s="2">
        <v>12000000</v>
      </c>
      <c r="I3037" s="2">
        <v>54731865</v>
      </c>
      <c r="J3037" s="2">
        <v>103028188</v>
      </c>
      <c r="K3037" s="28" t="str">
        <f t="shared" si="378"/>
        <v/>
      </c>
      <c r="L3037" s="28" t="str">
        <f t="shared" si="379"/>
        <v/>
      </c>
      <c r="M3037" s="28" t="s">
        <v>3978</v>
      </c>
      <c r="N3037" s="28" t="str">
        <f t="shared" si="380"/>
        <v/>
      </c>
      <c r="O3037" s="28" t="str">
        <f>IF(N3037=1,M3037&amp;" ("&amp;E3037&amp;")",M3037)</f>
        <v>Project X</v>
      </c>
      <c r="P3037" s="36">
        <f>INDEX(cpi!$A$1:$M$105,MATCH('Inflation adjust calc'!$E3037,cpi!$A:$A,0),MATCH('Inflation adjust calc'!$D3037,cpi!$1:$1,0))</f>
        <v>229.392</v>
      </c>
      <c r="Q3037" s="36">
        <f>cpi!$I$2</f>
        <v>240.85300000000001</v>
      </c>
      <c r="R3037" s="36">
        <f t="shared" si="385"/>
        <v>1.0499625095905698</v>
      </c>
      <c r="S3037" s="28" t="str">
        <f t="shared" si="381"/>
        <v/>
      </c>
      <c r="T3037" s="37">
        <f t="shared" si="382"/>
        <v>12599550.115086837</v>
      </c>
      <c r="U3037" s="37">
        <f t="shared" si="383"/>
        <v>57466406.329972275</v>
      </c>
      <c r="V3037" s="37">
        <f t="shared" si="384"/>
        <v>108175734.83104903</v>
      </c>
    </row>
    <row r="3038" spans="1:22">
      <c r="A3038" s="23">
        <v>3037</v>
      </c>
      <c r="B3038" s="3" t="s">
        <v>806</v>
      </c>
      <c r="C3038" s="28">
        <v>25</v>
      </c>
      <c r="D3038" s="29">
        <v>12</v>
      </c>
      <c r="E3038" s="28">
        <v>1997</v>
      </c>
      <c r="F3038" s="31">
        <f>DATE(E3038,D3038,C3038)</f>
        <v>35789</v>
      </c>
      <c r="G3038" s="24" t="s">
        <v>3979</v>
      </c>
      <c r="H3038" s="2">
        <v>12000000</v>
      </c>
      <c r="I3038" s="2">
        <v>39673162</v>
      </c>
      <c r="J3038" s="2">
        <v>74727492</v>
      </c>
      <c r="K3038" s="28" t="str">
        <f t="shared" si="378"/>
        <v/>
      </c>
      <c r="L3038" s="28" t="str">
        <f t="shared" si="379"/>
        <v/>
      </c>
      <c r="M3038" s="28" t="s">
        <v>3979</v>
      </c>
      <c r="N3038" s="28" t="str">
        <f t="shared" si="380"/>
        <v/>
      </c>
      <c r="O3038" s="28" t="str">
        <f>IF(N3038=1,M3038&amp;" ("&amp;E3038&amp;")",M3038)</f>
        <v>Jackie Brown</v>
      </c>
      <c r="P3038" s="36">
        <f>INDEX(cpi!$A$1:$M$105,MATCH('Inflation adjust calc'!$E3038,cpi!$A:$A,0),MATCH('Inflation adjust calc'!$D3038,cpi!$1:$1,0))</f>
        <v>161.30000000000001</v>
      </c>
      <c r="Q3038" s="36">
        <f>cpi!$I$2</f>
        <v>240.85300000000001</v>
      </c>
      <c r="R3038" s="36">
        <f t="shared" si="385"/>
        <v>1.4931990080595163</v>
      </c>
      <c r="S3038" s="28" t="str">
        <f t="shared" si="381"/>
        <v/>
      </c>
      <c r="T3038" s="37">
        <f t="shared" si="382"/>
        <v>17918388.096714195</v>
      </c>
      <c r="U3038" s="37">
        <f t="shared" si="383"/>
        <v>59239926.144984499</v>
      </c>
      <c r="V3038" s="37">
        <f t="shared" si="384"/>
        <v>111583016.92917544</v>
      </c>
    </row>
    <row r="3039" spans="1:22">
      <c r="A3039" s="23">
        <v>3038</v>
      </c>
      <c r="B3039" s="3" t="s">
        <v>3980</v>
      </c>
      <c r="C3039" s="28">
        <v>18</v>
      </c>
      <c r="D3039" s="29">
        <v>11</v>
      </c>
      <c r="E3039" s="28">
        <v>1983</v>
      </c>
      <c r="F3039" s="31">
        <f>DATE(E3039,D3039,C3039)</f>
        <v>30638</v>
      </c>
      <c r="G3039" s="24" t="s">
        <v>3981</v>
      </c>
      <c r="H3039" s="2">
        <v>12000000</v>
      </c>
      <c r="I3039" s="2">
        <v>39012241</v>
      </c>
      <c r="J3039" s="2">
        <v>39012241</v>
      </c>
      <c r="K3039" s="28" t="str">
        <f t="shared" si="378"/>
        <v/>
      </c>
      <c r="L3039" s="28" t="str">
        <f t="shared" si="379"/>
        <v/>
      </c>
      <c r="M3039" s="28" t="s">
        <v>3981</v>
      </c>
      <c r="N3039" s="28" t="str">
        <f t="shared" si="380"/>
        <v/>
      </c>
      <c r="O3039" s="28" t="str">
        <f>IF(N3039=1,M3039&amp;" ("&amp;E3039&amp;")",M3039)</f>
        <v>Yentl</v>
      </c>
      <c r="P3039" s="36">
        <f>INDEX(cpi!$A$1:$M$105,MATCH('Inflation adjust calc'!$E3039,cpi!$A:$A,0),MATCH('Inflation adjust calc'!$D3039,cpi!$1:$1,0))</f>
        <v>101.2</v>
      </c>
      <c r="Q3039" s="36">
        <f>cpi!$I$2</f>
        <v>240.85300000000001</v>
      </c>
      <c r="R3039" s="36">
        <f t="shared" si="385"/>
        <v>2.3799703557312255</v>
      </c>
      <c r="S3039" s="28" t="str">
        <f t="shared" si="381"/>
        <v/>
      </c>
      <c r="T3039" s="37">
        <f t="shared" si="382"/>
        <v>28559644.268774707</v>
      </c>
      <c r="U3039" s="37">
        <f t="shared" si="383"/>
        <v>92847977.090642303</v>
      </c>
      <c r="V3039" s="37">
        <f t="shared" si="384"/>
        <v>92847977.090642303</v>
      </c>
    </row>
    <row r="3040" spans="1:22">
      <c r="A3040" s="23">
        <v>3039</v>
      </c>
      <c r="B3040" s="3" t="s">
        <v>2358</v>
      </c>
      <c r="C3040" s="28">
        <v>25</v>
      </c>
      <c r="D3040" s="29">
        <v>4</v>
      </c>
      <c r="E3040" s="28">
        <v>2008</v>
      </c>
      <c r="F3040" s="31">
        <f>DATE(E3040,D3040,C3040)</f>
        <v>39563</v>
      </c>
      <c r="G3040" s="24" t="s">
        <v>3982</v>
      </c>
      <c r="H3040" s="2">
        <v>12000000</v>
      </c>
      <c r="I3040" s="2">
        <v>38108728</v>
      </c>
      <c r="J3040" s="2">
        <v>43353117</v>
      </c>
      <c r="K3040" s="28" t="str">
        <f t="shared" si="378"/>
        <v/>
      </c>
      <c r="L3040" s="28" t="str">
        <f t="shared" si="379"/>
        <v/>
      </c>
      <c r="M3040" s="28" t="s">
        <v>3982</v>
      </c>
      <c r="N3040" s="28" t="str">
        <f t="shared" si="380"/>
        <v/>
      </c>
      <c r="O3040" s="28" t="str">
        <f>IF(N3040=1,M3040&amp;" ("&amp;E3040&amp;")",M3040)</f>
        <v>Harold &amp; Kumar Escape from Guantanamo Bay</v>
      </c>
      <c r="P3040" s="36">
        <f>INDEX(cpi!$A$1:$M$105,MATCH('Inflation adjust calc'!$E3040,cpi!$A:$A,0),MATCH('Inflation adjust calc'!$D3040,cpi!$1:$1,0))</f>
        <v>214.82300000000001</v>
      </c>
      <c r="Q3040" s="36">
        <f>cpi!$I$2</f>
        <v>240.85300000000001</v>
      </c>
      <c r="R3040" s="36">
        <f t="shared" si="385"/>
        <v>1.1211695209544601</v>
      </c>
      <c r="S3040" s="28" t="str">
        <f t="shared" si="381"/>
        <v/>
      </c>
      <c r="T3040" s="37">
        <f t="shared" si="382"/>
        <v>13454034.251453521</v>
      </c>
      <c r="U3040" s="37">
        <f t="shared" si="383"/>
        <v>42726344.315943822</v>
      </c>
      <c r="V3040" s="37">
        <f t="shared" si="384"/>
        <v>48606193.41877266</v>
      </c>
    </row>
    <row r="3041" spans="1:22">
      <c r="A3041" s="23">
        <v>3040</v>
      </c>
      <c r="B3041" s="3" t="s">
        <v>37</v>
      </c>
      <c r="C3041" s="28">
        <v>22</v>
      </c>
      <c r="D3041" s="29">
        <v>11</v>
      </c>
      <c r="E3041" s="28">
        <v>2013</v>
      </c>
      <c r="F3041" s="31">
        <f>DATE(E3041,D3041,C3041)</f>
        <v>41600</v>
      </c>
      <c r="G3041" s="24" t="s">
        <v>3983</v>
      </c>
      <c r="H3041" s="2">
        <v>12000000</v>
      </c>
      <c r="I3041" s="2">
        <v>37709979</v>
      </c>
      <c r="J3041" s="2">
        <v>98963392</v>
      </c>
      <c r="K3041" s="28" t="str">
        <f t="shared" si="378"/>
        <v/>
      </c>
      <c r="L3041" s="28" t="str">
        <f t="shared" si="379"/>
        <v/>
      </c>
      <c r="M3041" s="28" t="s">
        <v>3983</v>
      </c>
      <c r="N3041" s="28" t="str">
        <f t="shared" si="380"/>
        <v/>
      </c>
      <c r="O3041" s="28" t="str">
        <f>IF(N3041=1,M3041&amp;" ("&amp;E3041&amp;")",M3041)</f>
        <v>Philomena</v>
      </c>
      <c r="P3041" s="36">
        <f>INDEX(cpi!$A$1:$M$105,MATCH('Inflation adjust calc'!$E3041,cpi!$A:$A,0),MATCH('Inflation adjust calc'!$D3041,cpi!$1:$1,0))</f>
        <v>233.06899999999999</v>
      </c>
      <c r="Q3041" s="36">
        <f>cpi!$I$2</f>
        <v>240.85300000000001</v>
      </c>
      <c r="R3041" s="36">
        <f t="shared" si="385"/>
        <v>1.0333978349759085</v>
      </c>
      <c r="S3041" s="28" t="str">
        <f t="shared" si="381"/>
        <v/>
      </c>
      <c r="T3041" s="37">
        <f t="shared" si="382"/>
        <v>12400774.019710902</v>
      </c>
      <c r="U3041" s="37">
        <f t="shared" si="383"/>
        <v>38969410.655586973</v>
      </c>
      <c r="V3041" s="37">
        <f t="shared" si="384"/>
        <v>102268555.03467214</v>
      </c>
    </row>
    <row r="3042" spans="1:22">
      <c r="A3042" s="23">
        <v>3041</v>
      </c>
      <c r="B3042" s="3">
        <v>29748</v>
      </c>
      <c r="C3042" s="28">
        <v>6</v>
      </c>
      <c r="D3042" s="29">
        <v>11</v>
      </c>
      <c r="E3042" s="28">
        <v>1981</v>
      </c>
      <c r="F3042" s="31">
        <f>DATE(E3042,D3042,C3042)</f>
        <v>29896</v>
      </c>
      <c r="G3042" s="24" t="s">
        <v>3984</v>
      </c>
      <c r="H3042" s="2">
        <v>12000000</v>
      </c>
      <c r="I3042" s="2">
        <v>37400000</v>
      </c>
      <c r="J3042" s="2">
        <v>37400000</v>
      </c>
      <c r="K3042" s="28" t="str">
        <f t="shared" si="378"/>
        <v/>
      </c>
      <c r="L3042" s="28" t="str">
        <f t="shared" si="379"/>
        <v/>
      </c>
      <c r="M3042" s="28" t="s">
        <v>3984</v>
      </c>
      <c r="N3042" s="28" t="str">
        <f t="shared" si="380"/>
        <v/>
      </c>
      <c r="O3042" s="28" t="str">
        <f>IF(N3042=1,M3042&amp;" ("&amp;E3042&amp;")",M3042)</f>
        <v>Time Bandits</v>
      </c>
      <c r="P3042" s="36">
        <f>INDEX(cpi!$A$1:$M$105,MATCH('Inflation adjust calc'!$E3042,cpi!$A:$A,0),MATCH('Inflation adjust calc'!$D3042,cpi!$1:$1,0))</f>
        <v>93.7</v>
      </c>
      <c r="Q3042" s="36">
        <f>cpi!$I$2</f>
        <v>240.85300000000001</v>
      </c>
      <c r="R3042" s="36">
        <f t="shared" si="385"/>
        <v>2.5704695837780149</v>
      </c>
      <c r="S3042" s="28" t="str">
        <f t="shared" si="381"/>
        <v/>
      </c>
      <c r="T3042" s="37">
        <f t="shared" si="382"/>
        <v>30845635.00533618</v>
      </c>
      <c r="U3042" s="37">
        <f t="shared" si="383"/>
        <v>96135562.433297753</v>
      </c>
      <c r="V3042" s="37">
        <f t="shared" si="384"/>
        <v>96135562.433297753</v>
      </c>
    </row>
    <row r="3043" spans="1:22">
      <c r="A3043" s="23">
        <v>3042</v>
      </c>
      <c r="B3043" s="3" t="s">
        <v>979</v>
      </c>
      <c r="C3043" s="28">
        <v>15</v>
      </c>
      <c r="D3043" s="29">
        <v>2</v>
      </c>
      <c r="E3043" s="28">
        <v>2002</v>
      </c>
      <c r="F3043" s="31">
        <f>DATE(E3043,D3043,C3043)</f>
        <v>37302</v>
      </c>
      <c r="G3043" s="24" t="s">
        <v>3985</v>
      </c>
      <c r="H3043" s="2">
        <v>12000000</v>
      </c>
      <c r="I3043" s="2">
        <v>37188667</v>
      </c>
      <c r="J3043" s="2">
        <v>57000000</v>
      </c>
      <c r="K3043" s="28" t="str">
        <f t="shared" si="378"/>
        <v/>
      </c>
      <c r="L3043" s="28" t="str">
        <f t="shared" si="379"/>
        <v/>
      </c>
      <c r="M3043" s="28" t="s">
        <v>3985</v>
      </c>
      <c r="N3043" s="28">
        <f t="shared" si="380"/>
        <v>1</v>
      </c>
      <c r="O3043" s="28" t="str">
        <f>IF(N3043=1,M3043&amp;" ("&amp;E3043&amp;")",M3043)</f>
        <v>Crossroads (2002)</v>
      </c>
      <c r="P3043" s="36">
        <f>INDEX(cpi!$A$1:$M$105,MATCH('Inflation adjust calc'!$E3043,cpi!$A:$A,0),MATCH('Inflation adjust calc'!$D3043,cpi!$1:$1,0))</f>
        <v>177.8</v>
      </c>
      <c r="Q3043" s="36">
        <f>cpi!$I$2</f>
        <v>240.85300000000001</v>
      </c>
      <c r="R3043" s="36">
        <f t="shared" si="385"/>
        <v>1.35462879640045</v>
      </c>
      <c r="S3043" s="28" t="str">
        <f t="shared" si="381"/>
        <v/>
      </c>
      <c r="T3043" s="37">
        <f t="shared" si="382"/>
        <v>16255545.5568054</v>
      </c>
      <c r="U3043" s="37">
        <f t="shared" si="383"/>
        <v>50376839.217947133</v>
      </c>
      <c r="V3043" s="37">
        <f t="shared" si="384"/>
        <v>77213841.394825652</v>
      </c>
    </row>
    <row r="3044" spans="1:22">
      <c r="A3044" s="23">
        <v>3043</v>
      </c>
      <c r="B3044" s="3" t="s">
        <v>612</v>
      </c>
      <c r="C3044" s="28">
        <v>24</v>
      </c>
      <c r="D3044" s="29">
        <v>7</v>
      </c>
      <c r="E3044" s="28">
        <v>2015</v>
      </c>
      <c r="F3044" s="31">
        <f>DATE(E3044,D3044,C3044)</f>
        <v>42209</v>
      </c>
      <c r="G3044" s="24" t="s">
        <v>3986</v>
      </c>
      <c r="H3044" s="2">
        <v>12000000</v>
      </c>
      <c r="I3044" s="2">
        <v>32000304</v>
      </c>
      <c r="J3044" s="2">
        <v>85512300</v>
      </c>
      <c r="K3044" s="28" t="str">
        <f t="shared" si="378"/>
        <v/>
      </c>
      <c r="L3044" s="28" t="str">
        <f t="shared" si="379"/>
        <v/>
      </c>
      <c r="M3044" s="28" t="s">
        <v>3986</v>
      </c>
      <c r="N3044" s="28" t="str">
        <f t="shared" si="380"/>
        <v/>
      </c>
      <c r="O3044" s="28" t="str">
        <f>IF(N3044=1,M3044&amp;" ("&amp;E3044&amp;")",M3044)</f>
        <v>Paper Towns</v>
      </c>
      <c r="P3044" s="36">
        <f>INDEX(cpi!$A$1:$M$105,MATCH('Inflation adjust calc'!$E3044,cpi!$A:$A,0),MATCH('Inflation adjust calc'!$D3044,cpi!$1:$1,0))</f>
        <v>238.654</v>
      </c>
      <c r="Q3044" s="36">
        <f>cpi!$I$2</f>
        <v>240.85300000000001</v>
      </c>
      <c r="R3044" s="36">
        <f t="shared" si="385"/>
        <v>1.0092141761713611</v>
      </c>
      <c r="S3044" s="28" t="str">
        <f t="shared" si="381"/>
        <v/>
      </c>
      <c r="T3044" s="37">
        <f t="shared" si="382"/>
        <v>12110570.114056334</v>
      </c>
      <c r="U3044" s="37">
        <f t="shared" si="383"/>
        <v>32295160.438593112</v>
      </c>
      <c r="V3044" s="37">
        <f t="shared" si="384"/>
        <v>86300225.397018284</v>
      </c>
    </row>
    <row r="3045" spans="1:22">
      <c r="A3045" s="23">
        <v>3044</v>
      </c>
      <c r="B3045" s="3">
        <v>39731</v>
      </c>
      <c r="C3045" s="28">
        <v>10</v>
      </c>
      <c r="D3045" s="29">
        <v>10</v>
      </c>
      <c r="E3045" s="28">
        <v>2008</v>
      </c>
      <c r="F3045" s="31">
        <f>DATE(E3045,D3045,C3045)</f>
        <v>39731</v>
      </c>
      <c r="G3045" s="24" t="s">
        <v>3987</v>
      </c>
      <c r="H3045" s="2">
        <v>12000000</v>
      </c>
      <c r="I3045" s="2">
        <v>31691811</v>
      </c>
      <c r="J3045" s="2">
        <v>41924774</v>
      </c>
      <c r="K3045" s="28" t="str">
        <f t="shared" si="378"/>
        <v/>
      </c>
      <c r="L3045" s="28" t="str">
        <f t="shared" si="379"/>
        <v/>
      </c>
      <c r="M3045" s="28" t="s">
        <v>3987</v>
      </c>
      <c r="N3045" s="28" t="str">
        <f t="shared" si="380"/>
        <v/>
      </c>
      <c r="O3045" s="28" t="str">
        <f>IF(N3045=1,M3045&amp;" ("&amp;E3045&amp;")",M3045)</f>
        <v>Quarantine</v>
      </c>
      <c r="P3045" s="36">
        <f>INDEX(cpi!$A$1:$M$105,MATCH('Inflation adjust calc'!$E3045,cpi!$A:$A,0),MATCH('Inflation adjust calc'!$D3045,cpi!$1:$1,0))</f>
        <v>216.57300000000001</v>
      </c>
      <c r="Q3045" s="36">
        <f>cpi!$I$2</f>
        <v>240.85300000000001</v>
      </c>
      <c r="R3045" s="36">
        <f t="shared" si="385"/>
        <v>1.1121100044788592</v>
      </c>
      <c r="S3045" s="28" t="str">
        <f t="shared" si="381"/>
        <v/>
      </c>
      <c r="T3045" s="37">
        <f t="shared" si="382"/>
        <v>13345320.053746311</v>
      </c>
      <c r="U3045" s="37">
        <f t="shared" si="383"/>
        <v>35244780.073153161</v>
      </c>
      <c r="V3045" s="37">
        <f t="shared" si="384"/>
        <v>46624960.600915164</v>
      </c>
    </row>
    <row r="3046" spans="1:22">
      <c r="A3046" s="23">
        <v>3045</v>
      </c>
      <c r="B3046" s="3" t="s">
        <v>3988</v>
      </c>
      <c r="C3046" s="28">
        <v>21</v>
      </c>
      <c r="D3046" s="29">
        <v>8</v>
      </c>
      <c r="E3046" s="28">
        <v>2002</v>
      </c>
      <c r="F3046" s="31">
        <f>DATE(E3046,D3046,C3046)</f>
        <v>37489</v>
      </c>
      <c r="G3046" s="24" t="s">
        <v>3989</v>
      </c>
      <c r="H3046" s="2">
        <v>12000000</v>
      </c>
      <c r="I3046" s="2">
        <v>31597131</v>
      </c>
      <c r="J3046" s="2">
        <v>52223306</v>
      </c>
      <c r="K3046" s="28" t="str">
        <f t="shared" si="378"/>
        <v/>
      </c>
      <c r="L3046" s="28" t="str">
        <f t="shared" si="379"/>
        <v/>
      </c>
      <c r="M3046" s="28" t="s">
        <v>3989</v>
      </c>
      <c r="N3046" s="28" t="str">
        <f t="shared" si="380"/>
        <v/>
      </c>
      <c r="O3046" s="28" t="str">
        <f>IF(N3046=1,M3046&amp;" ("&amp;E3046&amp;")",M3046)</f>
        <v>One Hour Photo</v>
      </c>
      <c r="P3046" s="36">
        <f>INDEX(cpi!$A$1:$M$105,MATCH('Inflation adjust calc'!$E3046,cpi!$A:$A,0),MATCH('Inflation adjust calc'!$D3046,cpi!$1:$1,0))</f>
        <v>180.7</v>
      </c>
      <c r="Q3046" s="36">
        <f>cpi!$I$2</f>
        <v>240.85300000000001</v>
      </c>
      <c r="R3046" s="36">
        <f t="shared" si="385"/>
        <v>1.3328887659103488</v>
      </c>
      <c r="S3046" s="28" t="str">
        <f t="shared" si="381"/>
        <v/>
      </c>
      <c r="T3046" s="37">
        <f t="shared" si="382"/>
        <v>15994665.190924184</v>
      </c>
      <c r="U3046" s="37">
        <f t="shared" si="383"/>
        <v>42115460.944897622</v>
      </c>
      <c r="V3046" s="37">
        <f t="shared" si="384"/>
        <v>69607857.886098519</v>
      </c>
    </row>
    <row r="3047" spans="1:22">
      <c r="A3047" s="23">
        <v>3046</v>
      </c>
      <c r="B3047" s="3">
        <v>39449</v>
      </c>
      <c r="C3047" s="28">
        <v>1</v>
      </c>
      <c r="D3047" s="29">
        <v>2</v>
      </c>
      <c r="E3047" s="28">
        <v>2008</v>
      </c>
      <c r="F3047" s="31">
        <f>DATE(E3047,D3047,C3047)</f>
        <v>39479</v>
      </c>
      <c r="G3047" s="24" t="s">
        <v>3990</v>
      </c>
      <c r="H3047" s="2">
        <v>12000000</v>
      </c>
      <c r="I3047" s="2">
        <v>31418697</v>
      </c>
      <c r="J3047" s="2">
        <v>57577765</v>
      </c>
      <c r="K3047" s="28" t="str">
        <f t="shared" si="378"/>
        <v/>
      </c>
      <c r="L3047" s="28" t="str">
        <f t="shared" si="379"/>
        <v/>
      </c>
      <c r="M3047" s="28" t="s">
        <v>3990</v>
      </c>
      <c r="N3047" s="28" t="str">
        <f t="shared" si="380"/>
        <v/>
      </c>
      <c r="O3047" s="28" t="str">
        <f>IF(N3047=1,M3047&amp;" ("&amp;E3047&amp;")",M3047)</f>
        <v>The Eye</v>
      </c>
      <c r="P3047" s="36">
        <f>INDEX(cpi!$A$1:$M$105,MATCH('Inflation adjust calc'!$E3047,cpi!$A:$A,0),MATCH('Inflation adjust calc'!$D3047,cpi!$1:$1,0))</f>
        <v>211.69300000000001</v>
      </c>
      <c r="Q3047" s="36">
        <f>cpi!$I$2</f>
        <v>240.85300000000001</v>
      </c>
      <c r="R3047" s="36">
        <f t="shared" si="385"/>
        <v>1.1377466425436835</v>
      </c>
      <c r="S3047" s="28" t="str">
        <f t="shared" si="381"/>
        <v/>
      </c>
      <c r="T3047" s="37">
        <f t="shared" si="382"/>
        <v>13652959.710524201</v>
      </c>
      <c r="U3047" s="37">
        <f t="shared" si="383"/>
        <v>35746517.024847299</v>
      </c>
      <c r="V3047" s="37">
        <f t="shared" si="384"/>
        <v>65508908.813919209</v>
      </c>
    </row>
    <row r="3048" spans="1:22">
      <c r="A3048" s="23">
        <v>3047</v>
      </c>
      <c r="B3048" s="3">
        <v>38172</v>
      </c>
      <c r="C3048" s="28">
        <v>7</v>
      </c>
      <c r="D3048" s="29">
        <v>4</v>
      </c>
      <c r="E3048" s="28">
        <v>2004</v>
      </c>
      <c r="F3048" s="31">
        <f>DATE(E3048,D3048,C3048)</f>
        <v>38084</v>
      </c>
      <c r="G3048" s="24" t="s">
        <v>3991</v>
      </c>
      <c r="H3048" s="2">
        <v>12000000</v>
      </c>
      <c r="I3048" s="2">
        <v>31203964</v>
      </c>
      <c r="J3048" s="2">
        <v>31286759</v>
      </c>
      <c r="K3048" s="28" t="str">
        <f t="shared" si="378"/>
        <v/>
      </c>
      <c r="L3048" s="28" t="str">
        <f t="shared" si="379"/>
        <v/>
      </c>
      <c r="M3048" s="28" t="s">
        <v>3991</v>
      </c>
      <c r="N3048" s="28" t="str">
        <f t="shared" si="380"/>
        <v/>
      </c>
      <c r="O3048" s="28" t="str">
        <f>IF(N3048=1,M3048&amp;" ("&amp;E3048&amp;")",M3048)</f>
        <v>Johnson Family Vacation</v>
      </c>
      <c r="P3048" s="36">
        <f>INDEX(cpi!$A$1:$M$105,MATCH('Inflation adjust calc'!$E3048,cpi!$A:$A,0),MATCH('Inflation adjust calc'!$D3048,cpi!$1:$1,0))</f>
        <v>188</v>
      </c>
      <c r="Q3048" s="36">
        <f>cpi!$I$2</f>
        <v>240.85300000000001</v>
      </c>
      <c r="R3048" s="36">
        <f t="shared" si="385"/>
        <v>1.2811329787234043</v>
      </c>
      <c r="S3048" s="28" t="str">
        <f t="shared" si="381"/>
        <v/>
      </c>
      <c r="T3048" s="37">
        <f t="shared" si="382"/>
        <v>15373595.744680852</v>
      </c>
      <c r="U3048" s="37">
        <f t="shared" si="383"/>
        <v>39976427.34729787</v>
      </c>
      <c r="V3048" s="37">
        <f t="shared" si="384"/>
        <v>40082498.75227128</v>
      </c>
    </row>
    <row r="3049" spans="1:22">
      <c r="A3049" s="23">
        <v>3048</v>
      </c>
      <c r="B3049" s="3" t="s">
        <v>819</v>
      </c>
      <c r="C3049" s="28">
        <v>21</v>
      </c>
      <c r="D3049" s="29">
        <v>12</v>
      </c>
      <c r="E3049" s="28">
        <v>2001</v>
      </c>
      <c r="F3049" s="31">
        <f>DATE(E3049,D3049,C3049)</f>
        <v>37246</v>
      </c>
      <c r="G3049" s="24" t="s">
        <v>3992</v>
      </c>
      <c r="H3049" s="2">
        <v>12000000</v>
      </c>
      <c r="I3049" s="2">
        <v>31155435</v>
      </c>
      <c r="J3049" s="2">
        <v>31222395</v>
      </c>
      <c r="K3049" s="28" t="str">
        <f t="shared" si="378"/>
        <v/>
      </c>
      <c r="L3049" s="28" t="str">
        <f t="shared" si="379"/>
        <v/>
      </c>
      <c r="M3049" s="28" t="s">
        <v>3992</v>
      </c>
      <c r="N3049" s="28" t="str">
        <f t="shared" si="380"/>
        <v/>
      </c>
      <c r="O3049" s="28" t="str">
        <f>IF(N3049=1,M3049&amp;" ("&amp;E3049&amp;")",M3049)</f>
        <v>How High</v>
      </c>
      <c r="P3049" s="36">
        <f>INDEX(cpi!$A$1:$M$105,MATCH('Inflation adjust calc'!$E3049,cpi!$A:$A,0),MATCH('Inflation adjust calc'!$D3049,cpi!$1:$1,0))</f>
        <v>176.7</v>
      </c>
      <c r="Q3049" s="36">
        <f>cpi!$I$2</f>
        <v>240.85300000000001</v>
      </c>
      <c r="R3049" s="36">
        <f t="shared" si="385"/>
        <v>1.3630616864742502</v>
      </c>
      <c r="S3049" s="28" t="str">
        <f t="shared" si="381"/>
        <v/>
      </c>
      <c r="T3049" s="37">
        <f t="shared" si="382"/>
        <v>16356740.237691002</v>
      </c>
      <c r="U3049" s="37">
        <f t="shared" si="383"/>
        <v>42466779.773938879</v>
      </c>
      <c r="V3049" s="37">
        <f t="shared" si="384"/>
        <v>42558050.384465195</v>
      </c>
    </row>
    <row r="3050" spans="1:22">
      <c r="A3050" s="23">
        <v>3049</v>
      </c>
      <c r="B3050" s="3">
        <v>22107</v>
      </c>
      <c r="C3050" s="28">
        <v>7</v>
      </c>
      <c r="D3050" s="29">
        <v>10</v>
      </c>
      <c r="E3050" s="28">
        <v>1960</v>
      </c>
      <c r="F3050" s="31">
        <f>DATE(E3050,D3050,C3050)</f>
        <v>22196</v>
      </c>
      <c r="G3050" s="24" t="s">
        <v>3993</v>
      </c>
      <c r="H3050" s="2">
        <v>12000000</v>
      </c>
      <c r="I3050" s="2">
        <v>30000000</v>
      </c>
      <c r="J3050" s="2">
        <v>60000000</v>
      </c>
      <c r="K3050" s="28" t="str">
        <f t="shared" si="378"/>
        <v/>
      </c>
      <c r="L3050" s="28" t="str">
        <f t="shared" si="379"/>
        <v/>
      </c>
      <c r="M3050" s="28" t="s">
        <v>3993</v>
      </c>
      <c r="N3050" s="28" t="str">
        <f t="shared" si="380"/>
        <v/>
      </c>
      <c r="O3050" s="28" t="str">
        <f>IF(N3050=1,M3050&amp;" ("&amp;E3050&amp;")",M3050)</f>
        <v>Spartacus</v>
      </c>
      <c r="P3050" s="36">
        <f>INDEX(cpi!$A$1:$M$105,MATCH('Inflation adjust calc'!$E3050,cpi!$A:$A,0),MATCH('Inflation adjust calc'!$D3050,cpi!$1:$1,0))</f>
        <v>29.8</v>
      </c>
      <c r="Q3050" s="36">
        <f>cpi!$I$2</f>
        <v>240.85300000000001</v>
      </c>
      <c r="R3050" s="36">
        <f t="shared" si="385"/>
        <v>8.0823154362416112</v>
      </c>
      <c r="S3050" s="28" t="str">
        <f t="shared" si="381"/>
        <v/>
      </c>
      <c r="T3050" s="37">
        <f t="shared" si="382"/>
        <v>96987785.234899327</v>
      </c>
      <c r="U3050" s="37">
        <f t="shared" si="383"/>
        <v>242469463.08724833</v>
      </c>
      <c r="V3050" s="37">
        <f t="shared" si="384"/>
        <v>484938926.17449665</v>
      </c>
    </row>
    <row r="3051" spans="1:22">
      <c r="A3051" s="23">
        <v>3050</v>
      </c>
      <c r="B3051" s="3">
        <v>38726</v>
      </c>
      <c r="C3051" s="28">
        <v>1</v>
      </c>
      <c r="D3051" s="29">
        <v>9</v>
      </c>
      <c r="E3051" s="28">
        <v>2006</v>
      </c>
      <c r="F3051" s="31">
        <f>DATE(E3051,D3051,C3051)</f>
        <v>38961</v>
      </c>
      <c r="G3051" s="24" t="s">
        <v>3994</v>
      </c>
      <c r="H3051" s="2">
        <v>12000000</v>
      </c>
      <c r="I3051" s="2">
        <v>27838408</v>
      </c>
      <c r="J3051" s="2">
        <v>43924923</v>
      </c>
      <c r="K3051" s="28" t="str">
        <f t="shared" si="378"/>
        <v/>
      </c>
      <c r="L3051" s="28" t="str">
        <f t="shared" si="379"/>
        <v/>
      </c>
      <c r="M3051" s="28" t="s">
        <v>3994</v>
      </c>
      <c r="N3051" s="28" t="str">
        <f t="shared" si="380"/>
        <v/>
      </c>
      <c r="O3051" s="28" t="str">
        <f>IF(N3051=1,M3051&amp;" ("&amp;E3051&amp;")",M3051)</f>
        <v>Crank</v>
      </c>
      <c r="P3051" s="36">
        <f>INDEX(cpi!$A$1:$M$105,MATCH('Inflation adjust calc'!$E3051,cpi!$A:$A,0),MATCH('Inflation adjust calc'!$D3051,cpi!$1:$1,0))</f>
        <v>202.9</v>
      </c>
      <c r="Q3051" s="36">
        <f>cpi!$I$2</f>
        <v>240.85300000000001</v>
      </c>
      <c r="R3051" s="36">
        <f t="shared" si="385"/>
        <v>1.1870527353376048</v>
      </c>
      <c r="S3051" s="28" t="str">
        <f t="shared" si="381"/>
        <v/>
      </c>
      <c r="T3051" s="37">
        <f t="shared" si="382"/>
        <v>14244632.824051257</v>
      </c>
      <c r="U3051" s="37">
        <f t="shared" si="383"/>
        <v>33045658.363844261</v>
      </c>
      <c r="V3051" s="37">
        <f t="shared" si="384"/>
        <v>52141199.99664367</v>
      </c>
    </row>
    <row r="3052" spans="1:22">
      <c r="A3052" s="23">
        <v>3051</v>
      </c>
      <c r="B3052" s="3">
        <v>33920</v>
      </c>
      <c r="C3052" s="28">
        <v>11</v>
      </c>
      <c r="D3052" s="29">
        <v>12</v>
      </c>
      <c r="E3052" s="28">
        <v>1992</v>
      </c>
      <c r="F3052" s="31">
        <f>DATE(E3052,D3052,C3052)</f>
        <v>33949</v>
      </c>
      <c r="G3052" s="24" t="s">
        <v>3995</v>
      </c>
      <c r="H3052" s="2">
        <v>12000000</v>
      </c>
      <c r="I3052" s="2">
        <v>27281507</v>
      </c>
      <c r="J3052" s="2">
        <v>27281507</v>
      </c>
      <c r="K3052" s="28" t="str">
        <f t="shared" si="378"/>
        <v/>
      </c>
      <c r="L3052" s="28" t="str">
        <f t="shared" si="379"/>
        <v/>
      </c>
      <c r="M3052" s="28" t="s">
        <v>3995</v>
      </c>
      <c r="N3052" s="28" t="str">
        <f t="shared" si="380"/>
        <v/>
      </c>
      <c r="O3052" s="28" t="str">
        <f>IF(N3052=1,M3052&amp;" ("&amp;E3052&amp;")",M3052)</f>
        <v>The Muppet Christmas Carol</v>
      </c>
      <c r="P3052" s="36">
        <f>INDEX(cpi!$A$1:$M$105,MATCH('Inflation adjust calc'!$E3052,cpi!$A:$A,0),MATCH('Inflation adjust calc'!$D3052,cpi!$1:$1,0))</f>
        <v>141.9</v>
      </c>
      <c r="Q3052" s="36">
        <f>cpi!$I$2</f>
        <v>240.85300000000001</v>
      </c>
      <c r="R3052" s="36">
        <f t="shared" si="385"/>
        <v>1.6973431994362227</v>
      </c>
      <c r="S3052" s="28" t="str">
        <f t="shared" si="381"/>
        <v/>
      </c>
      <c r="T3052" s="37">
        <f t="shared" si="382"/>
        <v>20368118.393234674</v>
      </c>
      <c r="U3052" s="37">
        <f t="shared" si="383"/>
        <v>46306080.376821704</v>
      </c>
      <c r="V3052" s="37">
        <f t="shared" si="384"/>
        <v>46306080.376821704</v>
      </c>
    </row>
    <row r="3053" spans="1:22">
      <c r="A3053" s="23">
        <v>3052</v>
      </c>
      <c r="B3053" s="3" t="s">
        <v>3118</v>
      </c>
      <c r="C3053" s="28">
        <v>25</v>
      </c>
      <c r="D3053" s="29">
        <v>10</v>
      </c>
      <c r="E3053" s="28">
        <v>2002</v>
      </c>
      <c r="F3053" s="31">
        <f>DATE(E3053,D3053,C3053)</f>
        <v>37554</v>
      </c>
      <c r="G3053" s="24" t="s">
        <v>3996</v>
      </c>
      <c r="H3053" s="2">
        <v>12000000</v>
      </c>
      <c r="I3053" s="2">
        <v>25885000</v>
      </c>
      <c r="J3053" s="2">
        <v>56131239</v>
      </c>
      <c r="K3053" s="28" t="str">
        <f t="shared" si="378"/>
        <v/>
      </c>
      <c r="L3053" s="28" t="str">
        <f t="shared" si="379"/>
        <v/>
      </c>
      <c r="M3053" s="28" t="s">
        <v>3996</v>
      </c>
      <c r="N3053" s="28" t="str">
        <f t="shared" si="380"/>
        <v/>
      </c>
      <c r="O3053" s="28" t="str">
        <f>IF(N3053=1,M3053&amp;" ("&amp;E3053&amp;")",M3053)</f>
        <v>Frida</v>
      </c>
      <c r="P3053" s="36">
        <f>INDEX(cpi!$A$1:$M$105,MATCH('Inflation adjust calc'!$E3053,cpi!$A:$A,0),MATCH('Inflation adjust calc'!$D3053,cpi!$1:$1,0))</f>
        <v>181.3</v>
      </c>
      <c r="Q3053" s="36">
        <f>cpi!$I$2</f>
        <v>240.85300000000001</v>
      </c>
      <c r="R3053" s="36">
        <f t="shared" si="385"/>
        <v>1.3284776613348042</v>
      </c>
      <c r="S3053" s="28" t="str">
        <f t="shared" si="381"/>
        <v/>
      </c>
      <c r="T3053" s="37">
        <f t="shared" si="382"/>
        <v>15941731.936017649</v>
      </c>
      <c r="U3053" s="37">
        <f t="shared" si="383"/>
        <v>34387644.263651408</v>
      </c>
      <c r="V3053" s="37">
        <f t="shared" si="384"/>
        <v>74569097.114544958</v>
      </c>
    </row>
    <row r="3054" spans="1:22">
      <c r="A3054" s="23">
        <v>3053</v>
      </c>
      <c r="B3054" s="3">
        <v>41036</v>
      </c>
      <c r="C3054" s="28">
        <v>5</v>
      </c>
      <c r="D3054" s="29">
        <v>7</v>
      </c>
      <c r="E3054" s="28">
        <v>2012</v>
      </c>
      <c r="F3054" s="31">
        <f>DATE(E3054,D3054,C3054)</f>
        <v>41095</v>
      </c>
      <c r="G3054" s="24" t="s">
        <v>3997</v>
      </c>
      <c r="H3054" s="2">
        <v>12000000</v>
      </c>
      <c r="I3054" s="2">
        <v>25326071</v>
      </c>
      <c r="J3054" s="2">
        <v>32700439</v>
      </c>
      <c r="K3054" s="28" t="str">
        <f t="shared" si="378"/>
        <v/>
      </c>
      <c r="L3054" s="28" t="str">
        <f t="shared" si="379"/>
        <v/>
      </c>
      <c r="M3054" s="28" t="s">
        <v>3997</v>
      </c>
      <c r="N3054" s="28" t="str">
        <f t="shared" si="380"/>
        <v/>
      </c>
      <c r="O3054" s="28" t="str">
        <f>IF(N3054=1,M3054&amp;" ("&amp;E3054&amp;")",M3054)</f>
        <v>Katy Perry: Part of Me</v>
      </c>
      <c r="P3054" s="36">
        <f>INDEX(cpi!$A$1:$M$105,MATCH('Inflation adjust calc'!$E3054,cpi!$A:$A,0),MATCH('Inflation adjust calc'!$D3054,cpi!$1:$1,0))</f>
        <v>229.10400000000001</v>
      </c>
      <c r="Q3054" s="36">
        <f>cpi!$I$2</f>
        <v>240.85300000000001</v>
      </c>
      <c r="R3054" s="36">
        <f t="shared" si="385"/>
        <v>1.0512823870382009</v>
      </c>
      <c r="S3054" s="28" t="str">
        <f t="shared" si="381"/>
        <v/>
      </c>
      <c r="T3054" s="37">
        <f t="shared" si="382"/>
        <v>12615388.644458411</v>
      </c>
      <c r="U3054" s="37">
        <f t="shared" si="383"/>
        <v>26624852.375178955</v>
      </c>
      <c r="V3054" s="37">
        <f t="shared" si="384"/>
        <v>34377395.569117077</v>
      </c>
    </row>
    <row r="3055" spans="1:22">
      <c r="A3055" s="23">
        <v>3054</v>
      </c>
      <c r="B3055" s="3">
        <v>41985</v>
      </c>
      <c r="C3055" s="28">
        <v>12</v>
      </c>
      <c r="D3055" s="29">
        <v>12</v>
      </c>
      <c r="E3055" s="28">
        <v>2014</v>
      </c>
      <c r="F3055" s="31">
        <f>DATE(E3055,D3055,C3055)</f>
        <v>41985</v>
      </c>
      <c r="G3055" s="24" t="s">
        <v>3998</v>
      </c>
      <c r="H3055" s="2">
        <v>12000000</v>
      </c>
      <c r="I3055" s="2">
        <v>25317379</v>
      </c>
      <c r="J3055" s="2">
        <v>25514848</v>
      </c>
      <c r="K3055" s="28" t="str">
        <f t="shared" si="378"/>
        <v/>
      </c>
      <c r="L3055" s="28" t="str">
        <f t="shared" si="379"/>
        <v/>
      </c>
      <c r="M3055" s="28" t="s">
        <v>3998</v>
      </c>
      <c r="N3055" s="28" t="str">
        <f t="shared" si="380"/>
        <v/>
      </c>
      <c r="O3055" s="28" t="str">
        <f>IF(N3055=1,M3055&amp;" ("&amp;E3055&amp;")",M3055)</f>
        <v>Top Five</v>
      </c>
      <c r="P3055" s="36">
        <f>INDEX(cpi!$A$1:$M$105,MATCH('Inflation adjust calc'!$E3055,cpi!$A:$A,0),MATCH('Inflation adjust calc'!$D3055,cpi!$1:$1,0))</f>
        <v>234.81200000000001</v>
      </c>
      <c r="Q3055" s="36">
        <f>cpi!$I$2</f>
        <v>240.85300000000001</v>
      </c>
      <c r="R3055" s="36">
        <f t="shared" si="385"/>
        <v>1.0257269645503637</v>
      </c>
      <c r="S3055" s="28" t="str">
        <f t="shared" si="381"/>
        <v/>
      </c>
      <c r="T3055" s="37">
        <f t="shared" si="382"/>
        <v>12308723.574604364</v>
      </c>
      <c r="U3055" s="37">
        <f t="shared" si="383"/>
        <v>25968718.312041122</v>
      </c>
      <c r="V3055" s="37">
        <f t="shared" si="384"/>
        <v>26171267.590003919</v>
      </c>
    </row>
    <row r="3056" spans="1:22">
      <c r="A3056" s="23">
        <v>3055</v>
      </c>
      <c r="B3056" s="3">
        <v>36108</v>
      </c>
      <c r="C3056" s="28">
        <v>11</v>
      </c>
      <c r="D3056" s="29">
        <v>9</v>
      </c>
      <c r="E3056" s="28">
        <v>1998</v>
      </c>
      <c r="F3056" s="31">
        <f>DATE(E3056,D3056,C3056)</f>
        <v>36049</v>
      </c>
      <c r="G3056" s="24" t="s">
        <v>3999</v>
      </c>
      <c r="H3056" s="2">
        <v>12000000</v>
      </c>
      <c r="I3056" s="2">
        <v>22921898</v>
      </c>
      <c r="J3056" s="2">
        <v>22921898</v>
      </c>
      <c r="K3056" s="28" t="str">
        <f t="shared" si="378"/>
        <v/>
      </c>
      <c r="L3056" s="28" t="str">
        <f t="shared" si="379"/>
        <v/>
      </c>
      <c r="M3056" s="28" t="s">
        <v>3999</v>
      </c>
      <c r="N3056" s="28" t="str">
        <f t="shared" si="380"/>
        <v/>
      </c>
      <c r="O3056" s="28" t="str">
        <f>IF(N3056=1,M3056&amp;" ("&amp;E3056&amp;")",M3056)</f>
        <v>Rounders</v>
      </c>
      <c r="P3056" s="36">
        <f>INDEX(cpi!$A$1:$M$105,MATCH('Inflation adjust calc'!$E3056,cpi!$A:$A,0),MATCH('Inflation adjust calc'!$D3056,cpi!$1:$1,0))</f>
        <v>163.6</v>
      </c>
      <c r="Q3056" s="36">
        <f>cpi!$I$2</f>
        <v>240.85300000000001</v>
      </c>
      <c r="R3056" s="36">
        <f t="shared" si="385"/>
        <v>1.4722066014669928</v>
      </c>
      <c r="S3056" s="28" t="str">
        <f t="shared" si="381"/>
        <v/>
      </c>
      <c r="T3056" s="37">
        <f t="shared" si="382"/>
        <v>17666479.217603914</v>
      </c>
      <c r="U3056" s="37">
        <f t="shared" si="383"/>
        <v>33745769.553753056</v>
      </c>
      <c r="V3056" s="37">
        <f t="shared" si="384"/>
        <v>33745769.553753056</v>
      </c>
    </row>
    <row r="3057" spans="1:22">
      <c r="A3057" s="23">
        <v>3056</v>
      </c>
      <c r="B3057" s="3" t="s">
        <v>4000</v>
      </c>
      <c r="C3057" s="28">
        <v>28</v>
      </c>
      <c r="D3057" s="29">
        <v>4</v>
      </c>
      <c r="E3057" s="28">
        <v>1967</v>
      </c>
      <c r="F3057" s="31">
        <f>DATE(E3057,D3057,C3057)</f>
        <v>24590</v>
      </c>
      <c r="G3057" s="24" t="s">
        <v>474</v>
      </c>
      <c r="H3057" s="2">
        <v>12000000</v>
      </c>
      <c r="I3057" s="2">
        <v>22744718</v>
      </c>
      <c r="J3057" s="2">
        <v>41744718</v>
      </c>
      <c r="K3057" s="28" t="str">
        <f t="shared" si="378"/>
        <v/>
      </c>
      <c r="L3057" s="28" t="str">
        <f t="shared" si="379"/>
        <v/>
      </c>
      <c r="M3057" s="28" t="s">
        <v>474</v>
      </c>
      <c r="N3057" s="28">
        <f t="shared" si="380"/>
        <v>1</v>
      </c>
      <c r="O3057" s="28" t="str">
        <f>IF(N3057=1,M3057&amp;" ("&amp;E3057&amp;")",M3057)</f>
        <v>Casino Royale (1967)</v>
      </c>
      <c r="P3057" s="36">
        <f>INDEX(cpi!$A$1:$M$105,MATCH('Inflation adjust calc'!$E3057,cpi!$A:$A,0),MATCH('Inflation adjust calc'!$D3057,cpi!$1:$1,0))</f>
        <v>33.1</v>
      </c>
      <c r="Q3057" s="36">
        <f>cpi!$I$2</f>
        <v>240.85300000000001</v>
      </c>
      <c r="R3057" s="36">
        <f t="shared" si="385"/>
        <v>7.2765256797583078</v>
      </c>
      <c r="S3057" s="28" t="str">
        <f t="shared" si="381"/>
        <v/>
      </c>
      <c r="T3057" s="37">
        <f t="shared" si="382"/>
        <v>87318308.157099694</v>
      </c>
      <c r="U3057" s="37">
        <f t="shared" si="383"/>
        <v>165502524.60586101</v>
      </c>
      <c r="V3057" s="37">
        <f t="shared" si="384"/>
        <v>303756512.52126884</v>
      </c>
    </row>
    <row r="3058" spans="1:22">
      <c r="A3058" s="23">
        <v>3057</v>
      </c>
      <c r="B3058" s="3" t="s">
        <v>4001</v>
      </c>
      <c r="C3058" s="28">
        <v>15</v>
      </c>
      <c r="D3058" s="29">
        <v>6</v>
      </c>
      <c r="E3058" s="28">
        <v>1979</v>
      </c>
      <c r="F3058" s="31">
        <f>DATE(E3058,D3058,C3058)</f>
        <v>29021</v>
      </c>
      <c r="G3058" s="24" t="s">
        <v>4002</v>
      </c>
      <c r="H3058" s="2">
        <v>12000000</v>
      </c>
      <c r="I3058" s="2">
        <v>22673340</v>
      </c>
      <c r="J3058" s="2">
        <v>22673340</v>
      </c>
      <c r="K3058" s="28" t="str">
        <f t="shared" si="378"/>
        <v/>
      </c>
      <c r="L3058" s="28" t="str">
        <f t="shared" si="379"/>
        <v/>
      </c>
      <c r="M3058" s="28" t="s">
        <v>4002</v>
      </c>
      <c r="N3058" s="28" t="str">
        <f t="shared" si="380"/>
        <v/>
      </c>
      <c r="O3058" s="28" t="str">
        <f>IF(N3058=1,M3058&amp;" ("&amp;E3058&amp;")",M3058)</f>
        <v>Prophecy</v>
      </c>
      <c r="P3058" s="36">
        <f>INDEX(cpi!$A$1:$M$105,MATCH('Inflation adjust calc'!$E3058,cpi!$A:$A,0),MATCH('Inflation adjust calc'!$D3058,cpi!$1:$1,0))</f>
        <v>72.3</v>
      </c>
      <c r="Q3058" s="36">
        <f>cpi!$I$2</f>
        <v>240.85300000000001</v>
      </c>
      <c r="R3058" s="36">
        <f t="shared" si="385"/>
        <v>3.3313001383125869</v>
      </c>
      <c r="S3058" s="28" t="str">
        <f t="shared" si="381"/>
        <v/>
      </c>
      <c r="T3058" s="37">
        <f t="shared" si="382"/>
        <v>39975601.659751043</v>
      </c>
      <c r="U3058" s="37">
        <f t="shared" si="383"/>
        <v>75531700.678008303</v>
      </c>
      <c r="V3058" s="37">
        <f t="shared" si="384"/>
        <v>75531700.678008303</v>
      </c>
    </row>
    <row r="3059" spans="1:22">
      <c r="A3059" s="23">
        <v>3058</v>
      </c>
      <c r="B3059" s="3" t="s">
        <v>2481</v>
      </c>
      <c r="C3059" s="28">
        <v>30</v>
      </c>
      <c r="D3059" s="29">
        <v>1</v>
      </c>
      <c r="E3059" s="28">
        <v>2015</v>
      </c>
      <c r="F3059" s="31">
        <f>DATE(E3059,D3059,C3059)</f>
        <v>42034</v>
      </c>
      <c r="G3059" s="24" t="s">
        <v>4003</v>
      </c>
      <c r="H3059" s="2">
        <v>12000000</v>
      </c>
      <c r="I3059" s="2">
        <v>22348241</v>
      </c>
      <c r="J3059" s="2">
        <v>32248241</v>
      </c>
      <c r="K3059" s="28" t="str">
        <f t="shared" si="378"/>
        <v/>
      </c>
      <c r="L3059" s="28" t="str">
        <f t="shared" si="379"/>
        <v/>
      </c>
      <c r="M3059" s="28" t="s">
        <v>4003</v>
      </c>
      <c r="N3059" s="28" t="str">
        <f t="shared" si="380"/>
        <v/>
      </c>
      <c r="O3059" s="28" t="str">
        <f>IF(N3059=1,M3059&amp;" ("&amp;E3059&amp;")",M3059)</f>
        <v>Project Almanac</v>
      </c>
      <c r="P3059" s="36">
        <f>INDEX(cpi!$A$1:$M$105,MATCH('Inflation adjust calc'!$E3059,cpi!$A:$A,0),MATCH('Inflation adjust calc'!$D3059,cpi!$1:$1,0))</f>
        <v>233.70699999999999</v>
      </c>
      <c r="Q3059" s="36">
        <f>cpi!$I$2</f>
        <v>240.85300000000001</v>
      </c>
      <c r="R3059" s="36">
        <f t="shared" si="385"/>
        <v>1.0305767478081531</v>
      </c>
      <c r="S3059" s="28" t="str">
        <f t="shared" si="381"/>
        <v/>
      </c>
      <c r="T3059" s="37">
        <f t="shared" si="382"/>
        <v>12366920.973697837</v>
      </c>
      <c r="U3059" s="37">
        <f t="shared" si="383"/>
        <v>23031577.529012829</v>
      </c>
      <c r="V3059" s="37">
        <f t="shared" si="384"/>
        <v>33234287.332313545</v>
      </c>
    </row>
    <row r="3060" spans="1:22">
      <c r="A3060" s="23">
        <v>3059</v>
      </c>
      <c r="B3060" s="3" t="s">
        <v>73</v>
      </c>
      <c r="C3060" s="28">
        <v>14</v>
      </c>
      <c r="D3060" s="29">
        <v>5</v>
      </c>
      <c r="E3060" s="28">
        <v>2010</v>
      </c>
      <c r="F3060" s="31">
        <f>DATE(E3060,D3060,C3060)</f>
        <v>40312</v>
      </c>
      <c r="G3060" s="24" t="s">
        <v>4004</v>
      </c>
      <c r="H3060" s="2">
        <v>12000000</v>
      </c>
      <c r="I3060" s="2">
        <v>21540363</v>
      </c>
      <c r="J3060" s="2">
        <v>21867665</v>
      </c>
      <c r="K3060" s="28" t="str">
        <f t="shared" si="378"/>
        <v/>
      </c>
      <c r="L3060" s="28" t="str">
        <f t="shared" si="379"/>
        <v/>
      </c>
      <c r="M3060" s="28" t="s">
        <v>4004</v>
      </c>
      <c r="N3060" s="28" t="str">
        <f t="shared" si="380"/>
        <v/>
      </c>
      <c r="O3060" s="28" t="str">
        <f>IF(N3060=1,M3060&amp;" ("&amp;E3060&amp;")",M3060)</f>
        <v>Just Wright</v>
      </c>
      <c r="P3060" s="36">
        <f>INDEX(cpi!$A$1:$M$105,MATCH('Inflation adjust calc'!$E3060,cpi!$A:$A,0),MATCH('Inflation adjust calc'!$D3060,cpi!$1:$1,0))</f>
        <v>218.178</v>
      </c>
      <c r="Q3060" s="36">
        <f>cpi!$I$2</f>
        <v>240.85300000000001</v>
      </c>
      <c r="R3060" s="36">
        <f t="shared" si="385"/>
        <v>1.1039289020891199</v>
      </c>
      <c r="S3060" s="28" t="str">
        <f t="shared" si="381"/>
        <v/>
      </c>
      <c r="T3060" s="37">
        <f t="shared" si="382"/>
        <v>13247146.825069439</v>
      </c>
      <c r="U3060" s="37">
        <f t="shared" si="383"/>
        <v>23779029.277191099</v>
      </c>
      <c r="V3060" s="37">
        <f t="shared" si="384"/>
        <v>24140347.414702673</v>
      </c>
    </row>
    <row r="3061" spans="1:22">
      <c r="A3061" s="23">
        <v>3060</v>
      </c>
      <c r="B3061" s="3">
        <v>36442</v>
      </c>
      <c r="C3061" s="28">
        <v>10</v>
      </c>
      <c r="D3061" s="29">
        <v>9</v>
      </c>
      <c r="E3061" s="28">
        <v>1999</v>
      </c>
      <c r="F3061" s="31">
        <f>DATE(E3061,D3061,C3061)</f>
        <v>36413</v>
      </c>
      <c r="G3061" s="24" t="s">
        <v>4005</v>
      </c>
      <c r="H3061" s="2">
        <v>12000000</v>
      </c>
      <c r="I3061" s="2">
        <v>21133087</v>
      </c>
      <c r="J3061" s="2">
        <v>21133087</v>
      </c>
      <c r="K3061" s="28" t="str">
        <f t="shared" si="378"/>
        <v/>
      </c>
      <c r="L3061" s="28" t="str">
        <f t="shared" si="379"/>
        <v/>
      </c>
      <c r="M3061" s="28" t="s">
        <v>4005</v>
      </c>
      <c r="N3061" s="28" t="str">
        <f t="shared" si="380"/>
        <v/>
      </c>
      <c r="O3061" s="28" t="str">
        <f>IF(N3061=1,M3061&amp;" ("&amp;E3061&amp;")",M3061)</f>
        <v>A Stir of Echoes</v>
      </c>
      <c r="P3061" s="36">
        <f>INDEX(cpi!$A$1:$M$105,MATCH('Inflation adjust calc'!$E3061,cpi!$A:$A,0),MATCH('Inflation adjust calc'!$D3061,cpi!$1:$1,0))</f>
        <v>167.9</v>
      </c>
      <c r="Q3061" s="36">
        <f>cpi!$I$2</f>
        <v>240.85300000000001</v>
      </c>
      <c r="R3061" s="36">
        <f t="shared" si="385"/>
        <v>1.434502680166766</v>
      </c>
      <c r="S3061" s="28" t="str">
        <f t="shared" si="381"/>
        <v/>
      </c>
      <c r="T3061" s="37">
        <f t="shared" si="382"/>
        <v>17214032.162001193</v>
      </c>
      <c r="U3061" s="37">
        <f t="shared" si="383"/>
        <v>30315469.941697441</v>
      </c>
      <c r="V3061" s="37">
        <f t="shared" si="384"/>
        <v>30315469.941697441</v>
      </c>
    </row>
    <row r="3062" spans="1:22">
      <c r="A3062" s="23">
        <v>3061</v>
      </c>
      <c r="B3062" s="3" t="s">
        <v>4006</v>
      </c>
      <c r="C3062" s="28">
        <v>13</v>
      </c>
      <c r="D3062" s="29">
        <v>1</v>
      </c>
      <c r="E3062" s="28">
        <v>1995</v>
      </c>
      <c r="F3062" s="31">
        <f>DATE(E3062,D3062,C3062)</f>
        <v>34712</v>
      </c>
      <c r="G3062" s="24" t="s">
        <v>4007</v>
      </c>
      <c r="H3062" s="2">
        <v>12000000</v>
      </c>
      <c r="I3062" s="2">
        <v>21089146</v>
      </c>
      <c r="J3062" s="2">
        <v>21089146</v>
      </c>
      <c r="K3062" s="28" t="str">
        <f t="shared" si="378"/>
        <v/>
      </c>
      <c r="L3062" s="28" t="str">
        <f t="shared" si="379"/>
        <v/>
      </c>
      <c r="M3062" s="28" t="s">
        <v>4007</v>
      </c>
      <c r="N3062" s="28" t="str">
        <f t="shared" si="380"/>
        <v/>
      </c>
      <c r="O3062" s="28" t="str">
        <f>IF(N3062=1,M3062&amp;" ("&amp;E3062&amp;")",M3062)</f>
        <v>Tales from the Crypt: Demon Knight</v>
      </c>
      <c r="P3062" s="36">
        <f>INDEX(cpi!$A$1:$M$105,MATCH('Inflation adjust calc'!$E3062,cpi!$A:$A,0),MATCH('Inflation adjust calc'!$D3062,cpi!$1:$1,0))</f>
        <v>150.30000000000001</v>
      </c>
      <c r="Q3062" s="36">
        <f>cpi!$I$2</f>
        <v>240.85300000000001</v>
      </c>
      <c r="R3062" s="36">
        <f t="shared" si="385"/>
        <v>1.6024817032601464</v>
      </c>
      <c r="S3062" s="28" t="str">
        <f t="shared" si="381"/>
        <v/>
      </c>
      <c r="T3062" s="37">
        <f t="shared" si="382"/>
        <v>19229780.439121757</v>
      </c>
      <c r="U3062" s="37">
        <f t="shared" si="383"/>
        <v>33794970.6023819</v>
      </c>
      <c r="V3062" s="37">
        <f t="shared" si="384"/>
        <v>33794970.6023819</v>
      </c>
    </row>
    <row r="3063" spans="1:22">
      <c r="A3063" s="23">
        <v>3062</v>
      </c>
      <c r="B3063" s="3">
        <v>28491</v>
      </c>
      <c r="C3063" s="28">
        <v>1</v>
      </c>
      <c r="D3063" s="29">
        <v>1</v>
      </c>
      <c r="E3063" s="28">
        <v>1978</v>
      </c>
      <c r="F3063" s="31">
        <f>DATE(E3063,D3063,C3063)</f>
        <v>28491</v>
      </c>
      <c r="G3063" s="24" t="s">
        <v>4008</v>
      </c>
      <c r="H3063" s="2">
        <v>12000000</v>
      </c>
      <c r="I3063" s="2">
        <v>19000000</v>
      </c>
      <c r="J3063" s="2">
        <v>19000000</v>
      </c>
      <c r="K3063" s="28" t="str">
        <f t="shared" si="378"/>
        <v/>
      </c>
      <c r="L3063" s="28" t="str">
        <f t="shared" si="379"/>
        <v/>
      </c>
      <c r="M3063" s="28" t="s">
        <v>4008</v>
      </c>
      <c r="N3063" s="28" t="str">
        <f t="shared" si="380"/>
        <v/>
      </c>
      <c r="O3063" s="28" t="str">
        <f>IF(N3063=1,M3063&amp;" ("&amp;E3063&amp;")",M3063)</f>
        <v>The Boys from Brazil</v>
      </c>
      <c r="P3063" s="36">
        <f>INDEX(cpi!$A$1:$M$105,MATCH('Inflation adjust calc'!$E3063,cpi!$A:$A,0),MATCH('Inflation adjust calc'!$D3063,cpi!$1:$1,0))</f>
        <v>62.5</v>
      </c>
      <c r="Q3063" s="36">
        <f>cpi!$I$2</f>
        <v>240.85300000000001</v>
      </c>
      <c r="R3063" s="36">
        <f t="shared" si="385"/>
        <v>3.8536480000000002</v>
      </c>
      <c r="S3063" s="28" t="str">
        <f t="shared" si="381"/>
        <v/>
      </c>
      <c r="T3063" s="37">
        <f t="shared" si="382"/>
        <v>46243776</v>
      </c>
      <c r="U3063" s="37">
        <f t="shared" si="383"/>
        <v>73219312</v>
      </c>
      <c r="V3063" s="37">
        <f t="shared" si="384"/>
        <v>73219312</v>
      </c>
    </row>
    <row r="3064" spans="1:22">
      <c r="A3064" s="23">
        <v>3063</v>
      </c>
      <c r="B3064" s="3">
        <v>38659</v>
      </c>
      <c r="C3064" s="28">
        <v>11</v>
      </c>
      <c r="D3064" s="29">
        <v>3</v>
      </c>
      <c r="E3064" s="28">
        <v>2005</v>
      </c>
      <c r="F3064" s="31">
        <f>DATE(E3064,D3064,C3064)</f>
        <v>38422</v>
      </c>
      <c r="G3064" s="24" t="s">
        <v>4009</v>
      </c>
      <c r="H3064" s="2">
        <v>12000000</v>
      </c>
      <c r="I3064" s="2">
        <v>18761993</v>
      </c>
      <c r="J3064" s="2">
        <v>28915761</v>
      </c>
      <c r="K3064" s="28" t="str">
        <f t="shared" si="378"/>
        <v/>
      </c>
      <c r="L3064" s="28" t="str">
        <f t="shared" si="379"/>
        <v/>
      </c>
      <c r="M3064" s="28" t="s">
        <v>4009</v>
      </c>
      <c r="N3064" s="28" t="str">
        <f t="shared" si="380"/>
        <v/>
      </c>
      <c r="O3064" s="28" t="str">
        <f>IF(N3064=1,M3064&amp;" ("&amp;E3064&amp;")",M3064)</f>
        <v>The Upside of Anger</v>
      </c>
      <c r="P3064" s="36">
        <f>INDEX(cpi!$A$1:$M$105,MATCH('Inflation adjust calc'!$E3064,cpi!$A:$A,0),MATCH('Inflation adjust calc'!$D3064,cpi!$1:$1,0))</f>
        <v>193.3</v>
      </c>
      <c r="Q3064" s="36">
        <f>cpi!$I$2</f>
        <v>240.85300000000001</v>
      </c>
      <c r="R3064" s="36">
        <f t="shared" si="385"/>
        <v>1.2460062079668908</v>
      </c>
      <c r="S3064" s="28" t="str">
        <f t="shared" si="381"/>
        <v/>
      </c>
      <c r="T3064" s="37">
        <f t="shared" si="382"/>
        <v>14952074.49560269</v>
      </c>
      <c r="U3064" s="37">
        <f t="shared" si="383"/>
        <v>23377559.751831349</v>
      </c>
      <c r="V3064" s="37">
        <f t="shared" si="384"/>
        <v>36029217.714086913</v>
      </c>
    </row>
    <row r="3065" spans="1:22">
      <c r="A3065" s="23">
        <v>3064</v>
      </c>
      <c r="B3065" s="3">
        <v>38779</v>
      </c>
      <c r="C3065" s="28">
        <v>3</v>
      </c>
      <c r="D3065" s="29">
        <v>3</v>
      </c>
      <c r="E3065" s="28">
        <v>2006</v>
      </c>
      <c r="F3065" s="31">
        <f>DATE(E3065,D3065,C3065)</f>
        <v>38779</v>
      </c>
      <c r="G3065" s="24" t="s">
        <v>4010</v>
      </c>
      <c r="H3065" s="2">
        <v>12000000</v>
      </c>
      <c r="I3065" s="2">
        <v>18597342</v>
      </c>
      <c r="J3065" s="2">
        <v>22978953</v>
      </c>
      <c r="K3065" s="28" t="str">
        <f t="shared" si="378"/>
        <v/>
      </c>
      <c r="L3065" s="28" t="str">
        <f t="shared" si="379"/>
        <v/>
      </c>
      <c r="M3065" s="28" t="s">
        <v>4010</v>
      </c>
      <c r="N3065" s="28" t="str">
        <f t="shared" si="380"/>
        <v/>
      </c>
      <c r="O3065" s="28" t="str">
        <f>IF(N3065=1,M3065&amp;" ("&amp;E3065&amp;")",M3065)</f>
        <v>Aquamarine</v>
      </c>
      <c r="P3065" s="36">
        <f>INDEX(cpi!$A$1:$M$105,MATCH('Inflation adjust calc'!$E3065,cpi!$A:$A,0),MATCH('Inflation adjust calc'!$D3065,cpi!$1:$1,0))</f>
        <v>199.8</v>
      </c>
      <c r="Q3065" s="36">
        <f>cpi!$I$2</f>
        <v>240.85300000000001</v>
      </c>
      <c r="R3065" s="36">
        <f t="shared" si="385"/>
        <v>1.2054704704704704</v>
      </c>
      <c r="S3065" s="28" t="str">
        <f t="shared" si="381"/>
        <v/>
      </c>
      <c r="T3065" s="37">
        <f t="shared" si="382"/>
        <v>14465645.645645645</v>
      </c>
      <c r="U3065" s="37">
        <f t="shared" si="383"/>
        <v>22418546.61024024</v>
      </c>
      <c r="V3065" s="37">
        <f t="shared" si="384"/>
        <v>27700449.283828828</v>
      </c>
    </row>
    <row r="3066" spans="1:22">
      <c r="A3066" s="23">
        <v>3065</v>
      </c>
      <c r="B3066" s="3" t="s">
        <v>3447</v>
      </c>
      <c r="C3066" s="28">
        <v>15</v>
      </c>
      <c r="D3066" s="29">
        <v>11</v>
      </c>
      <c r="E3066" s="28">
        <v>2013</v>
      </c>
      <c r="F3066" s="31">
        <f>DATE(E3066,D3066,C3066)</f>
        <v>41593</v>
      </c>
      <c r="G3066" s="24" t="s">
        <v>4011</v>
      </c>
      <c r="H3066" s="2">
        <v>12000000</v>
      </c>
      <c r="I3066" s="2">
        <v>17654912</v>
      </c>
      <c r="J3066" s="2">
        <v>24761360</v>
      </c>
      <c r="K3066" s="28" t="str">
        <f t="shared" si="378"/>
        <v/>
      </c>
      <c r="L3066" s="28" t="str">
        <f t="shared" si="379"/>
        <v/>
      </c>
      <c r="M3066" s="28" t="s">
        <v>4011</v>
      </c>
      <c r="N3066" s="28" t="str">
        <f t="shared" si="380"/>
        <v/>
      </c>
      <c r="O3066" s="28" t="str">
        <f>IF(N3066=1,M3066&amp;" ("&amp;E3066&amp;")",M3066)</f>
        <v>Nebraska</v>
      </c>
      <c r="P3066" s="36">
        <f>INDEX(cpi!$A$1:$M$105,MATCH('Inflation adjust calc'!$E3066,cpi!$A:$A,0),MATCH('Inflation adjust calc'!$D3066,cpi!$1:$1,0))</f>
        <v>233.06899999999999</v>
      </c>
      <c r="Q3066" s="36">
        <f>cpi!$I$2</f>
        <v>240.85300000000001</v>
      </c>
      <c r="R3066" s="36">
        <f t="shared" si="385"/>
        <v>1.0333978349759085</v>
      </c>
      <c r="S3066" s="28" t="str">
        <f t="shared" si="381"/>
        <v/>
      </c>
      <c r="T3066" s="37">
        <f t="shared" si="382"/>
        <v>12400774.019710902</v>
      </c>
      <c r="U3066" s="37">
        <f t="shared" si="383"/>
        <v>18244547.837490186</v>
      </c>
      <c r="V3066" s="37">
        <f t="shared" si="384"/>
        <v>25588335.815059062</v>
      </c>
    </row>
    <row r="3067" spans="1:22">
      <c r="A3067" s="23">
        <v>3066</v>
      </c>
      <c r="B3067" s="3">
        <v>38231</v>
      </c>
      <c r="C3067" s="28">
        <v>9</v>
      </c>
      <c r="D3067" s="29">
        <v>1</v>
      </c>
      <c r="E3067" s="28">
        <v>2004</v>
      </c>
      <c r="F3067" s="31">
        <f>DATE(E3067,D3067,C3067)</f>
        <v>37995</v>
      </c>
      <c r="G3067" s="24" t="s">
        <v>4012</v>
      </c>
      <c r="H3067" s="2">
        <v>12000000</v>
      </c>
      <c r="I3067" s="2">
        <v>17321573</v>
      </c>
      <c r="J3067" s="2">
        <v>17322212</v>
      </c>
      <c r="K3067" s="28" t="str">
        <f t="shared" si="378"/>
        <v/>
      </c>
      <c r="L3067" s="28" t="str">
        <f t="shared" si="379"/>
        <v/>
      </c>
      <c r="M3067" s="28" t="s">
        <v>4012</v>
      </c>
      <c r="N3067" s="28" t="str">
        <f t="shared" si="380"/>
        <v/>
      </c>
      <c r="O3067" s="28" t="str">
        <f>IF(N3067=1,M3067&amp;" ("&amp;E3067&amp;")",M3067)</f>
        <v>My Baby's Daddy</v>
      </c>
      <c r="P3067" s="36">
        <f>INDEX(cpi!$A$1:$M$105,MATCH('Inflation adjust calc'!$E3067,cpi!$A:$A,0),MATCH('Inflation adjust calc'!$D3067,cpi!$1:$1,0))</f>
        <v>185.2</v>
      </c>
      <c r="Q3067" s="36">
        <f>cpi!$I$2</f>
        <v>240.85300000000001</v>
      </c>
      <c r="R3067" s="36">
        <f t="shared" si="385"/>
        <v>1.300502159827214</v>
      </c>
      <c r="S3067" s="28" t="str">
        <f t="shared" si="381"/>
        <v/>
      </c>
      <c r="T3067" s="37">
        <f t="shared" si="382"/>
        <v>15606025.917926567</v>
      </c>
      <c r="U3067" s="37">
        <f t="shared" si="383"/>
        <v>22526743.098104753</v>
      </c>
      <c r="V3067" s="37">
        <f t="shared" si="384"/>
        <v>22527574.118984882</v>
      </c>
    </row>
    <row r="3068" spans="1:22">
      <c r="A3068" s="23">
        <v>3067</v>
      </c>
      <c r="B3068" s="3">
        <v>37021</v>
      </c>
      <c r="C3068" s="28">
        <v>5</v>
      </c>
      <c r="D3068" s="29">
        <v>10</v>
      </c>
      <c r="E3068" s="28">
        <v>2001</v>
      </c>
      <c r="F3068" s="31">
        <f>DATE(E3068,D3068,C3068)</f>
        <v>37169</v>
      </c>
      <c r="G3068" s="24" t="s">
        <v>4013</v>
      </c>
      <c r="H3068" s="2">
        <v>12000000</v>
      </c>
      <c r="I3068" s="2">
        <v>17292381</v>
      </c>
      <c r="J3068" s="2">
        <v>17292381</v>
      </c>
      <c r="K3068" s="28" t="str">
        <f t="shared" si="378"/>
        <v/>
      </c>
      <c r="L3068" s="28" t="str">
        <f t="shared" si="379"/>
        <v/>
      </c>
      <c r="M3068" s="28" t="s">
        <v>4013</v>
      </c>
      <c r="N3068" s="28" t="str">
        <f t="shared" si="380"/>
        <v/>
      </c>
      <c r="O3068" s="28" t="str">
        <f>IF(N3068=1,M3068&amp;" ("&amp;E3068&amp;")",M3068)</f>
        <v>Max Keeble's Big Move</v>
      </c>
      <c r="P3068" s="36">
        <f>INDEX(cpi!$A$1:$M$105,MATCH('Inflation adjust calc'!$E3068,cpi!$A:$A,0),MATCH('Inflation adjust calc'!$D3068,cpi!$1:$1,0))</f>
        <v>177.7</v>
      </c>
      <c r="Q3068" s="36">
        <f>cpi!$I$2</f>
        <v>240.85300000000001</v>
      </c>
      <c r="R3068" s="36">
        <f t="shared" si="385"/>
        <v>1.355391108610017</v>
      </c>
      <c r="S3068" s="28" t="str">
        <f t="shared" si="381"/>
        <v/>
      </c>
      <c r="T3068" s="37">
        <f t="shared" si="382"/>
        <v>16264693.303320205</v>
      </c>
      <c r="U3068" s="37">
        <f t="shared" si="383"/>
        <v>23437939.454096794</v>
      </c>
      <c r="V3068" s="37">
        <f t="shared" si="384"/>
        <v>23437939.454096794</v>
      </c>
    </row>
    <row r="3069" spans="1:22">
      <c r="A3069" s="23">
        <v>3068</v>
      </c>
      <c r="B3069" s="3">
        <v>40798</v>
      </c>
      <c r="C3069" s="28">
        <v>9</v>
      </c>
      <c r="D3069" s="29">
        <v>12</v>
      </c>
      <c r="E3069" s="28">
        <v>2011</v>
      </c>
      <c r="F3069" s="31">
        <f>DATE(E3069,D3069,C3069)</f>
        <v>40886</v>
      </c>
      <c r="G3069" s="24" t="s">
        <v>4014</v>
      </c>
      <c r="H3069" s="2">
        <v>12000000</v>
      </c>
      <c r="I3069" s="2">
        <v>16311571</v>
      </c>
      <c r="J3069" s="2">
        <v>22750356</v>
      </c>
      <c r="K3069" s="28" t="str">
        <f t="shared" si="378"/>
        <v/>
      </c>
      <c r="L3069" s="28" t="str">
        <f t="shared" si="379"/>
        <v/>
      </c>
      <c r="M3069" s="28" t="s">
        <v>4014</v>
      </c>
      <c r="N3069" s="28" t="str">
        <f t="shared" si="380"/>
        <v/>
      </c>
      <c r="O3069" s="28" t="str">
        <f>IF(N3069=1,M3069&amp;" ("&amp;E3069&amp;")",M3069)</f>
        <v>Young Adult</v>
      </c>
      <c r="P3069" s="36">
        <f>INDEX(cpi!$A$1:$M$105,MATCH('Inflation adjust calc'!$E3069,cpi!$A:$A,0),MATCH('Inflation adjust calc'!$D3069,cpi!$1:$1,0))</f>
        <v>225.672</v>
      </c>
      <c r="Q3069" s="36">
        <f>cpi!$I$2</f>
        <v>240.85300000000001</v>
      </c>
      <c r="R3069" s="36">
        <f t="shared" si="385"/>
        <v>1.0672701974547132</v>
      </c>
      <c r="S3069" s="28" t="str">
        <f t="shared" si="381"/>
        <v/>
      </c>
      <c r="T3069" s="37">
        <f t="shared" si="382"/>
        <v>12807242.369456558</v>
      </c>
      <c r="U3069" s="37">
        <f t="shared" si="383"/>
        <v>17408853.601966575</v>
      </c>
      <c r="V3069" s="37">
        <f t="shared" si="384"/>
        <v>24280776.94028502</v>
      </c>
    </row>
    <row r="3070" spans="1:22">
      <c r="A3070" s="23">
        <v>3069</v>
      </c>
      <c r="B3070" s="3">
        <v>41285</v>
      </c>
      <c r="C3070" s="28">
        <v>1</v>
      </c>
      <c r="D3070" s="29">
        <v>11</v>
      </c>
      <c r="E3070" s="28">
        <v>2013</v>
      </c>
      <c r="F3070" s="31">
        <f>DATE(E3070,D3070,C3070)</f>
        <v>41579</v>
      </c>
      <c r="G3070" s="24" t="s">
        <v>4015</v>
      </c>
      <c r="H3070" s="2">
        <v>12000000</v>
      </c>
      <c r="I3070" s="2">
        <v>15323921</v>
      </c>
      <c r="J3070" s="2">
        <v>89177486</v>
      </c>
      <c r="K3070" s="28" t="str">
        <f t="shared" si="378"/>
        <v/>
      </c>
      <c r="L3070" s="28" t="str">
        <f t="shared" si="379"/>
        <v/>
      </c>
      <c r="M3070" s="28" t="s">
        <v>4015</v>
      </c>
      <c r="N3070" s="28" t="str">
        <f t="shared" si="380"/>
        <v/>
      </c>
      <c r="O3070" s="28" t="str">
        <f>IF(N3070=1,M3070&amp;" ("&amp;E3070&amp;")",M3070)</f>
        <v>About Time</v>
      </c>
      <c r="P3070" s="36">
        <f>INDEX(cpi!$A$1:$M$105,MATCH('Inflation adjust calc'!$E3070,cpi!$A:$A,0),MATCH('Inflation adjust calc'!$D3070,cpi!$1:$1,0))</f>
        <v>233.06899999999999</v>
      </c>
      <c r="Q3070" s="36">
        <f>cpi!$I$2</f>
        <v>240.85300000000001</v>
      </c>
      <c r="R3070" s="36">
        <f t="shared" si="385"/>
        <v>1.0333978349759085</v>
      </c>
      <c r="S3070" s="28" t="str">
        <f t="shared" si="381"/>
        <v/>
      </c>
      <c r="T3070" s="37">
        <f t="shared" si="382"/>
        <v>12400774.019710902</v>
      </c>
      <c r="U3070" s="37">
        <f t="shared" si="383"/>
        <v>15835706.78474186</v>
      </c>
      <c r="V3070" s="37">
        <f t="shared" si="384"/>
        <v>92155820.960994393</v>
      </c>
    </row>
    <row r="3071" spans="1:22">
      <c r="A3071" s="23">
        <v>3070</v>
      </c>
      <c r="B3071" s="3">
        <v>35589</v>
      </c>
      <c r="C3071" s="28">
        <v>6</v>
      </c>
      <c r="D3071" s="29">
        <v>8</v>
      </c>
      <c r="E3071" s="28">
        <v>1997</v>
      </c>
      <c r="F3071" s="31">
        <f>DATE(E3071,D3071,C3071)</f>
        <v>35648</v>
      </c>
      <c r="G3071" s="24" t="s">
        <v>4016</v>
      </c>
      <c r="H3071" s="2">
        <v>12000000</v>
      </c>
      <c r="I3071" s="2">
        <v>14010363</v>
      </c>
      <c r="J3071" s="2">
        <v>14010363</v>
      </c>
      <c r="K3071" s="28" t="str">
        <f t="shared" si="378"/>
        <v/>
      </c>
      <c r="L3071" s="28" t="str">
        <f t="shared" si="379"/>
        <v/>
      </c>
      <c r="M3071" s="28" t="s">
        <v>4016</v>
      </c>
      <c r="N3071" s="28" t="str">
        <f t="shared" si="380"/>
        <v/>
      </c>
      <c r="O3071" s="28" t="str">
        <f>IF(N3071=1,M3071&amp;" ("&amp;E3071&amp;")",M3071)</f>
        <v>Def Jam's How To Be a Player</v>
      </c>
      <c r="P3071" s="36">
        <f>INDEX(cpi!$A$1:$M$105,MATCH('Inflation adjust calc'!$E3071,cpi!$A:$A,0),MATCH('Inflation adjust calc'!$D3071,cpi!$1:$1,0))</f>
        <v>160.80000000000001</v>
      </c>
      <c r="Q3071" s="36">
        <f>cpi!$I$2</f>
        <v>240.85300000000001</v>
      </c>
      <c r="R3071" s="36">
        <f t="shared" si="385"/>
        <v>1.4978420398009951</v>
      </c>
      <c r="S3071" s="28" t="str">
        <f t="shared" si="381"/>
        <v/>
      </c>
      <c r="T3071" s="37">
        <f t="shared" si="382"/>
        <v>17974104.47761194</v>
      </c>
      <c r="U3071" s="37">
        <f t="shared" si="383"/>
        <v>20985310.694272388</v>
      </c>
      <c r="V3071" s="37">
        <f t="shared" si="384"/>
        <v>20985310.694272388</v>
      </c>
    </row>
    <row r="3072" spans="1:22">
      <c r="A3072" s="23">
        <v>3071</v>
      </c>
      <c r="B3072" s="3" t="s">
        <v>3147</v>
      </c>
      <c r="C3072" s="28">
        <v>30</v>
      </c>
      <c r="D3072" s="29">
        <v>10</v>
      </c>
      <c r="E3072" s="28">
        <v>1998</v>
      </c>
      <c r="F3072" s="31">
        <f>DATE(E3072,D3072,C3072)</f>
        <v>36098</v>
      </c>
      <c r="G3072" s="24" t="s">
        <v>4017</v>
      </c>
      <c r="H3072" s="2">
        <v>12000000</v>
      </c>
      <c r="I3072" s="2">
        <v>12905901</v>
      </c>
      <c r="J3072" s="2">
        <v>12905901</v>
      </c>
      <c r="K3072" s="28" t="str">
        <f t="shared" si="378"/>
        <v/>
      </c>
      <c r="L3072" s="28" t="str">
        <f t="shared" si="379"/>
        <v/>
      </c>
      <c r="M3072" s="28" t="s">
        <v>4017</v>
      </c>
      <c r="N3072" s="28" t="str">
        <f t="shared" si="380"/>
        <v/>
      </c>
      <c r="O3072" s="28" t="str">
        <f>IF(N3072=1,M3072&amp;" ("&amp;E3072&amp;")",M3072)</f>
        <v>Living Out Loud</v>
      </c>
      <c r="P3072" s="36">
        <f>INDEX(cpi!$A$1:$M$105,MATCH('Inflation adjust calc'!$E3072,cpi!$A:$A,0),MATCH('Inflation adjust calc'!$D3072,cpi!$1:$1,0))</f>
        <v>164</v>
      </c>
      <c r="Q3072" s="36">
        <f>cpi!$I$2</f>
        <v>240.85300000000001</v>
      </c>
      <c r="R3072" s="36">
        <f t="shared" si="385"/>
        <v>1.4686158536585365</v>
      </c>
      <c r="S3072" s="28" t="str">
        <f t="shared" si="381"/>
        <v/>
      </c>
      <c r="T3072" s="37">
        <f t="shared" si="382"/>
        <v>17623390.243902437</v>
      </c>
      <c r="U3072" s="37">
        <f t="shared" si="383"/>
        <v>18953810.814347561</v>
      </c>
      <c r="V3072" s="37">
        <f t="shared" si="384"/>
        <v>18953810.814347561</v>
      </c>
    </row>
    <row r="3073" spans="1:22">
      <c r="A3073" s="23">
        <v>3072</v>
      </c>
      <c r="B3073" s="3">
        <v>39517</v>
      </c>
      <c r="C3073" s="28">
        <v>3</v>
      </c>
      <c r="D3073" s="29">
        <v>10</v>
      </c>
      <c r="E3073" s="28">
        <v>2008</v>
      </c>
      <c r="F3073" s="31">
        <f>DATE(E3073,D3073,C3073)</f>
        <v>39724</v>
      </c>
      <c r="G3073" s="24" t="s">
        <v>4018</v>
      </c>
      <c r="H3073" s="2">
        <v>12000000</v>
      </c>
      <c r="I3073" s="2">
        <v>12796861</v>
      </c>
      <c r="J3073" s="2">
        <v>17475475</v>
      </c>
      <c r="K3073" s="28" t="str">
        <f t="shared" si="378"/>
        <v/>
      </c>
      <c r="L3073" s="28" t="str">
        <f t="shared" si="379"/>
        <v/>
      </c>
      <c r="M3073" s="28" t="s">
        <v>4018</v>
      </c>
      <c r="N3073" s="28" t="str">
        <f t="shared" si="380"/>
        <v/>
      </c>
      <c r="O3073" s="28" t="str">
        <f>IF(N3073=1,M3073&amp;" ("&amp;E3073&amp;")",M3073)</f>
        <v>Rachel Getting Married</v>
      </c>
      <c r="P3073" s="36">
        <f>INDEX(cpi!$A$1:$M$105,MATCH('Inflation adjust calc'!$E3073,cpi!$A:$A,0),MATCH('Inflation adjust calc'!$D3073,cpi!$1:$1,0))</f>
        <v>216.57300000000001</v>
      </c>
      <c r="Q3073" s="36">
        <f>cpi!$I$2</f>
        <v>240.85300000000001</v>
      </c>
      <c r="R3073" s="36">
        <f t="shared" si="385"/>
        <v>1.1121100044788592</v>
      </c>
      <c r="S3073" s="28" t="str">
        <f t="shared" si="381"/>
        <v/>
      </c>
      <c r="T3073" s="37">
        <f t="shared" si="382"/>
        <v>13345320.053746311</v>
      </c>
      <c r="U3073" s="37">
        <f t="shared" si="383"/>
        <v>14231517.144025339</v>
      </c>
      <c r="V3073" s="37">
        <f t="shared" si="384"/>
        <v>19434650.580520194</v>
      </c>
    </row>
    <row r="3074" spans="1:22">
      <c r="A3074" s="23">
        <v>3073</v>
      </c>
      <c r="B3074" s="3" t="s">
        <v>4019</v>
      </c>
      <c r="C3074" s="28">
        <v>20</v>
      </c>
      <c r="D3074" s="29">
        <v>3</v>
      </c>
      <c r="E3074" s="28">
        <v>1981</v>
      </c>
      <c r="F3074" s="31">
        <f>DATE(E3074,D3074,C3074)</f>
        <v>29665</v>
      </c>
      <c r="G3074" s="24" t="s">
        <v>4020</v>
      </c>
      <c r="H3074" s="2">
        <v>12000000</v>
      </c>
      <c r="I3074" s="2">
        <v>12200000</v>
      </c>
      <c r="J3074" s="2">
        <v>44200000</v>
      </c>
      <c r="K3074" s="28" t="str">
        <f t="shared" si="378"/>
        <v/>
      </c>
      <c r="L3074" s="28" t="str">
        <f t="shared" si="379"/>
        <v/>
      </c>
      <c r="M3074" s="28" t="s">
        <v>4020</v>
      </c>
      <c r="N3074" s="28" t="str">
        <f t="shared" si="380"/>
        <v/>
      </c>
      <c r="O3074" s="28" t="str">
        <f>IF(N3074=1,M3074&amp;" ("&amp;E3074&amp;")",M3074)</f>
        <v>The Postman Always Rings Twice</v>
      </c>
      <c r="P3074" s="36">
        <f>INDEX(cpi!$A$1:$M$105,MATCH('Inflation adjust calc'!$E3074,cpi!$A:$A,0),MATCH('Inflation adjust calc'!$D3074,cpi!$1:$1,0))</f>
        <v>88.5</v>
      </c>
      <c r="Q3074" s="36">
        <f>cpi!$I$2</f>
        <v>240.85300000000001</v>
      </c>
      <c r="R3074" s="36">
        <f t="shared" si="385"/>
        <v>2.7215028248587569</v>
      </c>
      <c r="S3074" s="28" t="str">
        <f t="shared" si="381"/>
        <v/>
      </c>
      <c r="T3074" s="37">
        <f t="shared" si="382"/>
        <v>32658033.898305085</v>
      </c>
      <c r="U3074" s="37">
        <f t="shared" si="383"/>
        <v>33202334.463276833</v>
      </c>
      <c r="V3074" s="37">
        <f t="shared" si="384"/>
        <v>120290424.85875706</v>
      </c>
    </row>
    <row r="3075" spans="1:22">
      <c r="A3075" s="23">
        <v>3074</v>
      </c>
      <c r="B3075" s="3">
        <v>37967</v>
      </c>
      <c r="C3075" s="28">
        <v>12</v>
      </c>
      <c r="D3075" s="29">
        <v>12</v>
      </c>
      <c r="E3075" s="28">
        <v>2003</v>
      </c>
      <c r="F3075" s="31">
        <f>DATE(E3075,D3075,C3075)</f>
        <v>37967</v>
      </c>
      <c r="G3075" s="24" t="s">
        <v>4021</v>
      </c>
      <c r="H3075" s="2">
        <v>12000000</v>
      </c>
      <c r="I3075" s="2">
        <v>11634362</v>
      </c>
      <c r="J3075" s="2">
        <v>43281552</v>
      </c>
      <c r="K3075" s="28" t="str">
        <f t="shared" ref="K3075:K3138" si="386">IF(J3075=0,1,"")</f>
        <v/>
      </c>
      <c r="L3075" s="28" t="str">
        <f t="shared" ref="L3075:L3138" si="387">IF(E3075&gt;2016,1,"")</f>
        <v/>
      </c>
      <c r="M3075" s="28" t="s">
        <v>4021</v>
      </c>
      <c r="N3075" s="28" t="str">
        <f t="shared" ref="N3075:N3138" si="388">IF(COUNTIF($M$2:$M$5233,M3075)&gt;1,1,"")</f>
        <v/>
      </c>
      <c r="O3075" s="28" t="str">
        <f>IF(N3075=1,M3075&amp;" ("&amp;E3075&amp;")",M3075)</f>
        <v>Girl with a Pearl Earring</v>
      </c>
      <c r="P3075" s="36">
        <f>INDEX(cpi!$A$1:$M$105,MATCH('Inflation adjust calc'!$E3075,cpi!$A:$A,0),MATCH('Inflation adjust calc'!$D3075,cpi!$1:$1,0))</f>
        <v>184.3</v>
      </c>
      <c r="Q3075" s="36">
        <f>cpi!$I$2</f>
        <v>240.85300000000001</v>
      </c>
      <c r="R3075" s="36">
        <f t="shared" si="385"/>
        <v>1.3068529571351057</v>
      </c>
      <c r="S3075" s="28" t="str">
        <f t="shared" ref="S3075:S3138" si="389">IF(ISERROR(R3075),1,"")</f>
        <v/>
      </c>
      <c r="T3075" s="37">
        <f t="shared" ref="T3075:T3138" si="390">H3075*$R3075</f>
        <v>15682235.48562127</v>
      </c>
      <c r="U3075" s="37">
        <f t="shared" ref="U3075:U3138" si="391">I3075*$R3075</f>
        <v>15204400.384080304</v>
      </c>
      <c r="V3075" s="37">
        <f t="shared" ref="V3075:V3138" si="392">J3075*$R3075</f>
        <v>56562624.22059685</v>
      </c>
    </row>
    <row r="3076" spans="1:22">
      <c r="A3076" s="23">
        <v>3075</v>
      </c>
      <c r="B3076" s="3">
        <v>30226</v>
      </c>
      <c r="C3076" s="28">
        <v>10</v>
      </c>
      <c r="D3076" s="29">
        <v>2</v>
      </c>
      <c r="E3076" s="28">
        <v>1982</v>
      </c>
      <c r="F3076" s="31">
        <f>DATE(E3076,D3076,C3076)</f>
        <v>29992</v>
      </c>
      <c r="G3076" s="24" t="s">
        <v>4022</v>
      </c>
      <c r="H3076" s="2">
        <v>12000000</v>
      </c>
      <c r="I3076" s="2">
        <v>11487676</v>
      </c>
      <c r="J3076" s="2">
        <v>84970337</v>
      </c>
      <c r="K3076" s="28" t="str">
        <f t="shared" si="386"/>
        <v/>
      </c>
      <c r="L3076" s="28" t="str">
        <f t="shared" si="387"/>
        <v/>
      </c>
      <c r="M3076" s="28" t="s">
        <v>4022</v>
      </c>
      <c r="N3076" s="28" t="str">
        <f t="shared" si="388"/>
        <v/>
      </c>
      <c r="O3076" s="28" t="str">
        <f>IF(N3076=1,M3076&amp;" ("&amp;E3076&amp;")",M3076)</f>
        <v>Das Boot</v>
      </c>
      <c r="P3076" s="36">
        <f>INDEX(cpi!$A$1:$M$105,MATCH('Inflation adjust calc'!$E3076,cpi!$A:$A,0),MATCH('Inflation adjust calc'!$D3076,cpi!$1:$1,0))</f>
        <v>94.6</v>
      </c>
      <c r="Q3076" s="36">
        <f>cpi!$I$2</f>
        <v>240.85300000000001</v>
      </c>
      <c r="R3076" s="36">
        <f t="shared" si="385"/>
        <v>2.5460147991543343</v>
      </c>
      <c r="S3076" s="28" t="str">
        <f t="shared" si="389"/>
        <v/>
      </c>
      <c r="T3076" s="37">
        <f t="shared" si="390"/>
        <v>30552177.589852013</v>
      </c>
      <c r="U3076" s="37">
        <f t="shared" si="391"/>
        <v>29247793.103890065</v>
      </c>
      <c r="V3076" s="37">
        <f t="shared" si="392"/>
        <v>216335735.4911311</v>
      </c>
    </row>
    <row r="3077" spans="1:22">
      <c r="A3077" s="23">
        <v>3076</v>
      </c>
      <c r="B3077" s="3">
        <v>38058</v>
      </c>
      <c r="C3077" s="28">
        <v>3</v>
      </c>
      <c r="D3077" s="29">
        <v>12</v>
      </c>
      <c r="E3077" s="28">
        <v>2004</v>
      </c>
      <c r="F3077" s="31">
        <f>DATE(E3077,D3077,C3077)</f>
        <v>38324</v>
      </c>
      <c r="G3077" s="24" t="s">
        <v>4023</v>
      </c>
      <c r="H3077" s="2">
        <v>12000000</v>
      </c>
      <c r="I3077" s="2">
        <v>11050094</v>
      </c>
      <c r="J3077" s="2">
        <v>92863945</v>
      </c>
      <c r="K3077" s="28" t="str">
        <f t="shared" si="386"/>
        <v/>
      </c>
      <c r="L3077" s="28" t="str">
        <f t="shared" si="387"/>
        <v/>
      </c>
      <c r="M3077" s="28" t="s">
        <v>4023</v>
      </c>
      <c r="N3077" s="28" t="str">
        <f t="shared" si="388"/>
        <v/>
      </c>
      <c r="O3077" s="28" t="str">
        <f>IF(N3077=1,M3077&amp;" ("&amp;E3077&amp;")",M3077)</f>
        <v>House of Flying Daggers</v>
      </c>
      <c r="P3077" s="36">
        <f>INDEX(cpi!$A$1:$M$105,MATCH('Inflation adjust calc'!$E3077,cpi!$A:$A,0),MATCH('Inflation adjust calc'!$D3077,cpi!$1:$1,0))</f>
        <v>190.3</v>
      </c>
      <c r="Q3077" s="36">
        <f>cpi!$I$2</f>
        <v>240.85300000000001</v>
      </c>
      <c r="R3077" s="36">
        <f t="shared" si="385"/>
        <v>1.2656489753021545</v>
      </c>
      <c r="S3077" s="28" t="str">
        <f t="shared" si="389"/>
        <v/>
      </c>
      <c r="T3077" s="37">
        <f t="shared" si="390"/>
        <v>15187787.703625854</v>
      </c>
      <c r="U3077" s="37">
        <f t="shared" si="391"/>
        <v>13985540.148092486</v>
      </c>
      <c r="V3077" s="37">
        <f t="shared" si="392"/>
        <v>117533156.83176564</v>
      </c>
    </row>
    <row r="3078" spans="1:22">
      <c r="A3078" s="23">
        <v>3077</v>
      </c>
      <c r="B3078" s="3" t="s">
        <v>1380</v>
      </c>
      <c r="C3078" s="28">
        <v>22</v>
      </c>
      <c r="D3078" s="29">
        <v>3</v>
      </c>
      <c r="E3078" s="28">
        <v>2002</v>
      </c>
      <c r="F3078" s="31">
        <f>DATE(E3078,D3078,C3078)</f>
        <v>37337</v>
      </c>
      <c r="G3078" s="24" t="s">
        <v>4024</v>
      </c>
      <c r="H3078" s="2">
        <v>12000000</v>
      </c>
      <c r="I3078" s="2">
        <v>10198766</v>
      </c>
      <c r="J3078" s="2">
        <v>12516222</v>
      </c>
      <c r="K3078" s="28" t="str">
        <f t="shared" si="386"/>
        <v/>
      </c>
      <c r="L3078" s="28" t="str">
        <f t="shared" si="387"/>
        <v/>
      </c>
      <c r="M3078" s="28" t="s">
        <v>4024</v>
      </c>
      <c r="N3078" s="28" t="str">
        <f t="shared" si="388"/>
        <v/>
      </c>
      <c r="O3078" s="28" t="str">
        <f>IF(N3078=1,M3078&amp;" ("&amp;E3078&amp;")",M3078)</f>
        <v>Sorority Boys</v>
      </c>
      <c r="P3078" s="36">
        <f>INDEX(cpi!$A$1:$M$105,MATCH('Inflation adjust calc'!$E3078,cpi!$A:$A,0),MATCH('Inflation adjust calc'!$D3078,cpi!$1:$1,0))</f>
        <v>178.8</v>
      </c>
      <c r="Q3078" s="36">
        <f>cpi!$I$2</f>
        <v>240.85300000000001</v>
      </c>
      <c r="R3078" s="36">
        <f t="shared" si="385"/>
        <v>1.3470525727069351</v>
      </c>
      <c r="S3078" s="28" t="str">
        <f t="shared" si="389"/>
        <v/>
      </c>
      <c r="T3078" s="37">
        <f t="shared" si="390"/>
        <v>16164630.872483222</v>
      </c>
      <c r="U3078" s="37">
        <f t="shared" si="391"/>
        <v>13738273.978736019</v>
      </c>
      <c r="V3078" s="37">
        <f t="shared" si="392"/>
        <v>16860009.045671143</v>
      </c>
    </row>
    <row r="3079" spans="1:22">
      <c r="A3079" s="23">
        <v>3078</v>
      </c>
      <c r="B3079" s="3">
        <v>39580</v>
      </c>
      <c r="C3079" s="28">
        <v>5</v>
      </c>
      <c r="D3079" s="29">
        <v>12</v>
      </c>
      <c r="E3079" s="28">
        <v>2008</v>
      </c>
      <c r="F3079" s="31">
        <f>DATE(E3079,D3079,C3079)</f>
        <v>39787</v>
      </c>
      <c r="G3079" s="24" t="s">
        <v>4025</v>
      </c>
      <c r="H3079" s="2">
        <v>12000000</v>
      </c>
      <c r="I3079" s="2">
        <v>8195551</v>
      </c>
      <c r="J3079" s="2">
        <v>8942516</v>
      </c>
      <c r="K3079" s="28" t="str">
        <f t="shared" si="386"/>
        <v/>
      </c>
      <c r="L3079" s="28" t="str">
        <f t="shared" si="387"/>
        <v/>
      </c>
      <c r="M3079" s="28" t="s">
        <v>4025</v>
      </c>
      <c r="N3079" s="28" t="str">
        <f t="shared" si="388"/>
        <v/>
      </c>
      <c r="O3079" s="28" t="str">
        <f>IF(N3079=1,M3079&amp;" ("&amp;E3079&amp;")",M3079)</f>
        <v>Cadillac Records</v>
      </c>
      <c r="P3079" s="36">
        <f>INDEX(cpi!$A$1:$M$105,MATCH('Inflation adjust calc'!$E3079,cpi!$A:$A,0),MATCH('Inflation adjust calc'!$D3079,cpi!$1:$1,0))</f>
        <v>210.22800000000001</v>
      </c>
      <c r="Q3079" s="36">
        <f>cpi!$I$2</f>
        <v>240.85300000000001</v>
      </c>
      <c r="R3079" s="36">
        <f t="shared" si="385"/>
        <v>1.1456751717183249</v>
      </c>
      <c r="S3079" s="28" t="str">
        <f t="shared" si="389"/>
        <v/>
      </c>
      <c r="T3079" s="37">
        <f t="shared" si="390"/>
        <v>13748102.060619898</v>
      </c>
      <c r="U3079" s="37">
        <f t="shared" si="391"/>
        <v>9389439.29925129</v>
      </c>
      <c r="V3079" s="37">
        <f t="shared" si="392"/>
        <v>10245218.553893868</v>
      </c>
    </row>
    <row r="3080" spans="1:22">
      <c r="A3080" s="23">
        <v>3079</v>
      </c>
      <c r="B3080" s="3" t="s">
        <v>1063</v>
      </c>
      <c r="C3080" s="28">
        <v>14</v>
      </c>
      <c r="D3080" s="29">
        <v>9</v>
      </c>
      <c r="E3080" s="28">
        <v>2012</v>
      </c>
      <c r="F3080" s="31">
        <f>DATE(E3080,D3080,C3080)</f>
        <v>41166</v>
      </c>
      <c r="G3080" s="24" t="s">
        <v>4026</v>
      </c>
      <c r="H3080" s="2">
        <v>12000000</v>
      </c>
      <c r="I3080" s="2">
        <v>7919574</v>
      </c>
      <c r="J3080" s="2">
        <v>35830713</v>
      </c>
      <c r="K3080" s="28" t="str">
        <f t="shared" si="386"/>
        <v/>
      </c>
      <c r="L3080" s="28" t="str">
        <f t="shared" si="387"/>
        <v/>
      </c>
      <c r="M3080" s="28" t="s">
        <v>4026</v>
      </c>
      <c r="N3080" s="28" t="str">
        <f t="shared" si="388"/>
        <v/>
      </c>
      <c r="O3080" s="28" t="str">
        <f>IF(N3080=1,M3080&amp;" ("&amp;E3080&amp;")",M3080)</f>
        <v>Arbitrage</v>
      </c>
      <c r="P3080" s="36">
        <f>INDEX(cpi!$A$1:$M$105,MATCH('Inflation adjust calc'!$E3080,cpi!$A:$A,0),MATCH('Inflation adjust calc'!$D3080,cpi!$1:$1,0))</f>
        <v>231.40700000000001</v>
      </c>
      <c r="Q3080" s="36">
        <f>cpi!$I$2</f>
        <v>240.85300000000001</v>
      </c>
      <c r="R3080" s="36">
        <f t="shared" si="385"/>
        <v>1.0408198541962861</v>
      </c>
      <c r="S3080" s="28" t="str">
        <f t="shared" si="389"/>
        <v/>
      </c>
      <c r="T3080" s="37">
        <f t="shared" si="390"/>
        <v>12489838.250355434</v>
      </c>
      <c r="U3080" s="37">
        <f t="shared" si="391"/>
        <v>8242849.855976698</v>
      </c>
      <c r="V3080" s="37">
        <f t="shared" si="392"/>
        <v>37293317.480408974</v>
      </c>
    </row>
    <row r="3081" spans="1:22">
      <c r="A3081" s="23">
        <v>3080</v>
      </c>
      <c r="B3081" s="3" t="s">
        <v>4027</v>
      </c>
      <c r="C3081" s="28">
        <v>24</v>
      </c>
      <c r="D3081" s="29">
        <v>10</v>
      </c>
      <c r="E3081" s="28">
        <v>1960</v>
      </c>
      <c r="F3081" s="31">
        <f>DATE(E3081,D3081,C3081)</f>
        <v>22213</v>
      </c>
      <c r="G3081" s="24" t="s">
        <v>583</v>
      </c>
      <c r="H3081" s="2">
        <v>12000000</v>
      </c>
      <c r="I3081" s="2">
        <v>7900000</v>
      </c>
      <c r="J3081" s="2">
        <v>7900000</v>
      </c>
      <c r="K3081" s="28" t="str">
        <f t="shared" si="386"/>
        <v/>
      </c>
      <c r="L3081" s="28" t="str">
        <f t="shared" si="387"/>
        <v/>
      </c>
      <c r="M3081" s="28" t="s">
        <v>583</v>
      </c>
      <c r="N3081" s="28">
        <f t="shared" si="388"/>
        <v>1</v>
      </c>
      <c r="O3081" s="28" t="str">
        <f>IF(N3081=1,M3081&amp;" ("&amp;E3081&amp;")",M3081)</f>
        <v>The Alamo (1960)</v>
      </c>
      <c r="P3081" s="36">
        <f>INDEX(cpi!$A$1:$M$105,MATCH('Inflation adjust calc'!$E3081,cpi!$A:$A,0),MATCH('Inflation adjust calc'!$D3081,cpi!$1:$1,0))</f>
        <v>29.8</v>
      </c>
      <c r="Q3081" s="36">
        <f>cpi!$I$2</f>
        <v>240.85300000000001</v>
      </c>
      <c r="R3081" s="36">
        <f t="shared" si="385"/>
        <v>8.0823154362416112</v>
      </c>
      <c r="S3081" s="28" t="str">
        <f t="shared" si="389"/>
        <v/>
      </c>
      <c r="T3081" s="37">
        <f t="shared" si="390"/>
        <v>96987785.234899327</v>
      </c>
      <c r="U3081" s="37">
        <f t="shared" si="391"/>
        <v>63850291.946308732</v>
      </c>
      <c r="V3081" s="37">
        <f t="shared" si="392"/>
        <v>63850291.946308732</v>
      </c>
    </row>
    <row r="3082" spans="1:22">
      <c r="A3082" s="23">
        <v>3081</v>
      </c>
      <c r="B3082" s="3">
        <v>36865</v>
      </c>
      <c r="C3082" s="28">
        <v>12</v>
      </c>
      <c r="D3082" s="29">
        <v>5</v>
      </c>
      <c r="E3082" s="28">
        <v>2000</v>
      </c>
      <c r="F3082" s="31">
        <f>DATE(E3082,D3082,C3082)</f>
        <v>36658</v>
      </c>
      <c r="G3082" s="24" t="s">
        <v>4028</v>
      </c>
      <c r="H3082" s="2">
        <v>12000000</v>
      </c>
      <c r="I3082" s="2">
        <v>6982680</v>
      </c>
      <c r="J3082" s="2">
        <v>6982680</v>
      </c>
      <c r="K3082" s="28" t="str">
        <f t="shared" si="386"/>
        <v/>
      </c>
      <c r="L3082" s="28" t="str">
        <f t="shared" si="387"/>
        <v/>
      </c>
      <c r="M3082" s="28" t="s">
        <v>4028</v>
      </c>
      <c r="N3082" s="28" t="str">
        <f t="shared" si="388"/>
        <v/>
      </c>
      <c r="O3082" s="28" t="str">
        <f>IF(N3082=1,M3082&amp;" ("&amp;E3082&amp;")",M3082)</f>
        <v>Screwed</v>
      </c>
      <c r="P3082" s="36">
        <f>INDEX(cpi!$A$1:$M$105,MATCH('Inflation adjust calc'!$E3082,cpi!$A:$A,0),MATCH('Inflation adjust calc'!$D3082,cpi!$1:$1,0))</f>
        <v>171.5</v>
      </c>
      <c r="Q3082" s="36">
        <f>cpi!$I$2</f>
        <v>240.85300000000001</v>
      </c>
      <c r="R3082" s="36">
        <f t="shared" si="385"/>
        <v>1.404390670553936</v>
      </c>
      <c r="S3082" s="28" t="str">
        <f t="shared" si="389"/>
        <v/>
      </c>
      <c r="T3082" s="37">
        <f t="shared" si="390"/>
        <v>16852688.046647232</v>
      </c>
      <c r="U3082" s="37">
        <f t="shared" si="391"/>
        <v>9806410.6474635582</v>
      </c>
      <c r="V3082" s="37">
        <f t="shared" si="392"/>
        <v>9806410.6474635582</v>
      </c>
    </row>
    <row r="3083" spans="1:22">
      <c r="A3083" s="23">
        <v>3082</v>
      </c>
      <c r="B3083" s="3" t="s">
        <v>1397</v>
      </c>
      <c r="C3083" s="28">
        <v>20</v>
      </c>
      <c r="D3083" s="29">
        <v>10</v>
      </c>
      <c r="E3083" s="28">
        <v>2006</v>
      </c>
      <c r="F3083" s="31">
        <f>DATE(E3083,D3083,C3083)</f>
        <v>39010</v>
      </c>
      <c r="G3083" s="24" t="s">
        <v>4029</v>
      </c>
      <c r="H3083" s="2">
        <v>12000000</v>
      </c>
      <c r="I3083" s="2">
        <v>6860000</v>
      </c>
      <c r="J3083" s="2">
        <v>8706701</v>
      </c>
      <c r="K3083" s="28" t="str">
        <f t="shared" si="386"/>
        <v/>
      </c>
      <c r="L3083" s="28" t="str">
        <f t="shared" si="387"/>
        <v/>
      </c>
      <c r="M3083" s="28" t="s">
        <v>4029</v>
      </c>
      <c r="N3083" s="28" t="str">
        <f t="shared" si="388"/>
        <v/>
      </c>
      <c r="O3083" s="28" t="str">
        <f>IF(N3083=1,M3083&amp;" ("&amp;E3083&amp;")",M3083)</f>
        <v>Running With Scissors</v>
      </c>
      <c r="P3083" s="36">
        <f>INDEX(cpi!$A$1:$M$105,MATCH('Inflation adjust calc'!$E3083,cpi!$A:$A,0),MATCH('Inflation adjust calc'!$D3083,cpi!$1:$1,0))</f>
        <v>201.8</v>
      </c>
      <c r="Q3083" s="36">
        <f>cpi!$I$2</f>
        <v>240.85300000000001</v>
      </c>
      <c r="R3083" s="36">
        <f t="shared" si="385"/>
        <v>1.1935232903865214</v>
      </c>
      <c r="S3083" s="28" t="str">
        <f t="shared" si="389"/>
        <v/>
      </c>
      <c r="T3083" s="37">
        <f t="shared" si="390"/>
        <v>14322279.484638257</v>
      </c>
      <c r="U3083" s="37">
        <f t="shared" si="391"/>
        <v>8187569.7720515365</v>
      </c>
      <c r="V3083" s="37">
        <f t="shared" si="392"/>
        <v>10391650.425931616</v>
      </c>
    </row>
    <row r="3084" spans="1:22">
      <c r="A3084" s="23">
        <v>3083</v>
      </c>
      <c r="B3084" s="3">
        <v>34037</v>
      </c>
      <c r="C3084" s="28">
        <v>3</v>
      </c>
      <c r="D3084" s="29">
        <v>9</v>
      </c>
      <c r="E3084" s="28">
        <v>1993</v>
      </c>
      <c r="F3084" s="31">
        <f>DATE(E3084,D3084,C3084)</f>
        <v>34215</v>
      </c>
      <c r="G3084" s="24" t="s">
        <v>4030</v>
      </c>
      <c r="H3084" s="2">
        <v>12000000</v>
      </c>
      <c r="I3084" s="2">
        <v>6730578</v>
      </c>
      <c r="J3084" s="2">
        <v>46730578</v>
      </c>
      <c r="K3084" s="28" t="str">
        <f t="shared" si="386"/>
        <v/>
      </c>
      <c r="L3084" s="28" t="str">
        <f t="shared" si="387"/>
        <v/>
      </c>
      <c r="M3084" s="28" t="s">
        <v>4030</v>
      </c>
      <c r="N3084" s="28" t="str">
        <f t="shared" si="388"/>
        <v/>
      </c>
      <c r="O3084" s="28" t="str">
        <f>IF(N3084=1,M3084&amp;" ("&amp;E3084&amp;")",M3084)</f>
        <v>Fortress</v>
      </c>
      <c r="P3084" s="36">
        <f>INDEX(cpi!$A$1:$M$105,MATCH('Inflation adjust calc'!$E3084,cpi!$A:$A,0),MATCH('Inflation adjust calc'!$D3084,cpi!$1:$1,0))</f>
        <v>145.1</v>
      </c>
      <c r="Q3084" s="36">
        <f>cpi!$I$2</f>
        <v>240.85300000000001</v>
      </c>
      <c r="R3084" s="36">
        <f t="shared" si="385"/>
        <v>1.659910406616127</v>
      </c>
      <c r="S3084" s="28" t="str">
        <f t="shared" si="389"/>
        <v/>
      </c>
      <c r="T3084" s="37">
        <f t="shared" si="390"/>
        <v>19918924.879393525</v>
      </c>
      <c r="U3084" s="37">
        <f t="shared" si="391"/>
        <v>11172156.464741558</v>
      </c>
      <c r="V3084" s="37">
        <f t="shared" si="392"/>
        <v>77568572.729386643</v>
      </c>
    </row>
    <row r="3085" spans="1:22">
      <c r="A3085" s="23">
        <v>3084</v>
      </c>
      <c r="B3085" s="3">
        <v>40914</v>
      </c>
      <c r="C3085" s="28">
        <v>1</v>
      </c>
      <c r="D3085" s="29">
        <v>6</v>
      </c>
      <c r="E3085" s="28">
        <v>2012</v>
      </c>
      <c r="F3085" s="31">
        <f>DATE(E3085,D3085,C3085)</f>
        <v>41061</v>
      </c>
      <c r="G3085" s="24" t="s">
        <v>4031</v>
      </c>
      <c r="H3085" s="2">
        <v>12000000</v>
      </c>
      <c r="I3085" s="2">
        <v>5669081</v>
      </c>
      <c r="J3085" s="2">
        <v>10026255</v>
      </c>
      <c r="K3085" s="28" t="str">
        <f t="shared" si="386"/>
        <v/>
      </c>
      <c r="L3085" s="28" t="str">
        <f t="shared" si="387"/>
        <v/>
      </c>
      <c r="M3085" s="28" t="s">
        <v>4031</v>
      </c>
      <c r="N3085" s="28" t="str">
        <f t="shared" si="388"/>
        <v/>
      </c>
      <c r="O3085" s="28" t="str">
        <f>IF(N3085=1,M3085&amp;" ("&amp;E3085&amp;")",M3085)</f>
        <v>For Greater Glory</v>
      </c>
      <c r="P3085" s="36">
        <f>INDEX(cpi!$A$1:$M$105,MATCH('Inflation adjust calc'!$E3085,cpi!$A:$A,0),MATCH('Inflation adjust calc'!$D3085,cpi!$1:$1,0))</f>
        <v>229.47800000000001</v>
      </c>
      <c r="Q3085" s="36">
        <f>cpi!$I$2</f>
        <v>240.85300000000001</v>
      </c>
      <c r="R3085" s="36">
        <f t="shared" si="385"/>
        <v>1.0495690218670199</v>
      </c>
      <c r="S3085" s="28" t="str">
        <f t="shared" si="389"/>
        <v/>
      </c>
      <c r="T3085" s="37">
        <f t="shared" si="390"/>
        <v>12594828.262404239</v>
      </c>
      <c r="U3085" s="37">
        <f t="shared" si="391"/>
        <v>5950091.8000549069</v>
      </c>
      <c r="V3085" s="37">
        <f t="shared" si="392"/>
        <v>10523246.653339319</v>
      </c>
    </row>
    <row r="3086" spans="1:22">
      <c r="A3086" s="23">
        <v>3085</v>
      </c>
      <c r="B3086" s="3" t="s">
        <v>473</v>
      </c>
      <c r="C3086" s="28">
        <v>17</v>
      </c>
      <c r="D3086" s="29">
        <v>11</v>
      </c>
      <c r="E3086" s="28">
        <v>2006</v>
      </c>
      <c r="F3086" s="31">
        <f>DATE(E3086,D3086,C3086)</f>
        <v>39038</v>
      </c>
      <c r="G3086" s="24" t="s">
        <v>4032</v>
      </c>
      <c r="H3086" s="2">
        <v>12000000</v>
      </c>
      <c r="I3086" s="2">
        <v>5549923</v>
      </c>
      <c r="J3086" s="2">
        <v>5549923</v>
      </c>
      <c r="K3086" s="28" t="str">
        <f t="shared" si="386"/>
        <v/>
      </c>
      <c r="L3086" s="28" t="str">
        <f t="shared" si="387"/>
        <v/>
      </c>
      <c r="M3086" s="28" t="s">
        <v>4032</v>
      </c>
      <c r="N3086" s="28" t="str">
        <f t="shared" si="388"/>
        <v/>
      </c>
      <c r="O3086" s="28" t="str">
        <f>IF(N3086=1,M3086&amp;" ("&amp;E3086&amp;")",M3086)</f>
        <v>For Your Consideration</v>
      </c>
      <c r="P3086" s="36">
        <f>INDEX(cpi!$A$1:$M$105,MATCH('Inflation adjust calc'!$E3086,cpi!$A:$A,0),MATCH('Inflation adjust calc'!$D3086,cpi!$1:$1,0))</f>
        <v>201.5</v>
      </c>
      <c r="Q3086" s="36">
        <f>cpi!$I$2</f>
        <v>240.85300000000001</v>
      </c>
      <c r="R3086" s="36">
        <f t="shared" si="385"/>
        <v>1.1953002481389579</v>
      </c>
      <c r="S3086" s="28" t="str">
        <f t="shared" si="389"/>
        <v/>
      </c>
      <c r="T3086" s="37">
        <f t="shared" si="390"/>
        <v>14343602.977667494</v>
      </c>
      <c r="U3086" s="37">
        <f t="shared" si="391"/>
        <v>6633824.339052109</v>
      </c>
      <c r="V3086" s="37">
        <f t="shared" si="392"/>
        <v>6633824.339052109</v>
      </c>
    </row>
    <row r="3087" spans="1:22">
      <c r="A3087" s="23">
        <v>3086</v>
      </c>
      <c r="B3087" s="3" t="s">
        <v>665</v>
      </c>
      <c r="C3087" s="28">
        <v>20</v>
      </c>
      <c r="D3087" s="29">
        <v>11</v>
      </c>
      <c r="E3087" s="28">
        <v>1998</v>
      </c>
      <c r="F3087" s="31">
        <f>DATE(E3087,D3087,C3087)</f>
        <v>36119</v>
      </c>
      <c r="G3087" s="24" t="s">
        <v>4033</v>
      </c>
      <c r="H3087" s="2">
        <v>12000000</v>
      </c>
      <c r="I3087" s="2">
        <v>5078660</v>
      </c>
      <c r="J3087" s="2">
        <v>6200000</v>
      </c>
      <c r="K3087" s="28" t="str">
        <f t="shared" si="386"/>
        <v/>
      </c>
      <c r="L3087" s="28" t="str">
        <f t="shared" si="387"/>
        <v/>
      </c>
      <c r="M3087" s="28" t="s">
        <v>4033</v>
      </c>
      <c r="N3087" s="28" t="str">
        <f t="shared" si="388"/>
        <v/>
      </c>
      <c r="O3087" s="28" t="str">
        <f>IF(N3087=1,M3087&amp;" ("&amp;E3087&amp;")",M3087)</f>
        <v>Celebrity</v>
      </c>
      <c r="P3087" s="36">
        <f>INDEX(cpi!$A$1:$M$105,MATCH('Inflation adjust calc'!$E3087,cpi!$A:$A,0),MATCH('Inflation adjust calc'!$D3087,cpi!$1:$1,0))</f>
        <v>164</v>
      </c>
      <c r="Q3087" s="36">
        <f>cpi!$I$2</f>
        <v>240.85300000000001</v>
      </c>
      <c r="R3087" s="36">
        <f t="shared" si="385"/>
        <v>1.4686158536585365</v>
      </c>
      <c r="S3087" s="28" t="str">
        <f t="shared" si="389"/>
        <v/>
      </c>
      <c r="T3087" s="37">
        <f t="shared" si="390"/>
        <v>17623390.243902437</v>
      </c>
      <c r="U3087" s="37">
        <f t="shared" si="391"/>
        <v>7458600.5913414629</v>
      </c>
      <c r="V3087" s="37">
        <f t="shared" si="392"/>
        <v>9105418.2926829271</v>
      </c>
    </row>
    <row r="3088" spans="1:22">
      <c r="A3088" s="23">
        <v>3087</v>
      </c>
      <c r="B3088" s="3" t="s">
        <v>291</v>
      </c>
      <c r="C3088" s="28">
        <v>20</v>
      </c>
      <c r="D3088" s="29">
        <v>6</v>
      </c>
      <c r="E3088" s="28">
        <v>2003</v>
      </c>
      <c r="F3088" s="31">
        <f>DATE(E3088,D3088,C3088)</f>
        <v>37792</v>
      </c>
      <c r="G3088" s="24" t="s">
        <v>4034</v>
      </c>
      <c r="H3088" s="2">
        <v>12000000</v>
      </c>
      <c r="I3088" s="2">
        <v>4922166</v>
      </c>
      <c r="J3088" s="2">
        <v>4922166</v>
      </c>
      <c r="K3088" s="28" t="str">
        <f t="shared" si="386"/>
        <v/>
      </c>
      <c r="L3088" s="28" t="str">
        <f t="shared" si="387"/>
        <v/>
      </c>
      <c r="M3088" s="28" t="s">
        <v>4034</v>
      </c>
      <c r="N3088" s="28" t="str">
        <f t="shared" si="388"/>
        <v/>
      </c>
      <c r="O3088" s="28" t="str">
        <f>IF(N3088=1,M3088&amp;" ("&amp;E3088&amp;")",M3088)</f>
        <v>From Justin to Kelly</v>
      </c>
      <c r="P3088" s="36">
        <f>INDEX(cpi!$A$1:$M$105,MATCH('Inflation adjust calc'!$E3088,cpi!$A:$A,0),MATCH('Inflation adjust calc'!$D3088,cpi!$1:$1,0))</f>
        <v>183.7</v>
      </c>
      <c r="Q3088" s="36">
        <f>cpi!$I$2</f>
        <v>240.85300000000001</v>
      </c>
      <c r="R3088" s="36">
        <f t="shared" si="385"/>
        <v>1.3111213935764836</v>
      </c>
      <c r="S3088" s="28" t="str">
        <f t="shared" si="389"/>
        <v/>
      </c>
      <c r="T3088" s="37">
        <f t="shared" si="390"/>
        <v>15733456.722917803</v>
      </c>
      <c r="U3088" s="37">
        <f t="shared" si="391"/>
        <v>6453557.1453347858</v>
      </c>
      <c r="V3088" s="37">
        <f t="shared" si="392"/>
        <v>6453557.1453347858</v>
      </c>
    </row>
    <row r="3089" spans="1:22">
      <c r="A3089" s="23">
        <v>3088</v>
      </c>
      <c r="B3089" s="3">
        <v>31569</v>
      </c>
      <c r="C3089" s="28">
        <v>6</v>
      </c>
      <c r="D3089" s="29">
        <v>6</v>
      </c>
      <c r="E3089" s="28">
        <v>1986</v>
      </c>
      <c r="F3089" s="31">
        <f>DATE(E3089,D3089,C3089)</f>
        <v>31569</v>
      </c>
      <c r="G3089" s="24" t="s">
        <v>4035</v>
      </c>
      <c r="H3089" s="2">
        <v>12000000</v>
      </c>
      <c r="I3089" s="2">
        <v>4884663</v>
      </c>
      <c r="J3089" s="2">
        <v>4984663</v>
      </c>
      <c r="K3089" s="28" t="str">
        <f t="shared" si="386"/>
        <v/>
      </c>
      <c r="L3089" s="28" t="str">
        <f t="shared" si="387"/>
        <v/>
      </c>
      <c r="M3089" s="28" t="s">
        <v>4035</v>
      </c>
      <c r="N3089" s="28" t="str">
        <f t="shared" si="388"/>
        <v/>
      </c>
      <c r="O3089" s="28" t="str">
        <f>IF(N3089=1,M3089&amp;" ("&amp;E3089&amp;")",M3089)</f>
        <v>Invaders from Mars</v>
      </c>
      <c r="P3089" s="36">
        <f>INDEX(cpi!$A$1:$M$105,MATCH('Inflation adjust calc'!$E3089,cpi!$A:$A,0),MATCH('Inflation adjust calc'!$D3089,cpi!$1:$1,0))</f>
        <v>109.5</v>
      </c>
      <c r="Q3089" s="36">
        <f>cpi!$I$2</f>
        <v>240.85300000000001</v>
      </c>
      <c r="R3089" s="36">
        <f t="shared" si="385"/>
        <v>2.1995707762557077</v>
      </c>
      <c r="S3089" s="28" t="str">
        <f t="shared" si="389"/>
        <v/>
      </c>
      <c r="T3089" s="37">
        <f t="shared" si="390"/>
        <v>26394849.315068495</v>
      </c>
      <c r="U3089" s="37">
        <f t="shared" si="391"/>
        <v>10744161.986657534</v>
      </c>
      <c r="V3089" s="37">
        <f t="shared" si="392"/>
        <v>10964119.064283105</v>
      </c>
    </row>
    <row r="3090" spans="1:22">
      <c r="A3090" s="23">
        <v>3089</v>
      </c>
      <c r="B3090" s="3" t="s">
        <v>4036</v>
      </c>
      <c r="C3090" s="28">
        <v>22</v>
      </c>
      <c r="D3090" s="29">
        <v>3</v>
      </c>
      <c r="E3090" s="28">
        <v>1996</v>
      </c>
      <c r="F3090" s="31">
        <f>DATE(E3090,D3090,C3090)</f>
        <v>35146</v>
      </c>
      <c r="G3090" s="24" t="s">
        <v>4037</v>
      </c>
      <c r="H3090" s="2">
        <v>12000000</v>
      </c>
      <c r="I3090" s="2">
        <v>4880941</v>
      </c>
      <c r="J3090" s="2">
        <v>4880941</v>
      </c>
      <c r="K3090" s="28" t="str">
        <f t="shared" si="386"/>
        <v/>
      </c>
      <c r="L3090" s="28" t="str">
        <f t="shared" si="387"/>
        <v/>
      </c>
      <c r="M3090" s="28" t="s">
        <v>4037</v>
      </c>
      <c r="N3090" s="28" t="str">
        <f t="shared" si="388"/>
        <v/>
      </c>
      <c r="O3090" s="28" t="str">
        <f>IF(N3090=1,M3090&amp;" ("&amp;E3090&amp;")",M3090)</f>
        <v>Girl 6</v>
      </c>
      <c r="P3090" s="36">
        <f>INDEX(cpi!$A$1:$M$105,MATCH('Inflation adjust calc'!$E3090,cpi!$A:$A,0),MATCH('Inflation adjust calc'!$D3090,cpi!$1:$1,0))</f>
        <v>155.69999999999999</v>
      </c>
      <c r="Q3090" s="36">
        <f>cpi!$I$2</f>
        <v>240.85300000000001</v>
      </c>
      <c r="R3090" s="36">
        <f t="shared" ref="R3090:R3153" si="393">Q3090/P3090</f>
        <v>1.5469043031470779</v>
      </c>
      <c r="S3090" s="28" t="str">
        <f t="shared" si="389"/>
        <v/>
      </c>
      <c r="T3090" s="37">
        <f t="shared" si="390"/>
        <v>18562851.637764934</v>
      </c>
      <c r="U3090" s="37">
        <f t="shared" si="391"/>
        <v>7550348.636307002</v>
      </c>
      <c r="V3090" s="37">
        <f t="shared" si="392"/>
        <v>7550348.636307002</v>
      </c>
    </row>
    <row r="3091" spans="1:22">
      <c r="A3091" s="23">
        <v>3090</v>
      </c>
      <c r="B3091" s="3" t="s">
        <v>4038</v>
      </c>
      <c r="C3091" s="28">
        <v>22</v>
      </c>
      <c r="D3091" s="29">
        <v>10</v>
      </c>
      <c r="E3091" s="28">
        <v>2003</v>
      </c>
      <c r="F3091" s="31">
        <f>DATE(E3091,D3091,C3091)</f>
        <v>37916</v>
      </c>
      <c r="G3091" s="24" t="s">
        <v>4039</v>
      </c>
      <c r="H3091" s="2">
        <v>12000000</v>
      </c>
      <c r="I3091" s="2">
        <v>4717455</v>
      </c>
      <c r="J3091" s="2">
        <v>23693646</v>
      </c>
      <c r="K3091" s="28" t="str">
        <f t="shared" si="386"/>
        <v/>
      </c>
      <c r="L3091" s="28" t="str">
        <f t="shared" si="387"/>
        <v/>
      </c>
      <c r="M3091" s="28" t="s">
        <v>4039</v>
      </c>
      <c r="N3091" s="28" t="str">
        <f t="shared" si="388"/>
        <v/>
      </c>
      <c r="O3091" s="28" t="str">
        <f>IF(N3091=1,M3091&amp;" ("&amp;E3091&amp;")",M3091)</f>
        <v>In the Cut</v>
      </c>
      <c r="P3091" s="36">
        <f>INDEX(cpi!$A$1:$M$105,MATCH('Inflation adjust calc'!$E3091,cpi!$A:$A,0),MATCH('Inflation adjust calc'!$D3091,cpi!$1:$1,0))</f>
        <v>185</v>
      </c>
      <c r="Q3091" s="36">
        <f>cpi!$I$2</f>
        <v>240.85300000000001</v>
      </c>
      <c r="R3091" s="36">
        <f t="shared" si="393"/>
        <v>1.3019081081081081</v>
      </c>
      <c r="S3091" s="28" t="str">
        <f t="shared" si="389"/>
        <v/>
      </c>
      <c r="T3091" s="37">
        <f t="shared" si="390"/>
        <v>15622897.297297297</v>
      </c>
      <c r="U3091" s="37">
        <f t="shared" si="391"/>
        <v>6141692.9141351348</v>
      </c>
      <c r="V3091" s="37">
        <f t="shared" si="392"/>
        <v>30846949.838043243</v>
      </c>
    </row>
    <row r="3092" spans="1:22">
      <c r="A3092" s="23">
        <v>3091</v>
      </c>
      <c r="B3092" s="3" t="s">
        <v>1825</v>
      </c>
      <c r="C3092" s="28">
        <v>22</v>
      </c>
      <c r="D3092" s="29">
        <v>2</v>
      </c>
      <c r="E3092" s="28">
        <v>2008</v>
      </c>
      <c r="F3092" s="31">
        <f>DATE(E3092,D3092,C3092)</f>
        <v>39500</v>
      </c>
      <c r="G3092" s="24" t="s">
        <v>4040</v>
      </c>
      <c r="H3092" s="2">
        <v>12000000</v>
      </c>
      <c r="I3092" s="2">
        <v>3950294</v>
      </c>
      <c r="J3092" s="2">
        <v>5295909</v>
      </c>
      <c r="K3092" s="28" t="str">
        <f t="shared" si="386"/>
        <v/>
      </c>
      <c r="L3092" s="28" t="str">
        <f t="shared" si="387"/>
        <v/>
      </c>
      <c r="M3092" s="28" t="s">
        <v>4040</v>
      </c>
      <c r="N3092" s="28" t="str">
        <f t="shared" si="388"/>
        <v/>
      </c>
      <c r="O3092" s="28" t="str">
        <f>IF(N3092=1,M3092&amp;" ("&amp;E3092&amp;")",M3092)</f>
        <v>Charlie Bartlett</v>
      </c>
      <c r="P3092" s="36">
        <f>INDEX(cpi!$A$1:$M$105,MATCH('Inflation adjust calc'!$E3092,cpi!$A:$A,0),MATCH('Inflation adjust calc'!$D3092,cpi!$1:$1,0))</f>
        <v>211.69300000000001</v>
      </c>
      <c r="Q3092" s="36">
        <f>cpi!$I$2</f>
        <v>240.85300000000001</v>
      </c>
      <c r="R3092" s="36">
        <f t="shared" si="393"/>
        <v>1.1377466425436835</v>
      </c>
      <c r="S3092" s="28" t="str">
        <f t="shared" si="389"/>
        <v/>
      </c>
      <c r="T3092" s="37">
        <f t="shared" si="390"/>
        <v>13652959.710524201</v>
      </c>
      <c r="U3092" s="37">
        <f t="shared" si="391"/>
        <v>4494433.7355604582</v>
      </c>
      <c r="V3092" s="37">
        <f t="shared" si="392"/>
        <v>6025402.683966876</v>
      </c>
    </row>
    <row r="3093" spans="1:22">
      <c r="A3093" s="23">
        <v>3092</v>
      </c>
      <c r="B3093" s="3" t="s">
        <v>1535</v>
      </c>
      <c r="C3093" s="28">
        <v>13</v>
      </c>
      <c r="D3093" s="29">
        <v>2</v>
      </c>
      <c r="E3093" s="28">
        <v>2009</v>
      </c>
      <c r="F3093" s="31">
        <f>DATE(E3093,D3093,C3093)</f>
        <v>39857</v>
      </c>
      <c r="G3093" s="24" t="s">
        <v>4041</v>
      </c>
      <c r="H3093" s="2">
        <v>12000000</v>
      </c>
      <c r="I3093" s="2">
        <v>3149034</v>
      </c>
      <c r="J3093" s="2">
        <v>16349034</v>
      </c>
      <c r="K3093" s="28" t="str">
        <f t="shared" si="386"/>
        <v/>
      </c>
      <c r="L3093" s="28" t="str">
        <f t="shared" si="387"/>
        <v/>
      </c>
      <c r="M3093" s="28" t="s">
        <v>4041</v>
      </c>
      <c r="N3093" s="28" t="str">
        <f t="shared" si="388"/>
        <v/>
      </c>
      <c r="O3093" s="28" t="str">
        <f>IF(N3093=1,M3093&amp;" ("&amp;E3093&amp;")",M3093)</f>
        <v>Two Lovers</v>
      </c>
      <c r="P3093" s="36">
        <f>INDEX(cpi!$A$1:$M$105,MATCH('Inflation adjust calc'!$E3093,cpi!$A:$A,0),MATCH('Inflation adjust calc'!$D3093,cpi!$1:$1,0))</f>
        <v>212.19300000000001</v>
      </c>
      <c r="Q3093" s="36">
        <f>cpi!$I$2</f>
        <v>240.85300000000001</v>
      </c>
      <c r="R3093" s="36">
        <f t="shared" si="393"/>
        <v>1.1350657184732766</v>
      </c>
      <c r="S3093" s="28" t="str">
        <f t="shared" si="389"/>
        <v/>
      </c>
      <c r="T3093" s="37">
        <f t="shared" si="390"/>
        <v>13620788.621679319</v>
      </c>
      <c r="U3093" s="37">
        <f t="shared" si="391"/>
        <v>3574360.5397067764</v>
      </c>
      <c r="V3093" s="37">
        <f t="shared" si="392"/>
        <v>18557228.023554027</v>
      </c>
    </row>
    <row r="3094" spans="1:22">
      <c r="A3094" s="23">
        <v>3093</v>
      </c>
      <c r="B3094" s="3" t="s">
        <v>3447</v>
      </c>
      <c r="C3094" s="28">
        <v>15</v>
      </c>
      <c r="D3094" s="29">
        <v>11</v>
      </c>
      <c r="E3094" s="28">
        <v>2013</v>
      </c>
      <c r="F3094" s="31">
        <f>DATE(E3094,D3094,C3094)</f>
        <v>41593</v>
      </c>
      <c r="G3094" s="24" t="s">
        <v>4042</v>
      </c>
      <c r="H3094" s="2">
        <v>12000000</v>
      </c>
      <c r="I3094" s="2">
        <v>2883879</v>
      </c>
      <c r="J3094" s="2">
        <v>29549145</v>
      </c>
      <c r="K3094" s="28" t="str">
        <f t="shared" si="386"/>
        <v/>
      </c>
      <c r="L3094" s="28" t="str">
        <f t="shared" si="387"/>
        <v/>
      </c>
      <c r="M3094" s="28" t="s">
        <v>4042</v>
      </c>
      <c r="N3094" s="28" t="str">
        <f t="shared" si="388"/>
        <v/>
      </c>
      <c r="O3094" s="28" t="str">
        <f>IF(N3094=1,M3094&amp;" ("&amp;E3094&amp;")",M3094)</f>
        <v>La grande bellezza</v>
      </c>
      <c r="P3094" s="36">
        <f>INDEX(cpi!$A$1:$M$105,MATCH('Inflation adjust calc'!$E3094,cpi!$A:$A,0),MATCH('Inflation adjust calc'!$D3094,cpi!$1:$1,0))</f>
        <v>233.06899999999999</v>
      </c>
      <c r="Q3094" s="36">
        <f>cpi!$I$2</f>
        <v>240.85300000000001</v>
      </c>
      <c r="R3094" s="36">
        <f t="shared" si="393"/>
        <v>1.0333978349759085</v>
      </c>
      <c r="S3094" s="28" t="str">
        <f t="shared" si="389"/>
        <v/>
      </c>
      <c r="T3094" s="37">
        <f t="shared" si="390"/>
        <v>12400774.019710902</v>
      </c>
      <c r="U3094" s="37">
        <f t="shared" si="391"/>
        <v>2980194.3149324879</v>
      </c>
      <c r="V3094" s="37">
        <f t="shared" si="392"/>
        <v>30536022.468389194</v>
      </c>
    </row>
    <row r="3095" spans="1:22">
      <c r="A3095" s="23">
        <v>3094</v>
      </c>
      <c r="B3095" s="3" t="s">
        <v>979</v>
      </c>
      <c r="C3095" s="28">
        <v>15</v>
      </c>
      <c r="D3095" s="29">
        <v>2</v>
      </c>
      <c r="E3095" s="28">
        <v>2002</v>
      </c>
      <c r="F3095" s="31">
        <f>DATE(E3095,D3095,C3095)</f>
        <v>37302</v>
      </c>
      <c r="G3095" s="24" t="s">
        <v>4043</v>
      </c>
      <c r="H3095" s="2">
        <v>12000000</v>
      </c>
      <c r="I3095" s="2">
        <v>2326407</v>
      </c>
      <c r="J3095" s="2">
        <v>2326407</v>
      </c>
      <c r="K3095" s="28" t="str">
        <f t="shared" si="386"/>
        <v/>
      </c>
      <c r="L3095" s="28" t="str">
        <f t="shared" si="387"/>
        <v/>
      </c>
      <c r="M3095" s="28" t="s">
        <v>4043</v>
      </c>
      <c r="N3095" s="28" t="str">
        <f t="shared" si="388"/>
        <v/>
      </c>
      <c r="O3095" s="28" t="str">
        <f>IF(N3095=1,M3095&amp;" ("&amp;E3095&amp;")",M3095)</f>
        <v>Last Orders</v>
      </c>
      <c r="P3095" s="36">
        <f>INDEX(cpi!$A$1:$M$105,MATCH('Inflation adjust calc'!$E3095,cpi!$A:$A,0),MATCH('Inflation adjust calc'!$D3095,cpi!$1:$1,0))</f>
        <v>177.8</v>
      </c>
      <c r="Q3095" s="36">
        <f>cpi!$I$2</f>
        <v>240.85300000000001</v>
      </c>
      <c r="R3095" s="36">
        <f t="shared" si="393"/>
        <v>1.35462879640045</v>
      </c>
      <c r="S3095" s="28" t="str">
        <f t="shared" si="389"/>
        <v/>
      </c>
      <c r="T3095" s="37">
        <f t="shared" si="390"/>
        <v>16255545.5568054</v>
      </c>
      <c r="U3095" s="37">
        <f t="shared" si="391"/>
        <v>3151417.9143475816</v>
      </c>
      <c r="V3095" s="37">
        <f t="shared" si="392"/>
        <v>3151417.9143475816</v>
      </c>
    </row>
    <row r="3096" spans="1:22">
      <c r="A3096" s="23">
        <v>3095</v>
      </c>
      <c r="B3096" s="3">
        <v>39328</v>
      </c>
      <c r="C3096" s="28">
        <v>9</v>
      </c>
      <c r="D3096" s="29">
        <v>3</v>
      </c>
      <c r="E3096" s="28">
        <v>2007</v>
      </c>
      <c r="F3096" s="31">
        <f>DATE(E3096,D3096,C3096)</f>
        <v>39150</v>
      </c>
      <c r="G3096" s="24" t="s">
        <v>4044</v>
      </c>
      <c r="H3096" s="2">
        <v>12000000</v>
      </c>
      <c r="I3096" s="2">
        <v>2201923</v>
      </c>
      <c r="J3096" s="2">
        <v>92618117</v>
      </c>
      <c r="K3096" s="28" t="str">
        <f t="shared" si="386"/>
        <v/>
      </c>
      <c r="L3096" s="28" t="str">
        <f t="shared" si="387"/>
        <v/>
      </c>
      <c r="M3096" s="28" t="s">
        <v>4044</v>
      </c>
      <c r="N3096" s="28" t="str">
        <f t="shared" si="388"/>
        <v/>
      </c>
      <c r="O3096" s="28" t="str">
        <f>IF(N3096=1,M3096&amp;" ("&amp;E3096&amp;")",M3096)</f>
        <v>Gwoemul</v>
      </c>
      <c r="P3096" s="36">
        <f>INDEX(cpi!$A$1:$M$105,MATCH('Inflation adjust calc'!$E3096,cpi!$A:$A,0),MATCH('Inflation adjust calc'!$D3096,cpi!$1:$1,0))</f>
        <v>205.352</v>
      </c>
      <c r="Q3096" s="36">
        <f>cpi!$I$2</f>
        <v>240.85300000000001</v>
      </c>
      <c r="R3096" s="36">
        <f t="shared" si="393"/>
        <v>1.1728787642681835</v>
      </c>
      <c r="S3096" s="28" t="str">
        <f t="shared" si="389"/>
        <v/>
      </c>
      <c r="T3096" s="37">
        <f t="shared" si="390"/>
        <v>14074545.171218202</v>
      </c>
      <c r="U3096" s="37">
        <f t="shared" si="391"/>
        <v>2582588.7272536913</v>
      </c>
      <c r="V3096" s="37">
        <f t="shared" si="392"/>
        <v>108629822.61580604</v>
      </c>
    </row>
    <row r="3097" spans="1:22">
      <c r="A3097" s="23">
        <v>3096</v>
      </c>
      <c r="B3097" s="3" t="s">
        <v>4045</v>
      </c>
      <c r="C3097" s="28">
        <v>13</v>
      </c>
      <c r="D3097" s="29">
        <v>11</v>
      </c>
      <c r="E3097" s="28">
        <v>1981</v>
      </c>
      <c r="F3097" s="31">
        <f>DATE(E3097,D3097,C3097)</f>
        <v>29903</v>
      </c>
      <c r="G3097" s="24" t="s">
        <v>4046</v>
      </c>
      <c r="H3097" s="2">
        <v>12000000</v>
      </c>
      <c r="I3097" s="2">
        <v>2104164</v>
      </c>
      <c r="J3097" s="2">
        <v>2104164</v>
      </c>
      <c r="K3097" s="28" t="str">
        <f t="shared" si="386"/>
        <v/>
      </c>
      <c r="L3097" s="28" t="str">
        <f t="shared" si="387"/>
        <v/>
      </c>
      <c r="M3097" s="28" t="s">
        <v>4046</v>
      </c>
      <c r="N3097" s="28" t="str">
        <f t="shared" si="388"/>
        <v/>
      </c>
      <c r="O3097" s="28" t="str">
        <f>IF(N3097=1,M3097&amp;" ("&amp;E3097&amp;")",M3097)</f>
        <v>The Pursuit of D.B. Cooper</v>
      </c>
      <c r="P3097" s="36">
        <f>INDEX(cpi!$A$1:$M$105,MATCH('Inflation adjust calc'!$E3097,cpi!$A:$A,0),MATCH('Inflation adjust calc'!$D3097,cpi!$1:$1,0))</f>
        <v>93.7</v>
      </c>
      <c r="Q3097" s="36">
        <f>cpi!$I$2</f>
        <v>240.85300000000001</v>
      </c>
      <c r="R3097" s="36">
        <f t="shared" si="393"/>
        <v>2.5704695837780149</v>
      </c>
      <c r="S3097" s="28" t="str">
        <f t="shared" si="389"/>
        <v/>
      </c>
      <c r="T3097" s="37">
        <f t="shared" si="390"/>
        <v>30845635.00533618</v>
      </c>
      <c r="U3097" s="37">
        <f t="shared" si="391"/>
        <v>5408689.5612806827</v>
      </c>
      <c r="V3097" s="37">
        <f t="shared" si="392"/>
        <v>5408689.5612806827</v>
      </c>
    </row>
    <row r="3098" spans="1:22">
      <c r="A3098" s="23">
        <v>3097</v>
      </c>
      <c r="B3098" s="3" t="s">
        <v>4047</v>
      </c>
      <c r="C3098" s="28">
        <v>19</v>
      </c>
      <c r="D3098" s="29">
        <v>3</v>
      </c>
      <c r="E3098" s="28">
        <v>1999</v>
      </c>
      <c r="F3098" s="31">
        <f>DATE(E3098,D3098,C3098)</f>
        <v>36238</v>
      </c>
      <c r="G3098" s="24" t="s">
        <v>4048</v>
      </c>
      <c r="H3098" s="2">
        <v>12000000</v>
      </c>
      <c r="I3098" s="2">
        <v>2062406</v>
      </c>
      <c r="J3098" s="2">
        <v>2062406</v>
      </c>
      <c r="K3098" s="28" t="str">
        <f t="shared" si="386"/>
        <v/>
      </c>
      <c r="L3098" s="28" t="str">
        <f t="shared" si="387"/>
        <v/>
      </c>
      <c r="M3098" s="28" t="s">
        <v>4048</v>
      </c>
      <c r="N3098" s="28" t="str">
        <f t="shared" si="388"/>
        <v/>
      </c>
      <c r="O3098" s="28" t="str">
        <f>IF(N3098=1,M3098&amp;" ("&amp;E3098&amp;")",M3098)</f>
        <v>Ravenous</v>
      </c>
      <c r="P3098" s="36">
        <f>INDEX(cpi!$A$1:$M$105,MATCH('Inflation adjust calc'!$E3098,cpi!$A:$A,0),MATCH('Inflation adjust calc'!$D3098,cpi!$1:$1,0))</f>
        <v>165</v>
      </c>
      <c r="Q3098" s="36">
        <f>cpi!$I$2</f>
        <v>240.85300000000001</v>
      </c>
      <c r="R3098" s="36">
        <f t="shared" si="393"/>
        <v>1.4597151515151516</v>
      </c>
      <c r="S3098" s="28" t="str">
        <f t="shared" si="389"/>
        <v/>
      </c>
      <c r="T3098" s="37">
        <f t="shared" si="390"/>
        <v>17516581.81818182</v>
      </c>
      <c r="U3098" s="37">
        <f t="shared" si="391"/>
        <v>3010525.286775758</v>
      </c>
      <c r="V3098" s="37">
        <f t="shared" si="392"/>
        <v>3010525.286775758</v>
      </c>
    </row>
    <row r="3099" spans="1:22">
      <c r="A3099" s="23">
        <v>3098</v>
      </c>
      <c r="B3099" s="3" t="s">
        <v>411</v>
      </c>
      <c r="C3099" s="28">
        <v>14</v>
      </c>
      <c r="D3099" s="29">
        <v>6</v>
      </c>
      <c r="E3099" s="28">
        <v>2002</v>
      </c>
      <c r="F3099" s="31">
        <f>DATE(E3099,D3099,C3099)</f>
        <v>37421</v>
      </c>
      <c r="G3099" s="24" t="s">
        <v>4049</v>
      </c>
      <c r="H3099" s="2">
        <v>12000000</v>
      </c>
      <c r="I3099" s="2">
        <v>1779284</v>
      </c>
      <c r="J3099" s="2">
        <v>1779284</v>
      </c>
      <c r="K3099" s="28" t="str">
        <f t="shared" si="386"/>
        <v/>
      </c>
      <c r="L3099" s="28" t="str">
        <f t="shared" si="387"/>
        <v/>
      </c>
      <c r="M3099" s="28" t="s">
        <v>4049</v>
      </c>
      <c r="N3099" s="28" t="str">
        <f t="shared" si="388"/>
        <v/>
      </c>
      <c r="O3099" s="28" t="str">
        <f>IF(N3099=1,M3099&amp;" ("&amp;E3099&amp;")",M3099)</f>
        <v>The Dangerous Lives of Altar Boys</v>
      </c>
      <c r="P3099" s="36">
        <f>INDEX(cpi!$A$1:$M$105,MATCH('Inflation adjust calc'!$E3099,cpi!$A:$A,0),MATCH('Inflation adjust calc'!$D3099,cpi!$1:$1,0))</f>
        <v>179.9</v>
      </c>
      <c r="Q3099" s="36">
        <f>cpi!$I$2</f>
        <v>240.85300000000001</v>
      </c>
      <c r="R3099" s="36">
        <f t="shared" si="393"/>
        <v>1.3388160088938299</v>
      </c>
      <c r="S3099" s="28" t="str">
        <f t="shared" si="389"/>
        <v/>
      </c>
      <c r="T3099" s="37">
        <f t="shared" si="390"/>
        <v>16065792.106725959</v>
      </c>
      <c r="U3099" s="37">
        <f t="shared" si="391"/>
        <v>2382133.9035686492</v>
      </c>
      <c r="V3099" s="37">
        <f t="shared" si="392"/>
        <v>2382133.9035686492</v>
      </c>
    </row>
    <row r="3100" spans="1:22">
      <c r="A3100" s="23">
        <v>3099</v>
      </c>
      <c r="B3100" s="3">
        <v>41277</v>
      </c>
      <c r="C3100" s="28">
        <v>1</v>
      </c>
      <c r="D3100" s="29">
        <v>3</v>
      </c>
      <c r="E3100" s="28">
        <v>2013</v>
      </c>
      <c r="F3100" s="31">
        <f>DATE(E3100,D3100,C3100)</f>
        <v>41334</v>
      </c>
      <c r="G3100" s="24" t="s">
        <v>4050</v>
      </c>
      <c r="H3100" s="2">
        <v>12000000</v>
      </c>
      <c r="I3100" s="2">
        <v>1703125</v>
      </c>
      <c r="J3100" s="2">
        <v>12079308</v>
      </c>
      <c r="K3100" s="28" t="str">
        <f t="shared" si="386"/>
        <v/>
      </c>
      <c r="L3100" s="28" t="str">
        <f t="shared" si="387"/>
        <v/>
      </c>
      <c r="M3100" s="28" t="s">
        <v>4050</v>
      </c>
      <c r="N3100" s="28" t="str">
        <f t="shared" si="388"/>
        <v/>
      </c>
      <c r="O3100" s="28" t="str">
        <f>IF(N3100=1,M3100&amp;" ("&amp;E3100&amp;")",M3100)</f>
        <v>Stoker</v>
      </c>
      <c r="P3100" s="36">
        <f>INDEX(cpi!$A$1:$M$105,MATCH('Inflation adjust calc'!$E3100,cpi!$A:$A,0),MATCH('Inflation adjust calc'!$D3100,cpi!$1:$1,0))</f>
        <v>232.773</v>
      </c>
      <c r="Q3100" s="36">
        <f>cpi!$I$2</f>
        <v>240.85300000000001</v>
      </c>
      <c r="R3100" s="36">
        <f t="shared" si="393"/>
        <v>1.0347119296481981</v>
      </c>
      <c r="S3100" s="28" t="str">
        <f t="shared" si="389"/>
        <v/>
      </c>
      <c r="T3100" s="37">
        <f t="shared" si="390"/>
        <v>12416543.155778378</v>
      </c>
      <c r="U3100" s="37">
        <f t="shared" si="391"/>
        <v>1762243.7551820874</v>
      </c>
      <c r="V3100" s="37">
        <f t="shared" si="392"/>
        <v>12498604.089494918</v>
      </c>
    </row>
    <row r="3101" spans="1:22">
      <c r="A3101" s="23">
        <v>3100</v>
      </c>
      <c r="B3101" s="3">
        <v>39632</v>
      </c>
      <c r="C3101" s="28">
        <v>7</v>
      </c>
      <c r="D3101" s="29">
        <v>3</v>
      </c>
      <c r="E3101" s="28">
        <v>2008</v>
      </c>
      <c r="F3101" s="31">
        <f>DATE(E3101,D3101,C3101)</f>
        <v>39514</v>
      </c>
      <c r="G3101" s="24" t="s">
        <v>4051</v>
      </c>
      <c r="H3101" s="2">
        <v>12000000</v>
      </c>
      <c r="I3101" s="2">
        <v>1506998</v>
      </c>
      <c r="J3101" s="2">
        <v>1506998</v>
      </c>
      <c r="K3101" s="28" t="str">
        <f t="shared" si="386"/>
        <v/>
      </c>
      <c r="L3101" s="28" t="str">
        <f t="shared" si="387"/>
        <v/>
      </c>
      <c r="M3101" s="28" t="s">
        <v>4051</v>
      </c>
      <c r="N3101" s="28" t="str">
        <f t="shared" si="388"/>
        <v/>
      </c>
      <c r="O3101" s="28" t="str">
        <f>IF(N3101=1,M3101&amp;" ("&amp;E3101&amp;")",M3101)</f>
        <v>Married Life</v>
      </c>
      <c r="P3101" s="36">
        <f>INDEX(cpi!$A$1:$M$105,MATCH('Inflation adjust calc'!$E3101,cpi!$A:$A,0),MATCH('Inflation adjust calc'!$D3101,cpi!$1:$1,0))</f>
        <v>213.52799999999999</v>
      </c>
      <c r="Q3101" s="36">
        <f>cpi!$I$2</f>
        <v>240.85300000000001</v>
      </c>
      <c r="R3101" s="36">
        <f t="shared" si="393"/>
        <v>1.1279691656363569</v>
      </c>
      <c r="S3101" s="28" t="str">
        <f t="shared" si="389"/>
        <v/>
      </c>
      <c r="T3101" s="37">
        <f t="shared" si="390"/>
        <v>13535629.987636283</v>
      </c>
      <c r="U3101" s="37">
        <f t="shared" si="391"/>
        <v>1699847.2766756585</v>
      </c>
      <c r="V3101" s="37">
        <f t="shared" si="392"/>
        <v>1699847.2766756585</v>
      </c>
    </row>
    <row r="3102" spans="1:22">
      <c r="A3102" s="23">
        <v>3101</v>
      </c>
      <c r="B3102" s="3">
        <v>38480</v>
      </c>
      <c r="C3102" s="28">
        <v>5</v>
      </c>
      <c r="D3102" s="29">
        <v>8</v>
      </c>
      <c r="E3102" s="28">
        <v>2005</v>
      </c>
      <c r="F3102" s="31">
        <f>DATE(E3102,D3102,C3102)</f>
        <v>38569</v>
      </c>
      <c r="G3102" s="24">
        <v>2046</v>
      </c>
      <c r="H3102" s="2">
        <v>12000000</v>
      </c>
      <c r="I3102" s="2">
        <v>1442338</v>
      </c>
      <c r="J3102" s="2">
        <v>19287485</v>
      </c>
      <c r="K3102" s="28" t="str">
        <f t="shared" si="386"/>
        <v/>
      </c>
      <c r="L3102" s="28" t="str">
        <f t="shared" si="387"/>
        <v/>
      </c>
      <c r="M3102" s="28">
        <v>2046</v>
      </c>
      <c r="N3102" s="28" t="str">
        <f t="shared" si="388"/>
        <v/>
      </c>
      <c r="O3102" s="28">
        <f>IF(N3102=1,M3102&amp;" ("&amp;E3102&amp;")",M3102)</f>
        <v>2046</v>
      </c>
      <c r="P3102" s="36">
        <f>INDEX(cpi!$A$1:$M$105,MATCH('Inflation adjust calc'!$E3102,cpi!$A:$A,0),MATCH('Inflation adjust calc'!$D3102,cpi!$1:$1,0))</f>
        <v>196.4</v>
      </c>
      <c r="Q3102" s="36">
        <f>cpi!$I$2</f>
        <v>240.85300000000001</v>
      </c>
      <c r="R3102" s="36">
        <f t="shared" si="393"/>
        <v>1.2263391038696538</v>
      </c>
      <c r="S3102" s="28" t="str">
        <f t="shared" si="389"/>
        <v/>
      </c>
      <c r="T3102" s="37">
        <f t="shared" si="390"/>
        <v>14716069.246435845</v>
      </c>
      <c r="U3102" s="37">
        <f t="shared" si="391"/>
        <v>1768795.4903971488</v>
      </c>
      <c r="V3102" s="37">
        <f t="shared" si="392"/>
        <v>23652997.070799392</v>
      </c>
    </row>
    <row r="3103" spans="1:22">
      <c r="A3103" s="23">
        <v>3102</v>
      </c>
      <c r="B3103" s="3">
        <v>40850</v>
      </c>
      <c r="C3103" s="28">
        <v>11</v>
      </c>
      <c r="D3103" s="29">
        <v>3</v>
      </c>
      <c r="E3103" s="28">
        <v>2011</v>
      </c>
      <c r="F3103" s="31">
        <f>DATE(E3103,D3103,C3103)</f>
        <v>40613</v>
      </c>
      <c r="G3103" s="24" t="s">
        <v>6846</v>
      </c>
      <c r="H3103" s="2">
        <v>12000000</v>
      </c>
      <c r="I3103" s="2">
        <v>1188194</v>
      </c>
      <c r="J3103" s="2">
        <v>1188194</v>
      </c>
      <c r="K3103" s="28" t="str">
        <f t="shared" si="386"/>
        <v/>
      </c>
      <c r="L3103" s="28" t="str">
        <f t="shared" si="387"/>
        <v/>
      </c>
      <c r="M3103" s="28" t="s">
        <v>6846</v>
      </c>
      <c r="N3103" s="28" t="str">
        <f t="shared" si="388"/>
        <v/>
      </c>
      <c r="O3103" s="28" t="str">
        <f>IF(N3103=1,M3103&amp;" ("&amp;E3103&amp;")",M3103)</f>
        <v>Kill the Irishman</v>
      </c>
      <c r="P3103" s="36">
        <f>INDEX(cpi!$A$1:$M$105,MATCH('Inflation adjust calc'!$E3103,cpi!$A:$A,0),MATCH('Inflation adjust calc'!$D3103,cpi!$1:$1,0))</f>
        <v>223.46700000000001</v>
      </c>
      <c r="Q3103" s="36">
        <f>cpi!$I$2</f>
        <v>240.85300000000001</v>
      </c>
      <c r="R3103" s="36">
        <f t="shared" si="393"/>
        <v>1.0778011965972605</v>
      </c>
      <c r="S3103" s="28" t="str">
        <f t="shared" si="389"/>
        <v/>
      </c>
      <c r="T3103" s="37">
        <f t="shared" si="390"/>
        <v>12933614.359167125</v>
      </c>
      <c r="U3103" s="37">
        <f t="shared" si="391"/>
        <v>1280636.9149896854</v>
      </c>
      <c r="V3103" s="37">
        <f t="shared" si="392"/>
        <v>1280636.9149896854</v>
      </c>
    </row>
    <row r="3104" spans="1:22">
      <c r="A3104" s="23">
        <v>3103</v>
      </c>
      <c r="B3104" s="3" t="s">
        <v>1551</v>
      </c>
      <c r="C3104" s="28">
        <v>30</v>
      </c>
      <c r="D3104" s="29">
        <v>9</v>
      </c>
      <c r="E3104" s="28">
        <v>2005</v>
      </c>
      <c r="F3104" s="31">
        <f>DATE(E3104,D3104,C3104)</f>
        <v>38625</v>
      </c>
      <c r="G3104" s="24" t="s">
        <v>4052</v>
      </c>
      <c r="H3104" s="2">
        <v>12000000</v>
      </c>
      <c r="I3104" s="2">
        <v>870067</v>
      </c>
      <c r="J3104" s="2">
        <v>994790</v>
      </c>
      <c r="K3104" s="28" t="str">
        <f t="shared" si="386"/>
        <v/>
      </c>
      <c r="L3104" s="28" t="str">
        <f t="shared" si="387"/>
        <v/>
      </c>
      <c r="M3104" s="28" t="s">
        <v>4052</v>
      </c>
      <c r="N3104" s="28" t="str">
        <f t="shared" si="388"/>
        <v/>
      </c>
      <c r="O3104" s="28" t="str">
        <f>IF(N3104=1,M3104&amp;" ("&amp;E3104&amp;")",M3104)</f>
        <v>Duma</v>
      </c>
      <c r="P3104" s="36">
        <f>INDEX(cpi!$A$1:$M$105,MATCH('Inflation adjust calc'!$E3104,cpi!$A:$A,0),MATCH('Inflation adjust calc'!$D3104,cpi!$1:$1,0))</f>
        <v>198.8</v>
      </c>
      <c r="Q3104" s="36">
        <f>cpi!$I$2</f>
        <v>240.85300000000001</v>
      </c>
      <c r="R3104" s="36">
        <f t="shared" si="393"/>
        <v>1.2115342052313882</v>
      </c>
      <c r="S3104" s="28" t="str">
        <f t="shared" si="389"/>
        <v/>
      </c>
      <c r="T3104" s="37">
        <f t="shared" si="390"/>
        <v>14538410.462776659</v>
      </c>
      <c r="U3104" s="37">
        <f t="shared" si="391"/>
        <v>1054115.9313430584</v>
      </c>
      <c r="V3104" s="37">
        <f t="shared" si="392"/>
        <v>1205222.1120221326</v>
      </c>
    </row>
    <row r="3105" spans="1:22">
      <c r="A3105" s="23">
        <v>3104</v>
      </c>
      <c r="B3105" s="3" t="s">
        <v>2712</v>
      </c>
      <c r="C3105" s="28">
        <v>20</v>
      </c>
      <c r="D3105" s="29">
        <v>4</v>
      </c>
      <c r="E3105" s="28">
        <v>2012</v>
      </c>
      <c r="F3105" s="31">
        <f>DATE(E3105,D3105,C3105)</f>
        <v>41019</v>
      </c>
      <c r="G3105" s="24" t="s">
        <v>4053</v>
      </c>
      <c r="H3105" s="2">
        <v>12000000</v>
      </c>
      <c r="I3105" s="2">
        <v>793352</v>
      </c>
      <c r="J3105" s="2">
        <v>1200346</v>
      </c>
      <c r="K3105" s="28" t="str">
        <f t="shared" si="386"/>
        <v/>
      </c>
      <c r="L3105" s="28" t="str">
        <f t="shared" si="387"/>
        <v/>
      </c>
      <c r="M3105" s="28" t="s">
        <v>4053</v>
      </c>
      <c r="N3105" s="28" t="str">
        <f t="shared" si="388"/>
        <v/>
      </c>
      <c r="O3105" s="28" t="str">
        <f>IF(N3105=1,M3105&amp;" ("&amp;E3105&amp;")",M3105)</f>
        <v>Darling Companion</v>
      </c>
      <c r="P3105" s="36">
        <f>INDEX(cpi!$A$1:$M$105,MATCH('Inflation adjust calc'!$E3105,cpi!$A:$A,0),MATCH('Inflation adjust calc'!$D3105,cpi!$1:$1,0))</f>
        <v>230.08500000000001</v>
      </c>
      <c r="Q3105" s="36">
        <f>cpi!$I$2</f>
        <v>240.85300000000001</v>
      </c>
      <c r="R3105" s="36">
        <f t="shared" si="393"/>
        <v>1.0468000956168373</v>
      </c>
      <c r="S3105" s="28" t="str">
        <f t="shared" si="389"/>
        <v/>
      </c>
      <c r="T3105" s="37">
        <f t="shared" si="390"/>
        <v>12561601.147402048</v>
      </c>
      <c r="U3105" s="37">
        <f t="shared" si="391"/>
        <v>830480.9494578091</v>
      </c>
      <c r="V3105" s="37">
        <f t="shared" si="392"/>
        <v>1256522.3075732882</v>
      </c>
    </row>
    <row r="3106" spans="1:22">
      <c r="A3106" s="23">
        <v>3105</v>
      </c>
      <c r="B3106" s="3">
        <v>40274</v>
      </c>
      <c r="C3106" s="28">
        <v>4</v>
      </c>
      <c r="D3106" s="29">
        <v>6</v>
      </c>
      <c r="E3106" s="28">
        <v>2010</v>
      </c>
      <c r="F3106" s="31">
        <f>DATE(E3106,D3106,C3106)</f>
        <v>40333</v>
      </c>
      <c r="G3106" s="24" t="s">
        <v>4054</v>
      </c>
      <c r="H3106" s="2">
        <v>12000000</v>
      </c>
      <c r="I3106" s="2">
        <v>550472</v>
      </c>
      <c r="J3106" s="2">
        <v>557545</v>
      </c>
      <c r="K3106" s="28" t="str">
        <f t="shared" si="386"/>
        <v/>
      </c>
      <c r="L3106" s="28" t="str">
        <f t="shared" si="387"/>
        <v/>
      </c>
      <c r="M3106" s="28" t="s">
        <v>4054</v>
      </c>
      <c r="N3106" s="28" t="str">
        <f t="shared" si="388"/>
        <v/>
      </c>
      <c r="O3106" s="28" t="str">
        <f>IF(N3106=1,M3106&amp;" ("&amp;E3106&amp;")",M3106)</f>
        <v>Ondine</v>
      </c>
      <c r="P3106" s="36">
        <f>INDEX(cpi!$A$1:$M$105,MATCH('Inflation adjust calc'!$E3106,cpi!$A:$A,0),MATCH('Inflation adjust calc'!$D3106,cpi!$1:$1,0))</f>
        <v>217.965</v>
      </c>
      <c r="Q3106" s="36">
        <f>cpi!$I$2</f>
        <v>240.85300000000001</v>
      </c>
      <c r="R3106" s="36">
        <f t="shared" si="393"/>
        <v>1.1050076847200239</v>
      </c>
      <c r="S3106" s="28" t="str">
        <f t="shared" si="389"/>
        <v/>
      </c>
      <c r="T3106" s="37">
        <f t="shared" si="390"/>
        <v>13260092.216640286</v>
      </c>
      <c r="U3106" s="37">
        <f t="shared" si="391"/>
        <v>608275.79022320092</v>
      </c>
      <c r="V3106" s="37">
        <f t="shared" si="392"/>
        <v>616091.50957722566</v>
      </c>
    </row>
    <row r="3107" spans="1:22">
      <c r="A3107" s="23">
        <v>3106</v>
      </c>
      <c r="B3107" s="3" t="s">
        <v>1620</v>
      </c>
      <c r="C3107" s="28">
        <v>20</v>
      </c>
      <c r="D3107" s="29">
        <v>7</v>
      </c>
      <c r="E3107" s="28">
        <v>2001</v>
      </c>
      <c r="F3107" s="31">
        <f>DATE(E3107,D3107,C3107)</f>
        <v>37092</v>
      </c>
      <c r="G3107" s="24" t="s">
        <v>4055</v>
      </c>
      <c r="H3107" s="2">
        <v>12000000</v>
      </c>
      <c r="I3107" s="2">
        <v>450594</v>
      </c>
      <c r="J3107" s="2">
        <v>450594</v>
      </c>
      <c r="K3107" s="28" t="str">
        <f t="shared" si="386"/>
        <v/>
      </c>
      <c r="L3107" s="28" t="str">
        <f t="shared" si="387"/>
        <v/>
      </c>
      <c r="M3107" s="28" t="s">
        <v>4055</v>
      </c>
      <c r="N3107" s="28" t="str">
        <f t="shared" si="388"/>
        <v/>
      </c>
      <c r="O3107" s="28" t="str">
        <f>IF(N3107=1,M3107&amp;" ("&amp;E3107&amp;")",M3107)</f>
        <v>Brother</v>
      </c>
      <c r="P3107" s="36">
        <f>INDEX(cpi!$A$1:$M$105,MATCH('Inflation adjust calc'!$E3107,cpi!$A:$A,0),MATCH('Inflation adjust calc'!$D3107,cpi!$1:$1,0))</f>
        <v>177.5</v>
      </c>
      <c r="Q3107" s="36">
        <f>cpi!$I$2</f>
        <v>240.85300000000001</v>
      </c>
      <c r="R3107" s="36">
        <f t="shared" si="393"/>
        <v>1.3569183098591551</v>
      </c>
      <c r="S3107" s="28" t="str">
        <f t="shared" si="389"/>
        <v/>
      </c>
      <c r="T3107" s="37">
        <f t="shared" si="390"/>
        <v>16283019.718309861</v>
      </c>
      <c r="U3107" s="37">
        <f t="shared" si="391"/>
        <v>611419.24891267612</v>
      </c>
      <c r="V3107" s="37">
        <f t="shared" si="392"/>
        <v>611419.24891267612</v>
      </c>
    </row>
    <row r="3108" spans="1:22">
      <c r="A3108" s="23">
        <v>3107</v>
      </c>
      <c r="B3108" s="3">
        <v>37356</v>
      </c>
      <c r="C3108" s="28">
        <v>4</v>
      </c>
      <c r="D3108" s="29">
        <v>10</v>
      </c>
      <c r="E3108" s="28">
        <v>2002</v>
      </c>
      <c r="F3108" s="31">
        <f>DATE(E3108,D3108,C3108)</f>
        <v>37533</v>
      </c>
      <c r="G3108" s="24" t="s">
        <v>4056</v>
      </c>
      <c r="H3108" s="2">
        <v>12000000</v>
      </c>
      <c r="I3108" s="2">
        <v>378650</v>
      </c>
      <c r="J3108" s="2">
        <v>378650</v>
      </c>
      <c r="K3108" s="28" t="str">
        <f t="shared" si="386"/>
        <v/>
      </c>
      <c r="L3108" s="28" t="str">
        <f t="shared" si="387"/>
        <v/>
      </c>
      <c r="M3108" s="28" t="s">
        <v>4056</v>
      </c>
      <c r="N3108" s="28" t="str">
        <f t="shared" si="388"/>
        <v/>
      </c>
      <c r="O3108" s="28" t="str">
        <f>IF(N3108=1,M3108&amp;" ("&amp;E3108&amp;")",M3108)</f>
        <v>Welcome to Collinwood</v>
      </c>
      <c r="P3108" s="36">
        <f>INDEX(cpi!$A$1:$M$105,MATCH('Inflation adjust calc'!$E3108,cpi!$A:$A,0),MATCH('Inflation adjust calc'!$D3108,cpi!$1:$1,0))</f>
        <v>181.3</v>
      </c>
      <c r="Q3108" s="36">
        <f>cpi!$I$2</f>
        <v>240.85300000000001</v>
      </c>
      <c r="R3108" s="36">
        <f t="shared" si="393"/>
        <v>1.3284776613348042</v>
      </c>
      <c r="S3108" s="28" t="str">
        <f t="shared" si="389"/>
        <v/>
      </c>
      <c r="T3108" s="37">
        <f t="shared" si="390"/>
        <v>15941731.936017649</v>
      </c>
      <c r="U3108" s="37">
        <f t="shared" si="391"/>
        <v>503028.06646442361</v>
      </c>
      <c r="V3108" s="37">
        <f t="shared" si="392"/>
        <v>503028.06646442361</v>
      </c>
    </row>
    <row r="3109" spans="1:22">
      <c r="A3109" s="23">
        <v>3108</v>
      </c>
      <c r="B3109" s="3" t="s">
        <v>1337</v>
      </c>
      <c r="C3109" s="28">
        <v>18</v>
      </c>
      <c r="D3109" s="29">
        <v>4</v>
      </c>
      <c r="E3109" s="28">
        <v>2008</v>
      </c>
      <c r="F3109" s="31">
        <f>DATE(E3109,D3109,C3109)</f>
        <v>39556</v>
      </c>
      <c r="G3109" s="24" t="s">
        <v>4057</v>
      </c>
      <c r="H3109" s="2">
        <v>12000000</v>
      </c>
      <c r="I3109" s="2">
        <v>303439</v>
      </c>
      <c r="J3109" s="2">
        <v>7203439</v>
      </c>
      <c r="K3109" s="28" t="str">
        <f t="shared" si="386"/>
        <v/>
      </c>
      <c r="L3109" s="28" t="str">
        <f t="shared" si="387"/>
        <v/>
      </c>
      <c r="M3109" s="28" t="s">
        <v>4057</v>
      </c>
      <c r="N3109" s="28" t="str">
        <f t="shared" si="388"/>
        <v/>
      </c>
      <c r="O3109" s="28" t="str">
        <f>IF(N3109=1,M3109&amp;" ("&amp;E3109&amp;")",M3109)</f>
        <v>Life Before Her Eyes</v>
      </c>
      <c r="P3109" s="36">
        <f>INDEX(cpi!$A$1:$M$105,MATCH('Inflation adjust calc'!$E3109,cpi!$A:$A,0),MATCH('Inflation adjust calc'!$D3109,cpi!$1:$1,0))</f>
        <v>214.82300000000001</v>
      </c>
      <c r="Q3109" s="36">
        <f>cpi!$I$2</f>
        <v>240.85300000000001</v>
      </c>
      <c r="R3109" s="36">
        <f t="shared" si="393"/>
        <v>1.1211695209544601</v>
      </c>
      <c r="S3109" s="28" t="str">
        <f t="shared" si="389"/>
        <v/>
      </c>
      <c r="T3109" s="37">
        <f t="shared" si="390"/>
        <v>13454034.251453521</v>
      </c>
      <c r="U3109" s="37">
        <f t="shared" si="391"/>
        <v>340206.55826890044</v>
      </c>
      <c r="V3109" s="37">
        <f t="shared" si="392"/>
        <v>8076276.2528546751</v>
      </c>
    </row>
    <row r="3110" spans="1:22">
      <c r="A3110" s="23">
        <v>3109</v>
      </c>
      <c r="B3110" s="3" t="s">
        <v>2022</v>
      </c>
      <c r="C3110" s="28">
        <v>31</v>
      </c>
      <c r="D3110" s="29">
        <v>10</v>
      </c>
      <c r="E3110" s="28">
        <v>1997</v>
      </c>
      <c r="F3110" s="31">
        <f>DATE(E3110,D3110,C3110)</f>
        <v>35734</v>
      </c>
      <c r="G3110" s="24" t="s">
        <v>4058</v>
      </c>
      <c r="H3110" s="2">
        <v>12000000</v>
      </c>
      <c r="I3110" s="2">
        <v>220175</v>
      </c>
      <c r="J3110" s="2">
        <v>220175</v>
      </c>
      <c r="K3110" s="28" t="str">
        <f t="shared" si="386"/>
        <v/>
      </c>
      <c r="L3110" s="28" t="str">
        <f t="shared" si="387"/>
        <v/>
      </c>
      <c r="M3110" s="28" t="s">
        <v>4058</v>
      </c>
      <c r="N3110" s="28" t="str">
        <f t="shared" si="388"/>
        <v/>
      </c>
      <c r="O3110" s="28" t="str">
        <f>IF(N3110=1,M3110&amp;" ("&amp;E3110&amp;")",M3110)</f>
        <v>Critical Care</v>
      </c>
      <c r="P3110" s="36">
        <f>INDEX(cpi!$A$1:$M$105,MATCH('Inflation adjust calc'!$E3110,cpi!$A:$A,0),MATCH('Inflation adjust calc'!$D3110,cpi!$1:$1,0))</f>
        <v>161.6</v>
      </c>
      <c r="Q3110" s="36">
        <f>cpi!$I$2</f>
        <v>240.85300000000001</v>
      </c>
      <c r="R3110" s="36">
        <f t="shared" si="393"/>
        <v>1.4904269801980199</v>
      </c>
      <c r="S3110" s="28" t="str">
        <f t="shared" si="389"/>
        <v/>
      </c>
      <c r="T3110" s="37">
        <f t="shared" si="390"/>
        <v>17885123.762376238</v>
      </c>
      <c r="U3110" s="37">
        <f t="shared" si="391"/>
        <v>328154.76036509901</v>
      </c>
      <c r="V3110" s="37">
        <f t="shared" si="392"/>
        <v>328154.76036509901</v>
      </c>
    </row>
    <row r="3111" spans="1:22">
      <c r="A3111" s="23">
        <v>3110</v>
      </c>
      <c r="B3111" s="3" t="s">
        <v>906</v>
      </c>
      <c r="C3111" s="28">
        <v>28</v>
      </c>
      <c r="D3111" s="29">
        <v>9</v>
      </c>
      <c r="E3111" s="28">
        <v>2007</v>
      </c>
      <c r="F3111" s="31">
        <f>DATE(E3111,D3111,C3111)</f>
        <v>39353</v>
      </c>
      <c r="G3111" s="24" t="s">
        <v>4059</v>
      </c>
      <c r="H3111" s="2">
        <v>12000000</v>
      </c>
      <c r="I3111" s="2">
        <v>214202</v>
      </c>
      <c r="J3111" s="2">
        <v>1513388</v>
      </c>
      <c r="K3111" s="28" t="str">
        <f t="shared" si="386"/>
        <v/>
      </c>
      <c r="L3111" s="28" t="str">
        <f t="shared" si="387"/>
        <v/>
      </c>
      <c r="M3111" s="28" t="s">
        <v>4059</v>
      </c>
      <c r="N3111" s="28" t="str">
        <f t="shared" si="388"/>
        <v/>
      </c>
      <c r="O3111" s="28" t="str">
        <f>IF(N3111=1,M3111&amp;" ("&amp;E3111&amp;")",M3111)</f>
        <v>Trade</v>
      </c>
      <c r="P3111" s="36">
        <f>INDEX(cpi!$A$1:$M$105,MATCH('Inflation adjust calc'!$E3111,cpi!$A:$A,0),MATCH('Inflation adjust calc'!$D3111,cpi!$1:$1,0))</f>
        <v>208.49</v>
      </c>
      <c r="Q3111" s="36">
        <f>cpi!$I$2</f>
        <v>240.85300000000001</v>
      </c>
      <c r="R3111" s="36">
        <f t="shared" si="393"/>
        <v>1.1552256702959374</v>
      </c>
      <c r="S3111" s="28" t="str">
        <f t="shared" si="389"/>
        <v/>
      </c>
      <c r="T3111" s="37">
        <f t="shared" si="390"/>
        <v>13862708.043551248</v>
      </c>
      <c r="U3111" s="37">
        <f t="shared" si="391"/>
        <v>247451.64902873037</v>
      </c>
      <c r="V3111" s="37">
        <f t="shared" si="392"/>
        <v>1748304.666717828</v>
      </c>
    </row>
    <row r="3112" spans="1:22">
      <c r="A3112" s="23">
        <v>3111</v>
      </c>
      <c r="B3112" s="3">
        <v>38869</v>
      </c>
      <c r="C3112" s="28">
        <v>6</v>
      </c>
      <c r="D3112" s="29">
        <v>1</v>
      </c>
      <c r="E3112" s="28">
        <v>2006</v>
      </c>
      <c r="F3112" s="31">
        <f>DATE(E3112,D3112,C3112)</f>
        <v>38723</v>
      </c>
      <c r="G3112" s="24" t="s">
        <v>4060</v>
      </c>
      <c r="H3112" s="2">
        <v>12000000</v>
      </c>
      <c r="I3112" s="2">
        <v>196857</v>
      </c>
      <c r="J3112" s="2">
        <v>196857</v>
      </c>
      <c r="K3112" s="28" t="str">
        <f t="shared" si="386"/>
        <v/>
      </c>
      <c r="L3112" s="28" t="str">
        <f t="shared" si="387"/>
        <v/>
      </c>
      <c r="M3112" s="28" t="s">
        <v>4060</v>
      </c>
      <c r="N3112" s="28" t="str">
        <f t="shared" si="388"/>
        <v/>
      </c>
      <c r="O3112" s="28" t="str">
        <f>IF(N3112=1,M3112&amp;" ("&amp;E3112&amp;")",M3112)</f>
        <v>Fateless</v>
      </c>
      <c r="P3112" s="36">
        <f>INDEX(cpi!$A$1:$M$105,MATCH('Inflation adjust calc'!$E3112,cpi!$A:$A,0),MATCH('Inflation adjust calc'!$D3112,cpi!$1:$1,0))</f>
        <v>198.3</v>
      </c>
      <c r="Q3112" s="36">
        <f>cpi!$I$2</f>
        <v>240.85300000000001</v>
      </c>
      <c r="R3112" s="36">
        <f t="shared" si="393"/>
        <v>1.2145890065557237</v>
      </c>
      <c r="S3112" s="28" t="str">
        <f t="shared" si="389"/>
        <v/>
      </c>
      <c r="T3112" s="37">
        <f t="shared" si="390"/>
        <v>14575068.078668684</v>
      </c>
      <c r="U3112" s="37">
        <f t="shared" si="391"/>
        <v>239100.34806354009</v>
      </c>
      <c r="V3112" s="37">
        <f t="shared" si="392"/>
        <v>239100.34806354009</v>
      </c>
    </row>
    <row r="3113" spans="1:22">
      <c r="A3113" s="23">
        <v>3112</v>
      </c>
      <c r="B3113" s="3">
        <v>40246</v>
      </c>
      <c r="C3113" s="28">
        <v>3</v>
      </c>
      <c r="D3113" s="29">
        <v>9</v>
      </c>
      <c r="E3113" s="28">
        <v>2010</v>
      </c>
      <c r="F3113" s="31">
        <f>DATE(E3113,D3113,C3113)</f>
        <v>40424</v>
      </c>
      <c r="G3113" s="24" t="s">
        <v>4061</v>
      </c>
      <c r="H3113" s="2">
        <v>12000000</v>
      </c>
      <c r="I3113" s="2">
        <v>190946</v>
      </c>
      <c r="J3113" s="2">
        <v>310946</v>
      </c>
      <c r="K3113" s="28" t="str">
        <f t="shared" si="386"/>
        <v/>
      </c>
      <c r="L3113" s="28" t="str">
        <f t="shared" si="387"/>
        <v/>
      </c>
      <c r="M3113" s="28" t="s">
        <v>4061</v>
      </c>
      <c r="N3113" s="28" t="str">
        <f t="shared" si="388"/>
        <v/>
      </c>
      <c r="O3113" s="28" t="str">
        <f>IF(N3113=1,M3113&amp;" ("&amp;E3113&amp;")",M3113)</f>
        <v>San qiang pai an jing qi</v>
      </c>
      <c r="P3113" s="36">
        <f>INDEX(cpi!$A$1:$M$105,MATCH('Inflation adjust calc'!$E3113,cpi!$A:$A,0),MATCH('Inflation adjust calc'!$D3113,cpi!$1:$1,0))</f>
        <v>218.43899999999999</v>
      </c>
      <c r="Q3113" s="36">
        <f>cpi!$I$2</f>
        <v>240.85300000000001</v>
      </c>
      <c r="R3113" s="36">
        <f t="shared" si="393"/>
        <v>1.1026098819350025</v>
      </c>
      <c r="S3113" s="28" t="str">
        <f t="shared" si="389"/>
        <v/>
      </c>
      <c r="T3113" s="37">
        <f t="shared" si="390"/>
        <v>13231318.583220031</v>
      </c>
      <c r="U3113" s="37">
        <f t="shared" si="391"/>
        <v>210538.946515961</v>
      </c>
      <c r="V3113" s="37">
        <f t="shared" si="392"/>
        <v>342852.13234816131</v>
      </c>
    </row>
    <row r="3114" spans="1:22">
      <c r="A3114" s="23">
        <v>3113</v>
      </c>
      <c r="B3114" s="3" t="s">
        <v>1516</v>
      </c>
      <c r="C3114" s="28">
        <v>17</v>
      </c>
      <c r="D3114" s="29">
        <v>9</v>
      </c>
      <c r="E3114" s="28">
        <v>1999</v>
      </c>
      <c r="F3114" s="31">
        <f>DATE(E3114,D3114,C3114)</f>
        <v>36420</v>
      </c>
      <c r="G3114" s="24" t="s">
        <v>4062</v>
      </c>
      <c r="H3114" s="2">
        <v>12000000</v>
      </c>
      <c r="I3114" s="2">
        <v>178287</v>
      </c>
      <c r="J3114" s="2">
        <v>178287</v>
      </c>
      <c r="K3114" s="28" t="str">
        <f t="shared" si="386"/>
        <v/>
      </c>
      <c r="L3114" s="28" t="str">
        <f t="shared" si="387"/>
        <v/>
      </c>
      <c r="M3114" s="28" t="s">
        <v>4062</v>
      </c>
      <c r="N3114" s="28" t="str">
        <f t="shared" si="388"/>
        <v/>
      </c>
      <c r="O3114" s="28" t="str">
        <f>IF(N3114=1,M3114&amp;" ("&amp;E3114&amp;")",M3114)</f>
        <v>Breakfast of Champions</v>
      </c>
      <c r="P3114" s="36">
        <f>INDEX(cpi!$A$1:$M$105,MATCH('Inflation adjust calc'!$E3114,cpi!$A:$A,0),MATCH('Inflation adjust calc'!$D3114,cpi!$1:$1,0))</f>
        <v>167.9</v>
      </c>
      <c r="Q3114" s="36">
        <f>cpi!$I$2</f>
        <v>240.85300000000001</v>
      </c>
      <c r="R3114" s="36">
        <f t="shared" si="393"/>
        <v>1.434502680166766</v>
      </c>
      <c r="S3114" s="28" t="str">
        <f t="shared" si="389"/>
        <v/>
      </c>
      <c r="T3114" s="37">
        <f t="shared" si="390"/>
        <v>17214032.162001193</v>
      </c>
      <c r="U3114" s="37">
        <f t="shared" si="391"/>
        <v>255753.17933889219</v>
      </c>
      <c r="V3114" s="37">
        <f t="shared" si="392"/>
        <v>255753.17933889219</v>
      </c>
    </row>
    <row r="3115" spans="1:22">
      <c r="A3115" s="23">
        <v>3114</v>
      </c>
      <c r="B3115" s="3">
        <v>37137</v>
      </c>
      <c r="C3115" s="28">
        <v>9</v>
      </c>
      <c r="D3115" s="29">
        <v>3</v>
      </c>
      <c r="E3115" s="28">
        <v>2001</v>
      </c>
      <c r="F3115" s="31">
        <f>DATE(E3115,D3115,C3115)</f>
        <v>36959</v>
      </c>
      <c r="G3115" s="24" t="s">
        <v>4063</v>
      </c>
      <c r="H3115" s="2">
        <v>12000000</v>
      </c>
      <c r="I3115" s="2">
        <v>146028</v>
      </c>
      <c r="J3115" s="2">
        <v>622273</v>
      </c>
      <c r="K3115" s="28" t="str">
        <f t="shared" si="386"/>
        <v/>
      </c>
      <c r="L3115" s="28" t="str">
        <f t="shared" si="387"/>
        <v/>
      </c>
      <c r="M3115" s="28" t="s">
        <v>4063</v>
      </c>
      <c r="N3115" s="28" t="str">
        <f t="shared" si="388"/>
        <v/>
      </c>
      <c r="O3115" s="28" t="str">
        <f>IF(N3115=1,M3115&amp;" ("&amp;E3115&amp;")",M3115)</f>
        <v>Company Man</v>
      </c>
      <c r="P3115" s="36">
        <f>INDEX(cpi!$A$1:$M$105,MATCH('Inflation adjust calc'!$E3115,cpi!$A:$A,0),MATCH('Inflation adjust calc'!$D3115,cpi!$1:$1,0))</f>
        <v>176.2</v>
      </c>
      <c r="Q3115" s="36">
        <f>cpi!$I$2</f>
        <v>240.85300000000001</v>
      </c>
      <c r="R3115" s="36">
        <f t="shared" si="393"/>
        <v>1.3669296254256529</v>
      </c>
      <c r="S3115" s="28" t="str">
        <f t="shared" si="389"/>
        <v/>
      </c>
      <c r="T3115" s="37">
        <f t="shared" si="390"/>
        <v>16403155.505107835</v>
      </c>
      <c r="U3115" s="37">
        <f t="shared" si="391"/>
        <v>199609.99934165724</v>
      </c>
      <c r="V3115" s="37">
        <f t="shared" si="392"/>
        <v>850603.39880249731</v>
      </c>
    </row>
    <row r="3116" spans="1:22">
      <c r="A3116" s="23">
        <v>3115</v>
      </c>
      <c r="B3116" s="3">
        <v>40005</v>
      </c>
      <c r="C3116" s="28">
        <v>7</v>
      </c>
      <c r="D3116" s="29">
        <v>11</v>
      </c>
      <c r="E3116" s="28">
        <v>2009</v>
      </c>
      <c r="F3116" s="31">
        <f>DATE(E3116,D3116,C3116)</f>
        <v>40124</v>
      </c>
      <c r="G3116" s="24" t="s">
        <v>4064</v>
      </c>
      <c r="H3116" s="2">
        <v>12000000</v>
      </c>
      <c r="I3116" s="2">
        <v>122558</v>
      </c>
      <c r="J3116" s="2">
        <v>20122558</v>
      </c>
      <c r="K3116" s="28" t="str">
        <f t="shared" si="386"/>
        <v/>
      </c>
      <c r="L3116" s="28" t="str">
        <f t="shared" si="387"/>
        <v/>
      </c>
      <c r="M3116" s="28" t="s">
        <v>4064</v>
      </c>
      <c r="N3116" s="28" t="str">
        <f t="shared" si="388"/>
        <v/>
      </c>
      <c r="O3116" s="28" t="str">
        <f>IF(N3116=1,M3116&amp;" ("&amp;E3116&amp;")",M3116)</f>
        <v>Nanjing! Nanjing!</v>
      </c>
      <c r="P3116" s="36">
        <f>INDEX(cpi!$A$1:$M$105,MATCH('Inflation adjust calc'!$E3116,cpi!$A:$A,0),MATCH('Inflation adjust calc'!$D3116,cpi!$1:$1,0))</f>
        <v>216.33</v>
      </c>
      <c r="Q3116" s="36">
        <f>cpi!$I$2</f>
        <v>240.85300000000001</v>
      </c>
      <c r="R3116" s="36">
        <f t="shared" si="393"/>
        <v>1.1133592197106272</v>
      </c>
      <c r="S3116" s="28" t="str">
        <f t="shared" si="389"/>
        <v/>
      </c>
      <c r="T3116" s="37">
        <f t="shared" si="390"/>
        <v>13360310.636527527</v>
      </c>
      <c r="U3116" s="37">
        <f t="shared" si="391"/>
        <v>136451.07924929506</v>
      </c>
      <c r="V3116" s="37">
        <f t="shared" si="392"/>
        <v>22403635.47346184</v>
      </c>
    </row>
    <row r="3117" spans="1:22">
      <c r="A3117" s="23">
        <v>3116</v>
      </c>
      <c r="B3117" s="3">
        <v>42257</v>
      </c>
      <c r="C3117" s="28">
        <v>9</v>
      </c>
      <c r="D3117" s="29">
        <v>10</v>
      </c>
      <c r="E3117" s="28">
        <v>2015</v>
      </c>
      <c r="F3117" s="31">
        <f>DATE(E3117,D3117,C3117)</f>
        <v>42286</v>
      </c>
      <c r="G3117" s="24" t="s">
        <v>4065</v>
      </c>
      <c r="H3117" s="2">
        <v>12000000</v>
      </c>
      <c r="I3117" s="2">
        <v>17484</v>
      </c>
      <c r="J3117" s="2">
        <v>6553186</v>
      </c>
      <c r="K3117" s="28" t="str">
        <f t="shared" si="386"/>
        <v/>
      </c>
      <c r="L3117" s="28" t="str">
        <f t="shared" si="387"/>
        <v/>
      </c>
      <c r="M3117" s="28" t="s">
        <v>4065</v>
      </c>
      <c r="N3117" s="28" t="str">
        <f t="shared" si="388"/>
        <v/>
      </c>
      <c r="O3117" s="28" t="str">
        <f>IF(N3117=1,M3117&amp;" ("&amp;E3117&amp;")",M3117)</f>
        <v>Trash</v>
      </c>
      <c r="P3117" s="36">
        <f>INDEX(cpi!$A$1:$M$105,MATCH('Inflation adjust calc'!$E3117,cpi!$A:$A,0),MATCH('Inflation adjust calc'!$D3117,cpi!$1:$1,0))</f>
        <v>237.83799999999999</v>
      </c>
      <c r="Q3117" s="36">
        <f>cpi!$I$2</f>
        <v>240.85300000000001</v>
      </c>
      <c r="R3117" s="36">
        <f t="shared" si="393"/>
        <v>1.0126766959022528</v>
      </c>
      <c r="S3117" s="28" t="str">
        <f t="shared" si="389"/>
        <v/>
      </c>
      <c r="T3117" s="37">
        <f t="shared" si="390"/>
        <v>12152120.350827035</v>
      </c>
      <c r="U3117" s="37">
        <f t="shared" si="391"/>
        <v>17705.63935115499</v>
      </c>
      <c r="V3117" s="37">
        <f t="shared" si="392"/>
        <v>6636258.7461129008</v>
      </c>
    </row>
    <row r="3118" spans="1:22">
      <c r="A3118" s="23">
        <v>3117</v>
      </c>
      <c r="B3118" s="3" t="s">
        <v>635</v>
      </c>
      <c r="C3118" s="28">
        <v>19</v>
      </c>
      <c r="D3118" s="29">
        <v>8</v>
      </c>
      <c r="E3118" s="28">
        <v>2011</v>
      </c>
      <c r="F3118" s="31">
        <f>DATE(E3118,D3118,C3118)</f>
        <v>40774</v>
      </c>
      <c r="G3118" s="24" t="s">
        <v>4066</v>
      </c>
      <c r="H3118" s="2">
        <v>12000000</v>
      </c>
      <c r="I3118" s="2">
        <v>17479</v>
      </c>
      <c r="J3118" s="2">
        <v>87793</v>
      </c>
      <c r="K3118" s="28" t="str">
        <f t="shared" si="386"/>
        <v/>
      </c>
      <c r="L3118" s="28" t="str">
        <f t="shared" si="387"/>
        <v/>
      </c>
      <c r="M3118" s="28" t="s">
        <v>4066</v>
      </c>
      <c r="N3118" s="28" t="str">
        <f t="shared" si="388"/>
        <v/>
      </c>
      <c r="O3118" s="28" t="str">
        <f>IF(N3118=1,M3118&amp;" ("&amp;E3118&amp;")",M3118)</f>
        <v>5 Days of War</v>
      </c>
      <c r="P3118" s="36">
        <f>INDEX(cpi!$A$1:$M$105,MATCH('Inflation adjust calc'!$E3118,cpi!$A:$A,0),MATCH('Inflation adjust calc'!$D3118,cpi!$1:$1,0))</f>
        <v>226.54499999999999</v>
      </c>
      <c r="Q3118" s="36">
        <f>cpi!$I$2</f>
        <v>240.85300000000001</v>
      </c>
      <c r="R3118" s="36">
        <f t="shared" si="393"/>
        <v>1.0631574300911519</v>
      </c>
      <c r="S3118" s="28" t="str">
        <f t="shared" si="389"/>
        <v/>
      </c>
      <c r="T3118" s="37">
        <f t="shared" si="390"/>
        <v>12757889.161093824</v>
      </c>
      <c r="U3118" s="37">
        <f t="shared" si="391"/>
        <v>18582.928720563246</v>
      </c>
      <c r="V3118" s="37">
        <f t="shared" si="392"/>
        <v>93337.780259992505</v>
      </c>
    </row>
    <row r="3119" spans="1:22">
      <c r="A3119" s="23">
        <v>3118</v>
      </c>
      <c r="B3119" s="3">
        <v>42319</v>
      </c>
      <c r="C3119" s="28">
        <v>11</v>
      </c>
      <c r="D3119" s="29">
        <v>11</v>
      </c>
      <c r="E3119" s="28">
        <v>2015</v>
      </c>
      <c r="F3119" s="31">
        <f>DATE(E3119,D3119,C3119)</f>
        <v>42319</v>
      </c>
      <c r="G3119" s="24" t="s">
        <v>4067</v>
      </c>
      <c r="H3119" s="2">
        <v>12000000</v>
      </c>
      <c r="I3119" s="2">
        <v>14616</v>
      </c>
      <c r="J3119" s="2">
        <v>14616</v>
      </c>
      <c r="K3119" s="28" t="str">
        <f t="shared" si="386"/>
        <v/>
      </c>
      <c r="L3119" s="28" t="str">
        <f t="shared" si="387"/>
        <v/>
      </c>
      <c r="M3119" s="28" t="s">
        <v>4067</v>
      </c>
      <c r="N3119" s="28" t="str">
        <f t="shared" si="388"/>
        <v/>
      </c>
      <c r="O3119" s="28" t="str">
        <f>IF(N3119=1,M3119&amp;" ("&amp;E3119&amp;")",M3119)</f>
        <v>10 Days in a Madhouse</v>
      </c>
      <c r="P3119" s="36">
        <f>INDEX(cpi!$A$1:$M$105,MATCH('Inflation adjust calc'!$E3119,cpi!$A:$A,0),MATCH('Inflation adjust calc'!$D3119,cpi!$1:$1,0))</f>
        <v>237.33600000000001</v>
      </c>
      <c r="Q3119" s="36">
        <f>cpi!$I$2</f>
        <v>240.85300000000001</v>
      </c>
      <c r="R3119" s="36">
        <f t="shared" si="393"/>
        <v>1.014818653722992</v>
      </c>
      <c r="S3119" s="28" t="str">
        <f t="shared" si="389"/>
        <v/>
      </c>
      <c r="T3119" s="37">
        <f t="shared" si="390"/>
        <v>12177823.844675904</v>
      </c>
      <c r="U3119" s="37">
        <f t="shared" si="391"/>
        <v>14832.58944281525</v>
      </c>
      <c r="V3119" s="37">
        <f t="shared" si="392"/>
        <v>14832.58944281525</v>
      </c>
    </row>
    <row r="3120" spans="1:22">
      <c r="A3120" s="23">
        <v>3119</v>
      </c>
      <c r="B3120" s="3" t="s">
        <v>3843</v>
      </c>
      <c r="C3120" s="28">
        <v>31</v>
      </c>
      <c r="D3120" s="29">
        <v>12</v>
      </c>
      <c r="E3120" s="28">
        <v>2011</v>
      </c>
      <c r="F3120" s="31">
        <f>DATE(E3120,D3120,C3120)</f>
        <v>40908</v>
      </c>
      <c r="G3120" s="24" t="s">
        <v>4068</v>
      </c>
      <c r="H3120" s="2">
        <v>12000000</v>
      </c>
      <c r="I3120">
        <v>0</v>
      </c>
      <c r="J3120" s="2">
        <v>1828400</v>
      </c>
      <c r="K3120" s="28" t="str">
        <f t="shared" si="386"/>
        <v/>
      </c>
      <c r="L3120" s="28" t="str">
        <f t="shared" si="387"/>
        <v/>
      </c>
      <c r="M3120" s="28" t="s">
        <v>4068</v>
      </c>
      <c r="N3120" s="28" t="str">
        <f t="shared" si="388"/>
        <v/>
      </c>
      <c r="O3120" s="28" t="str">
        <f>IF(N3120=1,M3120&amp;" ("&amp;E3120&amp;")",M3120)</f>
        <v>Tu Xia Chuan Qi</v>
      </c>
      <c r="P3120" s="36">
        <f>INDEX(cpi!$A$1:$M$105,MATCH('Inflation adjust calc'!$E3120,cpi!$A:$A,0),MATCH('Inflation adjust calc'!$D3120,cpi!$1:$1,0))</f>
        <v>225.672</v>
      </c>
      <c r="Q3120" s="36">
        <f>cpi!$I$2</f>
        <v>240.85300000000001</v>
      </c>
      <c r="R3120" s="36">
        <f t="shared" si="393"/>
        <v>1.0672701974547132</v>
      </c>
      <c r="S3120" s="28" t="str">
        <f t="shared" si="389"/>
        <v/>
      </c>
      <c r="T3120" s="37">
        <f t="shared" si="390"/>
        <v>12807242.369456558</v>
      </c>
      <c r="U3120" s="37">
        <f t="shared" si="391"/>
        <v>0</v>
      </c>
      <c r="V3120" s="37">
        <f t="shared" si="392"/>
        <v>1951396.8290261975</v>
      </c>
    </row>
    <row r="3121" spans="1:22">
      <c r="A3121" s="23">
        <v>3120</v>
      </c>
      <c r="B3121" s="3">
        <v>39939</v>
      </c>
      <c r="C3121" s="28">
        <v>5</v>
      </c>
      <c r="D3121" s="29">
        <v>6</v>
      </c>
      <c r="E3121" s="28">
        <v>2009</v>
      </c>
      <c r="F3121" s="31">
        <f>DATE(E3121,D3121,C3121)</f>
        <v>39969</v>
      </c>
      <c r="G3121" s="24" t="s">
        <v>322</v>
      </c>
      <c r="H3121" s="2">
        <v>12000000</v>
      </c>
      <c r="I3121">
        <v>0</v>
      </c>
      <c r="J3121" s="2">
        <v>1620056</v>
      </c>
      <c r="K3121" s="28" t="str">
        <f t="shared" si="386"/>
        <v/>
      </c>
      <c r="L3121" s="28" t="str">
        <f t="shared" si="387"/>
        <v/>
      </c>
      <c r="M3121" s="28" t="s">
        <v>322</v>
      </c>
      <c r="N3121" s="28">
        <f t="shared" si="388"/>
        <v>1</v>
      </c>
      <c r="O3121" s="28" t="str">
        <f>IF(N3121=1,M3121&amp;" ("&amp;E3121&amp;")",M3121)</f>
        <v>Home (2009)</v>
      </c>
      <c r="P3121" s="36">
        <f>INDEX(cpi!$A$1:$M$105,MATCH('Inflation adjust calc'!$E3121,cpi!$A:$A,0),MATCH('Inflation adjust calc'!$D3121,cpi!$1:$1,0))</f>
        <v>215.69300000000001</v>
      </c>
      <c r="Q3121" s="36">
        <f>cpi!$I$2</f>
        <v>240.85300000000001</v>
      </c>
      <c r="R3121" s="36">
        <f t="shared" si="393"/>
        <v>1.1166472718168878</v>
      </c>
      <c r="S3121" s="28" t="str">
        <f t="shared" si="389"/>
        <v/>
      </c>
      <c r="T3121" s="37">
        <f t="shared" si="390"/>
        <v>13399767.261802655</v>
      </c>
      <c r="U3121" s="37">
        <f t="shared" si="391"/>
        <v>0</v>
      </c>
      <c r="V3121" s="37">
        <f t="shared" si="392"/>
        <v>1809031.11259058</v>
      </c>
    </row>
    <row r="3122" spans="1:22">
      <c r="A3122" s="23">
        <v>3121</v>
      </c>
      <c r="B3122" s="3" t="s">
        <v>4069</v>
      </c>
      <c r="C3122" s="28">
        <v>15</v>
      </c>
      <c r="D3122" s="29">
        <v>9</v>
      </c>
      <c r="E3122" s="28">
        <v>2009</v>
      </c>
      <c r="F3122" s="31">
        <f>DATE(E3122,D3122,C3122)</f>
        <v>40071</v>
      </c>
      <c r="G3122" s="24" t="s">
        <v>4070</v>
      </c>
      <c r="H3122" s="2">
        <v>12000000</v>
      </c>
      <c r="I3122">
        <v>0</v>
      </c>
      <c r="J3122" s="2">
        <v>1595168</v>
      </c>
      <c r="K3122" s="28" t="str">
        <f t="shared" si="386"/>
        <v/>
      </c>
      <c r="L3122" s="28" t="str">
        <f t="shared" si="387"/>
        <v/>
      </c>
      <c r="M3122" s="28" t="s">
        <v>4070</v>
      </c>
      <c r="N3122" s="28" t="str">
        <f t="shared" si="388"/>
        <v/>
      </c>
      <c r="O3122" s="28" t="str">
        <f>IF(N3122=1,M3122&amp;" ("&amp;E3122&amp;")",M3122)</f>
        <v>Triangle</v>
      </c>
      <c r="P3122" s="36">
        <f>INDEX(cpi!$A$1:$M$105,MATCH('Inflation adjust calc'!$E3122,cpi!$A:$A,0),MATCH('Inflation adjust calc'!$D3122,cpi!$1:$1,0))</f>
        <v>215.96899999999999</v>
      </c>
      <c r="Q3122" s="36">
        <f>cpi!$I$2</f>
        <v>240.85300000000001</v>
      </c>
      <c r="R3122" s="36">
        <f t="shared" si="393"/>
        <v>1.1152202399418436</v>
      </c>
      <c r="S3122" s="28" t="str">
        <f t="shared" si="389"/>
        <v/>
      </c>
      <c r="T3122" s="37">
        <f t="shared" si="390"/>
        <v>13382642.879302124</v>
      </c>
      <c r="U3122" s="37">
        <f t="shared" si="391"/>
        <v>0</v>
      </c>
      <c r="V3122" s="37">
        <f t="shared" si="392"/>
        <v>1778963.6397075509</v>
      </c>
    </row>
    <row r="3123" spans="1:22">
      <c r="A3123" s="23">
        <v>3122</v>
      </c>
      <c r="B3123" s="3" t="s">
        <v>4071</v>
      </c>
      <c r="C3123" s="28">
        <v>19</v>
      </c>
      <c r="D3123" s="29">
        <v>10</v>
      </c>
      <c r="E3123" s="28">
        <v>2013</v>
      </c>
      <c r="F3123" s="31">
        <f>DATE(E3123,D3123,C3123)</f>
        <v>41566</v>
      </c>
      <c r="G3123" s="24" t="s">
        <v>4072</v>
      </c>
      <c r="H3123" s="2">
        <v>12000000</v>
      </c>
      <c r="I3123">
        <v>0</v>
      </c>
      <c r="J3123">
        <v>0</v>
      </c>
      <c r="K3123" s="28">
        <f t="shared" si="386"/>
        <v>1</v>
      </c>
      <c r="L3123" s="28" t="str">
        <f t="shared" si="387"/>
        <v/>
      </c>
      <c r="M3123" s="28" t="s">
        <v>4072</v>
      </c>
      <c r="N3123" s="28" t="str">
        <f t="shared" si="388"/>
        <v/>
      </c>
      <c r="O3123" s="28" t="str">
        <f>IF(N3123=1,M3123&amp;" ("&amp;E3123&amp;")",M3123)</f>
        <v>Supesu Batorushippu Yamato</v>
      </c>
      <c r="P3123" s="36">
        <f>INDEX(cpi!$A$1:$M$105,MATCH('Inflation adjust calc'!$E3123,cpi!$A:$A,0),MATCH('Inflation adjust calc'!$D3123,cpi!$1:$1,0))</f>
        <v>233.54599999999999</v>
      </c>
      <c r="Q3123" s="36">
        <f>cpi!$I$2</f>
        <v>240.85300000000001</v>
      </c>
      <c r="R3123" s="36">
        <f t="shared" si="393"/>
        <v>1.031287198239319</v>
      </c>
      <c r="S3123" s="28" t="str">
        <f t="shared" si="389"/>
        <v/>
      </c>
      <c r="T3123" s="37">
        <f t="shared" si="390"/>
        <v>12375446.378871828</v>
      </c>
      <c r="U3123" s="37">
        <f t="shared" si="391"/>
        <v>0</v>
      </c>
      <c r="V3123" s="37">
        <f t="shared" si="392"/>
        <v>0</v>
      </c>
    </row>
    <row r="3124" spans="1:22">
      <c r="A3124" s="23">
        <v>3123</v>
      </c>
      <c r="B3124" s="3">
        <v>41708</v>
      </c>
      <c r="C3124" s="28">
        <v>3</v>
      </c>
      <c r="D3124" s="29">
        <v>10</v>
      </c>
      <c r="E3124" s="28">
        <v>2014</v>
      </c>
      <c r="F3124" s="31">
        <f>DATE(E3124,D3124,C3124)</f>
        <v>41915</v>
      </c>
      <c r="G3124" s="24" t="s">
        <v>4073</v>
      </c>
      <c r="H3124" s="2">
        <v>12000000</v>
      </c>
      <c r="I3124">
        <v>0</v>
      </c>
      <c r="J3124">
        <v>0</v>
      </c>
      <c r="K3124" s="28">
        <f t="shared" si="386"/>
        <v>1</v>
      </c>
      <c r="L3124" s="28" t="str">
        <f t="shared" si="387"/>
        <v/>
      </c>
      <c r="M3124" s="28" t="s">
        <v>4073</v>
      </c>
      <c r="N3124" s="28" t="str">
        <f t="shared" si="388"/>
        <v/>
      </c>
      <c r="O3124" s="28" t="str">
        <f>IF(N3124=1,M3124&amp;" ("&amp;E3124&amp;")",M3124)</f>
        <v>Drive Hard</v>
      </c>
      <c r="P3124" s="36">
        <f>INDEX(cpi!$A$1:$M$105,MATCH('Inflation adjust calc'!$E3124,cpi!$A:$A,0),MATCH('Inflation adjust calc'!$D3124,cpi!$1:$1,0))</f>
        <v>237.43299999999999</v>
      </c>
      <c r="Q3124" s="36">
        <f>cpi!$I$2</f>
        <v>240.85300000000001</v>
      </c>
      <c r="R3124" s="36">
        <f t="shared" si="393"/>
        <v>1.0144040634621136</v>
      </c>
      <c r="S3124" s="28" t="str">
        <f t="shared" si="389"/>
        <v/>
      </c>
      <c r="T3124" s="37">
        <f t="shared" si="390"/>
        <v>12172848.761545364</v>
      </c>
      <c r="U3124" s="37">
        <f t="shared" si="391"/>
        <v>0</v>
      </c>
      <c r="V3124" s="37">
        <f t="shared" si="392"/>
        <v>0</v>
      </c>
    </row>
    <row r="3125" spans="1:22">
      <c r="A3125" s="23">
        <v>3124</v>
      </c>
      <c r="B3125" s="3" t="s">
        <v>2568</v>
      </c>
      <c r="C3125" s="28">
        <v>30</v>
      </c>
      <c r="D3125" s="29">
        <v>10</v>
      </c>
      <c r="E3125" s="28">
        <v>2015</v>
      </c>
      <c r="F3125" s="31">
        <f>DATE(E3125,D3125,C3125)</f>
        <v>42307</v>
      </c>
      <c r="G3125" s="24" t="s">
        <v>4074</v>
      </c>
      <c r="H3125" s="2">
        <v>12000000</v>
      </c>
      <c r="I3125">
        <v>0</v>
      </c>
      <c r="J3125">
        <v>0</v>
      </c>
      <c r="K3125" s="28">
        <f t="shared" si="386"/>
        <v>1</v>
      </c>
      <c r="L3125" s="28" t="str">
        <f t="shared" si="387"/>
        <v/>
      </c>
      <c r="M3125" s="28" t="s">
        <v>4074</v>
      </c>
      <c r="N3125" s="28" t="str">
        <f t="shared" si="388"/>
        <v/>
      </c>
      <c r="O3125" s="28" t="str">
        <f>IF(N3125=1,M3125&amp;" ("&amp;E3125&amp;")",M3125)</f>
        <v>Dancin' It's On</v>
      </c>
      <c r="P3125" s="36">
        <f>INDEX(cpi!$A$1:$M$105,MATCH('Inflation adjust calc'!$E3125,cpi!$A:$A,0),MATCH('Inflation adjust calc'!$D3125,cpi!$1:$1,0))</f>
        <v>237.83799999999999</v>
      </c>
      <c r="Q3125" s="36">
        <f>cpi!$I$2</f>
        <v>240.85300000000001</v>
      </c>
      <c r="R3125" s="36">
        <f t="shared" si="393"/>
        <v>1.0126766959022528</v>
      </c>
      <c r="S3125" s="28" t="str">
        <f t="shared" si="389"/>
        <v/>
      </c>
      <c r="T3125" s="37">
        <f t="shared" si="390"/>
        <v>12152120.350827035</v>
      </c>
      <c r="U3125" s="37">
        <f t="shared" si="391"/>
        <v>0</v>
      </c>
      <c r="V3125" s="37">
        <f t="shared" si="392"/>
        <v>0</v>
      </c>
    </row>
    <row r="3126" spans="1:22">
      <c r="A3126" s="23">
        <v>3125</v>
      </c>
      <c r="B3126" s="3" t="s">
        <v>815</v>
      </c>
      <c r="C3126" s="28">
        <v>31</v>
      </c>
      <c r="D3126" s="29">
        <v>12</v>
      </c>
      <c r="E3126" s="28">
        <v>2015</v>
      </c>
      <c r="F3126" s="31">
        <f>DATE(E3126,D3126,C3126)</f>
        <v>42369</v>
      </c>
      <c r="G3126" s="24" t="s">
        <v>4075</v>
      </c>
      <c r="H3126" s="2">
        <v>12000000</v>
      </c>
      <c r="I3126">
        <v>0</v>
      </c>
      <c r="J3126">
        <v>0</v>
      </c>
      <c r="K3126" s="28">
        <f t="shared" si="386"/>
        <v>1</v>
      </c>
      <c r="L3126" s="28" t="str">
        <f t="shared" si="387"/>
        <v/>
      </c>
      <c r="M3126" s="28" t="s">
        <v>4075</v>
      </c>
      <c r="N3126" s="28" t="str">
        <f t="shared" si="388"/>
        <v/>
      </c>
      <c r="O3126" s="28" t="str">
        <f>IF(N3126=1,M3126&amp;" ("&amp;E3126&amp;")",M3126)</f>
        <v>San cheng ji</v>
      </c>
      <c r="P3126" s="36">
        <f>INDEX(cpi!$A$1:$M$105,MATCH('Inflation adjust calc'!$E3126,cpi!$A:$A,0),MATCH('Inflation adjust calc'!$D3126,cpi!$1:$1,0))</f>
        <v>236.52500000000001</v>
      </c>
      <c r="Q3126" s="36">
        <f>cpi!$I$2</f>
        <v>240.85300000000001</v>
      </c>
      <c r="R3126" s="36">
        <f t="shared" si="393"/>
        <v>1.0182982771377234</v>
      </c>
      <c r="S3126" s="28" t="str">
        <f t="shared" si="389"/>
        <v/>
      </c>
      <c r="T3126" s="37">
        <f t="shared" si="390"/>
        <v>12219579.325652679</v>
      </c>
      <c r="U3126" s="37">
        <f t="shared" si="391"/>
        <v>0</v>
      </c>
      <c r="V3126" s="37">
        <f t="shared" si="392"/>
        <v>0</v>
      </c>
    </row>
    <row r="3127" spans="1:22">
      <c r="A3127" s="23">
        <v>3126</v>
      </c>
      <c r="B3127" s="3">
        <v>36445</v>
      </c>
      <c r="C3127" s="28">
        <v>10</v>
      </c>
      <c r="D3127" s="29">
        <v>12</v>
      </c>
      <c r="E3127" s="28">
        <v>1999</v>
      </c>
      <c r="F3127" s="31">
        <f>DATE(E3127,D3127,C3127)</f>
        <v>36504</v>
      </c>
      <c r="G3127" s="24" t="s">
        <v>4076</v>
      </c>
      <c r="H3127" s="2">
        <v>11900000</v>
      </c>
      <c r="I3127" s="2">
        <v>81897</v>
      </c>
      <c r="J3127" s="2">
        <v>81897</v>
      </c>
      <c r="K3127" s="28" t="str">
        <f t="shared" si="386"/>
        <v/>
      </c>
      <c r="L3127" s="28" t="str">
        <f t="shared" si="387"/>
        <v/>
      </c>
      <c r="M3127" s="28" t="s">
        <v>4076</v>
      </c>
      <c r="N3127" s="28" t="str">
        <f t="shared" si="388"/>
        <v/>
      </c>
      <c r="O3127" s="28" t="str">
        <f>IF(N3127=1,M3127&amp;" ("&amp;E3127&amp;")",M3127)</f>
        <v>Diamonds</v>
      </c>
      <c r="P3127" s="36">
        <f>INDEX(cpi!$A$1:$M$105,MATCH('Inflation adjust calc'!$E3127,cpi!$A:$A,0),MATCH('Inflation adjust calc'!$D3127,cpi!$1:$1,0))</f>
        <v>168.3</v>
      </c>
      <c r="Q3127" s="36">
        <f>cpi!$I$2</f>
        <v>240.85300000000001</v>
      </c>
      <c r="R3127" s="36">
        <f t="shared" si="393"/>
        <v>1.4310932857991681</v>
      </c>
      <c r="S3127" s="28" t="str">
        <f t="shared" si="389"/>
        <v/>
      </c>
      <c r="T3127" s="37">
        <f t="shared" si="390"/>
        <v>17030010.101010099</v>
      </c>
      <c r="U3127" s="37">
        <f t="shared" si="391"/>
        <v>117202.24682709447</v>
      </c>
      <c r="V3127" s="37">
        <f t="shared" si="392"/>
        <v>117202.24682709447</v>
      </c>
    </row>
    <row r="3128" spans="1:22">
      <c r="A3128" s="23">
        <v>3127</v>
      </c>
      <c r="B3128" s="3" t="s">
        <v>1065</v>
      </c>
      <c r="C3128" s="28">
        <v>20</v>
      </c>
      <c r="D3128" s="29">
        <v>3</v>
      </c>
      <c r="E3128" s="28">
        <v>1998</v>
      </c>
      <c r="F3128" s="31">
        <f>DATE(E3128,D3128,C3128)</f>
        <v>35874</v>
      </c>
      <c r="G3128" s="24" t="s">
        <v>4077</v>
      </c>
      <c r="H3128" s="2">
        <v>11900000</v>
      </c>
      <c r="I3128" s="2">
        <v>48856</v>
      </c>
      <c r="J3128" s="2">
        <v>48856</v>
      </c>
      <c r="K3128" s="28" t="str">
        <f t="shared" si="386"/>
        <v/>
      </c>
      <c r="L3128" s="28" t="str">
        <f t="shared" si="387"/>
        <v/>
      </c>
      <c r="M3128" s="28" t="s">
        <v>4077</v>
      </c>
      <c r="N3128" s="28" t="str">
        <f t="shared" si="388"/>
        <v/>
      </c>
      <c r="O3128" s="28" t="str">
        <f>IF(N3128=1,M3128&amp;" ("&amp;E3128&amp;")",M3128)</f>
        <v>Madadayo</v>
      </c>
      <c r="P3128" s="36">
        <f>INDEX(cpi!$A$1:$M$105,MATCH('Inflation adjust calc'!$E3128,cpi!$A:$A,0),MATCH('Inflation adjust calc'!$D3128,cpi!$1:$1,0))</f>
        <v>162.19999999999999</v>
      </c>
      <c r="Q3128" s="36">
        <f>cpi!$I$2</f>
        <v>240.85300000000001</v>
      </c>
      <c r="R3128" s="36">
        <f t="shared" si="393"/>
        <v>1.4849136868064119</v>
      </c>
      <c r="S3128" s="28" t="str">
        <f t="shared" si="389"/>
        <v/>
      </c>
      <c r="T3128" s="37">
        <f t="shared" si="390"/>
        <v>17670472.8729963</v>
      </c>
      <c r="U3128" s="37">
        <f t="shared" si="391"/>
        <v>72546.94308261406</v>
      </c>
      <c r="V3128" s="37">
        <f t="shared" si="392"/>
        <v>72546.94308261406</v>
      </c>
    </row>
    <row r="3129" spans="1:22">
      <c r="A3129" s="23">
        <v>3128</v>
      </c>
      <c r="B3129" s="3" t="s">
        <v>4078</v>
      </c>
      <c r="C3129" s="28">
        <v>21</v>
      </c>
      <c r="D3129" s="29">
        <v>4</v>
      </c>
      <c r="E3129" s="28">
        <v>1989</v>
      </c>
      <c r="F3129" s="31">
        <f>DATE(E3129,D3129,C3129)</f>
        <v>32619</v>
      </c>
      <c r="G3129" s="24" t="s">
        <v>4079</v>
      </c>
      <c r="H3129" s="2">
        <v>11500000</v>
      </c>
      <c r="I3129" s="2">
        <v>57469179</v>
      </c>
      <c r="J3129" s="2">
        <v>57469179</v>
      </c>
      <c r="K3129" s="28" t="str">
        <f t="shared" si="386"/>
        <v/>
      </c>
      <c r="L3129" s="28" t="str">
        <f t="shared" si="387"/>
        <v/>
      </c>
      <c r="M3129" s="28" t="s">
        <v>4079</v>
      </c>
      <c r="N3129" s="28" t="str">
        <f t="shared" si="388"/>
        <v/>
      </c>
      <c r="O3129" s="28" t="str">
        <f>IF(N3129=1,M3129&amp;" ("&amp;E3129&amp;")",M3129)</f>
        <v>Pet Sematary</v>
      </c>
      <c r="P3129" s="36">
        <f>INDEX(cpi!$A$1:$M$105,MATCH('Inflation adjust calc'!$E3129,cpi!$A:$A,0),MATCH('Inflation adjust calc'!$D3129,cpi!$1:$1,0))</f>
        <v>123.1</v>
      </c>
      <c r="Q3129" s="36">
        <f>cpi!$I$2</f>
        <v>240.85300000000001</v>
      </c>
      <c r="R3129" s="36">
        <f t="shared" si="393"/>
        <v>1.9565637692932576</v>
      </c>
      <c r="S3129" s="28" t="str">
        <f t="shared" si="389"/>
        <v/>
      </c>
      <c r="T3129" s="37">
        <f t="shared" si="390"/>
        <v>22500483.346872464</v>
      </c>
      <c r="U3129" s="37">
        <f t="shared" si="391"/>
        <v>112442113.48242892</v>
      </c>
      <c r="V3129" s="37">
        <f t="shared" si="392"/>
        <v>112442113.48242892</v>
      </c>
    </row>
    <row r="3130" spans="1:22">
      <c r="A3130" s="23">
        <v>3129</v>
      </c>
      <c r="B3130" s="3" t="s">
        <v>2009</v>
      </c>
      <c r="C3130" s="28">
        <v>22</v>
      </c>
      <c r="D3130" s="29">
        <v>1</v>
      </c>
      <c r="E3130" s="28">
        <v>2016</v>
      </c>
      <c r="F3130" s="31">
        <f>DATE(E3130,D3130,C3130)</f>
        <v>42391</v>
      </c>
      <c r="G3130" s="24" t="s">
        <v>4080</v>
      </c>
      <c r="H3130" s="2">
        <v>11500000</v>
      </c>
      <c r="I3130" s="2">
        <v>35593113</v>
      </c>
      <c r="J3130" s="2">
        <v>99930262</v>
      </c>
      <c r="K3130" s="28" t="str">
        <f t="shared" si="386"/>
        <v/>
      </c>
      <c r="L3130" s="28" t="str">
        <f t="shared" si="387"/>
        <v/>
      </c>
      <c r="M3130" s="28" t="s">
        <v>4080</v>
      </c>
      <c r="N3130" s="28" t="str">
        <f t="shared" si="388"/>
        <v/>
      </c>
      <c r="O3130" s="28" t="str">
        <f>IF(N3130=1,M3130&amp;" ("&amp;E3130&amp;")",M3130)</f>
        <v>Dirty Grandpa</v>
      </c>
      <c r="P3130" s="36">
        <f>INDEX(cpi!$A$1:$M$105,MATCH('Inflation adjust calc'!$E3130,cpi!$A:$A,0),MATCH('Inflation adjust calc'!$D3130,cpi!$1:$1,0))</f>
        <v>236.916</v>
      </c>
      <c r="Q3130" s="36">
        <f>cpi!$I$2</f>
        <v>240.85300000000001</v>
      </c>
      <c r="R3130" s="36">
        <f t="shared" si="393"/>
        <v>1.0166177041651894</v>
      </c>
      <c r="S3130" s="28" t="str">
        <f t="shared" si="389"/>
        <v/>
      </c>
      <c r="T3130" s="37">
        <f t="shared" si="390"/>
        <v>11691103.597899677</v>
      </c>
      <c r="U3130" s="37">
        <f t="shared" si="391"/>
        <v>36184588.822152153</v>
      </c>
      <c r="V3130" s="37">
        <f t="shared" si="392"/>
        <v>101590873.53106587</v>
      </c>
    </row>
    <row r="3131" spans="1:22">
      <c r="A3131" s="23">
        <v>3130</v>
      </c>
      <c r="B3131" s="3" t="s">
        <v>4081</v>
      </c>
      <c r="C3131" s="28">
        <v>27</v>
      </c>
      <c r="D3131" s="29">
        <v>11</v>
      </c>
      <c r="E3131" s="28">
        <v>2009</v>
      </c>
      <c r="F3131" s="31">
        <f>DATE(E3131,D3131,C3131)</f>
        <v>40144</v>
      </c>
      <c r="G3131" s="24" t="s">
        <v>4082</v>
      </c>
      <c r="H3131" s="2">
        <v>11500000</v>
      </c>
      <c r="I3131">
        <v>0</v>
      </c>
      <c r="J3131">
        <v>0</v>
      </c>
      <c r="K3131" s="28">
        <f t="shared" si="386"/>
        <v>1</v>
      </c>
      <c r="L3131" s="28" t="str">
        <f t="shared" si="387"/>
        <v/>
      </c>
      <c r="M3131" s="28" t="s">
        <v>4082</v>
      </c>
      <c r="N3131" s="28" t="str">
        <f t="shared" si="388"/>
        <v/>
      </c>
      <c r="O3131" s="28" t="str">
        <f>IF(N3131=1,M3131&amp;" ("&amp;E3131&amp;")",M3131)</f>
        <v>The Cry of the Owl</v>
      </c>
      <c r="P3131" s="36">
        <f>INDEX(cpi!$A$1:$M$105,MATCH('Inflation adjust calc'!$E3131,cpi!$A:$A,0),MATCH('Inflation adjust calc'!$D3131,cpi!$1:$1,0))</f>
        <v>216.33</v>
      </c>
      <c r="Q3131" s="36">
        <f>cpi!$I$2</f>
        <v>240.85300000000001</v>
      </c>
      <c r="R3131" s="36">
        <f t="shared" si="393"/>
        <v>1.1133592197106272</v>
      </c>
      <c r="S3131" s="28" t="str">
        <f t="shared" si="389"/>
        <v/>
      </c>
      <c r="T3131" s="37">
        <f t="shared" si="390"/>
        <v>12803631.026672212</v>
      </c>
      <c r="U3131" s="37">
        <f t="shared" si="391"/>
        <v>0</v>
      </c>
      <c r="V3131" s="37">
        <f t="shared" si="392"/>
        <v>0</v>
      </c>
    </row>
    <row r="3132" spans="1:22">
      <c r="A3132" s="23">
        <v>3131</v>
      </c>
      <c r="B3132" s="3">
        <v>40066</v>
      </c>
      <c r="C3132" s="28">
        <v>9</v>
      </c>
      <c r="D3132" s="29">
        <v>10</v>
      </c>
      <c r="E3132" s="28">
        <v>2009</v>
      </c>
      <c r="F3132" s="31">
        <f>DATE(E3132,D3132,C3132)</f>
        <v>40095</v>
      </c>
      <c r="G3132" s="24" t="s">
        <v>4083</v>
      </c>
      <c r="H3132" s="2">
        <v>11400000</v>
      </c>
      <c r="I3132" s="2">
        <v>15000</v>
      </c>
      <c r="J3132" s="2">
        <v>29830239</v>
      </c>
      <c r="K3132" s="28" t="str">
        <f t="shared" si="386"/>
        <v/>
      </c>
      <c r="L3132" s="28" t="str">
        <f t="shared" si="387"/>
        <v/>
      </c>
      <c r="M3132" s="28" t="s">
        <v>4083</v>
      </c>
      <c r="N3132" s="28" t="str">
        <f t="shared" si="388"/>
        <v/>
      </c>
      <c r="O3132" s="28" t="str">
        <f>IF(N3132=1,M3132&amp;" ("&amp;E3132&amp;")",M3132)</f>
        <v>St. Trinian's</v>
      </c>
      <c r="P3132" s="36">
        <f>INDEX(cpi!$A$1:$M$105,MATCH('Inflation adjust calc'!$E3132,cpi!$A:$A,0),MATCH('Inflation adjust calc'!$D3132,cpi!$1:$1,0))</f>
        <v>216.17699999999999</v>
      </c>
      <c r="Q3132" s="36">
        <f>cpi!$I$2</f>
        <v>240.85300000000001</v>
      </c>
      <c r="R3132" s="36">
        <f t="shared" si="393"/>
        <v>1.1141472034490256</v>
      </c>
      <c r="S3132" s="28" t="str">
        <f t="shared" si="389"/>
        <v/>
      </c>
      <c r="T3132" s="37">
        <f t="shared" si="390"/>
        <v>12701278.119318891</v>
      </c>
      <c r="U3132" s="37">
        <f t="shared" si="391"/>
        <v>16712.208051735386</v>
      </c>
      <c r="V3132" s="37">
        <f t="shared" si="392"/>
        <v>33235277.36006606</v>
      </c>
    </row>
    <row r="3133" spans="1:22">
      <c r="A3133" s="23">
        <v>3132</v>
      </c>
      <c r="B3133" s="3" t="s">
        <v>4084</v>
      </c>
      <c r="C3133" s="28">
        <v>25</v>
      </c>
      <c r="D3133" s="29">
        <v>5</v>
      </c>
      <c r="E3133" s="28">
        <v>1977</v>
      </c>
      <c r="F3133" s="31">
        <f>DATE(E3133,D3133,C3133)</f>
        <v>28270</v>
      </c>
      <c r="G3133" s="24" t="s">
        <v>4085</v>
      </c>
      <c r="H3133" s="2">
        <v>11000000</v>
      </c>
      <c r="I3133" s="2">
        <v>460998007</v>
      </c>
      <c r="J3133" s="2">
        <v>786598007</v>
      </c>
      <c r="K3133" s="28" t="str">
        <f t="shared" si="386"/>
        <v/>
      </c>
      <c r="L3133" s="28" t="str">
        <f t="shared" si="387"/>
        <v/>
      </c>
      <c r="M3133" s="28" t="s">
        <v>4085</v>
      </c>
      <c r="N3133" s="28" t="str">
        <f t="shared" si="388"/>
        <v/>
      </c>
      <c r="O3133" s="28" t="str">
        <f>IF(N3133=1,M3133&amp;" ("&amp;E3133&amp;")",M3133)</f>
        <v>Star Wars Ep. IV: A New Hope</v>
      </c>
      <c r="P3133" s="36">
        <f>INDEX(cpi!$A$1:$M$105,MATCH('Inflation adjust calc'!$E3133,cpi!$A:$A,0),MATCH('Inflation adjust calc'!$D3133,cpi!$1:$1,0))</f>
        <v>60.3</v>
      </c>
      <c r="Q3133" s="36">
        <f>cpi!$I$2</f>
        <v>240.85300000000001</v>
      </c>
      <c r="R3133" s="36">
        <f t="shared" si="393"/>
        <v>3.9942454394693203</v>
      </c>
      <c r="S3133" s="28" t="str">
        <f t="shared" si="389"/>
        <v/>
      </c>
      <c r="T3133" s="37">
        <f t="shared" si="390"/>
        <v>43936699.834162526</v>
      </c>
      <c r="U3133" s="37">
        <f t="shared" si="391"/>
        <v>1841339187.0641959</v>
      </c>
      <c r="V3133" s="37">
        <f t="shared" si="392"/>
        <v>3141865502.1554065</v>
      </c>
    </row>
    <row r="3134" spans="1:22">
      <c r="A3134" s="23">
        <v>3133</v>
      </c>
      <c r="B3134" s="3">
        <v>30900</v>
      </c>
      <c r="C3134" s="28">
        <v>8</v>
      </c>
      <c r="D3134" s="29">
        <v>6</v>
      </c>
      <c r="E3134" s="28">
        <v>1984</v>
      </c>
      <c r="F3134" s="31">
        <f>DATE(E3134,D3134,C3134)</f>
        <v>30841</v>
      </c>
      <c r="G3134" s="24" t="s">
        <v>4086</v>
      </c>
      <c r="H3134" s="2">
        <v>11000000</v>
      </c>
      <c r="I3134" s="2">
        <v>148168459</v>
      </c>
      <c r="J3134" s="2">
        <v>148168459</v>
      </c>
      <c r="K3134" s="28" t="str">
        <f t="shared" si="386"/>
        <v/>
      </c>
      <c r="L3134" s="28" t="str">
        <f t="shared" si="387"/>
        <v/>
      </c>
      <c r="M3134" s="28" t="s">
        <v>4086</v>
      </c>
      <c r="N3134" s="28" t="str">
        <f t="shared" si="388"/>
        <v/>
      </c>
      <c r="O3134" s="28" t="str">
        <f>IF(N3134=1,M3134&amp;" ("&amp;E3134&amp;")",M3134)</f>
        <v>Gremlins</v>
      </c>
      <c r="P3134" s="36">
        <f>INDEX(cpi!$A$1:$M$105,MATCH('Inflation adjust calc'!$E3134,cpi!$A:$A,0),MATCH('Inflation adjust calc'!$D3134,cpi!$1:$1,0))</f>
        <v>103.7</v>
      </c>
      <c r="Q3134" s="36">
        <f>cpi!$I$2</f>
        <v>240.85300000000001</v>
      </c>
      <c r="R3134" s="36">
        <f t="shared" si="393"/>
        <v>2.3225940212150435</v>
      </c>
      <c r="S3134" s="28" t="str">
        <f t="shared" si="389"/>
        <v/>
      </c>
      <c r="T3134" s="37">
        <f t="shared" si="390"/>
        <v>25548534.23336548</v>
      </c>
      <c r="U3134" s="37">
        <f t="shared" si="391"/>
        <v>344135177.0060463</v>
      </c>
      <c r="V3134" s="37">
        <f t="shared" si="392"/>
        <v>344135177.0060463</v>
      </c>
    </row>
    <row r="3135" spans="1:22">
      <c r="A3135" s="23">
        <v>3134</v>
      </c>
      <c r="B3135" s="3" t="s">
        <v>4087</v>
      </c>
      <c r="C3135" s="28">
        <v>22</v>
      </c>
      <c r="D3135" s="29">
        <v>12</v>
      </c>
      <c r="E3135" s="28">
        <v>1965</v>
      </c>
      <c r="F3135" s="31">
        <f>DATE(E3135,D3135,C3135)</f>
        <v>24098</v>
      </c>
      <c r="G3135" s="24" t="s">
        <v>4088</v>
      </c>
      <c r="H3135" s="2">
        <v>11000000</v>
      </c>
      <c r="I3135" s="2">
        <v>111721000</v>
      </c>
      <c r="J3135" s="2">
        <v>111859493</v>
      </c>
      <c r="K3135" s="28" t="str">
        <f t="shared" si="386"/>
        <v/>
      </c>
      <c r="L3135" s="28" t="str">
        <f t="shared" si="387"/>
        <v/>
      </c>
      <c r="M3135" s="28" t="s">
        <v>4088</v>
      </c>
      <c r="N3135" s="28" t="str">
        <f t="shared" si="388"/>
        <v/>
      </c>
      <c r="O3135" s="28" t="str">
        <f>IF(N3135=1,M3135&amp;" ("&amp;E3135&amp;")",M3135)</f>
        <v>Doctor Zhivago</v>
      </c>
      <c r="P3135" s="36">
        <f>INDEX(cpi!$A$1:$M$105,MATCH('Inflation adjust calc'!$E3135,cpi!$A:$A,0),MATCH('Inflation adjust calc'!$D3135,cpi!$1:$1,0))</f>
        <v>31.8</v>
      </c>
      <c r="Q3135" s="36">
        <f>cpi!$I$2</f>
        <v>240.85300000000001</v>
      </c>
      <c r="R3135" s="36">
        <f t="shared" si="393"/>
        <v>7.5739937106918243</v>
      </c>
      <c r="S3135" s="28" t="str">
        <f t="shared" si="389"/>
        <v/>
      </c>
      <c r="T3135" s="37">
        <f t="shared" si="390"/>
        <v>83313930.81761007</v>
      </c>
      <c r="U3135" s="37">
        <f t="shared" si="391"/>
        <v>846174151.35220134</v>
      </c>
      <c r="V3135" s="37">
        <f t="shared" si="392"/>
        <v>847223096.46317613</v>
      </c>
    </row>
    <row r="3136" spans="1:22">
      <c r="A3136" s="23">
        <v>3135</v>
      </c>
      <c r="B3136" s="3">
        <v>40463</v>
      </c>
      <c r="C3136" s="28">
        <v>10</v>
      </c>
      <c r="D3136" s="29">
        <v>12</v>
      </c>
      <c r="E3136" s="28">
        <v>2010</v>
      </c>
      <c r="F3136" s="31">
        <f>DATE(E3136,D3136,C3136)</f>
        <v>40522</v>
      </c>
      <c r="G3136" s="24" t="s">
        <v>4089</v>
      </c>
      <c r="H3136" s="2">
        <v>11000000</v>
      </c>
      <c r="I3136" s="2">
        <v>93617009</v>
      </c>
      <c r="J3136" s="2">
        <v>129262388</v>
      </c>
      <c r="K3136" s="28" t="str">
        <f t="shared" si="386"/>
        <v/>
      </c>
      <c r="L3136" s="28" t="str">
        <f t="shared" si="387"/>
        <v/>
      </c>
      <c r="M3136" s="28" t="s">
        <v>4089</v>
      </c>
      <c r="N3136" s="28" t="str">
        <f t="shared" si="388"/>
        <v/>
      </c>
      <c r="O3136" s="28" t="str">
        <f>IF(N3136=1,M3136&amp;" ("&amp;E3136&amp;")",M3136)</f>
        <v>The Fighter</v>
      </c>
      <c r="P3136" s="36">
        <f>INDEX(cpi!$A$1:$M$105,MATCH('Inflation adjust calc'!$E3136,cpi!$A:$A,0),MATCH('Inflation adjust calc'!$D3136,cpi!$1:$1,0))</f>
        <v>219.179</v>
      </c>
      <c r="Q3136" s="36">
        <f>cpi!$I$2</f>
        <v>240.85300000000001</v>
      </c>
      <c r="R3136" s="36">
        <f t="shared" si="393"/>
        <v>1.0988872109098042</v>
      </c>
      <c r="S3136" s="28" t="str">
        <f t="shared" si="389"/>
        <v/>
      </c>
      <c r="T3136" s="37">
        <f t="shared" si="390"/>
        <v>12087759.320007846</v>
      </c>
      <c r="U3136" s="37">
        <f t="shared" si="391"/>
        <v>102874533.91372804</v>
      </c>
      <c r="V3136" s="37">
        <f t="shared" si="392"/>
        <v>142044785.02486095</v>
      </c>
    </row>
    <row r="3137" spans="1:22">
      <c r="A3137" s="23">
        <v>3136</v>
      </c>
      <c r="B3137" s="3" t="s">
        <v>1347</v>
      </c>
      <c r="C3137" s="28">
        <v>24</v>
      </c>
      <c r="D3137" s="29">
        <v>10</v>
      </c>
      <c r="E3137" s="28">
        <v>2008</v>
      </c>
      <c r="F3137" s="31">
        <f>DATE(E3137,D3137,C3137)</f>
        <v>39745</v>
      </c>
      <c r="G3137" s="24" t="s">
        <v>4090</v>
      </c>
      <c r="H3137" s="2">
        <v>11000000</v>
      </c>
      <c r="I3137" s="2">
        <v>90559416</v>
      </c>
      <c r="J3137" s="2">
        <v>274392880</v>
      </c>
      <c r="K3137" s="28" t="str">
        <f t="shared" si="386"/>
        <v/>
      </c>
      <c r="L3137" s="28" t="str">
        <f t="shared" si="387"/>
        <v/>
      </c>
      <c r="M3137" s="28" t="s">
        <v>4090</v>
      </c>
      <c r="N3137" s="28" t="str">
        <f t="shared" si="388"/>
        <v/>
      </c>
      <c r="O3137" s="28" t="str">
        <f>IF(N3137=1,M3137&amp;" ("&amp;E3137&amp;")",M3137)</f>
        <v>High School Musical 3: Senior Year</v>
      </c>
      <c r="P3137" s="36">
        <f>INDEX(cpi!$A$1:$M$105,MATCH('Inflation adjust calc'!$E3137,cpi!$A:$A,0),MATCH('Inflation adjust calc'!$D3137,cpi!$1:$1,0))</f>
        <v>216.57300000000001</v>
      </c>
      <c r="Q3137" s="36">
        <f>cpi!$I$2</f>
        <v>240.85300000000001</v>
      </c>
      <c r="R3137" s="36">
        <f t="shared" si="393"/>
        <v>1.1121100044788592</v>
      </c>
      <c r="S3137" s="28" t="str">
        <f t="shared" si="389"/>
        <v/>
      </c>
      <c r="T3137" s="37">
        <f t="shared" si="390"/>
        <v>12233210.049267452</v>
      </c>
      <c r="U3137" s="37">
        <f t="shared" si="391"/>
        <v>100712032.53336288</v>
      </c>
      <c r="V3137" s="37">
        <f t="shared" si="392"/>
        <v>305155067.00576711</v>
      </c>
    </row>
    <row r="3138" spans="1:22">
      <c r="A3138" s="23">
        <v>3137</v>
      </c>
      <c r="B3138" s="3" t="s">
        <v>1247</v>
      </c>
      <c r="C3138" s="28">
        <v>22</v>
      </c>
      <c r="D3138" s="29">
        <v>9</v>
      </c>
      <c r="E3138" s="28">
        <v>2006</v>
      </c>
      <c r="F3138" s="31">
        <f>DATE(E3138,D3138,C3138)</f>
        <v>38982</v>
      </c>
      <c r="G3138" s="24" t="s">
        <v>4091</v>
      </c>
      <c r="H3138" s="2">
        <v>11000000</v>
      </c>
      <c r="I3138" s="2">
        <v>72778712</v>
      </c>
      <c r="J3138" s="2">
        <v>85278712</v>
      </c>
      <c r="K3138" s="28" t="str">
        <f t="shared" si="386"/>
        <v/>
      </c>
      <c r="L3138" s="28" t="str">
        <f t="shared" si="387"/>
        <v/>
      </c>
      <c r="M3138" s="28" t="s">
        <v>4091</v>
      </c>
      <c r="N3138" s="28" t="str">
        <f t="shared" si="388"/>
        <v/>
      </c>
      <c r="O3138" s="28" t="str">
        <f>IF(N3138=1,M3138&amp;" ("&amp;E3138&amp;")",M3138)</f>
        <v>Jackass: Number Two</v>
      </c>
      <c r="P3138" s="36">
        <f>INDEX(cpi!$A$1:$M$105,MATCH('Inflation adjust calc'!$E3138,cpi!$A:$A,0),MATCH('Inflation adjust calc'!$D3138,cpi!$1:$1,0))</f>
        <v>202.9</v>
      </c>
      <c r="Q3138" s="36">
        <f>cpi!$I$2</f>
        <v>240.85300000000001</v>
      </c>
      <c r="R3138" s="36">
        <f t="shared" si="393"/>
        <v>1.1870527353376048</v>
      </c>
      <c r="S3138" s="28" t="str">
        <f t="shared" si="389"/>
        <v/>
      </c>
      <c r="T3138" s="37">
        <f t="shared" si="390"/>
        <v>13057580.088713653</v>
      </c>
      <c r="U3138" s="37">
        <f t="shared" si="391"/>
        <v>86392169.153947756</v>
      </c>
      <c r="V3138" s="37">
        <f t="shared" si="392"/>
        <v>101230328.34566782</v>
      </c>
    </row>
    <row r="3139" spans="1:22">
      <c r="A3139" s="23">
        <v>3138</v>
      </c>
      <c r="B3139" s="3" t="s">
        <v>4092</v>
      </c>
      <c r="C3139" s="28">
        <v>13</v>
      </c>
      <c r="D3139" s="29">
        <v>3</v>
      </c>
      <c r="E3139" s="28">
        <v>1992</v>
      </c>
      <c r="F3139" s="31">
        <f>DATE(E3139,D3139,C3139)</f>
        <v>33676</v>
      </c>
      <c r="G3139" s="24" t="s">
        <v>4093</v>
      </c>
      <c r="H3139" s="2">
        <v>11000000</v>
      </c>
      <c r="I3139" s="2">
        <v>52929168</v>
      </c>
      <c r="J3139" s="2">
        <v>52929168</v>
      </c>
      <c r="K3139" s="28" t="str">
        <f t="shared" ref="K3139:K3202" si="394">IF(J3139=0,1,"")</f>
        <v/>
      </c>
      <c r="L3139" s="28" t="str">
        <f t="shared" ref="L3139:L3202" si="395">IF(E3139&gt;2016,1,"")</f>
        <v/>
      </c>
      <c r="M3139" s="28" t="s">
        <v>4093</v>
      </c>
      <c r="N3139" s="28" t="str">
        <f t="shared" ref="N3139:N3202" si="396">IF(COUNTIF($M$2:$M$5233,M3139)&gt;1,1,"")</f>
        <v/>
      </c>
      <c r="O3139" s="28" t="str">
        <f>IF(N3139=1,M3139&amp;" ("&amp;E3139&amp;")",M3139)</f>
        <v>My Cousin Vinny</v>
      </c>
      <c r="P3139" s="36">
        <f>INDEX(cpi!$A$1:$M$105,MATCH('Inflation adjust calc'!$E3139,cpi!$A:$A,0),MATCH('Inflation adjust calc'!$D3139,cpi!$1:$1,0))</f>
        <v>139.30000000000001</v>
      </c>
      <c r="Q3139" s="36">
        <f>cpi!$I$2</f>
        <v>240.85300000000001</v>
      </c>
      <c r="R3139" s="36">
        <f t="shared" si="393"/>
        <v>1.7290236898779612</v>
      </c>
      <c r="S3139" s="28" t="str">
        <f t="shared" ref="S3139:S3202" si="397">IF(ISERROR(R3139),1,"")</f>
        <v/>
      </c>
      <c r="T3139" s="37">
        <f t="shared" ref="T3139:T3202" si="398">H3139*$R3139</f>
        <v>19019260.588657573</v>
      </c>
      <c r="U3139" s="37">
        <f t="shared" ref="U3139:U3202" si="399">I3139*$R3139</f>
        <v>91515785.357530504</v>
      </c>
      <c r="V3139" s="37">
        <f t="shared" ref="V3139:V3202" si="400">J3139*$R3139</f>
        <v>91515785.357530504</v>
      </c>
    </row>
    <row r="3140" spans="1:22">
      <c r="A3140" s="23">
        <v>3139</v>
      </c>
      <c r="B3140" s="3" t="s">
        <v>1083</v>
      </c>
      <c r="C3140" s="28">
        <v>22</v>
      </c>
      <c r="D3140" s="29">
        <v>8</v>
      </c>
      <c r="E3140" s="28">
        <v>2014</v>
      </c>
      <c r="F3140" s="31">
        <f>DATE(E3140,D3140,C3140)</f>
        <v>41873</v>
      </c>
      <c r="G3140" s="24" t="s">
        <v>4094</v>
      </c>
      <c r="H3140" s="2">
        <v>11000000</v>
      </c>
      <c r="I3140" s="2">
        <v>50474843</v>
      </c>
      <c r="J3140" s="2">
        <v>78356170</v>
      </c>
      <c r="K3140" s="28" t="str">
        <f t="shared" si="394"/>
        <v/>
      </c>
      <c r="L3140" s="28" t="str">
        <f t="shared" si="395"/>
        <v/>
      </c>
      <c r="M3140" s="28" t="s">
        <v>4094</v>
      </c>
      <c r="N3140" s="28" t="str">
        <f t="shared" si="396"/>
        <v/>
      </c>
      <c r="O3140" s="28" t="str">
        <f>IF(N3140=1,M3140&amp;" ("&amp;E3140&amp;")",M3140)</f>
        <v>If I Stay</v>
      </c>
      <c r="P3140" s="36">
        <f>INDEX(cpi!$A$1:$M$105,MATCH('Inflation adjust calc'!$E3140,cpi!$A:$A,0),MATCH('Inflation adjust calc'!$D3140,cpi!$1:$1,0))</f>
        <v>237.852</v>
      </c>
      <c r="Q3140" s="36">
        <f>cpi!$I$2</f>
        <v>240.85300000000001</v>
      </c>
      <c r="R3140" s="36">
        <f t="shared" si="393"/>
        <v>1.0126170896187545</v>
      </c>
      <c r="S3140" s="28" t="str">
        <f t="shared" si="397"/>
        <v/>
      </c>
      <c r="T3140" s="37">
        <f t="shared" si="398"/>
        <v>11138787.985806299</v>
      </c>
      <c r="U3140" s="37">
        <f t="shared" si="399"/>
        <v>51111688.617623568</v>
      </c>
      <c r="V3140" s="37">
        <f t="shared" si="400"/>
        <v>79344796.819072366</v>
      </c>
    </row>
    <row r="3141" spans="1:22">
      <c r="A3141" s="23">
        <v>3140</v>
      </c>
      <c r="B3141" s="3">
        <v>32693</v>
      </c>
      <c r="C3141" s="28">
        <v>7</v>
      </c>
      <c r="D3141" s="29">
        <v>4</v>
      </c>
      <c r="E3141" s="28">
        <v>1989</v>
      </c>
      <c r="F3141" s="31">
        <f>DATE(E3141,D3141,C3141)</f>
        <v>32605</v>
      </c>
      <c r="G3141" s="24" t="s">
        <v>4095</v>
      </c>
      <c r="H3141" s="2">
        <v>11000000</v>
      </c>
      <c r="I3141" s="2">
        <v>49793054</v>
      </c>
      <c r="J3141" s="2">
        <v>49793054</v>
      </c>
      <c r="K3141" s="28" t="str">
        <f t="shared" si="394"/>
        <v/>
      </c>
      <c r="L3141" s="28" t="str">
        <f t="shared" si="395"/>
        <v/>
      </c>
      <c r="M3141" s="28" t="s">
        <v>4095</v>
      </c>
      <c r="N3141" s="28" t="str">
        <f t="shared" si="396"/>
        <v/>
      </c>
      <c r="O3141" s="28" t="str">
        <f>IF(N3141=1,M3141&amp;" ("&amp;E3141&amp;")",M3141)</f>
        <v>Major League</v>
      </c>
      <c r="P3141" s="36">
        <f>INDEX(cpi!$A$1:$M$105,MATCH('Inflation adjust calc'!$E3141,cpi!$A:$A,0),MATCH('Inflation adjust calc'!$D3141,cpi!$1:$1,0))</f>
        <v>123.1</v>
      </c>
      <c r="Q3141" s="36">
        <f>cpi!$I$2</f>
        <v>240.85300000000001</v>
      </c>
      <c r="R3141" s="36">
        <f t="shared" si="393"/>
        <v>1.9565637692932576</v>
      </c>
      <c r="S3141" s="28" t="str">
        <f t="shared" si="397"/>
        <v/>
      </c>
      <c r="T3141" s="37">
        <f t="shared" si="398"/>
        <v>21522201.462225832</v>
      </c>
      <c r="U3141" s="37">
        <f t="shared" si="399"/>
        <v>97423285.418862715</v>
      </c>
      <c r="V3141" s="37">
        <f t="shared" si="400"/>
        <v>97423285.418862715</v>
      </c>
    </row>
    <row r="3142" spans="1:22">
      <c r="A3142" s="23">
        <v>3141</v>
      </c>
      <c r="B3142" s="3">
        <v>37715</v>
      </c>
      <c r="C3142" s="28">
        <v>4</v>
      </c>
      <c r="D3142" s="29">
        <v>4</v>
      </c>
      <c r="E3142" s="28">
        <v>2003</v>
      </c>
      <c r="F3142" s="31">
        <f>DATE(E3142,D3142,C3142)</f>
        <v>37715</v>
      </c>
      <c r="G3142" s="24" t="s">
        <v>4096</v>
      </c>
      <c r="H3142" s="2">
        <v>11000000</v>
      </c>
      <c r="I3142" s="2">
        <v>46566212</v>
      </c>
      <c r="J3142" s="2">
        <v>97837138</v>
      </c>
      <c r="K3142" s="28" t="str">
        <f t="shared" si="394"/>
        <v/>
      </c>
      <c r="L3142" s="28" t="str">
        <f t="shared" si="395"/>
        <v/>
      </c>
      <c r="M3142" s="28" t="s">
        <v>4096</v>
      </c>
      <c r="N3142" s="28" t="str">
        <f t="shared" si="396"/>
        <v/>
      </c>
      <c r="O3142" s="28" t="str">
        <f>IF(N3142=1,M3142&amp;" ("&amp;E3142&amp;")",M3142)</f>
        <v>Phone Booth</v>
      </c>
      <c r="P3142" s="36">
        <f>INDEX(cpi!$A$1:$M$105,MATCH('Inflation adjust calc'!$E3142,cpi!$A:$A,0),MATCH('Inflation adjust calc'!$D3142,cpi!$1:$1,0))</f>
        <v>183.8</v>
      </c>
      <c r="Q3142" s="36">
        <f>cpi!$I$2</f>
        <v>240.85300000000001</v>
      </c>
      <c r="R3142" s="36">
        <f t="shared" si="393"/>
        <v>1.3104080522306856</v>
      </c>
      <c r="S3142" s="28" t="str">
        <f t="shared" si="397"/>
        <v/>
      </c>
      <c r="T3142" s="37">
        <f t="shared" si="398"/>
        <v>14414488.574537542</v>
      </c>
      <c r="U3142" s="37">
        <f t="shared" si="399"/>
        <v>61020739.166681178</v>
      </c>
      <c r="V3142" s="37">
        <f t="shared" si="400"/>
        <v>128206573.44240479</v>
      </c>
    </row>
    <row r="3143" spans="1:22">
      <c r="A3143" s="23">
        <v>3142</v>
      </c>
      <c r="B3143" s="3" t="s">
        <v>1757</v>
      </c>
      <c r="C3143" s="28">
        <v>25</v>
      </c>
      <c r="D3143" s="29">
        <v>1</v>
      </c>
      <c r="E3143" s="28">
        <v>2002</v>
      </c>
      <c r="F3143" s="31">
        <f>DATE(E3143,D3143,C3143)</f>
        <v>37281</v>
      </c>
      <c r="G3143" s="24" t="s">
        <v>4097</v>
      </c>
      <c r="H3143" s="2">
        <v>11000000</v>
      </c>
      <c r="I3143" s="2">
        <v>41227069</v>
      </c>
      <c r="J3143" s="2">
        <v>46060915</v>
      </c>
      <c r="K3143" s="28" t="str">
        <f t="shared" si="394"/>
        <v/>
      </c>
      <c r="L3143" s="28" t="str">
        <f t="shared" si="395"/>
        <v/>
      </c>
      <c r="M3143" s="28" t="s">
        <v>4097</v>
      </c>
      <c r="N3143" s="28" t="str">
        <f t="shared" si="396"/>
        <v/>
      </c>
      <c r="O3143" s="28" t="str">
        <f>IF(N3143=1,M3143&amp;" ("&amp;E3143&amp;")",M3143)</f>
        <v>A Walk to Remember</v>
      </c>
      <c r="P3143" s="36">
        <f>INDEX(cpi!$A$1:$M$105,MATCH('Inflation adjust calc'!$E3143,cpi!$A:$A,0),MATCH('Inflation adjust calc'!$D3143,cpi!$1:$1,0))</f>
        <v>177.1</v>
      </c>
      <c r="Q3143" s="36">
        <f>cpi!$I$2</f>
        <v>240.85300000000001</v>
      </c>
      <c r="R3143" s="36">
        <f t="shared" si="393"/>
        <v>1.3599830604178431</v>
      </c>
      <c r="S3143" s="28" t="str">
        <f t="shared" si="397"/>
        <v/>
      </c>
      <c r="T3143" s="37">
        <f t="shared" si="398"/>
        <v>14959813.664596274</v>
      </c>
      <c r="U3143" s="37">
        <f t="shared" si="399"/>
        <v>56068115.470677584</v>
      </c>
      <c r="V3143" s="37">
        <f t="shared" si="400"/>
        <v>62642064.147346139</v>
      </c>
    </row>
    <row r="3144" spans="1:22">
      <c r="A3144" s="23">
        <v>3143</v>
      </c>
      <c r="B3144" s="3" t="s">
        <v>2298</v>
      </c>
      <c r="C3144" s="28">
        <v>29</v>
      </c>
      <c r="D3144" s="29">
        <v>12</v>
      </c>
      <c r="E3144" s="28">
        <v>1995</v>
      </c>
      <c r="F3144" s="31">
        <f>DATE(E3144,D3144,C3144)</f>
        <v>35062</v>
      </c>
      <c r="G3144" s="24" t="s">
        <v>4098</v>
      </c>
      <c r="H3144" s="2">
        <v>11000000</v>
      </c>
      <c r="I3144" s="2">
        <v>39387284</v>
      </c>
      <c r="J3144" s="2">
        <v>83088295</v>
      </c>
      <c r="K3144" s="28" t="str">
        <f t="shared" si="394"/>
        <v/>
      </c>
      <c r="L3144" s="28" t="str">
        <f t="shared" si="395"/>
        <v/>
      </c>
      <c r="M3144" s="28" t="s">
        <v>4098</v>
      </c>
      <c r="N3144" s="28" t="str">
        <f t="shared" si="396"/>
        <v/>
      </c>
      <c r="O3144" s="28" t="str">
        <f>IF(N3144=1,M3144&amp;" ("&amp;E3144&amp;")",M3144)</f>
        <v>Dead Man Walking</v>
      </c>
      <c r="P3144" s="36">
        <f>INDEX(cpi!$A$1:$M$105,MATCH('Inflation adjust calc'!$E3144,cpi!$A:$A,0),MATCH('Inflation adjust calc'!$D3144,cpi!$1:$1,0))</f>
        <v>153.5</v>
      </c>
      <c r="Q3144" s="36">
        <f>cpi!$I$2</f>
        <v>240.85300000000001</v>
      </c>
      <c r="R3144" s="36">
        <f t="shared" si="393"/>
        <v>1.5690749185667754</v>
      </c>
      <c r="S3144" s="28" t="str">
        <f t="shared" si="397"/>
        <v/>
      </c>
      <c r="T3144" s="37">
        <f t="shared" si="398"/>
        <v>17259824.104234528</v>
      </c>
      <c r="U3144" s="37">
        <f t="shared" si="399"/>
        <v>61801599.434866458</v>
      </c>
      <c r="V3144" s="37">
        <f t="shared" si="400"/>
        <v>130371759.71097721</v>
      </c>
    </row>
    <row r="3145" spans="1:22">
      <c r="A3145" s="23">
        <v>3144</v>
      </c>
      <c r="B3145" s="3">
        <v>42105</v>
      </c>
      <c r="C3145" s="28">
        <v>4</v>
      </c>
      <c r="D3145" s="29">
        <v>11</v>
      </c>
      <c r="E3145" s="28">
        <v>2015</v>
      </c>
      <c r="F3145" s="31">
        <f>DATE(E3145,D3145,C3145)</f>
        <v>42312</v>
      </c>
      <c r="G3145" s="24" t="s">
        <v>4099</v>
      </c>
      <c r="H3145" s="2">
        <v>11000000</v>
      </c>
      <c r="I3145" s="2">
        <v>38322743</v>
      </c>
      <c r="J3145" s="2">
        <v>62076141</v>
      </c>
      <c r="K3145" s="28" t="str">
        <f t="shared" si="394"/>
        <v/>
      </c>
      <c r="L3145" s="28" t="str">
        <f t="shared" si="395"/>
        <v/>
      </c>
      <c r="M3145" s="28" t="s">
        <v>4099</v>
      </c>
      <c r="N3145" s="28" t="str">
        <f t="shared" si="396"/>
        <v/>
      </c>
      <c r="O3145" s="28" t="str">
        <f>IF(N3145=1,M3145&amp;" ("&amp;E3145&amp;")",M3145)</f>
        <v>Brooklyn</v>
      </c>
      <c r="P3145" s="36">
        <f>INDEX(cpi!$A$1:$M$105,MATCH('Inflation adjust calc'!$E3145,cpi!$A:$A,0),MATCH('Inflation adjust calc'!$D3145,cpi!$1:$1,0))</f>
        <v>237.33600000000001</v>
      </c>
      <c r="Q3145" s="36">
        <f>cpi!$I$2</f>
        <v>240.85300000000001</v>
      </c>
      <c r="R3145" s="36">
        <f t="shared" si="393"/>
        <v>1.014818653722992</v>
      </c>
      <c r="S3145" s="28" t="str">
        <f t="shared" si="397"/>
        <v/>
      </c>
      <c r="T3145" s="37">
        <f t="shared" si="398"/>
        <v>11163005.190952912</v>
      </c>
      <c r="U3145" s="37">
        <f t="shared" si="399"/>
        <v>38890634.458232217</v>
      </c>
      <c r="V3145" s="37">
        <f t="shared" si="400"/>
        <v>62996025.837938622</v>
      </c>
    </row>
    <row r="3146" spans="1:22">
      <c r="A3146" s="23">
        <v>3145</v>
      </c>
      <c r="B3146" s="3">
        <v>36283</v>
      </c>
      <c r="C3146" s="28">
        <v>5</v>
      </c>
      <c r="D3146" s="29">
        <v>3</v>
      </c>
      <c r="E3146" s="28">
        <v>1999</v>
      </c>
      <c r="F3146" s="31">
        <f>DATE(E3146,D3146,C3146)</f>
        <v>36224</v>
      </c>
      <c r="G3146" s="24" t="s">
        <v>4100</v>
      </c>
      <c r="H3146" s="2">
        <v>11000000</v>
      </c>
      <c r="I3146" s="2">
        <v>38230075</v>
      </c>
      <c r="J3146" s="2">
        <v>75803716</v>
      </c>
      <c r="K3146" s="28" t="str">
        <f t="shared" si="394"/>
        <v/>
      </c>
      <c r="L3146" s="28" t="str">
        <f t="shared" si="395"/>
        <v/>
      </c>
      <c r="M3146" s="28" t="s">
        <v>4100</v>
      </c>
      <c r="N3146" s="28" t="str">
        <f t="shared" si="396"/>
        <v/>
      </c>
      <c r="O3146" s="28" t="str">
        <f>IF(N3146=1,M3146&amp;" ("&amp;E3146&amp;")",M3146)</f>
        <v>Cruel Intentions</v>
      </c>
      <c r="P3146" s="36">
        <f>INDEX(cpi!$A$1:$M$105,MATCH('Inflation adjust calc'!$E3146,cpi!$A:$A,0),MATCH('Inflation adjust calc'!$D3146,cpi!$1:$1,0))</f>
        <v>165</v>
      </c>
      <c r="Q3146" s="36">
        <f>cpi!$I$2</f>
        <v>240.85300000000001</v>
      </c>
      <c r="R3146" s="36">
        <f t="shared" si="393"/>
        <v>1.4597151515151516</v>
      </c>
      <c r="S3146" s="28" t="str">
        <f t="shared" si="397"/>
        <v/>
      </c>
      <c r="T3146" s="37">
        <f t="shared" si="398"/>
        <v>16056866.666666668</v>
      </c>
      <c r="U3146" s="37">
        <f t="shared" si="399"/>
        <v>55805019.721060611</v>
      </c>
      <c r="V3146" s="37">
        <f t="shared" si="400"/>
        <v>110651832.78635152</v>
      </c>
    </row>
    <row r="3147" spans="1:22">
      <c r="A3147" s="23">
        <v>3146</v>
      </c>
      <c r="B3147" s="3" t="s">
        <v>2119</v>
      </c>
      <c r="C3147" s="28">
        <v>17</v>
      </c>
      <c r="D3147" s="29">
        <v>10</v>
      </c>
      <c r="E3147" s="28">
        <v>2008</v>
      </c>
      <c r="F3147" s="31">
        <f>DATE(E3147,D3147,C3147)</f>
        <v>39738</v>
      </c>
      <c r="G3147" s="24" t="s">
        <v>4101</v>
      </c>
      <c r="H3147" s="2">
        <v>11000000</v>
      </c>
      <c r="I3147" s="2">
        <v>37770162</v>
      </c>
      <c r="J3147" s="2">
        <v>39984023</v>
      </c>
      <c r="K3147" s="28" t="str">
        <f t="shared" si="394"/>
        <v/>
      </c>
      <c r="L3147" s="28" t="str">
        <f t="shared" si="395"/>
        <v/>
      </c>
      <c r="M3147" s="28" t="s">
        <v>4101</v>
      </c>
      <c r="N3147" s="28" t="str">
        <f t="shared" si="396"/>
        <v/>
      </c>
      <c r="O3147" s="28" t="str">
        <f>IF(N3147=1,M3147&amp;" ("&amp;E3147&amp;")",M3147)</f>
        <v>The Secret Life of Bees</v>
      </c>
      <c r="P3147" s="36">
        <f>INDEX(cpi!$A$1:$M$105,MATCH('Inflation adjust calc'!$E3147,cpi!$A:$A,0),MATCH('Inflation adjust calc'!$D3147,cpi!$1:$1,0))</f>
        <v>216.57300000000001</v>
      </c>
      <c r="Q3147" s="36">
        <f>cpi!$I$2</f>
        <v>240.85300000000001</v>
      </c>
      <c r="R3147" s="36">
        <f t="shared" si="393"/>
        <v>1.1121100044788592</v>
      </c>
      <c r="S3147" s="28" t="str">
        <f t="shared" si="397"/>
        <v/>
      </c>
      <c r="T3147" s="37">
        <f t="shared" si="398"/>
        <v>12233210.049267452</v>
      </c>
      <c r="U3147" s="37">
        <f t="shared" si="399"/>
        <v>42004575.03098724</v>
      </c>
      <c r="V3147" s="37">
        <f t="shared" si="400"/>
        <v>44466631.997612812</v>
      </c>
    </row>
    <row r="3148" spans="1:22">
      <c r="A3148" s="23">
        <v>3147</v>
      </c>
      <c r="B3148" s="3">
        <v>42008</v>
      </c>
      <c r="C3148" s="28">
        <v>1</v>
      </c>
      <c r="D3148" s="29">
        <v>4</v>
      </c>
      <c r="E3148" s="28">
        <v>2015</v>
      </c>
      <c r="F3148" s="31">
        <f>DATE(E3148,D3148,C3148)</f>
        <v>42095</v>
      </c>
      <c r="G3148" s="24" t="s">
        <v>4102</v>
      </c>
      <c r="H3148" s="2">
        <v>11000000</v>
      </c>
      <c r="I3148" s="2">
        <v>33307793</v>
      </c>
      <c r="J3148" s="2">
        <v>56758138</v>
      </c>
      <c r="K3148" s="28" t="str">
        <f t="shared" si="394"/>
        <v/>
      </c>
      <c r="L3148" s="28" t="str">
        <f t="shared" si="395"/>
        <v/>
      </c>
      <c r="M3148" s="28" t="s">
        <v>4102</v>
      </c>
      <c r="N3148" s="28" t="str">
        <f t="shared" si="396"/>
        <v/>
      </c>
      <c r="O3148" s="28" t="str">
        <f>IF(N3148=1,M3148&amp;" ("&amp;E3148&amp;")",M3148)</f>
        <v>Woman in Gold</v>
      </c>
      <c r="P3148" s="36">
        <f>INDEX(cpi!$A$1:$M$105,MATCH('Inflation adjust calc'!$E3148,cpi!$A:$A,0),MATCH('Inflation adjust calc'!$D3148,cpi!$1:$1,0))</f>
        <v>236.59899999999999</v>
      </c>
      <c r="Q3148" s="36">
        <f>cpi!$I$2</f>
        <v>240.85300000000001</v>
      </c>
      <c r="R3148" s="36">
        <f t="shared" si="393"/>
        <v>1.0179797885874413</v>
      </c>
      <c r="S3148" s="28" t="str">
        <f t="shared" si="397"/>
        <v/>
      </c>
      <c r="T3148" s="37">
        <f t="shared" si="398"/>
        <v>11197777.674461855</v>
      </c>
      <c r="U3148" s="37">
        <f t="shared" si="399"/>
        <v>33906660.076454259</v>
      </c>
      <c r="V3148" s="37">
        <f t="shared" si="400"/>
        <v>57778637.321856819</v>
      </c>
    </row>
    <row r="3149" spans="1:22">
      <c r="A3149" s="23">
        <v>3148</v>
      </c>
      <c r="B3149" s="3">
        <v>29926</v>
      </c>
      <c r="C3149" s="28">
        <v>12</v>
      </c>
      <c r="D3149" s="29">
        <v>6</v>
      </c>
      <c r="E3149" s="28">
        <v>1981</v>
      </c>
      <c r="F3149" s="31">
        <f>DATE(E3149,D3149,C3149)</f>
        <v>29749</v>
      </c>
      <c r="G3149" s="24" t="s">
        <v>4103</v>
      </c>
      <c r="H3149" s="2">
        <v>11000000</v>
      </c>
      <c r="I3149" s="2">
        <v>31672000</v>
      </c>
      <c r="J3149" s="2">
        <v>31672000</v>
      </c>
      <c r="K3149" s="28" t="str">
        <f t="shared" si="394"/>
        <v/>
      </c>
      <c r="L3149" s="28" t="str">
        <f t="shared" si="395"/>
        <v/>
      </c>
      <c r="M3149" s="28" t="s">
        <v>4103</v>
      </c>
      <c r="N3149" s="28" t="str">
        <f t="shared" si="396"/>
        <v/>
      </c>
      <c r="O3149" s="28" t="str">
        <f>IF(N3149=1,M3149&amp;" ("&amp;E3149&amp;")",M3149)</f>
        <v>History of the World: Part I</v>
      </c>
      <c r="P3149" s="36">
        <f>INDEX(cpi!$A$1:$M$105,MATCH('Inflation adjust calc'!$E3149,cpi!$A:$A,0),MATCH('Inflation adjust calc'!$D3149,cpi!$1:$1,0))</f>
        <v>90.6</v>
      </c>
      <c r="Q3149" s="36">
        <f>cpi!$I$2</f>
        <v>240.85300000000001</v>
      </c>
      <c r="R3149" s="36">
        <f t="shared" si="393"/>
        <v>2.658421633554084</v>
      </c>
      <c r="S3149" s="28" t="str">
        <f t="shared" si="397"/>
        <v/>
      </c>
      <c r="T3149" s="37">
        <f t="shared" si="398"/>
        <v>29242637.969094925</v>
      </c>
      <c r="U3149" s="37">
        <f t="shared" si="399"/>
        <v>84197529.977924943</v>
      </c>
      <c r="V3149" s="37">
        <f t="shared" si="400"/>
        <v>84197529.977924943</v>
      </c>
    </row>
    <row r="3150" spans="1:22">
      <c r="A3150" s="23">
        <v>3149</v>
      </c>
      <c r="B3150" s="3" t="s">
        <v>1077</v>
      </c>
      <c r="C3150" s="28">
        <v>23</v>
      </c>
      <c r="D3150" s="29">
        <v>10</v>
      </c>
      <c r="E3150" s="28">
        <v>2009</v>
      </c>
      <c r="F3150" s="31">
        <f>DATE(E3150,D3150,C3150)</f>
        <v>40109</v>
      </c>
      <c r="G3150" s="24" t="s">
        <v>4104</v>
      </c>
      <c r="H3150" s="2">
        <v>11000000</v>
      </c>
      <c r="I3150" s="2">
        <v>27693292</v>
      </c>
      <c r="J3150" s="2">
        <v>69752402</v>
      </c>
      <c r="K3150" s="28" t="str">
        <f t="shared" si="394"/>
        <v/>
      </c>
      <c r="L3150" s="28" t="str">
        <f t="shared" si="395"/>
        <v/>
      </c>
      <c r="M3150" s="28" t="s">
        <v>4104</v>
      </c>
      <c r="N3150" s="28" t="str">
        <f t="shared" si="396"/>
        <v/>
      </c>
      <c r="O3150" s="28" t="str">
        <f>IF(N3150=1,M3150&amp;" ("&amp;E3150&amp;")",M3150)</f>
        <v>Saw VI</v>
      </c>
      <c r="P3150" s="36">
        <f>INDEX(cpi!$A$1:$M$105,MATCH('Inflation adjust calc'!$E3150,cpi!$A:$A,0),MATCH('Inflation adjust calc'!$D3150,cpi!$1:$1,0))</f>
        <v>216.17699999999999</v>
      </c>
      <c r="Q3150" s="36">
        <f>cpi!$I$2</f>
        <v>240.85300000000001</v>
      </c>
      <c r="R3150" s="36">
        <f t="shared" si="393"/>
        <v>1.1141472034490256</v>
      </c>
      <c r="S3150" s="28" t="str">
        <f t="shared" si="397"/>
        <v/>
      </c>
      <c r="T3150" s="37">
        <f t="shared" si="398"/>
        <v>12255619.237939281</v>
      </c>
      <c r="U3150" s="37">
        <f t="shared" si="399"/>
        <v>30854403.836097274</v>
      </c>
      <c r="V3150" s="37">
        <f t="shared" si="400"/>
        <v>77714443.622152224</v>
      </c>
    </row>
    <row r="3151" spans="1:22">
      <c r="A3151" s="23">
        <v>3150</v>
      </c>
      <c r="B3151" s="3">
        <v>37235</v>
      </c>
      <c r="C3151" s="28">
        <v>12</v>
      </c>
      <c r="D3151" s="29">
        <v>10</v>
      </c>
      <c r="E3151" s="28">
        <v>2001</v>
      </c>
      <c r="F3151" s="31">
        <f>DATE(E3151,D3151,C3151)</f>
        <v>37176</v>
      </c>
      <c r="G3151" s="24" t="s">
        <v>4105</v>
      </c>
      <c r="H3151" s="2">
        <v>11000000</v>
      </c>
      <c r="I3151" s="2">
        <v>23978402</v>
      </c>
      <c r="J3151" s="2">
        <v>25116103</v>
      </c>
      <c r="K3151" s="28" t="str">
        <f t="shared" si="394"/>
        <v/>
      </c>
      <c r="L3151" s="28" t="str">
        <f t="shared" si="395"/>
        <v/>
      </c>
      <c r="M3151" s="28" t="s">
        <v>4105</v>
      </c>
      <c r="N3151" s="28" t="str">
        <f t="shared" si="396"/>
        <v/>
      </c>
      <c r="O3151" s="28" t="str">
        <f>IF(N3151=1,M3151&amp;" ("&amp;E3151&amp;")",M3151)</f>
        <v>Corky Romano</v>
      </c>
      <c r="P3151" s="36">
        <f>INDEX(cpi!$A$1:$M$105,MATCH('Inflation adjust calc'!$E3151,cpi!$A:$A,0),MATCH('Inflation adjust calc'!$D3151,cpi!$1:$1,0))</f>
        <v>177.7</v>
      </c>
      <c r="Q3151" s="36">
        <f>cpi!$I$2</f>
        <v>240.85300000000001</v>
      </c>
      <c r="R3151" s="36">
        <f t="shared" si="393"/>
        <v>1.355391108610017</v>
      </c>
      <c r="S3151" s="28" t="str">
        <f t="shared" si="397"/>
        <v/>
      </c>
      <c r="T3151" s="37">
        <f t="shared" si="398"/>
        <v>14909302.194710188</v>
      </c>
      <c r="U3151" s="37">
        <f t="shared" si="399"/>
        <v>32500112.86947665</v>
      </c>
      <c r="V3151" s="37">
        <f t="shared" si="400"/>
        <v>34042142.689133376</v>
      </c>
    </row>
    <row r="3152" spans="1:22">
      <c r="A3152" s="23">
        <v>3151</v>
      </c>
      <c r="B3152" s="3">
        <v>33793</v>
      </c>
      <c r="C3152" s="28">
        <v>7</v>
      </c>
      <c r="D3152" s="29">
        <v>8</v>
      </c>
      <c r="E3152" s="28">
        <v>1992</v>
      </c>
      <c r="F3152" s="31">
        <f>DATE(E3152,D3152,C3152)</f>
        <v>33823</v>
      </c>
      <c r="G3152" s="24" t="s">
        <v>4106</v>
      </c>
      <c r="H3152" s="2">
        <v>11000000</v>
      </c>
      <c r="I3152" s="2">
        <v>21171695</v>
      </c>
      <c r="J3152" s="2">
        <v>21171695</v>
      </c>
      <c r="K3152" s="28" t="str">
        <f t="shared" si="394"/>
        <v/>
      </c>
      <c r="L3152" s="28" t="str">
        <f t="shared" si="395"/>
        <v/>
      </c>
      <c r="M3152" s="28" t="s">
        <v>4106</v>
      </c>
      <c r="N3152" s="28" t="str">
        <f t="shared" si="396"/>
        <v/>
      </c>
      <c r="O3152" s="28" t="str">
        <f>IF(N3152=1,M3152&amp;" ("&amp;E3152&amp;")",M3152)</f>
        <v>Raising Cain</v>
      </c>
      <c r="P3152" s="36">
        <f>INDEX(cpi!$A$1:$M$105,MATCH('Inflation adjust calc'!$E3152,cpi!$A:$A,0),MATCH('Inflation adjust calc'!$D3152,cpi!$1:$1,0))</f>
        <v>140.9</v>
      </c>
      <c r="Q3152" s="36">
        <f>cpi!$I$2</f>
        <v>240.85300000000001</v>
      </c>
      <c r="R3152" s="36">
        <f t="shared" si="393"/>
        <v>1.709389638041164</v>
      </c>
      <c r="S3152" s="28" t="str">
        <f t="shared" si="397"/>
        <v/>
      </c>
      <c r="T3152" s="37">
        <f t="shared" si="398"/>
        <v>18803286.018452805</v>
      </c>
      <c r="U3152" s="37">
        <f t="shared" si="399"/>
        <v>36190676.052767918</v>
      </c>
      <c r="V3152" s="37">
        <f t="shared" si="400"/>
        <v>36190676.052767918</v>
      </c>
    </row>
    <row r="3153" spans="1:22">
      <c r="A3153" s="23">
        <v>3152</v>
      </c>
      <c r="B3153" s="3" t="s">
        <v>4107</v>
      </c>
      <c r="C3153" s="28">
        <v>13</v>
      </c>
      <c r="D3153" s="29">
        <v>4</v>
      </c>
      <c r="E3153" s="28">
        <v>1978</v>
      </c>
      <c r="F3153" s="31">
        <f>DATE(E3153,D3153,C3153)</f>
        <v>28593</v>
      </c>
      <c r="G3153" s="24" t="s">
        <v>4108</v>
      </c>
      <c r="H3153" s="2">
        <v>11000000</v>
      </c>
      <c r="I3153" s="2">
        <v>20388920</v>
      </c>
      <c r="J3153" s="2">
        <v>20388920</v>
      </c>
      <c r="K3153" s="28" t="str">
        <f t="shared" si="394"/>
        <v/>
      </c>
      <c r="L3153" s="28" t="str">
        <f t="shared" si="395"/>
        <v/>
      </c>
      <c r="M3153" s="28" t="s">
        <v>4108</v>
      </c>
      <c r="N3153" s="28" t="str">
        <f t="shared" si="396"/>
        <v/>
      </c>
      <c r="O3153" s="28" t="str">
        <f>IF(N3153=1,M3153&amp;" ("&amp;E3153&amp;")",M3153)</f>
        <v>F.I.S.T</v>
      </c>
      <c r="P3153" s="36">
        <f>INDEX(cpi!$A$1:$M$105,MATCH('Inflation adjust calc'!$E3153,cpi!$A:$A,0),MATCH('Inflation adjust calc'!$D3153,cpi!$1:$1,0))</f>
        <v>63.9</v>
      </c>
      <c r="Q3153" s="36">
        <f>cpi!$I$2</f>
        <v>240.85300000000001</v>
      </c>
      <c r="R3153" s="36">
        <f t="shared" si="393"/>
        <v>3.7692175273865418</v>
      </c>
      <c r="S3153" s="28" t="str">
        <f t="shared" si="397"/>
        <v/>
      </c>
      <c r="T3153" s="37">
        <f t="shared" si="398"/>
        <v>41461392.801251963</v>
      </c>
      <c r="U3153" s="37">
        <f t="shared" si="399"/>
        <v>76850274.628482014</v>
      </c>
      <c r="V3153" s="37">
        <f t="shared" si="400"/>
        <v>76850274.628482014</v>
      </c>
    </row>
    <row r="3154" spans="1:22">
      <c r="A3154" s="23">
        <v>3153</v>
      </c>
      <c r="B3154" s="3">
        <v>27395</v>
      </c>
      <c r="C3154" s="28">
        <v>1</v>
      </c>
      <c r="D3154" s="29">
        <v>1</v>
      </c>
      <c r="E3154" s="28">
        <v>1975</v>
      </c>
      <c r="F3154" s="31">
        <f>DATE(E3154,D3154,C3154)</f>
        <v>27395</v>
      </c>
      <c r="G3154" s="24" t="s">
        <v>4109</v>
      </c>
      <c r="H3154" s="2">
        <v>11000000</v>
      </c>
      <c r="I3154" s="2">
        <v>20000000</v>
      </c>
      <c r="J3154" s="2">
        <v>20169934</v>
      </c>
      <c r="K3154" s="28" t="str">
        <f t="shared" si="394"/>
        <v/>
      </c>
      <c r="L3154" s="28" t="str">
        <f t="shared" si="395"/>
        <v/>
      </c>
      <c r="M3154" s="28" t="s">
        <v>4109</v>
      </c>
      <c r="N3154" s="28" t="str">
        <f t="shared" si="396"/>
        <v/>
      </c>
      <c r="O3154" s="28" t="str">
        <f>IF(N3154=1,M3154&amp;" ("&amp;E3154&amp;")",M3154)</f>
        <v>Barry Lyndon</v>
      </c>
      <c r="P3154" s="36">
        <f>INDEX(cpi!$A$1:$M$105,MATCH('Inflation adjust calc'!$E3154,cpi!$A:$A,0),MATCH('Inflation adjust calc'!$D3154,cpi!$1:$1,0))</f>
        <v>52.1</v>
      </c>
      <c r="Q3154" s="36">
        <f>cpi!$I$2</f>
        <v>240.85300000000001</v>
      </c>
      <c r="R3154" s="36">
        <f t="shared" ref="R3154:R3217" si="401">Q3154/P3154</f>
        <v>4.6228982725527832</v>
      </c>
      <c r="S3154" s="28" t="str">
        <f t="shared" si="397"/>
        <v/>
      </c>
      <c r="T3154" s="37">
        <f t="shared" si="398"/>
        <v>50851880.998080619</v>
      </c>
      <c r="U3154" s="37">
        <f t="shared" si="399"/>
        <v>92457965.451055661</v>
      </c>
      <c r="V3154" s="37">
        <f t="shared" si="400"/>
        <v>93243553.046103641</v>
      </c>
    </row>
    <row r="3155" spans="1:22">
      <c r="A3155" s="23">
        <v>3154</v>
      </c>
      <c r="B3155" s="3">
        <v>41579</v>
      </c>
      <c r="C3155" s="28">
        <v>11</v>
      </c>
      <c r="D3155" s="29">
        <v>1</v>
      </c>
      <c r="E3155" s="28">
        <v>2013</v>
      </c>
      <c r="F3155" s="31">
        <f>DATE(E3155,D3155,C3155)</f>
        <v>41285</v>
      </c>
      <c r="G3155" s="24" t="s">
        <v>4110</v>
      </c>
      <c r="H3155" s="2">
        <v>11000000</v>
      </c>
      <c r="I3155" s="2">
        <v>18388357</v>
      </c>
      <c r="J3155" s="2">
        <v>56178935</v>
      </c>
      <c r="K3155" s="28" t="str">
        <f t="shared" si="394"/>
        <v/>
      </c>
      <c r="L3155" s="28" t="str">
        <f t="shared" si="395"/>
        <v/>
      </c>
      <c r="M3155" s="28" t="s">
        <v>4110</v>
      </c>
      <c r="N3155" s="28" t="str">
        <f t="shared" si="396"/>
        <v/>
      </c>
      <c r="O3155" s="28" t="str">
        <f>IF(N3155=1,M3155&amp;" ("&amp;E3155&amp;")",M3155)</f>
        <v>Quartet</v>
      </c>
      <c r="P3155" s="36">
        <f>INDEX(cpi!$A$1:$M$105,MATCH('Inflation adjust calc'!$E3155,cpi!$A:$A,0),MATCH('Inflation adjust calc'!$D3155,cpi!$1:$1,0))</f>
        <v>230.28</v>
      </c>
      <c r="Q3155" s="36">
        <f>cpi!$I$2</f>
        <v>240.85300000000001</v>
      </c>
      <c r="R3155" s="36">
        <f t="shared" si="401"/>
        <v>1.0459136703143999</v>
      </c>
      <c r="S3155" s="28" t="str">
        <f t="shared" si="397"/>
        <v/>
      </c>
      <c r="T3155" s="37">
        <f t="shared" si="398"/>
        <v>11505050.373458399</v>
      </c>
      <c r="U3155" s="37">
        <f t="shared" si="399"/>
        <v>19232633.960921485</v>
      </c>
      <c r="V3155" s="37">
        <f t="shared" si="400"/>
        <v>58758316.100204103</v>
      </c>
    </row>
    <row r="3156" spans="1:22">
      <c r="A3156" s="23">
        <v>3155</v>
      </c>
      <c r="B3156" s="3" t="s">
        <v>624</v>
      </c>
      <c r="C3156" s="28">
        <v>21</v>
      </c>
      <c r="D3156" s="29">
        <v>11</v>
      </c>
      <c r="E3156" s="28">
        <v>2001</v>
      </c>
      <c r="F3156" s="31">
        <f>DATE(E3156,D3156,C3156)</f>
        <v>37216</v>
      </c>
      <c r="G3156" s="24" t="s">
        <v>4111</v>
      </c>
      <c r="H3156" s="2">
        <v>11000000</v>
      </c>
      <c r="I3156" s="2">
        <v>13906394</v>
      </c>
      <c r="J3156" s="2">
        <v>14786394</v>
      </c>
      <c r="K3156" s="28" t="str">
        <f t="shared" si="394"/>
        <v/>
      </c>
      <c r="L3156" s="28" t="str">
        <f t="shared" si="395"/>
        <v/>
      </c>
      <c r="M3156" s="28" t="s">
        <v>4111</v>
      </c>
      <c r="N3156" s="28" t="str">
        <f t="shared" si="396"/>
        <v/>
      </c>
      <c r="O3156" s="28" t="str">
        <f>IF(N3156=1,M3156&amp;" ("&amp;E3156&amp;")",M3156)</f>
        <v>Out Cold</v>
      </c>
      <c r="P3156" s="36">
        <f>INDEX(cpi!$A$1:$M$105,MATCH('Inflation adjust calc'!$E3156,cpi!$A:$A,0),MATCH('Inflation adjust calc'!$D3156,cpi!$1:$1,0))</f>
        <v>177.4</v>
      </c>
      <c r="Q3156" s="36">
        <f>cpi!$I$2</f>
        <v>240.85300000000001</v>
      </c>
      <c r="R3156" s="36">
        <f t="shared" si="401"/>
        <v>1.3576832018038332</v>
      </c>
      <c r="S3156" s="28" t="str">
        <f t="shared" si="397"/>
        <v/>
      </c>
      <c r="T3156" s="37">
        <f t="shared" si="398"/>
        <v>14934515.219842166</v>
      </c>
      <c r="U3156" s="37">
        <f t="shared" si="399"/>
        <v>18880477.531465616</v>
      </c>
      <c r="V3156" s="37">
        <f t="shared" si="400"/>
        <v>20075238.749052987</v>
      </c>
    </row>
    <row r="3157" spans="1:22">
      <c r="A3157" s="23">
        <v>3156</v>
      </c>
      <c r="B3157" s="3" t="s">
        <v>2559</v>
      </c>
      <c r="C3157" s="28">
        <v>13</v>
      </c>
      <c r="D3157" s="29">
        <v>10</v>
      </c>
      <c r="E3157" s="28">
        <v>2000</v>
      </c>
      <c r="F3157" s="31">
        <f>DATE(E3157,D3157,C3157)</f>
        <v>36812</v>
      </c>
      <c r="G3157" s="24" t="s">
        <v>4112</v>
      </c>
      <c r="H3157" s="2">
        <v>11000000</v>
      </c>
      <c r="I3157" s="2">
        <v>13592872</v>
      </c>
      <c r="J3157" s="2">
        <v>13719474</v>
      </c>
      <c r="K3157" s="28" t="str">
        <f t="shared" si="394"/>
        <v/>
      </c>
      <c r="L3157" s="28" t="str">
        <f t="shared" si="395"/>
        <v/>
      </c>
      <c r="M3157" s="28" t="s">
        <v>4112</v>
      </c>
      <c r="N3157" s="28" t="str">
        <f t="shared" si="396"/>
        <v/>
      </c>
      <c r="O3157" s="28" t="str">
        <f>IF(N3157=1,M3157&amp;" ("&amp;E3157&amp;")",M3157)</f>
        <v>The Ladies Man</v>
      </c>
      <c r="P3157" s="36">
        <f>INDEX(cpi!$A$1:$M$105,MATCH('Inflation adjust calc'!$E3157,cpi!$A:$A,0),MATCH('Inflation adjust calc'!$D3157,cpi!$1:$1,0))</f>
        <v>174</v>
      </c>
      <c r="Q3157" s="36">
        <f>cpi!$I$2</f>
        <v>240.85300000000001</v>
      </c>
      <c r="R3157" s="36">
        <f t="shared" si="401"/>
        <v>1.384212643678161</v>
      </c>
      <c r="S3157" s="28" t="str">
        <f t="shared" si="397"/>
        <v/>
      </c>
      <c r="T3157" s="37">
        <f t="shared" si="398"/>
        <v>15226339.080459772</v>
      </c>
      <c r="U3157" s="37">
        <f t="shared" si="399"/>
        <v>18815425.286298852</v>
      </c>
      <c r="V3157" s="37">
        <f t="shared" si="400"/>
        <v>18990669.375413794</v>
      </c>
    </row>
    <row r="3158" spans="1:22">
      <c r="A3158" s="23">
        <v>3157</v>
      </c>
      <c r="B3158" s="3" t="s">
        <v>2081</v>
      </c>
      <c r="C3158" s="28">
        <v>30</v>
      </c>
      <c r="D3158" s="29">
        <v>3</v>
      </c>
      <c r="E3158" s="28">
        <v>2001</v>
      </c>
      <c r="F3158" s="31">
        <f>DATE(E3158,D3158,C3158)</f>
        <v>36980</v>
      </c>
      <c r="G3158" s="24" t="s">
        <v>4113</v>
      </c>
      <c r="H3158" s="2">
        <v>11000000</v>
      </c>
      <c r="I3158" s="2">
        <v>13558739</v>
      </c>
      <c r="J3158" s="2">
        <v>13558739</v>
      </c>
      <c r="K3158" s="28" t="str">
        <f t="shared" si="394"/>
        <v/>
      </c>
      <c r="L3158" s="28" t="str">
        <f t="shared" si="395"/>
        <v/>
      </c>
      <c r="M3158" s="28" t="s">
        <v>4113</v>
      </c>
      <c r="N3158" s="28" t="str">
        <f t="shared" si="396"/>
        <v/>
      </c>
      <c r="O3158" s="28" t="str">
        <f>IF(N3158=1,M3158&amp;" ("&amp;E3158&amp;")",M3158)</f>
        <v>Tomcats</v>
      </c>
      <c r="P3158" s="36">
        <f>INDEX(cpi!$A$1:$M$105,MATCH('Inflation adjust calc'!$E3158,cpi!$A:$A,0),MATCH('Inflation adjust calc'!$D3158,cpi!$1:$1,0))</f>
        <v>176.2</v>
      </c>
      <c r="Q3158" s="36">
        <f>cpi!$I$2</f>
        <v>240.85300000000001</v>
      </c>
      <c r="R3158" s="36">
        <f t="shared" si="401"/>
        <v>1.3669296254256529</v>
      </c>
      <c r="S3158" s="28" t="str">
        <f t="shared" si="397"/>
        <v/>
      </c>
      <c r="T3158" s="37">
        <f t="shared" si="398"/>
        <v>15036225.879682181</v>
      </c>
      <c r="U3158" s="37">
        <f t="shared" si="399"/>
        <v>18533842.022514191</v>
      </c>
      <c r="V3158" s="37">
        <f t="shared" si="400"/>
        <v>18533842.022514191</v>
      </c>
    </row>
    <row r="3159" spans="1:22">
      <c r="A3159" s="23">
        <v>3158</v>
      </c>
      <c r="B3159" s="3">
        <v>41437</v>
      </c>
      <c r="C3159" s="28">
        <v>6</v>
      </c>
      <c r="D3159" s="29">
        <v>12</v>
      </c>
      <c r="E3159" s="28">
        <v>2013</v>
      </c>
      <c r="F3159" s="31">
        <f>DATE(E3159,D3159,C3159)</f>
        <v>41614</v>
      </c>
      <c r="G3159" s="24" t="s">
        <v>4114</v>
      </c>
      <c r="H3159" s="2">
        <v>11000000</v>
      </c>
      <c r="I3159" s="2">
        <v>13248209</v>
      </c>
      <c r="J3159" s="2">
        <v>32943247</v>
      </c>
      <c r="K3159" s="28" t="str">
        <f t="shared" si="394"/>
        <v/>
      </c>
      <c r="L3159" s="28" t="str">
        <f t="shared" si="395"/>
        <v/>
      </c>
      <c r="M3159" s="28" t="s">
        <v>4114</v>
      </c>
      <c r="N3159" s="28" t="str">
        <f t="shared" si="396"/>
        <v/>
      </c>
      <c r="O3159" s="28" t="str">
        <f>IF(N3159=1,M3159&amp;" ("&amp;E3159&amp;")",M3159)</f>
        <v>Inside Llewyn Davis</v>
      </c>
      <c r="P3159" s="36">
        <f>INDEX(cpi!$A$1:$M$105,MATCH('Inflation adjust calc'!$E3159,cpi!$A:$A,0),MATCH('Inflation adjust calc'!$D3159,cpi!$1:$1,0))</f>
        <v>233.04900000000001</v>
      </c>
      <c r="Q3159" s="36">
        <f>cpi!$I$2</f>
        <v>240.85300000000001</v>
      </c>
      <c r="R3159" s="36">
        <f t="shared" si="401"/>
        <v>1.0334865200022314</v>
      </c>
      <c r="S3159" s="28" t="str">
        <f t="shared" si="397"/>
        <v/>
      </c>
      <c r="T3159" s="37">
        <f t="shared" si="398"/>
        <v>11368351.720024545</v>
      </c>
      <c r="U3159" s="37">
        <f t="shared" si="399"/>
        <v>13691845.415672243</v>
      </c>
      <c r="V3159" s="37">
        <f t="shared" si="400"/>
        <v>34046401.699603952</v>
      </c>
    </row>
    <row r="3160" spans="1:22">
      <c r="A3160" s="23">
        <v>3159</v>
      </c>
      <c r="B3160" s="3">
        <v>37594</v>
      </c>
      <c r="C3160" s="28">
        <v>12</v>
      </c>
      <c r="D3160" s="29">
        <v>4</v>
      </c>
      <c r="E3160" s="28">
        <v>2002</v>
      </c>
      <c r="F3160" s="31">
        <f>DATE(E3160,D3160,C3160)</f>
        <v>37358</v>
      </c>
      <c r="G3160" s="24" t="s">
        <v>4115</v>
      </c>
      <c r="H3160" s="2">
        <v>11000000</v>
      </c>
      <c r="I3160" s="2">
        <v>13110448</v>
      </c>
      <c r="J3160" s="2">
        <v>19947280</v>
      </c>
      <c r="K3160" s="28" t="str">
        <f t="shared" si="394"/>
        <v/>
      </c>
      <c r="L3160" s="28" t="str">
        <f t="shared" si="395"/>
        <v/>
      </c>
      <c r="M3160" s="28" t="s">
        <v>4115</v>
      </c>
      <c r="N3160" s="28" t="str">
        <f t="shared" si="396"/>
        <v/>
      </c>
      <c r="O3160" s="28" t="str">
        <f>IF(N3160=1,M3160&amp;" ("&amp;E3160&amp;")",M3160)</f>
        <v>Frailty</v>
      </c>
      <c r="P3160" s="36">
        <f>INDEX(cpi!$A$1:$M$105,MATCH('Inflation adjust calc'!$E3160,cpi!$A:$A,0),MATCH('Inflation adjust calc'!$D3160,cpi!$1:$1,0))</f>
        <v>179.8</v>
      </c>
      <c r="Q3160" s="36">
        <f>cpi!$I$2</f>
        <v>240.85300000000001</v>
      </c>
      <c r="R3160" s="36">
        <f t="shared" si="401"/>
        <v>1.3395606229143493</v>
      </c>
      <c r="S3160" s="28" t="str">
        <f t="shared" si="397"/>
        <v/>
      </c>
      <c r="T3160" s="37">
        <f t="shared" si="398"/>
        <v>14735166.852057843</v>
      </c>
      <c r="U3160" s="37">
        <f t="shared" si="399"/>
        <v>17562239.889566183</v>
      </c>
      <c r="V3160" s="37">
        <f t="shared" si="400"/>
        <v>26720590.822246943</v>
      </c>
    </row>
    <row r="3161" spans="1:22">
      <c r="A3161" s="23">
        <v>3160</v>
      </c>
      <c r="B3161" s="3" t="s">
        <v>4116</v>
      </c>
      <c r="C3161" s="28">
        <v>19</v>
      </c>
      <c r="D3161" s="29">
        <v>2</v>
      </c>
      <c r="E3161" s="28">
        <v>1993</v>
      </c>
      <c r="F3161" s="31">
        <f>DATE(E3161,D3161,C3161)</f>
        <v>34019</v>
      </c>
      <c r="G3161" s="24" t="s">
        <v>4117</v>
      </c>
      <c r="H3161" s="2">
        <v>11000000</v>
      </c>
      <c r="I3161" s="2">
        <v>11502976</v>
      </c>
      <c r="J3161" s="2">
        <v>21502976</v>
      </c>
      <c r="K3161" s="28" t="str">
        <f t="shared" si="394"/>
        <v/>
      </c>
      <c r="L3161" s="28" t="str">
        <f t="shared" si="395"/>
        <v/>
      </c>
      <c r="M3161" s="28" t="s">
        <v>4117</v>
      </c>
      <c r="N3161" s="28" t="str">
        <f t="shared" si="396"/>
        <v/>
      </c>
      <c r="O3161" s="28" t="str">
        <f>IF(N3161=1,M3161&amp;" ("&amp;E3161&amp;")",M3161)</f>
        <v>Army of Darkness</v>
      </c>
      <c r="P3161" s="36">
        <f>INDEX(cpi!$A$1:$M$105,MATCH('Inflation adjust calc'!$E3161,cpi!$A:$A,0),MATCH('Inflation adjust calc'!$D3161,cpi!$1:$1,0))</f>
        <v>143.1</v>
      </c>
      <c r="Q3161" s="36">
        <f>cpi!$I$2</f>
        <v>240.85300000000001</v>
      </c>
      <c r="R3161" s="36">
        <f t="shared" si="401"/>
        <v>1.6831097134870721</v>
      </c>
      <c r="S3161" s="28" t="str">
        <f t="shared" si="397"/>
        <v/>
      </c>
      <c r="T3161" s="37">
        <f t="shared" si="398"/>
        <v>18514206.848357793</v>
      </c>
      <c r="U3161" s="37">
        <f t="shared" si="399"/>
        <v>19360770.639608666</v>
      </c>
      <c r="V3161" s="37">
        <f t="shared" si="400"/>
        <v>36191867.774479389</v>
      </c>
    </row>
    <row r="3162" spans="1:22">
      <c r="A3162" s="23">
        <v>3161</v>
      </c>
      <c r="B3162" s="3">
        <v>38332</v>
      </c>
      <c r="C3162" s="28">
        <v>12</v>
      </c>
      <c r="D3162" s="29">
        <v>11</v>
      </c>
      <c r="E3162" s="28">
        <v>2004</v>
      </c>
      <c r="F3162" s="31">
        <f>DATE(E3162,D3162,C3162)</f>
        <v>38303</v>
      </c>
      <c r="G3162" s="24" t="s">
        <v>4118</v>
      </c>
      <c r="H3162" s="2">
        <v>11000000</v>
      </c>
      <c r="I3162" s="2">
        <v>10214647</v>
      </c>
      <c r="J3162" s="2">
        <v>13000959</v>
      </c>
      <c r="K3162" s="28" t="str">
        <f t="shared" si="394"/>
        <v/>
      </c>
      <c r="L3162" s="28" t="str">
        <f t="shared" si="395"/>
        <v/>
      </c>
      <c r="M3162" s="28" t="s">
        <v>4118</v>
      </c>
      <c r="N3162" s="28" t="str">
        <f t="shared" si="396"/>
        <v/>
      </c>
      <c r="O3162" s="28" t="str">
        <f>IF(N3162=1,M3162&amp;" ("&amp;E3162&amp;")",M3162)</f>
        <v>Kinsey</v>
      </c>
      <c r="P3162" s="36">
        <f>INDEX(cpi!$A$1:$M$105,MATCH('Inflation adjust calc'!$E3162,cpi!$A:$A,0),MATCH('Inflation adjust calc'!$D3162,cpi!$1:$1,0))</f>
        <v>191</v>
      </c>
      <c r="Q3162" s="36">
        <f>cpi!$I$2</f>
        <v>240.85300000000001</v>
      </c>
      <c r="R3162" s="36">
        <f t="shared" si="401"/>
        <v>1.2610104712041885</v>
      </c>
      <c r="S3162" s="28" t="str">
        <f t="shared" si="397"/>
        <v/>
      </c>
      <c r="T3162" s="37">
        <f t="shared" si="398"/>
        <v>13871115.183246074</v>
      </c>
      <c r="U3162" s="37">
        <f t="shared" si="399"/>
        <v>12880776.826654451</v>
      </c>
      <c r="V3162" s="37">
        <f t="shared" si="400"/>
        <v>16394345.434696335</v>
      </c>
    </row>
    <row r="3163" spans="1:22">
      <c r="A3163" s="23">
        <v>3162</v>
      </c>
      <c r="B3163" s="3" t="s">
        <v>2714</v>
      </c>
      <c r="C3163" s="28">
        <v>25</v>
      </c>
      <c r="D3163" s="29">
        <v>12</v>
      </c>
      <c r="E3163" s="28">
        <v>1993</v>
      </c>
      <c r="F3163" s="31">
        <f>DATE(E3163,D3163,C3163)</f>
        <v>34328</v>
      </c>
      <c r="G3163" s="24" t="s">
        <v>4119</v>
      </c>
      <c r="H3163" s="2">
        <v>11000000</v>
      </c>
      <c r="I3163" s="2">
        <v>9170214</v>
      </c>
      <c r="J3163" s="2">
        <v>9170214</v>
      </c>
      <c r="K3163" s="28" t="str">
        <f t="shared" si="394"/>
        <v/>
      </c>
      <c r="L3163" s="28" t="str">
        <f t="shared" si="395"/>
        <v/>
      </c>
      <c r="M3163" s="28" t="s">
        <v>4119</v>
      </c>
      <c r="N3163" s="28" t="str">
        <f t="shared" si="396"/>
        <v/>
      </c>
      <c r="O3163" s="28" t="str">
        <f>IF(N3163=1,M3163&amp;" ("&amp;E3163&amp;")",M3163)</f>
        <v>What's Eating Gilbert Grape</v>
      </c>
      <c r="P3163" s="36">
        <f>INDEX(cpi!$A$1:$M$105,MATCH('Inflation adjust calc'!$E3163,cpi!$A:$A,0),MATCH('Inflation adjust calc'!$D3163,cpi!$1:$1,0))</f>
        <v>145.80000000000001</v>
      </c>
      <c r="Q3163" s="36">
        <f>cpi!$I$2</f>
        <v>240.85300000000001</v>
      </c>
      <c r="R3163" s="36">
        <f t="shared" si="401"/>
        <v>1.6519410150891631</v>
      </c>
      <c r="S3163" s="28" t="str">
        <f t="shared" si="397"/>
        <v/>
      </c>
      <c r="T3163" s="37">
        <f t="shared" si="398"/>
        <v>18171351.165980794</v>
      </c>
      <c r="U3163" s="37">
        <f t="shared" si="399"/>
        <v>15148652.623744855</v>
      </c>
      <c r="V3163" s="37">
        <f t="shared" si="400"/>
        <v>15148652.623744855</v>
      </c>
    </row>
    <row r="3164" spans="1:22">
      <c r="A3164" s="23">
        <v>3163</v>
      </c>
      <c r="B3164" s="3">
        <v>37258</v>
      </c>
      <c r="C3164" s="28">
        <v>1</v>
      </c>
      <c r="D3164" s="29">
        <v>2</v>
      </c>
      <c r="E3164" s="28">
        <v>2002</v>
      </c>
      <c r="F3164" s="31">
        <f>DATE(E3164,D3164,C3164)</f>
        <v>37288</v>
      </c>
      <c r="G3164" s="24" t="s">
        <v>4120</v>
      </c>
      <c r="H3164" s="2">
        <v>11000000</v>
      </c>
      <c r="I3164" s="2">
        <v>4814244</v>
      </c>
      <c r="J3164" s="2">
        <v>4814244</v>
      </c>
      <c r="K3164" s="28" t="str">
        <f t="shared" si="394"/>
        <v/>
      </c>
      <c r="L3164" s="28" t="str">
        <f t="shared" si="395"/>
        <v/>
      </c>
      <c r="M3164" s="28" t="s">
        <v>4120</v>
      </c>
      <c r="N3164" s="28" t="str">
        <f t="shared" si="396"/>
        <v/>
      </c>
      <c r="O3164" s="28" t="str">
        <f>IF(N3164=1,M3164&amp;" ("&amp;E3164&amp;")",M3164)</f>
        <v>Slackers</v>
      </c>
      <c r="P3164" s="36">
        <f>INDEX(cpi!$A$1:$M$105,MATCH('Inflation adjust calc'!$E3164,cpi!$A:$A,0),MATCH('Inflation adjust calc'!$D3164,cpi!$1:$1,0))</f>
        <v>177.8</v>
      </c>
      <c r="Q3164" s="36">
        <f>cpi!$I$2</f>
        <v>240.85300000000001</v>
      </c>
      <c r="R3164" s="36">
        <f t="shared" si="401"/>
        <v>1.35462879640045</v>
      </c>
      <c r="S3164" s="28" t="str">
        <f t="shared" si="397"/>
        <v/>
      </c>
      <c r="T3164" s="37">
        <f t="shared" si="398"/>
        <v>14900916.76040495</v>
      </c>
      <c r="U3164" s="37">
        <f t="shared" si="399"/>
        <v>6521513.5552980881</v>
      </c>
      <c r="V3164" s="37">
        <f t="shared" si="400"/>
        <v>6521513.5552980881</v>
      </c>
    </row>
    <row r="3165" spans="1:22">
      <c r="A3165" s="23">
        <v>3164</v>
      </c>
      <c r="B3165" s="3" t="s">
        <v>681</v>
      </c>
      <c r="C3165" s="28">
        <v>26</v>
      </c>
      <c r="D3165" s="29">
        <v>9</v>
      </c>
      <c r="E3165" s="28">
        <v>2003</v>
      </c>
      <c r="F3165" s="31">
        <f>DATE(E3165,D3165,C3165)</f>
        <v>37890</v>
      </c>
      <c r="G3165" s="24" t="s">
        <v>4121</v>
      </c>
      <c r="H3165" s="2">
        <v>11000000</v>
      </c>
      <c r="I3165" s="2">
        <v>4068087</v>
      </c>
      <c r="J3165" s="2">
        <v>4234355</v>
      </c>
      <c r="K3165" s="28" t="str">
        <f t="shared" si="394"/>
        <v/>
      </c>
      <c r="L3165" s="28" t="str">
        <f t="shared" si="395"/>
        <v/>
      </c>
      <c r="M3165" s="28" t="s">
        <v>4121</v>
      </c>
      <c r="N3165" s="28" t="str">
        <f t="shared" si="396"/>
        <v/>
      </c>
      <c r="O3165" s="28" t="str">
        <f>IF(N3165=1,M3165&amp;" ("&amp;E3165&amp;")",M3165)</f>
        <v>The Gospel of John</v>
      </c>
      <c r="P3165" s="36">
        <f>INDEX(cpi!$A$1:$M$105,MATCH('Inflation adjust calc'!$E3165,cpi!$A:$A,0),MATCH('Inflation adjust calc'!$D3165,cpi!$1:$1,0))</f>
        <v>185.2</v>
      </c>
      <c r="Q3165" s="36">
        <f>cpi!$I$2</f>
        <v>240.85300000000001</v>
      </c>
      <c r="R3165" s="36">
        <f t="shared" si="401"/>
        <v>1.300502159827214</v>
      </c>
      <c r="S3165" s="28" t="str">
        <f t="shared" si="397"/>
        <v/>
      </c>
      <c r="T3165" s="37">
        <f t="shared" si="398"/>
        <v>14305523.758099353</v>
      </c>
      <c r="U3165" s="37">
        <f t="shared" si="399"/>
        <v>5290555.929865011</v>
      </c>
      <c r="V3165" s="37">
        <f t="shared" si="400"/>
        <v>5506787.8229751624</v>
      </c>
    </row>
    <row r="3166" spans="1:22">
      <c r="A3166" s="23">
        <v>3165</v>
      </c>
      <c r="B3166" s="3">
        <v>38270</v>
      </c>
      <c r="C3166" s="28">
        <v>10</v>
      </c>
      <c r="D3166" s="29">
        <v>10</v>
      </c>
      <c r="E3166" s="28">
        <v>2004</v>
      </c>
      <c r="F3166" s="31">
        <f>DATE(E3166,D3166,C3166)</f>
        <v>38270</v>
      </c>
      <c r="G3166" s="24" t="s">
        <v>4122</v>
      </c>
      <c r="H3166" s="2">
        <v>11000000</v>
      </c>
      <c r="I3166" s="2">
        <v>3753806</v>
      </c>
      <c r="J3166" s="2">
        <v>13353855</v>
      </c>
      <c r="K3166" s="28" t="str">
        <f t="shared" si="394"/>
        <v/>
      </c>
      <c r="L3166" s="28" t="str">
        <f t="shared" si="395"/>
        <v/>
      </c>
      <c r="M3166" s="28" t="s">
        <v>4122</v>
      </c>
      <c r="N3166" s="28" t="str">
        <f t="shared" si="396"/>
        <v/>
      </c>
      <c r="O3166" s="28" t="str">
        <f>IF(N3166=1,M3166&amp;" ("&amp;E3166&amp;")",M3166)</f>
        <v>Vera Drake</v>
      </c>
      <c r="P3166" s="36">
        <f>INDEX(cpi!$A$1:$M$105,MATCH('Inflation adjust calc'!$E3166,cpi!$A:$A,0),MATCH('Inflation adjust calc'!$D3166,cpi!$1:$1,0))</f>
        <v>190.9</v>
      </c>
      <c r="Q3166" s="36">
        <f>cpi!$I$2</f>
        <v>240.85300000000001</v>
      </c>
      <c r="R3166" s="36">
        <f t="shared" si="401"/>
        <v>1.2616710319539026</v>
      </c>
      <c r="S3166" s="28" t="str">
        <f t="shared" si="397"/>
        <v/>
      </c>
      <c r="T3166" s="37">
        <f t="shared" si="398"/>
        <v>13878381.351492928</v>
      </c>
      <c r="U3166" s="37">
        <f t="shared" si="399"/>
        <v>4736068.2897747513</v>
      </c>
      <c r="V3166" s="37">
        <f t="shared" si="400"/>
        <v>16848172.018412784</v>
      </c>
    </row>
    <row r="3167" spans="1:22">
      <c r="A3167" s="23">
        <v>3166</v>
      </c>
      <c r="B3167" s="3" t="s">
        <v>2642</v>
      </c>
      <c r="C3167" s="28">
        <v>31</v>
      </c>
      <c r="D3167" s="29">
        <v>1</v>
      </c>
      <c r="E3167" s="28">
        <v>2003</v>
      </c>
      <c r="F3167" s="31">
        <f>DATE(E3167,D3167,C3167)</f>
        <v>37652</v>
      </c>
      <c r="G3167" s="24" t="s">
        <v>4123</v>
      </c>
      <c r="H3167" s="2">
        <v>11000000</v>
      </c>
      <c r="I3167" s="2">
        <v>3051221</v>
      </c>
      <c r="J3167" s="2">
        <v>24150550</v>
      </c>
      <c r="K3167" s="28" t="str">
        <f t="shared" si="394"/>
        <v/>
      </c>
      <c r="L3167" s="28" t="str">
        <f t="shared" si="395"/>
        <v/>
      </c>
      <c r="M3167" s="28" t="s">
        <v>4123</v>
      </c>
      <c r="N3167" s="28" t="str">
        <f t="shared" si="396"/>
        <v/>
      </c>
      <c r="O3167" s="28" t="str">
        <f>IF(N3167=1,M3167&amp;" ("&amp;E3167&amp;")",M3167)</f>
        <v>The Guru</v>
      </c>
      <c r="P3167" s="36">
        <f>INDEX(cpi!$A$1:$M$105,MATCH('Inflation adjust calc'!$E3167,cpi!$A:$A,0),MATCH('Inflation adjust calc'!$D3167,cpi!$1:$1,0))</f>
        <v>181.7</v>
      </c>
      <c r="Q3167" s="36">
        <f>cpi!$I$2</f>
        <v>240.85300000000001</v>
      </c>
      <c r="R3167" s="36">
        <f t="shared" si="401"/>
        <v>1.325553109521189</v>
      </c>
      <c r="S3167" s="28" t="str">
        <f t="shared" si="397"/>
        <v/>
      </c>
      <c r="T3167" s="37">
        <f t="shared" si="398"/>
        <v>14581084.204733079</v>
      </c>
      <c r="U3167" s="37">
        <f t="shared" si="399"/>
        <v>4044555.4843863519</v>
      </c>
      <c r="V3167" s="37">
        <f t="shared" si="400"/>
        <v>32012836.649146952</v>
      </c>
    </row>
    <row r="3168" spans="1:22">
      <c r="A3168" s="23">
        <v>3167</v>
      </c>
      <c r="B3168" s="3" t="s">
        <v>4124</v>
      </c>
      <c r="C3168" s="28">
        <v>14</v>
      </c>
      <c r="D3168" s="29">
        <v>12</v>
      </c>
      <c r="E3168" s="28">
        <v>1995</v>
      </c>
      <c r="F3168" s="31">
        <f>DATE(E3168,D3168,C3168)</f>
        <v>35047</v>
      </c>
      <c r="G3168" s="24" t="s">
        <v>4125</v>
      </c>
      <c r="H3168" s="2">
        <v>11000000</v>
      </c>
      <c r="I3168" s="2">
        <v>2844379</v>
      </c>
      <c r="J3168" s="2">
        <v>2844379</v>
      </c>
      <c r="K3168" s="28" t="str">
        <f t="shared" si="394"/>
        <v/>
      </c>
      <c r="L3168" s="28" t="str">
        <f t="shared" si="395"/>
        <v/>
      </c>
      <c r="M3168" s="28" t="s">
        <v>4125</v>
      </c>
      <c r="N3168" s="28" t="str">
        <f t="shared" si="396"/>
        <v/>
      </c>
      <c r="O3168" s="28" t="str">
        <f>IF(N3168=1,M3168&amp;" ("&amp;E3168&amp;")",M3168)</f>
        <v>Othello</v>
      </c>
      <c r="P3168" s="36">
        <f>INDEX(cpi!$A$1:$M$105,MATCH('Inflation adjust calc'!$E3168,cpi!$A:$A,0),MATCH('Inflation adjust calc'!$D3168,cpi!$1:$1,0))</f>
        <v>153.5</v>
      </c>
      <c r="Q3168" s="36">
        <f>cpi!$I$2</f>
        <v>240.85300000000001</v>
      </c>
      <c r="R3168" s="36">
        <f t="shared" si="401"/>
        <v>1.5690749185667754</v>
      </c>
      <c r="S3168" s="28" t="str">
        <f t="shared" si="397"/>
        <v/>
      </c>
      <c r="T3168" s="37">
        <f t="shared" si="398"/>
        <v>17259824.104234528</v>
      </c>
      <c r="U3168" s="37">
        <f t="shared" si="399"/>
        <v>4463043.7477980461</v>
      </c>
      <c r="V3168" s="37">
        <f t="shared" si="400"/>
        <v>4463043.7477980461</v>
      </c>
    </row>
    <row r="3169" spans="1:22">
      <c r="A3169" s="23">
        <v>3168</v>
      </c>
      <c r="B3169" s="3">
        <v>35038</v>
      </c>
      <c r="C3169" s="28">
        <v>12</v>
      </c>
      <c r="D3169" s="29">
        <v>5</v>
      </c>
      <c r="E3169" s="28">
        <v>1995</v>
      </c>
      <c r="F3169" s="31">
        <f>DATE(E3169,D3169,C3169)</f>
        <v>34831</v>
      </c>
      <c r="G3169" s="24" t="s">
        <v>4126</v>
      </c>
      <c r="H3169" s="2">
        <v>11000000</v>
      </c>
      <c r="I3169" s="2">
        <v>2794056</v>
      </c>
      <c r="J3169" s="2">
        <v>2794056</v>
      </c>
      <c r="K3169" s="28" t="str">
        <f t="shared" si="394"/>
        <v/>
      </c>
      <c r="L3169" s="28" t="str">
        <f t="shared" si="395"/>
        <v/>
      </c>
      <c r="M3169" s="28" t="s">
        <v>4126</v>
      </c>
      <c r="N3169" s="28" t="str">
        <f t="shared" si="396"/>
        <v/>
      </c>
      <c r="O3169" s="28" t="str">
        <f>IF(N3169=1,M3169&amp;" ("&amp;E3169&amp;")",M3169)</f>
        <v>The Perez Family</v>
      </c>
      <c r="P3169" s="36">
        <f>INDEX(cpi!$A$1:$M$105,MATCH('Inflation adjust calc'!$E3169,cpi!$A:$A,0),MATCH('Inflation adjust calc'!$D3169,cpi!$1:$1,0))</f>
        <v>152.19999999999999</v>
      </c>
      <c r="Q3169" s="36">
        <f>cpi!$I$2</f>
        <v>240.85300000000001</v>
      </c>
      <c r="R3169" s="36">
        <f t="shared" si="401"/>
        <v>1.5824770039421816</v>
      </c>
      <c r="S3169" s="28" t="str">
        <f t="shared" si="397"/>
        <v/>
      </c>
      <c r="T3169" s="37">
        <f t="shared" si="398"/>
        <v>17407247.043363996</v>
      </c>
      <c r="U3169" s="37">
        <f t="shared" si="399"/>
        <v>4421529.3677266762</v>
      </c>
      <c r="V3169" s="37">
        <f t="shared" si="400"/>
        <v>4421529.3677266762</v>
      </c>
    </row>
    <row r="3170" spans="1:22">
      <c r="A3170" s="23">
        <v>3169</v>
      </c>
      <c r="B3170" s="3">
        <v>25569</v>
      </c>
      <c r="C3170" s="28">
        <v>1</v>
      </c>
      <c r="D3170" s="29">
        <v>1</v>
      </c>
      <c r="E3170" s="28">
        <v>1970</v>
      </c>
      <c r="F3170" s="31">
        <f>DATE(E3170,D3170,C3170)</f>
        <v>25569</v>
      </c>
      <c r="G3170" s="24" t="s">
        <v>4127</v>
      </c>
      <c r="H3170" s="2">
        <v>11000000</v>
      </c>
      <c r="I3170" s="2">
        <v>2200000</v>
      </c>
      <c r="J3170" s="2">
        <v>2200000</v>
      </c>
      <c r="K3170" s="28" t="str">
        <f t="shared" si="394"/>
        <v/>
      </c>
      <c r="L3170" s="28" t="str">
        <f t="shared" si="395"/>
        <v/>
      </c>
      <c r="M3170" s="28" t="s">
        <v>4127</v>
      </c>
      <c r="N3170" s="28" t="str">
        <f t="shared" si="396"/>
        <v/>
      </c>
      <c r="O3170" s="28" t="str">
        <f>IF(N3170=1,M3170&amp;" ("&amp;E3170&amp;")",M3170)</f>
        <v>The Molly Maguires</v>
      </c>
      <c r="P3170" s="36">
        <f>INDEX(cpi!$A$1:$M$105,MATCH('Inflation adjust calc'!$E3170,cpi!$A:$A,0),MATCH('Inflation adjust calc'!$D3170,cpi!$1:$1,0))</f>
        <v>37.799999999999997</v>
      </c>
      <c r="Q3170" s="36">
        <f>cpi!$I$2</f>
        <v>240.85300000000001</v>
      </c>
      <c r="R3170" s="36">
        <f t="shared" si="401"/>
        <v>6.3717724867724872</v>
      </c>
      <c r="S3170" s="28" t="str">
        <f t="shared" si="397"/>
        <v/>
      </c>
      <c r="T3170" s="37">
        <f t="shared" si="398"/>
        <v>70089497.354497358</v>
      </c>
      <c r="U3170" s="37">
        <f t="shared" si="399"/>
        <v>14017899.470899472</v>
      </c>
      <c r="V3170" s="37">
        <f t="shared" si="400"/>
        <v>14017899.470899472</v>
      </c>
    </row>
    <row r="3171" spans="1:22">
      <c r="A3171" s="23">
        <v>3170</v>
      </c>
      <c r="B3171" s="3">
        <v>33239</v>
      </c>
      <c r="C3171" s="28">
        <v>1</v>
      </c>
      <c r="D3171" s="29">
        <v>1</v>
      </c>
      <c r="E3171" s="28">
        <v>1991</v>
      </c>
      <c r="F3171" s="31">
        <f>DATE(E3171,D3171,C3171)</f>
        <v>33239</v>
      </c>
      <c r="G3171" s="24" t="s">
        <v>4128</v>
      </c>
      <c r="H3171" s="2">
        <v>11000000</v>
      </c>
      <c r="I3171" s="2">
        <v>2000000</v>
      </c>
      <c r="J3171" s="2">
        <v>2000000</v>
      </c>
      <c r="K3171" s="28" t="str">
        <f t="shared" si="394"/>
        <v/>
      </c>
      <c r="L3171" s="28" t="str">
        <f t="shared" si="395"/>
        <v/>
      </c>
      <c r="M3171" s="28" t="s">
        <v>4128</v>
      </c>
      <c r="N3171" s="28" t="str">
        <f t="shared" si="396"/>
        <v/>
      </c>
      <c r="O3171" s="28" t="str">
        <f>IF(N3171=1,M3171&amp;" ("&amp;E3171&amp;")",M3171)</f>
        <v>Return to the Blue Lagoon</v>
      </c>
      <c r="P3171" s="36">
        <f>INDEX(cpi!$A$1:$M$105,MATCH('Inflation adjust calc'!$E3171,cpi!$A:$A,0),MATCH('Inflation adjust calc'!$D3171,cpi!$1:$1,0))</f>
        <v>134.6</v>
      </c>
      <c r="Q3171" s="36">
        <f>cpi!$I$2</f>
        <v>240.85300000000001</v>
      </c>
      <c r="R3171" s="36">
        <f t="shared" si="401"/>
        <v>1.789398216939079</v>
      </c>
      <c r="S3171" s="28" t="str">
        <f t="shared" si="397"/>
        <v/>
      </c>
      <c r="T3171" s="37">
        <f t="shared" si="398"/>
        <v>19683380.386329867</v>
      </c>
      <c r="U3171" s="37">
        <f t="shared" si="399"/>
        <v>3578796.4338781578</v>
      </c>
      <c r="V3171" s="37">
        <f t="shared" si="400"/>
        <v>3578796.4338781578</v>
      </c>
    </row>
    <row r="3172" spans="1:22">
      <c r="A3172" s="23">
        <v>3171</v>
      </c>
      <c r="B3172" s="3">
        <v>39272</v>
      </c>
      <c r="C3172" s="28">
        <v>7</v>
      </c>
      <c r="D3172" s="29">
        <v>9</v>
      </c>
      <c r="E3172" s="28">
        <v>2007</v>
      </c>
      <c r="F3172" s="31">
        <f>DATE(E3172,D3172,C3172)</f>
        <v>39332</v>
      </c>
      <c r="G3172" s="24" t="s">
        <v>4129</v>
      </c>
      <c r="H3172" s="2">
        <v>11000000</v>
      </c>
      <c r="I3172" s="2">
        <v>551002</v>
      </c>
      <c r="J3172" s="2">
        <v>3231251</v>
      </c>
      <c r="K3172" s="28" t="str">
        <f t="shared" si="394"/>
        <v/>
      </c>
      <c r="L3172" s="28" t="str">
        <f t="shared" si="395"/>
        <v/>
      </c>
      <c r="M3172" s="28" t="s">
        <v>4129</v>
      </c>
      <c r="N3172" s="28" t="str">
        <f t="shared" si="396"/>
        <v/>
      </c>
      <c r="O3172" s="28" t="str">
        <f>IF(N3172=1,M3172&amp;" ("&amp;E3172&amp;")",M3172)</f>
        <v>Romance and Cigarettes</v>
      </c>
      <c r="P3172" s="36">
        <f>INDEX(cpi!$A$1:$M$105,MATCH('Inflation adjust calc'!$E3172,cpi!$A:$A,0),MATCH('Inflation adjust calc'!$D3172,cpi!$1:$1,0))</f>
        <v>208.49</v>
      </c>
      <c r="Q3172" s="36">
        <f>cpi!$I$2</f>
        <v>240.85300000000001</v>
      </c>
      <c r="R3172" s="36">
        <f t="shared" si="401"/>
        <v>1.1552256702959374</v>
      </c>
      <c r="S3172" s="28" t="str">
        <f t="shared" si="397"/>
        <v/>
      </c>
      <c r="T3172" s="37">
        <f t="shared" si="398"/>
        <v>12707482.373255311</v>
      </c>
      <c r="U3172" s="37">
        <f t="shared" si="399"/>
        <v>636531.65478440211</v>
      </c>
      <c r="V3172" s="37">
        <f t="shared" si="400"/>
        <v>3732824.1023694179</v>
      </c>
    </row>
    <row r="3173" spans="1:22">
      <c r="A3173" s="23">
        <v>3172</v>
      </c>
      <c r="B3173" s="3">
        <v>39001</v>
      </c>
      <c r="C3173" s="28">
        <v>10</v>
      </c>
      <c r="D3173" s="29">
        <v>11</v>
      </c>
      <c r="E3173" s="28">
        <v>2006</v>
      </c>
      <c r="F3173" s="31">
        <f>DATE(E3173,D3173,C3173)</f>
        <v>39031</v>
      </c>
      <c r="G3173" s="24" t="s">
        <v>4130</v>
      </c>
      <c r="H3173" s="2">
        <v>11000000</v>
      </c>
      <c r="I3173" s="2">
        <v>355968</v>
      </c>
      <c r="J3173" s="2">
        <v>6586324</v>
      </c>
      <c r="K3173" s="28" t="str">
        <f t="shared" si="394"/>
        <v/>
      </c>
      <c r="L3173" s="28" t="str">
        <f t="shared" si="395"/>
        <v/>
      </c>
      <c r="M3173" s="28" t="s">
        <v>4130</v>
      </c>
      <c r="N3173" s="28" t="str">
        <f t="shared" si="396"/>
        <v/>
      </c>
      <c r="O3173" s="28" t="str">
        <f>IF(N3173=1,M3173&amp;" ("&amp;E3173&amp;")",M3173)</f>
        <v>Copying Beethoven</v>
      </c>
      <c r="P3173" s="36">
        <f>INDEX(cpi!$A$1:$M$105,MATCH('Inflation adjust calc'!$E3173,cpi!$A:$A,0),MATCH('Inflation adjust calc'!$D3173,cpi!$1:$1,0))</f>
        <v>201.5</v>
      </c>
      <c r="Q3173" s="36">
        <f>cpi!$I$2</f>
        <v>240.85300000000001</v>
      </c>
      <c r="R3173" s="36">
        <f t="shared" si="401"/>
        <v>1.1953002481389579</v>
      </c>
      <c r="S3173" s="28" t="str">
        <f t="shared" si="397"/>
        <v/>
      </c>
      <c r="T3173" s="37">
        <f t="shared" si="398"/>
        <v>13148302.729528537</v>
      </c>
      <c r="U3173" s="37">
        <f t="shared" si="399"/>
        <v>425488.63872952852</v>
      </c>
      <c r="V3173" s="37">
        <f t="shared" si="400"/>
        <v>7872634.7115235738</v>
      </c>
    </row>
    <row r="3174" spans="1:22">
      <c r="A3174" s="23">
        <v>3173</v>
      </c>
      <c r="B3174" s="3" t="s">
        <v>1887</v>
      </c>
      <c r="C3174" s="28">
        <v>26</v>
      </c>
      <c r="D3174" s="29">
        <v>8</v>
      </c>
      <c r="E3174" s="28">
        <v>2011</v>
      </c>
      <c r="F3174" s="31">
        <f>DATE(E3174,D3174,C3174)</f>
        <v>40781</v>
      </c>
      <c r="G3174" s="24" t="s">
        <v>4131</v>
      </c>
      <c r="H3174" s="2">
        <v>11000000</v>
      </c>
      <c r="I3174" s="2">
        <v>229653</v>
      </c>
      <c r="J3174" s="2">
        <v>229653</v>
      </c>
      <c r="K3174" s="28" t="str">
        <f t="shared" si="394"/>
        <v/>
      </c>
      <c r="L3174" s="28" t="str">
        <f t="shared" si="395"/>
        <v/>
      </c>
      <c r="M3174" s="28" t="s">
        <v>4131</v>
      </c>
      <c r="N3174" s="28" t="str">
        <f t="shared" si="396"/>
        <v/>
      </c>
      <c r="O3174" s="28" t="str">
        <f>IF(N3174=1,M3174&amp;" ("&amp;E3174&amp;")",M3174)</f>
        <v>Brighton Rock</v>
      </c>
      <c r="P3174" s="36">
        <f>INDEX(cpi!$A$1:$M$105,MATCH('Inflation adjust calc'!$E3174,cpi!$A:$A,0),MATCH('Inflation adjust calc'!$D3174,cpi!$1:$1,0))</f>
        <v>226.54499999999999</v>
      </c>
      <c r="Q3174" s="36">
        <f>cpi!$I$2</f>
        <v>240.85300000000001</v>
      </c>
      <c r="R3174" s="36">
        <f t="shared" si="401"/>
        <v>1.0631574300911519</v>
      </c>
      <c r="S3174" s="28" t="str">
        <f t="shared" si="397"/>
        <v/>
      </c>
      <c r="T3174" s="37">
        <f t="shared" si="398"/>
        <v>11694731.731002672</v>
      </c>
      <c r="U3174" s="37">
        <f t="shared" si="399"/>
        <v>244157.29329272331</v>
      </c>
      <c r="V3174" s="37">
        <f t="shared" si="400"/>
        <v>244157.29329272331</v>
      </c>
    </row>
    <row r="3175" spans="1:22">
      <c r="A3175" s="23">
        <v>3174</v>
      </c>
      <c r="B3175" s="3" t="s">
        <v>294</v>
      </c>
      <c r="C3175" s="28">
        <v>16</v>
      </c>
      <c r="D3175" s="29">
        <v>11</v>
      </c>
      <c r="E3175" s="28">
        <v>2012</v>
      </c>
      <c r="F3175" s="31">
        <f>DATE(E3175,D3175,C3175)</f>
        <v>41229</v>
      </c>
      <c r="G3175" s="24" t="s">
        <v>4132</v>
      </c>
      <c r="H3175" s="2">
        <v>11000000</v>
      </c>
      <c r="I3175" s="2">
        <v>61611</v>
      </c>
      <c r="J3175" s="2">
        <v>25307405</v>
      </c>
      <c r="K3175" s="28" t="str">
        <f t="shared" si="394"/>
        <v/>
      </c>
      <c r="L3175" s="28" t="str">
        <f t="shared" si="395"/>
        <v/>
      </c>
      <c r="M3175" s="28" t="s">
        <v>4132</v>
      </c>
      <c r="N3175" s="28" t="str">
        <f t="shared" si="396"/>
        <v/>
      </c>
      <c r="O3175" s="28" t="str">
        <f>IF(N3175=1,M3175&amp;" ("&amp;E3175&amp;")",M3175)</f>
        <v>Le prénom</v>
      </c>
      <c r="P3175" s="36">
        <f>INDEX(cpi!$A$1:$M$105,MATCH('Inflation adjust calc'!$E3175,cpi!$A:$A,0),MATCH('Inflation adjust calc'!$D3175,cpi!$1:$1,0))</f>
        <v>230.221</v>
      </c>
      <c r="Q3175" s="36">
        <f>cpi!$I$2</f>
        <v>240.85300000000001</v>
      </c>
      <c r="R3175" s="36">
        <f t="shared" si="401"/>
        <v>1.0461817123546506</v>
      </c>
      <c r="S3175" s="28" t="str">
        <f t="shared" si="397"/>
        <v/>
      </c>
      <c r="T3175" s="37">
        <f t="shared" si="398"/>
        <v>11507998.835901156</v>
      </c>
      <c r="U3175" s="37">
        <f t="shared" si="399"/>
        <v>64456.301479882379</v>
      </c>
      <c r="V3175" s="37">
        <f t="shared" si="400"/>
        <v>26476144.298152648</v>
      </c>
    </row>
    <row r="3176" spans="1:22">
      <c r="A3176" s="23">
        <v>3175</v>
      </c>
      <c r="B3176" s="3">
        <v>42221</v>
      </c>
      <c r="C3176" s="28">
        <v>8</v>
      </c>
      <c r="D3176" s="29">
        <v>5</v>
      </c>
      <c r="E3176" s="28">
        <v>2015</v>
      </c>
      <c r="F3176" s="31">
        <f>DATE(E3176,D3176,C3176)</f>
        <v>42132</v>
      </c>
      <c r="G3176" s="24" t="s">
        <v>4133</v>
      </c>
      <c r="H3176" s="2">
        <v>11000000</v>
      </c>
      <c r="I3176">
        <v>0</v>
      </c>
      <c r="J3176" s="2">
        <v>74056184</v>
      </c>
      <c r="K3176" s="28" t="str">
        <f t="shared" si="394"/>
        <v/>
      </c>
      <c r="L3176" s="28" t="str">
        <f t="shared" si="395"/>
        <v/>
      </c>
      <c r="M3176" s="28" t="s">
        <v>4133</v>
      </c>
      <c r="N3176" s="28" t="str">
        <f t="shared" si="396"/>
        <v/>
      </c>
      <c r="O3176" s="28" t="str">
        <f>IF(N3176=1,M3176&amp;" ("&amp;E3176&amp;")",M3176)</f>
        <v>La famille Bélier</v>
      </c>
      <c r="P3176" s="36">
        <f>INDEX(cpi!$A$1:$M$105,MATCH('Inflation adjust calc'!$E3176,cpi!$A:$A,0),MATCH('Inflation adjust calc'!$D3176,cpi!$1:$1,0))</f>
        <v>237.80500000000001</v>
      </c>
      <c r="Q3176" s="36">
        <f>cpi!$I$2</f>
        <v>240.85300000000001</v>
      </c>
      <c r="R3176" s="36">
        <f t="shared" si="401"/>
        <v>1.0128172241962954</v>
      </c>
      <c r="S3176" s="28" t="str">
        <f t="shared" si="397"/>
        <v/>
      </c>
      <c r="T3176" s="37">
        <f t="shared" si="398"/>
        <v>11140989.466159249</v>
      </c>
      <c r="U3176" s="37">
        <f t="shared" si="399"/>
        <v>0</v>
      </c>
      <c r="V3176" s="37">
        <f t="shared" si="400"/>
        <v>75005378.713450104</v>
      </c>
    </row>
    <row r="3177" spans="1:22">
      <c r="A3177" s="23">
        <v>3176</v>
      </c>
      <c r="B3177" s="3">
        <v>41004</v>
      </c>
      <c r="C3177" s="28">
        <v>4</v>
      </c>
      <c r="D3177" s="29">
        <v>5</v>
      </c>
      <c r="E3177" s="28">
        <v>2012</v>
      </c>
      <c r="F3177" s="31">
        <f>DATE(E3177,D3177,C3177)</f>
        <v>41033</v>
      </c>
      <c r="G3177" s="24" t="s">
        <v>4134</v>
      </c>
      <c r="H3177" s="2">
        <v>11000000</v>
      </c>
      <c r="I3177">
        <v>0</v>
      </c>
      <c r="J3177" s="2">
        <v>10431506</v>
      </c>
      <c r="K3177" s="28" t="str">
        <f t="shared" si="394"/>
        <v/>
      </c>
      <c r="L3177" s="28" t="str">
        <f t="shared" si="395"/>
        <v/>
      </c>
      <c r="M3177" s="28" t="s">
        <v>4134</v>
      </c>
      <c r="N3177" s="28" t="str">
        <f t="shared" si="396"/>
        <v/>
      </c>
      <c r="O3177" s="28" t="str">
        <f>IF(N3177=1,M3177&amp;" ("&amp;E3177&amp;")",M3177)</f>
        <v>LOL</v>
      </c>
      <c r="P3177" s="36">
        <f>INDEX(cpi!$A$1:$M$105,MATCH('Inflation adjust calc'!$E3177,cpi!$A:$A,0),MATCH('Inflation adjust calc'!$D3177,cpi!$1:$1,0))</f>
        <v>229.815</v>
      </c>
      <c r="Q3177" s="36">
        <f>cpi!$I$2</f>
        <v>240.85300000000001</v>
      </c>
      <c r="R3177" s="36">
        <f t="shared" si="401"/>
        <v>1.0480299371233384</v>
      </c>
      <c r="S3177" s="28" t="str">
        <f t="shared" si="397"/>
        <v/>
      </c>
      <c r="T3177" s="37">
        <f t="shared" si="398"/>
        <v>11528329.308356723</v>
      </c>
      <c r="U3177" s="37">
        <f t="shared" si="399"/>
        <v>0</v>
      </c>
      <c r="V3177" s="37">
        <f t="shared" si="400"/>
        <v>10932530.577281727</v>
      </c>
    </row>
    <row r="3178" spans="1:22">
      <c r="A3178" s="23">
        <v>3177</v>
      </c>
      <c r="B3178" s="3">
        <v>42492</v>
      </c>
      <c r="C3178" s="28">
        <v>5</v>
      </c>
      <c r="D3178" s="29">
        <v>2</v>
      </c>
      <c r="E3178" s="28">
        <v>2016</v>
      </c>
      <c r="F3178" s="31">
        <f>DATE(E3178,D3178,C3178)</f>
        <v>42405</v>
      </c>
      <c r="G3178" s="24" t="s">
        <v>4135</v>
      </c>
      <c r="H3178" s="2">
        <v>11000000</v>
      </c>
      <c r="I3178">
        <v>0</v>
      </c>
      <c r="J3178" s="2">
        <v>2086974</v>
      </c>
      <c r="K3178" s="28" t="str">
        <f t="shared" si="394"/>
        <v/>
      </c>
      <c r="L3178" s="28" t="str">
        <f t="shared" si="395"/>
        <v/>
      </c>
      <c r="M3178" s="28" t="s">
        <v>4135</v>
      </c>
      <c r="N3178" s="28" t="str">
        <f t="shared" si="396"/>
        <v/>
      </c>
      <c r="O3178" s="28" t="str">
        <f>IF(N3178=1,M3178&amp;" ("&amp;E3178&amp;")",M3178)</f>
        <v>Misconduct</v>
      </c>
      <c r="P3178" s="36">
        <f>INDEX(cpi!$A$1:$M$105,MATCH('Inflation adjust calc'!$E3178,cpi!$A:$A,0),MATCH('Inflation adjust calc'!$D3178,cpi!$1:$1,0))</f>
        <v>237.11099999999999</v>
      </c>
      <c r="Q3178" s="36">
        <f>cpi!$I$2</f>
        <v>240.85300000000001</v>
      </c>
      <c r="R3178" s="36">
        <f t="shared" si="401"/>
        <v>1.0157816381357256</v>
      </c>
      <c r="S3178" s="28" t="str">
        <f t="shared" si="397"/>
        <v/>
      </c>
      <c r="T3178" s="37">
        <f t="shared" si="398"/>
        <v>11173598.019492982</v>
      </c>
      <c r="U3178" s="37">
        <f t="shared" si="399"/>
        <v>0</v>
      </c>
      <c r="V3178" s="37">
        <f t="shared" si="400"/>
        <v>2119909.8684666678</v>
      </c>
    </row>
    <row r="3179" spans="1:22">
      <c r="A3179" s="23">
        <v>3178</v>
      </c>
      <c r="B3179" s="3" t="s">
        <v>1347</v>
      </c>
      <c r="C3179" s="28">
        <v>24</v>
      </c>
      <c r="D3179" s="29">
        <v>10</v>
      </c>
      <c r="E3179" s="28">
        <v>2008</v>
      </c>
      <c r="F3179" s="31">
        <f>DATE(E3179,D3179,C3179)</f>
        <v>39745</v>
      </c>
      <c r="G3179" s="24" t="s">
        <v>4136</v>
      </c>
      <c r="H3179" s="2">
        <v>10800000</v>
      </c>
      <c r="I3179" s="2">
        <v>56746769</v>
      </c>
      <c r="J3179" s="2">
        <v>118209778</v>
      </c>
      <c r="K3179" s="28" t="str">
        <f t="shared" si="394"/>
        <v/>
      </c>
      <c r="L3179" s="28" t="str">
        <f t="shared" si="395"/>
        <v/>
      </c>
      <c r="M3179" s="28" t="s">
        <v>4136</v>
      </c>
      <c r="N3179" s="28" t="str">
        <f t="shared" si="396"/>
        <v/>
      </c>
      <c r="O3179" s="28" t="str">
        <f>IF(N3179=1,M3179&amp;" ("&amp;E3179&amp;")",M3179)</f>
        <v>Saw V</v>
      </c>
      <c r="P3179" s="36">
        <f>INDEX(cpi!$A$1:$M$105,MATCH('Inflation adjust calc'!$E3179,cpi!$A:$A,0),MATCH('Inflation adjust calc'!$D3179,cpi!$1:$1,0))</f>
        <v>216.57300000000001</v>
      </c>
      <c r="Q3179" s="36">
        <f>cpi!$I$2</f>
        <v>240.85300000000001</v>
      </c>
      <c r="R3179" s="36">
        <f t="shared" si="401"/>
        <v>1.1121100044788592</v>
      </c>
      <c r="S3179" s="28" t="str">
        <f t="shared" si="397"/>
        <v/>
      </c>
      <c r="T3179" s="37">
        <f t="shared" si="398"/>
        <v>12010788.04837168</v>
      </c>
      <c r="U3179" s="37">
        <f t="shared" si="399"/>
        <v>63108649.526750788</v>
      </c>
      <c r="V3179" s="37">
        <f t="shared" si="400"/>
        <v>131462276.74102496</v>
      </c>
    </row>
    <row r="3180" spans="1:22">
      <c r="A3180" s="23">
        <v>3179</v>
      </c>
      <c r="B3180" s="3" t="s">
        <v>65</v>
      </c>
      <c r="C3180" s="28">
        <v>25</v>
      </c>
      <c r="D3180" s="29">
        <v>5</v>
      </c>
      <c r="E3180" s="28">
        <v>2012</v>
      </c>
      <c r="F3180" s="31">
        <f>DATE(E3180,D3180,C3180)</f>
        <v>41054</v>
      </c>
      <c r="G3180" s="24" t="s">
        <v>4137</v>
      </c>
      <c r="H3180" s="2">
        <v>10800000</v>
      </c>
      <c r="I3180" s="2">
        <v>13182281</v>
      </c>
      <c r="J3180" s="2">
        <v>484873045</v>
      </c>
      <c r="K3180" s="28" t="str">
        <f t="shared" si="394"/>
        <v/>
      </c>
      <c r="L3180" s="28" t="str">
        <f t="shared" si="395"/>
        <v/>
      </c>
      <c r="M3180" s="28" t="s">
        <v>4137</v>
      </c>
      <c r="N3180" s="28" t="str">
        <f t="shared" si="396"/>
        <v/>
      </c>
      <c r="O3180" s="28" t="str">
        <f>IF(N3180=1,M3180&amp;" ("&amp;E3180&amp;")",M3180)</f>
        <v>Les Intouchables</v>
      </c>
      <c r="P3180" s="36">
        <f>INDEX(cpi!$A$1:$M$105,MATCH('Inflation adjust calc'!$E3180,cpi!$A:$A,0),MATCH('Inflation adjust calc'!$D3180,cpi!$1:$1,0))</f>
        <v>229.815</v>
      </c>
      <c r="Q3180" s="36">
        <f>cpi!$I$2</f>
        <v>240.85300000000001</v>
      </c>
      <c r="R3180" s="36">
        <f t="shared" si="401"/>
        <v>1.0480299371233384</v>
      </c>
      <c r="S3180" s="28" t="str">
        <f t="shared" si="397"/>
        <v/>
      </c>
      <c r="T3180" s="37">
        <f t="shared" si="398"/>
        <v>11318723.320932055</v>
      </c>
      <c r="U3180" s="37">
        <f t="shared" si="399"/>
        <v>13815425.127572179</v>
      </c>
      <c r="V3180" s="37">
        <f t="shared" si="400"/>
        <v>508161466.8641516</v>
      </c>
    </row>
    <row r="3181" spans="1:22">
      <c r="A3181" s="23">
        <v>3180</v>
      </c>
      <c r="B3181" s="3" t="s">
        <v>4138</v>
      </c>
      <c r="C3181" s="28">
        <v>27</v>
      </c>
      <c r="D3181" s="29">
        <v>4</v>
      </c>
      <c r="E3181" s="28">
        <v>2007</v>
      </c>
      <c r="F3181" s="31">
        <f>DATE(E3181,D3181,C3181)</f>
        <v>39199</v>
      </c>
      <c r="G3181" s="24" t="s">
        <v>4139</v>
      </c>
      <c r="H3181" s="2">
        <v>10800000</v>
      </c>
      <c r="I3181" s="2">
        <v>399879</v>
      </c>
      <c r="J3181" s="2">
        <v>2862544</v>
      </c>
      <c r="K3181" s="28" t="str">
        <f t="shared" si="394"/>
        <v/>
      </c>
      <c r="L3181" s="28" t="str">
        <f t="shared" si="395"/>
        <v/>
      </c>
      <c r="M3181" s="28" t="s">
        <v>4139</v>
      </c>
      <c r="N3181" s="28" t="str">
        <f t="shared" si="396"/>
        <v/>
      </c>
      <c r="O3181" s="28" t="str">
        <f>IF(N3181=1,M3181&amp;" ("&amp;E3181&amp;")",M3181)</f>
        <v>Jindabyne</v>
      </c>
      <c r="P3181" s="36">
        <f>INDEX(cpi!$A$1:$M$105,MATCH('Inflation adjust calc'!$E3181,cpi!$A:$A,0),MATCH('Inflation adjust calc'!$D3181,cpi!$1:$1,0))</f>
        <v>206.68600000000001</v>
      </c>
      <c r="Q3181" s="36">
        <f>cpi!$I$2</f>
        <v>240.85300000000001</v>
      </c>
      <c r="R3181" s="36">
        <f t="shared" si="401"/>
        <v>1.165308729183399</v>
      </c>
      <c r="S3181" s="28" t="str">
        <f t="shared" si="397"/>
        <v/>
      </c>
      <c r="T3181" s="37">
        <f t="shared" si="398"/>
        <v>12585334.275180709</v>
      </c>
      <c r="U3181" s="37">
        <f t="shared" si="399"/>
        <v>465982.48931712843</v>
      </c>
      <c r="V3181" s="37">
        <f t="shared" si="400"/>
        <v>3335747.5108715636</v>
      </c>
    </row>
    <row r="3182" spans="1:22">
      <c r="A3182" s="23">
        <v>3181</v>
      </c>
      <c r="B3182" s="3">
        <v>39029</v>
      </c>
      <c r="C3182" s="28">
        <v>11</v>
      </c>
      <c r="D3182" s="29">
        <v>8</v>
      </c>
      <c r="E3182" s="28">
        <v>2006</v>
      </c>
      <c r="F3182" s="31">
        <f>DATE(E3182,D3182,C3182)</f>
        <v>38940</v>
      </c>
      <c r="G3182" s="24" t="s">
        <v>4140</v>
      </c>
      <c r="H3182" s="2">
        <v>10750000</v>
      </c>
      <c r="I3182" s="2">
        <v>3275443</v>
      </c>
      <c r="J3182" s="2">
        <v>32575443</v>
      </c>
      <c r="K3182" s="28" t="str">
        <f t="shared" si="394"/>
        <v/>
      </c>
      <c r="L3182" s="28" t="str">
        <f t="shared" si="395"/>
        <v/>
      </c>
      <c r="M3182" s="28" t="s">
        <v>4140</v>
      </c>
      <c r="N3182" s="28" t="str">
        <f t="shared" si="396"/>
        <v/>
      </c>
      <c r="O3182" s="28" t="str">
        <f>IF(N3182=1,M3182&amp;" ("&amp;E3182&amp;")",M3182)</f>
        <v>Kabhi Alvida Naa Kehna</v>
      </c>
      <c r="P3182" s="36">
        <f>INDEX(cpi!$A$1:$M$105,MATCH('Inflation adjust calc'!$E3182,cpi!$A:$A,0),MATCH('Inflation adjust calc'!$D3182,cpi!$1:$1,0))</f>
        <v>203.9</v>
      </c>
      <c r="Q3182" s="36">
        <f>cpi!$I$2</f>
        <v>240.85300000000001</v>
      </c>
      <c r="R3182" s="36">
        <f t="shared" si="401"/>
        <v>1.1812309955860716</v>
      </c>
      <c r="S3182" s="28" t="str">
        <f t="shared" si="397"/>
        <v/>
      </c>
      <c r="T3182" s="37">
        <f t="shared" si="398"/>
        <v>12698233.20255027</v>
      </c>
      <c r="U3182" s="37">
        <f t="shared" si="399"/>
        <v>3869054.7958754292</v>
      </c>
      <c r="V3182" s="37">
        <f t="shared" si="400"/>
        <v>38479122.966547325</v>
      </c>
    </row>
    <row r="3183" spans="1:22">
      <c r="A3183" s="23">
        <v>3182</v>
      </c>
      <c r="B3183" s="3">
        <v>30047</v>
      </c>
      <c r="C3183" s="28">
        <v>4</v>
      </c>
      <c r="D3183" s="29">
        <v>6</v>
      </c>
      <c r="E3183" s="28">
        <v>1982</v>
      </c>
      <c r="F3183" s="31">
        <f>DATE(E3183,D3183,C3183)</f>
        <v>30106</v>
      </c>
      <c r="G3183" s="24" t="s">
        <v>2113</v>
      </c>
      <c r="H3183" s="2">
        <v>10700000</v>
      </c>
      <c r="I3183" s="2">
        <v>74706019</v>
      </c>
      <c r="J3183" s="2">
        <v>121706019</v>
      </c>
      <c r="K3183" s="28" t="str">
        <f t="shared" si="394"/>
        <v/>
      </c>
      <c r="L3183" s="28" t="str">
        <f t="shared" si="395"/>
        <v/>
      </c>
      <c r="M3183" s="28" t="s">
        <v>2113</v>
      </c>
      <c r="N3183" s="28">
        <f t="shared" si="396"/>
        <v>1</v>
      </c>
      <c r="O3183" s="28" t="str">
        <f>IF(N3183=1,M3183&amp;" ("&amp;E3183&amp;")",M3183)</f>
        <v>Poltergeist (1982)</v>
      </c>
      <c r="P3183" s="36">
        <f>INDEX(cpi!$A$1:$M$105,MATCH('Inflation adjust calc'!$E3183,cpi!$A:$A,0),MATCH('Inflation adjust calc'!$D3183,cpi!$1:$1,0))</f>
        <v>97</v>
      </c>
      <c r="Q3183" s="36">
        <f>cpi!$I$2</f>
        <v>240.85300000000001</v>
      </c>
      <c r="R3183" s="36">
        <f t="shared" si="401"/>
        <v>2.4830206185567012</v>
      </c>
      <c r="S3183" s="28" t="str">
        <f t="shared" si="397"/>
        <v/>
      </c>
      <c r="T3183" s="37">
        <f t="shared" si="398"/>
        <v>26568320.618556704</v>
      </c>
      <c r="U3183" s="37">
        <f t="shared" si="399"/>
        <v>185496585.50728866</v>
      </c>
      <c r="V3183" s="37">
        <f t="shared" si="400"/>
        <v>302198554.57945365</v>
      </c>
    </row>
    <row r="3184" spans="1:22">
      <c r="A3184" s="23">
        <v>3183</v>
      </c>
      <c r="B3184" s="3" t="s">
        <v>1127</v>
      </c>
      <c r="C3184" s="28">
        <v>18</v>
      </c>
      <c r="D3184" s="29">
        <v>6</v>
      </c>
      <c r="E3184" s="28">
        <v>1999</v>
      </c>
      <c r="F3184" s="31">
        <f>DATE(E3184,D3184,C3184)</f>
        <v>36329</v>
      </c>
      <c r="G3184" s="24" t="s">
        <v>4141</v>
      </c>
      <c r="H3184" s="2">
        <v>10700000</v>
      </c>
      <c r="I3184" s="2">
        <v>18542974</v>
      </c>
      <c r="J3184" s="2">
        <v>31341183</v>
      </c>
      <c r="K3184" s="28" t="str">
        <f t="shared" si="394"/>
        <v/>
      </c>
      <c r="L3184" s="28" t="str">
        <f t="shared" si="395"/>
        <v/>
      </c>
      <c r="M3184" s="28" t="s">
        <v>4141</v>
      </c>
      <c r="N3184" s="28" t="str">
        <f t="shared" si="396"/>
        <v/>
      </c>
      <c r="O3184" s="28" t="str">
        <f>IF(N3184=1,M3184&amp;" ("&amp;E3184&amp;")",M3184)</f>
        <v>An Ideal Husband</v>
      </c>
      <c r="P3184" s="36">
        <f>INDEX(cpi!$A$1:$M$105,MATCH('Inflation adjust calc'!$E3184,cpi!$A:$A,0),MATCH('Inflation adjust calc'!$D3184,cpi!$1:$1,0))</f>
        <v>166.2</v>
      </c>
      <c r="Q3184" s="36">
        <f>cpi!$I$2</f>
        <v>240.85300000000001</v>
      </c>
      <c r="R3184" s="36">
        <f t="shared" si="401"/>
        <v>1.449175691937425</v>
      </c>
      <c r="S3184" s="28" t="str">
        <f t="shared" si="397"/>
        <v/>
      </c>
      <c r="T3184" s="37">
        <f t="shared" si="398"/>
        <v>15506179.903730448</v>
      </c>
      <c r="U3184" s="37">
        <f t="shared" si="399"/>
        <v>26872027.17702768</v>
      </c>
      <c r="V3184" s="37">
        <f t="shared" si="400"/>
        <v>45418880.560162462</v>
      </c>
    </row>
    <row r="3185" spans="1:22">
      <c r="A3185" s="23">
        <v>3184</v>
      </c>
      <c r="B3185" s="3" t="s">
        <v>1672</v>
      </c>
      <c r="C3185" s="28">
        <v>25</v>
      </c>
      <c r="D3185" s="29">
        <v>12</v>
      </c>
      <c r="E3185" s="28">
        <v>2004</v>
      </c>
      <c r="F3185" s="31">
        <f>DATE(E3185,D3185,C3185)</f>
        <v>38346</v>
      </c>
      <c r="G3185" s="24" t="s">
        <v>4142</v>
      </c>
      <c r="H3185" s="2">
        <v>10600000</v>
      </c>
      <c r="I3185" s="2">
        <v>22163442</v>
      </c>
      <c r="J3185" s="2">
        <v>34409206</v>
      </c>
      <c r="K3185" s="28" t="str">
        <f t="shared" si="394"/>
        <v/>
      </c>
      <c r="L3185" s="28" t="str">
        <f t="shared" si="395"/>
        <v/>
      </c>
      <c r="M3185" s="28" t="s">
        <v>4142</v>
      </c>
      <c r="N3185" s="28" t="str">
        <f t="shared" si="396"/>
        <v/>
      </c>
      <c r="O3185" s="28" t="str">
        <f>IF(N3185=1,M3185&amp;" ("&amp;E3185&amp;")",M3185)</f>
        <v>Darkness</v>
      </c>
      <c r="P3185" s="36">
        <f>INDEX(cpi!$A$1:$M$105,MATCH('Inflation adjust calc'!$E3185,cpi!$A:$A,0),MATCH('Inflation adjust calc'!$D3185,cpi!$1:$1,0))</f>
        <v>190.3</v>
      </c>
      <c r="Q3185" s="36">
        <f>cpi!$I$2</f>
        <v>240.85300000000001</v>
      </c>
      <c r="R3185" s="36">
        <f t="shared" si="401"/>
        <v>1.2656489753021545</v>
      </c>
      <c r="S3185" s="28" t="str">
        <f t="shared" si="397"/>
        <v/>
      </c>
      <c r="T3185" s="37">
        <f t="shared" si="398"/>
        <v>13415879.138202837</v>
      </c>
      <c r="U3185" s="37">
        <f t="shared" si="399"/>
        <v>28051137.656468734</v>
      </c>
      <c r="V3185" s="37">
        <f t="shared" si="400"/>
        <v>43549976.314860746</v>
      </c>
    </row>
    <row r="3186" spans="1:22">
      <c r="A3186" s="23">
        <v>3185</v>
      </c>
      <c r="B3186" s="3">
        <v>41437</v>
      </c>
      <c r="C3186" s="28">
        <v>6</v>
      </c>
      <c r="D3186" s="29">
        <v>12</v>
      </c>
      <c r="E3186" s="28">
        <v>2013</v>
      </c>
      <c r="F3186" s="31">
        <f>DATE(E3186,D3186,C3186)</f>
        <v>41614</v>
      </c>
      <c r="G3186" s="24" t="s">
        <v>4143</v>
      </c>
      <c r="H3186" s="2">
        <v>10600000</v>
      </c>
      <c r="I3186" s="2">
        <v>24084</v>
      </c>
      <c r="J3186" s="2">
        <v>261364</v>
      </c>
      <c r="K3186" s="28" t="str">
        <f t="shared" si="394"/>
        <v/>
      </c>
      <c r="L3186" s="28" t="str">
        <f t="shared" si="395"/>
        <v/>
      </c>
      <c r="M3186" s="28" t="s">
        <v>4143</v>
      </c>
      <c r="N3186" s="28" t="str">
        <f t="shared" si="396"/>
        <v/>
      </c>
      <c r="O3186" s="28" t="str">
        <f>IF(N3186=1,M3186&amp;" ("&amp;E3186&amp;")",M3186)</f>
        <v>The Last Days on Mars</v>
      </c>
      <c r="P3186" s="36">
        <f>INDEX(cpi!$A$1:$M$105,MATCH('Inflation adjust calc'!$E3186,cpi!$A:$A,0),MATCH('Inflation adjust calc'!$D3186,cpi!$1:$1,0))</f>
        <v>233.04900000000001</v>
      </c>
      <c r="Q3186" s="36">
        <f>cpi!$I$2</f>
        <v>240.85300000000001</v>
      </c>
      <c r="R3186" s="36">
        <f t="shared" si="401"/>
        <v>1.0334865200022314</v>
      </c>
      <c r="S3186" s="28" t="str">
        <f t="shared" si="397"/>
        <v/>
      </c>
      <c r="T3186" s="37">
        <f t="shared" si="398"/>
        <v>10954957.112023653</v>
      </c>
      <c r="U3186" s="37">
        <f t="shared" si="399"/>
        <v>24890.489347733743</v>
      </c>
      <c r="V3186" s="37">
        <f t="shared" si="400"/>
        <v>270116.17081386322</v>
      </c>
    </row>
    <row r="3187" spans="1:22">
      <c r="A3187" s="23">
        <v>3186</v>
      </c>
      <c r="B3187" s="3">
        <v>30261</v>
      </c>
      <c r="C3187" s="28">
        <v>11</v>
      </c>
      <c r="D3187" s="29">
        <v>6</v>
      </c>
      <c r="E3187" s="28">
        <v>1982</v>
      </c>
      <c r="F3187" s="31">
        <f>DATE(E3187,D3187,C3187)</f>
        <v>30113</v>
      </c>
      <c r="G3187" s="24" t="s">
        <v>4144</v>
      </c>
      <c r="H3187" s="2">
        <v>10500000</v>
      </c>
      <c r="I3187" s="2">
        <v>435110554</v>
      </c>
      <c r="J3187" s="2">
        <v>792965326</v>
      </c>
      <c r="K3187" s="28" t="str">
        <f t="shared" si="394"/>
        <v/>
      </c>
      <c r="L3187" s="28" t="str">
        <f t="shared" si="395"/>
        <v/>
      </c>
      <c r="M3187" s="28" t="s">
        <v>4144</v>
      </c>
      <c r="N3187" s="28" t="str">
        <f t="shared" si="396"/>
        <v/>
      </c>
      <c r="O3187" s="28" t="str">
        <f>IF(N3187=1,M3187&amp;" ("&amp;E3187&amp;")",M3187)</f>
        <v>ET: The Extra-Terrestrial</v>
      </c>
      <c r="P3187" s="36">
        <f>INDEX(cpi!$A$1:$M$105,MATCH('Inflation adjust calc'!$E3187,cpi!$A:$A,0),MATCH('Inflation adjust calc'!$D3187,cpi!$1:$1,0))</f>
        <v>97</v>
      </c>
      <c r="Q3187" s="36">
        <f>cpi!$I$2</f>
        <v>240.85300000000001</v>
      </c>
      <c r="R3187" s="36">
        <f t="shared" si="401"/>
        <v>2.4830206185567012</v>
      </c>
      <c r="S3187" s="28" t="str">
        <f t="shared" si="397"/>
        <v/>
      </c>
      <c r="T3187" s="37">
        <f t="shared" si="398"/>
        <v>26071716.494845364</v>
      </c>
      <c r="U3187" s="37">
        <f t="shared" si="399"/>
        <v>1080388476.933629</v>
      </c>
      <c r="V3187" s="37">
        <f t="shared" si="400"/>
        <v>1968949254.2585361</v>
      </c>
    </row>
    <row r="3188" spans="1:22">
      <c r="A3188" s="23">
        <v>3187</v>
      </c>
      <c r="B3188" s="3">
        <v>24872</v>
      </c>
      <c r="C3188" s="28">
        <v>2</v>
      </c>
      <c r="D3188" s="29">
        <v>4</v>
      </c>
      <c r="E3188" s="28">
        <v>1968</v>
      </c>
      <c r="F3188" s="31">
        <f>DATE(E3188,D3188,C3188)</f>
        <v>24930</v>
      </c>
      <c r="G3188" s="24" t="s">
        <v>4145</v>
      </c>
      <c r="H3188" s="2">
        <v>10500000</v>
      </c>
      <c r="I3188" s="2">
        <v>56700000</v>
      </c>
      <c r="J3188" s="2">
        <v>68700000</v>
      </c>
      <c r="K3188" s="28" t="str">
        <f t="shared" si="394"/>
        <v/>
      </c>
      <c r="L3188" s="28" t="str">
        <f t="shared" si="395"/>
        <v/>
      </c>
      <c r="M3188" s="28" t="s">
        <v>4145</v>
      </c>
      <c r="N3188" s="28" t="str">
        <f t="shared" si="396"/>
        <v/>
      </c>
      <c r="O3188" s="28" t="str">
        <f>IF(N3188=1,M3188&amp;" ("&amp;E3188&amp;")",M3188)</f>
        <v>2001: A Space Odyssey</v>
      </c>
      <c r="P3188" s="36">
        <f>INDEX(cpi!$A$1:$M$105,MATCH('Inflation adjust calc'!$E3188,cpi!$A:$A,0),MATCH('Inflation adjust calc'!$D3188,cpi!$1:$1,0))</f>
        <v>34.4</v>
      </c>
      <c r="Q3188" s="36">
        <f>cpi!$I$2</f>
        <v>240.85300000000001</v>
      </c>
      <c r="R3188" s="36">
        <f t="shared" si="401"/>
        <v>7.001540697674419</v>
      </c>
      <c r="S3188" s="28" t="str">
        <f t="shared" si="397"/>
        <v/>
      </c>
      <c r="T3188" s="37">
        <f t="shared" si="398"/>
        <v>73516177.325581402</v>
      </c>
      <c r="U3188" s="37">
        <f t="shared" si="399"/>
        <v>396987357.55813956</v>
      </c>
      <c r="V3188" s="37">
        <f t="shared" si="400"/>
        <v>481005845.93023258</v>
      </c>
    </row>
    <row r="3189" spans="1:22">
      <c r="A3189" s="23">
        <v>3188</v>
      </c>
      <c r="B3189" s="3" t="s">
        <v>3529</v>
      </c>
      <c r="C3189" s="28">
        <v>20</v>
      </c>
      <c r="D3189" s="29">
        <v>4</v>
      </c>
      <c r="E3189" s="28">
        <v>2007</v>
      </c>
      <c r="F3189" s="31">
        <f>DATE(E3189,D3189,C3189)</f>
        <v>39192</v>
      </c>
      <c r="G3189" s="24" t="s">
        <v>4146</v>
      </c>
      <c r="H3189" s="2">
        <v>10500000</v>
      </c>
      <c r="I3189" s="2">
        <v>11052958</v>
      </c>
      <c r="J3189" s="2">
        <v>14140402</v>
      </c>
      <c r="K3189" s="28" t="str">
        <f t="shared" si="394"/>
        <v/>
      </c>
      <c r="L3189" s="28" t="str">
        <f t="shared" si="395"/>
        <v/>
      </c>
      <c r="M3189" s="28" t="s">
        <v>4146</v>
      </c>
      <c r="N3189" s="28" t="str">
        <f t="shared" si="396"/>
        <v/>
      </c>
      <c r="O3189" s="28" t="str">
        <f>IF(N3189=1,M3189&amp;" ("&amp;E3189&amp;")",M3189)</f>
        <v>In the Land of Women</v>
      </c>
      <c r="P3189" s="36">
        <f>INDEX(cpi!$A$1:$M$105,MATCH('Inflation adjust calc'!$E3189,cpi!$A:$A,0),MATCH('Inflation adjust calc'!$D3189,cpi!$1:$1,0))</f>
        <v>206.68600000000001</v>
      </c>
      <c r="Q3189" s="36">
        <f>cpi!$I$2</f>
        <v>240.85300000000001</v>
      </c>
      <c r="R3189" s="36">
        <f t="shared" si="401"/>
        <v>1.165308729183399</v>
      </c>
      <c r="S3189" s="28" t="str">
        <f t="shared" si="397"/>
        <v/>
      </c>
      <c r="T3189" s="37">
        <f t="shared" si="398"/>
        <v>12235741.65642569</v>
      </c>
      <c r="U3189" s="37">
        <f t="shared" si="399"/>
        <v>12880108.440697484</v>
      </c>
      <c r="V3189" s="37">
        <f t="shared" si="400"/>
        <v>16477933.884762393</v>
      </c>
    </row>
    <row r="3190" spans="1:22">
      <c r="A3190" s="23">
        <v>3189</v>
      </c>
      <c r="B3190" s="3" t="s">
        <v>4147</v>
      </c>
      <c r="C3190" s="28">
        <v>31</v>
      </c>
      <c r="D3190" s="29">
        <v>12</v>
      </c>
      <c r="E3190" s="28">
        <v>1994</v>
      </c>
      <c r="F3190" s="31">
        <f>DATE(E3190,D3190,C3190)</f>
        <v>34699</v>
      </c>
      <c r="G3190" s="24" t="s">
        <v>4148</v>
      </c>
      <c r="H3190" s="2">
        <v>10500000</v>
      </c>
      <c r="I3190" s="2">
        <v>125169</v>
      </c>
      <c r="J3190" s="2">
        <v>125169</v>
      </c>
      <c r="K3190" s="28" t="str">
        <f t="shared" si="394"/>
        <v/>
      </c>
      <c r="L3190" s="28" t="str">
        <f t="shared" si="395"/>
        <v/>
      </c>
      <c r="M3190" s="28" t="s">
        <v>4148</v>
      </c>
      <c r="N3190" s="28" t="str">
        <f t="shared" si="396"/>
        <v/>
      </c>
      <c r="O3190" s="28" t="str">
        <f>IF(N3190=1,M3190&amp;" ("&amp;E3190&amp;")",M3190)</f>
        <v>There Goes My Baby</v>
      </c>
      <c r="P3190" s="36">
        <f>INDEX(cpi!$A$1:$M$105,MATCH('Inflation adjust calc'!$E3190,cpi!$A:$A,0),MATCH('Inflation adjust calc'!$D3190,cpi!$1:$1,0))</f>
        <v>149.69999999999999</v>
      </c>
      <c r="Q3190" s="36">
        <f>cpi!$I$2</f>
        <v>240.85300000000001</v>
      </c>
      <c r="R3190" s="36">
        <f t="shared" si="401"/>
        <v>1.6089044756179027</v>
      </c>
      <c r="S3190" s="28" t="str">
        <f t="shared" si="397"/>
        <v/>
      </c>
      <c r="T3190" s="37">
        <f t="shared" si="398"/>
        <v>16893496.993987978</v>
      </c>
      <c r="U3190" s="37">
        <f t="shared" si="399"/>
        <v>201384.96430861726</v>
      </c>
      <c r="V3190" s="37">
        <f t="shared" si="400"/>
        <v>201384.96430861726</v>
      </c>
    </row>
    <row r="3191" spans="1:22">
      <c r="A3191" s="23">
        <v>3190</v>
      </c>
      <c r="B3191" s="3" t="s">
        <v>1988</v>
      </c>
      <c r="C3191" s="28">
        <v>20</v>
      </c>
      <c r="D3191" s="29">
        <v>2</v>
      </c>
      <c r="E3191" s="28">
        <v>2004</v>
      </c>
      <c r="F3191" s="31">
        <f>DATE(E3191,D3191,C3191)</f>
        <v>38037</v>
      </c>
      <c r="G3191" s="24" t="s">
        <v>4149</v>
      </c>
      <c r="H3191" s="2">
        <v>10400000</v>
      </c>
      <c r="I3191" s="2">
        <v>1610194</v>
      </c>
      <c r="J3191" s="2">
        <v>1610194</v>
      </c>
      <c r="K3191" s="28" t="str">
        <f t="shared" si="394"/>
        <v/>
      </c>
      <c r="L3191" s="28" t="str">
        <f t="shared" si="395"/>
        <v/>
      </c>
      <c r="M3191" s="28" t="s">
        <v>4149</v>
      </c>
      <c r="N3191" s="28" t="str">
        <f t="shared" si="396"/>
        <v/>
      </c>
      <c r="O3191" s="28" t="str">
        <f>IF(N3191=1,M3191&amp;" ("&amp;E3191&amp;")",M3191)</f>
        <v>The Blue Butterfly</v>
      </c>
      <c r="P3191" s="36">
        <f>INDEX(cpi!$A$1:$M$105,MATCH('Inflation adjust calc'!$E3191,cpi!$A:$A,0),MATCH('Inflation adjust calc'!$D3191,cpi!$1:$1,0))</f>
        <v>186.2</v>
      </c>
      <c r="Q3191" s="36">
        <f>cpi!$I$2</f>
        <v>240.85300000000001</v>
      </c>
      <c r="R3191" s="36">
        <f t="shared" si="401"/>
        <v>1.2935177228786252</v>
      </c>
      <c r="S3191" s="28" t="str">
        <f t="shared" si="397"/>
        <v/>
      </c>
      <c r="T3191" s="37">
        <f t="shared" si="398"/>
        <v>13452584.317937702</v>
      </c>
      <c r="U3191" s="37">
        <f t="shared" si="399"/>
        <v>2082814.4762728252</v>
      </c>
      <c r="V3191" s="37">
        <f t="shared" si="400"/>
        <v>2082814.4762728252</v>
      </c>
    </row>
    <row r="3192" spans="1:22">
      <c r="A3192" s="23">
        <v>3191</v>
      </c>
      <c r="B3192" s="3">
        <v>36933</v>
      </c>
      <c r="C3192" s="28">
        <v>2</v>
      </c>
      <c r="D3192" s="29">
        <v>11</v>
      </c>
      <c r="E3192" s="28">
        <v>2001</v>
      </c>
      <c r="F3192" s="31">
        <f>DATE(E3192,D3192,C3192)</f>
        <v>37197</v>
      </c>
      <c r="G3192" s="24" t="s">
        <v>4150</v>
      </c>
      <c r="H3192" s="2">
        <v>10350000</v>
      </c>
      <c r="I3192" s="2">
        <v>33201661</v>
      </c>
      <c r="J3192" s="2">
        <v>174201661</v>
      </c>
      <c r="K3192" s="28" t="str">
        <f t="shared" si="394"/>
        <v/>
      </c>
      <c r="L3192" s="28" t="str">
        <f t="shared" si="395"/>
        <v/>
      </c>
      <c r="M3192" s="28" t="s">
        <v>4150</v>
      </c>
      <c r="N3192" s="28" t="str">
        <f t="shared" si="396"/>
        <v/>
      </c>
      <c r="O3192" s="28" t="str">
        <f>IF(N3192=1,M3192&amp;" ("&amp;E3192&amp;")",M3192)</f>
        <v>Le Fabuleux destin d'Amélie Poulain</v>
      </c>
      <c r="P3192" s="36">
        <f>INDEX(cpi!$A$1:$M$105,MATCH('Inflation adjust calc'!$E3192,cpi!$A:$A,0),MATCH('Inflation adjust calc'!$D3192,cpi!$1:$1,0))</f>
        <v>177.4</v>
      </c>
      <c r="Q3192" s="36">
        <f>cpi!$I$2</f>
        <v>240.85300000000001</v>
      </c>
      <c r="R3192" s="36">
        <f t="shared" si="401"/>
        <v>1.3576832018038332</v>
      </c>
      <c r="S3192" s="28" t="str">
        <f t="shared" si="397"/>
        <v/>
      </c>
      <c r="T3192" s="37">
        <f t="shared" si="398"/>
        <v>14052021.138669673</v>
      </c>
      <c r="U3192" s="37">
        <f t="shared" si="399"/>
        <v>45077337.411685459</v>
      </c>
      <c r="V3192" s="37">
        <f t="shared" si="400"/>
        <v>236510668.86602592</v>
      </c>
    </row>
    <row r="3193" spans="1:22">
      <c r="A3193" s="23">
        <v>3192</v>
      </c>
      <c r="B3193" s="3" t="s">
        <v>4151</v>
      </c>
      <c r="C3193" s="28">
        <v>18</v>
      </c>
      <c r="D3193" s="29">
        <v>2</v>
      </c>
      <c r="E3193" s="28">
        <v>1983</v>
      </c>
      <c r="F3193" s="31">
        <f>DATE(E3193,D3193,C3193)</f>
        <v>30365</v>
      </c>
      <c r="G3193" s="24" t="s">
        <v>4152</v>
      </c>
      <c r="H3193" s="2">
        <v>10100000</v>
      </c>
      <c r="I3193" s="2">
        <v>10143618</v>
      </c>
      <c r="J3193" s="2">
        <v>10143618</v>
      </c>
      <c r="K3193" s="28" t="str">
        <f t="shared" si="394"/>
        <v/>
      </c>
      <c r="L3193" s="28" t="str">
        <f t="shared" si="395"/>
        <v/>
      </c>
      <c r="M3193" s="28" t="s">
        <v>4152</v>
      </c>
      <c r="N3193" s="28" t="str">
        <f t="shared" si="396"/>
        <v/>
      </c>
      <c r="O3193" s="28" t="str">
        <f>IF(N3193=1,M3193&amp;" ("&amp;E3193&amp;")",M3193)</f>
        <v>Lovesick</v>
      </c>
      <c r="P3193" s="36">
        <f>INDEX(cpi!$A$1:$M$105,MATCH('Inflation adjust calc'!$E3193,cpi!$A:$A,0),MATCH('Inflation adjust calc'!$D3193,cpi!$1:$1,0))</f>
        <v>97.9</v>
      </c>
      <c r="Q3193" s="36">
        <f>cpi!$I$2</f>
        <v>240.85300000000001</v>
      </c>
      <c r="R3193" s="36">
        <f t="shared" si="401"/>
        <v>2.4601940755873342</v>
      </c>
      <c r="S3193" s="28" t="str">
        <f t="shared" si="397"/>
        <v/>
      </c>
      <c r="T3193" s="37">
        <f t="shared" si="398"/>
        <v>24847960.163432077</v>
      </c>
      <c r="U3193" s="37">
        <f t="shared" si="399"/>
        <v>24955268.908621043</v>
      </c>
      <c r="V3193" s="37">
        <f t="shared" si="400"/>
        <v>24955268.908621043</v>
      </c>
    </row>
    <row r="3194" spans="1:22">
      <c r="A3194" s="23">
        <v>3193</v>
      </c>
      <c r="B3194" s="3" t="s">
        <v>2097</v>
      </c>
      <c r="C3194" s="28">
        <v>30</v>
      </c>
      <c r="D3194" s="29">
        <v>4</v>
      </c>
      <c r="E3194" s="28">
        <v>2010</v>
      </c>
      <c r="F3194" s="31">
        <f>DATE(E3194,D3194,C3194)</f>
        <v>40298</v>
      </c>
      <c r="G3194" s="24" t="s">
        <v>4153</v>
      </c>
      <c r="H3194" s="2">
        <v>10100000</v>
      </c>
      <c r="I3194" s="2">
        <v>1183658</v>
      </c>
      <c r="J3194" s="2">
        <v>18726300</v>
      </c>
      <c r="K3194" s="28" t="str">
        <f t="shared" si="394"/>
        <v/>
      </c>
      <c r="L3194" s="28" t="str">
        <f t="shared" si="395"/>
        <v/>
      </c>
      <c r="M3194" s="28" t="s">
        <v>4153</v>
      </c>
      <c r="N3194" s="28" t="str">
        <f t="shared" si="396"/>
        <v/>
      </c>
      <c r="O3194" s="28" t="str">
        <f>IF(N3194=1,M3194&amp;" ("&amp;E3194&amp;")",M3194)</f>
        <v>Housefull</v>
      </c>
      <c r="P3194" s="36">
        <f>INDEX(cpi!$A$1:$M$105,MATCH('Inflation adjust calc'!$E3194,cpi!$A:$A,0),MATCH('Inflation adjust calc'!$D3194,cpi!$1:$1,0))</f>
        <v>218.00899999999999</v>
      </c>
      <c r="Q3194" s="36">
        <f>cpi!$I$2</f>
        <v>240.85300000000001</v>
      </c>
      <c r="R3194" s="36">
        <f t="shared" si="401"/>
        <v>1.104784664853286</v>
      </c>
      <c r="S3194" s="28" t="str">
        <f t="shared" si="397"/>
        <v/>
      </c>
      <c r="T3194" s="37">
        <f t="shared" si="398"/>
        <v>11158325.115018189</v>
      </c>
      <c r="U3194" s="37">
        <f t="shared" si="399"/>
        <v>1307687.2068309109</v>
      </c>
      <c r="V3194" s="37">
        <f t="shared" si="400"/>
        <v>20688529.06944209</v>
      </c>
    </row>
    <row r="3195" spans="1:22">
      <c r="A3195" s="23">
        <v>3194</v>
      </c>
      <c r="B3195" s="3" t="s">
        <v>2757</v>
      </c>
      <c r="C3195" s="28">
        <v>24</v>
      </c>
      <c r="D3195" s="29">
        <v>8</v>
      </c>
      <c r="E3195" s="28">
        <v>2007</v>
      </c>
      <c r="F3195" s="31">
        <f>DATE(E3195,D3195,C3195)</f>
        <v>39318</v>
      </c>
      <c r="G3195" s="24" t="s">
        <v>4154</v>
      </c>
      <c r="H3195" s="2">
        <v>10100000</v>
      </c>
      <c r="I3195" s="2">
        <v>1066555</v>
      </c>
      <c r="J3195" s="2">
        <v>1066555</v>
      </c>
      <c r="K3195" s="28" t="str">
        <f t="shared" si="394"/>
        <v/>
      </c>
      <c r="L3195" s="28" t="str">
        <f t="shared" si="395"/>
        <v/>
      </c>
      <c r="M3195" s="28" t="s">
        <v>4154</v>
      </c>
      <c r="N3195" s="28" t="str">
        <f t="shared" si="396"/>
        <v/>
      </c>
      <c r="O3195" s="28" t="str">
        <f>IF(N3195=1,M3195&amp;" ("&amp;E3195&amp;")",M3195)</f>
        <v>September Dawn</v>
      </c>
      <c r="P3195" s="36">
        <f>INDEX(cpi!$A$1:$M$105,MATCH('Inflation adjust calc'!$E3195,cpi!$A:$A,0),MATCH('Inflation adjust calc'!$D3195,cpi!$1:$1,0))</f>
        <v>207.917</v>
      </c>
      <c r="Q3195" s="36">
        <f>cpi!$I$2</f>
        <v>240.85300000000001</v>
      </c>
      <c r="R3195" s="36">
        <f t="shared" si="401"/>
        <v>1.1584093652755667</v>
      </c>
      <c r="S3195" s="28" t="str">
        <f t="shared" si="397"/>
        <v/>
      </c>
      <c r="T3195" s="37">
        <f t="shared" si="398"/>
        <v>11699934.589283224</v>
      </c>
      <c r="U3195" s="37">
        <f t="shared" si="399"/>
        <v>1235507.300581482</v>
      </c>
      <c r="V3195" s="37">
        <f t="shared" si="400"/>
        <v>1235507.300581482</v>
      </c>
    </row>
    <row r="3196" spans="1:22">
      <c r="A3196" s="23">
        <v>3195</v>
      </c>
      <c r="B3196" s="3">
        <v>35562</v>
      </c>
      <c r="C3196" s="28">
        <v>5</v>
      </c>
      <c r="D3196" s="29">
        <v>12</v>
      </c>
      <c r="E3196" s="28">
        <v>1997</v>
      </c>
      <c r="F3196" s="31">
        <f>DATE(E3196,D3196,C3196)</f>
        <v>35769</v>
      </c>
      <c r="G3196" s="24" t="s">
        <v>4155</v>
      </c>
      <c r="H3196" s="2">
        <v>10000000</v>
      </c>
      <c r="I3196" s="2">
        <v>138433435</v>
      </c>
      <c r="J3196" s="2">
        <v>225933435</v>
      </c>
      <c r="K3196" s="28" t="str">
        <f t="shared" si="394"/>
        <v/>
      </c>
      <c r="L3196" s="28" t="str">
        <f t="shared" si="395"/>
        <v/>
      </c>
      <c r="M3196" s="28" t="s">
        <v>4155</v>
      </c>
      <c r="N3196" s="28" t="str">
        <f t="shared" si="396"/>
        <v/>
      </c>
      <c r="O3196" s="28" t="str">
        <f>IF(N3196=1,M3196&amp;" ("&amp;E3196&amp;")",M3196)</f>
        <v>Good Will Hunting</v>
      </c>
      <c r="P3196" s="36">
        <f>INDEX(cpi!$A$1:$M$105,MATCH('Inflation adjust calc'!$E3196,cpi!$A:$A,0),MATCH('Inflation adjust calc'!$D3196,cpi!$1:$1,0))</f>
        <v>161.30000000000001</v>
      </c>
      <c r="Q3196" s="36">
        <f>cpi!$I$2</f>
        <v>240.85300000000001</v>
      </c>
      <c r="R3196" s="36">
        <f t="shared" si="401"/>
        <v>1.4931990080595163</v>
      </c>
      <c r="S3196" s="28" t="str">
        <f t="shared" si="397"/>
        <v/>
      </c>
      <c r="T3196" s="37">
        <f t="shared" si="398"/>
        <v>14931990.080595164</v>
      </c>
      <c r="U3196" s="37">
        <f t="shared" si="399"/>
        <v>206708667.82427153</v>
      </c>
      <c r="V3196" s="37">
        <f t="shared" si="400"/>
        <v>337363581.02947921</v>
      </c>
    </row>
    <row r="3197" spans="1:22">
      <c r="A3197" s="23">
        <v>3196</v>
      </c>
      <c r="B3197" s="3" t="s">
        <v>3445</v>
      </c>
      <c r="C3197" s="28">
        <v>22</v>
      </c>
      <c r="D3197" s="29">
        <v>10</v>
      </c>
      <c r="E3197" s="28">
        <v>2004</v>
      </c>
      <c r="F3197" s="31">
        <f>DATE(E3197,D3197,C3197)</f>
        <v>38282</v>
      </c>
      <c r="G3197" s="24" t="s">
        <v>4156</v>
      </c>
      <c r="H3197" s="2">
        <v>10000000</v>
      </c>
      <c r="I3197" s="2">
        <v>110359362</v>
      </c>
      <c r="J3197" s="2">
        <v>187281115</v>
      </c>
      <c r="K3197" s="28" t="str">
        <f t="shared" si="394"/>
        <v/>
      </c>
      <c r="L3197" s="28" t="str">
        <f t="shared" si="395"/>
        <v/>
      </c>
      <c r="M3197" s="28" t="s">
        <v>4156</v>
      </c>
      <c r="N3197" s="28" t="str">
        <f t="shared" si="396"/>
        <v/>
      </c>
      <c r="O3197" s="28" t="str">
        <f>IF(N3197=1,M3197&amp;" ("&amp;E3197&amp;")",M3197)</f>
        <v>The Grudge</v>
      </c>
      <c r="P3197" s="36">
        <f>INDEX(cpi!$A$1:$M$105,MATCH('Inflation adjust calc'!$E3197,cpi!$A:$A,0),MATCH('Inflation adjust calc'!$D3197,cpi!$1:$1,0))</f>
        <v>190.9</v>
      </c>
      <c r="Q3197" s="36">
        <f>cpi!$I$2</f>
        <v>240.85300000000001</v>
      </c>
      <c r="R3197" s="36">
        <f t="shared" si="401"/>
        <v>1.2616710319539026</v>
      </c>
      <c r="S3197" s="28" t="str">
        <f t="shared" si="397"/>
        <v/>
      </c>
      <c r="T3197" s="37">
        <f t="shared" si="398"/>
        <v>12616710.319539025</v>
      </c>
      <c r="U3197" s="37">
        <f t="shared" si="399"/>
        <v>139237210.14031431</v>
      </c>
      <c r="V3197" s="37">
        <f t="shared" si="400"/>
        <v>236287157.62752751</v>
      </c>
    </row>
    <row r="3198" spans="1:22">
      <c r="A3198" s="23">
        <v>3197</v>
      </c>
      <c r="B3198" s="3" t="s">
        <v>3241</v>
      </c>
      <c r="C3198" s="28">
        <v>26</v>
      </c>
      <c r="D3198" s="29">
        <v>8</v>
      </c>
      <c r="E3198" s="28">
        <v>2016</v>
      </c>
      <c r="F3198" s="31">
        <f>DATE(E3198,D3198,C3198)</f>
        <v>42608</v>
      </c>
      <c r="G3198" s="24" t="s">
        <v>4190</v>
      </c>
      <c r="H3198" s="2">
        <v>10000000</v>
      </c>
      <c r="I3198" s="2">
        <v>86951001</v>
      </c>
      <c r="J3198" s="2">
        <v>140851001</v>
      </c>
      <c r="K3198" s="28" t="str">
        <f t="shared" si="394"/>
        <v/>
      </c>
      <c r="L3198" s="28" t="str">
        <f t="shared" si="395"/>
        <v/>
      </c>
      <c r="M3198" s="28" t="s">
        <v>4190</v>
      </c>
      <c r="N3198" s="28" t="str">
        <f t="shared" si="396"/>
        <v/>
      </c>
      <c r="O3198" s="28" t="str">
        <f>IF(N3198=1,M3198&amp;" ("&amp;E3198&amp;")",M3198)</f>
        <v>Don’t Breathe</v>
      </c>
      <c r="P3198" s="36">
        <f>INDEX(cpi!$A$1:$M$105,MATCH('Inflation adjust calc'!$E3198,cpi!$A:$A,0),MATCH('Inflation adjust calc'!$D3198,cpi!$1:$1,0))</f>
        <v>240.85300000000001</v>
      </c>
      <c r="Q3198" s="36">
        <f>cpi!$I$2</f>
        <v>240.85300000000001</v>
      </c>
      <c r="R3198" s="36">
        <f t="shared" si="401"/>
        <v>1</v>
      </c>
      <c r="S3198" s="28" t="str">
        <f t="shared" si="397"/>
        <v/>
      </c>
      <c r="T3198" s="37">
        <f t="shared" si="398"/>
        <v>10000000</v>
      </c>
      <c r="U3198" s="37">
        <f t="shared" si="399"/>
        <v>86951001</v>
      </c>
      <c r="V3198" s="37">
        <f t="shared" si="400"/>
        <v>140851001</v>
      </c>
    </row>
    <row r="3199" spans="1:22">
      <c r="A3199" s="23">
        <v>3198</v>
      </c>
      <c r="B3199" s="3" t="s">
        <v>2532</v>
      </c>
      <c r="C3199" s="28">
        <v>26</v>
      </c>
      <c r="D3199" s="29">
        <v>6</v>
      </c>
      <c r="E3199" s="28">
        <v>1981</v>
      </c>
      <c r="F3199" s="31">
        <f>DATE(E3199,D3199,C3199)</f>
        <v>29763</v>
      </c>
      <c r="G3199" s="24" t="s">
        <v>4157</v>
      </c>
      <c r="H3199" s="2">
        <v>10000000</v>
      </c>
      <c r="I3199" s="2">
        <v>85300000</v>
      </c>
      <c r="J3199" s="2">
        <v>85300000</v>
      </c>
      <c r="K3199" s="28" t="str">
        <f t="shared" si="394"/>
        <v/>
      </c>
      <c r="L3199" s="28" t="str">
        <f t="shared" si="395"/>
        <v/>
      </c>
      <c r="M3199" s="28" t="s">
        <v>4157</v>
      </c>
      <c r="N3199" s="28" t="str">
        <f t="shared" si="396"/>
        <v/>
      </c>
      <c r="O3199" s="28" t="str">
        <f>IF(N3199=1,M3199&amp;" ("&amp;E3199&amp;")",M3199)</f>
        <v>Stripes</v>
      </c>
      <c r="P3199" s="36">
        <f>INDEX(cpi!$A$1:$M$105,MATCH('Inflation adjust calc'!$E3199,cpi!$A:$A,0),MATCH('Inflation adjust calc'!$D3199,cpi!$1:$1,0))</f>
        <v>90.6</v>
      </c>
      <c r="Q3199" s="36">
        <f>cpi!$I$2</f>
        <v>240.85300000000001</v>
      </c>
      <c r="R3199" s="36">
        <f t="shared" si="401"/>
        <v>2.658421633554084</v>
      </c>
      <c r="S3199" s="28" t="str">
        <f t="shared" si="397"/>
        <v/>
      </c>
      <c r="T3199" s="37">
        <f t="shared" si="398"/>
        <v>26584216.335540839</v>
      </c>
      <c r="U3199" s="37">
        <f t="shared" si="399"/>
        <v>226763365.34216335</v>
      </c>
      <c r="V3199" s="37">
        <f t="shared" si="400"/>
        <v>226763365.34216335</v>
      </c>
    </row>
    <row r="3200" spans="1:22">
      <c r="A3200" s="23">
        <v>3199</v>
      </c>
      <c r="B3200" s="3" t="s">
        <v>3104</v>
      </c>
      <c r="C3200" s="28">
        <v>27</v>
      </c>
      <c r="D3200" s="29">
        <v>10</v>
      </c>
      <c r="E3200" s="28">
        <v>2006</v>
      </c>
      <c r="F3200" s="31">
        <f>DATE(E3200,D3200,C3200)</f>
        <v>39017</v>
      </c>
      <c r="G3200" s="24" t="s">
        <v>4158</v>
      </c>
      <c r="H3200" s="2">
        <v>10000000</v>
      </c>
      <c r="I3200" s="2">
        <v>80238724</v>
      </c>
      <c r="J3200" s="2">
        <v>163876815</v>
      </c>
      <c r="K3200" s="28" t="str">
        <f t="shared" si="394"/>
        <v/>
      </c>
      <c r="L3200" s="28" t="str">
        <f t="shared" si="395"/>
        <v/>
      </c>
      <c r="M3200" s="28" t="s">
        <v>4158</v>
      </c>
      <c r="N3200" s="28" t="str">
        <f t="shared" si="396"/>
        <v/>
      </c>
      <c r="O3200" s="28" t="str">
        <f>IF(N3200=1,M3200&amp;" ("&amp;E3200&amp;")",M3200)</f>
        <v>Saw III</v>
      </c>
      <c r="P3200" s="36">
        <f>INDEX(cpi!$A$1:$M$105,MATCH('Inflation adjust calc'!$E3200,cpi!$A:$A,0),MATCH('Inflation adjust calc'!$D3200,cpi!$1:$1,0))</f>
        <v>201.8</v>
      </c>
      <c r="Q3200" s="36">
        <f>cpi!$I$2</f>
        <v>240.85300000000001</v>
      </c>
      <c r="R3200" s="36">
        <f t="shared" si="401"/>
        <v>1.1935232903865214</v>
      </c>
      <c r="S3200" s="28" t="str">
        <f t="shared" si="397"/>
        <v/>
      </c>
      <c r="T3200" s="37">
        <f t="shared" si="398"/>
        <v>11935232.903865214</v>
      </c>
      <c r="U3200" s="37">
        <f t="shared" si="399"/>
        <v>95766785.884895936</v>
      </c>
      <c r="V3200" s="37">
        <f t="shared" si="400"/>
        <v>195590795.45686325</v>
      </c>
    </row>
    <row r="3201" spans="1:22">
      <c r="A3201" s="23">
        <v>3200</v>
      </c>
      <c r="B3201" s="3">
        <v>42376</v>
      </c>
      <c r="C3201" s="28">
        <v>1</v>
      </c>
      <c r="D3201" s="29">
        <v>7</v>
      </c>
      <c r="E3201" s="28">
        <v>2016</v>
      </c>
      <c r="F3201" s="31">
        <f>DATE(E3201,D3201,C3201)</f>
        <v>42552</v>
      </c>
      <c r="G3201" s="24" t="s">
        <v>4159</v>
      </c>
      <c r="H3201" s="2">
        <v>10000000</v>
      </c>
      <c r="I3201" s="2">
        <v>79042440</v>
      </c>
      <c r="J3201" s="2">
        <v>117742440</v>
      </c>
      <c r="K3201" s="28" t="str">
        <f t="shared" si="394"/>
        <v/>
      </c>
      <c r="L3201" s="28" t="str">
        <f t="shared" si="395"/>
        <v/>
      </c>
      <c r="M3201" s="28" t="s">
        <v>4159</v>
      </c>
      <c r="N3201" s="28" t="str">
        <f t="shared" si="396"/>
        <v/>
      </c>
      <c r="O3201" s="28" t="str">
        <f>IF(N3201=1,M3201&amp;" ("&amp;E3201&amp;")",M3201)</f>
        <v>The Purge: Election Year</v>
      </c>
      <c r="P3201" s="36">
        <f>INDEX(cpi!$A$1:$M$105,MATCH('Inflation adjust calc'!$E3201,cpi!$A:$A,0),MATCH('Inflation adjust calc'!$D3201,cpi!$1:$1,0))</f>
        <v>240.64699999999999</v>
      </c>
      <c r="Q3201" s="36">
        <f>cpi!$I$2</f>
        <v>240.85300000000001</v>
      </c>
      <c r="R3201" s="36">
        <f t="shared" si="401"/>
        <v>1.0008560256309034</v>
      </c>
      <c r="S3201" s="28" t="str">
        <f t="shared" si="397"/>
        <v/>
      </c>
      <c r="T3201" s="37">
        <f t="shared" si="398"/>
        <v>10008560.256309034</v>
      </c>
      <c r="U3201" s="37">
        <f t="shared" si="399"/>
        <v>79110102.354569137</v>
      </c>
      <c r="V3201" s="37">
        <f t="shared" si="400"/>
        <v>117843230.5464851</v>
      </c>
    </row>
    <row r="3202" spans="1:22">
      <c r="A3202" s="23">
        <v>3201</v>
      </c>
      <c r="B3202" s="3" t="s">
        <v>1904</v>
      </c>
      <c r="C3202" s="28">
        <v>25</v>
      </c>
      <c r="D3202" s="29">
        <v>8</v>
      </c>
      <c r="E3202" s="28">
        <v>2000</v>
      </c>
      <c r="F3202" s="31">
        <f>DATE(E3202,D3202,C3202)</f>
        <v>36763</v>
      </c>
      <c r="G3202" s="24" t="s">
        <v>4160</v>
      </c>
      <c r="H3202" s="2">
        <v>10000000</v>
      </c>
      <c r="I3202" s="2">
        <v>68353550</v>
      </c>
      <c r="J3202" s="2">
        <v>90453550</v>
      </c>
      <c r="K3202" s="28" t="str">
        <f t="shared" si="394"/>
        <v/>
      </c>
      <c r="L3202" s="28" t="str">
        <f t="shared" si="395"/>
        <v/>
      </c>
      <c r="M3202" s="28" t="s">
        <v>4160</v>
      </c>
      <c r="N3202" s="28" t="str">
        <f t="shared" si="396"/>
        <v/>
      </c>
      <c r="O3202" s="28" t="str">
        <f>IF(N3202=1,M3202&amp;" ("&amp;E3202&amp;")",M3202)</f>
        <v>Bring it On</v>
      </c>
      <c r="P3202" s="36">
        <f>INDEX(cpi!$A$1:$M$105,MATCH('Inflation adjust calc'!$E3202,cpi!$A:$A,0),MATCH('Inflation adjust calc'!$D3202,cpi!$1:$1,0))</f>
        <v>172.8</v>
      </c>
      <c r="Q3202" s="36">
        <f>cpi!$I$2</f>
        <v>240.85300000000001</v>
      </c>
      <c r="R3202" s="36">
        <f t="shared" si="401"/>
        <v>1.3938252314814814</v>
      </c>
      <c r="S3202" s="28" t="str">
        <f t="shared" si="397"/>
        <v/>
      </c>
      <c r="T3202" s="37">
        <f t="shared" si="398"/>
        <v>13938252.314814813</v>
      </c>
      <c r="U3202" s="37">
        <f t="shared" si="399"/>
        <v>95272902.651331007</v>
      </c>
      <c r="V3202" s="37">
        <f t="shared" si="400"/>
        <v>126076440.26707175</v>
      </c>
    </row>
    <row r="3203" spans="1:22">
      <c r="A3203" s="23">
        <v>3202</v>
      </c>
      <c r="B3203" s="3" t="s">
        <v>4161</v>
      </c>
      <c r="C3203" s="28">
        <v>29</v>
      </c>
      <c r="D3203" s="29">
        <v>1</v>
      </c>
      <c r="E3203" s="28">
        <v>1999</v>
      </c>
      <c r="F3203" s="31">
        <f>DATE(E3203,D3203,C3203)</f>
        <v>36189</v>
      </c>
      <c r="G3203" s="24" t="s">
        <v>4162</v>
      </c>
      <c r="H3203" s="2">
        <v>10000000</v>
      </c>
      <c r="I3203" s="2">
        <v>63465522</v>
      </c>
      <c r="J3203" s="2">
        <v>63465522</v>
      </c>
      <c r="K3203" s="28" t="str">
        <f t="shared" ref="K3203:K3266" si="402">IF(J3203=0,1,"")</f>
        <v/>
      </c>
      <c r="L3203" s="28" t="str">
        <f t="shared" ref="L3203:L3266" si="403">IF(E3203&gt;2016,1,"")</f>
        <v/>
      </c>
      <c r="M3203" s="28" t="s">
        <v>4162</v>
      </c>
      <c r="N3203" s="28" t="str">
        <f t="shared" ref="N3203:N3266" si="404">IF(COUNTIF($M$2:$M$5233,M3203)&gt;1,1,"")</f>
        <v/>
      </c>
      <c r="O3203" s="28" t="str">
        <f>IF(N3203=1,M3203&amp;" ("&amp;E3203&amp;")",M3203)</f>
        <v>She's All That</v>
      </c>
      <c r="P3203" s="36">
        <f>INDEX(cpi!$A$1:$M$105,MATCH('Inflation adjust calc'!$E3203,cpi!$A:$A,0),MATCH('Inflation adjust calc'!$D3203,cpi!$1:$1,0))</f>
        <v>164.3</v>
      </c>
      <c r="Q3203" s="36">
        <f>cpi!$I$2</f>
        <v>240.85300000000001</v>
      </c>
      <c r="R3203" s="36">
        <f t="shared" si="401"/>
        <v>1.4659342665855142</v>
      </c>
      <c r="S3203" s="28" t="str">
        <f t="shared" ref="S3203:S3266" si="405">IF(ISERROR(R3203),1,"")</f>
        <v/>
      </c>
      <c r="T3203" s="37">
        <f t="shared" ref="T3203:T3266" si="406">H3203*$R3203</f>
        <v>14659342.665855141</v>
      </c>
      <c r="U3203" s="37">
        <f t="shared" ref="U3203:U3266" si="407">I3203*$R3203</f>
        <v>93036283.446536809</v>
      </c>
      <c r="V3203" s="37">
        <f t="shared" ref="V3203:V3266" si="408">J3203*$R3203</f>
        <v>93036283.446536809</v>
      </c>
    </row>
    <row r="3204" spans="1:22">
      <c r="A3204" s="23">
        <v>3203</v>
      </c>
      <c r="B3204" s="3" t="s">
        <v>4163</v>
      </c>
      <c r="C3204" s="28">
        <v>26</v>
      </c>
      <c r="D3204" s="29">
        <v>10</v>
      </c>
      <c r="E3204" s="28">
        <v>2007</v>
      </c>
      <c r="F3204" s="31">
        <f>DATE(E3204,D3204,C3204)</f>
        <v>39381</v>
      </c>
      <c r="G3204" s="24" t="s">
        <v>4164</v>
      </c>
      <c r="H3204" s="2">
        <v>10000000</v>
      </c>
      <c r="I3204" s="2">
        <v>63300095</v>
      </c>
      <c r="J3204" s="2">
        <v>135759694</v>
      </c>
      <c r="K3204" s="28" t="str">
        <f t="shared" si="402"/>
        <v/>
      </c>
      <c r="L3204" s="28" t="str">
        <f t="shared" si="403"/>
        <v/>
      </c>
      <c r="M3204" s="28" t="s">
        <v>4164</v>
      </c>
      <c r="N3204" s="28" t="str">
        <f t="shared" si="404"/>
        <v/>
      </c>
      <c r="O3204" s="28" t="str">
        <f>IF(N3204=1,M3204&amp;" ("&amp;E3204&amp;")",M3204)</f>
        <v>Saw IV</v>
      </c>
      <c r="P3204" s="36">
        <f>INDEX(cpi!$A$1:$M$105,MATCH('Inflation adjust calc'!$E3204,cpi!$A:$A,0),MATCH('Inflation adjust calc'!$D3204,cpi!$1:$1,0))</f>
        <v>208.93600000000001</v>
      </c>
      <c r="Q3204" s="36">
        <f>cpi!$I$2</f>
        <v>240.85300000000001</v>
      </c>
      <c r="R3204" s="36">
        <f t="shared" si="401"/>
        <v>1.1527596967492437</v>
      </c>
      <c r="S3204" s="28" t="str">
        <f t="shared" si="405"/>
        <v/>
      </c>
      <c r="T3204" s="37">
        <f t="shared" si="406"/>
        <v>11527596.967492437</v>
      </c>
      <c r="U3204" s="37">
        <f t="shared" si="407"/>
        <v>72969798.316398323</v>
      </c>
      <c r="V3204" s="37">
        <f t="shared" si="408"/>
        <v>156498303.68621013</v>
      </c>
    </row>
    <row r="3205" spans="1:22">
      <c r="A3205" s="23">
        <v>3204</v>
      </c>
      <c r="B3205" s="3" t="s">
        <v>3215</v>
      </c>
      <c r="C3205" s="28">
        <v>24</v>
      </c>
      <c r="D3205" s="29">
        <v>2</v>
      </c>
      <c r="E3205" s="28">
        <v>2006</v>
      </c>
      <c r="F3205" s="31">
        <f>DATE(E3205,D3205,C3205)</f>
        <v>38772</v>
      </c>
      <c r="G3205" s="24" t="s">
        <v>4165</v>
      </c>
      <c r="H3205" s="2">
        <v>10000000</v>
      </c>
      <c r="I3205" s="2">
        <v>63257940</v>
      </c>
      <c r="J3205" s="2">
        <v>63320521</v>
      </c>
      <c r="K3205" s="28" t="str">
        <f t="shared" si="402"/>
        <v/>
      </c>
      <c r="L3205" s="28" t="str">
        <f t="shared" si="403"/>
        <v/>
      </c>
      <c r="M3205" s="28" t="s">
        <v>4165</v>
      </c>
      <c r="N3205" s="28" t="str">
        <f t="shared" si="404"/>
        <v/>
      </c>
      <c r="O3205" s="28" t="str">
        <f>IF(N3205=1,M3205&amp;" ("&amp;E3205&amp;")",M3205)</f>
        <v>Madea's Family Reunion</v>
      </c>
      <c r="P3205" s="36">
        <f>INDEX(cpi!$A$1:$M$105,MATCH('Inflation adjust calc'!$E3205,cpi!$A:$A,0),MATCH('Inflation adjust calc'!$D3205,cpi!$1:$1,0))</f>
        <v>198.7</v>
      </c>
      <c r="Q3205" s="36">
        <f>cpi!$I$2</f>
        <v>240.85300000000001</v>
      </c>
      <c r="R3205" s="36">
        <f t="shared" si="401"/>
        <v>1.2121439355812784</v>
      </c>
      <c r="S3205" s="28" t="str">
        <f t="shared" si="405"/>
        <v/>
      </c>
      <c r="T3205" s="37">
        <f t="shared" si="406"/>
        <v>12121439.355812784</v>
      </c>
      <c r="U3205" s="37">
        <f t="shared" si="407"/>
        <v>76677728.348364368</v>
      </c>
      <c r="V3205" s="37">
        <f t="shared" si="408"/>
        <v>76753585.527996987</v>
      </c>
    </row>
    <row r="3206" spans="1:22">
      <c r="A3206" s="23">
        <v>3205</v>
      </c>
      <c r="B3206" s="3">
        <v>38534</v>
      </c>
      <c r="C3206" s="28">
        <v>7</v>
      </c>
      <c r="D3206" s="29">
        <v>1</v>
      </c>
      <c r="E3206" s="28">
        <v>2005</v>
      </c>
      <c r="F3206" s="31">
        <f>DATE(E3206,D3206,C3206)</f>
        <v>38359</v>
      </c>
      <c r="G3206" s="24" t="s">
        <v>4166</v>
      </c>
      <c r="H3206" s="2">
        <v>10000000</v>
      </c>
      <c r="I3206" s="2">
        <v>56094360</v>
      </c>
      <c r="J3206" s="2">
        <v>92094360</v>
      </c>
      <c r="K3206" s="28" t="str">
        <f t="shared" si="402"/>
        <v/>
      </c>
      <c r="L3206" s="28" t="str">
        <f t="shared" si="403"/>
        <v/>
      </c>
      <c r="M3206" s="28" t="s">
        <v>4166</v>
      </c>
      <c r="N3206" s="28" t="str">
        <f t="shared" si="404"/>
        <v/>
      </c>
      <c r="O3206" s="28" t="str">
        <f>IF(N3206=1,M3206&amp;" ("&amp;E3206&amp;")",M3206)</f>
        <v>White Noise</v>
      </c>
      <c r="P3206" s="36">
        <f>INDEX(cpi!$A$1:$M$105,MATCH('Inflation adjust calc'!$E3206,cpi!$A:$A,0),MATCH('Inflation adjust calc'!$D3206,cpi!$1:$1,0))</f>
        <v>190.7</v>
      </c>
      <c r="Q3206" s="36">
        <f>cpi!$I$2</f>
        <v>240.85300000000001</v>
      </c>
      <c r="R3206" s="36">
        <f t="shared" si="401"/>
        <v>1.2629942317776615</v>
      </c>
      <c r="S3206" s="28" t="str">
        <f t="shared" si="405"/>
        <v/>
      </c>
      <c r="T3206" s="37">
        <f t="shared" si="406"/>
        <v>12629942.317776615</v>
      </c>
      <c r="U3206" s="37">
        <f t="shared" si="407"/>
        <v>70846853.115259588</v>
      </c>
      <c r="V3206" s="37">
        <f t="shared" si="408"/>
        <v>116314645.4592554</v>
      </c>
    </row>
    <row r="3207" spans="1:22">
      <c r="A3207" s="23">
        <v>3206</v>
      </c>
      <c r="B3207" s="3" t="s">
        <v>4167</v>
      </c>
      <c r="C3207" s="28">
        <v>17</v>
      </c>
      <c r="D3207" s="29">
        <v>10</v>
      </c>
      <c r="E3207" s="28">
        <v>1986</v>
      </c>
      <c r="F3207" s="31">
        <f>DATE(E3207,D3207,C3207)</f>
        <v>31702</v>
      </c>
      <c r="G3207" s="24" t="s">
        <v>4168</v>
      </c>
      <c r="H3207" s="2">
        <v>10000000</v>
      </c>
      <c r="I3207" s="2">
        <v>52293000</v>
      </c>
      <c r="J3207" s="2">
        <v>52293000</v>
      </c>
      <c r="K3207" s="28" t="str">
        <f t="shared" si="402"/>
        <v/>
      </c>
      <c r="L3207" s="28" t="str">
        <f t="shared" si="403"/>
        <v/>
      </c>
      <c r="M3207" s="28" t="s">
        <v>4168</v>
      </c>
      <c r="N3207" s="28" t="str">
        <f t="shared" si="404"/>
        <v/>
      </c>
      <c r="O3207" s="28" t="str">
        <f>IF(N3207=1,M3207&amp;" ("&amp;E3207&amp;")",M3207)</f>
        <v>The Color of Money</v>
      </c>
      <c r="P3207" s="36">
        <f>INDEX(cpi!$A$1:$M$105,MATCH('Inflation adjust calc'!$E3207,cpi!$A:$A,0),MATCH('Inflation adjust calc'!$D3207,cpi!$1:$1,0))</f>
        <v>110.3</v>
      </c>
      <c r="Q3207" s="36">
        <f>cpi!$I$2</f>
        <v>240.85300000000001</v>
      </c>
      <c r="R3207" s="36">
        <f t="shared" si="401"/>
        <v>2.183617407071623</v>
      </c>
      <c r="S3207" s="28" t="str">
        <f t="shared" si="405"/>
        <v/>
      </c>
      <c r="T3207" s="37">
        <f t="shared" si="406"/>
        <v>21836174.070716228</v>
      </c>
      <c r="U3207" s="37">
        <f t="shared" si="407"/>
        <v>114187905.06799638</v>
      </c>
      <c r="V3207" s="37">
        <f t="shared" si="408"/>
        <v>114187905.06799638</v>
      </c>
    </row>
    <row r="3208" spans="1:22">
      <c r="A3208" s="23">
        <v>3207</v>
      </c>
      <c r="B3208" s="3">
        <v>42130</v>
      </c>
      <c r="C3208" s="28">
        <v>5</v>
      </c>
      <c r="D3208" s="29">
        <v>6</v>
      </c>
      <c r="E3208" s="28">
        <v>2015</v>
      </c>
      <c r="F3208" s="31">
        <f>DATE(E3208,D3208,C3208)</f>
        <v>42160</v>
      </c>
      <c r="G3208" s="24" t="s">
        <v>4169</v>
      </c>
      <c r="H3208" s="2">
        <v>10000000</v>
      </c>
      <c r="I3208" s="2">
        <v>52218558</v>
      </c>
      <c r="J3208" s="2">
        <v>120678444</v>
      </c>
      <c r="K3208" s="28" t="str">
        <f t="shared" si="402"/>
        <v/>
      </c>
      <c r="L3208" s="28" t="str">
        <f t="shared" si="403"/>
        <v/>
      </c>
      <c r="M3208" s="28" t="s">
        <v>4169</v>
      </c>
      <c r="N3208" s="28" t="str">
        <f t="shared" si="404"/>
        <v/>
      </c>
      <c r="O3208" s="28" t="str">
        <f>IF(N3208=1,M3208&amp;" ("&amp;E3208&amp;")",M3208)</f>
        <v>Insidious Chapter 3</v>
      </c>
      <c r="P3208" s="36">
        <f>INDEX(cpi!$A$1:$M$105,MATCH('Inflation adjust calc'!$E3208,cpi!$A:$A,0),MATCH('Inflation adjust calc'!$D3208,cpi!$1:$1,0))</f>
        <v>238.63800000000001</v>
      </c>
      <c r="Q3208" s="36">
        <f>cpi!$I$2</f>
        <v>240.85300000000001</v>
      </c>
      <c r="R3208" s="36">
        <f t="shared" si="401"/>
        <v>1.0092818411149942</v>
      </c>
      <c r="S3208" s="28" t="str">
        <f t="shared" si="405"/>
        <v/>
      </c>
      <c r="T3208" s="37">
        <f t="shared" si="406"/>
        <v>10092818.411149941</v>
      </c>
      <c r="U3208" s="37">
        <f t="shared" si="407"/>
        <v>52703242.358610108</v>
      </c>
      <c r="V3208" s="37">
        <f t="shared" si="408"/>
        <v>121798562.14321272</v>
      </c>
    </row>
    <row r="3209" spans="1:22">
      <c r="A3209" s="23">
        <v>3208</v>
      </c>
      <c r="B3209" s="3">
        <v>33644</v>
      </c>
      <c r="C3209" s="28">
        <v>2</v>
      </c>
      <c r="D3209" s="29">
        <v>10</v>
      </c>
      <c r="E3209" s="28">
        <v>1992</v>
      </c>
      <c r="F3209" s="31">
        <f>DATE(E3209,D3209,C3209)</f>
        <v>33879</v>
      </c>
      <c r="G3209" s="24" t="s">
        <v>4170</v>
      </c>
      <c r="H3209" s="2">
        <v>10000000</v>
      </c>
      <c r="I3209" s="2">
        <v>50752337</v>
      </c>
      <c r="J3209" s="2">
        <v>50752337</v>
      </c>
      <c r="K3209" s="28" t="str">
        <f t="shared" si="402"/>
        <v/>
      </c>
      <c r="L3209" s="28" t="str">
        <f t="shared" si="403"/>
        <v/>
      </c>
      <c r="M3209" s="28" t="s">
        <v>4170</v>
      </c>
      <c r="N3209" s="28" t="str">
        <f t="shared" si="404"/>
        <v/>
      </c>
      <c r="O3209" s="28" t="str">
        <f>IF(N3209=1,M3209&amp;" ("&amp;E3209&amp;")",M3209)</f>
        <v>The Mighty Ducks</v>
      </c>
      <c r="P3209" s="36">
        <f>INDEX(cpi!$A$1:$M$105,MATCH('Inflation adjust calc'!$E3209,cpi!$A:$A,0),MATCH('Inflation adjust calc'!$D3209,cpi!$1:$1,0))</f>
        <v>141.80000000000001</v>
      </c>
      <c r="Q3209" s="36">
        <f>cpi!$I$2</f>
        <v>240.85300000000001</v>
      </c>
      <c r="R3209" s="36">
        <f t="shared" si="401"/>
        <v>1.6985401974612129</v>
      </c>
      <c r="S3209" s="28" t="str">
        <f t="shared" si="405"/>
        <v/>
      </c>
      <c r="T3209" s="37">
        <f t="shared" si="406"/>
        <v>16985401.974612128</v>
      </c>
      <c r="U3209" s="37">
        <f t="shared" si="407"/>
        <v>86204884.509598017</v>
      </c>
      <c r="V3209" s="37">
        <f t="shared" si="408"/>
        <v>86204884.509598017</v>
      </c>
    </row>
    <row r="3210" spans="1:22">
      <c r="A3210" s="23">
        <v>3209</v>
      </c>
      <c r="B3210" s="3">
        <v>39975</v>
      </c>
      <c r="C3210" s="28">
        <v>6</v>
      </c>
      <c r="D3210" s="29">
        <v>11</v>
      </c>
      <c r="E3210" s="28">
        <v>2009</v>
      </c>
      <c r="F3210" s="31">
        <f>DATE(E3210,D3210,C3210)</f>
        <v>40123</v>
      </c>
      <c r="G3210" s="24" t="s">
        <v>4171</v>
      </c>
      <c r="H3210" s="2">
        <v>10000000</v>
      </c>
      <c r="I3210" s="2">
        <v>47566524</v>
      </c>
      <c r="J3210" s="2">
        <v>68722848</v>
      </c>
      <c r="K3210" s="28" t="str">
        <f t="shared" si="402"/>
        <v/>
      </c>
      <c r="L3210" s="28" t="str">
        <f t="shared" si="403"/>
        <v/>
      </c>
      <c r="M3210" s="28" t="s">
        <v>4171</v>
      </c>
      <c r="N3210" s="28" t="str">
        <f t="shared" si="404"/>
        <v/>
      </c>
      <c r="O3210" s="28" t="str">
        <f>IF(N3210=1,M3210&amp;" ("&amp;E3210&amp;")",M3210)</f>
        <v>Precious (Based on the Novel Push by Sapphire)</v>
      </c>
      <c r="P3210" s="36">
        <f>INDEX(cpi!$A$1:$M$105,MATCH('Inflation adjust calc'!$E3210,cpi!$A:$A,0),MATCH('Inflation adjust calc'!$D3210,cpi!$1:$1,0))</f>
        <v>216.33</v>
      </c>
      <c r="Q3210" s="36">
        <f>cpi!$I$2</f>
        <v>240.85300000000001</v>
      </c>
      <c r="R3210" s="36">
        <f t="shared" si="401"/>
        <v>1.1133592197106272</v>
      </c>
      <c r="S3210" s="28" t="str">
        <f t="shared" si="405"/>
        <v/>
      </c>
      <c r="T3210" s="37">
        <f t="shared" si="406"/>
        <v>11133592.197106272</v>
      </c>
      <c r="U3210" s="37">
        <f t="shared" si="407"/>
        <v>52958628.044986822</v>
      </c>
      <c r="V3210" s="37">
        <f t="shared" si="408"/>
        <v>76513216.425572038</v>
      </c>
    </row>
    <row r="3211" spans="1:22">
      <c r="A3211" s="23">
        <v>3210</v>
      </c>
      <c r="B3211" s="3">
        <v>41004</v>
      </c>
      <c r="C3211" s="28">
        <v>4</v>
      </c>
      <c r="D3211" s="29">
        <v>5</v>
      </c>
      <c r="E3211" s="28">
        <v>2012</v>
      </c>
      <c r="F3211" s="31">
        <f>DATE(E3211,D3211,C3211)</f>
        <v>41033</v>
      </c>
      <c r="G3211" s="24" t="s">
        <v>4172</v>
      </c>
      <c r="H3211" s="2">
        <v>10000000</v>
      </c>
      <c r="I3211" s="2">
        <v>46383639</v>
      </c>
      <c r="J3211" s="2">
        <v>134639780</v>
      </c>
      <c r="K3211" s="28" t="str">
        <f t="shared" si="402"/>
        <v/>
      </c>
      <c r="L3211" s="28" t="str">
        <f t="shared" si="403"/>
        <v/>
      </c>
      <c r="M3211" s="28" t="s">
        <v>4172</v>
      </c>
      <c r="N3211" s="28" t="str">
        <f t="shared" si="404"/>
        <v/>
      </c>
      <c r="O3211" s="28" t="str">
        <f>IF(N3211=1,M3211&amp;" ("&amp;E3211&amp;")",M3211)</f>
        <v>The Best Exotic Marigold Hotel</v>
      </c>
      <c r="P3211" s="36">
        <f>INDEX(cpi!$A$1:$M$105,MATCH('Inflation adjust calc'!$E3211,cpi!$A:$A,0),MATCH('Inflation adjust calc'!$D3211,cpi!$1:$1,0))</f>
        <v>229.815</v>
      </c>
      <c r="Q3211" s="36">
        <f>cpi!$I$2</f>
        <v>240.85300000000001</v>
      </c>
      <c r="R3211" s="36">
        <f t="shared" si="401"/>
        <v>1.0480299371233384</v>
      </c>
      <c r="S3211" s="28" t="str">
        <f t="shared" si="405"/>
        <v/>
      </c>
      <c r="T3211" s="37">
        <f t="shared" si="406"/>
        <v>10480299.371233383</v>
      </c>
      <c r="U3211" s="37">
        <f t="shared" si="407"/>
        <v>48611442.264721625</v>
      </c>
      <c r="V3211" s="37">
        <f t="shared" si="408"/>
        <v>141106520.16770011</v>
      </c>
    </row>
    <row r="3212" spans="1:22">
      <c r="A3212" s="23">
        <v>3211</v>
      </c>
      <c r="B3212" s="3" t="s">
        <v>4173</v>
      </c>
      <c r="C3212" s="28">
        <v>17</v>
      </c>
      <c r="D3212" s="29">
        <v>2</v>
      </c>
      <c r="E3212" s="28">
        <v>1989</v>
      </c>
      <c r="F3212" s="31">
        <f>DATE(E3212,D3212,C3212)</f>
        <v>32556</v>
      </c>
      <c r="G3212" s="24" t="s">
        <v>4174</v>
      </c>
      <c r="H3212" s="2">
        <v>10000000</v>
      </c>
      <c r="I3212" s="2">
        <v>40485039</v>
      </c>
      <c r="J3212" s="2">
        <v>40485039</v>
      </c>
      <c r="K3212" s="28" t="str">
        <f t="shared" si="402"/>
        <v/>
      </c>
      <c r="L3212" s="28" t="str">
        <f t="shared" si="403"/>
        <v/>
      </c>
      <c r="M3212" s="28" t="s">
        <v>4174</v>
      </c>
      <c r="N3212" s="28" t="str">
        <f t="shared" si="404"/>
        <v/>
      </c>
      <c r="O3212" s="28" t="str">
        <f>IF(N3212=1,M3212&amp;" ("&amp;E3212&amp;")",M3212)</f>
        <v>Bill &amp; Ted's Excellent Adventure</v>
      </c>
      <c r="P3212" s="36">
        <f>INDEX(cpi!$A$1:$M$105,MATCH('Inflation adjust calc'!$E3212,cpi!$A:$A,0),MATCH('Inflation adjust calc'!$D3212,cpi!$1:$1,0))</f>
        <v>121.6</v>
      </c>
      <c r="Q3212" s="36">
        <f>cpi!$I$2</f>
        <v>240.85300000000001</v>
      </c>
      <c r="R3212" s="36">
        <f t="shared" si="401"/>
        <v>1.980699013157895</v>
      </c>
      <c r="S3212" s="28" t="str">
        <f t="shared" si="405"/>
        <v/>
      </c>
      <c r="T3212" s="37">
        <f t="shared" si="406"/>
        <v>19806990.131578948</v>
      </c>
      <c r="U3212" s="37">
        <f t="shared" si="407"/>
        <v>80188676.794958889</v>
      </c>
      <c r="V3212" s="37">
        <f t="shared" si="408"/>
        <v>80188676.794958889</v>
      </c>
    </row>
    <row r="3213" spans="1:22">
      <c r="A3213" s="23">
        <v>3212</v>
      </c>
      <c r="B3213" s="3">
        <v>22746</v>
      </c>
      <c r="C3213" s="28">
        <v>4</v>
      </c>
      <c r="D3213" s="29">
        <v>10</v>
      </c>
      <c r="E3213" s="28">
        <v>1962</v>
      </c>
      <c r="F3213" s="31">
        <f>DATE(E3213,D3213,C3213)</f>
        <v>22923</v>
      </c>
      <c r="G3213" s="24" t="s">
        <v>4175</v>
      </c>
      <c r="H3213" s="2">
        <v>10000000</v>
      </c>
      <c r="I3213" s="2">
        <v>39100000</v>
      </c>
      <c r="J3213" s="2">
        <v>50100000</v>
      </c>
      <c r="K3213" s="28" t="str">
        <f t="shared" si="402"/>
        <v/>
      </c>
      <c r="L3213" s="28" t="str">
        <f t="shared" si="403"/>
        <v/>
      </c>
      <c r="M3213" s="28" t="s">
        <v>4175</v>
      </c>
      <c r="N3213" s="28" t="str">
        <f t="shared" si="404"/>
        <v/>
      </c>
      <c r="O3213" s="28" t="str">
        <f>IF(N3213=1,M3213&amp;" ("&amp;E3213&amp;")",M3213)</f>
        <v>The Longest Day</v>
      </c>
      <c r="P3213" s="36">
        <f>INDEX(cpi!$A$1:$M$105,MATCH('Inflation adjust calc'!$E3213,cpi!$A:$A,0),MATCH('Inflation adjust calc'!$D3213,cpi!$1:$1,0))</f>
        <v>30.4</v>
      </c>
      <c r="Q3213" s="36">
        <f>cpi!$I$2</f>
        <v>240.85300000000001</v>
      </c>
      <c r="R3213" s="36">
        <f t="shared" si="401"/>
        <v>7.9227960526315799</v>
      </c>
      <c r="S3213" s="28" t="str">
        <f t="shared" si="405"/>
        <v/>
      </c>
      <c r="T3213" s="37">
        <f t="shared" si="406"/>
        <v>79227960.526315793</v>
      </c>
      <c r="U3213" s="37">
        <f t="shared" si="407"/>
        <v>309781325.65789479</v>
      </c>
      <c r="V3213" s="37">
        <f t="shared" si="408"/>
        <v>396932082.23684216</v>
      </c>
    </row>
    <row r="3214" spans="1:22">
      <c r="A3214" s="23">
        <v>3213</v>
      </c>
      <c r="B3214" s="3" t="s">
        <v>1926</v>
      </c>
      <c r="C3214" s="28">
        <v>16</v>
      </c>
      <c r="D3214" s="29">
        <v>2</v>
      </c>
      <c r="E3214" s="28">
        <v>1996</v>
      </c>
      <c r="F3214" s="31">
        <f>DATE(E3214,D3214,C3214)</f>
        <v>35111</v>
      </c>
      <c r="G3214" s="24" t="s">
        <v>4176</v>
      </c>
      <c r="H3214" s="2">
        <v>10000000</v>
      </c>
      <c r="I3214" s="2">
        <v>38623460</v>
      </c>
      <c r="J3214" s="2">
        <v>41004412</v>
      </c>
      <c r="K3214" s="28" t="str">
        <f t="shared" si="402"/>
        <v/>
      </c>
      <c r="L3214" s="28" t="str">
        <f t="shared" si="403"/>
        <v/>
      </c>
      <c r="M3214" s="28" t="s">
        <v>4176</v>
      </c>
      <c r="N3214" s="28" t="str">
        <f t="shared" si="404"/>
        <v/>
      </c>
      <c r="O3214" s="28" t="str">
        <f>IF(N3214=1,M3214&amp;" ("&amp;E3214&amp;")",M3214)</f>
        <v>Happy Gilmore</v>
      </c>
      <c r="P3214" s="36">
        <f>INDEX(cpi!$A$1:$M$105,MATCH('Inflation adjust calc'!$E3214,cpi!$A:$A,0),MATCH('Inflation adjust calc'!$D3214,cpi!$1:$1,0))</f>
        <v>154.9</v>
      </c>
      <c r="Q3214" s="36">
        <f>cpi!$I$2</f>
        <v>240.85300000000001</v>
      </c>
      <c r="R3214" s="36">
        <f t="shared" si="401"/>
        <v>1.5548934796642995</v>
      </c>
      <c r="S3214" s="28" t="str">
        <f t="shared" si="405"/>
        <v/>
      </c>
      <c r="T3214" s="37">
        <f t="shared" si="406"/>
        <v>15548934.796642995</v>
      </c>
      <c r="U3214" s="37">
        <f t="shared" si="407"/>
        <v>60055366.116074882</v>
      </c>
      <c r="V3214" s="37">
        <f t="shared" si="408"/>
        <v>63757492.856268555</v>
      </c>
    </row>
    <row r="3215" spans="1:22">
      <c r="A3215" s="23">
        <v>3214</v>
      </c>
      <c r="B3215" s="3" t="s">
        <v>4177</v>
      </c>
      <c r="C3215" s="28">
        <v>31</v>
      </c>
      <c r="D3215" s="29">
        <v>8</v>
      </c>
      <c r="E3215" s="28">
        <v>2001</v>
      </c>
      <c r="F3215" s="31">
        <f>DATE(E3215,D3215,C3215)</f>
        <v>37134</v>
      </c>
      <c r="G3215" s="24" t="s">
        <v>4178</v>
      </c>
      <c r="H3215" s="2">
        <v>10000000</v>
      </c>
      <c r="I3215" s="2">
        <v>37904175</v>
      </c>
      <c r="J3215" s="2">
        <v>58939035</v>
      </c>
      <c r="K3215" s="28" t="str">
        <f t="shared" si="402"/>
        <v/>
      </c>
      <c r="L3215" s="28" t="str">
        <f t="shared" si="403"/>
        <v/>
      </c>
      <c r="M3215" s="28" t="s">
        <v>4178</v>
      </c>
      <c r="N3215" s="28" t="str">
        <f t="shared" si="404"/>
        <v/>
      </c>
      <c r="O3215" s="28" t="str">
        <f>IF(N3215=1,M3215&amp;" ("&amp;E3215&amp;")",M3215)</f>
        <v>Jeepers Creepers</v>
      </c>
      <c r="P3215" s="36">
        <f>INDEX(cpi!$A$1:$M$105,MATCH('Inflation adjust calc'!$E3215,cpi!$A:$A,0),MATCH('Inflation adjust calc'!$D3215,cpi!$1:$1,0))</f>
        <v>177.5</v>
      </c>
      <c r="Q3215" s="36">
        <f>cpi!$I$2</f>
        <v>240.85300000000001</v>
      </c>
      <c r="R3215" s="36">
        <f t="shared" si="401"/>
        <v>1.3569183098591551</v>
      </c>
      <c r="S3215" s="28" t="str">
        <f t="shared" si="405"/>
        <v/>
      </c>
      <c r="T3215" s="37">
        <f t="shared" si="406"/>
        <v>13569183.098591551</v>
      </c>
      <c r="U3215" s="37">
        <f t="shared" si="407"/>
        <v>51432869.077605642</v>
      </c>
      <c r="V3215" s="37">
        <f t="shared" si="408"/>
        <v>79975455.756929591</v>
      </c>
    </row>
    <row r="3216" spans="1:22">
      <c r="A3216" s="23">
        <v>3215</v>
      </c>
      <c r="B3216" s="3">
        <v>25154</v>
      </c>
      <c r="C3216" s="28">
        <v>11</v>
      </c>
      <c r="D3216" s="29">
        <v>12</v>
      </c>
      <c r="E3216" s="28">
        <v>1968</v>
      </c>
      <c r="F3216" s="31">
        <f>DATE(E3216,D3216,C3216)</f>
        <v>25183</v>
      </c>
      <c r="G3216" s="24" t="s">
        <v>4179</v>
      </c>
      <c r="H3216" s="2">
        <v>10000000</v>
      </c>
      <c r="I3216" s="2">
        <v>37402877</v>
      </c>
      <c r="J3216" s="2">
        <v>37402877</v>
      </c>
      <c r="K3216" s="28" t="str">
        <f t="shared" si="402"/>
        <v/>
      </c>
      <c r="L3216" s="28" t="str">
        <f t="shared" si="403"/>
        <v/>
      </c>
      <c r="M3216" s="28" t="s">
        <v>4179</v>
      </c>
      <c r="N3216" s="28" t="str">
        <f t="shared" si="404"/>
        <v/>
      </c>
      <c r="O3216" s="28" t="str">
        <f>IF(N3216=1,M3216&amp;" ("&amp;E3216&amp;")",M3216)</f>
        <v>Oliver!</v>
      </c>
      <c r="P3216" s="36">
        <f>INDEX(cpi!$A$1:$M$105,MATCH('Inflation adjust calc'!$E3216,cpi!$A:$A,0),MATCH('Inflation adjust calc'!$D3216,cpi!$1:$1,0))</f>
        <v>35.5</v>
      </c>
      <c r="Q3216" s="36">
        <f>cpi!$I$2</f>
        <v>240.85300000000001</v>
      </c>
      <c r="R3216" s="36">
        <f t="shared" si="401"/>
        <v>6.7845915492957749</v>
      </c>
      <c r="S3216" s="28" t="str">
        <f t="shared" si="405"/>
        <v/>
      </c>
      <c r="T3216" s="37">
        <f t="shared" si="406"/>
        <v>67845915.492957756</v>
      </c>
      <c r="U3216" s="37">
        <f t="shared" si="407"/>
        <v>253763243.21354932</v>
      </c>
      <c r="V3216" s="37">
        <f t="shared" si="408"/>
        <v>253763243.21354932</v>
      </c>
    </row>
    <row r="3217" spans="1:22">
      <c r="A3217" s="23">
        <v>3216</v>
      </c>
      <c r="B3217" s="3" t="s">
        <v>1914</v>
      </c>
      <c r="C3217" s="28">
        <v>16</v>
      </c>
      <c r="D3217" s="29">
        <v>2</v>
      </c>
      <c r="E3217" s="28">
        <v>2001</v>
      </c>
      <c r="F3217" s="31">
        <f>DATE(E3217,D3217,C3217)</f>
        <v>36938</v>
      </c>
      <c r="G3217" s="24" t="s">
        <v>4180</v>
      </c>
      <c r="H3217" s="2">
        <v>10000000</v>
      </c>
      <c r="I3217" s="2">
        <v>36696761</v>
      </c>
      <c r="J3217" s="2">
        <v>44451470</v>
      </c>
      <c r="K3217" s="28" t="str">
        <f t="shared" si="402"/>
        <v/>
      </c>
      <c r="L3217" s="28" t="str">
        <f t="shared" si="403"/>
        <v/>
      </c>
      <c r="M3217" s="28" t="s">
        <v>4180</v>
      </c>
      <c r="N3217" s="28" t="str">
        <f t="shared" si="404"/>
        <v/>
      </c>
      <c r="O3217" s="28" t="str">
        <f>IF(N3217=1,M3217&amp;" ("&amp;E3217&amp;")",M3217)</f>
        <v>Recess: School's Out</v>
      </c>
      <c r="P3217" s="36">
        <f>INDEX(cpi!$A$1:$M$105,MATCH('Inflation adjust calc'!$E3217,cpi!$A:$A,0),MATCH('Inflation adjust calc'!$D3217,cpi!$1:$1,0))</f>
        <v>175.8</v>
      </c>
      <c r="Q3217" s="36">
        <f>cpi!$I$2</f>
        <v>240.85300000000001</v>
      </c>
      <c r="R3217" s="36">
        <f t="shared" si="401"/>
        <v>1.3700398179749715</v>
      </c>
      <c r="S3217" s="28" t="str">
        <f t="shared" si="405"/>
        <v/>
      </c>
      <c r="T3217" s="37">
        <f t="shared" si="406"/>
        <v>13700398.179749716</v>
      </c>
      <c r="U3217" s="37">
        <f t="shared" si="407"/>
        <v>50276023.760711037</v>
      </c>
      <c r="V3217" s="37">
        <f t="shared" si="408"/>
        <v>60900283.867519908</v>
      </c>
    </row>
    <row r="3218" spans="1:22">
      <c r="A3218" s="23">
        <v>3217</v>
      </c>
      <c r="B3218" s="3">
        <v>31327</v>
      </c>
      <c r="C3218" s="28">
        <v>10</v>
      </c>
      <c r="D3218" s="29">
        <v>7</v>
      </c>
      <c r="E3218" s="28">
        <v>1985</v>
      </c>
      <c r="F3218" s="31">
        <f>DATE(E3218,D3218,C3218)</f>
        <v>31238</v>
      </c>
      <c r="G3218" s="24" t="s">
        <v>4181</v>
      </c>
      <c r="H3218" s="2">
        <v>10000000</v>
      </c>
      <c r="I3218" s="2">
        <v>36230219</v>
      </c>
      <c r="J3218" s="2">
        <v>36230219</v>
      </c>
      <c r="K3218" s="28" t="str">
        <f t="shared" si="402"/>
        <v/>
      </c>
      <c r="L3218" s="28" t="str">
        <f t="shared" si="403"/>
        <v/>
      </c>
      <c r="M3218" s="28" t="s">
        <v>4181</v>
      </c>
      <c r="N3218" s="28" t="str">
        <f t="shared" si="404"/>
        <v/>
      </c>
      <c r="O3218" s="28" t="str">
        <f>IF(N3218=1,M3218&amp;" ("&amp;E3218&amp;")",M3218)</f>
        <v>Mad Max Beyond Thunderdome</v>
      </c>
      <c r="P3218" s="36">
        <f>INDEX(cpi!$A$1:$M$105,MATCH('Inflation adjust calc'!$E3218,cpi!$A:$A,0),MATCH('Inflation adjust calc'!$D3218,cpi!$1:$1,0))</f>
        <v>107.8</v>
      </c>
      <c r="Q3218" s="36">
        <f>cpi!$I$2</f>
        <v>240.85300000000001</v>
      </c>
      <c r="R3218" s="36">
        <f t="shared" ref="R3218:R3281" si="409">Q3218/P3218</f>
        <v>2.234257884972171</v>
      </c>
      <c r="S3218" s="28" t="str">
        <f t="shared" si="405"/>
        <v/>
      </c>
      <c r="T3218" s="37">
        <f t="shared" si="406"/>
        <v>22342578.849721711</v>
      </c>
      <c r="U3218" s="37">
        <f t="shared" si="407"/>
        <v>80947652.475018561</v>
      </c>
      <c r="V3218" s="37">
        <f t="shared" si="408"/>
        <v>80947652.475018561</v>
      </c>
    </row>
    <row r="3219" spans="1:22">
      <c r="A3219" s="23">
        <v>3218</v>
      </c>
      <c r="B3219" s="3">
        <v>28195</v>
      </c>
      <c r="C3219" s="28">
        <v>3</v>
      </c>
      <c r="D3219" s="29">
        <v>11</v>
      </c>
      <c r="E3219" s="28">
        <v>1977</v>
      </c>
      <c r="F3219" s="31">
        <f>DATE(E3219,D3219,C3219)</f>
        <v>28432</v>
      </c>
      <c r="G3219" s="24" t="s">
        <v>1051</v>
      </c>
      <c r="H3219" s="2">
        <v>10000000</v>
      </c>
      <c r="I3219" s="2">
        <v>36000000</v>
      </c>
      <c r="J3219" s="2">
        <v>36000000</v>
      </c>
      <c r="K3219" s="28" t="str">
        <f t="shared" si="402"/>
        <v/>
      </c>
      <c r="L3219" s="28" t="str">
        <f t="shared" si="403"/>
        <v/>
      </c>
      <c r="M3219" s="28" t="s">
        <v>1051</v>
      </c>
      <c r="N3219" s="28">
        <f t="shared" si="404"/>
        <v>1</v>
      </c>
      <c r="O3219" s="28" t="str">
        <f>IF(N3219=1,M3219&amp;" ("&amp;E3219&amp;")",M3219)</f>
        <v>Pete’s Dragon (1977)</v>
      </c>
      <c r="P3219" s="36">
        <f>INDEX(cpi!$A$1:$M$105,MATCH('Inflation adjust calc'!$E3219,cpi!$A:$A,0),MATCH('Inflation adjust calc'!$D3219,cpi!$1:$1,0))</f>
        <v>61.9</v>
      </c>
      <c r="Q3219" s="36">
        <f>cpi!$I$2</f>
        <v>240.85300000000001</v>
      </c>
      <c r="R3219" s="36">
        <f t="shared" si="409"/>
        <v>3.8910016155088853</v>
      </c>
      <c r="S3219" s="28" t="str">
        <f t="shared" si="405"/>
        <v/>
      </c>
      <c r="T3219" s="37">
        <f t="shared" si="406"/>
        <v>38910016.155088857</v>
      </c>
      <c r="U3219" s="37">
        <f t="shared" si="407"/>
        <v>140076058.15831986</v>
      </c>
      <c r="V3219" s="37">
        <f t="shared" si="408"/>
        <v>140076058.15831986</v>
      </c>
    </row>
    <row r="3220" spans="1:22">
      <c r="A3220" s="23">
        <v>3219</v>
      </c>
      <c r="B3220" s="3" t="s">
        <v>2009</v>
      </c>
      <c r="C3220" s="28">
        <v>22</v>
      </c>
      <c r="D3220" s="29">
        <v>1</v>
      </c>
      <c r="E3220" s="28">
        <v>2016</v>
      </c>
      <c r="F3220" s="31">
        <f>DATE(E3220,D3220,C3220)</f>
        <v>42391</v>
      </c>
      <c r="G3220" s="24" t="s">
        <v>4182</v>
      </c>
      <c r="H3220" s="2">
        <v>10000000</v>
      </c>
      <c r="I3220" s="2">
        <v>35819556</v>
      </c>
      <c r="J3220" s="2">
        <v>68220952</v>
      </c>
      <c r="K3220" s="28" t="str">
        <f t="shared" si="402"/>
        <v/>
      </c>
      <c r="L3220" s="28" t="str">
        <f t="shared" si="403"/>
        <v/>
      </c>
      <c r="M3220" s="28" t="s">
        <v>4182</v>
      </c>
      <c r="N3220" s="28" t="str">
        <f t="shared" si="404"/>
        <v/>
      </c>
      <c r="O3220" s="28" t="str">
        <f>IF(N3220=1,M3220&amp;" ("&amp;E3220&amp;")",M3220)</f>
        <v>The Boy</v>
      </c>
      <c r="P3220" s="36">
        <f>INDEX(cpi!$A$1:$M$105,MATCH('Inflation adjust calc'!$E3220,cpi!$A:$A,0),MATCH('Inflation adjust calc'!$D3220,cpi!$1:$1,0))</f>
        <v>236.916</v>
      </c>
      <c r="Q3220" s="36">
        <f>cpi!$I$2</f>
        <v>240.85300000000001</v>
      </c>
      <c r="R3220" s="36">
        <f t="shared" si="409"/>
        <v>1.0166177041651894</v>
      </c>
      <c r="S3220" s="28" t="str">
        <f t="shared" si="405"/>
        <v/>
      </c>
      <c r="T3220" s="37">
        <f t="shared" si="406"/>
        <v>10166177.041651893</v>
      </c>
      <c r="U3220" s="37">
        <f t="shared" si="407"/>
        <v>36414794.784936436</v>
      </c>
      <c r="V3220" s="37">
        <f t="shared" si="408"/>
        <v>69354627.598203585</v>
      </c>
    </row>
    <row r="3221" spans="1:22">
      <c r="A3221" s="23">
        <v>3220</v>
      </c>
      <c r="B3221" s="3">
        <v>31147</v>
      </c>
      <c r="C3221" s="28">
        <v>4</v>
      </c>
      <c r="D3221" s="29">
        <v>10</v>
      </c>
      <c r="E3221" s="28">
        <v>1985</v>
      </c>
      <c r="F3221" s="31">
        <f>DATE(E3221,D3221,C3221)</f>
        <v>31324</v>
      </c>
      <c r="G3221" s="24" t="s">
        <v>4183</v>
      </c>
      <c r="H3221" s="2">
        <v>10000000</v>
      </c>
      <c r="I3221" s="2">
        <v>35073978</v>
      </c>
      <c r="J3221" s="2">
        <v>35073978</v>
      </c>
      <c r="K3221" s="28" t="str">
        <f t="shared" si="402"/>
        <v/>
      </c>
      <c r="L3221" s="28" t="str">
        <f t="shared" si="403"/>
        <v/>
      </c>
      <c r="M3221" s="28" t="s">
        <v>4183</v>
      </c>
      <c r="N3221" s="28" t="str">
        <f t="shared" si="404"/>
        <v/>
      </c>
      <c r="O3221" s="28" t="str">
        <f>IF(N3221=1,M3221&amp;" ("&amp;E3221&amp;")",M3221)</f>
        <v>Commando</v>
      </c>
      <c r="P3221" s="36">
        <f>INDEX(cpi!$A$1:$M$105,MATCH('Inflation adjust calc'!$E3221,cpi!$A:$A,0),MATCH('Inflation adjust calc'!$D3221,cpi!$1:$1,0))</f>
        <v>108.7</v>
      </c>
      <c r="Q3221" s="36">
        <f>cpi!$I$2</f>
        <v>240.85300000000001</v>
      </c>
      <c r="R3221" s="36">
        <f t="shared" si="409"/>
        <v>2.2157589696412145</v>
      </c>
      <c r="S3221" s="28" t="str">
        <f t="shared" si="405"/>
        <v/>
      </c>
      <c r="T3221" s="37">
        <f t="shared" si="406"/>
        <v>22157589.696412146</v>
      </c>
      <c r="U3221" s="37">
        <f t="shared" si="407"/>
        <v>77715481.354498625</v>
      </c>
      <c r="V3221" s="37">
        <f t="shared" si="408"/>
        <v>77715481.354498625</v>
      </c>
    </row>
    <row r="3222" spans="1:22">
      <c r="A3222" s="23">
        <v>3221</v>
      </c>
      <c r="B3222" s="3" t="s">
        <v>2033</v>
      </c>
      <c r="C3222" s="28">
        <v>17</v>
      </c>
      <c r="D3222" s="29">
        <v>9</v>
      </c>
      <c r="E3222" s="28">
        <v>2010</v>
      </c>
      <c r="F3222" s="31">
        <f>DATE(E3222,D3222,C3222)</f>
        <v>40438</v>
      </c>
      <c r="G3222" s="24" t="s">
        <v>4184</v>
      </c>
      <c r="H3222" s="2">
        <v>10000000</v>
      </c>
      <c r="I3222" s="2">
        <v>33679655</v>
      </c>
      <c r="J3222" s="2">
        <v>63354114</v>
      </c>
      <c r="K3222" s="28" t="str">
        <f t="shared" si="402"/>
        <v/>
      </c>
      <c r="L3222" s="28" t="str">
        <f t="shared" si="403"/>
        <v/>
      </c>
      <c r="M3222" s="28" t="s">
        <v>4184</v>
      </c>
      <c r="N3222" s="28" t="str">
        <f t="shared" si="404"/>
        <v/>
      </c>
      <c r="O3222" s="28" t="str">
        <f>IF(N3222=1,M3222&amp;" ("&amp;E3222&amp;")",M3222)</f>
        <v>Devil</v>
      </c>
      <c r="P3222" s="36">
        <f>INDEX(cpi!$A$1:$M$105,MATCH('Inflation adjust calc'!$E3222,cpi!$A:$A,0),MATCH('Inflation adjust calc'!$D3222,cpi!$1:$1,0))</f>
        <v>218.43899999999999</v>
      </c>
      <c r="Q3222" s="36">
        <f>cpi!$I$2</f>
        <v>240.85300000000001</v>
      </c>
      <c r="R3222" s="36">
        <f t="shared" si="409"/>
        <v>1.1026098819350025</v>
      </c>
      <c r="S3222" s="28" t="str">
        <f t="shared" si="405"/>
        <v/>
      </c>
      <c r="T3222" s="37">
        <f t="shared" si="406"/>
        <v>11026098.819350025</v>
      </c>
      <c r="U3222" s="37">
        <f t="shared" si="407"/>
        <v>37135520.423161618</v>
      </c>
      <c r="V3222" s="37">
        <f t="shared" si="408"/>
        <v>69854872.157636687</v>
      </c>
    </row>
    <row r="3223" spans="1:22">
      <c r="A3223" s="23">
        <v>3222</v>
      </c>
      <c r="B3223" s="3" t="s">
        <v>266</v>
      </c>
      <c r="C3223" s="28">
        <v>22</v>
      </c>
      <c r="D3223" s="29">
        <v>11</v>
      </c>
      <c r="E3223" s="28">
        <v>2002</v>
      </c>
      <c r="F3223" s="31">
        <f>DATE(E3223,D3223,C3223)</f>
        <v>37582</v>
      </c>
      <c r="G3223" s="24" t="s">
        <v>4185</v>
      </c>
      <c r="H3223" s="2">
        <v>10000000</v>
      </c>
      <c r="I3223" s="2">
        <v>33253609</v>
      </c>
      <c r="J3223" s="2">
        <v>33526835</v>
      </c>
      <c r="K3223" s="28" t="str">
        <f t="shared" si="402"/>
        <v/>
      </c>
      <c r="L3223" s="28" t="str">
        <f t="shared" si="403"/>
        <v/>
      </c>
      <c r="M3223" s="28" t="s">
        <v>4185</v>
      </c>
      <c r="N3223" s="28" t="str">
        <f t="shared" si="404"/>
        <v/>
      </c>
      <c r="O3223" s="28" t="str">
        <f>IF(N3223=1,M3223&amp;" ("&amp;E3223&amp;")",M3223)</f>
        <v>Friday After Next</v>
      </c>
      <c r="P3223" s="36">
        <f>INDEX(cpi!$A$1:$M$105,MATCH('Inflation adjust calc'!$E3223,cpi!$A:$A,0),MATCH('Inflation adjust calc'!$D3223,cpi!$1:$1,0))</f>
        <v>181.3</v>
      </c>
      <c r="Q3223" s="36">
        <f>cpi!$I$2</f>
        <v>240.85300000000001</v>
      </c>
      <c r="R3223" s="36">
        <f t="shared" si="409"/>
        <v>1.3284776613348042</v>
      </c>
      <c r="S3223" s="28" t="str">
        <f t="shared" si="405"/>
        <v/>
      </c>
      <c r="T3223" s="37">
        <f t="shared" si="406"/>
        <v>13284776.613348041</v>
      </c>
      <c r="U3223" s="37">
        <f t="shared" si="407"/>
        <v>44176676.715261996</v>
      </c>
      <c r="V3223" s="37">
        <f t="shared" si="408"/>
        <v>44539651.352757856</v>
      </c>
    </row>
    <row r="3224" spans="1:22">
      <c r="A3224" s="23">
        <v>3223</v>
      </c>
      <c r="B3224" s="3">
        <v>42158</v>
      </c>
      <c r="C3224" s="28">
        <v>6</v>
      </c>
      <c r="D3224" s="29">
        <v>3</v>
      </c>
      <c r="E3224" s="28">
        <v>2015</v>
      </c>
      <c r="F3224" s="31">
        <f>DATE(E3224,D3224,C3224)</f>
        <v>42069</v>
      </c>
      <c r="G3224" s="24" t="s">
        <v>4186</v>
      </c>
      <c r="H3224" s="2">
        <v>10000000</v>
      </c>
      <c r="I3224" s="2">
        <v>33078266</v>
      </c>
      <c r="J3224" s="2">
        <v>90384306</v>
      </c>
      <c r="K3224" s="28" t="str">
        <f t="shared" si="402"/>
        <v/>
      </c>
      <c r="L3224" s="28" t="str">
        <f t="shared" si="403"/>
        <v/>
      </c>
      <c r="M3224" s="28" t="s">
        <v>4186</v>
      </c>
      <c r="N3224" s="28" t="str">
        <f t="shared" si="404"/>
        <v/>
      </c>
      <c r="O3224" s="28" t="str">
        <f>IF(N3224=1,M3224&amp;" ("&amp;E3224&amp;")",M3224)</f>
        <v>The Second Best Exotic Marigold Hotel</v>
      </c>
      <c r="P3224" s="36">
        <f>INDEX(cpi!$A$1:$M$105,MATCH('Inflation adjust calc'!$E3224,cpi!$A:$A,0),MATCH('Inflation adjust calc'!$D3224,cpi!$1:$1,0))</f>
        <v>236.119</v>
      </c>
      <c r="Q3224" s="36">
        <f>cpi!$I$2</f>
        <v>240.85300000000001</v>
      </c>
      <c r="R3224" s="36">
        <f t="shared" si="409"/>
        <v>1.0200492124733715</v>
      </c>
      <c r="S3224" s="28" t="str">
        <f t="shared" si="405"/>
        <v/>
      </c>
      <c r="T3224" s="37">
        <f t="shared" si="406"/>
        <v>10200492.124733716</v>
      </c>
      <c r="U3224" s="37">
        <f t="shared" si="407"/>
        <v>33741459.1832847</v>
      </c>
      <c r="V3224" s="37">
        <f t="shared" si="408"/>
        <v>92196440.155252233</v>
      </c>
    </row>
    <row r="3225" spans="1:22">
      <c r="A3225" s="23">
        <v>3224</v>
      </c>
      <c r="B3225" s="3" t="s">
        <v>4187</v>
      </c>
      <c r="C3225" s="28">
        <v>22</v>
      </c>
      <c r="D3225" s="29">
        <v>3</v>
      </c>
      <c r="E3225" s="28">
        <v>1985</v>
      </c>
      <c r="F3225" s="31">
        <f>DATE(E3225,D3225,C3225)</f>
        <v>31128</v>
      </c>
      <c r="G3225" s="24" t="s">
        <v>4188</v>
      </c>
      <c r="H3225" s="2">
        <v>10000000</v>
      </c>
      <c r="I3225" s="2">
        <v>33000000</v>
      </c>
      <c r="J3225" s="2">
        <v>33000000</v>
      </c>
      <c r="K3225" s="28" t="str">
        <f t="shared" si="402"/>
        <v/>
      </c>
      <c r="L3225" s="28" t="str">
        <f t="shared" si="403"/>
        <v/>
      </c>
      <c r="M3225" s="28" t="s">
        <v>4188</v>
      </c>
      <c r="N3225" s="28" t="str">
        <f t="shared" si="404"/>
        <v/>
      </c>
      <c r="O3225" s="28" t="str">
        <f>IF(N3225=1,M3225&amp;" ("&amp;E3225&amp;")",M3225)</f>
        <v>The Last Dragon</v>
      </c>
      <c r="P3225" s="36">
        <f>INDEX(cpi!$A$1:$M$105,MATCH('Inflation adjust calc'!$E3225,cpi!$A:$A,0),MATCH('Inflation adjust calc'!$D3225,cpi!$1:$1,0))</f>
        <v>106.4</v>
      </c>
      <c r="Q3225" s="36">
        <f>cpi!$I$2</f>
        <v>240.85300000000001</v>
      </c>
      <c r="R3225" s="36">
        <f t="shared" si="409"/>
        <v>2.2636560150375939</v>
      </c>
      <c r="S3225" s="28" t="str">
        <f t="shared" si="405"/>
        <v/>
      </c>
      <c r="T3225" s="37">
        <f t="shared" si="406"/>
        <v>22636560.15037594</v>
      </c>
      <c r="U3225" s="37">
        <f t="shared" si="407"/>
        <v>74700648.496240601</v>
      </c>
      <c r="V3225" s="37">
        <f t="shared" si="408"/>
        <v>74700648.496240601</v>
      </c>
    </row>
    <row r="3226" spans="1:22">
      <c r="A3226" s="23">
        <v>3225</v>
      </c>
      <c r="B3226" s="3">
        <v>33758</v>
      </c>
      <c r="C3226" s="28">
        <v>6</v>
      </c>
      <c r="D3226" s="29">
        <v>3</v>
      </c>
      <c r="E3226" s="28">
        <v>1992</v>
      </c>
      <c r="F3226" s="31">
        <f>DATE(E3226,D3226,C3226)</f>
        <v>33669</v>
      </c>
      <c r="G3226" s="24" t="s">
        <v>4189</v>
      </c>
      <c r="H3226" s="2">
        <v>10000000</v>
      </c>
      <c r="I3226" s="2">
        <v>32100816</v>
      </c>
      <c r="J3226" s="2">
        <v>32100816</v>
      </c>
      <c r="K3226" s="28" t="str">
        <f t="shared" si="402"/>
        <v/>
      </c>
      <c r="L3226" s="28" t="str">
        <f t="shared" si="403"/>
        <v/>
      </c>
      <c r="M3226" s="28" t="s">
        <v>4189</v>
      </c>
      <c r="N3226" s="28" t="str">
        <f t="shared" si="404"/>
        <v/>
      </c>
      <c r="O3226" s="28" t="str">
        <f>IF(N3226=1,M3226&amp;" ("&amp;E3226&amp;")",M3226)</f>
        <v>The Lawnmower Man</v>
      </c>
      <c r="P3226" s="36">
        <f>INDEX(cpi!$A$1:$M$105,MATCH('Inflation adjust calc'!$E3226,cpi!$A:$A,0),MATCH('Inflation adjust calc'!$D3226,cpi!$1:$1,0))</f>
        <v>139.30000000000001</v>
      </c>
      <c r="Q3226" s="36">
        <f>cpi!$I$2</f>
        <v>240.85300000000001</v>
      </c>
      <c r="R3226" s="36">
        <f t="shared" si="409"/>
        <v>1.7290236898779612</v>
      </c>
      <c r="S3226" s="28" t="str">
        <f t="shared" si="405"/>
        <v/>
      </c>
      <c r="T3226" s="37">
        <f t="shared" si="406"/>
        <v>17290236.898779612</v>
      </c>
      <c r="U3226" s="37">
        <f t="shared" si="407"/>
        <v>55503071.328413494</v>
      </c>
      <c r="V3226" s="37">
        <f t="shared" si="408"/>
        <v>55503071.328413494</v>
      </c>
    </row>
    <row r="3227" spans="1:22">
      <c r="A3227" s="23">
        <v>3226</v>
      </c>
      <c r="B3227" s="3">
        <v>39517</v>
      </c>
      <c r="C3227" s="28">
        <v>3</v>
      </c>
      <c r="D3227" s="29">
        <v>10</v>
      </c>
      <c r="E3227" s="28">
        <v>2008</v>
      </c>
      <c r="F3227" s="31">
        <f>DATE(E3227,D3227,C3227)</f>
        <v>39724</v>
      </c>
      <c r="G3227" s="24" t="s">
        <v>4191</v>
      </c>
      <c r="H3227" s="2">
        <v>10000000</v>
      </c>
      <c r="I3227" s="2">
        <v>31487293</v>
      </c>
      <c r="J3227" s="2">
        <v>33886017</v>
      </c>
      <c r="K3227" s="28" t="str">
        <f t="shared" si="402"/>
        <v/>
      </c>
      <c r="L3227" s="28" t="str">
        <f t="shared" si="403"/>
        <v/>
      </c>
      <c r="M3227" s="28" t="s">
        <v>4191</v>
      </c>
      <c r="N3227" s="28" t="str">
        <f t="shared" si="404"/>
        <v/>
      </c>
      <c r="O3227" s="28" t="str">
        <f>IF(N3227=1,M3227&amp;" ("&amp;E3227&amp;")",M3227)</f>
        <v>Nick and Norah's Infinite Playlist</v>
      </c>
      <c r="P3227" s="36">
        <f>INDEX(cpi!$A$1:$M$105,MATCH('Inflation adjust calc'!$E3227,cpi!$A:$A,0),MATCH('Inflation adjust calc'!$D3227,cpi!$1:$1,0))</f>
        <v>216.57300000000001</v>
      </c>
      <c r="Q3227" s="36">
        <f>cpi!$I$2</f>
        <v>240.85300000000001</v>
      </c>
      <c r="R3227" s="36">
        <f t="shared" si="409"/>
        <v>1.1121100044788592</v>
      </c>
      <c r="S3227" s="28" t="str">
        <f t="shared" si="405"/>
        <v/>
      </c>
      <c r="T3227" s="37">
        <f t="shared" si="406"/>
        <v>11121100.044788592</v>
      </c>
      <c r="U3227" s="37">
        <f t="shared" si="407"/>
        <v>35017333.55925715</v>
      </c>
      <c r="V3227" s="37">
        <f t="shared" si="408"/>
        <v>37684978.517640702</v>
      </c>
    </row>
    <row r="3228" spans="1:22">
      <c r="A3228" s="23">
        <v>3227</v>
      </c>
      <c r="B3228" s="3">
        <v>36505</v>
      </c>
      <c r="C3228" s="28">
        <v>12</v>
      </c>
      <c r="D3228" s="29">
        <v>11</v>
      </c>
      <c r="E3228" s="28">
        <v>1999</v>
      </c>
      <c r="F3228" s="31">
        <f>DATE(E3228,D3228,C3228)</f>
        <v>36476</v>
      </c>
      <c r="G3228" s="24" t="s">
        <v>4192</v>
      </c>
      <c r="H3228" s="2">
        <v>10000000</v>
      </c>
      <c r="I3228" s="2">
        <v>30651422</v>
      </c>
      <c r="J3228" s="2">
        <v>43948865</v>
      </c>
      <c r="K3228" s="28" t="str">
        <f t="shared" si="402"/>
        <v/>
      </c>
      <c r="L3228" s="28" t="str">
        <f t="shared" si="403"/>
        <v/>
      </c>
      <c r="M3228" s="28" t="s">
        <v>4192</v>
      </c>
      <c r="N3228" s="28" t="str">
        <f t="shared" si="404"/>
        <v/>
      </c>
      <c r="O3228" s="28" t="str">
        <f>IF(N3228=1,M3228&amp;" ("&amp;E3228&amp;")",M3228)</f>
        <v>Dogma</v>
      </c>
      <c r="P3228" s="36">
        <f>INDEX(cpi!$A$1:$M$105,MATCH('Inflation adjust calc'!$E3228,cpi!$A:$A,0),MATCH('Inflation adjust calc'!$D3228,cpi!$1:$1,0))</f>
        <v>168.3</v>
      </c>
      <c r="Q3228" s="36">
        <f>cpi!$I$2</f>
        <v>240.85300000000001</v>
      </c>
      <c r="R3228" s="36">
        <f t="shared" si="409"/>
        <v>1.4310932857991681</v>
      </c>
      <c r="S3228" s="28" t="str">
        <f t="shared" si="405"/>
        <v/>
      </c>
      <c r="T3228" s="37">
        <f t="shared" si="406"/>
        <v>14310932.857991681</v>
      </c>
      <c r="U3228" s="37">
        <f t="shared" si="407"/>
        <v>43865044.224396907</v>
      </c>
      <c r="V3228" s="37">
        <f t="shared" si="408"/>
        <v>62894925.619994052</v>
      </c>
    </row>
    <row r="3229" spans="1:22">
      <c r="A3229" s="23">
        <v>3228</v>
      </c>
      <c r="B3229" s="3" t="s">
        <v>983</v>
      </c>
      <c r="C3229" s="28">
        <v>20</v>
      </c>
      <c r="D3229" s="29">
        <v>9</v>
      </c>
      <c r="E3229" s="28">
        <v>2002</v>
      </c>
      <c r="F3229" s="31">
        <f>DATE(E3229,D3229,C3229)</f>
        <v>37519</v>
      </c>
      <c r="G3229" s="24" t="s">
        <v>4193</v>
      </c>
      <c r="H3229" s="2">
        <v>10000000</v>
      </c>
      <c r="I3229" s="2">
        <v>30306281</v>
      </c>
      <c r="J3229" s="2">
        <v>38067218</v>
      </c>
      <c r="K3229" s="28" t="str">
        <f t="shared" si="402"/>
        <v/>
      </c>
      <c r="L3229" s="28" t="str">
        <f t="shared" si="403"/>
        <v/>
      </c>
      <c r="M3229" s="28" t="s">
        <v>4193</v>
      </c>
      <c r="N3229" s="28" t="str">
        <f t="shared" si="404"/>
        <v/>
      </c>
      <c r="O3229" s="28" t="str">
        <f>IF(N3229=1,M3229&amp;" ("&amp;E3229&amp;")",M3229)</f>
        <v>The Banger Sisters</v>
      </c>
      <c r="P3229" s="36">
        <f>INDEX(cpi!$A$1:$M$105,MATCH('Inflation adjust calc'!$E3229,cpi!$A:$A,0),MATCH('Inflation adjust calc'!$D3229,cpi!$1:$1,0))</f>
        <v>181</v>
      </c>
      <c r="Q3229" s="36">
        <f>cpi!$I$2</f>
        <v>240.85300000000001</v>
      </c>
      <c r="R3229" s="36">
        <f t="shared" si="409"/>
        <v>1.3306795580110498</v>
      </c>
      <c r="S3229" s="28" t="str">
        <f t="shared" si="405"/>
        <v/>
      </c>
      <c r="T3229" s="37">
        <f t="shared" si="406"/>
        <v>13306795.580110498</v>
      </c>
      <c r="U3229" s="37">
        <f t="shared" si="407"/>
        <v>40327948.606038675</v>
      </c>
      <c r="V3229" s="37">
        <f t="shared" si="408"/>
        <v>50655268.822950281</v>
      </c>
    </row>
    <row r="3230" spans="1:22">
      <c r="A3230" s="23">
        <v>3229</v>
      </c>
      <c r="B3230" s="3">
        <v>36750</v>
      </c>
      <c r="C3230" s="28">
        <v>8</v>
      </c>
      <c r="D3230" s="29">
        <v>12</v>
      </c>
      <c r="E3230" s="28">
        <v>2000</v>
      </c>
      <c r="F3230" s="31">
        <f>DATE(E3230,D3230,C3230)</f>
        <v>36868</v>
      </c>
      <c r="G3230" s="24" t="s">
        <v>4194</v>
      </c>
      <c r="H3230" s="2">
        <v>10000000</v>
      </c>
      <c r="I3230" s="2">
        <v>30093107</v>
      </c>
      <c r="J3230" s="2">
        <v>83593107</v>
      </c>
      <c r="K3230" s="28" t="str">
        <f t="shared" si="402"/>
        <v/>
      </c>
      <c r="L3230" s="28" t="str">
        <f t="shared" si="403"/>
        <v/>
      </c>
      <c r="M3230" s="28" t="s">
        <v>4194</v>
      </c>
      <c r="N3230" s="28" t="str">
        <f t="shared" si="404"/>
        <v/>
      </c>
      <c r="O3230" s="28" t="str">
        <f>IF(N3230=1,M3230&amp;" ("&amp;E3230&amp;")",M3230)</f>
        <v>Snatch</v>
      </c>
      <c r="P3230" s="36">
        <f>INDEX(cpi!$A$1:$M$105,MATCH('Inflation adjust calc'!$E3230,cpi!$A:$A,0),MATCH('Inflation adjust calc'!$D3230,cpi!$1:$1,0))</f>
        <v>174</v>
      </c>
      <c r="Q3230" s="36">
        <f>cpi!$I$2</f>
        <v>240.85300000000001</v>
      </c>
      <c r="R3230" s="36">
        <f t="shared" si="409"/>
        <v>1.384212643678161</v>
      </c>
      <c r="S3230" s="28" t="str">
        <f t="shared" si="405"/>
        <v/>
      </c>
      <c r="T3230" s="37">
        <f t="shared" si="406"/>
        <v>13842126.436781609</v>
      </c>
      <c r="U3230" s="37">
        <f t="shared" si="407"/>
        <v>41655259.196959771</v>
      </c>
      <c r="V3230" s="37">
        <f t="shared" si="408"/>
        <v>115710635.63374138</v>
      </c>
    </row>
    <row r="3231" spans="1:22">
      <c r="A3231" s="23">
        <v>3230</v>
      </c>
      <c r="B3231" s="3" t="s">
        <v>4195</v>
      </c>
      <c r="C3231" s="28">
        <v>19</v>
      </c>
      <c r="D3231" s="29">
        <v>5</v>
      </c>
      <c r="E3231" s="28">
        <v>1989</v>
      </c>
      <c r="F3231" s="31">
        <f>DATE(E3231,D3231,C3231)</f>
        <v>32647</v>
      </c>
      <c r="G3231" s="24" t="s">
        <v>4196</v>
      </c>
      <c r="H3231" s="2">
        <v>10000000</v>
      </c>
      <c r="I3231" s="2">
        <v>30050028</v>
      </c>
      <c r="J3231" s="2">
        <v>30050028</v>
      </c>
      <c r="K3231" s="28" t="str">
        <f t="shared" si="402"/>
        <v/>
      </c>
      <c r="L3231" s="28" t="str">
        <f t="shared" si="403"/>
        <v/>
      </c>
      <c r="M3231" s="28" t="s">
        <v>4196</v>
      </c>
      <c r="N3231" s="28" t="str">
        <f t="shared" si="404"/>
        <v/>
      </c>
      <c r="O3231" s="28" t="str">
        <f>IF(N3231=1,M3231&amp;" ("&amp;E3231&amp;")",M3231)</f>
        <v>Road House</v>
      </c>
      <c r="P3231" s="36">
        <f>INDEX(cpi!$A$1:$M$105,MATCH('Inflation adjust calc'!$E3231,cpi!$A:$A,0),MATCH('Inflation adjust calc'!$D3231,cpi!$1:$1,0))</f>
        <v>123.8</v>
      </c>
      <c r="Q3231" s="36">
        <f>cpi!$I$2</f>
        <v>240.85300000000001</v>
      </c>
      <c r="R3231" s="36">
        <f t="shared" si="409"/>
        <v>1.9455008077544427</v>
      </c>
      <c r="S3231" s="28" t="str">
        <f t="shared" si="405"/>
        <v/>
      </c>
      <c r="T3231" s="37">
        <f t="shared" si="406"/>
        <v>19455008.077544428</v>
      </c>
      <c r="U3231" s="37">
        <f t="shared" si="407"/>
        <v>58462353.747043617</v>
      </c>
      <c r="V3231" s="37">
        <f t="shared" si="408"/>
        <v>58462353.747043617</v>
      </c>
    </row>
    <row r="3232" spans="1:22">
      <c r="A3232" s="23">
        <v>3231</v>
      </c>
      <c r="B3232" s="3" t="s">
        <v>4197</v>
      </c>
      <c r="C3232" s="28">
        <v>24</v>
      </c>
      <c r="D3232" s="29">
        <v>6</v>
      </c>
      <c r="E3232" s="28">
        <v>1983</v>
      </c>
      <c r="F3232" s="31">
        <f>DATE(E3232,D3232,C3232)</f>
        <v>30491</v>
      </c>
      <c r="G3232" s="24" t="s">
        <v>4198</v>
      </c>
      <c r="H3232" s="2">
        <v>10000000</v>
      </c>
      <c r="I3232" s="2">
        <v>29500000</v>
      </c>
      <c r="J3232" s="2">
        <v>29500000</v>
      </c>
      <c r="K3232" s="28" t="str">
        <f t="shared" si="402"/>
        <v/>
      </c>
      <c r="L3232" s="28" t="str">
        <f t="shared" si="403"/>
        <v/>
      </c>
      <c r="M3232" s="28" t="s">
        <v>4198</v>
      </c>
      <c r="N3232" s="28" t="str">
        <f t="shared" si="404"/>
        <v/>
      </c>
      <c r="O3232" s="28" t="str">
        <f>IF(N3232=1,M3232&amp;" ("&amp;E3232&amp;")",M3232)</f>
        <v>Twilight Zone: The Movie</v>
      </c>
      <c r="P3232" s="36">
        <f>INDEX(cpi!$A$1:$M$105,MATCH('Inflation adjust calc'!$E3232,cpi!$A:$A,0),MATCH('Inflation adjust calc'!$D3232,cpi!$1:$1,0))</f>
        <v>99.5</v>
      </c>
      <c r="Q3232" s="36">
        <f>cpi!$I$2</f>
        <v>240.85300000000001</v>
      </c>
      <c r="R3232" s="36">
        <f t="shared" si="409"/>
        <v>2.420633165829146</v>
      </c>
      <c r="S3232" s="28" t="str">
        <f t="shared" si="405"/>
        <v/>
      </c>
      <c r="T3232" s="37">
        <f t="shared" si="406"/>
        <v>24206331.658291459</v>
      </c>
      <c r="U3232" s="37">
        <f t="shared" si="407"/>
        <v>71408678.391959801</v>
      </c>
      <c r="V3232" s="37">
        <f t="shared" si="408"/>
        <v>71408678.391959801</v>
      </c>
    </row>
    <row r="3233" spans="1:22">
      <c r="A3233" s="23">
        <v>3232</v>
      </c>
      <c r="B3233" s="3" t="s">
        <v>4199</v>
      </c>
      <c r="C3233" s="28">
        <v>23</v>
      </c>
      <c r="D3233" s="29">
        <v>11</v>
      </c>
      <c r="E3233" s="28">
        <v>1994</v>
      </c>
      <c r="F3233" s="31">
        <f>DATE(E3233,D3233,C3233)</f>
        <v>34661</v>
      </c>
      <c r="G3233" s="24" t="s">
        <v>4200</v>
      </c>
      <c r="H3233" s="2">
        <v>10000000</v>
      </c>
      <c r="I3233" s="2">
        <v>29317886</v>
      </c>
      <c r="J3233" s="2">
        <v>29317886</v>
      </c>
      <c r="K3233" s="28" t="str">
        <f t="shared" si="402"/>
        <v/>
      </c>
      <c r="L3233" s="28" t="str">
        <f t="shared" si="403"/>
        <v/>
      </c>
      <c r="M3233" s="28" t="s">
        <v>4200</v>
      </c>
      <c r="N3233" s="28" t="str">
        <f t="shared" si="404"/>
        <v/>
      </c>
      <c r="O3233" s="28" t="str">
        <f>IF(N3233=1,M3233&amp;" ("&amp;E3233&amp;")",M3233)</f>
        <v>A Low Down Dirty Shame</v>
      </c>
      <c r="P3233" s="36">
        <f>INDEX(cpi!$A$1:$M$105,MATCH('Inflation adjust calc'!$E3233,cpi!$A:$A,0),MATCH('Inflation adjust calc'!$D3233,cpi!$1:$1,0))</f>
        <v>149.69999999999999</v>
      </c>
      <c r="Q3233" s="36">
        <f>cpi!$I$2</f>
        <v>240.85300000000001</v>
      </c>
      <c r="R3233" s="36">
        <f t="shared" si="409"/>
        <v>1.6089044756179027</v>
      </c>
      <c r="S3233" s="28" t="str">
        <f t="shared" si="405"/>
        <v/>
      </c>
      <c r="T3233" s="37">
        <f t="shared" si="406"/>
        <v>16089044.756179027</v>
      </c>
      <c r="U3233" s="37">
        <f t="shared" si="407"/>
        <v>47169678.001055449</v>
      </c>
      <c r="V3233" s="37">
        <f t="shared" si="408"/>
        <v>47169678.001055449</v>
      </c>
    </row>
    <row r="3234" spans="1:22">
      <c r="A3234" s="23">
        <v>3233</v>
      </c>
      <c r="B3234" s="3">
        <v>42622</v>
      </c>
      <c r="C3234" s="28">
        <v>9</v>
      </c>
      <c r="D3234" s="29">
        <v>9</v>
      </c>
      <c r="E3234" s="28">
        <v>2016</v>
      </c>
      <c r="F3234" s="31">
        <f>DATE(E3234,D3234,C3234)</f>
        <v>42622</v>
      </c>
      <c r="G3234" s="24" t="s">
        <v>6847</v>
      </c>
      <c r="H3234" s="2">
        <v>10000000</v>
      </c>
      <c r="I3234" s="2">
        <v>29309567</v>
      </c>
      <c r="J3234" s="2">
        <v>29744892</v>
      </c>
      <c r="K3234" s="28" t="str">
        <f t="shared" si="402"/>
        <v/>
      </c>
      <c r="L3234" s="28" t="str">
        <f t="shared" si="403"/>
        <v/>
      </c>
      <c r="M3234" s="28" t="s">
        <v>6847</v>
      </c>
      <c r="N3234" s="28" t="str">
        <f t="shared" si="404"/>
        <v/>
      </c>
      <c r="O3234" s="28" t="str">
        <f>IF(N3234=1,M3234&amp;" ("&amp;E3234&amp;")",M3234)</f>
        <v>When the Bough Breaks</v>
      </c>
      <c r="P3234" s="36">
        <f>INDEX(cpi!$A$1:$M$105,MATCH('Inflation adjust calc'!$E3234,cpi!$A:$A,0),MATCH('Inflation adjust calc'!$D3234,cpi!$1:$1,0))</f>
        <v>0</v>
      </c>
      <c r="Q3234" s="36">
        <f>cpi!$I$2</f>
        <v>240.85300000000001</v>
      </c>
      <c r="R3234" s="36" t="e">
        <f t="shared" si="409"/>
        <v>#DIV/0!</v>
      </c>
      <c r="S3234" s="28">
        <f t="shared" si="405"/>
        <v>1</v>
      </c>
      <c r="T3234" s="37" t="e">
        <f t="shared" si="406"/>
        <v>#DIV/0!</v>
      </c>
      <c r="U3234" s="37" t="e">
        <f t="shared" si="407"/>
        <v>#DIV/0!</v>
      </c>
      <c r="V3234" s="37" t="e">
        <f t="shared" si="408"/>
        <v>#DIV/0!</v>
      </c>
    </row>
    <row r="3235" spans="1:22">
      <c r="A3235" s="23">
        <v>3234</v>
      </c>
      <c r="B3235" s="3" t="s">
        <v>3388</v>
      </c>
      <c r="C3235" s="28">
        <v>30</v>
      </c>
      <c r="D3235" s="29">
        <v>8</v>
      </c>
      <c r="E3235" s="28">
        <v>2013</v>
      </c>
      <c r="F3235" s="31">
        <f>DATE(E3235,D3235,C3235)</f>
        <v>41516</v>
      </c>
      <c r="G3235" s="24" t="s">
        <v>4201</v>
      </c>
      <c r="H3235" s="2">
        <v>10000000</v>
      </c>
      <c r="I3235" s="2">
        <v>28873374</v>
      </c>
      <c r="J3235" s="2">
        <v>68541786</v>
      </c>
      <c r="K3235" s="28" t="str">
        <f t="shared" si="402"/>
        <v/>
      </c>
      <c r="L3235" s="28" t="str">
        <f t="shared" si="403"/>
        <v/>
      </c>
      <c r="M3235" s="28" t="s">
        <v>4201</v>
      </c>
      <c r="N3235" s="28" t="str">
        <f t="shared" si="404"/>
        <v/>
      </c>
      <c r="O3235" s="28" t="str">
        <f>IF(N3235=1,M3235&amp;" ("&amp;E3235&amp;")",M3235)</f>
        <v>One Direction: This is Us</v>
      </c>
      <c r="P3235" s="36">
        <f>INDEX(cpi!$A$1:$M$105,MATCH('Inflation adjust calc'!$E3235,cpi!$A:$A,0),MATCH('Inflation adjust calc'!$D3235,cpi!$1:$1,0))</f>
        <v>233.87700000000001</v>
      </c>
      <c r="Q3235" s="36">
        <f>cpi!$I$2</f>
        <v>240.85300000000001</v>
      </c>
      <c r="R3235" s="36">
        <f t="shared" si="409"/>
        <v>1.0298276444455847</v>
      </c>
      <c r="S3235" s="28" t="str">
        <f t="shared" si="405"/>
        <v/>
      </c>
      <c r="T3235" s="37">
        <f t="shared" si="406"/>
        <v>10298276.444455847</v>
      </c>
      <c r="U3235" s="37">
        <f t="shared" si="407"/>
        <v>29734598.733616389</v>
      </c>
      <c r="V3235" s="37">
        <f t="shared" si="408"/>
        <v>70586226.02247335</v>
      </c>
    </row>
    <row r="3236" spans="1:22">
      <c r="A3236" s="23">
        <v>3235</v>
      </c>
      <c r="B3236" s="3">
        <v>37416</v>
      </c>
      <c r="C3236" s="28">
        <v>6</v>
      </c>
      <c r="D3236" s="29">
        <v>9</v>
      </c>
      <c r="E3236" s="28">
        <v>2002</v>
      </c>
      <c r="F3236" s="31">
        <f>DATE(E3236,D3236,C3236)</f>
        <v>37505</v>
      </c>
      <c r="G3236" s="24" t="s">
        <v>4202</v>
      </c>
      <c r="H3236" s="2">
        <v>10000000</v>
      </c>
      <c r="I3236" s="2">
        <v>28564995</v>
      </c>
      <c r="J3236" s="2">
        <v>34364995</v>
      </c>
      <c r="K3236" s="28" t="str">
        <f t="shared" si="402"/>
        <v/>
      </c>
      <c r="L3236" s="28" t="str">
        <f t="shared" si="403"/>
        <v/>
      </c>
      <c r="M3236" s="28" t="s">
        <v>4202</v>
      </c>
      <c r="N3236" s="28" t="str">
        <f t="shared" si="404"/>
        <v/>
      </c>
      <c r="O3236" s="28" t="str">
        <f>IF(N3236=1,M3236&amp;" ("&amp;E3236&amp;")",M3236)</f>
        <v>Swimfan</v>
      </c>
      <c r="P3236" s="36">
        <f>INDEX(cpi!$A$1:$M$105,MATCH('Inflation adjust calc'!$E3236,cpi!$A:$A,0),MATCH('Inflation adjust calc'!$D3236,cpi!$1:$1,0))</f>
        <v>181</v>
      </c>
      <c r="Q3236" s="36">
        <f>cpi!$I$2</f>
        <v>240.85300000000001</v>
      </c>
      <c r="R3236" s="36">
        <f t="shared" si="409"/>
        <v>1.3306795580110498</v>
      </c>
      <c r="S3236" s="28" t="str">
        <f t="shared" si="405"/>
        <v/>
      </c>
      <c r="T3236" s="37">
        <f t="shared" si="406"/>
        <v>13306795.580110498</v>
      </c>
      <c r="U3236" s="37">
        <f t="shared" si="407"/>
        <v>38010854.921187848</v>
      </c>
      <c r="V3236" s="37">
        <f t="shared" si="408"/>
        <v>45728796.357651934</v>
      </c>
    </row>
    <row r="3237" spans="1:22">
      <c r="A3237" s="23">
        <v>3236</v>
      </c>
      <c r="B3237" s="3">
        <v>38878</v>
      </c>
      <c r="C3237" s="28">
        <v>6</v>
      </c>
      <c r="D3237" s="29">
        <v>10</v>
      </c>
      <c r="E3237" s="28">
        <v>2006</v>
      </c>
      <c r="F3237" s="31">
        <f>DATE(E3237,D3237,C3237)</f>
        <v>38996</v>
      </c>
      <c r="G3237" s="24" t="s">
        <v>4203</v>
      </c>
      <c r="H3237" s="2">
        <v>10000000</v>
      </c>
      <c r="I3237" s="2">
        <v>28444855</v>
      </c>
      <c r="J3237" s="2">
        <v>38364855</v>
      </c>
      <c r="K3237" s="28" t="str">
        <f t="shared" si="402"/>
        <v/>
      </c>
      <c r="L3237" s="28" t="str">
        <f t="shared" si="403"/>
        <v/>
      </c>
      <c r="M3237" s="28" t="s">
        <v>4203</v>
      </c>
      <c r="N3237" s="28" t="str">
        <f t="shared" si="404"/>
        <v/>
      </c>
      <c r="O3237" s="28" t="str">
        <f>IF(N3237=1,M3237&amp;" ("&amp;E3237&amp;")",M3237)</f>
        <v>Employee of the Month</v>
      </c>
      <c r="P3237" s="36">
        <f>INDEX(cpi!$A$1:$M$105,MATCH('Inflation adjust calc'!$E3237,cpi!$A:$A,0),MATCH('Inflation adjust calc'!$D3237,cpi!$1:$1,0))</f>
        <v>201.8</v>
      </c>
      <c r="Q3237" s="36">
        <f>cpi!$I$2</f>
        <v>240.85300000000001</v>
      </c>
      <c r="R3237" s="36">
        <f t="shared" si="409"/>
        <v>1.1935232903865214</v>
      </c>
      <c r="S3237" s="28" t="str">
        <f t="shared" si="405"/>
        <v/>
      </c>
      <c r="T3237" s="37">
        <f t="shared" si="406"/>
        <v>11935232.903865214</v>
      </c>
      <c r="U3237" s="37">
        <f t="shared" si="407"/>
        <v>33949596.934167497</v>
      </c>
      <c r="V3237" s="37">
        <f t="shared" si="408"/>
        <v>45789347.974801786</v>
      </c>
    </row>
    <row r="3238" spans="1:22">
      <c r="A3238" s="23">
        <v>3237</v>
      </c>
      <c r="B3238" s="3" t="s">
        <v>4204</v>
      </c>
      <c r="C3238" s="28">
        <v>21</v>
      </c>
      <c r="D3238" s="29">
        <v>8</v>
      </c>
      <c r="E3238" s="28">
        <v>2015</v>
      </c>
      <c r="F3238" s="31">
        <f>DATE(E3238,D3238,C3238)</f>
        <v>42237</v>
      </c>
      <c r="G3238" s="24" t="s">
        <v>4205</v>
      </c>
      <c r="H3238" s="2">
        <v>10000000</v>
      </c>
      <c r="I3238" s="2">
        <v>27740955</v>
      </c>
      <c r="J3238" s="2">
        <v>54104225</v>
      </c>
      <c r="K3238" s="28" t="str">
        <f t="shared" si="402"/>
        <v/>
      </c>
      <c r="L3238" s="28" t="str">
        <f t="shared" si="403"/>
        <v/>
      </c>
      <c r="M3238" s="28" t="s">
        <v>4205</v>
      </c>
      <c r="N3238" s="28" t="str">
        <f t="shared" si="404"/>
        <v/>
      </c>
      <c r="O3238" s="28" t="str">
        <f>IF(N3238=1,M3238&amp;" ("&amp;E3238&amp;")",M3238)</f>
        <v>Sinister 2</v>
      </c>
      <c r="P3238" s="36">
        <f>INDEX(cpi!$A$1:$M$105,MATCH('Inflation adjust calc'!$E3238,cpi!$A:$A,0),MATCH('Inflation adjust calc'!$D3238,cpi!$1:$1,0))</f>
        <v>238.316</v>
      </c>
      <c r="Q3238" s="36">
        <f>cpi!$I$2</f>
        <v>240.85300000000001</v>
      </c>
      <c r="R3238" s="36">
        <f t="shared" si="409"/>
        <v>1.01064552946508</v>
      </c>
      <c r="S3238" s="28" t="str">
        <f t="shared" si="405"/>
        <v/>
      </c>
      <c r="T3238" s="37">
        <f t="shared" si="406"/>
        <v>10106455.294650801</v>
      </c>
      <c r="U3238" s="37">
        <f t="shared" si="407"/>
        <v>28036272.153841957</v>
      </c>
      <c r="V3238" s="37">
        <f t="shared" si="408"/>
        <v>54680193.12142282</v>
      </c>
    </row>
    <row r="3239" spans="1:22">
      <c r="A3239" s="23">
        <v>3238</v>
      </c>
      <c r="B3239" s="3">
        <v>42583</v>
      </c>
      <c r="C3239" s="28">
        <v>8</v>
      </c>
      <c r="D3239" s="29">
        <v>1</v>
      </c>
      <c r="E3239" s="28">
        <v>2016</v>
      </c>
      <c r="F3239" s="31">
        <f>DATE(E3239,D3239,C3239)</f>
        <v>42377</v>
      </c>
      <c r="G3239" s="24" t="s">
        <v>4206</v>
      </c>
      <c r="H3239" s="2">
        <v>10000000</v>
      </c>
      <c r="I3239" s="2">
        <v>26594261</v>
      </c>
      <c r="J3239" s="2">
        <v>39803818</v>
      </c>
      <c r="K3239" s="28" t="str">
        <f t="shared" si="402"/>
        <v/>
      </c>
      <c r="L3239" s="28" t="str">
        <f t="shared" si="403"/>
        <v/>
      </c>
      <c r="M3239" s="28" t="s">
        <v>4206</v>
      </c>
      <c r="N3239" s="28" t="str">
        <f t="shared" si="404"/>
        <v/>
      </c>
      <c r="O3239" s="28" t="str">
        <f>IF(N3239=1,M3239&amp;" ("&amp;E3239&amp;")",M3239)</f>
        <v>The Forest</v>
      </c>
      <c r="P3239" s="36">
        <f>INDEX(cpi!$A$1:$M$105,MATCH('Inflation adjust calc'!$E3239,cpi!$A:$A,0),MATCH('Inflation adjust calc'!$D3239,cpi!$1:$1,0))</f>
        <v>236.916</v>
      </c>
      <c r="Q3239" s="36">
        <f>cpi!$I$2</f>
        <v>240.85300000000001</v>
      </c>
      <c r="R3239" s="36">
        <f t="shared" si="409"/>
        <v>1.0166177041651894</v>
      </c>
      <c r="S3239" s="28" t="str">
        <f t="shared" si="405"/>
        <v/>
      </c>
      <c r="T3239" s="37">
        <f t="shared" si="406"/>
        <v>10166177.041651893</v>
      </c>
      <c r="U3239" s="37">
        <f t="shared" si="407"/>
        <v>27036196.561789833</v>
      </c>
      <c r="V3239" s="37">
        <f t="shared" si="408"/>
        <v>40465266.072169043</v>
      </c>
    </row>
    <row r="3240" spans="1:22">
      <c r="A3240" s="23">
        <v>3239</v>
      </c>
      <c r="B3240" s="3">
        <v>39975</v>
      </c>
      <c r="C3240" s="28">
        <v>6</v>
      </c>
      <c r="D3240" s="29">
        <v>11</v>
      </c>
      <c r="E3240" s="28">
        <v>2009</v>
      </c>
      <c r="F3240" s="31">
        <f>DATE(E3240,D3240,C3240)</f>
        <v>40123</v>
      </c>
      <c r="G3240" s="24" t="s">
        <v>4207</v>
      </c>
      <c r="H3240" s="2">
        <v>10000000</v>
      </c>
      <c r="I3240" s="2">
        <v>26218170</v>
      </c>
      <c r="J3240" s="2">
        <v>49486874</v>
      </c>
      <c r="K3240" s="28" t="str">
        <f t="shared" si="402"/>
        <v/>
      </c>
      <c r="L3240" s="28" t="str">
        <f t="shared" si="403"/>
        <v/>
      </c>
      <c r="M3240" s="28" t="s">
        <v>4207</v>
      </c>
      <c r="N3240" s="28" t="str">
        <f t="shared" si="404"/>
        <v/>
      </c>
      <c r="O3240" s="28" t="str">
        <f>IF(N3240=1,M3240&amp;" ("&amp;E3240&amp;")",M3240)</f>
        <v>The Fourth Kind</v>
      </c>
      <c r="P3240" s="36">
        <f>INDEX(cpi!$A$1:$M$105,MATCH('Inflation adjust calc'!$E3240,cpi!$A:$A,0),MATCH('Inflation adjust calc'!$D3240,cpi!$1:$1,0))</f>
        <v>216.33</v>
      </c>
      <c r="Q3240" s="36">
        <f>cpi!$I$2</f>
        <v>240.85300000000001</v>
      </c>
      <c r="R3240" s="36">
        <f t="shared" si="409"/>
        <v>1.1133592197106272</v>
      </c>
      <c r="S3240" s="28" t="str">
        <f t="shared" si="405"/>
        <v/>
      </c>
      <c r="T3240" s="37">
        <f t="shared" si="406"/>
        <v>11133592.197106272</v>
      </c>
      <c r="U3240" s="37">
        <f t="shared" si="407"/>
        <v>29190241.293440577</v>
      </c>
      <c r="V3240" s="37">
        <f t="shared" si="408"/>
        <v>55096667.422558129</v>
      </c>
    </row>
    <row r="3241" spans="1:22">
      <c r="A3241" s="23">
        <v>3240</v>
      </c>
      <c r="B3241" s="3" t="s">
        <v>4208</v>
      </c>
      <c r="C3241" s="28">
        <v>25</v>
      </c>
      <c r="D3241" s="29">
        <v>3</v>
      </c>
      <c r="E3241" s="28">
        <v>1983</v>
      </c>
      <c r="F3241" s="31">
        <f>DATE(E3241,D3241,C3241)</f>
        <v>30400</v>
      </c>
      <c r="G3241" s="24" t="s">
        <v>4209</v>
      </c>
      <c r="H3241" s="2">
        <v>10000000</v>
      </c>
      <c r="I3241" s="2">
        <v>25697647</v>
      </c>
      <c r="J3241" s="2">
        <v>25697647</v>
      </c>
      <c r="K3241" s="28" t="str">
        <f t="shared" si="402"/>
        <v/>
      </c>
      <c r="L3241" s="28" t="str">
        <f t="shared" si="403"/>
        <v/>
      </c>
      <c r="M3241" s="28" t="s">
        <v>4209</v>
      </c>
      <c r="N3241" s="28" t="str">
        <f t="shared" si="404"/>
        <v/>
      </c>
      <c r="O3241" s="28" t="str">
        <f>IF(N3241=1,M3241&amp;" ("&amp;E3241&amp;")",M3241)</f>
        <v>The Outsiders</v>
      </c>
      <c r="P3241" s="36">
        <f>INDEX(cpi!$A$1:$M$105,MATCH('Inflation adjust calc'!$E3241,cpi!$A:$A,0),MATCH('Inflation adjust calc'!$D3241,cpi!$1:$1,0))</f>
        <v>97.9</v>
      </c>
      <c r="Q3241" s="36">
        <f>cpi!$I$2</f>
        <v>240.85300000000001</v>
      </c>
      <c r="R3241" s="36">
        <f t="shared" si="409"/>
        <v>2.4601940755873342</v>
      </c>
      <c r="S3241" s="28" t="str">
        <f t="shared" si="405"/>
        <v/>
      </c>
      <c r="T3241" s="37">
        <f t="shared" si="406"/>
        <v>24601940.755873341</v>
      </c>
      <c r="U3241" s="37">
        <f t="shared" si="407"/>
        <v>63221198.905934632</v>
      </c>
      <c r="V3241" s="37">
        <f t="shared" si="408"/>
        <v>63221198.905934632</v>
      </c>
    </row>
    <row r="3242" spans="1:22">
      <c r="A3242" s="23">
        <v>3241</v>
      </c>
      <c r="B3242" s="3">
        <v>36135</v>
      </c>
      <c r="C3242" s="28">
        <v>12</v>
      </c>
      <c r="D3242" s="29">
        <v>6</v>
      </c>
      <c r="E3242" s="28">
        <v>1998</v>
      </c>
      <c r="F3242" s="31">
        <f>DATE(E3242,D3242,C3242)</f>
        <v>35958</v>
      </c>
      <c r="G3242" s="24" t="s">
        <v>4210</v>
      </c>
      <c r="H3242" s="2">
        <v>10000000</v>
      </c>
      <c r="I3242" s="2">
        <v>25358996</v>
      </c>
      <c r="J3242" s="2">
        <v>25358996</v>
      </c>
      <c r="K3242" s="28" t="str">
        <f t="shared" si="402"/>
        <v/>
      </c>
      <c r="L3242" s="28" t="str">
        <f t="shared" si="403"/>
        <v/>
      </c>
      <c r="M3242" s="28" t="s">
        <v>4210</v>
      </c>
      <c r="N3242" s="28" t="str">
        <f t="shared" si="404"/>
        <v/>
      </c>
      <c r="O3242" s="28" t="str">
        <f>IF(N3242=1,M3242&amp;" ("&amp;E3242&amp;")",M3242)</f>
        <v>Can't Hardly Wait</v>
      </c>
      <c r="P3242" s="36">
        <f>INDEX(cpi!$A$1:$M$105,MATCH('Inflation adjust calc'!$E3242,cpi!$A:$A,0),MATCH('Inflation adjust calc'!$D3242,cpi!$1:$1,0))</f>
        <v>163</v>
      </c>
      <c r="Q3242" s="36">
        <f>cpi!$I$2</f>
        <v>240.85300000000001</v>
      </c>
      <c r="R3242" s="36">
        <f t="shared" si="409"/>
        <v>1.4776257668711656</v>
      </c>
      <c r="S3242" s="28" t="str">
        <f t="shared" si="405"/>
        <v/>
      </c>
      <c r="T3242" s="37">
        <f t="shared" si="406"/>
        <v>14776257.668711657</v>
      </c>
      <c r="U3242" s="37">
        <f t="shared" si="407"/>
        <v>37471105.91158282</v>
      </c>
      <c r="V3242" s="37">
        <f t="shared" si="408"/>
        <v>37471105.91158282</v>
      </c>
    </row>
    <row r="3243" spans="1:22">
      <c r="A3243" s="23">
        <v>3242</v>
      </c>
      <c r="B3243" s="3" t="s">
        <v>506</v>
      </c>
      <c r="C3243" s="28">
        <v>17</v>
      </c>
      <c r="D3243" s="29">
        <v>8</v>
      </c>
      <c r="E3243" s="28">
        <v>2012</v>
      </c>
      <c r="F3243" s="31">
        <f>DATE(E3243,D3243,C3243)</f>
        <v>41138</v>
      </c>
      <c r="G3243" s="24" t="s">
        <v>4211</v>
      </c>
      <c r="H3243" s="2">
        <v>10000000</v>
      </c>
      <c r="I3243" s="2">
        <v>24397469</v>
      </c>
      <c r="J3243" s="2">
        <v>24660323</v>
      </c>
      <c r="K3243" s="28" t="str">
        <f t="shared" si="402"/>
        <v/>
      </c>
      <c r="L3243" s="28" t="str">
        <f t="shared" si="403"/>
        <v/>
      </c>
      <c r="M3243" s="28" t="s">
        <v>4211</v>
      </c>
      <c r="N3243" s="28" t="str">
        <f t="shared" si="404"/>
        <v/>
      </c>
      <c r="O3243" s="28" t="str">
        <f>IF(N3243=1,M3243&amp;" ("&amp;E3243&amp;")",M3243)</f>
        <v>Sparkle</v>
      </c>
      <c r="P3243" s="36">
        <f>INDEX(cpi!$A$1:$M$105,MATCH('Inflation adjust calc'!$E3243,cpi!$A:$A,0),MATCH('Inflation adjust calc'!$D3243,cpi!$1:$1,0))</f>
        <v>230.37899999999999</v>
      </c>
      <c r="Q3243" s="36">
        <f>cpi!$I$2</f>
        <v>240.85300000000001</v>
      </c>
      <c r="R3243" s="36">
        <f t="shared" si="409"/>
        <v>1.0454642133180543</v>
      </c>
      <c r="S3243" s="28" t="str">
        <f t="shared" si="405"/>
        <v/>
      </c>
      <c r="T3243" s="37">
        <f t="shared" si="406"/>
        <v>10454642.133180542</v>
      </c>
      <c r="U3243" s="37">
        <f t="shared" si="407"/>
        <v>25506680.735036615</v>
      </c>
      <c r="V3243" s="37">
        <f t="shared" si="408"/>
        <v>25781485.18536412</v>
      </c>
    </row>
    <row r="3244" spans="1:22">
      <c r="A3244" s="23">
        <v>3243</v>
      </c>
      <c r="B3244" s="3" t="s">
        <v>2252</v>
      </c>
      <c r="C3244" s="28">
        <v>26</v>
      </c>
      <c r="D3244" s="29">
        <v>4</v>
      </c>
      <c r="E3244" s="28">
        <v>2013</v>
      </c>
      <c r="F3244" s="31">
        <f>DATE(E3244,D3244,C3244)</f>
        <v>41390</v>
      </c>
      <c r="G3244" s="24" t="s">
        <v>4212</v>
      </c>
      <c r="H3244" s="2">
        <v>10000000</v>
      </c>
      <c r="I3244" s="2">
        <v>21590086</v>
      </c>
      <c r="J3244" s="2">
        <v>31556959</v>
      </c>
      <c r="K3244" s="28" t="str">
        <f t="shared" si="402"/>
        <v/>
      </c>
      <c r="L3244" s="28" t="str">
        <f t="shared" si="403"/>
        <v/>
      </c>
      <c r="M3244" s="28" t="s">
        <v>4212</v>
      </c>
      <c r="N3244" s="28" t="str">
        <f t="shared" si="404"/>
        <v/>
      </c>
      <c r="O3244" s="28" t="str">
        <f>IF(N3244=1,M3244&amp;" ("&amp;E3244&amp;")",M3244)</f>
        <v>Mud</v>
      </c>
      <c r="P3244" s="36">
        <f>INDEX(cpi!$A$1:$M$105,MATCH('Inflation adjust calc'!$E3244,cpi!$A:$A,0),MATCH('Inflation adjust calc'!$D3244,cpi!$1:$1,0))</f>
        <v>232.53100000000001</v>
      </c>
      <c r="Q3244" s="36">
        <f>cpi!$I$2</f>
        <v>240.85300000000001</v>
      </c>
      <c r="R3244" s="36">
        <f t="shared" si="409"/>
        <v>1.0357887765502234</v>
      </c>
      <c r="S3244" s="28" t="str">
        <f t="shared" si="405"/>
        <v/>
      </c>
      <c r="T3244" s="37">
        <f t="shared" si="406"/>
        <v>10357887.765502233</v>
      </c>
      <c r="U3244" s="37">
        <f t="shared" si="407"/>
        <v>22362768.763554107</v>
      </c>
      <c r="V3244" s="37">
        <f t="shared" si="408"/>
        <v>32686343.954255562</v>
      </c>
    </row>
    <row r="3245" spans="1:22">
      <c r="A3245" s="23">
        <v>3244</v>
      </c>
      <c r="B3245" s="3">
        <v>40523</v>
      </c>
      <c r="C3245" s="28">
        <v>12</v>
      </c>
      <c r="D3245" s="29">
        <v>11</v>
      </c>
      <c r="E3245" s="28">
        <v>2010</v>
      </c>
      <c r="F3245" s="31">
        <f>DATE(E3245,D3245,C3245)</f>
        <v>40494</v>
      </c>
      <c r="G3245" s="24" t="s">
        <v>4213</v>
      </c>
      <c r="H3245" s="2">
        <v>10000000</v>
      </c>
      <c r="I3245" s="2">
        <v>21416355</v>
      </c>
      <c r="J3245" s="2">
        <v>78693371</v>
      </c>
      <c r="K3245" s="28" t="str">
        <f t="shared" si="402"/>
        <v/>
      </c>
      <c r="L3245" s="28" t="str">
        <f t="shared" si="403"/>
        <v/>
      </c>
      <c r="M3245" s="28" t="s">
        <v>4213</v>
      </c>
      <c r="N3245" s="28" t="str">
        <f t="shared" si="404"/>
        <v/>
      </c>
      <c r="O3245" s="28" t="str">
        <f>IF(N3245=1,M3245&amp;" ("&amp;E3245&amp;")",M3245)</f>
        <v>Skyline</v>
      </c>
      <c r="P3245" s="36">
        <f>INDEX(cpi!$A$1:$M$105,MATCH('Inflation adjust calc'!$E3245,cpi!$A:$A,0),MATCH('Inflation adjust calc'!$D3245,cpi!$1:$1,0))</f>
        <v>218.803</v>
      </c>
      <c r="Q3245" s="36">
        <f>cpi!$I$2</f>
        <v>240.85300000000001</v>
      </c>
      <c r="R3245" s="36">
        <f t="shared" si="409"/>
        <v>1.1007755835157653</v>
      </c>
      <c r="S3245" s="28" t="str">
        <f t="shared" si="405"/>
        <v/>
      </c>
      <c r="T3245" s="37">
        <f t="shared" si="406"/>
        <v>11007755.835157653</v>
      </c>
      <c r="U3245" s="37">
        <f t="shared" si="407"/>
        <v>23574600.671905778</v>
      </c>
      <c r="V3245" s="37">
        <f t="shared" si="408"/>
        <v>86623741.381347612</v>
      </c>
    </row>
    <row r="3246" spans="1:22">
      <c r="A3246" s="23">
        <v>3245</v>
      </c>
      <c r="B3246" s="3" t="s">
        <v>2600</v>
      </c>
      <c r="C3246" s="28">
        <v>21</v>
      </c>
      <c r="D3246" s="29">
        <v>10</v>
      </c>
      <c r="E3246" s="28">
        <v>1983</v>
      </c>
      <c r="F3246" s="31">
        <f>DATE(E3246,D3246,C3246)</f>
        <v>30610</v>
      </c>
      <c r="G3246" s="24" t="s">
        <v>4214</v>
      </c>
      <c r="H3246" s="2">
        <v>10000000</v>
      </c>
      <c r="I3246" s="2">
        <v>20766000</v>
      </c>
      <c r="J3246" s="2">
        <v>20766000</v>
      </c>
      <c r="K3246" s="28" t="str">
        <f t="shared" si="402"/>
        <v/>
      </c>
      <c r="L3246" s="28" t="str">
        <f t="shared" si="403"/>
        <v/>
      </c>
      <c r="M3246" s="28" t="s">
        <v>4214</v>
      </c>
      <c r="N3246" s="28" t="str">
        <f t="shared" si="404"/>
        <v/>
      </c>
      <c r="O3246" s="28" t="str">
        <f>IF(N3246=1,M3246&amp;" ("&amp;E3246&amp;")",M3246)</f>
        <v>The Dead Zone</v>
      </c>
      <c r="P3246" s="36">
        <f>INDEX(cpi!$A$1:$M$105,MATCH('Inflation adjust calc'!$E3246,cpi!$A:$A,0),MATCH('Inflation adjust calc'!$D3246,cpi!$1:$1,0))</f>
        <v>101</v>
      </c>
      <c r="Q3246" s="36">
        <f>cpi!$I$2</f>
        <v>240.85300000000001</v>
      </c>
      <c r="R3246" s="36">
        <f t="shared" si="409"/>
        <v>2.3846831683168319</v>
      </c>
      <c r="S3246" s="28" t="str">
        <f t="shared" si="405"/>
        <v/>
      </c>
      <c r="T3246" s="37">
        <f t="shared" si="406"/>
        <v>23846831.683168318</v>
      </c>
      <c r="U3246" s="37">
        <f t="shared" si="407"/>
        <v>49520330.673267335</v>
      </c>
      <c r="V3246" s="37">
        <f t="shared" si="408"/>
        <v>49520330.673267335</v>
      </c>
    </row>
    <row r="3247" spans="1:22">
      <c r="A3247" s="23">
        <v>3246</v>
      </c>
      <c r="B3247" s="3">
        <v>36924</v>
      </c>
      <c r="C3247" s="28">
        <v>2</v>
      </c>
      <c r="D3247" s="29">
        <v>2</v>
      </c>
      <c r="E3247" s="28">
        <v>2001</v>
      </c>
      <c r="F3247" s="31">
        <f>DATE(E3247,D3247,C3247)</f>
        <v>36924</v>
      </c>
      <c r="G3247" s="24" t="s">
        <v>4215</v>
      </c>
      <c r="H3247" s="2">
        <v>10000000</v>
      </c>
      <c r="I3247" s="2">
        <v>20384136</v>
      </c>
      <c r="J3247" s="2">
        <v>20384136</v>
      </c>
      <c r="K3247" s="28" t="str">
        <f t="shared" si="402"/>
        <v/>
      </c>
      <c r="L3247" s="28" t="str">
        <f t="shared" si="403"/>
        <v/>
      </c>
      <c r="M3247" s="28" t="s">
        <v>4215</v>
      </c>
      <c r="N3247" s="28" t="str">
        <f t="shared" si="404"/>
        <v/>
      </c>
      <c r="O3247" s="28" t="str">
        <f>IF(N3247=1,M3247&amp;" ("&amp;E3247&amp;")",M3247)</f>
        <v>Valentine</v>
      </c>
      <c r="P3247" s="36">
        <f>INDEX(cpi!$A$1:$M$105,MATCH('Inflation adjust calc'!$E3247,cpi!$A:$A,0),MATCH('Inflation adjust calc'!$D3247,cpi!$1:$1,0))</f>
        <v>175.8</v>
      </c>
      <c r="Q3247" s="36">
        <f>cpi!$I$2</f>
        <v>240.85300000000001</v>
      </c>
      <c r="R3247" s="36">
        <f t="shared" si="409"/>
        <v>1.3700398179749715</v>
      </c>
      <c r="S3247" s="28" t="str">
        <f t="shared" si="405"/>
        <v/>
      </c>
      <c r="T3247" s="37">
        <f t="shared" si="406"/>
        <v>13700398.179749716</v>
      </c>
      <c r="U3247" s="37">
        <f t="shared" si="407"/>
        <v>27927077.975017063</v>
      </c>
      <c r="V3247" s="37">
        <f t="shared" si="408"/>
        <v>27927077.975017063</v>
      </c>
    </row>
    <row r="3248" spans="1:22">
      <c r="A3248" s="23">
        <v>3247</v>
      </c>
      <c r="B3248" s="3">
        <v>38966</v>
      </c>
      <c r="C3248" s="28">
        <v>9</v>
      </c>
      <c r="D3248" s="29">
        <v>6</v>
      </c>
      <c r="E3248" s="28">
        <v>2006</v>
      </c>
      <c r="F3248" s="31">
        <f>DATE(E3248,D3248,C3248)</f>
        <v>38877</v>
      </c>
      <c r="G3248" s="24" t="s">
        <v>4216</v>
      </c>
      <c r="H3248" s="2">
        <v>10000000</v>
      </c>
      <c r="I3248" s="2">
        <v>20342852</v>
      </c>
      <c r="J3248" s="2">
        <v>26716191</v>
      </c>
      <c r="K3248" s="28" t="str">
        <f t="shared" si="402"/>
        <v/>
      </c>
      <c r="L3248" s="28" t="str">
        <f t="shared" si="403"/>
        <v/>
      </c>
      <c r="M3248" s="28" t="s">
        <v>4216</v>
      </c>
      <c r="N3248" s="28" t="str">
        <f t="shared" si="404"/>
        <v/>
      </c>
      <c r="O3248" s="28" t="str">
        <f>IF(N3248=1,M3248&amp;" ("&amp;E3248&amp;")",M3248)</f>
        <v>A Prairie Home Companion</v>
      </c>
      <c r="P3248" s="36">
        <f>INDEX(cpi!$A$1:$M$105,MATCH('Inflation adjust calc'!$E3248,cpi!$A:$A,0),MATCH('Inflation adjust calc'!$D3248,cpi!$1:$1,0))</f>
        <v>202.9</v>
      </c>
      <c r="Q3248" s="36">
        <f>cpi!$I$2</f>
        <v>240.85300000000001</v>
      </c>
      <c r="R3248" s="36">
        <f t="shared" si="409"/>
        <v>1.1870527353376048</v>
      </c>
      <c r="S3248" s="28" t="str">
        <f t="shared" si="405"/>
        <v/>
      </c>
      <c r="T3248" s="37">
        <f t="shared" si="406"/>
        <v>11870527.353376048</v>
      </c>
      <c r="U3248" s="37">
        <f t="shared" si="407"/>
        <v>24148038.111168064</v>
      </c>
      <c r="V3248" s="37">
        <f t="shared" si="408"/>
        <v>31713527.604351901</v>
      </c>
    </row>
    <row r="3249" spans="1:22">
      <c r="A3249" s="23">
        <v>3248</v>
      </c>
      <c r="B3249" s="3" t="s">
        <v>2273</v>
      </c>
      <c r="C3249" s="28">
        <v>23</v>
      </c>
      <c r="D3249" s="29">
        <v>2</v>
      </c>
      <c r="E3249" s="28">
        <v>2007</v>
      </c>
      <c r="F3249" s="31">
        <f>DATE(E3249,D3249,C3249)</f>
        <v>39136</v>
      </c>
      <c r="G3249" s="24" t="s">
        <v>4217</v>
      </c>
      <c r="H3249" s="2">
        <v>10000000</v>
      </c>
      <c r="I3249" s="2">
        <v>20342161</v>
      </c>
      <c r="J3249" s="2">
        <v>21851362</v>
      </c>
      <c r="K3249" s="28" t="str">
        <f t="shared" si="402"/>
        <v/>
      </c>
      <c r="L3249" s="28" t="str">
        <f t="shared" si="403"/>
        <v/>
      </c>
      <c r="M3249" s="28" t="s">
        <v>4217</v>
      </c>
      <c r="N3249" s="28" t="str">
        <f t="shared" si="404"/>
        <v/>
      </c>
      <c r="O3249" s="28" t="str">
        <f>IF(N3249=1,M3249&amp;" ("&amp;E3249&amp;")",M3249)</f>
        <v>Reno 911!: Miami</v>
      </c>
      <c r="P3249" s="36">
        <f>INDEX(cpi!$A$1:$M$105,MATCH('Inflation adjust calc'!$E3249,cpi!$A:$A,0),MATCH('Inflation adjust calc'!$D3249,cpi!$1:$1,0))</f>
        <v>203.499</v>
      </c>
      <c r="Q3249" s="36">
        <f>cpi!$I$2</f>
        <v>240.85300000000001</v>
      </c>
      <c r="R3249" s="36">
        <f t="shared" si="409"/>
        <v>1.1835586415658064</v>
      </c>
      <c r="S3249" s="28" t="str">
        <f t="shared" si="405"/>
        <v/>
      </c>
      <c r="T3249" s="37">
        <f t="shared" si="406"/>
        <v>11835586.415658064</v>
      </c>
      <c r="U3249" s="37">
        <f t="shared" si="407"/>
        <v>24076140.439672925</v>
      </c>
      <c r="V3249" s="37">
        <f t="shared" si="408"/>
        <v>25862368.325082682</v>
      </c>
    </row>
    <row r="3250" spans="1:22">
      <c r="A3250" s="23">
        <v>3249</v>
      </c>
      <c r="B3250" s="3" t="s">
        <v>6817</v>
      </c>
      <c r="C3250" s="28">
        <v>16</v>
      </c>
      <c r="D3250" s="29">
        <v>9</v>
      </c>
      <c r="E3250" s="28">
        <v>2016</v>
      </c>
      <c r="F3250" s="31">
        <f>DATE(E3250,D3250,C3250)</f>
        <v>42629</v>
      </c>
      <c r="G3250" s="24" t="s">
        <v>6848</v>
      </c>
      <c r="H3250" s="2">
        <v>10000000</v>
      </c>
      <c r="I3250" s="2">
        <v>20197601</v>
      </c>
      <c r="J3250" s="2">
        <v>36097601</v>
      </c>
      <c r="K3250" s="28" t="str">
        <f t="shared" si="402"/>
        <v/>
      </c>
      <c r="L3250" s="28" t="str">
        <f t="shared" si="403"/>
        <v/>
      </c>
      <c r="M3250" s="28" t="s">
        <v>6848</v>
      </c>
      <c r="N3250" s="28" t="str">
        <f t="shared" si="404"/>
        <v/>
      </c>
      <c r="O3250" s="28" t="str">
        <f>IF(N3250=1,M3250&amp;" ("&amp;E3250&amp;")",M3250)</f>
        <v>Blair Witch</v>
      </c>
      <c r="P3250" s="36">
        <f>INDEX(cpi!$A$1:$M$105,MATCH('Inflation adjust calc'!$E3250,cpi!$A:$A,0),MATCH('Inflation adjust calc'!$D3250,cpi!$1:$1,0))</f>
        <v>0</v>
      </c>
      <c r="Q3250" s="36">
        <f>cpi!$I$2</f>
        <v>240.85300000000001</v>
      </c>
      <c r="R3250" s="36" t="e">
        <f t="shared" si="409"/>
        <v>#DIV/0!</v>
      </c>
      <c r="S3250" s="28">
        <f t="shared" si="405"/>
        <v>1</v>
      </c>
      <c r="T3250" s="37" t="e">
        <f t="shared" si="406"/>
        <v>#DIV/0!</v>
      </c>
      <c r="U3250" s="37" t="e">
        <f t="shared" si="407"/>
        <v>#DIV/0!</v>
      </c>
      <c r="V3250" s="37" t="e">
        <f t="shared" si="408"/>
        <v>#DIV/0!</v>
      </c>
    </row>
    <row r="3251" spans="1:22">
      <c r="A3251" s="23">
        <v>3250</v>
      </c>
      <c r="B3251" s="3" t="s">
        <v>1018</v>
      </c>
      <c r="C3251" s="28">
        <v>24</v>
      </c>
      <c r="D3251" s="29">
        <v>7</v>
      </c>
      <c r="E3251" s="28">
        <v>1998</v>
      </c>
      <c r="F3251" s="31">
        <f>DATE(E3251,D3251,C3251)</f>
        <v>36000</v>
      </c>
      <c r="G3251" s="24" t="s">
        <v>4218</v>
      </c>
      <c r="H3251" s="2">
        <v>10000000</v>
      </c>
      <c r="I3251" s="2">
        <v>19843795</v>
      </c>
      <c r="J3251" s="2">
        <v>30143795</v>
      </c>
      <c r="K3251" s="28" t="str">
        <f t="shared" si="402"/>
        <v/>
      </c>
      <c r="L3251" s="28" t="str">
        <f t="shared" si="403"/>
        <v/>
      </c>
      <c r="M3251" s="28" t="s">
        <v>4218</v>
      </c>
      <c r="N3251" s="28" t="str">
        <f t="shared" si="404"/>
        <v/>
      </c>
      <c r="O3251" s="28" t="str">
        <f>IF(N3251=1,M3251&amp;" ("&amp;E3251&amp;")",M3251)</f>
        <v>Jane Austen's Mafia</v>
      </c>
      <c r="P3251" s="36">
        <f>INDEX(cpi!$A$1:$M$105,MATCH('Inflation adjust calc'!$E3251,cpi!$A:$A,0),MATCH('Inflation adjust calc'!$D3251,cpi!$1:$1,0))</f>
        <v>163.19999999999999</v>
      </c>
      <c r="Q3251" s="36">
        <f>cpi!$I$2</f>
        <v>240.85300000000001</v>
      </c>
      <c r="R3251" s="36">
        <f t="shared" si="409"/>
        <v>1.4758149509803924</v>
      </c>
      <c r="S3251" s="28" t="str">
        <f t="shared" si="405"/>
        <v/>
      </c>
      <c r="T3251" s="37">
        <f t="shared" si="406"/>
        <v>14758149.509803925</v>
      </c>
      <c r="U3251" s="37">
        <f t="shared" si="407"/>
        <v>29285769.345189955</v>
      </c>
      <c r="V3251" s="37">
        <f t="shared" si="408"/>
        <v>44486663.340287998</v>
      </c>
    </row>
    <row r="3252" spans="1:22">
      <c r="A3252" s="23">
        <v>3251</v>
      </c>
      <c r="B3252" s="3" t="s">
        <v>794</v>
      </c>
      <c r="C3252" s="28">
        <v>23</v>
      </c>
      <c r="D3252" s="29">
        <v>10</v>
      </c>
      <c r="E3252" s="28">
        <v>2015</v>
      </c>
      <c r="F3252" s="31">
        <f>DATE(E3252,D3252,C3252)</f>
        <v>42300</v>
      </c>
      <c r="G3252" s="24" t="s">
        <v>6849</v>
      </c>
      <c r="H3252" s="2">
        <v>10000000</v>
      </c>
      <c r="I3252" s="2">
        <v>18297124</v>
      </c>
      <c r="J3252" s="2">
        <v>78096553</v>
      </c>
      <c r="K3252" s="28" t="str">
        <f t="shared" si="402"/>
        <v/>
      </c>
      <c r="L3252" s="28" t="str">
        <f t="shared" si="403"/>
        <v/>
      </c>
      <c r="M3252" s="28" t="s">
        <v>6849</v>
      </c>
      <c r="N3252" s="28" t="str">
        <f t="shared" si="404"/>
        <v/>
      </c>
      <c r="O3252" s="28" t="str">
        <f>IF(N3252=1,M3252&amp;" ("&amp;E3252&amp;")",M3252)</f>
        <v>Paranormal Activity: The Ghost Dimension</v>
      </c>
      <c r="P3252" s="36">
        <f>INDEX(cpi!$A$1:$M$105,MATCH('Inflation adjust calc'!$E3252,cpi!$A:$A,0),MATCH('Inflation adjust calc'!$D3252,cpi!$1:$1,0))</f>
        <v>237.83799999999999</v>
      </c>
      <c r="Q3252" s="36">
        <f>cpi!$I$2</f>
        <v>240.85300000000001</v>
      </c>
      <c r="R3252" s="36">
        <f t="shared" si="409"/>
        <v>1.0126766959022528</v>
      </c>
      <c r="S3252" s="28" t="str">
        <f t="shared" si="405"/>
        <v/>
      </c>
      <c r="T3252" s="37">
        <f t="shared" si="406"/>
        <v>10126766.959022528</v>
      </c>
      <c r="U3252" s="37">
        <f t="shared" si="407"/>
        <v>18529071.076833811</v>
      </c>
      <c r="V3252" s="37">
        <f t="shared" si="408"/>
        <v>79086559.25339517</v>
      </c>
    </row>
    <row r="3253" spans="1:22">
      <c r="A3253" s="23">
        <v>3252</v>
      </c>
      <c r="B3253" s="3" t="s">
        <v>4219</v>
      </c>
      <c r="C3253" s="28">
        <v>25</v>
      </c>
      <c r="D3253" s="29">
        <v>2</v>
      </c>
      <c r="E3253" s="28">
        <v>1994</v>
      </c>
      <c r="F3253" s="31">
        <f>DATE(E3253,D3253,C3253)</f>
        <v>34390</v>
      </c>
      <c r="G3253" s="24" t="s">
        <v>4220</v>
      </c>
      <c r="H3253" s="2">
        <v>10000000</v>
      </c>
      <c r="I3253" s="2">
        <v>18272447</v>
      </c>
      <c r="J3253" s="2">
        <v>18272447</v>
      </c>
      <c r="K3253" s="28" t="str">
        <f t="shared" si="402"/>
        <v/>
      </c>
      <c r="L3253" s="28" t="str">
        <f t="shared" si="403"/>
        <v/>
      </c>
      <c r="M3253" s="28" t="s">
        <v>4220</v>
      </c>
      <c r="N3253" s="28" t="str">
        <f t="shared" si="404"/>
        <v/>
      </c>
      <c r="O3253" s="28" t="str">
        <f>IF(N3253=1,M3253&amp;" ("&amp;E3253&amp;")",M3253)</f>
        <v>Sugar Hill</v>
      </c>
      <c r="P3253" s="36">
        <f>INDEX(cpi!$A$1:$M$105,MATCH('Inflation adjust calc'!$E3253,cpi!$A:$A,0),MATCH('Inflation adjust calc'!$D3253,cpi!$1:$1,0))</f>
        <v>146.69999999999999</v>
      </c>
      <c r="Q3253" s="36">
        <f>cpi!$I$2</f>
        <v>240.85300000000001</v>
      </c>
      <c r="R3253" s="36">
        <f t="shared" si="409"/>
        <v>1.6418064076346286</v>
      </c>
      <c r="S3253" s="28" t="str">
        <f t="shared" si="405"/>
        <v/>
      </c>
      <c r="T3253" s="37">
        <f t="shared" si="406"/>
        <v>16418064.076346286</v>
      </c>
      <c r="U3253" s="37">
        <f t="shared" si="407"/>
        <v>29999820.567764148</v>
      </c>
      <c r="V3253" s="37">
        <f t="shared" si="408"/>
        <v>29999820.567764148</v>
      </c>
    </row>
    <row r="3254" spans="1:22">
      <c r="A3254" s="23">
        <v>3253</v>
      </c>
      <c r="B3254" s="3" t="s">
        <v>729</v>
      </c>
      <c r="C3254" s="28">
        <v>20</v>
      </c>
      <c r="D3254" s="29">
        <v>6</v>
      </c>
      <c r="E3254" s="28">
        <v>2008</v>
      </c>
      <c r="F3254" s="31">
        <f>DATE(E3254,D3254,C3254)</f>
        <v>39619</v>
      </c>
      <c r="G3254" s="24" t="s">
        <v>4221</v>
      </c>
      <c r="H3254" s="2">
        <v>10000000</v>
      </c>
      <c r="I3254" s="2">
        <v>17657973</v>
      </c>
      <c r="J3254" s="2">
        <v>17657973</v>
      </c>
      <c r="K3254" s="28" t="str">
        <f t="shared" si="402"/>
        <v/>
      </c>
      <c r="L3254" s="28" t="str">
        <f t="shared" si="403"/>
        <v/>
      </c>
      <c r="M3254" s="28" t="s">
        <v>4221</v>
      </c>
      <c r="N3254" s="28" t="str">
        <f t="shared" si="404"/>
        <v/>
      </c>
      <c r="O3254" s="28" t="str">
        <f>IF(N3254=1,M3254&amp;" ("&amp;E3254&amp;")",M3254)</f>
        <v>Kit Kittredge: An American Girl</v>
      </c>
      <c r="P3254" s="36">
        <f>INDEX(cpi!$A$1:$M$105,MATCH('Inflation adjust calc'!$E3254,cpi!$A:$A,0),MATCH('Inflation adjust calc'!$D3254,cpi!$1:$1,0))</f>
        <v>218.815</v>
      </c>
      <c r="Q3254" s="36">
        <f>cpi!$I$2</f>
        <v>240.85300000000001</v>
      </c>
      <c r="R3254" s="36">
        <f t="shared" si="409"/>
        <v>1.1007152160500879</v>
      </c>
      <c r="S3254" s="28" t="str">
        <f t="shared" si="405"/>
        <v/>
      </c>
      <c r="T3254" s="37">
        <f t="shared" si="406"/>
        <v>11007152.160500878</v>
      </c>
      <c r="U3254" s="37">
        <f t="shared" si="407"/>
        <v>19436399.565701619</v>
      </c>
      <c r="V3254" s="37">
        <f t="shared" si="408"/>
        <v>19436399.565701619</v>
      </c>
    </row>
    <row r="3255" spans="1:22">
      <c r="A3255" s="23">
        <v>3254</v>
      </c>
      <c r="B3255" s="3" t="s">
        <v>4222</v>
      </c>
      <c r="C3255" s="28">
        <v>27</v>
      </c>
      <c r="D3255" s="29">
        <v>9</v>
      </c>
      <c r="E3255" s="28">
        <v>1985</v>
      </c>
      <c r="F3255" s="31">
        <f>DATE(E3255,D3255,C3255)</f>
        <v>31317</v>
      </c>
      <c r="G3255" s="24" t="s">
        <v>4223</v>
      </c>
      <c r="H3255" s="2">
        <v>10000000</v>
      </c>
      <c r="I3255" s="2">
        <v>17536256</v>
      </c>
      <c r="J3255" s="2">
        <v>17536256</v>
      </c>
      <c r="K3255" s="28" t="str">
        <f t="shared" si="402"/>
        <v/>
      </c>
      <c r="L3255" s="28" t="str">
        <f t="shared" si="403"/>
        <v/>
      </c>
      <c r="M3255" s="28" t="s">
        <v>4223</v>
      </c>
      <c r="N3255" s="28" t="str">
        <f t="shared" si="404"/>
        <v/>
      </c>
      <c r="O3255" s="28" t="str">
        <f>IF(N3255=1,M3255&amp;" ("&amp;E3255&amp;")",M3255)</f>
        <v>Invasion U.S.A.</v>
      </c>
      <c r="P3255" s="36">
        <f>INDEX(cpi!$A$1:$M$105,MATCH('Inflation adjust calc'!$E3255,cpi!$A:$A,0),MATCH('Inflation adjust calc'!$D3255,cpi!$1:$1,0))</f>
        <v>108.3</v>
      </c>
      <c r="Q3255" s="36">
        <f>cpi!$I$2</f>
        <v>240.85300000000001</v>
      </c>
      <c r="R3255" s="36">
        <f t="shared" si="409"/>
        <v>2.2239427516158821</v>
      </c>
      <c r="S3255" s="28" t="str">
        <f t="shared" si="405"/>
        <v/>
      </c>
      <c r="T3255" s="37">
        <f t="shared" si="406"/>
        <v>22239427.516158819</v>
      </c>
      <c r="U3255" s="37">
        <f t="shared" si="407"/>
        <v>38999629.421680525</v>
      </c>
      <c r="V3255" s="37">
        <f t="shared" si="408"/>
        <v>38999629.421680525</v>
      </c>
    </row>
    <row r="3256" spans="1:22">
      <c r="A3256" s="23">
        <v>3255</v>
      </c>
      <c r="B3256" s="3" t="s">
        <v>1087</v>
      </c>
      <c r="C3256" s="28">
        <v>23</v>
      </c>
      <c r="D3256" s="29">
        <v>9</v>
      </c>
      <c r="E3256" s="28">
        <v>2005</v>
      </c>
      <c r="F3256" s="31">
        <f>DATE(E3256,D3256,C3256)</f>
        <v>38618</v>
      </c>
      <c r="G3256" s="24" t="s">
        <v>4224</v>
      </c>
      <c r="H3256" s="2">
        <v>10000000</v>
      </c>
      <c r="I3256" s="2">
        <v>17380866</v>
      </c>
      <c r="J3256" s="2">
        <v>17433072</v>
      </c>
      <c r="K3256" s="28" t="str">
        <f t="shared" si="402"/>
        <v/>
      </c>
      <c r="L3256" s="28" t="str">
        <f t="shared" si="403"/>
        <v/>
      </c>
      <c r="M3256" s="28" t="s">
        <v>4224</v>
      </c>
      <c r="N3256" s="28" t="str">
        <f t="shared" si="404"/>
        <v/>
      </c>
      <c r="O3256" s="28" t="str">
        <f>IF(N3256=1,M3256&amp;" ("&amp;E3256&amp;")",M3256)</f>
        <v>Roll Bounce</v>
      </c>
      <c r="P3256" s="36">
        <f>INDEX(cpi!$A$1:$M$105,MATCH('Inflation adjust calc'!$E3256,cpi!$A:$A,0),MATCH('Inflation adjust calc'!$D3256,cpi!$1:$1,0))</f>
        <v>198.8</v>
      </c>
      <c r="Q3256" s="36">
        <f>cpi!$I$2</f>
        <v>240.85300000000001</v>
      </c>
      <c r="R3256" s="36">
        <f t="shared" si="409"/>
        <v>1.2115342052313882</v>
      </c>
      <c r="S3256" s="28" t="str">
        <f t="shared" si="405"/>
        <v/>
      </c>
      <c r="T3256" s="37">
        <f t="shared" si="406"/>
        <v>12115342.052313883</v>
      </c>
      <c r="U3256" s="37">
        <f t="shared" si="407"/>
        <v>21057513.675543256</v>
      </c>
      <c r="V3256" s="37">
        <f t="shared" si="408"/>
        <v>21120763.030261569</v>
      </c>
    </row>
    <row r="3257" spans="1:22">
      <c r="A3257" s="23">
        <v>3256</v>
      </c>
      <c r="B3257" s="3">
        <v>36111</v>
      </c>
      <c r="C3257" s="28">
        <v>11</v>
      </c>
      <c r="D3257" s="29">
        <v>12</v>
      </c>
      <c r="E3257" s="28">
        <v>1998</v>
      </c>
      <c r="F3257" s="31">
        <f>DATE(E3257,D3257,C3257)</f>
        <v>36140</v>
      </c>
      <c r="G3257" s="24" t="s">
        <v>4225</v>
      </c>
      <c r="H3257" s="2">
        <v>10000000</v>
      </c>
      <c r="I3257" s="2">
        <v>17105219</v>
      </c>
      <c r="J3257" s="2">
        <v>19080435</v>
      </c>
      <c r="K3257" s="28" t="str">
        <f t="shared" si="402"/>
        <v/>
      </c>
      <c r="L3257" s="28" t="str">
        <f t="shared" si="403"/>
        <v/>
      </c>
      <c r="M3257" s="28" t="s">
        <v>4225</v>
      </c>
      <c r="N3257" s="28" t="str">
        <f t="shared" si="404"/>
        <v/>
      </c>
      <c r="O3257" s="28" t="str">
        <f>IF(N3257=1,M3257&amp;" ("&amp;E3257&amp;")",M3257)</f>
        <v>Rushmore</v>
      </c>
      <c r="P3257" s="36">
        <f>INDEX(cpi!$A$1:$M$105,MATCH('Inflation adjust calc'!$E3257,cpi!$A:$A,0),MATCH('Inflation adjust calc'!$D3257,cpi!$1:$1,0))</f>
        <v>163.9</v>
      </c>
      <c r="Q3257" s="36">
        <f>cpi!$I$2</f>
        <v>240.85300000000001</v>
      </c>
      <c r="R3257" s="36">
        <f t="shared" si="409"/>
        <v>1.4695118974984747</v>
      </c>
      <c r="S3257" s="28" t="str">
        <f t="shared" si="405"/>
        <v/>
      </c>
      <c r="T3257" s="37">
        <f t="shared" si="406"/>
        <v>14695118.974984746</v>
      </c>
      <c r="U3257" s="37">
        <f t="shared" si="407"/>
        <v>25136322.82981696</v>
      </c>
      <c r="V3257" s="37">
        <f t="shared" si="408"/>
        <v>28038926.24194631</v>
      </c>
    </row>
    <row r="3258" spans="1:22">
      <c r="A3258" s="23">
        <v>3257</v>
      </c>
      <c r="B3258" s="3" t="s">
        <v>4226</v>
      </c>
      <c r="C3258" s="28">
        <v>19</v>
      </c>
      <c r="D3258" s="29">
        <v>1</v>
      </c>
      <c r="E3258" s="28">
        <v>1990</v>
      </c>
      <c r="F3258" s="31">
        <f>DATE(E3258,D3258,C3258)</f>
        <v>32892</v>
      </c>
      <c r="G3258" s="24" t="s">
        <v>4227</v>
      </c>
      <c r="H3258" s="2">
        <v>10000000</v>
      </c>
      <c r="I3258" s="2">
        <v>16667084</v>
      </c>
      <c r="J3258" s="2">
        <v>16667084</v>
      </c>
      <c r="K3258" s="28" t="str">
        <f t="shared" si="402"/>
        <v/>
      </c>
      <c r="L3258" s="28" t="str">
        <f t="shared" si="403"/>
        <v/>
      </c>
      <c r="M3258" s="28" t="s">
        <v>4227</v>
      </c>
      <c r="N3258" s="28" t="str">
        <f t="shared" si="404"/>
        <v/>
      </c>
      <c r="O3258" s="28" t="str">
        <f>IF(N3258=1,M3258&amp;" ("&amp;E3258&amp;")",M3258)</f>
        <v>Tremors</v>
      </c>
      <c r="P3258" s="36">
        <f>INDEX(cpi!$A$1:$M$105,MATCH('Inflation adjust calc'!$E3258,cpi!$A:$A,0),MATCH('Inflation adjust calc'!$D3258,cpi!$1:$1,0))</f>
        <v>127.4</v>
      </c>
      <c r="Q3258" s="36">
        <f>cpi!$I$2</f>
        <v>240.85300000000001</v>
      </c>
      <c r="R3258" s="36">
        <f t="shared" si="409"/>
        <v>1.8905259026687598</v>
      </c>
      <c r="S3258" s="28" t="str">
        <f t="shared" si="405"/>
        <v/>
      </c>
      <c r="T3258" s="37">
        <f t="shared" si="406"/>
        <v>18905259.026687596</v>
      </c>
      <c r="U3258" s="37">
        <f t="shared" si="407"/>
        <v>31509554.023956042</v>
      </c>
      <c r="V3258" s="37">
        <f t="shared" si="408"/>
        <v>31509554.023956042</v>
      </c>
    </row>
    <row r="3259" spans="1:22">
      <c r="A3259" s="23">
        <v>3258</v>
      </c>
      <c r="B3259" s="3" t="s">
        <v>4228</v>
      </c>
      <c r="C3259" s="28">
        <v>17</v>
      </c>
      <c r="D3259" s="29">
        <v>6</v>
      </c>
      <c r="E3259" s="28">
        <v>2005</v>
      </c>
      <c r="F3259" s="31">
        <f>DATE(E3259,D3259,C3259)</f>
        <v>38520</v>
      </c>
      <c r="G3259" s="24" t="s">
        <v>4229</v>
      </c>
      <c r="H3259" s="2">
        <v>10000000</v>
      </c>
      <c r="I3259" s="2">
        <v>16535005</v>
      </c>
      <c r="J3259" s="2">
        <v>19535005</v>
      </c>
      <c r="K3259" s="28" t="str">
        <f t="shared" si="402"/>
        <v/>
      </c>
      <c r="L3259" s="28" t="str">
        <f t="shared" si="403"/>
        <v/>
      </c>
      <c r="M3259" s="28" t="s">
        <v>4229</v>
      </c>
      <c r="N3259" s="28" t="str">
        <f t="shared" si="404"/>
        <v/>
      </c>
      <c r="O3259" s="28" t="str">
        <f>IF(N3259=1,M3259&amp;" ("&amp;E3259&amp;")",M3259)</f>
        <v>The Perfect Man</v>
      </c>
      <c r="P3259" s="36">
        <f>INDEX(cpi!$A$1:$M$105,MATCH('Inflation adjust calc'!$E3259,cpi!$A:$A,0),MATCH('Inflation adjust calc'!$D3259,cpi!$1:$1,0))</f>
        <v>194.5</v>
      </c>
      <c r="Q3259" s="36">
        <f>cpi!$I$2</f>
        <v>240.85300000000001</v>
      </c>
      <c r="R3259" s="36">
        <f t="shared" si="409"/>
        <v>1.238318766066838</v>
      </c>
      <c r="S3259" s="28" t="str">
        <f t="shared" si="405"/>
        <v/>
      </c>
      <c r="T3259" s="37">
        <f t="shared" si="406"/>
        <v>12383187.660668381</v>
      </c>
      <c r="U3259" s="37">
        <f t="shared" si="407"/>
        <v>20475606.988508996</v>
      </c>
      <c r="V3259" s="37">
        <f t="shared" si="408"/>
        <v>24190563.28670951</v>
      </c>
    </row>
    <row r="3260" spans="1:22">
      <c r="A3260" s="23">
        <v>3259</v>
      </c>
      <c r="B3260" s="3">
        <v>32940</v>
      </c>
      <c r="C3260" s="28">
        <v>3</v>
      </c>
      <c r="D3260" s="29">
        <v>8</v>
      </c>
      <c r="E3260" s="28">
        <v>1990</v>
      </c>
      <c r="F3260" s="31">
        <f>DATE(E3260,D3260,C3260)</f>
        <v>33088</v>
      </c>
      <c r="G3260" s="24" t="s">
        <v>4230</v>
      </c>
      <c r="H3260" s="2">
        <v>10000000</v>
      </c>
      <c r="I3260" s="2">
        <v>16153000</v>
      </c>
      <c r="J3260" s="2">
        <v>16153000</v>
      </c>
      <c r="K3260" s="28" t="str">
        <f t="shared" si="402"/>
        <v/>
      </c>
      <c r="L3260" s="28" t="str">
        <f t="shared" si="403"/>
        <v/>
      </c>
      <c r="M3260" s="28" t="s">
        <v>4230</v>
      </c>
      <c r="N3260" s="28" t="str">
        <f t="shared" si="404"/>
        <v/>
      </c>
      <c r="O3260" s="28" t="str">
        <f>IF(N3260=1,M3260&amp;" ("&amp;E3260&amp;")",M3260)</f>
        <v>Mo' Better Blues</v>
      </c>
      <c r="P3260" s="36">
        <f>INDEX(cpi!$A$1:$M$105,MATCH('Inflation adjust calc'!$E3260,cpi!$A:$A,0),MATCH('Inflation adjust calc'!$D3260,cpi!$1:$1,0))</f>
        <v>131.6</v>
      </c>
      <c r="Q3260" s="36">
        <f>cpi!$I$2</f>
        <v>240.85300000000001</v>
      </c>
      <c r="R3260" s="36">
        <f t="shared" si="409"/>
        <v>1.8301899696048634</v>
      </c>
      <c r="S3260" s="28" t="str">
        <f t="shared" si="405"/>
        <v/>
      </c>
      <c r="T3260" s="37">
        <f t="shared" si="406"/>
        <v>18301899.696048632</v>
      </c>
      <c r="U3260" s="37">
        <f t="shared" si="407"/>
        <v>29563058.579027358</v>
      </c>
      <c r="V3260" s="37">
        <f t="shared" si="408"/>
        <v>29563058.579027358</v>
      </c>
    </row>
    <row r="3261" spans="1:22">
      <c r="A3261" s="23">
        <v>3260</v>
      </c>
      <c r="B3261" s="3" t="s">
        <v>1757</v>
      </c>
      <c r="C3261" s="28">
        <v>25</v>
      </c>
      <c r="D3261" s="29">
        <v>1</v>
      </c>
      <c r="E3261" s="28">
        <v>2002</v>
      </c>
      <c r="F3261" s="31">
        <f>DATE(E3261,D3261,C3261)</f>
        <v>37281</v>
      </c>
      <c r="G3261" s="24" t="s">
        <v>4231</v>
      </c>
      <c r="H3261" s="2">
        <v>10000000</v>
      </c>
      <c r="I3261" s="2">
        <v>16033556</v>
      </c>
      <c r="J3261" s="2">
        <v>17033556</v>
      </c>
      <c r="K3261" s="28" t="str">
        <f t="shared" si="402"/>
        <v/>
      </c>
      <c r="L3261" s="28" t="str">
        <f t="shared" si="403"/>
        <v/>
      </c>
      <c r="M3261" s="28" t="s">
        <v>4231</v>
      </c>
      <c r="N3261" s="28" t="str">
        <f t="shared" si="404"/>
        <v/>
      </c>
      <c r="O3261" s="28" t="str">
        <f>IF(N3261=1,M3261&amp;" ("&amp;E3261&amp;")",M3261)</f>
        <v>Kung Pow: Enter the Fist</v>
      </c>
      <c r="P3261" s="36">
        <f>INDEX(cpi!$A$1:$M$105,MATCH('Inflation adjust calc'!$E3261,cpi!$A:$A,0),MATCH('Inflation adjust calc'!$D3261,cpi!$1:$1,0))</f>
        <v>177.1</v>
      </c>
      <c r="Q3261" s="36">
        <f>cpi!$I$2</f>
        <v>240.85300000000001</v>
      </c>
      <c r="R3261" s="36">
        <f t="shared" si="409"/>
        <v>1.3599830604178431</v>
      </c>
      <c r="S3261" s="28" t="str">
        <f t="shared" si="405"/>
        <v/>
      </c>
      <c r="T3261" s="37">
        <f t="shared" si="406"/>
        <v>13599830.604178431</v>
      </c>
      <c r="U3261" s="37">
        <f t="shared" si="407"/>
        <v>21805364.558260869</v>
      </c>
      <c r="V3261" s="37">
        <f t="shared" si="408"/>
        <v>23165347.618678715</v>
      </c>
    </row>
    <row r="3262" spans="1:22">
      <c r="A3262" s="23">
        <v>3261</v>
      </c>
      <c r="B3262" s="3" t="s">
        <v>567</v>
      </c>
      <c r="C3262" s="28">
        <v>30</v>
      </c>
      <c r="D3262" s="29">
        <v>5</v>
      </c>
      <c r="E3262" s="28">
        <v>2003</v>
      </c>
      <c r="F3262" s="31">
        <f>DATE(E3262,D3262,C3262)</f>
        <v>37771</v>
      </c>
      <c r="G3262" s="24" t="s">
        <v>4232</v>
      </c>
      <c r="H3262" s="2">
        <v>10000000</v>
      </c>
      <c r="I3262" s="2">
        <v>15417771</v>
      </c>
      <c r="J3262" s="2">
        <v>28649556</v>
      </c>
      <c r="K3262" s="28" t="str">
        <f t="shared" si="402"/>
        <v/>
      </c>
      <c r="L3262" s="28" t="str">
        <f t="shared" si="403"/>
        <v/>
      </c>
      <c r="M3262" s="28" t="s">
        <v>4232</v>
      </c>
      <c r="N3262" s="28" t="str">
        <f t="shared" si="404"/>
        <v/>
      </c>
      <c r="O3262" s="28" t="str">
        <f>IF(N3262=1,M3262&amp;" ("&amp;E3262&amp;")",M3262)</f>
        <v>Wrong Turn</v>
      </c>
      <c r="P3262" s="36">
        <f>INDEX(cpi!$A$1:$M$105,MATCH('Inflation adjust calc'!$E3262,cpi!$A:$A,0),MATCH('Inflation adjust calc'!$D3262,cpi!$1:$1,0))</f>
        <v>183.5</v>
      </c>
      <c r="Q3262" s="36">
        <f>cpi!$I$2</f>
        <v>240.85300000000001</v>
      </c>
      <c r="R3262" s="36">
        <f t="shared" si="409"/>
        <v>1.312550408719346</v>
      </c>
      <c r="S3262" s="28" t="str">
        <f t="shared" si="405"/>
        <v/>
      </c>
      <c r="T3262" s="37">
        <f t="shared" si="406"/>
        <v>13125504.087193461</v>
      </c>
      <c r="U3262" s="37">
        <f t="shared" si="407"/>
        <v>20236601.627591282</v>
      </c>
      <c r="V3262" s="37">
        <f t="shared" si="408"/>
        <v>37603986.437427789</v>
      </c>
    </row>
    <row r="3263" spans="1:22">
      <c r="A3263" s="23">
        <v>3262</v>
      </c>
      <c r="B3263" s="3" t="s">
        <v>4233</v>
      </c>
      <c r="C3263" s="28">
        <v>16</v>
      </c>
      <c r="D3263" s="29">
        <v>5</v>
      </c>
      <c r="E3263" s="28">
        <v>1980</v>
      </c>
      <c r="F3263" s="31">
        <f>DATE(E3263,D3263,C3263)</f>
        <v>29357</v>
      </c>
      <c r="G3263" s="24" t="s">
        <v>4234</v>
      </c>
      <c r="H3263" s="2">
        <v>10000000</v>
      </c>
      <c r="I3263" s="2">
        <v>15198912</v>
      </c>
      <c r="J3263" s="2">
        <v>15198912</v>
      </c>
      <c r="K3263" s="28" t="str">
        <f t="shared" si="402"/>
        <v/>
      </c>
      <c r="L3263" s="28" t="str">
        <f t="shared" si="403"/>
        <v/>
      </c>
      <c r="M3263" s="28" t="s">
        <v>4234</v>
      </c>
      <c r="N3263" s="28" t="str">
        <f t="shared" si="404"/>
        <v/>
      </c>
      <c r="O3263" s="28" t="str">
        <f>IF(N3263=1,M3263&amp;" ("&amp;E3263&amp;")",M3263)</f>
        <v>The Long Riders</v>
      </c>
      <c r="P3263" s="36">
        <f>INDEX(cpi!$A$1:$M$105,MATCH('Inflation adjust calc'!$E3263,cpi!$A:$A,0),MATCH('Inflation adjust calc'!$D3263,cpi!$1:$1,0))</f>
        <v>81.8</v>
      </c>
      <c r="Q3263" s="36">
        <f>cpi!$I$2</f>
        <v>240.85300000000001</v>
      </c>
      <c r="R3263" s="36">
        <f t="shared" si="409"/>
        <v>2.9444132029339856</v>
      </c>
      <c r="S3263" s="28" t="str">
        <f t="shared" si="405"/>
        <v/>
      </c>
      <c r="T3263" s="37">
        <f t="shared" si="406"/>
        <v>29444132.029339857</v>
      </c>
      <c r="U3263" s="37">
        <f t="shared" si="407"/>
        <v>44751877.163031787</v>
      </c>
      <c r="V3263" s="37">
        <f t="shared" si="408"/>
        <v>44751877.163031787</v>
      </c>
    </row>
    <row r="3264" spans="1:22">
      <c r="A3264" s="23">
        <v>3263</v>
      </c>
      <c r="B3264" s="3">
        <v>36497</v>
      </c>
      <c r="C3264" s="28">
        <v>12</v>
      </c>
      <c r="D3264" s="29">
        <v>3</v>
      </c>
      <c r="E3264" s="28">
        <v>1999</v>
      </c>
      <c r="F3264" s="31">
        <f>DATE(E3264,D3264,C3264)</f>
        <v>36231</v>
      </c>
      <c r="G3264" s="24" t="s">
        <v>4235</v>
      </c>
      <c r="H3264" s="2">
        <v>10000000</v>
      </c>
      <c r="I3264" s="2">
        <v>15164492</v>
      </c>
      <c r="J3264" s="2">
        <v>15164492</v>
      </c>
      <c r="K3264" s="28" t="str">
        <f t="shared" si="402"/>
        <v/>
      </c>
      <c r="L3264" s="28" t="str">
        <f t="shared" si="403"/>
        <v/>
      </c>
      <c r="M3264" s="28" t="s">
        <v>4235</v>
      </c>
      <c r="N3264" s="28" t="str">
        <f t="shared" si="404"/>
        <v/>
      </c>
      <c r="O3264" s="28" t="str">
        <f>IF(N3264=1,M3264&amp;" ("&amp;E3264&amp;")",M3264)</f>
        <v>The Corruptor</v>
      </c>
      <c r="P3264" s="36">
        <f>INDEX(cpi!$A$1:$M$105,MATCH('Inflation adjust calc'!$E3264,cpi!$A:$A,0),MATCH('Inflation adjust calc'!$D3264,cpi!$1:$1,0))</f>
        <v>165</v>
      </c>
      <c r="Q3264" s="36">
        <f>cpi!$I$2</f>
        <v>240.85300000000001</v>
      </c>
      <c r="R3264" s="36">
        <f t="shared" si="409"/>
        <v>1.4597151515151516</v>
      </c>
      <c r="S3264" s="28" t="str">
        <f t="shared" si="405"/>
        <v/>
      </c>
      <c r="T3264" s="37">
        <f t="shared" si="406"/>
        <v>14597151.515151516</v>
      </c>
      <c r="U3264" s="37">
        <f t="shared" si="407"/>
        <v>22135838.737430304</v>
      </c>
      <c r="V3264" s="37">
        <f t="shared" si="408"/>
        <v>22135838.737430304</v>
      </c>
    </row>
    <row r="3265" spans="1:22">
      <c r="A3265" s="23">
        <v>3264</v>
      </c>
      <c r="B3265" s="3" t="s">
        <v>1979</v>
      </c>
      <c r="C3265" s="28">
        <v>14</v>
      </c>
      <c r="D3265" s="29">
        <v>8</v>
      </c>
      <c r="E3265" s="28">
        <v>2009</v>
      </c>
      <c r="F3265" s="31">
        <f>DATE(E3265,D3265,C3265)</f>
        <v>40039</v>
      </c>
      <c r="G3265" s="24" t="s">
        <v>4236</v>
      </c>
      <c r="H3265" s="2">
        <v>10000000</v>
      </c>
      <c r="I3265" s="2">
        <v>15122676</v>
      </c>
      <c r="J3265" s="2">
        <v>15297318</v>
      </c>
      <c r="K3265" s="28" t="str">
        <f t="shared" si="402"/>
        <v/>
      </c>
      <c r="L3265" s="28" t="str">
        <f t="shared" si="403"/>
        <v/>
      </c>
      <c r="M3265" s="28" t="s">
        <v>4236</v>
      </c>
      <c r="N3265" s="28" t="str">
        <f t="shared" si="404"/>
        <v/>
      </c>
      <c r="O3265" s="28" t="str">
        <f>IF(N3265=1,M3265&amp;" ("&amp;E3265&amp;")",M3265)</f>
        <v>The Goods: Live Hard, Sell Hard</v>
      </c>
      <c r="P3265" s="36">
        <f>INDEX(cpi!$A$1:$M$105,MATCH('Inflation adjust calc'!$E3265,cpi!$A:$A,0),MATCH('Inflation adjust calc'!$D3265,cpi!$1:$1,0))</f>
        <v>215.834</v>
      </c>
      <c r="Q3265" s="36">
        <f>cpi!$I$2</f>
        <v>240.85300000000001</v>
      </c>
      <c r="R3265" s="36">
        <f t="shared" si="409"/>
        <v>1.1159177886709231</v>
      </c>
      <c r="S3265" s="28" t="str">
        <f t="shared" si="405"/>
        <v/>
      </c>
      <c r="T3265" s="37">
        <f t="shared" si="406"/>
        <v>11159177.88670923</v>
      </c>
      <c r="U3265" s="37">
        <f t="shared" si="407"/>
        <v>16875663.16070684</v>
      </c>
      <c r="V3265" s="37">
        <f t="shared" si="408"/>
        <v>17070549.275155906</v>
      </c>
    </row>
    <row r="3266" spans="1:22">
      <c r="A3266" s="23">
        <v>3265</v>
      </c>
      <c r="B3266" s="3" t="s">
        <v>129</v>
      </c>
      <c r="C3266" s="28">
        <v>23</v>
      </c>
      <c r="D3266" s="29">
        <v>11</v>
      </c>
      <c r="E3266" s="28">
        <v>2011</v>
      </c>
      <c r="F3266" s="31">
        <f>DATE(E3266,D3266,C3266)</f>
        <v>40870</v>
      </c>
      <c r="G3266" s="24" t="s">
        <v>4237</v>
      </c>
      <c r="H3266" s="2">
        <v>10000000</v>
      </c>
      <c r="I3266" s="2">
        <v>14597405</v>
      </c>
      <c r="J3266" s="2">
        <v>34240572</v>
      </c>
      <c r="K3266" s="28" t="str">
        <f t="shared" si="402"/>
        <v/>
      </c>
      <c r="L3266" s="28" t="str">
        <f t="shared" si="403"/>
        <v/>
      </c>
      <c r="M3266" s="28" t="s">
        <v>4237</v>
      </c>
      <c r="N3266" s="28" t="str">
        <f t="shared" si="404"/>
        <v/>
      </c>
      <c r="O3266" s="28" t="str">
        <f>IF(N3266=1,M3266&amp;" ("&amp;E3266&amp;")",M3266)</f>
        <v>My Week with Marilyn</v>
      </c>
      <c r="P3266" s="36">
        <f>INDEX(cpi!$A$1:$M$105,MATCH('Inflation adjust calc'!$E3266,cpi!$A:$A,0),MATCH('Inflation adjust calc'!$D3266,cpi!$1:$1,0))</f>
        <v>226.23</v>
      </c>
      <c r="Q3266" s="36">
        <f>cpi!$I$2</f>
        <v>240.85300000000001</v>
      </c>
      <c r="R3266" s="36">
        <f t="shared" si="409"/>
        <v>1.0646377580338595</v>
      </c>
      <c r="S3266" s="28" t="str">
        <f t="shared" si="405"/>
        <v/>
      </c>
      <c r="T3266" s="37">
        <f t="shared" si="406"/>
        <v>10646377.580338595</v>
      </c>
      <c r="U3266" s="37">
        <f t="shared" si="407"/>
        <v>15540948.532312252</v>
      </c>
      <c r="V3266" s="37">
        <f t="shared" si="408"/>
        <v>36453805.807876945</v>
      </c>
    </row>
    <row r="3267" spans="1:22">
      <c r="A3267" s="23">
        <v>3266</v>
      </c>
      <c r="B3267" s="3" t="s">
        <v>1030</v>
      </c>
      <c r="C3267" s="28">
        <v>25</v>
      </c>
      <c r="D3267" s="29">
        <v>12</v>
      </c>
      <c r="E3267" s="28">
        <v>2014</v>
      </c>
      <c r="F3267" s="31">
        <f>DATE(E3267,D3267,C3267)</f>
        <v>41998</v>
      </c>
      <c r="G3267" s="24" t="s">
        <v>4238</v>
      </c>
      <c r="H3267" s="2">
        <v>10000000</v>
      </c>
      <c r="I3267" s="2">
        <v>14482031</v>
      </c>
      <c r="J3267" s="2">
        <v>15875318</v>
      </c>
      <c r="K3267" s="28" t="str">
        <f t="shared" ref="K3267:K3330" si="410">IF(J3267=0,1,"")</f>
        <v/>
      </c>
      <c r="L3267" s="28" t="str">
        <f t="shared" ref="L3267:L3330" si="411">IF(E3267&gt;2016,1,"")</f>
        <v/>
      </c>
      <c r="M3267" s="28" t="s">
        <v>4238</v>
      </c>
      <c r="N3267" s="28" t="str">
        <f t="shared" ref="N3267:N3330" si="412">IF(COUNTIF($M$2:$M$5233,M3267)&gt;1,1,"")</f>
        <v/>
      </c>
      <c r="O3267" s="28" t="str">
        <f>IF(N3267=1,M3267&amp;" ("&amp;E3267&amp;")",M3267)</f>
        <v>Big Eyes</v>
      </c>
      <c r="P3267" s="36">
        <f>INDEX(cpi!$A$1:$M$105,MATCH('Inflation adjust calc'!$E3267,cpi!$A:$A,0),MATCH('Inflation adjust calc'!$D3267,cpi!$1:$1,0))</f>
        <v>234.81200000000001</v>
      </c>
      <c r="Q3267" s="36">
        <f>cpi!$I$2</f>
        <v>240.85300000000001</v>
      </c>
      <c r="R3267" s="36">
        <f t="shared" si="409"/>
        <v>1.0257269645503637</v>
      </c>
      <c r="S3267" s="28" t="str">
        <f t="shared" ref="S3267:S3330" si="413">IF(ISERROR(R3267),1,"")</f>
        <v/>
      </c>
      <c r="T3267" s="37">
        <f t="shared" ref="T3267:T3330" si="414">H3267*$R3267</f>
        <v>10257269.645503636</v>
      </c>
      <c r="U3267" s="37">
        <f t="shared" ref="U3267:U3330" si="415">I3267*$R3267</f>
        <v>14854609.698154269</v>
      </c>
      <c r="V3267" s="37">
        <f t="shared" ref="V3267:V3330" si="416">J3267*$R3267</f>
        <v>16283741.743411751</v>
      </c>
    </row>
    <row r="3268" spans="1:22">
      <c r="A3268" s="23">
        <v>3267</v>
      </c>
      <c r="B3268" s="3" t="s">
        <v>1438</v>
      </c>
      <c r="C3268" s="28">
        <v>28</v>
      </c>
      <c r="D3268" s="29">
        <v>6</v>
      </c>
      <c r="E3268" s="28">
        <v>2002</v>
      </c>
      <c r="F3268" s="31">
        <f>DATE(E3268,D3268,C3268)</f>
        <v>37435</v>
      </c>
      <c r="G3268" s="24" t="s">
        <v>4239</v>
      </c>
      <c r="H3268" s="2">
        <v>10000000</v>
      </c>
      <c r="I3268" s="2">
        <v>13684949</v>
      </c>
      <c r="J3268" s="2">
        <v>13684949</v>
      </c>
      <c r="K3268" s="28" t="str">
        <f t="shared" si="410"/>
        <v/>
      </c>
      <c r="L3268" s="28" t="str">
        <f t="shared" si="411"/>
        <v/>
      </c>
      <c r="M3268" s="28" t="s">
        <v>4239</v>
      </c>
      <c r="N3268" s="28" t="str">
        <f t="shared" si="412"/>
        <v/>
      </c>
      <c r="O3268" s="28" t="str">
        <f>IF(N3268=1,M3268&amp;" ("&amp;E3268&amp;")",M3268)</f>
        <v>Hey Arnold! The Movie</v>
      </c>
      <c r="P3268" s="36">
        <f>INDEX(cpi!$A$1:$M$105,MATCH('Inflation adjust calc'!$E3268,cpi!$A:$A,0),MATCH('Inflation adjust calc'!$D3268,cpi!$1:$1,0))</f>
        <v>179.9</v>
      </c>
      <c r="Q3268" s="36">
        <f>cpi!$I$2</f>
        <v>240.85300000000001</v>
      </c>
      <c r="R3268" s="36">
        <f t="shared" si="409"/>
        <v>1.3388160088938299</v>
      </c>
      <c r="S3268" s="28" t="str">
        <f t="shared" si="413"/>
        <v/>
      </c>
      <c r="T3268" s="37">
        <f t="shared" si="414"/>
        <v>13388160.0889383</v>
      </c>
      <c r="U3268" s="37">
        <f t="shared" si="415"/>
        <v>18321628.802095607</v>
      </c>
      <c r="V3268" s="37">
        <f t="shared" si="416"/>
        <v>18321628.802095607</v>
      </c>
    </row>
    <row r="3269" spans="1:22">
      <c r="A3269" s="23">
        <v>3268</v>
      </c>
      <c r="B3269" s="3" t="s">
        <v>4240</v>
      </c>
      <c r="C3269" s="28">
        <v>30</v>
      </c>
      <c r="D3269" s="29">
        <v>12</v>
      </c>
      <c r="E3269" s="28">
        <v>2005</v>
      </c>
      <c r="F3269" s="31">
        <f>DATE(E3269,D3269,C3269)</f>
        <v>38716</v>
      </c>
      <c r="G3269" s="24" t="s">
        <v>4241</v>
      </c>
      <c r="H3269" s="2">
        <v>10000000</v>
      </c>
      <c r="I3269" s="2">
        <v>12589255</v>
      </c>
      <c r="J3269" s="2">
        <v>17300838</v>
      </c>
      <c r="K3269" s="28" t="str">
        <f t="shared" si="410"/>
        <v/>
      </c>
      <c r="L3269" s="28" t="str">
        <f t="shared" si="411"/>
        <v/>
      </c>
      <c r="M3269" s="28" t="s">
        <v>4241</v>
      </c>
      <c r="N3269" s="28" t="str">
        <f t="shared" si="412"/>
        <v/>
      </c>
      <c r="O3269" s="28" t="str">
        <f>IF(N3269=1,M3269&amp;" ("&amp;E3269&amp;")",M3269)</f>
        <v>The Matador</v>
      </c>
      <c r="P3269" s="36">
        <f>INDEX(cpi!$A$1:$M$105,MATCH('Inflation adjust calc'!$E3269,cpi!$A:$A,0),MATCH('Inflation adjust calc'!$D3269,cpi!$1:$1,0))</f>
        <v>196.8</v>
      </c>
      <c r="Q3269" s="36">
        <f>cpi!$I$2</f>
        <v>240.85300000000001</v>
      </c>
      <c r="R3269" s="36">
        <f t="shared" si="409"/>
        <v>1.2238465447154472</v>
      </c>
      <c r="S3269" s="28" t="str">
        <f t="shared" si="413"/>
        <v/>
      </c>
      <c r="T3269" s="37">
        <f t="shared" si="414"/>
        <v>12238465.447154472</v>
      </c>
      <c r="U3269" s="37">
        <f t="shared" si="415"/>
        <v>15407316.232291667</v>
      </c>
      <c r="V3269" s="37">
        <f t="shared" si="416"/>
        <v>21173570.806981709</v>
      </c>
    </row>
    <row r="3270" spans="1:22">
      <c r="A3270" s="23">
        <v>3269</v>
      </c>
      <c r="B3270" s="3" t="s">
        <v>4242</v>
      </c>
      <c r="C3270" s="28">
        <v>14</v>
      </c>
      <c r="D3270" s="29">
        <v>3</v>
      </c>
      <c r="E3270" s="28">
        <v>1997</v>
      </c>
      <c r="F3270" s="31">
        <f>DATE(E3270,D3270,C3270)</f>
        <v>35503</v>
      </c>
      <c r="G3270" s="24" t="s">
        <v>4243</v>
      </c>
      <c r="H3270" s="2">
        <v>10000000</v>
      </c>
      <c r="I3270" s="2">
        <v>12554569</v>
      </c>
      <c r="J3270" s="2">
        <v>12554569</v>
      </c>
      <c r="K3270" s="28" t="str">
        <f t="shared" si="410"/>
        <v/>
      </c>
      <c r="L3270" s="28" t="str">
        <f t="shared" si="411"/>
        <v/>
      </c>
      <c r="M3270" s="28" t="s">
        <v>4243</v>
      </c>
      <c r="N3270" s="28" t="str">
        <f t="shared" si="412"/>
        <v/>
      </c>
      <c r="O3270" s="28" t="str">
        <f>IF(N3270=1,M3270&amp;" ("&amp;E3270&amp;")",M3270)</f>
        <v>Love Jones</v>
      </c>
      <c r="P3270" s="36">
        <f>INDEX(cpi!$A$1:$M$105,MATCH('Inflation adjust calc'!$E3270,cpi!$A:$A,0),MATCH('Inflation adjust calc'!$D3270,cpi!$1:$1,0))</f>
        <v>160</v>
      </c>
      <c r="Q3270" s="36">
        <f>cpi!$I$2</f>
        <v>240.85300000000001</v>
      </c>
      <c r="R3270" s="36">
        <f t="shared" si="409"/>
        <v>1.50533125</v>
      </c>
      <c r="S3270" s="28" t="str">
        <f t="shared" si="413"/>
        <v/>
      </c>
      <c r="T3270" s="37">
        <f t="shared" si="414"/>
        <v>15053312.5</v>
      </c>
      <c r="U3270" s="37">
        <f t="shared" si="415"/>
        <v>18898785.045981251</v>
      </c>
      <c r="V3270" s="37">
        <f t="shared" si="416"/>
        <v>18898785.045981251</v>
      </c>
    </row>
    <row r="3271" spans="1:22">
      <c r="A3271" s="23">
        <v>3270</v>
      </c>
      <c r="B3271" s="3" t="s">
        <v>1732</v>
      </c>
      <c r="C3271" s="28">
        <v>19</v>
      </c>
      <c r="D3271" s="29">
        <v>12</v>
      </c>
      <c r="E3271" s="28">
        <v>2000</v>
      </c>
      <c r="F3271" s="31">
        <f>DATE(E3271,D3271,C3271)</f>
        <v>36879</v>
      </c>
      <c r="G3271" s="24" t="s">
        <v>4244</v>
      </c>
      <c r="H3271" s="2">
        <v>10000000</v>
      </c>
      <c r="I3271" s="2">
        <v>12008642</v>
      </c>
      <c r="J3271" s="2">
        <v>44567606</v>
      </c>
      <c r="K3271" s="28" t="str">
        <f t="shared" si="410"/>
        <v/>
      </c>
      <c r="L3271" s="28" t="str">
        <f t="shared" si="411"/>
        <v/>
      </c>
      <c r="M3271" s="28" t="s">
        <v>4244</v>
      </c>
      <c r="N3271" s="28">
        <f t="shared" si="412"/>
        <v>1</v>
      </c>
      <c r="O3271" s="28" t="str">
        <f>IF(N3271=1,M3271&amp;" ("&amp;E3271&amp;")",M3271)</f>
        <v>The Gift (2000)</v>
      </c>
      <c r="P3271" s="36">
        <f>INDEX(cpi!$A$1:$M$105,MATCH('Inflation adjust calc'!$E3271,cpi!$A:$A,0),MATCH('Inflation adjust calc'!$D3271,cpi!$1:$1,0))</f>
        <v>174</v>
      </c>
      <c r="Q3271" s="36">
        <f>cpi!$I$2</f>
        <v>240.85300000000001</v>
      </c>
      <c r="R3271" s="36">
        <f t="shared" si="409"/>
        <v>1.384212643678161</v>
      </c>
      <c r="S3271" s="28" t="str">
        <f t="shared" si="413"/>
        <v/>
      </c>
      <c r="T3271" s="37">
        <f t="shared" si="414"/>
        <v>13842126.436781609</v>
      </c>
      <c r="U3271" s="37">
        <f t="shared" si="415"/>
        <v>16622514.089804599</v>
      </c>
      <c r="V3271" s="37">
        <f t="shared" si="416"/>
        <v>61691043.723666668</v>
      </c>
    </row>
    <row r="3272" spans="1:22">
      <c r="A3272" s="23">
        <v>3271</v>
      </c>
      <c r="B3272" s="3" t="s">
        <v>1660</v>
      </c>
      <c r="C3272" s="28">
        <v>20</v>
      </c>
      <c r="D3272" s="29">
        <v>1</v>
      </c>
      <c r="E3272" s="28">
        <v>2006</v>
      </c>
      <c r="F3272" s="31">
        <f>DATE(E3272,D3272,C3272)</f>
        <v>38737</v>
      </c>
      <c r="G3272" s="24" t="s">
        <v>4245</v>
      </c>
      <c r="H3272" s="2">
        <v>10000000</v>
      </c>
      <c r="I3272" s="2">
        <v>11748661</v>
      </c>
      <c r="J3272" s="2">
        <v>11924041</v>
      </c>
      <c r="K3272" s="28" t="str">
        <f t="shared" si="410"/>
        <v/>
      </c>
      <c r="L3272" s="28" t="str">
        <f t="shared" si="411"/>
        <v/>
      </c>
      <c r="M3272" s="28" t="s">
        <v>4245</v>
      </c>
      <c r="N3272" s="28" t="str">
        <f t="shared" si="412"/>
        <v/>
      </c>
      <c r="O3272" s="28" t="str">
        <f>IF(N3272=1,M3272&amp;" ("&amp;E3272&amp;")",M3272)</f>
        <v>End of the Spear</v>
      </c>
      <c r="P3272" s="36">
        <f>INDEX(cpi!$A$1:$M$105,MATCH('Inflation adjust calc'!$E3272,cpi!$A:$A,0),MATCH('Inflation adjust calc'!$D3272,cpi!$1:$1,0))</f>
        <v>198.3</v>
      </c>
      <c r="Q3272" s="36">
        <f>cpi!$I$2</f>
        <v>240.85300000000001</v>
      </c>
      <c r="R3272" s="36">
        <f t="shared" si="409"/>
        <v>1.2145890065557237</v>
      </c>
      <c r="S3272" s="28" t="str">
        <f t="shared" si="413"/>
        <v/>
      </c>
      <c r="T3272" s="37">
        <f t="shared" si="414"/>
        <v>12145890.065557236</v>
      </c>
      <c r="U3272" s="37">
        <f t="shared" si="415"/>
        <v>14269794.492349975</v>
      </c>
      <c r="V3272" s="37">
        <f t="shared" si="416"/>
        <v>14482809.112319717</v>
      </c>
    </row>
    <row r="3273" spans="1:22">
      <c r="A3273" s="23">
        <v>3272</v>
      </c>
      <c r="B3273" s="3">
        <v>37137</v>
      </c>
      <c r="C3273" s="28">
        <v>9</v>
      </c>
      <c r="D3273" s="29">
        <v>3</v>
      </c>
      <c r="E3273" s="28">
        <v>2001</v>
      </c>
      <c r="F3273" s="31">
        <f>DATE(E3273,D3273,C3273)</f>
        <v>36959</v>
      </c>
      <c r="G3273" s="24" t="s">
        <v>4246</v>
      </c>
      <c r="H3273" s="2">
        <v>10000000</v>
      </c>
      <c r="I3273" s="2">
        <v>11560259</v>
      </c>
      <c r="J3273" s="2">
        <v>19860259</v>
      </c>
      <c r="K3273" s="28" t="str">
        <f t="shared" si="410"/>
        <v/>
      </c>
      <c r="L3273" s="28" t="str">
        <f t="shared" si="411"/>
        <v/>
      </c>
      <c r="M3273" s="28" t="s">
        <v>4246</v>
      </c>
      <c r="N3273" s="28" t="str">
        <f t="shared" si="412"/>
        <v/>
      </c>
      <c r="O3273" s="28" t="str">
        <f>IF(N3273=1,M3273&amp;" ("&amp;E3273&amp;")",M3273)</f>
        <v>Get Over It</v>
      </c>
      <c r="P3273" s="36">
        <f>INDEX(cpi!$A$1:$M$105,MATCH('Inflation adjust calc'!$E3273,cpi!$A:$A,0),MATCH('Inflation adjust calc'!$D3273,cpi!$1:$1,0))</f>
        <v>176.2</v>
      </c>
      <c r="Q3273" s="36">
        <f>cpi!$I$2</f>
        <v>240.85300000000001</v>
      </c>
      <c r="R3273" s="36">
        <f t="shared" si="409"/>
        <v>1.3669296254256529</v>
      </c>
      <c r="S3273" s="28" t="str">
        <f t="shared" si="413"/>
        <v/>
      </c>
      <c r="T3273" s="37">
        <f t="shared" si="414"/>
        <v>13669296.25425653</v>
      </c>
      <c r="U3273" s="37">
        <f t="shared" si="415"/>
        <v>15802060.504693532</v>
      </c>
      <c r="V3273" s="37">
        <f t="shared" si="416"/>
        <v>27147576.39572645</v>
      </c>
    </row>
    <row r="3274" spans="1:22">
      <c r="A3274" s="23">
        <v>3273</v>
      </c>
      <c r="B3274" s="3" t="s">
        <v>4247</v>
      </c>
      <c r="C3274" s="28">
        <v>19</v>
      </c>
      <c r="D3274" s="29">
        <v>2</v>
      </c>
      <c r="E3274" s="28">
        <v>1999</v>
      </c>
      <c r="F3274" s="31">
        <f>DATE(E3274,D3274,C3274)</f>
        <v>36210</v>
      </c>
      <c r="G3274" s="24" t="s">
        <v>4248</v>
      </c>
      <c r="H3274" s="2">
        <v>10000000</v>
      </c>
      <c r="I3274" s="2">
        <v>10827813</v>
      </c>
      <c r="J3274" s="2">
        <v>12179708</v>
      </c>
      <c r="K3274" s="28" t="str">
        <f t="shared" si="410"/>
        <v/>
      </c>
      <c r="L3274" s="28" t="str">
        <f t="shared" si="411"/>
        <v/>
      </c>
      <c r="M3274" s="28" t="s">
        <v>4248</v>
      </c>
      <c r="N3274" s="28" t="str">
        <f t="shared" si="412"/>
        <v/>
      </c>
      <c r="O3274" s="28" t="str">
        <f>IF(N3274=1,M3274&amp;" ("&amp;E3274&amp;")",M3274)</f>
        <v>Office Space</v>
      </c>
      <c r="P3274" s="36">
        <f>INDEX(cpi!$A$1:$M$105,MATCH('Inflation adjust calc'!$E3274,cpi!$A:$A,0),MATCH('Inflation adjust calc'!$D3274,cpi!$1:$1,0))</f>
        <v>164.5</v>
      </c>
      <c r="Q3274" s="36">
        <f>cpi!$I$2</f>
        <v>240.85300000000001</v>
      </c>
      <c r="R3274" s="36">
        <f t="shared" si="409"/>
        <v>1.4641519756838905</v>
      </c>
      <c r="S3274" s="28" t="str">
        <f t="shared" si="413"/>
        <v/>
      </c>
      <c r="T3274" s="37">
        <f t="shared" si="414"/>
        <v>14641519.756838905</v>
      </c>
      <c r="U3274" s="37">
        <f t="shared" si="415"/>
        <v>15853563.796285713</v>
      </c>
      <c r="V3274" s="37">
        <f t="shared" si="416"/>
        <v>17832943.531452887</v>
      </c>
    </row>
    <row r="3275" spans="1:22">
      <c r="A3275" s="23">
        <v>3274</v>
      </c>
      <c r="B3275" s="3" t="s">
        <v>752</v>
      </c>
      <c r="C3275" s="28">
        <v>23</v>
      </c>
      <c r="D3275" s="29">
        <v>7</v>
      </c>
      <c r="E3275" s="28">
        <v>1999</v>
      </c>
      <c r="F3275" s="31">
        <f>DATE(E3275,D3275,C3275)</f>
        <v>36364</v>
      </c>
      <c r="G3275" s="24" t="s">
        <v>4249</v>
      </c>
      <c r="H3275" s="2">
        <v>10000000</v>
      </c>
      <c r="I3275" s="2">
        <v>10571408</v>
      </c>
      <c r="J3275" s="2">
        <v>10571408</v>
      </c>
      <c r="K3275" s="28" t="str">
        <f t="shared" si="410"/>
        <v/>
      </c>
      <c r="L3275" s="28" t="str">
        <f t="shared" si="411"/>
        <v/>
      </c>
      <c r="M3275" s="28" t="s">
        <v>4249</v>
      </c>
      <c r="N3275" s="28" t="str">
        <f t="shared" si="412"/>
        <v/>
      </c>
      <c r="O3275" s="28" t="str">
        <f>IF(N3275=1,M3275&amp;" ("&amp;E3275&amp;")",M3275)</f>
        <v>Drop Dead Gorgeous</v>
      </c>
      <c r="P3275" s="36">
        <f>INDEX(cpi!$A$1:$M$105,MATCH('Inflation adjust calc'!$E3275,cpi!$A:$A,0),MATCH('Inflation adjust calc'!$D3275,cpi!$1:$1,0))</f>
        <v>166.7</v>
      </c>
      <c r="Q3275" s="36">
        <f>cpi!$I$2</f>
        <v>240.85300000000001</v>
      </c>
      <c r="R3275" s="36">
        <f t="shared" si="409"/>
        <v>1.4448290341931616</v>
      </c>
      <c r="S3275" s="28" t="str">
        <f t="shared" si="413"/>
        <v/>
      </c>
      <c r="T3275" s="37">
        <f t="shared" si="414"/>
        <v>14448290.341931615</v>
      </c>
      <c r="U3275" s="37">
        <f t="shared" si="415"/>
        <v>15273877.210701862</v>
      </c>
      <c r="V3275" s="37">
        <f t="shared" si="416"/>
        <v>15273877.210701862</v>
      </c>
    </row>
    <row r="3276" spans="1:22">
      <c r="A3276" s="23">
        <v>3275</v>
      </c>
      <c r="B3276" s="3">
        <v>36470</v>
      </c>
      <c r="C3276" s="28">
        <v>11</v>
      </c>
      <c r="D3276" s="29">
        <v>6</v>
      </c>
      <c r="E3276" s="28">
        <v>1999</v>
      </c>
      <c r="F3276" s="31">
        <f>DATE(E3276,D3276,C3276)</f>
        <v>36322</v>
      </c>
      <c r="G3276" s="24" t="s">
        <v>4250</v>
      </c>
      <c r="H3276" s="2">
        <v>10000000</v>
      </c>
      <c r="I3276" s="2">
        <v>10019109</v>
      </c>
      <c r="J3276" s="2">
        <v>10019109</v>
      </c>
      <c r="K3276" s="28" t="str">
        <f t="shared" si="410"/>
        <v/>
      </c>
      <c r="L3276" s="28" t="str">
        <f t="shared" si="411"/>
        <v/>
      </c>
      <c r="M3276" s="28" t="s">
        <v>4250</v>
      </c>
      <c r="N3276" s="28" t="str">
        <f t="shared" si="412"/>
        <v/>
      </c>
      <c r="O3276" s="28" t="str">
        <f>IF(N3276=1,M3276&amp;" ("&amp;E3276&amp;")",M3276)</f>
        <v>Le Violon rouge</v>
      </c>
      <c r="P3276" s="36">
        <f>INDEX(cpi!$A$1:$M$105,MATCH('Inflation adjust calc'!$E3276,cpi!$A:$A,0),MATCH('Inflation adjust calc'!$D3276,cpi!$1:$1,0))</f>
        <v>166.2</v>
      </c>
      <c r="Q3276" s="36">
        <f>cpi!$I$2</f>
        <v>240.85300000000001</v>
      </c>
      <c r="R3276" s="36">
        <f t="shared" si="409"/>
        <v>1.449175691937425</v>
      </c>
      <c r="S3276" s="28" t="str">
        <f t="shared" si="413"/>
        <v/>
      </c>
      <c r="T3276" s="37">
        <f t="shared" si="414"/>
        <v>14491756.91937425</v>
      </c>
      <c r="U3276" s="37">
        <f t="shared" si="415"/>
        <v>14519449.217671482</v>
      </c>
      <c r="V3276" s="37">
        <f t="shared" si="416"/>
        <v>14519449.217671482</v>
      </c>
    </row>
    <row r="3277" spans="1:22">
      <c r="A3277" s="23">
        <v>3276</v>
      </c>
      <c r="B3277" s="3" t="s">
        <v>804</v>
      </c>
      <c r="C3277" s="28">
        <v>25</v>
      </c>
      <c r="D3277" s="29">
        <v>11</v>
      </c>
      <c r="E3277" s="28">
        <v>1998</v>
      </c>
      <c r="F3277" s="31">
        <f>DATE(E3277,D3277,C3277)</f>
        <v>36124</v>
      </c>
      <c r="G3277" s="24" t="s">
        <v>4251</v>
      </c>
      <c r="H3277" s="2">
        <v>10000000</v>
      </c>
      <c r="I3277" s="2">
        <v>9949470</v>
      </c>
      <c r="J3277" s="2">
        <v>21094974</v>
      </c>
      <c r="K3277" s="28" t="str">
        <f t="shared" si="410"/>
        <v/>
      </c>
      <c r="L3277" s="28" t="str">
        <f t="shared" si="411"/>
        <v/>
      </c>
      <c r="M3277" s="28" t="s">
        <v>4251</v>
      </c>
      <c r="N3277" s="28" t="str">
        <f t="shared" si="412"/>
        <v/>
      </c>
      <c r="O3277" s="28" t="str">
        <f>IF(N3277=1,M3277&amp;" ("&amp;E3277&amp;")",M3277)</f>
        <v>Very Bad Things</v>
      </c>
      <c r="P3277" s="36">
        <f>INDEX(cpi!$A$1:$M$105,MATCH('Inflation adjust calc'!$E3277,cpi!$A:$A,0),MATCH('Inflation adjust calc'!$D3277,cpi!$1:$1,0))</f>
        <v>164</v>
      </c>
      <c r="Q3277" s="36">
        <f>cpi!$I$2</f>
        <v>240.85300000000001</v>
      </c>
      <c r="R3277" s="36">
        <f t="shared" si="409"/>
        <v>1.4686158536585365</v>
      </c>
      <c r="S3277" s="28" t="str">
        <f t="shared" si="413"/>
        <v/>
      </c>
      <c r="T3277" s="37">
        <f t="shared" si="414"/>
        <v>14686158.536585364</v>
      </c>
      <c r="U3277" s="37">
        <f t="shared" si="415"/>
        <v>14611949.377499999</v>
      </c>
      <c r="V3277" s="37">
        <f t="shared" si="416"/>
        <v>30980413.248914633</v>
      </c>
    </row>
    <row r="3278" spans="1:22">
      <c r="A3278" s="23">
        <v>3277</v>
      </c>
      <c r="B3278" s="3">
        <v>38237</v>
      </c>
      <c r="C3278" s="28">
        <v>9</v>
      </c>
      <c r="D3278" s="29">
        <v>7</v>
      </c>
      <c r="E3278" s="28">
        <v>2004</v>
      </c>
      <c r="F3278" s="31">
        <f>DATE(E3278,D3278,C3278)</f>
        <v>38177</v>
      </c>
      <c r="G3278" s="24" t="s">
        <v>4252</v>
      </c>
      <c r="H3278" s="2">
        <v>10000000</v>
      </c>
      <c r="I3278" s="2">
        <v>9408183</v>
      </c>
      <c r="J3278" s="2">
        <v>9408183</v>
      </c>
      <c r="K3278" s="28" t="str">
        <f t="shared" si="410"/>
        <v/>
      </c>
      <c r="L3278" s="28" t="str">
        <f t="shared" si="411"/>
        <v/>
      </c>
      <c r="M3278" s="28" t="s">
        <v>4252</v>
      </c>
      <c r="N3278" s="28" t="str">
        <f t="shared" si="412"/>
        <v/>
      </c>
      <c r="O3278" s="28" t="str">
        <f>IF(N3278=1,M3278&amp;" ("&amp;E3278&amp;")",M3278)</f>
        <v>Sleepover</v>
      </c>
      <c r="P3278" s="36">
        <f>INDEX(cpi!$A$1:$M$105,MATCH('Inflation adjust calc'!$E3278,cpi!$A:$A,0),MATCH('Inflation adjust calc'!$D3278,cpi!$1:$1,0))</f>
        <v>189.4</v>
      </c>
      <c r="Q3278" s="36">
        <f>cpi!$I$2</f>
        <v>240.85300000000001</v>
      </c>
      <c r="R3278" s="36">
        <f t="shared" si="409"/>
        <v>1.2716631467793031</v>
      </c>
      <c r="S3278" s="28" t="str">
        <f t="shared" si="413"/>
        <v/>
      </c>
      <c r="T3278" s="37">
        <f t="shared" si="414"/>
        <v>12716631.467793031</v>
      </c>
      <c r="U3278" s="37">
        <f t="shared" si="415"/>
        <v>11964039.599255545</v>
      </c>
      <c r="V3278" s="37">
        <f t="shared" si="416"/>
        <v>11964039.599255545</v>
      </c>
    </row>
    <row r="3279" spans="1:22">
      <c r="A3279" s="23">
        <v>3278</v>
      </c>
      <c r="B3279" s="3" t="s">
        <v>1477</v>
      </c>
      <c r="C3279" s="28">
        <v>25</v>
      </c>
      <c r="D3279" s="29">
        <v>1</v>
      </c>
      <c r="E3279" s="28">
        <v>2013</v>
      </c>
      <c r="F3279" s="31">
        <f>DATE(E3279,D3279,C3279)</f>
        <v>41299</v>
      </c>
      <c r="G3279" s="24" t="s">
        <v>4253</v>
      </c>
      <c r="H3279" s="2">
        <v>10000000</v>
      </c>
      <c r="I3279" s="2">
        <v>8840453</v>
      </c>
      <c r="J3279" s="2">
        <v>31164747</v>
      </c>
      <c r="K3279" s="28" t="str">
        <f t="shared" si="410"/>
        <v/>
      </c>
      <c r="L3279" s="28" t="str">
        <f t="shared" si="411"/>
        <v/>
      </c>
      <c r="M3279" s="28" t="s">
        <v>4253</v>
      </c>
      <c r="N3279" s="28" t="str">
        <f t="shared" si="412"/>
        <v/>
      </c>
      <c r="O3279" s="28" t="str">
        <f>IF(N3279=1,M3279&amp;" ("&amp;E3279&amp;")",M3279)</f>
        <v>Movie 43</v>
      </c>
      <c r="P3279" s="36">
        <f>INDEX(cpi!$A$1:$M$105,MATCH('Inflation adjust calc'!$E3279,cpi!$A:$A,0),MATCH('Inflation adjust calc'!$D3279,cpi!$1:$1,0))</f>
        <v>230.28</v>
      </c>
      <c r="Q3279" s="36">
        <f>cpi!$I$2</f>
        <v>240.85300000000001</v>
      </c>
      <c r="R3279" s="36">
        <f t="shared" si="409"/>
        <v>1.0459136703143999</v>
      </c>
      <c r="S3279" s="28" t="str">
        <f t="shared" si="413"/>
        <v/>
      </c>
      <c r="T3279" s="37">
        <f t="shared" si="414"/>
        <v>10459136.703143999</v>
      </c>
      <c r="U3279" s="37">
        <f t="shared" si="415"/>
        <v>9246350.6444719471</v>
      </c>
      <c r="V3279" s="37">
        <f t="shared" si="416"/>
        <v>32595634.91918968</v>
      </c>
    </row>
    <row r="3280" spans="1:22">
      <c r="A3280" s="23">
        <v>3279</v>
      </c>
      <c r="B3280" s="3" t="s">
        <v>4254</v>
      </c>
      <c r="C3280" s="28">
        <v>26</v>
      </c>
      <c r="D3280" s="29">
        <v>10</v>
      </c>
      <c r="E3280" s="28">
        <v>1984</v>
      </c>
      <c r="F3280" s="31">
        <f>DATE(E3280,D3280,C3280)</f>
        <v>30981</v>
      </c>
      <c r="G3280" s="24" t="s">
        <v>4255</v>
      </c>
      <c r="H3280" s="2">
        <v>10000000</v>
      </c>
      <c r="I3280" s="2">
        <v>8801940</v>
      </c>
      <c r="J3280" s="2">
        <v>8801940</v>
      </c>
      <c r="K3280" s="28" t="str">
        <f t="shared" si="410"/>
        <v/>
      </c>
      <c r="L3280" s="28" t="str">
        <f t="shared" si="411"/>
        <v/>
      </c>
      <c r="M3280" s="28" t="s">
        <v>4255</v>
      </c>
      <c r="N3280" s="28" t="str">
        <f t="shared" si="412"/>
        <v/>
      </c>
      <c r="O3280" s="28" t="str">
        <f>IF(N3280=1,M3280&amp;" ("&amp;E3280&amp;")",M3280)</f>
        <v>Body Double</v>
      </c>
      <c r="P3280" s="36">
        <f>INDEX(cpi!$A$1:$M$105,MATCH('Inflation adjust calc'!$E3280,cpi!$A:$A,0),MATCH('Inflation adjust calc'!$D3280,cpi!$1:$1,0))</f>
        <v>105.3</v>
      </c>
      <c r="Q3280" s="36">
        <f>cpi!$I$2</f>
        <v>240.85300000000001</v>
      </c>
      <c r="R3280" s="36">
        <f t="shared" si="409"/>
        <v>2.2873029439696109</v>
      </c>
      <c r="S3280" s="28" t="str">
        <f t="shared" si="413"/>
        <v/>
      </c>
      <c r="T3280" s="37">
        <f t="shared" si="414"/>
        <v>22873029.439696107</v>
      </c>
      <c r="U3280" s="37">
        <f t="shared" si="415"/>
        <v>20132703.274643876</v>
      </c>
      <c r="V3280" s="37">
        <f t="shared" si="416"/>
        <v>20132703.274643876</v>
      </c>
    </row>
    <row r="3281" spans="1:22">
      <c r="A3281" s="23">
        <v>3280</v>
      </c>
      <c r="B3281" s="3" t="s">
        <v>169</v>
      </c>
      <c r="C3281" s="28">
        <v>21</v>
      </c>
      <c r="D3281" s="29">
        <v>5</v>
      </c>
      <c r="E3281" s="28">
        <v>2010</v>
      </c>
      <c r="F3281" s="31">
        <f>DATE(E3281,D3281,C3281)</f>
        <v>40319</v>
      </c>
      <c r="G3281" s="24" t="s">
        <v>4256</v>
      </c>
      <c r="H3281" s="2">
        <v>10000000</v>
      </c>
      <c r="I3281" s="2">
        <v>8525600</v>
      </c>
      <c r="J3281" s="2">
        <v>8629895</v>
      </c>
      <c r="K3281" s="28" t="str">
        <f t="shared" si="410"/>
        <v/>
      </c>
      <c r="L3281" s="28" t="str">
        <f t="shared" si="411"/>
        <v/>
      </c>
      <c r="M3281" s="28" t="s">
        <v>4256</v>
      </c>
      <c r="N3281" s="28" t="str">
        <f t="shared" si="412"/>
        <v/>
      </c>
      <c r="O3281" s="28" t="str">
        <f>IF(N3281=1,M3281&amp;" ("&amp;E3281&amp;")",M3281)</f>
        <v>MacGruber</v>
      </c>
      <c r="P3281" s="36">
        <f>INDEX(cpi!$A$1:$M$105,MATCH('Inflation adjust calc'!$E3281,cpi!$A:$A,0),MATCH('Inflation adjust calc'!$D3281,cpi!$1:$1,0))</f>
        <v>218.178</v>
      </c>
      <c r="Q3281" s="36">
        <f>cpi!$I$2</f>
        <v>240.85300000000001</v>
      </c>
      <c r="R3281" s="36">
        <f t="shared" si="409"/>
        <v>1.1039289020891199</v>
      </c>
      <c r="S3281" s="28" t="str">
        <f t="shared" si="413"/>
        <v/>
      </c>
      <c r="T3281" s="37">
        <f t="shared" si="414"/>
        <v>11039289.020891199</v>
      </c>
      <c r="U3281" s="37">
        <f t="shared" si="415"/>
        <v>9411656.2476509996</v>
      </c>
      <c r="V3281" s="37">
        <f t="shared" si="416"/>
        <v>9526790.5124943852</v>
      </c>
    </row>
    <row r="3282" spans="1:22">
      <c r="A3282" s="23">
        <v>3281</v>
      </c>
      <c r="B3282" s="3" t="s">
        <v>326</v>
      </c>
      <c r="C3282" s="28">
        <v>18</v>
      </c>
      <c r="D3282" s="29">
        <v>7</v>
      </c>
      <c r="E3282" s="28">
        <v>2003</v>
      </c>
      <c r="F3282" s="31">
        <f>DATE(E3282,D3282,C3282)</f>
        <v>37820</v>
      </c>
      <c r="G3282" s="24" t="s">
        <v>4257</v>
      </c>
      <c r="H3282" s="2">
        <v>10000000</v>
      </c>
      <c r="I3282" s="2">
        <v>8112414</v>
      </c>
      <c r="J3282" s="2">
        <v>14156753</v>
      </c>
      <c r="K3282" s="28" t="str">
        <f t="shared" si="410"/>
        <v/>
      </c>
      <c r="L3282" s="28" t="str">
        <f t="shared" si="411"/>
        <v/>
      </c>
      <c r="M3282" s="28" t="s">
        <v>4257</v>
      </c>
      <c r="N3282" s="28" t="str">
        <f t="shared" si="412"/>
        <v/>
      </c>
      <c r="O3282" s="28" t="str">
        <f>IF(N3282=1,M3282&amp;" ("&amp;E3282&amp;")",M3282)</f>
        <v>Dirty Pretty Things</v>
      </c>
      <c r="P3282" s="36">
        <f>INDEX(cpi!$A$1:$M$105,MATCH('Inflation adjust calc'!$E3282,cpi!$A:$A,0),MATCH('Inflation adjust calc'!$D3282,cpi!$1:$1,0))</f>
        <v>183.9</v>
      </c>
      <c r="Q3282" s="36">
        <f>cpi!$I$2</f>
        <v>240.85300000000001</v>
      </c>
      <c r="R3282" s="36">
        <f t="shared" ref="R3282:R3345" si="417">Q3282/P3282</f>
        <v>1.3096954866775421</v>
      </c>
      <c r="S3282" s="28" t="str">
        <f t="shared" si="413"/>
        <v/>
      </c>
      <c r="T3282" s="37">
        <f t="shared" si="414"/>
        <v>13096954.866775421</v>
      </c>
      <c r="U3282" s="37">
        <f t="shared" si="415"/>
        <v>10624792.001859706</v>
      </c>
      <c r="V3282" s="37">
        <f t="shared" si="416"/>
        <v>18541035.510108754</v>
      </c>
    </row>
    <row r="3283" spans="1:22">
      <c r="A3283" s="23">
        <v>3282</v>
      </c>
      <c r="B3283" s="3" t="s">
        <v>1016</v>
      </c>
      <c r="C3283" s="28">
        <v>14</v>
      </c>
      <c r="D3283" s="29">
        <v>3</v>
      </c>
      <c r="E3283" s="28">
        <v>2014</v>
      </c>
      <c r="F3283" s="31">
        <f>DATE(E3283,D3283,C3283)</f>
        <v>41712</v>
      </c>
      <c r="G3283" s="24" t="s">
        <v>4258</v>
      </c>
      <c r="H3283" s="2">
        <v>10000000</v>
      </c>
      <c r="I3283" s="2">
        <v>7779614</v>
      </c>
      <c r="J3283" s="2">
        <v>7843145</v>
      </c>
      <c r="K3283" s="28" t="str">
        <f t="shared" si="410"/>
        <v/>
      </c>
      <c r="L3283" s="28" t="str">
        <f t="shared" si="411"/>
        <v/>
      </c>
      <c r="M3283" s="28" t="s">
        <v>4258</v>
      </c>
      <c r="N3283" s="28" t="str">
        <f t="shared" si="412"/>
        <v/>
      </c>
      <c r="O3283" s="28" t="str">
        <f>IF(N3283=1,M3283&amp;" ("&amp;E3283&amp;")",M3283)</f>
        <v>Bad Words</v>
      </c>
      <c r="P3283" s="36">
        <f>INDEX(cpi!$A$1:$M$105,MATCH('Inflation adjust calc'!$E3283,cpi!$A:$A,0),MATCH('Inflation adjust calc'!$D3283,cpi!$1:$1,0))</f>
        <v>236.29300000000001</v>
      </c>
      <c r="Q3283" s="36">
        <f>cpi!$I$2</f>
        <v>240.85300000000001</v>
      </c>
      <c r="R3283" s="36">
        <f t="shared" si="417"/>
        <v>1.0192980748477525</v>
      </c>
      <c r="S3283" s="28" t="str">
        <f t="shared" si="413"/>
        <v/>
      </c>
      <c r="T3283" s="37">
        <f t="shared" si="414"/>
        <v>10192980.748477524</v>
      </c>
      <c r="U3283" s="37">
        <f t="shared" si="415"/>
        <v>7929745.5732586235</v>
      </c>
      <c r="V3283" s="37">
        <f t="shared" si="416"/>
        <v>7994502.599251776</v>
      </c>
    </row>
    <row r="3284" spans="1:22">
      <c r="A3284" s="23">
        <v>3283</v>
      </c>
      <c r="B3284" s="3" t="s">
        <v>321</v>
      </c>
      <c r="C3284" s="28">
        <v>27</v>
      </c>
      <c r="D3284" s="29">
        <v>3</v>
      </c>
      <c r="E3284" s="28">
        <v>2015</v>
      </c>
      <c r="F3284" s="31">
        <f>DATE(E3284,D3284,C3284)</f>
        <v>42090</v>
      </c>
      <c r="G3284" s="24" t="s">
        <v>4259</v>
      </c>
      <c r="H3284" s="2">
        <v>10000000</v>
      </c>
      <c r="I3284" s="2">
        <v>7582065</v>
      </c>
      <c r="J3284" s="2">
        <v>13423176</v>
      </c>
      <c r="K3284" s="28" t="str">
        <f t="shared" si="410"/>
        <v/>
      </c>
      <c r="L3284" s="28" t="str">
        <f t="shared" si="411"/>
        <v/>
      </c>
      <c r="M3284" s="28" t="s">
        <v>4259</v>
      </c>
      <c r="N3284" s="28" t="str">
        <f t="shared" si="412"/>
        <v/>
      </c>
      <c r="O3284" s="28" t="str">
        <f>IF(N3284=1,M3284&amp;" ("&amp;E3284&amp;")",M3284)</f>
        <v>While We're Young</v>
      </c>
      <c r="P3284" s="36">
        <f>INDEX(cpi!$A$1:$M$105,MATCH('Inflation adjust calc'!$E3284,cpi!$A:$A,0),MATCH('Inflation adjust calc'!$D3284,cpi!$1:$1,0))</f>
        <v>236.119</v>
      </c>
      <c r="Q3284" s="36">
        <f>cpi!$I$2</f>
        <v>240.85300000000001</v>
      </c>
      <c r="R3284" s="36">
        <f t="shared" si="417"/>
        <v>1.0200492124733715</v>
      </c>
      <c r="S3284" s="28" t="str">
        <f t="shared" si="413"/>
        <v/>
      </c>
      <c r="T3284" s="37">
        <f t="shared" si="414"/>
        <v>10200492.124733716</v>
      </c>
      <c r="U3284" s="37">
        <f t="shared" si="415"/>
        <v>7734079.4321719138</v>
      </c>
      <c r="V3284" s="37">
        <f t="shared" si="416"/>
        <v>13692300.107691461</v>
      </c>
    </row>
    <row r="3285" spans="1:22">
      <c r="A3285" s="23">
        <v>3284</v>
      </c>
      <c r="B3285" s="3">
        <v>39449</v>
      </c>
      <c r="C3285" s="28">
        <v>1</v>
      </c>
      <c r="D3285" s="29">
        <v>2</v>
      </c>
      <c r="E3285" s="28">
        <v>2008</v>
      </c>
      <c r="F3285" s="31">
        <f>DATE(E3285,D3285,C3285)</f>
        <v>39479</v>
      </c>
      <c r="G3285" s="24" t="s">
        <v>4260</v>
      </c>
      <c r="H3285" s="2">
        <v>10000000</v>
      </c>
      <c r="I3285" s="2">
        <v>7570127</v>
      </c>
      <c r="J3285" s="2">
        <v>21596074</v>
      </c>
      <c r="K3285" s="28" t="str">
        <f t="shared" si="410"/>
        <v/>
      </c>
      <c r="L3285" s="28" t="str">
        <f t="shared" si="411"/>
        <v/>
      </c>
      <c r="M3285" s="28" t="s">
        <v>4260</v>
      </c>
      <c r="N3285" s="28" t="str">
        <f t="shared" si="412"/>
        <v/>
      </c>
      <c r="O3285" s="28" t="str">
        <f>IF(N3285=1,M3285&amp;" ("&amp;E3285&amp;")",M3285)</f>
        <v>Over Her Dead Body</v>
      </c>
      <c r="P3285" s="36">
        <f>INDEX(cpi!$A$1:$M$105,MATCH('Inflation adjust calc'!$E3285,cpi!$A:$A,0),MATCH('Inflation adjust calc'!$D3285,cpi!$1:$1,0))</f>
        <v>211.69300000000001</v>
      </c>
      <c r="Q3285" s="36">
        <f>cpi!$I$2</f>
        <v>240.85300000000001</v>
      </c>
      <c r="R3285" s="36">
        <f t="shared" si="417"/>
        <v>1.1377466425436835</v>
      </c>
      <c r="S3285" s="28" t="str">
        <f t="shared" si="413"/>
        <v/>
      </c>
      <c r="T3285" s="37">
        <f t="shared" si="414"/>
        <v>11377466.425436836</v>
      </c>
      <c r="U3285" s="37">
        <f t="shared" si="415"/>
        <v>8612886.5778792873</v>
      </c>
      <c r="V3285" s="37">
        <f t="shared" si="416"/>
        <v>24570860.685624938</v>
      </c>
    </row>
    <row r="3286" spans="1:22">
      <c r="A3286" s="23">
        <v>3285</v>
      </c>
      <c r="B3286" s="3" t="s">
        <v>4261</v>
      </c>
      <c r="C3286" s="28">
        <v>24</v>
      </c>
      <c r="D3286" s="29">
        <v>10</v>
      </c>
      <c r="E3286" s="28">
        <v>2001</v>
      </c>
      <c r="F3286" s="31">
        <f>DATE(E3286,D3286,C3286)</f>
        <v>37188</v>
      </c>
      <c r="G3286" s="24" t="s">
        <v>4262</v>
      </c>
      <c r="H3286" s="2">
        <v>10000000</v>
      </c>
      <c r="I3286" s="2">
        <v>7316658</v>
      </c>
      <c r="J3286" s="2">
        <v>8378853</v>
      </c>
      <c r="K3286" s="28" t="str">
        <f t="shared" si="410"/>
        <v/>
      </c>
      <c r="L3286" s="28" t="str">
        <f t="shared" si="411"/>
        <v/>
      </c>
      <c r="M3286" s="28" t="s">
        <v>4262</v>
      </c>
      <c r="N3286" s="28" t="str">
        <f t="shared" si="412"/>
        <v/>
      </c>
      <c r="O3286" s="28" t="str">
        <f>IF(N3286=1,M3286&amp;" ("&amp;E3286&amp;")",M3286)</f>
        <v>Bones</v>
      </c>
      <c r="P3286" s="36">
        <f>INDEX(cpi!$A$1:$M$105,MATCH('Inflation adjust calc'!$E3286,cpi!$A:$A,0),MATCH('Inflation adjust calc'!$D3286,cpi!$1:$1,0))</f>
        <v>177.7</v>
      </c>
      <c r="Q3286" s="36">
        <f>cpi!$I$2</f>
        <v>240.85300000000001</v>
      </c>
      <c r="R3286" s="36">
        <f t="shared" si="417"/>
        <v>1.355391108610017</v>
      </c>
      <c r="S3286" s="28" t="str">
        <f t="shared" si="413"/>
        <v/>
      </c>
      <c r="T3286" s="37">
        <f t="shared" si="414"/>
        <v>13553911.08610017</v>
      </c>
      <c r="U3286" s="37">
        <f t="shared" si="415"/>
        <v>9916933.1979403496</v>
      </c>
      <c r="V3286" s="37">
        <f t="shared" si="416"/>
        <v>11356622.856550368</v>
      </c>
    </row>
    <row r="3287" spans="1:22">
      <c r="A3287" s="23">
        <v>3286</v>
      </c>
      <c r="B3287" s="3" t="s">
        <v>118</v>
      </c>
      <c r="C3287" s="28">
        <v>22</v>
      </c>
      <c r="D3287" s="29">
        <v>6</v>
      </c>
      <c r="E3287" s="28">
        <v>2012</v>
      </c>
      <c r="F3287" s="31">
        <f>DATE(E3287,D3287,C3287)</f>
        <v>41082</v>
      </c>
      <c r="G3287" s="24" t="s">
        <v>4263</v>
      </c>
      <c r="H3287" s="2">
        <v>10000000</v>
      </c>
      <c r="I3287" s="2">
        <v>7078738</v>
      </c>
      <c r="J3287" s="2">
        <v>11766959</v>
      </c>
      <c r="K3287" s="28" t="str">
        <f t="shared" si="410"/>
        <v/>
      </c>
      <c r="L3287" s="28" t="str">
        <f t="shared" si="411"/>
        <v/>
      </c>
      <c r="M3287" s="28" t="s">
        <v>4263</v>
      </c>
      <c r="N3287" s="28" t="str">
        <f t="shared" si="412"/>
        <v/>
      </c>
      <c r="O3287" s="28" t="str">
        <f>IF(N3287=1,M3287&amp;" ("&amp;E3287&amp;")",M3287)</f>
        <v>Seeking a Friend for the End of the World</v>
      </c>
      <c r="P3287" s="36">
        <f>INDEX(cpi!$A$1:$M$105,MATCH('Inflation adjust calc'!$E3287,cpi!$A:$A,0),MATCH('Inflation adjust calc'!$D3287,cpi!$1:$1,0))</f>
        <v>229.47800000000001</v>
      </c>
      <c r="Q3287" s="36">
        <f>cpi!$I$2</f>
        <v>240.85300000000001</v>
      </c>
      <c r="R3287" s="36">
        <f t="shared" si="417"/>
        <v>1.0495690218670199</v>
      </c>
      <c r="S3287" s="28" t="str">
        <f t="shared" si="413"/>
        <v/>
      </c>
      <c r="T3287" s="37">
        <f t="shared" si="414"/>
        <v>10495690.218670199</v>
      </c>
      <c r="U3287" s="37">
        <f t="shared" si="415"/>
        <v>7429624.1187129049</v>
      </c>
      <c r="V3287" s="37">
        <f t="shared" si="416"/>
        <v>12350235.647979327</v>
      </c>
    </row>
    <row r="3288" spans="1:22">
      <c r="A3288" s="23">
        <v>3287</v>
      </c>
      <c r="B3288" s="3">
        <v>38729</v>
      </c>
      <c r="C3288" s="28">
        <v>1</v>
      </c>
      <c r="D3288" s="29">
        <v>12</v>
      </c>
      <c r="E3288" s="28">
        <v>2006</v>
      </c>
      <c r="F3288" s="31">
        <f>DATE(E3288,D3288,C3288)</f>
        <v>39052</v>
      </c>
      <c r="G3288" s="24" t="s">
        <v>4264</v>
      </c>
      <c r="H3288" s="2">
        <v>10000000</v>
      </c>
      <c r="I3288" s="2">
        <v>7027762</v>
      </c>
      <c r="J3288" s="2">
        <v>14321070</v>
      </c>
      <c r="K3288" s="28" t="str">
        <f t="shared" si="410"/>
        <v/>
      </c>
      <c r="L3288" s="28" t="str">
        <f t="shared" si="411"/>
        <v/>
      </c>
      <c r="M3288" s="28" t="s">
        <v>4264</v>
      </c>
      <c r="N3288" s="28" t="str">
        <f t="shared" si="412"/>
        <v/>
      </c>
      <c r="O3288" s="28" t="str">
        <f>IF(N3288=1,M3288&amp;" ("&amp;E3288&amp;")",M3288)</f>
        <v>Turistas</v>
      </c>
      <c r="P3288" s="36">
        <f>INDEX(cpi!$A$1:$M$105,MATCH('Inflation adjust calc'!$E3288,cpi!$A:$A,0),MATCH('Inflation adjust calc'!$D3288,cpi!$1:$1,0))</f>
        <v>201.8</v>
      </c>
      <c r="Q3288" s="36">
        <f>cpi!$I$2</f>
        <v>240.85300000000001</v>
      </c>
      <c r="R3288" s="36">
        <f t="shared" si="417"/>
        <v>1.1935232903865214</v>
      </c>
      <c r="S3288" s="28" t="str">
        <f t="shared" si="413"/>
        <v/>
      </c>
      <c r="T3288" s="37">
        <f t="shared" si="414"/>
        <v>11935232.903865214</v>
      </c>
      <c r="U3288" s="37">
        <f t="shared" si="415"/>
        <v>8387797.6262933603</v>
      </c>
      <c r="V3288" s="37">
        <f t="shared" si="416"/>
        <v>17092530.5882557</v>
      </c>
    </row>
    <row r="3289" spans="1:22">
      <c r="A3289" s="23">
        <v>3288</v>
      </c>
      <c r="B3289" s="3">
        <v>42561</v>
      </c>
      <c r="C3289" s="28">
        <v>7</v>
      </c>
      <c r="D3289" s="29">
        <v>10</v>
      </c>
      <c r="E3289" s="28">
        <v>2016</v>
      </c>
      <c r="F3289" s="31">
        <f>DATE(E3289,D3289,C3289)</f>
        <v>42650</v>
      </c>
      <c r="G3289" s="24" t="s">
        <v>6352</v>
      </c>
      <c r="H3289" s="2">
        <v>10000000</v>
      </c>
      <c r="I3289" s="2">
        <v>7004254</v>
      </c>
      <c r="J3289" s="2">
        <v>7004254</v>
      </c>
      <c r="K3289" s="28" t="str">
        <f t="shared" si="410"/>
        <v/>
      </c>
      <c r="L3289" s="28" t="str">
        <f t="shared" si="411"/>
        <v/>
      </c>
      <c r="M3289" s="28" t="s">
        <v>6352</v>
      </c>
      <c r="N3289" s="28">
        <f t="shared" si="412"/>
        <v>1</v>
      </c>
      <c r="O3289" s="28" t="str">
        <f>IF(N3289=1,M3289&amp;" ("&amp;E3289&amp;")",M3289)</f>
        <v>The Birth of a Nation (2016)</v>
      </c>
      <c r="P3289" s="36">
        <f>INDEX(cpi!$A$1:$M$105,MATCH('Inflation adjust calc'!$E3289,cpi!$A:$A,0),MATCH('Inflation adjust calc'!$D3289,cpi!$1:$1,0))</f>
        <v>0</v>
      </c>
      <c r="Q3289" s="36">
        <f>cpi!$I$2</f>
        <v>240.85300000000001</v>
      </c>
      <c r="R3289" s="36" t="e">
        <f t="shared" si="417"/>
        <v>#DIV/0!</v>
      </c>
      <c r="S3289" s="28">
        <f t="shared" si="413"/>
        <v>1</v>
      </c>
      <c r="T3289" s="37" t="e">
        <f t="shared" si="414"/>
        <v>#DIV/0!</v>
      </c>
      <c r="U3289" s="37" t="e">
        <f t="shared" si="415"/>
        <v>#DIV/0!</v>
      </c>
      <c r="V3289" s="37" t="e">
        <f t="shared" si="416"/>
        <v>#DIV/0!</v>
      </c>
    </row>
    <row r="3290" spans="1:22">
      <c r="A3290" s="23">
        <v>3289</v>
      </c>
      <c r="B3290" s="3">
        <v>40849</v>
      </c>
      <c r="C3290" s="28">
        <v>11</v>
      </c>
      <c r="D3290" s="29">
        <v>2</v>
      </c>
      <c r="E3290" s="28">
        <v>2011</v>
      </c>
      <c r="F3290" s="31">
        <f>DATE(E3290,D3290,C3290)</f>
        <v>40585</v>
      </c>
      <c r="G3290" s="24" t="s">
        <v>4265</v>
      </c>
      <c r="H3290" s="2">
        <v>10000000</v>
      </c>
      <c r="I3290" s="2">
        <v>6861102</v>
      </c>
      <c r="J3290" s="2">
        <v>7862131</v>
      </c>
      <c r="K3290" s="28" t="str">
        <f t="shared" si="410"/>
        <v/>
      </c>
      <c r="L3290" s="28" t="str">
        <f t="shared" si="411"/>
        <v/>
      </c>
      <c r="M3290" s="28" t="s">
        <v>4265</v>
      </c>
      <c r="N3290" s="28" t="str">
        <f t="shared" si="412"/>
        <v/>
      </c>
      <c r="O3290" s="28" t="str">
        <f>IF(N3290=1,M3290&amp;" ("&amp;E3290&amp;")",M3290)</f>
        <v>Cedar Rapids</v>
      </c>
      <c r="P3290" s="36">
        <f>INDEX(cpi!$A$1:$M$105,MATCH('Inflation adjust calc'!$E3290,cpi!$A:$A,0),MATCH('Inflation adjust calc'!$D3290,cpi!$1:$1,0))</f>
        <v>221.309</v>
      </c>
      <c r="Q3290" s="36">
        <f>cpi!$I$2</f>
        <v>240.85300000000001</v>
      </c>
      <c r="R3290" s="36">
        <f t="shared" si="417"/>
        <v>1.0883109136998497</v>
      </c>
      <c r="S3290" s="28" t="str">
        <f t="shared" si="413"/>
        <v/>
      </c>
      <c r="T3290" s="37">
        <f t="shared" si="414"/>
        <v>10883109.136998497</v>
      </c>
      <c r="U3290" s="37">
        <f t="shared" si="415"/>
        <v>7467012.1866078656</v>
      </c>
      <c r="V3290" s="37">
        <f t="shared" si="416"/>
        <v>8556442.9722379129</v>
      </c>
    </row>
    <row r="3291" spans="1:22">
      <c r="A3291" s="23">
        <v>3290</v>
      </c>
      <c r="B3291" s="3" t="s">
        <v>3674</v>
      </c>
      <c r="C3291" s="28">
        <v>30</v>
      </c>
      <c r="D3291" s="29">
        <v>11</v>
      </c>
      <c r="E3291" s="28">
        <v>2012</v>
      </c>
      <c r="F3291" s="31">
        <f>DATE(E3291,D3291,C3291)</f>
        <v>41243</v>
      </c>
      <c r="G3291" s="24" t="s">
        <v>4266</v>
      </c>
      <c r="H3291" s="2">
        <v>10000000</v>
      </c>
      <c r="I3291" s="2">
        <v>6810754</v>
      </c>
      <c r="J3291" s="2">
        <v>8890094</v>
      </c>
      <c r="K3291" s="28" t="str">
        <f t="shared" si="410"/>
        <v/>
      </c>
      <c r="L3291" s="28" t="str">
        <f t="shared" si="411"/>
        <v/>
      </c>
      <c r="M3291" s="28" t="s">
        <v>4266</v>
      </c>
      <c r="N3291" s="28" t="str">
        <f t="shared" si="412"/>
        <v/>
      </c>
      <c r="O3291" s="28" t="str">
        <f>IF(N3291=1,M3291&amp;" ("&amp;E3291&amp;")",M3291)</f>
        <v>The Collection</v>
      </c>
      <c r="P3291" s="36">
        <f>INDEX(cpi!$A$1:$M$105,MATCH('Inflation adjust calc'!$E3291,cpi!$A:$A,0),MATCH('Inflation adjust calc'!$D3291,cpi!$1:$1,0))</f>
        <v>230.221</v>
      </c>
      <c r="Q3291" s="36">
        <f>cpi!$I$2</f>
        <v>240.85300000000001</v>
      </c>
      <c r="R3291" s="36">
        <f t="shared" si="417"/>
        <v>1.0461817123546506</v>
      </c>
      <c r="S3291" s="28" t="str">
        <f t="shared" si="413"/>
        <v/>
      </c>
      <c r="T3291" s="37">
        <f t="shared" si="414"/>
        <v>10461817.123546507</v>
      </c>
      <c r="U3291" s="37">
        <f t="shared" si="415"/>
        <v>7125286.2821462862</v>
      </c>
      <c r="V3291" s="37">
        <f t="shared" si="416"/>
        <v>9300653.7639138047</v>
      </c>
    </row>
    <row r="3292" spans="1:22">
      <c r="A3292" s="23">
        <v>3291</v>
      </c>
      <c r="B3292" s="3" t="s">
        <v>3147</v>
      </c>
      <c r="C3292" s="28">
        <v>30</v>
      </c>
      <c r="D3292" s="29">
        <v>10</v>
      </c>
      <c r="E3292" s="28">
        <v>1998</v>
      </c>
      <c r="F3292" s="31">
        <f>DATE(E3292,D3292,C3292)</f>
        <v>36098</v>
      </c>
      <c r="G3292" s="24" t="s">
        <v>4267</v>
      </c>
      <c r="H3292" s="2">
        <v>10000000</v>
      </c>
      <c r="I3292" s="2">
        <v>6719864</v>
      </c>
      <c r="J3292" s="2">
        <v>6719864</v>
      </c>
      <c r="K3292" s="28" t="str">
        <f t="shared" si="410"/>
        <v/>
      </c>
      <c r="L3292" s="28" t="str">
        <f t="shared" si="411"/>
        <v/>
      </c>
      <c r="M3292" s="28" t="s">
        <v>4267</v>
      </c>
      <c r="N3292" s="28" t="str">
        <f t="shared" si="412"/>
        <v/>
      </c>
      <c r="O3292" s="28" t="str">
        <f>IF(N3292=1,M3292&amp;" ("&amp;E3292&amp;")",M3292)</f>
        <v>American History X</v>
      </c>
      <c r="P3292" s="36">
        <f>INDEX(cpi!$A$1:$M$105,MATCH('Inflation adjust calc'!$E3292,cpi!$A:$A,0),MATCH('Inflation adjust calc'!$D3292,cpi!$1:$1,0))</f>
        <v>164</v>
      </c>
      <c r="Q3292" s="36">
        <f>cpi!$I$2</f>
        <v>240.85300000000001</v>
      </c>
      <c r="R3292" s="36">
        <f t="shared" si="417"/>
        <v>1.4686158536585365</v>
      </c>
      <c r="S3292" s="28" t="str">
        <f t="shared" si="413"/>
        <v/>
      </c>
      <c r="T3292" s="37">
        <f t="shared" si="414"/>
        <v>14686158.536585364</v>
      </c>
      <c r="U3292" s="37">
        <f t="shared" si="415"/>
        <v>9868898.8048292678</v>
      </c>
      <c r="V3292" s="37">
        <f t="shared" si="416"/>
        <v>9868898.8048292678</v>
      </c>
    </row>
    <row r="3293" spans="1:22">
      <c r="A3293" s="23">
        <v>3292</v>
      </c>
      <c r="B3293" s="3" t="s">
        <v>1748</v>
      </c>
      <c r="C3293" s="28">
        <v>16</v>
      </c>
      <c r="D3293" s="29">
        <v>1</v>
      </c>
      <c r="E3293" s="28">
        <v>2004</v>
      </c>
      <c r="F3293" s="31">
        <f>DATE(E3293,D3293,C3293)</f>
        <v>38002</v>
      </c>
      <c r="G3293" s="24" t="s">
        <v>4268</v>
      </c>
      <c r="H3293" s="2">
        <v>10000000</v>
      </c>
      <c r="I3293" s="2">
        <v>6491969</v>
      </c>
      <c r="J3293" s="2">
        <v>6491969</v>
      </c>
      <c r="K3293" s="28" t="str">
        <f t="shared" si="410"/>
        <v/>
      </c>
      <c r="L3293" s="28" t="str">
        <f t="shared" si="411"/>
        <v/>
      </c>
      <c r="M3293" s="28" t="s">
        <v>4268</v>
      </c>
      <c r="N3293" s="28" t="str">
        <f t="shared" si="412"/>
        <v/>
      </c>
      <c r="O3293" s="28" t="str">
        <f>IF(N3293=1,M3293&amp;" ("&amp;E3293&amp;")",M3293)</f>
        <v>Teacher's Pet: The Movie</v>
      </c>
      <c r="P3293" s="36">
        <f>INDEX(cpi!$A$1:$M$105,MATCH('Inflation adjust calc'!$E3293,cpi!$A:$A,0),MATCH('Inflation adjust calc'!$D3293,cpi!$1:$1,0))</f>
        <v>185.2</v>
      </c>
      <c r="Q3293" s="36">
        <f>cpi!$I$2</f>
        <v>240.85300000000001</v>
      </c>
      <c r="R3293" s="36">
        <f t="shared" si="417"/>
        <v>1.300502159827214</v>
      </c>
      <c r="S3293" s="28" t="str">
        <f t="shared" si="413"/>
        <v/>
      </c>
      <c r="T3293" s="37">
        <f t="shared" si="414"/>
        <v>13005021.598272139</v>
      </c>
      <c r="U3293" s="37">
        <f t="shared" si="415"/>
        <v>8442819.7060313188</v>
      </c>
      <c r="V3293" s="37">
        <f t="shared" si="416"/>
        <v>8442819.7060313188</v>
      </c>
    </row>
    <row r="3294" spans="1:22">
      <c r="A3294" s="23">
        <v>3293</v>
      </c>
      <c r="B3294" s="3" t="s">
        <v>1067</v>
      </c>
      <c r="C3294" s="28">
        <v>15</v>
      </c>
      <c r="D3294" s="29">
        <v>10</v>
      </c>
      <c r="E3294" s="28">
        <v>1999</v>
      </c>
      <c r="F3294" s="31">
        <f>DATE(E3294,D3294,C3294)</f>
        <v>36448</v>
      </c>
      <c r="G3294" s="24" t="s">
        <v>4269</v>
      </c>
      <c r="H3294" s="2">
        <v>10000000</v>
      </c>
      <c r="I3294" s="2">
        <v>6197866</v>
      </c>
      <c r="J3294" s="2">
        <v>6197866</v>
      </c>
      <c r="K3294" s="28" t="str">
        <f t="shared" si="410"/>
        <v/>
      </c>
      <c r="L3294" s="28" t="str">
        <f t="shared" si="411"/>
        <v/>
      </c>
      <c r="M3294" s="28" t="s">
        <v>4269</v>
      </c>
      <c r="N3294" s="28" t="str">
        <f t="shared" si="412"/>
        <v/>
      </c>
      <c r="O3294" s="28" t="str">
        <f>IF(N3294=1,M3294&amp;" ("&amp;E3294&amp;")",M3294)</f>
        <v>The Straight Story</v>
      </c>
      <c r="P3294" s="36">
        <f>INDEX(cpi!$A$1:$M$105,MATCH('Inflation adjust calc'!$E3294,cpi!$A:$A,0),MATCH('Inflation adjust calc'!$D3294,cpi!$1:$1,0))</f>
        <v>168.2</v>
      </c>
      <c r="Q3294" s="36">
        <f>cpi!$I$2</f>
        <v>240.85300000000001</v>
      </c>
      <c r="R3294" s="36">
        <f t="shared" si="417"/>
        <v>1.4319441141498217</v>
      </c>
      <c r="S3294" s="28" t="str">
        <f t="shared" si="413"/>
        <v/>
      </c>
      <c r="T3294" s="37">
        <f t="shared" si="414"/>
        <v>14319441.141498217</v>
      </c>
      <c r="U3294" s="37">
        <f t="shared" si="415"/>
        <v>8874997.7389892992</v>
      </c>
      <c r="V3294" s="37">
        <f t="shared" si="416"/>
        <v>8874997.7389892992</v>
      </c>
    </row>
    <row r="3295" spans="1:22">
      <c r="A3295" s="23">
        <v>3294</v>
      </c>
      <c r="B3295" s="3">
        <v>37320</v>
      </c>
      <c r="C3295" s="28">
        <v>3</v>
      </c>
      <c r="D3295" s="29">
        <v>5</v>
      </c>
      <c r="E3295" s="28">
        <v>2002</v>
      </c>
      <c r="F3295" s="31">
        <f>DATE(E3295,D3295,C3295)</f>
        <v>37379</v>
      </c>
      <c r="G3295" s="24" t="s">
        <v>4270</v>
      </c>
      <c r="H3295" s="2">
        <v>10000000</v>
      </c>
      <c r="I3295" s="2">
        <v>6044618</v>
      </c>
      <c r="J3295" s="2">
        <v>6244618</v>
      </c>
      <c r="K3295" s="28" t="str">
        <f t="shared" si="410"/>
        <v/>
      </c>
      <c r="L3295" s="28" t="str">
        <f t="shared" si="411"/>
        <v/>
      </c>
      <c r="M3295" s="28" t="s">
        <v>4270</v>
      </c>
      <c r="N3295" s="28" t="str">
        <f t="shared" si="412"/>
        <v/>
      </c>
      <c r="O3295" s="28" t="str">
        <f>IF(N3295=1,M3295&amp;" ("&amp;E3295&amp;")",M3295)</f>
        <v>Deuces Wild</v>
      </c>
      <c r="P3295" s="36">
        <f>INDEX(cpi!$A$1:$M$105,MATCH('Inflation adjust calc'!$E3295,cpi!$A:$A,0),MATCH('Inflation adjust calc'!$D3295,cpi!$1:$1,0))</f>
        <v>179.8</v>
      </c>
      <c r="Q3295" s="36">
        <f>cpi!$I$2</f>
        <v>240.85300000000001</v>
      </c>
      <c r="R3295" s="36">
        <f t="shared" si="417"/>
        <v>1.3395606229143493</v>
      </c>
      <c r="S3295" s="28" t="str">
        <f t="shared" si="413"/>
        <v/>
      </c>
      <c r="T3295" s="37">
        <f t="shared" si="414"/>
        <v>13395606.229143493</v>
      </c>
      <c r="U3295" s="37">
        <f t="shared" si="415"/>
        <v>8097132.253359288</v>
      </c>
      <c r="V3295" s="37">
        <f t="shared" si="416"/>
        <v>8365044.3779421579</v>
      </c>
    </row>
    <row r="3296" spans="1:22">
      <c r="A3296" s="23">
        <v>3295</v>
      </c>
      <c r="B3296" s="3" t="s">
        <v>4271</v>
      </c>
      <c r="C3296" s="28">
        <v>22</v>
      </c>
      <c r="D3296" s="29">
        <v>3</v>
      </c>
      <c r="E3296" s="28">
        <v>2008</v>
      </c>
      <c r="F3296" s="31">
        <f>DATE(E3296,D3296,C3296)</f>
        <v>39529</v>
      </c>
      <c r="G3296" s="24" t="s">
        <v>4272</v>
      </c>
      <c r="H3296" s="2">
        <v>10000000</v>
      </c>
      <c r="I3296" s="2">
        <v>6003262</v>
      </c>
      <c r="J3296" s="2">
        <v>33512260</v>
      </c>
      <c r="K3296" s="28" t="str">
        <f t="shared" si="410"/>
        <v/>
      </c>
      <c r="L3296" s="28" t="str">
        <f t="shared" si="411"/>
        <v/>
      </c>
      <c r="M3296" s="28" t="s">
        <v>4272</v>
      </c>
      <c r="N3296" s="28" t="str">
        <f t="shared" si="412"/>
        <v/>
      </c>
      <c r="O3296" s="28" t="str">
        <f>IF(N3296=1,M3296&amp;" ("&amp;E3296&amp;")",M3296)</f>
        <v>Run, Fatboy, Run</v>
      </c>
      <c r="P3296" s="36">
        <f>INDEX(cpi!$A$1:$M$105,MATCH('Inflation adjust calc'!$E3296,cpi!$A:$A,0),MATCH('Inflation adjust calc'!$D3296,cpi!$1:$1,0))</f>
        <v>213.52799999999999</v>
      </c>
      <c r="Q3296" s="36">
        <f>cpi!$I$2</f>
        <v>240.85300000000001</v>
      </c>
      <c r="R3296" s="36">
        <f t="shared" si="417"/>
        <v>1.1279691656363569</v>
      </c>
      <c r="S3296" s="28" t="str">
        <f t="shared" si="413"/>
        <v/>
      </c>
      <c r="T3296" s="37">
        <f t="shared" si="414"/>
        <v>11279691.656363569</v>
      </c>
      <c r="U3296" s="37">
        <f t="shared" si="415"/>
        <v>6771494.4292364465</v>
      </c>
      <c r="V3296" s="37">
        <f t="shared" si="416"/>
        <v>37800795.950788654</v>
      </c>
    </row>
    <row r="3297" spans="1:22">
      <c r="A3297" s="23">
        <v>3296</v>
      </c>
      <c r="B3297" s="3" t="s">
        <v>4273</v>
      </c>
      <c r="C3297" s="28">
        <v>18</v>
      </c>
      <c r="D3297" s="29">
        <v>12</v>
      </c>
      <c r="E3297" s="28">
        <v>1981</v>
      </c>
      <c r="F3297" s="31">
        <f>DATE(E3297,D3297,C3297)</f>
        <v>29938</v>
      </c>
      <c r="G3297" s="24" t="s">
        <v>4274</v>
      </c>
      <c r="H3297" s="2">
        <v>10000000</v>
      </c>
      <c r="I3297" s="2">
        <v>6000000</v>
      </c>
      <c r="J3297" s="2">
        <v>6000000</v>
      </c>
      <c r="K3297" s="28" t="str">
        <f t="shared" si="410"/>
        <v/>
      </c>
      <c r="L3297" s="28" t="str">
        <f t="shared" si="411"/>
        <v/>
      </c>
      <c r="M3297" s="28" t="s">
        <v>4274</v>
      </c>
      <c r="N3297" s="28" t="str">
        <f t="shared" si="412"/>
        <v/>
      </c>
      <c r="O3297" s="28" t="str">
        <f>IF(N3297=1,M3297&amp;" ("&amp;E3297&amp;")",M3297)</f>
        <v>Heartbeeps</v>
      </c>
      <c r="P3297" s="36">
        <f>INDEX(cpi!$A$1:$M$105,MATCH('Inflation adjust calc'!$E3297,cpi!$A:$A,0),MATCH('Inflation adjust calc'!$D3297,cpi!$1:$1,0))</f>
        <v>94</v>
      </c>
      <c r="Q3297" s="36">
        <f>cpi!$I$2</f>
        <v>240.85300000000001</v>
      </c>
      <c r="R3297" s="36">
        <f t="shared" si="417"/>
        <v>2.5622659574468085</v>
      </c>
      <c r="S3297" s="28" t="str">
        <f t="shared" si="413"/>
        <v/>
      </c>
      <c r="T3297" s="37">
        <f t="shared" si="414"/>
        <v>25622659.574468084</v>
      </c>
      <c r="U3297" s="37">
        <f t="shared" si="415"/>
        <v>15373595.744680852</v>
      </c>
      <c r="V3297" s="37">
        <f t="shared" si="416"/>
        <v>15373595.744680852</v>
      </c>
    </row>
    <row r="3298" spans="1:22">
      <c r="A3298" s="23">
        <v>3297</v>
      </c>
      <c r="B3298" s="3" t="s">
        <v>425</v>
      </c>
      <c r="C3298" s="28">
        <v>20</v>
      </c>
      <c r="D3298" s="29">
        <v>3</v>
      </c>
      <c r="E3298" s="28">
        <v>2015</v>
      </c>
      <c r="F3298" s="31">
        <f>DATE(E3298,D3298,C3298)</f>
        <v>42083</v>
      </c>
      <c r="G3298" s="24" t="s">
        <v>4275</v>
      </c>
      <c r="H3298" s="2">
        <v>10000000</v>
      </c>
      <c r="I3298" s="2">
        <v>5637066</v>
      </c>
      <c r="J3298" s="2">
        <v>7501132</v>
      </c>
      <c r="K3298" s="28" t="str">
        <f t="shared" si="410"/>
        <v/>
      </c>
      <c r="L3298" s="28" t="str">
        <f t="shared" si="411"/>
        <v/>
      </c>
      <c r="M3298" s="28" t="s">
        <v>4275</v>
      </c>
      <c r="N3298" s="28" t="str">
        <f t="shared" si="412"/>
        <v/>
      </c>
      <c r="O3298" s="28" t="str">
        <f>IF(N3298=1,M3298&amp;" ("&amp;E3298&amp;")",M3298)</f>
        <v>Danny Collins</v>
      </c>
      <c r="P3298" s="36">
        <f>INDEX(cpi!$A$1:$M$105,MATCH('Inflation adjust calc'!$E3298,cpi!$A:$A,0),MATCH('Inflation adjust calc'!$D3298,cpi!$1:$1,0))</f>
        <v>236.119</v>
      </c>
      <c r="Q3298" s="36">
        <f>cpi!$I$2</f>
        <v>240.85300000000001</v>
      </c>
      <c r="R3298" s="36">
        <f t="shared" si="417"/>
        <v>1.0200492124733715</v>
      </c>
      <c r="S3298" s="28" t="str">
        <f t="shared" si="413"/>
        <v/>
      </c>
      <c r="T3298" s="37">
        <f t="shared" si="414"/>
        <v>10200492.124733716</v>
      </c>
      <c r="U3298" s="37">
        <f t="shared" si="415"/>
        <v>5750084.733960419</v>
      </c>
      <c r="V3298" s="37">
        <f t="shared" si="416"/>
        <v>7651523.789258806</v>
      </c>
    </row>
    <row r="3299" spans="1:22">
      <c r="A3299" s="23">
        <v>3298</v>
      </c>
      <c r="B3299" s="3">
        <v>39179</v>
      </c>
      <c r="C3299" s="28">
        <v>4</v>
      </c>
      <c r="D3299" s="29">
        <v>7</v>
      </c>
      <c r="E3299" s="28">
        <v>2007</v>
      </c>
      <c r="F3299" s="31">
        <f>DATE(E3299,D3299,C3299)</f>
        <v>39267</v>
      </c>
      <c r="G3299" s="24" t="s">
        <v>4276</v>
      </c>
      <c r="H3299" s="2">
        <v>10000000</v>
      </c>
      <c r="I3299" s="2">
        <v>5490423</v>
      </c>
      <c r="J3299" s="2">
        <v>7037886</v>
      </c>
      <c r="K3299" s="28" t="str">
        <f t="shared" si="410"/>
        <v/>
      </c>
      <c r="L3299" s="28" t="str">
        <f t="shared" si="411"/>
        <v/>
      </c>
      <c r="M3299" s="28" t="s">
        <v>4276</v>
      </c>
      <c r="N3299" s="28" t="str">
        <f t="shared" si="412"/>
        <v/>
      </c>
      <c r="O3299" s="28" t="str">
        <f>IF(N3299=1,M3299&amp;" ("&amp;E3299&amp;")",M3299)</f>
        <v>Rescue Dawn</v>
      </c>
      <c r="P3299" s="36">
        <f>INDEX(cpi!$A$1:$M$105,MATCH('Inflation adjust calc'!$E3299,cpi!$A:$A,0),MATCH('Inflation adjust calc'!$D3299,cpi!$1:$1,0))</f>
        <v>208.29900000000001</v>
      </c>
      <c r="Q3299" s="36">
        <f>cpi!$I$2</f>
        <v>240.85300000000001</v>
      </c>
      <c r="R3299" s="36">
        <f t="shared" si="417"/>
        <v>1.1562849557607093</v>
      </c>
      <c r="S3299" s="28" t="str">
        <f t="shared" si="413"/>
        <v/>
      </c>
      <c r="T3299" s="37">
        <f t="shared" si="414"/>
        <v>11562849.557607094</v>
      </c>
      <c r="U3299" s="37">
        <f t="shared" si="415"/>
        <v>6348493.5156625807</v>
      </c>
      <c r="V3299" s="37">
        <f t="shared" si="416"/>
        <v>8137801.7021589158</v>
      </c>
    </row>
    <row r="3300" spans="1:22">
      <c r="A3300" s="23">
        <v>3299</v>
      </c>
      <c r="B3300" s="3">
        <v>36650</v>
      </c>
      <c r="C3300" s="28">
        <v>5</v>
      </c>
      <c r="D3300" s="29">
        <v>4</v>
      </c>
      <c r="E3300" s="28">
        <v>2000</v>
      </c>
      <c r="F3300" s="31">
        <f>DATE(E3300,D3300,C3300)</f>
        <v>36621</v>
      </c>
      <c r="G3300" s="24" t="s">
        <v>4277</v>
      </c>
      <c r="H3300" s="2">
        <v>10000000</v>
      </c>
      <c r="I3300" s="2">
        <v>5241315</v>
      </c>
      <c r="J3300" s="2">
        <v>5241315</v>
      </c>
      <c r="K3300" s="28" t="str">
        <f t="shared" si="410"/>
        <v/>
      </c>
      <c r="L3300" s="28" t="str">
        <f t="shared" si="411"/>
        <v/>
      </c>
      <c r="M3300" s="28" t="s">
        <v>4277</v>
      </c>
      <c r="N3300" s="28" t="str">
        <f t="shared" si="412"/>
        <v/>
      </c>
      <c r="O3300" s="28" t="str">
        <f>IF(N3300=1,M3300&amp;" ("&amp;E3300&amp;")",M3300)</f>
        <v>Black and White</v>
      </c>
      <c r="P3300" s="36">
        <f>INDEX(cpi!$A$1:$M$105,MATCH('Inflation adjust calc'!$E3300,cpi!$A:$A,0),MATCH('Inflation adjust calc'!$D3300,cpi!$1:$1,0))</f>
        <v>171.3</v>
      </c>
      <c r="Q3300" s="36">
        <f>cpi!$I$2</f>
        <v>240.85300000000001</v>
      </c>
      <c r="R3300" s="36">
        <f t="shared" si="417"/>
        <v>1.4060303561004086</v>
      </c>
      <c r="S3300" s="28" t="str">
        <f t="shared" si="413"/>
        <v/>
      </c>
      <c r="T3300" s="37">
        <f t="shared" si="414"/>
        <v>14060303.561004085</v>
      </c>
      <c r="U3300" s="37">
        <f t="shared" si="415"/>
        <v>7369447.9958844129</v>
      </c>
      <c r="V3300" s="37">
        <f t="shared" si="416"/>
        <v>7369447.9958844129</v>
      </c>
    </row>
    <row r="3301" spans="1:22">
      <c r="A3301" s="23">
        <v>3300</v>
      </c>
      <c r="B3301" s="3" t="s">
        <v>49</v>
      </c>
      <c r="C3301" s="28">
        <v>18</v>
      </c>
      <c r="D3301" s="29">
        <v>6</v>
      </c>
      <c r="E3301" s="28">
        <v>2010</v>
      </c>
      <c r="F3301" s="31">
        <f>DATE(E3301,D3301,C3301)</f>
        <v>40347</v>
      </c>
      <c r="G3301" s="24" t="s">
        <v>4278</v>
      </c>
      <c r="H3301" s="2">
        <v>10000000</v>
      </c>
      <c r="I3301" s="2">
        <v>5005465</v>
      </c>
      <c r="J3301" s="2">
        <v>15132211</v>
      </c>
      <c r="K3301" s="28" t="str">
        <f t="shared" si="410"/>
        <v/>
      </c>
      <c r="L3301" s="28" t="str">
        <f t="shared" si="411"/>
        <v/>
      </c>
      <c r="M3301" s="28" t="s">
        <v>4278</v>
      </c>
      <c r="N3301" s="28" t="str">
        <f t="shared" si="412"/>
        <v/>
      </c>
      <c r="O3301" s="28" t="str">
        <f>IF(N3301=1,M3301&amp;" ("&amp;E3301&amp;")",M3301)</f>
        <v>Io sono l’amore</v>
      </c>
      <c r="P3301" s="36">
        <f>INDEX(cpi!$A$1:$M$105,MATCH('Inflation adjust calc'!$E3301,cpi!$A:$A,0),MATCH('Inflation adjust calc'!$D3301,cpi!$1:$1,0))</f>
        <v>217.965</v>
      </c>
      <c r="Q3301" s="36">
        <f>cpi!$I$2</f>
        <v>240.85300000000001</v>
      </c>
      <c r="R3301" s="36">
        <f t="shared" si="417"/>
        <v>1.1050076847200239</v>
      </c>
      <c r="S3301" s="28" t="str">
        <f t="shared" si="413"/>
        <v/>
      </c>
      <c r="T3301" s="37">
        <f t="shared" si="414"/>
        <v>11050076.847200239</v>
      </c>
      <c r="U3301" s="37">
        <f t="shared" si="415"/>
        <v>5531077.2905971147</v>
      </c>
      <c r="V3301" s="37">
        <f t="shared" si="416"/>
        <v>16721209.441804877</v>
      </c>
    </row>
    <row r="3302" spans="1:22">
      <c r="A3302" s="23">
        <v>3301</v>
      </c>
      <c r="B3302" s="3" t="s">
        <v>3294</v>
      </c>
      <c r="C3302" s="28">
        <v>26</v>
      </c>
      <c r="D3302" s="29">
        <v>10</v>
      </c>
      <c r="E3302" s="28">
        <v>2001</v>
      </c>
      <c r="F3302" s="31">
        <f>DATE(E3302,D3302,C3302)</f>
        <v>37190</v>
      </c>
      <c r="G3302" s="24" t="s">
        <v>4279</v>
      </c>
      <c r="H3302" s="2">
        <v>10000000</v>
      </c>
      <c r="I3302" s="2">
        <v>4365455</v>
      </c>
      <c r="J3302" s="2">
        <v>4690802</v>
      </c>
      <c r="K3302" s="28" t="str">
        <f t="shared" si="410"/>
        <v/>
      </c>
      <c r="L3302" s="28" t="str">
        <f t="shared" si="411"/>
        <v/>
      </c>
      <c r="M3302" s="28" t="s">
        <v>4279</v>
      </c>
      <c r="N3302" s="28" t="str">
        <f t="shared" si="412"/>
        <v/>
      </c>
      <c r="O3302" s="28" t="str">
        <f>IF(N3302=1,M3302&amp;" ("&amp;E3302&amp;")",M3302)</f>
        <v>On the Line</v>
      </c>
      <c r="P3302" s="36">
        <f>INDEX(cpi!$A$1:$M$105,MATCH('Inflation adjust calc'!$E3302,cpi!$A:$A,0),MATCH('Inflation adjust calc'!$D3302,cpi!$1:$1,0))</f>
        <v>177.7</v>
      </c>
      <c r="Q3302" s="36">
        <f>cpi!$I$2</f>
        <v>240.85300000000001</v>
      </c>
      <c r="R3302" s="36">
        <f t="shared" si="417"/>
        <v>1.355391108610017</v>
      </c>
      <c r="S3302" s="28" t="str">
        <f t="shared" si="413"/>
        <v/>
      </c>
      <c r="T3302" s="37">
        <f t="shared" si="414"/>
        <v>13553911.08610017</v>
      </c>
      <c r="U3302" s="37">
        <f t="shared" si="415"/>
        <v>5916898.8920371421</v>
      </c>
      <c r="V3302" s="37">
        <f t="shared" si="416"/>
        <v>6357871.3230500845</v>
      </c>
    </row>
    <row r="3303" spans="1:22">
      <c r="A3303" s="23">
        <v>3302</v>
      </c>
      <c r="B3303" s="3" t="s">
        <v>1742</v>
      </c>
      <c r="C3303" s="28">
        <v>16</v>
      </c>
      <c r="D3303" s="29">
        <v>3</v>
      </c>
      <c r="E3303" s="28">
        <v>2012</v>
      </c>
      <c r="F3303" s="31">
        <f>DATE(E3303,D3303,C3303)</f>
        <v>40984</v>
      </c>
      <c r="G3303" s="24" t="s">
        <v>4280</v>
      </c>
      <c r="H3303" s="2">
        <v>10000000</v>
      </c>
      <c r="I3303" s="2">
        <v>4269426</v>
      </c>
      <c r="J3303" s="2">
        <v>4708127</v>
      </c>
      <c r="K3303" s="28" t="str">
        <f t="shared" si="410"/>
        <v/>
      </c>
      <c r="L3303" s="28" t="str">
        <f t="shared" si="411"/>
        <v/>
      </c>
      <c r="M3303" s="28" t="s">
        <v>4280</v>
      </c>
      <c r="N3303" s="28" t="str">
        <f t="shared" si="412"/>
        <v/>
      </c>
      <c r="O3303" s="28" t="str">
        <f>IF(N3303=1,M3303&amp;" ("&amp;E3303&amp;")",M3303)</f>
        <v>Jeff, Who Lives at Home</v>
      </c>
      <c r="P3303" s="36">
        <f>INDEX(cpi!$A$1:$M$105,MATCH('Inflation adjust calc'!$E3303,cpi!$A:$A,0),MATCH('Inflation adjust calc'!$D3303,cpi!$1:$1,0))</f>
        <v>229.392</v>
      </c>
      <c r="Q3303" s="36">
        <f>cpi!$I$2</f>
        <v>240.85300000000001</v>
      </c>
      <c r="R3303" s="36">
        <f t="shared" si="417"/>
        <v>1.0499625095905698</v>
      </c>
      <c r="S3303" s="28" t="str">
        <f t="shared" si="413"/>
        <v/>
      </c>
      <c r="T3303" s="37">
        <f t="shared" si="414"/>
        <v>10499625.095905699</v>
      </c>
      <c r="U3303" s="37">
        <f t="shared" si="415"/>
        <v>4482737.2374712285</v>
      </c>
      <c r="V3303" s="37">
        <f t="shared" si="416"/>
        <v>4943356.8403911209</v>
      </c>
    </row>
    <row r="3304" spans="1:22">
      <c r="A3304" s="23">
        <v>3303</v>
      </c>
      <c r="B3304" s="3" t="s">
        <v>6850</v>
      </c>
      <c r="C3304" s="28">
        <v>30</v>
      </c>
      <c r="D3304" s="29">
        <v>3</v>
      </c>
      <c r="E3304" s="28">
        <v>2016</v>
      </c>
      <c r="F3304" s="31">
        <f>DATE(E3304,D3304,C3304)</f>
        <v>42459</v>
      </c>
      <c r="G3304" s="24" t="s">
        <v>6851</v>
      </c>
      <c r="H3304" s="2">
        <v>10000000</v>
      </c>
      <c r="I3304" s="2">
        <v>3400278</v>
      </c>
      <c r="J3304" s="2">
        <v>4608655</v>
      </c>
      <c r="K3304" s="28" t="str">
        <f t="shared" si="410"/>
        <v/>
      </c>
      <c r="L3304" s="28" t="str">
        <f t="shared" si="411"/>
        <v/>
      </c>
      <c r="M3304" s="28" t="s">
        <v>6851</v>
      </c>
      <c r="N3304" s="28" t="str">
        <f t="shared" si="412"/>
        <v/>
      </c>
      <c r="O3304" s="28" t="str">
        <f>IF(N3304=1,M3304&amp;" ("&amp;E3304&amp;")",M3304)</f>
        <v>Everybody Wants Some</v>
      </c>
      <c r="P3304" s="36">
        <f>INDEX(cpi!$A$1:$M$105,MATCH('Inflation adjust calc'!$E3304,cpi!$A:$A,0),MATCH('Inflation adjust calc'!$D3304,cpi!$1:$1,0))</f>
        <v>238.13200000000001</v>
      </c>
      <c r="Q3304" s="36">
        <f>cpi!$I$2</f>
        <v>240.85300000000001</v>
      </c>
      <c r="R3304" s="36">
        <f t="shared" si="417"/>
        <v>1.0114264357583189</v>
      </c>
      <c r="S3304" s="28" t="str">
        <f t="shared" si="413"/>
        <v/>
      </c>
      <c r="T3304" s="37">
        <f t="shared" si="414"/>
        <v>10114264.357583189</v>
      </c>
      <c r="U3304" s="37">
        <f t="shared" si="415"/>
        <v>3439131.0581274251</v>
      </c>
      <c r="V3304" s="37">
        <f t="shared" si="416"/>
        <v>4661315.5002897549</v>
      </c>
    </row>
    <row r="3305" spans="1:22">
      <c r="A3305" s="23">
        <v>3304</v>
      </c>
      <c r="B3305" s="3">
        <v>35165</v>
      </c>
      <c r="C3305" s="28">
        <v>4</v>
      </c>
      <c r="D3305" s="29">
        <v>10</v>
      </c>
      <c r="E3305" s="28">
        <v>1996</v>
      </c>
      <c r="F3305" s="31">
        <f>DATE(E3305,D3305,C3305)</f>
        <v>35342</v>
      </c>
      <c r="G3305" s="24" t="s">
        <v>4281</v>
      </c>
      <c r="H3305" s="2">
        <v>10000000</v>
      </c>
      <c r="I3305" s="2">
        <v>3357324</v>
      </c>
      <c r="J3305" s="2">
        <v>3357324</v>
      </c>
      <c r="K3305" s="28" t="str">
        <f t="shared" si="410"/>
        <v/>
      </c>
      <c r="L3305" s="28" t="str">
        <f t="shared" si="411"/>
        <v/>
      </c>
      <c r="M3305" s="28" t="s">
        <v>4281</v>
      </c>
      <c r="N3305" s="28">
        <f t="shared" si="412"/>
        <v>1</v>
      </c>
      <c r="O3305" s="28" t="str">
        <f>IF(N3305=1,M3305&amp;" ("&amp;E3305&amp;")",M3305)</f>
        <v>Crash (1996)</v>
      </c>
      <c r="P3305" s="36">
        <f>INDEX(cpi!$A$1:$M$105,MATCH('Inflation adjust calc'!$E3305,cpi!$A:$A,0),MATCH('Inflation adjust calc'!$D3305,cpi!$1:$1,0))</f>
        <v>158.30000000000001</v>
      </c>
      <c r="Q3305" s="36">
        <f>cpi!$I$2</f>
        <v>240.85300000000001</v>
      </c>
      <c r="R3305" s="36">
        <f t="shared" si="417"/>
        <v>1.5214971572962728</v>
      </c>
      <c r="S3305" s="28" t="str">
        <f t="shared" si="413"/>
        <v/>
      </c>
      <c r="T3305" s="37">
        <f t="shared" si="414"/>
        <v>15214971.572962727</v>
      </c>
      <c r="U3305" s="37">
        <f t="shared" si="415"/>
        <v>5108158.9221225521</v>
      </c>
      <c r="V3305" s="37">
        <f t="shared" si="416"/>
        <v>5108158.9221225521</v>
      </c>
    </row>
    <row r="3306" spans="1:22">
      <c r="A3306" s="23">
        <v>3305</v>
      </c>
      <c r="B3306" s="3">
        <v>41253</v>
      </c>
      <c r="C3306" s="28">
        <v>12</v>
      </c>
      <c r="D3306" s="29">
        <v>10</v>
      </c>
      <c r="E3306" s="28">
        <v>2012</v>
      </c>
      <c r="F3306" s="31">
        <f>DATE(E3306,D3306,C3306)</f>
        <v>41194</v>
      </c>
      <c r="G3306" s="24" t="s">
        <v>4282</v>
      </c>
      <c r="H3306" s="2">
        <v>10000000</v>
      </c>
      <c r="I3306" s="2">
        <v>3336053</v>
      </c>
      <c r="J3306" s="2">
        <v>3336053</v>
      </c>
      <c r="K3306" s="28" t="str">
        <f t="shared" si="410"/>
        <v/>
      </c>
      <c r="L3306" s="28" t="str">
        <f t="shared" si="411"/>
        <v/>
      </c>
      <c r="M3306" s="28" t="s">
        <v>4282</v>
      </c>
      <c r="N3306" s="28" t="str">
        <f t="shared" si="412"/>
        <v/>
      </c>
      <c r="O3306" s="28" t="str">
        <f>IF(N3306=1,M3306&amp;" ("&amp;E3306&amp;")",M3306)</f>
        <v>Atlas Shrugged: Part II</v>
      </c>
      <c r="P3306" s="36">
        <f>INDEX(cpi!$A$1:$M$105,MATCH('Inflation adjust calc'!$E3306,cpi!$A:$A,0),MATCH('Inflation adjust calc'!$D3306,cpi!$1:$1,0))</f>
        <v>231.31700000000001</v>
      </c>
      <c r="Q3306" s="36">
        <f>cpi!$I$2</f>
        <v>240.85300000000001</v>
      </c>
      <c r="R3306" s="36">
        <f t="shared" si="417"/>
        <v>1.0412248127029142</v>
      </c>
      <c r="S3306" s="28" t="str">
        <f t="shared" si="413"/>
        <v/>
      </c>
      <c r="T3306" s="37">
        <f t="shared" si="414"/>
        <v>10412248.127029141</v>
      </c>
      <c r="U3306" s="37">
        <f t="shared" si="415"/>
        <v>3473581.1600919953</v>
      </c>
      <c r="V3306" s="37">
        <f t="shared" si="416"/>
        <v>3473581.1600919953</v>
      </c>
    </row>
    <row r="3307" spans="1:22">
      <c r="A3307" s="23">
        <v>3306</v>
      </c>
      <c r="B3307" s="3">
        <v>34426</v>
      </c>
      <c r="C3307" s="28">
        <v>4</v>
      </c>
      <c r="D3307" s="29">
        <v>2</v>
      </c>
      <c r="E3307" s="28">
        <v>1994</v>
      </c>
      <c r="F3307" s="31">
        <f>DATE(E3307,D3307,C3307)</f>
        <v>34369</v>
      </c>
      <c r="G3307" s="24" t="s">
        <v>4283</v>
      </c>
      <c r="H3307" s="2">
        <v>10000000</v>
      </c>
      <c r="I3307" s="2">
        <v>3275585</v>
      </c>
      <c r="J3307" s="2">
        <v>3275585</v>
      </c>
      <c r="K3307" s="28" t="str">
        <f t="shared" si="410"/>
        <v/>
      </c>
      <c r="L3307" s="28" t="str">
        <f t="shared" si="411"/>
        <v/>
      </c>
      <c r="M3307" s="28" t="s">
        <v>4283</v>
      </c>
      <c r="N3307" s="28" t="str">
        <f t="shared" si="412"/>
        <v/>
      </c>
      <c r="O3307" s="28" t="str">
        <f>IF(N3307=1,M3307&amp;" ("&amp;E3307&amp;")",M3307)</f>
        <v>Romeo Is Bleeding</v>
      </c>
      <c r="P3307" s="36">
        <f>INDEX(cpi!$A$1:$M$105,MATCH('Inflation adjust calc'!$E3307,cpi!$A:$A,0),MATCH('Inflation adjust calc'!$D3307,cpi!$1:$1,0))</f>
        <v>146.69999999999999</v>
      </c>
      <c r="Q3307" s="36">
        <f>cpi!$I$2</f>
        <v>240.85300000000001</v>
      </c>
      <c r="R3307" s="36">
        <f t="shared" si="417"/>
        <v>1.6418064076346286</v>
      </c>
      <c r="S3307" s="28" t="str">
        <f t="shared" si="413"/>
        <v/>
      </c>
      <c r="T3307" s="37">
        <f t="shared" si="414"/>
        <v>16418064.076346286</v>
      </c>
      <c r="U3307" s="37">
        <f t="shared" si="415"/>
        <v>5377876.441751875</v>
      </c>
      <c r="V3307" s="37">
        <f t="shared" si="416"/>
        <v>5377876.441751875</v>
      </c>
    </row>
    <row r="3308" spans="1:22">
      <c r="A3308" s="23">
        <v>3307</v>
      </c>
      <c r="B3308" s="3">
        <v>36382</v>
      </c>
      <c r="C3308" s="28">
        <v>8</v>
      </c>
      <c r="D3308" s="29">
        <v>10</v>
      </c>
      <c r="E3308" s="28">
        <v>1999</v>
      </c>
      <c r="F3308" s="31">
        <f>DATE(E3308,D3308,C3308)</f>
        <v>36441</v>
      </c>
      <c r="G3308" s="24" t="s">
        <v>4284</v>
      </c>
      <c r="H3308" s="2">
        <v>10000000</v>
      </c>
      <c r="I3308" s="2">
        <v>3193102</v>
      </c>
      <c r="J3308" s="2">
        <v>6030047</v>
      </c>
      <c r="K3308" s="28" t="str">
        <f t="shared" si="410"/>
        <v/>
      </c>
      <c r="L3308" s="28" t="str">
        <f t="shared" si="411"/>
        <v/>
      </c>
      <c r="M3308" s="28" t="s">
        <v>4284</v>
      </c>
      <c r="N3308" s="28" t="str">
        <f t="shared" si="412"/>
        <v/>
      </c>
      <c r="O3308" s="28" t="str">
        <f>IF(N3308=1,M3308&amp;" ("&amp;E3308&amp;")",M3308)</f>
        <v>The Limey</v>
      </c>
      <c r="P3308" s="36">
        <f>INDEX(cpi!$A$1:$M$105,MATCH('Inflation adjust calc'!$E3308,cpi!$A:$A,0),MATCH('Inflation adjust calc'!$D3308,cpi!$1:$1,0))</f>
        <v>168.2</v>
      </c>
      <c r="Q3308" s="36">
        <f>cpi!$I$2</f>
        <v>240.85300000000001</v>
      </c>
      <c r="R3308" s="36">
        <f t="shared" si="417"/>
        <v>1.4319441141498217</v>
      </c>
      <c r="S3308" s="28" t="str">
        <f t="shared" si="413"/>
        <v/>
      </c>
      <c r="T3308" s="37">
        <f t="shared" si="414"/>
        <v>14319441.141498217</v>
      </c>
      <c r="U3308" s="37">
        <f t="shared" si="415"/>
        <v>4572343.6147800237</v>
      </c>
      <c r="V3308" s="37">
        <f t="shared" si="416"/>
        <v>8634690.3096967898</v>
      </c>
    </row>
    <row r="3309" spans="1:22">
      <c r="A3309" s="23">
        <v>3308</v>
      </c>
      <c r="B3309" s="3" t="s">
        <v>1809</v>
      </c>
      <c r="C3309" s="28">
        <v>14</v>
      </c>
      <c r="D3309" s="29">
        <v>11</v>
      </c>
      <c r="E3309" s="28">
        <v>2014</v>
      </c>
      <c r="F3309" s="31">
        <f>DATE(E3309,D3309,C3309)</f>
        <v>41957</v>
      </c>
      <c r="G3309" s="24" t="s">
        <v>4285</v>
      </c>
      <c r="H3309" s="2">
        <v>10000000</v>
      </c>
      <c r="I3309" s="2">
        <v>3128941</v>
      </c>
      <c r="J3309" s="2">
        <v>3168858</v>
      </c>
      <c r="K3309" s="28" t="str">
        <f t="shared" si="410"/>
        <v/>
      </c>
      <c r="L3309" s="28" t="str">
        <f t="shared" si="411"/>
        <v/>
      </c>
      <c r="M3309" s="28" t="s">
        <v>4285</v>
      </c>
      <c r="N3309" s="28" t="str">
        <f t="shared" si="412"/>
        <v/>
      </c>
      <c r="O3309" s="28" t="str">
        <f>IF(N3309=1,M3309&amp;" ("&amp;E3309&amp;")",M3309)</f>
        <v>Rosewater</v>
      </c>
      <c r="P3309" s="36">
        <f>INDEX(cpi!$A$1:$M$105,MATCH('Inflation adjust calc'!$E3309,cpi!$A:$A,0),MATCH('Inflation adjust calc'!$D3309,cpi!$1:$1,0))</f>
        <v>236.15100000000001</v>
      </c>
      <c r="Q3309" s="36">
        <f>cpi!$I$2</f>
        <v>240.85300000000001</v>
      </c>
      <c r="R3309" s="36">
        <f t="shared" si="417"/>
        <v>1.0199109891552438</v>
      </c>
      <c r="S3309" s="28" t="str">
        <f t="shared" si="413"/>
        <v/>
      </c>
      <c r="T3309" s="37">
        <f t="shared" si="414"/>
        <v>10199109.891552439</v>
      </c>
      <c r="U3309" s="37">
        <f t="shared" si="415"/>
        <v>3191241.3103183978</v>
      </c>
      <c r="V3309" s="37">
        <f t="shared" si="416"/>
        <v>3231953.0972725074</v>
      </c>
    </row>
    <row r="3310" spans="1:22">
      <c r="A3310" s="23">
        <v>3309</v>
      </c>
      <c r="B3310" s="3" t="s">
        <v>644</v>
      </c>
      <c r="C3310" s="28">
        <v>22</v>
      </c>
      <c r="D3310" s="29">
        <v>12</v>
      </c>
      <c r="E3310" s="28">
        <v>2000</v>
      </c>
      <c r="F3310" s="31">
        <f>DATE(E3310,D3310,C3310)</f>
        <v>36882</v>
      </c>
      <c r="G3310" s="24" t="s">
        <v>4286</v>
      </c>
      <c r="H3310" s="2">
        <v>10000000</v>
      </c>
      <c r="I3310" s="2">
        <v>3041803</v>
      </c>
      <c r="J3310" s="2">
        <v>5149131</v>
      </c>
      <c r="K3310" s="28" t="str">
        <f t="shared" si="410"/>
        <v/>
      </c>
      <c r="L3310" s="28" t="str">
        <f t="shared" si="411"/>
        <v/>
      </c>
      <c r="M3310" s="28" t="s">
        <v>4286</v>
      </c>
      <c r="N3310" s="28" t="str">
        <f t="shared" si="412"/>
        <v/>
      </c>
      <c r="O3310" s="28" t="str">
        <f>IF(N3310=1,M3310&amp;" ("&amp;E3310&amp;")",M3310)</f>
        <v>The House of Mirth</v>
      </c>
      <c r="P3310" s="36">
        <f>INDEX(cpi!$A$1:$M$105,MATCH('Inflation adjust calc'!$E3310,cpi!$A:$A,0),MATCH('Inflation adjust calc'!$D3310,cpi!$1:$1,0))</f>
        <v>174</v>
      </c>
      <c r="Q3310" s="36">
        <f>cpi!$I$2</f>
        <v>240.85300000000001</v>
      </c>
      <c r="R3310" s="36">
        <f t="shared" si="417"/>
        <v>1.384212643678161</v>
      </c>
      <c r="S3310" s="28" t="str">
        <f t="shared" si="413"/>
        <v/>
      </c>
      <c r="T3310" s="37">
        <f t="shared" si="414"/>
        <v>13842126.436781609</v>
      </c>
      <c r="U3310" s="37">
        <f t="shared" si="415"/>
        <v>4210502.1721781613</v>
      </c>
      <c r="V3310" s="37">
        <f t="shared" si="416"/>
        <v>7127492.2341551725</v>
      </c>
    </row>
    <row r="3311" spans="1:22">
      <c r="A3311" s="23">
        <v>3310</v>
      </c>
      <c r="B3311" s="3">
        <v>31782</v>
      </c>
      <c r="C3311" s="28">
        <v>1</v>
      </c>
      <c r="D3311" s="29">
        <v>5</v>
      </c>
      <c r="E3311" s="28">
        <v>1987</v>
      </c>
      <c r="F3311" s="31">
        <f>DATE(E3311,D3311,C3311)</f>
        <v>31898</v>
      </c>
      <c r="G3311" s="24" t="s">
        <v>4287</v>
      </c>
      <c r="H3311" s="2">
        <v>10000000</v>
      </c>
      <c r="I3311" s="2">
        <v>3000000</v>
      </c>
      <c r="J3311" s="2">
        <v>3000000</v>
      </c>
      <c r="K3311" s="28" t="str">
        <f t="shared" si="410"/>
        <v/>
      </c>
      <c r="L3311" s="28" t="str">
        <f t="shared" si="411"/>
        <v/>
      </c>
      <c r="M3311" s="28" t="s">
        <v>4287</v>
      </c>
      <c r="N3311" s="28" t="str">
        <f t="shared" si="412"/>
        <v/>
      </c>
      <c r="O3311" s="28" t="str">
        <f>IF(N3311=1,M3311&amp;" ("&amp;E3311&amp;")",M3311)</f>
        <v>Malone</v>
      </c>
      <c r="P3311" s="36">
        <f>INDEX(cpi!$A$1:$M$105,MATCH('Inflation adjust calc'!$E3311,cpi!$A:$A,0),MATCH('Inflation adjust calc'!$D3311,cpi!$1:$1,0))</f>
        <v>113.1</v>
      </c>
      <c r="Q3311" s="36">
        <f>cpi!$I$2</f>
        <v>240.85300000000001</v>
      </c>
      <c r="R3311" s="36">
        <f t="shared" si="417"/>
        <v>2.1295579133510172</v>
      </c>
      <c r="S3311" s="28" t="str">
        <f t="shared" si="413"/>
        <v/>
      </c>
      <c r="T3311" s="37">
        <f t="shared" si="414"/>
        <v>21295579.133510172</v>
      </c>
      <c r="U3311" s="37">
        <f t="shared" si="415"/>
        <v>6388673.7400530512</v>
      </c>
      <c r="V3311" s="37">
        <f t="shared" si="416"/>
        <v>6388673.7400530512</v>
      </c>
    </row>
    <row r="3312" spans="1:22">
      <c r="A3312" s="23">
        <v>3311</v>
      </c>
      <c r="B3312" s="3">
        <v>38754</v>
      </c>
      <c r="C3312" s="28">
        <v>2</v>
      </c>
      <c r="D3312" s="29">
        <v>6</v>
      </c>
      <c r="E3312" s="28">
        <v>2006</v>
      </c>
      <c r="F3312" s="31">
        <f>DATE(E3312,D3312,C3312)</f>
        <v>38870</v>
      </c>
      <c r="G3312" s="24" t="s">
        <v>4288</v>
      </c>
      <c r="H3312" s="2">
        <v>10000000</v>
      </c>
      <c r="I3312" s="2">
        <v>2893666</v>
      </c>
      <c r="J3312" s="2">
        <v>3260179</v>
      </c>
      <c r="K3312" s="28" t="str">
        <f t="shared" si="410"/>
        <v/>
      </c>
      <c r="L3312" s="28" t="str">
        <f t="shared" si="411"/>
        <v/>
      </c>
      <c r="M3312" s="28" t="s">
        <v>4288</v>
      </c>
      <c r="N3312" s="28" t="str">
        <f t="shared" si="412"/>
        <v/>
      </c>
      <c r="O3312" s="28" t="str">
        <f>IF(N3312=1,M3312&amp;" ("&amp;E3312&amp;")",M3312)</f>
        <v>Peaceful Warrior</v>
      </c>
      <c r="P3312" s="36">
        <f>INDEX(cpi!$A$1:$M$105,MATCH('Inflation adjust calc'!$E3312,cpi!$A:$A,0),MATCH('Inflation adjust calc'!$D3312,cpi!$1:$1,0))</f>
        <v>202.9</v>
      </c>
      <c r="Q3312" s="36">
        <f>cpi!$I$2</f>
        <v>240.85300000000001</v>
      </c>
      <c r="R3312" s="36">
        <f t="shared" si="417"/>
        <v>1.1870527353376048</v>
      </c>
      <c r="S3312" s="28" t="str">
        <f t="shared" si="413"/>
        <v/>
      </c>
      <c r="T3312" s="37">
        <f t="shared" si="414"/>
        <v>11870527.353376048</v>
      </c>
      <c r="U3312" s="37">
        <f t="shared" si="415"/>
        <v>3434934.1404534257</v>
      </c>
      <c r="V3312" s="37">
        <f t="shared" si="416"/>
        <v>3870004.399640217</v>
      </c>
    </row>
    <row r="3313" spans="1:22">
      <c r="A3313" s="23">
        <v>3312</v>
      </c>
      <c r="B3313" s="3">
        <v>40795</v>
      </c>
      <c r="C3313" s="28">
        <v>9</v>
      </c>
      <c r="D3313" s="29">
        <v>9</v>
      </c>
      <c r="E3313" s="28">
        <v>2011</v>
      </c>
      <c r="F3313" s="31">
        <f>DATE(E3313,D3313,C3313)</f>
        <v>40795</v>
      </c>
      <c r="G3313" s="24" t="s">
        <v>4289</v>
      </c>
      <c r="H3313" s="2">
        <v>10000000</v>
      </c>
      <c r="I3313" s="2">
        <v>2529395</v>
      </c>
      <c r="J3313" s="2">
        <v>2529395</v>
      </c>
      <c r="K3313" s="28" t="str">
        <f t="shared" si="410"/>
        <v/>
      </c>
      <c r="L3313" s="28" t="str">
        <f t="shared" si="411"/>
        <v/>
      </c>
      <c r="M3313" s="28" t="s">
        <v>4289</v>
      </c>
      <c r="N3313" s="28" t="str">
        <f t="shared" si="412"/>
        <v/>
      </c>
      <c r="O3313" s="28" t="str">
        <f>IF(N3313=1,M3313&amp;" ("&amp;E3313&amp;")",M3313)</f>
        <v>Bucky Larson: Born to Be a Star</v>
      </c>
      <c r="P3313" s="36">
        <f>INDEX(cpi!$A$1:$M$105,MATCH('Inflation adjust calc'!$E3313,cpi!$A:$A,0),MATCH('Inflation adjust calc'!$D3313,cpi!$1:$1,0))</f>
        <v>226.88900000000001</v>
      </c>
      <c r="Q3313" s="36">
        <f>cpi!$I$2</f>
        <v>240.85300000000001</v>
      </c>
      <c r="R3313" s="36">
        <f t="shared" si="417"/>
        <v>1.0615455134449003</v>
      </c>
      <c r="S3313" s="28" t="str">
        <f t="shared" si="413"/>
        <v/>
      </c>
      <c r="T3313" s="37">
        <f t="shared" si="414"/>
        <v>10615455.134449003</v>
      </c>
      <c r="U3313" s="37">
        <f t="shared" si="415"/>
        <v>2685067.9139799639</v>
      </c>
      <c r="V3313" s="37">
        <f t="shared" si="416"/>
        <v>2685067.9139799639</v>
      </c>
    </row>
    <row r="3314" spans="1:22">
      <c r="A3314" s="23">
        <v>3313</v>
      </c>
      <c r="B3314" s="3">
        <v>36687</v>
      </c>
      <c r="C3314" s="28">
        <v>6</v>
      </c>
      <c r="D3314" s="29">
        <v>10</v>
      </c>
      <c r="E3314" s="28">
        <v>2000</v>
      </c>
      <c r="F3314" s="31">
        <f>DATE(E3314,D3314,C3314)</f>
        <v>36805</v>
      </c>
      <c r="G3314" s="24" t="s">
        <v>4290</v>
      </c>
      <c r="H3314" s="2">
        <v>10000000</v>
      </c>
      <c r="I3314" s="2">
        <v>2185266</v>
      </c>
      <c r="J3314" s="2">
        <v>2373937</v>
      </c>
      <c r="K3314" s="28" t="str">
        <f t="shared" si="410"/>
        <v/>
      </c>
      <c r="L3314" s="28" t="str">
        <f t="shared" si="411"/>
        <v/>
      </c>
      <c r="M3314" s="28" t="s">
        <v>4290</v>
      </c>
      <c r="N3314" s="28" t="str">
        <f t="shared" si="412"/>
        <v/>
      </c>
      <c r="O3314" s="28" t="str">
        <f>IF(N3314=1,M3314&amp;" ("&amp;E3314&amp;")",M3314)</f>
        <v>Bamboozled</v>
      </c>
      <c r="P3314" s="36">
        <f>INDEX(cpi!$A$1:$M$105,MATCH('Inflation adjust calc'!$E3314,cpi!$A:$A,0),MATCH('Inflation adjust calc'!$D3314,cpi!$1:$1,0))</f>
        <v>174</v>
      </c>
      <c r="Q3314" s="36">
        <f>cpi!$I$2</f>
        <v>240.85300000000001</v>
      </c>
      <c r="R3314" s="36">
        <f t="shared" si="417"/>
        <v>1.384212643678161</v>
      </c>
      <c r="S3314" s="28" t="str">
        <f t="shared" si="413"/>
        <v/>
      </c>
      <c r="T3314" s="37">
        <f t="shared" si="414"/>
        <v>13842126.436781609</v>
      </c>
      <c r="U3314" s="37">
        <f t="shared" si="415"/>
        <v>3024872.827</v>
      </c>
      <c r="V3314" s="37">
        <f t="shared" si="416"/>
        <v>3286033.6106954026</v>
      </c>
    </row>
    <row r="3315" spans="1:22">
      <c r="A3315" s="23">
        <v>3314</v>
      </c>
      <c r="B3315" s="3">
        <v>29892</v>
      </c>
      <c r="C3315" s="28">
        <v>11</v>
      </c>
      <c r="D3315" s="29">
        <v>2</v>
      </c>
      <c r="E3315" s="28">
        <v>1981</v>
      </c>
      <c r="F3315" s="31">
        <f>DATE(E3315,D3315,C3315)</f>
        <v>29628</v>
      </c>
      <c r="G3315" s="24" t="s">
        <v>4291</v>
      </c>
      <c r="H3315" s="2">
        <v>10000000</v>
      </c>
      <c r="I3315" s="2">
        <v>2000000</v>
      </c>
      <c r="J3315" s="2">
        <v>11400000</v>
      </c>
      <c r="K3315" s="28" t="str">
        <f t="shared" si="410"/>
        <v/>
      </c>
      <c r="L3315" s="28" t="str">
        <f t="shared" si="411"/>
        <v/>
      </c>
      <c r="M3315" s="28" t="s">
        <v>4291</v>
      </c>
      <c r="N3315" s="28" t="str">
        <f t="shared" si="412"/>
        <v/>
      </c>
      <c r="O3315" s="28" t="str">
        <f>IF(N3315=1,M3315&amp;" ("&amp;E3315&amp;")",M3315)</f>
        <v>Sphinx</v>
      </c>
      <c r="P3315" s="36">
        <f>INDEX(cpi!$A$1:$M$105,MATCH('Inflation adjust calc'!$E3315,cpi!$A:$A,0),MATCH('Inflation adjust calc'!$D3315,cpi!$1:$1,0))</f>
        <v>87.9</v>
      </c>
      <c r="Q3315" s="36">
        <f>cpi!$I$2</f>
        <v>240.85300000000001</v>
      </c>
      <c r="R3315" s="36">
        <f t="shared" si="417"/>
        <v>2.7400796359499431</v>
      </c>
      <c r="S3315" s="28" t="str">
        <f t="shared" si="413"/>
        <v/>
      </c>
      <c r="T3315" s="37">
        <f t="shared" si="414"/>
        <v>27400796.359499432</v>
      </c>
      <c r="U3315" s="37">
        <f t="shared" si="415"/>
        <v>5480159.2718998864</v>
      </c>
      <c r="V3315" s="37">
        <f t="shared" si="416"/>
        <v>31236907.84982935</v>
      </c>
    </row>
    <row r="3316" spans="1:22">
      <c r="A3316" s="23">
        <v>3315</v>
      </c>
      <c r="B3316" s="3">
        <v>41338</v>
      </c>
      <c r="C3316" s="28">
        <v>3</v>
      </c>
      <c r="D3316" s="29">
        <v>5</v>
      </c>
      <c r="E3316" s="28">
        <v>2013</v>
      </c>
      <c r="F3316" s="31">
        <f>DATE(E3316,D3316,C3316)</f>
        <v>41397</v>
      </c>
      <c r="G3316" s="24" t="s">
        <v>4292</v>
      </c>
      <c r="H3316" s="2">
        <v>10000000</v>
      </c>
      <c r="I3316" s="2">
        <v>1930282</v>
      </c>
      <c r="J3316" s="2">
        <v>3623609</v>
      </c>
      <c r="K3316" s="28" t="str">
        <f t="shared" si="410"/>
        <v/>
      </c>
      <c r="L3316" s="28" t="str">
        <f t="shared" si="411"/>
        <v/>
      </c>
      <c r="M3316" s="28" t="s">
        <v>4292</v>
      </c>
      <c r="N3316" s="28" t="str">
        <f t="shared" si="412"/>
        <v/>
      </c>
      <c r="O3316" s="28" t="str">
        <f>IF(N3316=1,M3316&amp;" ("&amp;E3316&amp;")",M3316)</f>
        <v>The Iceman</v>
      </c>
      <c r="P3316" s="36">
        <f>INDEX(cpi!$A$1:$M$105,MATCH('Inflation adjust calc'!$E3316,cpi!$A:$A,0),MATCH('Inflation adjust calc'!$D3316,cpi!$1:$1,0))</f>
        <v>232.94499999999999</v>
      </c>
      <c r="Q3316" s="36">
        <f>cpi!$I$2</f>
        <v>240.85300000000001</v>
      </c>
      <c r="R3316" s="36">
        <f t="shared" si="417"/>
        <v>1.0339479276224002</v>
      </c>
      <c r="S3316" s="28" t="str">
        <f t="shared" si="413"/>
        <v/>
      </c>
      <c r="T3316" s="37">
        <f t="shared" si="414"/>
        <v>10339479.276224002</v>
      </c>
      <c r="U3316" s="37">
        <f t="shared" si="415"/>
        <v>1995811.0736268219</v>
      </c>
      <c r="V3316" s="37">
        <f t="shared" si="416"/>
        <v>3746623.0160638778</v>
      </c>
    </row>
    <row r="3317" spans="1:22">
      <c r="A3317" s="23">
        <v>3316</v>
      </c>
      <c r="B3317" s="3" t="s">
        <v>93</v>
      </c>
      <c r="C3317" s="28">
        <v>24</v>
      </c>
      <c r="D3317" s="29">
        <v>6</v>
      </c>
      <c r="E3317" s="28">
        <v>2011</v>
      </c>
      <c r="F3317" s="31">
        <f>DATE(E3317,D3317,C3317)</f>
        <v>40718</v>
      </c>
      <c r="G3317" s="24" t="s">
        <v>4293</v>
      </c>
      <c r="H3317" s="2">
        <v>10000000</v>
      </c>
      <c r="I3317" s="2">
        <v>1759252</v>
      </c>
      <c r="J3317" s="2">
        <v>1884251</v>
      </c>
      <c r="K3317" s="28" t="str">
        <f t="shared" si="410"/>
        <v/>
      </c>
      <c r="L3317" s="28" t="str">
        <f t="shared" si="411"/>
        <v/>
      </c>
      <c r="M3317" s="28" t="s">
        <v>4293</v>
      </c>
      <c r="N3317" s="28" t="str">
        <f t="shared" si="412"/>
        <v/>
      </c>
      <c r="O3317" s="28" t="str">
        <f>IF(N3317=1,M3317&amp;" ("&amp;E3317&amp;")",M3317)</f>
        <v>A Better Life</v>
      </c>
      <c r="P3317" s="36">
        <f>INDEX(cpi!$A$1:$M$105,MATCH('Inflation adjust calc'!$E3317,cpi!$A:$A,0),MATCH('Inflation adjust calc'!$D3317,cpi!$1:$1,0))</f>
        <v>225.72200000000001</v>
      </c>
      <c r="Q3317" s="36">
        <f>cpi!$I$2</f>
        <v>240.85300000000001</v>
      </c>
      <c r="R3317" s="36">
        <f t="shared" si="417"/>
        <v>1.0670337849212748</v>
      </c>
      <c r="S3317" s="28" t="str">
        <f t="shared" si="413"/>
        <v/>
      </c>
      <c r="T3317" s="37">
        <f t="shared" si="414"/>
        <v>10670337.849212747</v>
      </c>
      <c r="U3317" s="37">
        <f t="shared" si="415"/>
        <v>1877181.3201903226</v>
      </c>
      <c r="V3317" s="37">
        <f t="shared" si="416"/>
        <v>2010559.4762716969</v>
      </c>
    </row>
    <row r="3318" spans="1:22">
      <c r="A3318" s="23">
        <v>3317</v>
      </c>
      <c r="B3318" s="3" t="s">
        <v>2753</v>
      </c>
      <c r="C3318" s="28">
        <v>28</v>
      </c>
      <c r="D3318" s="29">
        <v>2</v>
      </c>
      <c r="E3318" s="28">
        <v>2003</v>
      </c>
      <c r="F3318" s="31">
        <f>DATE(E3318,D3318,C3318)</f>
        <v>37680</v>
      </c>
      <c r="G3318" s="24" t="s">
        <v>4294</v>
      </c>
      <c r="H3318" s="2">
        <v>10000000</v>
      </c>
      <c r="I3318" s="2">
        <v>1641788</v>
      </c>
      <c r="J3318" s="2">
        <v>1641788</v>
      </c>
      <c r="K3318" s="28" t="str">
        <f t="shared" si="410"/>
        <v/>
      </c>
      <c r="L3318" s="28" t="str">
        <f t="shared" si="411"/>
        <v/>
      </c>
      <c r="M3318" s="28" t="s">
        <v>4294</v>
      </c>
      <c r="N3318" s="28" t="str">
        <f t="shared" si="412"/>
        <v/>
      </c>
      <c r="O3318" s="28" t="str">
        <f>IF(N3318=1,M3318&amp;" ("&amp;E3318&amp;")",M3318)</f>
        <v>Spider</v>
      </c>
      <c r="P3318" s="36">
        <f>INDEX(cpi!$A$1:$M$105,MATCH('Inflation adjust calc'!$E3318,cpi!$A:$A,0),MATCH('Inflation adjust calc'!$D3318,cpi!$1:$1,0))</f>
        <v>183.1</v>
      </c>
      <c r="Q3318" s="36">
        <f>cpi!$I$2</f>
        <v>240.85300000000001</v>
      </c>
      <c r="R3318" s="36">
        <f t="shared" si="417"/>
        <v>1.3154178044784273</v>
      </c>
      <c r="S3318" s="28" t="str">
        <f t="shared" si="413"/>
        <v/>
      </c>
      <c r="T3318" s="37">
        <f t="shared" si="414"/>
        <v>13154178.044784272</v>
      </c>
      <c r="U3318" s="37">
        <f t="shared" si="415"/>
        <v>2159637.166379028</v>
      </c>
      <c r="V3318" s="37">
        <f t="shared" si="416"/>
        <v>2159637.166379028</v>
      </c>
    </row>
    <row r="3319" spans="1:22">
      <c r="A3319" s="23">
        <v>3318</v>
      </c>
      <c r="B3319" s="3">
        <v>36618</v>
      </c>
      <c r="C3319" s="28">
        <v>4</v>
      </c>
      <c r="D3319" s="29">
        <v>2</v>
      </c>
      <c r="E3319" s="28">
        <v>2000</v>
      </c>
      <c r="F3319" s="31">
        <f>DATE(E3319,D3319,C3319)</f>
        <v>36560</v>
      </c>
      <c r="G3319" s="24" t="s">
        <v>4295</v>
      </c>
      <c r="H3319" s="2">
        <v>10000000</v>
      </c>
      <c r="I3319" s="2">
        <v>1638202</v>
      </c>
      <c r="J3319" s="2">
        <v>1638202</v>
      </c>
      <c r="K3319" s="28" t="str">
        <f t="shared" si="410"/>
        <v/>
      </c>
      <c r="L3319" s="28" t="str">
        <f t="shared" si="411"/>
        <v/>
      </c>
      <c r="M3319" s="28" t="s">
        <v>4295</v>
      </c>
      <c r="N3319" s="28" t="str">
        <f t="shared" si="412"/>
        <v/>
      </c>
      <c r="O3319" s="28" t="str">
        <f>IF(N3319=1,M3319&amp;" ("&amp;E3319&amp;")",M3319)</f>
        <v>Gun Shy</v>
      </c>
      <c r="P3319" s="36">
        <f>INDEX(cpi!$A$1:$M$105,MATCH('Inflation adjust calc'!$E3319,cpi!$A:$A,0),MATCH('Inflation adjust calc'!$D3319,cpi!$1:$1,0))</f>
        <v>169.8</v>
      </c>
      <c r="Q3319" s="36">
        <f>cpi!$I$2</f>
        <v>240.85300000000001</v>
      </c>
      <c r="R3319" s="36">
        <f t="shared" si="417"/>
        <v>1.4184511189634863</v>
      </c>
      <c r="S3319" s="28" t="str">
        <f t="shared" si="413"/>
        <v/>
      </c>
      <c r="T3319" s="37">
        <f t="shared" si="414"/>
        <v>14184511.189634863</v>
      </c>
      <c r="U3319" s="37">
        <f t="shared" si="415"/>
        <v>2323709.4599882211</v>
      </c>
      <c r="V3319" s="37">
        <f t="shared" si="416"/>
        <v>2323709.4599882211</v>
      </c>
    </row>
    <row r="3320" spans="1:22">
      <c r="A3320" s="23">
        <v>3319</v>
      </c>
      <c r="B3320" s="3" t="s">
        <v>2138</v>
      </c>
      <c r="C3320" s="28">
        <v>27</v>
      </c>
      <c r="D3320" s="29">
        <v>12</v>
      </c>
      <c r="E3320" s="28">
        <v>2002</v>
      </c>
      <c r="F3320" s="31">
        <f>DATE(E3320,D3320,C3320)</f>
        <v>37617</v>
      </c>
      <c r="G3320" s="24" t="s">
        <v>4296</v>
      </c>
      <c r="H3320" s="2">
        <v>10000000</v>
      </c>
      <c r="I3320" s="2">
        <v>1562800</v>
      </c>
      <c r="J3320" s="2">
        <v>1562800</v>
      </c>
      <c r="K3320" s="28" t="str">
        <f t="shared" si="410"/>
        <v/>
      </c>
      <c r="L3320" s="28" t="str">
        <f t="shared" si="411"/>
        <v/>
      </c>
      <c r="M3320" s="28" t="s">
        <v>4296</v>
      </c>
      <c r="N3320" s="28" t="str">
        <f t="shared" si="412"/>
        <v/>
      </c>
      <c r="O3320" s="28" t="str">
        <f>IF(N3320=1,M3320&amp;" ("&amp;E3320&amp;")",M3320)</f>
        <v>Nicholas Nickleby</v>
      </c>
      <c r="P3320" s="36">
        <f>INDEX(cpi!$A$1:$M$105,MATCH('Inflation adjust calc'!$E3320,cpi!$A:$A,0),MATCH('Inflation adjust calc'!$D3320,cpi!$1:$1,0))</f>
        <v>180.9</v>
      </c>
      <c r="Q3320" s="36">
        <f>cpi!$I$2</f>
        <v>240.85300000000001</v>
      </c>
      <c r="R3320" s="36">
        <f t="shared" si="417"/>
        <v>1.3314151464897734</v>
      </c>
      <c r="S3320" s="28" t="str">
        <f t="shared" si="413"/>
        <v/>
      </c>
      <c r="T3320" s="37">
        <f t="shared" si="414"/>
        <v>13314151.464897735</v>
      </c>
      <c r="U3320" s="37">
        <f t="shared" si="415"/>
        <v>2080735.5909342179</v>
      </c>
      <c r="V3320" s="37">
        <f t="shared" si="416"/>
        <v>2080735.5909342179</v>
      </c>
    </row>
    <row r="3321" spans="1:22">
      <c r="A3321" s="23">
        <v>3320</v>
      </c>
      <c r="B3321" s="3" t="s">
        <v>2538</v>
      </c>
      <c r="C3321" s="28">
        <v>16</v>
      </c>
      <c r="D3321" s="29">
        <v>4</v>
      </c>
      <c r="E3321" s="28">
        <v>2010</v>
      </c>
      <c r="F3321" s="31">
        <f>DATE(E3321,D3321,C3321)</f>
        <v>40284</v>
      </c>
      <c r="G3321" s="24" t="s">
        <v>4297</v>
      </c>
      <c r="H3321" s="2">
        <v>10000000</v>
      </c>
      <c r="I3321" s="2">
        <v>1475746</v>
      </c>
      <c r="J3321" s="2">
        <v>3541565</v>
      </c>
      <c r="K3321" s="28" t="str">
        <f t="shared" si="410"/>
        <v/>
      </c>
      <c r="L3321" s="28" t="str">
        <f t="shared" si="411"/>
        <v/>
      </c>
      <c r="M3321" s="28" t="s">
        <v>4297</v>
      </c>
      <c r="N3321" s="28" t="str">
        <f t="shared" si="412"/>
        <v/>
      </c>
      <c r="O3321" s="28" t="str">
        <f>IF(N3321=1,M3321&amp;" ("&amp;E3321&amp;")",M3321)</f>
        <v>The Joneses</v>
      </c>
      <c r="P3321" s="36">
        <f>INDEX(cpi!$A$1:$M$105,MATCH('Inflation adjust calc'!$E3321,cpi!$A:$A,0),MATCH('Inflation adjust calc'!$D3321,cpi!$1:$1,0))</f>
        <v>218.00899999999999</v>
      </c>
      <c r="Q3321" s="36">
        <f>cpi!$I$2</f>
        <v>240.85300000000001</v>
      </c>
      <c r="R3321" s="36">
        <f t="shared" si="417"/>
        <v>1.104784664853286</v>
      </c>
      <c r="S3321" s="28" t="str">
        <f t="shared" si="413"/>
        <v/>
      </c>
      <c r="T3321" s="37">
        <f t="shared" si="414"/>
        <v>11047846.64853286</v>
      </c>
      <c r="U3321" s="37">
        <f t="shared" si="415"/>
        <v>1630381.5500185774</v>
      </c>
      <c r="V3321" s="37">
        <f t="shared" si="416"/>
        <v>3912666.7015811279</v>
      </c>
    </row>
    <row r="3322" spans="1:22">
      <c r="A3322" s="23">
        <v>3321</v>
      </c>
      <c r="B3322" s="3" t="s">
        <v>703</v>
      </c>
      <c r="C3322" s="28">
        <v>23</v>
      </c>
      <c r="D3322" s="29">
        <v>6</v>
      </c>
      <c r="E3322" s="28">
        <v>2006</v>
      </c>
      <c r="F3322" s="31">
        <f>DATE(E3322,D3322,C3322)</f>
        <v>38891</v>
      </c>
      <c r="G3322" s="24" t="s">
        <v>4298</v>
      </c>
      <c r="H3322" s="2">
        <v>10000000</v>
      </c>
      <c r="I3322" s="2">
        <v>1430721</v>
      </c>
      <c r="J3322" s="2">
        <v>32430721</v>
      </c>
      <c r="K3322" s="28" t="str">
        <f t="shared" si="410"/>
        <v/>
      </c>
      <c r="L3322" s="28" t="str">
        <f t="shared" si="411"/>
        <v/>
      </c>
      <c r="M3322" s="28" t="s">
        <v>4298</v>
      </c>
      <c r="N3322" s="28" t="str">
        <f t="shared" si="412"/>
        <v/>
      </c>
      <c r="O3322" s="28" t="str">
        <f>IF(N3322=1,M3322&amp;" ("&amp;E3322&amp;")",M3322)</f>
        <v>Krrish</v>
      </c>
      <c r="P3322" s="36">
        <f>INDEX(cpi!$A$1:$M$105,MATCH('Inflation adjust calc'!$E3322,cpi!$A:$A,0),MATCH('Inflation adjust calc'!$D3322,cpi!$1:$1,0))</f>
        <v>202.9</v>
      </c>
      <c r="Q3322" s="36">
        <f>cpi!$I$2</f>
        <v>240.85300000000001</v>
      </c>
      <c r="R3322" s="36">
        <f t="shared" si="417"/>
        <v>1.1870527353376048</v>
      </c>
      <c r="S3322" s="28" t="str">
        <f t="shared" si="413"/>
        <v/>
      </c>
      <c r="T3322" s="37">
        <f t="shared" si="414"/>
        <v>11870527.353376048</v>
      </c>
      <c r="U3322" s="37">
        <f t="shared" si="415"/>
        <v>1698341.2765549533</v>
      </c>
      <c r="V3322" s="37">
        <f t="shared" si="416"/>
        <v>38496976.072020702</v>
      </c>
    </row>
    <row r="3323" spans="1:22">
      <c r="A3323" s="23">
        <v>3322</v>
      </c>
      <c r="B3323" s="3" t="s">
        <v>1349</v>
      </c>
      <c r="C3323" s="28">
        <v>27</v>
      </c>
      <c r="D3323" s="29">
        <v>7</v>
      </c>
      <c r="E3323" s="28">
        <v>2012</v>
      </c>
      <c r="F3323" s="31">
        <f>DATE(E3323,D3323,C3323)</f>
        <v>41117</v>
      </c>
      <c r="G3323" s="24" t="s">
        <v>4299</v>
      </c>
      <c r="H3323" s="2">
        <v>10000000</v>
      </c>
      <c r="I3323" s="2">
        <v>1291645</v>
      </c>
      <c r="J3323" s="2">
        <v>4659110</v>
      </c>
      <c r="K3323" s="28" t="str">
        <f t="shared" si="410"/>
        <v/>
      </c>
      <c r="L3323" s="28" t="str">
        <f t="shared" si="411"/>
        <v/>
      </c>
      <c r="M3323" s="28" t="s">
        <v>4299</v>
      </c>
      <c r="N3323" s="28" t="str">
        <f t="shared" si="412"/>
        <v/>
      </c>
      <c r="O3323" s="28" t="str">
        <f>IF(N3323=1,M3323&amp;" ("&amp;E3323&amp;")",M3323)</f>
        <v>Killer Joe</v>
      </c>
      <c r="P3323" s="36">
        <f>INDEX(cpi!$A$1:$M$105,MATCH('Inflation adjust calc'!$E3323,cpi!$A:$A,0),MATCH('Inflation adjust calc'!$D3323,cpi!$1:$1,0))</f>
        <v>229.10400000000001</v>
      </c>
      <c r="Q3323" s="36">
        <f>cpi!$I$2</f>
        <v>240.85300000000001</v>
      </c>
      <c r="R3323" s="36">
        <f t="shared" si="417"/>
        <v>1.0512823870382009</v>
      </c>
      <c r="S3323" s="28" t="str">
        <f t="shared" si="413"/>
        <v/>
      </c>
      <c r="T3323" s="37">
        <f t="shared" si="414"/>
        <v>10512823.870382009</v>
      </c>
      <c r="U3323" s="37">
        <f t="shared" si="415"/>
        <v>1357883.638805957</v>
      </c>
      <c r="V3323" s="37">
        <f t="shared" si="416"/>
        <v>4898040.2822735524</v>
      </c>
    </row>
    <row r="3324" spans="1:22">
      <c r="A3324" s="23">
        <v>3323</v>
      </c>
      <c r="B3324" s="3">
        <v>36838</v>
      </c>
      <c r="C3324" s="28">
        <v>11</v>
      </c>
      <c r="D3324" s="29">
        <v>8</v>
      </c>
      <c r="E3324" s="28">
        <v>2000</v>
      </c>
      <c r="F3324" s="31">
        <f>DATE(E3324,D3324,C3324)</f>
        <v>36749</v>
      </c>
      <c r="G3324" s="24" t="s">
        <v>4300</v>
      </c>
      <c r="H3324" s="2">
        <v>10000000</v>
      </c>
      <c r="I3324" s="2">
        <v>1276984</v>
      </c>
      <c r="J3324" s="2">
        <v>1953882</v>
      </c>
      <c r="K3324" s="28" t="str">
        <f t="shared" si="410"/>
        <v/>
      </c>
      <c r="L3324" s="28" t="str">
        <f t="shared" si="411"/>
        <v/>
      </c>
      <c r="M3324" s="28" t="s">
        <v>4300</v>
      </c>
      <c r="N3324" s="28" t="str">
        <f t="shared" si="412"/>
        <v/>
      </c>
      <c r="O3324" s="28" t="str">
        <f>IF(N3324=1,M3324&amp;" ("&amp;E3324&amp;")",M3324)</f>
        <v>Cecil B. Demented</v>
      </c>
      <c r="P3324" s="36">
        <f>INDEX(cpi!$A$1:$M$105,MATCH('Inflation adjust calc'!$E3324,cpi!$A:$A,0),MATCH('Inflation adjust calc'!$D3324,cpi!$1:$1,0))</f>
        <v>172.8</v>
      </c>
      <c r="Q3324" s="36">
        <f>cpi!$I$2</f>
        <v>240.85300000000001</v>
      </c>
      <c r="R3324" s="36">
        <f t="shared" si="417"/>
        <v>1.3938252314814814</v>
      </c>
      <c r="S3324" s="28" t="str">
        <f t="shared" si="413"/>
        <v/>
      </c>
      <c r="T3324" s="37">
        <f t="shared" si="414"/>
        <v>13938252.314814813</v>
      </c>
      <c r="U3324" s="37">
        <f t="shared" si="415"/>
        <v>1779892.5193981479</v>
      </c>
      <c r="V3324" s="37">
        <f t="shared" si="416"/>
        <v>2723370.0309374998</v>
      </c>
    </row>
    <row r="3325" spans="1:22">
      <c r="A3325" s="23">
        <v>3324</v>
      </c>
      <c r="B3325" s="3">
        <v>37657</v>
      </c>
      <c r="C3325" s="28">
        <v>2</v>
      </c>
      <c r="D3325" s="29">
        <v>5</v>
      </c>
      <c r="E3325" s="28">
        <v>2003</v>
      </c>
      <c r="F3325" s="31">
        <f>DATE(E3325,D3325,C3325)</f>
        <v>37743</v>
      </c>
      <c r="G3325" s="24" t="s">
        <v>4301</v>
      </c>
      <c r="H3325" s="2">
        <v>10000000</v>
      </c>
      <c r="I3325" s="2">
        <v>1011054</v>
      </c>
      <c r="J3325" s="2">
        <v>1011054</v>
      </c>
      <c r="K3325" s="28" t="str">
        <f t="shared" si="410"/>
        <v/>
      </c>
      <c r="L3325" s="28" t="str">
        <f t="shared" si="411"/>
        <v/>
      </c>
      <c r="M3325" s="28" t="s">
        <v>4301</v>
      </c>
      <c r="N3325" s="28" t="str">
        <f t="shared" si="412"/>
        <v/>
      </c>
      <c r="O3325" s="28" t="str">
        <f>IF(N3325=1,M3325&amp;" ("&amp;E3325&amp;")",M3325)</f>
        <v>Owning Mahowny</v>
      </c>
      <c r="P3325" s="36">
        <f>INDEX(cpi!$A$1:$M$105,MATCH('Inflation adjust calc'!$E3325,cpi!$A:$A,0),MATCH('Inflation adjust calc'!$D3325,cpi!$1:$1,0))</f>
        <v>183.5</v>
      </c>
      <c r="Q3325" s="36">
        <f>cpi!$I$2</f>
        <v>240.85300000000001</v>
      </c>
      <c r="R3325" s="36">
        <f t="shared" si="417"/>
        <v>1.312550408719346</v>
      </c>
      <c r="S3325" s="28" t="str">
        <f t="shared" si="413"/>
        <v/>
      </c>
      <c r="T3325" s="37">
        <f t="shared" si="414"/>
        <v>13125504.087193461</v>
      </c>
      <c r="U3325" s="37">
        <f t="shared" si="415"/>
        <v>1327059.3409373297</v>
      </c>
      <c r="V3325" s="37">
        <f t="shared" si="416"/>
        <v>1327059.3409373297</v>
      </c>
    </row>
    <row r="3326" spans="1:22">
      <c r="A3326" s="23">
        <v>3325</v>
      </c>
      <c r="B3326" s="3" t="s">
        <v>2398</v>
      </c>
      <c r="C3326" s="28">
        <v>19</v>
      </c>
      <c r="D3326" s="29">
        <v>10</v>
      </c>
      <c r="E3326" s="28">
        <v>2007</v>
      </c>
      <c r="F3326" s="31">
        <f>DATE(E3326,D3326,C3326)</f>
        <v>39374</v>
      </c>
      <c r="G3326" s="24" t="s">
        <v>3850</v>
      </c>
      <c r="H3326" s="2">
        <v>10000000</v>
      </c>
      <c r="I3326" s="2">
        <v>952820</v>
      </c>
      <c r="J3326" s="2">
        <v>1051907</v>
      </c>
      <c r="K3326" s="28" t="str">
        <f t="shared" si="410"/>
        <v/>
      </c>
      <c r="L3326" s="28" t="str">
        <f t="shared" si="411"/>
        <v/>
      </c>
      <c r="M3326" s="28" t="s">
        <v>3850</v>
      </c>
      <c r="N3326" s="28">
        <f t="shared" si="412"/>
        <v>1</v>
      </c>
      <c r="O3326" s="28" t="str">
        <f>IF(N3326=1,M3326&amp;" ("&amp;E3326&amp;")",M3326)</f>
        <v>The Ten Commandments (2007)</v>
      </c>
      <c r="P3326" s="36">
        <f>INDEX(cpi!$A$1:$M$105,MATCH('Inflation adjust calc'!$E3326,cpi!$A:$A,0),MATCH('Inflation adjust calc'!$D3326,cpi!$1:$1,0))</f>
        <v>208.93600000000001</v>
      </c>
      <c r="Q3326" s="36">
        <f>cpi!$I$2</f>
        <v>240.85300000000001</v>
      </c>
      <c r="R3326" s="36">
        <f t="shared" si="417"/>
        <v>1.1527596967492437</v>
      </c>
      <c r="S3326" s="28" t="str">
        <f t="shared" si="413"/>
        <v/>
      </c>
      <c r="T3326" s="37">
        <f t="shared" si="414"/>
        <v>11527596.967492437</v>
      </c>
      <c r="U3326" s="37">
        <f t="shared" si="415"/>
        <v>1098372.4942566145</v>
      </c>
      <c r="V3326" s="37">
        <f t="shared" si="416"/>
        <v>1212595.9943284066</v>
      </c>
    </row>
    <row r="3327" spans="1:22">
      <c r="A3327" s="23">
        <v>3326</v>
      </c>
      <c r="B3327" s="3">
        <v>39272</v>
      </c>
      <c r="C3327" s="28">
        <v>7</v>
      </c>
      <c r="D3327" s="29">
        <v>9</v>
      </c>
      <c r="E3327" s="28">
        <v>2007</v>
      </c>
      <c r="F3327" s="31">
        <f>DATE(E3327,D3327,C3327)</f>
        <v>39332</v>
      </c>
      <c r="G3327" s="24" t="s">
        <v>4302</v>
      </c>
      <c r="H3327" s="2">
        <v>10000000</v>
      </c>
      <c r="I3327" s="2">
        <v>900926</v>
      </c>
      <c r="J3327" s="2">
        <v>900926</v>
      </c>
      <c r="K3327" s="28" t="str">
        <f t="shared" si="410"/>
        <v/>
      </c>
      <c r="L3327" s="28" t="str">
        <f t="shared" si="411"/>
        <v/>
      </c>
      <c r="M3327" s="28" t="s">
        <v>4302</v>
      </c>
      <c r="N3327" s="28" t="str">
        <f t="shared" si="412"/>
        <v/>
      </c>
      <c r="O3327" s="28" t="str">
        <f>IF(N3327=1,M3327&amp;" ("&amp;E3327&amp;")",M3327)</f>
        <v>The Brothers Solomon</v>
      </c>
      <c r="P3327" s="36">
        <f>INDEX(cpi!$A$1:$M$105,MATCH('Inflation adjust calc'!$E3327,cpi!$A:$A,0),MATCH('Inflation adjust calc'!$D3327,cpi!$1:$1,0))</f>
        <v>208.49</v>
      </c>
      <c r="Q3327" s="36">
        <f>cpi!$I$2</f>
        <v>240.85300000000001</v>
      </c>
      <c r="R3327" s="36">
        <f t="shared" si="417"/>
        <v>1.1552256702959374</v>
      </c>
      <c r="S3327" s="28" t="str">
        <f t="shared" si="413"/>
        <v/>
      </c>
      <c r="T3327" s="37">
        <f t="shared" si="414"/>
        <v>11552256.702959374</v>
      </c>
      <c r="U3327" s="37">
        <f t="shared" si="415"/>
        <v>1040772.8422370377</v>
      </c>
      <c r="V3327" s="37">
        <f t="shared" si="416"/>
        <v>1040772.8422370377</v>
      </c>
    </row>
    <row r="3328" spans="1:22">
      <c r="A3328" s="23">
        <v>3327</v>
      </c>
      <c r="B3328" s="3">
        <v>39542</v>
      </c>
      <c r="C3328" s="28">
        <v>4</v>
      </c>
      <c r="D3328" s="29">
        <v>4</v>
      </c>
      <c r="E3328" s="28">
        <v>2008</v>
      </c>
      <c r="F3328" s="31">
        <f>DATE(E3328,D3328,C3328)</f>
        <v>39542</v>
      </c>
      <c r="G3328" s="24" t="s">
        <v>4303</v>
      </c>
      <c r="H3328" s="2">
        <v>10000000</v>
      </c>
      <c r="I3328" s="2">
        <v>866778</v>
      </c>
      <c r="J3328" s="2">
        <v>22198996</v>
      </c>
      <c r="K3328" s="28" t="str">
        <f t="shared" si="410"/>
        <v/>
      </c>
      <c r="L3328" s="28" t="str">
        <f t="shared" si="411"/>
        <v/>
      </c>
      <c r="M3328" s="28" t="s">
        <v>4303</v>
      </c>
      <c r="N3328" s="28" t="str">
        <f t="shared" si="412"/>
        <v/>
      </c>
      <c r="O3328" s="28" t="str">
        <f>IF(N3328=1,M3328&amp;" ("&amp;E3328&amp;")",M3328)</f>
        <v>My Blueberry Nights</v>
      </c>
      <c r="P3328" s="36">
        <f>INDEX(cpi!$A$1:$M$105,MATCH('Inflation adjust calc'!$E3328,cpi!$A:$A,0),MATCH('Inflation adjust calc'!$D3328,cpi!$1:$1,0))</f>
        <v>214.82300000000001</v>
      </c>
      <c r="Q3328" s="36">
        <f>cpi!$I$2</f>
        <v>240.85300000000001</v>
      </c>
      <c r="R3328" s="36">
        <f t="shared" si="417"/>
        <v>1.1211695209544601</v>
      </c>
      <c r="S3328" s="28" t="str">
        <f t="shared" si="413"/>
        <v/>
      </c>
      <c r="T3328" s="37">
        <f t="shared" si="414"/>
        <v>11211695.209544601</v>
      </c>
      <c r="U3328" s="37">
        <f t="shared" si="415"/>
        <v>971805.07503386505</v>
      </c>
      <c r="V3328" s="37">
        <f t="shared" si="416"/>
        <v>24888837.710989974</v>
      </c>
    </row>
    <row r="3329" spans="1:22">
      <c r="A3329" s="23">
        <v>3328</v>
      </c>
      <c r="B3329" s="3">
        <v>36319</v>
      </c>
      <c r="C3329" s="28">
        <v>6</v>
      </c>
      <c r="D3329" s="29">
        <v>8</v>
      </c>
      <c r="E3329" s="28">
        <v>1999</v>
      </c>
      <c r="F3329" s="31">
        <f>DATE(E3329,D3329,C3329)</f>
        <v>36378</v>
      </c>
      <c r="G3329" s="24" t="s">
        <v>4304</v>
      </c>
      <c r="H3329" s="2">
        <v>10000000</v>
      </c>
      <c r="I3329" s="2">
        <v>836641</v>
      </c>
      <c r="J3329" s="2">
        <v>836641</v>
      </c>
      <c r="K3329" s="28" t="str">
        <f t="shared" si="410"/>
        <v/>
      </c>
      <c r="L3329" s="28" t="str">
        <f t="shared" si="411"/>
        <v/>
      </c>
      <c r="M3329" s="28" t="s">
        <v>4304</v>
      </c>
      <c r="N3329" s="28" t="str">
        <f t="shared" si="412"/>
        <v/>
      </c>
      <c r="O3329" s="28" t="str">
        <f>IF(N3329=1,M3329&amp;" ("&amp;E3329&amp;")",M3329)</f>
        <v>Illuminata</v>
      </c>
      <c r="P3329" s="36">
        <f>INDEX(cpi!$A$1:$M$105,MATCH('Inflation adjust calc'!$E3329,cpi!$A:$A,0),MATCH('Inflation adjust calc'!$D3329,cpi!$1:$1,0))</f>
        <v>167.1</v>
      </c>
      <c r="Q3329" s="36">
        <f>cpi!$I$2</f>
        <v>240.85300000000001</v>
      </c>
      <c r="R3329" s="36">
        <f t="shared" si="417"/>
        <v>1.4413704368641533</v>
      </c>
      <c r="S3329" s="28" t="str">
        <f t="shared" si="413"/>
        <v/>
      </c>
      <c r="T3329" s="37">
        <f t="shared" si="414"/>
        <v>14413704.368641533</v>
      </c>
      <c r="U3329" s="37">
        <f t="shared" si="415"/>
        <v>1205909.603668462</v>
      </c>
      <c r="V3329" s="37">
        <f t="shared" si="416"/>
        <v>1205909.603668462</v>
      </c>
    </row>
    <row r="3330" spans="1:22">
      <c r="A3330" s="23">
        <v>3329</v>
      </c>
      <c r="B3330" s="3">
        <v>40586</v>
      </c>
      <c r="C3330" s="28">
        <v>2</v>
      </c>
      <c r="D3330" s="29">
        <v>12</v>
      </c>
      <c r="E3330" s="28">
        <v>2011</v>
      </c>
      <c r="F3330" s="31">
        <f>DATE(E3330,D3330,C3330)</f>
        <v>40879</v>
      </c>
      <c r="G3330" s="24" t="s">
        <v>4305</v>
      </c>
      <c r="H3330" s="2">
        <v>10000000</v>
      </c>
      <c r="I3330" s="2">
        <v>749641</v>
      </c>
      <c r="J3330" s="2">
        <v>1049641</v>
      </c>
      <c r="K3330" s="28" t="str">
        <f t="shared" si="410"/>
        <v/>
      </c>
      <c r="L3330" s="28" t="str">
        <f t="shared" si="411"/>
        <v/>
      </c>
      <c r="M3330" s="28" t="s">
        <v>4305</v>
      </c>
      <c r="N3330" s="28" t="str">
        <f t="shared" si="412"/>
        <v/>
      </c>
      <c r="O3330" s="28" t="str">
        <f>IF(N3330=1,M3330&amp;" ("&amp;E3330&amp;")",M3330)</f>
        <v>Coriolanus</v>
      </c>
      <c r="P3330" s="36">
        <f>INDEX(cpi!$A$1:$M$105,MATCH('Inflation adjust calc'!$E3330,cpi!$A:$A,0),MATCH('Inflation adjust calc'!$D3330,cpi!$1:$1,0))</f>
        <v>225.672</v>
      </c>
      <c r="Q3330" s="36">
        <f>cpi!$I$2</f>
        <v>240.85300000000001</v>
      </c>
      <c r="R3330" s="36">
        <f t="shared" si="417"/>
        <v>1.0672701974547132</v>
      </c>
      <c r="S3330" s="28" t="str">
        <f t="shared" si="413"/>
        <v/>
      </c>
      <c r="T3330" s="37">
        <f t="shared" si="414"/>
        <v>10672701.974547131</v>
      </c>
      <c r="U3330" s="37">
        <f t="shared" si="415"/>
        <v>800069.49809014867</v>
      </c>
      <c r="V3330" s="37">
        <f t="shared" si="416"/>
        <v>1120250.5573265627</v>
      </c>
    </row>
    <row r="3331" spans="1:22">
      <c r="A3331" s="23">
        <v>3330</v>
      </c>
      <c r="B3331" s="3">
        <v>37570</v>
      </c>
      <c r="C3331" s="28">
        <v>11</v>
      </c>
      <c r="D3331" s="29">
        <v>10</v>
      </c>
      <c r="E3331" s="28">
        <v>2002</v>
      </c>
      <c r="F3331" s="31">
        <f>DATE(E3331,D3331,C3331)</f>
        <v>37540</v>
      </c>
      <c r="G3331" s="24" t="s">
        <v>4306</v>
      </c>
      <c r="H3331" s="2">
        <v>10000000</v>
      </c>
      <c r="I3331" s="2">
        <v>598645</v>
      </c>
      <c r="J3331" s="2">
        <v>598645</v>
      </c>
      <c r="K3331" s="28" t="str">
        <f t="shared" ref="K3331:K3394" si="418">IF(J3331=0,1,"")</f>
        <v/>
      </c>
      <c r="L3331" s="28" t="str">
        <f t="shared" ref="L3331:L3394" si="419">IF(E3331&gt;2016,1,"")</f>
        <v/>
      </c>
      <c r="M3331" s="28" t="s">
        <v>4306</v>
      </c>
      <c r="N3331" s="28" t="str">
        <f t="shared" ref="N3331:N3394" si="420">IF(COUNTIF($M$2:$M$5233,M3331)&gt;1,1,"")</f>
        <v/>
      </c>
      <c r="O3331" s="28" t="str">
        <f>IF(N3331=1,M3331&amp;" ("&amp;E3331&amp;")",M3331)</f>
        <v>Swept Away</v>
      </c>
      <c r="P3331" s="36">
        <f>INDEX(cpi!$A$1:$M$105,MATCH('Inflation adjust calc'!$E3331,cpi!$A:$A,0),MATCH('Inflation adjust calc'!$D3331,cpi!$1:$1,0))</f>
        <v>181.3</v>
      </c>
      <c r="Q3331" s="36">
        <f>cpi!$I$2</f>
        <v>240.85300000000001</v>
      </c>
      <c r="R3331" s="36">
        <f t="shared" si="417"/>
        <v>1.3284776613348042</v>
      </c>
      <c r="S3331" s="28" t="str">
        <f t="shared" ref="S3331:S3394" si="421">IF(ISERROR(R3331),1,"")</f>
        <v/>
      </c>
      <c r="T3331" s="37">
        <f t="shared" ref="T3331:T3394" si="422">H3331*$R3331</f>
        <v>13284776.613348041</v>
      </c>
      <c r="U3331" s="37">
        <f t="shared" ref="U3331:U3394" si="423">I3331*$R3331</f>
        <v>795286.5095697738</v>
      </c>
      <c r="V3331" s="37">
        <f t="shared" ref="V3331:V3394" si="424">J3331*$R3331</f>
        <v>795286.5095697738</v>
      </c>
    </row>
    <row r="3332" spans="1:22">
      <c r="A3332" s="23">
        <v>3331</v>
      </c>
      <c r="B3332" s="3" t="s">
        <v>3248</v>
      </c>
      <c r="C3332" s="28">
        <v>23</v>
      </c>
      <c r="D3332" s="29">
        <v>5</v>
      </c>
      <c r="E3332" s="28">
        <v>2008</v>
      </c>
      <c r="F3332" s="31">
        <f>DATE(E3332,D3332,C3332)</f>
        <v>39591</v>
      </c>
      <c r="G3332" s="24" t="s">
        <v>4307</v>
      </c>
      <c r="H3332" s="2">
        <v>10000000</v>
      </c>
      <c r="I3332" s="2">
        <v>580862</v>
      </c>
      <c r="J3332" s="2">
        <v>1299855</v>
      </c>
      <c r="K3332" s="28" t="str">
        <f t="shared" si="418"/>
        <v/>
      </c>
      <c r="L3332" s="28" t="str">
        <f t="shared" si="419"/>
        <v/>
      </c>
      <c r="M3332" s="28" t="s">
        <v>4307</v>
      </c>
      <c r="N3332" s="28" t="str">
        <f t="shared" si="420"/>
        <v/>
      </c>
      <c r="O3332" s="28" t="str">
        <f>IF(N3332=1,M3332&amp;" ("&amp;E3332&amp;")",M3332)</f>
        <v>War, Inc.</v>
      </c>
      <c r="P3332" s="36">
        <f>INDEX(cpi!$A$1:$M$105,MATCH('Inflation adjust calc'!$E3332,cpi!$A:$A,0),MATCH('Inflation adjust calc'!$D3332,cpi!$1:$1,0))</f>
        <v>216.63200000000001</v>
      </c>
      <c r="Q3332" s="36">
        <f>cpi!$I$2</f>
        <v>240.85300000000001</v>
      </c>
      <c r="R3332" s="36">
        <f t="shared" si="417"/>
        <v>1.1118071199084161</v>
      </c>
      <c r="S3332" s="28" t="str">
        <f t="shared" si="421"/>
        <v/>
      </c>
      <c r="T3332" s="37">
        <f t="shared" si="422"/>
        <v>11118071.199084161</v>
      </c>
      <c r="U3332" s="37">
        <f t="shared" si="423"/>
        <v>645806.50728424243</v>
      </c>
      <c r="V3332" s="37">
        <f t="shared" si="424"/>
        <v>1445188.0438485541</v>
      </c>
    </row>
    <row r="3333" spans="1:22">
      <c r="A3333" s="23">
        <v>3332</v>
      </c>
      <c r="B3333" s="3">
        <v>38021</v>
      </c>
      <c r="C3333" s="28">
        <v>2</v>
      </c>
      <c r="D3333" s="29">
        <v>4</v>
      </c>
      <c r="E3333" s="28">
        <v>2004</v>
      </c>
      <c r="F3333" s="31">
        <f>DATE(E3333,D3333,C3333)</f>
        <v>38079</v>
      </c>
      <c r="G3333" s="24" t="s">
        <v>4308</v>
      </c>
      <c r="H3333" s="2">
        <v>10000000</v>
      </c>
      <c r="I3333" s="2">
        <v>488872</v>
      </c>
      <c r="J3333" s="2">
        <v>42776032</v>
      </c>
      <c r="K3333" s="28" t="str">
        <f t="shared" si="418"/>
        <v/>
      </c>
      <c r="L3333" s="28" t="str">
        <f t="shared" si="419"/>
        <v/>
      </c>
      <c r="M3333" s="28" t="s">
        <v>4308</v>
      </c>
      <c r="N3333" s="28" t="str">
        <f t="shared" si="420"/>
        <v/>
      </c>
      <c r="O3333" s="28" t="str">
        <f>IF(N3333=1,M3333&amp;" ("&amp;E3333&amp;")",M3333)</f>
        <v>Shaolin Soccer</v>
      </c>
      <c r="P3333" s="36">
        <f>INDEX(cpi!$A$1:$M$105,MATCH('Inflation adjust calc'!$E3333,cpi!$A:$A,0),MATCH('Inflation adjust calc'!$D3333,cpi!$1:$1,0))</f>
        <v>188</v>
      </c>
      <c r="Q3333" s="36">
        <f>cpi!$I$2</f>
        <v>240.85300000000001</v>
      </c>
      <c r="R3333" s="36">
        <f t="shared" si="417"/>
        <v>1.2811329787234043</v>
      </c>
      <c r="S3333" s="28" t="str">
        <f t="shared" si="421"/>
        <v/>
      </c>
      <c r="T3333" s="37">
        <f t="shared" si="422"/>
        <v>12811329.787234042</v>
      </c>
      <c r="U3333" s="37">
        <f t="shared" si="423"/>
        <v>626310.04157446814</v>
      </c>
      <c r="V3333" s="37">
        <f t="shared" si="424"/>
        <v>54801785.294127658</v>
      </c>
    </row>
    <row r="3334" spans="1:22">
      <c r="A3334" s="23">
        <v>3333</v>
      </c>
      <c r="B3334" s="3" t="s">
        <v>2614</v>
      </c>
      <c r="C3334" s="28">
        <v>27</v>
      </c>
      <c r="D3334" s="29">
        <v>8</v>
      </c>
      <c r="E3334" s="28">
        <v>2004</v>
      </c>
      <c r="F3334" s="31">
        <f>DATE(E3334,D3334,C3334)</f>
        <v>38226</v>
      </c>
      <c r="G3334" s="24" t="s">
        <v>4309</v>
      </c>
      <c r="H3334" s="2">
        <v>10000000</v>
      </c>
      <c r="I3334" s="2">
        <v>366301</v>
      </c>
      <c r="J3334" s="2">
        <v>630427</v>
      </c>
      <c r="K3334" s="28" t="str">
        <f t="shared" si="418"/>
        <v/>
      </c>
      <c r="L3334" s="28" t="str">
        <f t="shared" si="419"/>
        <v/>
      </c>
      <c r="M3334" s="28" t="s">
        <v>4309</v>
      </c>
      <c r="N3334" s="28" t="str">
        <f t="shared" si="420"/>
        <v/>
      </c>
      <c r="O3334" s="28" t="str">
        <f>IF(N3334=1,M3334&amp;" ("&amp;E3334&amp;")",M3334)</f>
        <v>The Brown Bunny</v>
      </c>
      <c r="P3334" s="36">
        <f>INDEX(cpi!$A$1:$M$105,MATCH('Inflation adjust calc'!$E3334,cpi!$A:$A,0),MATCH('Inflation adjust calc'!$D3334,cpi!$1:$1,0))</f>
        <v>189.5</v>
      </c>
      <c r="Q3334" s="36">
        <f>cpi!$I$2</f>
        <v>240.85300000000001</v>
      </c>
      <c r="R3334" s="36">
        <f t="shared" si="417"/>
        <v>1.2709920844327178</v>
      </c>
      <c r="S3334" s="28" t="str">
        <f t="shared" si="421"/>
        <v/>
      </c>
      <c r="T3334" s="37">
        <f t="shared" si="422"/>
        <v>12709920.844327178</v>
      </c>
      <c r="U3334" s="37">
        <f t="shared" si="423"/>
        <v>465565.67151978897</v>
      </c>
      <c r="V3334" s="37">
        <f t="shared" si="424"/>
        <v>801267.726812665</v>
      </c>
    </row>
    <row r="3335" spans="1:22">
      <c r="A3335" s="23">
        <v>3334</v>
      </c>
      <c r="B3335" s="3" t="s">
        <v>776</v>
      </c>
      <c r="C3335" s="28">
        <v>25</v>
      </c>
      <c r="D3335" s="29">
        <v>12</v>
      </c>
      <c r="E3335" s="28">
        <v>1998</v>
      </c>
      <c r="F3335" s="31">
        <f>DATE(E3335,D3335,C3335)</f>
        <v>36154</v>
      </c>
      <c r="G3335" s="24" t="s">
        <v>4310</v>
      </c>
      <c r="H3335" s="2">
        <v>10000000</v>
      </c>
      <c r="I3335" s="2">
        <v>245359</v>
      </c>
      <c r="J3335" s="2">
        <v>5045359</v>
      </c>
      <c r="K3335" s="28" t="str">
        <f t="shared" si="418"/>
        <v/>
      </c>
      <c r="L3335" s="28" t="str">
        <f t="shared" si="419"/>
        <v/>
      </c>
      <c r="M3335" s="28" t="s">
        <v>4310</v>
      </c>
      <c r="N3335" s="28" t="str">
        <f t="shared" si="420"/>
        <v/>
      </c>
      <c r="O3335" s="28" t="str">
        <f>IF(N3335=1,M3335&amp;" ("&amp;E3335&amp;")",M3335)</f>
        <v>The Swindle</v>
      </c>
      <c r="P3335" s="36">
        <f>INDEX(cpi!$A$1:$M$105,MATCH('Inflation adjust calc'!$E3335,cpi!$A:$A,0),MATCH('Inflation adjust calc'!$D3335,cpi!$1:$1,0))</f>
        <v>163.9</v>
      </c>
      <c r="Q3335" s="36">
        <f>cpi!$I$2</f>
        <v>240.85300000000001</v>
      </c>
      <c r="R3335" s="36">
        <f t="shared" si="417"/>
        <v>1.4695118974984747</v>
      </c>
      <c r="S3335" s="28" t="str">
        <f t="shared" si="421"/>
        <v/>
      </c>
      <c r="T3335" s="37">
        <f t="shared" si="422"/>
        <v>14695118.974984746</v>
      </c>
      <c r="U3335" s="37">
        <f t="shared" si="423"/>
        <v>360557.96965832822</v>
      </c>
      <c r="V3335" s="37">
        <f t="shared" si="424"/>
        <v>7414215.0776510062</v>
      </c>
    </row>
    <row r="3336" spans="1:22">
      <c r="A3336" s="23">
        <v>3335</v>
      </c>
      <c r="B3336" s="3" t="s">
        <v>1235</v>
      </c>
      <c r="C3336" s="28">
        <v>14</v>
      </c>
      <c r="D3336" s="29">
        <v>8</v>
      </c>
      <c r="E3336" s="28">
        <v>1998</v>
      </c>
      <c r="F3336" s="31">
        <f>DATE(E3336,D3336,C3336)</f>
        <v>36021</v>
      </c>
      <c r="G3336" s="24" t="s">
        <v>4311</v>
      </c>
      <c r="H3336" s="2">
        <v>10000000</v>
      </c>
      <c r="I3336" s="2">
        <v>244465</v>
      </c>
      <c r="J3336" s="2">
        <v>244465</v>
      </c>
      <c r="K3336" s="28" t="str">
        <f t="shared" si="418"/>
        <v/>
      </c>
      <c r="L3336" s="28" t="str">
        <f t="shared" si="419"/>
        <v/>
      </c>
      <c r="M3336" s="28" t="s">
        <v>4311</v>
      </c>
      <c r="N3336" s="28" t="str">
        <f t="shared" si="420"/>
        <v/>
      </c>
      <c r="O3336" s="28" t="str">
        <f>IF(N3336=1,M3336&amp;" ("&amp;E3336&amp;")",M3336)</f>
        <v>La femme de chambre du Titanic</v>
      </c>
      <c r="P3336" s="36">
        <f>INDEX(cpi!$A$1:$M$105,MATCH('Inflation adjust calc'!$E3336,cpi!$A:$A,0),MATCH('Inflation adjust calc'!$D3336,cpi!$1:$1,0))</f>
        <v>163.4</v>
      </c>
      <c r="Q3336" s="36">
        <f>cpi!$I$2</f>
        <v>240.85300000000001</v>
      </c>
      <c r="R3336" s="36">
        <f t="shared" si="417"/>
        <v>1.4740085679314565</v>
      </c>
      <c r="S3336" s="28" t="str">
        <f t="shared" si="421"/>
        <v/>
      </c>
      <c r="T3336" s="37">
        <f t="shared" si="422"/>
        <v>14740085.679314565</v>
      </c>
      <c r="U3336" s="37">
        <f t="shared" si="423"/>
        <v>360343.50455936353</v>
      </c>
      <c r="V3336" s="37">
        <f t="shared" si="424"/>
        <v>360343.50455936353</v>
      </c>
    </row>
    <row r="3337" spans="1:22">
      <c r="A3337" s="23">
        <v>3336</v>
      </c>
      <c r="B3337" s="3" t="s">
        <v>432</v>
      </c>
      <c r="C3337" s="28">
        <v>17</v>
      </c>
      <c r="D3337" s="29">
        <v>12</v>
      </c>
      <c r="E3337" s="28">
        <v>2004</v>
      </c>
      <c r="F3337" s="31">
        <f>DATE(E3337,D3337,C3337)</f>
        <v>38338</v>
      </c>
      <c r="G3337" s="24" t="s">
        <v>4312</v>
      </c>
      <c r="H3337" s="2">
        <v>10000000</v>
      </c>
      <c r="I3337" s="2">
        <v>228524</v>
      </c>
      <c r="J3337" s="2">
        <v>290875</v>
      </c>
      <c r="K3337" s="28" t="str">
        <f t="shared" si="418"/>
        <v/>
      </c>
      <c r="L3337" s="28" t="str">
        <f t="shared" si="419"/>
        <v/>
      </c>
      <c r="M3337" s="28" t="s">
        <v>4312</v>
      </c>
      <c r="N3337" s="28" t="str">
        <f t="shared" si="420"/>
        <v/>
      </c>
      <c r="O3337" s="28" t="str">
        <f>IF(N3337=1,M3337&amp;" ("&amp;E3337&amp;")",M3337)</f>
        <v>Imaginary Heroes</v>
      </c>
      <c r="P3337" s="36">
        <f>INDEX(cpi!$A$1:$M$105,MATCH('Inflation adjust calc'!$E3337,cpi!$A:$A,0),MATCH('Inflation adjust calc'!$D3337,cpi!$1:$1,0))</f>
        <v>190.3</v>
      </c>
      <c r="Q3337" s="36">
        <f>cpi!$I$2</f>
        <v>240.85300000000001</v>
      </c>
      <c r="R3337" s="36">
        <f t="shared" si="417"/>
        <v>1.2656489753021545</v>
      </c>
      <c r="S3337" s="28" t="str">
        <f t="shared" si="421"/>
        <v/>
      </c>
      <c r="T3337" s="37">
        <f t="shared" si="422"/>
        <v>12656489.753021544</v>
      </c>
      <c r="U3337" s="37">
        <f t="shared" si="423"/>
        <v>289231.16643194953</v>
      </c>
      <c r="V3337" s="37">
        <f t="shared" si="424"/>
        <v>368145.64569101419</v>
      </c>
    </row>
    <row r="3338" spans="1:22">
      <c r="A3338" s="23">
        <v>3337</v>
      </c>
      <c r="B3338" s="3" t="s">
        <v>3294</v>
      </c>
      <c r="C3338" s="28">
        <v>26</v>
      </c>
      <c r="D3338" s="29">
        <v>10</v>
      </c>
      <c r="E3338" s="28">
        <v>2001</v>
      </c>
      <c r="F3338" s="31">
        <f>DATE(E3338,D3338,C3338)</f>
        <v>37190</v>
      </c>
      <c r="G3338" s="24" t="s">
        <v>4313</v>
      </c>
      <c r="H3338" s="2">
        <v>10000000</v>
      </c>
      <c r="I3338" s="2">
        <v>226792</v>
      </c>
      <c r="J3338" s="2">
        <v>226792</v>
      </c>
      <c r="K3338" s="28" t="str">
        <f t="shared" si="418"/>
        <v/>
      </c>
      <c r="L3338" s="28" t="str">
        <f t="shared" si="419"/>
        <v/>
      </c>
      <c r="M3338" s="28" t="s">
        <v>4313</v>
      </c>
      <c r="N3338" s="28" t="str">
        <f t="shared" si="420"/>
        <v/>
      </c>
      <c r="O3338" s="28" t="str">
        <f>IF(N3338=1,M3338&amp;" ("&amp;E3338&amp;")",M3338)</f>
        <v>High Heels and Low Lifes</v>
      </c>
      <c r="P3338" s="36">
        <f>INDEX(cpi!$A$1:$M$105,MATCH('Inflation adjust calc'!$E3338,cpi!$A:$A,0),MATCH('Inflation adjust calc'!$D3338,cpi!$1:$1,0))</f>
        <v>177.7</v>
      </c>
      <c r="Q3338" s="36">
        <f>cpi!$I$2</f>
        <v>240.85300000000001</v>
      </c>
      <c r="R3338" s="36">
        <f t="shared" si="417"/>
        <v>1.355391108610017</v>
      </c>
      <c r="S3338" s="28" t="str">
        <f t="shared" si="421"/>
        <v/>
      </c>
      <c r="T3338" s="37">
        <f t="shared" si="422"/>
        <v>13553911.08610017</v>
      </c>
      <c r="U3338" s="37">
        <f t="shared" si="423"/>
        <v>307391.86030388298</v>
      </c>
      <c r="V3338" s="37">
        <f t="shared" si="424"/>
        <v>307391.86030388298</v>
      </c>
    </row>
    <row r="3339" spans="1:22">
      <c r="A3339" s="23">
        <v>3338</v>
      </c>
      <c r="B3339" s="3" t="s">
        <v>3145</v>
      </c>
      <c r="C3339" s="28">
        <v>21</v>
      </c>
      <c r="D3339" s="29">
        <v>8</v>
      </c>
      <c r="E3339" s="28">
        <v>2009</v>
      </c>
      <c r="F3339" s="31">
        <f>DATE(E3339,D3339,C3339)</f>
        <v>40046</v>
      </c>
      <c r="G3339" s="24" t="s">
        <v>4314</v>
      </c>
      <c r="H3339" s="2">
        <v>10000000</v>
      </c>
      <c r="I3339" s="2">
        <v>221805</v>
      </c>
      <c r="J3339" s="2">
        <v>295750</v>
      </c>
      <c r="K3339" s="28" t="str">
        <f t="shared" si="418"/>
        <v/>
      </c>
      <c r="L3339" s="28" t="str">
        <f t="shared" si="419"/>
        <v/>
      </c>
      <c r="M3339" s="28" t="s">
        <v>4314</v>
      </c>
      <c r="N3339" s="28" t="str">
        <f t="shared" si="420"/>
        <v/>
      </c>
      <c r="O3339" s="28" t="str">
        <f>IF(N3339=1,M3339&amp;" ("&amp;E3339&amp;")",M3339)</f>
        <v>World's Greatest Dad</v>
      </c>
      <c r="P3339" s="36">
        <f>INDEX(cpi!$A$1:$M$105,MATCH('Inflation adjust calc'!$E3339,cpi!$A:$A,0),MATCH('Inflation adjust calc'!$D3339,cpi!$1:$1,0))</f>
        <v>215.834</v>
      </c>
      <c r="Q3339" s="36">
        <f>cpi!$I$2</f>
        <v>240.85300000000001</v>
      </c>
      <c r="R3339" s="36">
        <f t="shared" si="417"/>
        <v>1.1159177886709231</v>
      </c>
      <c r="S3339" s="28" t="str">
        <f t="shared" si="421"/>
        <v/>
      </c>
      <c r="T3339" s="37">
        <f t="shared" si="422"/>
        <v>11159177.88670923</v>
      </c>
      <c r="U3339" s="37">
        <f t="shared" si="423"/>
        <v>247516.14511615408</v>
      </c>
      <c r="V3339" s="37">
        <f t="shared" si="424"/>
        <v>330032.68599942548</v>
      </c>
    </row>
    <row r="3340" spans="1:22">
      <c r="A3340" s="23">
        <v>3339</v>
      </c>
      <c r="B3340" s="3">
        <v>41338</v>
      </c>
      <c r="C3340" s="28">
        <v>3</v>
      </c>
      <c r="D3340" s="29">
        <v>5</v>
      </c>
      <c r="E3340" s="28">
        <v>2013</v>
      </c>
      <c r="F3340" s="31">
        <f>DATE(E3340,D3340,C3340)</f>
        <v>41397</v>
      </c>
      <c r="G3340" s="24" t="s">
        <v>4315</v>
      </c>
      <c r="H3340" s="2">
        <v>10000000</v>
      </c>
      <c r="I3340" s="2">
        <v>173472</v>
      </c>
      <c r="J3340" s="2">
        <v>173472</v>
      </c>
      <c r="K3340" s="28" t="str">
        <f t="shared" si="418"/>
        <v/>
      </c>
      <c r="L3340" s="28" t="str">
        <f t="shared" si="419"/>
        <v/>
      </c>
      <c r="M3340" s="28" t="s">
        <v>4315</v>
      </c>
      <c r="N3340" s="28" t="str">
        <f t="shared" si="420"/>
        <v/>
      </c>
      <c r="O3340" s="28" t="str">
        <f>IF(N3340=1,M3340&amp;" ("&amp;E3340&amp;")",M3340)</f>
        <v>Cinco de Mayo, La Batalla</v>
      </c>
      <c r="P3340" s="36">
        <f>INDEX(cpi!$A$1:$M$105,MATCH('Inflation adjust calc'!$E3340,cpi!$A:$A,0),MATCH('Inflation adjust calc'!$D3340,cpi!$1:$1,0))</f>
        <v>232.94499999999999</v>
      </c>
      <c r="Q3340" s="36">
        <f>cpi!$I$2</f>
        <v>240.85300000000001</v>
      </c>
      <c r="R3340" s="36">
        <f t="shared" si="417"/>
        <v>1.0339479276224002</v>
      </c>
      <c r="S3340" s="28" t="str">
        <f t="shared" si="421"/>
        <v/>
      </c>
      <c r="T3340" s="37">
        <f t="shared" si="422"/>
        <v>10339479.276224002</v>
      </c>
      <c r="U3340" s="37">
        <f t="shared" si="423"/>
        <v>179361.01490051299</v>
      </c>
      <c r="V3340" s="37">
        <f t="shared" si="424"/>
        <v>179361.01490051299</v>
      </c>
    </row>
    <row r="3341" spans="1:22">
      <c r="A3341" s="23">
        <v>3340</v>
      </c>
      <c r="B3341" s="3" t="s">
        <v>3454</v>
      </c>
      <c r="C3341" s="28">
        <v>29</v>
      </c>
      <c r="D3341" s="29">
        <v>10</v>
      </c>
      <c r="E3341" s="28">
        <v>2010</v>
      </c>
      <c r="F3341" s="31">
        <f>DATE(E3341,D3341,C3341)</f>
        <v>40480</v>
      </c>
      <c r="G3341" s="24" t="s">
        <v>4316</v>
      </c>
      <c r="H3341" s="2">
        <v>10000000</v>
      </c>
      <c r="I3341" s="2">
        <v>152857</v>
      </c>
      <c r="J3341" s="2">
        <v>355919</v>
      </c>
      <c r="K3341" s="28" t="str">
        <f t="shared" si="418"/>
        <v/>
      </c>
      <c r="L3341" s="28" t="str">
        <f t="shared" si="419"/>
        <v/>
      </c>
      <c r="M3341" s="28" t="s">
        <v>4316</v>
      </c>
      <c r="N3341" s="28" t="str">
        <f t="shared" si="420"/>
        <v/>
      </c>
      <c r="O3341" s="28" t="str">
        <f>IF(N3341=1,M3341&amp;" ("&amp;E3341&amp;")",M3341)</f>
        <v>Welcome to the Rileys</v>
      </c>
      <c r="P3341" s="36">
        <f>INDEX(cpi!$A$1:$M$105,MATCH('Inflation adjust calc'!$E3341,cpi!$A:$A,0),MATCH('Inflation adjust calc'!$D3341,cpi!$1:$1,0))</f>
        <v>218.71100000000001</v>
      </c>
      <c r="Q3341" s="36">
        <f>cpi!$I$2</f>
        <v>240.85300000000001</v>
      </c>
      <c r="R3341" s="36">
        <f t="shared" si="417"/>
        <v>1.1012386208283991</v>
      </c>
      <c r="S3341" s="28" t="str">
        <f t="shared" si="421"/>
        <v/>
      </c>
      <c r="T3341" s="37">
        <f t="shared" si="422"/>
        <v>11012386.208283991</v>
      </c>
      <c r="U3341" s="37">
        <f t="shared" si="423"/>
        <v>168332.03186396661</v>
      </c>
      <c r="V3341" s="37">
        <f t="shared" si="424"/>
        <v>391951.74868662294</v>
      </c>
    </row>
    <row r="3342" spans="1:22">
      <c r="A3342" s="23">
        <v>3341</v>
      </c>
      <c r="B3342" s="3">
        <v>42622</v>
      </c>
      <c r="C3342" s="28">
        <v>9</v>
      </c>
      <c r="D3342" s="29">
        <v>9</v>
      </c>
      <c r="E3342" s="28">
        <v>2016</v>
      </c>
      <c r="F3342" s="31">
        <f>DATE(E3342,D3342,C3342)</f>
        <v>42622</v>
      </c>
      <c r="G3342" s="24" t="s">
        <v>4358</v>
      </c>
      <c r="H3342" s="2">
        <v>10000000</v>
      </c>
      <c r="I3342" s="2">
        <v>150191</v>
      </c>
      <c r="J3342" s="2">
        <v>150191</v>
      </c>
      <c r="K3342" s="28" t="str">
        <f t="shared" si="418"/>
        <v/>
      </c>
      <c r="L3342" s="28" t="str">
        <f t="shared" si="419"/>
        <v/>
      </c>
      <c r="M3342" s="28" t="s">
        <v>4358</v>
      </c>
      <c r="N3342" s="28" t="str">
        <f t="shared" si="420"/>
        <v/>
      </c>
      <c r="O3342" s="28" t="str">
        <f>IF(N3342=1,M3342&amp;" ("&amp;E3342&amp;")",M3342)</f>
        <v>Kicks</v>
      </c>
      <c r="P3342" s="36">
        <f>INDEX(cpi!$A$1:$M$105,MATCH('Inflation adjust calc'!$E3342,cpi!$A:$A,0),MATCH('Inflation adjust calc'!$D3342,cpi!$1:$1,0))</f>
        <v>0</v>
      </c>
      <c r="Q3342" s="36">
        <f>cpi!$I$2</f>
        <v>240.85300000000001</v>
      </c>
      <c r="R3342" s="36" t="e">
        <f t="shared" si="417"/>
        <v>#DIV/0!</v>
      </c>
      <c r="S3342" s="28">
        <f t="shared" si="421"/>
        <v>1</v>
      </c>
      <c r="T3342" s="37" t="e">
        <f t="shared" si="422"/>
        <v>#DIV/0!</v>
      </c>
      <c r="U3342" s="37" t="e">
        <f t="shared" si="423"/>
        <v>#DIV/0!</v>
      </c>
      <c r="V3342" s="37" t="e">
        <f t="shared" si="424"/>
        <v>#DIV/0!</v>
      </c>
    </row>
    <row r="3343" spans="1:22">
      <c r="A3343" s="23">
        <v>3342</v>
      </c>
      <c r="B3343" s="3">
        <v>40066</v>
      </c>
      <c r="C3343" s="28">
        <v>9</v>
      </c>
      <c r="D3343" s="29">
        <v>10</v>
      </c>
      <c r="E3343" s="28">
        <v>2009</v>
      </c>
      <c r="F3343" s="31">
        <f>DATE(E3343,D3343,C3343)</f>
        <v>40095</v>
      </c>
      <c r="G3343" s="24" t="s">
        <v>4317</v>
      </c>
      <c r="H3343" s="2">
        <v>10000000</v>
      </c>
      <c r="I3343" s="2">
        <v>141108</v>
      </c>
      <c r="J3343" s="2">
        <v>721108</v>
      </c>
      <c r="K3343" s="28" t="str">
        <f t="shared" si="418"/>
        <v/>
      </c>
      <c r="L3343" s="28" t="str">
        <f t="shared" si="419"/>
        <v/>
      </c>
      <c r="M3343" s="28" t="s">
        <v>4317</v>
      </c>
      <c r="N3343" s="28" t="str">
        <f t="shared" si="420"/>
        <v/>
      </c>
      <c r="O3343" s="28" t="str">
        <f>IF(N3343=1,M3343&amp;" ("&amp;E3343&amp;")",M3343)</f>
        <v>Free Style</v>
      </c>
      <c r="P3343" s="36">
        <f>INDEX(cpi!$A$1:$M$105,MATCH('Inflation adjust calc'!$E3343,cpi!$A:$A,0),MATCH('Inflation adjust calc'!$D3343,cpi!$1:$1,0))</f>
        <v>216.17699999999999</v>
      </c>
      <c r="Q3343" s="36">
        <f>cpi!$I$2</f>
        <v>240.85300000000001</v>
      </c>
      <c r="R3343" s="36">
        <f t="shared" si="417"/>
        <v>1.1141472034490256</v>
      </c>
      <c r="S3343" s="28" t="str">
        <f t="shared" si="421"/>
        <v/>
      </c>
      <c r="T3343" s="37">
        <f t="shared" si="422"/>
        <v>11141472.034490256</v>
      </c>
      <c r="U3343" s="37">
        <f t="shared" si="423"/>
        <v>157215.08358428511</v>
      </c>
      <c r="V3343" s="37">
        <f t="shared" si="424"/>
        <v>803420.46158471995</v>
      </c>
    </row>
    <row r="3344" spans="1:22">
      <c r="A3344" s="23">
        <v>3343</v>
      </c>
      <c r="B3344" s="3" t="s">
        <v>4318</v>
      </c>
      <c r="C3344" s="28">
        <v>18</v>
      </c>
      <c r="D3344" s="29">
        <v>5</v>
      </c>
      <c r="E3344" s="28">
        <v>2007</v>
      </c>
      <c r="F3344" s="31">
        <f>DATE(E3344,D3344,C3344)</f>
        <v>39220</v>
      </c>
      <c r="G3344" s="24" t="s">
        <v>4319</v>
      </c>
      <c r="H3344" s="2">
        <v>10000000</v>
      </c>
      <c r="I3344" s="2">
        <v>137221</v>
      </c>
      <c r="J3344" s="2">
        <v>5950002</v>
      </c>
      <c r="K3344" s="28" t="str">
        <f t="shared" si="418"/>
        <v/>
      </c>
      <c r="L3344" s="28" t="str">
        <f t="shared" si="419"/>
        <v/>
      </c>
      <c r="M3344" s="28" t="s">
        <v>4319</v>
      </c>
      <c r="N3344" s="28" t="str">
        <f t="shared" si="420"/>
        <v/>
      </c>
      <c r="O3344" s="28" t="str">
        <f>IF(N3344=1,M3344&amp;" ("&amp;E3344&amp;")",M3344)</f>
        <v>Severance</v>
      </c>
      <c r="P3344" s="36">
        <f>INDEX(cpi!$A$1:$M$105,MATCH('Inflation adjust calc'!$E3344,cpi!$A:$A,0),MATCH('Inflation adjust calc'!$D3344,cpi!$1:$1,0))</f>
        <v>207.94900000000001</v>
      </c>
      <c r="Q3344" s="36">
        <f>cpi!$I$2</f>
        <v>240.85300000000001</v>
      </c>
      <c r="R3344" s="36">
        <f t="shared" si="417"/>
        <v>1.1582311047420282</v>
      </c>
      <c r="S3344" s="28" t="str">
        <f t="shared" si="421"/>
        <v/>
      </c>
      <c r="T3344" s="37">
        <f t="shared" si="422"/>
        <v>11582311.047420282</v>
      </c>
      <c r="U3344" s="37">
        <f t="shared" si="423"/>
        <v>158933.63042380585</v>
      </c>
      <c r="V3344" s="37">
        <f t="shared" si="424"/>
        <v>6891477.3896772768</v>
      </c>
    </row>
    <row r="3345" spans="1:22">
      <c r="A3345" s="23">
        <v>3344</v>
      </c>
      <c r="B3345" s="3" t="s">
        <v>1090</v>
      </c>
      <c r="C3345" s="28">
        <v>14</v>
      </c>
      <c r="D3345" s="29">
        <v>7</v>
      </c>
      <c r="E3345" s="28">
        <v>2006</v>
      </c>
      <c r="F3345" s="31">
        <f>DATE(E3345,D3345,C3345)</f>
        <v>38912</v>
      </c>
      <c r="G3345" s="24" t="s">
        <v>4320</v>
      </c>
      <c r="H3345" s="2">
        <v>10000000</v>
      </c>
      <c r="I3345" s="2">
        <v>131719</v>
      </c>
      <c r="J3345" s="2">
        <v>241719</v>
      </c>
      <c r="K3345" s="28" t="str">
        <f t="shared" si="418"/>
        <v/>
      </c>
      <c r="L3345" s="28" t="str">
        <f t="shared" si="419"/>
        <v/>
      </c>
      <c r="M3345" s="28" t="s">
        <v>4320</v>
      </c>
      <c r="N3345" s="28" t="str">
        <f t="shared" si="420"/>
        <v/>
      </c>
      <c r="O3345" s="28" t="str">
        <f>IF(N3345=1,M3345&amp;" ("&amp;E3345&amp;")",M3345)</f>
        <v>Edmond</v>
      </c>
      <c r="P3345" s="36">
        <f>INDEX(cpi!$A$1:$M$105,MATCH('Inflation adjust calc'!$E3345,cpi!$A:$A,0),MATCH('Inflation adjust calc'!$D3345,cpi!$1:$1,0))</f>
        <v>203.5</v>
      </c>
      <c r="Q3345" s="36">
        <f>cpi!$I$2</f>
        <v>240.85300000000001</v>
      </c>
      <c r="R3345" s="36">
        <f t="shared" si="417"/>
        <v>1.1835528255528256</v>
      </c>
      <c r="S3345" s="28" t="str">
        <f t="shared" si="421"/>
        <v/>
      </c>
      <c r="T3345" s="37">
        <f t="shared" si="422"/>
        <v>11835528.255528256</v>
      </c>
      <c r="U3345" s="37">
        <f t="shared" si="423"/>
        <v>155896.39462899262</v>
      </c>
      <c r="V3345" s="37">
        <f t="shared" si="424"/>
        <v>286087.20543980342</v>
      </c>
    </row>
    <row r="3346" spans="1:22">
      <c r="A3346" s="23">
        <v>3345</v>
      </c>
      <c r="B3346" s="3" t="s">
        <v>2127</v>
      </c>
      <c r="C3346" s="28">
        <v>23</v>
      </c>
      <c r="D3346" s="29">
        <v>4</v>
      </c>
      <c r="E3346" s="28">
        <v>2010</v>
      </c>
      <c r="F3346" s="31">
        <f>DATE(E3346,D3346,C3346)</f>
        <v>40291</v>
      </c>
      <c r="G3346" s="24" t="s">
        <v>4321</v>
      </c>
      <c r="H3346" s="2">
        <v>10000000</v>
      </c>
      <c r="I3346" s="2">
        <v>128486</v>
      </c>
      <c r="J3346" s="2">
        <v>42226657</v>
      </c>
      <c r="K3346" s="28" t="str">
        <f t="shared" si="418"/>
        <v/>
      </c>
      <c r="L3346" s="28" t="str">
        <f t="shared" si="419"/>
        <v/>
      </c>
      <c r="M3346" s="28" t="s">
        <v>4321</v>
      </c>
      <c r="N3346" s="28" t="str">
        <f t="shared" si="420"/>
        <v/>
      </c>
      <c r="O3346" s="28" t="str">
        <f>IF(N3346=1,M3346&amp;" ("&amp;E3346&amp;")",M3346)</f>
        <v>Joheunnom nabbeunnom isanghannom</v>
      </c>
      <c r="P3346" s="36">
        <f>INDEX(cpi!$A$1:$M$105,MATCH('Inflation adjust calc'!$E3346,cpi!$A:$A,0),MATCH('Inflation adjust calc'!$D3346,cpi!$1:$1,0))</f>
        <v>218.00899999999999</v>
      </c>
      <c r="Q3346" s="36">
        <f>cpi!$I$2</f>
        <v>240.85300000000001</v>
      </c>
      <c r="R3346" s="36">
        <f t="shared" ref="R3346:R3409" si="425">Q3346/P3346</f>
        <v>1.104784664853286</v>
      </c>
      <c r="S3346" s="28" t="str">
        <f t="shared" si="421"/>
        <v/>
      </c>
      <c r="T3346" s="37">
        <f t="shared" si="422"/>
        <v>11047846.64853286</v>
      </c>
      <c r="U3346" s="37">
        <f t="shared" si="423"/>
        <v>141949.36244833929</v>
      </c>
      <c r="V3346" s="37">
        <f t="shared" si="424"/>
        <v>46651363.101619661</v>
      </c>
    </row>
    <row r="3347" spans="1:22">
      <c r="A3347" s="23">
        <v>3346</v>
      </c>
      <c r="B3347" s="3" t="s">
        <v>4322</v>
      </c>
      <c r="C3347" s="28">
        <v>26</v>
      </c>
      <c r="D3347" s="29">
        <v>8</v>
      </c>
      <c r="E3347" s="28">
        <v>1994</v>
      </c>
      <c r="F3347" s="31">
        <f>DATE(E3347,D3347,C3347)</f>
        <v>34572</v>
      </c>
      <c r="G3347" s="24" t="s">
        <v>4323</v>
      </c>
      <c r="H3347" s="2">
        <v>10000000</v>
      </c>
      <c r="I3347" s="2">
        <v>126247</v>
      </c>
      <c r="J3347" s="2">
        <v>126247</v>
      </c>
      <c r="K3347" s="28" t="str">
        <f t="shared" si="418"/>
        <v/>
      </c>
      <c r="L3347" s="28" t="str">
        <f t="shared" si="419"/>
        <v/>
      </c>
      <c r="M3347" s="28" t="s">
        <v>4323</v>
      </c>
      <c r="N3347" s="28" t="str">
        <f t="shared" si="420"/>
        <v/>
      </c>
      <c r="O3347" s="28" t="str">
        <f>IF(N3347=1,M3347&amp;" ("&amp;E3347&amp;")",M3347)</f>
        <v>Police Academy 7: Mission to Moscow</v>
      </c>
      <c r="P3347" s="36">
        <f>INDEX(cpi!$A$1:$M$105,MATCH('Inflation adjust calc'!$E3347,cpi!$A:$A,0),MATCH('Inflation adjust calc'!$D3347,cpi!$1:$1,0))</f>
        <v>149</v>
      </c>
      <c r="Q3347" s="36">
        <f>cpi!$I$2</f>
        <v>240.85300000000001</v>
      </c>
      <c r="R3347" s="36">
        <f t="shared" si="425"/>
        <v>1.6164630872483221</v>
      </c>
      <c r="S3347" s="28" t="str">
        <f t="shared" si="421"/>
        <v/>
      </c>
      <c r="T3347" s="37">
        <f t="shared" si="422"/>
        <v>16164630.872483222</v>
      </c>
      <c r="U3347" s="37">
        <f t="shared" si="423"/>
        <v>204073.61537583891</v>
      </c>
      <c r="V3347" s="37">
        <f t="shared" si="424"/>
        <v>204073.61537583891</v>
      </c>
    </row>
    <row r="3348" spans="1:22">
      <c r="A3348" s="23">
        <v>3347</v>
      </c>
      <c r="B3348" s="3" t="s">
        <v>732</v>
      </c>
      <c r="C3348" s="28">
        <v>19</v>
      </c>
      <c r="D3348" s="29">
        <v>2</v>
      </c>
      <c r="E3348" s="28">
        <v>2010</v>
      </c>
      <c r="F3348" s="31">
        <f>DATE(E3348,D3348,C3348)</f>
        <v>40228</v>
      </c>
      <c r="G3348" s="24" t="s">
        <v>4324</v>
      </c>
      <c r="H3348" s="2">
        <v>10000000</v>
      </c>
      <c r="I3348" s="2">
        <v>109383</v>
      </c>
      <c r="J3348" s="2">
        <v>109383</v>
      </c>
      <c r="K3348" s="28" t="str">
        <f t="shared" si="418"/>
        <v/>
      </c>
      <c r="L3348" s="28" t="str">
        <f t="shared" si="419"/>
        <v/>
      </c>
      <c r="M3348" s="28" t="s">
        <v>4324</v>
      </c>
      <c r="N3348" s="28" t="str">
        <f t="shared" si="420"/>
        <v/>
      </c>
      <c r="O3348" s="28" t="str">
        <f>IF(N3348=1,M3348&amp;" ("&amp;E3348&amp;")",M3348)</f>
        <v>Blood Done Sign My Name</v>
      </c>
      <c r="P3348" s="36">
        <f>INDEX(cpi!$A$1:$M$105,MATCH('Inflation adjust calc'!$E3348,cpi!$A:$A,0),MATCH('Inflation adjust calc'!$D3348,cpi!$1:$1,0))</f>
        <v>216.74100000000001</v>
      </c>
      <c r="Q3348" s="36">
        <f>cpi!$I$2</f>
        <v>240.85300000000001</v>
      </c>
      <c r="R3348" s="36">
        <f t="shared" si="425"/>
        <v>1.1112479872289969</v>
      </c>
      <c r="S3348" s="28" t="str">
        <f t="shared" si="421"/>
        <v/>
      </c>
      <c r="T3348" s="37">
        <f t="shared" si="422"/>
        <v>11112479.872289969</v>
      </c>
      <c r="U3348" s="37">
        <f t="shared" si="423"/>
        <v>121551.63858706936</v>
      </c>
      <c r="V3348" s="37">
        <f t="shared" si="424"/>
        <v>121551.63858706936</v>
      </c>
    </row>
    <row r="3349" spans="1:22">
      <c r="A3349" s="23">
        <v>3348</v>
      </c>
      <c r="B3349" s="3" t="s">
        <v>732</v>
      </c>
      <c r="C3349" s="28">
        <v>19</v>
      </c>
      <c r="D3349" s="29">
        <v>2</v>
      </c>
      <c r="E3349" s="28">
        <v>2010</v>
      </c>
      <c r="F3349" s="31">
        <f>DATE(E3349,D3349,C3349)</f>
        <v>40228</v>
      </c>
      <c r="G3349" s="24" t="s">
        <v>4325</v>
      </c>
      <c r="H3349" s="2">
        <v>10000000</v>
      </c>
      <c r="I3349" s="2">
        <v>100688</v>
      </c>
      <c r="J3349" s="2">
        <v>106466</v>
      </c>
      <c r="K3349" s="28" t="str">
        <f t="shared" si="418"/>
        <v/>
      </c>
      <c r="L3349" s="28" t="str">
        <f t="shared" si="419"/>
        <v/>
      </c>
      <c r="M3349" s="28" t="s">
        <v>4325</v>
      </c>
      <c r="N3349" s="28" t="str">
        <f t="shared" si="420"/>
        <v/>
      </c>
      <c r="O3349" s="28" t="str">
        <f>IF(N3349=1,M3349&amp;" ("&amp;E3349&amp;")",M3349)</f>
        <v>The Good Guy</v>
      </c>
      <c r="P3349" s="36">
        <f>INDEX(cpi!$A$1:$M$105,MATCH('Inflation adjust calc'!$E3349,cpi!$A:$A,0),MATCH('Inflation adjust calc'!$D3349,cpi!$1:$1,0))</f>
        <v>216.74100000000001</v>
      </c>
      <c r="Q3349" s="36">
        <f>cpi!$I$2</f>
        <v>240.85300000000001</v>
      </c>
      <c r="R3349" s="36">
        <f t="shared" si="425"/>
        <v>1.1112479872289969</v>
      </c>
      <c r="S3349" s="28" t="str">
        <f t="shared" si="421"/>
        <v/>
      </c>
      <c r="T3349" s="37">
        <f t="shared" si="422"/>
        <v>11112479.872289969</v>
      </c>
      <c r="U3349" s="37">
        <f t="shared" si="423"/>
        <v>111889.33733811324</v>
      </c>
      <c r="V3349" s="37">
        <f t="shared" si="424"/>
        <v>118310.12820832238</v>
      </c>
    </row>
    <row r="3350" spans="1:22">
      <c r="A3350" s="23">
        <v>3349</v>
      </c>
      <c r="B3350" s="3" t="s">
        <v>1077</v>
      </c>
      <c r="C3350" s="28">
        <v>23</v>
      </c>
      <c r="D3350" s="29">
        <v>10</v>
      </c>
      <c r="E3350" s="28">
        <v>2009</v>
      </c>
      <c r="F3350" s="31">
        <f>DATE(E3350,D3350,C3350)</f>
        <v>40109</v>
      </c>
      <c r="G3350" s="24" t="s">
        <v>4326</v>
      </c>
      <c r="H3350" s="2">
        <v>10000000</v>
      </c>
      <c r="I3350" s="2">
        <v>93388</v>
      </c>
      <c r="J3350" s="2">
        <v>723388</v>
      </c>
      <c r="K3350" s="28" t="str">
        <f t="shared" si="418"/>
        <v/>
      </c>
      <c r="L3350" s="28" t="str">
        <f t="shared" si="419"/>
        <v/>
      </c>
      <c r="M3350" s="28" t="s">
        <v>4326</v>
      </c>
      <c r="N3350" s="28" t="str">
        <f t="shared" si="420"/>
        <v/>
      </c>
      <c r="O3350" s="28" t="str">
        <f>IF(N3350=1,M3350&amp;" ("&amp;E3350&amp;")",M3350)</f>
        <v>Motherhood</v>
      </c>
      <c r="P3350" s="36">
        <f>INDEX(cpi!$A$1:$M$105,MATCH('Inflation adjust calc'!$E3350,cpi!$A:$A,0),MATCH('Inflation adjust calc'!$D3350,cpi!$1:$1,0))</f>
        <v>216.17699999999999</v>
      </c>
      <c r="Q3350" s="36">
        <f>cpi!$I$2</f>
        <v>240.85300000000001</v>
      </c>
      <c r="R3350" s="36">
        <f t="shared" si="425"/>
        <v>1.1141472034490256</v>
      </c>
      <c r="S3350" s="28" t="str">
        <f t="shared" si="421"/>
        <v/>
      </c>
      <c r="T3350" s="37">
        <f t="shared" si="422"/>
        <v>11141472.034490256</v>
      </c>
      <c r="U3350" s="37">
        <f t="shared" si="423"/>
        <v>104047.9790356976</v>
      </c>
      <c r="V3350" s="37">
        <f t="shared" si="424"/>
        <v>805960.71720858372</v>
      </c>
    </row>
    <row r="3351" spans="1:22">
      <c r="A3351" s="23">
        <v>3350</v>
      </c>
      <c r="B3351" s="3" t="s">
        <v>1844</v>
      </c>
      <c r="C3351" s="28">
        <v>15</v>
      </c>
      <c r="D3351" s="29">
        <v>10</v>
      </c>
      <c r="E3351" s="28">
        <v>2004</v>
      </c>
      <c r="F3351" s="31">
        <f>DATE(E3351,D3351,C3351)</f>
        <v>38275</v>
      </c>
      <c r="G3351" s="24" t="s">
        <v>4327</v>
      </c>
      <c r="H3351" s="2">
        <v>10000000</v>
      </c>
      <c r="I3351" s="2">
        <v>70527</v>
      </c>
      <c r="J3351" s="2">
        <v>70527</v>
      </c>
      <c r="K3351" s="28" t="str">
        <f t="shared" si="418"/>
        <v/>
      </c>
      <c r="L3351" s="28" t="str">
        <f t="shared" si="419"/>
        <v/>
      </c>
      <c r="M3351" s="28" t="s">
        <v>4327</v>
      </c>
      <c r="N3351" s="28" t="str">
        <f t="shared" si="420"/>
        <v/>
      </c>
      <c r="O3351" s="28" t="str">
        <f>IF(N3351=1,M3351&amp;" ("&amp;E3351&amp;")",M3351)</f>
        <v>Eulogy</v>
      </c>
      <c r="P3351" s="36">
        <f>INDEX(cpi!$A$1:$M$105,MATCH('Inflation adjust calc'!$E3351,cpi!$A:$A,0),MATCH('Inflation adjust calc'!$D3351,cpi!$1:$1,0))</f>
        <v>190.9</v>
      </c>
      <c r="Q3351" s="36">
        <f>cpi!$I$2</f>
        <v>240.85300000000001</v>
      </c>
      <c r="R3351" s="36">
        <f t="shared" si="425"/>
        <v>1.2616710319539026</v>
      </c>
      <c r="S3351" s="28" t="str">
        <f t="shared" si="421"/>
        <v/>
      </c>
      <c r="T3351" s="37">
        <f t="shared" si="422"/>
        <v>12616710.319539025</v>
      </c>
      <c r="U3351" s="37">
        <f t="shared" si="423"/>
        <v>88981.87287061289</v>
      </c>
      <c r="V3351" s="37">
        <f t="shared" si="424"/>
        <v>88981.87287061289</v>
      </c>
    </row>
    <row r="3352" spans="1:22">
      <c r="A3352" s="23">
        <v>3351</v>
      </c>
      <c r="B3352" s="3">
        <v>41831</v>
      </c>
      <c r="C3352" s="28">
        <v>7</v>
      </c>
      <c r="D3352" s="29">
        <v>11</v>
      </c>
      <c r="E3352" s="28">
        <v>2014</v>
      </c>
      <c r="F3352" s="31">
        <f>DATE(E3352,D3352,C3352)</f>
        <v>41950</v>
      </c>
      <c r="G3352" s="24" t="s">
        <v>4328</v>
      </c>
      <c r="H3352" s="2">
        <v>10000000</v>
      </c>
      <c r="I3352" s="2">
        <v>67657</v>
      </c>
      <c r="J3352" s="2">
        <v>109144</v>
      </c>
      <c r="K3352" s="28" t="str">
        <f t="shared" si="418"/>
        <v/>
      </c>
      <c r="L3352" s="28" t="str">
        <f t="shared" si="419"/>
        <v/>
      </c>
      <c r="M3352" s="28" t="s">
        <v>4328</v>
      </c>
      <c r="N3352" s="28" t="str">
        <f t="shared" si="420"/>
        <v/>
      </c>
      <c r="O3352" s="28" t="str">
        <f>IF(N3352=1,M3352&amp;" ("&amp;E3352&amp;")",M3352)</f>
        <v>Elsa &amp; Fred</v>
      </c>
      <c r="P3352" s="36">
        <f>INDEX(cpi!$A$1:$M$105,MATCH('Inflation adjust calc'!$E3352,cpi!$A:$A,0),MATCH('Inflation adjust calc'!$D3352,cpi!$1:$1,0))</f>
        <v>236.15100000000001</v>
      </c>
      <c r="Q3352" s="36">
        <f>cpi!$I$2</f>
        <v>240.85300000000001</v>
      </c>
      <c r="R3352" s="36">
        <f t="shared" si="425"/>
        <v>1.0199109891552438</v>
      </c>
      <c r="S3352" s="28" t="str">
        <f t="shared" si="421"/>
        <v/>
      </c>
      <c r="T3352" s="37">
        <f t="shared" si="422"/>
        <v>10199109.891552439</v>
      </c>
      <c r="U3352" s="37">
        <f t="shared" si="423"/>
        <v>69004.117793276324</v>
      </c>
      <c r="V3352" s="37">
        <f t="shared" si="424"/>
        <v>111317.16500035994</v>
      </c>
    </row>
    <row r="3353" spans="1:22">
      <c r="A3353" s="23">
        <v>3352</v>
      </c>
      <c r="B3353" s="3" t="s">
        <v>2604</v>
      </c>
      <c r="C3353" s="28">
        <v>27</v>
      </c>
      <c r="D3353" s="29">
        <v>2</v>
      </c>
      <c r="E3353" s="28">
        <v>1998</v>
      </c>
      <c r="F3353" s="31">
        <f>DATE(E3353,D3353,C3353)</f>
        <v>35853</v>
      </c>
      <c r="G3353" s="24" t="s">
        <v>4329</v>
      </c>
      <c r="H3353" s="2">
        <v>10000000</v>
      </c>
      <c r="I3353" s="2">
        <v>45779</v>
      </c>
      <c r="J3353" s="2">
        <v>45779</v>
      </c>
      <c r="K3353" s="28" t="str">
        <f t="shared" si="418"/>
        <v/>
      </c>
      <c r="L3353" s="28" t="str">
        <f t="shared" si="419"/>
        <v/>
      </c>
      <c r="M3353" s="28" t="s">
        <v>4329</v>
      </c>
      <c r="N3353" s="28" t="str">
        <f t="shared" si="420"/>
        <v/>
      </c>
      <c r="O3353" s="28" t="str">
        <f>IF(N3353=1,M3353&amp;" ("&amp;E3353&amp;")",M3353)</f>
        <v>An Alan Smithee Film: Burn Hollywood Burn</v>
      </c>
      <c r="P3353" s="36">
        <f>INDEX(cpi!$A$1:$M$105,MATCH('Inflation adjust calc'!$E3353,cpi!$A:$A,0),MATCH('Inflation adjust calc'!$D3353,cpi!$1:$1,0))</f>
        <v>161.9</v>
      </c>
      <c r="Q3353" s="36">
        <f>cpi!$I$2</f>
        <v>240.85300000000001</v>
      </c>
      <c r="R3353" s="36">
        <f t="shared" si="425"/>
        <v>1.4876652254478073</v>
      </c>
      <c r="S3353" s="28" t="str">
        <f t="shared" si="421"/>
        <v/>
      </c>
      <c r="T3353" s="37">
        <f t="shared" si="422"/>
        <v>14876652.254478073</v>
      </c>
      <c r="U3353" s="37">
        <f t="shared" si="423"/>
        <v>68103.826355775178</v>
      </c>
      <c r="V3353" s="37">
        <f t="shared" si="424"/>
        <v>68103.826355775178</v>
      </c>
    </row>
    <row r="3354" spans="1:22">
      <c r="A3354" s="23">
        <v>3353</v>
      </c>
      <c r="B3354" s="3" t="s">
        <v>1834</v>
      </c>
      <c r="C3354" s="28">
        <v>28</v>
      </c>
      <c r="D3354" s="29">
        <v>8</v>
      </c>
      <c r="E3354" s="28">
        <v>2009</v>
      </c>
      <c r="F3354" s="31">
        <f>DATE(E3354,D3354,C3354)</f>
        <v>40053</v>
      </c>
      <c r="G3354" s="24" t="s">
        <v>4330</v>
      </c>
      <c r="H3354" s="2">
        <v>10000000</v>
      </c>
      <c r="I3354" s="2">
        <v>19716</v>
      </c>
      <c r="J3354" s="2">
        <v>19716</v>
      </c>
      <c r="K3354" s="28" t="str">
        <f t="shared" si="418"/>
        <v/>
      </c>
      <c r="L3354" s="28" t="str">
        <f t="shared" si="419"/>
        <v/>
      </c>
      <c r="M3354" s="28" t="s">
        <v>4330</v>
      </c>
      <c r="N3354" s="28" t="str">
        <f t="shared" si="420"/>
        <v/>
      </c>
      <c r="O3354" s="28" t="str">
        <f>IF(N3354=1,M3354&amp;" ("&amp;E3354&amp;")",M3354)</f>
        <v>The Open Road</v>
      </c>
      <c r="P3354" s="36">
        <f>INDEX(cpi!$A$1:$M$105,MATCH('Inflation adjust calc'!$E3354,cpi!$A:$A,0),MATCH('Inflation adjust calc'!$D3354,cpi!$1:$1,0))</f>
        <v>215.834</v>
      </c>
      <c r="Q3354" s="36">
        <f>cpi!$I$2</f>
        <v>240.85300000000001</v>
      </c>
      <c r="R3354" s="36">
        <f t="shared" si="425"/>
        <v>1.1159177886709231</v>
      </c>
      <c r="S3354" s="28" t="str">
        <f t="shared" si="421"/>
        <v/>
      </c>
      <c r="T3354" s="37">
        <f t="shared" si="422"/>
        <v>11159177.88670923</v>
      </c>
      <c r="U3354" s="37">
        <f t="shared" si="423"/>
        <v>22001.435121435919</v>
      </c>
      <c r="V3354" s="37">
        <f t="shared" si="424"/>
        <v>22001.435121435919</v>
      </c>
    </row>
    <row r="3355" spans="1:22">
      <c r="A3355" s="23">
        <v>3354</v>
      </c>
      <c r="B3355" s="3">
        <v>42284</v>
      </c>
      <c r="C3355" s="28">
        <v>10</v>
      </c>
      <c r="D3355" s="29">
        <v>7</v>
      </c>
      <c r="E3355" s="28">
        <v>2015</v>
      </c>
      <c r="F3355" s="31">
        <f>DATE(E3355,D3355,C3355)</f>
        <v>42195</v>
      </c>
      <c r="G3355" s="24" t="s">
        <v>4331</v>
      </c>
      <c r="H3355" s="2">
        <v>10000000</v>
      </c>
      <c r="I3355" s="2">
        <v>17472</v>
      </c>
      <c r="J3355" s="2">
        <v>28048</v>
      </c>
      <c r="K3355" s="28" t="str">
        <f t="shared" si="418"/>
        <v/>
      </c>
      <c r="L3355" s="28" t="str">
        <f t="shared" si="419"/>
        <v/>
      </c>
      <c r="M3355" s="28" t="s">
        <v>4331</v>
      </c>
      <c r="N3355" s="28" t="str">
        <f t="shared" si="420"/>
        <v/>
      </c>
      <c r="O3355" s="28" t="str">
        <f>IF(N3355=1,M3355&amp;" ("&amp;E3355&amp;")",M3355)</f>
        <v>Strangerland</v>
      </c>
      <c r="P3355" s="36">
        <f>INDEX(cpi!$A$1:$M$105,MATCH('Inflation adjust calc'!$E3355,cpi!$A:$A,0),MATCH('Inflation adjust calc'!$D3355,cpi!$1:$1,0))</f>
        <v>238.654</v>
      </c>
      <c r="Q3355" s="36">
        <f>cpi!$I$2</f>
        <v>240.85300000000001</v>
      </c>
      <c r="R3355" s="36">
        <f t="shared" si="425"/>
        <v>1.0092141761713611</v>
      </c>
      <c r="S3355" s="28" t="str">
        <f t="shared" si="421"/>
        <v/>
      </c>
      <c r="T3355" s="37">
        <f t="shared" si="422"/>
        <v>10092141.761713611</v>
      </c>
      <c r="U3355" s="37">
        <f t="shared" si="423"/>
        <v>17632.99008606602</v>
      </c>
      <c r="V3355" s="37">
        <f t="shared" si="424"/>
        <v>28306.439213254336</v>
      </c>
    </row>
    <row r="3356" spans="1:22">
      <c r="A3356" s="23">
        <v>3355</v>
      </c>
      <c r="B3356" s="3" t="s">
        <v>549</v>
      </c>
      <c r="C3356" s="28">
        <v>13</v>
      </c>
      <c r="D3356" s="29">
        <v>3</v>
      </c>
      <c r="E3356" s="28">
        <v>2015</v>
      </c>
      <c r="F3356" s="31">
        <f>DATE(E3356,D3356,C3356)</f>
        <v>42076</v>
      </c>
      <c r="G3356" s="24" t="s">
        <v>4332</v>
      </c>
      <c r="H3356" s="2">
        <v>10000000</v>
      </c>
      <c r="I3356" s="2">
        <v>11894</v>
      </c>
      <c r="J3356" s="2">
        <v>11894</v>
      </c>
      <c r="K3356" s="28" t="str">
        <f t="shared" si="418"/>
        <v/>
      </c>
      <c r="L3356" s="28" t="str">
        <f t="shared" si="419"/>
        <v/>
      </c>
      <c r="M3356" s="28" t="s">
        <v>4332</v>
      </c>
      <c r="N3356" s="28" t="str">
        <f t="shared" si="420"/>
        <v/>
      </c>
      <c r="O3356" s="28" t="str">
        <f>IF(N3356=1,M3356&amp;" ("&amp;E3356&amp;")",M3356)</f>
        <v>Hross i oss</v>
      </c>
      <c r="P3356" s="36">
        <f>INDEX(cpi!$A$1:$M$105,MATCH('Inflation adjust calc'!$E3356,cpi!$A:$A,0),MATCH('Inflation adjust calc'!$D3356,cpi!$1:$1,0))</f>
        <v>236.119</v>
      </c>
      <c r="Q3356" s="36">
        <f>cpi!$I$2</f>
        <v>240.85300000000001</v>
      </c>
      <c r="R3356" s="36">
        <f t="shared" si="425"/>
        <v>1.0200492124733715</v>
      </c>
      <c r="S3356" s="28" t="str">
        <f t="shared" si="421"/>
        <v/>
      </c>
      <c r="T3356" s="37">
        <f t="shared" si="422"/>
        <v>10200492.124733716</v>
      </c>
      <c r="U3356" s="37">
        <f t="shared" si="423"/>
        <v>12132.465333158281</v>
      </c>
      <c r="V3356" s="37">
        <f t="shared" si="424"/>
        <v>12132.465333158281</v>
      </c>
    </row>
    <row r="3357" spans="1:22">
      <c r="A3357" s="23">
        <v>3356</v>
      </c>
      <c r="B3357" s="3" t="s">
        <v>508</v>
      </c>
      <c r="C3357" s="28">
        <v>16</v>
      </c>
      <c r="D3357" s="29">
        <v>10</v>
      </c>
      <c r="E3357" s="28">
        <v>2009</v>
      </c>
      <c r="F3357" s="31">
        <f>DATE(E3357,D3357,C3357)</f>
        <v>40102</v>
      </c>
      <c r="G3357" s="24" t="s">
        <v>4333</v>
      </c>
      <c r="H3357" s="2">
        <v>10000000</v>
      </c>
      <c r="I3357" s="2">
        <v>9069</v>
      </c>
      <c r="J3357" s="2">
        <v>9069</v>
      </c>
      <c r="K3357" s="28" t="str">
        <f t="shared" si="418"/>
        <v/>
      </c>
      <c r="L3357" s="28" t="str">
        <f t="shared" si="419"/>
        <v/>
      </c>
      <c r="M3357" s="28" t="s">
        <v>4333</v>
      </c>
      <c r="N3357" s="28" t="str">
        <f t="shared" si="420"/>
        <v/>
      </c>
      <c r="O3357" s="28" t="str">
        <f>IF(N3357=1,M3357&amp;" ("&amp;E3357&amp;")",M3357)</f>
        <v>Janky Promoters</v>
      </c>
      <c r="P3357" s="36">
        <f>INDEX(cpi!$A$1:$M$105,MATCH('Inflation adjust calc'!$E3357,cpi!$A:$A,0),MATCH('Inflation adjust calc'!$D3357,cpi!$1:$1,0))</f>
        <v>216.17699999999999</v>
      </c>
      <c r="Q3357" s="36">
        <f>cpi!$I$2</f>
        <v>240.85300000000001</v>
      </c>
      <c r="R3357" s="36">
        <f t="shared" si="425"/>
        <v>1.1141472034490256</v>
      </c>
      <c r="S3357" s="28" t="str">
        <f t="shared" si="421"/>
        <v/>
      </c>
      <c r="T3357" s="37">
        <f t="shared" si="422"/>
        <v>11141472.034490256</v>
      </c>
      <c r="U3357" s="37">
        <f t="shared" si="423"/>
        <v>10104.200988079214</v>
      </c>
      <c r="V3357" s="37">
        <f t="shared" si="424"/>
        <v>10104.200988079214</v>
      </c>
    </row>
    <row r="3358" spans="1:22">
      <c r="A3358" s="23">
        <v>3357</v>
      </c>
      <c r="B3358" s="3" t="s">
        <v>864</v>
      </c>
      <c r="C3358" s="28">
        <v>21</v>
      </c>
      <c r="D3358" s="29">
        <v>12</v>
      </c>
      <c r="E3358" s="28">
        <v>2007</v>
      </c>
      <c r="F3358" s="31">
        <f>DATE(E3358,D3358,C3358)</f>
        <v>39437</v>
      </c>
      <c r="G3358" s="24" t="s">
        <v>4334</v>
      </c>
      <c r="H3358" s="2">
        <v>10000000</v>
      </c>
      <c r="I3358" s="2">
        <v>6422</v>
      </c>
      <c r="J3358" s="2">
        <v>1537479</v>
      </c>
      <c r="K3358" s="28" t="str">
        <f t="shared" si="418"/>
        <v/>
      </c>
      <c r="L3358" s="28" t="str">
        <f t="shared" si="419"/>
        <v/>
      </c>
      <c r="M3358" s="28" t="s">
        <v>4334</v>
      </c>
      <c r="N3358" s="28" t="str">
        <f t="shared" si="420"/>
        <v/>
      </c>
      <c r="O3358" s="28" t="str">
        <f>IF(N3358=1,M3358&amp;" ("&amp;E3358&amp;")",M3358)</f>
        <v>Blonde Ambition</v>
      </c>
      <c r="P3358" s="36">
        <f>INDEX(cpi!$A$1:$M$105,MATCH('Inflation adjust calc'!$E3358,cpi!$A:$A,0),MATCH('Inflation adjust calc'!$D3358,cpi!$1:$1,0))</f>
        <v>210.036</v>
      </c>
      <c r="Q3358" s="36">
        <f>cpi!$I$2</f>
        <v>240.85300000000001</v>
      </c>
      <c r="R3358" s="36">
        <f t="shared" si="425"/>
        <v>1.1467224666247691</v>
      </c>
      <c r="S3358" s="28" t="str">
        <f t="shared" si="421"/>
        <v/>
      </c>
      <c r="T3358" s="37">
        <f t="shared" si="422"/>
        <v>11467224.66624769</v>
      </c>
      <c r="U3358" s="37">
        <f t="shared" si="423"/>
        <v>7364.251680664267</v>
      </c>
      <c r="V3358" s="37">
        <f t="shared" si="424"/>
        <v>1763061.7112637833</v>
      </c>
    </row>
    <row r="3359" spans="1:22">
      <c r="A3359" s="23">
        <v>3358</v>
      </c>
      <c r="B3359" s="3">
        <v>40337</v>
      </c>
      <c r="C3359" s="28">
        <v>6</v>
      </c>
      <c r="D3359" s="29">
        <v>8</v>
      </c>
      <c r="E3359" s="28">
        <v>2010</v>
      </c>
      <c r="F3359" s="31">
        <f>DATE(E3359,D3359,C3359)</f>
        <v>40396</v>
      </c>
      <c r="G3359" s="24" t="s">
        <v>4335</v>
      </c>
      <c r="H3359" s="2">
        <v>10000000</v>
      </c>
      <c r="I3359" s="2">
        <v>4803</v>
      </c>
      <c r="J3359" s="2">
        <v>17704131</v>
      </c>
      <c r="K3359" s="28" t="str">
        <f t="shared" si="418"/>
        <v/>
      </c>
      <c r="L3359" s="28" t="str">
        <f t="shared" si="419"/>
        <v/>
      </c>
      <c r="M3359" s="28" t="s">
        <v>4335</v>
      </c>
      <c r="N3359" s="28" t="str">
        <f t="shared" si="420"/>
        <v/>
      </c>
      <c r="O3359" s="28" t="str">
        <f>IF(N3359=1,M3359&amp;" ("&amp;E3359&amp;")",M3359)</f>
        <v>The Oxford Murders</v>
      </c>
      <c r="P3359" s="36">
        <f>INDEX(cpi!$A$1:$M$105,MATCH('Inflation adjust calc'!$E3359,cpi!$A:$A,0),MATCH('Inflation adjust calc'!$D3359,cpi!$1:$1,0))</f>
        <v>218.31200000000001</v>
      </c>
      <c r="Q3359" s="36">
        <f>cpi!$I$2</f>
        <v>240.85300000000001</v>
      </c>
      <c r="R3359" s="36">
        <f t="shared" si="425"/>
        <v>1.1032513100516692</v>
      </c>
      <c r="S3359" s="28" t="str">
        <f t="shared" si="421"/>
        <v/>
      </c>
      <c r="T3359" s="37">
        <f t="shared" si="422"/>
        <v>11032513.100516692</v>
      </c>
      <c r="U3359" s="37">
        <f t="shared" si="423"/>
        <v>5298.9160421781671</v>
      </c>
      <c r="V3359" s="37">
        <f t="shared" si="424"/>
        <v>19532105.719076369</v>
      </c>
    </row>
    <row r="3360" spans="1:22">
      <c r="A3360" s="23">
        <v>3359</v>
      </c>
      <c r="B3360" s="3" t="s">
        <v>4336</v>
      </c>
      <c r="C3360" s="28">
        <v>26</v>
      </c>
      <c r="D3360" s="29">
        <v>12</v>
      </c>
      <c r="E3360" s="28">
        <v>2014</v>
      </c>
      <c r="F3360" s="31">
        <f>DATE(E3360,D3360,C3360)</f>
        <v>41999</v>
      </c>
      <c r="G3360" s="24" t="s">
        <v>4337</v>
      </c>
      <c r="H3360" s="2">
        <v>10000000</v>
      </c>
      <c r="I3360">
        <v>388</v>
      </c>
      <c r="J3360" s="2">
        <v>173613</v>
      </c>
      <c r="K3360" s="28" t="str">
        <f t="shared" si="418"/>
        <v/>
      </c>
      <c r="L3360" s="28" t="str">
        <f t="shared" si="419"/>
        <v/>
      </c>
      <c r="M3360" s="28" t="s">
        <v>4337</v>
      </c>
      <c r="N3360" s="28" t="str">
        <f t="shared" si="420"/>
        <v/>
      </c>
      <c r="O3360" s="28" t="str">
        <f>IF(N3360=1,M3360&amp;" ("&amp;E3360&amp;")",M3360)</f>
        <v>Barbecue</v>
      </c>
      <c r="P3360" s="36">
        <f>INDEX(cpi!$A$1:$M$105,MATCH('Inflation adjust calc'!$E3360,cpi!$A:$A,0),MATCH('Inflation adjust calc'!$D3360,cpi!$1:$1,0))</f>
        <v>234.81200000000001</v>
      </c>
      <c r="Q3360" s="36">
        <f>cpi!$I$2</f>
        <v>240.85300000000001</v>
      </c>
      <c r="R3360" s="36">
        <f t="shared" si="425"/>
        <v>1.0257269645503637</v>
      </c>
      <c r="S3360" s="28" t="str">
        <f t="shared" si="421"/>
        <v/>
      </c>
      <c r="T3360" s="37">
        <f t="shared" si="422"/>
        <v>10257269.645503636</v>
      </c>
      <c r="U3360" s="37">
        <f t="shared" si="423"/>
        <v>397.9820622455411</v>
      </c>
      <c r="V3360" s="37">
        <f t="shared" si="424"/>
        <v>178079.53549648231</v>
      </c>
    </row>
    <row r="3361" spans="1:22">
      <c r="A3361" s="23">
        <v>3360</v>
      </c>
      <c r="B3361" s="3" t="s">
        <v>2484</v>
      </c>
      <c r="C3361" s="28">
        <v>31</v>
      </c>
      <c r="D3361" s="29">
        <v>12</v>
      </c>
      <c r="E3361" s="28">
        <v>2010</v>
      </c>
      <c r="F3361" s="31">
        <f>DATE(E3361,D3361,C3361)</f>
        <v>40543</v>
      </c>
      <c r="G3361" s="24" t="s">
        <v>4338</v>
      </c>
      <c r="H3361" s="2">
        <v>10000000</v>
      </c>
      <c r="I3361">
        <v>0</v>
      </c>
      <c r="J3361" s="2">
        <v>15037867</v>
      </c>
      <c r="K3361" s="28" t="str">
        <f t="shared" si="418"/>
        <v/>
      </c>
      <c r="L3361" s="28" t="str">
        <f t="shared" si="419"/>
        <v/>
      </c>
      <c r="M3361" s="28" t="s">
        <v>4338</v>
      </c>
      <c r="N3361" s="28" t="str">
        <f t="shared" si="420"/>
        <v/>
      </c>
      <c r="O3361" s="28" t="str">
        <f>IF(N3361=1,M3361&amp;" ("&amp;E3361&amp;")",M3361)</f>
        <v>The Reef</v>
      </c>
      <c r="P3361" s="36">
        <f>INDEX(cpi!$A$1:$M$105,MATCH('Inflation adjust calc'!$E3361,cpi!$A:$A,0),MATCH('Inflation adjust calc'!$D3361,cpi!$1:$1,0))</f>
        <v>219.179</v>
      </c>
      <c r="Q3361" s="36">
        <f>cpi!$I$2</f>
        <v>240.85300000000001</v>
      </c>
      <c r="R3361" s="36">
        <f t="shared" si="425"/>
        <v>1.0988872109098042</v>
      </c>
      <c r="S3361" s="28" t="str">
        <f t="shared" si="421"/>
        <v/>
      </c>
      <c r="T3361" s="37">
        <f t="shared" si="422"/>
        <v>10988872.109098041</v>
      </c>
      <c r="U3361" s="37">
        <f t="shared" si="423"/>
        <v>0</v>
      </c>
      <c r="V3361" s="37">
        <f t="shared" si="424"/>
        <v>16524919.725662585</v>
      </c>
    </row>
    <row r="3362" spans="1:22">
      <c r="A3362" s="23">
        <v>3361</v>
      </c>
      <c r="B3362" s="3">
        <v>39661</v>
      </c>
      <c r="C3362" s="28">
        <v>8</v>
      </c>
      <c r="D3362" s="29">
        <v>1</v>
      </c>
      <c r="E3362" s="28">
        <v>2008</v>
      </c>
      <c r="F3362" s="31">
        <f>DATE(E3362,D3362,C3362)</f>
        <v>39455</v>
      </c>
      <c r="G3362" s="24" t="s">
        <v>4339</v>
      </c>
      <c r="H3362" s="2">
        <v>10000000</v>
      </c>
      <c r="I3362">
        <v>0</v>
      </c>
      <c r="J3362" s="2">
        <v>8243567</v>
      </c>
      <c r="K3362" s="28" t="str">
        <f t="shared" si="418"/>
        <v/>
      </c>
      <c r="L3362" s="28" t="str">
        <f t="shared" si="419"/>
        <v/>
      </c>
      <c r="M3362" s="28" t="s">
        <v>4339</v>
      </c>
      <c r="N3362" s="28" t="str">
        <f t="shared" si="420"/>
        <v/>
      </c>
      <c r="O3362" s="28" t="str">
        <f>IF(N3362=1,M3362&amp;" ("&amp;E3362&amp;")",M3362)</f>
        <v>White Noise 2: The Light</v>
      </c>
      <c r="P3362" s="36">
        <f>INDEX(cpi!$A$1:$M$105,MATCH('Inflation adjust calc'!$E3362,cpi!$A:$A,0),MATCH('Inflation adjust calc'!$D3362,cpi!$1:$1,0))</f>
        <v>211.08</v>
      </c>
      <c r="Q3362" s="36">
        <f>cpi!$I$2</f>
        <v>240.85300000000001</v>
      </c>
      <c r="R3362" s="36">
        <f t="shared" si="425"/>
        <v>1.1410507864316846</v>
      </c>
      <c r="S3362" s="28" t="str">
        <f t="shared" si="421"/>
        <v/>
      </c>
      <c r="T3362" s="37">
        <f t="shared" si="422"/>
        <v>11410507.864316845</v>
      </c>
      <c r="U3362" s="37">
        <f t="shared" si="423"/>
        <v>0</v>
      </c>
      <c r="V3362" s="37">
        <f t="shared" si="424"/>
        <v>9406328.608352283</v>
      </c>
    </row>
    <row r="3363" spans="1:22">
      <c r="A3363" s="23">
        <v>3362</v>
      </c>
      <c r="B3363" s="3">
        <v>40400</v>
      </c>
      <c r="C3363" s="28">
        <v>8</v>
      </c>
      <c r="D3363" s="29">
        <v>10</v>
      </c>
      <c r="E3363" s="28">
        <v>2010</v>
      </c>
      <c r="F3363" s="31">
        <f>DATE(E3363,D3363,C3363)</f>
        <v>40459</v>
      </c>
      <c r="G3363" s="24" t="s">
        <v>4340</v>
      </c>
      <c r="H3363" s="2">
        <v>10000000</v>
      </c>
      <c r="I3363">
        <v>0</v>
      </c>
      <c r="J3363" s="2">
        <v>1642939</v>
      </c>
      <c r="K3363" s="28" t="str">
        <f t="shared" si="418"/>
        <v/>
      </c>
      <c r="L3363" s="28" t="str">
        <f t="shared" si="419"/>
        <v/>
      </c>
      <c r="M3363" s="28" t="s">
        <v>4340</v>
      </c>
      <c r="N3363" s="28" t="str">
        <f t="shared" si="420"/>
        <v/>
      </c>
      <c r="O3363" s="28" t="str">
        <f>IF(N3363=1,M3363&amp;" ("&amp;E3363&amp;")",M3363)</f>
        <v>It's a Wonderful Afterlife</v>
      </c>
      <c r="P3363" s="36">
        <f>INDEX(cpi!$A$1:$M$105,MATCH('Inflation adjust calc'!$E3363,cpi!$A:$A,0),MATCH('Inflation adjust calc'!$D3363,cpi!$1:$1,0))</f>
        <v>218.71100000000001</v>
      </c>
      <c r="Q3363" s="36">
        <f>cpi!$I$2</f>
        <v>240.85300000000001</v>
      </c>
      <c r="R3363" s="36">
        <f t="shared" si="425"/>
        <v>1.1012386208283991</v>
      </c>
      <c r="S3363" s="28" t="str">
        <f t="shared" si="421"/>
        <v/>
      </c>
      <c r="T3363" s="37">
        <f t="shared" si="422"/>
        <v>11012386.208283991</v>
      </c>
      <c r="U3363" s="37">
        <f t="shared" si="423"/>
        <v>0</v>
      </c>
      <c r="V3363" s="37">
        <f t="shared" si="424"/>
        <v>1809267.8784651891</v>
      </c>
    </row>
    <row r="3364" spans="1:22">
      <c r="A3364" s="23">
        <v>3363</v>
      </c>
      <c r="B3364" s="3" t="s">
        <v>4341</v>
      </c>
      <c r="C3364" s="28">
        <v>21</v>
      </c>
      <c r="D3364" s="29">
        <v>6</v>
      </c>
      <c r="E3364" s="28">
        <v>2011</v>
      </c>
      <c r="F3364" s="31">
        <f>DATE(E3364,D3364,C3364)</f>
        <v>40715</v>
      </c>
      <c r="G3364" s="24" t="s">
        <v>4342</v>
      </c>
      <c r="H3364" s="2">
        <v>10000000</v>
      </c>
      <c r="I3364">
        <v>0</v>
      </c>
      <c r="J3364" s="2">
        <v>1230542</v>
      </c>
      <c r="K3364" s="28" t="str">
        <f t="shared" si="418"/>
        <v/>
      </c>
      <c r="L3364" s="28" t="str">
        <f t="shared" si="419"/>
        <v/>
      </c>
      <c r="M3364" s="28" t="s">
        <v>4342</v>
      </c>
      <c r="N3364" s="28" t="str">
        <f t="shared" si="420"/>
        <v/>
      </c>
      <c r="O3364" s="28" t="str">
        <f>IF(N3364=1,M3364&amp;" ("&amp;E3364&amp;")",M3364)</f>
        <v>You Got Served: Beat The World</v>
      </c>
      <c r="P3364" s="36">
        <f>INDEX(cpi!$A$1:$M$105,MATCH('Inflation adjust calc'!$E3364,cpi!$A:$A,0),MATCH('Inflation adjust calc'!$D3364,cpi!$1:$1,0))</f>
        <v>225.72200000000001</v>
      </c>
      <c r="Q3364" s="36">
        <f>cpi!$I$2</f>
        <v>240.85300000000001</v>
      </c>
      <c r="R3364" s="36">
        <f t="shared" si="425"/>
        <v>1.0670337849212748</v>
      </c>
      <c r="S3364" s="28" t="str">
        <f t="shared" si="421"/>
        <v/>
      </c>
      <c r="T3364" s="37">
        <f t="shared" si="422"/>
        <v>10670337.849212747</v>
      </c>
      <c r="U3364" s="37">
        <f t="shared" si="423"/>
        <v>0</v>
      </c>
      <c r="V3364" s="37">
        <f t="shared" si="424"/>
        <v>1313029.8877645952</v>
      </c>
    </row>
    <row r="3365" spans="1:22">
      <c r="A3365" s="23">
        <v>3364</v>
      </c>
      <c r="B3365" s="3" t="s">
        <v>3145</v>
      </c>
      <c r="C3365" s="28">
        <v>21</v>
      </c>
      <c r="D3365" s="29">
        <v>8</v>
      </c>
      <c r="E3365" s="28">
        <v>2009</v>
      </c>
      <c r="F3365" s="31">
        <f>DATE(E3365,D3365,C3365)</f>
        <v>40046</v>
      </c>
      <c r="G3365" s="24" t="s">
        <v>4343</v>
      </c>
      <c r="H3365" s="2">
        <v>10000000</v>
      </c>
      <c r="I3365">
        <v>0</v>
      </c>
      <c r="J3365" s="2">
        <v>997921</v>
      </c>
      <c r="K3365" s="28" t="str">
        <f t="shared" si="418"/>
        <v/>
      </c>
      <c r="L3365" s="28" t="str">
        <f t="shared" si="419"/>
        <v/>
      </c>
      <c r="M3365" s="28" t="s">
        <v>4343</v>
      </c>
      <c r="N3365" s="28" t="str">
        <f t="shared" si="420"/>
        <v/>
      </c>
      <c r="O3365" s="28" t="str">
        <f>IF(N3365=1,M3365&amp;" ("&amp;E3365&amp;")",M3365)</f>
        <v>Fifty Dead Men Walking</v>
      </c>
      <c r="P3365" s="36">
        <f>INDEX(cpi!$A$1:$M$105,MATCH('Inflation adjust calc'!$E3365,cpi!$A:$A,0),MATCH('Inflation adjust calc'!$D3365,cpi!$1:$1,0))</f>
        <v>215.834</v>
      </c>
      <c r="Q3365" s="36">
        <f>cpi!$I$2</f>
        <v>240.85300000000001</v>
      </c>
      <c r="R3365" s="36">
        <f t="shared" si="425"/>
        <v>1.1159177886709231</v>
      </c>
      <c r="S3365" s="28" t="str">
        <f t="shared" si="421"/>
        <v/>
      </c>
      <c r="T3365" s="37">
        <f t="shared" si="422"/>
        <v>11159177.88670923</v>
      </c>
      <c r="U3365" s="37">
        <f t="shared" si="423"/>
        <v>0</v>
      </c>
      <c r="V3365" s="37">
        <f t="shared" si="424"/>
        <v>1113597.7955882761</v>
      </c>
    </row>
    <row r="3366" spans="1:22">
      <c r="A3366" s="23">
        <v>3365</v>
      </c>
      <c r="B3366" s="3" t="s">
        <v>1177</v>
      </c>
      <c r="C3366" s="28">
        <v>26</v>
      </c>
      <c r="D3366" s="29">
        <v>9</v>
      </c>
      <c r="E3366" s="28">
        <v>2014</v>
      </c>
      <c r="F3366" s="31">
        <f>DATE(E3366,D3366,C3366)</f>
        <v>41908</v>
      </c>
      <c r="G3366" s="24" t="s">
        <v>4344</v>
      </c>
      <c r="H3366" s="2">
        <v>10000000</v>
      </c>
      <c r="I3366">
        <v>0</v>
      </c>
      <c r="J3366" s="2">
        <v>552641</v>
      </c>
      <c r="K3366" s="28" t="str">
        <f t="shared" si="418"/>
        <v/>
      </c>
      <c r="L3366" s="28" t="str">
        <f t="shared" si="419"/>
        <v/>
      </c>
      <c r="M3366" s="28" t="s">
        <v>4344</v>
      </c>
      <c r="N3366" s="28" t="str">
        <f t="shared" si="420"/>
        <v/>
      </c>
      <c r="O3366" s="28" t="str">
        <f>IF(N3366=1,M3366&amp;" ("&amp;E3366&amp;")",M3366)</f>
        <v>Plastic</v>
      </c>
      <c r="P3366" s="36">
        <f>INDEX(cpi!$A$1:$M$105,MATCH('Inflation adjust calc'!$E3366,cpi!$A:$A,0),MATCH('Inflation adjust calc'!$D3366,cpi!$1:$1,0))</f>
        <v>238.03100000000001</v>
      </c>
      <c r="Q3366" s="36">
        <f>cpi!$I$2</f>
        <v>240.85300000000001</v>
      </c>
      <c r="R3366" s="36">
        <f t="shared" si="425"/>
        <v>1.0118555986405133</v>
      </c>
      <c r="S3366" s="28" t="str">
        <f t="shared" si="421"/>
        <v/>
      </c>
      <c r="T3366" s="37">
        <f t="shared" si="422"/>
        <v>10118555.986405134</v>
      </c>
      <c r="U3366" s="37">
        <f t="shared" si="423"/>
        <v>0</v>
      </c>
      <c r="V3366" s="37">
        <f t="shared" si="424"/>
        <v>559192.88988829195</v>
      </c>
    </row>
    <row r="3367" spans="1:22">
      <c r="A3367" s="23">
        <v>3366</v>
      </c>
      <c r="B3367" s="3">
        <v>42280</v>
      </c>
      <c r="C3367" s="28">
        <v>10</v>
      </c>
      <c r="D3367" s="29">
        <v>3</v>
      </c>
      <c r="E3367" s="28">
        <v>2015</v>
      </c>
      <c r="F3367" s="31">
        <f>DATE(E3367,D3367,C3367)</f>
        <v>42073</v>
      </c>
      <c r="G3367" s="24" t="s">
        <v>4345</v>
      </c>
      <c r="H3367" s="2">
        <v>10000000</v>
      </c>
      <c r="I3367">
        <v>0</v>
      </c>
      <c r="J3367" s="2">
        <v>314073</v>
      </c>
      <c r="K3367" s="28" t="str">
        <f t="shared" si="418"/>
        <v/>
      </c>
      <c r="L3367" s="28" t="str">
        <f t="shared" si="419"/>
        <v/>
      </c>
      <c r="M3367" s="28" t="s">
        <v>4345</v>
      </c>
      <c r="N3367" s="28" t="str">
        <f t="shared" si="420"/>
        <v/>
      </c>
      <c r="O3367" s="28" t="str">
        <f>IF(N3367=1,M3367&amp;" ("&amp;E3367&amp;")",M3367)</f>
        <v>Jungle Shuffle</v>
      </c>
      <c r="P3367" s="36">
        <f>INDEX(cpi!$A$1:$M$105,MATCH('Inflation adjust calc'!$E3367,cpi!$A:$A,0),MATCH('Inflation adjust calc'!$D3367,cpi!$1:$1,0))</f>
        <v>236.119</v>
      </c>
      <c r="Q3367" s="36">
        <f>cpi!$I$2</f>
        <v>240.85300000000001</v>
      </c>
      <c r="R3367" s="36">
        <f t="shared" si="425"/>
        <v>1.0200492124733715</v>
      </c>
      <c r="S3367" s="28" t="str">
        <f t="shared" si="421"/>
        <v/>
      </c>
      <c r="T3367" s="37">
        <f t="shared" si="422"/>
        <v>10200492.124733716</v>
      </c>
      <c r="U3367" s="37">
        <f t="shared" si="423"/>
        <v>0</v>
      </c>
      <c r="V3367" s="37">
        <f t="shared" si="424"/>
        <v>320369.91630914924</v>
      </c>
    </row>
    <row r="3368" spans="1:22">
      <c r="A3368" s="23">
        <v>3367</v>
      </c>
      <c r="B3368" s="3" t="s">
        <v>4346</v>
      </c>
      <c r="C3368" s="28">
        <v>22</v>
      </c>
      <c r="D3368" s="29">
        <v>9</v>
      </c>
      <c r="E3368" s="28">
        <v>2009</v>
      </c>
      <c r="F3368" s="31">
        <f>DATE(E3368,D3368,C3368)</f>
        <v>40078</v>
      </c>
      <c r="G3368" s="24" t="s">
        <v>4347</v>
      </c>
      <c r="H3368" s="2">
        <v>10000000</v>
      </c>
      <c r="I3368">
        <v>0</v>
      </c>
      <c r="J3368" s="2">
        <v>90909</v>
      </c>
      <c r="K3368" s="28" t="str">
        <f t="shared" si="418"/>
        <v/>
      </c>
      <c r="L3368" s="28" t="str">
        <f t="shared" si="419"/>
        <v/>
      </c>
      <c r="M3368" s="28" t="s">
        <v>4347</v>
      </c>
      <c r="N3368" s="28" t="str">
        <f t="shared" si="420"/>
        <v/>
      </c>
      <c r="O3368" s="28" t="str">
        <f>IF(N3368=1,M3368&amp;" ("&amp;E3368&amp;")",M3368)</f>
        <v>Adam Resurrected</v>
      </c>
      <c r="P3368" s="36">
        <f>INDEX(cpi!$A$1:$M$105,MATCH('Inflation adjust calc'!$E3368,cpi!$A:$A,0),MATCH('Inflation adjust calc'!$D3368,cpi!$1:$1,0))</f>
        <v>215.96899999999999</v>
      </c>
      <c r="Q3368" s="36">
        <f>cpi!$I$2</f>
        <v>240.85300000000001</v>
      </c>
      <c r="R3368" s="36">
        <f t="shared" si="425"/>
        <v>1.1152202399418436</v>
      </c>
      <c r="S3368" s="28" t="str">
        <f t="shared" si="421"/>
        <v/>
      </c>
      <c r="T3368" s="37">
        <f t="shared" si="422"/>
        <v>11152202.399418436</v>
      </c>
      <c r="U3368" s="37">
        <f t="shared" si="423"/>
        <v>0</v>
      </c>
      <c r="V3368" s="37">
        <f t="shared" si="424"/>
        <v>101383.55679287306</v>
      </c>
    </row>
    <row r="3369" spans="1:22">
      <c r="A3369" s="23">
        <v>3368</v>
      </c>
      <c r="B3369" s="3" t="s">
        <v>4348</v>
      </c>
      <c r="C3369" s="28">
        <v>26</v>
      </c>
      <c r="D3369" s="29">
        <v>5</v>
      </c>
      <c r="E3369" s="28">
        <v>2009</v>
      </c>
      <c r="F3369" s="31">
        <f>DATE(E3369,D3369,C3369)</f>
        <v>39959</v>
      </c>
      <c r="G3369" s="24" t="s">
        <v>4349</v>
      </c>
      <c r="H3369" s="2">
        <v>10000000</v>
      </c>
      <c r="I3369">
        <v>0</v>
      </c>
      <c r="J3369">
        <v>0</v>
      </c>
      <c r="K3369" s="28">
        <f t="shared" si="418"/>
        <v>1</v>
      </c>
      <c r="L3369" s="28" t="str">
        <f t="shared" si="419"/>
        <v/>
      </c>
      <c r="M3369" s="28" t="s">
        <v>4349</v>
      </c>
      <c r="N3369" s="28" t="str">
        <f t="shared" si="420"/>
        <v/>
      </c>
      <c r="O3369" s="28" t="str">
        <f>IF(N3369=1,M3369&amp;" ("&amp;E3369&amp;")",M3369)</f>
        <v>The Devil's Tomb</v>
      </c>
      <c r="P3369" s="36">
        <f>INDEX(cpi!$A$1:$M$105,MATCH('Inflation adjust calc'!$E3369,cpi!$A:$A,0),MATCH('Inflation adjust calc'!$D3369,cpi!$1:$1,0))</f>
        <v>213.85599999999999</v>
      </c>
      <c r="Q3369" s="36">
        <f>cpi!$I$2</f>
        <v>240.85300000000001</v>
      </c>
      <c r="R3369" s="36">
        <f t="shared" si="425"/>
        <v>1.1262391515786325</v>
      </c>
      <c r="S3369" s="28" t="str">
        <f t="shared" si="421"/>
        <v/>
      </c>
      <c r="T3369" s="37">
        <f t="shared" si="422"/>
        <v>11262391.515786326</v>
      </c>
      <c r="U3369" s="37">
        <f t="shared" si="423"/>
        <v>0</v>
      </c>
      <c r="V3369" s="37">
        <f t="shared" si="424"/>
        <v>0</v>
      </c>
    </row>
    <row r="3370" spans="1:22">
      <c r="A3370" s="23">
        <v>3369</v>
      </c>
      <c r="B3370" s="3" t="s">
        <v>2045</v>
      </c>
      <c r="C3370" s="28">
        <v>31</v>
      </c>
      <c r="D3370" s="29">
        <v>12</v>
      </c>
      <c r="E3370" s="28">
        <v>2009</v>
      </c>
      <c r="F3370" s="31">
        <f>DATE(E3370,D3370,C3370)</f>
        <v>40178</v>
      </c>
      <c r="G3370" s="24" t="s">
        <v>4350</v>
      </c>
      <c r="H3370" s="2">
        <v>10000000</v>
      </c>
      <c r="I3370">
        <v>0</v>
      </c>
      <c r="J3370">
        <v>0</v>
      </c>
      <c r="K3370" s="28">
        <f t="shared" si="418"/>
        <v>1</v>
      </c>
      <c r="L3370" s="28" t="str">
        <f t="shared" si="419"/>
        <v/>
      </c>
      <c r="M3370" s="28" t="s">
        <v>4350</v>
      </c>
      <c r="N3370" s="28" t="str">
        <f t="shared" si="420"/>
        <v/>
      </c>
      <c r="O3370" s="28" t="str">
        <f>IF(N3370=1,M3370&amp;" ("&amp;E3370&amp;")",M3370)</f>
        <v>Good Intentions</v>
      </c>
      <c r="P3370" s="36">
        <f>INDEX(cpi!$A$1:$M$105,MATCH('Inflation adjust calc'!$E3370,cpi!$A:$A,0),MATCH('Inflation adjust calc'!$D3370,cpi!$1:$1,0))</f>
        <v>215.94900000000001</v>
      </c>
      <c r="Q3370" s="36">
        <f>cpi!$I$2</f>
        <v>240.85300000000001</v>
      </c>
      <c r="R3370" s="36">
        <f t="shared" si="425"/>
        <v>1.1153235254620304</v>
      </c>
      <c r="S3370" s="28" t="str">
        <f t="shared" si="421"/>
        <v/>
      </c>
      <c r="T3370" s="37">
        <f t="shared" si="422"/>
        <v>11153235.254620304</v>
      </c>
      <c r="U3370" s="37">
        <f t="shared" si="423"/>
        <v>0</v>
      </c>
      <c r="V3370" s="37">
        <f t="shared" si="424"/>
        <v>0</v>
      </c>
    </row>
    <row r="3371" spans="1:22">
      <c r="A3371" s="23">
        <v>3370</v>
      </c>
      <c r="B3371" s="3">
        <v>39115</v>
      </c>
      <c r="C3371" s="28">
        <v>2</v>
      </c>
      <c r="D3371" s="29">
        <v>2</v>
      </c>
      <c r="E3371" s="28">
        <v>2007</v>
      </c>
      <c r="F3371" s="31">
        <f>DATE(E3371,D3371,C3371)</f>
        <v>39115</v>
      </c>
      <c r="G3371" s="24" t="s">
        <v>4351</v>
      </c>
      <c r="H3371" s="2">
        <v>10000000</v>
      </c>
      <c r="I3371">
        <v>0</v>
      </c>
      <c r="J3371">
        <v>0</v>
      </c>
      <c r="K3371" s="28">
        <f t="shared" si="418"/>
        <v>1</v>
      </c>
      <c r="L3371" s="28" t="str">
        <f t="shared" si="419"/>
        <v/>
      </c>
      <c r="M3371" s="28" t="s">
        <v>4351</v>
      </c>
      <c r="N3371" s="28" t="str">
        <f t="shared" si="420"/>
        <v/>
      </c>
      <c r="O3371" s="28" t="str">
        <f>IF(N3371=1,M3371&amp;" ("&amp;E3371&amp;")",M3371)</f>
        <v>Partition</v>
      </c>
      <c r="P3371" s="36">
        <f>INDEX(cpi!$A$1:$M$105,MATCH('Inflation adjust calc'!$E3371,cpi!$A:$A,0),MATCH('Inflation adjust calc'!$D3371,cpi!$1:$1,0))</f>
        <v>203.499</v>
      </c>
      <c r="Q3371" s="36">
        <f>cpi!$I$2</f>
        <v>240.85300000000001</v>
      </c>
      <c r="R3371" s="36">
        <f t="shared" si="425"/>
        <v>1.1835586415658064</v>
      </c>
      <c r="S3371" s="28" t="str">
        <f t="shared" si="421"/>
        <v/>
      </c>
      <c r="T3371" s="37">
        <f t="shared" si="422"/>
        <v>11835586.415658064</v>
      </c>
      <c r="U3371" s="37">
        <f t="shared" si="423"/>
        <v>0</v>
      </c>
      <c r="V3371" s="37">
        <f t="shared" si="424"/>
        <v>0</v>
      </c>
    </row>
    <row r="3372" spans="1:22">
      <c r="A3372" s="23">
        <v>3371</v>
      </c>
      <c r="B3372" s="3" t="s">
        <v>2384</v>
      </c>
      <c r="C3372" s="28">
        <v>13</v>
      </c>
      <c r="D3372" s="29">
        <v>4</v>
      </c>
      <c r="E3372" s="28">
        <v>2012</v>
      </c>
      <c r="F3372" s="31">
        <f>DATE(E3372,D3372,C3372)</f>
        <v>41012</v>
      </c>
      <c r="G3372" s="24" t="s">
        <v>4352</v>
      </c>
      <c r="H3372" s="2">
        <v>10000000</v>
      </c>
      <c r="I3372">
        <v>0</v>
      </c>
      <c r="J3372">
        <v>0</v>
      </c>
      <c r="K3372" s="28">
        <f t="shared" si="418"/>
        <v>1</v>
      </c>
      <c r="L3372" s="28" t="str">
        <f t="shared" si="419"/>
        <v/>
      </c>
      <c r="M3372" s="28" t="s">
        <v>4352</v>
      </c>
      <c r="N3372" s="28" t="str">
        <f t="shared" si="420"/>
        <v/>
      </c>
      <c r="O3372" s="28" t="str">
        <f>IF(N3372=1,M3372&amp;" ("&amp;E3372&amp;")",M3372)</f>
        <v>Detention</v>
      </c>
      <c r="P3372" s="36">
        <f>INDEX(cpi!$A$1:$M$105,MATCH('Inflation adjust calc'!$E3372,cpi!$A:$A,0),MATCH('Inflation adjust calc'!$D3372,cpi!$1:$1,0))</f>
        <v>230.08500000000001</v>
      </c>
      <c r="Q3372" s="36">
        <f>cpi!$I$2</f>
        <v>240.85300000000001</v>
      </c>
      <c r="R3372" s="36">
        <f t="shared" si="425"/>
        <v>1.0468000956168373</v>
      </c>
      <c r="S3372" s="28" t="str">
        <f t="shared" si="421"/>
        <v/>
      </c>
      <c r="T3372" s="37">
        <f t="shared" si="422"/>
        <v>10468000.956168372</v>
      </c>
      <c r="U3372" s="37">
        <f t="shared" si="423"/>
        <v>0</v>
      </c>
      <c r="V3372" s="37">
        <f t="shared" si="424"/>
        <v>0</v>
      </c>
    </row>
    <row r="3373" spans="1:22">
      <c r="A3373" s="23">
        <v>3372</v>
      </c>
      <c r="B3373" s="3">
        <v>41822</v>
      </c>
      <c r="C3373" s="28">
        <v>7</v>
      </c>
      <c r="D3373" s="29">
        <v>2</v>
      </c>
      <c r="E3373" s="28">
        <v>2014</v>
      </c>
      <c r="F3373" s="31">
        <f>DATE(E3373,D3373,C3373)</f>
        <v>41677</v>
      </c>
      <c r="G3373" s="24" t="s">
        <v>4353</v>
      </c>
      <c r="H3373" s="2">
        <v>10000000</v>
      </c>
      <c r="I3373">
        <v>0</v>
      </c>
      <c r="J3373">
        <v>0</v>
      </c>
      <c r="K3373" s="28">
        <f t="shared" si="418"/>
        <v>1</v>
      </c>
      <c r="L3373" s="28" t="str">
        <f t="shared" si="419"/>
        <v/>
      </c>
      <c r="M3373" s="28" t="s">
        <v>4353</v>
      </c>
      <c r="N3373" s="28" t="str">
        <f t="shared" si="420"/>
        <v/>
      </c>
      <c r="O3373" s="28" t="str">
        <f>IF(N3373=1,M3373&amp;" ("&amp;E3373&amp;")",M3373)</f>
        <v>Nurse 3D</v>
      </c>
      <c r="P3373" s="36">
        <f>INDEX(cpi!$A$1:$M$105,MATCH('Inflation adjust calc'!$E3373,cpi!$A:$A,0),MATCH('Inflation adjust calc'!$D3373,cpi!$1:$1,0))</f>
        <v>234.78100000000001</v>
      </c>
      <c r="Q3373" s="36">
        <f>cpi!$I$2</f>
        <v>240.85300000000001</v>
      </c>
      <c r="R3373" s="36">
        <f t="shared" si="425"/>
        <v>1.0258623994275518</v>
      </c>
      <c r="S3373" s="28" t="str">
        <f t="shared" si="421"/>
        <v/>
      </c>
      <c r="T3373" s="37">
        <f t="shared" si="422"/>
        <v>10258623.994275518</v>
      </c>
      <c r="U3373" s="37">
        <f t="shared" si="423"/>
        <v>0</v>
      </c>
      <c r="V3373" s="37">
        <f t="shared" si="424"/>
        <v>0</v>
      </c>
    </row>
    <row r="3374" spans="1:22">
      <c r="A3374" s="23">
        <v>3373</v>
      </c>
      <c r="B3374" s="3" t="s">
        <v>4354</v>
      </c>
      <c r="C3374" s="28">
        <v>19</v>
      </c>
      <c r="D3374" s="29">
        <v>5</v>
      </c>
      <c r="E3374" s="28">
        <v>2015</v>
      </c>
      <c r="F3374" s="31">
        <f>DATE(E3374,D3374,C3374)</f>
        <v>42143</v>
      </c>
      <c r="G3374" s="24" t="s">
        <v>4355</v>
      </c>
      <c r="H3374" s="2">
        <v>10000000</v>
      </c>
      <c r="I3374">
        <v>0</v>
      </c>
      <c r="J3374">
        <v>0</v>
      </c>
      <c r="K3374" s="28">
        <f t="shared" si="418"/>
        <v>1</v>
      </c>
      <c r="L3374" s="28" t="str">
        <f t="shared" si="419"/>
        <v/>
      </c>
      <c r="M3374" s="28" t="s">
        <v>4355</v>
      </c>
      <c r="N3374" s="28" t="str">
        <f t="shared" si="420"/>
        <v/>
      </c>
      <c r="O3374" s="28" t="str">
        <f>IF(N3374=1,M3374&amp;" ("&amp;E3374&amp;")",M3374)</f>
        <v>Into the Grizzly Maze</v>
      </c>
      <c r="P3374" s="36">
        <f>INDEX(cpi!$A$1:$M$105,MATCH('Inflation adjust calc'!$E3374,cpi!$A:$A,0),MATCH('Inflation adjust calc'!$D3374,cpi!$1:$1,0))</f>
        <v>237.80500000000001</v>
      </c>
      <c r="Q3374" s="36">
        <f>cpi!$I$2</f>
        <v>240.85300000000001</v>
      </c>
      <c r="R3374" s="36">
        <f t="shared" si="425"/>
        <v>1.0128172241962954</v>
      </c>
      <c r="S3374" s="28" t="str">
        <f t="shared" si="421"/>
        <v/>
      </c>
      <c r="T3374" s="37">
        <f t="shared" si="422"/>
        <v>10128172.241962954</v>
      </c>
      <c r="U3374" s="37">
        <f t="shared" si="423"/>
        <v>0</v>
      </c>
      <c r="V3374" s="37">
        <f t="shared" si="424"/>
        <v>0</v>
      </c>
    </row>
    <row r="3375" spans="1:22">
      <c r="A3375" s="23">
        <v>3374</v>
      </c>
      <c r="B3375" s="3" t="s">
        <v>4356</v>
      </c>
      <c r="C3375" s="28">
        <v>21</v>
      </c>
      <c r="D3375" s="29">
        <v>7</v>
      </c>
      <c r="E3375" s="28">
        <v>2015</v>
      </c>
      <c r="F3375" s="31">
        <f>DATE(E3375,D3375,C3375)</f>
        <v>42206</v>
      </c>
      <c r="G3375" s="24" t="s">
        <v>4357</v>
      </c>
      <c r="H3375" s="2">
        <v>10000000</v>
      </c>
      <c r="I3375">
        <v>0</v>
      </c>
      <c r="J3375">
        <v>0</v>
      </c>
      <c r="K3375" s="28">
        <f t="shared" si="418"/>
        <v>1</v>
      </c>
      <c r="L3375" s="28" t="str">
        <f t="shared" si="419"/>
        <v/>
      </c>
      <c r="M3375" s="28" t="s">
        <v>4357</v>
      </c>
      <c r="N3375" s="28" t="str">
        <f t="shared" si="420"/>
        <v/>
      </c>
      <c r="O3375" s="28" t="str">
        <f>IF(N3375=1,M3375&amp;" ("&amp;E3375&amp;")",M3375)</f>
        <v>American Heist</v>
      </c>
      <c r="P3375" s="36">
        <f>INDEX(cpi!$A$1:$M$105,MATCH('Inflation adjust calc'!$E3375,cpi!$A:$A,0),MATCH('Inflation adjust calc'!$D3375,cpi!$1:$1,0))</f>
        <v>238.654</v>
      </c>
      <c r="Q3375" s="36">
        <f>cpi!$I$2</f>
        <v>240.85300000000001</v>
      </c>
      <c r="R3375" s="36">
        <f t="shared" si="425"/>
        <v>1.0092141761713611</v>
      </c>
      <c r="S3375" s="28" t="str">
        <f t="shared" si="421"/>
        <v/>
      </c>
      <c r="T3375" s="37">
        <f t="shared" si="422"/>
        <v>10092141.761713611</v>
      </c>
      <c r="U3375" s="37">
        <f t="shared" si="423"/>
        <v>0</v>
      </c>
      <c r="V3375" s="37">
        <f t="shared" si="424"/>
        <v>0</v>
      </c>
    </row>
    <row r="3376" spans="1:22">
      <c r="A3376" s="23">
        <v>3375</v>
      </c>
      <c r="B3376" s="3" t="s">
        <v>2097</v>
      </c>
      <c r="C3376" s="28">
        <v>30</v>
      </c>
      <c r="D3376" s="29">
        <v>4</v>
      </c>
      <c r="E3376" s="28">
        <v>2010</v>
      </c>
      <c r="F3376" s="31">
        <f>DATE(E3376,D3376,C3376)</f>
        <v>40298</v>
      </c>
      <c r="G3376" s="24" t="s">
        <v>4359</v>
      </c>
      <c r="H3376" s="2">
        <v>9900000</v>
      </c>
      <c r="I3376" s="2">
        <v>458054</v>
      </c>
      <c r="J3376" s="2">
        <v>458054</v>
      </c>
      <c r="K3376" s="28" t="str">
        <f t="shared" si="418"/>
        <v/>
      </c>
      <c r="L3376" s="28" t="str">
        <f t="shared" si="419"/>
        <v/>
      </c>
      <c r="M3376" s="28" t="s">
        <v>4359</v>
      </c>
      <c r="N3376" s="28" t="str">
        <f t="shared" si="420"/>
        <v/>
      </c>
      <c r="O3376" s="28" t="str">
        <f>IF(N3376=1,M3376&amp;" ("&amp;E3376&amp;")",M3376)</f>
        <v>Gunless</v>
      </c>
      <c r="P3376" s="36">
        <f>INDEX(cpi!$A$1:$M$105,MATCH('Inflation adjust calc'!$E3376,cpi!$A:$A,0),MATCH('Inflation adjust calc'!$D3376,cpi!$1:$1,0))</f>
        <v>218.00899999999999</v>
      </c>
      <c r="Q3376" s="36">
        <f>cpi!$I$2</f>
        <v>240.85300000000001</v>
      </c>
      <c r="R3376" s="36">
        <f t="shared" si="425"/>
        <v>1.104784664853286</v>
      </c>
      <c r="S3376" s="28" t="str">
        <f t="shared" si="421"/>
        <v/>
      </c>
      <c r="T3376" s="37">
        <f t="shared" si="422"/>
        <v>10937368.182047531</v>
      </c>
      <c r="U3376" s="37">
        <f t="shared" si="423"/>
        <v>506051.03487470705</v>
      </c>
      <c r="V3376" s="37">
        <f t="shared" si="424"/>
        <v>506051.03487470705</v>
      </c>
    </row>
    <row r="3377" spans="1:22">
      <c r="A3377" s="23">
        <v>3376</v>
      </c>
      <c r="B3377" s="3">
        <v>39876</v>
      </c>
      <c r="C3377" s="28">
        <v>3</v>
      </c>
      <c r="D3377" s="29">
        <v>4</v>
      </c>
      <c r="E3377" s="28">
        <v>2009</v>
      </c>
      <c r="F3377" s="31">
        <f>DATE(E3377,D3377,C3377)</f>
        <v>39906</v>
      </c>
      <c r="G3377" s="24" t="s">
        <v>4360</v>
      </c>
      <c r="H3377" s="2">
        <v>9800000</v>
      </c>
      <c r="I3377" s="2">
        <v>16044025</v>
      </c>
      <c r="J3377" s="2">
        <v>17553055</v>
      </c>
      <c r="K3377" s="28" t="str">
        <f t="shared" si="418"/>
        <v/>
      </c>
      <c r="L3377" s="28" t="str">
        <f t="shared" si="419"/>
        <v/>
      </c>
      <c r="M3377" s="28" t="s">
        <v>4360</v>
      </c>
      <c r="N3377" s="28" t="str">
        <f t="shared" si="420"/>
        <v/>
      </c>
      <c r="O3377" s="28" t="str">
        <f>IF(N3377=1,M3377&amp;" ("&amp;E3377&amp;")",M3377)</f>
        <v>Adventureland</v>
      </c>
      <c r="P3377" s="36">
        <f>INDEX(cpi!$A$1:$M$105,MATCH('Inflation adjust calc'!$E3377,cpi!$A:$A,0),MATCH('Inflation adjust calc'!$D3377,cpi!$1:$1,0))</f>
        <v>213.24</v>
      </c>
      <c r="Q3377" s="36">
        <f>cpi!$I$2</f>
        <v>240.85300000000001</v>
      </c>
      <c r="R3377" s="36">
        <f t="shared" si="425"/>
        <v>1.1294925905083475</v>
      </c>
      <c r="S3377" s="28" t="str">
        <f t="shared" si="421"/>
        <v/>
      </c>
      <c r="T3377" s="37">
        <f t="shared" si="422"/>
        <v>11069027.386981806</v>
      </c>
      <c r="U3377" s="37">
        <f t="shared" si="423"/>
        <v>18121607.359430689</v>
      </c>
      <c r="V3377" s="37">
        <f t="shared" si="424"/>
        <v>19826045.5632855</v>
      </c>
    </row>
    <row r="3378" spans="1:22">
      <c r="A3378" s="23">
        <v>3377</v>
      </c>
      <c r="B3378" s="3" t="s">
        <v>1401</v>
      </c>
      <c r="C3378" s="28">
        <v>19</v>
      </c>
      <c r="D3378" s="29">
        <v>12</v>
      </c>
      <c r="E3378" s="28">
        <v>2012</v>
      </c>
      <c r="F3378" s="31">
        <f>DATE(E3378,D3378,C3378)</f>
        <v>41262</v>
      </c>
      <c r="G3378" s="24" t="s">
        <v>4361</v>
      </c>
      <c r="H3378" s="2">
        <v>9700000</v>
      </c>
      <c r="I3378" s="2">
        <v>6738954</v>
      </c>
      <c r="J3378" s="2">
        <v>36787044</v>
      </c>
      <c r="K3378" s="28" t="str">
        <f t="shared" si="418"/>
        <v/>
      </c>
      <c r="L3378" s="28" t="str">
        <f t="shared" si="419"/>
        <v/>
      </c>
      <c r="M3378" s="28" t="s">
        <v>4361</v>
      </c>
      <c r="N3378" s="28" t="str">
        <f t="shared" si="420"/>
        <v/>
      </c>
      <c r="O3378" s="28" t="str">
        <f>IF(N3378=1,M3378&amp;" ("&amp;E3378&amp;")",M3378)</f>
        <v>Amour</v>
      </c>
      <c r="P3378" s="36">
        <f>INDEX(cpi!$A$1:$M$105,MATCH('Inflation adjust calc'!$E3378,cpi!$A:$A,0),MATCH('Inflation adjust calc'!$D3378,cpi!$1:$1,0))</f>
        <v>229.601</v>
      </c>
      <c r="Q3378" s="36">
        <f>cpi!$I$2</f>
        <v>240.85300000000001</v>
      </c>
      <c r="R3378" s="36">
        <f t="shared" si="425"/>
        <v>1.0490067551970592</v>
      </c>
      <c r="S3378" s="28" t="str">
        <f t="shared" si="421"/>
        <v/>
      </c>
      <c r="T3378" s="37">
        <f t="shared" si="422"/>
        <v>10175365.525411474</v>
      </c>
      <c r="U3378" s="37">
        <f t="shared" si="423"/>
        <v>7069208.2689622426</v>
      </c>
      <c r="V3378" s="37">
        <f t="shared" si="424"/>
        <v>38589857.659731448</v>
      </c>
    </row>
    <row r="3379" spans="1:22">
      <c r="A3379" s="23">
        <v>3378</v>
      </c>
      <c r="B3379" s="3" t="s">
        <v>1316</v>
      </c>
      <c r="C3379" s="28">
        <v>28</v>
      </c>
      <c r="D3379" s="29">
        <v>4</v>
      </c>
      <c r="E3379" s="28">
        <v>2006</v>
      </c>
      <c r="F3379" s="31">
        <f>DATE(E3379,D3379,C3379)</f>
        <v>38835</v>
      </c>
      <c r="G3379" s="24" t="s">
        <v>4362</v>
      </c>
      <c r="H3379" s="2">
        <v>9600000</v>
      </c>
      <c r="I3379" s="2">
        <v>2484186</v>
      </c>
      <c r="J3379" s="2">
        <v>5256839</v>
      </c>
      <c r="K3379" s="28" t="str">
        <f t="shared" si="418"/>
        <v/>
      </c>
      <c r="L3379" s="28" t="str">
        <f t="shared" si="419"/>
        <v/>
      </c>
      <c r="M3379" s="28" t="s">
        <v>4362</v>
      </c>
      <c r="N3379" s="28" t="str">
        <f t="shared" si="420"/>
        <v/>
      </c>
      <c r="O3379" s="28" t="str">
        <f>IF(N3379=1,M3379&amp;" ("&amp;E3379&amp;")",M3379)</f>
        <v>The Lost City</v>
      </c>
      <c r="P3379" s="36">
        <f>INDEX(cpi!$A$1:$M$105,MATCH('Inflation adjust calc'!$E3379,cpi!$A:$A,0),MATCH('Inflation adjust calc'!$D3379,cpi!$1:$1,0))</f>
        <v>201.5</v>
      </c>
      <c r="Q3379" s="36">
        <f>cpi!$I$2</f>
        <v>240.85300000000001</v>
      </c>
      <c r="R3379" s="36">
        <f t="shared" si="425"/>
        <v>1.1953002481389579</v>
      </c>
      <c r="S3379" s="28" t="str">
        <f t="shared" si="421"/>
        <v/>
      </c>
      <c r="T3379" s="37">
        <f t="shared" si="422"/>
        <v>11474882.382133996</v>
      </c>
      <c r="U3379" s="37">
        <f t="shared" si="423"/>
        <v>2969348.1422233251</v>
      </c>
      <c r="V3379" s="37">
        <f t="shared" si="424"/>
        <v>6283500.961126551</v>
      </c>
    </row>
    <row r="3380" spans="1:22">
      <c r="A3380" s="23">
        <v>3379</v>
      </c>
      <c r="B3380" s="3">
        <v>36861</v>
      </c>
      <c r="C3380" s="28">
        <v>12</v>
      </c>
      <c r="D3380" s="29">
        <v>1</v>
      </c>
      <c r="E3380" s="28">
        <v>2000</v>
      </c>
      <c r="F3380" s="31">
        <f>DATE(E3380,D3380,C3380)</f>
        <v>36537</v>
      </c>
      <c r="G3380" s="24" t="s">
        <v>4363</v>
      </c>
      <c r="H3380" s="2">
        <v>9500000</v>
      </c>
      <c r="I3380" s="2">
        <v>57176582</v>
      </c>
      <c r="J3380" s="2">
        <v>59675307</v>
      </c>
      <c r="K3380" s="28" t="str">
        <f t="shared" si="418"/>
        <v/>
      </c>
      <c r="L3380" s="28" t="str">
        <f t="shared" si="419"/>
        <v/>
      </c>
      <c r="M3380" s="28" t="s">
        <v>4363</v>
      </c>
      <c r="N3380" s="28" t="str">
        <f t="shared" si="420"/>
        <v/>
      </c>
      <c r="O3380" s="28" t="str">
        <f>IF(N3380=1,M3380&amp;" ("&amp;E3380&amp;")",M3380)</f>
        <v>Next Friday</v>
      </c>
      <c r="P3380" s="36">
        <f>INDEX(cpi!$A$1:$M$105,MATCH('Inflation adjust calc'!$E3380,cpi!$A:$A,0),MATCH('Inflation adjust calc'!$D3380,cpi!$1:$1,0))</f>
        <v>168.8</v>
      </c>
      <c r="Q3380" s="36">
        <f>cpi!$I$2</f>
        <v>240.85300000000001</v>
      </c>
      <c r="R3380" s="36">
        <f t="shared" si="425"/>
        <v>1.4268542654028435</v>
      </c>
      <c r="S3380" s="28" t="str">
        <f t="shared" si="421"/>
        <v/>
      </c>
      <c r="T3380" s="37">
        <f t="shared" si="422"/>
        <v>13555115.521327013</v>
      </c>
      <c r="U3380" s="37">
        <f t="shared" si="423"/>
        <v>81582649.907855451</v>
      </c>
      <c r="V3380" s="37">
        <f t="shared" si="424"/>
        <v>85147966.332174167</v>
      </c>
    </row>
    <row r="3381" spans="1:22">
      <c r="A3381" s="23">
        <v>3380</v>
      </c>
      <c r="B3381" s="3" t="s">
        <v>4364</v>
      </c>
      <c r="C3381" s="28">
        <v>13</v>
      </c>
      <c r="D3381" s="29">
        <v>6</v>
      </c>
      <c r="E3381" s="28">
        <v>1967</v>
      </c>
      <c r="F3381" s="31">
        <f>DATE(E3381,D3381,C3381)</f>
        <v>24636</v>
      </c>
      <c r="G3381" s="24" t="s">
        <v>4365</v>
      </c>
      <c r="H3381" s="2">
        <v>9500000</v>
      </c>
      <c r="I3381" s="2">
        <v>43100000</v>
      </c>
      <c r="J3381" s="2">
        <v>111600000</v>
      </c>
      <c r="K3381" s="28" t="str">
        <f t="shared" si="418"/>
        <v/>
      </c>
      <c r="L3381" s="28" t="str">
        <f t="shared" si="419"/>
        <v/>
      </c>
      <c r="M3381" s="28" t="s">
        <v>4365</v>
      </c>
      <c r="N3381" s="28" t="str">
        <f t="shared" si="420"/>
        <v/>
      </c>
      <c r="O3381" s="28" t="str">
        <f>IF(N3381=1,M3381&amp;" ("&amp;E3381&amp;")",M3381)</f>
        <v>You Only Live Twice</v>
      </c>
      <c r="P3381" s="36">
        <f>INDEX(cpi!$A$1:$M$105,MATCH('Inflation adjust calc'!$E3381,cpi!$A:$A,0),MATCH('Inflation adjust calc'!$D3381,cpi!$1:$1,0))</f>
        <v>33.299999999999997</v>
      </c>
      <c r="Q3381" s="36">
        <f>cpi!$I$2</f>
        <v>240.85300000000001</v>
      </c>
      <c r="R3381" s="36">
        <f t="shared" si="425"/>
        <v>7.2328228228228237</v>
      </c>
      <c r="S3381" s="28" t="str">
        <f t="shared" si="421"/>
        <v/>
      </c>
      <c r="T3381" s="37">
        <f t="shared" si="422"/>
        <v>68711816.816816822</v>
      </c>
      <c r="U3381" s="37">
        <f t="shared" si="423"/>
        <v>311734663.66366369</v>
      </c>
      <c r="V3381" s="37">
        <f t="shared" si="424"/>
        <v>807183027.02702713</v>
      </c>
    </row>
    <row r="3382" spans="1:22">
      <c r="A3382" s="23">
        <v>3381</v>
      </c>
      <c r="B3382" s="3">
        <v>32422</v>
      </c>
      <c r="C3382" s="28">
        <v>10</v>
      </c>
      <c r="D3382" s="29">
        <v>6</v>
      </c>
      <c r="E3382" s="28">
        <v>1988</v>
      </c>
      <c r="F3382" s="31">
        <f>DATE(E3382,D3382,C3382)</f>
        <v>32304</v>
      </c>
      <c r="G3382" s="24" t="s">
        <v>4366</v>
      </c>
      <c r="H3382" s="2">
        <v>9500000</v>
      </c>
      <c r="I3382" s="2">
        <v>14114000</v>
      </c>
      <c r="J3382" s="2">
        <v>14114000</v>
      </c>
      <c r="K3382" s="28" t="str">
        <f t="shared" si="418"/>
        <v/>
      </c>
      <c r="L3382" s="28" t="str">
        <f t="shared" si="419"/>
        <v/>
      </c>
      <c r="M3382" s="28" t="s">
        <v>4366</v>
      </c>
      <c r="N3382" s="28" t="str">
        <f t="shared" si="420"/>
        <v/>
      </c>
      <c r="O3382" s="28" t="str">
        <f>IF(N3382=1,M3382&amp;" ("&amp;E3382&amp;")",M3382)</f>
        <v>Poltergeist III</v>
      </c>
      <c r="P3382" s="36">
        <f>INDEX(cpi!$A$1:$M$105,MATCH('Inflation adjust calc'!$E3382,cpi!$A:$A,0),MATCH('Inflation adjust calc'!$D3382,cpi!$1:$1,0))</f>
        <v>118</v>
      </c>
      <c r="Q3382" s="36">
        <f>cpi!$I$2</f>
        <v>240.85300000000001</v>
      </c>
      <c r="R3382" s="36">
        <f t="shared" si="425"/>
        <v>2.0411271186440678</v>
      </c>
      <c r="S3382" s="28" t="str">
        <f t="shared" si="421"/>
        <v/>
      </c>
      <c r="T3382" s="37">
        <f t="shared" si="422"/>
        <v>19390707.627118643</v>
      </c>
      <c r="U3382" s="37">
        <f t="shared" si="423"/>
        <v>28808468.152542375</v>
      </c>
      <c r="V3382" s="37">
        <f t="shared" si="424"/>
        <v>28808468.152542375</v>
      </c>
    </row>
    <row r="3383" spans="1:22">
      <c r="A3383" s="23">
        <v>3382</v>
      </c>
      <c r="B3383" s="3" t="s">
        <v>1656</v>
      </c>
      <c r="C3383" s="28">
        <v>19</v>
      </c>
      <c r="D3383" s="29">
        <v>3</v>
      </c>
      <c r="E3383" s="28">
        <v>2010</v>
      </c>
      <c r="F3383" s="31">
        <f>DATE(E3383,D3383,C3383)</f>
        <v>40256</v>
      </c>
      <c r="G3383" s="24" t="s">
        <v>4367</v>
      </c>
      <c r="H3383" s="2">
        <v>9500000</v>
      </c>
      <c r="I3383" s="2">
        <v>3573673</v>
      </c>
      <c r="J3383" s="2">
        <v>5278632</v>
      </c>
      <c r="K3383" s="28" t="str">
        <f t="shared" si="418"/>
        <v/>
      </c>
      <c r="L3383" s="28" t="str">
        <f t="shared" si="419"/>
        <v/>
      </c>
      <c r="M3383" s="28" t="s">
        <v>4367</v>
      </c>
      <c r="N3383" s="28" t="str">
        <f t="shared" si="420"/>
        <v/>
      </c>
      <c r="O3383" s="28" t="str">
        <f>IF(N3383=1,M3383&amp;" ("&amp;E3383&amp;")",M3383)</f>
        <v>The Runaways</v>
      </c>
      <c r="P3383" s="36">
        <f>INDEX(cpi!$A$1:$M$105,MATCH('Inflation adjust calc'!$E3383,cpi!$A:$A,0),MATCH('Inflation adjust calc'!$D3383,cpi!$1:$1,0))</f>
        <v>217.631</v>
      </c>
      <c r="Q3383" s="36">
        <f>cpi!$I$2</f>
        <v>240.85300000000001</v>
      </c>
      <c r="R3383" s="36">
        <f t="shared" si="425"/>
        <v>1.1067035486672396</v>
      </c>
      <c r="S3383" s="28" t="str">
        <f t="shared" si="421"/>
        <v/>
      </c>
      <c r="T3383" s="37">
        <f t="shared" si="422"/>
        <v>10513683.712338777</v>
      </c>
      <c r="U3383" s="37">
        <f t="shared" si="423"/>
        <v>3954996.5908763004</v>
      </c>
      <c r="V3383" s="37">
        <f t="shared" si="424"/>
        <v>5841880.7665084489</v>
      </c>
    </row>
    <row r="3384" spans="1:22">
      <c r="A3384" s="23">
        <v>3383</v>
      </c>
      <c r="B3384" s="3" t="s">
        <v>4368</v>
      </c>
      <c r="C3384" s="28">
        <v>30</v>
      </c>
      <c r="D3384" s="29">
        <v>10</v>
      </c>
      <c r="E3384" s="28">
        <v>2009</v>
      </c>
      <c r="F3384" s="31">
        <f>DATE(E3384,D3384,C3384)</f>
        <v>40116</v>
      </c>
      <c r="G3384" s="24" t="s">
        <v>4369</v>
      </c>
      <c r="H3384" s="2">
        <v>9500000</v>
      </c>
      <c r="I3384" s="2">
        <v>113682</v>
      </c>
      <c r="J3384" s="2">
        <v>118482</v>
      </c>
      <c r="K3384" s="28" t="str">
        <f t="shared" si="418"/>
        <v/>
      </c>
      <c r="L3384" s="28" t="str">
        <f t="shared" si="419"/>
        <v/>
      </c>
      <c r="M3384" s="28" t="s">
        <v>4369</v>
      </c>
      <c r="N3384" s="28" t="str">
        <f t="shared" si="420"/>
        <v/>
      </c>
      <c r="O3384" s="28" t="str">
        <f>IF(N3384=1,M3384&amp;" ("&amp;E3384&amp;")",M3384)</f>
        <v>Gentlemen Broncos</v>
      </c>
      <c r="P3384" s="36">
        <f>INDEX(cpi!$A$1:$M$105,MATCH('Inflation adjust calc'!$E3384,cpi!$A:$A,0),MATCH('Inflation adjust calc'!$D3384,cpi!$1:$1,0))</f>
        <v>216.17699999999999</v>
      </c>
      <c r="Q3384" s="36">
        <f>cpi!$I$2</f>
        <v>240.85300000000001</v>
      </c>
      <c r="R3384" s="36">
        <f t="shared" si="425"/>
        <v>1.1141472034490256</v>
      </c>
      <c r="S3384" s="28" t="str">
        <f t="shared" si="421"/>
        <v/>
      </c>
      <c r="T3384" s="37">
        <f t="shared" si="422"/>
        <v>10584398.432765743</v>
      </c>
      <c r="U3384" s="37">
        <f t="shared" si="423"/>
        <v>126658.48238249213</v>
      </c>
      <c r="V3384" s="37">
        <f t="shared" si="424"/>
        <v>132006.38895904744</v>
      </c>
    </row>
    <row r="3385" spans="1:22">
      <c r="A3385" s="23">
        <v>3384</v>
      </c>
      <c r="B3385" s="3" t="s">
        <v>2489</v>
      </c>
      <c r="C3385" s="28">
        <v>31</v>
      </c>
      <c r="D3385" s="29">
        <v>12</v>
      </c>
      <c r="E3385" s="28">
        <v>2013</v>
      </c>
      <c r="F3385" s="31">
        <f>DATE(E3385,D3385,C3385)</f>
        <v>41639</v>
      </c>
      <c r="G3385" s="24" t="s">
        <v>4370</v>
      </c>
      <c r="H3385" s="2">
        <v>9500000</v>
      </c>
      <c r="I3385">
        <v>0</v>
      </c>
      <c r="J3385">
        <v>0</v>
      </c>
      <c r="K3385" s="28">
        <f t="shared" si="418"/>
        <v>1</v>
      </c>
      <c r="L3385" s="28" t="str">
        <f t="shared" si="419"/>
        <v/>
      </c>
      <c r="M3385" s="28" t="s">
        <v>4370</v>
      </c>
      <c r="N3385" s="28" t="str">
        <f t="shared" si="420"/>
        <v/>
      </c>
      <c r="O3385" s="28" t="str">
        <f>IF(N3385=1,M3385&amp;" ("&amp;E3385&amp;")",M3385)</f>
        <v>Re-Kill</v>
      </c>
      <c r="P3385" s="36">
        <f>INDEX(cpi!$A$1:$M$105,MATCH('Inflation adjust calc'!$E3385,cpi!$A:$A,0),MATCH('Inflation adjust calc'!$D3385,cpi!$1:$1,0))</f>
        <v>233.04900000000001</v>
      </c>
      <c r="Q3385" s="36">
        <f>cpi!$I$2</f>
        <v>240.85300000000001</v>
      </c>
      <c r="R3385" s="36">
        <f t="shared" si="425"/>
        <v>1.0334865200022314</v>
      </c>
      <c r="S3385" s="28" t="str">
        <f t="shared" si="421"/>
        <v/>
      </c>
      <c r="T3385" s="37">
        <f t="shared" si="422"/>
        <v>9818121.9400211982</v>
      </c>
      <c r="U3385" s="37">
        <f t="shared" si="423"/>
        <v>0</v>
      </c>
      <c r="V3385" s="37">
        <f t="shared" si="424"/>
        <v>0</v>
      </c>
    </row>
    <row r="3386" spans="1:22">
      <c r="A3386" s="23">
        <v>3385</v>
      </c>
      <c r="B3386" s="3">
        <v>23203</v>
      </c>
      <c r="C3386" s="28">
        <v>7</v>
      </c>
      <c r="D3386" s="29">
        <v>11</v>
      </c>
      <c r="E3386" s="28">
        <v>1963</v>
      </c>
      <c r="F3386" s="31">
        <f>DATE(E3386,D3386,C3386)</f>
        <v>23322</v>
      </c>
      <c r="G3386" s="24" t="s">
        <v>4371</v>
      </c>
      <c r="H3386" s="2">
        <v>9400000</v>
      </c>
      <c r="I3386" s="2">
        <v>46300000</v>
      </c>
      <c r="J3386" s="2">
        <v>60000000</v>
      </c>
      <c r="K3386" s="28" t="str">
        <f t="shared" si="418"/>
        <v/>
      </c>
      <c r="L3386" s="28" t="str">
        <f t="shared" si="419"/>
        <v/>
      </c>
      <c r="M3386" s="28" t="s">
        <v>4371</v>
      </c>
      <c r="N3386" s="28" t="str">
        <f t="shared" si="420"/>
        <v/>
      </c>
      <c r="O3386" s="28" t="str">
        <f>IF(N3386=1,M3386&amp;" ("&amp;E3386&amp;")",M3386)</f>
        <v>It's a Mad Mad Mad Mad World</v>
      </c>
      <c r="P3386" s="36">
        <f>INDEX(cpi!$A$1:$M$105,MATCH('Inflation adjust calc'!$E3386,cpi!$A:$A,0),MATCH('Inflation adjust calc'!$D3386,cpi!$1:$1,0))</f>
        <v>30.8</v>
      </c>
      <c r="Q3386" s="36">
        <f>cpi!$I$2</f>
        <v>240.85300000000001</v>
      </c>
      <c r="R3386" s="36">
        <f t="shared" si="425"/>
        <v>7.8199025974025975</v>
      </c>
      <c r="S3386" s="28" t="str">
        <f t="shared" si="421"/>
        <v/>
      </c>
      <c r="T3386" s="37">
        <f t="shared" si="422"/>
        <v>73507084.415584415</v>
      </c>
      <c r="U3386" s="37">
        <f t="shared" si="423"/>
        <v>362061490.25974029</v>
      </c>
      <c r="V3386" s="37">
        <f t="shared" si="424"/>
        <v>469194155.84415585</v>
      </c>
    </row>
    <row r="3387" spans="1:22">
      <c r="A3387" s="23">
        <v>3386</v>
      </c>
      <c r="B3387" s="3">
        <v>38787</v>
      </c>
      <c r="C3387" s="28">
        <v>3</v>
      </c>
      <c r="D3387" s="29">
        <v>11</v>
      </c>
      <c r="E3387" s="28">
        <v>2006</v>
      </c>
      <c r="F3387" s="31">
        <f>DATE(E3387,D3387,C3387)</f>
        <v>39024</v>
      </c>
      <c r="G3387" s="24" t="s">
        <v>4372</v>
      </c>
      <c r="H3387" s="2">
        <v>9400000</v>
      </c>
      <c r="I3387" s="2">
        <v>12899867</v>
      </c>
      <c r="J3387" s="2">
        <v>87226613</v>
      </c>
      <c r="K3387" s="28" t="str">
        <f t="shared" si="418"/>
        <v/>
      </c>
      <c r="L3387" s="28" t="str">
        <f t="shared" si="419"/>
        <v/>
      </c>
      <c r="M3387" s="28" t="s">
        <v>4372</v>
      </c>
      <c r="N3387" s="28" t="str">
        <f t="shared" si="420"/>
        <v/>
      </c>
      <c r="O3387" s="28" t="str">
        <f>IF(N3387=1,M3387&amp;" ("&amp;E3387&amp;")",M3387)</f>
        <v>Volver</v>
      </c>
      <c r="P3387" s="36">
        <f>INDEX(cpi!$A$1:$M$105,MATCH('Inflation adjust calc'!$E3387,cpi!$A:$A,0),MATCH('Inflation adjust calc'!$D3387,cpi!$1:$1,0))</f>
        <v>201.5</v>
      </c>
      <c r="Q3387" s="36">
        <f>cpi!$I$2</f>
        <v>240.85300000000001</v>
      </c>
      <c r="R3387" s="36">
        <f t="shared" si="425"/>
        <v>1.1953002481389579</v>
      </c>
      <c r="S3387" s="28" t="str">
        <f t="shared" si="421"/>
        <v/>
      </c>
      <c r="T3387" s="37">
        <f t="shared" si="422"/>
        <v>11235822.332506204</v>
      </c>
      <c r="U3387" s="37">
        <f t="shared" si="423"/>
        <v>15419214.226059554</v>
      </c>
      <c r="V3387" s="37">
        <f t="shared" si="424"/>
        <v>104261992.16322085</v>
      </c>
    </row>
    <row r="3388" spans="1:22">
      <c r="A3388" s="23">
        <v>3387</v>
      </c>
      <c r="B3388" s="3">
        <v>40858</v>
      </c>
      <c r="C3388" s="28">
        <v>11</v>
      </c>
      <c r="D3388" s="29">
        <v>11</v>
      </c>
      <c r="E3388" s="28">
        <v>2011</v>
      </c>
      <c r="F3388" s="31">
        <f>DATE(E3388,D3388,C3388)</f>
        <v>40858</v>
      </c>
      <c r="G3388" s="24" t="s">
        <v>4373</v>
      </c>
      <c r="H3388" s="2">
        <v>9400000</v>
      </c>
      <c r="I3388" s="2">
        <v>3030848</v>
      </c>
      <c r="J3388" s="2">
        <v>21817298</v>
      </c>
      <c r="K3388" s="28" t="str">
        <f t="shared" si="418"/>
        <v/>
      </c>
      <c r="L3388" s="28" t="str">
        <f t="shared" si="419"/>
        <v/>
      </c>
      <c r="M3388" s="28" t="s">
        <v>4373</v>
      </c>
      <c r="N3388" s="28" t="str">
        <f t="shared" si="420"/>
        <v/>
      </c>
      <c r="O3388" s="28" t="str">
        <f>IF(N3388=1,M3388&amp;" ("&amp;E3388&amp;")",M3388)</f>
        <v>Melancholia</v>
      </c>
      <c r="P3388" s="36">
        <f>INDEX(cpi!$A$1:$M$105,MATCH('Inflation adjust calc'!$E3388,cpi!$A:$A,0),MATCH('Inflation adjust calc'!$D3388,cpi!$1:$1,0))</f>
        <v>226.23</v>
      </c>
      <c r="Q3388" s="36">
        <f>cpi!$I$2</f>
        <v>240.85300000000001</v>
      </c>
      <c r="R3388" s="36">
        <f t="shared" si="425"/>
        <v>1.0646377580338595</v>
      </c>
      <c r="S3388" s="28" t="str">
        <f t="shared" si="421"/>
        <v/>
      </c>
      <c r="T3388" s="37">
        <f t="shared" si="422"/>
        <v>10007594.92551828</v>
      </c>
      <c r="U3388" s="37">
        <f t="shared" si="423"/>
        <v>3226755.2196614072</v>
      </c>
      <c r="V3388" s="37">
        <f t="shared" si="424"/>
        <v>23227519.229076605</v>
      </c>
    </row>
    <row r="3389" spans="1:22">
      <c r="A3389" s="23">
        <v>3388</v>
      </c>
      <c r="B3389" s="3">
        <v>29775</v>
      </c>
      <c r="C3389" s="28">
        <v>7</v>
      </c>
      <c r="D3389" s="29">
        <v>8</v>
      </c>
      <c r="E3389" s="28">
        <v>1981</v>
      </c>
      <c r="F3389" s="31">
        <f>DATE(E3389,D3389,C3389)</f>
        <v>29805</v>
      </c>
      <c r="G3389" s="24" t="s">
        <v>4374</v>
      </c>
      <c r="H3389" s="2">
        <v>9300000</v>
      </c>
      <c r="I3389" s="2">
        <v>19571091</v>
      </c>
      <c r="J3389" s="2">
        <v>19571091</v>
      </c>
      <c r="K3389" s="28" t="str">
        <f t="shared" si="418"/>
        <v/>
      </c>
      <c r="L3389" s="28" t="str">
        <f t="shared" si="419"/>
        <v/>
      </c>
      <c r="M3389" s="28" t="s">
        <v>4374</v>
      </c>
      <c r="N3389" s="28" t="str">
        <f t="shared" si="420"/>
        <v/>
      </c>
      <c r="O3389" s="28" t="str">
        <f>IF(N3389=1,M3389&amp;" ("&amp;E3389&amp;")",M3389)</f>
        <v>Heavy Metal</v>
      </c>
      <c r="P3389" s="36">
        <f>INDEX(cpi!$A$1:$M$105,MATCH('Inflation adjust calc'!$E3389,cpi!$A:$A,0),MATCH('Inflation adjust calc'!$D3389,cpi!$1:$1,0))</f>
        <v>92.3</v>
      </c>
      <c r="Q3389" s="36">
        <f>cpi!$I$2</f>
        <v>240.85300000000001</v>
      </c>
      <c r="R3389" s="36">
        <f t="shared" si="425"/>
        <v>2.6094582881906829</v>
      </c>
      <c r="S3389" s="28" t="str">
        <f t="shared" si="421"/>
        <v/>
      </c>
      <c r="T3389" s="37">
        <f t="shared" si="422"/>
        <v>24267962.080173351</v>
      </c>
      <c r="U3389" s="37">
        <f t="shared" si="423"/>
        <v>51069945.618884079</v>
      </c>
      <c r="V3389" s="37">
        <f t="shared" si="424"/>
        <v>51069945.618884079</v>
      </c>
    </row>
    <row r="3390" spans="1:22">
      <c r="A3390" s="23">
        <v>3389</v>
      </c>
      <c r="B3390" s="3" t="s">
        <v>4375</v>
      </c>
      <c r="C3390" s="28">
        <v>13</v>
      </c>
      <c r="D3390" s="29">
        <v>11</v>
      </c>
      <c r="E3390" s="28">
        <v>2012</v>
      </c>
      <c r="F3390" s="31">
        <f>DATE(E3390,D3390,C3390)</f>
        <v>41226</v>
      </c>
      <c r="G3390" s="24" t="s">
        <v>4376</v>
      </c>
      <c r="H3390" s="2">
        <v>9200000</v>
      </c>
      <c r="I3390" s="2">
        <v>3047539</v>
      </c>
      <c r="J3390" s="2">
        <v>5797456</v>
      </c>
      <c r="K3390" s="28" t="str">
        <f t="shared" si="418"/>
        <v/>
      </c>
      <c r="L3390" s="28" t="str">
        <f t="shared" si="419"/>
        <v/>
      </c>
      <c r="M3390" s="28" t="s">
        <v>4376</v>
      </c>
      <c r="N3390" s="28" t="str">
        <f t="shared" si="420"/>
        <v/>
      </c>
      <c r="O3390" s="28" t="str">
        <f>IF(N3390=1,M3390&amp;" ("&amp;E3390&amp;")",M3390)</f>
        <v>Jab Tak Hai Jaan</v>
      </c>
      <c r="P3390" s="36">
        <f>INDEX(cpi!$A$1:$M$105,MATCH('Inflation adjust calc'!$E3390,cpi!$A:$A,0),MATCH('Inflation adjust calc'!$D3390,cpi!$1:$1,0))</f>
        <v>230.221</v>
      </c>
      <c r="Q3390" s="36">
        <f>cpi!$I$2</f>
        <v>240.85300000000001</v>
      </c>
      <c r="R3390" s="36">
        <f t="shared" si="425"/>
        <v>1.0461817123546506</v>
      </c>
      <c r="S3390" s="28" t="str">
        <f t="shared" si="421"/>
        <v/>
      </c>
      <c r="T3390" s="37">
        <f t="shared" si="422"/>
        <v>9624871.7536627855</v>
      </c>
      <c r="U3390" s="37">
        <f t="shared" si="423"/>
        <v>3188279.5694875796</v>
      </c>
      <c r="V3390" s="37">
        <f t="shared" si="424"/>
        <v>6065192.4453807436</v>
      </c>
    </row>
    <row r="3391" spans="1:22">
      <c r="A3391" s="23">
        <v>3390</v>
      </c>
      <c r="B3391" s="3" t="s">
        <v>2298</v>
      </c>
      <c r="C3391" s="28">
        <v>29</v>
      </c>
      <c r="D3391" s="29">
        <v>12</v>
      </c>
      <c r="E3391" s="28">
        <v>1995</v>
      </c>
      <c r="F3391" s="31">
        <f>DATE(E3391,D3391,C3391)</f>
        <v>35062</v>
      </c>
      <c r="G3391" s="24" t="s">
        <v>4377</v>
      </c>
      <c r="H3391" s="2">
        <v>9200000</v>
      </c>
      <c r="I3391" s="2">
        <v>2684904</v>
      </c>
      <c r="J3391" s="2">
        <v>4204857</v>
      </c>
      <c r="K3391" s="28" t="str">
        <f t="shared" si="418"/>
        <v/>
      </c>
      <c r="L3391" s="28" t="str">
        <f t="shared" si="419"/>
        <v/>
      </c>
      <c r="M3391" s="28" t="s">
        <v>4377</v>
      </c>
      <c r="N3391" s="28" t="str">
        <f t="shared" si="420"/>
        <v/>
      </c>
      <c r="O3391" s="28" t="str">
        <f>IF(N3391=1,M3391&amp;" ("&amp;E3391&amp;")",M3391)</f>
        <v>Richard III</v>
      </c>
      <c r="P3391" s="36">
        <f>INDEX(cpi!$A$1:$M$105,MATCH('Inflation adjust calc'!$E3391,cpi!$A:$A,0),MATCH('Inflation adjust calc'!$D3391,cpi!$1:$1,0))</f>
        <v>153.5</v>
      </c>
      <c r="Q3391" s="36">
        <f>cpi!$I$2</f>
        <v>240.85300000000001</v>
      </c>
      <c r="R3391" s="36">
        <f t="shared" si="425"/>
        <v>1.5690749185667754</v>
      </c>
      <c r="S3391" s="28" t="str">
        <f t="shared" si="421"/>
        <v/>
      </c>
      <c r="T3391" s="37">
        <f t="shared" si="422"/>
        <v>14435489.250814334</v>
      </c>
      <c r="U3391" s="37">
        <f t="shared" si="423"/>
        <v>4212815.5251596095</v>
      </c>
      <c r="V3391" s="37">
        <f t="shared" si="424"/>
        <v>6597735.6548599359</v>
      </c>
    </row>
    <row r="3392" spans="1:22">
      <c r="A3392" s="23">
        <v>3391</v>
      </c>
      <c r="B3392" s="3" t="s">
        <v>169</v>
      </c>
      <c r="C3392" s="28">
        <v>21</v>
      </c>
      <c r="D3392" s="29">
        <v>5</v>
      </c>
      <c r="E3392" s="28">
        <v>2010</v>
      </c>
      <c r="F3392" s="31">
        <f>DATE(E3392,D3392,C3392)</f>
        <v>40319</v>
      </c>
      <c r="G3392" s="24" t="s">
        <v>4378</v>
      </c>
      <c r="H3392" s="2">
        <v>9200000</v>
      </c>
      <c r="I3392" s="2">
        <v>1685269</v>
      </c>
      <c r="J3392" s="2">
        <v>17155193</v>
      </c>
      <c r="K3392" s="28" t="str">
        <f t="shared" si="418"/>
        <v/>
      </c>
      <c r="L3392" s="28" t="str">
        <f t="shared" si="419"/>
        <v/>
      </c>
      <c r="M3392" s="28" t="s">
        <v>4378</v>
      </c>
      <c r="N3392" s="28" t="str">
        <f t="shared" si="420"/>
        <v/>
      </c>
      <c r="O3392" s="28" t="str">
        <f>IF(N3392=1,M3392&amp;" ("&amp;E3392&amp;")",M3392)</f>
        <v>Kites</v>
      </c>
      <c r="P3392" s="36">
        <f>INDEX(cpi!$A$1:$M$105,MATCH('Inflation adjust calc'!$E3392,cpi!$A:$A,0),MATCH('Inflation adjust calc'!$D3392,cpi!$1:$1,0))</f>
        <v>218.178</v>
      </c>
      <c r="Q3392" s="36">
        <f>cpi!$I$2</f>
        <v>240.85300000000001</v>
      </c>
      <c r="R3392" s="36">
        <f t="shared" si="425"/>
        <v>1.1039289020891199</v>
      </c>
      <c r="S3392" s="28" t="str">
        <f t="shared" si="421"/>
        <v/>
      </c>
      <c r="T3392" s="37">
        <f t="shared" si="422"/>
        <v>10156145.899219902</v>
      </c>
      <c r="U3392" s="37">
        <f t="shared" si="423"/>
        <v>1860417.1568948289</v>
      </c>
      <c r="V3392" s="37">
        <f t="shared" si="424"/>
        <v>18938113.373616956</v>
      </c>
    </row>
    <row r="3393" spans="1:22">
      <c r="A3393" s="23">
        <v>3392</v>
      </c>
      <c r="B3393" s="3" t="s">
        <v>3843</v>
      </c>
      <c r="C3393" s="28">
        <v>31</v>
      </c>
      <c r="D3393" s="29">
        <v>12</v>
      </c>
      <c r="E3393" s="28">
        <v>2011</v>
      </c>
      <c r="F3393" s="31">
        <f>DATE(E3393,D3393,C3393)</f>
        <v>40908</v>
      </c>
      <c r="G3393" s="24" t="s">
        <v>4379</v>
      </c>
      <c r="H3393" s="2">
        <v>9100000</v>
      </c>
      <c r="I3393">
        <v>0</v>
      </c>
      <c r="J3393" s="2">
        <v>20927794</v>
      </c>
      <c r="K3393" s="28" t="str">
        <f t="shared" si="418"/>
        <v/>
      </c>
      <c r="L3393" s="28" t="str">
        <f t="shared" si="419"/>
        <v/>
      </c>
      <c r="M3393" s="28" t="s">
        <v>4379</v>
      </c>
      <c r="N3393" s="28" t="str">
        <f t="shared" si="420"/>
        <v/>
      </c>
      <c r="O3393" s="28" t="str">
        <f>IF(N3393=1,M3393&amp;" ("&amp;E3393&amp;")",M3393)</f>
        <v>Red Dog</v>
      </c>
      <c r="P3393" s="36">
        <f>INDEX(cpi!$A$1:$M$105,MATCH('Inflation adjust calc'!$E3393,cpi!$A:$A,0),MATCH('Inflation adjust calc'!$D3393,cpi!$1:$1,0))</f>
        <v>225.672</v>
      </c>
      <c r="Q3393" s="36">
        <f>cpi!$I$2</f>
        <v>240.85300000000001</v>
      </c>
      <c r="R3393" s="36">
        <f t="shared" si="425"/>
        <v>1.0672701974547132</v>
      </c>
      <c r="S3393" s="28" t="str">
        <f t="shared" si="421"/>
        <v/>
      </c>
      <c r="T3393" s="37">
        <f t="shared" si="422"/>
        <v>9712158.7968378905</v>
      </c>
      <c r="U3393" s="37">
        <f t="shared" si="423"/>
        <v>0</v>
      </c>
      <c r="V3393" s="37">
        <f t="shared" si="424"/>
        <v>22335610.834671561</v>
      </c>
    </row>
    <row r="3394" spans="1:22">
      <c r="A3394" s="23">
        <v>3393</v>
      </c>
      <c r="B3394" s="3" t="s">
        <v>2484</v>
      </c>
      <c r="C3394" s="28">
        <v>31</v>
      </c>
      <c r="D3394" s="29">
        <v>12</v>
      </c>
      <c r="E3394" s="28">
        <v>2010</v>
      </c>
      <c r="F3394" s="31">
        <f>DATE(E3394,D3394,C3394)</f>
        <v>40543</v>
      </c>
      <c r="G3394" s="24" t="s">
        <v>4380</v>
      </c>
      <c r="H3394" s="2">
        <v>9100000</v>
      </c>
      <c r="I3394">
        <v>0</v>
      </c>
      <c r="J3394" s="2">
        <v>18872126</v>
      </c>
      <c r="K3394" s="28" t="str">
        <f t="shared" si="418"/>
        <v/>
      </c>
      <c r="L3394" s="28" t="str">
        <f t="shared" si="419"/>
        <v/>
      </c>
      <c r="M3394" s="28" t="s">
        <v>4380</v>
      </c>
      <c r="N3394" s="28" t="str">
        <f t="shared" si="420"/>
        <v/>
      </c>
      <c r="O3394" s="28" t="str">
        <f>IF(N3394=1,M3394&amp;" ("&amp;E3394&amp;")",M3394)</f>
        <v>Mine Vaganti</v>
      </c>
      <c r="P3394" s="36">
        <f>INDEX(cpi!$A$1:$M$105,MATCH('Inflation adjust calc'!$E3394,cpi!$A:$A,0),MATCH('Inflation adjust calc'!$D3394,cpi!$1:$1,0))</f>
        <v>219.179</v>
      </c>
      <c r="Q3394" s="36">
        <f>cpi!$I$2</f>
        <v>240.85300000000001</v>
      </c>
      <c r="R3394" s="36">
        <f t="shared" si="425"/>
        <v>1.0988872109098042</v>
      </c>
      <c r="S3394" s="28" t="str">
        <f t="shared" si="421"/>
        <v/>
      </c>
      <c r="T3394" s="37">
        <f t="shared" si="422"/>
        <v>9999873.6192792188</v>
      </c>
      <c r="U3394" s="37">
        <f t="shared" si="423"/>
        <v>0</v>
      </c>
      <c r="V3394" s="37">
        <f t="shared" si="424"/>
        <v>20738337.904078402</v>
      </c>
    </row>
    <row r="3395" spans="1:22">
      <c r="A3395" s="23">
        <v>3394</v>
      </c>
      <c r="B3395" s="3" t="s">
        <v>3943</v>
      </c>
      <c r="C3395" s="28">
        <v>25</v>
      </c>
      <c r="D3395" s="29">
        <v>5</v>
      </c>
      <c r="E3395" s="28">
        <v>1979</v>
      </c>
      <c r="F3395" s="31">
        <f>DATE(E3395,D3395,C3395)</f>
        <v>29000</v>
      </c>
      <c r="G3395" s="24" t="s">
        <v>4381</v>
      </c>
      <c r="H3395" s="2">
        <v>9000000</v>
      </c>
      <c r="I3395" s="2">
        <v>80930630</v>
      </c>
      <c r="J3395" s="2">
        <v>203630630</v>
      </c>
      <c r="K3395" s="28" t="str">
        <f t="shared" ref="K3395:K3458" si="426">IF(J3395=0,1,"")</f>
        <v/>
      </c>
      <c r="L3395" s="28" t="str">
        <f t="shared" ref="L3395:L3458" si="427">IF(E3395&gt;2016,1,"")</f>
        <v/>
      </c>
      <c r="M3395" s="28" t="s">
        <v>4381</v>
      </c>
      <c r="N3395" s="28" t="str">
        <f t="shared" ref="N3395:N3458" si="428">IF(COUNTIF($M$2:$M$5233,M3395)&gt;1,1,"")</f>
        <v/>
      </c>
      <c r="O3395" s="28" t="str">
        <f>IF(N3395=1,M3395&amp;" ("&amp;E3395&amp;")",M3395)</f>
        <v>Alien</v>
      </c>
      <c r="P3395" s="36">
        <f>INDEX(cpi!$A$1:$M$105,MATCH('Inflation adjust calc'!$E3395,cpi!$A:$A,0),MATCH('Inflation adjust calc'!$D3395,cpi!$1:$1,0))</f>
        <v>71.5</v>
      </c>
      <c r="Q3395" s="36">
        <f>cpi!$I$2</f>
        <v>240.85300000000001</v>
      </c>
      <c r="R3395" s="36">
        <f t="shared" si="425"/>
        <v>3.3685734265734268</v>
      </c>
      <c r="S3395" s="28" t="str">
        <f t="shared" ref="S3395:S3458" si="429">IF(ISERROR(R3395),1,"")</f>
        <v/>
      </c>
      <c r="T3395" s="37">
        <f t="shared" ref="T3395:T3458" si="430">H3395*$R3395</f>
        <v>30317160.839160841</v>
      </c>
      <c r="U3395" s="37">
        <f t="shared" ref="U3395:U3458" si="431">I3395*$R3395</f>
        <v>272620769.61384618</v>
      </c>
      <c r="V3395" s="37">
        <f t="shared" ref="V3395:V3458" si="432">J3395*$R3395</f>
        <v>685944729.05440569</v>
      </c>
    </row>
    <row r="3396" spans="1:22">
      <c r="A3396" s="23">
        <v>3395</v>
      </c>
      <c r="B3396" s="3" t="s">
        <v>3487</v>
      </c>
      <c r="C3396" s="28">
        <v>17</v>
      </c>
      <c r="D3396" s="29">
        <v>10</v>
      </c>
      <c r="E3396" s="28">
        <v>2003</v>
      </c>
      <c r="F3396" s="31">
        <f>DATE(E3396,D3396,C3396)</f>
        <v>37911</v>
      </c>
      <c r="G3396" s="24" t="s">
        <v>4382</v>
      </c>
      <c r="H3396" s="2">
        <v>9000000</v>
      </c>
      <c r="I3396" s="2">
        <v>80571655</v>
      </c>
      <c r="J3396" s="2">
        <v>107967319</v>
      </c>
      <c r="K3396" s="28" t="str">
        <f t="shared" si="426"/>
        <v/>
      </c>
      <c r="L3396" s="28" t="str">
        <f t="shared" si="427"/>
        <v/>
      </c>
      <c r="M3396" s="28" t="s">
        <v>4382</v>
      </c>
      <c r="N3396" s="28">
        <f t="shared" si="428"/>
        <v>1</v>
      </c>
      <c r="O3396" s="28" t="str">
        <f>IF(N3396=1,M3396&amp;" ("&amp;E3396&amp;")",M3396)</f>
        <v>The Texas Chainsaw Massacre (2003)</v>
      </c>
      <c r="P3396" s="36">
        <f>INDEX(cpi!$A$1:$M$105,MATCH('Inflation adjust calc'!$E3396,cpi!$A:$A,0),MATCH('Inflation adjust calc'!$D3396,cpi!$1:$1,0))</f>
        <v>185</v>
      </c>
      <c r="Q3396" s="36">
        <f>cpi!$I$2</f>
        <v>240.85300000000001</v>
      </c>
      <c r="R3396" s="36">
        <f t="shared" si="425"/>
        <v>1.3019081081081081</v>
      </c>
      <c r="S3396" s="28" t="str">
        <f t="shared" si="429"/>
        <v/>
      </c>
      <c r="T3396" s="37">
        <f t="shared" si="430"/>
        <v>11717172.972972972</v>
      </c>
      <c r="U3396" s="37">
        <f t="shared" si="431"/>
        <v>104896890.92818919</v>
      </c>
      <c r="V3396" s="37">
        <f t="shared" si="432"/>
        <v>140563528.01679459</v>
      </c>
    </row>
    <row r="3397" spans="1:22">
      <c r="A3397" s="23">
        <v>3396</v>
      </c>
      <c r="B3397" s="3">
        <v>25934</v>
      </c>
      <c r="C3397" s="28">
        <v>1</v>
      </c>
      <c r="D3397" s="29">
        <v>1</v>
      </c>
      <c r="E3397" s="28">
        <v>1971</v>
      </c>
      <c r="F3397" s="31">
        <f>DATE(E3397,D3397,C3397)</f>
        <v>25934</v>
      </c>
      <c r="G3397" s="24" t="s">
        <v>4383</v>
      </c>
      <c r="H3397" s="2">
        <v>9000000</v>
      </c>
      <c r="I3397" s="2">
        <v>80500000</v>
      </c>
      <c r="J3397" s="2">
        <v>80500000</v>
      </c>
      <c r="K3397" s="28" t="str">
        <f t="shared" si="426"/>
        <v/>
      </c>
      <c r="L3397" s="28" t="str">
        <f t="shared" si="427"/>
        <v/>
      </c>
      <c r="M3397" s="28" t="s">
        <v>4383</v>
      </c>
      <c r="N3397" s="28" t="str">
        <f t="shared" si="428"/>
        <v/>
      </c>
      <c r="O3397" s="28" t="str">
        <f>IF(N3397=1,M3397&amp;" ("&amp;E3397&amp;")",M3397)</f>
        <v>Fiddler on the Roof</v>
      </c>
      <c r="P3397" s="36">
        <f>INDEX(cpi!$A$1:$M$105,MATCH('Inflation adjust calc'!$E3397,cpi!$A:$A,0),MATCH('Inflation adjust calc'!$D3397,cpi!$1:$1,0))</f>
        <v>39.799999999999997</v>
      </c>
      <c r="Q3397" s="36">
        <f>cpi!$I$2</f>
        <v>240.85300000000001</v>
      </c>
      <c r="R3397" s="36">
        <f t="shared" si="425"/>
        <v>6.0515829145728652</v>
      </c>
      <c r="S3397" s="28" t="str">
        <f t="shared" si="429"/>
        <v/>
      </c>
      <c r="T3397" s="37">
        <f t="shared" si="430"/>
        <v>54464246.23115579</v>
      </c>
      <c r="U3397" s="37">
        <f t="shared" si="431"/>
        <v>487152424.62311566</v>
      </c>
      <c r="V3397" s="37">
        <f t="shared" si="432"/>
        <v>487152424.62311566</v>
      </c>
    </row>
    <row r="3398" spans="1:22">
      <c r="A3398" s="23">
        <v>3397</v>
      </c>
      <c r="B3398" s="3" t="s">
        <v>1473</v>
      </c>
      <c r="C3398" s="28">
        <v>18</v>
      </c>
      <c r="D3398" s="29">
        <v>7</v>
      </c>
      <c r="E3398" s="28">
        <v>2014</v>
      </c>
      <c r="F3398" s="31">
        <f>DATE(E3398,D3398,C3398)</f>
        <v>41838</v>
      </c>
      <c r="G3398" s="24" t="s">
        <v>4384</v>
      </c>
      <c r="H3398" s="2">
        <v>9000000</v>
      </c>
      <c r="I3398" s="2">
        <v>71562550</v>
      </c>
      <c r="J3398" s="2">
        <v>111533636</v>
      </c>
      <c r="K3398" s="28" t="str">
        <f t="shared" si="426"/>
        <v/>
      </c>
      <c r="L3398" s="28" t="str">
        <f t="shared" si="427"/>
        <v/>
      </c>
      <c r="M3398" s="28" t="s">
        <v>4384</v>
      </c>
      <c r="N3398" s="28" t="str">
        <f t="shared" si="428"/>
        <v/>
      </c>
      <c r="O3398" s="28" t="str">
        <f>IF(N3398=1,M3398&amp;" ("&amp;E3398&amp;")",M3398)</f>
        <v>The Purge: Anarchy</v>
      </c>
      <c r="P3398" s="36">
        <f>INDEX(cpi!$A$1:$M$105,MATCH('Inflation adjust calc'!$E3398,cpi!$A:$A,0),MATCH('Inflation adjust calc'!$D3398,cpi!$1:$1,0))</f>
        <v>238.25</v>
      </c>
      <c r="Q3398" s="36">
        <f>cpi!$I$2</f>
        <v>240.85300000000001</v>
      </c>
      <c r="R3398" s="36">
        <f t="shared" si="425"/>
        <v>1.0109254984260232</v>
      </c>
      <c r="S3398" s="28" t="str">
        <f t="shared" si="429"/>
        <v/>
      </c>
      <c r="T3398" s="37">
        <f t="shared" si="430"/>
        <v>9098329.4858342092</v>
      </c>
      <c r="U3398" s="37">
        <f t="shared" si="431"/>
        <v>72344406.527387202</v>
      </c>
      <c r="V3398" s="37">
        <f t="shared" si="432"/>
        <v>112752196.56456664</v>
      </c>
    </row>
    <row r="3399" spans="1:22">
      <c r="A3399" s="23">
        <v>3398</v>
      </c>
      <c r="B3399" s="3" t="s">
        <v>4385</v>
      </c>
      <c r="C3399" s="28">
        <v>29</v>
      </c>
      <c r="D3399" s="29">
        <v>12</v>
      </c>
      <c r="E3399" s="28">
        <v>1965</v>
      </c>
      <c r="F3399" s="31">
        <f>DATE(E3399,D3399,C3399)</f>
        <v>24105</v>
      </c>
      <c r="G3399" s="24" t="s">
        <v>4386</v>
      </c>
      <c r="H3399" s="2">
        <v>9000000</v>
      </c>
      <c r="I3399" s="2">
        <v>63600000</v>
      </c>
      <c r="J3399" s="2">
        <v>141200000</v>
      </c>
      <c r="K3399" s="28" t="str">
        <f t="shared" si="426"/>
        <v/>
      </c>
      <c r="L3399" s="28" t="str">
        <f t="shared" si="427"/>
        <v/>
      </c>
      <c r="M3399" s="28" t="s">
        <v>4386</v>
      </c>
      <c r="N3399" s="28" t="str">
        <f t="shared" si="428"/>
        <v/>
      </c>
      <c r="O3399" s="28" t="str">
        <f>IF(N3399=1,M3399&amp;" ("&amp;E3399&amp;")",M3399)</f>
        <v>Thunderball</v>
      </c>
      <c r="P3399" s="36">
        <f>INDEX(cpi!$A$1:$M$105,MATCH('Inflation adjust calc'!$E3399,cpi!$A:$A,0),MATCH('Inflation adjust calc'!$D3399,cpi!$1:$1,0))</f>
        <v>31.8</v>
      </c>
      <c r="Q3399" s="36">
        <f>cpi!$I$2</f>
        <v>240.85300000000001</v>
      </c>
      <c r="R3399" s="36">
        <f t="shared" si="425"/>
        <v>7.5739937106918243</v>
      </c>
      <c r="S3399" s="28" t="str">
        <f t="shared" si="429"/>
        <v/>
      </c>
      <c r="T3399" s="37">
        <f t="shared" si="430"/>
        <v>68165943.396226421</v>
      </c>
      <c r="U3399" s="37">
        <f t="shared" si="431"/>
        <v>481706000</v>
      </c>
      <c r="V3399" s="37">
        <f t="shared" si="432"/>
        <v>1069447911.9496856</v>
      </c>
    </row>
    <row r="3400" spans="1:22">
      <c r="A3400" s="23">
        <v>3399</v>
      </c>
      <c r="B3400" s="3" t="s">
        <v>1277</v>
      </c>
      <c r="C3400" s="28">
        <v>30</v>
      </c>
      <c r="D3400" s="29">
        <v>5</v>
      </c>
      <c r="E3400" s="28">
        <v>2008</v>
      </c>
      <c r="F3400" s="31">
        <f>DATE(E3400,D3400,C3400)</f>
        <v>39598</v>
      </c>
      <c r="G3400" s="24" t="s">
        <v>4387</v>
      </c>
      <c r="H3400" s="2">
        <v>9000000</v>
      </c>
      <c r="I3400" s="2">
        <v>52597610</v>
      </c>
      <c r="J3400" s="2">
        <v>83051676</v>
      </c>
      <c r="K3400" s="28" t="str">
        <f t="shared" si="426"/>
        <v/>
      </c>
      <c r="L3400" s="28" t="str">
        <f t="shared" si="427"/>
        <v/>
      </c>
      <c r="M3400" s="28" t="s">
        <v>4387</v>
      </c>
      <c r="N3400" s="28" t="str">
        <f t="shared" si="428"/>
        <v/>
      </c>
      <c r="O3400" s="28" t="str">
        <f>IF(N3400=1,M3400&amp;" ("&amp;E3400&amp;")",M3400)</f>
        <v>The Strangers</v>
      </c>
      <c r="P3400" s="36">
        <f>INDEX(cpi!$A$1:$M$105,MATCH('Inflation adjust calc'!$E3400,cpi!$A:$A,0),MATCH('Inflation adjust calc'!$D3400,cpi!$1:$1,0))</f>
        <v>216.63200000000001</v>
      </c>
      <c r="Q3400" s="36">
        <f>cpi!$I$2</f>
        <v>240.85300000000001</v>
      </c>
      <c r="R3400" s="36">
        <f t="shared" si="425"/>
        <v>1.1118071199084161</v>
      </c>
      <c r="S3400" s="28" t="str">
        <f t="shared" si="429"/>
        <v/>
      </c>
      <c r="T3400" s="37">
        <f t="shared" si="430"/>
        <v>10006264.079175744</v>
      </c>
      <c r="U3400" s="37">
        <f t="shared" si="431"/>
        <v>58478397.288166106</v>
      </c>
      <c r="V3400" s="37">
        <f t="shared" si="432"/>
        <v>92337444.697126925</v>
      </c>
    </row>
    <row r="3401" spans="1:22">
      <c r="A3401" s="23">
        <v>3400</v>
      </c>
      <c r="B3401" s="3">
        <v>35227</v>
      </c>
      <c r="C3401" s="28">
        <v>6</v>
      </c>
      <c r="D3401" s="29">
        <v>11</v>
      </c>
      <c r="E3401" s="28">
        <v>1996</v>
      </c>
      <c r="F3401" s="31">
        <f>DATE(E3401,D3401,C3401)</f>
        <v>35375</v>
      </c>
      <c r="G3401" s="24" t="s">
        <v>4388</v>
      </c>
      <c r="H3401" s="2">
        <v>9000000</v>
      </c>
      <c r="I3401" s="2">
        <v>36049108</v>
      </c>
      <c r="J3401" s="2">
        <v>36049108</v>
      </c>
      <c r="K3401" s="28" t="str">
        <f t="shared" si="426"/>
        <v/>
      </c>
      <c r="L3401" s="28" t="str">
        <f t="shared" si="427"/>
        <v/>
      </c>
      <c r="M3401" s="28" t="s">
        <v>4388</v>
      </c>
      <c r="N3401" s="28" t="str">
        <f t="shared" si="428"/>
        <v/>
      </c>
      <c r="O3401" s="28" t="str">
        <f>IF(N3401=1,M3401&amp;" ("&amp;E3401&amp;")",M3401)</f>
        <v>Set It Off</v>
      </c>
      <c r="P3401" s="36">
        <f>INDEX(cpi!$A$1:$M$105,MATCH('Inflation adjust calc'!$E3401,cpi!$A:$A,0),MATCH('Inflation adjust calc'!$D3401,cpi!$1:$1,0))</f>
        <v>158.6</v>
      </c>
      <c r="Q3401" s="36">
        <f>cpi!$I$2</f>
        <v>240.85300000000001</v>
      </c>
      <c r="R3401" s="36">
        <f t="shared" si="425"/>
        <v>1.5186191677175285</v>
      </c>
      <c r="S3401" s="28" t="str">
        <f t="shared" si="429"/>
        <v/>
      </c>
      <c r="T3401" s="37">
        <f t="shared" si="430"/>
        <v>13667572.509457756</v>
      </c>
      <c r="U3401" s="37">
        <f t="shared" si="431"/>
        <v>54744866.387919299</v>
      </c>
      <c r="V3401" s="37">
        <f t="shared" si="432"/>
        <v>54744866.387919299</v>
      </c>
    </row>
    <row r="3402" spans="1:22">
      <c r="A3402" s="23">
        <v>3401</v>
      </c>
      <c r="B3402" s="3" t="s">
        <v>2284</v>
      </c>
      <c r="C3402" s="28">
        <v>22</v>
      </c>
      <c r="D3402" s="29">
        <v>10</v>
      </c>
      <c r="E3402" s="28">
        <v>1999</v>
      </c>
      <c r="F3402" s="31">
        <f>DATE(E3402,D3402,C3402)</f>
        <v>36455</v>
      </c>
      <c r="G3402" s="24" t="s">
        <v>4389</v>
      </c>
      <c r="H3402" s="2">
        <v>9000000</v>
      </c>
      <c r="I3402" s="2">
        <v>34102780</v>
      </c>
      <c r="J3402" s="2">
        <v>34572780</v>
      </c>
      <c r="K3402" s="28" t="str">
        <f t="shared" si="426"/>
        <v/>
      </c>
      <c r="L3402" s="28" t="str">
        <f t="shared" si="427"/>
        <v/>
      </c>
      <c r="M3402" s="28" t="s">
        <v>4389</v>
      </c>
      <c r="N3402" s="28" t="str">
        <f t="shared" si="428"/>
        <v/>
      </c>
      <c r="O3402" s="28" t="str">
        <f>IF(N3402=1,M3402&amp;" ("&amp;E3402&amp;")",M3402)</f>
        <v>The Best Man</v>
      </c>
      <c r="P3402" s="36">
        <f>INDEX(cpi!$A$1:$M$105,MATCH('Inflation adjust calc'!$E3402,cpi!$A:$A,0),MATCH('Inflation adjust calc'!$D3402,cpi!$1:$1,0))</f>
        <v>168.2</v>
      </c>
      <c r="Q3402" s="36">
        <f>cpi!$I$2</f>
        <v>240.85300000000001</v>
      </c>
      <c r="R3402" s="36">
        <f t="shared" si="425"/>
        <v>1.4319441141498217</v>
      </c>
      <c r="S3402" s="28" t="str">
        <f t="shared" si="429"/>
        <v/>
      </c>
      <c r="T3402" s="37">
        <f t="shared" si="430"/>
        <v>12887497.027348395</v>
      </c>
      <c r="U3402" s="37">
        <f t="shared" si="431"/>
        <v>48833275.097146258</v>
      </c>
      <c r="V3402" s="37">
        <f t="shared" si="432"/>
        <v>49506288.830796674</v>
      </c>
    </row>
    <row r="3403" spans="1:22">
      <c r="A3403" s="23">
        <v>3402</v>
      </c>
      <c r="B3403" s="3">
        <v>32397</v>
      </c>
      <c r="C3403" s="28">
        <v>9</v>
      </c>
      <c r="D3403" s="29">
        <v>11</v>
      </c>
      <c r="E3403" s="28">
        <v>1988</v>
      </c>
      <c r="F3403" s="31">
        <f>DATE(E3403,D3403,C3403)</f>
        <v>32456</v>
      </c>
      <c r="G3403" s="24" t="s">
        <v>4390</v>
      </c>
      <c r="H3403" s="2">
        <v>9000000</v>
      </c>
      <c r="I3403" s="2">
        <v>33244684</v>
      </c>
      <c r="J3403" s="2">
        <v>44196684</v>
      </c>
      <c r="K3403" s="28" t="str">
        <f t="shared" si="426"/>
        <v/>
      </c>
      <c r="L3403" s="28" t="str">
        <f t="shared" si="427"/>
        <v/>
      </c>
      <c r="M3403" s="28" t="s">
        <v>4390</v>
      </c>
      <c r="N3403" s="28" t="str">
        <f t="shared" si="428"/>
        <v/>
      </c>
      <c r="O3403" s="28" t="str">
        <f>IF(N3403=1,M3403&amp;" ("&amp;E3403&amp;")",M3403)</f>
        <v>Child's Play</v>
      </c>
      <c r="P3403" s="36">
        <f>INDEX(cpi!$A$1:$M$105,MATCH('Inflation adjust calc'!$E3403,cpi!$A:$A,0),MATCH('Inflation adjust calc'!$D3403,cpi!$1:$1,0))</f>
        <v>120.3</v>
      </c>
      <c r="Q3403" s="36">
        <f>cpi!$I$2</f>
        <v>240.85300000000001</v>
      </c>
      <c r="R3403" s="36">
        <f t="shared" si="425"/>
        <v>2.0021030756442229</v>
      </c>
      <c r="S3403" s="28" t="str">
        <f t="shared" si="429"/>
        <v/>
      </c>
      <c r="T3403" s="37">
        <f t="shared" si="430"/>
        <v>18018927.680798005</v>
      </c>
      <c r="U3403" s="37">
        <f t="shared" si="431"/>
        <v>66559284.085220285</v>
      </c>
      <c r="V3403" s="37">
        <f t="shared" si="432"/>
        <v>88486316.969675809</v>
      </c>
    </row>
    <row r="3404" spans="1:22">
      <c r="A3404" s="23">
        <v>3403</v>
      </c>
      <c r="B3404" s="3" t="s">
        <v>150</v>
      </c>
      <c r="C3404" s="28">
        <v>22</v>
      </c>
      <c r="D3404" s="29">
        <v>6</v>
      </c>
      <c r="E3404" s="28">
        <v>2007</v>
      </c>
      <c r="F3404" s="31">
        <f>DATE(E3404,D3404,C3404)</f>
        <v>39255</v>
      </c>
      <c r="G3404" s="24" t="s">
        <v>4391</v>
      </c>
      <c r="H3404" s="2">
        <v>9000000</v>
      </c>
      <c r="I3404" s="2">
        <v>24538513</v>
      </c>
      <c r="J3404" s="2">
        <v>36535837</v>
      </c>
      <c r="K3404" s="28" t="str">
        <f t="shared" si="426"/>
        <v/>
      </c>
      <c r="L3404" s="28" t="str">
        <f t="shared" si="427"/>
        <v/>
      </c>
      <c r="M3404" s="28" t="s">
        <v>4391</v>
      </c>
      <c r="N3404" s="28" t="str">
        <f t="shared" si="428"/>
        <v/>
      </c>
      <c r="O3404" s="28" t="str">
        <f>IF(N3404=1,M3404&amp;" ("&amp;E3404&amp;")",M3404)</f>
        <v>Sicko</v>
      </c>
      <c r="P3404" s="36">
        <f>INDEX(cpi!$A$1:$M$105,MATCH('Inflation adjust calc'!$E3404,cpi!$A:$A,0),MATCH('Inflation adjust calc'!$D3404,cpi!$1:$1,0))</f>
        <v>208.352</v>
      </c>
      <c r="Q3404" s="36">
        <f>cpi!$I$2</f>
        <v>240.85300000000001</v>
      </c>
      <c r="R3404" s="36">
        <f t="shared" si="425"/>
        <v>1.1559908232222393</v>
      </c>
      <c r="S3404" s="28" t="str">
        <f t="shared" si="429"/>
        <v/>
      </c>
      <c r="T3404" s="37">
        <f t="shared" si="430"/>
        <v>10403917.409000155</v>
      </c>
      <c r="U3404" s="37">
        <f t="shared" si="431"/>
        <v>28366295.843519621</v>
      </c>
      <c r="V3404" s="37">
        <f t="shared" si="432"/>
        <v>42235092.290743552</v>
      </c>
    </row>
    <row r="3405" spans="1:22">
      <c r="A3405" s="23">
        <v>3404</v>
      </c>
      <c r="B3405" s="3">
        <v>41710</v>
      </c>
      <c r="C3405" s="28">
        <v>3</v>
      </c>
      <c r="D3405" s="29">
        <v>12</v>
      </c>
      <c r="E3405" s="28">
        <v>2014</v>
      </c>
      <c r="F3405" s="31">
        <f>DATE(E3405,D3405,C3405)</f>
        <v>41976</v>
      </c>
      <c r="G3405" s="24" t="s">
        <v>4392</v>
      </c>
      <c r="H3405" s="2">
        <v>9000000</v>
      </c>
      <c r="I3405" s="2">
        <v>21571189</v>
      </c>
      <c r="J3405" s="2">
        <v>21571189</v>
      </c>
      <c r="K3405" s="28" t="str">
        <f t="shared" si="426"/>
        <v/>
      </c>
      <c r="L3405" s="28" t="str">
        <f t="shared" si="427"/>
        <v/>
      </c>
      <c r="M3405" s="28" t="s">
        <v>4392</v>
      </c>
      <c r="N3405" s="28" t="str">
        <f t="shared" si="428"/>
        <v/>
      </c>
      <c r="O3405" s="28" t="str">
        <f>IF(N3405=1,M3405&amp;" ("&amp;E3405&amp;")",M3405)</f>
        <v>Black or White</v>
      </c>
      <c r="P3405" s="36">
        <f>INDEX(cpi!$A$1:$M$105,MATCH('Inflation adjust calc'!$E3405,cpi!$A:$A,0),MATCH('Inflation adjust calc'!$D3405,cpi!$1:$1,0))</f>
        <v>234.81200000000001</v>
      </c>
      <c r="Q3405" s="36">
        <f>cpi!$I$2</f>
        <v>240.85300000000001</v>
      </c>
      <c r="R3405" s="36">
        <f t="shared" si="425"/>
        <v>1.0257269645503637</v>
      </c>
      <c r="S3405" s="28" t="str">
        <f t="shared" si="429"/>
        <v/>
      </c>
      <c r="T3405" s="37">
        <f t="shared" si="430"/>
        <v>9231542.6809532735</v>
      </c>
      <c r="U3405" s="37">
        <f t="shared" si="431"/>
        <v>22126150.214712195</v>
      </c>
      <c r="V3405" s="37">
        <f t="shared" si="432"/>
        <v>22126150.214712195</v>
      </c>
    </row>
    <row r="3406" spans="1:22">
      <c r="A3406" s="23">
        <v>3405</v>
      </c>
      <c r="B3406" s="3" t="s">
        <v>4393</v>
      </c>
      <c r="C3406" s="28">
        <v>21</v>
      </c>
      <c r="D3406" s="29">
        <v>1</v>
      </c>
      <c r="E3406" s="28">
        <v>2000</v>
      </c>
      <c r="F3406" s="31">
        <f>DATE(E3406,D3406,C3406)</f>
        <v>36546</v>
      </c>
      <c r="G3406" s="24" t="s">
        <v>4394</v>
      </c>
      <c r="H3406" s="2">
        <v>9000000</v>
      </c>
      <c r="I3406" s="2">
        <v>20035310</v>
      </c>
      <c r="J3406" s="2">
        <v>20035310</v>
      </c>
      <c r="K3406" s="28" t="str">
        <f t="shared" si="426"/>
        <v/>
      </c>
      <c r="L3406" s="28" t="str">
        <f t="shared" si="427"/>
        <v/>
      </c>
      <c r="M3406" s="28" t="s">
        <v>4394</v>
      </c>
      <c r="N3406" s="28" t="str">
        <f t="shared" si="428"/>
        <v/>
      </c>
      <c r="O3406" s="28" t="str">
        <f>IF(N3406=1,M3406&amp;" ("&amp;E3406&amp;")",M3406)</f>
        <v>Down to You</v>
      </c>
      <c r="P3406" s="36">
        <f>INDEX(cpi!$A$1:$M$105,MATCH('Inflation adjust calc'!$E3406,cpi!$A:$A,0),MATCH('Inflation adjust calc'!$D3406,cpi!$1:$1,0))</f>
        <v>168.8</v>
      </c>
      <c r="Q3406" s="36">
        <f>cpi!$I$2</f>
        <v>240.85300000000001</v>
      </c>
      <c r="R3406" s="36">
        <f t="shared" si="425"/>
        <v>1.4268542654028435</v>
      </c>
      <c r="S3406" s="28" t="str">
        <f t="shared" si="429"/>
        <v/>
      </c>
      <c r="T3406" s="37">
        <f t="shared" si="430"/>
        <v>12841688.388625592</v>
      </c>
      <c r="U3406" s="37">
        <f t="shared" si="431"/>
        <v>28587467.532168247</v>
      </c>
      <c r="V3406" s="37">
        <f t="shared" si="432"/>
        <v>28587467.532168247</v>
      </c>
    </row>
    <row r="3407" spans="1:22">
      <c r="A3407" s="23">
        <v>3406</v>
      </c>
      <c r="B3407" s="3" t="s">
        <v>767</v>
      </c>
      <c r="C3407" s="28">
        <v>30</v>
      </c>
      <c r="D3407" s="29">
        <v>7</v>
      </c>
      <c r="E3407" s="28">
        <v>2004</v>
      </c>
      <c r="F3407" s="31">
        <f>DATE(E3407,D3407,C3407)</f>
        <v>38198</v>
      </c>
      <c r="G3407" s="24" t="s">
        <v>4395</v>
      </c>
      <c r="H3407" s="2">
        <v>9000000</v>
      </c>
      <c r="I3407" s="2">
        <v>18225165</v>
      </c>
      <c r="J3407" s="2">
        <v>18225165</v>
      </c>
      <c r="K3407" s="28" t="str">
        <f t="shared" si="426"/>
        <v/>
      </c>
      <c r="L3407" s="28" t="str">
        <f t="shared" si="427"/>
        <v/>
      </c>
      <c r="M3407" s="28" t="s">
        <v>4395</v>
      </c>
      <c r="N3407" s="28" t="str">
        <f t="shared" si="428"/>
        <v/>
      </c>
      <c r="O3407" s="28" t="str">
        <f>IF(N3407=1,M3407&amp;" ("&amp;E3407&amp;")",M3407)</f>
        <v>Harold &amp; Kumar Go to White Castle</v>
      </c>
      <c r="P3407" s="36">
        <f>INDEX(cpi!$A$1:$M$105,MATCH('Inflation adjust calc'!$E3407,cpi!$A:$A,0),MATCH('Inflation adjust calc'!$D3407,cpi!$1:$1,0))</f>
        <v>189.4</v>
      </c>
      <c r="Q3407" s="36">
        <f>cpi!$I$2</f>
        <v>240.85300000000001</v>
      </c>
      <c r="R3407" s="36">
        <f t="shared" si="425"/>
        <v>1.2716631467793031</v>
      </c>
      <c r="S3407" s="28" t="str">
        <f t="shared" si="429"/>
        <v/>
      </c>
      <c r="T3407" s="37">
        <f t="shared" si="430"/>
        <v>11444968.321013728</v>
      </c>
      <c r="U3407" s="37">
        <f t="shared" si="431"/>
        <v>23176270.674472019</v>
      </c>
      <c r="V3407" s="37">
        <f t="shared" si="432"/>
        <v>23176270.674472019</v>
      </c>
    </row>
    <row r="3408" spans="1:22">
      <c r="A3408" s="23">
        <v>3407</v>
      </c>
      <c r="B3408" s="3" t="s">
        <v>2559</v>
      </c>
      <c r="C3408" s="28">
        <v>13</v>
      </c>
      <c r="D3408" s="29">
        <v>10</v>
      </c>
      <c r="E3408" s="28">
        <v>2000</v>
      </c>
      <c r="F3408" s="31">
        <f>DATE(E3408,D3408,C3408)</f>
        <v>36812</v>
      </c>
      <c r="G3408" s="24" t="s">
        <v>4396</v>
      </c>
      <c r="H3408" s="2">
        <v>9000000</v>
      </c>
      <c r="I3408" s="2">
        <v>17804273</v>
      </c>
      <c r="J3408" s="2">
        <v>17804273</v>
      </c>
      <c r="K3408" s="28" t="str">
        <f t="shared" si="426"/>
        <v/>
      </c>
      <c r="L3408" s="28" t="str">
        <f t="shared" si="427"/>
        <v/>
      </c>
      <c r="M3408" s="28" t="s">
        <v>4396</v>
      </c>
      <c r="N3408" s="28" t="str">
        <f t="shared" si="428"/>
        <v/>
      </c>
      <c r="O3408" s="28" t="str">
        <f>IF(N3408=1,M3408&amp;" ("&amp;E3408&amp;")",M3408)</f>
        <v>The Contender</v>
      </c>
      <c r="P3408" s="36">
        <f>INDEX(cpi!$A$1:$M$105,MATCH('Inflation adjust calc'!$E3408,cpi!$A:$A,0),MATCH('Inflation adjust calc'!$D3408,cpi!$1:$1,0))</f>
        <v>174</v>
      </c>
      <c r="Q3408" s="36">
        <f>cpi!$I$2</f>
        <v>240.85300000000001</v>
      </c>
      <c r="R3408" s="36">
        <f t="shared" si="425"/>
        <v>1.384212643678161</v>
      </c>
      <c r="S3408" s="28" t="str">
        <f t="shared" si="429"/>
        <v/>
      </c>
      <c r="T3408" s="37">
        <f t="shared" si="430"/>
        <v>12457913.793103449</v>
      </c>
      <c r="U3408" s="37">
        <f t="shared" si="431"/>
        <v>24644899.798097704</v>
      </c>
      <c r="V3408" s="37">
        <f t="shared" si="432"/>
        <v>24644899.798097704</v>
      </c>
    </row>
    <row r="3409" spans="1:22">
      <c r="A3409" s="23">
        <v>3408</v>
      </c>
      <c r="B3409" s="3" t="s">
        <v>1891</v>
      </c>
      <c r="C3409" s="28">
        <v>18</v>
      </c>
      <c r="D3409" s="29">
        <v>2</v>
      </c>
      <c r="E3409" s="28">
        <v>2000</v>
      </c>
      <c r="F3409" s="31">
        <f>DATE(E3409,D3409,C3409)</f>
        <v>36574</v>
      </c>
      <c r="G3409" s="24" t="s">
        <v>4397</v>
      </c>
      <c r="H3409" s="2">
        <v>9000000</v>
      </c>
      <c r="I3409" s="2">
        <v>16963963</v>
      </c>
      <c r="J3409" s="2">
        <v>28773637</v>
      </c>
      <c r="K3409" s="28" t="str">
        <f t="shared" si="426"/>
        <v/>
      </c>
      <c r="L3409" s="28" t="str">
        <f t="shared" si="427"/>
        <v/>
      </c>
      <c r="M3409" s="28" t="s">
        <v>4397</v>
      </c>
      <c r="N3409" s="28" t="str">
        <f t="shared" si="428"/>
        <v/>
      </c>
      <c r="O3409" s="28" t="str">
        <f>IF(N3409=1,M3409&amp;" ("&amp;E3409&amp;")",M3409)</f>
        <v>Boiler Room</v>
      </c>
      <c r="P3409" s="36">
        <f>INDEX(cpi!$A$1:$M$105,MATCH('Inflation adjust calc'!$E3409,cpi!$A:$A,0),MATCH('Inflation adjust calc'!$D3409,cpi!$1:$1,0))</f>
        <v>169.8</v>
      </c>
      <c r="Q3409" s="36">
        <f>cpi!$I$2</f>
        <v>240.85300000000001</v>
      </c>
      <c r="R3409" s="36">
        <f t="shared" si="425"/>
        <v>1.4184511189634863</v>
      </c>
      <c r="S3409" s="28" t="str">
        <f t="shared" si="429"/>
        <v/>
      </c>
      <c r="T3409" s="37">
        <f t="shared" si="430"/>
        <v>12766060.070671376</v>
      </c>
      <c r="U3409" s="37">
        <f t="shared" si="431"/>
        <v>24062552.29940518</v>
      </c>
      <c r="V3409" s="37">
        <f t="shared" si="432"/>
        <v>40813997.59929917</v>
      </c>
    </row>
    <row r="3410" spans="1:22">
      <c r="A3410" s="23">
        <v>3409</v>
      </c>
      <c r="B3410" s="3" t="s">
        <v>832</v>
      </c>
      <c r="C3410" s="28">
        <v>25</v>
      </c>
      <c r="D3410" s="29">
        <v>12</v>
      </c>
      <c r="E3410" s="28">
        <v>2006</v>
      </c>
      <c r="F3410" s="31">
        <f>DATE(E3410,D3410,C3410)</f>
        <v>39076</v>
      </c>
      <c r="G3410" s="24" t="s">
        <v>4398</v>
      </c>
      <c r="H3410" s="2">
        <v>9000000</v>
      </c>
      <c r="I3410" s="2">
        <v>16235738</v>
      </c>
      <c r="J3410" s="2">
        <v>16235738</v>
      </c>
      <c r="K3410" s="28" t="str">
        <f t="shared" si="426"/>
        <v/>
      </c>
      <c r="L3410" s="28" t="str">
        <f t="shared" si="427"/>
        <v/>
      </c>
      <c r="M3410" s="28" t="s">
        <v>4398</v>
      </c>
      <c r="N3410" s="28" t="str">
        <f t="shared" si="428"/>
        <v/>
      </c>
      <c r="O3410" s="28" t="str">
        <f>IF(N3410=1,M3410&amp;" ("&amp;E3410&amp;")",M3410)</f>
        <v>Black Christmas</v>
      </c>
      <c r="P3410" s="36">
        <f>INDEX(cpi!$A$1:$M$105,MATCH('Inflation adjust calc'!$E3410,cpi!$A:$A,0),MATCH('Inflation adjust calc'!$D3410,cpi!$1:$1,0))</f>
        <v>201.8</v>
      </c>
      <c r="Q3410" s="36">
        <f>cpi!$I$2</f>
        <v>240.85300000000001</v>
      </c>
      <c r="R3410" s="36">
        <f t="shared" ref="R3410:R3473" si="433">Q3410/P3410</f>
        <v>1.1935232903865214</v>
      </c>
      <c r="S3410" s="28" t="str">
        <f t="shared" si="429"/>
        <v/>
      </c>
      <c r="T3410" s="37">
        <f t="shared" si="430"/>
        <v>10741709.613478692</v>
      </c>
      <c r="U3410" s="37">
        <f t="shared" si="431"/>
        <v>19377731.43961348</v>
      </c>
      <c r="V3410" s="37">
        <f t="shared" si="432"/>
        <v>19377731.43961348</v>
      </c>
    </row>
    <row r="3411" spans="1:22">
      <c r="A3411" s="23">
        <v>3410</v>
      </c>
      <c r="B3411" s="3" t="s">
        <v>4399</v>
      </c>
      <c r="C3411" s="28">
        <v>16</v>
      </c>
      <c r="D3411" s="29">
        <v>3</v>
      </c>
      <c r="E3411" s="28">
        <v>1984</v>
      </c>
      <c r="F3411" s="31">
        <f>DATE(E3411,D3411,C3411)</f>
        <v>30757</v>
      </c>
      <c r="G3411" s="24" t="s">
        <v>4400</v>
      </c>
      <c r="H3411" s="2">
        <v>9000000</v>
      </c>
      <c r="I3411" s="2">
        <v>13075390</v>
      </c>
      <c r="J3411" s="2">
        <v>13075390</v>
      </c>
      <c r="K3411" s="28" t="str">
        <f t="shared" si="426"/>
        <v/>
      </c>
      <c r="L3411" s="28" t="str">
        <f t="shared" si="427"/>
        <v/>
      </c>
      <c r="M3411" s="28" t="s">
        <v>4400</v>
      </c>
      <c r="N3411" s="28" t="str">
        <f t="shared" si="428"/>
        <v/>
      </c>
      <c r="O3411" s="28" t="str">
        <f>IF(N3411=1,M3411&amp;" ("&amp;E3411&amp;")",M3411)</f>
        <v>The Ice Pirates</v>
      </c>
      <c r="P3411" s="36">
        <f>INDEX(cpi!$A$1:$M$105,MATCH('Inflation adjust calc'!$E3411,cpi!$A:$A,0),MATCH('Inflation adjust calc'!$D3411,cpi!$1:$1,0))</f>
        <v>102.6</v>
      </c>
      <c r="Q3411" s="36">
        <f>cpi!$I$2</f>
        <v>240.85300000000001</v>
      </c>
      <c r="R3411" s="36">
        <f t="shared" si="433"/>
        <v>2.3474951267056534</v>
      </c>
      <c r="S3411" s="28" t="str">
        <f t="shared" si="429"/>
        <v/>
      </c>
      <c r="T3411" s="37">
        <f t="shared" si="430"/>
        <v>21127456.140350882</v>
      </c>
      <c r="U3411" s="37">
        <f t="shared" si="431"/>
        <v>30694414.304775834</v>
      </c>
      <c r="V3411" s="37">
        <f t="shared" si="432"/>
        <v>30694414.304775834</v>
      </c>
    </row>
    <row r="3412" spans="1:22">
      <c r="A3412" s="23">
        <v>3411</v>
      </c>
      <c r="B3412" s="3" t="s">
        <v>232</v>
      </c>
      <c r="C3412" s="28">
        <v>14</v>
      </c>
      <c r="D3412" s="29">
        <v>5</v>
      </c>
      <c r="E3412" s="28">
        <v>2004</v>
      </c>
      <c r="F3412" s="31">
        <f>DATE(E3412,D3412,C3412)</f>
        <v>38121</v>
      </c>
      <c r="G3412" s="24" t="s">
        <v>4401</v>
      </c>
      <c r="H3412" s="2">
        <v>9000000</v>
      </c>
      <c r="I3412" s="2">
        <v>12232382</v>
      </c>
      <c r="J3412" s="2">
        <v>12512317</v>
      </c>
      <c r="K3412" s="28" t="str">
        <f t="shared" si="426"/>
        <v/>
      </c>
      <c r="L3412" s="28" t="str">
        <f t="shared" si="427"/>
        <v/>
      </c>
      <c r="M3412" s="28" t="s">
        <v>4401</v>
      </c>
      <c r="N3412" s="28" t="str">
        <f t="shared" si="428"/>
        <v/>
      </c>
      <c r="O3412" s="28" t="str">
        <f>IF(N3412=1,M3412&amp;" ("&amp;E3412&amp;")",M3412)</f>
        <v>Breakin' All the Rules</v>
      </c>
      <c r="P3412" s="36">
        <f>INDEX(cpi!$A$1:$M$105,MATCH('Inflation adjust calc'!$E3412,cpi!$A:$A,0),MATCH('Inflation adjust calc'!$D3412,cpi!$1:$1,0))</f>
        <v>189.1</v>
      </c>
      <c r="Q3412" s="36">
        <f>cpi!$I$2</f>
        <v>240.85300000000001</v>
      </c>
      <c r="R3412" s="36">
        <f t="shared" si="433"/>
        <v>1.2736805922792174</v>
      </c>
      <c r="S3412" s="28" t="str">
        <f t="shared" si="429"/>
        <v/>
      </c>
      <c r="T3412" s="37">
        <f t="shared" si="430"/>
        <v>11463125.330512956</v>
      </c>
      <c r="U3412" s="37">
        <f t="shared" si="431"/>
        <v>15580147.550745638</v>
      </c>
      <c r="V3412" s="37">
        <f t="shared" si="432"/>
        <v>15936695.327345321</v>
      </c>
    </row>
    <row r="3413" spans="1:22">
      <c r="A3413" s="23">
        <v>3412</v>
      </c>
      <c r="B3413" s="3">
        <v>40824</v>
      </c>
      <c r="C3413" s="28">
        <v>10</v>
      </c>
      <c r="D3413" s="29">
        <v>8</v>
      </c>
      <c r="E3413" s="28">
        <v>2011</v>
      </c>
      <c r="F3413" s="31">
        <f>DATE(E3413,D3413,C3413)</f>
        <v>40765</v>
      </c>
      <c r="G3413" s="24" t="s">
        <v>4402</v>
      </c>
      <c r="H3413" s="2">
        <v>9000000</v>
      </c>
      <c r="I3413" s="2">
        <v>11862398</v>
      </c>
      <c r="J3413" s="2">
        <v>17462398</v>
      </c>
      <c r="K3413" s="28" t="str">
        <f t="shared" si="426"/>
        <v/>
      </c>
      <c r="L3413" s="28" t="str">
        <f t="shared" si="427"/>
        <v/>
      </c>
      <c r="M3413" s="28" t="s">
        <v>4402</v>
      </c>
      <c r="N3413" s="28" t="str">
        <f t="shared" si="428"/>
        <v/>
      </c>
      <c r="O3413" s="28" t="str">
        <f>IF(N3413=1,M3413&amp;" ("&amp;E3413&amp;")",M3413)</f>
        <v>Glee: The 3D Concert Movie</v>
      </c>
      <c r="P3413" s="36">
        <f>INDEX(cpi!$A$1:$M$105,MATCH('Inflation adjust calc'!$E3413,cpi!$A:$A,0),MATCH('Inflation adjust calc'!$D3413,cpi!$1:$1,0))</f>
        <v>226.54499999999999</v>
      </c>
      <c r="Q3413" s="36">
        <f>cpi!$I$2</f>
        <v>240.85300000000001</v>
      </c>
      <c r="R3413" s="36">
        <f t="shared" si="433"/>
        <v>1.0631574300911519</v>
      </c>
      <c r="S3413" s="28" t="str">
        <f t="shared" si="429"/>
        <v/>
      </c>
      <c r="T3413" s="37">
        <f t="shared" si="430"/>
        <v>9568416.8708203677</v>
      </c>
      <c r="U3413" s="37">
        <f t="shared" si="431"/>
        <v>12611596.57239842</v>
      </c>
      <c r="V3413" s="37">
        <f t="shared" si="432"/>
        <v>18565278.18090887</v>
      </c>
    </row>
    <row r="3414" spans="1:22">
      <c r="A3414" s="23">
        <v>3413</v>
      </c>
      <c r="B3414" s="3">
        <v>32731</v>
      </c>
      <c r="C3414" s="28">
        <v>8</v>
      </c>
      <c r="D3414" s="29">
        <v>11</v>
      </c>
      <c r="E3414" s="28">
        <v>1989</v>
      </c>
      <c r="F3414" s="31">
        <f>DATE(E3414,D3414,C3414)</f>
        <v>32820</v>
      </c>
      <c r="G3414" s="24" t="s">
        <v>4403</v>
      </c>
      <c r="H3414" s="2">
        <v>9000000</v>
      </c>
      <c r="I3414" s="2">
        <v>10161099</v>
      </c>
      <c r="J3414" s="2">
        <v>10176701</v>
      </c>
      <c r="K3414" s="28" t="str">
        <f t="shared" si="426"/>
        <v/>
      </c>
      <c r="L3414" s="28" t="str">
        <f t="shared" si="427"/>
        <v/>
      </c>
      <c r="M3414" s="28" t="s">
        <v>4403</v>
      </c>
      <c r="N3414" s="28" t="str">
        <f t="shared" si="428"/>
        <v/>
      </c>
      <c r="O3414" s="28" t="str">
        <f>IF(N3414=1,M3414&amp;" ("&amp;E3414&amp;")",M3414)</f>
        <v>Henry V</v>
      </c>
      <c r="P3414" s="36">
        <f>INDEX(cpi!$A$1:$M$105,MATCH('Inflation adjust calc'!$E3414,cpi!$A:$A,0),MATCH('Inflation adjust calc'!$D3414,cpi!$1:$1,0))</f>
        <v>125.9</v>
      </c>
      <c r="Q3414" s="36">
        <f>cpi!$I$2</f>
        <v>240.85300000000001</v>
      </c>
      <c r="R3414" s="36">
        <f t="shared" si="433"/>
        <v>1.9130500397140588</v>
      </c>
      <c r="S3414" s="28" t="str">
        <f t="shared" si="429"/>
        <v/>
      </c>
      <c r="T3414" s="37">
        <f t="shared" si="430"/>
        <v>17217450.357426528</v>
      </c>
      <c r="U3414" s="37">
        <f t="shared" si="431"/>
        <v>19438690.845488485</v>
      </c>
      <c r="V3414" s="37">
        <f t="shared" si="432"/>
        <v>19468538.252208102</v>
      </c>
    </row>
    <row r="3415" spans="1:22">
      <c r="A3415" s="23">
        <v>3414</v>
      </c>
      <c r="B3415" s="3" t="s">
        <v>4404</v>
      </c>
      <c r="C3415" s="28">
        <v>28</v>
      </c>
      <c r="D3415" s="29">
        <v>11</v>
      </c>
      <c r="E3415" s="28">
        <v>2007</v>
      </c>
      <c r="F3415" s="31">
        <f>DATE(E3415,D3415,C3415)</f>
        <v>39414</v>
      </c>
      <c r="G3415" s="24" t="s">
        <v>4405</v>
      </c>
      <c r="H3415" s="2">
        <v>9000000</v>
      </c>
      <c r="I3415" s="2">
        <v>6623082</v>
      </c>
      <c r="J3415" s="2">
        <v>10642023</v>
      </c>
      <c r="K3415" s="28" t="str">
        <f t="shared" si="426"/>
        <v/>
      </c>
      <c r="L3415" s="28" t="str">
        <f t="shared" si="427"/>
        <v/>
      </c>
      <c r="M3415" s="28" t="s">
        <v>4405</v>
      </c>
      <c r="N3415" s="28" t="str">
        <f t="shared" si="428"/>
        <v/>
      </c>
      <c r="O3415" s="28" t="str">
        <f>IF(N3415=1,M3415&amp;" ("&amp;E3415&amp;")",M3415)</f>
        <v>The Savages</v>
      </c>
      <c r="P3415" s="36">
        <f>INDEX(cpi!$A$1:$M$105,MATCH('Inflation adjust calc'!$E3415,cpi!$A:$A,0),MATCH('Inflation adjust calc'!$D3415,cpi!$1:$1,0))</f>
        <v>210.17699999999999</v>
      </c>
      <c r="Q3415" s="36">
        <f>cpi!$I$2</f>
        <v>240.85300000000001</v>
      </c>
      <c r="R3415" s="36">
        <f t="shared" si="433"/>
        <v>1.1459531728019718</v>
      </c>
      <c r="S3415" s="28" t="str">
        <f t="shared" si="429"/>
        <v/>
      </c>
      <c r="T3415" s="37">
        <f t="shared" si="430"/>
        <v>10313578.555217747</v>
      </c>
      <c r="U3415" s="37">
        <f t="shared" si="431"/>
        <v>7589741.8316276297</v>
      </c>
      <c r="V3415" s="37">
        <f t="shared" si="432"/>
        <v>12195260.021881558</v>
      </c>
    </row>
    <row r="3416" spans="1:22">
      <c r="A3416" s="23">
        <v>3415</v>
      </c>
      <c r="B3416" s="3" t="s">
        <v>1414</v>
      </c>
      <c r="C3416" s="28">
        <v>16</v>
      </c>
      <c r="D3416" s="29">
        <v>4</v>
      </c>
      <c r="E3416" s="28">
        <v>2003</v>
      </c>
      <c r="F3416" s="31">
        <f>DATE(E3416,D3416,C3416)</f>
        <v>37727</v>
      </c>
      <c r="G3416" s="24" t="s">
        <v>4406</v>
      </c>
      <c r="H3416" s="2">
        <v>9000000</v>
      </c>
      <c r="I3416" s="2">
        <v>6126237</v>
      </c>
      <c r="J3416" s="2">
        <v>12657377</v>
      </c>
      <c r="K3416" s="28" t="str">
        <f t="shared" si="426"/>
        <v/>
      </c>
      <c r="L3416" s="28" t="str">
        <f t="shared" si="427"/>
        <v/>
      </c>
      <c r="M3416" s="28" t="s">
        <v>4406</v>
      </c>
      <c r="N3416" s="28" t="str">
        <f t="shared" si="428"/>
        <v/>
      </c>
      <c r="O3416" s="28" t="str">
        <f>IF(N3416=1,M3416&amp;" ("&amp;E3416&amp;")",M3416)</f>
        <v>Chasing Papi</v>
      </c>
      <c r="P3416" s="36">
        <f>INDEX(cpi!$A$1:$M$105,MATCH('Inflation adjust calc'!$E3416,cpi!$A:$A,0),MATCH('Inflation adjust calc'!$D3416,cpi!$1:$1,0))</f>
        <v>183.8</v>
      </c>
      <c r="Q3416" s="36">
        <f>cpi!$I$2</f>
        <v>240.85300000000001</v>
      </c>
      <c r="R3416" s="36">
        <f t="shared" si="433"/>
        <v>1.3104080522306856</v>
      </c>
      <c r="S3416" s="28" t="str">
        <f t="shared" si="429"/>
        <v/>
      </c>
      <c r="T3416" s="37">
        <f t="shared" si="430"/>
        <v>11793672.47007617</v>
      </c>
      <c r="U3416" s="37">
        <f t="shared" si="431"/>
        <v>8027870.2946735583</v>
      </c>
      <c r="V3416" s="37">
        <f t="shared" si="432"/>
        <v>16586328.740919478</v>
      </c>
    </row>
    <row r="3417" spans="1:22">
      <c r="A3417" s="23">
        <v>3416</v>
      </c>
      <c r="B3417" s="3">
        <v>36747</v>
      </c>
      <c r="C3417" s="28">
        <v>8</v>
      </c>
      <c r="D3417" s="29">
        <v>9</v>
      </c>
      <c r="E3417" s="28">
        <v>2000</v>
      </c>
      <c r="F3417" s="31">
        <f>DATE(E3417,D3417,C3417)</f>
        <v>36777</v>
      </c>
      <c r="G3417" s="24" t="s">
        <v>4407</v>
      </c>
      <c r="H3417" s="2">
        <v>9000000</v>
      </c>
      <c r="I3417" s="2">
        <v>6047856</v>
      </c>
      <c r="J3417" s="2">
        <v>13061935</v>
      </c>
      <c r="K3417" s="28" t="str">
        <f t="shared" si="426"/>
        <v/>
      </c>
      <c r="L3417" s="28" t="str">
        <f t="shared" si="427"/>
        <v/>
      </c>
      <c r="M3417" s="28" t="s">
        <v>4407</v>
      </c>
      <c r="N3417" s="28" t="str">
        <f t="shared" si="428"/>
        <v/>
      </c>
      <c r="O3417" s="28" t="str">
        <f>IF(N3417=1,M3417&amp;" ("&amp;E3417&amp;")",M3417)</f>
        <v>The Way of the Gun</v>
      </c>
      <c r="P3417" s="36">
        <f>INDEX(cpi!$A$1:$M$105,MATCH('Inflation adjust calc'!$E3417,cpi!$A:$A,0),MATCH('Inflation adjust calc'!$D3417,cpi!$1:$1,0))</f>
        <v>173.7</v>
      </c>
      <c r="Q3417" s="36">
        <f>cpi!$I$2</f>
        <v>240.85300000000001</v>
      </c>
      <c r="R3417" s="36">
        <f t="shared" si="433"/>
        <v>1.3866033390903858</v>
      </c>
      <c r="S3417" s="28" t="str">
        <f t="shared" si="429"/>
        <v/>
      </c>
      <c r="T3417" s="37">
        <f t="shared" si="430"/>
        <v>12479430.051813472</v>
      </c>
      <c r="U3417" s="37">
        <f t="shared" si="431"/>
        <v>8385977.323937824</v>
      </c>
      <c r="V3417" s="37">
        <f t="shared" si="432"/>
        <v>18111722.685981579</v>
      </c>
    </row>
    <row r="3418" spans="1:22">
      <c r="A3418" s="23">
        <v>3417</v>
      </c>
      <c r="B3418" s="3" t="s">
        <v>1069</v>
      </c>
      <c r="C3418" s="28">
        <v>22</v>
      </c>
      <c r="D3418" s="29">
        <v>8</v>
      </c>
      <c r="E3418" s="28">
        <v>2008</v>
      </c>
      <c r="F3418" s="31">
        <f>DATE(E3418,D3418,C3418)</f>
        <v>39682</v>
      </c>
      <c r="G3418" s="24" t="s">
        <v>4408</v>
      </c>
      <c r="H3418" s="2">
        <v>9000000</v>
      </c>
      <c r="I3418" s="2">
        <v>4886216</v>
      </c>
      <c r="J3418" s="2">
        <v>4934104</v>
      </c>
      <c r="K3418" s="28" t="str">
        <f t="shared" si="426"/>
        <v/>
      </c>
      <c r="L3418" s="28" t="str">
        <f t="shared" si="427"/>
        <v/>
      </c>
      <c r="M3418" s="28" t="s">
        <v>4408</v>
      </c>
      <c r="N3418" s="28" t="str">
        <f t="shared" si="428"/>
        <v/>
      </c>
      <c r="O3418" s="28" t="str">
        <f>IF(N3418=1,M3418&amp;" ("&amp;E3418&amp;")",M3418)</f>
        <v>Hamlet 2</v>
      </c>
      <c r="P3418" s="36">
        <f>INDEX(cpi!$A$1:$M$105,MATCH('Inflation adjust calc'!$E3418,cpi!$A:$A,0),MATCH('Inflation adjust calc'!$D3418,cpi!$1:$1,0))</f>
        <v>219.08600000000001</v>
      </c>
      <c r="Q3418" s="36">
        <f>cpi!$I$2</f>
        <v>240.85300000000001</v>
      </c>
      <c r="R3418" s="36">
        <f t="shared" si="433"/>
        <v>1.0993536784641647</v>
      </c>
      <c r="S3418" s="28" t="str">
        <f t="shared" si="429"/>
        <v/>
      </c>
      <c r="T3418" s="37">
        <f t="shared" si="430"/>
        <v>9894183.1061774828</v>
      </c>
      <c r="U3418" s="37">
        <f t="shared" si="431"/>
        <v>5371679.5333704567</v>
      </c>
      <c r="V3418" s="37">
        <f t="shared" si="432"/>
        <v>5424325.3823247487</v>
      </c>
    </row>
    <row r="3419" spans="1:22">
      <c r="A3419" s="23">
        <v>3418</v>
      </c>
      <c r="B3419" s="3" t="s">
        <v>2806</v>
      </c>
      <c r="C3419" s="28">
        <v>13</v>
      </c>
      <c r="D3419" s="29">
        <v>9</v>
      </c>
      <c r="E3419" s="28">
        <v>2002</v>
      </c>
      <c r="F3419" s="31">
        <f>DATE(E3419,D3419,C3419)</f>
        <v>37512</v>
      </c>
      <c r="G3419" s="24" t="s">
        <v>4409</v>
      </c>
      <c r="H3419" s="2">
        <v>9000000</v>
      </c>
      <c r="I3419" s="2">
        <v>4777465</v>
      </c>
      <c r="J3419" s="2">
        <v>4777465</v>
      </c>
      <c r="K3419" s="28" t="str">
        <f t="shared" si="426"/>
        <v/>
      </c>
      <c r="L3419" s="28" t="str">
        <f t="shared" si="427"/>
        <v/>
      </c>
      <c r="M3419" s="28" t="s">
        <v>4409</v>
      </c>
      <c r="N3419" s="28" t="str">
        <f t="shared" si="428"/>
        <v/>
      </c>
      <c r="O3419" s="28" t="str">
        <f>IF(N3419=1,M3419&amp;" ("&amp;E3419&amp;")",M3419)</f>
        <v>Igby Goes Down</v>
      </c>
      <c r="P3419" s="36">
        <f>INDEX(cpi!$A$1:$M$105,MATCH('Inflation adjust calc'!$E3419,cpi!$A:$A,0),MATCH('Inflation adjust calc'!$D3419,cpi!$1:$1,0))</f>
        <v>181</v>
      </c>
      <c r="Q3419" s="36">
        <f>cpi!$I$2</f>
        <v>240.85300000000001</v>
      </c>
      <c r="R3419" s="36">
        <f t="shared" si="433"/>
        <v>1.3306795580110498</v>
      </c>
      <c r="S3419" s="28" t="str">
        <f t="shared" si="429"/>
        <v/>
      </c>
      <c r="T3419" s="37">
        <f t="shared" si="430"/>
        <v>11976116.022099448</v>
      </c>
      <c r="U3419" s="37">
        <f t="shared" si="431"/>
        <v>6357275.0146132596</v>
      </c>
      <c r="V3419" s="37">
        <f t="shared" si="432"/>
        <v>6357275.0146132596</v>
      </c>
    </row>
    <row r="3420" spans="1:22">
      <c r="A3420" s="23">
        <v>3419</v>
      </c>
      <c r="B3420" s="3" t="s">
        <v>4410</v>
      </c>
      <c r="C3420" s="28">
        <v>29</v>
      </c>
      <c r="D3420" s="29">
        <v>4</v>
      </c>
      <c r="E3420" s="28">
        <v>1994</v>
      </c>
      <c r="F3420" s="31">
        <f>DATE(E3420,D3420,C3420)</f>
        <v>34453</v>
      </c>
      <c r="G3420" s="24" t="s">
        <v>4411</v>
      </c>
      <c r="H3420" s="2">
        <v>9000000</v>
      </c>
      <c r="I3420" s="2">
        <v>4333569</v>
      </c>
      <c r="J3420" s="2">
        <v>4333569</v>
      </c>
      <c r="K3420" s="28" t="str">
        <f t="shared" si="426"/>
        <v/>
      </c>
      <c r="L3420" s="28" t="str">
        <f t="shared" si="427"/>
        <v/>
      </c>
      <c r="M3420" s="28" t="s">
        <v>4411</v>
      </c>
      <c r="N3420" s="28" t="str">
        <f t="shared" si="428"/>
        <v/>
      </c>
      <c r="O3420" s="28" t="str">
        <f>IF(N3420=1,M3420&amp;" ("&amp;E3420&amp;")",M3420)</f>
        <v>PCU</v>
      </c>
      <c r="P3420" s="36">
        <f>INDEX(cpi!$A$1:$M$105,MATCH('Inflation adjust calc'!$E3420,cpi!$A:$A,0),MATCH('Inflation adjust calc'!$D3420,cpi!$1:$1,0))</f>
        <v>147.4</v>
      </c>
      <c r="Q3420" s="36">
        <f>cpi!$I$2</f>
        <v>240.85300000000001</v>
      </c>
      <c r="R3420" s="36">
        <f t="shared" si="433"/>
        <v>1.6340094979647219</v>
      </c>
      <c r="S3420" s="28" t="str">
        <f t="shared" si="429"/>
        <v/>
      </c>
      <c r="T3420" s="37">
        <f t="shared" si="430"/>
        <v>14706085.481682498</v>
      </c>
      <c r="U3420" s="37">
        <f t="shared" si="431"/>
        <v>7081092.9060854819</v>
      </c>
      <c r="V3420" s="37">
        <f t="shared" si="432"/>
        <v>7081092.9060854819</v>
      </c>
    </row>
    <row r="3421" spans="1:22">
      <c r="A3421" s="23">
        <v>3420</v>
      </c>
      <c r="B3421" s="3">
        <v>39328</v>
      </c>
      <c r="C3421" s="28">
        <v>9</v>
      </c>
      <c r="D3421" s="29">
        <v>3</v>
      </c>
      <c r="E3421" s="28">
        <v>2007</v>
      </c>
      <c r="F3421" s="31">
        <f>DATE(E3421,D3421,C3421)</f>
        <v>39150</v>
      </c>
      <c r="G3421" s="24" t="s">
        <v>4412</v>
      </c>
      <c r="H3421" s="2">
        <v>9000000</v>
      </c>
      <c r="I3421" s="2">
        <v>3438735</v>
      </c>
      <c r="J3421" s="2">
        <v>3438735</v>
      </c>
      <c r="K3421" s="28" t="str">
        <f t="shared" si="426"/>
        <v/>
      </c>
      <c r="L3421" s="28" t="str">
        <f t="shared" si="427"/>
        <v/>
      </c>
      <c r="M3421" s="28" t="s">
        <v>4412</v>
      </c>
      <c r="N3421" s="28" t="str">
        <f t="shared" si="428"/>
        <v/>
      </c>
      <c r="O3421" s="28" t="str">
        <f>IF(N3421=1,M3421&amp;" ("&amp;E3421&amp;")",M3421)</f>
        <v>The Ultimate Gift</v>
      </c>
      <c r="P3421" s="36">
        <f>INDEX(cpi!$A$1:$M$105,MATCH('Inflation adjust calc'!$E3421,cpi!$A:$A,0),MATCH('Inflation adjust calc'!$D3421,cpi!$1:$1,0))</f>
        <v>205.352</v>
      </c>
      <c r="Q3421" s="36">
        <f>cpi!$I$2</f>
        <v>240.85300000000001</v>
      </c>
      <c r="R3421" s="36">
        <f t="shared" si="433"/>
        <v>1.1728787642681835</v>
      </c>
      <c r="S3421" s="28" t="str">
        <f t="shared" si="429"/>
        <v/>
      </c>
      <c r="T3421" s="37">
        <f t="shared" si="430"/>
        <v>10555908.878413651</v>
      </c>
      <c r="U3421" s="37">
        <f t="shared" si="431"/>
        <v>4033219.2574457522</v>
      </c>
      <c r="V3421" s="37">
        <f t="shared" si="432"/>
        <v>4033219.2574457522</v>
      </c>
    </row>
    <row r="3422" spans="1:22">
      <c r="A3422" s="23">
        <v>3421</v>
      </c>
      <c r="B3422" s="3" t="s">
        <v>2323</v>
      </c>
      <c r="C3422" s="28">
        <v>29</v>
      </c>
      <c r="D3422" s="29">
        <v>9</v>
      </c>
      <c r="E3422" s="28">
        <v>2000</v>
      </c>
      <c r="F3422" s="31">
        <f>DATE(E3422,D3422,C3422)</f>
        <v>36798</v>
      </c>
      <c r="G3422" s="24" t="s">
        <v>4413</v>
      </c>
      <c r="H3422" s="2">
        <v>9000000</v>
      </c>
      <c r="I3422" s="2">
        <v>3134509</v>
      </c>
      <c r="J3422" s="2">
        <v>3134509</v>
      </c>
      <c r="K3422" s="28" t="str">
        <f t="shared" si="426"/>
        <v/>
      </c>
      <c r="L3422" s="28" t="str">
        <f t="shared" si="427"/>
        <v/>
      </c>
      <c r="M3422" s="28" t="s">
        <v>4413</v>
      </c>
      <c r="N3422" s="28" t="str">
        <f t="shared" si="428"/>
        <v/>
      </c>
      <c r="O3422" s="28" t="str">
        <f>IF(N3422=1,M3422&amp;" ("&amp;E3422&amp;")",M3422)</f>
        <v>Beautiful</v>
      </c>
      <c r="P3422" s="36">
        <f>INDEX(cpi!$A$1:$M$105,MATCH('Inflation adjust calc'!$E3422,cpi!$A:$A,0),MATCH('Inflation adjust calc'!$D3422,cpi!$1:$1,0))</f>
        <v>173.7</v>
      </c>
      <c r="Q3422" s="36">
        <f>cpi!$I$2</f>
        <v>240.85300000000001</v>
      </c>
      <c r="R3422" s="36">
        <f t="shared" si="433"/>
        <v>1.3866033390903858</v>
      </c>
      <c r="S3422" s="28" t="str">
        <f t="shared" si="429"/>
        <v/>
      </c>
      <c r="T3422" s="37">
        <f t="shared" si="430"/>
        <v>12479430.051813472</v>
      </c>
      <c r="U3422" s="37">
        <f t="shared" si="431"/>
        <v>4346320.6458088662</v>
      </c>
      <c r="V3422" s="37">
        <f t="shared" si="432"/>
        <v>4346320.6458088662</v>
      </c>
    </row>
    <row r="3423" spans="1:22">
      <c r="A3423" s="23">
        <v>3422</v>
      </c>
      <c r="B3423" s="3">
        <v>39088</v>
      </c>
      <c r="C3423" s="28">
        <v>1</v>
      </c>
      <c r="D3423" s="29">
        <v>6</v>
      </c>
      <c r="E3423" s="28">
        <v>2007</v>
      </c>
      <c r="F3423" s="31">
        <f>DATE(E3423,D3423,C3423)</f>
        <v>39234</v>
      </c>
      <c r="G3423" s="24" t="s">
        <v>4414</v>
      </c>
      <c r="H3423" s="2">
        <v>9000000</v>
      </c>
      <c r="I3423" s="2">
        <v>2956339</v>
      </c>
      <c r="J3423" s="2">
        <v>3922043</v>
      </c>
      <c r="K3423" s="28" t="str">
        <f t="shared" si="426"/>
        <v/>
      </c>
      <c r="L3423" s="28" t="str">
        <f t="shared" si="427"/>
        <v/>
      </c>
      <c r="M3423" s="28" t="s">
        <v>4414</v>
      </c>
      <c r="N3423" s="28" t="str">
        <f t="shared" si="428"/>
        <v/>
      </c>
      <c r="O3423" s="28" t="str">
        <f>IF(N3423=1,M3423&amp;" ("&amp;E3423&amp;")",M3423)</f>
        <v>Gracie</v>
      </c>
      <c r="P3423" s="36">
        <f>INDEX(cpi!$A$1:$M$105,MATCH('Inflation adjust calc'!$E3423,cpi!$A:$A,0),MATCH('Inflation adjust calc'!$D3423,cpi!$1:$1,0))</f>
        <v>208.352</v>
      </c>
      <c r="Q3423" s="36">
        <f>cpi!$I$2</f>
        <v>240.85300000000001</v>
      </c>
      <c r="R3423" s="36">
        <f t="shared" si="433"/>
        <v>1.1559908232222393</v>
      </c>
      <c r="S3423" s="28" t="str">
        <f t="shared" si="429"/>
        <v/>
      </c>
      <c r="T3423" s="37">
        <f t="shared" si="430"/>
        <v>10403917.409000155</v>
      </c>
      <c r="U3423" s="37">
        <f t="shared" si="431"/>
        <v>3417500.754334012</v>
      </c>
      <c r="V3423" s="37">
        <f t="shared" si="432"/>
        <v>4533845.7162830215</v>
      </c>
    </row>
    <row r="3424" spans="1:22">
      <c r="A3424" s="23">
        <v>3423</v>
      </c>
      <c r="B3424" s="3" t="s">
        <v>3241</v>
      </c>
      <c r="C3424" s="28">
        <v>26</v>
      </c>
      <c r="D3424" s="29">
        <v>8</v>
      </c>
      <c r="E3424" s="28">
        <v>2016</v>
      </c>
      <c r="F3424" s="31">
        <f>DATE(E3424,D3424,C3424)</f>
        <v>42608</v>
      </c>
      <c r="G3424" s="24" t="s">
        <v>4419</v>
      </c>
      <c r="H3424" s="2">
        <v>9000000</v>
      </c>
      <c r="I3424" s="2">
        <v>1921820</v>
      </c>
      <c r="J3424" s="2">
        <v>1921820</v>
      </c>
      <c r="K3424" s="28" t="str">
        <f t="shared" si="426"/>
        <v/>
      </c>
      <c r="L3424" s="28" t="str">
        <f t="shared" si="427"/>
        <v/>
      </c>
      <c r="M3424" s="28" t="s">
        <v>4419</v>
      </c>
      <c r="N3424" s="28" t="str">
        <f t="shared" si="428"/>
        <v/>
      </c>
      <c r="O3424" s="28" t="str">
        <f>IF(N3424=1,M3424&amp;" ("&amp;E3424&amp;")",M3424)</f>
        <v>Greater</v>
      </c>
      <c r="P3424" s="36">
        <f>INDEX(cpi!$A$1:$M$105,MATCH('Inflation adjust calc'!$E3424,cpi!$A:$A,0),MATCH('Inflation adjust calc'!$D3424,cpi!$1:$1,0))</f>
        <v>240.85300000000001</v>
      </c>
      <c r="Q3424" s="36">
        <f>cpi!$I$2</f>
        <v>240.85300000000001</v>
      </c>
      <c r="R3424" s="36">
        <f t="shared" si="433"/>
        <v>1</v>
      </c>
      <c r="S3424" s="28" t="str">
        <f t="shared" si="429"/>
        <v/>
      </c>
      <c r="T3424" s="37">
        <f t="shared" si="430"/>
        <v>9000000</v>
      </c>
      <c r="U3424" s="37">
        <f t="shared" si="431"/>
        <v>1921820</v>
      </c>
      <c r="V3424" s="37">
        <f t="shared" si="432"/>
        <v>1921820</v>
      </c>
    </row>
    <row r="3425" spans="1:22">
      <c r="A3425" s="23">
        <v>3424</v>
      </c>
      <c r="B3425" s="3" t="s">
        <v>2236</v>
      </c>
      <c r="C3425" s="28">
        <v>18</v>
      </c>
      <c r="D3425" s="29">
        <v>8</v>
      </c>
      <c r="E3425" s="28">
        <v>2006</v>
      </c>
      <c r="F3425" s="31">
        <f>DATE(E3425,D3425,C3425)</f>
        <v>38947</v>
      </c>
      <c r="G3425" s="24" t="s">
        <v>4415</v>
      </c>
      <c r="H3425" s="2">
        <v>9000000</v>
      </c>
      <c r="I3425" s="2">
        <v>1530535</v>
      </c>
      <c r="J3425" s="2">
        <v>2548378</v>
      </c>
      <c r="K3425" s="28" t="str">
        <f t="shared" si="426"/>
        <v/>
      </c>
      <c r="L3425" s="28" t="str">
        <f t="shared" si="427"/>
        <v/>
      </c>
      <c r="M3425" s="28" t="s">
        <v>4415</v>
      </c>
      <c r="N3425" s="28" t="str">
        <f t="shared" si="428"/>
        <v/>
      </c>
      <c r="O3425" s="28" t="str">
        <f>IF(N3425=1,M3425&amp;" ("&amp;E3425&amp;")",M3425)</f>
        <v>Trust the Man</v>
      </c>
      <c r="P3425" s="36">
        <f>INDEX(cpi!$A$1:$M$105,MATCH('Inflation adjust calc'!$E3425,cpi!$A:$A,0),MATCH('Inflation adjust calc'!$D3425,cpi!$1:$1,0))</f>
        <v>203.9</v>
      </c>
      <c r="Q3425" s="36">
        <f>cpi!$I$2</f>
        <v>240.85300000000001</v>
      </c>
      <c r="R3425" s="36">
        <f t="shared" si="433"/>
        <v>1.1812309955860716</v>
      </c>
      <c r="S3425" s="28" t="str">
        <f t="shared" si="429"/>
        <v/>
      </c>
      <c r="T3425" s="37">
        <f t="shared" si="430"/>
        <v>10631078.960274644</v>
      </c>
      <c r="U3425" s="37">
        <f t="shared" si="431"/>
        <v>1807915.3818293281</v>
      </c>
      <c r="V3425" s="37">
        <f t="shared" si="432"/>
        <v>3010223.0820696419</v>
      </c>
    </row>
    <row r="3426" spans="1:22">
      <c r="A3426" s="23">
        <v>3425</v>
      </c>
      <c r="B3426" s="3" t="s">
        <v>784</v>
      </c>
      <c r="C3426" s="28">
        <v>26</v>
      </c>
      <c r="D3426" s="29">
        <v>8</v>
      </c>
      <c r="E3426" s="28">
        <v>2005</v>
      </c>
      <c r="F3426" s="31">
        <f>DATE(E3426,D3426,C3426)</f>
        <v>38590</v>
      </c>
      <c r="G3426" s="24" t="s">
        <v>4416</v>
      </c>
      <c r="H3426" s="2">
        <v>9000000</v>
      </c>
      <c r="I3426" s="2">
        <v>1069318</v>
      </c>
      <c r="J3426" s="2">
        <v>1069318</v>
      </c>
      <c r="K3426" s="28" t="str">
        <f t="shared" si="426"/>
        <v/>
      </c>
      <c r="L3426" s="28" t="str">
        <f t="shared" si="427"/>
        <v/>
      </c>
      <c r="M3426" s="28" t="s">
        <v>4416</v>
      </c>
      <c r="N3426" s="28" t="str">
        <f t="shared" si="428"/>
        <v/>
      </c>
      <c r="O3426" s="28" t="str">
        <f>IF(N3426=1,M3426&amp;" ("&amp;E3426&amp;")",M3426)</f>
        <v>Undiscovered</v>
      </c>
      <c r="P3426" s="36">
        <f>INDEX(cpi!$A$1:$M$105,MATCH('Inflation adjust calc'!$E3426,cpi!$A:$A,0),MATCH('Inflation adjust calc'!$D3426,cpi!$1:$1,0))</f>
        <v>196.4</v>
      </c>
      <c r="Q3426" s="36">
        <f>cpi!$I$2</f>
        <v>240.85300000000001</v>
      </c>
      <c r="R3426" s="36">
        <f t="shared" si="433"/>
        <v>1.2263391038696538</v>
      </c>
      <c r="S3426" s="28" t="str">
        <f t="shared" si="429"/>
        <v/>
      </c>
      <c r="T3426" s="37">
        <f t="shared" si="430"/>
        <v>11037051.934826884</v>
      </c>
      <c r="U3426" s="37">
        <f t="shared" si="431"/>
        <v>1311346.4778716904</v>
      </c>
      <c r="V3426" s="37">
        <f t="shared" si="432"/>
        <v>1311346.4778716904</v>
      </c>
    </row>
    <row r="3427" spans="1:22">
      <c r="A3427" s="23">
        <v>3426</v>
      </c>
      <c r="B3427" s="3">
        <v>35957</v>
      </c>
      <c r="C3427" s="28">
        <v>6</v>
      </c>
      <c r="D3427" s="29">
        <v>11</v>
      </c>
      <c r="E3427" s="28">
        <v>1998</v>
      </c>
      <c r="F3427" s="31">
        <f>DATE(E3427,D3427,C3427)</f>
        <v>36105</v>
      </c>
      <c r="G3427" s="24" t="s">
        <v>4417</v>
      </c>
      <c r="H3427" s="2">
        <v>9000000</v>
      </c>
      <c r="I3427" s="2">
        <v>1053788</v>
      </c>
      <c r="J3427" s="2">
        <v>4313644</v>
      </c>
      <c r="K3427" s="28" t="str">
        <f t="shared" si="426"/>
        <v/>
      </c>
      <c r="L3427" s="28" t="str">
        <f t="shared" si="427"/>
        <v/>
      </c>
      <c r="M3427" s="28" t="s">
        <v>4417</v>
      </c>
      <c r="N3427" s="28" t="str">
        <f t="shared" si="428"/>
        <v/>
      </c>
      <c r="O3427" s="28" t="str">
        <f>IF(N3427=1,M3427&amp;" ("&amp;E3427&amp;")",M3427)</f>
        <v>Velvet Goldmine</v>
      </c>
      <c r="P3427" s="36">
        <f>INDEX(cpi!$A$1:$M$105,MATCH('Inflation adjust calc'!$E3427,cpi!$A:$A,0),MATCH('Inflation adjust calc'!$D3427,cpi!$1:$1,0))</f>
        <v>164</v>
      </c>
      <c r="Q3427" s="36">
        <f>cpi!$I$2</f>
        <v>240.85300000000001</v>
      </c>
      <c r="R3427" s="36">
        <f t="shared" si="433"/>
        <v>1.4686158536585365</v>
      </c>
      <c r="S3427" s="28" t="str">
        <f t="shared" si="429"/>
        <v/>
      </c>
      <c r="T3427" s="37">
        <f t="shared" si="430"/>
        <v>13217542.682926828</v>
      </c>
      <c r="U3427" s="37">
        <f t="shared" si="431"/>
        <v>1547609.7631951219</v>
      </c>
      <c r="V3427" s="37">
        <f t="shared" si="432"/>
        <v>6335085.9654390244</v>
      </c>
    </row>
    <row r="3428" spans="1:22">
      <c r="A3428" s="23">
        <v>3427</v>
      </c>
      <c r="B3428" s="3" t="s">
        <v>73</v>
      </c>
      <c r="C3428" s="28">
        <v>14</v>
      </c>
      <c r="D3428" s="29">
        <v>5</v>
      </c>
      <c r="E3428" s="28">
        <v>2010</v>
      </c>
      <c r="F3428" s="31">
        <f>DATE(E3428,D3428,C3428)</f>
        <v>40312</v>
      </c>
      <c r="G3428" s="24" t="s">
        <v>4418</v>
      </c>
      <c r="H3428" s="2">
        <v>9000000</v>
      </c>
      <c r="I3428" s="2">
        <v>883887</v>
      </c>
      <c r="J3428" s="2">
        <v>883887</v>
      </c>
      <c r="K3428" s="28" t="str">
        <f t="shared" si="426"/>
        <v/>
      </c>
      <c r="L3428" s="28" t="str">
        <f t="shared" si="427"/>
        <v/>
      </c>
      <c r="M3428" s="28" t="s">
        <v>4418</v>
      </c>
      <c r="N3428" s="28" t="str">
        <f t="shared" si="428"/>
        <v/>
      </c>
      <c r="O3428" s="28" t="str">
        <f>IF(N3428=1,M3428&amp;" ("&amp;E3428&amp;")",M3428)</f>
        <v>Princess Kaiulani</v>
      </c>
      <c r="P3428" s="36">
        <f>INDEX(cpi!$A$1:$M$105,MATCH('Inflation adjust calc'!$E3428,cpi!$A:$A,0),MATCH('Inflation adjust calc'!$D3428,cpi!$1:$1,0))</f>
        <v>218.178</v>
      </c>
      <c r="Q3428" s="36">
        <f>cpi!$I$2</f>
        <v>240.85300000000001</v>
      </c>
      <c r="R3428" s="36">
        <f t="shared" si="433"/>
        <v>1.1039289020891199</v>
      </c>
      <c r="S3428" s="28" t="str">
        <f t="shared" si="429"/>
        <v/>
      </c>
      <c r="T3428" s="37">
        <f t="shared" si="430"/>
        <v>9935360.1188020781</v>
      </c>
      <c r="U3428" s="37">
        <f t="shared" si="431"/>
        <v>975748.40548084595</v>
      </c>
      <c r="V3428" s="37">
        <f t="shared" si="432"/>
        <v>975748.40548084595</v>
      </c>
    </row>
    <row r="3429" spans="1:22">
      <c r="A3429" s="23">
        <v>3428</v>
      </c>
      <c r="B3429" s="3" t="s">
        <v>291</v>
      </c>
      <c r="C3429" s="28">
        <v>20</v>
      </c>
      <c r="D3429" s="29">
        <v>6</v>
      </c>
      <c r="E3429" s="28">
        <v>2003</v>
      </c>
      <c r="F3429" s="31">
        <f>DATE(E3429,D3429,C3429)</f>
        <v>37792</v>
      </c>
      <c r="G3429" s="24" t="s">
        <v>4420</v>
      </c>
      <c r="H3429" s="2">
        <v>9000000</v>
      </c>
      <c r="I3429" s="2">
        <v>454255</v>
      </c>
      <c r="J3429" s="2">
        <v>454255</v>
      </c>
      <c r="K3429" s="28" t="str">
        <f t="shared" si="426"/>
        <v/>
      </c>
      <c r="L3429" s="28" t="str">
        <f t="shared" si="427"/>
        <v/>
      </c>
      <c r="M3429" s="28" t="s">
        <v>4420</v>
      </c>
      <c r="N3429" s="28" t="str">
        <f t="shared" si="428"/>
        <v/>
      </c>
      <c r="O3429" s="28" t="str">
        <f>IF(N3429=1,M3429&amp;" ("&amp;E3429&amp;")",M3429)</f>
        <v>The Legend of Suriyothai</v>
      </c>
      <c r="P3429" s="36">
        <f>INDEX(cpi!$A$1:$M$105,MATCH('Inflation adjust calc'!$E3429,cpi!$A:$A,0),MATCH('Inflation adjust calc'!$D3429,cpi!$1:$1,0))</f>
        <v>183.7</v>
      </c>
      <c r="Q3429" s="36">
        <f>cpi!$I$2</f>
        <v>240.85300000000001</v>
      </c>
      <c r="R3429" s="36">
        <f t="shared" si="433"/>
        <v>1.3111213935764836</v>
      </c>
      <c r="S3429" s="28" t="str">
        <f t="shared" si="429"/>
        <v/>
      </c>
      <c r="T3429" s="37">
        <f t="shared" si="430"/>
        <v>11800092.542188352</v>
      </c>
      <c r="U3429" s="37">
        <f t="shared" si="431"/>
        <v>595583.44863908552</v>
      </c>
      <c r="V3429" s="37">
        <f t="shared" si="432"/>
        <v>595583.44863908552</v>
      </c>
    </row>
    <row r="3430" spans="1:22">
      <c r="A3430" s="23">
        <v>3429</v>
      </c>
      <c r="B3430" s="3" t="s">
        <v>4421</v>
      </c>
      <c r="C3430" s="28">
        <v>25</v>
      </c>
      <c r="D3430" s="29">
        <v>10</v>
      </c>
      <c r="E3430" s="28">
        <v>1991</v>
      </c>
      <c r="F3430" s="31">
        <f>DATE(E3430,D3430,C3430)</f>
        <v>33536</v>
      </c>
      <c r="G3430" s="24" t="s">
        <v>4422</v>
      </c>
      <c r="H3430" s="2">
        <v>9000000</v>
      </c>
      <c r="I3430" s="2">
        <v>349618</v>
      </c>
      <c r="J3430" s="2">
        <v>349618</v>
      </c>
      <c r="K3430" s="28" t="str">
        <f t="shared" si="426"/>
        <v/>
      </c>
      <c r="L3430" s="28" t="str">
        <f t="shared" si="427"/>
        <v/>
      </c>
      <c r="M3430" s="28" t="s">
        <v>4422</v>
      </c>
      <c r="N3430" s="28" t="str">
        <f t="shared" si="428"/>
        <v/>
      </c>
      <c r="O3430" s="28" t="str">
        <f>IF(N3430=1,M3430&amp;" ("&amp;E3430&amp;")",M3430)</f>
        <v>Due occhi diabolici</v>
      </c>
      <c r="P3430" s="36">
        <f>INDEX(cpi!$A$1:$M$105,MATCH('Inflation adjust calc'!$E3430,cpi!$A:$A,0),MATCH('Inflation adjust calc'!$D3430,cpi!$1:$1,0))</f>
        <v>137.4</v>
      </c>
      <c r="Q3430" s="36">
        <f>cpi!$I$2</f>
        <v>240.85300000000001</v>
      </c>
      <c r="R3430" s="36">
        <f t="shared" si="433"/>
        <v>1.7529330422125182</v>
      </c>
      <c r="S3430" s="28" t="str">
        <f t="shared" si="429"/>
        <v/>
      </c>
      <c r="T3430" s="37">
        <f t="shared" si="430"/>
        <v>15776397.379912663</v>
      </c>
      <c r="U3430" s="37">
        <f t="shared" si="431"/>
        <v>612856.94435225625</v>
      </c>
      <c r="V3430" s="37">
        <f t="shared" si="432"/>
        <v>612856.94435225625</v>
      </c>
    </row>
    <row r="3431" spans="1:22">
      <c r="A3431" s="23">
        <v>3430</v>
      </c>
      <c r="B3431" s="3" t="s">
        <v>1592</v>
      </c>
      <c r="C3431" s="28">
        <v>22</v>
      </c>
      <c r="D3431" s="29">
        <v>1</v>
      </c>
      <c r="E3431" s="28">
        <v>2010</v>
      </c>
      <c r="F3431" s="31">
        <f>DATE(E3431,D3431,C3431)</f>
        <v>40200</v>
      </c>
      <c r="G3431" s="24" t="s">
        <v>4423</v>
      </c>
      <c r="H3431" s="2">
        <v>9000000</v>
      </c>
      <c r="I3431" s="2">
        <v>208163</v>
      </c>
      <c r="J3431" s="2">
        <v>208163</v>
      </c>
      <c r="K3431" s="28" t="str">
        <f t="shared" si="426"/>
        <v/>
      </c>
      <c r="L3431" s="28" t="str">
        <f t="shared" si="427"/>
        <v/>
      </c>
      <c r="M3431" s="28" t="s">
        <v>4423</v>
      </c>
      <c r="N3431" s="28" t="str">
        <f t="shared" si="428"/>
        <v/>
      </c>
      <c r="O3431" s="28" t="str">
        <f>IF(N3431=1,M3431&amp;" ("&amp;E3431&amp;")",M3431)</f>
        <v>La fille du RER</v>
      </c>
      <c r="P3431" s="36">
        <f>INDEX(cpi!$A$1:$M$105,MATCH('Inflation adjust calc'!$E3431,cpi!$A:$A,0),MATCH('Inflation adjust calc'!$D3431,cpi!$1:$1,0))</f>
        <v>216.68700000000001</v>
      </c>
      <c r="Q3431" s="36">
        <f>cpi!$I$2</f>
        <v>240.85300000000001</v>
      </c>
      <c r="R3431" s="36">
        <f t="shared" si="433"/>
        <v>1.1115249184307319</v>
      </c>
      <c r="S3431" s="28" t="str">
        <f t="shared" si="429"/>
        <v/>
      </c>
      <c r="T3431" s="37">
        <f t="shared" si="430"/>
        <v>10003724.265876587</v>
      </c>
      <c r="U3431" s="37">
        <f t="shared" si="431"/>
        <v>231378.36159529645</v>
      </c>
      <c r="V3431" s="37">
        <f t="shared" si="432"/>
        <v>231378.36159529645</v>
      </c>
    </row>
    <row r="3432" spans="1:22">
      <c r="A3432" s="23">
        <v>3431</v>
      </c>
      <c r="B3432" s="3" t="s">
        <v>3118</v>
      </c>
      <c r="C3432" s="28">
        <v>25</v>
      </c>
      <c r="D3432" s="29">
        <v>10</v>
      </c>
      <c r="E3432" s="28">
        <v>2002</v>
      </c>
      <c r="F3432" s="31">
        <f>DATE(E3432,D3432,C3432)</f>
        <v>37554</v>
      </c>
      <c r="G3432" s="24" t="s">
        <v>4424</v>
      </c>
      <c r="H3432" s="2">
        <v>9000000</v>
      </c>
      <c r="I3432" s="2">
        <v>184255</v>
      </c>
      <c r="J3432" s="2">
        <v>184255</v>
      </c>
      <c r="K3432" s="28" t="str">
        <f t="shared" si="426"/>
        <v/>
      </c>
      <c r="L3432" s="28" t="str">
        <f t="shared" si="427"/>
        <v/>
      </c>
      <c r="M3432" s="28" t="s">
        <v>4424</v>
      </c>
      <c r="N3432" s="28" t="str">
        <f t="shared" si="428"/>
        <v/>
      </c>
      <c r="O3432" s="28" t="str">
        <f>IF(N3432=1,M3432&amp;" ("&amp;E3432&amp;")",M3432)</f>
        <v>All or Nothing</v>
      </c>
      <c r="P3432" s="36">
        <f>INDEX(cpi!$A$1:$M$105,MATCH('Inflation adjust calc'!$E3432,cpi!$A:$A,0),MATCH('Inflation adjust calc'!$D3432,cpi!$1:$1,0))</f>
        <v>181.3</v>
      </c>
      <c r="Q3432" s="36">
        <f>cpi!$I$2</f>
        <v>240.85300000000001</v>
      </c>
      <c r="R3432" s="36">
        <f t="shared" si="433"/>
        <v>1.3284776613348042</v>
      </c>
      <c r="S3432" s="28" t="str">
        <f t="shared" si="429"/>
        <v/>
      </c>
      <c r="T3432" s="37">
        <f t="shared" si="430"/>
        <v>11956298.952013237</v>
      </c>
      <c r="U3432" s="37">
        <f t="shared" si="431"/>
        <v>244778.65148924434</v>
      </c>
      <c r="V3432" s="37">
        <f t="shared" si="432"/>
        <v>244778.65148924434</v>
      </c>
    </row>
    <row r="3433" spans="1:22">
      <c r="A3433" s="23">
        <v>3432</v>
      </c>
      <c r="B3433" s="3">
        <v>40300</v>
      </c>
      <c r="C3433" s="28">
        <v>5</v>
      </c>
      <c r="D3433" s="29">
        <v>2</v>
      </c>
      <c r="E3433" s="28">
        <v>2010</v>
      </c>
      <c r="F3433" s="31">
        <f>DATE(E3433,D3433,C3433)</f>
        <v>40214</v>
      </c>
      <c r="G3433" s="24" t="s">
        <v>4425</v>
      </c>
      <c r="H3433" s="2">
        <v>9000000</v>
      </c>
      <c r="I3433" s="2">
        <v>148826</v>
      </c>
      <c r="J3433" s="2">
        <v>148826</v>
      </c>
      <c r="K3433" s="28" t="str">
        <f t="shared" si="426"/>
        <v/>
      </c>
      <c r="L3433" s="28" t="str">
        <f t="shared" si="427"/>
        <v/>
      </c>
      <c r="M3433" s="28" t="s">
        <v>4425</v>
      </c>
      <c r="N3433" s="28" t="str">
        <f t="shared" si="428"/>
        <v/>
      </c>
      <c r="O3433" s="28" t="str">
        <f>IF(N3433=1,M3433&amp;" ("&amp;E3433&amp;")",M3433)</f>
        <v>The Red Riding Trilogy: 1974</v>
      </c>
      <c r="P3433" s="36">
        <f>INDEX(cpi!$A$1:$M$105,MATCH('Inflation adjust calc'!$E3433,cpi!$A:$A,0),MATCH('Inflation adjust calc'!$D3433,cpi!$1:$1,0))</f>
        <v>216.74100000000001</v>
      </c>
      <c r="Q3433" s="36">
        <f>cpi!$I$2</f>
        <v>240.85300000000001</v>
      </c>
      <c r="R3433" s="36">
        <f t="shared" si="433"/>
        <v>1.1112479872289969</v>
      </c>
      <c r="S3433" s="28" t="str">
        <f t="shared" si="429"/>
        <v/>
      </c>
      <c r="T3433" s="37">
        <f t="shared" si="430"/>
        <v>10001231.885060972</v>
      </c>
      <c r="U3433" s="37">
        <f t="shared" si="431"/>
        <v>165382.59294734269</v>
      </c>
      <c r="V3433" s="37">
        <f t="shared" si="432"/>
        <v>165382.59294734269</v>
      </c>
    </row>
    <row r="3434" spans="1:22">
      <c r="A3434" s="23">
        <v>3433</v>
      </c>
      <c r="B3434" s="3" t="s">
        <v>904</v>
      </c>
      <c r="C3434" s="28">
        <v>31</v>
      </c>
      <c r="D3434" s="29">
        <v>7</v>
      </c>
      <c r="E3434" s="28">
        <v>2009</v>
      </c>
      <c r="F3434" s="31">
        <f>DATE(E3434,D3434,C3434)</f>
        <v>40025</v>
      </c>
      <c r="G3434" s="24" t="s">
        <v>4426</v>
      </c>
      <c r="H3434" s="2">
        <v>9000000</v>
      </c>
      <c r="I3434" s="2">
        <v>148089</v>
      </c>
      <c r="J3434" s="2">
        <v>1635241</v>
      </c>
      <c r="K3434" s="28" t="str">
        <f t="shared" si="426"/>
        <v/>
      </c>
      <c r="L3434" s="28" t="str">
        <f t="shared" si="427"/>
        <v/>
      </c>
      <c r="M3434" s="28" t="s">
        <v>4426</v>
      </c>
      <c r="N3434" s="28" t="str">
        <f t="shared" si="428"/>
        <v/>
      </c>
      <c r="O3434" s="28" t="str">
        <f>IF(N3434=1,M3434&amp;" ("&amp;E3434&amp;")",M3434)</f>
        <v>Flammen og Citronen</v>
      </c>
      <c r="P3434" s="36">
        <f>INDEX(cpi!$A$1:$M$105,MATCH('Inflation adjust calc'!$E3434,cpi!$A:$A,0),MATCH('Inflation adjust calc'!$D3434,cpi!$1:$1,0))</f>
        <v>215.351</v>
      </c>
      <c r="Q3434" s="36">
        <f>cpi!$I$2</f>
        <v>240.85300000000001</v>
      </c>
      <c r="R3434" s="36">
        <f t="shared" si="433"/>
        <v>1.1184206249332485</v>
      </c>
      <c r="S3434" s="28" t="str">
        <f t="shared" si="429"/>
        <v/>
      </c>
      <c r="T3434" s="37">
        <f t="shared" si="430"/>
        <v>10065785.624399235</v>
      </c>
      <c r="U3434" s="37">
        <f t="shared" si="431"/>
        <v>165625.79192573982</v>
      </c>
      <c r="V3434" s="37">
        <f t="shared" si="432"/>
        <v>1828887.2611364701</v>
      </c>
    </row>
    <row r="3435" spans="1:22">
      <c r="A3435" s="23">
        <v>3434</v>
      </c>
      <c r="B3435" s="3">
        <v>40213</v>
      </c>
      <c r="C3435" s="28">
        <v>2</v>
      </c>
      <c r="D3435" s="29">
        <v>4</v>
      </c>
      <c r="E3435" s="28">
        <v>2010</v>
      </c>
      <c r="F3435" s="31">
        <f>DATE(E3435,D3435,C3435)</f>
        <v>40270</v>
      </c>
      <c r="G3435" s="24" t="s">
        <v>4427</v>
      </c>
      <c r="H3435" s="2">
        <v>9000000</v>
      </c>
      <c r="I3435" s="2">
        <v>70066</v>
      </c>
      <c r="J3435" s="2">
        <v>85527</v>
      </c>
      <c r="K3435" s="28" t="str">
        <f t="shared" si="426"/>
        <v/>
      </c>
      <c r="L3435" s="28" t="str">
        <f t="shared" si="427"/>
        <v/>
      </c>
      <c r="M3435" s="28" t="s">
        <v>4427</v>
      </c>
      <c r="N3435" s="28" t="str">
        <f t="shared" si="428"/>
        <v/>
      </c>
      <c r="O3435" s="28" t="str">
        <f>IF(N3435=1,M3435&amp;" ("&amp;E3435&amp;")",M3435)</f>
        <v>Leaves of Grass</v>
      </c>
      <c r="P3435" s="36">
        <f>INDEX(cpi!$A$1:$M$105,MATCH('Inflation adjust calc'!$E3435,cpi!$A:$A,0),MATCH('Inflation adjust calc'!$D3435,cpi!$1:$1,0))</f>
        <v>218.00899999999999</v>
      </c>
      <c r="Q3435" s="36">
        <f>cpi!$I$2</f>
        <v>240.85300000000001</v>
      </c>
      <c r="R3435" s="36">
        <f t="shared" si="433"/>
        <v>1.104784664853286</v>
      </c>
      <c r="S3435" s="28" t="str">
        <f t="shared" si="429"/>
        <v/>
      </c>
      <c r="T3435" s="37">
        <f t="shared" si="430"/>
        <v>9943061.983679574</v>
      </c>
      <c r="U3435" s="37">
        <f t="shared" si="431"/>
        <v>77407.842327610328</v>
      </c>
      <c r="V3435" s="37">
        <f t="shared" si="432"/>
        <v>94488.918030906992</v>
      </c>
    </row>
    <row r="3436" spans="1:22">
      <c r="A3436" s="23">
        <v>3435</v>
      </c>
      <c r="B3436" s="3" t="s">
        <v>769</v>
      </c>
      <c r="C3436" s="28">
        <v>22</v>
      </c>
      <c r="D3436" s="29">
        <v>11</v>
      </c>
      <c r="E3436" s="28">
        <v>2006</v>
      </c>
      <c r="F3436" s="31">
        <f>DATE(E3436,D3436,C3436)</f>
        <v>39043</v>
      </c>
      <c r="G3436" s="24" t="s">
        <v>4428</v>
      </c>
      <c r="H3436" s="2">
        <v>9000000</v>
      </c>
      <c r="I3436" s="2">
        <v>14443</v>
      </c>
      <c r="J3436" s="2">
        <v>14443</v>
      </c>
      <c r="K3436" s="28" t="str">
        <f t="shared" si="426"/>
        <v/>
      </c>
      <c r="L3436" s="28" t="str">
        <f t="shared" si="427"/>
        <v/>
      </c>
      <c r="M3436" s="28" t="s">
        <v>4428</v>
      </c>
      <c r="N3436" s="28" t="str">
        <f t="shared" si="428"/>
        <v/>
      </c>
      <c r="O3436" s="28" t="str">
        <f>IF(N3436=1,M3436&amp;" ("&amp;E3436&amp;")",M3436)</f>
        <v>Opal Dreams</v>
      </c>
      <c r="P3436" s="36">
        <f>INDEX(cpi!$A$1:$M$105,MATCH('Inflation adjust calc'!$E3436,cpi!$A:$A,0),MATCH('Inflation adjust calc'!$D3436,cpi!$1:$1,0))</f>
        <v>201.5</v>
      </c>
      <c r="Q3436" s="36">
        <f>cpi!$I$2</f>
        <v>240.85300000000001</v>
      </c>
      <c r="R3436" s="36">
        <f t="shared" si="433"/>
        <v>1.1953002481389579</v>
      </c>
      <c r="S3436" s="28" t="str">
        <f t="shared" si="429"/>
        <v/>
      </c>
      <c r="T3436" s="37">
        <f t="shared" si="430"/>
        <v>10757702.23325062</v>
      </c>
      <c r="U3436" s="37">
        <f t="shared" si="431"/>
        <v>17263.72148387097</v>
      </c>
      <c r="V3436" s="37">
        <f t="shared" si="432"/>
        <v>17263.72148387097</v>
      </c>
    </row>
    <row r="3437" spans="1:22">
      <c r="A3437" s="23">
        <v>3436</v>
      </c>
      <c r="B3437" s="3">
        <v>42221</v>
      </c>
      <c r="C3437" s="28">
        <v>8</v>
      </c>
      <c r="D3437" s="29">
        <v>5</v>
      </c>
      <c r="E3437" s="28">
        <v>2015</v>
      </c>
      <c r="F3437" s="31">
        <f>DATE(E3437,D3437,C3437)</f>
        <v>42132</v>
      </c>
      <c r="G3437" s="24" t="s">
        <v>4429</v>
      </c>
      <c r="H3437" s="2">
        <v>9000000</v>
      </c>
      <c r="I3437" s="2">
        <v>1242</v>
      </c>
      <c r="J3437" s="2">
        <v>1242</v>
      </c>
      <c r="K3437" s="28" t="str">
        <f t="shared" si="426"/>
        <v/>
      </c>
      <c r="L3437" s="28" t="str">
        <f t="shared" si="427"/>
        <v/>
      </c>
      <c r="M3437" s="28" t="s">
        <v>4429</v>
      </c>
      <c r="N3437" s="28" t="str">
        <f t="shared" si="428"/>
        <v/>
      </c>
      <c r="O3437" s="28" t="str">
        <f>IF(N3437=1,M3437&amp;" ("&amp;E3437&amp;")",M3437)</f>
        <v>Skin Trade</v>
      </c>
      <c r="P3437" s="36">
        <f>INDEX(cpi!$A$1:$M$105,MATCH('Inflation adjust calc'!$E3437,cpi!$A:$A,0),MATCH('Inflation adjust calc'!$D3437,cpi!$1:$1,0))</f>
        <v>237.80500000000001</v>
      </c>
      <c r="Q3437" s="36">
        <f>cpi!$I$2</f>
        <v>240.85300000000001</v>
      </c>
      <c r="R3437" s="36">
        <f t="shared" si="433"/>
        <v>1.0128172241962954</v>
      </c>
      <c r="S3437" s="28" t="str">
        <f t="shared" si="429"/>
        <v/>
      </c>
      <c r="T3437" s="37">
        <f t="shared" si="430"/>
        <v>9115355.0177666582</v>
      </c>
      <c r="U3437" s="37">
        <f t="shared" si="431"/>
        <v>1257.9189924517989</v>
      </c>
      <c r="V3437" s="37">
        <f t="shared" si="432"/>
        <v>1257.9189924517989</v>
      </c>
    </row>
    <row r="3438" spans="1:22">
      <c r="A3438" s="23">
        <v>3437</v>
      </c>
      <c r="B3438" s="3" t="s">
        <v>4430</v>
      </c>
      <c r="C3438" s="28">
        <v>17</v>
      </c>
      <c r="D3438" s="29">
        <v>6</v>
      </c>
      <c r="E3438" s="28">
        <v>2014</v>
      </c>
      <c r="F3438" s="31">
        <f>DATE(E3438,D3438,C3438)</f>
        <v>41807</v>
      </c>
      <c r="G3438" s="24" t="s">
        <v>4431</v>
      </c>
      <c r="H3438" s="2">
        <v>9000000</v>
      </c>
      <c r="I3438">
        <v>0</v>
      </c>
      <c r="J3438" s="2">
        <v>3440939</v>
      </c>
      <c r="K3438" s="28" t="str">
        <f t="shared" si="426"/>
        <v/>
      </c>
      <c r="L3438" s="28" t="str">
        <f t="shared" si="427"/>
        <v/>
      </c>
      <c r="M3438" s="28" t="s">
        <v>4431</v>
      </c>
      <c r="N3438" s="28" t="str">
        <f t="shared" si="428"/>
        <v/>
      </c>
      <c r="O3438" s="28" t="str">
        <f>IF(N3438=1,M3438&amp;" ("&amp;E3438&amp;")",M3438)</f>
        <v>Beneath Hill 60</v>
      </c>
      <c r="P3438" s="36">
        <f>INDEX(cpi!$A$1:$M$105,MATCH('Inflation adjust calc'!$E3438,cpi!$A:$A,0),MATCH('Inflation adjust calc'!$D3438,cpi!$1:$1,0))</f>
        <v>238.34299999999999</v>
      </c>
      <c r="Q3438" s="36">
        <f>cpi!$I$2</f>
        <v>240.85300000000001</v>
      </c>
      <c r="R3438" s="36">
        <f t="shared" si="433"/>
        <v>1.0105310413983211</v>
      </c>
      <c r="S3438" s="28" t="str">
        <f t="shared" si="429"/>
        <v/>
      </c>
      <c r="T3438" s="37">
        <f t="shared" si="430"/>
        <v>9094779.3725848887</v>
      </c>
      <c r="U3438" s="37">
        <f t="shared" si="431"/>
        <v>0</v>
      </c>
      <c r="V3438" s="37">
        <f t="shared" si="432"/>
        <v>3477175.6710580974</v>
      </c>
    </row>
    <row r="3439" spans="1:22">
      <c r="A3439" s="23">
        <v>3438</v>
      </c>
      <c r="B3439" s="3" t="s">
        <v>4432</v>
      </c>
      <c r="C3439" s="28">
        <v>20</v>
      </c>
      <c r="D3439" s="29">
        <v>1</v>
      </c>
      <c r="E3439" s="28">
        <v>2015</v>
      </c>
      <c r="F3439" s="31">
        <f>DATE(E3439,D3439,C3439)</f>
        <v>42024</v>
      </c>
      <c r="G3439" s="24" t="s">
        <v>4433</v>
      </c>
      <c r="H3439" s="2">
        <v>9000000</v>
      </c>
      <c r="I3439">
        <v>0</v>
      </c>
      <c r="J3439" s="2">
        <v>2243</v>
      </c>
      <c r="K3439" s="28" t="str">
        <f t="shared" si="426"/>
        <v/>
      </c>
      <c r="L3439" s="28" t="str">
        <f t="shared" si="427"/>
        <v/>
      </c>
      <c r="M3439" s="28" t="s">
        <v>4433</v>
      </c>
      <c r="N3439" s="28" t="str">
        <f t="shared" si="428"/>
        <v/>
      </c>
      <c r="O3439" s="28" t="str">
        <f>IF(N3439=1,M3439&amp;" ("&amp;E3439&amp;")",M3439)</f>
        <v>Veronika Decides to Die</v>
      </c>
      <c r="P3439" s="36">
        <f>INDEX(cpi!$A$1:$M$105,MATCH('Inflation adjust calc'!$E3439,cpi!$A:$A,0),MATCH('Inflation adjust calc'!$D3439,cpi!$1:$1,0))</f>
        <v>233.70699999999999</v>
      </c>
      <c r="Q3439" s="36">
        <f>cpi!$I$2</f>
        <v>240.85300000000001</v>
      </c>
      <c r="R3439" s="36">
        <f t="shared" si="433"/>
        <v>1.0305767478081531</v>
      </c>
      <c r="S3439" s="28" t="str">
        <f t="shared" si="429"/>
        <v/>
      </c>
      <c r="T3439" s="37">
        <f t="shared" si="430"/>
        <v>9275190.7302733772</v>
      </c>
      <c r="U3439" s="37">
        <f t="shared" si="431"/>
        <v>0</v>
      </c>
      <c r="V3439" s="37">
        <f t="shared" si="432"/>
        <v>2311.5836453336874</v>
      </c>
    </row>
    <row r="3440" spans="1:22">
      <c r="A3440" s="23">
        <v>3439</v>
      </c>
      <c r="B3440" s="3">
        <v>25121</v>
      </c>
      <c r="C3440" s="28">
        <v>10</v>
      </c>
      <c r="D3440" s="29">
        <v>10</v>
      </c>
      <c r="E3440" s="28">
        <v>1968</v>
      </c>
      <c r="F3440" s="31">
        <f>DATE(E3440,D3440,C3440)</f>
        <v>25121</v>
      </c>
      <c r="G3440" s="24" t="s">
        <v>4434</v>
      </c>
      <c r="H3440" s="2">
        <v>9000000</v>
      </c>
      <c r="I3440">
        <v>0</v>
      </c>
      <c r="J3440">
        <v>0</v>
      </c>
      <c r="K3440" s="28">
        <f t="shared" si="426"/>
        <v>1</v>
      </c>
      <c r="L3440" s="28" t="str">
        <f t="shared" si="427"/>
        <v/>
      </c>
      <c r="M3440" s="28" t="s">
        <v>4434</v>
      </c>
      <c r="N3440" s="28" t="str">
        <f t="shared" si="428"/>
        <v/>
      </c>
      <c r="O3440" s="28" t="str">
        <f>IF(N3440=1,M3440&amp;" ("&amp;E3440&amp;")",M3440)</f>
        <v>Barbarella</v>
      </c>
      <c r="P3440" s="36">
        <f>INDEX(cpi!$A$1:$M$105,MATCH('Inflation adjust calc'!$E3440,cpi!$A:$A,0),MATCH('Inflation adjust calc'!$D3440,cpi!$1:$1,0))</f>
        <v>35.299999999999997</v>
      </c>
      <c r="Q3440" s="36">
        <f>cpi!$I$2</f>
        <v>240.85300000000001</v>
      </c>
      <c r="R3440" s="36">
        <f t="shared" si="433"/>
        <v>6.8230311614730885</v>
      </c>
      <c r="S3440" s="28" t="str">
        <f t="shared" si="429"/>
        <v/>
      </c>
      <c r="T3440" s="37">
        <f t="shared" si="430"/>
        <v>61407280.453257799</v>
      </c>
      <c r="U3440" s="37">
        <f t="shared" si="431"/>
        <v>0</v>
      </c>
      <c r="V3440" s="37">
        <f t="shared" si="432"/>
        <v>0</v>
      </c>
    </row>
    <row r="3441" spans="1:22">
      <c r="A3441" s="23">
        <v>3440</v>
      </c>
      <c r="B3441" s="3">
        <v>41276</v>
      </c>
      <c r="C3441" s="28">
        <v>1</v>
      </c>
      <c r="D3441" s="29">
        <v>2</v>
      </c>
      <c r="E3441" s="28">
        <v>2013</v>
      </c>
      <c r="F3441" s="31">
        <f>DATE(E3441,D3441,C3441)</f>
        <v>41306</v>
      </c>
      <c r="G3441" s="24" t="s">
        <v>4435</v>
      </c>
      <c r="H3441" s="2">
        <v>9000000</v>
      </c>
      <c r="I3441">
        <v>0</v>
      </c>
      <c r="J3441">
        <v>0</v>
      </c>
      <c r="K3441" s="28">
        <f t="shared" si="426"/>
        <v>1</v>
      </c>
      <c r="L3441" s="28" t="str">
        <f t="shared" si="427"/>
        <v/>
      </c>
      <c r="M3441" s="28" t="s">
        <v>4435</v>
      </c>
      <c r="N3441" s="28" t="str">
        <f t="shared" si="428"/>
        <v/>
      </c>
      <c r="O3441" s="28" t="str">
        <f>IF(N3441=1,M3441&amp;" ("&amp;E3441&amp;")",M3441)</f>
        <v>A Haunting in Connecticut 2: The Ghosts of Georgia</v>
      </c>
      <c r="P3441" s="36">
        <f>INDEX(cpi!$A$1:$M$105,MATCH('Inflation adjust calc'!$E3441,cpi!$A:$A,0),MATCH('Inflation adjust calc'!$D3441,cpi!$1:$1,0))</f>
        <v>232.166</v>
      </c>
      <c r="Q3441" s="36">
        <f>cpi!$I$2</f>
        <v>240.85300000000001</v>
      </c>
      <c r="R3441" s="36">
        <f t="shared" si="433"/>
        <v>1.0374171928706184</v>
      </c>
      <c r="S3441" s="28" t="str">
        <f t="shared" si="429"/>
        <v/>
      </c>
      <c r="T3441" s="37">
        <f t="shared" si="430"/>
        <v>9336754.7358355653</v>
      </c>
      <c r="U3441" s="37">
        <f t="shared" si="431"/>
        <v>0</v>
      </c>
      <c r="V3441" s="37">
        <f t="shared" si="432"/>
        <v>0</v>
      </c>
    </row>
    <row r="3442" spans="1:22">
      <c r="A3442" s="23">
        <v>3441</v>
      </c>
      <c r="B3442" s="3" t="s">
        <v>75</v>
      </c>
      <c r="C3442" s="28">
        <v>18</v>
      </c>
      <c r="D3442" s="29">
        <v>5</v>
      </c>
      <c r="E3442" s="28">
        <v>2012</v>
      </c>
      <c r="F3442" s="31">
        <f>DATE(E3442,D3442,C3442)</f>
        <v>41047</v>
      </c>
      <c r="G3442" s="24" t="s">
        <v>4436</v>
      </c>
      <c r="H3442" s="2">
        <v>8900000</v>
      </c>
      <c r="I3442" s="2">
        <v>176988</v>
      </c>
      <c r="J3442" s="2">
        <v>22744132</v>
      </c>
      <c r="K3442" s="28" t="str">
        <f t="shared" si="426"/>
        <v/>
      </c>
      <c r="L3442" s="28" t="str">
        <f t="shared" si="427"/>
        <v/>
      </c>
      <c r="M3442" s="28" t="s">
        <v>4436</v>
      </c>
      <c r="N3442" s="28" t="str">
        <f t="shared" si="428"/>
        <v/>
      </c>
      <c r="O3442" s="28" t="str">
        <f>IF(N3442=1,M3442&amp;" ("&amp;E3442&amp;")",M3442)</f>
        <v>Polisse</v>
      </c>
      <c r="P3442" s="36">
        <f>INDEX(cpi!$A$1:$M$105,MATCH('Inflation adjust calc'!$E3442,cpi!$A:$A,0),MATCH('Inflation adjust calc'!$D3442,cpi!$1:$1,0))</f>
        <v>229.815</v>
      </c>
      <c r="Q3442" s="36">
        <f>cpi!$I$2</f>
        <v>240.85300000000001</v>
      </c>
      <c r="R3442" s="36">
        <f t="shared" si="433"/>
        <v>1.0480299371233384</v>
      </c>
      <c r="S3442" s="28" t="str">
        <f t="shared" si="429"/>
        <v/>
      </c>
      <c r="T3442" s="37">
        <f t="shared" si="430"/>
        <v>9327466.4403977115</v>
      </c>
      <c r="U3442" s="37">
        <f t="shared" si="431"/>
        <v>185488.72251158542</v>
      </c>
      <c r="V3442" s="37">
        <f t="shared" si="432"/>
        <v>23836531.229884908</v>
      </c>
    </row>
    <row r="3443" spans="1:22">
      <c r="A3443" s="23">
        <v>3442</v>
      </c>
      <c r="B3443" s="3" t="s">
        <v>2812</v>
      </c>
      <c r="C3443" s="28">
        <v>13</v>
      </c>
      <c r="D3443" s="29">
        <v>11</v>
      </c>
      <c r="E3443" s="28">
        <v>2015</v>
      </c>
      <c r="F3443" s="31">
        <f>DATE(E3443,D3443,C3443)</f>
        <v>42321</v>
      </c>
      <c r="G3443" s="24" t="s">
        <v>2159</v>
      </c>
      <c r="H3443" s="2">
        <v>8900000</v>
      </c>
      <c r="I3443" s="2">
        <v>50136</v>
      </c>
      <c r="J3443" s="2">
        <v>3324184</v>
      </c>
      <c r="K3443" s="28" t="str">
        <f t="shared" si="426"/>
        <v/>
      </c>
      <c r="L3443" s="28" t="str">
        <f t="shared" si="427"/>
        <v/>
      </c>
      <c r="M3443" s="28" t="s">
        <v>2159</v>
      </c>
      <c r="N3443" s="28">
        <f t="shared" si="428"/>
        <v>1</v>
      </c>
      <c r="O3443" s="28" t="str">
        <f>IF(N3443=1,M3443&amp;" ("&amp;E3443&amp;")",M3443)</f>
        <v>Heist (2015)</v>
      </c>
      <c r="P3443" s="36">
        <f>INDEX(cpi!$A$1:$M$105,MATCH('Inflation adjust calc'!$E3443,cpi!$A:$A,0),MATCH('Inflation adjust calc'!$D3443,cpi!$1:$1,0))</f>
        <v>237.33600000000001</v>
      </c>
      <c r="Q3443" s="36">
        <f>cpi!$I$2</f>
        <v>240.85300000000001</v>
      </c>
      <c r="R3443" s="36">
        <f t="shared" si="433"/>
        <v>1.014818653722992</v>
      </c>
      <c r="S3443" s="28" t="str">
        <f t="shared" si="429"/>
        <v/>
      </c>
      <c r="T3443" s="37">
        <f t="shared" si="430"/>
        <v>9031886.0181346294</v>
      </c>
      <c r="U3443" s="37">
        <f t="shared" si="431"/>
        <v>50878.948023055927</v>
      </c>
      <c r="V3443" s="37">
        <f t="shared" si="432"/>
        <v>3373443.9316075104</v>
      </c>
    </row>
    <row r="3444" spans="1:22">
      <c r="A3444" s="23">
        <v>3443</v>
      </c>
      <c r="B3444" s="3" t="s">
        <v>4437</v>
      </c>
      <c r="C3444" s="28">
        <v>26</v>
      </c>
      <c r="D3444" s="29">
        <v>2</v>
      </c>
      <c r="E3444" s="28">
        <v>2011</v>
      </c>
      <c r="F3444" s="31">
        <f>DATE(E3444,D3444,C3444)</f>
        <v>40600</v>
      </c>
      <c r="G3444" s="24" t="s">
        <v>4438</v>
      </c>
      <c r="H3444" s="2">
        <v>8900000</v>
      </c>
      <c r="I3444">
        <v>0</v>
      </c>
      <c r="J3444">
        <v>0</v>
      </c>
      <c r="K3444" s="28">
        <f t="shared" si="426"/>
        <v>1</v>
      </c>
      <c r="L3444" s="28" t="str">
        <f t="shared" si="427"/>
        <v/>
      </c>
      <c r="M3444" s="28" t="s">
        <v>4438</v>
      </c>
      <c r="N3444" s="28" t="str">
        <f t="shared" si="428"/>
        <v/>
      </c>
      <c r="O3444" s="28" t="str">
        <f>IF(N3444=1,M3444&amp;" ("&amp;E3444&amp;")",M3444)</f>
        <v>Ultramarines</v>
      </c>
      <c r="P3444" s="36">
        <f>INDEX(cpi!$A$1:$M$105,MATCH('Inflation adjust calc'!$E3444,cpi!$A:$A,0),MATCH('Inflation adjust calc'!$D3444,cpi!$1:$1,0))</f>
        <v>221.309</v>
      </c>
      <c r="Q3444" s="36">
        <f>cpi!$I$2</f>
        <v>240.85300000000001</v>
      </c>
      <c r="R3444" s="36">
        <f t="shared" si="433"/>
        <v>1.0883109136998497</v>
      </c>
      <c r="S3444" s="28" t="str">
        <f t="shared" si="429"/>
        <v/>
      </c>
      <c r="T3444" s="37">
        <f t="shared" si="430"/>
        <v>9685967.1319286618</v>
      </c>
      <c r="U3444" s="37">
        <f t="shared" si="431"/>
        <v>0</v>
      </c>
      <c r="V3444" s="37">
        <f t="shared" si="432"/>
        <v>0</v>
      </c>
    </row>
    <row r="3445" spans="1:22">
      <c r="A3445" s="23">
        <v>3444</v>
      </c>
      <c r="B3445" s="3" t="s">
        <v>4439</v>
      </c>
      <c r="C3445" s="28">
        <v>26</v>
      </c>
      <c r="D3445" s="29">
        <v>9</v>
      </c>
      <c r="E3445" s="28">
        <v>1986</v>
      </c>
      <c r="F3445" s="31">
        <f>DATE(E3445,D3445,C3445)</f>
        <v>31681</v>
      </c>
      <c r="G3445" s="24" t="s">
        <v>4440</v>
      </c>
      <c r="H3445" s="2">
        <v>8800000</v>
      </c>
      <c r="I3445" s="2">
        <v>174803506</v>
      </c>
      <c r="J3445" s="2">
        <v>328203506</v>
      </c>
      <c r="K3445" s="28" t="str">
        <f t="shared" si="426"/>
        <v/>
      </c>
      <c r="L3445" s="28" t="str">
        <f t="shared" si="427"/>
        <v/>
      </c>
      <c r="M3445" s="28" t="s">
        <v>4440</v>
      </c>
      <c r="N3445" s="28" t="str">
        <f t="shared" si="428"/>
        <v/>
      </c>
      <c r="O3445" s="28" t="str">
        <f>IF(N3445=1,M3445&amp;" ("&amp;E3445&amp;")",M3445)</f>
        <v>Crocodile Dundee</v>
      </c>
      <c r="P3445" s="36">
        <f>INDEX(cpi!$A$1:$M$105,MATCH('Inflation adjust calc'!$E3445,cpi!$A:$A,0),MATCH('Inflation adjust calc'!$D3445,cpi!$1:$1,0))</f>
        <v>110.2</v>
      </c>
      <c r="Q3445" s="36">
        <f>cpi!$I$2</f>
        <v>240.85300000000001</v>
      </c>
      <c r="R3445" s="36">
        <f t="shared" si="433"/>
        <v>2.1855989110707803</v>
      </c>
      <c r="S3445" s="28" t="str">
        <f t="shared" si="429"/>
        <v/>
      </c>
      <c r="T3445" s="37">
        <f t="shared" si="430"/>
        <v>19233270.417422868</v>
      </c>
      <c r="U3445" s="37">
        <f t="shared" si="431"/>
        <v>382050352.36495459</v>
      </c>
      <c r="V3445" s="37">
        <f t="shared" si="432"/>
        <v>717321225.32321227</v>
      </c>
    </row>
    <row r="3446" spans="1:22">
      <c r="A3446" s="23">
        <v>3445</v>
      </c>
      <c r="B3446" s="3" t="s">
        <v>2292</v>
      </c>
      <c r="C3446" s="28">
        <v>31</v>
      </c>
      <c r="D3446" s="29">
        <v>12</v>
      </c>
      <c r="E3446" s="28">
        <v>2004</v>
      </c>
      <c r="F3446" s="31">
        <f>DATE(E3446,D3446,C3446)</f>
        <v>38352</v>
      </c>
      <c r="G3446" s="24" t="s">
        <v>4441</v>
      </c>
      <c r="H3446" s="2">
        <v>8800000</v>
      </c>
      <c r="I3446">
        <v>0</v>
      </c>
      <c r="J3446">
        <v>0</v>
      </c>
      <c r="K3446" s="28">
        <f t="shared" si="426"/>
        <v>1</v>
      </c>
      <c r="L3446" s="28" t="str">
        <f t="shared" si="427"/>
        <v/>
      </c>
      <c r="M3446" s="28" t="s">
        <v>4441</v>
      </c>
      <c r="N3446" s="28" t="str">
        <f t="shared" si="428"/>
        <v/>
      </c>
      <c r="O3446" s="28" t="str">
        <f>IF(N3446=1,M3446&amp;" ("&amp;E3446&amp;")",M3446)</f>
        <v>The I Inside</v>
      </c>
      <c r="P3446" s="36">
        <f>INDEX(cpi!$A$1:$M$105,MATCH('Inflation adjust calc'!$E3446,cpi!$A:$A,0),MATCH('Inflation adjust calc'!$D3446,cpi!$1:$1,0))</f>
        <v>190.3</v>
      </c>
      <c r="Q3446" s="36">
        <f>cpi!$I$2</f>
        <v>240.85300000000001</v>
      </c>
      <c r="R3446" s="36">
        <f t="shared" si="433"/>
        <v>1.2656489753021545</v>
      </c>
      <c r="S3446" s="28" t="str">
        <f t="shared" si="429"/>
        <v/>
      </c>
      <c r="T3446" s="37">
        <f t="shared" si="430"/>
        <v>11137710.98265896</v>
      </c>
      <c r="U3446" s="37">
        <f t="shared" si="431"/>
        <v>0</v>
      </c>
      <c r="V3446" s="37">
        <f t="shared" si="432"/>
        <v>0</v>
      </c>
    </row>
    <row r="3447" spans="1:22">
      <c r="A3447" s="23">
        <v>3446</v>
      </c>
      <c r="B3447" s="3" t="s">
        <v>3825</v>
      </c>
      <c r="C3447" s="28">
        <v>30</v>
      </c>
      <c r="D3447" s="29">
        <v>11</v>
      </c>
      <c r="E3447" s="28">
        <v>2007</v>
      </c>
      <c r="F3447" s="31">
        <f>DATE(E3447,D3447,C3447)</f>
        <v>39416</v>
      </c>
      <c r="G3447" s="24" t="s">
        <v>4442</v>
      </c>
      <c r="H3447" s="2">
        <v>8600000</v>
      </c>
      <c r="I3447" s="2">
        <v>14373825</v>
      </c>
      <c r="J3447" s="2">
        <v>32968648</v>
      </c>
      <c r="K3447" s="28" t="str">
        <f t="shared" si="426"/>
        <v/>
      </c>
      <c r="L3447" s="28" t="str">
        <f t="shared" si="427"/>
        <v/>
      </c>
      <c r="M3447" s="28" t="s">
        <v>4442</v>
      </c>
      <c r="N3447" s="28" t="str">
        <f t="shared" si="428"/>
        <v/>
      </c>
      <c r="O3447" s="28" t="str">
        <f>IF(N3447=1,M3447&amp;" ("&amp;E3447&amp;")",M3447)</f>
        <v>Awake</v>
      </c>
      <c r="P3447" s="36">
        <f>INDEX(cpi!$A$1:$M$105,MATCH('Inflation adjust calc'!$E3447,cpi!$A:$A,0),MATCH('Inflation adjust calc'!$D3447,cpi!$1:$1,0))</f>
        <v>210.17699999999999</v>
      </c>
      <c r="Q3447" s="36">
        <f>cpi!$I$2</f>
        <v>240.85300000000001</v>
      </c>
      <c r="R3447" s="36">
        <f t="shared" si="433"/>
        <v>1.1459531728019718</v>
      </c>
      <c r="S3447" s="28" t="str">
        <f t="shared" si="429"/>
        <v/>
      </c>
      <c r="T3447" s="37">
        <f t="shared" si="430"/>
        <v>9855197.2860969584</v>
      </c>
      <c r="U3447" s="37">
        <f t="shared" si="431"/>
        <v>16471730.364050303</v>
      </c>
      <c r="V3447" s="37">
        <f t="shared" si="432"/>
        <v>37780526.778591387</v>
      </c>
    </row>
    <row r="3448" spans="1:22">
      <c r="A3448" s="23">
        <v>3447</v>
      </c>
      <c r="B3448" s="3" t="s">
        <v>4443</v>
      </c>
      <c r="C3448" s="28">
        <v>16</v>
      </c>
      <c r="D3448" s="29">
        <v>12</v>
      </c>
      <c r="E3448" s="28">
        <v>2009</v>
      </c>
      <c r="F3448" s="31">
        <f>DATE(E3448,D3448,C3448)</f>
        <v>40163</v>
      </c>
      <c r="G3448" s="24" t="s">
        <v>4444</v>
      </c>
      <c r="H3448" s="2">
        <v>8500000</v>
      </c>
      <c r="I3448" s="2">
        <v>39471742</v>
      </c>
      <c r="J3448" s="2">
        <v>47417251</v>
      </c>
      <c r="K3448" s="28" t="str">
        <f t="shared" si="426"/>
        <v/>
      </c>
      <c r="L3448" s="28" t="str">
        <f t="shared" si="427"/>
        <v/>
      </c>
      <c r="M3448" s="28" t="s">
        <v>4444</v>
      </c>
      <c r="N3448" s="28" t="str">
        <f t="shared" si="428"/>
        <v/>
      </c>
      <c r="O3448" s="28" t="str">
        <f>IF(N3448=1,M3448&amp;" ("&amp;E3448&amp;")",M3448)</f>
        <v>Crazy Heart</v>
      </c>
      <c r="P3448" s="36">
        <f>INDEX(cpi!$A$1:$M$105,MATCH('Inflation adjust calc'!$E3448,cpi!$A:$A,0),MATCH('Inflation adjust calc'!$D3448,cpi!$1:$1,0))</f>
        <v>215.94900000000001</v>
      </c>
      <c r="Q3448" s="36">
        <f>cpi!$I$2</f>
        <v>240.85300000000001</v>
      </c>
      <c r="R3448" s="36">
        <f t="shared" si="433"/>
        <v>1.1153235254620304</v>
      </c>
      <c r="S3448" s="28" t="str">
        <f t="shared" si="429"/>
        <v/>
      </c>
      <c r="T3448" s="37">
        <f t="shared" si="430"/>
        <v>9480249.9664272591</v>
      </c>
      <c r="U3448" s="37">
        <f t="shared" si="431"/>
        <v>44023762.443567693</v>
      </c>
      <c r="V3448" s="37">
        <f t="shared" si="432"/>
        <v>52885575.553037986</v>
      </c>
    </row>
    <row r="3449" spans="1:22">
      <c r="A3449" s="23">
        <v>3448</v>
      </c>
      <c r="B3449" s="3" t="s">
        <v>2142</v>
      </c>
      <c r="C3449" s="28">
        <v>15</v>
      </c>
      <c r="D3449" s="29">
        <v>8</v>
      </c>
      <c r="E3449" s="28">
        <v>2008</v>
      </c>
      <c r="F3449" s="31">
        <f>DATE(E3449,D3449,C3449)</f>
        <v>39675</v>
      </c>
      <c r="G3449" s="24" t="s">
        <v>4445</v>
      </c>
      <c r="H3449" s="2">
        <v>8500000</v>
      </c>
      <c r="I3449" s="2">
        <v>35161554</v>
      </c>
      <c r="J3449" s="2">
        <v>68695443</v>
      </c>
      <c r="K3449" s="28" t="str">
        <f t="shared" si="426"/>
        <v/>
      </c>
      <c r="L3449" s="28" t="str">
        <f t="shared" si="427"/>
        <v/>
      </c>
      <c r="M3449" s="28" t="s">
        <v>4445</v>
      </c>
      <c r="N3449" s="28" t="str">
        <f t="shared" si="428"/>
        <v/>
      </c>
      <c r="O3449" s="28" t="str">
        <f>IF(N3449=1,M3449&amp;" ("&amp;E3449&amp;")",M3449)</f>
        <v>Star Wars: The Clone Wars</v>
      </c>
      <c r="P3449" s="36">
        <f>INDEX(cpi!$A$1:$M$105,MATCH('Inflation adjust calc'!$E3449,cpi!$A:$A,0),MATCH('Inflation adjust calc'!$D3449,cpi!$1:$1,0))</f>
        <v>219.08600000000001</v>
      </c>
      <c r="Q3449" s="36">
        <f>cpi!$I$2</f>
        <v>240.85300000000001</v>
      </c>
      <c r="R3449" s="36">
        <f t="shared" si="433"/>
        <v>1.0993536784641647</v>
      </c>
      <c r="S3449" s="28" t="str">
        <f t="shared" si="429"/>
        <v/>
      </c>
      <c r="T3449" s="37">
        <f t="shared" si="430"/>
        <v>9344506.2669453993</v>
      </c>
      <c r="U3449" s="37">
        <f t="shared" si="431"/>
        <v>38654983.730416365</v>
      </c>
      <c r="V3449" s="37">
        <f t="shared" si="432"/>
        <v>75520587.95577535</v>
      </c>
    </row>
    <row r="3450" spans="1:22">
      <c r="A3450" s="23">
        <v>3449</v>
      </c>
      <c r="B3450" s="3" t="s">
        <v>3456</v>
      </c>
      <c r="C3450" s="28">
        <v>20</v>
      </c>
      <c r="D3450" s="29">
        <v>2</v>
      </c>
      <c r="E3450" s="28">
        <v>2015</v>
      </c>
      <c r="F3450" s="31">
        <f>DATE(E3450,D3450,C3450)</f>
        <v>42055</v>
      </c>
      <c r="G3450" s="24" t="s">
        <v>4446</v>
      </c>
      <c r="H3450" s="2">
        <v>8500000</v>
      </c>
      <c r="I3450" s="2">
        <v>34030343</v>
      </c>
      <c r="J3450" s="2">
        <v>43528634</v>
      </c>
      <c r="K3450" s="28" t="str">
        <f t="shared" si="426"/>
        <v/>
      </c>
      <c r="L3450" s="28" t="str">
        <f t="shared" si="427"/>
        <v/>
      </c>
      <c r="M3450" s="28" t="s">
        <v>4446</v>
      </c>
      <c r="N3450" s="28" t="str">
        <f t="shared" si="428"/>
        <v/>
      </c>
      <c r="O3450" s="28" t="str">
        <f>IF(N3450=1,M3450&amp;" ("&amp;E3450&amp;")",M3450)</f>
        <v>The DUFF</v>
      </c>
      <c r="P3450" s="36">
        <f>INDEX(cpi!$A$1:$M$105,MATCH('Inflation adjust calc'!$E3450,cpi!$A:$A,0),MATCH('Inflation adjust calc'!$D3450,cpi!$1:$1,0))</f>
        <v>234.72200000000001</v>
      </c>
      <c r="Q3450" s="36">
        <f>cpi!$I$2</f>
        <v>240.85300000000001</v>
      </c>
      <c r="R3450" s="36">
        <f t="shared" si="433"/>
        <v>1.0261202614156322</v>
      </c>
      <c r="S3450" s="28" t="str">
        <f t="shared" si="429"/>
        <v/>
      </c>
      <c r="T3450" s="37">
        <f t="shared" si="430"/>
        <v>8722022.222032873</v>
      </c>
      <c r="U3450" s="37">
        <f t="shared" si="431"/>
        <v>34919224.455223627</v>
      </c>
      <c r="V3450" s="37">
        <f t="shared" si="432"/>
        <v>44665613.299145378</v>
      </c>
    </row>
    <row r="3451" spans="1:22">
      <c r="A3451" s="23">
        <v>3450</v>
      </c>
      <c r="B3451" s="3" t="s">
        <v>2990</v>
      </c>
      <c r="C3451" s="28">
        <v>31</v>
      </c>
      <c r="D3451" s="29">
        <v>10</v>
      </c>
      <c r="E3451" s="28">
        <v>2014</v>
      </c>
      <c r="F3451" s="31">
        <f>DATE(E3451,D3451,C3451)</f>
        <v>41943</v>
      </c>
      <c r="G3451" s="24" t="s">
        <v>4447</v>
      </c>
      <c r="H3451" s="2">
        <v>8500000</v>
      </c>
      <c r="I3451" s="2">
        <v>32381218</v>
      </c>
      <c r="J3451" s="2">
        <v>50334418</v>
      </c>
      <c r="K3451" s="28" t="str">
        <f t="shared" si="426"/>
        <v/>
      </c>
      <c r="L3451" s="28" t="str">
        <f t="shared" si="427"/>
        <v/>
      </c>
      <c r="M3451" s="28" t="s">
        <v>4447</v>
      </c>
      <c r="N3451" s="28" t="str">
        <f t="shared" si="428"/>
        <v/>
      </c>
      <c r="O3451" s="28" t="str">
        <f>IF(N3451=1,M3451&amp;" ("&amp;E3451&amp;")",M3451)</f>
        <v>Nightcrawler</v>
      </c>
      <c r="P3451" s="36">
        <f>INDEX(cpi!$A$1:$M$105,MATCH('Inflation adjust calc'!$E3451,cpi!$A:$A,0),MATCH('Inflation adjust calc'!$D3451,cpi!$1:$1,0))</f>
        <v>237.43299999999999</v>
      </c>
      <c r="Q3451" s="36">
        <f>cpi!$I$2</f>
        <v>240.85300000000001</v>
      </c>
      <c r="R3451" s="36">
        <f t="shared" si="433"/>
        <v>1.0144040634621136</v>
      </c>
      <c r="S3451" s="28" t="str">
        <f t="shared" si="429"/>
        <v/>
      </c>
      <c r="T3451" s="37">
        <f t="shared" si="430"/>
        <v>8622434.5394279659</v>
      </c>
      <c r="U3451" s="37">
        <f t="shared" si="431"/>
        <v>32847639.119052537</v>
      </c>
      <c r="V3451" s="37">
        <f t="shared" si="432"/>
        <v>51059438.151200555</v>
      </c>
    </row>
    <row r="3452" spans="1:22">
      <c r="A3452" s="23">
        <v>3451</v>
      </c>
      <c r="B3452" s="3" t="s">
        <v>1860</v>
      </c>
      <c r="C3452" s="28">
        <v>31</v>
      </c>
      <c r="D3452" s="29">
        <v>7</v>
      </c>
      <c r="E3452" s="28">
        <v>1987</v>
      </c>
      <c r="F3452" s="31">
        <f>DATE(E3452,D3452,C3452)</f>
        <v>31989</v>
      </c>
      <c r="G3452" s="24" t="s">
        <v>4448</v>
      </c>
      <c r="H3452" s="2">
        <v>8500000</v>
      </c>
      <c r="I3452" s="2">
        <v>32222567</v>
      </c>
      <c r="J3452" s="2">
        <v>32222567</v>
      </c>
      <c r="K3452" s="28" t="str">
        <f t="shared" si="426"/>
        <v/>
      </c>
      <c r="L3452" s="28" t="str">
        <f t="shared" si="427"/>
        <v/>
      </c>
      <c r="M3452" s="28" t="s">
        <v>4448</v>
      </c>
      <c r="N3452" s="28" t="str">
        <f t="shared" si="428"/>
        <v/>
      </c>
      <c r="O3452" s="28" t="str">
        <f>IF(N3452=1,M3452&amp;" ("&amp;E3452&amp;")",M3452)</f>
        <v>The Lost Boys</v>
      </c>
      <c r="P3452" s="36">
        <f>INDEX(cpi!$A$1:$M$105,MATCH('Inflation adjust calc'!$E3452,cpi!$A:$A,0),MATCH('Inflation adjust calc'!$D3452,cpi!$1:$1,0))</f>
        <v>113.8</v>
      </c>
      <c r="Q3452" s="36">
        <f>cpi!$I$2</f>
        <v>240.85300000000001</v>
      </c>
      <c r="R3452" s="36">
        <f t="shared" si="433"/>
        <v>2.1164586994727594</v>
      </c>
      <c r="S3452" s="28" t="str">
        <f t="shared" si="429"/>
        <v/>
      </c>
      <c r="T3452" s="37">
        <f t="shared" si="430"/>
        <v>17989898.945518456</v>
      </c>
      <c r="U3452" s="37">
        <f t="shared" si="431"/>
        <v>68197732.246493861</v>
      </c>
      <c r="V3452" s="37">
        <f t="shared" si="432"/>
        <v>68197732.246493861</v>
      </c>
    </row>
    <row r="3453" spans="1:22">
      <c r="A3453" s="23">
        <v>3452</v>
      </c>
      <c r="B3453" s="3">
        <v>29047</v>
      </c>
      <c r="C3453" s="28">
        <v>7</v>
      </c>
      <c r="D3453" s="29">
        <v>11</v>
      </c>
      <c r="E3453" s="28">
        <v>1979</v>
      </c>
      <c r="F3453" s="31">
        <f>DATE(E3453,D3453,C3453)</f>
        <v>29166</v>
      </c>
      <c r="G3453" s="24" t="s">
        <v>4449</v>
      </c>
      <c r="H3453" s="2">
        <v>8500000</v>
      </c>
      <c r="I3453" s="2">
        <v>29200000</v>
      </c>
      <c r="J3453" s="2">
        <v>29200000</v>
      </c>
      <c r="K3453" s="28" t="str">
        <f t="shared" si="426"/>
        <v/>
      </c>
      <c r="L3453" s="28" t="str">
        <f t="shared" si="427"/>
        <v/>
      </c>
      <c r="M3453" s="28" t="s">
        <v>4449</v>
      </c>
      <c r="N3453" s="28" t="str">
        <f t="shared" si="428"/>
        <v/>
      </c>
      <c r="O3453" s="28" t="str">
        <f>IF(N3453=1,M3453&amp;" ("&amp;E3453&amp;")",M3453)</f>
        <v>The Rose</v>
      </c>
      <c r="P3453" s="36">
        <f>INDEX(cpi!$A$1:$M$105,MATCH('Inflation adjust calc'!$E3453,cpi!$A:$A,0),MATCH('Inflation adjust calc'!$D3453,cpi!$1:$1,0))</f>
        <v>75.900000000000006</v>
      </c>
      <c r="Q3453" s="36">
        <f>cpi!$I$2</f>
        <v>240.85300000000001</v>
      </c>
      <c r="R3453" s="36">
        <f t="shared" si="433"/>
        <v>3.1732938076416337</v>
      </c>
      <c r="S3453" s="28" t="str">
        <f t="shared" si="429"/>
        <v/>
      </c>
      <c r="T3453" s="37">
        <f t="shared" si="430"/>
        <v>26972997.364953887</v>
      </c>
      <c r="U3453" s="37">
        <f t="shared" si="431"/>
        <v>92660179.183135703</v>
      </c>
      <c r="V3453" s="37">
        <f t="shared" si="432"/>
        <v>92660179.183135703</v>
      </c>
    </row>
    <row r="3454" spans="1:22">
      <c r="A3454" s="23">
        <v>3453</v>
      </c>
      <c r="B3454" s="3" t="s">
        <v>821</v>
      </c>
      <c r="C3454" s="28">
        <v>27</v>
      </c>
      <c r="D3454" s="29">
        <v>9</v>
      </c>
      <c r="E3454" s="28">
        <v>2013</v>
      </c>
      <c r="F3454" s="31">
        <f>DATE(E3454,D3454,C3454)</f>
        <v>41544</v>
      </c>
      <c r="G3454" s="24" t="s">
        <v>4450</v>
      </c>
      <c r="H3454" s="2">
        <v>8500000</v>
      </c>
      <c r="I3454" s="2">
        <v>21569509</v>
      </c>
      <c r="J3454" s="2">
        <v>22885836</v>
      </c>
      <c r="K3454" s="28" t="str">
        <f t="shared" si="426"/>
        <v/>
      </c>
      <c r="L3454" s="28" t="str">
        <f t="shared" si="427"/>
        <v/>
      </c>
      <c r="M3454" s="28" t="s">
        <v>4450</v>
      </c>
      <c r="N3454" s="28" t="str">
        <f t="shared" si="428"/>
        <v/>
      </c>
      <c r="O3454" s="28" t="str">
        <f>IF(N3454=1,M3454&amp;" ("&amp;E3454&amp;")",M3454)</f>
        <v>Baggage Claim</v>
      </c>
      <c r="P3454" s="36">
        <f>INDEX(cpi!$A$1:$M$105,MATCH('Inflation adjust calc'!$E3454,cpi!$A:$A,0),MATCH('Inflation adjust calc'!$D3454,cpi!$1:$1,0))</f>
        <v>234.149</v>
      </c>
      <c r="Q3454" s="36">
        <f>cpi!$I$2</f>
        <v>240.85300000000001</v>
      </c>
      <c r="R3454" s="36">
        <f t="shared" si="433"/>
        <v>1.0286313415816426</v>
      </c>
      <c r="S3454" s="28" t="str">
        <f t="shared" si="429"/>
        <v/>
      </c>
      <c r="T3454" s="37">
        <f t="shared" si="430"/>
        <v>8743366.4034439623</v>
      </c>
      <c r="U3454" s="37">
        <f t="shared" si="431"/>
        <v>22187072.979927313</v>
      </c>
      <c r="V3454" s="37">
        <f t="shared" si="432"/>
        <v>23541088.187897455</v>
      </c>
    </row>
    <row r="3455" spans="1:22">
      <c r="A3455" s="23">
        <v>3454</v>
      </c>
      <c r="B3455" s="3">
        <v>33241</v>
      </c>
      <c r="C3455" s="28">
        <v>1</v>
      </c>
      <c r="D3455" s="29">
        <v>3</v>
      </c>
      <c r="E3455" s="28">
        <v>1991</v>
      </c>
      <c r="F3455" s="31">
        <f>DATE(E3455,D3455,C3455)</f>
        <v>33298</v>
      </c>
      <c r="G3455" s="24" t="s">
        <v>4451</v>
      </c>
      <c r="H3455" s="2">
        <v>8500000</v>
      </c>
      <c r="I3455" s="2">
        <v>15024232</v>
      </c>
      <c r="J3455" s="2">
        <v>15024232</v>
      </c>
      <c r="K3455" s="28" t="str">
        <f t="shared" si="426"/>
        <v/>
      </c>
      <c r="L3455" s="28" t="str">
        <f t="shared" si="427"/>
        <v/>
      </c>
      <c r="M3455" s="28" t="s">
        <v>4451</v>
      </c>
      <c r="N3455" s="28" t="str">
        <f t="shared" si="428"/>
        <v/>
      </c>
      <c r="O3455" s="28" t="str">
        <f>IF(N3455=1,M3455&amp;" ("&amp;E3455&amp;")",M3455)</f>
        <v>Haakon Haakonsen</v>
      </c>
      <c r="P3455" s="36">
        <f>INDEX(cpi!$A$1:$M$105,MATCH('Inflation adjust calc'!$E3455,cpi!$A:$A,0),MATCH('Inflation adjust calc'!$D3455,cpi!$1:$1,0))</f>
        <v>135</v>
      </c>
      <c r="Q3455" s="36">
        <f>cpi!$I$2</f>
        <v>240.85300000000001</v>
      </c>
      <c r="R3455" s="36">
        <f t="shared" si="433"/>
        <v>1.7840962962962963</v>
      </c>
      <c r="S3455" s="28" t="str">
        <f t="shared" si="429"/>
        <v/>
      </c>
      <c r="T3455" s="37">
        <f t="shared" si="430"/>
        <v>15164818.518518519</v>
      </c>
      <c r="U3455" s="37">
        <f t="shared" si="431"/>
        <v>26804676.665896297</v>
      </c>
      <c r="V3455" s="37">
        <f t="shared" si="432"/>
        <v>26804676.665896297</v>
      </c>
    </row>
    <row r="3456" spans="1:22">
      <c r="A3456" s="23">
        <v>3455</v>
      </c>
      <c r="B3456" s="3" t="s">
        <v>2242</v>
      </c>
      <c r="C3456" s="28">
        <v>23</v>
      </c>
      <c r="D3456" s="29">
        <v>4</v>
      </c>
      <c r="E3456" s="28">
        <v>1999</v>
      </c>
      <c r="F3456" s="31">
        <f>DATE(E3456,D3456,C3456)</f>
        <v>36273</v>
      </c>
      <c r="G3456" s="24" t="s">
        <v>4452</v>
      </c>
      <c r="H3456" s="2">
        <v>8500000</v>
      </c>
      <c r="I3456" s="2">
        <v>14943582</v>
      </c>
      <c r="J3456" s="2">
        <v>17202854</v>
      </c>
      <c r="K3456" s="28" t="str">
        <f t="shared" si="426"/>
        <v/>
      </c>
      <c r="L3456" s="28" t="str">
        <f t="shared" si="427"/>
        <v/>
      </c>
      <c r="M3456" s="28" t="s">
        <v>4452</v>
      </c>
      <c r="N3456" s="28" t="str">
        <f t="shared" si="428"/>
        <v/>
      </c>
      <c r="O3456" s="28" t="str">
        <f>IF(N3456=1,M3456&amp;" ("&amp;E3456&amp;")",M3456)</f>
        <v>Election</v>
      </c>
      <c r="P3456" s="36">
        <f>INDEX(cpi!$A$1:$M$105,MATCH('Inflation adjust calc'!$E3456,cpi!$A:$A,0),MATCH('Inflation adjust calc'!$D3456,cpi!$1:$1,0))</f>
        <v>166.2</v>
      </c>
      <c r="Q3456" s="36">
        <f>cpi!$I$2</f>
        <v>240.85300000000001</v>
      </c>
      <c r="R3456" s="36">
        <f t="shared" si="433"/>
        <v>1.449175691937425</v>
      </c>
      <c r="S3456" s="28" t="str">
        <f t="shared" si="429"/>
        <v/>
      </c>
      <c r="T3456" s="37">
        <f t="shared" si="430"/>
        <v>12317993.381468114</v>
      </c>
      <c r="U3456" s="37">
        <f t="shared" si="431"/>
        <v>21655875.784873649</v>
      </c>
      <c r="V3456" s="37">
        <f t="shared" si="432"/>
        <v>24929957.848748501</v>
      </c>
    </row>
    <row r="3457" spans="1:22">
      <c r="A3457" s="23">
        <v>3456</v>
      </c>
      <c r="B3457" s="3">
        <v>39328</v>
      </c>
      <c r="C3457" s="28">
        <v>9</v>
      </c>
      <c r="D3457" s="29">
        <v>3</v>
      </c>
      <c r="E3457" s="28">
        <v>2007</v>
      </c>
      <c r="F3457" s="31">
        <f>DATE(E3457,D3457,C3457)</f>
        <v>39150</v>
      </c>
      <c r="G3457" s="24" t="s">
        <v>4453</v>
      </c>
      <c r="H3457" s="2">
        <v>8500000</v>
      </c>
      <c r="I3457" s="2">
        <v>13610521</v>
      </c>
      <c r="J3457" s="2">
        <v>20288774</v>
      </c>
      <c r="K3457" s="28" t="str">
        <f t="shared" si="426"/>
        <v/>
      </c>
      <c r="L3457" s="28" t="str">
        <f t="shared" si="427"/>
        <v/>
      </c>
      <c r="M3457" s="28" t="s">
        <v>4453</v>
      </c>
      <c r="N3457" s="28" t="str">
        <f t="shared" si="428"/>
        <v/>
      </c>
      <c r="O3457" s="28" t="str">
        <f>IF(N3457=1,M3457&amp;" ("&amp;E3457&amp;")",M3457)</f>
        <v>The Namesake</v>
      </c>
      <c r="P3457" s="36">
        <f>INDEX(cpi!$A$1:$M$105,MATCH('Inflation adjust calc'!$E3457,cpi!$A:$A,0),MATCH('Inflation adjust calc'!$D3457,cpi!$1:$1,0))</f>
        <v>205.352</v>
      </c>
      <c r="Q3457" s="36">
        <f>cpi!$I$2</f>
        <v>240.85300000000001</v>
      </c>
      <c r="R3457" s="36">
        <f t="shared" si="433"/>
        <v>1.1728787642681835</v>
      </c>
      <c r="S3457" s="28" t="str">
        <f t="shared" si="429"/>
        <v/>
      </c>
      <c r="T3457" s="37">
        <f t="shared" si="430"/>
        <v>9969469.49627956</v>
      </c>
      <c r="U3457" s="37">
        <f t="shared" si="431"/>
        <v>15963491.051526161</v>
      </c>
      <c r="V3457" s="37">
        <f t="shared" si="432"/>
        <v>23796272.177636452</v>
      </c>
    </row>
    <row r="3458" spans="1:22">
      <c r="A3458" s="23">
        <v>3457</v>
      </c>
      <c r="B3458" s="3" t="s">
        <v>973</v>
      </c>
      <c r="C3458" s="28">
        <v>18</v>
      </c>
      <c r="D3458" s="29">
        <v>10</v>
      </c>
      <c r="E3458" s="28">
        <v>2013</v>
      </c>
      <c r="F3458" s="31">
        <f>DATE(E3458,D3458,C3458)</f>
        <v>41565</v>
      </c>
      <c r="G3458" s="24" t="s">
        <v>4454</v>
      </c>
      <c r="H3458" s="2">
        <v>8500000</v>
      </c>
      <c r="I3458" s="2">
        <v>6263670</v>
      </c>
      <c r="J3458" s="2">
        <v>10292010</v>
      </c>
      <c r="K3458" s="28" t="str">
        <f t="shared" si="426"/>
        <v/>
      </c>
      <c r="L3458" s="28" t="str">
        <f t="shared" si="427"/>
        <v/>
      </c>
      <c r="M3458" s="28" t="s">
        <v>4454</v>
      </c>
      <c r="N3458" s="28" t="str">
        <f t="shared" si="428"/>
        <v/>
      </c>
      <c r="O3458" s="28" t="str">
        <f>IF(N3458=1,M3458&amp;" ("&amp;E3458&amp;")",M3458)</f>
        <v>All is Lost</v>
      </c>
      <c r="P3458" s="36">
        <f>INDEX(cpi!$A$1:$M$105,MATCH('Inflation adjust calc'!$E3458,cpi!$A:$A,0),MATCH('Inflation adjust calc'!$D3458,cpi!$1:$1,0))</f>
        <v>233.54599999999999</v>
      </c>
      <c r="Q3458" s="36">
        <f>cpi!$I$2</f>
        <v>240.85300000000001</v>
      </c>
      <c r="R3458" s="36">
        <f t="shared" si="433"/>
        <v>1.031287198239319</v>
      </c>
      <c r="S3458" s="28" t="str">
        <f t="shared" si="429"/>
        <v/>
      </c>
      <c r="T3458" s="37">
        <f t="shared" si="430"/>
        <v>8765941.1850342117</v>
      </c>
      <c r="U3458" s="37">
        <f t="shared" si="431"/>
        <v>6459642.6849956755</v>
      </c>
      <c r="V3458" s="37">
        <f t="shared" si="432"/>
        <v>10614018.157151055</v>
      </c>
    </row>
    <row r="3459" spans="1:22">
      <c r="A3459" s="23">
        <v>3458</v>
      </c>
      <c r="B3459" s="3" t="s">
        <v>1538</v>
      </c>
      <c r="C3459" s="28">
        <v>27</v>
      </c>
      <c r="D3459" s="29">
        <v>2</v>
      </c>
      <c r="E3459" s="28">
        <v>2004</v>
      </c>
      <c r="F3459" s="31">
        <f>DATE(E3459,D3459,C3459)</f>
        <v>38044</v>
      </c>
      <c r="G3459" s="24" t="s">
        <v>4455</v>
      </c>
      <c r="H3459" s="2">
        <v>8500000</v>
      </c>
      <c r="I3459" s="2">
        <v>5001655</v>
      </c>
      <c r="J3459" s="2">
        <v>7573551</v>
      </c>
      <c r="K3459" s="28" t="str">
        <f t="shared" ref="K3459:K3522" si="434">IF(J3459=0,1,"")</f>
        <v/>
      </c>
      <c r="L3459" s="28" t="str">
        <f t="shared" ref="L3459:L3522" si="435">IF(E3459&gt;2016,1,"")</f>
        <v/>
      </c>
      <c r="M3459" s="28" t="s">
        <v>4455</v>
      </c>
      <c r="N3459" s="28" t="str">
        <f t="shared" ref="N3459:N3522" si="436">IF(COUNTIF($M$2:$M$5233,M3459)&gt;1,1,"")</f>
        <v/>
      </c>
      <c r="O3459" s="28" t="str">
        <f>IF(N3459=1,M3459&amp;" ("&amp;E3459&amp;")",M3459)</f>
        <v>Club Dread</v>
      </c>
      <c r="P3459" s="36">
        <f>INDEX(cpi!$A$1:$M$105,MATCH('Inflation adjust calc'!$E3459,cpi!$A:$A,0),MATCH('Inflation adjust calc'!$D3459,cpi!$1:$1,0))</f>
        <v>186.2</v>
      </c>
      <c r="Q3459" s="36">
        <f>cpi!$I$2</f>
        <v>240.85300000000001</v>
      </c>
      <c r="R3459" s="36">
        <f t="shared" si="433"/>
        <v>1.2935177228786252</v>
      </c>
      <c r="S3459" s="28" t="str">
        <f t="shared" ref="S3459:S3522" si="437">IF(ISERROR(R3459),1,"")</f>
        <v/>
      </c>
      <c r="T3459" s="37">
        <f t="shared" ref="T3459:T3522" si="438">H3459*$R3459</f>
        <v>10994900.644468315</v>
      </c>
      <c r="U3459" s="37">
        <f t="shared" ref="U3459:U3522" si="439">I3459*$R3459</f>
        <v>6469729.3862244906</v>
      </c>
      <c r="V3459" s="37">
        <f t="shared" ref="V3459:V3522" si="440">J3459*$R3459</f>
        <v>9796522.4436251353</v>
      </c>
    </row>
    <row r="3460" spans="1:22">
      <c r="A3460" s="23">
        <v>3459</v>
      </c>
      <c r="B3460" s="3" t="s">
        <v>4456</v>
      </c>
      <c r="C3460" s="28">
        <v>17</v>
      </c>
      <c r="D3460" s="29">
        <v>9</v>
      </c>
      <c r="E3460" s="28">
        <v>2009</v>
      </c>
      <c r="F3460" s="31">
        <f>DATE(E3460,D3460,C3460)</f>
        <v>40073</v>
      </c>
      <c r="G3460" s="24" t="s">
        <v>4457</v>
      </c>
      <c r="H3460" s="2">
        <v>8500000</v>
      </c>
      <c r="I3460" s="2">
        <v>4444637</v>
      </c>
      <c r="J3460" s="2">
        <v>17220091</v>
      </c>
      <c r="K3460" s="28" t="str">
        <f t="shared" si="434"/>
        <v/>
      </c>
      <c r="L3460" s="28" t="str">
        <f t="shared" si="435"/>
        <v/>
      </c>
      <c r="M3460" s="28" t="s">
        <v>4457</v>
      </c>
      <c r="N3460" s="28" t="str">
        <f t="shared" si="436"/>
        <v/>
      </c>
      <c r="O3460" s="28" t="str">
        <f>IF(N3460=1,M3460&amp;" ("&amp;E3460&amp;")",M3460)</f>
        <v>Bright Star</v>
      </c>
      <c r="P3460" s="36">
        <f>INDEX(cpi!$A$1:$M$105,MATCH('Inflation adjust calc'!$E3460,cpi!$A:$A,0),MATCH('Inflation adjust calc'!$D3460,cpi!$1:$1,0))</f>
        <v>215.96899999999999</v>
      </c>
      <c r="Q3460" s="36">
        <f>cpi!$I$2</f>
        <v>240.85300000000001</v>
      </c>
      <c r="R3460" s="36">
        <f t="shared" si="433"/>
        <v>1.1152202399418436</v>
      </c>
      <c r="S3460" s="28" t="str">
        <f t="shared" si="437"/>
        <v/>
      </c>
      <c r="T3460" s="37">
        <f t="shared" si="438"/>
        <v>9479372.0395056698</v>
      </c>
      <c r="U3460" s="37">
        <f t="shared" si="439"/>
        <v>4956749.141594396</v>
      </c>
      <c r="V3460" s="37">
        <f t="shared" si="440"/>
        <v>19204194.016840383</v>
      </c>
    </row>
    <row r="3461" spans="1:22">
      <c r="A3461" s="23">
        <v>3460</v>
      </c>
      <c r="B3461" s="3" t="s">
        <v>2985</v>
      </c>
      <c r="C3461" s="28">
        <v>21</v>
      </c>
      <c r="D3461" s="29">
        <v>9</v>
      </c>
      <c r="E3461" s="28">
        <v>2001</v>
      </c>
      <c r="F3461" s="31">
        <f>DATE(E3461,D3461,C3461)</f>
        <v>37155</v>
      </c>
      <c r="G3461" s="24" t="s">
        <v>4458</v>
      </c>
      <c r="H3461" s="2">
        <v>8500000</v>
      </c>
      <c r="I3461" s="2">
        <v>4273372</v>
      </c>
      <c r="J3461" s="2">
        <v>4273372</v>
      </c>
      <c r="K3461" s="28" t="str">
        <f t="shared" si="434"/>
        <v/>
      </c>
      <c r="L3461" s="28" t="str">
        <f t="shared" si="435"/>
        <v/>
      </c>
      <c r="M3461" s="28" t="s">
        <v>4458</v>
      </c>
      <c r="N3461" s="28" t="str">
        <f t="shared" si="436"/>
        <v/>
      </c>
      <c r="O3461" s="28" t="str">
        <f>IF(N3461=1,M3461&amp;" ("&amp;E3461&amp;")",M3461)</f>
        <v>Glitter</v>
      </c>
      <c r="P3461" s="36">
        <f>INDEX(cpi!$A$1:$M$105,MATCH('Inflation adjust calc'!$E3461,cpi!$A:$A,0),MATCH('Inflation adjust calc'!$D3461,cpi!$1:$1,0))</f>
        <v>178.3</v>
      </c>
      <c r="Q3461" s="36">
        <f>cpi!$I$2</f>
        <v>240.85300000000001</v>
      </c>
      <c r="R3461" s="36">
        <f t="shared" si="433"/>
        <v>1.3508300616937745</v>
      </c>
      <c r="S3461" s="28" t="str">
        <f t="shared" si="437"/>
        <v/>
      </c>
      <c r="T3461" s="37">
        <f t="shared" si="438"/>
        <v>11482055.524397083</v>
      </c>
      <c r="U3461" s="37">
        <f t="shared" si="439"/>
        <v>5772599.3624004489</v>
      </c>
      <c r="V3461" s="37">
        <f t="shared" si="440"/>
        <v>5772599.3624004489</v>
      </c>
    </row>
    <row r="3462" spans="1:22">
      <c r="A3462" s="23">
        <v>3461</v>
      </c>
      <c r="B3462" s="3" t="s">
        <v>1145</v>
      </c>
      <c r="C3462" s="28">
        <v>23</v>
      </c>
      <c r="D3462" s="29">
        <v>4</v>
      </c>
      <c r="E3462" s="28">
        <v>2004</v>
      </c>
      <c r="F3462" s="31">
        <f>DATE(E3462,D3462,C3462)</f>
        <v>38100</v>
      </c>
      <c r="G3462" s="24" t="s">
        <v>4459</v>
      </c>
      <c r="H3462" s="2">
        <v>8500000</v>
      </c>
      <c r="I3462" s="2">
        <v>298347</v>
      </c>
      <c r="J3462" s="2">
        <v>30298347</v>
      </c>
      <c r="K3462" s="28" t="str">
        <f t="shared" si="434"/>
        <v/>
      </c>
      <c r="L3462" s="28" t="str">
        <f t="shared" si="435"/>
        <v/>
      </c>
      <c r="M3462" s="28" t="s">
        <v>4459</v>
      </c>
      <c r="N3462" s="28" t="str">
        <f t="shared" si="436"/>
        <v/>
      </c>
      <c r="O3462" s="28" t="str">
        <f>IF(N3462=1,M3462&amp;" ("&amp;E3462&amp;")",M3462)</f>
        <v>Silmido</v>
      </c>
      <c r="P3462" s="36">
        <f>INDEX(cpi!$A$1:$M$105,MATCH('Inflation adjust calc'!$E3462,cpi!$A:$A,0),MATCH('Inflation adjust calc'!$D3462,cpi!$1:$1,0))</f>
        <v>188</v>
      </c>
      <c r="Q3462" s="36">
        <f>cpi!$I$2</f>
        <v>240.85300000000001</v>
      </c>
      <c r="R3462" s="36">
        <f t="shared" si="433"/>
        <v>1.2811329787234043</v>
      </c>
      <c r="S3462" s="28" t="str">
        <f t="shared" si="437"/>
        <v/>
      </c>
      <c r="T3462" s="37">
        <f t="shared" si="438"/>
        <v>10889630.319148935</v>
      </c>
      <c r="U3462" s="37">
        <f t="shared" si="439"/>
        <v>382222.1808031915</v>
      </c>
      <c r="V3462" s="37">
        <f t="shared" si="440"/>
        <v>38816211.542505316</v>
      </c>
    </row>
    <row r="3463" spans="1:22">
      <c r="A3463" s="23">
        <v>3462</v>
      </c>
      <c r="B3463" s="3">
        <v>39640</v>
      </c>
      <c r="C3463" s="28">
        <v>7</v>
      </c>
      <c r="D3463" s="29">
        <v>11</v>
      </c>
      <c r="E3463" s="28">
        <v>2008</v>
      </c>
      <c r="F3463" s="31">
        <f>DATE(E3463,D3463,C3463)</f>
        <v>39759</v>
      </c>
      <c r="G3463" s="24" t="s">
        <v>4460</v>
      </c>
      <c r="H3463" s="2">
        <v>8500000</v>
      </c>
      <c r="I3463" s="2">
        <v>140244</v>
      </c>
      <c r="J3463" s="2">
        <v>198883</v>
      </c>
      <c r="K3463" s="28" t="str">
        <f t="shared" si="434"/>
        <v/>
      </c>
      <c r="L3463" s="28" t="str">
        <f t="shared" si="435"/>
        <v/>
      </c>
      <c r="M3463" s="28" t="s">
        <v>4460</v>
      </c>
      <c r="N3463" s="28" t="str">
        <f t="shared" si="436"/>
        <v/>
      </c>
      <c r="O3463" s="28" t="str">
        <f>IF(N3463=1,M3463&amp;" ("&amp;E3463&amp;")",M3463)</f>
        <v>Repo! The Genetic Opera</v>
      </c>
      <c r="P3463" s="36">
        <f>INDEX(cpi!$A$1:$M$105,MATCH('Inflation adjust calc'!$E3463,cpi!$A:$A,0),MATCH('Inflation adjust calc'!$D3463,cpi!$1:$1,0))</f>
        <v>212.42500000000001</v>
      </c>
      <c r="Q3463" s="36">
        <f>cpi!$I$2</f>
        <v>240.85300000000001</v>
      </c>
      <c r="R3463" s="36">
        <f t="shared" si="433"/>
        <v>1.1338260562551488</v>
      </c>
      <c r="S3463" s="28" t="str">
        <f t="shared" si="437"/>
        <v/>
      </c>
      <c r="T3463" s="37">
        <f t="shared" si="438"/>
        <v>9637521.4781687651</v>
      </c>
      <c r="U3463" s="37">
        <f t="shared" si="439"/>
        <v>159012.30143344708</v>
      </c>
      <c r="V3463" s="37">
        <f t="shared" si="440"/>
        <v>225498.72754619276</v>
      </c>
    </row>
    <row r="3464" spans="1:22">
      <c r="A3464" s="23">
        <v>3463</v>
      </c>
      <c r="B3464" s="3">
        <v>40514</v>
      </c>
      <c r="C3464" s="28">
        <v>12</v>
      </c>
      <c r="D3464" s="29">
        <v>2</v>
      </c>
      <c r="E3464" s="28">
        <v>2010</v>
      </c>
      <c r="F3464" s="31">
        <f>DATE(E3464,D3464,C3464)</f>
        <v>40221</v>
      </c>
      <c r="G3464" s="24" t="s">
        <v>4461</v>
      </c>
      <c r="H3464" s="2">
        <v>8470000</v>
      </c>
      <c r="I3464" s="2">
        <v>4046336</v>
      </c>
      <c r="J3464" s="2">
        <v>42355526</v>
      </c>
      <c r="K3464" s="28" t="str">
        <f t="shared" si="434"/>
        <v/>
      </c>
      <c r="L3464" s="28" t="str">
        <f t="shared" si="435"/>
        <v/>
      </c>
      <c r="M3464" s="28" t="s">
        <v>4461</v>
      </c>
      <c r="N3464" s="28" t="str">
        <f t="shared" si="436"/>
        <v/>
      </c>
      <c r="O3464" s="28" t="str">
        <f>IF(N3464=1,M3464&amp;" ("&amp;E3464&amp;")",M3464)</f>
        <v>My Name is Khan</v>
      </c>
      <c r="P3464" s="36">
        <f>INDEX(cpi!$A$1:$M$105,MATCH('Inflation adjust calc'!$E3464,cpi!$A:$A,0),MATCH('Inflation adjust calc'!$D3464,cpi!$1:$1,0))</f>
        <v>216.74100000000001</v>
      </c>
      <c r="Q3464" s="36">
        <f>cpi!$I$2</f>
        <v>240.85300000000001</v>
      </c>
      <c r="R3464" s="36">
        <f t="shared" si="433"/>
        <v>1.1112479872289969</v>
      </c>
      <c r="S3464" s="28" t="str">
        <f t="shared" si="437"/>
        <v/>
      </c>
      <c r="T3464" s="37">
        <f t="shared" si="438"/>
        <v>9412270.4518296029</v>
      </c>
      <c r="U3464" s="37">
        <f t="shared" si="439"/>
        <v>4496482.7356522307</v>
      </c>
      <c r="V3464" s="37">
        <f t="shared" si="440"/>
        <v>47067493.015525445</v>
      </c>
    </row>
    <row r="3465" spans="1:22">
      <c r="A3465" s="23">
        <v>3464</v>
      </c>
      <c r="B3465" s="3" t="s">
        <v>1188</v>
      </c>
      <c r="C3465" s="28">
        <v>23</v>
      </c>
      <c r="D3465" s="29">
        <v>3</v>
      </c>
      <c r="E3465" s="28">
        <v>2007</v>
      </c>
      <c r="F3465" s="31">
        <f>DATE(E3465,D3465,C3465)</f>
        <v>39164</v>
      </c>
      <c r="G3465" s="24" t="s">
        <v>4462</v>
      </c>
      <c r="H3465" s="2">
        <v>8400000</v>
      </c>
      <c r="I3465" s="2">
        <v>1207007</v>
      </c>
      <c r="J3465" s="2">
        <v>6831069</v>
      </c>
      <c r="K3465" s="28" t="str">
        <f t="shared" si="434"/>
        <v/>
      </c>
      <c r="L3465" s="28" t="str">
        <f t="shared" si="435"/>
        <v/>
      </c>
      <c r="M3465" s="28" t="s">
        <v>4462</v>
      </c>
      <c r="N3465" s="28" t="str">
        <f t="shared" si="436"/>
        <v/>
      </c>
      <c r="O3465" s="28" t="str">
        <f>IF(N3465=1,M3465&amp;" ("&amp;E3465&amp;")",M3465)</f>
        <v>Namastey London</v>
      </c>
      <c r="P3465" s="36">
        <f>INDEX(cpi!$A$1:$M$105,MATCH('Inflation adjust calc'!$E3465,cpi!$A:$A,0),MATCH('Inflation adjust calc'!$D3465,cpi!$1:$1,0))</f>
        <v>205.352</v>
      </c>
      <c r="Q3465" s="36">
        <f>cpi!$I$2</f>
        <v>240.85300000000001</v>
      </c>
      <c r="R3465" s="36">
        <f t="shared" si="433"/>
        <v>1.1728787642681835</v>
      </c>
      <c r="S3465" s="28" t="str">
        <f t="shared" si="437"/>
        <v/>
      </c>
      <c r="T3465" s="37">
        <f t="shared" si="438"/>
        <v>9852181.6198527422</v>
      </c>
      <c r="U3465" s="37">
        <f t="shared" si="439"/>
        <v>1415672.8786230474</v>
      </c>
      <c r="V3465" s="37">
        <f t="shared" si="440"/>
        <v>8012015.767350696</v>
      </c>
    </row>
    <row r="3466" spans="1:22">
      <c r="A3466" s="23">
        <v>3465</v>
      </c>
      <c r="B3466" s="3" t="s">
        <v>335</v>
      </c>
      <c r="C3466" s="28">
        <v>31</v>
      </c>
      <c r="D3466" s="29">
        <v>5</v>
      </c>
      <c r="E3466" s="28">
        <v>2013</v>
      </c>
      <c r="F3466" s="31">
        <f>DATE(E3466,D3466,C3466)</f>
        <v>41425</v>
      </c>
      <c r="G3466" s="24" t="s">
        <v>4463</v>
      </c>
      <c r="H3466" s="2">
        <v>8300000</v>
      </c>
      <c r="I3466" s="2">
        <v>3827466</v>
      </c>
      <c r="J3466" s="2">
        <v>50827466</v>
      </c>
      <c r="K3466" s="28" t="str">
        <f t="shared" si="434"/>
        <v/>
      </c>
      <c r="L3466" s="28" t="str">
        <f t="shared" si="435"/>
        <v/>
      </c>
      <c r="M3466" s="28" t="s">
        <v>4463</v>
      </c>
      <c r="N3466" s="28" t="str">
        <f t="shared" si="436"/>
        <v/>
      </c>
      <c r="O3466" s="28" t="str">
        <f>IF(N3466=1,M3466&amp;" ("&amp;E3466&amp;")",M3466)</f>
        <v>Yeh Jawaani Hai Deewani</v>
      </c>
      <c r="P3466" s="36">
        <f>INDEX(cpi!$A$1:$M$105,MATCH('Inflation adjust calc'!$E3466,cpi!$A:$A,0),MATCH('Inflation adjust calc'!$D3466,cpi!$1:$1,0))</f>
        <v>232.94499999999999</v>
      </c>
      <c r="Q3466" s="36">
        <f>cpi!$I$2</f>
        <v>240.85300000000001</v>
      </c>
      <c r="R3466" s="36">
        <f t="shared" si="433"/>
        <v>1.0339479276224002</v>
      </c>
      <c r="S3466" s="28" t="str">
        <f t="shared" si="437"/>
        <v/>
      </c>
      <c r="T3466" s="37">
        <f t="shared" si="438"/>
        <v>8581767.7992659211</v>
      </c>
      <c r="U3466" s="37">
        <f t="shared" si="439"/>
        <v>3957400.5387451975</v>
      </c>
      <c r="V3466" s="37">
        <f t="shared" si="440"/>
        <v>52552953.136998005</v>
      </c>
    </row>
    <row r="3467" spans="1:22">
      <c r="A3467" s="23">
        <v>3466</v>
      </c>
      <c r="B3467" s="3">
        <v>36256</v>
      </c>
      <c r="C3467" s="28">
        <v>4</v>
      </c>
      <c r="D3467" s="29">
        <v>6</v>
      </c>
      <c r="E3467" s="28">
        <v>1999</v>
      </c>
      <c r="F3467" s="31">
        <f>DATE(E3467,D3467,C3467)</f>
        <v>36315</v>
      </c>
      <c r="G3467" s="24" t="s">
        <v>4464</v>
      </c>
      <c r="H3467" s="2">
        <v>8300000</v>
      </c>
      <c r="I3467" s="2">
        <v>2160710</v>
      </c>
      <c r="J3467" s="2">
        <v>2598224</v>
      </c>
      <c r="K3467" s="28" t="str">
        <f t="shared" si="434"/>
        <v/>
      </c>
      <c r="L3467" s="28" t="str">
        <f t="shared" si="435"/>
        <v/>
      </c>
      <c r="M3467" s="28" t="s">
        <v>4464</v>
      </c>
      <c r="N3467" s="28" t="str">
        <f t="shared" si="436"/>
        <v/>
      </c>
      <c r="O3467" s="28" t="str">
        <f>IF(N3467=1,M3467&amp;" ("&amp;E3467&amp;")",M3467)</f>
        <v>Limbo</v>
      </c>
      <c r="P3467" s="36">
        <f>INDEX(cpi!$A$1:$M$105,MATCH('Inflation adjust calc'!$E3467,cpi!$A:$A,0),MATCH('Inflation adjust calc'!$D3467,cpi!$1:$1,0))</f>
        <v>166.2</v>
      </c>
      <c r="Q3467" s="36">
        <f>cpi!$I$2</f>
        <v>240.85300000000001</v>
      </c>
      <c r="R3467" s="36">
        <f t="shared" si="433"/>
        <v>1.449175691937425</v>
      </c>
      <c r="S3467" s="28" t="str">
        <f t="shared" si="437"/>
        <v/>
      </c>
      <c r="T3467" s="37">
        <f t="shared" si="438"/>
        <v>12028158.243080627</v>
      </c>
      <c r="U3467" s="37">
        <f t="shared" si="439"/>
        <v>3131248.4093261138</v>
      </c>
      <c r="V3467" s="37">
        <f t="shared" si="440"/>
        <v>3765283.0630084244</v>
      </c>
    </row>
    <row r="3468" spans="1:22">
      <c r="A3468" s="23">
        <v>3467</v>
      </c>
      <c r="B3468" s="3" t="s">
        <v>1972</v>
      </c>
      <c r="C3468" s="28">
        <v>16</v>
      </c>
      <c r="D3468" s="29">
        <v>3</v>
      </c>
      <c r="E3468" s="28">
        <v>2007</v>
      </c>
      <c r="F3468" s="31">
        <f>DATE(E3468,D3468,C3468)</f>
        <v>39157</v>
      </c>
      <c r="G3468" s="24" t="s">
        <v>4465</v>
      </c>
      <c r="H3468" s="2">
        <v>8300000</v>
      </c>
      <c r="I3468" s="2">
        <v>1829142</v>
      </c>
      <c r="J3468" s="2">
        <v>25670174</v>
      </c>
      <c r="K3468" s="28" t="str">
        <f t="shared" si="434"/>
        <v/>
      </c>
      <c r="L3468" s="28" t="str">
        <f t="shared" si="435"/>
        <v/>
      </c>
      <c r="M3468" s="28" t="s">
        <v>4465</v>
      </c>
      <c r="N3468" s="28" t="str">
        <f t="shared" si="436"/>
        <v/>
      </c>
      <c r="O3468" s="28" t="str">
        <f>IF(N3468=1,M3468&amp;" ("&amp;E3468&amp;")",M3468)</f>
        <v>The Wind That Shakes the Barley</v>
      </c>
      <c r="P3468" s="36">
        <f>INDEX(cpi!$A$1:$M$105,MATCH('Inflation adjust calc'!$E3468,cpi!$A:$A,0),MATCH('Inflation adjust calc'!$D3468,cpi!$1:$1,0))</f>
        <v>205.352</v>
      </c>
      <c r="Q3468" s="36">
        <f>cpi!$I$2</f>
        <v>240.85300000000001</v>
      </c>
      <c r="R3468" s="36">
        <f t="shared" si="433"/>
        <v>1.1728787642681835</v>
      </c>
      <c r="S3468" s="28" t="str">
        <f t="shared" si="437"/>
        <v/>
      </c>
      <c r="T3468" s="37">
        <f t="shared" si="438"/>
        <v>9734893.7434259225</v>
      </c>
      <c r="U3468" s="37">
        <f t="shared" si="439"/>
        <v>2145361.8086310336</v>
      </c>
      <c r="V3468" s="37">
        <f t="shared" si="440"/>
        <v>30108001.959669255</v>
      </c>
    </row>
    <row r="3469" spans="1:22">
      <c r="A3469" s="23">
        <v>3468</v>
      </c>
      <c r="B3469" s="3" t="s">
        <v>2538</v>
      </c>
      <c r="C3469" s="28">
        <v>16</v>
      </c>
      <c r="D3469" s="29">
        <v>4</v>
      </c>
      <c r="E3469" s="28">
        <v>2010</v>
      </c>
      <c r="F3469" s="31">
        <f>DATE(E3469,D3469,C3469)</f>
        <v>40284</v>
      </c>
      <c r="G3469" s="24" t="s">
        <v>4466</v>
      </c>
      <c r="H3469" s="2">
        <v>8300000</v>
      </c>
      <c r="I3469" s="2">
        <v>493296</v>
      </c>
      <c r="J3469" s="2">
        <v>1353296</v>
      </c>
      <c r="K3469" s="28" t="str">
        <f t="shared" si="434"/>
        <v/>
      </c>
      <c r="L3469" s="28" t="str">
        <f t="shared" si="435"/>
        <v/>
      </c>
      <c r="M3469" s="28" t="s">
        <v>4466</v>
      </c>
      <c r="N3469" s="28" t="str">
        <f t="shared" si="436"/>
        <v/>
      </c>
      <c r="O3469" s="28" t="str">
        <f>IF(N3469=1,M3469&amp;" ("&amp;E3469&amp;")",M3469)</f>
        <v>The City of Your Final Destination</v>
      </c>
      <c r="P3469" s="36">
        <f>INDEX(cpi!$A$1:$M$105,MATCH('Inflation adjust calc'!$E3469,cpi!$A:$A,0),MATCH('Inflation adjust calc'!$D3469,cpi!$1:$1,0))</f>
        <v>218.00899999999999</v>
      </c>
      <c r="Q3469" s="36">
        <f>cpi!$I$2</f>
        <v>240.85300000000001</v>
      </c>
      <c r="R3469" s="36">
        <f t="shared" si="433"/>
        <v>1.104784664853286</v>
      </c>
      <c r="S3469" s="28" t="str">
        <f t="shared" si="437"/>
        <v/>
      </c>
      <c r="T3469" s="37">
        <f t="shared" si="438"/>
        <v>9169712.718282273</v>
      </c>
      <c r="U3469" s="37">
        <f t="shared" si="439"/>
        <v>544985.85603346652</v>
      </c>
      <c r="V3469" s="37">
        <f t="shared" si="440"/>
        <v>1495100.6678072924</v>
      </c>
    </row>
    <row r="3470" spans="1:22">
      <c r="A3470" s="23">
        <v>3469</v>
      </c>
      <c r="B3470" s="3" t="s">
        <v>4467</v>
      </c>
      <c r="C3470" s="28">
        <v>24</v>
      </c>
      <c r="D3470" s="29">
        <v>11</v>
      </c>
      <c r="E3470" s="28">
        <v>2006</v>
      </c>
      <c r="F3470" s="31">
        <f>DATE(E3470,D3470,C3470)</f>
        <v>39045</v>
      </c>
      <c r="G3470" s="24" t="s">
        <v>4468</v>
      </c>
      <c r="H3470" s="2">
        <v>8300000</v>
      </c>
      <c r="I3470">
        <v>0</v>
      </c>
      <c r="J3470" s="2">
        <v>24906717</v>
      </c>
      <c r="K3470" s="28" t="str">
        <f t="shared" si="434"/>
        <v/>
      </c>
      <c r="L3470" s="28" t="str">
        <f t="shared" si="435"/>
        <v/>
      </c>
      <c r="M3470" s="28" t="s">
        <v>4468</v>
      </c>
      <c r="N3470" s="28" t="str">
        <f t="shared" si="436"/>
        <v/>
      </c>
      <c r="O3470" s="28" t="str">
        <f>IF(N3470=1,M3470&amp;" ("&amp;E3470&amp;")",M3470)</f>
        <v>Kurtlar vadisi - Irak</v>
      </c>
      <c r="P3470" s="36">
        <f>INDEX(cpi!$A$1:$M$105,MATCH('Inflation adjust calc'!$E3470,cpi!$A:$A,0),MATCH('Inflation adjust calc'!$D3470,cpi!$1:$1,0))</f>
        <v>201.5</v>
      </c>
      <c r="Q3470" s="36">
        <f>cpi!$I$2</f>
        <v>240.85300000000001</v>
      </c>
      <c r="R3470" s="36">
        <f t="shared" si="433"/>
        <v>1.1953002481389579</v>
      </c>
      <c r="S3470" s="28" t="str">
        <f t="shared" si="437"/>
        <v/>
      </c>
      <c r="T3470" s="37">
        <f t="shared" si="438"/>
        <v>9920992.0595533494</v>
      </c>
      <c r="U3470" s="37">
        <f t="shared" si="439"/>
        <v>0</v>
      </c>
      <c r="V3470" s="37">
        <f t="shared" si="440"/>
        <v>29771005.010426801</v>
      </c>
    </row>
    <row r="3471" spans="1:22">
      <c r="A3471" s="23">
        <v>3470</v>
      </c>
      <c r="B3471" s="3" t="s">
        <v>4469</v>
      </c>
      <c r="C3471" s="28">
        <v>23</v>
      </c>
      <c r="D3471" s="29">
        <v>2</v>
      </c>
      <c r="E3471" s="28">
        <v>1951</v>
      </c>
      <c r="F3471" s="31">
        <f>DATE(E3471,D3471,C3471)</f>
        <v>18682</v>
      </c>
      <c r="G3471" s="24" t="s">
        <v>4470</v>
      </c>
      <c r="H3471" s="2">
        <v>8250000</v>
      </c>
      <c r="I3471" s="2">
        <v>30000000</v>
      </c>
      <c r="J3471" s="2">
        <v>30017697</v>
      </c>
      <c r="K3471" s="28" t="str">
        <f t="shared" si="434"/>
        <v/>
      </c>
      <c r="L3471" s="28" t="str">
        <f t="shared" si="435"/>
        <v/>
      </c>
      <c r="M3471" s="28" t="s">
        <v>4470</v>
      </c>
      <c r="N3471" s="28" t="str">
        <f t="shared" si="436"/>
        <v/>
      </c>
      <c r="O3471" s="28" t="str">
        <f>IF(N3471=1,M3471&amp;" ("&amp;E3471&amp;")",M3471)</f>
        <v>Quo Vadis?</v>
      </c>
      <c r="P3471" s="36">
        <f>INDEX(cpi!$A$1:$M$105,MATCH('Inflation adjust calc'!$E3471,cpi!$A:$A,0),MATCH('Inflation adjust calc'!$D3471,cpi!$1:$1,0))</f>
        <v>25.7</v>
      </c>
      <c r="Q3471" s="36">
        <f>cpi!$I$2</f>
        <v>240.85300000000001</v>
      </c>
      <c r="R3471" s="36">
        <f t="shared" si="433"/>
        <v>9.37171206225681</v>
      </c>
      <c r="S3471" s="28" t="str">
        <f t="shared" si="437"/>
        <v/>
      </c>
      <c r="T3471" s="37">
        <f t="shared" si="438"/>
        <v>77316624.513618678</v>
      </c>
      <c r="U3471" s="37">
        <f t="shared" si="439"/>
        <v>281151361.86770427</v>
      </c>
      <c r="V3471" s="37">
        <f t="shared" si="440"/>
        <v>281317213.05607003</v>
      </c>
    </row>
    <row r="3472" spans="1:22">
      <c r="A3472" s="23">
        <v>3471</v>
      </c>
      <c r="B3472" s="3">
        <v>23746</v>
      </c>
      <c r="C3472" s="28">
        <v>1</v>
      </c>
      <c r="D3472" s="29">
        <v>4</v>
      </c>
      <c r="E3472" s="28">
        <v>1965</v>
      </c>
      <c r="F3472" s="31">
        <f>DATE(E3472,D3472,C3472)</f>
        <v>23833</v>
      </c>
      <c r="G3472" s="24" t="s">
        <v>4471</v>
      </c>
      <c r="H3472" s="2">
        <v>8200000</v>
      </c>
      <c r="I3472" s="2">
        <v>163214286</v>
      </c>
      <c r="J3472" s="2">
        <v>286214286</v>
      </c>
      <c r="K3472" s="28" t="str">
        <f t="shared" si="434"/>
        <v/>
      </c>
      <c r="L3472" s="28" t="str">
        <f t="shared" si="435"/>
        <v/>
      </c>
      <c r="M3472" s="28" t="s">
        <v>4471</v>
      </c>
      <c r="N3472" s="28" t="str">
        <f t="shared" si="436"/>
        <v/>
      </c>
      <c r="O3472" s="28" t="str">
        <f>IF(N3472=1,M3472&amp;" ("&amp;E3472&amp;")",M3472)</f>
        <v>The Sound of Music</v>
      </c>
      <c r="P3472" s="36">
        <f>INDEX(cpi!$A$1:$M$105,MATCH('Inflation adjust calc'!$E3472,cpi!$A:$A,0),MATCH('Inflation adjust calc'!$D3472,cpi!$1:$1,0))</f>
        <v>31.4</v>
      </c>
      <c r="Q3472" s="36">
        <f>cpi!$I$2</f>
        <v>240.85300000000001</v>
      </c>
      <c r="R3472" s="36">
        <f t="shared" si="433"/>
        <v>7.6704777070063699</v>
      </c>
      <c r="S3472" s="28" t="str">
        <f t="shared" si="437"/>
        <v/>
      </c>
      <c r="T3472" s="37">
        <f t="shared" si="438"/>
        <v>62897917.197452232</v>
      </c>
      <c r="U3472" s="37">
        <f t="shared" si="439"/>
        <v>1251931542.2279618</v>
      </c>
      <c r="V3472" s="37">
        <f t="shared" si="440"/>
        <v>2195400300.1897454</v>
      </c>
    </row>
    <row r="3473" spans="1:22">
      <c r="A3473" s="23">
        <v>3472</v>
      </c>
      <c r="B3473" s="3" t="s">
        <v>4472</v>
      </c>
      <c r="C3473" s="28">
        <v>17</v>
      </c>
      <c r="D3473" s="29">
        <v>2</v>
      </c>
      <c r="E3473" s="28">
        <v>1984</v>
      </c>
      <c r="F3473" s="31">
        <f>DATE(E3473,D3473,C3473)</f>
        <v>30729</v>
      </c>
      <c r="G3473" s="24" t="s">
        <v>2873</v>
      </c>
      <c r="H3473" s="2">
        <v>8200000</v>
      </c>
      <c r="I3473" s="2">
        <v>80000000</v>
      </c>
      <c r="J3473" s="2">
        <v>80000000</v>
      </c>
      <c r="K3473" s="28" t="str">
        <f t="shared" si="434"/>
        <v/>
      </c>
      <c r="L3473" s="28" t="str">
        <f t="shared" si="435"/>
        <v/>
      </c>
      <c r="M3473" s="28" t="s">
        <v>2873</v>
      </c>
      <c r="N3473" s="28">
        <f t="shared" si="436"/>
        <v>1</v>
      </c>
      <c r="O3473" s="28" t="str">
        <f>IF(N3473=1,M3473&amp;" ("&amp;E3473&amp;")",M3473)</f>
        <v>Footloose (1984)</v>
      </c>
      <c r="P3473" s="36">
        <f>INDEX(cpi!$A$1:$M$105,MATCH('Inflation adjust calc'!$E3473,cpi!$A:$A,0),MATCH('Inflation adjust calc'!$D3473,cpi!$1:$1,0))</f>
        <v>102.4</v>
      </c>
      <c r="Q3473" s="36">
        <f>cpi!$I$2</f>
        <v>240.85300000000001</v>
      </c>
      <c r="R3473" s="36">
        <f t="shared" si="433"/>
        <v>2.3520800781249998</v>
      </c>
      <c r="S3473" s="28" t="str">
        <f t="shared" si="437"/>
        <v/>
      </c>
      <c r="T3473" s="37">
        <f t="shared" si="438"/>
        <v>19287056.640624996</v>
      </c>
      <c r="U3473" s="37">
        <f t="shared" si="439"/>
        <v>188166406.24999997</v>
      </c>
      <c r="V3473" s="37">
        <f t="shared" si="440"/>
        <v>188166406.24999997</v>
      </c>
    </row>
    <row r="3474" spans="1:22">
      <c r="A3474" s="23">
        <v>3473</v>
      </c>
      <c r="B3474" s="3" t="s">
        <v>4473</v>
      </c>
      <c r="C3474" s="28">
        <v>14</v>
      </c>
      <c r="D3474" s="29">
        <v>10</v>
      </c>
      <c r="E3474" s="28">
        <v>1994</v>
      </c>
      <c r="F3474" s="31">
        <f>DATE(E3474,D3474,C3474)</f>
        <v>34621</v>
      </c>
      <c r="G3474" s="24" t="s">
        <v>4474</v>
      </c>
      <c r="H3474" s="2">
        <v>8000000</v>
      </c>
      <c r="I3474" s="2">
        <v>107928762</v>
      </c>
      <c r="J3474" s="2">
        <v>212928762</v>
      </c>
      <c r="K3474" s="28" t="str">
        <f t="shared" si="434"/>
        <v/>
      </c>
      <c r="L3474" s="28" t="str">
        <f t="shared" si="435"/>
        <v/>
      </c>
      <c r="M3474" s="28" t="s">
        <v>4474</v>
      </c>
      <c r="N3474" s="28" t="str">
        <f t="shared" si="436"/>
        <v/>
      </c>
      <c r="O3474" s="28" t="str">
        <f>IF(N3474=1,M3474&amp;" ("&amp;E3474&amp;")",M3474)</f>
        <v>Pulp Fiction</v>
      </c>
      <c r="P3474" s="36">
        <f>INDEX(cpi!$A$1:$M$105,MATCH('Inflation adjust calc'!$E3474,cpi!$A:$A,0),MATCH('Inflation adjust calc'!$D3474,cpi!$1:$1,0))</f>
        <v>149.5</v>
      </c>
      <c r="Q3474" s="36">
        <f>cpi!$I$2</f>
        <v>240.85300000000001</v>
      </c>
      <c r="R3474" s="36">
        <f t="shared" ref="R3474:R3537" si="441">Q3474/P3474</f>
        <v>1.6110568561872911</v>
      </c>
      <c r="S3474" s="28" t="str">
        <f t="shared" si="437"/>
        <v/>
      </c>
      <c r="T3474" s="37">
        <f t="shared" si="438"/>
        <v>12888454.84949833</v>
      </c>
      <c r="U3474" s="37">
        <f t="shared" si="439"/>
        <v>173879371.99990636</v>
      </c>
      <c r="V3474" s="37">
        <f t="shared" si="440"/>
        <v>343040341.89957196</v>
      </c>
    </row>
    <row r="3475" spans="1:22">
      <c r="A3475" s="23">
        <v>3474</v>
      </c>
      <c r="B3475" s="3" t="s">
        <v>4475</v>
      </c>
      <c r="C3475" s="28">
        <v>22</v>
      </c>
      <c r="D3475" s="29">
        <v>6</v>
      </c>
      <c r="E3475" s="28">
        <v>1984</v>
      </c>
      <c r="F3475" s="31">
        <f>DATE(E3475,D3475,C3475)</f>
        <v>30855</v>
      </c>
      <c r="G3475" s="24" t="s">
        <v>1783</v>
      </c>
      <c r="H3475" s="2">
        <v>8000000</v>
      </c>
      <c r="I3475" s="2">
        <v>90815558</v>
      </c>
      <c r="J3475" s="2">
        <v>90815558</v>
      </c>
      <c r="K3475" s="28" t="str">
        <f t="shared" si="434"/>
        <v/>
      </c>
      <c r="L3475" s="28" t="str">
        <f t="shared" si="435"/>
        <v/>
      </c>
      <c r="M3475" s="28" t="s">
        <v>1783</v>
      </c>
      <c r="N3475" s="28">
        <f t="shared" si="436"/>
        <v>1</v>
      </c>
      <c r="O3475" s="28" t="str">
        <f>IF(N3475=1,M3475&amp;" ("&amp;E3475&amp;")",M3475)</f>
        <v>The Karate Kid (1984)</v>
      </c>
      <c r="P3475" s="36">
        <f>INDEX(cpi!$A$1:$M$105,MATCH('Inflation adjust calc'!$E3475,cpi!$A:$A,0),MATCH('Inflation adjust calc'!$D3475,cpi!$1:$1,0))</f>
        <v>103.7</v>
      </c>
      <c r="Q3475" s="36">
        <f>cpi!$I$2</f>
        <v>240.85300000000001</v>
      </c>
      <c r="R3475" s="36">
        <f t="shared" si="441"/>
        <v>2.3225940212150435</v>
      </c>
      <c r="S3475" s="28" t="str">
        <f t="shared" si="437"/>
        <v/>
      </c>
      <c r="T3475" s="37">
        <f t="shared" si="438"/>
        <v>18580752.169720348</v>
      </c>
      <c r="U3475" s="37">
        <f t="shared" si="439"/>
        <v>210927672.044108</v>
      </c>
      <c r="V3475" s="37">
        <f t="shared" si="440"/>
        <v>210927672.044108</v>
      </c>
    </row>
    <row r="3476" spans="1:22">
      <c r="A3476" s="23">
        <v>3475</v>
      </c>
      <c r="B3476" s="3" t="s">
        <v>4476</v>
      </c>
      <c r="C3476" s="28">
        <v>22</v>
      </c>
      <c r="D3476" s="29">
        <v>6</v>
      </c>
      <c r="E3476" s="28">
        <v>1979</v>
      </c>
      <c r="F3476" s="31">
        <f>DATE(E3476,D3476,C3476)</f>
        <v>29028</v>
      </c>
      <c r="G3476" s="24" t="s">
        <v>4477</v>
      </c>
      <c r="H3476" s="2">
        <v>8000000</v>
      </c>
      <c r="I3476" s="2">
        <v>76657000</v>
      </c>
      <c r="J3476" s="2">
        <v>76657000</v>
      </c>
      <c r="K3476" s="28" t="str">
        <f t="shared" si="434"/>
        <v/>
      </c>
      <c r="L3476" s="28" t="str">
        <f t="shared" si="435"/>
        <v/>
      </c>
      <c r="M3476" s="28" t="s">
        <v>4477</v>
      </c>
      <c r="N3476" s="28" t="str">
        <f t="shared" si="436"/>
        <v/>
      </c>
      <c r="O3476" s="28" t="str">
        <f>IF(N3476=1,M3476&amp;" ("&amp;E3476&amp;")",M3476)</f>
        <v>The Muppet Movie</v>
      </c>
      <c r="P3476" s="36">
        <f>INDEX(cpi!$A$1:$M$105,MATCH('Inflation adjust calc'!$E3476,cpi!$A:$A,0),MATCH('Inflation adjust calc'!$D3476,cpi!$1:$1,0))</f>
        <v>72.3</v>
      </c>
      <c r="Q3476" s="36">
        <f>cpi!$I$2</f>
        <v>240.85300000000001</v>
      </c>
      <c r="R3476" s="36">
        <f t="shared" si="441"/>
        <v>3.3313001383125869</v>
      </c>
      <c r="S3476" s="28" t="str">
        <f t="shared" si="437"/>
        <v/>
      </c>
      <c r="T3476" s="37">
        <f t="shared" si="438"/>
        <v>26650401.106500696</v>
      </c>
      <c r="U3476" s="37">
        <f t="shared" si="439"/>
        <v>255367474.70262796</v>
      </c>
      <c r="V3476" s="37">
        <f t="shared" si="440"/>
        <v>255367474.70262796</v>
      </c>
    </row>
    <row r="3477" spans="1:22">
      <c r="A3477" s="23">
        <v>3476</v>
      </c>
      <c r="B3477" s="3">
        <v>30928</v>
      </c>
      <c r="C3477" s="28">
        <v>9</v>
      </c>
      <c r="D3477" s="29">
        <v>3</v>
      </c>
      <c r="E3477" s="28">
        <v>1984</v>
      </c>
      <c r="F3477" s="31">
        <f>DATE(E3477,D3477,C3477)</f>
        <v>30750</v>
      </c>
      <c r="G3477" s="24" t="s">
        <v>4478</v>
      </c>
      <c r="H3477" s="2">
        <v>8000000</v>
      </c>
      <c r="I3477" s="2">
        <v>62599495</v>
      </c>
      <c r="J3477" s="2">
        <v>62599495</v>
      </c>
      <c r="K3477" s="28" t="str">
        <f t="shared" si="434"/>
        <v/>
      </c>
      <c r="L3477" s="28" t="str">
        <f t="shared" si="435"/>
        <v/>
      </c>
      <c r="M3477" s="28" t="s">
        <v>4478</v>
      </c>
      <c r="N3477" s="28" t="str">
        <f t="shared" si="436"/>
        <v/>
      </c>
      <c r="O3477" s="28" t="str">
        <f>IF(N3477=1,M3477&amp;" ("&amp;E3477&amp;")",M3477)</f>
        <v>Splash</v>
      </c>
      <c r="P3477" s="36">
        <f>INDEX(cpi!$A$1:$M$105,MATCH('Inflation adjust calc'!$E3477,cpi!$A:$A,0),MATCH('Inflation adjust calc'!$D3477,cpi!$1:$1,0))</f>
        <v>102.6</v>
      </c>
      <c r="Q3477" s="36">
        <f>cpi!$I$2</f>
        <v>240.85300000000001</v>
      </c>
      <c r="R3477" s="36">
        <f t="shared" si="441"/>
        <v>2.3474951267056534</v>
      </c>
      <c r="S3477" s="28" t="str">
        <f t="shared" si="437"/>
        <v/>
      </c>
      <c r="T3477" s="37">
        <f t="shared" si="438"/>
        <v>18779961.013645228</v>
      </c>
      <c r="U3477" s="37">
        <f t="shared" si="439"/>
        <v>146952009.44673491</v>
      </c>
      <c r="V3477" s="37">
        <f t="shared" si="440"/>
        <v>146952009.44673491</v>
      </c>
    </row>
    <row r="3478" spans="1:22">
      <c r="A3478" s="23">
        <v>3477</v>
      </c>
      <c r="B3478" s="3" t="s">
        <v>4479</v>
      </c>
      <c r="C3478" s="28">
        <v>26</v>
      </c>
      <c r="D3478" s="29">
        <v>7</v>
      </c>
      <c r="E3478" s="28">
        <v>2006</v>
      </c>
      <c r="F3478" s="31">
        <f>DATE(E3478,D3478,C3478)</f>
        <v>38924</v>
      </c>
      <c r="G3478" s="24" t="s">
        <v>4480</v>
      </c>
      <c r="H3478" s="2">
        <v>8000000</v>
      </c>
      <c r="I3478" s="2">
        <v>59891098</v>
      </c>
      <c r="J3478" s="2">
        <v>100642353</v>
      </c>
      <c r="K3478" s="28" t="str">
        <f t="shared" si="434"/>
        <v/>
      </c>
      <c r="L3478" s="28" t="str">
        <f t="shared" si="435"/>
        <v/>
      </c>
      <c r="M3478" s="28" t="s">
        <v>4480</v>
      </c>
      <c r="N3478" s="28" t="str">
        <f t="shared" si="436"/>
        <v/>
      </c>
      <c r="O3478" s="28" t="str">
        <f>IF(N3478=1,M3478&amp;" ("&amp;E3478&amp;")",M3478)</f>
        <v>Little Miss Sunshine</v>
      </c>
      <c r="P3478" s="36">
        <f>INDEX(cpi!$A$1:$M$105,MATCH('Inflation adjust calc'!$E3478,cpi!$A:$A,0),MATCH('Inflation adjust calc'!$D3478,cpi!$1:$1,0))</f>
        <v>203.5</v>
      </c>
      <c r="Q3478" s="36">
        <f>cpi!$I$2</f>
        <v>240.85300000000001</v>
      </c>
      <c r="R3478" s="36">
        <f t="shared" si="441"/>
        <v>1.1835528255528256</v>
      </c>
      <c r="S3478" s="28" t="str">
        <f t="shared" si="437"/>
        <v/>
      </c>
      <c r="T3478" s="37">
        <f t="shared" si="438"/>
        <v>9468422.6044226047</v>
      </c>
      <c r="U3478" s="37">
        <f t="shared" si="439"/>
        <v>70884278.263361186</v>
      </c>
      <c r="V3478" s="37">
        <f t="shared" si="440"/>
        <v>119115541.26343489</v>
      </c>
    </row>
    <row r="3479" spans="1:22">
      <c r="A3479" s="23">
        <v>3478</v>
      </c>
      <c r="B3479" s="3" t="s">
        <v>2033</v>
      </c>
      <c r="C3479" s="28">
        <v>17</v>
      </c>
      <c r="D3479" s="29">
        <v>9</v>
      </c>
      <c r="E3479" s="28">
        <v>2010</v>
      </c>
      <c r="F3479" s="31">
        <f>DATE(E3479,D3479,C3479)</f>
        <v>40438</v>
      </c>
      <c r="G3479" s="24" t="s">
        <v>4481</v>
      </c>
      <c r="H3479" s="2">
        <v>8000000</v>
      </c>
      <c r="I3479" s="2">
        <v>58401464</v>
      </c>
      <c r="J3479" s="2">
        <v>76200721</v>
      </c>
      <c r="K3479" s="28" t="str">
        <f t="shared" si="434"/>
        <v/>
      </c>
      <c r="L3479" s="28" t="str">
        <f t="shared" si="435"/>
        <v/>
      </c>
      <c r="M3479" s="28" t="s">
        <v>4481</v>
      </c>
      <c r="N3479" s="28" t="str">
        <f t="shared" si="436"/>
        <v/>
      </c>
      <c r="O3479" s="28" t="str">
        <f>IF(N3479=1,M3479&amp;" ("&amp;E3479&amp;")",M3479)</f>
        <v>Easy A</v>
      </c>
      <c r="P3479" s="36">
        <f>INDEX(cpi!$A$1:$M$105,MATCH('Inflation adjust calc'!$E3479,cpi!$A:$A,0),MATCH('Inflation adjust calc'!$D3479,cpi!$1:$1,0))</f>
        <v>218.43899999999999</v>
      </c>
      <c r="Q3479" s="36">
        <f>cpi!$I$2</f>
        <v>240.85300000000001</v>
      </c>
      <c r="R3479" s="36">
        <f t="shared" si="441"/>
        <v>1.1026098819350025</v>
      </c>
      <c r="S3479" s="28" t="str">
        <f t="shared" si="437"/>
        <v/>
      </c>
      <c r="T3479" s="37">
        <f t="shared" si="438"/>
        <v>8820879.0554800201</v>
      </c>
      <c r="U3479" s="37">
        <f t="shared" si="439"/>
        <v>64394031.325871304</v>
      </c>
      <c r="V3479" s="37">
        <f t="shared" si="440"/>
        <v>84019667.985172063</v>
      </c>
    </row>
    <row r="3480" spans="1:22">
      <c r="A3480" s="23">
        <v>3479</v>
      </c>
      <c r="B3480" s="3">
        <v>31632</v>
      </c>
      <c r="C3480" s="28">
        <v>8</v>
      </c>
      <c r="D3480" s="29">
        <v>8</v>
      </c>
      <c r="E3480" s="28">
        <v>1986</v>
      </c>
      <c r="F3480" s="31">
        <f>DATE(E3480,D3480,C3480)</f>
        <v>31632</v>
      </c>
      <c r="G3480" s="24" t="s">
        <v>4482</v>
      </c>
      <c r="H3480" s="2">
        <v>8000000</v>
      </c>
      <c r="I3480" s="2">
        <v>52287414</v>
      </c>
      <c r="J3480" s="2">
        <v>52287414</v>
      </c>
      <c r="K3480" s="28" t="str">
        <f t="shared" si="434"/>
        <v/>
      </c>
      <c r="L3480" s="28" t="str">
        <f t="shared" si="435"/>
        <v/>
      </c>
      <c r="M3480" s="28" t="s">
        <v>4482</v>
      </c>
      <c r="N3480" s="28" t="str">
        <f t="shared" si="436"/>
        <v/>
      </c>
      <c r="O3480" s="28" t="str">
        <f>IF(N3480=1,M3480&amp;" ("&amp;E3480&amp;")",M3480)</f>
        <v>Stand by Me</v>
      </c>
      <c r="P3480" s="36">
        <f>INDEX(cpi!$A$1:$M$105,MATCH('Inflation adjust calc'!$E3480,cpi!$A:$A,0),MATCH('Inflation adjust calc'!$D3480,cpi!$1:$1,0))</f>
        <v>109.7</v>
      </c>
      <c r="Q3480" s="36">
        <f>cpi!$I$2</f>
        <v>240.85300000000001</v>
      </c>
      <c r="R3480" s="36">
        <f t="shared" si="441"/>
        <v>2.1955606198723792</v>
      </c>
      <c r="S3480" s="28" t="str">
        <f t="shared" si="437"/>
        <v/>
      </c>
      <c r="T3480" s="37">
        <f t="shared" si="438"/>
        <v>17564484.958979033</v>
      </c>
      <c r="U3480" s="37">
        <f t="shared" si="439"/>
        <v>114800187.09336372</v>
      </c>
      <c r="V3480" s="37">
        <f t="shared" si="440"/>
        <v>114800187.09336372</v>
      </c>
    </row>
    <row r="3481" spans="1:22">
      <c r="A3481" s="23">
        <v>3480</v>
      </c>
      <c r="B3481" s="3" t="s">
        <v>382</v>
      </c>
      <c r="C3481" s="28">
        <v>27</v>
      </c>
      <c r="D3481" s="29">
        <v>6</v>
      </c>
      <c r="E3481" s="28">
        <v>2003</v>
      </c>
      <c r="F3481" s="31">
        <f>DATE(E3481,D3481,C3481)</f>
        <v>37799</v>
      </c>
      <c r="G3481" s="24" t="s">
        <v>4483</v>
      </c>
      <c r="H3481" s="2">
        <v>8000000</v>
      </c>
      <c r="I3481" s="2">
        <v>45064915</v>
      </c>
      <c r="J3481" s="2">
        <v>82955633</v>
      </c>
      <c r="K3481" s="28" t="str">
        <f t="shared" si="434"/>
        <v/>
      </c>
      <c r="L3481" s="28" t="str">
        <f t="shared" si="435"/>
        <v/>
      </c>
      <c r="M3481" s="28" t="s">
        <v>4483</v>
      </c>
      <c r="N3481" s="28" t="str">
        <f t="shared" si="436"/>
        <v/>
      </c>
      <c r="O3481" s="28" t="str">
        <f>IF(N3481=1,M3481&amp;" ("&amp;E3481&amp;")",M3481)</f>
        <v>28 Days Later...</v>
      </c>
      <c r="P3481" s="36">
        <f>INDEX(cpi!$A$1:$M$105,MATCH('Inflation adjust calc'!$E3481,cpi!$A:$A,0),MATCH('Inflation adjust calc'!$D3481,cpi!$1:$1,0))</f>
        <v>183.7</v>
      </c>
      <c r="Q3481" s="36">
        <f>cpi!$I$2</f>
        <v>240.85300000000001</v>
      </c>
      <c r="R3481" s="36">
        <f t="shared" si="441"/>
        <v>1.3111213935764836</v>
      </c>
      <c r="S3481" s="28" t="str">
        <f t="shared" si="437"/>
        <v/>
      </c>
      <c r="T3481" s="37">
        <f t="shared" si="438"/>
        <v>10488971.14861187</v>
      </c>
      <c r="U3481" s="37">
        <f t="shared" si="439"/>
        <v>59085574.156205781</v>
      </c>
      <c r="V3481" s="37">
        <f t="shared" si="440"/>
        <v>108764905.14397933</v>
      </c>
    </row>
    <row r="3482" spans="1:22">
      <c r="A3482" s="23">
        <v>3481</v>
      </c>
      <c r="B3482" s="3" t="s">
        <v>4476</v>
      </c>
      <c r="C3482" s="28">
        <v>22</v>
      </c>
      <c r="D3482" s="29">
        <v>6</v>
      </c>
      <c r="E3482" s="28">
        <v>1979</v>
      </c>
      <c r="F3482" s="31">
        <f>DATE(E3482,D3482,C3482)</f>
        <v>29028</v>
      </c>
      <c r="G3482" s="24" t="s">
        <v>4484</v>
      </c>
      <c r="H3482" s="2">
        <v>8000000</v>
      </c>
      <c r="I3482" s="2">
        <v>43000000</v>
      </c>
      <c r="J3482" s="2">
        <v>43000000</v>
      </c>
      <c r="K3482" s="28" t="str">
        <f t="shared" si="434"/>
        <v/>
      </c>
      <c r="L3482" s="28" t="str">
        <f t="shared" si="435"/>
        <v/>
      </c>
      <c r="M3482" s="28" t="s">
        <v>4484</v>
      </c>
      <c r="N3482" s="28" t="str">
        <f t="shared" si="436"/>
        <v/>
      </c>
      <c r="O3482" s="28" t="str">
        <f>IF(N3482=1,M3482&amp;" ("&amp;E3482&amp;")",M3482)</f>
        <v>Escape from Alcatraz</v>
      </c>
      <c r="P3482" s="36">
        <f>INDEX(cpi!$A$1:$M$105,MATCH('Inflation adjust calc'!$E3482,cpi!$A:$A,0),MATCH('Inflation adjust calc'!$D3482,cpi!$1:$1,0))</f>
        <v>72.3</v>
      </c>
      <c r="Q3482" s="36">
        <f>cpi!$I$2</f>
        <v>240.85300000000001</v>
      </c>
      <c r="R3482" s="36">
        <f t="shared" si="441"/>
        <v>3.3313001383125869</v>
      </c>
      <c r="S3482" s="28" t="str">
        <f t="shared" si="437"/>
        <v/>
      </c>
      <c r="T3482" s="37">
        <f t="shared" si="438"/>
        <v>26650401.106500696</v>
      </c>
      <c r="U3482" s="37">
        <f t="shared" si="439"/>
        <v>143245905.94744125</v>
      </c>
      <c r="V3482" s="37">
        <f t="shared" si="440"/>
        <v>143245905.94744125</v>
      </c>
    </row>
    <row r="3483" spans="1:22">
      <c r="A3483" s="23">
        <v>3482</v>
      </c>
      <c r="B3483" s="3" t="s">
        <v>1569</v>
      </c>
      <c r="C3483" s="28">
        <v>30</v>
      </c>
      <c r="D3483" s="29">
        <v>1</v>
      </c>
      <c r="E3483" s="28">
        <v>2004</v>
      </c>
      <c r="F3483" s="31">
        <f>DATE(E3483,D3483,C3483)</f>
        <v>38016</v>
      </c>
      <c r="G3483" s="24" t="s">
        <v>4485</v>
      </c>
      <c r="H3483" s="2">
        <v>8000000</v>
      </c>
      <c r="I3483" s="2">
        <v>40066497</v>
      </c>
      <c r="J3483" s="2">
        <v>50811858</v>
      </c>
      <c r="K3483" s="28" t="str">
        <f t="shared" si="434"/>
        <v/>
      </c>
      <c r="L3483" s="28" t="str">
        <f t="shared" si="435"/>
        <v/>
      </c>
      <c r="M3483" s="28" t="s">
        <v>4485</v>
      </c>
      <c r="N3483" s="28" t="str">
        <f t="shared" si="436"/>
        <v/>
      </c>
      <c r="O3483" s="28" t="str">
        <f>IF(N3483=1,M3483&amp;" ("&amp;E3483&amp;")",M3483)</f>
        <v>You Got Served</v>
      </c>
      <c r="P3483" s="36">
        <f>INDEX(cpi!$A$1:$M$105,MATCH('Inflation adjust calc'!$E3483,cpi!$A:$A,0),MATCH('Inflation adjust calc'!$D3483,cpi!$1:$1,0))</f>
        <v>185.2</v>
      </c>
      <c r="Q3483" s="36">
        <f>cpi!$I$2</f>
        <v>240.85300000000001</v>
      </c>
      <c r="R3483" s="36">
        <f t="shared" si="441"/>
        <v>1.300502159827214</v>
      </c>
      <c r="S3483" s="28" t="str">
        <f t="shared" si="437"/>
        <v/>
      </c>
      <c r="T3483" s="37">
        <f t="shared" si="438"/>
        <v>10404017.278617712</v>
      </c>
      <c r="U3483" s="37">
        <f t="shared" si="439"/>
        <v>52106565.885210589</v>
      </c>
      <c r="V3483" s="37">
        <f t="shared" si="440"/>
        <v>66080931.073833697</v>
      </c>
    </row>
    <row r="3484" spans="1:22">
      <c r="A3484" s="23">
        <v>3483</v>
      </c>
      <c r="B3484" s="3" t="s">
        <v>1543</v>
      </c>
      <c r="C3484" s="28">
        <v>30</v>
      </c>
      <c r="D3484" s="29">
        <v>9</v>
      </c>
      <c r="E3484" s="28">
        <v>2011</v>
      </c>
      <c r="F3484" s="31">
        <f>DATE(E3484,D3484,C3484)</f>
        <v>40816</v>
      </c>
      <c r="G3484" s="24" t="s">
        <v>4486</v>
      </c>
      <c r="H3484" s="2">
        <v>8000000</v>
      </c>
      <c r="I3484" s="2">
        <v>35016118</v>
      </c>
      <c r="J3484" s="2">
        <v>41334735</v>
      </c>
      <c r="K3484" s="28" t="str">
        <f t="shared" si="434"/>
        <v/>
      </c>
      <c r="L3484" s="28" t="str">
        <f t="shared" si="435"/>
        <v/>
      </c>
      <c r="M3484" s="28" t="s">
        <v>4486</v>
      </c>
      <c r="N3484" s="28" t="str">
        <f t="shared" si="436"/>
        <v/>
      </c>
      <c r="O3484" s="28" t="str">
        <f>IF(N3484=1,M3484&amp;" ("&amp;E3484&amp;")",M3484)</f>
        <v>50/50</v>
      </c>
      <c r="P3484" s="36">
        <f>INDEX(cpi!$A$1:$M$105,MATCH('Inflation adjust calc'!$E3484,cpi!$A:$A,0),MATCH('Inflation adjust calc'!$D3484,cpi!$1:$1,0))</f>
        <v>226.88900000000001</v>
      </c>
      <c r="Q3484" s="36">
        <f>cpi!$I$2</f>
        <v>240.85300000000001</v>
      </c>
      <c r="R3484" s="36">
        <f t="shared" si="441"/>
        <v>1.0615455134449003</v>
      </c>
      <c r="S3484" s="28" t="str">
        <f t="shared" si="437"/>
        <v/>
      </c>
      <c r="T3484" s="37">
        <f t="shared" si="438"/>
        <v>8492364.1075592022</v>
      </c>
      <c r="U3484" s="37">
        <f t="shared" si="439"/>
        <v>37171202.961157218</v>
      </c>
      <c r="V3484" s="37">
        <f t="shared" si="440"/>
        <v>43878702.488683894</v>
      </c>
    </row>
    <row r="3485" spans="1:22">
      <c r="A3485" s="23">
        <v>3484</v>
      </c>
      <c r="B3485" s="3">
        <v>35128</v>
      </c>
      <c r="C3485" s="28">
        <v>3</v>
      </c>
      <c r="D3485" s="29">
        <v>4</v>
      </c>
      <c r="E3485" s="28">
        <v>1996</v>
      </c>
      <c r="F3485" s="31">
        <f>DATE(E3485,D3485,C3485)</f>
        <v>35158</v>
      </c>
      <c r="G3485" s="24" t="s">
        <v>4487</v>
      </c>
      <c r="H3485" s="2">
        <v>8000000</v>
      </c>
      <c r="I3485" s="2">
        <v>34873513</v>
      </c>
      <c r="J3485" s="2">
        <v>34873513</v>
      </c>
      <c r="K3485" s="28" t="str">
        <f t="shared" si="434"/>
        <v/>
      </c>
      <c r="L3485" s="28" t="str">
        <f t="shared" si="435"/>
        <v/>
      </c>
      <c r="M3485" s="28" t="s">
        <v>4487</v>
      </c>
      <c r="N3485" s="28" t="str">
        <f t="shared" si="436"/>
        <v/>
      </c>
      <c r="O3485" s="28" t="str">
        <f>IF(N3485=1,M3485&amp;" ("&amp;E3485&amp;")",M3485)</f>
        <v>A Thin Line Between Love &amp; Hate</v>
      </c>
      <c r="P3485" s="36">
        <f>INDEX(cpi!$A$1:$M$105,MATCH('Inflation adjust calc'!$E3485,cpi!$A:$A,0),MATCH('Inflation adjust calc'!$D3485,cpi!$1:$1,0))</f>
        <v>156.30000000000001</v>
      </c>
      <c r="Q3485" s="36">
        <f>cpi!$I$2</f>
        <v>240.85300000000001</v>
      </c>
      <c r="R3485" s="36">
        <f t="shared" si="441"/>
        <v>1.5409660908509277</v>
      </c>
      <c r="S3485" s="28" t="str">
        <f t="shared" si="437"/>
        <v/>
      </c>
      <c r="T3485" s="37">
        <f t="shared" si="438"/>
        <v>12327728.726807421</v>
      </c>
      <c r="U3485" s="37">
        <f t="shared" si="439"/>
        <v>53738901.001849011</v>
      </c>
      <c r="V3485" s="37">
        <f t="shared" si="440"/>
        <v>53738901.001849011</v>
      </c>
    </row>
    <row r="3486" spans="1:22">
      <c r="A3486" s="23">
        <v>3485</v>
      </c>
      <c r="B3486" s="3">
        <v>37570</v>
      </c>
      <c r="C3486" s="28">
        <v>11</v>
      </c>
      <c r="D3486" s="29">
        <v>10</v>
      </c>
      <c r="E3486" s="28">
        <v>2002</v>
      </c>
      <c r="F3486" s="31">
        <f>DATE(E3486,D3486,C3486)</f>
        <v>37540</v>
      </c>
      <c r="G3486" s="24" t="s">
        <v>4488</v>
      </c>
      <c r="H3486" s="2">
        <v>8000000</v>
      </c>
      <c r="I3486" s="2">
        <v>27362712</v>
      </c>
      <c r="J3486" s="2">
        <v>28315272</v>
      </c>
      <c r="K3486" s="28" t="str">
        <f t="shared" si="434"/>
        <v/>
      </c>
      <c r="L3486" s="28" t="str">
        <f t="shared" si="435"/>
        <v/>
      </c>
      <c r="M3486" s="28" t="s">
        <v>4488</v>
      </c>
      <c r="N3486" s="28" t="str">
        <f t="shared" si="436"/>
        <v/>
      </c>
      <c r="O3486" s="28" t="str">
        <f>IF(N3486=1,M3486&amp;" ("&amp;E3486&amp;")",M3486)</f>
        <v>Brown Sugar</v>
      </c>
      <c r="P3486" s="36">
        <f>INDEX(cpi!$A$1:$M$105,MATCH('Inflation adjust calc'!$E3486,cpi!$A:$A,0),MATCH('Inflation adjust calc'!$D3486,cpi!$1:$1,0))</f>
        <v>181.3</v>
      </c>
      <c r="Q3486" s="36">
        <f>cpi!$I$2</f>
        <v>240.85300000000001</v>
      </c>
      <c r="R3486" s="36">
        <f t="shared" si="441"/>
        <v>1.3284776613348042</v>
      </c>
      <c r="S3486" s="28" t="str">
        <f t="shared" si="437"/>
        <v/>
      </c>
      <c r="T3486" s="37">
        <f t="shared" si="438"/>
        <v>10627821.290678434</v>
      </c>
      <c r="U3486" s="37">
        <f t="shared" si="439"/>
        <v>36350751.645537779</v>
      </c>
      <c r="V3486" s="37">
        <f t="shared" si="440"/>
        <v>37616206.326618865</v>
      </c>
    </row>
    <row r="3487" spans="1:22">
      <c r="A3487" s="23">
        <v>3486</v>
      </c>
      <c r="B3487" s="3" t="s">
        <v>4092</v>
      </c>
      <c r="C3487" s="28">
        <v>13</v>
      </c>
      <c r="D3487" s="29">
        <v>3</v>
      </c>
      <c r="E3487" s="28">
        <v>1992</v>
      </c>
      <c r="F3487" s="31">
        <f>DATE(E3487,D3487,C3487)</f>
        <v>33676</v>
      </c>
      <c r="G3487" s="24" t="s">
        <v>4491</v>
      </c>
      <c r="H3487" s="2">
        <v>8000000</v>
      </c>
      <c r="I3487" s="2">
        <v>26124872</v>
      </c>
      <c r="J3487" s="2">
        <v>26124872</v>
      </c>
      <c r="K3487" s="28" t="str">
        <f t="shared" si="434"/>
        <v/>
      </c>
      <c r="L3487" s="28" t="str">
        <f t="shared" si="435"/>
        <v/>
      </c>
      <c r="M3487" s="28" t="s">
        <v>4491</v>
      </c>
      <c r="N3487" s="28" t="str">
        <f t="shared" si="436"/>
        <v/>
      </c>
      <c r="O3487" s="28" t="str">
        <f>IF(N3487=1,M3487&amp;" ("&amp;E3487&amp;")",M3487)</f>
        <v>Howards End</v>
      </c>
      <c r="P3487" s="36">
        <f>INDEX(cpi!$A$1:$M$105,MATCH('Inflation adjust calc'!$E3487,cpi!$A:$A,0),MATCH('Inflation adjust calc'!$D3487,cpi!$1:$1,0))</f>
        <v>139.30000000000001</v>
      </c>
      <c r="Q3487" s="36">
        <f>cpi!$I$2</f>
        <v>240.85300000000001</v>
      </c>
      <c r="R3487" s="36">
        <f t="shared" si="441"/>
        <v>1.7290236898779612</v>
      </c>
      <c r="S3487" s="28" t="str">
        <f t="shared" si="437"/>
        <v/>
      </c>
      <c r="T3487" s="37">
        <f t="shared" si="438"/>
        <v>13832189.519023689</v>
      </c>
      <c r="U3487" s="37">
        <f t="shared" si="439"/>
        <v>45170522.583029434</v>
      </c>
      <c r="V3487" s="37">
        <f t="shared" si="440"/>
        <v>45170522.583029434</v>
      </c>
    </row>
    <row r="3488" spans="1:22">
      <c r="A3488" s="23">
        <v>3487</v>
      </c>
      <c r="B3488" s="3" t="s">
        <v>3386</v>
      </c>
      <c r="C3488" s="28">
        <v>31</v>
      </c>
      <c r="D3488" s="29">
        <v>1</v>
      </c>
      <c r="E3488" s="28">
        <v>2014</v>
      </c>
      <c r="F3488" s="31">
        <f>DATE(E3488,D3488,C3488)</f>
        <v>41670</v>
      </c>
      <c r="G3488" s="24" t="s">
        <v>4489</v>
      </c>
      <c r="H3488" s="2">
        <v>8000000</v>
      </c>
      <c r="I3488" s="2">
        <v>26068955</v>
      </c>
      <c r="J3488" s="2">
        <v>53068955</v>
      </c>
      <c r="K3488" s="28" t="str">
        <f t="shared" si="434"/>
        <v/>
      </c>
      <c r="L3488" s="28" t="str">
        <f t="shared" si="435"/>
        <v/>
      </c>
      <c r="M3488" s="28" t="s">
        <v>4489</v>
      </c>
      <c r="N3488" s="28" t="str">
        <f t="shared" si="436"/>
        <v/>
      </c>
      <c r="O3488" s="28" t="str">
        <f>IF(N3488=1,M3488&amp;" ("&amp;E3488&amp;")",M3488)</f>
        <v>That Awkward Moment</v>
      </c>
      <c r="P3488" s="36">
        <f>INDEX(cpi!$A$1:$M$105,MATCH('Inflation adjust calc'!$E3488,cpi!$A:$A,0),MATCH('Inflation adjust calc'!$D3488,cpi!$1:$1,0))</f>
        <v>233.916</v>
      </c>
      <c r="Q3488" s="36">
        <f>cpi!$I$2</f>
        <v>240.85300000000001</v>
      </c>
      <c r="R3488" s="36">
        <f t="shared" si="441"/>
        <v>1.0296559448690983</v>
      </c>
      <c r="S3488" s="28" t="str">
        <f t="shared" si="437"/>
        <v/>
      </c>
      <c r="T3488" s="37">
        <f t="shared" si="438"/>
        <v>8237247.558952786</v>
      </c>
      <c r="U3488" s="37">
        <f t="shared" si="439"/>
        <v>26842054.492275003</v>
      </c>
      <c r="V3488" s="37">
        <f t="shared" si="440"/>
        <v>54642765.003740661</v>
      </c>
    </row>
    <row r="3489" spans="1:22">
      <c r="A3489" s="23">
        <v>3488</v>
      </c>
      <c r="B3489" s="3" t="s">
        <v>1898</v>
      </c>
      <c r="C3489" s="28">
        <v>21</v>
      </c>
      <c r="D3489" s="29">
        <v>3</v>
      </c>
      <c r="E3489" s="28">
        <v>2008</v>
      </c>
      <c r="F3489" s="31">
        <f>DATE(E3489,D3489,C3489)</f>
        <v>39528</v>
      </c>
      <c r="G3489" s="24" t="s">
        <v>4490</v>
      </c>
      <c r="H3489" s="2">
        <v>8000000</v>
      </c>
      <c r="I3489" s="2">
        <v>25928550</v>
      </c>
      <c r="J3489" s="2">
        <v>47782426</v>
      </c>
      <c r="K3489" s="28" t="str">
        <f t="shared" si="434"/>
        <v/>
      </c>
      <c r="L3489" s="28" t="str">
        <f t="shared" si="435"/>
        <v/>
      </c>
      <c r="M3489" s="28" t="s">
        <v>4490</v>
      </c>
      <c r="N3489" s="28" t="str">
        <f t="shared" si="436"/>
        <v/>
      </c>
      <c r="O3489" s="28" t="str">
        <f>IF(N3489=1,M3489&amp;" ("&amp;E3489&amp;")",M3489)</f>
        <v>Shutter</v>
      </c>
      <c r="P3489" s="36">
        <f>INDEX(cpi!$A$1:$M$105,MATCH('Inflation adjust calc'!$E3489,cpi!$A:$A,0),MATCH('Inflation adjust calc'!$D3489,cpi!$1:$1,0))</f>
        <v>213.52799999999999</v>
      </c>
      <c r="Q3489" s="36">
        <f>cpi!$I$2</f>
        <v>240.85300000000001</v>
      </c>
      <c r="R3489" s="36">
        <f t="shared" si="441"/>
        <v>1.1279691656363569</v>
      </c>
      <c r="S3489" s="28" t="str">
        <f t="shared" si="437"/>
        <v/>
      </c>
      <c r="T3489" s="37">
        <f t="shared" si="438"/>
        <v>9023753.3250908554</v>
      </c>
      <c r="U3489" s="37">
        <f t="shared" si="439"/>
        <v>29246604.909660559</v>
      </c>
      <c r="V3489" s="37">
        <f t="shared" si="440"/>
        <v>53897103.187300965</v>
      </c>
    </row>
    <row r="3490" spans="1:22">
      <c r="A3490" s="23">
        <v>3489</v>
      </c>
      <c r="B3490" s="3" t="s">
        <v>4492</v>
      </c>
      <c r="C3490" s="28">
        <v>25</v>
      </c>
      <c r="D3490" s="29">
        <v>12</v>
      </c>
      <c r="E3490" s="28">
        <v>1981</v>
      </c>
      <c r="F3490" s="31">
        <f>DATE(E3490,D3490,C3490)</f>
        <v>29945</v>
      </c>
      <c r="G3490" s="24" t="s">
        <v>4493</v>
      </c>
      <c r="H3490" s="2">
        <v>8000000</v>
      </c>
      <c r="I3490" s="2">
        <v>24474312</v>
      </c>
      <c r="J3490" s="2">
        <v>24474312</v>
      </c>
      <c r="K3490" s="28" t="str">
        <f t="shared" si="434"/>
        <v/>
      </c>
      <c r="L3490" s="28" t="str">
        <f t="shared" si="435"/>
        <v/>
      </c>
      <c r="M3490" s="28" t="s">
        <v>4493</v>
      </c>
      <c r="N3490" s="28" t="str">
        <f t="shared" si="436"/>
        <v/>
      </c>
      <c r="O3490" s="28" t="str">
        <f>IF(N3490=1,M3490&amp;" ("&amp;E3490&amp;")",M3490)</f>
        <v>Modern Problems</v>
      </c>
      <c r="P3490" s="36">
        <f>INDEX(cpi!$A$1:$M$105,MATCH('Inflation adjust calc'!$E3490,cpi!$A:$A,0),MATCH('Inflation adjust calc'!$D3490,cpi!$1:$1,0))</f>
        <v>94</v>
      </c>
      <c r="Q3490" s="36">
        <f>cpi!$I$2</f>
        <v>240.85300000000001</v>
      </c>
      <c r="R3490" s="36">
        <f t="shared" si="441"/>
        <v>2.5622659574468085</v>
      </c>
      <c r="S3490" s="28" t="str">
        <f t="shared" si="437"/>
        <v/>
      </c>
      <c r="T3490" s="37">
        <f t="shared" si="438"/>
        <v>20498127.659574468</v>
      </c>
      <c r="U3490" s="37">
        <f t="shared" si="439"/>
        <v>62709696.469531916</v>
      </c>
      <c r="V3490" s="37">
        <f t="shared" si="440"/>
        <v>62709696.469531916</v>
      </c>
    </row>
    <row r="3491" spans="1:22">
      <c r="A3491" s="23">
        <v>3490</v>
      </c>
      <c r="B3491" s="3" t="s">
        <v>4494</v>
      </c>
      <c r="C3491" s="28">
        <v>18</v>
      </c>
      <c r="D3491" s="29">
        <v>12</v>
      </c>
      <c r="E3491" s="28">
        <v>1969</v>
      </c>
      <c r="F3491" s="31">
        <f>DATE(E3491,D3491,C3491)</f>
        <v>25555</v>
      </c>
      <c r="G3491" s="24" t="s">
        <v>4495</v>
      </c>
      <c r="H3491" s="2">
        <v>8000000</v>
      </c>
      <c r="I3491" s="2">
        <v>22800000</v>
      </c>
      <c r="J3491" s="2">
        <v>82000000</v>
      </c>
      <c r="K3491" s="28" t="str">
        <f t="shared" si="434"/>
        <v/>
      </c>
      <c r="L3491" s="28" t="str">
        <f t="shared" si="435"/>
        <v/>
      </c>
      <c r="M3491" s="28" t="s">
        <v>4495</v>
      </c>
      <c r="N3491" s="28" t="str">
        <f t="shared" si="436"/>
        <v/>
      </c>
      <c r="O3491" s="28" t="str">
        <f>IF(N3491=1,M3491&amp;" ("&amp;E3491&amp;")",M3491)</f>
        <v>On Her Majesty's Secret Service</v>
      </c>
      <c r="P3491" s="36">
        <f>INDEX(cpi!$A$1:$M$105,MATCH('Inflation adjust calc'!$E3491,cpi!$A:$A,0),MATCH('Inflation adjust calc'!$D3491,cpi!$1:$1,0))</f>
        <v>37.700000000000003</v>
      </c>
      <c r="Q3491" s="36">
        <f>cpi!$I$2</f>
        <v>240.85300000000001</v>
      </c>
      <c r="R3491" s="36">
        <f t="shared" si="441"/>
        <v>6.3886737400530498</v>
      </c>
      <c r="S3491" s="28" t="str">
        <f t="shared" si="437"/>
        <v/>
      </c>
      <c r="T3491" s="37">
        <f t="shared" si="438"/>
        <v>51109389.920424402</v>
      </c>
      <c r="U3491" s="37">
        <f t="shared" si="439"/>
        <v>145661761.27320954</v>
      </c>
      <c r="V3491" s="37">
        <f t="shared" si="440"/>
        <v>523871246.68435007</v>
      </c>
    </row>
    <row r="3492" spans="1:22">
      <c r="A3492" s="23">
        <v>3491</v>
      </c>
      <c r="B3492" s="3">
        <v>34155</v>
      </c>
      <c r="C3492" s="28">
        <v>7</v>
      </c>
      <c r="D3492" s="29">
        <v>5</v>
      </c>
      <c r="E3492" s="28">
        <v>1993</v>
      </c>
      <c r="F3492" s="31">
        <f>DATE(E3492,D3492,C3492)</f>
        <v>34096</v>
      </c>
      <c r="G3492" s="24" t="s">
        <v>4496</v>
      </c>
      <c r="H3492" s="2">
        <v>8000000</v>
      </c>
      <c r="I3492" s="2">
        <v>22549338</v>
      </c>
      <c r="J3492" s="2">
        <v>22549338</v>
      </c>
      <c r="K3492" s="28" t="str">
        <f t="shared" si="434"/>
        <v/>
      </c>
      <c r="L3492" s="28" t="str">
        <f t="shared" si="435"/>
        <v/>
      </c>
      <c r="M3492" s="28" t="s">
        <v>4496</v>
      </c>
      <c r="N3492" s="28" t="str">
        <f t="shared" si="436"/>
        <v/>
      </c>
      <c r="O3492" s="28" t="str">
        <f>IF(N3492=1,M3492&amp;" ("&amp;E3492&amp;")",M3492)</f>
        <v>Much Ado About Nothing</v>
      </c>
      <c r="P3492" s="36">
        <f>INDEX(cpi!$A$1:$M$105,MATCH('Inflation adjust calc'!$E3492,cpi!$A:$A,0),MATCH('Inflation adjust calc'!$D3492,cpi!$1:$1,0))</f>
        <v>144.19999999999999</v>
      </c>
      <c r="Q3492" s="36">
        <f>cpi!$I$2</f>
        <v>240.85300000000001</v>
      </c>
      <c r="R3492" s="36">
        <f t="shared" si="441"/>
        <v>1.6702704576976424</v>
      </c>
      <c r="S3492" s="28" t="str">
        <f t="shared" si="437"/>
        <v/>
      </c>
      <c r="T3492" s="37">
        <f t="shared" si="438"/>
        <v>13362163.661581138</v>
      </c>
      <c r="U3492" s="37">
        <f t="shared" si="439"/>
        <v>37663493.102038838</v>
      </c>
      <c r="V3492" s="37">
        <f t="shared" si="440"/>
        <v>37663493.102038838</v>
      </c>
    </row>
    <row r="3493" spans="1:22">
      <c r="A3493" s="23">
        <v>3492</v>
      </c>
      <c r="B3493" s="3">
        <v>33881</v>
      </c>
      <c r="C3493" s="28">
        <v>10</v>
      </c>
      <c r="D3493" s="29">
        <v>4</v>
      </c>
      <c r="E3493" s="28">
        <v>1992</v>
      </c>
      <c r="F3493" s="31">
        <f>DATE(E3493,D3493,C3493)</f>
        <v>33704</v>
      </c>
      <c r="G3493" s="24" t="s">
        <v>4497</v>
      </c>
      <c r="H3493" s="2">
        <v>8000000</v>
      </c>
      <c r="I3493" s="2">
        <v>21706101</v>
      </c>
      <c r="J3493" s="2">
        <v>28876702</v>
      </c>
      <c r="K3493" s="28" t="str">
        <f t="shared" si="434"/>
        <v/>
      </c>
      <c r="L3493" s="28" t="str">
        <f t="shared" si="435"/>
        <v/>
      </c>
      <c r="M3493" s="28" t="s">
        <v>4497</v>
      </c>
      <c r="N3493" s="28" t="str">
        <f t="shared" si="436"/>
        <v/>
      </c>
      <c r="O3493" s="28" t="str">
        <f>IF(N3493=1,M3493&amp;" ("&amp;E3493&amp;")",M3493)</f>
        <v>The Player</v>
      </c>
      <c r="P3493" s="36">
        <f>INDEX(cpi!$A$1:$M$105,MATCH('Inflation adjust calc'!$E3493,cpi!$A:$A,0),MATCH('Inflation adjust calc'!$D3493,cpi!$1:$1,0))</f>
        <v>139.5</v>
      </c>
      <c r="Q3493" s="36">
        <f>cpi!$I$2</f>
        <v>240.85300000000001</v>
      </c>
      <c r="R3493" s="36">
        <f t="shared" si="441"/>
        <v>1.7265448028673835</v>
      </c>
      <c r="S3493" s="28" t="str">
        <f t="shared" si="437"/>
        <v/>
      </c>
      <c r="T3493" s="37">
        <f t="shared" si="438"/>
        <v>13812358.422939068</v>
      </c>
      <c r="U3493" s="37">
        <f t="shared" si="439"/>
        <v>37476555.872064516</v>
      </c>
      <c r="V3493" s="37">
        <f t="shared" si="440"/>
        <v>49856919.762050182</v>
      </c>
    </row>
    <row r="3494" spans="1:22">
      <c r="A3494" s="23">
        <v>3493</v>
      </c>
      <c r="B3494" s="3">
        <v>30235</v>
      </c>
      <c r="C3494" s="28">
        <v>10</v>
      </c>
      <c r="D3494" s="29">
        <v>11</v>
      </c>
      <c r="E3494" s="28">
        <v>1982</v>
      </c>
      <c r="F3494" s="31">
        <f>DATE(E3494,D3494,C3494)</f>
        <v>30265</v>
      </c>
      <c r="G3494" s="24" t="s">
        <v>4498</v>
      </c>
      <c r="H3494" s="2">
        <v>8000000</v>
      </c>
      <c r="I3494" s="2">
        <v>20036244</v>
      </c>
      <c r="J3494" s="2">
        <v>20036244</v>
      </c>
      <c r="K3494" s="28" t="str">
        <f t="shared" si="434"/>
        <v/>
      </c>
      <c r="L3494" s="28" t="str">
        <f t="shared" si="435"/>
        <v/>
      </c>
      <c r="M3494" s="28" t="s">
        <v>4498</v>
      </c>
      <c r="N3494" s="28" t="str">
        <f t="shared" si="436"/>
        <v/>
      </c>
      <c r="O3494" s="28" t="str">
        <f>IF(N3494=1,M3494&amp;" ("&amp;E3494&amp;")",M3494)</f>
        <v>Creepshow</v>
      </c>
      <c r="P3494" s="36">
        <f>INDEX(cpi!$A$1:$M$105,MATCH('Inflation adjust calc'!$E3494,cpi!$A:$A,0),MATCH('Inflation adjust calc'!$D3494,cpi!$1:$1,0))</f>
        <v>98</v>
      </c>
      <c r="Q3494" s="36">
        <f>cpi!$I$2</f>
        <v>240.85300000000001</v>
      </c>
      <c r="R3494" s="36">
        <f t="shared" si="441"/>
        <v>2.4576836734693877</v>
      </c>
      <c r="S3494" s="28" t="str">
        <f t="shared" si="437"/>
        <v/>
      </c>
      <c r="T3494" s="37">
        <f t="shared" si="438"/>
        <v>19661469.3877551</v>
      </c>
      <c r="U3494" s="37">
        <f t="shared" si="439"/>
        <v>49242749.756448977</v>
      </c>
      <c r="V3494" s="37">
        <f t="shared" si="440"/>
        <v>49242749.756448977</v>
      </c>
    </row>
    <row r="3495" spans="1:22">
      <c r="A3495" s="23">
        <v>3494</v>
      </c>
      <c r="B3495" s="3" t="s">
        <v>1316</v>
      </c>
      <c r="C3495" s="28">
        <v>28</v>
      </c>
      <c r="D3495" s="29">
        <v>4</v>
      </c>
      <c r="E3495" s="28">
        <v>2006</v>
      </c>
      <c r="F3495" s="31">
        <f>DATE(E3495,D3495,C3495)</f>
        <v>38835</v>
      </c>
      <c r="G3495" s="24" t="s">
        <v>4499</v>
      </c>
      <c r="H3495" s="2">
        <v>8000000</v>
      </c>
      <c r="I3495" s="2">
        <v>18848430</v>
      </c>
      <c r="J3495" s="2">
        <v>18959424</v>
      </c>
      <c r="K3495" s="28" t="str">
        <f t="shared" si="434"/>
        <v/>
      </c>
      <c r="L3495" s="28" t="str">
        <f t="shared" si="435"/>
        <v/>
      </c>
      <c r="M3495" s="28" t="s">
        <v>4499</v>
      </c>
      <c r="N3495" s="28" t="str">
        <f t="shared" si="436"/>
        <v/>
      </c>
      <c r="O3495" s="28" t="str">
        <f>IF(N3495=1,M3495&amp;" ("&amp;E3495&amp;")",M3495)</f>
        <v>Akeelah and the Bee</v>
      </c>
      <c r="P3495" s="36">
        <f>INDEX(cpi!$A$1:$M$105,MATCH('Inflation adjust calc'!$E3495,cpi!$A:$A,0),MATCH('Inflation adjust calc'!$D3495,cpi!$1:$1,0))</f>
        <v>201.5</v>
      </c>
      <c r="Q3495" s="36">
        <f>cpi!$I$2</f>
        <v>240.85300000000001</v>
      </c>
      <c r="R3495" s="36">
        <f t="shared" si="441"/>
        <v>1.1953002481389579</v>
      </c>
      <c r="S3495" s="28" t="str">
        <f t="shared" si="437"/>
        <v/>
      </c>
      <c r="T3495" s="37">
        <f t="shared" si="438"/>
        <v>9562401.9851116631</v>
      </c>
      <c r="U3495" s="37">
        <f t="shared" si="439"/>
        <v>22529533.056029778</v>
      </c>
      <c r="V3495" s="37">
        <f t="shared" si="440"/>
        <v>22662204.211771712</v>
      </c>
    </row>
    <row r="3496" spans="1:22">
      <c r="A3496" s="23">
        <v>3495</v>
      </c>
      <c r="B3496" s="3" t="s">
        <v>4473</v>
      </c>
      <c r="C3496" s="28">
        <v>14</v>
      </c>
      <c r="D3496" s="29">
        <v>10</v>
      </c>
      <c r="E3496" s="28">
        <v>1994</v>
      </c>
      <c r="F3496" s="31">
        <f>DATE(E3496,D3496,C3496)</f>
        <v>34621</v>
      </c>
      <c r="G3496" s="24" t="s">
        <v>4500</v>
      </c>
      <c r="H3496" s="2">
        <v>8000000</v>
      </c>
      <c r="I3496" s="2">
        <v>18090181</v>
      </c>
      <c r="J3496" s="2">
        <v>18090181</v>
      </c>
      <c r="K3496" s="28" t="str">
        <f t="shared" si="434"/>
        <v/>
      </c>
      <c r="L3496" s="28" t="str">
        <f t="shared" si="435"/>
        <v/>
      </c>
      <c r="M3496" s="28" t="s">
        <v>4500</v>
      </c>
      <c r="N3496" s="28" t="str">
        <f t="shared" si="436"/>
        <v/>
      </c>
      <c r="O3496" s="28" t="str">
        <f>IF(N3496=1,M3496&amp;" ("&amp;E3496&amp;")",M3496)</f>
        <v>Wes Craven's New Nightmare</v>
      </c>
      <c r="P3496" s="36">
        <f>INDEX(cpi!$A$1:$M$105,MATCH('Inflation adjust calc'!$E3496,cpi!$A:$A,0),MATCH('Inflation adjust calc'!$D3496,cpi!$1:$1,0))</f>
        <v>149.5</v>
      </c>
      <c r="Q3496" s="36">
        <f>cpi!$I$2</f>
        <v>240.85300000000001</v>
      </c>
      <c r="R3496" s="36">
        <f t="shared" si="441"/>
        <v>1.6110568561872911</v>
      </c>
      <c r="S3496" s="28" t="str">
        <f t="shared" si="437"/>
        <v/>
      </c>
      <c r="T3496" s="37">
        <f t="shared" si="438"/>
        <v>12888454.84949833</v>
      </c>
      <c r="U3496" s="37">
        <f t="shared" si="439"/>
        <v>29144310.129719067</v>
      </c>
      <c r="V3496" s="37">
        <f t="shared" si="440"/>
        <v>29144310.129719067</v>
      </c>
    </row>
    <row r="3497" spans="1:22">
      <c r="A3497" s="23">
        <v>3496</v>
      </c>
      <c r="B3497" s="3">
        <v>36170</v>
      </c>
      <c r="C3497" s="28">
        <v>1</v>
      </c>
      <c r="D3497" s="29">
        <v>10</v>
      </c>
      <c r="E3497" s="28">
        <v>1999</v>
      </c>
      <c r="F3497" s="31">
        <f>DATE(E3497,D3497,C3497)</f>
        <v>36434</v>
      </c>
      <c r="G3497" s="24" t="s">
        <v>4501</v>
      </c>
      <c r="H3497" s="2">
        <v>8000000</v>
      </c>
      <c r="I3497" s="2">
        <v>17843379</v>
      </c>
      <c r="J3497" s="2">
        <v>22591451</v>
      </c>
      <c r="K3497" s="28" t="str">
        <f t="shared" si="434"/>
        <v/>
      </c>
      <c r="L3497" s="28" t="str">
        <f t="shared" si="435"/>
        <v/>
      </c>
      <c r="M3497" s="28" t="s">
        <v>4501</v>
      </c>
      <c r="N3497" s="28" t="str">
        <f t="shared" si="436"/>
        <v/>
      </c>
      <c r="O3497" s="28" t="str">
        <f>IF(N3497=1,M3497&amp;" ("&amp;E3497&amp;")",M3497)</f>
        <v>Drive Me Crazy</v>
      </c>
      <c r="P3497" s="36">
        <f>INDEX(cpi!$A$1:$M$105,MATCH('Inflation adjust calc'!$E3497,cpi!$A:$A,0),MATCH('Inflation adjust calc'!$D3497,cpi!$1:$1,0))</f>
        <v>168.2</v>
      </c>
      <c r="Q3497" s="36">
        <f>cpi!$I$2</f>
        <v>240.85300000000001</v>
      </c>
      <c r="R3497" s="36">
        <f t="shared" si="441"/>
        <v>1.4319441141498217</v>
      </c>
      <c r="S3497" s="28" t="str">
        <f t="shared" si="437"/>
        <v/>
      </c>
      <c r="T3497" s="37">
        <f t="shared" si="438"/>
        <v>11455552.913198574</v>
      </c>
      <c r="U3497" s="37">
        <f t="shared" si="439"/>
        <v>25550721.53559453</v>
      </c>
      <c r="V3497" s="37">
        <f t="shared" si="440"/>
        <v>32349695.289554104</v>
      </c>
    </row>
    <row r="3498" spans="1:22">
      <c r="A3498" s="23">
        <v>3497</v>
      </c>
      <c r="B3498" s="3" t="s">
        <v>4502</v>
      </c>
      <c r="C3498" s="28">
        <v>18</v>
      </c>
      <c r="D3498" s="29">
        <v>9</v>
      </c>
      <c r="E3498" s="28">
        <v>2013</v>
      </c>
      <c r="F3498" s="31">
        <f>DATE(E3498,D3498,C3498)</f>
        <v>41535</v>
      </c>
      <c r="G3498" s="24" t="s">
        <v>4503</v>
      </c>
      <c r="H3498" s="2">
        <v>8000000</v>
      </c>
      <c r="I3498" s="2">
        <v>17550872</v>
      </c>
      <c r="J3498" s="2">
        <v>22850872</v>
      </c>
      <c r="K3498" s="28" t="str">
        <f t="shared" si="434"/>
        <v/>
      </c>
      <c r="L3498" s="28" t="str">
        <f t="shared" si="435"/>
        <v/>
      </c>
      <c r="M3498" s="28" t="s">
        <v>4503</v>
      </c>
      <c r="N3498" s="28" t="str">
        <f t="shared" si="436"/>
        <v/>
      </c>
      <c r="O3498" s="28" t="str">
        <f>IF(N3498=1,M3498&amp;" ("&amp;E3498&amp;")",M3498)</f>
        <v>Enough Said</v>
      </c>
      <c r="P3498" s="36">
        <f>INDEX(cpi!$A$1:$M$105,MATCH('Inflation adjust calc'!$E3498,cpi!$A:$A,0),MATCH('Inflation adjust calc'!$D3498,cpi!$1:$1,0))</f>
        <v>234.149</v>
      </c>
      <c r="Q3498" s="36">
        <f>cpi!$I$2</f>
        <v>240.85300000000001</v>
      </c>
      <c r="R3498" s="36">
        <f t="shared" si="441"/>
        <v>1.0286313415816426</v>
      </c>
      <c r="S3498" s="28" t="str">
        <f t="shared" si="437"/>
        <v/>
      </c>
      <c r="T3498" s="37">
        <f t="shared" si="438"/>
        <v>8229050.732653141</v>
      </c>
      <c r="U3498" s="37">
        <f t="shared" si="439"/>
        <v>18053377.011287685</v>
      </c>
      <c r="V3498" s="37">
        <f t="shared" si="440"/>
        <v>23505123.121670391</v>
      </c>
    </row>
    <row r="3499" spans="1:22">
      <c r="A3499" s="23">
        <v>3498</v>
      </c>
      <c r="B3499" s="3" t="s">
        <v>977</v>
      </c>
      <c r="C3499" s="28">
        <v>16</v>
      </c>
      <c r="D3499" s="29">
        <v>1</v>
      </c>
      <c r="E3499" s="28">
        <v>1998</v>
      </c>
      <c r="F3499" s="31">
        <f>DATE(E3499,D3499,C3499)</f>
        <v>35811</v>
      </c>
      <c r="G3499" s="24" t="s">
        <v>4504</v>
      </c>
      <c r="H3499" s="2">
        <v>8000000</v>
      </c>
      <c r="I3499" s="2">
        <v>17394881</v>
      </c>
      <c r="J3499" s="2">
        <v>17394881</v>
      </c>
      <c r="K3499" s="28" t="str">
        <f t="shared" si="434"/>
        <v/>
      </c>
      <c r="L3499" s="28" t="str">
        <f t="shared" si="435"/>
        <v/>
      </c>
      <c r="M3499" s="28" t="s">
        <v>4504</v>
      </c>
      <c r="N3499" s="28" t="str">
        <f t="shared" si="436"/>
        <v/>
      </c>
      <c r="O3499" s="28" t="str">
        <f>IF(N3499=1,M3499&amp;" ("&amp;E3499&amp;")",M3499)</f>
        <v>Half Baked</v>
      </c>
      <c r="P3499" s="36">
        <f>INDEX(cpi!$A$1:$M$105,MATCH('Inflation adjust calc'!$E3499,cpi!$A:$A,0),MATCH('Inflation adjust calc'!$D3499,cpi!$1:$1,0))</f>
        <v>161.6</v>
      </c>
      <c r="Q3499" s="36">
        <f>cpi!$I$2</f>
        <v>240.85300000000001</v>
      </c>
      <c r="R3499" s="36">
        <f t="shared" si="441"/>
        <v>1.4904269801980199</v>
      </c>
      <c r="S3499" s="28" t="str">
        <f t="shared" si="437"/>
        <v/>
      </c>
      <c r="T3499" s="37">
        <f t="shared" si="438"/>
        <v>11923415.841584159</v>
      </c>
      <c r="U3499" s="37">
        <f t="shared" si="439"/>
        <v>25925799.959733911</v>
      </c>
      <c r="V3499" s="37">
        <f t="shared" si="440"/>
        <v>25925799.959733911</v>
      </c>
    </row>
    <row r="3500" spans="1:22">
      <c r="A3500" s="23">
        <v>3499</v>
      </c>
      <c r="B3500" s="3" t="s">
        <v>2685</v>
      </c>
      <c r="C3500" s="28">
        <v>30</v>
      </c>
      <c r="D3500" s="29">
        <v>1</v>
      </c>
      <c r="E3500" s="28">
        <v>2009</v>
      </c>
      <c r="F3500" s="31">
        <f>DATE(E3500,D3500,C3500)</f>
        <v>39843</v>
      </c>
      <c r="G3500" s="24" t="s">
        <v>4505</v>
      </c>
      <c r="H3500" s="2">
        <v>8000000</v>
      </c>
      <c r="I3500" s="2">
        <v>16734283</v>
      </c>
      <c r="J3500" s="2">
        <v>29937909</v>
      </c>
      <c r="K3500" s="28" t="str">
        <f t="shared" si="434"/>
        <v/>
      </c>
      <c r="L3500" s="28" t="str">
        <f t="shared" si="435"/>
        <v/>
      </c>
      <c r="M3500" s="28" t="s">
        <v>4505</v>
      </c>
      <c r="N3500" s="28" t="str">
        <f t="shared" si="436"/>
        <v/>
      </c>
      <c r="O3500" s="28" t="str">
        <f>IF(N3500=1,M3500&amp;" ("&amp;E3500&amp;")",M3500)</f>
        <v>New in Town</v>
      </c>
      <c r="P3500" s="36">
        <f>INDEX(cpi!$A$1:$M$105,MATCH('Inflation adjust calc'!$E3500,cpi!$A:$A,0),MATCH('Inflation adjust calc'!$D3500,cpi!$1:$1,0))</f>
        <v>211.143</v>
      </c>
      <c r="Q3500" s="36">
        <f>cpi!$I$2</f>
        <v>240.85300000000001</v>
      </c>
      <c r="R3500" s="36">
        <f t="shared" si="441"/>
        <v>1.1407103242825953</v>
      </c>
      <c r="S3500" s="28" t="str">
        <f t="shared" si="437"/>
        <v/>
      </c>
      <c r="T3500" s="37">
        <f t="shared" si="438"/>
        <v>9125682.5942607634</v>
      </c>
      <c r="U3500" s="37">
        <f t="shared" si="439"/>
        <v>19088969.387566723</v>
      </c>
      <c r="V3500" s="37">
        <f t="shared" si="440"/>
        <v>34150481.883732833</v>
      </c>
    </row>
    <row r="3501" spans="1:22">
      <c r="A3501" s="23">
        <v>3500</v>
      </c>
      <c r="B3501" s="3" t="s">
        <v>69</v>
      </c>
      <c r="C3501" s="28">
        <v>27</v>
      </c>
      <c r="D3501" s="29">
        <v>6</v>
      </c>
      <c r="E3501" s="28">
        <v>2014</v>
      </c>
      <c r="F3501" s="31">
        <f>DATE(E3501,D3501,C3501)</f>
        <v>41817</v>
      </c>
      <c r="G3501" s="24" t="s">
        <v>4506</v>
      </c>
      <c r="H3501" s="2">
        <v>8000000</v>
      </c>
      <c r="I3501" s="2">
        <v>16170632</v>
      </c>
      <c r="J3501" s="2">
        <v>68838736</v>
      </c>
      <c r="K3501" s="28" t="str">
        <f t="shared" si="434"/>
        <v/>
      </c>
      <c r="L3501" s="28" t="str">
        <f t="shared" si="435"/>
        <v/>
      </c>
      <c r="M3501" s="28" t="s">
        <v>4506</v>
      </c>
      <c r="N3501" s="28" t="str">
        <f t="shared" si="436"/>
        <v/>
      </c>
      <c r="O3501" s="28" t="str">
        <f>IF(N3501=1,M3501&amp;" ("&amp;E3501&amp;")",M3501)</f>
        <v>Begin Again</v>
      </c>
      <c r="P3501" s="36">
        <f>INDEX(cpi!$A$1:$M$105,MATCH('Inflation adjust calc'!$E3501,cpi!$A:$A,0),MATCH('Inflation adjust calc'!$D3501,cpi!$1:$1,0))</f>
        <v>238.34299999999999</v>
      </c>
      <c r="Q3501" s="36">
        <f>cpi!$I$2</f>
        <v>240.85300000000001</v>
      </c>
      <c r="R3501" s="36">
        <f t="shared" si="441"/>
        <v>1.0105310413983211</v>
      </c>
      <c r="S3501" s="28" t="str">
        <f t="shared" si="437"/>
        <v/>
      </c>
      <c r="T3501" s="37">
        <f t="shared" si="438"/>
        <v>8084248.3311865684</v>
      </c>
      <c r="U3501" s="37">
        <f t="shared" si="439"/>
        <v>16340925.595029015</v>
      </c>
      <c r="V3501" s="37">
        <f t="shared" si="440"/>
        <v>69563679.578624099</v>
      </c>
    </row>
    <row r="3502" spans="1:22">
      <c r="A3502" s="23">
        <v>3501</v>
      </c>
      <c r="B3502" s="3" t="s">
        <v>1734</v>
      </c>
      <c r="C3502" s="28">
        <v>14</v>
      </c>
      <c r="D3502" s="29">
        <v>4</v>
      </c>
      <c r="E3502" s="28">
        <v>2000</v>
      </c>
      <c r="F3502" s="31">
        <f>DATE(E3502,D3502,C3502)</f>
        <v>36630</v>
      </c>
      <c r="G3502" s="24" t="s">
        <v>4507</v>
      </c>
      <c r="H3502" s="2">
        <v>8000000</v>
      </c>
      <c r="I3502" s="2">
        <v>15070285</v>
      </c>
      <c r="J3502" s="2">
        <v>28674417</v>
      </c>
      <c r="K3502" s="28" t="str">
        <f t="shared" si="434"/>
        <v/>
      </c>
      <c r="L3502" s="28" t="str">
        <f t="shared" si="435"/>
        <v/>
      </c>
      <c r="M3502" s="28" t="s">
        <v>4507</v>
      </c>
      <c r="N3502" s="28" t="str">
        <f t="shared" si="436"/>
        <v/>
      </c>
      <c r="O3502" s="28" t="str">
        <f>IF(N3502=1,M3502&amp;" ("&amp;E3502&amp;")",M3502)</f>
        <v>American Psycho</v>
      </c>
      <c r="P3502" s="36">
        <f>INDEX(cpi!$A$1:$M$105,MATCH('Inflation adjust calc'!$E3502,cpi!$A:$A,0),MATCH('Inflation adjust calc'!$D3502,cpi!$1:$1,0))</f>
        <v>171.3</v>
      </c>
      <c r="Q3502" s="36">
        <f>cpi!$I$2</f>
        <v>240.85300000000001</v>
      </c>
      <c r="R3502" s="36">
        <f t="shared" si="441"/>
        <v>1.4060303561004086</v>
      </c>
      <c r="S3502" s="28" t="str">
        <f t="shared" si="437"/>
        <v/>
      </c>
      <c r="T3502" s="37">
        <f t="shared" si="438"/>
        <v>11248242.848803269</v>
      </c>
      <c r="U3502" s="37">
        <f t="shared" si="439"/>
        <v>21189278.185084645</v>
      </c>
      <c r="V3502" s="37">
        <f t="shared" si="440"/>
        <v>40317100.74548161</v>
      </c>
    </row>
    <row r="3503" spans="1:22">
      <c r="A3503" s="23">
        <v>3502</v>
      </c>
      <c r="B3503" s="3" t="s">
        <v>351</v>
      </c>
      <c r="C3503" s="28">
        <v>19</v>
      </c>
      <c r="D3503" s="29">
        <v>5</v>
      </c>
      <c r="E3503" s="28">
        <v>2006</v>
      </c>
      <c r="F3503" s="31">
        <f>DATE(E3503,D3503,C3503)</f>
        <v>38856</v>
      </c>
      <c r="G3503" s="24" t="s">
        <v>4508</v>
      </c>
      <c r="H3503" s="2">
        <v>8000000</v>
      </c>
      <c r="I3503" s="2">
        <v>15032800</v>
      </c>
      <c r="J3503" s="2">
        <v>18828036</v>
      </c>
      <c r="K3503" s="28" t="str">
        <f t="shared" si="434"/>
        <v/>
      </c>
      <c r="L3503" s="28" t="str">
        <f t="shared" si="435"/>
        <v/>
      </c>
      <c r="M3503" s="28" t="s">
        <v>4508</v>
      </c>
      <c r="N3503" s="28" t="str">
        <f t="shared" si="436"/>
        <v/>
      </c>
      <c r="O3503" s="28" t="str">
        <f>IF(N3503=1,M3503&amp;" ("&amp;E3503&amp;")",M3503)</f>
        <v>See No Evil</v>
      </c>
      <c r="P3503" s="36">
        <f>INDEX(cpi!$A$1:$M$105,MATCH('Inflation adjust calc'!$E3503,cpi!$A:$A,0),MATCH('Inflation adjust calc'!$D3503,cpi!$1:$1,0))</f>
        <v>202.5</v>
      </c>
      <c r="Q3503" s="36">
        <f>cpi!$I$2</f>
        <v>240.85300000000001</v>
      </c>
      <c r="R3503" s="36">
        <f t="shared" si="441"/>
        <v>1.1893975308641975</v>
      </c>
      <c r="S3503" s="28" t="str">
        <f t="shared" si="437"/>
        <v/>
      </c>
      <c r="T3503" s="37">
        <f t="shared" si="438"/>
        <v>9515180.2469135802</v>
      </c>
      <c r="U3503" s="37">
        <f t="shared" si="439"/>
        <v>17879975.201975308</v>
      </c>
      <c r="V3503" s="37">
        <f t="shared" si="440"/>
        <v>22394019.529422224</v>
      </c>
    </row>
    <row r="3504" spans="1:22">
      <c r="A3504" s="23">
        <v>3503</v>
      </c>
      <c r="B3504" s="3">
        <v>37445</v>
      </c>
      <c r="C3504" s="28">
        <v>7</v>
      </c>
      <c r="D3504" s="29">
        <v>8</v>
      </c>
      <c r="E3504" s="28">
        <v>2002</v>
      </c>
      <c r="F3504" s="31">
        <f>DATE(E3504,D3504,C3504)</f>
        <v>37475</v>
      </c>
      <c r="G3504" s="24" t="s">
        <v>4509</v>
      </c>
      <c r="H3504" s="2">
        <v>8000000</v>
      </c>
      <c r="I3504" s="2">
        <v>14018296</v>
      </c>
      <c r="J3504" s="2">
        <v>16585503</v>
      </c>
      <c r="K3504" s="28" t="str">
        <f t="shared" si="434"/>
        <v/>
      </c>
      <c r="L3504" s="28" t="str">
        <f t="shared" si="435"/>
        <v/>
      </c>
      <c r="M3504" s="28" t="s">
        <v>4509</v>
      </c>
      <c r="N3504" s="28" t="str">
        <f t="shared" si="436"/>
        <v/>
      </c>
      <c r="O3504" s="28" t="str">
        <f>IF(N3504=1,M3504&amp;" ("&amp;E3504&amp;")",M3504)</f>
        <v>The Good Girl</v>
      </c>
      <c r="P3504" s="36">
        <f>INDEX(cpi!$A$1:$M$105,MATCH('Inflation adjust calc'!$E3504,cpi!$A:$A,0),MATCH('Inflation adjust calc'!$D3504,cpi!$1:$1,0))</f>
        <v>180.7</v>
      </c>
      <c r="Q3504" s="36">
        <f>cpi!$I$2</f>
        <v>240.85300000000001</v>
      </c>
      <c r="R3504" s="36">
        <f t="shared" si="441"/>
        <v>1.3328887659103488</v>
      </c>
      <c r="S3504" s="28" t="str">
        <f t="shared" si="437"/>
        <v/>
      </c>
      <c r="T3504" s="37">
        <f t="shared" si="438"/>
        <v>10663110.127282791</v>
      </c>
      <c r="U3504" s="37">
        <f t="shared" si="439"/>
        <v>18684829.255605977</v>
      </c>
      <c r="V3504" s="37">
        <f t="shared" si="440"/>
        <v>22106630.625672389</v>
      </c>
    </row>
    <row r="3505" spans="1:22">
      <c r="A3505" s="23">
        <v>3504</v>
      </c>
      <c r="B3505" s="3">
        <v>38815</v>
      </c>
      <c r="C3505" s="28">
        <v>4</v>
      </c>
      <c r="D3505" s="29">
        <v>8</v>
      </c>
      <c r="E3505" s="28">
        <v>2006</v>
      </c>
      <c r="F3505" s="31">
        <f>DATE(E3505,D3505,C3505)</f>
        <v>38933</v>
      </c>
      <c r="G3505" s="24" t="s">
        <v>4510</v>
      </c>
      <c r="H3505" s="2">
        <v>8000000</v>
      </c>
      <c r="I3505" s="2">
        <v>12671300</v>
      </c>
      <c r="J3505" s="2">
        <v>12740705</v>
      </c>
      <c r="K3505" s="28" t="str">
        <f t="shared" si="434"/>
        <v/>
      </c>
      <c r="L3505" s="28" t="str">
        <f t="shared" si="435"/>
        <v/>
      </c>
      <c r="M3505" s="28" t="s">
        <v>4510</v>
      </c>
      <c r="N3505" s="28" t="str">
        <f t="shared" si="436"/>
        <v/>
      </c>
      <c r="O3505" s="28" t="str">
        <f>IF(N3505=1,M3505&amp;" ("&amp;E3505&amp;")",M3505)</f>
        <v>Bon Cop, Bad Cop</v>
      </c>
      <c r="P3505" s="36">
        <f>INDEX(cpi!$A$1:$M$105,MATCH('Inflation adjust calc'!$E3505,cpi!$A:$A,0),MATCH('Inflation adjust calc'!$D3505,cpi!$1:$1,0))</f>
        <v>203.9</v>
      </c>
      <c r="Q3505" s="36">
        <f>cpi!$I$2</f>
        <v>240.85300000000001</v>
      </c>
      <c r="R3505" s="36">
        <f t="shared" si="441"/>
        <v>1.1812309955860716</v>
      </c>
      <c r="S3505" s="28" t="str">
        <f t="shared" si="437"/>
        <v/>
      </c>
      <c r="T3505" s="37">
        <f t="shared" si="438"/>
        <v>9449847.964688573</v>
      </c>
      <c r="U3505" s="37">
        <f t="shared" si="439"/>
        <v>14967732.314369788</v>
      </c>
      <c r="V3505" s="37">
        <f t="shared" si="440"/>
        <v>15049715.65161844</v>
      </c>
    </row>
    <row r="3506" spans="1:22">
      <c r="A3506" s="23">
        <v>3505</v>
      </c>
      <c r="B3506" s="3" t="s">
        <v>4368</v>
      </c>
      <c r="C3506" s="28">
        <v>30</v>
      </c>
      <c r="D3506" s="29">
        <v>10</v>
      </c>
      <c r="E3506" s="28">
        <v>2009</v>
      </c>
      <c r="F3506" s="31">
        <f>DATE(E3506,D3506,C3506)</f>
        <v>40116</v>
      </c>
      <c r="G3506" s="24" t="s">
        <v>4511</v>
      </c>
      <c r="H3506" s="2">
        <v>8000000</v>
      </c>
      <c r="I3506" s="2">
        <v>10273187</v>
      </c>
      <c r="J3506" s="2">
        <v>10629320</v>
      </c>
      <c r="K3506" s="28" t="str">
        <f t="shared" si="434"/>
        <v/>
      </c>
      <c r="L3506" s="28" t="str">
        <f t="shared" si="435"/>
        <v/>
      </c>
      <c r="M3506" s="28" t="s">
        <v>4511</v>
      </c>
      <c r="N3506" s="28" t="str">
        <f t="shared" si="436"/>
        <v/>
      </c>
      <c r="O3506" s="28" t="str">
        <f>IF(N3506=1,M3506&amp;" ("&amp;E3506&amp;")",M3506)</f>
        <v>The Boondock Saints 2: All Saints Day</v>
      </c>
      <c r="P3506" s="36">
        <f>INDEX(cpi!$A$1:$M$105,MATCH('Inflation adjust calc'!$E3506,cpi!$A:$A,0),MATCH('Inflation adjust calc'!$D3506,cpi!$1:$1,0))</f>
        <v>216.17699999999999</v>
      </c>
      <c r="Q3506" s="36">
        <f>cpi!$I$2</f>
        <v>240.85300000000001</v>
      </c>
      <c r="R3506" s="36">
        <f t="shared" si="441"/>
        <v>1.1141472034490256</v>
      </c>
      <c r="S3506" s="28" t="str">
        <f t="shared" si="437"/>
        <v/>
      </c>
      <c r="T3506" s="37">
        <f t="shared" si="438"/>
        <v>8913177.6275922041</v>
      </c>
      <c r="U3506" s="37">
        <f t="shared" si="439"/>
        <v>11445842.566558884</v>
      </c>
      <c r="V3506" s="37">
        <f t="shared" si="440"/>
        <v>11842627.152564798</v>
      </c>
    </row>
    <row r="3507" spans="1:22">
      <c r="A3507" s="23">
        <v>3506</v>
      </c>
      <c r="B3507" s="3" t="s">
        <v>354</v>
      </c>
      <c r="C3507" s="28">
        <v>29</v>
      </c>
      <c r="D3507" s="29">
        <v>4</v>
      </c>
      <c r="E3507" s="28">
        <v>2011</v>
      </c>
      <c r="F3507" s="31">
        <f>DATE(E3507,D3507,C3507)</f>
        <v>40662</v>
      </c>
      <c r="G3507" s="24" t="s">
        <v>4512</v>
      </c>
      <c r="H3507" s="2">
        <v>8000000</v>
      </c>
      <c r="I3507" s="2">
        <v>10130219</v>
      </c>
      <c r="J3507" s="2">
        <v>10763183</v>
      </c>
      <c r="K3507" s="28" t="str">
        <f t="shared" si="434"/>
        <v/>
      </c>
      <c r="L3507" s="28" t="str">
        <f t="shared" si="435"/>
        <v/>
      </c>
      <c r="M3507" s="28" t="s">
        <v>4512</v>
      </c>
      <c r="N3507" s="28" t="str">
        <f t="shared" si="436"/>
        <v/>
      </c>
      <c r="O3507" s="28" t="str">
        <f>IF(N3507=1,M3507&amp;" ("&amp;E3507&amp;")",M3507)</f>
        <v>Prom</v>
      </c>
      <c r="P3507" s="36">
        <f>INDEX(cpi!$A$1:$M$105,MATCH('Inflation adjust calc'!$E3507,cpi!$A:$A,0),MATCH('Inflation adjust calc'!$D3507,cpi!$1:$1,0))</f>
        <v>224.90600000000001</v>
      </c>
      <c r="Q3507" s="36">
        <f>cpi!$I$2</f>
        <v>240.85300000000001</v>
      </c>
      <c r="R3507" s="36">
        <f t="shared" si="441"/>
        <v>1.0709051781633216</v>
      </c>
      <c r="S3507" s="28" t="str">
        <f t="shared" si="437"/>
        <v/>
      </c>
      <c r="T3507" s="37">
        <f t="shared" si="438"/>
        <v>8567241.4253065735</v>
      </c>
      <c r="U3507" s="37">
        <f t="shared" si="439"/>
        <v>10848503.983028466</v>
      </c>
      <c r="V3507" s="37">
        <f t="shared" si="440"/>
        <v>11526348.408219434</v>
      </c>
    </row>
    <row r="3508" spans="1:22">
      <c r="A3508" s="23">
        <v>3507</v>
      </c>
      <c r="B3508" s="3" t="s">
        <v>4513</v>
      </c>
      <c r="C3508" s="28">
        <v>22</v>
      </c>
      <c r="D3508" s="29">
        <v>4</v>
      </c>
      <c r="E3508" s="28">
        <v>1994</v>
      </c>
      <c r="F3508" s="31">
        <f>DATE(E3508,D3508,C3508)</f>
        <v>34446</v>
      </c>
      <c r="G3508" s="24" t="s">
        <v>4514</v>
      </c>
      <c r="H3508" s="2">
        <v>8000000</v>
      </c>
      <c r="I3508" s="2">
        <v>8864699</v>
      </c>
      <c r="J3508" s="2">
        <v>8864699</v>
      </c>
      <c r="K3508" s="28" t="str">
        <f t="shared" si="434"/>
        <v/>
      </c>
      <c r="L3508" s="28" t="str">
        <f t="shared" si="435"/>
        <v/>
      </c>
      <c r="M3508" s="28" t="s">
        <v>4514</v>
      </c>
      <c r="N3508" s="28" t="str">
        <f t="shared" si="436"/>
        <v/>
      </c>
      <c r="O3508" s="28" t="str">
        <f>IF(N3508=1,M3508&amp;" ("&amp;E3508&amp;")",M3508)</f>
        <v>The Inkwell</v>
      </c>
      <c r="P3508" s="36">
        <f>INDEX(cpi!$A$1:$M$105,MATCH('Inflation adjust calc'!$E3508,cpi!$A:$A,0),MATCH('Inflation adjust calc'!$D3508,cpi!$1:$1,0))</f>
        <v>147.4</v>
      </c>
      <c r="Q3508" s="36">
        <f>cpi!$I$2</f>
        <v>240.85300000000001</v>
      </c>
      <c r="R3508" s="36">
        <f t="shared" si="441"/>
        <v>1.6340094979647219</v>
      </c>
      <c r="S3508" s="28" t="str">
        <f t="shared" si="437"/>
        <v/>
      </c>
      <c r="T3508" s="37">
        <f t="shared" si="438"/>
        <v>13072075.983717775</v>
      </c>
      <c r="U3508" s="37">
        <f t="shared" si="439"/>
        <v>14485002.362598373</v>
      </c>
      <c r="V3508" s="37">
        <f t="shared" si="440"/>
        <v>14485002.362598373</v>
      </c>
    </row>
    <row r="3509" spans="1:22">
      <c r="A3509" s="23">
        <v>3508</v>
      </c>
      <c r="B3509" s="3" t="s">
        <v>3923</v>
      </c>
      <c r="C3509" s="28">
        <v>29</v>
      </c>
      <c r="D3509" s="29">
        <v>12</v>
      </c>
      <c r="E3509" s="28">
        <v>2000</v>
      </c>
      <c r="F3509" s="31">
        <f>DATE(E3509,D3509,C3509)</f>
        <v>36889</v>
      </c>
      <c r="G3509" s="24" t="s">
        <v>4515</v>
      </c>
      <c r="H3509" s="2">
        <v>8000000</v>
      </c>
      <c r="I3509" s="2">
        <v>8279017</v>
      </c>
      <c r="J3509" s="2">
        <v>8279017</v>
      </c>
      <c r="K3509" s="28" t="str">
        <f t="shared" si="434"/>
        <v/>
      </c>
      <c r="L3509" s="28" t="str">
        <f t="shared" si="435"/>
        <v/>
      </c>
      <c r="M3509" s="28" t="s">
        <v>4515</v>
      </c>
      <c r="N3509" s="28" t="str">
        <f t="shared" si="436"/>
        <v/>
      </c>
      <c r="O3509" s="28" t="str">
        <f>IF(N3509=1,M3509&amp;" ("&amp;E3509&amp;")",M3509)</f>
        <v>Shadow of the Vampire</v>
      </c>
      <c r="P3509" s="36">
        <f>INDEX(cpi!$A$1:$M$105,MATCH('Inflation adjust calc'!$E3509,cpi!$A:$A,0),MATCH('Inflation adjust calc'!$D3509,cpi!$1:$1,0))</f>
        <v>174</v>
      </c>
      <c r="Q3509" s="36">
        <f>cpi!$I$2</f>
        <v>240.85300000000001</v>
      </c>
      <c r="R3509" s="36">
        <f t="shared" si="441"/>
        <v>1.384212643678161</v>
      </c>
      <c r="S3509" s="28" t="str">
        <f t="shared" si="437"/>
        <v/>
      </c>
      <c r="T3509" s="37">
        <f t="shared" si="438"/>
        <v>11073701.149425289</v>
      </c>
      <c r="U3509" s="37">
        <f t="shared" si="439"/>
        <v>11459920.008626437</v>
      </c>
      <c r="V3509" s="37">
        <f t="shared" si="440"/>
        <v>11459920.008626437</v>
      </c>
    </row>
    <row r="3510" spans="1:22">
      <c r="A3510" s="23">
        <v>3509</v>
      </c>
      <c r="B3510" s="3">
        <v>40400</v>
      </c>
      <c r="C3510" s="28">
        <v>8</v>
      </c>
      <c r="D3510" s="29">
        <v>10</v>
      </c>
      <c r="E3510" s="28">
        <v>2010</v>
      </c>
      <c r="F3510" s="31">
        <f>DATE(E3510,D3510,C3510)</f>
        <v>40459</v>
      </c>
      <c r="G3510" s="24" t="s">
        <v>4516</v>
      </c>
      <c r="H3510" s="2">
        <v>8000000</v>
      </c>
      <c r="I3510" s="2">
        <v>6363628</v>
      </c>
      <c r="J3510" s="2">
        <v>6632950</v>
      </c>
      <c r="K3510" s="28" t="str">
        <f t="shared" si="434"/>
        <v/>
      </c>
      <c r="L3510" s="28" t="str">
        <f t="shared" si="435"/>
        <v/>
      </c>
      <c r="M3510" s="28" t="s">
        <v>4516</v>
      </c>
      <c r="N3510" s="28" t="str">
        <f t="shared" si="436"/>
        <v/>
      </c>
      <c r="O3510" s="28" t="str">
        <f>IF(N3510=1,M3510&amp;" ("&amp;E3510&amp;")",M3510)</f>
        <v>It's Kind of a Funny Story</v>
      </c>
      <c r="P3510" s="36">
        <f>INDEX(cpi!$A$1:$M$105,MATCH('Inflation adjust calc'!$E3510,cpi!$A:$A,0),MATCH('Inflation adjust calc'!$D3510,cpi!$1:$1,0))</f>
        <v>218.71100000000001</v>
      </c>
      <c r="Q3510" s="36">
        <f>cpi!$I$2</f>
        <v>240.85300000000001</v>
      </c>
      <c r="R3510" s="36">
        <f t="shared" si="441"/>
        <v>1.1012386208283991</v>
      </c>
      <c r="S3510" s="28" t="str">
        <f t="shared" si="437"/>
        <v/>
      </c>
      <c r="T3510" s="37">
        <f t="shared" si="438"/>
        <v>8809908.9666271918</v>
      </c>
      <c r="U3510" s="37">
        <f t="shared" si="439"/>
        <v>7007872.9221849833</v>
      </c>
      <c r="V3510" s="37">
        <f t="shared" si="440"/>
        <v>7304460.7100237301</v>
      </c>
    </row>
    <row r="3511" spans="1:22">
      <c r="A3511" s="23">
        <v>3510</v>
      </c>
      <c r="B3511" s="3">
        <v>35129</v>
      </c>
      <c r="C3511" s="28">
        <v>3</v>
      </c>
      <c r="D3511" s="29">
        <v>5</v>
      </c>
      <c r="E3511" s="28">
        <v>1996</v>
      </c>
      <c r="F3511" s="31">
        <f>DATE(E3511,D3511,C3511)</f>
        <v>35188</v>
      </c>
      <c r="G3511" s="24" t="s">
        <v>4517</v>
      </c>
      <c r="H3511" s="2">
        <v>8000000</v>
      </c>
      <c r="I3511" s="2">
        <v>5656388</v>
      </c>
      <c r="J3511" s="2">
        <v>5656388</v>
      </c>
      <c r="K3511" s="28" t="str">
        <f t="shared" si="434"/>
        <v/>
      </c>
      <c r="L3511" s="28" t="str">
        <f t="shared" si="435"/>
        <v/>
      </c>
      <c r="M3511" s="28" t="s">
        <v>4517</v>
      </c>
      <c r="N3511" s="28" t="str">
        <f t="shared" si="436"/>
        <v/>
      </c>
      <c r="O3511" s="28" t="str">
        <f>IF(N3511=1,M3511&amp;" ("&amp;E3511&amp;")",M3511)</f>
        <v>The Pallbearer</v>
      </c>
      <c r="P3511" s="36">
        <f>INDEX(cpi!$A$1:$M$105,MATCH('Inflation adjust calc'!$E3511,cpi!$A:$A,0),MATCH('Inflation adjust calc'!$D3511,cpi!$1:$1,0))</f>
        <v>156.6</v>
      </c>
      <c r="Q3511" s="36">
        <f>cpi!$I$2</f>
        <v>240.85300000000001</v>
      </c>
      <c r="R3511" s="36">
        <f t="shared" si="441"/>
        <v>1.5380140485312901</v>
      </c>
      <c r="S3511" s="28" t="str">
        <f t="shared" si="437"/>
        <v/>
      </c>
      <c r="T3511" s="37">
        <f t="shared" si="438"/>
        <v>12304112.388250321</v>
      </c>
      <c r="U3511" s="37">
        <f t="shared" si="439"/>
        <v>8699604.2079438064</v>
      </c>
      <c r="V3511" s="37">
        <f t="shared" si="440"/>
        <v>8699604.2079438064</v>
      </c>
    </row>
    <row r="3512" spans="1:22">
      <c r="A3512" s="23">
        <v>3511</v>
      </c>
      <c r="B3512" s="3" t="s">
        <v>3657</v>
      </c>
      <c r="C3512" s="28">
        <v>22</v>
      </c>
      <c r="D3512" s="29">
        <v>9</v>
      </c>
      <c r="E3512" s="28">
        <v>2000</v>
      </c>
      <c r="F3512" s="31">
        <f>DATE(E3512,D3512,C3512)</f>
        <v>36791</v>
      </c>
      <c r="G3512" s="24" t="s">
        <v>4518</v>
      </c>
      <c r="H3512" s="2">
        <v>8000000</v>
      </c>
      <c r="I3512" s="2">
        <v>5018450</v>
      </c>
      <c r="J3512" s="2">
        <v>10192613</v>
      </c>
      <c r="K3512" s="28" t="str">
        <f t="shared" si="434"/>
        <v/>
      </c>
      <c r="L3512" s="28" t="str">
        <f t="shared" si="435"/>
        <v/>
      </c>
      <c r="M3512" s="28" t="s">
        <v>4518</v>
      </c>
      <c r="N3512" s="28" t="str">
        <f t="shared" si="436"/>
        <v/>
      </c>
      <c r="O3512" s="28" t="str">
        <f>IF(N3512=1,M3512&amp;" ("&amp;E3512&amp;")",M3512)</f>
        <v>Woman on Top</v>
      </c>
      <c r="P3512" s="36">
        <f>INDEX(cpi!$A$1:$M$105,MATCH('Inflation adjust calc'!$E3512,cpi!$A:$A,0),MATCH('Inflation adjust calc'!$D3512,cpi!$1:$1,0))</f>
        <v>173.7</v>
      </c>
      <c r="Q3512" s="36">
        <f>cpi!$I$2</f>
        <v>240.85300000000001</v>
      </c>
      <c r="R3512" s="36">
        <f t="shared" si="441"/>
        <v>1.3866033390903858</v>
      </c>
      <c r="S3512" s="28" t="str">
        <f t="shared" si="437"/>
        <v/>
      </c>
      <c r="T3512" s="37">
        <f t="shared" si="438"/>
        <v>11092826.712723086</v>
      </c>
      <c r="U3512" s="37">
        <f t="shared" si="439"/>
        <v>6958599.5270581469</v>
      </c>
      <c r="V3512" s="37">
        <f t="shared" si="440"/>
        <v>14133111.219856074</v>
      </c>
    </row>
    <row r="3513" spans="1:22">
      <c r="A3513" s="23">
        <v>3512</v>
      </c>
      <c r="B3513" s="3">
        <v>36865</v>
      </c>
      <c r="C3513" s="28">
        <v>12</v>
      </c>
      <c r="D3513" s="29">
        <v>5</v>
      </c>
      <c r="E3513" s="28">
        <v>2000</v>
      </c>
      <c r="F3513" s="31">
        <f>DATE(E3513,D3513,C3513)</f>
        <v>36658</v>
      </c>
      <c r="G3513" s="24" t="s">
        <v>4519</v>
      </c>
      <c r="H3513" s="2">
        <v>8000000</v>
      </c>
      <c r="I3513" s="2">
        <v>4714090</v>
      </c>
      <c r="J3513" s="2">
        <v>4714090</v>
      </c>
      <c r="K3513" s="28" t="str">
        <f t="shared" si="434"/>
        <v/>
      </c>
      <c r="L3513" s="28" t="str">
        <f t="shared" si="435"/>
        <v/>
      </c>
      <c r="M3513" s="28" t="s">
        <v>4519</v>
      </c>
      <c r="N3513" s="28" t="str">
        <f t="shared" si="436"/>
        <v/>
      </c>
      <c r="O3513" s="28" t="str">
        <f>IF(N3513=1,M3513&amp;" ("&amp;E3513&amp;")",M3513)</f>
        <v>Held Up</v>
      </c>
      <c r="P3513" s="36">
        <f>INDEX(cpi!$A$1:$M$105,MATCH('Inflation adjust calc'!$E3513,cpi!$A:$A,0),MATCH('Inflation adjust calc'!$D3513,cpi!$1:$1,0))</f>
        <v>171.5</v>
      </c>
      <c r="Q3513" s="36">
        <f>cpi!$I$2</f>
        <v>240.85300000000001</v>
      </c>
      <c r="R3513" s="36">
        <f t="shared" si="441"/>
        <v>1.404390670553936</v>
      </c>
      <c r="S3513" s="28" t="str">
        <f t="shared" si="437"/>
        <v/>
      </c>
      <c r="T3513" s="37">
        <f t="shared" si="438"/>
        <v>11235125.364431487</v>
      </c>
      <c r="U3513" s="37">
        <f t="shared" si="439"/>
        <v>6620424.0161516042</v>
      </c>
      <c r="V3513" s="37">
        <f t="shared" si="440"/>
        <v>6620424.0161516042</v>
      </c>
    </row>
    <row r="3514" spans="1:22">
      <c r="A3514" s="23">
        <v>3513</v>
      </c>
      <c r="B3514" s="3">
        <v>42409</v>
      </c>
      <c r="C3514" s="28">
        <v>2</v>
      </c>
      <c r="D3514" s="29">
        <v>9</v>
      </c>
      <c r="E3514" s="28">
        <v>2016</v>
      </c>
      <c r="F3514" s="31">
        <f>DATE(E3514,D3514,C3514)</f>
        <v>42615</v>
      </c>
      <c r="G3514" s="24" t="s">
        <v>6852</v>
      </c>
      <c r="H3514" s="2">
        <v>8000000</v>
      </c>
      <c r="I3514" s="2">
        <v>3915251</v>
      </c>
      <c r="J3514" s="2">
        <v>7315251</v>
      </c>
      <c r="K3514" s="28" t="str">
        <f t="shared" si="434"/>
        <v/>
      </c>
      <c r="L3514" s="28" t="str">
        <f t="shared" si="435"/>
        <v/>
      </c>
      <c r="M3514" s="28" t="s">
        <v>6852</v>
      </c>
      <c r="N3514" s="28" t="str">
        <f t="shared" si="436"/>
        <v/>
      </c>
      <c r="O3514" s="28" t="str">
        <f>IF(N3514=1,M3514&amp;" ("&amp;E3514&amp;")",M3514)</f>
        <v>Morgan</v>
      </c>
      <c r="P3514" s="36">
        <f>INDEX(cpi!$A$1:$M$105,MATCH('Inflation adjust calc'!$E3514,cpi!$A:$A,0),MATCH('Inflation adjust calc'!$D3514,cpi!$1:$1,0))</f>
        <v>0</v>
      </c>
      <c r="Q3514" s="36">
        <f>cpi!$I$2</f>
        <v>240.85300000000001</v>
      </c>
      <c r="R3514" s="36" t="e">
        <f t="shared" si="441"/>
        <v>#DIV/0!</v>
      </c>
      <c r="S3514" s="28">
        <f t="shared" si="437"/>
        <v>1</v>
      </c>
      <c r="T3514" s="37" t="e">
        <f t="shared" si="438"/>
        <v>#DIV/0!</v>
      </c>
      <c r="U3514" s="37" t="e">
        <f t="shared" si="439"/>
        <v>#DIV/0!</v>
      </c>
      <c r="V3514" s="37" t="e">
        <f t="shared" si="440"/>
        <v>#DIV/0!</v>
      </c>
    </row>
    <row r="3515" spans="1:22">
      <c r="A3515" s="23">
        <v>3514</v>
      </c>
      <c r="B3515" s="3" t="s">
        <v>4520</v>
      </c>
      <c r="C3515" s="28">
        <v>30</v>
      </c>
      <c r="D3515" s="29">
        <v>12</v>
      </c>
      <c r="E3515" s="28">
        <v>2015</v>
      </c>
      <c r="F3515" s="31">
        <f>DATE(E3515,D3515,C3515)</f>
        <v>42368</v>
      </c>
      <c r="G3515" s="24" t="s">
        <v>4521</v>
      </c>
      <c r="H3515" s="2">
        <v>8000000</v>
      </c>
      <c r="I3515" s="2">
        <v>3759286</v>
      </c>
      <c r="J3515" s="2">
        <v>5531455</v>
      </c>
      <c r="K3515" s="28" t="str">
        <f t="shared" si="434"/>
        <v/>
      </c>
      <c r="L3515" s="28" t="str">
        <f t="shared" si="435"/>
        <v/>
      </c>
      <c r="M3515" s="28" t="s">
        <v>4521</v>
      </c>
      <c r="N3515" s="28" t="str">
        <f t="shared" si="436"/>
        <v/>
      </c>
      <c r="O3515" s="28" t="str">
        <f>IF(N3515=1,M3515&amp;" ("&amp;E3515&amp;")",M3515)</f>
        <v>Anomalisa</v>
      </c>
      <c r="P3515" s="36">
        <f>INDEX(cpi!$A$1:$M$105,MATCH('Inflation adjust calc'!$E3515,cpi!$A:$A,0),MATCH('Inflation adjust calc'!$D3515,cpi!$1:$1,0))</f>
        <v>236.52500000000001</v>
      </c>
      <c r="Q3515" s="36">
        <f>cpi!$I$2</f>
        <v>240.85300000000001</v>
      </c>
      <c r="R3515" s="36">
        <f t="shared" si="441"/>
        <v>1.0182982771377234</v>
      </c>
      <c r="S3515" s="28" t="str">
        <f t="shared" si="437"/>
        <v/>
      </c>
      <c r="T3515" s="37">
        <f t="shared" si="438"/>
        <v>8146386.2171017872</v>
      </c>
      <c r="U3515" s="37">
        <f t="shared" si="439"/>
        <v>3828074.4570679637</v>
      </c>
      <c r="V3515" s="37">
        <f t="shared" si="440"/>
        <v>5632671.0965648452</v>
      </c>
    </row>
    <row r="3516" spans="1:22">
      <c r="A3516" s="23">
        <v>3515</v>
      </c>
      <c r="B3516" s="3" t="s">
        <v>869</v>
      </c>
      <c r="C3516" s="28">
        <v>23</v>
      </c>
      <c r="D3516" s="29">
        <v>12</v>
      </c>
      <c r="E3516" s="28">
        <v>2005</v>
      </c>
      <c r="F3516" s="31">
        <f>DATE(E3516,D3516,C3516)</f>
        <v>38709</v>
      </c>
      <c r="G3516" s="24" t="s">
        <v>4522</v>
      </c>
      <c r="H3516" s="2">
        <v>8000000</v>
      </c>
      <c r="I3516" s="2">
        <v>3647381</v>
      </c>
      <c r="J3516" s="2">
        <v>19891331</v>
      </c>
      <c r="K3516" s="28" t="str">
        <f t="shared" si="434"/>
        <v/>
      </c>
      <c r="L3516" s="28" t="str">
        <f t="shared" si="435"/>
        <v/>
      </c>
      <c r="M3516" s="28" t="s">
        <v>4522</v>
      </c>
      <c r="N3516" s="28" t="str">
        <f t="shared" si="436"/>
        <v/>
      </c>
      <c r="O3516" s="28" t="str">
        <f>IF(N3516=1,M3516&amp;" ("&amp;E3516&amp;")",M3516)</f>
        <v>Caché</v>
      </c>
      <c r="P3516" s="36">
        <f>INDEX(cpi!$A$1:$M$105,MATCH('Inflation adjust calc'!$E3516,cpi!$A:$A,0),MATCH('Inflation adjust calc'!$D3516,cpi!$1:$1,0))</f>
        <v>196.8</v>
      </c>
      <c r="Q3516" s="36">
        <f>cpi!$I$2</f>
        <v>240.85300000000001</v>
      </c>
      <c r="R3516" s="36">
        <f t="shared" si="441"/>
        <v>1.2238465447154472</v>
      </c>
      <c r="S3516" s="28" t="str">
        <f t="shared" si="437"/>
        <v/>
      </c>
      <c r="T3516" s="37">
        <f t="shared" si="438"/>
        <v>9790772.3577235769</v>
      </c>
      <c r="U3516" s="37">
        <f t="shared" si="439"/>
        <v>4463834.6341107721</v>
      </c>
      <c r="V3516" s="37">
        <f t="shared" si="440"/>
        <v>24343936.714141261</v>
      </c>
    </row>
    <row r="3517" spans="1:22">
      <c r="A3517" s="23">
        <v>3516</v>
      </c>
      <c r="B3517" s="3" t="s">
        <v>4523</v>
      </c>
      <c r="C3517" s="28">
        <v>29</v>
      </c>
      <c r="D3517" s="29">
        <v>12</v>
      </c>
      <c r="E3517" s="28">
        <v>2010</v>
      </c>
      <c r="F3517" s="31">
        <f>DATE(E3517,D3517,C3517)</f>
        <v>40541</v>
      </c>
      <c r="G3517" s="24" t="s">
        <v>4524</v>
      </c>
      <c r="H3517" s="2">
        <v>8000000</v>
      </c>
      <c r="I3517" s="2">
        <v>3205706</v>
      </c>
      <c r="J3517" s="2">
        <v>20005613</v>
      </c>
      <c r="K3517" s="28" t="str">
        <f t="shared" si="434"/>
        <v/>
      </c>
      <c r="L3517" s="28" t="str">
        <f t="shared" si="435"/>
        <v/>
      </c>
      <c r="M3517" s="28" t="s">
        <v>4524</v>
      </c>
      <c r="N3517" s="28" t="str">
        <f t="shared" si="436"/>
        <v/>
      </c>
      <c r="O3517" s="28" t="str">
        <f>IF(N3517=1,M3517&amp;" ("&amp;E3517&amp;")",M3517)</f>
        <v>Another Year</v>
      </c>
      <c r="P3517" s="36">
        <f>INDEX(cpi!$A$1:$M$105,MATCH('Inflation adjust calc'!$E3517,cpi!$A:$A,0),MATCH('Inflation adjust calc'!$D3517,cpi!$1:$1,0))</f>
        <v>219.179</v>
      </c>
      <c r="Q3517" s="36">
        <f>cpi!$I$2</f>
        <v>240.85300000000001</v>
      </c>
      <c r="R3517" s="36">
        <f t="shared" si="441"/>
        <v>1.0988872109098042</v>
      </c>
      <c r="S3517" s="28" t="str">
        <f t="shared" si="437"/>
        <v/>
      </c>
      <c r="T3517" s="37">
        <f t="shared" si="438"/>
        <v>8791097.6872784346</v>
      </c>
      <c r="U3517" s="37">
        <f t="shared" si="439"/>
        <v>3522709.3253368251</v>
      </c>
      <c r="V3517" s="37">
        <f t="shared" si="440"/>
        <v>21983912.27211092</v>
      </c>
    </row>
    <row r="3518" spans="1:22">
      <c r="A3518" s="23">
        <v>3517</v>
      </c>
      <c r="B3518" s="3" t="s">
        <v>983</v>
      </c>
      <c r="C3518" s="28">
        <v>20</v>
      </c>
      <c r="D3518" s="29">
        <v>9</v>
      </c>
      <c r="E3518" s="28">
        <v>2002</v>
      </c>
      <c r="F3518" s="31">
        <f>DATE(E3518,D3518,C3518)</f>
        <v>37519</v>
      </c>
      <c r="G3518" s="24" t="s">
        <v>4525</v>
      </c>
      <c r="H3518" s="2">
        <v>8000000</v>
      </c>
      <c r="I3518" s="2">
        <v>3076425</v>
      </c>
      <c r="J3518" s="2">
        <v>42376425</v>
      </c>
      <c r="K3518" s="28" t="str">
        <f t="shared" si="434"/>
        <v/>
      </c>
      <c r="L3518" s="28" t="str">
        <f t="shared" si="435"/>
        <v/>
      </c>
      <c r="M3518" s="28" t="s">
        <v>4525</v>
      </c>
      <c r="N3518" s="28" t="str">
        <f t="shared" si="436"/>
        <v/>
      </c>
      <c r="O3518" s="28" t="str">
        <f>IF(N3518=1,M3518&amp;" ("&amp;E3518&amp;")",M3518)</f>
        <v>8 femmes</v>
      </c>
      <c r="P3518" s="36">
        <f>INDEX(cpi!$A$1:$M$105,MATCH('Inflation adjust calc'!$E3518,cpi!$A:$A,0),MATCH('Inflation adjust calc'!$D3518,cpi!$1:$1,0))</f>
        <v>181</v>
      </c>
      <c r="Q3518" s="36">
        <f>cpi!$I$2</f>
        <v>240.85300000000001</v>
      </c>
      <c r="R3518" s="36">
        <f t="shared" si="441"/>
        <v>1.3306795580110498</v>
      </c>
      <c r="S3518" s="28" t="str">
        <f t="shared" si="437"/>
        <v/>
      </c>
      <c r="T3518" s="37">
        <f t="shared" si="438"/>
        <v>10645436.464088399</v>
      </c>
      <c r="U3518" s="37">
        <f t="shared" si="439"/>
        <v>4093735.8592541437</v>
      </c>
      <c r="V3518" s="37">
        <f t="shared" si="440"/>
        <v>56389442.489088401</v>
      </c>
    </row>
    <row r="3519" spans="1:22">
      <c r="A3519" s="23">
        <v>3518</v>
      </c>
      <c r="B3519" s="3">
        <v>33239</v>
      </c>
      <c r="C3519" s="28">
        <v>1</v>
      </c>
      <c r="D3519" s="29">
        <v>1</v>
      </c>
      <c r="E3519" s="28">
        <v>1991</v>
      </c>
      <c r="F3519" s="31">
        <f>DATE(E3519,D3519,C3519)</f>
        <v>33239</v>
      </c>
      <c r="G3519" s="24" t="s">
        <v>4526</v>
      </c>
      <c r="H3519" s="2">
        <v>8000000</v>
      </c>
      <c r="I3519" s="2">
        <v>2275557</v>
      </c>
      <c r="J3519" s="2">
        <v>2275557</v>
      </c>
      <c r="K3519" s="28" t="str">
        <f t="shared" si="434"/>
        <v/>
      </c>
      <c r="L3519" s="28" t="str">
        <f t="shared" si="435"/>
        <v/>
      </c>
      <c r="M3519" s="28" t="s">
        <v>4526</v>
      </c>
      <c r="N3519" s="28" t="str">
        <f t="shared" si="436"/>
        <v/>
      </c>
      <c r="O3519" s="28" t="str">
        <f>IF(N3519=1,M3519&amp;" ("&amp;E3519&amp;")",M3519)</f>
        <v>Showdown in Little Tokyo</v>
      </c>
      <c r="P3519" s="36">
        <f>INDEX(cpi!$A$1:$M$105,MATCH('Inflation adjust calc'!$E3519,cpi!$A:$A,0),MATCH('Inflation adjust calc'!$D3519,cpi!$1:$1,0))</f>
        <v>134.6</v>
      </c>
      <c r="Q3519" s="36">
        <f>cpi!$I$2</f>
        <v>240.85300000000001</v>
      </c>
      <c r="R3519" s="36">
        <f t="shared" si="441"/>
        <v>1.789398216939079</v>
      </c>
      <c r="S3519" s="28" t="str">
        <f t="shared" si="437"/>
        <v/>
      </c>
      <c r="T3519" s="37">
        <f t="shared" si="438"/>
        <v>14315185.735512631</v>
      </c>
      <c r="U3519" s="37">
        <f t="shared" si="439"/>
        <v>4071877.6383432397</v>
      </c>
      <c r="V3519" s="37">
        <f t="shared" si="440"/>
        <v>4071877.6383432397</v>
      </c>
    </row>
    <row r="3520" spans="1:22">
      <c r="A3520" s="23">
        <v>3519</v>
      </c>
      <c r="B3520" s="3" t="s">
        <v>1343</v>
      </c>
      <c r="C3520" s="28">
        <v>25</v>
      </c>
      <c r="D3520" s="29">
        <v>9</v>
      </c>
      <c r="E3520" s="28">
        <v>1998</v>
      </c>
      <c r="F3520" s="31">
        <f>DATE(E3520,D3520,C3520)</f>
        <v>36063</v>
      </c>
      <c r="G3520" s="24" t="s">
        <v>4527</v>
      </c>
      <c r="H3520" s="2">
        <v>8000000</v>
      </c>
      <c r="I3520" s="2">
        <v>1793359</v>
      </c>
      <c r="J3520" s="2">
        <v>2256606</v>
      </c>
      <c r="K3520" s="28" t="str">
        <f t="shared" si="434"/>
        <v/>
      </c>
      <c r="L3520" s="28" t="str">
        <f t="shared" si="435"/>
        <v/>
      </c>
      <c r="M3520" s="28" t="s">
        <v>4527</v>
      </c>
      <c r="N3520" s="28" t="str">
        <f t="shared" si="436"/>
        <v/>
      </c>
      <c r="O3520" s="28" t="str">
        <f>IF(N3520=1,M3520&amp;" ("&amp;E3520&amp;")",M3520)</f>
        <v>Clay Pigeons</v>
      </c>
      <c r="P3520" s="36">
        <f>INDEX(cpi!$A$1:$M$105,MATCH('Inflation adjust calc'!$E3520,cpi!$A:$A,0),MATCH('Inflation adjust calc'!$D3520,cpi!$1:$1,0))</f>
        <v>163.6</v>
      </c>
      <c r="Q3520" s="36">
        <f>cpi!$I$2</f>
        <v>240.85300000000001</v>
      </c>
      <c r="R3520" s="36">
        <f t="shared" si="441"/>
        <v>1.4722066014669928</v>
      </c>
      <c r="S3520" s="28" t="str">
        <f t="shared" si="437"/>
        <v/>
      </c>
      <c r="T3520" s="37">
        <f t="shared" si="438"/>
        <v>11777652.811735943</v>
      </c>
      <c r="U3520" s="37">
        <f t="shared" si="439"/>
        <v>2640194.9586002445</v>
      </c>
      <c r="V3520" s="37">
        <f t="shared" si="440"/>
        <v>3322190.2501100246</v>
      </c>
    </row>
    <row r="3521" spans="1:22">
      <c r="A3521" s="23">
        <v>3520</v>
      </c>
      <c r="B3521" s="3" t="s">
        <v>56</v>
      </c>
      <c r="C3521" s="28">
        <v>19</v>
      </c>
      <c r="D3521" s="29">
        <v>11</v>
      </c>
      <c r="E3521" s="28">
        <v>2010</v>
      </c>
      <c r="F3521" s="31">
        <f>DATE(E3521,D3521,C3521)</f>
        <v>40501</v>
      </c>
      <c r="G3521" s="24" t="s">
        <v>4528</v>
      </c>
      <c r="H3521" s="2">
        <v>8000000</v>
      </c>
      <c r="I3521" s="2">
        <v>1095369</v>
      </c>
      <c r="J3521" s="2">
        <v>15644196</v>
      </c>
      <c r="K3521" s="28" t="str">
        <f t="shared" si="434"/>
        <v/>
      </c>
      <c r="L3521" s="28" t="str">
        <f t="shared" si="435"/>
        <v/>
      </c>
      <c r="M3521" s="28" t="s">
        <v>4528</v>
      </c>
      <c r="N3521" s="28" t="str">
        <f t="shared" si="436"/>
        <v/>
      </c>
      <c r="O3521" s="28" t="str">
        <f>IF(N3521=1,M3521&amp;" ("&amp;E3521&amp;")",M3521)</f>
        <v>Made in Dagenham</v>
      </c>
      <c r="P3521" s="36">
        <f>INDEX(cpi!$A$1:$M$105,MATCH('Inflation adjust calc'!$E3521,cpi!$A:$A,0),MATCH('Inflation adjust calc'!$D3521,cpi!$1:$1,0))</f>
        <v>218.803</v>
      </c>
      <c r="Q3521" s="36">
        <f>cpi!$I$2</f>
        <v>240.85300000000001</v>
      </c>
      <c r="R3521" s="36">
        <f t="shared" si="441"/>
        <v>1.1007755835157653</v>
      </c>
      <c r="S3521" s="28" t="str">
        <f t="shared" si="437"/>
        <v/>
      </c>
      <c r="T3521" s="37">
        <f t="shared" si="438"/>
        <v>8806204.668126123</v>
      </c>
      <c r="U3521" s="37">
        <f t="shared" si="439"/>
        <v>1205755.4501400804</v>
      </c>
      <c r="V3521" s="37">
        <f t="shared" si="440"/>
        <v>17220748.980535001</v>
      </c>
    </row>
    <row r="3522" spans="1:22">
      <c r="A3522" s="23">
        <v>3521</v>
      </c>
      <c r="B3522" s="3">
        <v>39605</v>
      </c>
      <c r="C3522" s="28">
        <v>6</v>
      </c>
      <c r="D3522" s="29">
        <v>6</v>
      </c>
      <c r="E3522" s="28">
        <v>2008</v>
      </c>
      <c r="F3522" s="31">
        <f>DATE(E3522,D3522,C3522)</f>
        <v>39605</v>
      </c>
      <c r="G3522" s="24" t="s">
        <v>4529</v>
      </c>
      <c r="H3522" s="2">
        <v>8000000</v>
      </c>
      <c r="I3522" s="2">
        <v>1071240</v>
      </c>
      <c r="J3522" s="2">
        <v>2476491</v>
      </c>
      <c r="K3522" s="28" t="str">
        <f t="shared" si="434"/>
        <v/>
      </c>
      <c r="L3522" s="28" t="str">
        <f t="shared" si="435"/>
        <v/>
      </c>
      <c r="M3522" s="28" t="s">
        <v>4529</v>
      </c>
      <c r="N3522" s="28" t="str">
        <f t="shared" si="436"/>
        <v/>
      </c>
      <c r="O3522" s="28" t="str">
        <f>IF(N3522=1,M3522&amp;" ("&amp;E3522&amp;")",M3522)</f>
        <v>And When Did You Last See Your Father?</v>
      </c>
      <c r="P3522" s="36">
        <f>INDEX(cpi!$A$1:$M$105,MATCH('Inflation adjust calc'!$E3522,cpi!$A:$A,0),MATCH('Inflation adjust calc'!$D3522,cpi!$1:$1,0))</f>
        <v>218.815</v>
      </c>
      <c r="Q3522" s="36">
        <f>cpi!$I$2</f>
        <v>240.85300000000001</v>
      </c>
      <c r="R3522" s="36">
        <f t="shared" si="441"/>
        <v>1.1007152160500879</v>
      </c>
      <c r="S3522" s="28" t="str">
        <f t="shared" si="437"/>
        <v/>
      </c>
      <c r="T3522" s="37">
        <f t="shared" si="438"/>
        <v>8805721.7284007035</v>
      </c>
      <c r="U3522" s="37">
        <f t="shared" si="439"/>
        <v>1179130.1680414963</v>
      </c>
      <c r="V3522" s="37">
        <f t="shared" si="440"/>
        <v>2725911.3261110983</v>
      </c>
    </row>
    <row r="3523" spans="1:22">
      <c r="A3523" s="23">
        <v>3522</v>
      </c>
      <c r="B3523" s="3">
        <v>40301</v>
      </c>
      <c r="C3523" s="28">
        <v>5</v>
      </c>
      <c r="D3523" s="29">
        <v>3</v>
      </c>
      <c r="E3523" s="28">
        <v>2010</v>
      </c>
      <c r="F3523" s="31">
        <f>DATE(E3523,D3523,C3523)</f>
        <v>40242</v>
      </c>
      <c r="G3523" s="24" t="s">
        <v>4530</v>
      </c>
      <c r="H3523" s="2">
        <v>8000000</v>
      </c>
      <c r="I3523" s="2">
        <v>690290</v>
      </c>
      <c r="J3523" s="2">
        <v>3582797</v>
      </c>
      <c r="K3523" s="28" t="str">
        <f t="shared" ref="K3523:K3586" si="442">IF(J3523=0,1,"")</f>
        <v/>
      </c>
      <c r="L3523" s="28" t="str">
        <f t="shared" ref="L3523:L3586" si="443">IF(E3523&gt;2016,1,"")</f>
        <v/>
      </c>
      <c r="M3523" s="28" t="s">
        <v>4530</v>
      </c>
      <c r="N3523" s="28" t="str">
        <f t="shared" ref="N3523:N3586" si="444">IF(COUNTIF($M$2:$M$5233,M3523)&gt;1,1,"")</f>
        <v/>
      </c>
      <c r="O3523" s="28" t="str">
        <f>IF(N3523=1,M3523&amp;" ("&amp;E3523&amp;")",M3523)</f>
        <v>The Secret of Kells</v>
      </c>
      <c r="P3523" s="36">
        <f>INDEX(cpi!$A$1:$M$105,MATCH('Inflation adjust calc'!$E3523,cpi!$A:$A,0),MATCH('Inflation adjust calc'!$D3523,cpi!$1:$1,0))</f>
        <v>217.631</v>
      </c>
      <c r="Q3523" s="36">
        <f>cpi!$I$2</f>
        <v>240.85300000000001</v>
      </c>
      <c r="R3523" s="36">
        <f t="shared" si="441"/>
        <v>1.1067035486672396</v>
      </c>
      <c r="S3523" s="28" t="str">
        <f t="shared" ref="S3523:S3586" si="445">IF(ISERROR(R3523),1,"")</f>
        <v/>
      </c>
      <c r="T3523" s="37">
        <f t="shared" ref="T3523:T3586" si="446">H3523*$R3523</f>
        <v>8853628.3893379178</v>
      </c>
      <c r="U3523" s="37">
        <f t="shared" ref="U3523:U3586" si="447">I3523*$R3523</f>
        <v>763946.39260950882</v>
      </c>
      <c r="V3523" s="37">
        <f t="shared" ref="V3523:V3586" si="448">J3523*$R3523</f>
        <v>3965094.15405434</v>
      </c>
    </row>
    <row r="3524" spans="1:22">
      <c r="A3524" s="23">
        <v>3523</v>
      </c>
      <c r="B3524" s="3" t="s">
        <v>4531</v>
      </c>
      <c r="C3524" s="28">
        <v>24</v>
      </c>
      <c r="D3524" s="29">
        <v>1</v>
      </c>
      <c r="E3524" s="28">
        <v>1997</v>
      </c>
      <c r="F3524" s="31">
        <f>DATE(E3524,D3524,C3524)</f>
        <v>35454</v>
      </c>
      <c r="G3524" s="24" t="s">
        <v>4532</v>
      </c>
      <c r="H3524" s="2">
        <v>8000000</v>
      </c>
      <c r="I3524" s="2">
        <v>590817</v>
      </c>
      <c r="J3524" s="2">
        <v>590817</v>
      </c>
      <c r="K3524" s="28" t="str">
        <f t="shared" si="442"/>
        <v/>
      </c>
      <c r="L3524" s="28" t="str">
        <f t="shared" si="443"/>
        <v/>
      </c>
      <c r="M3524" s="28" t="s">
        <v>4532</v>
      </c>
      <c r="N3524" s="28" t="str">
        <f t="shared" si="444"/>
        <v/>
      </c>
      <c r="O3524" s="28" t="str">
        <f>IF(N3524=1,M3524&amp;" ("&amp;E3524&amp;")",M3524)</f>
        <v>Prefontaine</v>
      </c>
      <c r="P3524" s="36">
        <f>INDEX(cpi!$A$1:$M$105,MATCH('Inflation adjust calc'!$E3524,cpi!$A:$A,0),MATCH('Inflation adjust calc'!$D3524,cpi!$1:$1,0))</f>
        <v>159.1</v>
      </c>
      <c r="Q3524" s="36">
        <f>cpi!$I$2</f>
        <v>240.85300000000001</v>
      </c>
      <c r="R3524" s="36">
        <f t="shared" si="441"/>
        <v>1.5138466373350095</v>
      </c>
      <c r="S3524" s="28" t="str">
        <f t="shared" si="445"/>
        <v/>
      </c>
      <c r="T3524" s="37">
        <f t="shared" si="446"/>
        <v>12110773.098680075</v>
      </c>
      <c r="U3524" s="37">
        <f t="shared" si="447"/>
        <v>894406.32873035828</v>
      </c>
      <c r="V3524" s="37">
        <f t="shared" si="448"/>
        <v>894406.32873035828</v>
      </c>
    </row>
    <row r="3525" spans="1:22">
      <c r="A3525" s="23">
        <v>3524</v>
      </c>
      <c r="B3525" s="3" t="s">
        <v>4533</v>
      </c>
      <c r="C3525" s="28">
        <v>28</v>
      </c>
      <c r="D3525" s="29">
        <v>10</v>
      </c>
      <c r="E3525" s="28">
        <v>1983</v>
      </c>
      <c r="F3525" s="31">
        <f>DATE(E3525,D3525,C3525)</f>
        <v>30617</v>
      </c>
      <c r="G3525" s="24" t="s">
        <v>4534</v>
      </c>
      <c r="H3525" s="2">
        <v>8000000</v>
      </c>
      <c r="I3525" s="2">
        <v>589308</v>
      </c>
      <c r="J3525" s="2">
        <v>589308</v>
      </c>
      <c r="K3525" s="28" t="str">
        <f t="shared" si="442"/>
        <v/>
      </c>
      <c r="L3525" s="28" t="str">
        <f t="shared" si="443"/>
        <v/>
      </c>
      <c r="M3525" s="28" t="s">
        <v>4534</v>
      </c>
      <c r="N3525" s="28" t="str">
        <f t="shared" si="444"/>
        <v/>
      </c>
      <c r="O3525" s="28" t="str">
        <f>IF(N3525=1,M3525&amp;" ("&amp;E3525&amp;")",M3525)</f>
        <v>The Wicked Lady</v>
      </c>
      <c r="P3525" s="36">
        <f>INDEX(cpi!$A$1:$M$105,MATCH('Inflation adjust calc'!$E3525,cpi!$A:$A,0),MATCH('Inflation adjust calc'!$D3525,cpi!$1:$1,0))</f>
        <v>101</v>
      </c>
      <c r="Q3525" s="36">
        <f>cpi!$I$2</f>
        <v>240.85300000000001</v>
      </c>
      <c r="R3525" s="36">
        <f t="shared" si="441"/>
        <v>2.3846831683168319</v>
      </c>
      <c r="S3525" s="28" t="str">
        <f t="shared" si="445"/>
        <v/>
      </c>
      <c r="T3525" s="37">
        <f t="shared" si="446"/>
        <v>19077465.346534654</v>
      </c>
      <c r="U3525" s="37">
        <f t="shared" si="447"/>
        <v>1405312.8685544557</v>
      </c>
      <c r="V3525" s="37">
        <f t="shared" si="448"/>
        <v>1405312.8685544557</v>
      </c>
    </row>
    <row r="3526" spans="1:22">
      <c r="A3526" s="23">
        <v>3525</v>
      </c>
      <c r="B3526" s="3">
        <v>38842</v>
      </c>
      <c r="C3526" s="28">
        <v>5</v>
      </c>
      <c r="D3526" s="29">
        <v>5</v>
      </c>
      <c r="E3526" s="28">
        <v>2006</v>
      </c>
      <c r="F3526" s="31">
        <f>DATE(E3526,D3526,C3526)</f>
        <v>38842</v>
      </c>
      <c r="G3526" s="24" t="s">
        <v>4535</v>
      </c>
      <c r="H3526" s="2">
        <v>8000000</v>
      </c>
      <c r="I3526" s="2">
        <v>568932</v>
      </c>
      <c r="J3526" s="2">
        <v>973443</v>
      </c>
      <c r="K3526" s="28" t="str">
        <f t="shared" si="442"/>
        <v/>
      </c>
      <c r="L3526" s="28" t="str">
        <f t="shared" si="443"/>
        <v/>
      </c>
      <c r="M3526" s="28" t="s">
        <v>4535</v>
      </c>
      <c r="N3526" s="28" t="str">
        <f t="shared" si="444"/>
        <v/>
      </c>
      <c r="O3526" s="28" t="str">
        <f>IF(N3526=1,M3526&amp;" ("&amp;E3526&amp;")",M3526)</f>
        <v>Down in the Valley</v>
      </c>
      <c r="P3526" s="36">
        <f>INDEX(cpi!$A$1:$M$105,MATCH('Inflation adjust calc'!$E3526,cpi!$A:$A,0),MATCH('Inflation adjust calc'!$D3526,cpi!$1:$1,0))</f>
        <v>202.5</v>
      </c>
      <c r="Q3526" s="36">
        <f>cpi!$I$2</f>
        <v>240.85300000000001</v>
      </c>
      <c r="R3526" s="36">
        <f t="shared" si="441"/>
        <v>1.1893975308641975</v>
      </c>
      <c r="S3526" s="28" t="str">
        <f t="shared" si="445"/>
        <v/>
      </c>
      <c r="T3526" s="37">
        <f t="shared" si="446"/>
        <v>9515180.2469135802</v>
      </c>
      <c r="U3526" s="37">
        <f t="shared" si="447"/>
        <v>676686.31602962967</v>
      </c>
      <c r="V3526" s="37">
        <f t="shared" si="448"/>
        <v>1157810.7006370369</v>
      </c>
    </row>
    <row r="3527" spans="1:22">
      <c r="A3527" s="23">
        <v>3526</v>
      </c>
      <c r="B3527" s="3">
        <v>39391</v>
      </c>
      <c r="C3527" s="28">
        <v>11</v>
      </c>
      <c r="D3527" s="29">
        <v>5</v>
      </c>
      <c r="E3527" s="28">
        <v>2007</v>
      </c>
      <c r="F3527" s="31">
        <f>DATE(E3527,D3527,C3527)</f>
        <v>39213</v>
      </c>
      <c r="G3527" s="24" t="s">
        <v>4536</v>
      </c>
      <c r="H3527" s="2">
        <v>8000000</v>
      </c>
      <c r="I3527" s="2">
        <v>458232</v>
      </c>
      <c r="J3527" s="2">
        <v>458232</v>
      </c>
      <c r="K3527" s="28" t="str">
        <f t="shared" si="442"/>
        <v/>
      </c>
      <c r="L3527" s="28" t="str">
        <f t="shared" si="443"/>
        <v/>
      </c>
      <c r="M3527" s="28" t="s">
        <v>4536</v>
      </c>
      <c r="N3527" s="28" t="str">
        <f t="shared" si="444"/>
        <v/>
      </c>
      <c r="O3527" s="28" t="str">
        <f>IF(N3527=1,M3527&amp;" ("&amp;E3527&amp;")",M3527)</f>
        <v>Brooklyn Rules</v>
      </c>
      <c r="P3527" s="36">
        <f>INDEX(cpi!$A$1:$M$105,MATCH('Inflation adjust calc'!$E3527,cpi!$A:$A,0),MATCH('Inflation adjust calc'!$D3527,cpi!$1:$1,0))</f>
        <v>207.94900000000001</v>
      </c>
      <c r="Q3527" s="36">
        <f>cpi!$I$2</f>
        <v>240.85300000000001</v>
      </c>
      <c r="R3527" s="36">
        <f t="shared" si="441"/>
        <v>1.1582311047420282</v>
      </c>
      <c r="S3527" s="28" t="str">
        <f t="shared" si="445"/>
        <v/>
      </c>
      <c r="T3527" s="37">
        <f t="shared" si="446"/>
        <v>9265848.8379362263</v>
      </c>
      <c r="U3527" s="37">
        <f t="shared" si="447"/>
        <v>530738.555588149</v>
      </c>
      <c r="V3527" s="37">
        <f t="shared" si="448"/>
        <v>530738.555588149</v>
      </c>
    </row>
    <row r="3528" spans="1:22">
      <c r="A3528" s="23">
        <v>3527</v>
      </c>
      <c r="B3528" s="3" t="s">
        <v>1257</v>
      </c>
      <c r="C3528" s="28">
        <v>24</v>
      </c>
      <c r="D3528" s="29">
        <v>10</v>
      </c>
      <c r="E3528" s="28">
        <v>2003</v>
      </c>
      <c r="F3528" s="31">
        <f>DATE(E3528,D3528,C3528)</f>
        <v>37918</v>
      </c>
      <c r="G3528" s="24" t="s">
        <v>4537</v>
      </c>
      <c r="H3528" s="2">
        <v>8000000</v>
      </c>
      <c r="I3528" s="2">
        <v>336456</v>
      </c>
      <c r="J3528" s="2">
        <v>524747</v>
      </c>
      <c r="K3528" s="28" t="str">
        <f t="shared" si="442"/>
        <v/>
      </c>
      <c r="L3528" s="28" t="str">
        <f t="shared" si="443"/>
        <v/>
      </c>
      <c r="M3528" s="28" t="s">
        <v>4537</v>
      </c>
      <c r="N3528" s="28" t="str">
        <f t="shared" si="444"/>
        <v/>
      </c>
      <c r="O3528" s="28" t="str">
        <f>IF(N3528=1,M3528&amp;" ("&amp;E3528&amp;")",M3528)</f>
        <v>The Singing Detective</v>
      </c>
      <c r="P3528" s="36">
        <f>INDEX(cpi!$A$1:$M$105,MATCH('Inflation adjust calc'!$E3528,cpi!$A:$A,0),MATCH('Inflation adjust calc'!$D3528,cpi!$1:$1,0))</f>
        <v>185</v>
      </c>
      <c r="Q3528" s="36">
        <f>cpi!$I$2</f>
        <v>240.85300000000001</v>
      </c>
      <c r="R3528" s="36">
        <f t="shared" si="441"/>
        <v>1.3019081081081081</v>
      </c>
      <c r="S3528" s="28" t="str">
        <f t="shared" si="445"/>
        <v/>
      </c>
      <c r="T3528" s="37">
        <f t="shared" si="446"/>
        <v>10415264.864864865</v>
      </c>
      <c r="U3528" s="37">
        <f t="shared" si="447"/>
        <v>438034.7944216216</v>
      </c>
      <c r="V3528" s="37">
        <f t="shared" si="448"/>
        <v>683172.37400540535</v>
      </c>
    </row>
    <row r="3529" spans="1:22">
      <c r="A3529" s="23">
        <v>3528</v>
      </c>
      <c r="B3529" s="3" t="s">
        <v>377</v>
      </c>
      <c r="C3529" s="28">
        <v>15</v>
      </c>
      <c r="D3529" s="29">
        <v>6</v>
      </c>
      <c r="E3529" s="28">
        <v>2007</v>
      </c>
      <c r="F3529" s="31">
        <f>DATE(E3529,D3529,C3529)</f>
        <v>39248</v>
      </c>
      <c r="G3529" s="24" t="s">
        <v>4538</v>
      </c>
      <c r="H3529" s="2">
        <v>8000000</v>
      </c>
      <c r="I3529" s="2">
        <v>298110</v>
      </c>
      <c r="J3529" s="2">
        <v>456814</v>
      </c>
      <c r="K3529" s="28" t="str">
        <f t="shared" si="442"/>
        <v/>
      </c>
      <c r="L3529" s="28" t="str">
        <f t="shared" si="443"/>
        <v/>
      </c>
      <c r="M3529" s="28" t="s">
        <v>4538</v>
      </c>
      <c r="N3529" s="28" t="str">
        <f t="shared" si="444"/>
        <v/>
      </c>
      <c r="O3529" s="28" t="str">
        <f>IF(N3529=1,M3529&amp;" ("&amp;E3529&amp;")",M3529)</f>
        <v>Fido</v>
      </c>
      <c r="P3529" s="36">
        <f>INDEX(cpi!$A$1:$M$105,MATCH('Inflation adjust calc'!$E3529,cpi!$A:$A,0),MATCH('Inflation adjust calc'!$D3529,cpi!$1:$1,0))</f>
        <v>208.352</v>
      </c>
      <c r="Q3529" s="36">
        <f>cpi!$I$2</f>
        <v>240.85300000000001</v>
      </c>
      <c r="R3529" s="36">
        <f t="shared" si="441"/>
        <v>1.1559908232222393</v>
      </c>
      <c r="S3529" s="28" t="str">
        <f t="shared" si="445"/>
        <v/>
      </c>
      <c r="T3529" s="37">
        <f t="shared" si="446"/>
        <v>9247926.5857779142</v>
      </c>
      <c r="U3529" s="37">
        <f t="shared" si="447"/>
        <v>344612.42431078176</v>
      </c>
      <c r="V3529" s="37">
        <f t="shared" si="448"/>
        <v>528072.79191944399</v>
      </c>
    </row>
    <row r="3530" spans="1:22">
      <c r="A3530" s="23">
        <v>3529</v>
      </c>
      <c r="B3530" s="3" t="s">
        <v>2823</v>
      </c>
      <c r="C3530" s="28">
        <v>16</v>
      </c>
      <c r="D3530" s="29">
        <v>9</v>
      </c>
      <c r="E3530" s="28">
        <v>2011</v>
      </c>
      <c r="F3530" s="31">
        <f>DATE(E3530,D3530,C3530)</f>
        <v>40802</v>
      </c>
      <c r="G3530" s="24" t="s">
        <v>4539</v>
      </c>
      <c r="H3530" s="2">
        <v>8000000</v>
      </c>
      <c r="I3530" s="2">
        <v>163753</v>
      </c>
      <c r="J3530" s="2">
        <v>2818394</v>
      </c>
      <c r="K3530" s="28" t="str">
        <f t="shared" si="442"/>
        <v/>
      </c>
      <c r="L3530" s="28" t="str">
        <f t="shared" si="443"/>
        <v/>
      </c>
      <c r="M3530" s="28" t="s">
        <v>4539</v>
      </c>
      <c r="N3530" s="28" t="str">
        <f t="shared" si="444"/>
        <v/>
      </c>
      <c r="O3530" s="28" t="str">
        <f>IF(N3530=1,M3530&amp;" ("&amp;E3530&amp;")",M3530)</f>
        <v>Restless</v>
      </c>
      <c r="P3530" s="36">
        <f>INDEX(cpi!$A$1:$M$105,MATCH('Inflation adjust calc'!$E3530,cpi!$A:$A,0),MATCH('Inflation adjust calc'!$D3530,cpi!$1:$1,0))</f>
        <v>226.88900000000001</v>
      </c>
      <c r="Q3530" s="36">
        <f>cpi!$I$2</f>
        <v>240.85300000000001</v>
      </c>
      <c r="R3530" s="36">
        <f t="shared" si="441"/>
        <v>1.0615455134449003</v>
      </c>
      <c r="S3530" s="28" t="str">
        <f t="shared" si="445"/>
        <v/>
      </c>
      <c r="T3530" s="37">
        <f t="shared" si="446"/>
        <v>8492364.1075592022</v>
      </c>
      <c r="U3530" s="37">
        <f t="shared" si="447"/>
        <v>173831.26246314278</v>
      </c>
      <c r="V3530" s="37">
        <f t="shared" si="448"/>
        <v>2991853.5058200266</v>
      </c>
    </row>
    <row r="3531" spans="1:22">
      <c r="A3531" s="23">
        <v>3530</v>
      </c>
      <c r="B3531" s="3">
        <v>36135</v>
      </c>
      <c r="C3531" s="28">
        <v>12</v>
      </c>
      <c r="D3531" s="29">
        <v>6</v>
      </c>
      <c r="E3531" s="28">
        <v>1998</v>
      </c>
      <c r="F3531" s="31">
        <f>DATE(E3531,D3531,C3531)</f>
        <v>35958</v>
      </c>
      <c r="G3531" s="24" t="s">
        <v>4540</v>
      </c>
      <c r="H3531" s="2">
        <v>8000000</v>
      </c>
      <c r="I3531" s="2">
        <v>146083</v>
      </c>
      <c r="J3531" s="2">
        <v>146083</v>
      </c>
      <c r="K3531" s="28" t="str">
        <f t="shared" si="442"/>
        <v/>
      </c>
      <c r="L3531" s="28" t="str">
        <f t="shared" si="443"/>
        <v/>
      </c>
      <c r="M3531" s="28" t="s">
        <v>4540</v>
      </c>
      <c r="N3531" s="28" t="str">
        <f t="shared" si="444"/>
        <v/>
      </c>
      <c r="O3531" s="28" t="str">
        <f>IF(N3531=1,M3531&amp;" ("&amp;E3531&amp;")",M3531)</f>
        <v>The Land Girls</v>
      </c>
      <c r="P3531" s="36">
        <f>INDEX(cpi!$A$1:$M$105,MATCH('Inflation adjust calc'!$E3531,cpi!$A:$A,0),MATCH('Inflation adjust calc'!$D3531,cpi!$1:$1,0))</f>
        <v>163</v>
      </c>
      <c r="Q3531" s="36">
        <f>cpi!$I$2</f>
        <v>240.85300000000001</v>
      </c>
      <c r="R3531" s="36">
        <f t="shared" si="441"/>
        <v>1.4776257668711656</v>
      </c>
      <c r="S3531" s="28" t="str">
        <f t="shared" si="445"/>
        <v/>
      </c>
      <c r="T3531" s="37">
        <f t="shared" si="446"/>
        <v>11821006.134969326</v>
      </c>
      <c r="U3531" s="37">
        <f t="shared" si="447"/>
        <v>215856.0049018405</v>
      </c>
      <c r="V3531" s="37">
        <f t="shared" si="448"/>
        <v>215856.0049018405</v>
      </c>
    </row>
    <row r="3532" spans="1:22">
      <c r="A3532" s="23">
        <v>3531</v>
      </c>
      <c r="B3532" s="3" t="s">
        <v>4318</v>
      </c>
      <c r="C3532" s="28">
        <v>18</v>
      </c>
      <c r="D3532" s="29">
        <v>5</v>
      </c>
      <c r="E3532" s="28">
        <v>2007</v>
      </c>
      <c r="F3532" s="31">
        <f>DATE(E3532,D3532,C3532)</f>
        <v>39220</v>
      </c>
      <c r="G3532" s="24" t="s">
        <v>4541</v>
      </c>
      <c r="H3532" s="2">
        <v>8000000</v>
      </c>
      <c r="I3532" s="2">
        <v>127188</v>
      </c>
      <c r="J3532" s="2">
        <v>127188</v>
      </c>
      <c r="K3532" s="28" t="str">
        <f t="shared" si="442"/>
        <v/>
      </c>
      <c r="L3532" s="28" t="str">
        <f t="shared" si="443"/>
        <v/>
      </c>
      <c r="M3532" s="28" t="s">
        <v>4541</v>
      </c>
      <c r="N3532" s="28" t="str">
        <f t="shared" si="444"/>
        <v/>
      </c>
      <c r="O3532" s="28" t="str">
        <f>IF(N3532=1,M3532&amp;" ("&amp;E3532&amp;")",M3532)</f>
        <v>The Wendell Baker Story</v>
      </c>
      <c r="P3532" s="36">
        <f>INDEX(cpi!$A$1:$M$105,MATCH('Inflation adjust calc'!$E3532,cpi!$A:$A,0),MATCH('Inflation adjust calc'!$D3532,cpi!$1:$1,0))</f>
        <v>207.94900000000001</v>
      </c>
      <c r="Q3532" s="36">
        <f>cpi!$I$2</f>
        <v>240.85300000000001</v>
      </c>
      <c r="R3532" s="36">
        <f t="shared" si="441"/>
        <v>1.1582311047420282</v>
      </c>
      <c r="S3532" s="28" t="str">
        <f t="shared" si="445"/>
        <v/>
      </c>
      <c r="T3532" s="37">
        <f t="shared" si="446"/>
        <v>9265848.8379362263</v>
      </c>
      <c r="U3532" s="37">
        <f t="shared" si="447"/>
        <v>147313.09774992909</v>
      </c>
      <c r="V3532" s="37">
        <f t="shared" si="448"/>
        <v>147313.09774992909</v>
      </c>
    </row>
    <row r="3533" spans="1:22">
      <c r="A3533" s="23">
        <v>3532</v>
      </c>
      <c r="B3533" s="3" t="s">
        <v>3454</v>
      </c>
      <c r="C3533" s="28">
        <v>29</v>
      </c>
      <c r="D3533" s="29">
        <v>10</v>
      </c>
      <c r="E3533" s="28">
        <v>2010</v>
      </c>
      <c r="F3533" s="31">
        <f>DATE(E3533,D3533,C3533)</f>
        <v>40480</v>
      </c>
      <c r="G3533" s="24" t="s">
        <v>4542</v>
      </c>
      <c r="H3533" s="2">
        <v>8000000</v>
      </c>
      <c r="I3533" s="2">
        <v>109338</v>
      </c>
      <c r="J3533" s="2">
        <v>109338</v>
      </c>
      <c r="K3533" s="28" t="str">
        <f t="shared" si="442"/>
        <v/>
      </c>
      <c r="L3533" s="28" t="str">
        <f t="shared" si="443"/>
        <v/>
      </c>
      <c r="M3533" s="28" t="s">
        <v>4542</v>
      </c>
      <c r="N3533" s="28" t="str">
        <f t="shared" si="444"/>
        <v/>
      </c>
      <c r="O3533" s="28" t="str">
        <f>IF(N3533=1,M3533&amp;" ("&amp;E3533&amp;")",M3533)</f>
        <v>Wild Target</v>
      </c>
      <c r="P3533" s="36">
        <f>INDEX(cpi!$A$1:$M$105,MATCH('Inflation adjust calc'!$E3533,cpi!$A:$A,0),MATCH('Inflation adjust calc'!$D3533,cpi!$1:$1,0))</f>
        <v>218.71100000000001</v>
      </c>
      <c r="Q3533" s="36">
        <f>cpi!$I$2</f>
        <v>240.85300000000001</v>
      </c>
      <c r="R3533" s="36">
        <f t="shared" si="441"/>
        <v>1.1012386208283991</v>
      </c>
      <c r="S3533" s="28" t="str">
        <f t="shared" si="445"/>
        <v/>
      </c>
      <c r="T3533" s="37">
        <f t="shared" si="446"/>
        <v>8809908.9666271918</v>
      </c>
      <c r="U3533" s="37">
        <f t="shared" si="447"/>
        <v>120407.2283241355</v>
      </c>
      <c r="V3533" s="37">
        <f t="shared" si="448"/>
        <v>120407.2283241355</v>
      </c>
    </row>
    <row r="3534" spans="1:22">
      <c r="A3534" s="23">
        <v>3533</v>
      </c>
      <c r="B3534" s="3" t="s">
        <v>1337</v>
      </c>
      <c r="C3534" s="28">
        <v>18</v>
      </c>
      <c r="D3534" s="29">
        <v>4</v>
      </c>
      <c r="E3534" s="28">
        <v>2008</v>
      </c>
      <c r="F3534" s="31">
        <f>DATE(E3534,D3534,C3534)</f>
        <v>39556</v>
      </c>
      <c r="G3534" s="24" t="s">
        <v>4543</v>
      </c>
      <c r="H3534" s="2">
        <v>8000000</v>
      </c>
      <c r="I3534" s="2">
        <v>109045</v>
      </c>
      <c r="J3534" s="2">
        <v>3270974</v>
      </c>
      <c r="K3534" s="28" t="str">
        <f t="shared" si="442"/>
        <v/>
      </c>
      <c r="L3534" s="28" t="str">
        <f t="shared" si="443"/>
        <v/>
      </c>
      <c r="M3534" s="28" t="s">
        <v>4543</v>
      </c>
      <c r="N3534" s="28" t="str">
        <f t="shared" si="444"/>
        <v/>
      </c>
      <c r="O3534" s="28" t="str">
        <f>IF(N3534=1,M3534&amp;" ("&amp;E3534&amp;")",M3534)</f>
        <v>Pathology</v>
      </c>
      <c r="P3534" s="36">
        <f>INDEX(cpi!$A$1:$M$105,MATCH('Inflation adjust calc'!$E3534,cpi!$A:$A,0),MATCH('Inflation adjust calc'!$D3534,cpi!$1:$1,0))</f>
        <v>214.82300000000001</v>
      </c>
      <c r="Q3534" s="36">
        <f>cpi!$I$2</f>
        <v>240.85300000000001</v>
      </c>
      <c r="R3534" s="36">
        <f t="shared" si="441"/>
        <v>1.1211695209544601</v>
      </c>
      <c r="S3534" s="28" t="str">
        <f t="shared" si="445"/>
        <v/>
      </c>
      <c r="T3534" s="37">
        <f t="shared" si="446"/>
        <v>8969356.1676356811</v>
      </c>
      <c r="U3534" s="37">
        <f t="shared" si="447"/>
        <v>122257.93041247909</v>
      </c>
      <c r="V3534" s="37">
        <f t="shared" si="448"/>
        <v>3667316.3526344942</v>
      </c>
    </row>
    <row r="3535" spans="1:22">
      <c r="A3535" s="23">
        <v>3534</v>
      </c>
      <c r="B3535" s="3">
        <v>41039</v>
      </c>
      <c r="C3535" s="28">
        <v>5</v>
      </c>
      <c r="D3535" s="29">
        <v>10</v>
      </c>
      <c r="E3535" s="28">
        <v>2012</v>
      </c>
      <c r="F3535" s="31">
        <f>DATE(E3535,D3535,C3535)</f>
        <v>41187</v>
      </c>
      <c r="G3535" s="24" t="s">
        <v>4544</v>
      </c>
      <c r="H3535" s="2">
        <v>8000000</v>
      </c>
      <c r="I3535" s="2">
        <v>100915</v>
      </c>
      <c r="J3535" s="2">
        <v>2721534</v>
      </c>
      <c r="K3535" s="28" t="str">
        <f t="shared" si="442"/>
        <v/>
      </c>
      <c r="L3535" s="28" t="str">
        <f t="shared" si="443"/>
        <v/>
      </c>
      <c r="M3535" s="28" t="s">
        <v>4544</v>
      </c>
      <c r="N3535" s="28" t="str">
        <f t="shared" si="444"/>
        <v/>
      </c>
      <c r="O3535" s="28" t="str">
        <f>IF(N3535=1,M3535&amp;" ("&amp;E3535&amp;")",M3535)</f>
        <v>Wuthering Heights</v>
      </c>
      <c r="P3535" s="36">
        <f>INDEX(cpi!$A$1:$M$105,MATCH('Inflation adjust calc'!$E3535,cpi!$A:$A,0),MATCH('Inflation adjust calc'!$D3535,cpi!$1:$1,0))</f>
        <v>231.31700000000001</v>
      </c>
      <c r="Q3535" s="36">
        <f>cpi!$I$2</f>
        <v>240.85300000000001</v>
      </c>
      <c r="R3535" s="36">
        <f t="shared" si="441"/>
        <v>1.0412248127029142</v>
      </c>
      <c r="S3535" s="28" t="str">
        <f t="shared" si="445"/>
        <v/>
      </c>
      <c r="T3535" s="37">
        <f t="shared" si="446"/>
        <v>8329798.5016233139</v>
      </c>
      <c r="U3535" s="37">
        <f t="shared" si="447"/>
        <v>105075.20197391459</v>
      </c>
      <c r="V3535" s="37">
        <f t="shared" si="448"/>
        <v>2833728.729414613</v>
      </c>
    </row>
    <row r="3536" spans="1:22">
      <c r="A3536" s="23">
        <v>3535</v>
      </c>
      <c r="B3536" s="3" t="s">
        <v>2236</v>
      </c>
      <c r="C3536" s="28">
        <v>18</v>
      </c>
      <c r="D3536" s="29">
        <v>8</v>
      </c>
      <c r="E3536" s="28">
        <v>2006</v>
      </c>
      <c r="F3536" s="31">
        <f>DATE(E3536,D3536,C3536)</f>
        <v>38947</v>
      </c>
      <c r="G3536" s="24" t="s">
        <v>4545</v>
      </c>
      <c r="H3536" s="2">
        <v>8000000</v>
      </c>
      <c r="I3536" s="2">
        <v>54702</v>
      </c>
      <c r="J3536" s="2">
        <v>143782</v>
      </c>
      <c r="K3536" s="28" t="str">
        <f t="shared" si="442"/>
        <v/>
      </c>
      <c r="L3536" s="28" t="str">
        <f t="shared" si="443"/>
        <v/>
      </c>
      <c r="M3536" s="28" t="s">
        <v>4545</v>
      </c>
      <c r="N3536" s="28" t="str">
        <f t="shared" si="444"/>
        <v/>
      </c>
      <c r="O3536" s="28" t="str">
        <f>IF(N3536=1,M3536&amp;" ("&amp;E3536&amp;")",M3536)</f>
        <v>10th &amp; Wolf</v>
      </c>
      <c r="P3536" s="36">
        <f>INDEX(cpi!$A$1:$M$105,MATCH('Inflation adjust calc'!$E3536,cpi!$A:$A,0),MATCH('Inflation adjust calc'!$D3536,cpi!$1:$1,0))</f>
        <v>203.9</v>
      </c>
      <c r="Q3536" s="36">
        <f>cpi!$I$2</f>
        <v>240.85300000000001</v>
      </c>
      <c r="R3536" s="36">
        <f t="shared" si="441"/>
        <v>1.1812309955860716</v>
      </c>
      <c r="S3536" s="28" t="str">
        <f t="shared" si="445"/>
        <v/>
      </c>
      <c r="T3536" s="37">
        <f t="shared" si="446"/>
        <v>9449847.964688573</v>
      </c>
      <c r="U3536" s="37">
        <f t="shared" si="447"/>
        <v>64615.69792054929</v>
      </c>
      <c r="V3536" s="37">
        <f t="shared" si="448"/>
        <v>169839.75500735655</v>
      </c>
    </row>
    <row r="3537" spans="1:22">
      <c r="A3537" s="23">
        <v>3536</v>
      </c>
      <c r="B3537" s="3" t="s">
        <v>166</v>
      </c>
      <c r="C3537" s="28">
        <v>22</v>
      </c>
      <c r="D3537" s="29">
        <v>5</v>
      </c>
      <c r="E3537" s="28">
        <v>2015</v>
      </c>
      <c r="F3537" s="31">
        <f>DATE(E3537,D3537,C3537)</f>
        <v>42146</v>
      </c>
      <c r="G3537" s="24" t="s">
        <v>4546</v>
      </c>
      <c r="H3537" s="2">
        <v>8000000</v>
      </c>
      <c r="I3537" s="2">
        <v>53086</v>
      </c>
      <c r="J3537" s="2">
        <v>53086</v>
      </c>
      <c r="K3537" s="28" t="str">
        <f t="shared" si="442"/>
        <v/>
      </c>
      <c r="L3537" s="28" t="str">
        <f t="shared" si="443"/>
        <v/>
      </c>
      <c r="M3537" s="28" t="s">
        <v>4546</v>
      </c>
      <c r="N3537" s="28" t="str">
        <f t="shared" si="444"/>
        <v/>
      </c>
      <c r="O3537" s="28" t="str">
        <f>IF(N3537=1,M3537&amp;" ("&amp;E3537&amp;")",M3537)</f>
        <v>Aloft</v>
      </c>
      <c r="P3537" s="36">
        <f>INDEX(cpi!$A$1:$M$105,MATCH('Inflation adjust calc'!$E3537,cpi!$A:$A,0),MATCH('Inflation adjust calc'!$D3537,cpi!$1:$1,0))</f>
        <v>237.80500000000001</v>
      </c>
      <c r="Q3537" s="36">
        <f>cpi!$I$2</f>
        <v>240.85300000000001</v>
      </c>
      <c r="R3537" s="36">
        <f t="shared" si="441"/>
        <v>1.0128172241962954</v>
      </c>
      <c r="S3537" s="28" t="str">
        <f t="shared" si="445"/>
        <v/>
      </c>
      <c r="T3537" s="37">
        <f t="shared" si="446"/>
        <v>8102537.793570363</v>
      </c>
      <c r="U3537" s="37">
        <f t="shared" si="447"/>
        <v>53766.415163684534</v>
      </c>
      <c r="V3537" s="37">
        <f t="shared" si="448"/>
        <v>53766.415163684534</v>
      </c>
    </row>
    <row r="3538" spans="1:22">
      <c r="A3538" s="23">
        <v>3537</v>
      </c>
      <c r="B3538" s="3" t="s">
        <v>1779</v>
      </c>
      <c r="C3538" s="28">
        <v>14</v>
      </c>
      <c r="D3538" s="29">
        <v>10</v>
      </c>
      <c r="E3538" s="28">
        <v>2011</v>
      </c>
      <c r="F3538" s="31">
        <f>DATE(E3538,D3538,C3538)</f>
        <v>40830</v>
      </c>
      <c r="G3538" s="24" t="s">
        <v>6853</v>
      </c>
      <c r="H3538" s="2">
        <v>8000000</v>
      </c>
      <c r="I3538" s="2">
        <v>36884</v>
      </c>
      <c r="J3538" s="2">
        <v>3505823</v>
      </c>
      <c r="K3538" s="28" t="str">
        <f t="shared" si="442"/>
        <v/>
      </c>
      <c r="L3538" s="28" t="str">
        <f t="shared" si="443"/>
        <v/>
      </c>
      <c r="M3538" s="28" t="s">
        <v>6853</v>
      </c>
      <c r="N3538" s="28" t="str">
        <f t="shared" si="444"/>
        <v/>
      </c>
      <c r="O3538" s="28" t="str">
        <f>IF(N3538=1,M3538&amp;" ("&amp;E3538&amp;")",M3538)</f>
        <v>Fireflies in the Garden</v>
      </c>
      <c r="P3538" s="36">
        <f>INDEX(cpi!$A$1:$M$105,MATCH('Inflation adjust calc'!$E3538,cpi!$A:$A,0),MATCH('Inflation adjust calc'!$D3538,cpi!$1:$1,0))</f>
        <v>226.42099999999999</v>
      </c>
      <c r="Q3538" s="36">
        <f>cpi!$I$2</f>
        <v>240.85300000000001</v>
      </c>
      <c r="R3538" s="36">
        <f t="shared" ref="R3538:R3601" si="449">Q3538/P3538</f>
        <v>1.0637396707902536</v>
      </c>
      <c r="S3538" s="28" t="str">
        <f t="shared" si="445"/>
        <v/>
      </c>
      <c r="T3538" s="37">
        <f t="shared" si="446"/>
        <v>8509917.3663220275</v>
      </c>
      <c r="U3538" s="37">
        <f t="shared" si="447"/>
        <v>39234.97401742771</v>
      </c>
      <c r="V3538" s="37">
        <f t="shared" si="448"/>
        <v>3729283.0038688993</v>
      </c>
    </row>
    <row r="3539" spans="1:22">
      <c r="A3539" s="23">
        <v>3538</v>
      </c>
      <c r="B3539" s="3" t="s">
        <v>1087</v>
      </c>
      <c r="C3539" s="28">
        <v>23</v>
      </c>
      <c r="D3539" s="29">
        <v>9</v>
      </c>
      <c r="E3539" s="28">
        <v>2005</v>
      </c>
      <c r="F3539" s="31">
        <f>DATE(E3539,D3539,C3539)</f>
        <v>38618</v>
      </c>
      <c r="G3539" s="24" t="s">
        <v>4547</v>
      </c>
      <c r="H3539" s="2">
        <v>8000000</v>
      </c>
      <c r="I3539" s="2">
        <v>23106</v>
      </c>
      <c r="J3539" s="2">
        <v>446438</v>
      </c>
      <c r="K3539" s="28" t="str">
        <f t="shared" si="442"/>
        <v/>
      </c>
      <c r="L3539" s="28" t="str">
        <f t="shared" si="443"/>
        <v/>
      </c>
      <c r="M3539" s="28" t="s">
        <v>4547</v>
      </c>
      <c r="N3539" s="28" t="str">
        <f t="shared" si="444"/>
        <v/>
      </c>
      <c r="O3539" s="28" t="str">
        <f>IF(N3539=1,M3539&amp;" ("&amp;E3539&amp;")",M3539)</f>
        <v>Dear Wendy</v>
      </c>
      <c r="P3539" s="36">
        <f>INDEX(cpi!$A$1:$M$105,MATCH('Inflation adjust calc'!$E3539,cpi!$A:$A,0),MATCH('Inflation adjust calc'!$D3539,cpi!$1:$1,0))</f>
        <v>198.8</v>
      </c>
      <c r="Q3539" s="36">
        <f>cpi!$I$2</f>
        <v>240.85300000000001</v>
      </c>
      <c r="R3539" s="36">
        <f t="shared" si="449"/>
        <v>1.2115342052313882</v>
      </c>
      <c r="S3539" s="28" t="str">
        <f t="shared" si="445"/>
        <v/>
      </c>
      <c r="T3539" s="37">
        <f t="shared" si="446"/>
        <v>9692273.6418511067</v>
      </c>
      <c r="U3539" s="37">
        <f t="shared" si="447"/>
        <v>27993.709346076455</v>
      </c>
      <c r="V3539" s="37">
        <f t="shared" si="448"/>
        <v>540874.90751509054</v>
      </c>
    </row>
    <row r="3540" spans="1:22">
      <c r="A3540" s="23">
        <v>3539</v>
      </c>
      <c r="B3540" s="3" t="s">
        <v>466</v>
      </c>
      <c r="C3540" s="28">
        <v>27</v>
      </c>
      <c r="D3540" s="29">
        <v>4</v>
      </c>
      <c r="E3540" s="28">
        <v>2001</v>
      </c>
      <c r="F3540" s="31">
        <f>DATE(E3540,D3540,C3540)</f>
        <v>37008</v>
      </c>
      <c r="G3540" s="24" t="s">
        <v>4548</v>
      </c>
      <c r="H3540" s="2">
        <v>8000000</v>
      </c>
      <c r="I3540" s="2">
        <v>19585</v>
      </c>
      <c r="J3540" s="2">
        <v>19585</v>
      </c>
      <c r="K3540" s="28" t="str">
        <f t="shared" si="442"/>
        <v/>
      </c>
      <c r="L3540" s="28" t="str">
        <f t="shared" si="443"/>
        <v/>
      </c>
      <c r="M3540" s="28" t="s">
        <v>4548</v>
      </c>
      <c r="N3540" s="28" t="str">
        <f t="shared" si="444"/>
        <v/>
      </c>
      <c r="O3540" s="28" t="str">
        <f>IF(N3540=1,M3540&amp;" ("&amp;E3540&amp;")",M3540)</f>
        <v>Akira</v>
      </c>
      <c r="P3540" s="36">
        <f>INDEX(cpi!$A$1:$M$105,MATCH('Inflation adjust calc'!$E3540,cpi!$A:$A,0),MATCH('Inflation adjust calc'!$D3540,cpi!$1:$1,0))</f>
        <v>176.9</v>
      </c>
      <c r="Q3540" s="36">
        <f>cpi!$I$2</f>
        <v>240.85300000000001</v>
      </c>
      <c r="R3540" s="36">
        <f t="shared" si="449"/>
        <v>1.3615206331260599</v>
      </c>
      <c r="S3540" s="28" t="str">
        <f t="shared" si="445"/>
        <v/>
      </c>
      <c r="T3540" s="37">
        <f t="shared" si="446"/>
        <v>10892165.065008478</v>
      </c>
      <c r="U3540" s="37">
        <f t="shared" si="447"/>
        <v>26665.381599773882</v>
      </c>
      <c r="V3540" s="37">
        <f t="shared" si="448"/>
        <v>26665.381599773882</v>
      </c>
    </row>
    <row r="3541" spans="1:22">
      <c r="A3541" s="23">
        <v>3540</v>
      </c>
      <c r="B3541" s="3" t="s">
        <v>1624</v>
      </c>
      <c r="C3541" s="28">
        <v>20</v>
      </c>
      <c r="D3541" s="29">
        <v>9</v>
      </c>
      <c r="E3541" s="28">
        <v>2013</v>
      </c>
      <c r="F3541" s="31">
        <f>DATE(E3541,D3541,C3541)</f>
        <v>41537</v>
      </c>
      <c r="G3541" s="24" t="s">
        <v>4549</v>
      </c>
      <c r="H3541" s="2">
        <v>8000000</v>
      </c>
      <c r="I3541">
        <v>0</v>
      </c>
      <c r="J3541" s="2">
        <v>21970000</v>
      </c>
      <c r="K3541" s="28" t="str">
        <f t="shared" si="442"/>
        <v/>
      </c>
      <c r="L3541" s="28" t="str">
        <f t="shared" si="443"/>
        <v/>
      </c>
      <c r="M3541" s="28" t="s">
        <v>4549</v>
      </c>
      <c r="N3541" s="28" t="str">
        <f t="shared" si="444"/>
        <v/>
      </c>
      <c r="O3541" s="28" t="str">
        <f>IF(N3541=1,M3541&amp;" ("&amp;E3541&amp;")",M3541)</f>
        <v>Feichang Xingyun</v>
      </c>
      <c r="P3541" s="36">
        <f>INDEX(cpi!$A$1:$M$105,MATCH('Inflation adjust calc'!$E3541,cpi!$A:$A,0),MATCH('Inflation adjust calc'!$D3541,cpi!$1:$1,0))</f>
        <v>234.149</v>
      </c>
      <c r="Q3541" s="36">
        <f>cpi!$I$2</f>
        <v>240.85300000000001</v>
      </c>
      <c r="R3541" s="36">
        <f t="shared" si="449"/>
        <v>1.0286313415816426</v>
      </c>
      <c r="S3541" s="28" t="str">
        <f t="shared" si="445"/>
        <v/>
      </c>
      <c r="T3541" s="37">
        <f t="shared" si="446"/>
        <v>8229050.732653141</v>
      </c>
      <c r="U3541" s="37">
        <f t="shared" si="447"/>
        <v>0</v>
      </c>
      <c r="V3541" s="37">
        <f t="shared" si="448"/>
        <v>22599030.574548688</v>
      </c>
    </row>
    <row r="3542" spans="1:22">
      <c r="A3542" s="23">
        <v>3541</v>
      </c>
      <c r="B3542" s="3">
        <v>39181</v>
      </c>
      <c r="C3542" s="28">
        <v>4</v>
      </c>
      <c r="D3542" s="29">
        <v>9</v>
      </c>
      <c r="E3542" s="28">
        <v>2007</v>
      </c>
      <c r="F3542" s="31">
        <f>DATE(E3542,D3542,C3542)</f>
        <v>39329</v>
      </c>
      <c r="G3542" s="24" t="s">
        <v>4550</v>
      </c>
      <c r="H3542" s="2">
        <v>8000000</v>
      </c>
      <c r="I3542">
        <v>0</v>
      </c>
      <c r="J3542" s="2">
        <v>414617</v>
      </c>
      <c r="K3542" s="28" t="str">
        <f t="shared" si="442"/>
        <v/>
      </c>
      <c r="L3542" s="28" t="str">
        <f t="shared" si="443"/>
        <v/>
      </c>
      <c r="M3542" s="28" t="s">
        <v>4550</v>
      </c>
      <c r="N3542" s="28" t="str">
        <f t="shared" si="444"/>
        <v/>
      </c>
      <c r="O3542" s="28" t="str">
        <f>IF(N3542=1,M3542&amp;" ("&amp;E3542&amp;")",M3542)</f>
        <v>The Death and Life of Bobby Z</v>
      </c>
      <c r="P3542" s="36">
        <f>INDEX(cpi!$A$1:$M$105,MATCH('Inflation adjust calc'!$E3542,cpi!$A:$A,0),MATCH('Inflation adjust calc'!$D3542,cpi!$1:$1,0))</f>
        <v>208.49</v>
      </c>
      <c r="Q3542" s="36">
        <f>cpi!$I$2</f>
        <v>240.85300000000001</v>
      </c>
      <c r="R3542" s="36">
        <f t="shared" si="449"/>
        <v>1.1552256702959374</v>
      </c>
      <c r="S3542" s="28" t="str">
        <f t="shared" si="445"/>
        <v/>
      </c>
      <c r="T3542" s="37">
        <f t="shared" si="446"/>
        <v>9241805.3623674996</v>
      </c>
      <c r="U3542" s="37">
        <f t="shared" si="447"/>
        <v>0</v>
      </c>
      <c r="V3542" s="37">
        <f t="shared" si="448"/>
        <v>478976.20174109068</v>
      </c>
    </row>
    <row r="3543" spans="1:22">
      <c r="A3543" s="23">
        <v>3542</v>
      </c>
      <c r="B3543" s="3" t="s">
        <v>3825</v>
      </c>
      <c r="C3543" s="28">
        <v>30</v>
      </c>
      <c r="D3543" s="29">
        <v>11</v>
      </c>
      <c r="E3543" s="28">
        <v>2007</v>
      </c>
      <c r="F3543" s="31">
        <f>DATE(E3543,D3543,C3543)</f>
        <v>39416</v>
      </c>
      <c r="G3543" s="24" t="s">
        <v>4551</v>
      </c>
      <c r="H3543" s="2">
        <v>8000000</v>
      </c>
      <c r="I3543">
        <v>0</v>
      </c>
      <c r="J3543">
        <v>0</v>
      </c>
      <c r="K3543" s="28">
        <f t="shared" si="442"/>
        <v>1</v>
      </c>
      <c r="L3543" s="28" t="str">
        <f t="shared" si="443"/>
        <v/>
      </c>
      <c r="M3543" s="28" t="s">
        <v>4551</v>
      </c>
      <c r="N3543" s="28" t="str">
        <f t="shared" si="444"/>
        <v/>
      </c>
      <c r="O3543" s="28" t="str">
        <f>IF(N3543=1,M3543&amp;" ("&amp;E3543&amp;")",M3543)</f>
        <v>Maurice Richard</v>
      </c>
      <c r="P3543" s="36">
        <f>INDEX(cpi!$A$1:$M$105,MATCH('Inflation adjust calc'!$E3543,cpi!$A:$A,0),MATCH('Inflation adjust calc'!$D3543,cpi!$1:$1,0))</f>
        <v>210.17699999999999</v>
      </c>
      <c r="Q3543" s="36">
        <f>cpi!$I$2</f>
        <v>240.85300000000001</v>
      </c>
      <c r="R3543" s="36">
        <f t="shared" si="449"/>
        <v>1.1459531728019718</v>
      </c>
      <c r="S3543" s="28" t="str">
        <f t="shared" si="445"/>
        <v/>
      </c>
      <c r="T3543" s="37">
        <f t="shared" si="446"/>
        <v>9167625.3824157752</v>
      </c>
      <c r="U3543" s="37">
        <f t="shared" si="447"/>
        <v>0</v>
      </c>
      <c r="V3543" s="37">
        <f t="shared" si="448"/>
        <v>0</v>
      </c>
    </row>
    <row r="3544" spans="1:22">
      <c r="A3544" s="23">
        <v>3543</v>
      </c>
      <c r="B3544" s="3">
        <v>41981</v>
      </c>
      <c r="C3544" s="28">
        <v>12</v>
      </c>
      <c r="D3544" s="29">
        <v>8</v>
      </c>
      <c r="E3544" s="28">
        <v>2014</v>
      </c>
      <c r="F3544" s="31">
        <f>DATE(E3544,D3544,C3544)</f>
        <v>41863</v>
      </c>
      <c r="G3544" s="24" t="s">
        <v>4552</v>
      </c>
      <c r="H3544" s="2">
        <v>8000000</v>
      </c>
      <c r="I3544">
        <v>0</v>
      </c>
      <c r="J3544">
        <v>0</v>
      </c>
      <c r="K3544" s="28">
        <f t="shared" si="442"/>
        <v>1</v>
      </c>
      <c r="L3544" s="28" t="str">
        <f t="shared" si="443"/>
        <v/>
      </c>
      <c r="M3544" s="28" t="s">
        <v>4552</v>
      </c>
      <c r="N3544" s="28" t="str">
        <f t="shared" si="444"/>
        <v/>
      </c>
      <c r="O3544" s="28" t="str">
        <f>IF(N3544=1,M3544&amp;" ("&amp;E3544&amp;")",M3544)</f>
        <v>Swelter</v>
      </c>
      <c r="P3544" s="36">
        <f>INDEX(cpi!$A$1:$M$105,MATCH('Inflation adjust calc'!$E3544,cpi!$A:$A,0),MATCH('Inflation adjust calc'!$D3544,cpi!$1:$1,0))</f>
        <v>237.852</v>
      </c>
      <c r="Q3544" s="36">
        <f>cpi!$I$2</f>
        <v>240.85300000000001</v>
      </c>
      <c r="R3544" s="36">
        <f t="shared" si="449"/>
        <v>1.0126170896187545</v>
      </c>
      <c r="S3544" s="28" t="str">
        <f t="shared" si="445"/>
        <v/>
      </c>
      <c r="T3544" s="37">
        <f t="shared" si="446"/>
        <v>8100936.7169500366</v>
      </c>
      <c r="U3544" s="37">
        <f t="shared" si="447"/>
        <v>0</v>
      </c>
      <c r="V3544" s="37">
        <f t="shared" si="448"/>
        <v>0</v>
      </c>
    </row>
    <row r="3545" spans="1:22">
      <c r="A3545" s="23">
        <v>3544</v>
      </c>
      <c r="B3545" s="3" t="s">
        <v>4553</v>
      </c>
      <c r="C3545" s="28">
        <v>24</v>
      </c>
      <c r="D3545" s="29">
        <v>2</v>
      </c>
      <c r="E3545" s="28">
        <v>2015</v>
      </c>
      <c r="F3545" s="31">
        <f>DATE(E3545,D3545,C3545)</f>
        <v>42059</v>
      </c>
      <c r="G3545" s="24" t="s">
        <v>4554</v>
      </c>
      <c r="H3545" s="2">
        <v>8000000</v>
      </c>
      <c r="I3545">
        <v>0</v>
      </c>
      <c r="J3545">
        <v>0</v>
      </c>
      <c r="K3545" s="28">
        <f t="shared" si="442"/>
        <v>1</v>
      </c>
      <c r="L3545" s="28" t="str">
        <f t="shared" si="443"/>
        <v/>
      </c>
      <c r="M3545" s="28" t="s">
        <v>4554</v>
      </c>
      <c r="N3545" s="28" t="str">
        <f t="shared" si="444"/>
        <v/>
      </c>
      <c r="O3545" s="28" t="str">
        <f>IF(N3545=1,M3545&amp;" ("&amp;E3545&amp;")",M3545)</f>
        <v>Green Street Hooligans: Underground</v>
      </c>
      <c r="P3545" s="36">
        <f>INDEX(cpi!$A$1:$M$105,MATCH('Inflation adjust calc'!$E3545,cpi!$A:$A,0),MATCH('Inflation adjust calc'!$D3545,cpi!$1:$1,0))</f>
        <v>234.72200000000001</v>
      </c>
      <c r="Q3545" s="36">
        <f>cpi!$I$2</f>
        <v>240.85300000000001</v>
      </c>
      <c r="R3545" s="36">
        <f t="shared" si="449"/>
        <v>1.0261202614156322</v>
      </c>
      <c r="S3545" s="28" t="str">
        <f t="shared" si="445"/>
        <v/>
      </c>
      <c r="T3545" s="37">
        <f t="shared" si="446"/>
        <v>8208962.0913250577</v>
      </c>
      <c r="U3545" s="37">
        <f t="shared" si="447"/>
        <v>0</v>
      </c>
      <c r="V3545" s="37">
        <f t="shared" si="448"/>
        <v>0</v>
      </c>
    </row>
    <row r="3546" spans="1:22">
      <c r="A3546" s="23">
        <v>3545</v>
      </c>
      <c r="B3546" s="3" t="s">
        <v>2045</v>
      </c>
      <c r="C3546" s="28">
        <v>31</v>
      </c>
      <c r="D3546" s="29">
        <v>12</v>
      </c>
      <c r="E3546" s="28">
        <v>2009</v>
      </c>
      <c r="F3546" s="31">
        <f>DATE(E3546,D3546,C3546)</f>
        <v>40178</v>
      </c>
      <c r="G3546" s="24" t="s">
        <v>4555</v>
      </c>
      <c r="H3546" s="2">
        <v>8000000</v>
      </c>
      <c r="I3546">
        <v>0</v>
      </c>
      <c r="J3546">
        <v>0</v>
      </c>
      <c r="K3546" s="28">
        <f t="shared" si="442"/>
        <v>1</v>
      </c>
      <c r="L3546" s="28" t="str">
        <f t="shared" si="443"/>
        <v/>
      </c>
      <c r="M3546" s="28" t="s">
        <v>4555</v>
      </c>
      <c r="N3546" s="28" t="str">
        <f t="shared" si="444"/>
        <v/>
      </c>
      <c r="O3546" s="28" t="str">
        <f>IF(N3546=1,M3546&amp;" ("&amp;E3546&amp;")",M3546)</f>
        <v>Chirstmas in Beverly Hills</v>
      </c>
      <c r="P3546" s="36">
        <f>INDEX(cpi!$A$1:$M$105,MATCH('Inflation adjust calc'!$E3546,cpi!$A:$A,0),MATCH('Inflation adjust calc'!$D3546,cpi!$1:$1,0))</f>
        <v>215.94900000000001</v>
      </c>
      <c r="Q3546" s="36">
        <f>cpi!$I$2</f>
        <v>240.85300000000001</v>
      </c>
      <c r="R3546" s="36">
        <f t="shared" si="449"/>
        <v>1.1153235254620304</v>
      </c>
      <c r="S3546" s="28" t="str">
        <f t="shared" si="445"/>
        <v/>
      </c>
      <c r="T3546" s="37">
        <f t="shared" si="446"/>
        <v>8922588.2036962435</v>
      </c>
      <c r="U3546" s="37">
        <f t="shared" si="447"/>
        <v>0</v>
      </c>
      <c r="V3546" s="37">
        <f t="shared" si="448"/>
        <v>0</v>
      </c>
    </row>
    <row r="3547" spans="1:22">
      <c r="A3547" s="23">
        <v>3546</v>
      </c>
      <c r="B3547" s="3" t="s">
        <v>815</v>
      </c>
      <c r="C3547" s="28">
        <v>31</v>
      </c>
      <c r="D3547" s="29">
        <v>12</v>
      </c>
      <c r="E3547" s="28">
        <v>2015</v>
      </c>
      <c r="F3547" s="31">
        <f>DATE(E3547,D3547,C3547)</f>
        <v>42369</v>
      </c>
      <c r="G3547" s="24" t="s">
        <v>4556</v>
      </c>
      <c r="H3547" s="2">
        <v>8000000</v>
      </c>
      <c r="I3547">
        <v>0</v>
      </c>
      <c r="J3547">
        <v>0</v>
      </c>
      <c r="K3547" s="28">
        <f t="shared" si="442"/>
        <v>1</v>
      </c>
      <c r="L3547" s="28" t="str">
        <f t="shared" si="443"/>
        <v/>
      </c>
      <c r="M3547" s="28" t="s">
        <v>4556</v>
      </c>
      <c r="N3547" s="28" t="str">
        <f t="shared" si="444"/>
        <v/>
      </c>
      <c r="O3547" s="28" t="str">
        <f>IF(N3547=1,M3547&amp;" ("&amp;E3547&amp;")",M3547)</f>
        <v>Henry Joseph Church</v>
      </c>
      <c r="P3547" s="36">
        <f>INDEX(cpi!$A$1:$M$105,MATCH('Inflation adjust calc'!$E3547,cpi!$A:$A,0),MATCH('Inflation adjust calc'!$D3547,cpi!$1:$1,0))</f>
        <v>236.52500000000001</v>
      </c>
      <c r="Q3547" s="36">
        <f>cpi!$I$2</f>
        <v>240.85300000000001</v>
      </c>
      <c r="R3547" s="36">
        <f t="shared" si="449"/>
        <v>1.0182982771377234</v>
      </c>
      <c r="S3547" s="28" t="str">
        <f t="shared" si="445"/>
        <v/>
      </c>
      <c r="T3547" s="37">
        <f t="shared" si="446"/>
        <v>8146386.2171017872</v>
      </c>
      <c r="U3547" s="37">
        <f t="shared" si="447"/>
        <v>0</v>
      </c>
      <c r="V3547" s="37">
        <f t="shared" si="448"/>
        <v>0</v>
      </c>
    </row>
    <row r="3548" spans="1:22">
      <c r="A3548" s="23">
        <v>3547</v>
      </c>
      <c r="B3548" s="3">
        <v>42526</v>
      </c>
      <c r="C3548" s="28">
        <v>6</v>
      </c>
      <c r="D3548" s="29">
        <v>5</v>
      </c>
      <c r="E3548" s="28">
        <v>2016</v>
      </c>
      <c r="F3548" s="31">
        <f>DATE(E3548,D3548,C3548)</f>
        <v>42496</v>
      </c>
      <c r="G3548" s="24" t="s">
        <v>4557</v>
      </c>
      <c r="H3548" s="2">
        <v>8000000</v>
      </c>
      <c r="I3548">
        <v>0</v>
      </c>
      <c r="J3548">
        <v>0</v>
      </c>
      <c r="K3548" s="28">
        <f t="shared" si="442"/>
        <v>1</v>
      </c>
      <c r="L3548" s="28" t="str">
        <f t="shared" si="443"/>
        <v/>
      </c>
      <c r="M3548" s="28" t="s">
        <v>4557</v>
      </c>
      <c r="N3548" s="28" t="str">
        <f t="shared" si="444"/>
        <v/>
      </c>
      <c r="O3548" s="28" t="str">
        <f>IF(N3548=1,M3548&amp;" ("&amp;E3548&amp;")",M3548)</f>
        <v>Code of Honor</v>
      </c>
      <c r="P3548" s="36">
        <f>INDEX(cpi!$A$1:$M$105,MATCH('Inflation adjust calc'!$E3548,cpi!$A:$A,0),MATCH('Inflation adjust calc'!$D3548,cpi!$1:$1,0))</f>
        <v>240.23599999999999</v>
      </c>
      <c r="Q3548" s="36">
        <f>cpi!$I$2</f>
        <v>240.85300000000001</v>
      </c>
      <c r="R3548" s="36">
        <f t="shared" si="449"/>
        <v>1.0025683078306333</v>
      </c>
      <c r="S3548" s="28" t="str">
        <f t="shared" si="445"/>
        <v/>
      </c>
      <c r="T3548" s="37">
        <f t="shared" si="446"/>
        <v>8020546.4626450669</v>
      </c>
      <c r="U3548" s="37">
        <f t="shared" si="447"/>
        <v>0</v>
      </c>
      <c r="V3548" s="37">
        <f t="shared" si="448"/>
        <v>0</v>
      </c>
    </row>
    <row r="3549" spans="1:22">
      <c r="A3549" s="23">
        <v>3548</v>
      </c>
      <c r="B3549" s="3" t="s">
        <v>4558</v>
      </c>
      <c r="C3549" s="28">
        <v>18</v>
      </c>
      <c r="D3549" s="29">
        <v>11</v>
      </c>
      <c r="E3549" s="28">
        <v>2016</v>
      </c>
      <c r="F3549" s="31">
        <f>DATE(E3549,D3549,C3549)</f>
        <v>42692</v>
      </c>
      <c r="G3549" s="24" t="s">
        <v>4559</v>
      </c>
      <c r="H3549" s="2">
        <v>8000000</v>
      </c>
      <c r="I3549">
        <v>0</v>
      </c>
      <c r="J3549">
        <v>0</v>
      </c>
      <c r="K3549" s="28">
        <f t="shared" si="442"/>
        <v>1</v>
      </c>
      <c r="L3549" s="28" t="str">
        <f t="shared" si="443"/>
        <v/>
      </c>
      <c r="M3549" s="28" t="s">
        <v>4559</v>
      </c>
      <c r="N3549" s="28" t="str">
        <f t="shared" si="444"/>
        <v/>
      </c>
      <c r="O3549" s="28" t="str">
        <f>IF(N3549=1,M3549&amp;" ("&amp;E3549&amp;")",M3549)</f>
        <v>A Street Cat Named Bob</v>
      </c>
      <c r="P3549" s="36">
        <f>INDEX(cpi!$A$1:$M$105,MATCH('Inflation adjust calc'!$E3549,cpi!$A:$A,0),MATCH('Inflation adjust calc'!$D3549,cpi!$1:$1,0))</f>
        <v>0</v>
      </c>
      <c r="Q3549" s="36">
        <f>cpi!$I$2</f>
        <v>240.85300000000001</v>
      </c>
      <c r="R3549" s="36" t="e">
        <f t="shared" si="449"/>
        <v>#DIV/0!</v>
      </c>
      <c r="S3549" s="28">
        <f t="shared" si="445"/>
        <v>1</v>
      </c>
      <c r="T3549" s="37" t="e">
        <f t="shared" si="446"/>
        <v>#DIV/0!</v>
      </c>
      <c r="U3549" s="37" t="e">
        <f t="shared" si="447"/>
        <v>#DIV/0!</v>
      </c>
      <c r="V3549" s="37" t="e">
        <f t="shared" si="448"/>
        <v>#DIV/0!</v>
      </c>
    </row>
    <row r="3550" spans="1:22">
      <c r="A3550" s="23">
        <v>3549</v>
      </c>
      <c r="B3550" s="3" t="s">
        <v>1831</v>
      </c>
      <c r="C3550" s="28">
        <v>27</v>
      </c>
      <c r="D3550" s="29">
        <v>1</v>
      </c>
      <c r="E3550" s="28">
        <v>2006</v>
      </c>
      <c r="F3550" s="31">
        <f>DATE(E3550,D3550,C3550)</f>
        <v>38744</v>
      </c>
      <c r="G3550" s="24" t="s">
        <v>4560</v>
      </c>
      <c r="H3550" s="2">
        <v>7900000</v>
      </c>
      <c r="I3550" s="2">
        <v>672243</v>
      </c>
      <c r="J3550" s="2">
        <v>3129471</v>
      </c>
      <c r="K3550" s="28" t="str">
        <f t="shared" si="442"/>
        <v/>
      </c>
      <c r="L3550" s="28" t="str">
        <f t="shared" si="443"/>
        <v/>
      </c>
      <c r="M3550" s="28" t="s">
        <v>4560</v>
      </c>
      <c r="N3550" s="28" t="str">
        <f t="shared" si="444"/>
        <v/>
      </c>
      <c r="O3550" s="28" t="str">
        <f>IF(N3550=1,M3550&amp;" ("&amp;E3550&amp;")",M3550)</f>
        <v>Imagine Me &amp; You</v>
      </c>
      <c r="P3550" s="36">
        <f>INDEX(cpi!$A$1:$M$105,MATCH('Inflation adjust calc'!$E3550,cpi!$A:$A,0),MATCH('Inflation adjust calc'!$D3550,cpi!$1:$1,0))</f>
        <v>198.3</v>
      </c>
      <c r="Q3550" s="36">
        <f>cpi!$I$2</f>
        <v>240.85300000000001</v>
      </c>
      <c r="R3550" s="36">
        <f t="shared" si="449"/>
        <v>1.2145890065557237</v>
      </c>
      <c r="S3550" s="28" t="str">
        <f t="shared" si="445"/>
        <v/>
      </c>
      <c r="T3550" s="37">
        <f t="shared" si="446"/>
        <v>9595253.1517902166</v>
      </c>
      <c r="U3550" s="37">
        <f t="shared" si="447"/>
        <v>816498.95753403939</v>
      </c>
      <c r="V3550" s="37">
        <f t="shared" si="448"/>
        <v>3801021.072934947</v>
      </c>
    </row>
    <row r="3551" spans="1:22">
      <c r="A3551" s="23">
        <v>3550</v>
      </c>
      <c r="B3551" s="3">
        <v>37718</v>
      </c>
      <c r="C3551" s="28">
        <v>4</v>
      </c>
      <c r="D3551" s="29">
        <v>7</v>
      </c>
      <c r="E3551" s="28">
        <v>2003</v>
      </c>
      <c r="F3551" s="31">
        <f>DATE(E3551,D3551,C3551)</f>
        <v>37806</v>
      </c>
      <c r="G3551" s="24" t="s">
        <v>4561</v>
      </c>
      <c r="H3551" s="2">
        <v>7800000</v>
      </c>
      <c r="I3551" s="2">
        <v>10130108</v>
      </c>
      <c r="J3551" s="2">
        <v>24021282</v>
      </c>
      <c r="K3551" s="28" t="str">
        <f t="shared" si="442"/>
        <v/>
      </c>
      <c r="L3551" s="28" t="str">
        <f t="shared" si="443"/>
        <v/>
      </c>
      <c r="M3551" s="28" t="s">
        <v>4561</v>
      </c>
      <c r="N3551" s="28" t="str">
        <f t="shared" si="444"/>
        <v/>
      </c>
      <c r="O3551" s="28" t="str">
        <f>IF(N3551=1,M3551&amp;" ("&amp;E3551&amp;")",M3551)</f>
        <v>Swimming Pool</v>
      </c>
      <c r="P3551" s="36">
        <f>INDEX(cpi!$A$1:$M$105,MATCH('Inflation adjust calc'!$E3551,cpi!$A:$A,0),MATCH('Inflation adjust calc'!$D3551,cpi!$1:$1,0))</f>
        <v>183.9</v>
      </c>
      <c r="Q3551" s="36">
        <f>cpi!$I$2</f>
        <v>240.85300000000001</v>
      </c>
      <c r="R3551" s="36">
        <f t="shared" si="449"/>
        <v>1.3096954866775421</v>
      </c>
      <c r="S3551" s="28" t="str">
        <f t="shared" si="445"/>
        <v/>
      </c>
      <c r="T3551" s="37">
        <f t="shared" si="446"/>
        <v>10215624.796084829</v>
      </c>
      <c r="U3551" s="37">
        <f t="shared" si="447"/>
        <v>13267356.727156064</v>
      </c>
      <c r="V3551" s="37">
        <f t="shared" si="448"/>
        <v>31460564.61960848</v>
      </c>
    </row>
    <row r="3552" spans="1:22">
      <c r="A3552" s="23">
        <v>3551</v>
      </c>
      <c r="B3552" s="3" t="s">
        <v>4562</v>
      </c>
      <c r="C3552" s="28">
        <v>23</v>
      </c>
      <c r="D3552" s="29">
        <v>2</v>
      </c>
      <c r="E3552" s="28">
        <v>1990</v>
      </c>
      <c r="F3552" s="31">
        <f>DATE(E3552,D3552,C3552)</f>
        <v>32927</v>
      </c>
      <c r="G3552" s="24" t="s">
        <v>4563</v>
      </c>
      <c r="H3552" s="2">
        <v>7700000</v>
      </c>
      <c r="I3552" s="2">
        <v>882290</v>
      </c>
      <c r="J3552" s="2">
        <v>882290</v>
      </c>
      <c r="K3552" s="28" t="str">
        <f t="shared" si="442"/>
        <v/>
      </c>
      <c r="L3552" s="28" t="str">
        <f t="shared" si="443"/>
        <v/>
      </c>
      <c r="M3552" s="28" t="s">
        <v>4563</v>
      </c>
      <c r="N3552" s="28" t="str">
        <f t="shared" si="444"/>
        <v/>
      </c>
      <c r="O3552" s="28" t="str">
        <f>IF(N3552=1,M3552&amp;" ("&amp;E3552&amp;")",M3552)</f>
        <v>The Blood of Heroes</v>
      </c>
      <c r="P3552" s="36">
        <f>INDEX(cpi!$A$1:$M$105,MATCH('Inflation adjust calc'!$E3552,cpi!$A:$A,0),MATCH('Inflation adjust calc'!$D3552,cpi!$1:$1,0))</f>
        <v>128</v>
      </c>
      <c r="Q3552" s="36">
        <f>cpi!$I$2</f>
        <v>240.85300000000001</v>
      </c>
      <c r="R3552" s="36">
        <f t="shared" si="449"/>
        <v>1.8816640625000001</v>
      </c>
      <c r="S3552" s="28" t="str">
        <f t="shared" si="445"/>
        <v/>
      </c>
      <c r="T3552" s="37">
        <f t="shared" si="446"/>
        <v>14488813.28125</v>
      </c>
      <c r="U3552" s="37">
        <f t="shared" si="447"/>
        <v>1660173.385703125</v>
      </c>
      <c r="V3552" s="37">
        <f t="shared" si="448"/>
        <v>1660173.385703125</v>
      </c>
    </row>
    <row r="3553" spans="1:22">
      <c r="A3553" s="23">
        <v>3552</v>
      </c>
      <c r="B3553" s="3" t="s">
        <v>4564</v>
      </c>
      <c r="C3553" s="28">
        <v>14</v>
      </c>
      <c r="D3553" s="29">
        <v>4</v>
      </c>
      <c r="E3553" s="28">
        <v>2015</v>
      </c>
      <c r="F3553" s="31">
        <f>DATE(E3553,D3553,C3553)</f>
        <v>42108</v>
      </c>
      <c r="G3553" s="24" t="s">
        <v>4565</v>
      </c>
      <c r="H3553" s="2">
        <v>7700000</v>
      </c>
      <c r="I3553" s="2">
        <v>5336</v>
      </c>
      <c r="J3553" s="2">
        <v>1080428</v>
      </c>
      <c r="K3553" s="28" t="str">
        <f t="shared" si="442"/>
        <v/>
      </c>
      <c r="L3553" s="28" t="str">
        <f t="shared" si="443"/>
        <v/>
      </c>
      <c r="M3553" s="28" t="s">
        <v>4565</v>
      </c>
      <c r="N3553" s="28" t="str">
        <f t="shared" si="444"/>
        <v/>
      </c>
      <c r="O3553" s="28" t="str">
        <f>IF(N3553=1,M3553&amp;" ("&amp;E3553&amp;")",M3553)</f>
        <v>Loin des hommes</v>
      </c>
      <c r="P3553" s="36">
        <f>INDEX(cpi!$A$1:$M$105,MATCH('Inflation adjust calc'!$E3553,cpi!$A:$A,0),MATCH('Inflation adjust calc'!$D3553,cpi!$1:$1,0))</f>
        <v>236.59899999999999</v>
      </c>
      <c r="Q3553" s="36">
        <f>cpi!$I$2</f>
        <v>240.85300000000001</v>
      </c>
      <c r="R3553" s="36">
        <f t="shared" si="449"/>
        <v>1.0179797885874413</v>
      </c>
      <c r="S3553" s="28" t="str">
        <f t="shared" si="445"/>
        <v/>
      </c>
      <c r="T3553" s="37">
        <f t="shared" si="446"/>
        <v>7838444.3721232982</v>
      </c>
      <c r="U3553" s="37">
        <f t="shared" si="447"/>
        <v>5431.9401519025869</v>
      </c>
      <c r="V3553" s="37">
        <f t="shared" si="448"/>
        <v>1099853.8670239521</v>
      </c>
    </row>
    <row r="3554" spans="1:22">
      <c r="A3554" s="23">
        <v>3553</v>
      </c>
      <c r="B3554" s="3" t="s">
        <v>3358</v>
      </c>
      <c r="C3554" s="28">
        <v>13</v>
      </c>
      <c r="D3554" s="29">
        <v>12</v>
      </c>
      <c r="E3554" s="28">
        <v>1989</v>
      </c>
      <c r="F3554" s="31">
        <f>DATE(E3554,D3554,C3554)</f>
        <v>32855</v>
      </c>
      <c r="G3554" s="24" t="s">
        <v>4566</v>
      </c>
      <c r="H3554" s="2">
        <v>7500000</v>
      </c>
      <c r="I3554" s="2">
        <v>106593296</v>
      </c>
      <c r="J3554" s="2">
        <v>106593296</v>
      </c>
      <c r="K3554" s="28" t="str">
        <f t="shared" si="442"/>
        <v/>
      </c>
      <c r="L3554" s="28" t="str">
        <f t="shared" si="443"/>
        <v/>
      </c>
      <c r="M3554" s="28" t="s">
        <v>4566</v>
      </c>
      <c r="N3554" s="28" t="str">
        <f t="shared" si="444"/>
        <v/>
      </c>
      <c r="O3554" s="28" t="str">
        <f>IF(N3554=1,M3554&amp;" ("&amp;E3554&amp;")",M3554)</f>
        <v>Driving Miss Daisy</v>
      </c>
      <c r="P3554" s="36">
        <f>INDEX(cpi!$A$1:$M$105,MATCH('Inflation adjust calc'!$E3554,cpi!$A:$A,0),MATCH('Inflation adjust calc'!$D3554,cpi!$1:$1,0))</f>
        <v>126.1</v>
      </c>
      <c r="Q3554" s="36">
        <f>cpi!$I$2</f>
        <v>240.85300000000001</v>
      </c>
      <c r="R3554" s="36">
        <f t="shared" si="449"/>
        <v>1.9100158604282318</v>
      </c>
      <c r="S3554" s="28" t="str">
        <f t="shared" si="445"/>
        <v/>
      </c>
      <c r="T3554" s="37">
        <f t="shared" si="446"/>
        <v>14325118.953211738</v>
      </c>
      <c r="U3554" s="37">
        <f t="shared" si="447"/>
        <v>203594885.9753212</v>
      </c>
      <c r="V3554" s="37">
        <f t="shared" si="448"/>
        <v>203594885.9753212</v>
      </c>
    </row>
    <row r="3555" spans="1:22">
      <c r="A3555" s="23">
        <v>3554</v>
      </c>
      <c r="B3555" s="3" t="s">
        <v>1506</v>
      </c>
      <c r="C3555" s="28">
        <v>26</v>
      </c>
      <c r="D3555" s="29">
        <v>9</v>
      </c>
      <c r="E3555" s="28">
        <v>1997</v>
      </c>
      <c r="F3555" s="31">
        <f>DATE(E3555,D3555,C3555)</f>
        <v>35699</v>
      </c>
      <c r="G3555" s="24" t="s">
        <v>4567</v>
      </c>
      <c r="H3555" s="2">
        <v>7500000</v>
      </c>
      <c r="I3555" s="2">
        <v>43492389</v>
      </c>
      <c r="J3555" s="2">
        <v>43492389</v>
      </c>
      <c r="K3555" s="28" t="str">
        <f t="shared" si="442"/>
        <v/>
      </c>
      <c r="L3555" s="28" t="str">
        <f t="shared" si="443"/>
        <v/>
      </c>
      <c r="M3555" s="28" t="s">
        <v>4567</v>
      </c>
      <c r="N3555" s="28" t="str">
        <f t="shared" si="444"/>
        <v/>
      </c>
      <c r="O3555" s="28" t="str">
        <f>IF(N3555=1,M3555&amp;" ("&amp;E3555&amp;")",M3555)</f>
        <v>Soul Food</v>
      </c>
      <c r="P3555" s="36">
        <f>INDEX(cpi!$A$1:$M$105,MATCH('Inflation adjust calc'!$E3555,cpi!$A:$A,0),MATCH('Inflation adjust calc'!$D3555,cpi!$1:$1,0))</f>
        <v>161.19999999999999</v>
      </c>
      <c r="Q3555" s="36">
        <f>cpi!$I$2</f>
        <v>240.85300000000001</v>
      </c>
      <c r="R3555" s="36">
        <f t="shared" si="449"/>
        <v>1.4941253101736973</v>
      </c>
      <c r="S3555" s="28" t="str">
        <f t="shared" si="445"/>
        <v/>
      </c>
      <c r="T3555" s="37">
        <f t="shared" si="446"/>
        <v>11205939.82630273</v>
      </c>
      <c r="U3555" s="37">
        <f t="shared" si="447"/>
        <v>64983079.204820104</v>
      </c>
      <c r="V3555" s="37">
        <f t="shared" si="448"/>
        <v>64983079.204820104</v>
      </c>
    </row>
    <row r="3556" spans="1:22">
      <c r="A3556" s="23">
        <v>3555</v>
      </c>
      <c r="B3556" s="3" t="s">
        <v>1617</v>
      </c>
      <c r="C3556" s="28">
        <v>23</v>
      </c>
      <c r="D3556" s="29">
        <v>2</v>
      </c>
      <c r="E3556" s="28">
        <v>1996</v>
      </c>
      <c r="F3556" s="31">
        <f>DATE(E3556,D3556,C3556)</f>
        <v>35118</v>
      </c>
      <c r="G3556" s="24" t="s">
        <v>4568</v>
      </c>
      <c r="H3556" s="2">
        <v>7500000</v>
      </c>
      <c r="I3556" s="2">
        <v>32281907</v>
      </c>
      <c r="J3556" s="2">
        <v>36238752</v>
      </c>
      <c r="K3556" s="28" t="str">
        <f t="shared" si="442"/>
        <v/>
      </c>
      <c r="L3556" s="28" t="str">
        <f t="shared" si="443"/>
        <v/>
      </c>
      <c r="M3556" s="28" t="s">
        <v>4568</v>
      </c>
      <c r="N3556" s="28" t="str">
        <f t="shared" si="444"/>
        <v/>
      </c>
      <c r="O3556" s="28" t="str">
        <f>IF(N3556=1,M3556&amp;" ("&amp;E3556&amp;")",M3556)</f>
        <v>Rumble in the Bronx</v>
      </c>
      <c r="P3556" s="36">
        <f>INDEX(cpi!$A$1:$M$105,MATCH('Inflation adjust calc'!$E3556,cpi!$A:$A,0),MATCH('Inflation adjust calc'!$D3556,cpi!$1:$1,0))</f>
        <v>154.9</v>
      </c>
      <c r="Q3556" s="36">
        <f>cpi!$I$2</f>
        <v>240.85300000000001</v>
      </c>
      <c r="R3556" s="36">
        <f t="shared" si="449"/>
        <v>1.5548934796642995</v>
      </c>
      <c r="S3556" s="28" t="str">
        <f t="shared" si="445"/>
        <v/>
      </c>
      <c r="T3556" s="37">
        <f t="shared" si="446"/>
        <v>11661701.097482245</v>
      </c>
      <c r="U3556" s="37">
        <f t="shared" si="447"/>
        <v>50194926.705429308</v>
      </c>
      <c r="V3556" s="37">
        <f t="shared" si="448"/>
        <v>56347399.195971593</v>
      </c>
    </row>
    <row r="3557" spans="1:22">
      <c r="A3557" s="23">
        <v>3556</v>
      </c>
      <c r="B3557" s="3" t="s">
        <v>1463</v>
      </c>
      <c r="C3557" s="28">
        <v>17</v>
      </c>
      <c r="D3557" s="29">
        <v>3</v>
      </c>
      <c r="E3557" s="28">
        <v>2006</v>
      </c>
      <c r="F3557" s="31">
        <f>DATE(E3557,D3557,C3557)</f>
        <v>38793</v>
      </c>
      <c r="G3557" s="24" t="s">
        <v>4569</v>
      </c>
      <c r="H3557" s="2">
        <v>7500000</v>
      </c>
      <c r="I3557" s="2">
        <v>24793509</v>
      </c>
      <c r="J3557" s="2">
        <v>40016662</v>
      </c>
      <c r="K3557" s="28" t="str">
        <f t="shared" si="442"/>
        <v/>
      </c>
      <c r="L3557" s="28" t="str">
        <f t="shared" si="443"/>
        <v/>
      </c>
      <c r="M3557" s="28" t="s">
        <v>4569</v>
      </c>
      <c r="N3557" s="28" t="str">
        <f t="shared" si="444"/>
        <v/>
      </c>
      <c r="O3557" s="28" t="str">
        <f>IF(N3557=1,M3557&amp;" ("&amp;E3557&amp;")",M3557)</f>
        <v>Thank You For Smoking</v>
      </c>
      <c r="P3557" s="36">
        <f>INDEX(cpi!$A$1:$M$105,MATCH('Inflation adjust calc'!$E3557,cpi!$A:$A,0),MATCH('Inflation adjust calc'!$D3557,cpi!$1:$1,0))</f>
        <v>199.8</v>
      </c>
      <c r="Q3557" s="36">
        <f>cpi!$I$2</f>
        <v>240.85300000000001</v>
      </c>
      <c r="R3557" s="36">
        <f t="shared" si="449"/>
        <v>1.2054704704704704</v>
      </c>
      <c r="S3557" s="28" t="str">
        <f t="shared" si="445"/>
        <v/>
      </c>
      <c r="T3557" s="37">
        <f t="shared" si="446"/>
        <v>9041028.5285285283</v>
      </c>
      <c r="U3557" s="37">
        <f t="shared" si="447"/>
        <v>29887842.958843842</v>
      </c>
      <c r="V3557" s="37">
        <f t="shared" si="448"/>
        <v>48238904.367797792</v>
      </c>
    </row>
    <row r="3558" spans="1:22">
      <c r="A3558" s="23">
        <v>3557</v>
      </c>
      <c r="B3558" s="3">
        <v>39300</v>
      </c>
      <c r="C3558" s="28">
        <v>8</v>
      </c>
      <c r="D3558" s="29">
        <v>6</v>
      </c>
      <c r="E3558" s="28">
        <v>2007</v>
      </c>
      <c r="F3558" s="31">
        <f>DATE(E3558,D3558,C3558)</f>
        <v>39241</v>
      </c>
      <c r="G3558" s="24" t="s">
        <v>4570</v>
      </c>
      <c r="H3558" s="2">
        <v>7500000</v>
      </c>
      <c r="I3558" s="2">
        <v>17544812</v>
      </c>
      <c r="J3558" s="2">
        <v>33606409</v>
      </c>
      <c r="K3558" s="28" t="str">
        <f t="shared" si="442"/>
        <v/>
      </c>
      <c r="L3558" s="28" t="str">
        <f t="shared" si="443"/>
        <v/>
      </c>
      <c r="M3558" s="28" t="s">
        <v>4570</v>
      </c>
      <c r="N3558" s="28" t="str">
        <f t="shared" si="444"/>
        <v/>
      </c>
      <c r="O3558" s="28" t="str">
        <f>IF(N3558=1,M3558&amp;" ("&amp;E3558&amp;")",M3558)</f>
        <v>Hostel: Part II</v>
      </c>
      <c r="P3558" s="36">
        <f>INDEX(cpi!$A$1:$M$105,MATCH('Inflation adjust calc'!$E3558,cpi!$A:$A,0),MATCH('Inflation adjust calc'!$D3558,cpi!$1:$1,0))</f>
        <v>208.352</v>
      </c>
      <c r="Q3558" s="36">
        <f>cpi!$I$2</f>
        <v>240.85300000000001</v>
      </c>
      <c r="R3558" s="36">
        <f t="shared" si="449"/>
        <v>1.1559908232222393</v>
      </c>
      <c r="S3558" s="28" t="str">
        <f t="shared" si="445"/>
        <v/>
      </c>
      <c r="T3558" s="37">
        <f t="shared" si="446"/>
        <v>8669931.1741667949</v>
      </c>
      <c r="U3558" s="37">
        <f t="shared" si="447"/>
        <v>20281641.667159423</v>
      </c>
      <c r="V3558" s="37">
        <f t="shared" si="448"/>
        <v>38848700.405453272</v>
      </c>
    </row>
    <row r="3559" spans="1:22">
      <c r="A3559" s="23">
        <v>3558</v>
      </c>
      <c r="B3559" s="3">
        <v>40066</v>
      </c>
      <c r="C3559" s="28">
        <v>9</v>
      </c>
      <c r="D3559" s="29">
        <v>10</v>
      </c>
      <c r="E3559" s="28">
        <v>2009</v>
      </c>
      <c r="F3559" s="31">
        <f>DATE(E3559,D3559,C3559)</f>
        <v>40095</v>
      </c>
      <c r="G3559" s="24" t="s">
        <v>4571</v>
      </c>
      <c r="H3559" s="2">
        <v>7500000</v>
      </c>
      <c r="I3559" s="2">
        <v>12574914</v>
      </c>
      <c r="J3559" s="2">
        <v>29652736</v>
      </c>
      <c r="K3559" s="28" t="str">
        <f t="shared" si="442"/>
        <v/>
      </c>
      <c r="L3559" s="28" t="str">
        <f t="shared" si="443"/>
        <v/>
      </c>
      <c r="M3559" s="28" t="s">
        <v>4571</v>
      </c>
      <c r="N3559" s="28" t="str">
        <f t="shared" si="444"/>
        <v/>
      </c>
      <c r="O3559" s="28" t="str">
        <f>IF(N3559=1,M3559&amp;" ("&amp;E3559&amp;")",M3559)</f>
        <v>An Education</v>
      </c>
      <c r="P3559" s="36">
        <f>INDEX(cpi!$A$1:$M$105,MATCH('Inflation adjust calc'!$E3559,cpi!$A:$A,0),MATCH('Inflation adjust calc'!$D3559,cpi!$1:$1,0))</f>
        <v>216.17699999999999</v>
      </c>
      <c r="Q3559" s="36">
        <f>cpi!$I$2</f>
        <v>240.85300000000001</v>
      </c>
      <c r="R3559" s="36">
        <f t="shared" si="449"/>
        <v>1.1141472034490256</v>
      </c>
      <c r="S3559" s="28" t="str">
        <f t="shared" si="445"/>
        <v/>
      </c>
      <c r="T3559" s="37">
        <f t="shared" si="446"/>
        <v>8356104.0258676922</v>
      </c>
      <c r="U3559" s="37">
        <f t="shared" si="447"/>
        <v>14010305.266712001</v>
      </c>
      <c r="V3559" s="37">
        <f t="shared" si="448"/>
        <v>33037512.889012247</v>
      </c>
    </row>
    <row r="3560" spans="1:22">
      <c r="A3560" s="23">
        <v>3559</v>
      </c>
      <c r="B3560" s="3">
        <v>39912</v>
      </c>
      <c r="C3560" s="28">
        <v>4</v>
      </c>
      <c r="D3560" s="29">
        <v>9</v>
      </c>
      <c r="E3560" s="28">
        <v>2009</v>
      </c>
      <c r="F3560" s="31">
        <f>DATE(E3560,D3560,C3560)</f>
        <v>40060</v>
      </c>
      <c r="G3560" s="24" t="s">
        <v>4572</v>
      </c>
      <c r="H3560" s="2">
        <v>7500000</v>
      </c>
      <c r="I3560" s="2">
        <v>10823158</v>
      </c>
      <c r="J3560" s="2">
        <v>10849158</v>
      </c>
      <c r="K3560" s="28" t="str">
        <f t="shared" si="442"/>
        <v/>
      </c>
      <c r="L3560" s="28" t="str">
        <f t="shared" si="443"/>
        <v/>
      </c>
      <c r="M3560" s="28" t="s">
        <v>4572</v>
      </c>
      <c r="N3560" s="28" t="str">
        <f t="shared" si="444"/>
        <v/>
      </c>
      <c r="O3560" s="28" t="str">
        <f>IF(N3560=1,M3560&amp;" ("&amp;E3560&amp;")",M3560)</f>
        <v>Extract</v>
      </c>
      <c r="P3560" s="36">
        <f>INDEX(cpi!$A$1:$M$105,MATCH('Inflation adjust calc'!$E3560,cpi!$A:$A,0),MATCH('Inflation adjust calc'!$D3560,cpi!$1:$1,0))</f>
        <v>215.96899999999999</v>
      </c>
      <c r="Q3560" s="36">
        <f>cpi!$I$2</f>
        <v>240.85300000000001</v>
      </c>
      <c r="R3560" s="36">
        <f t="shared" si="449"/>
        <v>1.1152202399418436</v>
      </c>
      <c r="S3560" s="28" t="str">
        <f t="shared" si="445"/>
        <v/>
      </c>
      <c r="T3560" s="37">
        <f t="shared" si="446"/>
        <v>8364151.799563827</v>
      </c>
      <c r="U3560" s="37">
        <f t="shared" si="447"/>
        <v>12070204.861688484</v>
      </c>
      <c r="V3560" s="37">
        <f t="shared" si="448"/>
        <v>12099200.587926973</v>
      </c>
    </row>
    <row r="3561" spans="1:22">
      <c r="A3561" s="23">
        <v>3560</v>
      </c>
      <c r="B3561" s="3" t="s">
        <v>545</v>
      </c>
      <c r="C3561" s="28">
        <v>20</v>
      </c>
      <c r="D3561" s="29">
        <v>12</v>
      </c>
      <c r="E3561" s="28">
        <v>2002</v>
      </c>
      <c r="F3561" s="31">
        <f>DATE(E3561,D3561,C3561)</f>
        <v>37610</v>
      </c>
      <c r="G3561" s="24" t="s">
        <v>4573</v>
      </c>
      <c r="H3561" s="2">
        <v>7500000</v>
      </c>
      <c r="I3561" s="2">
        <v>10465659</v>
      </c>
      <c r="J3561" s="2">
        <v>11843260</v>
      </c>
      <c r="K3561" s="28" t="str">
        <f t="shared" si="442"/>
        <v/>
      </c>
      <c r="L3561" s="28" t="str">
        <f t="shared" si="443"/>
        <v/>
      </c>
      <c r="M3561" s="28" t="s">
        <v>4573</v>
      </c>
      <c r="N3561" s="28" t="str">
        <f t="shared" si="444"/>
        <v/>
      </c>
      <c r="O3561" s="28" t="str">
        <f>IF(N3561=1,M3561&amp;" ("&amp;E3561&amp;")",M3561)</f>
        <v>Narc</v>
      </c>
      <c r="P3561" s="36">
        <f>INDEX(cpi!$A$1:$M$105,MATCH('Inflation adjust calc'!$E3561,cpi!$A:$A,0),MATCH('Inflation adjust calc'!$D3561,cpi!$1:$1,0))</f>
        <v>180.9</v>
      </c>
      <c r="Q3561" s="36">
        <f>cpi!$I$2</f>
        <v>240.85300000000001</v>
      </c>
      <c r="R3561" s="36">
        <f t="shared" si="449"/>
        <v>1.3314151464897734</v>
      </c>
      <c r="S3561" s="28" t="str">
        <f t="shared" si="445"/>
        <v/>
      </c>
      <c r="T3561" s="37">
        <f t="shared" si="446"/>
        <v>9985613.5986733008</v>
      </c>
      <c r="U3561" s="37">
        <f t="shared" si="447"/>
        <v>13934136.910597015</v>
      </c>
      <c r="V3561" s="37">
        <f t="shared" si="448"/>
        <v>15768295.747816473</v>
      </c>
    </row>
    <row r="3562" spans="1:22">
      <c r="A3562" s="23">
        <v>3561</v>
      </c>
      <c r="B3562" s="3" t="s">
        <v>970</v>
      </c>
      <c r="C3562" s="28">
        <v>21</v>
      </c>
      <c r="D3562" s="29">
        <v>10</v>
      </c>
      <c r="E3562" s="28">
        <v>2005</v>
      </c>
      <c r="F3562" s="31">
        <f>DATE(E3562,D3562,C3562)</f>
        <v>38646</v>
      </c>
      <c r="G3562" s="24" t="s">
        <v>4574</v>
      </c>
      <c r="H3562" s="2">
        <v>7500000</v>
      </c>
      <c r="I3562" s="2">
        <v>10284523</v>
      </c>
      <c r="J3562" s="2">
        <v>11758418</v>
      </c>
      <c r="K3562" s="28" t="str">
        <f t="shared" si="442"/>
        <v/>
      </c>
      <c r="L3562" s="28" t="str">
        <f t="shared" si="443"/>
        <v/>
      </c>
      <c r="M3562" s="28" t="s">
        <v>4574</v>
      </c>
      <c r="N3562" s="28" t="str">
        <f t="shared" si="444"/>
        <v/>
      </c>
      <c r="O3562" s="28" t="str">
        <f>IF(N3562=1,M3562&amp;" ("&amp;E3562&amp;")",M3562)</f>
        <v>Shopgirl</v>
      </c>
      <c r="P3562" s="36">
        <f>INDEX(cpi!$A$1:$M$105,MATCH('Inflation adjust calc'!$E3562,cpi!$A:$A,0),MATCH('Inflation adjust calc'!$D3562,cpi!$1:$1,0))</f>
        <v>199.2</v>
      </c>
      <c r="Q3562" s="36">
        <f>cpi!$I$2</f>
        <v>240.85300000000001</v>
      </c>
      <c r="R3562" s="36">
        <f t="shared" si="449"/>
        <v>1.20910140562249</v>
      </c>
      <c r="S3562" s="28" t="str">
        <f t="shared" si="445"/>
        <v/>
      </c>
      <c r="T3562" s="37">
        <f t="shared" si="446"/>
        <v>9068260.542168675</v>
      </c>
      <c r="U3562" s="37">
        <f t="shared" si="447"/>
        <v>12435031.215456828</v>
      </c>
      <c r="V3562" s="37">
        <f t="shared" si="448"/>
        <v>14217119.731696788</v>
      </c>
    </row>
    <row r="3563" spans="1:22">
      <c r="A3563" s="23">
        <v>3562</v>
      </c>
      <c r="B3563" s="3">
        <v>30928</v>
      </c>
      <c r="C3563" s="28">
        <v>9</v>
      </c>
      <c r="D3563" s="29">
        <v>3</v>
      </c>
      <c r="E3563" s="28">
        <v>1984</v>
      </c>
      <c r="F3563" s="31">
        <f>DATE(E3563,D3563,C3563)</f>
        <v>30750</v>
      </c>
      <c r="G3563" s="24" t="s">
        <v>4575</v>
      </c>
      <c r="H3563" s="2">
        <v>7500000</v>
      </c>
      <c r="I3563" s="2">
        <v>5142858</v>
      </c>
      <c r="J3563" s="2">
        <v>5142858</v>
      </c>
      <c r="K3563" s="28" t="str">
        <f t="shared" si="442"/>
        <v/>
      </c>
      <c r="L3563" s="28" t="str">
        <f t="shared" si="443"/>
        <v/>
      </c>
      <c r="M3563" s="28" t="s">
        <v>4575</v>
      </c>
      <c r="N3563" s="28" t="str">
        <f t="shared" si="444"/>
        <v/>
      </c>
      <c r="O3563" s="28" t="str">
        <f>IF(N3563=1,M3563&amp;" ("&amp;E3563&amp;")",M3563)</f>
        <v>The Hotel New Hampshire</v>
      </c>
      <c r="P3563" s="36">
        <f>INDEX(cpi!$A$1:$M$105,MATCH('Inflation adjust calc'!$E3563,cpi!$A:$A,0),MATCH('Inflation adjust calc'!$D3563,cpi!$1:$1,0))</f>
        <v>102.6</v>
      </c>
      <c r="Q3563" s="36">
        <f>cpi!$I$2</f>
        <v>240.85300000000001</v>
      </c>
      <c r="R3563" s="36">
        <f t="shared" si="449"/>
        <v>2.3474951267056534</v>
      </c>
      <c r="S3563" s="28" t="str">
        <f t="shared" si="445"/>
        <v/>
      </c>
      <c r="T3563" s="37">
        <f t="shared" si="446"/>
        <v>17606213.450292401</v>
      </c>
      <c r="U3563" s="37">
        <f t="shared" si="447"/>
        <v>12072834.092339184</v>
      </c>
      <c r="V3563" s="37">
        <f t="shared" si="448"/>
        <v>12072834.092339184</v>
      </c>
    </row>
    <row r="3564" spans="1:22">
      <c r="A3564" s="23">
        <v>3563</v>
      </c>
      <c r="B3564" s="3">
        <v>37471</v>
      </c>
      <c r="C3564" s="28">
        <v>8</v>
      </c>
      <c r="D3564" s="29">
        <v>3</v>
      </c>
      <c r="E3564" s="28">
        <v>2002</v>
      </c>
      <c r="F3564" s="31">
        <f>DATE(E3564,D3564,C3564)</f>
        <v>37323</v>
      </c>
      <c r="G3564" s="24" t="s">
        <v>4576</v>
      </c>
      <c r="H3564" s="2">
        <v>7500000</v>
      </c>
      <c r="I3564" s="2">
        <v>4239767</v>
      </c>
      <c r="J3564" s="2">
        <v>4239767</v>
      </c>
      <c r="K3564" s="28" t="str">
        <f t="shared" si="442"/>
        <v/>
      </c>
      <c r="L3564" s="28" t="str">
        <f t="shared" si="443"/>
        <v/>
      </c>
      <c r="M3564" s="28" t="s">
        <v>4576</v>
      </c>
      <c r="N3564" s="28" t="str">
        <f t="shared" si="444"/>
        <v/>
      </c>
      <c r="O3564" s="28" t="str">
        <f>IF(N3564=1,M3564&amp;" ("&amp;E3564&amp;")",M3564)</f>
        <v>Men with Brooms</v>
      </c>
      <c r="P3564" s="36">
        <f>INDEX(cpi!$A$1:$M$105,MATCH('Inflation adjust calc'!$E3564,cpi!$A:$A,0),MATCH('Inflation adjust calc'!$D3564,cpi!$1:$1,0))</f>
        <v>178.8</v>
      </c>
      <c r="Q3564" s="36">
        <f>cpi!$I$2</f>
        <v>240.85300000000001</v>
      </c>
      <c r="R3564" s="36">
        <f t="shared" si="449"/>
        <v>1.3470525727069351</v>
      </c>
      <c r="S3564" s="28" t="str">
        <f t="shared" si="445"/>
        <v/>
      </c>
      <c r="T3564" s="37">
        <f t="shared" si="446"/>
        <v>10102894.295302013</v>
      </c>
      <c r="U3564" s="37">
        <f t="shared" si="447"/>
        <v>5711189.0450279638</v>
      </c>
      <c r="V3564" s="37">
        <f t="shared" si="448"/>
        <v>5711189.0450279638</v>
      </c>
    </row>
    <row r="3565" spans="1:22">
      <c r="A3565" s="23">
        <v>3564</v>
      </c>
      <c r="B3565" s="3" t="s">
        <v>1825</v>
      </c>
      <c r="C3565" s="28">
        <v>22</v>
      </c>
      <c r="D3565" s="29">
        <v>2</v>
      </c>
      <c r="E3565" s="28">
        <v>2008</v>
      </c>
      <c r="F3565" s="31">
        <f>DATE(E3565,D3565,C3565)</f>
        <v>39500</v>
      </c>
      <c r="G3565" s="24" t="s">
        <v>4577</v>
      </c>
      <c r="H3565" s="2">
        <v>7500000</v>
      </c>
      <c r="I3565" s="2">
        <v>4151836</v>
      </c>
      <c r="J3565" s="2">
        <v>4151836</v>
      </c>
      <c r="K3565" s="28" t="str">
        <f t="shared" si="442"/>
        <v/>
      </c>
      <c r="L3565" s="28" t="str">
        <f t="shared" si="443"/>
        <v/>
      </c>
      <c r="M3565" s="28" t="s">
        <v>4577</v>
      </c>
      <c r="N3565" s="28" t="str">
        <f t="shared" si="444"/>
        <v/>
      </c>
      <c r="O3565" s="28" t="str">
        <f>IF(N3565=1,M3565&amp;" ("&amp;E3565&amp;")",M3565)</f>
        <v>Witless Protection</v>
      </c>
      <c r="P3565" s="36">
        <f>INDEX(cpi!$A$1:$M$105,MATCH('Inflation adjust calc'!$E3565,cpi!$A:$A,0),MATCH('Inflation adjust calc'!$D3565,cpi!$1:$1,0))</f>
        <v>211.69300000000001</v>
      </c>
      <c r="Q3565" s="36">
        <f>cpi!$I$2</f>
        <v>240.85300000000001</v>
      </c>
      <c r="R3565" s="36">
        <f t="shared" si="449"/>
        <v>1.1377466425436835</v>
      </c>
      <c r="S3565" s="28" t="str">
        <f t="shared" si="445"/>
        <v/>
      </c>
      <c r="T3565" s="37">
        <f t="shared" si="446"/>
        <v>8533099.8190776259</v>
      </c>
      <c r="U3565" s="37">
        <f t="shared" si="447"/>
        <v>4723737.469391997</v>
      </c>
      <c r="V3565" s="37">
        <f t="shared" si="448"/>
        <v>4723737.469391997</v>
      </c>
    </row>
    <row r="3566" spans="1:22">
      <c r="A3566" s="23">
        <v>3565</v>
      </c>
      <c r="B3566" s="3" t="s">
        <v>201</v>
      </c>
      <c r="C3566" s="28">
        <v>24</v>
      </c>
      <c r="D3566" s="29">
        <v>11</v>
      </c>
      <c r="E3566" s="28">
        <v>2004</v>
      </c>
      <c r="F3566" s="31">
        <f>DATE(E3566,D3566,C3566)</f>
        <v>38315</v>
      </c>
      <c r="G3566" s="24" t="s">
        <v>4578</v>
      </c>
      <c r="H3566" s="2">
        <v>7500000</v>
      </c>
      <c r="I3566" s="2">
        <v>3347647</v>
      </c>
      <c r="J3566" s="2">
        <v>3347647</v>
      </c>
      <c r="K3566" s="28" t="str">
        <f t="shared" si="442"/>
        <v/>
      </c>
      <c r="L3566" s="28" t="str">
        <f t="shared" si="443"/>
        <v/>
      </c>
      <c r="M3566" s="28" t="s">
        <v>4578</v>
      </c>
      <c r="N3566" s="28" t="str">
        <f t="shared" si="444"/>
        <v/>
      </c>
      <c r="O3566" s="28" t="str">
        <f>IF(N3566=1,M3566&amp;" ("&amp;E3566&amp;")",M3566)</f>
        <v>The Work and the Glory</v>
      </c>
      <c r="P3566" s="36">
        <f>INDEX(cpi!$A$1:$M$105,MATCH('Inflation adjust calc'!$E3566,cpi!$A:$A,0),MATCH('Inflation adjust calc'!$D3566,cpi!$1:$1,0))</f>
        <v>191</v>
      </c>
      <c r="Q3566" s="36">
        <f>cpi!$I$2</f>
        <v>240.85300000000001</v>
      </c>
      <c r="R3566" s="36">
        <f t="shared" si="449"/>
        <v>1.2610104712041885</v>
      </c>
      <c r="S3566" s="28" t="str">
        <f t="shared" si="445"/>
        <v/>
      </c>
      <c r="T3566" s="37">
        <f t="shared" si="446"/>
        <v>9457578.5340314135</v>
      </c>
      <c r="U3566" s="37">
        <f t="shared" si="447"/>
        <v>4221417.9208952878</v>
      </c>
      <c r="V3566" s="37">
        <f t="shared" si="448"/>
        <v>4221417.9208952878</v>
      </c>
    </row>
    <row r="3567" spans="1:22">
      <c r="A3567" s="23">
        <v>3566</v>
      </c>
      <c r="B3567" s="3" t="s">
        <v>333</v>
      </c>
      <c r="C3567" s="28">
        <v>21</v>
      </c>
      <c r="D3567" s="29">
        <v>12</v>
      </c>
      <c r="E3567" s="28">
        <v>2011</v>
      </c>
      <c r="F3567" s="31">
        <f>DATE(E3567,D3567,C3567)</f>
        <v>40898</v>
      </c>
      <c r="G3567" s="24" t="s">
        <v>4579</v>
      </c>
      <c r="H3567" s="2">
        <v>7500000</v>
      </c>
      <c r="I3567" s="2">
        <v>3014696</v>
      </c>
      <c r="J3567" s="2">
        <v>8539003</v>
      </c>
      <c r="K3567" s="28" t="str">
        <f t="shared" si="442"/>
        <v/>
      </c>
      <c r="L3567" s="28" t="str">
        <f t="shared" si="443"/>
        <v/>
      </c>
      <c r="M3567" s="28" t="s">
        <v>4579</v>
      </c>
      <c r="N3567" s="28" t="str">
        <f t="shared" si="444"/>
        <v/>
      </c>
      <c r="O3567" s="28" t="str">
        <f>IF(N3567=1,M3567&amp;" ("&amp;E3567&amp;")",M3567)</f>
        <v>Albert Nobbs</v>
      </c>
      <c r="P3567" s="36">
        <f>INDEX(cpi!$A$1:$M$105,MATCH('Inflation adjust calc'!$E3567,cpi!$A:$A,0),MATCH('Inflation adjust calc'!$D3567,cpi!$1:$1,0))</f>
        <v>225.672</v>
      </c>
      <c r="Q3567" s="36">
        <f>cpi!$I$2</f>
        <v>240.85300000000001</v>
      </c>
      <c r="R3567" s="36">
        <f t="shared" si="449"/>
        <v>1.0672701974547132</v>
      </c>
      <c r="S3567" s="28" t="str">
        <f t="shared" si="445"/>
        <v/>
      </c>
      <c r="T3567" s="37">
        <f t="shared" si="446"/>
        <v>8004526.4809103487</v>
      </c>
      <c r="U3567" s="37">
        <f t="shared" si="447"/>
        <v>3217495.1951859342</v>
      </c>
      <c r="V3567" s="37">
        <f t="shared" si="448"/>
        <v>9113423.4178763889</v>
      </c>
    </row>
    <row r="3568" spans="1:22">
      <c r="A3568" s="23">
        <v>3567</v>
      </c>
      <c r="B3568" s="3" t="s">
        <v>176</v>
      </c>
      <c r="C3568" s="28">
        <v>24</v>
      </c>
      <c r="D3568" s="29">
        <v>6</v>
      </c>
      <c r="E3568" s="28">
        <v>2016</v>
      </c>
      <c r="F3568" s="31">
        <f>DATE(E3568,D3568,C3568)</f>
        <v>42545</v>
      </c>
      <c r="G3568" s="24" t="s">
        <v>4580</v>
      </c>
      <c r="H3568" s="2">
        <v>7500000</v>
      </c>
      <c r="I3568" s="2">
        <v>1333124</v>
      </c>
      <c r="J3568" s="2">
        <v>2374225</v>
      </c>
      <c r="K3568" s="28" t="str">
        <f t="shared" si="442"/>
        <v/>
      </c>
      <c r="L3568" s="28" t="str">
        <f t="shared" si="443"/>
        <v/>
      </c>
      <c r="M3568" s="28" t="s">
        <v>4580</v>
      </c>
      <c r="N3568" s="28" t="str">
        <f t="shared" si="444"/>
        <v/>
      </c>
      <c r="O3568" s="28" t="str">
        <f>IF(N3568=1,M3568&amp;" ("&amp;E3568&amp;")",M3568)</f>
        <v>The Neon Demon</v>
      </c>
      <c r="P3568" s="36">
        <f>INDEX(cpi!$A$1:$M$105,MATCH('Inflation adjust calc'!$E3568,cpi!$A:$A,0),MATCH('Inflation adjust calc'!$D3568,cpi!$1:$1,0))</f>
        <v>241.03800000000001</v>
      </c>
      <c r="Q3568" s="36">
        <f>cpi!$I$2</f>
        <v>240.85300000000001</v>
      </c>
      <c r="R3568" s="36">
        <f t="shared" si="449"/>
        <v>0.99923248616400728</v>
      </c>
      <c r="S3568" s="28" t="str">
        <f t="shared" si="445"/>
        <v/>
      </c>
      <c r="T3568" s="37">
        <f t="shared" si="446"/>
        <v>7494243.646230055</v>
      </c>
      <c r="U3568" s="37">
        <f t="shared" si="447"/>
        <v>1332100.8088849061</v>
      </c>
      <c r="V3568" s="37">
        <f t="shared" si="448"/>
        <v>2372402.74946274</v>
      </c>
    </row>
    <row r="3569" spans="1:22">
      <c r="A3569" s="23">
        <v>3568</v>
      </c>
      <c r="B3569" s="3" t="s">
        <v>4581</v>
      </c>
      <c r="C3569" s="28">
        <v>24</v>
      </c>
      <c r="D3569" s="29">
        <v>7</v>
      </c>
      <c r="E3569" s="28">
        <v>2003</v>
      </c>
      <c r="F3569" s="31">
        <f>DATE(E3569,D3569,C3569)</f>
        <v>37826</v>
      </c>
      <c r="G3569" s="24" t="s">
        <v>4582</v>
      </c>
      <c r="H3569" s="2">
        <v>7500000</v>
      </c>
      <c r="I3569" s="2">
        <v>533344</v>
      </c>
      <c r="J3569" s="2">
        <v>555335</v>
      </c>
      <c r="K3569" s="28" t="str">
        <f t="shared" si="442"/>
        <v/>
      </c>
      <c r="L3569" s="28" t="str">
        <f t="shared" si="443"/>
        <v/>
      </c>
      <c r="M3569" s="28" t="s">
        <v>4582</v>
      </c>
      <c r="N3569" s="28" t="str">
        <f t="shared" si="444"/>
        <v/>
      </c>
      <c r="O3569" s="28" t="str">
        <f>IF(N3569=1,M3569&amp;" ("&amp;E3569&amp;")",M3569)</f>
        <v>Masked and Anonymous</v>
      </c>
      <c r="P3569" s="36">
        <f>INDEX(cpi!$A$1:$M$105,MATCH('Inflation adjust calc'!$E3569,cpi!$A:$A,0),MATCH('Inflation adjust calc'!$D3569,cpi!$1:$1,0))</f>
        <v>183.9</v>
      </c>
      <c r="Q3569" s="36">
        <f>cpi!$I$2</f>
        <v>240.85300000000001</v>
      </c>
      <c r="R3569" s="36">
        <f t="shared" si="449"/>
        <v>1.3096954866775421</v>
      </c>
      <c r="S3569" s="28" t="str">
        <f t="shared" si="445"/>
        <v/>
      </c>
      <c r="T3569" s="37">
        <f t="shared" si="446"/>
        <v>9822716.1500815656</v>
      </c>
      <c r="U3569" s="37">
        <f t="shared" si="447"/>
        <v>698518.229646547</v>
      </c>
      <c r="V3569" s="37">
        <f t="shared" si="448"/>
        <v>727319.74309407279</v>
      </c>
    </row>
    <row r="3570" spans="1:22">
      <c r="A3570" s="23">
        <v>3569</v>
      </c>
      <c r="B3570" s="3" t="s">
        <v>2806</v>
      </c>
      <c r="C3570" s="28">
        <v>13</v>
      </c>
      <c r="D3570" s="29">
        <v>9</v>
      </c>
      <c r="E3570" s="28">
        <v>2002</v>
      </c>
      <c r="F3570" s="31">
        <f>DATE(E3570,D3570,C3570)</f>
        <v>37512</v>
      </c>
      <c r="G3570" s="24" t="s">
        <v>4583</v>
      </c>
      <c r="H3570" s="2">
        <v>7500000</v>
      </c>
      <c r="I3570" s="2">
        <v>206400</v>
      </c>
      <c r="J3570" s="2">
        <v>206400</v>
      </c>
      <c r="K3570" s="28" t="str">
        <f t="shared" si="442"/>
        <v/>
      </c>
      <c r="L3570" s="28" t="str">
        <f t="shared" si="443"/>
        <v/>
      </c>
      <c r="M3570" s="28" t="s">
        <v>4583</v>
      </c>
      <c r="N3570" s="28" t="str">
        <f t="shared" si="444"/>
        <v/>
      </c>
      <c r="O3570" s="28" t="str">
        <f>IF(N3570=1,M3570&amp;" ("&amp;E3570&amp;")",M3570)</f>
        <v>Betty Fisher et autres histoires</v>
      </c>
      <c r="P3570" s="36">
        <f>INDEX(cpi!$A$1:$M$105,MATCH('Inflation adjust calc'!$E3570,cpi!$A:$A,0),MATCH('Inflation adjust calc'!$D3570,cpi!$1:$1,0))</f>
        <v>181</v>
      </c>
      <c r="Q3570" s="36">
        <f>cpi!$I$2</f>
        <v>240.85300000000001</v>
      </c>
      <c r="R3570" s="36">
        <f t="shared" si="449"/>
        <v>1.3306795580110498</v>
      </c>
      <c r="S3570" s="28" t="str">
        <f t="shared" si="445"/>
        <v/>
      </c>
      <c r="T3570" s="37">
        <f t="shared" si="446"/>
        <v>9980096.6850828733</v>
      </c>
      <c r="U3570" s="37">
        <f t="shared" si="447"/>
        <v>274652.2607734807</v>
      </c>
      <c r="V3570" s="37">
        <f t="shared" si="448"/>
        <v>274652.2607734807</v>
      </c>
    </row>
    <row r="3571" spans="1:22">
      <c r="A3571" s="23">
        <v>3570</v>
      </c>
      <c r="B3571" s="3">
        <v>38146</v>
      </c>
      <c r="C3571" s="28">
        <v>6</v>
      </c>
      <c r="D3571" s="29">
        <v>8</v>
      </c>
      <c r="E3571" s="28">
        <v>2004</v>
      </c>
      <c r="F3571" s="31">
        <f>DATE(E3571,D3571,C3571)</f>
        <v>38205</v>
      </c>
      <c r="G3571" s="24" t="s">
        <v>4584</v>
      </c>
      <c r="H3571" s="2">
        <v>7500000</v>
      </c>
      <c r="I3571" s="2">
        <v>197148</v>
      </c>
      <c r="J3571" s="2">
        <v>1788324</v>
      </c>
      <c r="K3571" s="28" t="str">
        <f t="shared" si="442"/>
        <v/>
      </c>
      <c r="L3571" s="28" t="str">
        <f t="shared" si="443"/>
        <v/>
      </c>
      <c r="M3571" s="28" t="s">
        <v>4584</v>
      </c>
      <c r="N3571" s="28" t="str">
        <f t="shared" si="444"/>
        <v/>
      </c>
      <c r="O3571" s="28" t="str">
        <f>IF(N3571=1,M3571&amp;" ("&amp;E3571&amp;")",M3571)</f>
        <v>Code 46</v>
      </c>
      <c r="P3571" s="36">
        <f>INDEX(cpi!$A$1:$M$105,MATCH('Inflation adjust calc'!$E3571,cpi!$A:$A,0),MATCH('Inflation adjust calc'!$D3571,cpi!$1:$1,0))</f>
        <v>189.5</v>
      </c>
      <c r="Q3571" s="36">
        <f>cpi!$I$2</f>
        <v>240.85300000000001</v>
      </c>
      <c r="R3571" s="36">
        <f t="shared" si="449"/>
        <v>1.2709920844327178</v>
      </c>
      <c r="S3571" s="28" t="str">
        <f t="shared" si="445"/>
        <v/>
      </c>
      <c r="T3571" s="37">
        <f t="shared" si="446"/>
        <v>9532440.6332453843</v>
      </c>
      <c r="U3571" s="37">
        <f t="shared" si="447"/>
        <v>250573.54746174146</v>
      </c>
      <c r="V3571" s="37">
        <f t="shared" si="448"/>
        <v>2272945.6484010555</v>
      </c>
    </row>
    <row r="3572" spans="1:22">
      <c r="A3572" s="23">
        <v>3571</v>
      </c>
      <c r="B3572" s="3" t="s">
        <v>4585</v>
      </c>
      <c r="C3572" s="28">
        <v>31</v>
      </c>
      <c r="D3572" s="29">
        <v>12</v>
      </c>
      <c r="E3572" s="28">
        <v>2001</v>
      </c>
      <c r="F3572" s="31">
        <f>DATE(E3572,D3572,C3572)</f>
        <v>37256</v>
      </c>
      <c r="G3572" s="24" t="s">
        <v>4586</v>
      </c>
      <c r="H3572" s="2">
        <v>7500000</v>
      </c>
      <c r="I3572">
        <v>0</v>
      </c>
      <c r="J3572" s="2">
        <v>10834406</v>
      </c>
      <c r="K3572" s="28" t="str">
        <f t="shared" si="442"/>
        <v/>
      </c>
      <c r="L3572" s="28" t="str">
        <f t="shared" si="443"/>
        <v/>
      </c>
      <c r="M3572" s="28" t="s">
        <v>4586</v>
      </c>
      <c r="N3572" s="28" t="str">
        <f t="shared" si="444"/>
        <v/>
      </c>
      <c r="O3572" s="28" t="str">
        <f>IF(N3572=1,M3572&amp;" ("&amp;E3572&amp;")",M3572)</f>
        <v>The Hole</v>
      </c>
      <c r="P3572" s="36">
        <f>INDEX(cpi!$A$1:$M$105,MATCH('Inflation adjust calc'!$E3572,cpi!$A:$A,0),MATCH('Inflation adjust calc'!$D3572,cpi!$1:$1,0))</f>
        <v>176.7</v>
      </c>
      <c r="Q3572" s="36">
        <f>cpi!$I$2</f>
        <v>240.85300000000001</v>
      </c>
      <c r="R3572" s="36">
        <f t="shared" si="449"/>
        <v>1.3630616864742502</v>
      </c>
      <c r="S3572" s="28" t="str">
        <f t="shared" si="445"/>
        <v/>
      </c>
      <c r="T3572" s="37">
        <f t="shared" si="446"/>
        <v>10222962.648556877</v>
      </c>
      <c r="U3572" s="37">
        <f t="shared" si="447"/>
        <v>0</v>
      </c>
      <c r="V3572" s="37">
        <f t="shared" si="448"/>
        <v>14767963.714306735</v>
      </c>
    </row>
    <row r="3573" spans="1:22">
      <c r="A3573" s="23">
        <v>3572</v>
      </c>
      <c r="B3573" s="3">
        <v>42248</v>
      </c>
      <c r="C3573" s="28">
        <v>9</v>
      </c>
      <c r="D3573" s="29">
        <v>1</v>
      </c>
      <c r="E3573" s="28">
        <v>2015</v>
      </c>
      <c r="F3573" s="31">
        <f>DATE(E3573,D3573,C3573)</f>
        <v>42013</v>
      </c>
      <c r="G3573" s="24" t="s">
        <v>4587</v>
      </c>
      <c r="H3573" s="2">
        <v>7500000</v>
      </c>
      <c r="I3573">
        <v>0</v>
      </c>
      <c r="J3573" s="2">
        <v>32572</v>
      </c>
      <c r="K3573" s="28" t="str">
        <f t="shared" si="442"/>
        <v/>
      </c>
      <c r="L3573" s="28" t="str">
        <f t="shared" si="443"/>
        <v/>
      </c>
      <c r="M3573" s="28" t="s">
        <v>4587</v>
      </c>
      <c r="N3573" s="28" t="str">
        <f t="shared" si="444"/>
        <v/>
      </c>
      <c r="O3573" s="28" t="str">
        <f>IF(N3573=1,M3573&amp;" ("&amp;E3573&amp;")",M3573)</f>
        <v>Black November</v>
      </c>
      <c r="P3573" s="36">
        <f>INDEX(cpi!$A$1:$M$105,MATCH('Inflation adjust calc'!$E3573,cpi!$A:$A,0),MATCH('Inflation adjust calc'!$D3573,cpi!$1:$1,0))</f>
        <v>233.70699999999999</v>
      </c>
      <c r="Q3573" s="36">
        <f>cpi!$I$2</f>
        <v>240.85300000000001</v>
      </c>
      <c r="R3573" s="36">
        <f t="shared" si="449"/>
        <v>1.0305767478081531</v>
      </c>
      <c r="S3573" s="28" t="str">
        <f t="shared" si="445"/>
        <v/>
      </c>
      <c r="T3573" s="37">
        <f t="shared" si="446"/>
        <v>7729325.6085611479</v>
      </c>
      <c r="U3573" s="37">
        <f t="shared" si="447"/>
        <v>0</v>
      </c>
      <c r="V3573" s="37">
        <f t="shared" si="448"/>
        <v>33567.945829607161</v>
      </c>
    </row>
    <row r="3574" spans="1:22">
      <c r="A3574" s="23">
        <v>3573</v>
      </c>
      <c r="B3574" s="3" t="s">
        <v>4553</v>
      </c>
      <c r="C3574" s="28">
        <v>24</v>
      </c>
      <c r="D3574" s="29">
        <v>2</v>
      </c>
      <c r="E3574" s="28">
        <v>2015</v>
      </c>
      <c r="F3574" s="31">
        <f>DATE(E3574,D3574,C3574)</f>
        <v>42059</v>
      </c>
      <c r="G3574" s="24" t="s">
        <v>4588</v>
      </c>
      <c r="H3574" s="2">
        <v>7500000</v>
      </c>
      <c r="I3574">
        <v>0</v>
      </c>
      <c r="J3574" s="2">
        <v>13524</v>
      </c>
      <c r="K3574" s="28" t="str">
        <f t="shared" si="442"/>
        <v/>
      </c>
      <c r="L3574" s="28" t="str">
        <f t="shared" si="443"/>
        <v/>
      </c>
      <c r="M3574" s="28" t="s">
        <v>4588</v>
      </c>
      <c r="N3574" s="28" t="str">
        <f t="shared" si="444"/>
        <v/>
      </c>
      <c r="O3574" s="28" t="str">
        <f>IF(N3574=1,M3574&amp;" ("&amp;E3574&amp;")",M3574)</f>
        <v>Outside Bet</v>
      </c>
      <c r="P3574" s="36">
        <f>INDEX(cpi!$A$1:$M$105,MATCH('Inflation adjust calc'!$E3574,cpi!$A:$A,0),MATCH('Inflation adjust calc'!$D3574,cpi!$1:$1,0))</f>
        <v>234.72200000000001</v>
      </c>
      <c r="Q3574" s="36">
        <f>cpi!$I$2</f>
        <v>240.85300000000001</v>
      </c>
      <c r="R3574" s="36">
        <f t="shared" si="449"/>
        <v>1.0261202614156322</v>
      </c>
      <c r="S3574" s="28" t="str">
        <f t="shared" si="445"/>
        <v/>
      </c>
      <c r="T3574" s="37">
        <f t="shared" si="446"/>
        <v>7695901.9606172414</v>
      </c>
      <c r="U3574" s="37">
        <f t="shared" si="447"/>
        <v>0</v>
      </c>
      <c r="V3574" s="37">
        <f t="shared" si="448"/>
        <v>13877.25041538501</v>
      </c>
    </row>
    <row r="3575" spans="1:22">
      <c r="A3575" s="23">
        <v>3574</v>
      </c>
      <c r="B3575" s="3" t="s">
        <v>226</v>
      </c>
      <c r="C3575" s="28">
        <v>15</v>
      </c>
      <c r="D3575" s="29">
        <v>5</v>
      </c>
      <c r="E3575" s="28">
        <v>2015</v>
      </c>
      <c r="F3575" s="31">
        <f>DATE(E3575,D3575,C3575)</f>
        <v>42139</v>
      </c>
      <c r="G3575" s="24" t="s">
        <v>4589</v>
      </c>
      <c r="H3575" s="2">
        <v>7500000</v>
      </c>
      <c r="I3575">
        <v>0</v>
      </c>
      <c r="J3575">
        <v>0</v>
      </c>
      <c r="K3575" s="28">
        <f t="shared" si="442"/>
        <v>1</v>
      </c>
      <c r="L3575" s="28" t="str">
        <f t="shared" si="443"/>
        <v/>
      </c>
      <c r="M3575" s="28" t="s">
        <v>4589</v>
      </c>
      <c r="N3575" s="28" t="str">
        <f t="shared" si="444"/>
        <v/>
      </c>
      <c r="O3575" s="28" t="str">
        <f>IF(N3575=1,M3575&amp;" ("&amp;E3575&amp;")",M3575)</f>
        <v>Pound of Flesh</v>
      </c>
      <c r="P3575" s="36">
        <f>INDEX(cpi!$A$1:$M$105,MATCH('Inflation adjust calc'!$E3575,cpi!$A:$A,0),MATCH('Inflation adjust calc'!$D3575,cpi!$1:$1,0))</f>
        <v>237.80500000000001</v>
      </c>
      <c r="Q3575" s="36">
        <f>cpi!$I$2</f>
        <v>240.85300000000001</v>
      </c>
      <c r="R3575" s="36">
        <f t="shared" si="449"/>
        <v>1.0128172241962954</v>
      </c>
      <c r="S3575" s="28" t="str">
        <f t="shared" si="445"/>
        <v/>
      </c>
      <c r="T3575" s="37">
        <f t="shared" si="446"/>
        <v>7596129.1814722158</v>
      </c>
      <c r="U3575" s="37">
        <f t="shared" si="447"/>
        <v>0</v>
      </c>
      <c r="V3575" s="37">
        <f t="shared" si="448"/>
        <v>0</v>
      </c>
    </row>
    <row r="3576" spans="1:22">
      <c r="A3576" s="23">
        <v>3575</v>
      </c>
      <c r="B3576" s="3" t="s">
        <v>4138</v>
      </c>
      <c r="C3576" s="28">
        <v>27</v>
      </c>
      <c r="D3576" s="29">
        <v>4</v>
      </c>
      <c r="E3576" s="28">
        <v>2007</v>
      </c>
      <c r="F3576" s="31">
        <f>DATE(E3576,D3576,C3576)</f>
        <v>39199</v>
      </c>
      <c r="G3576" s="24" t="s">
        <v>4590</v>
      </c>
      <c r="H3576" s="2">
        <v>7400000</v>
      </c>
      <c r="I3576" s="2">
        <v>872643</v>
      </c>
      <c r="J3576" s="2">
        <v>9443864</v>
      </c>
      <c r="K3576" s="28" t="str">
        <f t="shared" si="442"/>
        <v/>
      </c>
      <c r="L3576" s="28" t="str">
        <f t="shared" si="443"/>
        <v/>
      </c>
      <c r="M3576" s="28" t="s">
        <v>4590</v>
      </c>
      <c r="N3576" s="28" t="str">
        <f t="shared" si="444"/>
        <v/>
      </c>
      <c r="O3576" s="28" t="str">
        <f>IF(N3576=1,M3576&amp;" ("&amp;E3576&amp;")",M3576)</f>
        <v>Ta Ra Rum Pum</v>
      </c>
      <c r="P3576" s="36">
        <f>INDEX(cpi!$A$1:$M$105,MATCH('Inflation adjust calc'!$E3576,cpi!$A:$A,0),MATCH('Inflation adjust calc'!$D3576,cpi!$1:$1,0))</f>
        <v>206.68600000000001</v>
      </c>
      <c r="Q3576" s="36">
        <f>cpi!$I$2</f>
        <v>240.85300000000001</v>
      </c>
      <c r="R3576" s="36">
        <f t="shared" si="449"/>
        <v>1.165308729183399</v>
      </c>
      <c r="S3576" s="28" t="str">
        <f t="shared" si="445"/>
        <v/>
      </c>
      <c r="T3576" s="37">
        <f t="shared" si="446"/>
        <v>8623284.5959571525</v>
      </c>
      <c r="U3576" s="37">
        <f t="shared" si="447"/>
        <v>1016898.5053607889</v>
      </c>
      <c r="V3576" s="37">
        <f t="shared" si="448"/>
        <v>11005017.156420851</v>
      </c>
    </row>
    <row r="3577" spans="1:22">
      <c r="A3577" s="23">
        <v>3576</v>
      </c>
      <c r="B3577" s="3">
        <v>38508</v>
      </c>
      <c r="C3577" s="28">
        <v>6</v>
      </c>
      <c r="D3577" s="29">
        <v>5</v>
      </c>
      <c r="E3577" s="28">
        <v>2005</v>
      </c>
      <c r="F3577" s="31">
        <f>DATE(E3577,D3577,C3577)</f>
        <v>38478</v>
      </c>
      <c r="G3577" s="24" t="s">
        <v>4281</v>
      </c>
      <c r="H3577" s="2">
        <v>7303082</v>
      </c>
      <c r="I3577" s="2">
        <v>55334418</v>
      </c>
      <c r="J3577" s="2">
        <v>101173038</v>
      </c>
      <c r="K3577" s="28" t="str">
        <f t="shared" si="442"/>
        <v/>
      </c>
      <c r="L3577" s="28" t="str">
        <f t="shared" si="443"/>
        <v/>
      </c>
      <c r="M3577" s="28" t="s">
        <v>4281</v>
      </c>
      <c r="N3577" s="28">
        <f t="shared" si="444"/>
        <v>1</v>
      </c>
      <c r="O3577" s="28" t="str">
        <f>IF(N3577=1,M3577&amp;" ("&amp;E3577&amp;")",M3577)</f>
        <v>Crash (2005)</v>
      </c>
      <c r="P3577" s="36">
        <f>INDEX(cpi!$A$1:$M$105,MATCH('Inflation adjust calc'!$E3577,cpi!$A:$A,0),MATCH('Inflation adjust calc'!$D3577,cpi!$1:$1,0))</f>
        <v>194.4</v>
      </c>
      <c r="Q3577" s="36">
        <f>cpi!$I$2</f>
        <v>240.85300000000001</v>
      </c>
      <c r="R3577" s="36">
        <f t="shared" si="449"/>
        <v>1.2389557613168725</v>
      </c>
      <c r="S3577" s="28" t="str">
        <f t="shared" si="445"/>
        <v/>
      </c>
      <c r="T3577" s="37">
        <f t="shared" si="446"/>
        <v>9048195.5192695484</v>
      </c>
      <c r="U3577" s="37">
        <f t="shared" si="447"/>
        <v>68556895.980216056</v>
      </c>
      <c r="V3577" s="37">
        <f t="shared" si="448"/>
        <v>125348918.32003087</v>
      </c>
    </row>
    <row r="3578" spans="1:22">
      <c r="A3578" s="23">
        <v>3577</v>
      </c>
      <c r="B3578" s="3" t="s">
        <v>1641</v>
      </c>
      <c r="C3578" s="28">
        <v>25</v>
      </c>
      <c r="D3578" s="29">
        <v>12</v>
      </c>
      <c r="E3578" s="28">
        <v>2007</v>
      </c>
      <c r="F3578" s="31">
        <f>DATE(E3578,D3578,C3578)</f>
        <v>39441</v>
      </c>
      <c r="G3578" s="24" t="s">
        <v>4591</v>
      </c>
      <c r="H3578" s="2">
        <v>7300000</v>
      </c>
      <c r="I3578" s="2">
        <v>4443403</v>
      </c>
      <c r="J3578" s="2">
        <v>25397460</v>
      </c>
      <c r="K3578" s="28" t="str">
        <f t="shared" si="442"/>
        <v/>
      </c>
      <c r="L3578" s="28" t="str">
        <f t="shared" si="443"/>
        <v/>
      </c>
      <c r="M3578" s="28" t="s">
        <v>4591</v>
      </c>
      <c r="N3578" s="28" t="str">
        <f t="shared" si="444"/>
        <v/>
      </c>
      <c r="O3578" s="28" t="str">
        <f>IF(N3578=1,M3578&amp;" ("&amp;E3578&amp;")",M3578)</f>
        <v>Persepolis</v>
      </c>
      <c r="P3578" s="36">
        <f>INDEX(cpi!$A$1:$M$105,MATCH('Inflation adjust calc'!$E3578,cpi!$A:$A,0),MATCH('Inflation adjust calc'!$D3578,cpi!$1:$1,0))</f>
        <v>210.036</v>
      </c>
      <c r="Q3578" s="36">
        <f>cpi!$I$2</f>
        <v>240.85300000000001</v>
      </c>
      <c r="R3578" s="36">
        <f t="shared" si="449"/>
        <v>1.1467224666247691</v>
      </c>
      <c r="S3578" s="28" t="str">
        <f t="shared" si="445"/>
        <v/>
      </c>
      <c r="T3578" s="37">
        <f t="shared" si="446"/>
        <v>8371074.006360814</v>
      </c>
      <c r="U3578" s="37">
        <f t="shared" si="447"/>
        <v>5095350.0483678989</v>
      </c>
      <c r="V3578" s="37">
        <f t="shared" si="448"/>
        <v>29123837.977203906</v>
      </c>
    </row>
    <row r="3579" spans="1:22">
      <c r="A3579" s="23">
        <v>3578</v>
      </c>
      <c r="B3579" s="3" t="s">
        <v>2097</v>
      </c>
      <c r="C3579" s="28">
        <v>30</v>
      </c>
      <c r="D3579" s="29">
        <v>4</v>
      </c>
      <c r="E3579" s="28">
        <v>2010</v>
      </c>
      <c r="F3579" s="31">
        <f>DATE(E3579,D3579,C3579)</f>
        <v>40298</v>
      </c>
      <c r="G3579" s="24" t="s">
        <v>4592</v>
      </c>
      <c r="H3579" s="2">
        <v>7300000</v>
      </c>
      <c r="I3579" s="2">
        <v>1818681</v>
      </c>
      <c r="J3579" s="2">
        <v>12023606</v>
      </c>
      <c r="K3579" s="28" t="str">
        <f t="shared" si="442"/>
        <v/>
      </c>
      <c r="L3579" s="28" t="str">
        <f t="shared" si="443"/>
        <v/>
      </c>
      <c r="M3579" s="28" t="s">
        <v>4592</v>
      </c>
      <c r="N3579" s="28" t="str">
        <f t="shared" si="444"/>
        <v/>
      </c>
      <c r="O3579" s="28" t="str">
        <f>IF(N3579=1,M3579&amp;" ("&amp;E3579&amp;")",M3579)</f>
        <v>Harry Brown</v>
      </c>
      <c r="P3579" s="36">
        <f>INDEX(cpi!$A$1:$M$105,MATCH('Inflation adjust calc'!$E3579,cpi!$A:$A,0),MATCH('Inflation adjust calc'!$D3579,cpi!$1:$1,0))</f>
        <v>218.00899999999999</v>
      </c>
      <c r="Q3579" s="36">
        <f>cpi!$I$2</f>
        <v>240.85300000000001</v>
      </c>
      <c r="R3579" s="36">
        <f t="shared" si="449"/>
        <v>1.104784664853286</v>
      </c>
      <c r="S3579" s="28" t="str">
        <f t="shared" si="445"/>
        <v/>
      </c>
      <c r="T3579" s="37">
        <f t="shared" si="446"/>
        <v>8064928.053428988</v>
      </c>
      <c r="U3579" s="37">
        <f t="shared" si="447"/>
        <v>2009250.8790600391</v>
      </c>
      <c r="V3579" s="37">
        <f t="shared" si="448"/>
        <v>13283495.525037959</v>
      </c>
    </row>
    <row r="3580" spans="1:22">
      <c r="A3580" s="23">
        <v>3579</v>
      </c>
      <c r="B3580" s="3" t="s">
        <v>2183</v>
      </c>
      <c r="C3580" s="28">
        <v>27</v>
      </c>
      <c r="D3580" s="29">
        <v>5</v>
      </c>
      <c r="E3580" s="28">
        <v>2011</v>
      </c>
      <c r="F3580" s="31">
        <f>DATE(E3580,D3580,C3580)</f>
        <v>40690</v>
      </c>
      <c r="G3580" s="24" t="s">
        <v>4593</v>
      </c>
      <c r="H3580" s="2">
        <v>7250000</v>
      </c>
      <c r="I3580">
        <v>0</v>
      </c>
      <c r="J3580" s="2">
        <v>35122948</v>
      </c>
      <c r="K3580" s="28" t="str">
        <f t="shared" si="442"/>
        <v/>
      </c>
      <c r="L3580" s="28" t="str">
        <f t="shared" si="443"/>
        <v/>
      </c>
      <c r="M3580" s="28" t="s">
        <v>4593</v>
      </c>
      <c r="N3580" s="28" t="str">
        <f t="shared" si="444"/>
        <v/>
      </c>
      <c r="O3580" s="28" t="str">
        <f>IF(N3580=1,M3580&amp;" ("&amp;E3580&amp;")",M3580)</f>
        <v>Die Welle</v>
      </c>
      <c r="P3580" s="36">
        <f>INDEX(cpi!$A$1:$M$105,MATCH('Inflation adjust calc'!$E3580,cpi!$A:$A,0),MATCH('Inflation adjust calc'!$D3580,cpi!$1:$1,0))</f>
        <v>225.964</v>
      </c>
      <c r="Q3580" s="36">
        <f>cpi!$I$2</f>
        <v>240.85300000000001</v>
      </c>
      <c r="R3580" s="36">
        <f t="shared" si="449"/>
        <v>1.065891026889239</v>
      </c>
      <c r="S3580" s="28" t="str">
        <f t="shared" si="445"/>
        <v/>
      </c>
      <c r="T3580" s="37">
        <f t="shared" si="446"/>
        <v>7727709.9449469829</v>
      </c>
      <c r="U3580" s="37">
        <f t="shared" si="447"/>
        <v>0</v>
      </c>
      <c r="V3580" s="37">
        <f t="shared" si="448"/>
        <v>37437235.111097343</v>
      </c>
    </row>
    <row r="3581" spans="1:22">
      <c r="A3581" s="23">
        <v>3580</v>
      </c>
      <c r="B3581" s="3" t="s">
        <v>4594</v>
      </c>
      <c r="C3581" s="28">
        <v>17</v>
      </c>
      <c r="D3581" s="29">
        <v>12</v>
      </c>
      <c r="E3581" s="28">
        <v>1971</v>
      </c>
      <c r="F3581" s="31">
        <f>DATE(E3581,D3581,C3581)</f>
        <v>26284</v>
      </c>
      <c r="G3581" s="24" t="s">
        <v>4595</v>
      </c>
      <c r="H3581" s="2">
        <v>7200000</v>
      </c>
      <c r="I3581" s="2">
        <v>43800000</v>
      </c>
      <c r="J3581" s="2">
        <v>116000000</v>
      </c>
      <c r="K3581" s="28" t="str">
        <f t="shared" si="442"/>
        <v/>
      </c>
      <c r="L3581" s="28" t="str">
        <f t="shared" si="443"/>
        <v/>
      </c>
      <c r="M3581" s="28" t="s">
        <v>4595</v>
      </c>
      <c r="N3581" s="28" t="str">
        <f t="shared" si="444"/>
        <v/>
      </c>
      <c r="O3581" s="28" t="str">
        <f>IF(N3581=1,M3581&amp;" ("&amp;E3581&amp;")",M3581)</f>
        <v>Diamonds Are Forever</v>
      </c>
      <c r="P3581" s="36">
        <f>INDEX(cpi!$A$1:$M$105,MATCH('Inflation adjust calc'!$E3581,cpi!$A:$A,0),MATCH('Inflation adjust calc'!$D3581,cpi!$1:$1,0))</f>
        <v>41.1</v>
      </c>
      <c r="Q3581" s="36">
        <f>cpi!$I$2</f>
        <v>240.85300000000001</v>
      </c>
      <c r="R3581" s="36">
        <f t="shared" si="449"/>
        <v>5.8601703163017032</v>
      </c>
      <c r="S3581" s="28" t="str">
        <f t="shared" si="445"/>
        <v/>
      </c>
      <c r="T3581" s="37">
        <f t="shared" si="446"/>
        <v>42193226.277372263</v>
      </c>
      <c r="U3581" s="37">
        <f t="shared" si="447"/>
        <v>256675459.85401461</v>
      </c>
      <c r="V3581" s="37">
        <f t="shared" si="448"/>
        <v>679779756.6909976</v>
      </c>
    </row>
    <row r="3582" spans="1:22">
      <c r="A3582" s="23">
        <v>3581</v>
      </c>
      <c r="B3582" s="3" t="s">
        <v>1067</v>
      </c>
      <c r="C3582" s="28">
        <v>15</v>
      </c>
      <c r="D3582" s="29">
        <v>10</v>
      </c>
      <c r="E3582" s="28">
        <v>1999</v>
      </c>
      <c r="F3582" s="31">
        <f>DATE(E3582,D3582,C3582)</f>
        <v>36448</v>
      </c>
      <c r="G3582" s="24" t="s">
        <v>4596</v>
      </c>
      <c r="H3582" s="2">
        <v>7200000</v>
      </c>
      <c r="I3582" s="2">
        <v>12610552</v>
      </c>
      <c r="J3582" s="2">
        <v>12678312</v>
      </c>
      <c r="K3582" s="28" t="str">
        <f t="shared" si="442"/>
        <v/>
      </c>
      <c r="L3582" s="28" t="str">
        <f t="shared" si="443"/>
        <v/>
      </c>
      <c r="M3582" s="28" t="s">
        <v>4596</v>
      </c>
      <c r="N3582" s="28" t="str">
        <f t="shared" si="444"/>
        <v/>
      </c>
      <c r="O3582" s="28" t="str">
        <f>IF(N3582=1,M3582&amp;" ("&amp;E3582&amp;")",M3582)</f>
        <v>The Omega Code</v>
      </c>
      <c r="P3582" s="36">
        <f>INDEX(cpi!$A$1:$M$105,MATCH('Inflation adjust calc'!$E3582,cpi!$A:$A,0),MATCH('Inflation adjust calc'!$D3582,cpi!$1:$1,0))</f>
        <v>168.2</v>
      </c>
      <c r="Q3582" s="36">
        <f>cpi!$I$2</f>
        <v>240.85300000000001</v>
      </c>
      <c r="R3582" s="36">
        <f t="shared" si="449"/>
        <v>1.4319441141498217</v>
      </c>
      <c r="S3582" s="28" t="str">
        <f t="shared" si="445"/>
        <v/>
      </c>
      <c r="T3582" s="37">
        <f t="shared" si="446"/>
        <v>10309997.621878717</v>
      </c>
      <c r="U3582" s="37">
        <f t="shared" si="447"/>
        <v>18057605.712580264</v>
      </c>
      <c r="V3582" s="37">
        <f t="shared" si="448"/>
        <v>18154634.245755054</v>
      </c>
    </row>
    <row r="3583" spans="1:22">
      <c r="A3583" s="23">
        <v>3582</v>
      </c>
      <c r="B3583" s="3" t="s">
        <v>2823</v>
      </c>
      <c r="C3583" s="28">
        <v>16</v>
      </c>
      <c r="D3583" s="29">
        <v>9</v>
      </c>
      <c r="E3583" s="28">
        <v>2011</v>
      </c>
      <c r="F3583" s="31">
        <f>DATE(E3583,D3583,C3583)</f>
        <v>40802</v>
      </c>
      <c r="G3583" s="24">
        <v>3</v>
      </c>
      <c r="H3583" s="2">
        <v>7200000</v>
      </c>
      <c r="I3583" s="2">
        <v>59774</v>
      </c>
      <c r="J3583" s="2">
        <v>295492</v>
      </c>
      <c r="K3583" s="28" t="str">
        <f t="shared" si="442"/>
        <v/>
      </c>
      <c r="L3583" s="28" t="str">
        <f t="shared" si="443"/>
        <v/>
      </c>
      <c r="M3583" s="28">
        <v>3</v>
      </c>
      <c r="N3583" s="28" t="str">
        <f t="shared" si="444"/>
        <v/>
      </c>
      <c r="O3583" s="28">
        <f>IF(N3583=1,M3583&amp;" ("&amp;E3583&amp;")",M3583)</f>
        <v>3</v>
      </c>
      <c r="P3583" s="36">
        <f>INDEX(cpi!$A$1:$M$105,MATCH('Inflation adjust calc'!$E3583,cpi!$A:$A,0),MATCH('Inflation adjust calc'!$D3583,cpi!$1:$1,0))</f>
        <v>226.88900000000001</v>
      </c>
      <c r="Q3583" s="36">
        <f>cpi!$I$2</f>
        <v>240.85300000000001</v>
      </c>
      <c r="R3583" s="36">
        <f t="shared" si="449"/>
        <v>1.0615455134449003</v>
      </c>
      <c r="S3583" s="28" t="str">
        <f t="shared" si="445"/>
        <v/>
      </c>
      <c r="T3583" s="37">
        <f t="shared" si="446"/>
        <v>7643127.696803282</v>
      </c>
      <c r="U3583" s="37">
        <f t="shared" si="447"/>
        <v>63452.821520655474</v>
      </c>
      <c r="V3583" s="37">
        <f t="shared" si="448"/>
        <v>313678.2068588605</v>
      </c>
    </row>
    <row r="3584" spans="1:22">
      <c r="A3584" s="23">
        <v>3583</v>
      </c>
      <c r="B3584" s="3">
        <v>39214</v>
      </c>
      <c r="C3584" s="28">
        <v>5</v>
      </c>
      <c r="D3584" s="29">
        <v>12</v>
      </c>
      <c r="E3584" s="28">
        <v>2007</v>
      </c>
      <c r="F3584" s="31">
        <f>DATE(E3584,D3584,C3584)</f>
        <v>39421</v>
      </c>
      <c r="G3584" s="24" t="s">
        <v>4597</v>
      </c>
      <c r="H3584" s="2">
        <v>7000000</v>
      </c>
      <c r="I3584" s="2">
        <v>143495265</v>
      </c>
      <c r="J3584" s="2">
        <v>231450102</v>
      </c>
      <c r="K3584" s="28" t="str">
        <f t="shared" si="442"/>
        <v/>
      </c>
      <c r="L3584" s="28" t="str">
        <f t="shared" si="443"/>
        <v/>
      </c>
      <c r="M3584" s="28" t="s">
        <v>4597</v>
      </c>
      <c r="N3584" s="28" t="str">
        <f t="shared" si="444"/>
        <v/>
      </c>
      <c r="O3584" s="28" t="str">
        <f>IF(N3584=1,M3584&amp;" ("&amp;E3584&amp;")",M3584)</f>
        <v>Juno</v>
      </c>
      <c r="P3584" s="36">
        <f>INDEX(cpi!$A$1:$M$105,MATCH('Inflation adjust calc'!$E3584,cpi!$A:$A,0),MATCH('Inflation adjust calc'!$D3584,cpi!$1:$1,0))</f>
        <v>210.036</v>
      </c>
      <c r="Q3584" s="36">
        <f>cpi!$I$2</f>
        <v>240.85300000000001</v>
      </c>
      <c r="R3584" s="36">
        <f t="shared" si="449"/>
        <v>1.1467224666247691</v>
      </c>
      <c r="S3584" s="28" t="str">
        <f t="shared" si="445"/>
        <v/>
      </c>
      <c r="T3584" s="37">
        <f t="shared" si="446"/>
        <v>8027057.2663733838</v>
      </c>
      <c r="U3584" s="37">
        <f t="shared" si="447"/>
        <v>164549244.22977489</v>
      </c>
      <c r="V3584" s="37">
        <f t="shared" si="448"/>
        <v>265409031.86599439</v>
      </c>
    </row>
    <row r="3585" spans="1:22">
      <c r="A3585" s="23">
        <v>3584</v>
      </c>
      <c r="B3585" s="3" t="s">
        <v>4598</v>
      </c>
      <c r="C3585" s="28">
        <v>15</v>
      </c>
      <c r="D3585" s="29">
        <v>3</v>
      </c>
      <c r="E3585" s="28">
        <v>1972</v>
      </c>
      <c r="F3585" s="31">
        <f>DATE(E3585,D3585,C3585)</f>
        <v>26373</v>
      </c>
      <c r="G3585" s="24" t="s">
        <v>4599</v>
      </c>
      <c r="H3585" s="2">
        <v>7000000</v>
      </c>
      <c r="I3585" s="2">
        <v>134966411</v>
      </c>
      <c r="J3585" s="2">
        <v>268500000</v>
      </c>
      <c r="K3585" s="28" t="str">
        <f t="shared" si="442"/>
        <v/>
      </c>
      <c r="L3585" s="28" t="str">
        <f t="shared" si="443"/>
        <v/>
      </c>
      <c r="M3585" s="28" t="s">
        <v>4599</v>
      </c>
      <c r="N3585" s="28" t="str">
        <f t="shared" si="444"/>
        <v/>
      </c>
      <c r="O3585" s="28" t="str">
        <f>IF(N3585=1,M3585&amp;" ("&amp;E3585&amp;")",M3585)</f>
        <v>The Godfather</v>
      </c>
      <c r="P3585" s="36">
        <f>INDEX(cpi!$A$1:$M$105,MATCH('Inflation adjust calc'!$E3585,cpi!$A:$A,0),MATCH('Inflation adjust calc'!$D3585,cpi!$1:$1,0))</f>
        <v>41.4</v>
      </c>
      <c r="Q3585" s="36">
        <f>cpi!$I$2</f>
        <v>240.85300000000001</v>
      </c>
      <c r="R3585" s="36">
        <f t="shared" si="449"/>
        <v>5.817705314009662</v>
      </c>
      <c r="S3585" s="28" t="str">
        <f t="shared" si="445"/>
        <v/>
      </c>
      <c r="T3585" s="37">
        <f t="shared" si="446"/>
        <v>40723937.198067635</v>
      </c>
      <c r="U3585" s="37">
        <f t="shared" si="447"/>
        <v>785194806.48751211</v>
      </c>
      <c r="V3585" s="37">
        <f t="shared" si="448"/>
        <v>1562053876.8115942</v>
      </c>
    </row>
    <row r="3586" spans="1:22">
      <c r="A3586" s="23">
        <v>3585</v>
      </c>
      <c r="B3586" s="3" t="s">
        <v>1422</v>
      </c>
      <c r="C3586" s="28">
        <v>29</v>
      </c>
      <c r="D3586" s="29">
        <v>6</v>
      </c>
      <c r="E3586" s="28">
        <v>2012</v>
      </c>
      <c r="F3586" s="31">
        <f>DATE(E3586,D3586,C3586)</f>
        <v>41089</v>
      </c>
      <c r="G3586" s="24" t="s">
        <v>4600</v>
      </c>
      <c r="H3586" s="2">
        <v>7000000</v>
      </c>
      <c r="I3586" s="2">
        <v>113721571</v>
      </c>
      <c r="J3586" s="2">
        <v>170549753</v>
      </c>
      <c r="K3586" s="28" t="str">
        <f t="shared" si="442"/>
        <v/>
      </c>
      <c r="L3586" s="28" t="str">
        <f t="shared" si="443"/>
        <v/>
      </c>
      <c r="M3586" s="28" t="s">
        <v>4600</v>
      </c>
      <c r="N3586" s="28" t="str">
        <f t="shared" si="444"/>
        <v/>
      </c>
      <c r="O3586" s="28" t="str">
        <f>IF(N3586=1,M3586&amp;" ("&amp;E3586&amp;")",M3586)</f>
        <v>Magic Mike</v>
      </c>
      <c r="P3586" s="36">
        <f>INDEX(cpi!$A$1:$M$105,MATCH('Inflation adjust calc'!$E3586,cpi!$A:$A,0),MATCH('Inflation adjust calc'!$D3586,cpi!$1:$1,0))</f>
        <v>229.47800000000001</v>
      </c>
      <c r="Q3586" s="36">
        <f>cpi!$I$2</f>
        <v>240.85300000000001</v>
      </c>
      <c r="R3586" s="36">
        <f t="shared" si="449"/>
        <v>1.0495690218670199</v>
      </c>
      <c r="S3586" s="28" t="str">
        <f t="shared" si="445"/>
        <v/>
      </c>
      <c r="T3586" s="37">
        <f t="shared" si="446"/>
        <v>7346983.1530691395</v>
      </c>
      <c r="U3586" s="37">
        <f t="shared" si="447"/>
        <v>119358638.03965086</v>
      </c>
      <c r="V3586" s="37">
        <f t="shared" si="448"/>
        <v>179003737.43587184</v>
      </c>
    </row>
    <row r="3587" spans="1:22">
      <c r="A3587" s="23">
        <v>3586</v>
      </c>
      <c r="B3587" s="3" t="s">
        <v>4601</v>
      </c>
      <c r="C3587" s="28">
        <v>15</v>
      </c>
      <c r="D3587" s="29">
        <v>4</v>
      </c>
      <c r="E3587" s="28">
        <v>1983</v>
      </c>
      <c r="F3587" s="31">
        <f>DATE(E3587,D3587,C3587)</f>
        <v>30421</v>
      </c>
      <c r="G3587" s="24" t="s">
        <v>4602</v>
      </c>
      <c r="H3587" s="2">
        <v>7000000</v>
      </c>
      <c r="I3587" s="2">
        <v>90463574</v>
      </c>
      <c r="J3587" s="2">
        <v>201463574</v>
      </c>
      <c r="K3587" s="28" t="str">
        <f t="shared" ref="K3587:K3650" si="450">IF(J3587=0,1,"")</f>
        <v/>
      </c>
      <c r="L3587" s="28" t="str">
        <f t="shared" ref="L3587:L3650" si="451">IF(E3587&gt;2016,1,"")</f>
        <v/>
      </c>
      <c r="M3587" s="28" t="s">
        <v>4602</v>
      </c>
      <c r="N3587" s="28" t="str">
        <f t="shared" ref="N3587:N3650" si="452">IF(COUNTIF($M$2:$M$5233,M3587)&gt;1,1,"")</f>
        <v/>
      </c>
      <c r="O3587" s="28" t="str">
        <f>IF(N3587=1,M3587&amp;" ("&amp;E3587&amp;")",M3587)</f>
        <v>Flashdance</v>
      </c>
      <c r="P3587" s="36">
        <f>INDEX(cpi!$A$1:$M$105,MATCH('Inflation adjust calc'!$E3587,cpi!$A:$A,0),MATCH('Inflation adjust calc'!$D3587,cpi!$1:$1,0))</f>
        <v>98.6</v>
      </c>
      <c r="Q3587" s="36">
        <f>cpi!$I$2</f>
        <v>240.85300000000001</v>
      </c>
      <c r="R3587" s="36">
        <f t="shared" si="449"/>
        <v>2.4427281947261665</v>
      </c>
      <c r="S3587" s="28" t="str">
        <f t="shared" ref="S3587:S3650" si="453">IF(ISERROR(R3587),1,"")</f>
        <v/>
      </c>
      <c r="T3587" s="37">
        <f t="shared" ref="T3587:T3650" si="454">H3587*$R3587</f>
        <v>17099097.363083165</v>
      </c>
      <c r="U3587" s="37">
        <f t="shared" ref="U3587:U3650" si="455">I3587*$R3587</f>
        <v>220977922.80549699</v>
      </c>
      <c r="V3587" s="37">
        <f t="shared" ref="V3587:V3650" si="456">J3587*$R3587</f>
        <v>492120752.42010146</v>
      </c>
    </row>
    <row r="3588" spans="1:22">
      <c r="A3588" s="23">
        <v>3587</v>
      </c>
      <c r="B3588" s="3">
        <v>34314</v>
      </c>
      <c r="C3588" s="28">
        <v>12</v>
      </c>
      <c r="D3588" s="29">
        <v>11</v>
      </c>
      <c r="E3588" s="28">
        <v>1993</v>
      </c>
      <c r="F3588" s="31">
        <f>DATE(E3588,D3588,C3588)</f>
        <v>34285</v>
      </c>
      <c r="G3588" s="24" t="s">
        <v>4603</v>
      </c>
      <c r="H3588" s="2">
        <v>7000000</v>
      </c>
      <c r="I3588" s="2">
        <v>40157856</v>
      </c>
      <c r="J3588" s="2">
        <v>40157856</v>
      </c>
      <c r="K3588" s="28" t="str">
        <f t="shared" si="450"/>
        <v/>
      </c>
      <c r="L3588" s="28" t="str">
        <f t="shared" si="451"/>
        <v/>
      </c>
      <c r="M3588" s="28" t="s">
        <v>4603</v>
      </c>
      <c r="N3588" s="28" t="str">
        <f t="shared" si="452"/>
        <v/>
      </c>
      <c r="O3588" s="28" t="str">
        <f>IF(N3588=1,M3588&amp;" ("&amp;E3588&amp;")",M3588)</f>
        <v>The Piano</v>
      </c>
      <c r="P3588" s="36">
        <f>INDEX(cpi!$A$1:$M$105,MATCH('Inflation adjust calc'!$E3588,cpi!$A:$A,0),MATCH('Inflation adjust calc'!$D3588,cpi!$1:$1,0))</f>
        <v>145.80000000000001</v>
      </c>
      <c r="Q3588" s="36">
        <f>cpi!$I$2</f>
        <v>240.85300000000001</v>
      </c>
      <c r="R3588" s="36">
        <f t="shared" si="449"/>
        <v>1.6519410150891631</v>
      </c>
      <c r="S3588" s="28" t="str">
        <f t="shared" si="453"/>
        <v/>
      </c>
      <c r="T3588" s="37">
        <f t="shared" si="454"/>
        <v>11563587.105624141</v>
      </c>
      <c r="U3588" s="37">
        <f t="shared" si="455"/>
        <v>66338409.404444441</v>
      </c>
      <c r="V3588" s="37">
        <f t="shared" si="456"/>
        <v>66338409.404444441</v>
      </c>
    </row>
    <row r="3589" spans="1:22">
      <c r="A3589" s="23">
        <v>3588</v>
      </c>
      <c r="B3589" s="3">
        <v>40699</v>
      </c>
      <c r="C3589" s="28">
        <v>6</v>
      </c>
      <c r="D3589" s="29">
        <v>5</v>
      </c>
      <c r="E3589" s="28">
        <v>2011</v>
      </c>
      <c r="F3589" s="31">
        <f>DATE(E3589,D3589,C3589)</f>
        <v>40669</v>
      </c>
      <c r="G3589" s="24" t="s">
        <v>4604</v>
      </c>
      <c r="H3589" s="2">
        <v>7000000</v>
      </c>
      <c r="I3589" s="2">
        <v>37295394</v>
      </c>
      <c r="J3589" s="2">
        <v>38158601</v>
      </c>
      <c r="K3589" s="28" t="str">
        <f t="shared" si="450"/>
        <v/>
      </c>
      <c r="L3589" s="28" t="str">
        <f t="shared" si="451"/>
        <v/>
      </c>
      <c r="M3589" s="28" t="s">
        <v>4604</v>
      </c>
      <c r="N3589" s="28" t="str">
        <f t="shared" si="452"/>
        <v/>
      </c>
      <c r="O3589" s="28" t="str">
        <f>IF(N3589=1,M3589&amp;" ("&amp;E3589&amp;")",M3589)</f>
        <v>Jumping the Broom</v>
      </c>
      <c r="P3589" s="36">
        <f>INDEX(cpi!$A$1:$M$105,MATCH('Inflation adjust calc'!$E3589,cpi!$A:$A,0),MATCH('Inflation adjust calc'!$D3589,cpi!$1:$1,0))</f>
        <v>225.964</v>
      </c>
      <c r="Q3589" s="36">
        <f>cpi!$I$2</f>
        <v>240.85300000000001</v>
      </c>
      <c r="R3589" s="36">
        <f t="shared" si="449"/>
        <v>1.065891026889239</v>
      </c>
      <c r="S3589" s="28" t="str">
        <f t="shared" si="453"/>
        <v/>
      </c>
      <c r="T3589" s="37">
        <f t="shared" si="454"/>
        <v>7461237.1882246733</v>
      </c>
      <c r="U3589" s="37">
        <f t="shared" si="455"/>
        <v>39752825.808898762</v>
      </c>
      <c r="V3589" s="37">
        <f t="shared" si="456"/>
        <v>40672910.404546745</v>
      </c>
    </row>
    <row r="3590" spans="1:22">
      <c r="A3590" s="23">
        <v>3589</v>
      </c>
      <c r="B3590" s="3" t="s">
        <v>4605</v>
      </c>
      <c r="C3590" s="28">
        <v>27</v>
      </c>
      <c r="D3590" s="29">
        <v>6</v>
      </c>
      <c r="E3590" s="28">
        <v>1973</v>
      </c>
      <c r="F3590" s="31">
        <f>DATE(E3590,D3590,C3590)</f>
        <v>26842</v>
      </c>
      <c r="G3590" s="24" t="s">
        <v>4606</v>
      </c>
      <c r="H3590" s="2">
        <v>7000000</v>
      </c>
      <c r="I3590" s="2">
        <v>35400000</v>
      </c>
      <c r="J3590" s="2">
        <v>161800000</v>
      </c>
      <c r="K3590" s="28" t="str">
        <f t="shared" si="450"/>
        <v/>
      </c>
      <c r="L3590" s="28" t="str">
        <f t="shared" si="451"/>
        <v/>
      </c>
      <c r="M3590" s="28" t="s">
        <v>4606</v>
      </c>
      <c r="N3590" s="28" t="str">
        <f t="shared" si="452"/>
        <v/>
      </c>
      <c r="O3590" s="28" t="str">
        <f>IF(N3590=1,M3590&amp;" ("&amp;E3590&amp;")",M3590)</f>
        <v>Live and Let Die</v>
      </c>
      <c r="P3590" s="36">
        <f>INDEX(cpi!$A$1:$M$105,MATCH('Inflation adjust calc'!$E3590,cpi!$A:$A,0),MATCH('Inflation adjust calc'!$D3590,cpi!$1:$1,0))</f>
        <v>44.2</v>
      </c>
      <c r="Q3590" s="36">
        <f>cpi!$I$2</f>
        <v>240.85300000000001</v>
      </c>
      <c r="R3590" s="36">
        <f t="shared" si="449"/>
        <v>5.4491628959276017</v>
      </c>
      <c r="S3590" s="28" t="str">
        <f t="shared" si="453"/>
        <v/>
      </c>
      <c r="T3590" s="37">
        <f t="shared" si="454"/>
        <v>38144140.271493211</v>
      </c>
      <c r="U3590" s="37">
        <f t="shared" si="455"/>
        <v>192900366.5158371</v>
      </c>
      <c r="V3590" s="37">
        <f t="shared" si="456"/>
        <v>881674556.56108594</v>
      </c>
    </row>
    <row r="3591" spans="1:22">
      <c r="A3591" s="23">
        <v>3590</v>
      </c>
      <c r="B3591" s="3">
        <v>36861</v>
      </c>
      <c r="C3591" s="28">
        <v>12</v>
      </c>
      <c r="D3591" s="29">
        <v>1</v>
      </c>
      <c r="E3591" s="28">
        <v>2000</v>
      </c>
      <c r="F3591" s="31">
        <f>DATE(E3591,D3591,C3591)</f>
        <v>36537</v>
      </c>
      <c r="G3591" s="24" t="s">
        <v>4607</v>
      </c>
      <c r="H3591" s="2">
        <v>7000000</v>
      </c>
      <c r="I3591" s="2">
        <v>34099640</v>
      </c>
      <c r="J3591" s="2">
        <v>35795319</v>
      </c>
      <c r="K3591" s="28" t="str">
        <f t="shared" si="450"/>
        <v/>
      </c>
      <c r="L3591" s="28" t="str">
        <f t="shared" si="451"/>
        <v/>
      </c>
      <c r="M3591" s="28" t="s">
        <v>4607</v>
      </c>
      <c r="N3591" s="28" t="str">
        <f t="shared" si="452"/>
        <v/>
      </c>
      <c r="O3591" s="28" t="str">
        <f>IF(N3591=1,M3591&amp;" ("&amp;E3591&amp;")",M3591)</f>
        <v>My Dog Skip</v>
      </c>
      <c r="P3591" s="36">
        <f>INDEX(cpi!$A$1:$M$105,MATCH('Inflation adjust calc'!$E3591,cpi!$A:$A,0),MATCH('Inflation adjust calc'!$D3591,cpi!$1:$1,0))</f>
        <v>168.8</v>
      </c>
      <c r="Q3591" s="36">
        <f>cpi!$I$2</f>
        <v>240.85300000000001</v>
      </c>
      <c r="R3591" s="36">
        <f t="shared" si="449"/>
        <v>1.4268542654028435</v>
      </c>
      <c r="S3591" s="28" t="str">
        <f t="shared" si="453"/>
        <v/>
      </c>
      <c r="T3591" s="37">
        <f t="shared" si="454"/>
        <v>9987979.8578199055</v>
      </c>
      <c r="U3591" s="37">
        <f t="shared" si="455"/>
        <v>48655216.782701418</v>
      </c>
      <c r="V3591" s="37">
        <f t="shared" si="456"/>
        <v>51074703.59660545</v>
      </c>
    </row>
    <row r="3592" spans="1:22">
      <c r="A3592" s="23">
        <v>3591</v>
      </c>
      <c r="B3592" s="3" t="s">
        <v>3839</v>
      </c>
      <c r="C3592" s="28">
        <v>24</v>
      </c>
      <c r="D3592" s="29">
        <v>1</v>
      </c>
      <c r="E3592" s="28">
        <v>2003</v>
      </c>
      <c r="F3592" s="31">
        <f>DATE(E3592,D3592,C3592)</f>
        <v>37645</v>
      </c>
      <c r="G3592" s="24" t="s">
        <v>4608</v>
      </c>
      <c r="H3592" s="2">
        <v>7000000</v>
      </c>
      <c r="I3592" s="2">
        <v>32539681</v>
      </c>
      <c r="J3592" s="2">
        <v>47289758</v>
      </c>
      <c r="K3592" s="28" t="str">
        <f t="shared" si="450"/>
        <v/>
      </c>
      <c r="L3592" s="28" t="str">
        <f t="shared" si="451"/>
        <v/>
      </c>
      <c r="M3592" s="28" t="s">
        <v>4608</v>
      </c>
      <c r="N3592" s="28" t="str">
        <f t="shared" si="452"/>
        <v/>
      </c>
      <c r="O3592" s="28" t="str">
        <f>IF(N3592=1,M3592&amp;" ("&amp;E3592&amp;")",M3592)</f>
        <v>Darkness Falls</v>
      </c>
      <c r="P3592" s="36">
        <f>INDEX(cpi!$A$1:$M$105,MATCH('Inflation adjust calc'!$E3592,cpi!$A:$A,0),MATCH('Inflation adjust calc'!$D3592,cpi!$1:$1,0))</f>
        <v>181.7</v>
      </c>
      <c r="Q3592" s="36">
        <f>cpi!$I$2</f>
        <v>240.85300000000001</v>
      </c>
      <c r="R3592" s="36">
        <f t="shared" si="449"/>
        <v>1.325553109521189</v>
      </c>
      <c r="S3592" s="28" t="str">
        <f t="shared" si="453"/>
        <v/>
      </c>
      <c r="T3592" s="37">
        <f t="shared" si="454"/>
        <v>9278871.7666483223</v>
      </c>
      <c r="U3592" s="37">
        <f t="shared" si="455"/>
        <v>43133075.332377553</v>
      </c>
      <c r="V3592" s="37">
        <f t="shared" si="456"/>
        <v>62685085.765404522</v>
      </c>
    </row>
    <row r="3593" spans="1:22">
      <c r="A3593" s="23">
        <v>3592</v>
      </c>
      <c r="B3593" s="3" t="s">
        <v>578</v>
      </c>
      <c r="C3593" s="28">
        <v>14</v>
      </c>
      <c r="D3593" s="29">
        <v>2</v>
      </c>
      <c r="E3593" s="28">
        <v>2008</v>
      </c>
      <c r="F3593" s="31">
        <f>DATE(E3593,D3593,C3593)</f>
        <v>39492</v>
      </c>
      <c r="G3593" s="24" t="s">
        <v>4609</v>
      </c>
      <c r="H3593" s="2">
        <v>7000000</v>
      </c>
      <c r="I3593" s="2">
        <v>32241649</v>
      </c>
      <c r="J3593" s="2">
        <v>55617866</v>
      </c>
      <c r="K3593" s="28" t="str">
        <f t="shared" si="450"/>
        <v/>
      </c>
      <c r="L3593" s="28" t="str">
        <f t="shared" si="451"/>
        <v/>
      </c>
      <c r="M3593" s="28" t="s">
        <v>4609</v>
      </c>
      <c r="N3593" s="28" t="str">
        <f t="shared" si="452"/>
        <v/>
      </c>
      <c r="O3593" s="28" t="str">
        <f>IF(N3593=1,M3593&amp;" ("&amp;E3593&amp;")",M3593)</f>
        <v>Definitely, Maybe</v>
      </c>
      <c r="P3593" s="36">
        <f>INDEX(cpi!$A$1:$M$105,MATCH('Inflation adjust calc'!$E3593,cpi!$A:$A,0),MATCH('Inflation adjust calc'!$D3593,cpi!$1:$1,0))</f>
        <v>211.69300000000001</v>
      </c>
      <c r="Q3593" s="36">
        <f>cpi!$I$2</f>
        <v>240.85300000000001</v>
      </c>
      <c r="R3593" s="36">
        <f t="shared" si="449"/>
        <v>1.1377466425436835</v>
      </c>
      <c r="S3593" s="28" t="str">
        <f t="shared" si="453"/>
        <v/>
      </c>
      <c r="T3593" s="37">
        <f t="shared" si="454"/>
        <v>7964226.4978057845</v>
      </c>
      <c r="U3593" s="37">
        <f t="shared" si="455"/>
        <v>36682827.899821915</v>
      </c>
      <c r="V3593" s="37">
        <f t="shared" si="456"/>
        <v>63279040.306944489</v>
      </c>
    </row>
    <row r="3594" spans="1:22">
      <c r="A3594" s="23">
        <v>3593</v>
      </c>
      <c r="B3594" s="3">
        <v>38543</v>
      </c>
      <c r="C3594" s="28">
        <v>7</v>
      </c>
      <c r="D3594" s="29">
        <v>10</v>
      </c>
      <c r="E3594" s="28">
        <v>2005</v>
      </c>
      <c r="F3594" s="31">
        <f>DATE(E3594,D3594,C3594)</f>
        <v>38632</v>
      </c>
      <c r="G3594" s="24" t="s">
        <v>4610</v>
      </c>
      <c r="H3594" s="2">
        <v>7000000</v>
      </c>
      <c r="I3594" s="2">
        <v>31501218</v>
      </c>
      <c r="J3594" s="2">
        <v>56586901</v>
      </c>
      <c r="K3594" s="28" t="str">
        <f t="shared" si="450"/>
        <v/>
      </c>
      <c r="L3594" s="28" t="str">
        <f t="shared" si="451"/>
        <v/>
      </c>
      <c r="M3594" s="28" t="s">
        <v>4610</v>
      </c>
      <c r="N3594" s="28" t="str">
        <f t="shared" si="452"/>
        <v/>
      </c>
      <c r="O3594" s="28" t="str">
        <f>IF(N3594=1,M3594&amp;" ("&amp;E3594&amp;")",M3594)</f>
        <v>Good Night, and Good Luck</v>
      </c>
      <c r="P3594" s="36">
        <f>INDEX(cpi!$A$1:$M$105,MATCH('Inflation adjust calc'!$E3594,cpi!$A:$A,0),MATCH('Inflation adjust calc'!$D3594,cpi!$1:$1,0))</f>
        <v>199.2</v>
      </c>
      <c r="Q3594" s="36">
        <f>cpi!$I$2</f>
        <v>240.85300000000001</v>
      </c>
      <c r="R3594" s="36">
        <f t="shared" si="449"/>
        <v>1.20910140562249</v>
      </c>
      <c r="S3594" s="28" t="str">
        <f t="shared" si="453"/>
        <v/>
      </c>
      <c r="T3594" s="37">
        <f t="shared" si="454"/>
        <v>8463709.8393574301</v>
      </c>
      <c r="U3594" s="37">
        <f t="shared" si="455"/>
        <v>38088166.962620482</v>
      </c>
      <c r="V3594" s="37">
        <f t="shared" si="456"/>
        <v>68419301.538920686</v>
      </c>
    </row>
    <row r="3595" spans="1:22">
      <c r="A3595" s="23">
        <v>3594</v>
      </c>
      <c r="B3595" s="3" t="s">
        <v>1551</v>
      </c>
      <c r="C3595" s="28">
        <v>30</v>
      </c>
      <c r="D3595" s="29">
        <v>9</v>
      </c>
      <c r="E3595" s="28">
        <v>2005</v>
      </c>
      <c r="F3595" s="31">
        <f>DATE(E3595,D3595,C3595)</f>
        <v>38625</v>
      </c>
      <c r="G3595" s="24" t="s">
        <v>4611</v>
      </c>
      <c r="H3595" s="2">
        <v>7000000</v>
      </c>
      <c r="I3595" s="2">
        <v>28750530</v>
      </c>
      <c r="J3595" s="2">
        <v>49924079</v>
      </c>
      <c r="K3595" s="28" t="str">
        <f t="shared" si="450"/>
        <v/>
      </c>
      <c r="L3595" s="28" t="str">
        <f t="shared" si="451"/>
        <v/>
      </c>
      <c r="M3595" s="28" t="s">
        <v>4611</v>
      </c>
      <c r="N3595" s="28" t="str">
        <f t="shared" si="452"/>
        <v/>
      </c>
      <c r="O3595" s="28" t="str">
        <f>IF(N3595=1,M3595&amp;" ("&amp;E3595&amp;")",M3595)</f>
        <v>Capote</v>
      </c>
      <c r="P3595" s="36">
        <f>INDEX(cpi!$A$1:$M$105,MATCH('Inflation adjust calc'!$E3595,cpi!$A:$A,0),MATCH('Inflation adjust calc'!$D3595,cpi!$1:$1,0))</f>
        <v>198.8</v>
      </c>
      <c r="Q3595" s="36">
        <f>cpi!$I$2</f>
        <v>240.85300000000001</v>
      </c>
      <c r="R3595" s="36">
        <f t="shared" si="449"/>
        <v>1.2115342052313882</v>
      </c>
      <c r="S3595" s="28" t="str">
        <f t="shared" si="453"/>
        <v/>
      </c>
      <c r="T3595" s="37">
        <f t="shared" si="454"/>
        <v>8480739.4366197176</v>
      </c>
      <c r="U3595" s="37">
        <f t="shared" si="455"/>
        <v>34832250.513531186</v>
      </c>
      <c r="V3595" s="37">
        <f t="shared" si="456"/>
        <v>60484729.373174042</v>
      </c>
    </row>
    <row r="3596" spans="1:22">
      <c r="A3596" s="23">
        <v>3595</v>
      </c>
      <c r="B3596" s="3" t="s">
        <v>4612</v>
      </c>
      <c r="C3596" s="28">
        <v>29</v>
      </c>
      <c r="D3596" s="29">
        <v>3</v>
      </c>
      <c r="E3596" s="28">
        <v>1974</v>
      </c>
      <c r="F3596" s="31">
        <f>DATE(E3596,D3596,C3596)</f>
        <v>27117</v>
      </c>
      <c r="G3596" s="24" t="s">
        <v>110</v>
      </c>
      <c r="H3596" s="2">
        <v>7000000</v>
      </c>
      <c r="I3596" s="2">
        <v>26533200</v>
      </c>
      <c r="J3596" s="2">
        <v>26533200</v>
      </c>
      <c r="K3596" s="28" t="str">
        <f t="shared" si="450"/>
        <v/>
      </c>
      <c r="L3596" s="28" t="str">
        <f t="shared" si="451"/>
        <v/>
      </c>
      <c r="M3596" s="28" t="s">
        <v>110</v>
      </c>
      <c r="N3596" s="28">
        <f t="shared" si="452"/>
        <v>1</v>
      </c>
      <c r="O3596" s="28" t="str">
        <f>IF(N3596=1,M3596&amp;" ("&amp;E3596&amp;")",M3596)</f>
        <v>The Great Gatsby (1974)</v>
      </c>
      <c r="P3596" s="36">
        <f>INDEX(cpi!$A$1:$M$105,MATCH('Inflation adjust calc'!$E3596,cpi!$A:$A,0),MATCH('Inflation adjust calc'!$D3596,cpi!$1:$1,0))</f>
        <v>47.8</v>
      </c>
      <c r="Q3596" s="36">
        <f>cpi!$I$2</f>
        <v>240.85300000000001</v>
      </c>
      <c r="R3596" s="36">
        <f t="shared" si="449"/>
        <v>5.0387656903765699</v>
      </c>
      <c r="S3596" s="28" t="str">
        <f t="shared" si="453"/>
        <v/>
      </c>
      <c r="T3596" s="37">
        <f t="shared" si="454"/>
        <v>35271359.832635991</v>
      </c>
      <c r="U3596" s="37">
        <f t="shared" si="455"/>
        <v>133694577.81589961</v>
      </c>
      <c r="V3596" s="37">
        <f t="shared" si="456"/>
        <v>133694577.81589961</v>
      </c>
    </row>
    <row r="3597" spans="1:22">
      <c r="A3597" s="23">
        <v>3596</v>
      </c>
      <c r="B3597" s="3">
        <v>38815</v>
      </c>
      <c r="C3597" s="28">
        <v>4</v>
      </c>
      <c r="D3597" s="29">
        <v>8</v>
      </c>
      <c r="E3597" s="28">
        <v>2006</v>
      </c>
      <c r="F3597" s="31">
        <f>DATE(E3597,D3597,C3597)</f>
        <v>38933</v>
      </c>
      <c r="G3597" s="24" t="s">
        <v>4613</v>
      </c>
      <c r="H3597" s="2">
        <v>7000000</v>
      </c>
      <c r="I3597" s="2">
        <v>26024456</v>
      </c>
      <c r="J3597" s="2">
        <v>57051053</v>
      </c>
      <c r="K3597" s="28" t="str">
        <f t="shared" si="450"/>
        <v/>
      </c>
      <c r="L3597" s="28" t="str">
        <f t="shared" si="451"/>
        <v/>
      </c>
      <c r="M3597" s="28" t="s">
        <v>4613</v>
      </c>
      <c r="N3597" s="28" t="str">
        <f t="shared" si="452"/>
        <v/>
      </c>
      <c r="O3597" s="28" t="str">
        <f>IF(N3597=1,M3597&amp;" ("&amp;E3597&amp;")",M3597)</f>
        <v>The Descent</v>
      </c>
      <c r="P3597" s="36">
        <f>INDEX(cpi!$A$1:$M$105,MATCH('Inflation adjust calc'!$E3597,cpi!$A:$A,0),MATCH('Inflation adjust calc'!$D3597,cpi!$1:$1,0))</f>
        <v>203.9</v>
      </c>
      <c r="Q3597" s="36">
        <f>cpi!$I$2</f>
        <v>240.85300000000001</v>
      </c>
      <c r="R3597" s="36">
        <f t="shared" si="449"/>
        <v>1.1812309955860716</v>
      </c>
      <c r="S3597" s="28" t="str">
        <f t="shared" si="453"/>
        <v/>
      </c>
      <c r="T3597" s="37">
        <f t="shared" si="454"/>
        <v>8268616.9691025009</v>
      </c>
      <c r="U3597" s="37">
        <f t="shared" si="455"/>
        <v>30740894.070465915</v>
      </c>
      <c r="V3597" s="37">
        <f t="shared" si="456"/>
        <v>67390472.134423733</v>
      </c>
    </row>
    <row r="3598" spans="1:22">
      <c r="A3598" s="23">
        <v>3597</v>
      </c>
      <c r="B3598" s="3" t="s">
        <v>2901</v>
      </c>
      <c r="C3598" s="28">
        <v>25</v>
      </c>
      <c r="D3598" s="29">
        <v>8</v>
      </c>
      <c r="E3598" s="28">
        <v>1995</v>
      </c>
      <c r="F3598" s="31">
        <f>DATE(E3598,D3598,C3598)</f>
        <v>34936</v>
      </c>
      <c r="G3598" s="24" t="s">
        <v>4614</v>
      </c>
      <c r="H3598" s="2">
        <v>7000000</v>
      </c>
      <c r="I3598" s="2">
        <v>25532388</v>
      </c>
      <c r="J3598" s="2">
        <v>25532388</v>
      </c>
      <c r="K3598" s="28" t="str">
        <f t="shared" si="450"/>
        <v/>
      </c>
      <c r="L3598" s="28" t="str">
        <f t="shared" si="451"/>
        <v/>
      </c>
      <c r="M3598" s="28" t="s">
        <v>4614</v>
      </c>
      <c r="N3598" s="28" t="str">
        <f t="shared" si="452"/>
        <v/>
      </c>
      <c r="O3598" s="28" t="str">
        <f>IF(N3598=1,M3598&amp;" ("&amp;E3598&amp;")",M3598)</f>
        <v>Desperado</v>
      </c>
      <c r="P3598" s="36">
        <f>INDEX(cpi!$A$1:$M$105,MATCH('Inflation adjust calc'!$E3598,cpi!$A:$A,0),MATCH('Inflation adjust calc'!$D3598,cpi!$1:$1,0))</f>
        <v>152.9</v>
      </c>
      <c r="Q3598" s="36">
        <f>cpi!$I$2</f>
        <v>240.85300000000001</v>
      </c>
      <c r="R3598" s="36">
        <f t="shared" si="449"/>
        <v>1.5752321778940483</v>
      </c>
      <c r="S3598" s="28" t="str">
        <f t="shared" si="453"/>
        <v/>
      </c>
      <c r="T3598" s="37">
        <f t="shared" si="454"/>
        <v>11026625.245258339</v>
      </c>
      <c r="U3598" s="37">
        <f t="shared" si="455"/>
        <v>40219439.156075865</v>
      </c>
      <c r="V3598" s="37">
        <f t="shared" si="456"/>
        <v>40219439.156075865</v>
      </c>
    </row>
    <row r="3599" spans="1:22">
      <c r="A3599" s="23">
        <v>3598</v>
      </c>
      <c r="B3599" s="3">
        <v>27760</v>
      </c>
      <c r="C3599" s="28">
        <v>1</v>
      </c>
      <c r="D3599" s="29">
        <v>1</v>
      </c>
      <c r="E3599" s="28">
        <v>1976</v>
      </c>
      <c r="F3599" s="31">
        <f>DATE(E3599,D3599,C3599)</f>
        <v>27760</v>
      </c>
      <c r="G3599" s="24" t="s">
        <v>4615</v>
      </c>
      <c r="H3599" s="2">
        <v>7000000</v>
      </c>
      <c r="I3599" s="2">
        <v>25000000</v>
      </c>
      <c r="J3599" s="2">
        <v>25000000</v>
      </c>
      <c r="K3599" s="28" t="str">
        <f t="shared" si="450"/>
        <v/>
      </c>
      <c r="L3599" s="28" t="str">
        <f t="shared" si="451"/>
        <v/>
      </c>
      <c r="M3599" s="28" t="s">
        <v>4615</v>
      </c>
      <c r="N3599" s="28" t="str">
        <f t="shared" si="452"/>
        <v/>
      </c>
      <c r="O3599" s="28" t="str">
        <f>IF(N3599=1,M3599&amp;" ("&amp;E3599&amp;")",M3599)</f>
        <v>Logan's Run</v>
      </c>
      <c r="P3599" s="36">
        <f>INDEX(cpi!$A$1:$M$105,MATCH('Inflation adjust calc'!$E3599,cpi!$A:$A,0),MATCH('Inflation adjust calc'!$D3599,cpi!$1:$1,0))</f>
        <v>55.6</v>
      </c>
      <c r="Q3599" s="36">
        <f>cpi!$I$2</f>
        <v>240.85300000000001</v>
      </c>
      <c r="R3599" s="36">
        <f t="shared" si="449"/>
        <v>4.3318884892086329</v>
      </c>
      <c r="S3599" s="28" t="str">
        <f t="shared" si="453"/>
        <v/>
      </c>
      <c r="T3599" s="37">
        <f t="shared" si="454"/>
        <v>30323219.42446043</v>
      </c>
      <c r="U3599" s="37">
        <f t="shared" si="455"/>
        <v>108297212.23021582</v>
      </c>
      <c r="V3599" s="37">
        <f t="shared" si="456"/>
        <v>108297212.23021582</v>
      </c>
    </row>
    <row r="3600" spans="1:22">
      <c r="A3600" s="23">
        <v>3599</v>
      </c>
      <c r="B3600" s="3">
        <v>35280</v>
      </c>
      <c r="C3600" s="28">
        <v>8</v>
      </c>
      <c r="D3600" s="29">
        <v>3</v>
      </c>
      <c r="E3600" s="28">
        <v>1996</v>
      </c>
      <c r="F3600" s="31">
        <f>DATE(E3600,D3600,C3600)</f>
        <v>35132</v>
      </c>
      <c r="G3600" s="24" t="s">
        <v>4616</v>
      </c>
      <c r="H3600" s="2">
        <v>7000000</v>
      </c>
      <c r="I3600" s="2">
        <v>24567751</v>
      </c>
      <c r="J3600" s="2">
        <v>51204567</v>
      </c>
      <c r="K3600" s="28" t="str">
        <f t="shared" si="450"/>
        <v/>
      </c>
      <c r="L3600" s="28" t="str">
        <f t="shared" si="451"/>
        <v/>
      </c>
      <c r="M3600" s="28" t="s">
        <v>4616</v>
      </c>
      <c r="N3600" s="28" t="str">
        <f t="shared" si="452"/>
        <v/>
      </c>
      <c r="O3600" s="28" t="str">
        <f>IF(N3600=1,M3600&amp;" ("&amp;E3600&amp;")",M3600)</f>
        <v>Fargo</v>
      </c>
      <c r="P3600" s="36">
        <f>INDEX(cpi!$A$1:$M$105,MATCH('Inflation adjust calc'!$E3600,cpi!$A:$A,0),MATCH('Inflation adjust calc'!$D3600,cpi!$1:$1,0))</f>
        <v>155.69999999999999</v>
      </c>
      <c r="Q3600" s="36">
        <f>cpi!$I$2</f>
        <v>240.85300000000001</v>
      </c>
      <c r="R3600" s="36">
        <f t="shared" si="449"/>
        <v>1.5469043031470779</v>
      </c>
      <c r="S3600" s="28" t="str">
        <f t="shared" si="453"/>
        <v/>
      </c>
      <c r="T3600" s="37">
        <f t="shared" si="454"/>
        <v>10828330.122029545</v>
      </c>
      <c r="U3600" s="37">
        <f t="shared" si="455"/>
        <v>38003959.740545928</v>
      </c>
      <c r="V3600" s="37">
        <f t="shared" si="456"/>
        <v>79208565.033082858</v>
      </c>
    </row>
    <row r="3601" spans="1:22">
      <c r="A3601" s="23">
        <v>3600</v>
      </c>
      <c r="B3601" s="3">
        <v>37199</v>
      </c>
      <c r="C3601" s="28">
        <v>11</v>
      </c>
      <c r="D3601" s="29">
        <v>4</v>
      </c>
      <c r="E3601" s="28">
        <v>2001</v>
      </c>
      <c r="F3601" s="31">
        <f>DATE(E3601,D3601,C3601)</f>
        <v>36992</v>
      </c>
      <c r="G3601" s="24" t="s">
        <v>4617</v>
      </c>
      <c r="H3601" s="2">
        <v>7000000</v>
      </c>
      <c r="I3601" s="2">
        <v>23247539</v>
      </c>
      <c r="J3601" s="2">
        <v>23393939</v>
      </c>
      <c r="K3601" s="28" t="str">
        <f t="shared" si="450"/>
        <v/>
      </c>
      <c r="L3601" s="28" t="str">
        <f t="shared" si="451"/>
        <v/>
      </c>
      <c r="M3601" s="28" t="s">
        <v>4617</v>
      </c>
      <c r="N3601" s="28" t="str">
        <f t="shared" si="452"/>
        <v/>
      </c>
      <c r="O3601" s="28" t="str">
        <f>IF(N3601=1,M3601&amp;" ("&amp;E3601&amp;")",M3601)</f>
        <v>Kingdom Come</v>
      </c>
      <c r="P3601" s="36">
        <f>INDEX(cpi!$A$1:$M$105,MATCH('Inflation adjust calc'!$E3601,cpi!$A:$A,0),MATCH('Inflation adjust calc'!$D3601,cpi!$1:$1,0))</f>
        <v>176.9</v>
      </c>
      <c r="Q3601" s="36">
        <f>cpi!$I$2</f>
        <v>240.85300000000001</v>
      </c>
      <c r="R3601" s="36">
        <f t="shared" si="449"/>
        <v>1.3615206331260599</v>
      </c>
      <c r="S3601" s="28" t="str">
        <f t="shared" si="453"/>
        <v/>
      </c>
      <c r="T3601" s="37">
        <f t="shared" si="454"/>
        <v>9530644.4318824187</v>
      </c>
      <c r="U3601" s="37">
        <f t="shared" si="455"/>
        <v>31652004.017902769</v>
      </c>
      <c r="V3601" s="37">
        <f t="shared" si="456"/>
        <v>31851330.638592422</v>
      </c>
    </row>
    <row r="3602" spans="1:22">
      <c r="A3602" s="23">
        <v>3601</v>
      </c>
      <c r="B3602" s="3" t="s">
        <v>4618</v>
      </c>
      <c r="C3602" s="28">
        <v>20</v>
      </c>
      <c r="D3602" s="29">
        <v>12</v>
      </c>
      <c r="E3602" s="28">
        <v>1974</v>
      </c>
      <c r="F3602" s="31">
        <f>DATE(E3602,D3602,C3602)</f>
        <v>27383</v>
      </c>
      <c r="G3602" s="24" t="s">
        <v>4619</v>
      </c>
      <c r="H3602" s="2">
        <v>7000000</v>
      </c>
      <c r="I3602" s="2">
        <v>21000000</v>
      </c>
      <c r="J3602" s="2">
        <v>97600000</v>
      </c>
      <c r="K3602" s="28" t="str">
        <f t="shared" si="450"/>
        <v/>
      </c>
      <c r="L3602" s="28" t="str">
        <f t="shared" si="451"/>
        <v/>
      </c>
      <c r="M3602" s="28" t="s">
        <v>4619</v>
      </c>
      <c r="N3602" s="28" t="str">
        <f t="shared" si="452"/>
        <v/>
      </c>
      <c r="O3602" s="28" t="str">
        <f>IF(N3602=1,M3602&amp;" ("&amp;E3602&amp;")",M3602)</f>
        <v>The Man with the Golden Gun</v>
      </c>
      <c r="P3602" s="36">
        <f>INDEX(cpi!$A$1:$M$105,MATCH('Inflation adjust calc'!$E3602,cpi!$A:$A,0),MATCH('Inflation adjust calc'!$D3602,cpi!$1:$1,0))</f>
        <v>51.9</v>
      </c>
      <c r="Q3602" s="36">
        <f>cpi!$I$2</f>
        <v>240.85300000000001</v>
      </c>
      <c r="R3602" s="36">
        <f t="shared" ref="R3602:R3665" si="457">Q3602/P3602</f>
        <v>4.6407129094412332</v>
      </c>
      <c r="S3602" s="28" t="str">
        <f t="shared" si="453"/>
        <v/>
      </c>
      <c r="T3602" s="37">
        <f t="shared" si="454"/>
        <v>32484990.366088632</v>
      </c>
      <c r="U3602" s="37">
        <f t="shared" si="455"/>
        <v>97454971.098265901</v>
      </c>
      <c r="V3602" s="37">
        <f t="shared" si="456"/>
        <v>452933579.96146435</v>
      </c>
    </row>
    <row r="3603" spans="1:22">
      <c r="A3603" s="23">
        <v>3602</v>
      </c>
      <c r="B3603" s="3">
        <v>32479</v>
      </c>
      <c r="C3603" s="28">
        <v>12</v>
      </c>
      <c r="D3603" s="29">
        <v>2</v>
      </c>
      <c r="E3603" s="28">
        <v>1988</v>
      </c>
      <c r="F3603" s="31">
        <f>DATE(E3603,D3603,C3603)</f>
        <v>32185</v>
      </c>
      <c r="G3603" s="24" t="s">
        <v>4620</v>
      </c>
      <c r="H3603" s="2">
        <v>7000000</v>
      </c>
      <c r="I3603" s="2">
        <v>20257000</v>
      </c>
      <c r="J3603" s="2">
        <v>20257000</v>
      </c>
      <c r="K3603" s="28" t="str">
        <f t="shared" si="450"/>
        <v/>
      </c>
      <c r="L3603" s="28" t="str">
        <f t="shared" si="451"/>
        <v/>
      </c>
      <c r="M3603" s="28" t="s">
        <v>4620</v>
      </c>
      <c r="N3603" s="28" t="str">
        <f t="shared" si="452"/>
        <v/>
      </c>
      <c r="O3603" s="28" t="str">
        <f>IF(N3603=1,M3603&amp;" ("&amp;E3603&amp;")",M3603)</f>
        <v>Action Jackson</v>
      </c>
      <c r="P3603" s="36">
        <f>INDEX(cpi!$A$1:$M$105,MATCH('Inflation adjust calc'!$E3603,cpi!$A:$A,0),MATCH('Inflation adjust calc'!$D3603,cpi!$1:$1,0))</f>
        <v>116</v>
      </c>
      <c r="Q3603" s="36">
        <f>cpi!$I$2</f>
        <v>240.85300000000001</v>
      </c>
      <c r="R3603" s="36">
        <f t="shared" si="457"/>
        <v>2.0763189655172414</v>
      </c>
      <c r="S3603" s="28" t="str">
        <f t="shared" si="453"/>
        <v/>
      </c>
      <c r="T3603" s="37">
        <f t="shared" si="454"/>
        <v>14534232.758620691</v>
      </c>
      <c r="U3603" s="37">
        <f t="shared" si="455"/>
        <v>42059993.284482762</v>
      </c>
      <c r="V3603" s="37">
        <f t="shared" si="456"/>
        <v>42059993.284482762</v>
      </c>
    </row>
    <row r="3604" spans="1:22">
      <c r="A3604" s="23">
        <v>3603</v>
      </c>
      <c r="B3604" s="3">
        <v>36651</v>
      </c>
      <c r="C3604" s="28">
        <v>5</v>
      </c>
      <c r="D3604" s="29">
        <v>5</v>
      </c>
      <c r="E3604" s="28">
        <v>2000</v>
      </c>
      <c r="F3604" s="31">
        <f>DATE(E3604,D3604,C3604)</f>
        <v>36651</v>
      </c>
      <c r="G3604" s="24" t="s">
        <v>4621</v>
      </c>
      <c r="H3604" s="2">
        <v>7000000</v>
      </c>
      <c r="I3604" s="2">
        <v>18642318</v>
      </c>
      <c r="J3604" s="2">
        <v>18642318</v>
      </c>
      <c r="K3604" s="28" t="str">
        <f t="shared" si="450"/>
        <v/>
      </c>
      <c r="L3604" s="28" t="str">
        <f t="shared" si="451"/>
        <v/>
      </c>
      <c r="M3604" s="28" t="s">
        <v>4621</v>
      </c>
      <c r="N3604" s="28" t="str">
        <f t="shared" si="452"/>
        <v/>
      </c>
      <c r="O3604" s="28" t="str">
        <f>IF(N3604=1,M3604&amp;" ("&amp;E3604&amp;")",M3604)</f>
        <v>Michael Jordan to the MAX</v>
      </c>
      <c r="P3604" s="36">
        <f>INDEX(cpi!$A$1:$M$105,MATCH('Inflation adjust calc'!$E3604,cpi!$A:$A,0),MATCH('Inflation adjust calc'!$D3604,cpi!$1:$1,0))</f>
        <v>171.5</v>
      </c>
      <c r="Q3604" s="36">
        <f>cpi!$I$2</f>
        <v>240.85300000000001</v>
      </c>
      <c r="R3604" s="36">
        <f t="shared" si="457"/>
        <v>1.404390670553936</v>
      </c>
      <c r="S3604" s="28" t="str">
        <f t="shared" si="453"/>
        <v/>
      </c>
      <c r="T3604" s="37">
        <f t="shared" si="454"/>
        <v>9830734.6938775517</v>
      </c>
      <c r="U3604" s="37">
        <f t="shared" si="455"/>
        <v>26181097.47669971</v>
      </c>
      <c r="V3604" s="37">
        <f t="shared" si="456"/>
        <v>26181097.47669971</v>
      </c>
    </row>
    <row r="3605" spans="1:22">
      <c r="A3605" s="23">
        <v>3604</v>
      </c>
      <c r="B3605" s="3" t="s">
        <v>139</v>
      </c>
      <c r="C3605" s="28">
        <v>19</v>
      </c>
      <c r="D3605" s="29">
        <v>6</v>
      </c>
      <c r="E3605" s="28">
        <v>2015</v>
      </c>
      <c r="F3605" s="31">
        <f>DATE(E3605,D3605,C3605)</f>
        <v>42174</v>
      </c>
      <c r="G3605" s="24" t="s">
        <v>4622</v>
      </c>
      <c r="H3605" s="2">
        <v>7000000</v>
      </c>
      <c r="I3605" s="2">
        <v>17506470</v>
      </c>
      <c r="J3605" s="2">
        <v>18190831</v>
      </c>
      <c r="K3605" s="28" t="str">
        <f t="shared" si="450"/>
        <v/>
      </c>
      <c r="L3605" s="28" t="str">
        <f t="shared" si="451"/>
        <v/>
      </c>
      <c r="M3605" s="28" t="s">
        <v>4622</v>
      </c>
      <c r="N3605" s="28" t="str">
        <f t="shared" si="452"/>
        <v/>
      </c>
      <c r="O3605" s="28" t="str">
        <f>IF(N3605=1,M3605&amp;" ("&amp;E3605&amp;")",M3605)</f>
        <v>Dope</v>
      </c>
      <c r="P3605" s="36">
        <f>INDEX(cpi!$A$1:$M$105,MATCH('Inflation adjust calc'!$E3605,cpi!$A:$A,0),MATCH('Inflation adjust calc'!$D3605,cpi!$1:$1,0))</f>
        <v>238.63800000000001</v>
      </c>
      <c r="Q3605" s="36">
        <f>cpi!$I$2</f>
        <v>240.85300000000001</v>
      </c>
      <c r="R3605" s="36">
        <f t="shared" si="457"/>
        <v>1.0092818411149942</v>
      </c>
      <c r="S3605" s="28" t="str">
        <f t="shared" si="453"/>
        <v/>
      </c>
      <c r="T3605" s="37">
        <f t="shared" si="454"/>
        <v>7064972.887804959</v>
      </c>
      <c r="U3605" s="37">
        <f t="shared" si="455"/>
        <v>17668962.273024414</v>
      </c>
      <c r="V3605" s="37">
        <f t="shared" si="456"/>
        <v>18359675.40309171</v>
      </c>
    </row>
    <row r="3606" spans="1:22">
      <c r="A3606" s="23">
        <v>3605</v>
      </c>
      <c r="B3606" s="3" t="s">
        <v>393</v>
      </c>
      <c r="C3606" s="28">
        <v>22</v>
      </c>
      <c r="D3606" s="29">
        <v>7</v>
      </c>
      <c r="E3606" s="28">
        <v>2005</v>
      </c>
      <c r="F3606" s="31">
        <f>DATE(E3606,D3606,C3606)</f>
        <v>38555</v>
      </c>
      <c r="G3606" s="24" t="s">
        <v>4623</v>
      </c>
      <c r="H3606" s="2">
        <v>7000000</v>
      </c>
      <c r="I3606" s="2">
        <v>17044981</v>
      </c>
      <c r="J3606" s="2">
        <v>20940428</v>
      </c>
      <c r="K3606" s="28" t="str">
        <f t="shared" si="450"/>
        <v/>
      </c>
      <c r="L3606" s="28" t="str">
        <f t="shared" si="451"/>
        <v/>
      </c>
      <c r="M3606" s="28" t="s">
        <v>4623</v>
      </c>
      <c r="N3606" s="28" t="str">
        <f t="shared" si="452"/>
        <v/>
      </c>
      <c r="O3606" s="28" t="str">
        <f>IF(N3606=1,M3606&amp;" ("&amp;E3606&amp;")",M3606)</f>
        <v>The Devil's Rejects</v>
      </c>
      <c r="P3606" s="36">
        <f>INDEX(cpi!$A$1:$M$105,MATCH('Inflation adjust calc'!$E3606,cpi!$A:$A,0),MATCH('Inflation adjust calc'!$D3606,cpi!$1:$1,0))</f>
        <v>195.4</v>
      </c>
      <c r="Q3606" s="36">
        <f>cpi!$I$2</f>
        <v>240.85300000000001</v>
      </c>
      <c r="R3606" s="36">
        <f t="shared" si="457"/>
        <v>1.2326151484135108</v>
      </c>
      <c r="S3606" s="28" t="str">
        <f t="shared" si="453"/>
        <v/>
      </c>
      <c r="T3606" s="37">
        <f t="shared" si="454"/>
        <v>8628306.0388945751</v>
      </c>
      <c r="U3606" s="37">
        <f t="shared" si="455"/>
        <v>21009901.785020471</v>
      </c>
      <c r="V3606" s="37">
        <f t="shared" si="456"/>
        <v>25811488.767062437</v>
      </c>
    </row>
    <row r="3607" spans="1:22">
      <c r="A3607" s="23">
        <v>3606</v>
      </c>
      <c r="B3607" s="3" t="s">
        <v>1181</v>
      </c>
      <c r="C3607" s="28">
        <v>17</v>
      </c>
      <c r="D3607" s="29">
        <v>1</v>
      </c>
      <c r="E3607" s="28">
        <v>2014</v>
      </c>
      <c r="F3607" s="31">
        <f>DATE(E3607,D3607,C3607)</f>
        <v>41656</v>
      </c>
      <c r="G3607" s="24" t="s">
        <v>4624</v>
      </c>
      <c r="H3607" s="2">
        <v>7000000</v>
      </c>
      <c r="I3607" s="2">
        <v>15821461</v>
      </c>
      <c r="J3607" s="2">
        <v>36146087</v>
      </c>
      <c r="K3607" s="28" t="str">
        <f t="shared" si="450"/>
        <v/>
      </c>
      <c r="L3607" s="28" t="str">
        <f t="shared" si="451"/>
        <v/>
      </c>
      <c r="M3607" s="28" t="s">
        <v>4624</v>
      </c>
      <c r="N3607" s="28" t="str">
        <f t="shared" si="452"/>
        <v/>
      </c>
      <c r="O3607" s="28" t="str">
        <f>IF(N3607=1,M3607&amp;" ("&amp;E3607&amp;")",M3607)</f>
        <v>Devil's Due</v>
      </c>
      <c r="P3607" s="36">
        <f>INDEX(cpi!$A$1:$M$105,MATCH('Inflation adjust calc'!$E3607,cpi!$A:$A,0),MATCH('Inflation adjust calc'!$D3607,cpi!$1:$1,0))</f>
        <v>233.916</v>
      </c>
      <c r="Q3607" s="36">
        <f>cpi!$I$2</f>
        <v>240.85300000000001</v>
      </c>
      <c r="R3607" s="36">
        <f t="shared" si="457"/>
        <v>1.0296559448690983</v>
      </c>
      <c r="S3607" s="28" t="str">
        <f t="shared" si="453"/>
        <v/>
      </c>
      <c r="T3607" s="37">
        <f t="shared" si="454"/>
        <v>7207591.6140836878</v>
      </c>
      <c r="U3607" s="37">
        <f t="shared" si="455"/>
        <v>16290661.375164589</v>
      </c>
      <c r="V3607" s="37">
        <f t="shared" si="456"/>
        <v>37218033.363305628</v>
      </c>
    </row>
    <row r="3608" spans="1:22">
      <c r="A3608" s="23">
        <v>3607</v>
      </c>
      <c r="B3608" s="3" t="s">
        <v>4036</v>
      </c>
      <c r="C3608" s="28">
        <v>22</v>
      </c>
      <c r="D3608" s="29">
        <v>3</v>
      </c>
      <c r="E3608" s="28">
        <v>1996</v>
      </c>
      <c r="F3608" s="31">
        <f>DATE(E3608,D3608,C3608)</f>
        <v>35146</v>
      </c>
      <c r="G3608" s="24" t="s">
        <v>4625</v>
      </c>
      <c r="H3608" s="2">
        <v>7000000</v>
      </c>
      <c r="I3608" s="2">
        <v>14853474</v>
      </c>
      <c r="J3608" s="2">
        <v>16149180</v>
      </c>
      <c r="K3608" s="28" t="str">
        <f t="shared" si="450"/>
        <v/>
      </c>
      <c r="L3608" s="28" t="str">
        <f t="shared" si="451"/>
        <v/>
      </c>
      <c r="M3608" s="28" t="s">
        <v>4625</v>
      </c>
      <c r="N3608" s="28" t="str">
        <f t="shared" si="452"/>
        <v/>
      </c>
      <c r="O3608" s="28" t="str">
        <f>IF(N3608=1,M3608&amp;" ("&amp;E3608&amp;")",M3608)</f>
        <v>Flirting with Disaster</v>
      </c>
      <c r="P3608" s="36">
        <f>INDEX(cpi!$A$1:$M$105,MATCH('Inflation adjust calc'!$E3608,cpi!$A:$A,0),MATCH('Inflation adjust calc'!$D3608,cpi!$1:$1,0))</f>
        <v>155.69999999999999</v>
      </c>
      <c r="Q3608" s="36">
        <f>cpi!$I$2</f>
        <v>240.85300000000001</v>
      </c>
      <c r="R3608" s="36">
        <f t="shared" si="457"/>
        <v>1.5469043031470779</v>
      </c>
      <c r="S3608" s="28" t="str">
        <f t="shared" si="453"/>
        <v/>
      </c>
      <c r="T3608" s="37">
        <f t="shared" si="454"/>
        <v>10828330.122029545</v>
      </c>
      <c r="U3608" s="37">
        <f t="shared" si="455"/>
        <v>22976902.84728324</v>
      </c>
      <c r="V3608" s="37">
        <f t="shared" si="456"/>
        <v>24981236.034296729</v>
      </c>
    </row>
    <row r="3609" spans="1:22">
      <c r="A3609" s="23">
        <v>3608</v>
      </c>
      <c r="B3609" s="3" t="s">
        <v>1809</v>
      </c>
      <c r="C3609" s="28">
        <v>14</v>
      </c>
      <c r="D3609" s="29">
        <v>11</v>
      </c>
      <c r="E3609" s="28">
        <v>2014</v>
      </c>
      <c r="F3609" s="31">
        <f>DATE(E3609,D3609,C3609)</f>
        <v>41957</v>
      </c>
      <c r="G3609" s="24" t="s">
        <v>4626</v>
      </c>
      <c r="H3609" s="2">
        <v>7000000</v>
      </c>
      <c r="I3609" s="2">
        <v>14618727</v>
      </c>
      <c r="J3609" s="2">
        <v>14618727</v>
      </c>
      <c r="K3609" s="28" t="str">
        <f t="shared" si="450"/>
        <v/>
      </c>
      <c r="L3609" s="28" t="str">
        <f t="shared" si="451"/>
        <v/>
      </c>
      <c r="M3609" s="28" t="s">
        <v>4626</v>
      </c>
      <c r="N3609" s="28" t="str">
        <f t="shared" si="452"/>
        <v/>
      </c>
      <c r="O3609" s="28" t="str">
        <f>IF(N3609=1,M3609&amp;" ("&amp;E3609&amp;")",M3609)</f>
        <v>Beyond the Lights</v>
      </c>
      <c r="P3609" s="36">
        <f>INDEX(cpi!$A$1:$M$105,MATCH('Inflation adjust calc'!$E3609,cpi!$A:$A,0),MATCH('Inflation adjust calc'!$D3609,cpi!$1:$1,0))</f>
        <v>236.15100000000001</v>
      </c>
      <c r="Q3609" s="36">
        <f>cpi!$I$2</f>
        <v>240.85300000000001</v>
      </c>
      <c r="R3609" s="36">
        <f t="shared" si="457"/>
        <v>1.0199109891552438</v>
      </c>
      <c r="S3609" s="28" t="str">
        <f t="shared" si="453"/>
        <v/>
      </c>
      <c r="T3609" s="37">
        <f t="shared" si="454"/>
        <v>7139376.9240867067</v>
      </c>
      <c r="U3609" s="37">
        <f t="shared" si="455"/>
        <v>14909800.314760471</v>
      </c>
      <c r="V3609" s="37">
        <f t="shared" si="456"/>
        <v>14909800.314760471</v>
      </c>
    </row>
    <row r="3610" spans="1:22">
      <c r="A3610" s="23">
        <v>3609</v>
      </c>
      <c r="B3610" s="3" t="s">
        <v>1328</v>
      </c>
      <c r="C3610" s="28">
        <v>31</v>
      </c>
      <c r="D3610" s="29">
        <v>7</v>
      </c>
      <c r="E3610" s="28">
        <v>1992</v>
      </c>
      <c r="F3610" s="31">
        <f>DATE(E3610,D3610,C3610)</f>
        <v>33816</v>
      </c>
      <c r="G3610" s="24" t="s">
        <v>4627</v>
      </c>
      <c r="H3610" s="2">
        <v>7000000</v>
      </c>
      <c r="I3610" s="2">
        <v>14231669</v>
      </c>
      <c r="J3610" s="2">
        <v>14231669</v>
      </c>
      <c r="K3610" s="28" t="str">
        <f t="shared" si="450"/>
        <v/>
      </c>
      <c r="L3610" s="28" t="str">
        <f t="shared" si="451"/>
        <v/>
      </c>
      <c r="M3610" s="28" t="s">
        <v>4627</v>
      </c>
      <c r="N3610" s="28" t="str">
        <f t="shared" si="452"/>
        <v/>
      </c>
      <c r="O3610" s="28" t="str">
        <f>IF(N3610=1,M3610&amp;" ("&amp;E3610&amp;")",M3610)</f>
        <v>Buffy the Vampire Slayer</v>
      </c>
      <c r="P3610" s="36">
        <f>INDEX(cpi!$A$1:$M$105,MATCH('Inflation adjust calc'!$E3610,cpi!$A:$A,0),MATCH('Inflation adjust calc'!$D3610,cpi!$1:$1,0))</f>
        <v>140.5</v>
      </c>
      <c r="Q3610" s="36">
        <f>cpi!$I$2</f>
        <v>240.85300000000001</v>
      </c>
      <c r="R3610" s="36">
        <f t="shared" si="457"/>
        <v>1.7142562277580071</v>
      </c>
      <c r="S3610" s="28" t="str">
        <f t="shared" si="453"/>
        <v/>
      </c>
      <c r="T3610" s="37">
        <f t="shared" si="454"/>
        <v>11999793.59430605</v>
      </c>
      <c r="U3610" s="37">
        <f t="shared" si="455"/>
        <v>24396727.214640569</v>
      </c>
      <c r="V3610" s="37">
        <f t="shared" si="456"/>
        <v>24396727.214640569</v>
      </c>
    </row>
    <row r="3611" spans="1:22">
      <c r="A3611" s="23">
        <v>3610</v>
      </c>
      <c r="B3611" s="3" t="s">
        <v>4628</v>
      </c>
      <c r="C3611" s="28">
        <v>25</v>
      </c>
      <c r="D3611" s="29">
        <v>8</v>
      </c>
      <c r="E3611" s="28">
        <v>1999</v>
      </c>
      <c r="F3611" s="31">
        <f>DATE(E3611,D3611,C3611)</f>
        <v>36397</v>
      </c>
      <c r="G3611" s="24" t="s">
        <v>4629</v>
      </c>
      <c r="H3611" s="2">
        <v>7000000</v>
      </c>
      <c r="I3611" s="2">
        <v>14026509</v>
      </c>
      <c r="J3611" s="2">
        <v>15471229</v>
      </c>
      <c r="K3611" s="28" t="str">
        <f t="shared" si="450"/>
        <v/>
      </c>
      <c r="L3611" s="28" t="str">
        <f t="shared" si="451"/>
        <v/>
      </c>
      <c r="M3611" s="28" t="s">
        <v>4629</v>
      </c>
      <c r="N3611" s="28" t="str">
        <f t="shared" si="452"/>
        <v/>
      </c>
      <c r="O3611" s="28" t="str">
        <f>IF(N3611=1,M3611&amp;" ("&amp;E3611&amp;")",M3611)</f>
        <v>In Too Deep</v>
      </c>
      <c r="P3611" s="36">
        <f>INDEX(cpi!$A$1:$M$105,MATCH('Inflation adjust calc'!$E3611,cpi!$A:$A,0),MATCH('Inflation adjust calc'!$D3611,cpi!$1:$1,0))</f>
        <v>167.1</v>
      </c>
      <c r="Q3611" s="36">
        <f>cpi!$I$2</f>
        <v>240.85300000000001</v>
      </c>
      <c r="R3611" s="36">
        <f t="shared" si="457"/>
        <v>1.4413704368641533</v>
      </c>
      <c r="S3611" s="28" t="str">
        <f t="shared" si="453"/>
        <v/>
      </c>
      <c r="T3611" s="37">
        <f t="shared" si="454"/>
        <v>10089593.058049073</v>
      </c>
      <c r="U3611" s="37">
        <f t="shared" si="455"/>
        <v>20217395.405008979</v>
      </c>
      <c r="V3611" s="37">
        <f t="shared" si="456"/>
        <v>22299772.102555357</v>
      </c>
    </row>
    <row r="3612" spans="1:22">
      <c r="A3612" s="23">
        <v>3611</v>
      </c>
      <c r="B3612" s="3">
        <v>37929</v>
      </c>
      <c r="C3612" s="28">
        <v>11</v>
      </c>
      <c r="D3612" s="29">
        <v>4</v>
      </c>
      <c r="E3612" s="28">
        <v>2003</v>
      </c>
      <c r="F3612" s="31">
        <f>DATE(E3612,D3612,C3612)</f>
        <v>37722</v>
      </c>
      <c r="G3612" s="24" t="s">
        <v>4630</v>
      </c>
      <c r="H3612" s="2">
        <v>7000000</v>
      </c>
      <c r="I3612" s="2">
        <v>12634962</v>
      </c>
      <c r="J3612" s="2">
        <v>17005466</v>
      </c>
      <c r="K3612" s="28" t="str">
        <f t="shared" si="450"/>
        <v/>
      </c>
      <c r="L3612" s="28" t="str">
        <f t="shared" si="451"/>
        <v/>
      </c>
      <c r="M3612" s="28" t="s">
        <v>4630</v>
      </c>
      <c r="N3612" s="28" t="str">
        <f t="shared" si="452"/>
        <v/>
      </c>
      <c r="O3612" s="28" t="str">
        <f>IF(N3612=1,M3612&amp;" ("&amp;E3612&amp;")",M3612)</f>
        <v>House of 1,000 Corpses</v>
      </c>
      <c r="P3612" s="36">
        <f>INDEX(cpi!$A$1:$M$105,MATCH('Inflation adjust calc'!$E3612,cpi!$A:$A,0),MATCH('Inflation adjust calc'!$D3612,cpi!$1:$1,0))</f>
        <v>183.8</v>
      </c>
      <c r="Q3612" s="36">
        <f>cpi!$I$2</f>
        <v>240.85300000000001</v>
      </c>
      <c r="R3612" s="36">
        <f t="shared" si="457"/>
        <v>1.3104080522306856</v>
      </c>
      <c r="S3612" s="28" t="str">
        <f t="shared" si="453"/>
        <v/>
      </c>
      <c r="T3612" s="37">
        <f t="shared" si="454"/>
        <v>9172856.3656147998</v>
      </c>
      <c r="U3612" s="37">
        <f t="shared" si="455"/>
        <v>16556955.944428727</v>
      </c>
      <c r="V3612" s="37">
        <f t="shared" si="456"/>
        <v>22284099.578335147</v>
      </c>
    </row>
    <row r="3613" spans="1:22">
      <c r="A3613" s="23">
        <v>3612</v>
      </c>
      <c r="B3613" s="3">
        <v>31361</v>
      </c>
      <c r="C3613" s="28">
        <v>11</v>
      </c>
      <c r="D3613" s="29">
        <v>10</v>
      </c>
      <c r="E3613" s="28">
        <v>1985</v>
      </c>
      <c r="F3613" s="31">
        <f>DATE(E3613,D3613,C3613)</f>
        <v>31331</v>
      </c>
      <c r="G3613" s="24" t="s">
        <v>4631</v>
      </c>
      <c r="H3613" s="2">
        <v>7000000</v>
      </c>
      <c r="I3613" s="2">
        <v>10803211</v>
      </c>
      <c r="J3613" s="2">
        <v>10803211</v>
      </c>
      <c r="K3613" s="28" t="str">
        <f t="shared" si="450"/>
        <v/>
      </c>
      <c r="L3613" s="28" t="str">
        <f t="shared" si="451"/>
        <v/>
      </c>
      <c r="M3613" s="28" t="s">
        <v>4631</v>
      </c>
      <c r="N3613" s="28" t="str">
        <f t="shared" si="452"/>
        <v/>
      </c>
      <c r="O3613" s="28" t="str">
        <f>IF(N3613=1,M3613&amp;" ("&amp;E3613&amp;")",M3613)</f>
        <v>Silver Bullet</v>
      </c>
      <c r="P3613" s="36">
        <f>INDEX(cpi!$A$1:$M$105,MATCH('Inflation adjust calc'!$E3613,cpi!$A:$A,0),MATCH('Inflation adjust calc'!$D3613,cpi!$1:$1,0))</f>
        <v>108.7</v>
      </c>
      <c r="Q3613" s="36">
        <f>cpi!$I$2</f>
        <v>240.85300000000001</v>
      </c>
      <c r="R3613" s="36">
        <f t="shared" si="457"/>
        <v>2.2157589696412145</v>
      </c>
      <c r="S3613" s="28" t="str">
        <f t="shared" si="453"/>
        <v/>
      </c>
      <c r="T3613" s="37">
        <f t="shared" si="454"/>
        <v>15510312.787488502</v>
      </c>
      <c r="U3613" s="37">
        <f t="shared" si="455"/>
        <v>23937311.674176633</v>
      </c>
      <c r="V3613" s="37">
        <f t="shared" si="456"/>
        <v>23937311.674176633</v>
      </c>
    </row>
    <row r="3614" spans="1:22">
      <c r="A3614" s="23">
        <v>3613</v>
      </c>
      <c r="B3614" s="3">
        <v>37904</v>
      </c>
      <c r="C3614" s="28">
        <v>10</v>
      </c>
      <c r="D3614" s="29">
        <v>10</v>
      </c>
      <c r="E3614" s="28">
        <v>2003</v>
      </c>
      <c r="F3614" s="31">
        <f>DATE(E3614,D3614,C3614)</f>
        <v>37904</v>
      </c>
      <c r="G3614" s="24" t="s">
        <v>4632</v>
      </c>
      <c r="H3614" s="2">
        <v>7000000</v>
      </c>
      <c r="I3614" s="2">
        <v>10199354</v>
      </c>
      <c r="J3614" s="2">
        <v>13767816</v>
      </c>
      <c r="K3614" s="28" t="str">
        <f t="shared" si="450"/>
        <v/>
      </c>
      <c r="L3614" s="28" t="str">
        <f t="shared" si="451"/>
        <v/>
      </c>
      <c r="M3614" s="28" t="s">
        <v>4632</v>
      </c>
      <c r="N3614" s="28" t="str">
        <f t="shared" si="452"/>
        <v/>
      </c>
      <c r="O3614" s="28" t="str">
        <f>IF(N3614=1,M3614&amp;" ("&amp;E3614&amp;")",M3614)</f>
        <v>The House of the Dead</v>
      </c>
      <c r="P3614" s="36">
        <f>INDEX(cpi!$A$1:$M$105,MATCH('Inflation adjust calc'!$E3614,cpi!$A:$A,0),MATCH('Inflation adjust calc'!$D3614,cpi!$1:$1,0))</f>
        <v>185</v>
      </c>
      <c r="Q3614" s="36">
        <f>cpi!$I$2</f>
        <v>240.85300000000001</v>
      </c>
      <c r="R3614" s="36">
        <f t="shared" si="457"/>
        <v>1.3019081081081081</v>
      </c>
      <c r="S3614" s="28" t="str">
        <f t="shared" si="453"/>
        <v/>
      </c>
      <c r="T3614" s="37">
        <f t="shared" si="454"/>
        <v>9113356.7567567565</v>
      </c>
      <c r="U3614" s="37">
        <f t="shared" si="455"/>
        <v>13278621.670064865</v>
      </c>
      <c r="V3614" s="37">
        <f t="shared" si="456"/>
        <v>17924431.281340539</v>
      </c>
    </row>
    <row r="3615" spans="1:22">
      <c r="A3615" s="23">
        <v>3614</v>
      </c>
      <c r="B3615" s="3">
        <v>39854</v>
      </c>
      <c r="C3615" s="28">
        <v>2</v>
      </c>
      <c r="D3615" s="29">
        <v>10</v>
      </c>
      <c r="E3615" s="28">
        <v>2009</v>
      </c>
      <c r="F3615" s="31">
        <f>DATE(E3615,D3615,C3615)</f>
        <v>40088</v>
      </c>
      <c r="G3615" s="24" t="s">
        <v>4633</v>
      </c>
      <c r="H3615" s="2">
        <v>7000000</v>
      </c>
      <c r="I3615" s="2">
        <v>9228788</v>
      </c>
      <c r="J3615" s="2">
        <v>30360570</v>
      </c>
      <c r="K3615" s="28" t="str">
        <f t="shared" si="450"/>
        <v/>
      </c>
      <c r="L3615" s="28" t="str">
        <f t="shared" si="451"/>
        <v/>
      </c>
      <c r="M3615" s="28" t="s">
        <v>4633</v>
      </c>
      <c r="N3615" s="28" t="str">
        <f t="shared" si="452"/>
        <v/>
      </c>
      <c r="O3615" s="28" t="str">
        <f>IF(N3615=1,M3615&amp;" ("&amp;E3615&amp;")",M3615)</f>
        <v>A Serious Man</v>
      </c>
      <c r="P3615" s="36">
        <f>INDEX(cpi!$A$1:$M$105,MATCH('Inflation adjust calc'!$E3615,cpi!$A:$A,0),MATCH('Inflation adjust calc'!$D3615,cpi!$1:$1,0))</f>
        <v>216.17699999999999</v>
      </c>
      <c r="Q3615" s="36">
        <f>cpi!$I$2</f>
        <v>240.85300000000001</v>
      </c>
      <c r="R3615" s="36">
        <f t="shared" si="457"/>
        <v>1.1141472034490256</v>
      </c>
      <c r="S3615" s="28" t="str">
        <f t="shared" si="453"/>
        <v/>
      </c>
      <c r="T3615" s="37">
        <f t="shared" si="454"/>
        <v>7799030.4241431793</v>
      </c>
      <c r="U3615" s="37">
        <f t="shared" si="455"/>
        <v>10282228.341423927</v>
      </c>
      <c r="V3615" s="37">
        <f t="shared" si="456"/>
        <v>33826144.160618387</v>
      </c>
    </row>
    <row r="3616" spans="1:22">
      <c r="A3616" s="23">
        <v>3615</v>
      </c>
      <c r="B3616" s="3" t="s">
        <v>684</v>
      </c>
      <c r="C3616" s="28">
        <v>30</v>
      </c>
      <c r="D3616" s="29">
        <v>7</v>
      </c>
      <c r="E3616" s="28">
        <v>2010</v>
      </c>
      <c r="F3616" s="31">
        <f>DATE(E3616,D3616,C3616)</f>
        <v>40389</v>
      </c>
      <c r="G3616" s="24" t="s">
        <v>4634</v>
      </c>
      <c r="H3616" s="2">
        <v>7000000</v>
      </c>
      <c r="I3616" s="2">
        <v>9176933</v>
      </c>
      <c r="J3616" s="2">
        <v>10828305</v>
      </c>
      <c r="K3616" s="28" t="str">
        <f t="shared" si="450"/>
        <v/>
      </c>
      <c r="L3616" s="28" t="str">
        <f t="shared" si="451"/>
        <v/>
      </c>
      <c r="M3616" s="28" t="s">
        <v>4634</v>
      </c>
      <c r="N3616" s="28" t="str">
        <f t="shared" si="452"/>
        <v/>
      </c>
      <c r="O3616" s="28" t="str">
        <f>IF(N3616=1,M3616&amp;" ("&amp;E3616&amp;")",M3616)</f>
        <v>Get Low</v>
      </c>
      <c r="P3616" s="36">
        <f>INDEX(cpi!$A$1:$M$105,MATCH('Inflation adjust calc'!$E3616,cpi!$A:$A,0),MATCH('Inflation adjust calc'!$D3616,cpi!$1:$1,0))</f>
        <v>218.011</v>
      </c>
      <c r="Q3616" s="36">
        <f>cpi!$I$2</f>
        <v>240.85300000000001</v>
      </c>
      <c r="R3616" s="36">
        <f t="shared" si="457"/>
        <v>1.1047745297255644</v>
      </c>
      <c r="S3616" s="28" t="str">
        <f t="shared" si="453"/>
        <v/>
      </c>
      <c r="T3616" s="37">
        <f t="shared" si="454"/>
        <v>7733421.7080789516</v>
      </c>
      <c r="U3616" s="37">
        <f t="shared" si="455"/>
        <v>10138441.839398013</v>
      </c>
      <c r="V3616" s="37">
        <f t="shared" si="456"/>
        <v>11962835.564099979</v>
      </c>
    </row>
    <row r="3617" spans="1:22">
      <c r="A3617" s="23">
        <v>3616</v>
      </c>
      <c r="B3617" s="3">
        <v>40129</v>
      </c>
      <c r="C3617" s="28">
        <v>11</v>
      </c>
      <c r="D3617" s="29">
        <v>12</v>
      </c>
      <c r="E3617" s="28">
        <v>2009</v>
      </c>
      <c r="F3617" s="31">
        <f>DATE(E3617,D3617,C3617)</f>
        <v>40158</v>
      </c>
      <c r="G3617" s="24" t="s">
        <v>4635</v>
      </c>
      <c r="H3617" s="2">
        <v>7000000</v>
      </c>
      <c r="I3617" s="2">
        <v>9176000</v>
      </c>
      <c r="J3617" s="2">
        <v>28142379</v>
      </c>
      <c r="K3617" s="28" t="str">
        <f t="shared" si="450"/>
        <v/>
      </c>
      <c r="L3617" s="28" t="str">
        <f t="shared" si="451"/>
        <v/>
      </c>
      <c r="M3617" s="28" t="s">
        <v>4635</v>
      </c>
      <c r="N3617" s="28" t="str">
        <f t="shared" si="452"/>
        <v/>
      </c>
      <c r="O3617" s="28" t="str">
        <f>IF(N3617=1,M3617&amp;" ("&amp;E3617&amp;")",M3617)</f>
        <v>A Single Man</v>
      </c>
      <c r="P3617" s="36">
        <f>INDEX(cpi!$A$1:$M$105,MATCH('Inflation adjust calc'!$E3617,cpi!$A:$A,0),MATCH('Inflation adjust calc'!$D3617,cpi!$1:$1,0))</f>
        <v>215.94900000000001</v>
      </c>
      <c r="Q3617" s="36">
        <f>cpi!$I$2</f>
        <v>240.85300000000001</v>
      </c>
      <c r="R3617" s="36">
        <f t="shared" si="457"/>
        <v>1.1153235254620304</v>
      </c>
      <c r="S3617" s="28" t="str">
        <f t="shared" si="453"/>
        <v/>
      </c>
      <c r="T3617" s="37">
        <f t="shared" si="454"/>
        <v>7807264.678234213</v>
      </c>
      <c r="U3617" s="37">
        <f t="shared" si="455"/>
        <v>10234208.669639591</v>
      </c>
      <c r="V3617" s="37">
        <f t="shared" si="456"/>
        <v>31387857.361168608</v>
      </c>
    </row>
    <row r="3618" spans="1:22">
      <c r="A3618" s="23">
        <v>3617</v>
      </c>
      <c r="B3618" s="3">
        <v>33512</v>
      </c>
      <c r="C3618" s="28">
        <v>10</v>
      </c>
      <c r="D3618" s="29">
        <v>1</v>
      </c>
      <c r="E3618" s="28">
        <v>1991</v>
      </c>
      <c r="F3618" s="31">
        <f>DATE(E3618,D3618,C3618)</f>
        <v>33248</v>
      </c>
      <c r="G3618" s="24" t="s">
        <v>4636</v>
      </c>
      <c r="H3618" s="2">
        <v>7000000</v>
      </c>
      <c r="I3618" s="2">
        <v>8824553</v>
      </c>
      <c r="J3618" s="2">
        <v>8824553</v>
      </c>
      <c r="K3618" s="28" t="str">
        <f t="shared" si="450"/>
        <v/>
      </c>
      <c r="L3618" s="28" t="str">
        <f t="shared" si="451"/>
        <v/>
      </c>
      <c r="M3618" s="28" t="s">
        <v>4636</v>
      </c>
      <c r="N3618" s="28" t="str">
        <f t="shared" si="452"/>
        <v/>
      </c>
      <c r="O3618" s="28" t="str">
        <f>IF(N3618=1,M3618&amp;" ("&amp;E3618&amp;")",M3618)</f>
        <v>Warlock</v>
      </c>
      <c r="P3618" s="36">
        <f>INDEX(cpi!$A$1:$M$105,MATCH('Inflation adjust calc'!$E3618,cpi!$A:$A,0),MATCH('Inflation adjust calc'!$D3618,cpi!$1:$1,0))</f>
        <v>134.6</v>
      </c>
      <c r="Q3618" s="36">
        <f>cpi!$I$2</f>
        <v>240.85300000000001</v>
      </c>
      <c r="R3618" s="36">
        <f t="shared" si="457"/>
        <v>1.789398216939079</v>
      </c>
      <c r="S3618" s="28" t="str">
        <f t="shared" si="453"/>
        <v/>
      </c>
      <c r="T3618" s="37">
        <f t="shared" si="454"/>
        <v>12525787.518573552</v>
      </c>
      <c r="U3618" s="37">
        <f t="shared" si="455"/>
        <v>15790639.4034844</v>
      </c>
      <c r="V3618" s="37">
        <f t="shared" si="456"/>
        <v>15790639.4034844</v>
      </c>
    </row>
    <row r="3619" spans="1:22">
      <c r="A3619" s="23">
        <v>3618</v>
      </c>
      <c r="B3619" s="3">
        <v>32485</v>
      </c>
      <c r="C3619" s="28">
        <v>12</v>
      </c>
      <c r="D3619" s="29">
        <v>8</v>
      </c>
      <c r="E3619" s="28">
        <v>1988</v>
      </c>
      <c r="F3619" s="31">
        <f>DATE(E3619,D3619,C3619)</f>
        <v>32367</v>
      </c>
      <c r="G3619" s="24" t="s">
        <v>4637</v>
      </c>
      <c r="H3619" s="2">
        <v>7000000</v>
      </c>
      <c r="I3619" s="2">
        <v>8373585</v>
      </c>
      <c r="J3619" s="2">
        <v>8373585</v>
      </c>
      <c r="K3619" s="28" t="str">
        <f t="shared" si="450"/>
        <v/>
      </c>
      <c r="L3619" s="28" t="str">
        <f t="shared" si="451"/>
        <v/>
      </c>
      <c r="M3619" s="28" t="s">
        <v>4637</v>
      </c>
      <c r="N3619" s="28" t="str">
        <f t="shared" si="452"/>
        <v/>
      </c>
      <c r="O3619" s="28" t="str">
        <f>IF(N3619=1,M3619&amp;" ("&amp;E3619&amp;")",M3619)</f>
        <v>The Last Temptation of Christ</v>
      </c>
      <c r="P3619" s="36">
        <f>INDEX(cpi!$A$1:$M$105,MATCH('Inflation adjust calc'!$E3619,cpi!$A:$A,0),MATCH('Inflation adjust calc'!$D3619,cpi!$1:$1,0))</f>
        <v>119</v>
      </c>
      <c r="Q3619" s="36">
        <f>cpi!$I$2</f>
        <v>240.85300000000001</v>
      </c>
      <c r="R3619" s="36">
        <f t="shared" si="457"/>
        <v>2.0239747899159664</v>
      </c>
      <c r="S3619" s="28" t="str">
        <f t="shared" si="453"/>
        <v/>
      </c>
      <c r="T3619" s="37">
        <f t="shared" si="454"/>
        <v>14167823.529411765</v>
      </c>
      <c r="U3619" s="37">
        <f t="shared" si="455"/>
        <v>16947924.941218488</v>
      </c>
      <c r="V3619" s="37">
        <f t="shared" si="456"/>
        <v>16947924.941218488</v>
      </c>
    </row>
    <row r="3620" spans="1:22">
      <c r="A3620" s="23">
        <v>3619</v>
      </c>
      <c r="B3620" s="3" t="s">
        <v>49</v>
      </c>
      <c r="C3620" s="28">
        <v>18</v>
      </c>
      <c r="D3620" s="29">
        <v>6</v>
      </c>
      <c r="E3620" s="28">
        <v>2010</v>
      </c>
      <c r="F3620" s="31">
        <f>DATE(E3620,D3620,C3620)</f>
        <v>40347</v>
      </c>
      <c r="G3620" s="24" t="s">
        <v>4638</v>
      </c>
      <c r="H3620" s="2">
        <v>7000000</v>
      </c>
      <c r="I3620" s="2">
        <v>7468936</v>
      </c>
      <c r="J3620" s="2">
        <v>10062896</v>
      </c>
      <c r="K3620" s="28" t="str">
        <f t="shared" si="450"/>
        <v/>
      </c>
      <c r="L3620" s="28" t="str">
        <f t="shared" si="451"/>
        <v/>
      </c>
      <c r="M3620" s="28" t="s">
        <v>4638</v>
      </c>
      <c r="N3620" s="28" t="str">
        <f t="shared" si="452"/>
        <v/>
      </c>
      <c r="O3620" s="28" t="str">
        <f>IF(N3620=1,M3620&amp;" ("&amp;E3620&amp;")",M3620)</f>
        <v>Cyrus</v>
      </c>
      <c r="P3620" s="36">
        <f>INDEX(cpi!$A$1:$M$105,MATCH('Inflation adjust calc'!$E3620,cpi!$A:$A,0),MATCH('Inflation adjust calc'!$D3620,cpi!$1:$1,0))</f>
        <v>217.965</v>
      </c>
      <c r="Q3620" s="36">
        <f>cpi!$I$2</f>
        <v>240.85300000000001</v>
      </c>
      <c r="R3620" s="36">
        <f t="shared" si="457"/>
        <v>1.1050076847200239</v>
      </c>
      <c r="S3620" s="28" t="str">
        <f t="shared" si="453"/>
        <v/>
      </c>
      <c r="T3620" s="37">
        <f t="shared" si="454"/>
        <v>7735053.7930401666</v>
      </c>
      <c r="U3620" s="37">
        <f t="shared" si="455"/>
        <v>8253231.6766820364</v>
      </c>
      <c r="V3620" s="37">
        <f t="shared" si="456"/>
        <v>11119577.410538388</v>
      </c>
    </row>
    <row r="3621" spans="1:22">
      <c r="A3621" s="23">
        <v>3620</v>
      </c>
      <c r="B3621" s="3">
        <v>36169</v>
      </c>
      <c r="C3621" s="28">
        <v>1</v>
      </c>
      <c r="D3621" s="29">
        <v>9</v>
      </c>
      <c r="E3621" s="28">
        <v>1999</v>
      </c>
      <c r="F3621" s="31">
        <f>DATE(E3621,D3621,C3621)</f>
        <v>36404</v>
      </c>
      <c r="G3621" s="24" t="s">
        <v>4639</v>
      </c>
      <c r="H3621" s="2">
        <v>7000000</v>
      </c>
      <c r="I3621" s="2">
        <v>7309628</v>
      </c>
      <c r="J3621" s="2">
        <v>7824358</v>
      </c>
      <c r="K3621" s="28" t="str">
        <f t="shared" si="450"/>
        <v/>
      </c>
      <c r="L3621" s="28" t="str">
        <f t="shared" si="451"/>
        <v/>
      </c>
      <c r="M3621" s="28" t="s">
        <v>4639</v>
      </c>
      <c r="N3621" s="28" t="str">
        <f t="shared" si="452"/>
        <v/>
      </c>
      <c r="O3621" s="28" t="str">
        <f>IF(N3621=1,M3621&amp;" ("&amp;E3621&amp;")",M3621)</f>
        <v>Outside Providence</v>
      </c>
      <c r="P3621" s="36">
        <f>INDEX(cpi!$A$1:$M$105,MATCH('Inflation adjust calc'!$E3621,cpi!$A:$A,0),MATCH('Inflation adjust calc'!$D3621,cpi!$1:$1,0))</f>
        <v>167.9</v>
      </c>
      <c r="Q3621" s="36">
        <f>cpi!$I$2</f>
        <v>240.85300000000001</v>
      </c>
      <c r="R3621" s="36">
        <f t="shared" si="457"/>
        <v>1.434502680166766</v>
      </c>
      <c r="S3621" s="28" t="str">
        <f t="shared" si="453"/>
        <v/>
      </c>
      <c r="T3621" s="37">
        <f t="shared" si="454"/>
        <v>10041518.761167362</v>
      </c>
      <c r="U3621" s="37">
        <f t="shared" si="455"/>
        <v>10485680.957022037</v>
      </c>
      <c r="V3621" s="37">
        <f t="shared" si="456"/>
        <v>11224062.521584276</v>
      </c>
    </row>
    <row r="3622" spans="1:22">
      <c r="A3622" s="23">
        <v>3621</v>
      </c>
      <c r="B3622" s="3">
        <v>38658</v>
      </c>
      <c r="C3622" s="28">
        <v>11</v>
      </c>
      <c r="D3622" s="29">
        <v>2</v>
      </c>
      <c r="E3622" s="28">
        <v>2005</v>
      </c>
      <c r="F3622" s="31">
        <f>DATE(E3622,D3622,C3622)</f>
        <v>38394</v>
      </c>
      <c r="G3622" s="24" t="s">
        <v>4640</v>
      </c>
      <c r="H3622" s="2">
        <v>7000000</v>
      </c>
      <c r="I3622" s="2">
        <v>6601079</v>
      </c>
      <c r="J3622" s="2">
        <v>25269040</v>
      </c>
      <c r="K3622" s="28" t="str">
        <f t="shared" si="450"/>
        <v/>
      </c>
      <c r="L3622" s="28" t="str">
        <f t="shared" si="451"/>
        <v/>
      </c>
      <c r="M3622" s="28" t="s">
        <v>4640</v>
      </c>
      <c r="N3622" s="28" t="str">
        <f t="shared" si="452"/>
        <v/>
      </c>
      <c r="O3622" s="28" t="str">
        <f>IF(N3622=1,M3622&amp;" ("&amp;E3622&amp;")",M3622)</f>
        <v>Bride &amp; Prejudice</v>
      </c>
      <c r="P3622" s="36">
        <f>INDEX(cpi!$A$1:$M$105,MATCH('Inflation adjust calc'!$E3622,cpi!$A:$A,0),MATCH('Inflation adjust calc'!$D3622,cpi!$1:$1,0))</f>
        <v>191.8</v>
      </c>
      <c r="Q3622" s="36">
        <f>cpi!$I$2</f>
        <v>240.85300000000001</v>
      </c>
      <c r="R3622" s="36">
        <f t="shared" si="457"/>
        <v>1.2557507820646507</v>
      </c>
      <c r="S3622" s="28" t="str">
        <f t="shared" si="453"/>
        <v/>
      </c>
      <c r="T3622" s="37">
        <f t="shared" si="454"/>
        <v>8790255.4744525552</v>
      </c>
      <c r="U3622" s="37">
        <f t="shared" si="455"/>
        <v>8289310.1167205423</v>
      </c>
      <c r="V3622" s="37">
        <f t="shared" si="456"/>
        <v>31731616.742022943</v>
      </c>
    </row>
    <row r="3623" spans="1:22">
      <c r="A3623" s="23">
        <v>3622</v>
      </c>
      <c r="B3623" s="3" t="s">
        <v>4641</v>
      </c>
      <c r="C3623" s="28">
        <v>29</v>
      </c>
      <c r="D3623" s="29">
        <v>11</v>
      </c>
      <c r="E3623" s="28">
        <v>2002</v>
      </c>
      <c r="F3623" s="31">
        <f>DATE(E3623,D3623,C3623)</f>
        <v>37589</v>
      </c>
      <c r="G3623" s="24" t="s">
        <v>4642</v>
      </c>
      <c r="H3623" s="2">
        <v>7000000</v>
      </c>
      <c r="I3623" s="2">
        <v>6199600</v>
      </c>
      <c r="J3623" s="2">
        <v>16866928</v>
      </c>
      <c r="K3623" s="28" t="str">
        <f t="shared" si="450"/>
        <v/>
      </c>
      <c r="L3623" s="28" t="str">
        <f t="shared" si="451"/>
        <v/>
      </c>
      <c r="M3623" s="28" t="s">
        <v>4642</v>
      </c>
      <c r="N3623" s="28" t="str">
        <f t="shared" si="452"/>
        <v/>
      </c>
      <c r="O3623" s="28" t="str">
        <f>IF(N3623=1,M3623&amp;" ("&amp;E3623&amp;")",M3623)</f>
        <v>Rabbit-Proof Fence</v>
      </c>
      <c r="P3623" s="36">
        <f>INDEX(cpi!$A$1:$M$105,MATCH('Inflation adjust calc'!$E3623,cpi!$A:$A,0),MATCH('Inflation adjust calc'!$D3623,cpi!$1:$1,0))</f>
        <v>181.3</v>
      </c>
      <c r="Q3623" s="36">
        <f>cpi!$I$2</f>
        <v>240.85300000000001</v>
      </c>
      <c r="R3623" s="36">
        <f t="shared" si="457"/>
        <v>1.3284776613348042</v>
      </c>
      <c r="S3623" s="28" t="str">
        <f t="shared" si="453"/>
        <v/>
      </c>
      <c r="T3623" s="37">
        <f t="shared" si="454"/>
        <v>9299343.6293436289</v>
      </c>
      <c r="U3623" s="37">
        <f t="shared" si="455"/>
        <v>8236030.1092112521</v>
      </c>
      <c r="V3623" s="37">
        <f t="shared" si="456"/>
        <v>22407337.063342527</v>
      </c>
    </row>
    <row r="3624" spans="1:22">
      <c r="A3624" s="23">
        <v>3623</v>
      </c>
      <c r="B3624" s="3" t="s">
        <v>901</v>
      </c>
      <c r="C3624" s="28">
        <v>27</v>
      </c>
      <c r="D3624" s="29">
        <v>7</v>
      </c>
      <c r="E3624" s="28">
        <v>2007</v>
      </c>
      <c r="F3624" s="31">
        <f>DATE(E3624,D3624,C3624)</f>
        <v>39290</v>
      </c>
      <c r="G3624" s="24" t="s">
        <v>4643</v>
      </c>
      <c r="H3624" s="2">
        <v>7000000</v>
      </c>
      <c r="I3624" s="2">
        <v>5694308</v>
      </c>
      <c r="J3624" s="2">
        <v>5694308</v>
      </c>
      <c r="K3624" s="28" t="str">
        <f t="shared" si="450"/>
        <v/>
      </c>
      <c r="L3624" s="28" t="str">
        <f t="shared" si="451"/>
        <v/>
      </c>
      <c r="M3624" s="28" t="s">
        <v>4643</v>
      </c>
      <c r="N3624" s="28" t="str">
        <f t="shared" si="452"/>
        <v/>
      </c>
      <c r="O3624" s="28" t="str">
        <f>IF(N3624=1,M3624&amp;" ("&amp;E3624&amp;")",M3624)</f>
        <v>Who's Your Caddy?</v>
      </c>
      <c r="P3624" s="36">
        <f>INDEX(cpi!$A$1:$M$105,MATCH('Inflation adjust calc'!$E3624,cpi!$A:$A,0),MATCH('Inflation adjust calc'!$D3624,cpi!$1:$1,0))</f>
        <v>208.29900000000001</v>
      </c>
      <c r="Q3624" s="36">
        <f>cpi!$I$2</f>
        <v>240.85300000000001</v>
      </c>
      <c r="R3624" s="36">
        <f t="shared" si="457"/>
        <v>1.1562849557607093</v>
      </c>
      <c r="S3624" s="28" t="str">
        <f t="shared" si="453"/>
        <v/>
      </c>
      <c r="T3624" s="37">
        <f t="shared" si="454"/>
        <v>8093994.6903249649</v>
      </c>
      <c r="U3624" s="37">
        <f t="shared" si="455"/>
        <v>6584242.6738678534</v>
      </c>
      <c r="V3624" s="37">
        <f t="shared" si="456"/>
        <v>6584242.6738678534</v>
      </c>
    </row>
    <row r="3625" spans="1:22">
      <c r="A3625" s="23">
        <v>3624</v>
      </c>
      <c r="B3625" s="3">
        <v>33608</v>
      </c>
      <c r="C3625" s="28">
        <v>1</v>
      </c>
      <c r="D3625" s="29">
        <v>5</v>
      </c>
      <c r="E3625" s="28">
        <v>1992</v>
      </c>
      <c r="F3625" s="31">
        <f>DATE(E3625,D3625,C3625)</f>
        <v>33725</v>
      </c>
      <c r="G3625" s="24" t="s">
        <v>4644</v>
      </c>
      <c r="H3625" s="2">
        <v>7000000</v>
      </c>
      <c r="I3625" s="2">
        <v>5430822</v>
      </c>
      <c r="J3625" s="2">
        <v>5430822</v>
      </c>
      <c r="K3625" s="28" t="str">
        <f t="shared" si="450"/>
        <v/>
      </c>
      <c r="L3625" s="28" t="str">
        <f t="shared" si="451"/>
        <v/>
      </c>
      <c r="M3625" s="28" t="s">
        <v>4644</v>
      </c>
      <c r="N3625" s="28" t="str">
        <f t="shared" si="452"/>
        <v/>
      </c>
      <c r="O3625" s="28" t="str">
        <f>IF(N3625=1,M3625&amp;" ("&amp;E3625&amp;")",M3625)</f>
        <v>Split Second</v>
      </c>
      <c r="P3625" s="36">
        <f>INDEX(cpi!$A$1:$M$105,MATCH('Inflation adjust calc'!$E3625,cpi!$A:$A,0),MATCH('Inflation adjust calc'!$D3625,cpi!$1:$1,0))</f>
        <v>139.69999999999999</v>
      </c>
      <c r="Q3625" s="36">
        <f>cpi!$I$2</f>
        <v>240.85300000000001</v>
      </c>
      <c r="R3625" s="36">
        <f t="shared" si="457"/>
        <v>1.7240730136005729</v>
      </c>
      <c r="S3625" s="28" t="str">
        <f t="shared" si="453"/>
        <v/>
      </c>
      <c r="T3625" s="37">
        <f t="shared" si="454"/>
        <v>12068511.095204011</v>
      </c>
      <c r="U3625" s="37">
        <f t="shared" si="455"/>
        <v>9363133.6518682912</v>
      </c>
      <c r="V3625" s="37">
        <f t="shared" si="456"/>
        <v>9363133.6518682912</v>
      </c>
    </row>
    <row r="3626" spans="1:22">
      <c r="A3626" s="23">
        <v>3625</v>
      </c>
      <c r="B3626" s="3">
        <v>33453</v>
      </c>
      <c r="C3626" s="28">
        <v>8</v>
      </c>
      <c r="D3626" s="29">
        <v>3</v>
      </c>
      <c r="E3626" s="28">
        <v>1991</v>
      </c>
      <c r="F3626" s="31">
        <f>DATE(E3626,D3626,C3626)</f>
        <v>33305</v>
      </c>
      <c r="G3626" s="24" t="s">
        <v>4645</v>
      </c>
      <c r="H3626" s="2">
        <v>7000000</v>
      </c>
      <c r="I3626" s="2">
        <v>5017971</v>
      </c>
      <c r="J3626" s="2">
        <v>5017971</v>
      </c>
      <c r="K3626" s="28" t="str">
        <f t="shared" si="450"/>
        <v/>
      </c>
      <c r="L3626" s="28" t="str">
        <f t="shared" si="451"/>
        <v/>
      </c>
      <c r="M3626" s="28" t="s">
        <v>4645</v>
      </c>
      <c r="N3626" s="28" t="str">
        <f t="shared" si="452"/>
        <v/>
      </c>
      <c r="O3626" s="28" t="str">
        <f>IF(N3626=1,M3626&amp;" ("&amp;E3626&amp;")",M3626)</f>
        <v>Nikita</v>
      </c>
      <c r="P3626" s="36">
        <f>INDEX(cpi!$A$1:$M$105,MATCH('Inflation adjust calc'!$E3626,cpi!$A:$A,0),MATCH('Inflation adjust calc'!$D3626,cpi!$1:$1,0))</f>
        <v>135</v>
      </c>
      <c r="Q3626" s="36">
        <f>cpi!$I$2</f>
        <v>240.85300000000001</v>
      </c>
      <c r="R3626" s="36">
        <f t="shared" si="457"/>
        <v>1.7840962962962963</v>
      </c>
      <c r="S3626" s="28" t="str">
        <f t="shared" si="453"/>
        <v/>
      </c>
      <c r="T3626" s="37">
        <f t="shared" si="454"/>
        <v>12488674.074074075</v>
      </c>
      <c r="U3626" s="37">
        <f t="shared" si="455"/>
        <v>8952543.476022223</v>
      </c>
      <c r="V3626" s="37">
        <f t="shared" si="456"/>
        <v>8952543.476022223</v>
      </c>
    </row>
    <row r="3627" spans="1:22">
      <c r="A3627" s="23">
        <v>3626</v>
      </c>
      <c r="B3627" s="3" t="s">
        <v>938</v>
      </c>
      <c r="C3627" s="28">
        <v>14</v>
      </c>
      <c r="D3627" s="29">
        <v>12</v>
      </c>
      <c r="E3627" s="28">
        <v>2001</v>
      </c>
      <c r="F3627" s="31">
        <f>DATE(E3627,D3627,C3627)</f>
        <v>37239</v>
      </c>
      <c r="G3627" s="24" t="s">
        <v>4646</v>
      </c>
      <c r="H3627" s="2">
        <v>7000000</v>
      </c>
      <c r="I3627" s="2">
        <v>4720371</v>
      </c>
      <c r="J3627" s="2">
        <v>4720371</v>
      </c>
      <c r="K3627" s="28" t="str">
        <f t="shared" si="450"/>
        <v/>
      </c>
      <c r="L3627" s="28" t="str">
        <f t="shared" si="451"/>
        <v/>
      </c>
      <c r="M3627" s="28" t="s">
        <v>4646</v>
      </c>
      <c r="N3627" s="28" t="str">
        <f t="shared" si="452"/>
        <v/>
      </c>
      <c r="O3627" s="28" t="str">
        <f>IF(N3627=1,M3627&amp;" ("&amp;E3627&amp;")",M3627)</f>
        <v>The Other Side of Heaven</v>
      </c>
      <c r="P3627" s="36">
        <f>INDEX(cpi!$A$1:$M$105,MATCH('Inflation adjust calc'!$E3627,cpi!$A:$A,0),MATCH('Inflation adjust calc'!$D3627,cpi!$1:$1,0))</f>
        <v>176.7</v>
      </c>
      <c r="Q3627" s="36">
        <f>cpi!$I$2</f>
        <v>240.85300000000001</v>
      </c>
      <c r="R3627" s="36">
        <f t="shared" si="457"/>
        <v>1.3630616864742502</v>
      </c>
      <c r="S3627" s="28" t="str">
        <f t="shared" si="453"/>
        <v/>
      </c>
      <c r="T3627" s="37">
        <f t="shared" si="454"/>
        <v>9541431.8053197507</v>
      </c>
      <c r="U3627" s="37">
        <f t="shared" si="455"/>
        <v>6434156.8560441425</v>
      </c>
      <c r="V3627" s="37">
        <f t="shared" si="456"/>
        <v>6434156.8560441425</v>
      </c>
    </row>
    <row r="3628" spans="1:22">
      <c r="A3628" s="23">
        <v>3627</v>
      </c>
      <c r="B3628" s="3" t="s">
        <v>4647</v>
      </c>
      <c r="C3628" s="28">
        <v>28</v>
      </c>
      <c r="D3628" s="29">
        <v>9</v>
      </c>
      <c r="E3628" s="28">
        <v>1990</v>
      </c>
      <c r="F3628" s="31">
        <f>DATE(E3628,D3628,C3628)</f>
        <v>33144</v>
      </c>
      <c r="G3628" s="24" t="s">
        <v>4648</v>
      </c>
      <c r="H3628" s="2">
        <v>7000000</v>
      </c>
      <c r="I3628" s="2">
        <v>4372561</v>
      </c>
      <c r="J3628" s="2">
        <v>4372561</v>
      </c>
      <c r="K3628" s="28" t="str">
        <f t="shared" si="450"/>
        <v/>
      </c>
      <c r="L3628" s="28" t="str">
        <f t="shared" si="451"/>
        <v/>
      </c>
      <c r="M3628" s="28" t="s">
        <v>4648</v>
      </c>
      <c r="N3628" s="28" t="str">
        <f t="shared" si="452"/>
        <v/>
      </c>
      <c r="O3628" s="28" t="str">
        <f>IF(N3628=1,M3628&amp;" ("&amp;E3628&amp;")",M3628)</f>
        <v>Dark Angel</v>
      </c>
      <c r="P3628" s="36">
        <f>INDEX(cpi!$A$1:$M$105,MATCH('Inflation adjust calc'!$E3628,cpi!$A:$A,0),MATCH('Inflation adjust calc'!$D3628,cpi!$1:$1,0))</f>
        <v>132.69999999999999</v>
      </c>
      <c r="Q3628" s="36">
        <f>cpi!$I$2</f>
        <v>240.85300000000001</v>
      </c>
      <c r="R3628" s="36">
        <f t="shared" si="457"/>
        <v>1.8150188394875661</v>
      </c>
      <c r="S3628" s="28" t="str">
        <f t="shared" si="453"/>
        <v/>
      </c>
      <c r="T3628" s="37">
        <f t="shared" si="454"/>
        <v>12705131.876412963</v>
      </c>
      <c r="U3628" s="37">
        <f t="shared" si="455"/>
        <v>7936280.591808592</v>
      </c>
      <c r="V3628" s="37">
        <f t="shared" si="456"/>
        <v>7936280.591808592</v>
      </c>
    </row>
    <row r="3629" spans="1:22">
      <c r="A3629" s="23">
        <v>3628</v>
      </c>
      <c r="B3629" s="3">
        <v>38332</v>
      </c>
      <c r="C3629" s="28">
        <v>12</v>
      </c>
      <c r="D3629" s="29">
        <v>11</v>
      </c>
      <c r="E3629" s="28">
        <v>2004</v>
      </c>
      <c r="F3629" s="31">
        <f>DATE(E3629,D3629,C3629)</f>
        <v>38303</v>
      </c>
      <c r="G3629" s="24" t="s">
        <v>4649</v>
      </c>
      <c r="H3629" s="2">
        <v>7000000</v>
      </c>
      <c r="I3629" s="2">
        <v>2938532</v>
      </c>
      <c r="J3629" s="2">
        <v>7017859</v>
      </c>
      <c r="K3629" s="28" t="str">
        <f t="shared" si="450"/>
        <v/>
      </c>
      <c r="L3629" s="28" t="str">
        <f t="shared" si="451"/>
        <v/>
      </c>
      <c r="M3629" s="28" t="s">
        <v>4649</v>
      </c>
      <c r="N3629" s="28" t="str">
        <f t="shared" si="452"/>
        <v/>
      </c>
      <c r="O3629" s="28" t="str">
        <f>IF(N3629=1,M3629&amp;" ("&amp;E3629&amp;")",M3629)</f>
        <v>Veer-Zaara</v>
      </c>
      <c r="P3629" s="36">
        <f>INDEX(cpi!$A$1:$M$105,MATCH('Inflation adjust calc'!$E3629,cpi!$A:$A,0),MATCH('Inflation adjust calc'!$D3629,cpi!$1:$1,0))</f>
        <v>191</v>
      </c>
      <c r="Q3629" s="36">
        <f>cpi!$I$2</f>
        <v>240.85300000000001</v>
      </c>
      <c r="R3629" s="36">
        <f t="shared" si="457"/>
        <v>1.2610104712041885</v>
      </c>
      <c r="S3629" s="28" t="str">
        <f t="shared" si="453"/>
        <v/>
      </c>
      <c r="T3629" s="37">
        <f t="shared" si="454"/>
        <v>8827073.2984293196</v>
      </c>
      <c r="U3629" s="37">
        <f t="shared" si="455"/>
        <v>3705519.6219685865</v>
      </c>
      <c r="V3629" s="37">
        <f t="shared" si="456"/>
        <v>8849593.6844345555</v>
      </c>
    </row>
    <row r="3630" spans="1:22">
      <c r="A3630" s="23">
        <v>3629</v>
      </c>
      <c r="B3630" s="3">
        <v>39483</v>
      </c>
      <c r="C3630" s="28">
        <v>2</v>
      </c>
      <c r="D3630" s="29">
        <v>5</v>
      </c>
      <c r="E3630" s="28">
        <v>2008</v>
      </c>
      <c r="F3630" s="31">
        <f>DATE(E3630,D3630,C3630)</f>
        <v>39570</v>
      </c>
      <c r="G3630" s="24" t="s">
        <v>4650</v>
      </c>
      <c r="H3630" s="2">
        <v>7000000</v>
      </c>
      <c r="I3630" s="2">
        <v>2344847</v>
      </c>
      <c r="J3630" s="2">
        <v>2667084</v>
      </c>
      <c r="K3630" s="28" t="str">
        <f t="shared" si="450"/>
        <v/>
      </c>
      <c r="L3630" s="28" t="str">
        <f t="shared" si="451"/>
        <v/>
      </c>
      <c r="M3630" s="28" t="s">
        <v>4650</v>
      </c>
      <c r="N3630" s="28" t="str">
        <f t="shared" si="452"/>
        <v/>
      </c>
      <c r="O3630" s="28" t="str">
        <f>IF(N3630=1,M3630&amp;" ("&amp;E3630&amp;")",M3630)</f>
        <v>Redbelt</v>
      </c>
      <c r="P3630" s="36">
        <f>INDEX(cpi!$A$1:$M$105,MATCH('Inflation adjust calc'!$E3630,cpi!$A:$A,0),MATCH('Inflation adjust calc'!$D3630,cpi!$1:$1,0))</f>
        <v>216.63200000000001</v>
      </c>
      <c r="Q3630" s="36">
        <f>cpi!$I$2</f>
        <v>240.85300000000001</v>
      </c>
      <c r="R3630" s="36">
        <f t="shared" si="457"/>
        <v>1.1118071199084161</v>
      </c>
      <c r="S3630" s="28" t="str">
        <f t="shared" si="453"/>
        <v/>
      </c>
      <c r="T3630" s="37">
        <f t="shared" si="454"/>
        <v>7782649.8393589128</v>
      </c>
      <c r="U3630" s="37">
        <f t="shared" si="455"/>
        <v>2607017.5896958895</v>
      </c>
      <c r="V3630" s="37">
        <f t="shared" si="456"/>
        <v>2965282.9805938178</v>
      </c>
    </row>
    <row r="3631" spans="1:22">
      <c r="A3631" s="23">
        <v>3630</v>
      </c>
      <c r="B3631" s="3" t="s">
        <v>367</v>
      </c>
      <c r="C3631" s="28">
        <v>27</v>
      </c>
      <c r="D3631" s="29">
        <v>8</v>
      </c>
      <c r="E3631" s="28">
        <v>1999</v>
      </c>
      <c r="F3631" s="31">
        <f>DATE(E3631,D3631,C3631)</f>
        <v>36399</v>
      </c>
      <c r="G3631" s="24" t="s">
        <v>4651</v>
      </c>
      <c r="H3631" s="2">
        <v>7000000</v>
      </c>
      <c r="I3631" s="2">
        <v>2165637</v>
      </c>
      <c r="J3631" s="2">
        <v>2165637</v>
      </c>
      <c r="K3631" s="28" t="str">
        <f t="shared" si="450"/>
        <v/>
      </c>
      <c r="L3631" s="28" t="str">
        <f t="shared" si="451"/>
        <v/>
      </c>
      <c r="M3631" s="28" t="s">
        <v>4651</v>
      </c>
      <c r="N3631" s="28" t="str">
        <f t="shared" si="452"/>
        <v/>
      </c>
      <c r="O3631" s="28" t="str">
        <f>IF(N3631=1,M3631&amp;" ("&amp;E3631&amp;")",M3631)</f>
        <v>A Dog of Flanders</v>
      </c>
      <c r="P3631" s="36">
        <f>INDEX(cpi!$A$1:$M$105,MATCH('Inflation adjust calc'!$E3631,cpi!$A:$A,0),MATCH('Inflation adjust calc'!$D3631,cpi!$1:$1,0))</f>
        <v>167.1</v>
      </c>
      <c r="Q3631" s="36">
        <f>cpi!$I$2</f>
        <v>240.85300000000001</v>
      </c>
      <c r="R3631" s="36">
        <f t="shared" si="457"/>
        <v>1.4413704368641533</v>
      </c>
      <c r="S3631" s="28" t="str">
        <f t="shared" si="453"/>
        <v/>
      </c>
      <c r="T3631" s="37">
        <f t="shared" si="454"/>
        <v>10089593.058049073</v>
      </c>
      <c r="U3631" s="37">
        <f t="shared" si="455"/>
        <v>3121485.1487791743</v>
      </c>
      <c r="V3631" s="37">
        <f t="shared" si="456"/>
        <v>3121485.1487791743</v>
      </c>
    </row>
    <row r="3632" spans="1:22">
      <c r="A3632" s="23">
        <v>3631</v>
      </c>
      <c r="B3632" s="3" t="s">
        <v>1583</v>
      </c>
      <c r="C3632" s="28">
        <v>18</v>
      </c>
      <c r="D3632" s="29">
        <v>10</v>
      </c>
      <c r="E3632" s="28">
        <v>2002</v>
      </c>
      <c r="F3632" s="31">
        <f>DATE(E3632,D3632,C3632)</f>
        <v>37547</v>
      </c>
      <c r="G3632" s="24" t="s">
        <v>4652</v>
      </c>
      <c r="H3632" s="2">
        <v>7000000</v>
      </c>
      <c r="I3632" s="2">
        <v>2062066</v>
      </c>
      <c r="J3632" s="2">
        <v>2703821</v>
      </c>
      <c r="K3632" s="28" t="str">
        <f t="shared" si="450"/>
        <v/>
      </c>
      <c r="L3632" s="28" t="str">
        <f t="shared" si="451"/>
        <v/>
      </c>
      <c r="M3632" s="28" t="s">
        <v>4652</v>
      </c>
      <c r="N3632" s="28" t="str">
        <f t="shared" si="452"/>
        <v/>
      </c>
      <c r="O3632" s="28" t="str">
        <f>IF(N3632=1,M3632&amp;" ("&amp;E3632&amp;")",M3632)</f>
        <v>Auto Focus</v>
      </c>
      <c r="P3632" s="36">
        <f>INDEX(cpi!$A$1:$M$105,MATCH('Inflation adjust calc'!$E3632,cpi!$A:$A,0),MATCH('Inflation adjust calc'!$D3632,cpi!$1:$1,0))</f>
        <v>181.3</v>
      </c>
      <c r="Q3632" s="36">
        <f>cpi!$I$2</f>
        <v>240.85300000000001</v>
      </c>
      <c r="R3632" s="36">
        <f t="shared" si="457"/>
        <v>1.3284776613348042</v>
      </c>
      <c r="S3632" s="28" t="str">
        <f t="shared" si="453"/>
        <v/>
      </c>
      <c r="T3632" s="37">
        <f t="shared" si="454"/>
        <v>9299343.6293436289</v>
      </c>
      <c r="U3632" s="37">
        <f t="shared" si="455"/>
        <v>2739408.6171980142</v>
      </c>
      <c r="V3632" s="37">
        <f t="shared" si="456"/>
        <v>3591965.7987479316</v>
      </c>
    </row>
    <row r="3633" spans="1:22">
      <c r="A3633" s="23">
        <v>3632</v>
      </c>
      <c r="B3633" s="3" t="s">
        <v>637</v>
      </c>
      <c r="C3633" s="28">
        <v>21</v>
      </c>
      <c r="D3633" s="29">
        <v>10</v>
      </c>
      <c r="E3633" s="28">
        <v>2011</v>
      </c>
      <c r="F3633" s="31">
        <f>DATE(E3633,D3633,C3633)</f>
        <v>40837</v>
      </c>
      <c r="G3633" s="24" t="s">
        <v>4653</v>
      </c>
      <c r="H3633" s="2">
        <v>7000000</v>
      </c>
      <c r="I3633" s="2">
        <v>1891936</v>
      </c>
      <c r="J3633" s="2">
        <v>1891936</v>
      </c>
      <c r="K3633" s="28" t="str">
        <f t="shared" si="450"/>
        <v/>
      </c>
      <c r="L3633" s="28" t="str">
        <f t="shared" si="451"/>
        <v/>
      </c>
      <c r="M3633" s="28" t="s">
        <v>4653</v>
      </c>
      <c r="N3633" s="28" t="str">
        <f t="shared" si="452"/>
        <v/>
      </c>
      <c r="O3633" s="28" t="str">
        <f>IF(N3633=1,M3633&amp;" ("&amp;E3633&amp;")",M3633)</f>
        <v>The Mighty Macs</v>
      </c>
      <c r="P3633" s="36">
        <f>INDEX(cpi!$A$1:$M$105,MATCH('Inflation adjust calc'!$E3633,cpi!$A:$A,0),MATCH('Inflation adjust calc'!$D3633,cpi!$1:$1,0))</f>
        <v>226.42099999999999</v>
      </c>
      <c r="Q3633" s="36">
        <f>cpi!$I$2</f>
        <v>240.85300000000001</v>
      </c>
      <c r="R3633" s="36">
        <f t="shared" si="457"/>
        <v>1.0637396707902536</v>
      </c>
      <c r="S3633" s="28" t="str">
        <f t="shared" si="453"/>
        <v/>
      </c>
      <c r="T3633" s="37">
        <f t="shared" si="454"/>
        <v>7446177.6955317752</v>
      </c>
      <c r="U3633" s="37">
        <f t="shared" si="455"/>
        <v>2012527.3777962292</v>
      </c>
      <c r="V3633" s="37">
        <f t="shared" si="456"/>
        <v>2012527.3777962292</v>
      </c>
    </row>
    <row r="3634" spans="1:22">
      <c r="A3634" s="23">
        <v>3633</v>
      </c>
      <c r="B3634" s="3" t="s">
        <v>490</v>
      </c>
      <c r="C3634" s="28">
        <v>22</v>
      </c>
      <c r="D3634" s="29">
        <v>12</v>
      </c>
      <c r="E3634" s="28">
        <v>2010</v>
      </c>
      <c r="F3634" s="31">
        <f>DATE(E3634,D3634,C3634)</f>
        <v>40534</v>
      </c>
      <c r="G3634" s="24" t="s">
        <v>4654</v>
      </c>
      <c r="H3634" s="2">
        <v>7000000</v>
      </c>
      <c r="I3634" s="2">
        <v>1785645</v>
      </c>
      <c r="J3634" s="2">
        <v>17023121</v>
      </c>
      <c r="K3634" s="28" t="str">
        <f t="shared" si="450"/>
        <v/>
      </c>
      <c r="L3634" s="28" t="str">
        <f t="shared" si="451"/>
        <v/>
      </c>
      <c r="M3634" s="28" t="s">
        <v>4654</v>
      </c>
      <c r="N3634" s="28" t="str">
        <f t="shared" si="452"/>
        <v/>
      </c>
      <c r="O3634" s="28" t="str">
        <f>IF(N3634=1,M3634&amp;" ("&amp;E3634&amp;")",M3634)</f>
        <v>Somewhere</v>
      </c>
      <c r="P3634" s="36">
        <f>INDEX(cpi!$A$1:$M$105,MATCH('Inflation adjust calc'!$E3634,cpi!$A:$A,0),MATCH('Inflation adjust calc'!$D3634,cpi!$1:$1,0))</f>
        <v>219.179</v>
      </c>
      <c r="Q3634" s="36">
        <f>cpi!$I$2</f>
        <v>240.85300000000001</v>
      </c>
      <c r="R3634" s="36">
        <f t="shared" si="457"/>
        <v>1.0988872109098042</v>
      </c>
      <c r="S3634" s="28" t="str">
        <f t="shared" si="453"/>
        <v/>
      </c>
      <c r="T3634" s="37">
        <f t="shared" si="454"/>
        <v>7692210.4763686294</v>
      </c>
      <c r="U3634" s="37">
        <f t="shared" si="455"/>
        <v>1962222.4537250374</v>
      </c>
      <c r="V3634" s="37">
        <f t="shared" si="456"/>
        <v>18706489.956670117</v>
      </c>
    </row>
    <row r="3635" spans="1:22">
      <c r="A3635" s="23">
        <v>3634</v>
      </c>
      <c r="B3635" s="3">
        <v>40798</v>
      </c>
      <c r="C3635" s="28">
        <v>9</v>
      </c>
      <c r="D3635" s="29">
        <v>12</v>
      </c>
      <c r="E3635" s="28">
        <v>2011</v>
      </c>
      <c r="F3635" s="31">
        <f>DATE(E3635,D3635,C3635)</f>
        <v>40886</v>
      </c>
      <c r="G3635" s="24" t="s">
        <v>4655</v>
      </c>
      <c r="H3635" s="2">
        <v>7000000</v>
      </c>
      <c r="I3635" s="2">
        <v>1738692</v>
      </c>
      <c r="J3635" s="2">
        <v>10765283</v>
      </c>
      <c r="K3635" s="28" t="str">
        <f t="shared" si="450"/>
        <v/>
      </c>
      <c r="L3635" s="28" t="str">
        <f t="shared" si="451"/>
        <v/>
      </c>
      <c r="M3635" s="28" t="s">
        <v>4655</v>
      </c>
      <c r="N3635" s="28" t="str">
        <f t="shared" si="452"/>
        <v/>
      </c>
      <c r="O3635" s="28" t="str">
        <f>IF(N3635=1,M3635&amp;" ("&amp;E3635&amp;")",M3635)</f>
        <v>We Need to Talk About Kevin</v>
      </c>
      <c r="P3635" s="36">
        <f>INDEX(cpi!$A$1:$M$105,MATCH('Inflation adjust calc'!$E3635,cpi!$A:$A,0),MATCH('Inflation adjust calc'!$D3635,cpi!$1:$1,0))</f>
        <v>225.672</v>
      </c>
      <c r="Q3635" s="36">
        <f>cpi!$I$2</f>
        <v>240.85300000000001</v>
      </c>
      <c r="R3635" s="36">
        <f t="shared" si="457"/>
        <v>1.0672701974547132</v>
      </c>
      <c r="S3635" s="28" t="str">
        <f t="shared" si="453"/>
        <v/>
      </c>
      <c r="T3635" s="37">
        <f t="shared" si="454"/>
        <v>7470891.3821829921</v>
      </c>
      <c r="U3635" s="37">
        <f t="shared" si="455"/>
        <v>1855654.1541529302</v>
      </c>
      <c r="V3635" s="37">
        <f t="shared" si="456"/>
        <v>11489465.713065866</v>
      </c>
    </row>
    <row r="3636" spans="1:22">
      <c r="A3636" s="23">
        <v>3635</v>
      </c>
      <c r="B3636" s="3" t="s">
        <v>2474</v>
      </c>
      <c r="C3636" s="28">
        <v>29</v>
      </c>
      <c r="D3636" s="29">
        <v>12</v>
      </c>
      <c r="E3636" s="28">
        <v>2006</v>
      </c>
      <c r="F3636" s="31">
        <f>DATE(E3636,D3636,C3636)</f>
        <v>39080</v>
      </c>
      <c r="G3636" s="24" t="s">
        <v>4656</v>
      </c>
      <c r="H3636" s="2">
        <v>7000000</v>
      </c>
      <c r="I3636" s="2">
        <v>1661464</v>
      </c>
      <c r="J3636" s="2">
        <v>1661464</v>
      </c>
      <c r="K3636" s="28" t="str">
        <f t="shared" si="450"/>
        <v/>
      </c>
      <c r="L3636" s="28" t="str">
        <f t="shared" si="451"/>
        <v/>
      </c>
      <c r="M3636" s="28" t="s">
        <v>4656</v>
      </c>
      <c r="N3636" s="28" t="str">
        <f t="shared" si="452"/>
        <v/>
      </c>
      <c r="O3636" s="28" t="str">
        <f>IF(N3636=1,M3636&amp;" ("&amp;E3636&amp;")",M3636)</f>
        <v>Factory Girl</v>
      </c>
      <c r="P3636" s="36">
        <f>INDEX(cpi!$A$1:$M$105,MATCH('Inflation adjust calc'!$E3636,cpi!$A:$A,0),MATCH('Inflation adjust calc'!$D3636,cpi!$1:$1,0))</f>
        <v>201.8</v>
      </c>
      <c r="Q3636" s="36">
        <f>cpi!$I$2</f>
        <v>240.85300000000001</v>
      </c>
      <c r="R3636" s="36">
        <f t="shared" si="457"/>
        <v>1.1935232903865214</v>
      </c>
      <c r="S3636" s="28" t="str">
        <f t="shared" si="453"/>
        <v/>
      </c>
      <c r="T3636" s="37">
        <f t="shared" si="454"/>
        <v>8354663.0327056497</v>
      </c>
      <c r="U3636" s="37">
        <f t="shared" si="455"/>
        <v>1982995.9801387514</v>
      </c>
      <c r="V3636" s="37">
        <f t="shared" si="456"/>
        <v>1982995.9801387514</v>
      </c>
    </row>
    <row r="3637" spans="1:22">
      <c r="A3637" s="23">
        <v>3636</v>
      </c>
      <c r="B3637" s="3" t="s">
        <v>3447</v>
      </c>
      <c r="C3637" s="28">
        <v>15</v>
      </c>
      <c r="D3637" s="29">
        <v>11</v>
      </c>
      <c r="E3637" s="28">
        <v>2013</v>
      </c>
      <c r="F3637" s="31">
        <f>DATE(E3637,D3637,C3637)</f>
        <v>41593</v>
      </c>
      <c r="G3637" s="24" t="s">
        <v>4657</v>
      </c>
      <c r="H3637" s="2">
        <v>7000000</v>
      </c>
      <c r="I3637" s="2">
        <v>1632000</v>
      </c>
      <c r="J3637" s="2">
        <v>1933829</v>
      </c>
      <c r="K3637" s="28" t="str">
        <f t="shared" si="450"/>
        <v/>
      </c>
      <c r="L3637" s="28" t="str">
        <f t="shared" si="451"/>
        <v/>
      </c>
      <c r="M3637" s="28" t="s">
        <v>4657</v>
      </c>
      <c r="N3637" s="28" t="str">
        <f t="shared" si="452"/>
        <v/>
      </c>
      <c r="O3637" s="28" t="str">
        <f>IF(N3637=1,M3637&amp;" ("&amp;E3637&amp;")",M3637)</f>
        <v>The Christmas Candle</v>
      </c>
      <c r="P3637" s="36">
        <f>INDEX(cpi!$A$1:$M$105,MATCH('Inflation adjust calc'!$E3637,cpi!$A:$A,0),MATCH('Inflation adjust calc'!$D3637,cpi!$1:$1,0))</f>
        <v>233.06899999999999</v>
      </c>
      <c r="Q3637" s="36">
        <f>cpi!$I$2</f>
        <v>240.85300000000001</v>
      </c>
      <c r="R3637" s="36">
        <f t="shared" si="457"/>
        <v>1.0333978349759085</v>
      </c>
      <c r="S3637" s="28" t="str">
        <f t="shared" si="453"/>
        <v/>
      </c>
      <c r="T3637" s="37">
        <f t="shared" si="454"/>
        <v>7233784.8448313596</v>
      </c>
      <c r="U3637" s="37">
        <f t="shared" si="455"/>
        <v>1686505.2666806828</v>
      </c>
      <c r="V3637" s="37">
        <f t="shared" si="456"/>
        <v>1998414.7018136263</v>
      </c>
    </row>
    <row r="3638" spans="1:22">
      <c r="A3638" s="23">
        <v>3637</v>
      </c>
      <c r="B3638" s="3" t="s">
        <v>781</v>
      </c>
      <c r="C3638" s="28">
        <v>25</v>
      </c>
      <c r="D3638" s="29">
        <v>9</v>
      </c>
      <c r="E3638" s="28">
        <v>2009</v>
      </c>
      <c r="F3638" s="31">
        <f>DATE(E3638,D3638,C3638)</f>
        <v>40081</v>
      </c>
      <c r="G3638" s="24" t="s">
        <v>4658</v>
      </c>
      <c r="H3638" s="2">
        <v>7000000</v>
      </c>
      <c r="I3638" s="2">
        <v>1429299</v>
      </c>
      <c r="J3638" s="2">
        <v>1429453</v>
      </c>
      <c r="K3638" s="28" t="str">
        <f t="shared" si="450"/>
        <v/>
      </c>
      <c r="L3638" s="28" t="str">
        <f t="shared" si="451"/>
        <v/>
      </c>
      <c r="M3638" s="28" t="s">
        <v>4658</v>
      </c>
      <c r="N3638" s="28" t="str">
        <f t="shared" si="452"/>
        <v/>
      </c>
      <c r="O3638" s="28" t="str">
        <f>IF(N3638=1,M3638&amp;" ("&amp;E3638&amp;")",M3638)</f>
        <v>I Hope They Serve Beer in Hell</v>
      </c>
      <c r="P3638" s="36">
        <f>INDEX(cpi!$A$1:$M$105,MATCH('Inflation adjust calc'!$E3638,cpi!$A:$A,0),MATCH('Inflation adjust calc'!$D3638,cpi!$1:$1,0))</f>
        <v>215.96899999999999</v>
      </c>
      <c r="Q3638" s="36">
        <f>cpi!$I$2</f>
        <v>240.85300000000001</v>
      </c>
      <c r="R3638" s="36">
        <f t="shared" si="457"/>
        <v>1.1152202399418436</v>
      </c>
      <c r="S3638" s="28" t="str">
        <f t="shared" si="453"/>
        <v/>
      </c>
      <c r="T3638" s="37">
        <f t="shared" si="454"/>
        <v>7806541.6795929056</v>
      </c>
      <c r="U3638" s="37">
        <f t="shared" si="455"/>
        <v>1593983.1737286372</v>
      </c>
      <c r="V3638" s="37">
        <f t="shared" si="456"/>
        <v>1594154.9176455881</v>
      </c>
    </row>
    <row r="3639" spans="1:22">
      <c r="A3639" s="23">
        <v>3638</v>
      </c>
      <c r="B3639" s="3">
        <v>30532</v>
      </c>
      <c r="C3639" s="28">
        <v>8</v>
      </c>
      <c r="D3639" s="29">
        <v>4</v>
      </c>
      <c r="E3639" s="28">
        <v>1983</v>
      </c>
      <c r="F3639" s="31">
        <f>DATE(E3639,D3639,C3639)</f>
        <v>30414</v>
      </c>
      <c r="G3639" s="24" t="s">
        <v>4659</v>
      </c>
      <c r="H3639" s="2">
        <v>7000000</v>
      </c>
      <c r="I3639" s="2">
        <v>1246141</v>
      </c>
      <c r="J3639" s="2">
        <v>1246141</v>
      </c>
      <c r="K3639" s="28" t="str">
        <f t="shared" si="450"/>
        <v/>
      </c>
      <c r="L3639" s="28" t="str">
        <f t="shared" si="451"/>
        <v/>
      </c>
      <c r="M3639" s="28" t="s">
        <v>4659</v>
      </c>
      <c r="N3639" s="28" t="str">
        <f t="shared" si="452"/>
        <v/>
      </c>
      <c r="O3639" s="28" t="str">
        <f>IF(N3639=1,M3639&amp;" ("&amp;E3639&amp;")",M3639)</f>
        <v>Losin' It</v>
      </c>
      <c r="P3639" s="36">
        <f>INDEX(cpi!$A$1:$M$105,MATCH('Inflation adjust calc'!$E3639,cpi!$A:$A,0),MATCH('Inflation adjust calc'!$D3639,cpi!$1:$1,0))</f>
        <v>98.6</v>
      </c>
      <c r="Q3639" s="36">
        <f>cpi!$I$2</f>
        <v>240.85300000000001</v>
      </c>
      <c r="R3639" s="36">
        <f t="shared" si="457"/>
        <v>2.4427281947261665</v>
      </c>
      <c r="S3639" s="28" t="str">
        <f t="shared" si="453"/>
        <v/>
      </c>
      <c r="T3639" s="37">
        <f t="shared" si="454"/>
        <v>17099097.363083165</v>
      </c>
      <c r="U3639" s="37">
        <f t="shared" si="455"/>
        <v>3043983.7553042597</v>
      </c>
      <c r="V3639" s="37">
        <f t="shared" si="456"/>
        <v>3043983.7553042597</v>
      </c>
    </row>
    <row r="3640" spans="1:22">
      <c r="A3640" s="23">
        <v>3639</v>
      </c>
      <c r="B3640" s="3">
        <v>40364</v>
      </c>
      <c r="C3640" s="28">
        <v>7</v>
      </c>
      <c r="D3640" s="29">
        <v>5</v>
      </c>
      <c r="E3640" s="28">
        <v>2010</v>
      </c>
      <c r="F3640" s="31">
        <f>DATE(E3640,D3640,C3640)</f>
        <v>40305</v>
      </c>
      <c r="G3640" s="24" t="s">
        <v>4660</v>
      </c>
      <c r="H3640" s="2">
        <v>7000000</v>
      </c>
      <c r="I3640" s="2">
        <v>1110509</v>
      </c>
      <c r="J3640" s="2">
        <v>5010509</v>
      </c>
      <c r="K3640" s="28" t="str">
        <f t="shared" si="450"/>
        <v/>
      </c>
      <c r="L3640" s="28" t="str">
        <f t="shared" si="451"/>
        <v/>
      </c>
      <c r="M3640" s="28" t="s">
        <v>4660</v>
      </c>
      <c r="N3640" s="28" t="str">
        <f t="shared" si="452"/>
        <v/>
      </c>
      <c r="O3640" s="28" t="str">
        <f>IF(N3640=1,M3640&amp;" ("&amp;E3640&amp;")",M3640)</f>
        <v>Mother and Child</v>
      </c>
      <c r="P3640" s="36">
        <f>INDEX(cpi!$A$1:$M$105,MATCH('Inflation adjust calc'!$E3640,cpi!$A:$A,0),MATCH('Inflation adjust calc'!$D3640,cpi!$1:$1,0))</f>
        <v>218.178</v>
      </c>
      <c r="Q3640" s="36">
        <f>cpi!$I$2</f>
        <v>240.85300000000001</v>
      </c>
      <c r="R3640" s="36">
        <f t="shared" si="457"/>
        <v>1.1039289020891199</v>
      </c>
      <c r="S3640" s="28" t="str">
        <f t="shared" si="453"/>
        <v/>
      </c>
      <c r="T3640" s="37">
        <f t="shared" si="454"/>
        <v>7727502.3146238392</v>
      </c>
      <c r="U3640" s="37">
        <f t="shared" si="455"/>
        <v>1225922.9811300864</v>
      </c>
      <c r="V3640" s="37">
        <f t="shared" si="456"/>
        <v>5531245.6992776543</v>
      </c>
    </row>
    <row r="3641" spans="1:22">
      <c r="A3641" s="23">
        <v>3640</v>
      </c>
      <c r="B3641" s="3">
        <v>28253</v>
      </c>
      <c r="C3641" s="28">
        <v>5</v>
      </c>
      <c r="D3641" s="29">
        <v>8</v>
      </c>
      <c r="E3641" s="28">
        <v>1977</v>
      </c>
      <c r="F3641" s="31">
        <f>DATE(E3641,D3641,C3641)</f>
        <v>28342</v>
      </c>
      <c r="G3641" s="24" t="s">
        <v>4661</v>
      </c>
      <c r="H3641" s="2">
        <v>7000000</v>
      </c>
      <c r="I3641" s="2">
        <v>1000000</v>
      </c>
      <c r="J3641" s="2">
        <v>1000000</v>
      </c>
      <c r="K3641" s="28" t="str">
        <f t="shared" si="450"/>
        <v/>
      </c>
      <c r="L3641" s="28" t="str">
        <f t="shared" si="451"/>
        <v/>
      </c>
      <c r="M3641" s="28" t="s">
        <v>4661</v>
      </c>
      <c r="N3641" s="28" t="str">
        <f t="shared" si="452"/>
        <v/>
      </c>
      <c r="O3641" s="28" t="str">
        <f>IF(N3641=1,M3641&amp;" ("&amp;E3641&amp;")",M3641)</f>
        <v>March or Die</v>
      </c>
      <c r="P3641" s="36">
        <f>INDEX(cpi!$A$1:$M$105,MATCH('Inflation adjust calc'!$E3641,cpi!$A:$A,0),MATCH('Inflation adjust calc'!$D3641,cpi!$1:$1,0))</f>
        <v>61.2</v>
      </c>
      <c r="Q3641" s="36">
        <f>cpi!$I$2</f>
        <v>240.85300000000001</v>
      </c>
      <c r="R3641" s="36">
        <f t="shared" si="457"/>
        <v>3.9355065359477122</v>
      </c>
      <c r="S3641" s="28" t="str">
        <f t="shared" si="453"/>
        <v/>
      </c>
      <c r="T3641" s="37">
        <f t="shared" si="454"/>
        <v>27548545.751633987</v>
      </c>
      <c r="U3641" s="37">
        <f t="shared" si="455"/>
        <v>3935506.5359477121</v>
      </c>
      <c r="V3641" s="37">
        <f t="shared" si="456"/>
        <v>3935506.5359477121</v>
      </c>
    </row>
    <row r="3642" spans="1:22">
      <c r="A3642" s="23">
        <v>3641</v>
      </c>
      <c r="B3642" s="3">
        <v>35406</v>
      </c>
      <c r="C3642" s="28">
        <v>12</v>
      </c>
      <c r="D3642" s="29">
        <v>7</v>
      </c>
      <c r="E3642" s="28">
        <v>1996</v>
      </c>
      <c r="F3642" s="31">
        <f>DATE(E3642,D3642,C3642)</f>
        <v>35258</v>
      </c>
      <c r="G3642" s="24" t="s">
        <v>4662</v>
      </c>
      <c r="H3642" s="2">
        <v>7000000</v>
      </c>
      <c r="I3642" s="2">
        <v>659000</v>
      </c>
      <c r="J3642" s="2">
        <v>98754000</v>
      </c>
      <c r="K3642" s="28" t="str">
        <f t="shared" si="450"/>
        <v/>
      </c>
      <c r="L3642" s="28" t="str">
        <f t="shared" si="451"/>
        <v/>
      </c>
      <c r="M3642" s="28" t="s">
        <v>4662</v>
      </c>
      <c r="N3642" s="28" t="str">
        <f t="shared" si="452"/>
        <v/>
      </c>
      <c r="O3642" s="28" t="str">
        <f>IF(N3642=1,M3642&amp;" ("&amp;E3642&amp;")",M3642)</f>
        <v>Les Visiteurs</v>
      </c>
      <c r="P3642" s="36">
        <f>INDEX(cpi!$A$1:$M$105,MATCH('Inflation adjust calc'!$E3642,cpi!$A:$A,0),MATCH('Inflation adjust calc'!$D3642,cpi!$1:$1,0))</f>
        <v>157</v>
      </c>
      <c r="Q3642" s="36">
        <f>cpi!$I$2</f>
        <v>240.85300000000001</v>
      </c>
      <c r="R3642" s="36">
        <f t="shared" si="457"/>
        <v>1.534095541401274</v>
      </c>
      <c r="S3642" s="28" t="str">
        <f t="shared" si="453"/>
        <v/>
      </c>
      <c r="T3642" s="37">
        <f t="shared" si="454"/>
        <v>10738668.789808918</v>
      </c>
      <c r="U3642" s="37">
        <f t="shared" si="455"/>
        <v>1010968.9617834396</v>
      </c>
      <c r="V3642" s="37">
        <f t="shared" si="456"/>
        <v>151498071.09554142</v>
      </c>
    </row>
    <row r="3643" spans="1:22">
      <c r="A3643" s="23">
        <v>3642</v>
      </c>
      <c r="B3643" s="3">
        <v>42045</v>
      </c>
      <c r="C3643" s="28">
        <v>2</v>
      </c>
      <c r="D3643" s="29">
        <v>10</v>
      </c>
      <c r="E3643" s="28">
        <v>2015</v>
      </c>
      <c r="F3643" s="31">
        <f>DATE(E3643,D3643,C3643)</f>
        <v>42279</v>
      </c>
      <c r="G3643" s="24" t="s">
        <v>4663</v>
      </c>
      <c r="H3643" s="2">
        <v>7000000</v>
      </c>
      <c r="I3643" s="2">
        <v>546201</v>
      </c>
      <c r="J3643" s="2">
        <v>1732228</v>
      </c>
      <c r="K3643" s="28" t="str">
        <f t="shared" si="450"/>
        <v/>
      </c>
      <c r="L3643" s="28" t="str">
        <f t="shared" si="451"/>
        <v/>
      </c>
      <c r="M3643" s="28" t="s">
        <v>4663</v>
      </c>
      <c r="N3643" s="28" t="str">
        <f t="shared" si="452"/>
        <v/>
      </c>
      <c r="O3643" s="28" t="str">
        <f>IF(N3643=1,M3643&amp;" ("&amp;E3643&amp;")",M3643)</f>
        <v>Freeheld</v>
      </c>
      <c r="P3643" s="36">
        <f>INDEX(cpi!$A$1:$M$105,MATCH('Inflation adjust calc'!$E3643,cpi!$A:$A,0),MATCH('Inflation adjust calc'!$D3643,cpi!$1:$1,0))</f>
        <v>237.83799999999999</v>
      </c>
      <c r="Q3643" s="36">
        <f>cpi!$I$2</f>
        <v>240.85300000000001</v>
      </c>
      <c r="R3643" s="36">
        <f t="shared" si="457"/>
        <v>1.0126766959022528</v>
      </c>
      <c r="S3643" s="28" t="str">
        <f t="shared" si="453"/>
        <v/>
      </c>
      <c r="T3643" s="37">
        <f t="shared" si="454"/>
        <v>7088736.8713157699</v>
      </c>
      <c r="U3643" s="37">
        <f t="shared" si="455"/>
        <v>553125.02397850645</v>
      </c>
      <c r="V3643" s="37">
        <f t="shared" si="456"/>
        <v>1754186.9275893676</v>
      </c>
    </row>
    <row r="3644" spans="1:22">
      <c r="A3644" s="23">
        <v>3643</v>
      </c>
      <c r="B3644" s="3">
        <v>41674</v>
      </c>
      <c r="C3644" s="28">
        <v>2</v>
      </c>
      <c r="D3644" s="29">
        <v>4</v>
      </c>
      <c r="E3644" s="28">
        <v>2014</v>
      </c>
      <c r="F3644" s="31">
        <f>DATE(E3644,D3644,C3644)</f>
        <v>41731</v>
      </c>
      <c r="G3644" s="24" t="s">
        <v>4664</v>
      </c>
      <c r="H3644" s="2">
        <v>7000000</v>
      </c>
      <c r="I3644" s="2">
        <v>523511</v>
      </c>
      <c r="J3644" s="2">
        <v>1857458</v>
      </c>
      <c r="K3644" s="28" t="str">
        <f t="shared" si="450"/>
        <v/>
      </c>
      <c r="L3644" s="28" t="str">
        <f t="shared" si="451"/>
        <v/>
      </c>
      <c r="M3644" s="28" t="s">
        <v>4664</v>
      </c>
      <c r="N3644" s="28" t="str">
        <f t="shared" si="452"/>
        <v/>
      </c>
      <c r="O3644" s="28" t="str">
        <f>IF(N3644=1,M3644&amp;" ("&amp;E3644&amp;")",M3644)</f>
        <v>Dom Hemingway</v>
      </c>
      <c r="P3644" s="36">
        <f>INDEX(cpi!$A$1:$M$105,MATCH('Inflation adjust calc'!$E3644,cpi!$A:$A,0),MATCH('Inflation adjust calc'!$D3644,cpi!$1:$1,0))</f>
        <v>237.072</v>
      </c>
      <c r="Q3644" s="36">
        <f>cpi!$I$2</f>
        <v>240.85300000000001</v>
      </c>
      <c r="R3644" s="36">
        <f t="shared" si="457"/>
        <v>1.0159487413106567</v>
      </c>
      <c r="S3644" s="28" t="str">
        <f t="shared" si="453"/>
        <v/>
      </c>
      <c r="T3644" s="37">
        <f t="shared" si="454"/>
        <v>7111641.1891745972</v>
      </c>
      <c r="U3644" s="37">
        <f t="shared" si="455"/>
        <v>531860.34151228319</v>
      </c>
      <c r="V3644" s="37">
        <f t="shared" si="456"/>
        <v>1887082.1171374097</v>
      </c>
    </row>
    <row r="3645" spans="1:22">
      <c r="A3645" s="23">
        <v>3644</v>
      </c>
      <c r="B3645" s="3" t="s">
        <v>684</v>
      </c>
      <c r="C3645" s="28">
        <v>30</v>
      </c>
      <c r="D3645" s="29">
        <v>7</v>
      </c>
      <c r="E3645" s="28">
        <v>2010</v>
      </c>
      <c r="F3645" s="31">
        <f>DATE(E3645,D3645,C3645)</f>
        <v>40389</v>
      </c>
      <c r="G3645" s="24" t="s">
        <v>4665</v>
      </c>
      <c r="H3645" s="2">
        <v>7000000</v>
      </c>
      <c r="I3645" s="2">
        <v>453377</v>
      </c>
      <c r="J3645" s="2">
        <v>492108</v>
      </c>
      <c r="K3645" s="28" t="str">
        <f t="shared" si="450"/>
        <v/>
      </c>
      <c r="L3645" s="28" t="str">
        <f t="shared" si="451"/>
        <v/>
      </c>
      <c r="M3645" s="28" t="s">
        <v>4665</v>
      </c>
      <c r="N3645" s="28" t="str">
        <f t="shared" si="452"/>
        <v/>
      </c>
      <c r="O3645" s="28" t="str">
        <f>IF(N3645=1,M3645&amp;" ("&amp;E3645&amp;")",M3645)</f>
        <v>The Extra Man</v>
      </c>
      <c r="P3645" s="36">
        <f>INDEX(cpi!$A$1:$M$105,MATCH('Inflation adjust calc'!$E3645,cpi!$A:$A,0),MATCH('Inflation adjust calc'!$D3645,cpi!$1:$1,0))</f>
        <v>218.011</v>
      </c>
      <c r="Q3645" s="36">
        <f>cpi!$I$2</f>
        <v>240.85300000000001</v>
      </c>
      <c r="R3645" s="36">
        <f t="shared" si="457"/>
        <v>1.1047745297255644</v>
      </c>
      <c r="S3645" s="28" t="str">
        <f t="shared" si="453"/>
        <v/>
      </c>
      <c r="T3645" s="37">
        <f t="shared" si="454"/>
        <v>7733421.7080789516</v>
      </c>
      <c r="U3645" s="37">
        <f t="shared" si="455"/>
        <v>500879.36196338723</v>
      </c>
      <c r="V3645" s="37">
        <f t="shared" si="456"/>
        <v>543668.38427418808</v>
      </c>
    </row>
    <row r="3646" spans="1:22">
      <c r="A3646" s="23">
        <v>3645</v>
      </c>
      <c r="B3646" s="3" t="s">
        <v>1226</v>
      </c>
      <c r="C3646" s="28">
        <v>13</v>
      </c>
      <c r="D3646" s="29">
        <v>5</v>
      </c>
      <c r="E3646" s="28">
        <v>2011</v>
      </c>
      <c r="F3646" s="31">
        <f>DATE(E3646,D3646,C3646)</f>
        <v>40676</v>
      </c>
      <c r="G3646" s="24" t="s">
        <v>4666</v>
      </c>
      <c r="H3646" s="2">
        <v>7000000</v>
      </c>
      <c r="I3646" s="2">
        <v>382946</v>
      </c>
      <c r="J3646" s="2">
        <v>382946</v>
      </c>
      <c r="K3646" s="28" t="str">
        <f t="shared" si="450"/>
        <v/>
      </c>
      <c r="L3646" s="28" t="str">
        <f t="shared" si="451"/>
        <v/>
      </c>
      <c r="M3646" s="28" t="s">
        <v>4666</v>
      </c>
      <c r="N3646" s="28" t="str">
        <f t="shared" si="452"/>
        <v/>
      </c>
      <c r="O3646" s="28" t="str">
        <f>IF(N3646=1,M3646&amp;" ("&amp;E3646&amp;")",M3646)</f>
        <v>Hesher</v>
      </c>
      <c r="P3646" s="36">
        <f>INDEX(cpi!$A$1:$M$105,MATCH('Inflation adjust calc'!$E3646,cpi!$A:$A,0),MATCH('Inflation adjust calc'!$D3646,cpi!$1:$1,0))</f>
        <v>225.964</v>
      </c>
      <c r="Q3646" s="36">
        <f>cpi!$I$2</f>
        <v>240.85300000000001</v>
      </c>
      <c r="R3646" s="36">
        <f t="shared" si="457"/>
        <v>1.065891026889239</v>
      </c>
      <c r="S3646" s="28" t="str">
        <f t="shared" si="453"/>
        <v/>
      </c>
      <c r="T3646" s="37">
        <f t="shared" si="454"/>
        <v>7461237.1882246733</v>
      </c>
      <c r="U3646" s="37">
        <f t="shared" si="455"/>
        <v>408178.7051831265</v>
      </c>
      <c r="V3646" s="37">
        <f t="shared" si="456"/>
        <v>408178.7051831265</v>
      </c>
    </row>
    <row r="3647" spans="1:22">
      <c r="A3647" s="23">
        <v>3646</v>
      </c>
      <c r="B3647" s="3" t="s">
        <v>2104</v>
      </c>
      <c r="C3647" s="28">
        <v>13</v>
      </c>
      <c r="D3647" s="29">
        <v>3</v>
      </c>
      <c r="E3647" s="28">
        <v>1998</v>
      </c>
      <c r="F3647" s="31">
        <f>DATE(E3647,D3647,C3647)</f>
        <v>35867</v>
      </c>
      <c r="G3647" s="24" t="s">
        <v>4667</v>
      </c>
      <c r="H3647" s="2">
        <v>7000000</v>
      </c>
      <c r="I3647" s="2">
        <v>306715</v>
      </c>
      <c r="J3647" s="2">
        <v>306715</v>
      </c>
      <c r="K3647" s="28" t="str">
        <f t="shared" si="450"/>
        <v/>
      </c>
      <c r="L3647" s="28" t="str">
        <f t="shared" si="451"/>
        <v/>
      </c>
      <c r="M3647" s="28" t="s">
        <v>4667</v>
      </c>
      <c r="N3647" s="28" t="str">
        <f t="shared" si="452"/>
        <v/>
      </c>
      <c r="O3647" s="28" t="str">
        <f>IF(N3647=1,M3647&amp;" ("&amp;E3647&amp;")",M3647)</f>
        <v>Chairman of the Board</v>
      </c>
      <c r="P3647" s="36">
        <f>INDEX(cpi!$A$1:$M$105,MATCH('Inflation adjust calc'!$E3647,cpi!$A:$A,0),MATCH('Inflation adjust calc'!$D3647,cpi!$1:$1,0))</f>
        <v>162.19999999999999</v>
      </c>
      <c r="Q3647" s="36">
        <f>cpi!$I$2</f>
        <v>240.85300000000001</v>
      </c>
      <c r="R3647" s="36">
        <f t="shared" si="457"/>
        <v>1.4849136868064119</v>
      </c>
      <c r="S3647" s="28" t="str">
        <f t="shared" si="453"/>
        <v/>
      </c>
      <c r="T3647" s="37">
        <f t="shared" si="454"/>
        <v>10394395.807644883</v>
      </c>
      <c r="U3647" s="37">
        <f t="shared" si="455"/>
        <v>455445.3014488286</v>
      </c>
      <c r="V3647" s="37">
        <f t="shared" si="456"/>
        <v>455445.3014488286</v>
      </c>
    </row>
    <row r="3648" spans="1:22">
      <c r="A3648" s="23">
        <v>3647</v>
      </c>
      <c r="B3648" s="3" t="s">
        <v>741</v>
      </c>
      <c r="C3648" s="28">
        <v>14</v>
      </c>
      <c r="D3648" s="29">
        <v>2</v>
      </c>
      <c r="E3648" s="28">
        <v>2003</v>
      </c>
      <c r="F3648" s="31">
        <f>DATE(E3648,D3648,C3648)</f>
        <v>37666</v>
      </c>
      <c r="G3648" s="24" t="s">
        <v>4668</v>
      </c>
      <c r="H3648" s="2">
        <v>7000000</v>
      </c>
      <c r="I3648" s="2">
        <v>254683</v>
      </c>
      <c r="J3648" s="2">
        <v>719699</v>
      </c>
      <c r="K3648" s="28" t="str">
        <f t="shared" si="450"/>
        <v/>
      </c>
      <c r="L3648" s="28" t="str">
        <f t="shared" si="451"/>
        <v/>
      </c>
      <c r="M3648" s="28" t="s">
        <v>4668</v>
      </c>
      <c r="N3648" s="28" t="str">
        <f t="shared" si="452"/>
        <v/>
      </c>
      <c r="O3648" s="28" t="str">
        <f>IF(N3648=1,M3648&amp;" ("&amp;E3648&amp;")",M3648)</f>
        <v>Gerry</v>
      </c>
      <c r="P3648" s="36">
        <f>INDEX(cpi!$A$1:$M$105,MATCH('Inflation adjust calc'!$E3648,cpi!$A:$A,0),MATCH('Inflation adjust calc'!$D3648,cpi!$1:$1,0))</f>
        <v>183.1</v>
      </c>
      <c r="Q3648" s="36">
        <f>cpi!$I$2</f>
        <v>240.85300000000001</v>
      </c>
      <c r="R3648" s="36">
        <f t="shared" si="457"/>
        <v>1.3154178044784273</v>
      </c>
      <c r="S3648" s="28" t="str">
        <f t="shared" si="453"/>
        <v/>
      </c>
      <c r="T3648" s="37">
        <f t="shared" si="454"/>
        <v>9207924.6313489918</v>
      </c>
      <c r="U3648" s="37">
        <f t="shared" si="455"/>
        <v>335014.55269797926</v>
      </c>
      <c r="V3648" s="37">
        <f t="shared" si="456"/>
        <v>946704.87846531963</v>
      </c>
    </row>
    <row r="3649" spans="1:22">
      <c r="A3649" s="23">
        <v>3648</v>
      </c>
      <c r="B3649" s="3">
        <v>39056</v>
      </c>
      <c r="C3649" s="28">
        <v>12</v>
      </c>
      <c r="D3649" s="29">
        <v>5</v>
      </c>
      <c r="E3649" s="28">
        <v>2006</v>
      </c>
      <c r="F3649" s="31">
        <f>DATE(E3649,D3649,C3649)</f>
        <v>38849</v>
      </c>
      <c r="G3649" s="24" t="s">
        <v>4669</v>
      </c>
      <c r="H3649" s="2">
        <v>7000000</v>
      </c>
      <c r="I3649" s="2">
        <v>234750</v>
      </c>
      <c r="J3649" s="2">
        <v>463039</v>
      </c>
      <c r="K3649" s="28" t="str">
        <f t="shared" si="450"/>
        <v/>
      </c>
      <c r="L3649" s="28" t="str">
        <f t="shared" si="451"/>
        <v/>
      </c>
      <c r="M3649" s="28" t="s">
        <v>4669</v>
      </c>
      <c r="N3649" s="28" t="str">
        <f t="shared" si="452"/>
        <v/>
      </c>
      <c r="O3649" s="28" t="str">
        <f>IF(N3649=1,M3649&amp;" ("&amp;E3649&amp;")",M3649)</f>
        <v>Wah-Wah</v>
      </c>
      <c r="P3649" s="36">
        <f>INDEX(cpi!$A$1:$M$105,MATCH('Inflation adjust calc'!$E3649,cpi!$A:$A,0),MATCH('Inflation adjust calc'!$D3649,cpi!$1:$1,0))</f>
        <v>202.5</v>
      </c>
      <c r="Q3649" s="36">
        <f>cpi!$I$2</f>
        <v>240.85300000000001</v>
      </c>
      <c r="R3649" s="36">
        <f t="shared" si="457"/>
        <v>1.1893975308641975</v>
      </c>
      <c r="S3649" s="28" t="str">
        <f t="shared" si="453"/>
        <v/>
      </c>
      <c r="T3649" s="37">
        <f t="shared" si="454"/>
        <v>8325782.7160493825</v>
      </c>
      <c r="U3649" s="37">
        <f t="shared" si="455"/>
        <v>279211.07037037035</v>
      </c>
      <c r="V3649" s="37">
        <f t="shared" si="456"/>
        <v>550737.44329382712</v>
      </c>
    </row>
    <row r="3650" spans="1:22">
      <c r="A3650" s="23">
        <v>3649</v>
      </c>
      <c r="B3650" s="3" t="s">
        <v>883</v>
      </c>
      <c r="C3650" s="28">
        <v>13</v>
      </c>
      <c r="D3650" s="29">
        <v>6</v>
      </c>
      <c r="E3650" s="28">
        <v>2003</v>
      </c>
      <c r="F3650" s="31">
        <f>DATE(E3650,D3650,C3650)</f>
        <v>37785</v>
      </c>
      <c r="G3650" s="24" t="s">
        <v>4670</v>
      </c>
      <c r="H3650" s="2">
        <v>7000000</v>
      </c>
      <c r="I3650" s="2">
        <v>196067</v>
      </c>
      <c r="J3650" s="2">
        <v>196067</v>
      </c>
      <c r="K3650" s="28" t="str">
        <f t="shared" si="450"/>
        <v/>
      </c>
      <c r="L3650" s="28" t="str">
        <f t="shared" si="451"/>
        <v/>
      </c>
      <c r="M3650" s="28" t="s">
        <v>4670</v>
      </c>
      <c r="N3650" s="28" t="str">
        <f t="shared" si="452"/>
        <v/>
      </c>
      <c r="O3650" s="28" t="str">
        <f>IF(N3650=1,M3650&amp;" ("&amp;E3650&amp;")",M3650)</f>
        <v>The Heart of Me</v>
      </c>
      <c r="P3650" s="36">
        <f>INDEX(cpi!$A$1:$M$105,MATCH('Inflation adjust calc'!$E3650,cpi!$A:$A,0),MATCH('Inflation adjust calc'!$D3650,cpi!$1:$1,0))</f>
        <v>183.7</v>
      </c>
      <c r="Q3650" s="36">
        <f>cpi!$I$2</f>
        <v>240.85300000000001</v>
      </c>
      <c r="R3650" s="36">
        <f t="shared" si="457"/>
        <v>1.3111213935764836</v>
      </c>
      <c r="S3650" s="28" t="str">
        <f t="shared" si="453"/>
        <v/>
      </c>
      <c r="T3650" s="37">
        <f t="shared" si="454"/>
        <v>9177849.7550353855</v>
      </c>
      <c r="U3650" s="37">
        <f t="shared" si="455"/>
        <v>257067.63827436042</v>
      </c>
      <c r="V3650" s="37">
        <f t="shared" si="456"/>
        <v>257067.63827436042</v>
      </c>
    </row>
    <row r="3651" spans="1:22">
      <c r="A3651" s="23">
        <v>3650</v>
      </c>
      <c r="B3651" s="3" t="s">
        <v>172</v>
      </c>
      <c r="C3651" s="28">
        <v>26</v>
      </c>
      <c r="D3651" s="29">
        <v>3</v>
      </c>
      <c r="E3651" s="28">
        <v>2010</v>
      </c>
      <c r="F3651" s="31">
        <f>DATE(E3651,D3651,C3651)</f>
        <v>40263</v>
      </c>
      <c r="G3651" s="24" t="s">
        <v>4671</v>
      </c>
      <c r="H3651" s="2">
        <v>7000000</v>
      </c>
      <c r="I3651" s="2">
        <v>46488</v>
      </c>
      <c r="J3651" s="2">
        <v>46488</v>
      </c>
      <c r="K3651" s="28" t="str">
        <f t="shared" ref="K3651:K3714" si="458">IF(J3651=0,1,"")</f>
        <v/>
      </c>
      <c r="L3651" s="28" t="str">
        <f t="shared" ref="L3651:L3714" si="459">IF(E3651&gt;2016,1,"")</f>
        <v/>
      </c>
      <c r="M3651" s="28" t="s">
        <v>4671</v>
      </c>
      <c r="N3651" s="28" t="str">
        <f t="shared" ref="N3651:N3714" si="460">IF(COUNTIF($M$2:$M$5233,M3651)&gt;1,1,"")</f>
        <v/>
      </c>
      <c r="O3651" s="28" t="str">
        <f>IF(N3651=1,M3651&amp;" ("&amp;E3651&amp;")",M3651)</f>
        <v>Ca$h</v>
      </c>
      <c r="P3651" s="36">
        <f>INDEX(cpi!$A$1:$M$105,MATCH('Inflation adjust calc'!$E3651,cpi!$A:$A,0),MATCH('Inflation adjust calc'!$D3651,cpi!$1:$1,0))</f>
        <v>217.631</v>
      </c>
      <c r="Q3651" s="36">
        <f>cpi!$I$2</f>
        <v>240.85300000000001</v>
      </c>
      <c r="R3651" s="36">
        <f t="shared" si="457"/>
        <v>1.1067035486672396</v>
      </c>
      <c r="S3651" s="28" t="str">
        <f t="shared" ref="S3651:S3714" si="461">IF(ISERROR(R3651),1,"")</f>
        <v/>
      </c>
      <c r="T3651" s="37">
        <f t="shared" ref="T3651:T3714" si="462">H3651*$R3651</f>
        <v>7746924.8406706778</v>
      </c>
      <c r="U3651" s="37">
        <f t="shared" ref="U3651:U3714" si="463">I3651*$R3651</f>
        <v>51448.434570442638</v>
      </c>
      <c r="V3651" s="37">
        <f t="shared" ref="V3651:V3714" si="464">J3651*$R3651</f>
        <v>51448.434570442638</v>
      </c>
    </row>
    <row r="3652" spans="1:22">
      <c r="A3652" s="23">
        <v>3651</v>
      </c>
      <c r="B3652" s="3" t="s">
        <v>2481</v>
      </c>
      <c r="C3652" s="28">
        <v>30</v>
      </c>
      <c r="D3652" s="29">
        <v>1</v>
      </c>
      <c r="E3652" s="28">
        <v>2015</v>
      </c>
      <c r="F3652" s="31">
        <f>DATE(E3652,D3652,C3652)</f>
        <v>42034</v>
      </c>
      <c r="G3652" s="24" t="s">
        <v>4672</v>
      </c>
      <c r="H3652" s="2">
        <v>7000000</v>
      </c>
      <c r="I3652" s="2">
        <v>31443</v>
      </c>
      <c r="J3652" s="2">
        <v>35919</v>
      </c>
      <c r="K3652" s="28" t="str">
        <f t="shared" si="458"/>
        <v/>
      </c>
      <c r="L3652" s="28" t="str">
        <f t="shared" si="459"/>
        <v/>
      </c>
      <c r="M3652" s="28" t="s">
        <v>4672</v>
      </c>
      <c r="N3652" s="28" t="str">
        <f t="shared" si="460"/>
        <v/>
      </c>
      <c r="O3652" s="28" t="str">
        <f>IF(N3652=1,M3652&amp;" ("&amp;E3652&amp;")",M3652)</f>
        <v>Trudno byt bogom</v>
      </c>
      <c r="P3652" s="36">
        <f>INDEX(cpi!$A$1:$M$105,MATCH('Inflation adjust calc'!$E3652,cpi!$A:$A,0),MATCH('Inflation adjust calc'!$D3652,cpi!$1:$1,0))</f>
        <v>233.70699999999999</v>
      </c>
      <c r="Q3652" s="36">
        <f>cpi!$I$2</f>
        <v>240.85300000000001</v>
      </c>
      <c r="R3652" s="36">
        <f t="shared" si="457"/>
        <v>1.0305767478081531</v>
      </c>
      <c r="S3652" s="28" t="str">
        <f t="shared" si="461"/>
        <v/>
      </c>
      <c r="T3652" s="37">
        <f t="shared" si="462"/>
        <v>7214037.2346570715</v>
      </c>
      <c r="U3652" s="37">
        <f t="shared" si="463"/>
        <v>32404.424681331759</v>
      </c>
      <c r="V3652" s="37">
        <f t="shared" si="464"/>
        <v>37017.28620452105</v>
      </c>
    </row>
    <row r="3653" spans="1:22">
      <c r="A3653" s="23">
        <v>3652</v>
      </c>
      <c r="B3653" s="3" t="s">
        <v>4393</v>
      </c>
      <c r="C3653" s="28">
        <v>21</v>
      </c>
      <c r="D3653" s="29">
        <v>1</v>
      </c>
      <c r="E3653" s="28">
        <v>2000</v>
      </c>
      <c r="F3653" s="31">
        <f>DATE(E3653,D3653,C3653)</f>
        <v>36546</v>
      </c>
      <c r="G3653" s="24" t="s">
        <v>4673</v>
      </c>
      <c r="H3653" s="2">
        <v>7000000</v>
      </c>
      <c r="I3653" s="2">
        <v>30471</v>
      </c>
      <c r="J3653" s="2">
        <v>411874</v>
      </c>
      <c r="K3653" s="28" t="str">
        <f t="shared" si="458"/>
        <v/>
      </c>
      <c r="L3653" s="28" t="str">
        <f t="shared" si="459"/>
        <v/>
      </c>
      <c r="M3653" s="28" t="s">
        <v>4673</v>
      </c>
      <c r="N3653" s="28" t="str">
        <f t="shared" si="460"/>
        <v/>
      </c>
      <c r="O3653" s="28" t="str">
        <f>IF(N3653=1,M3653&amp;" ("&amp;E3653&amp;")",M3653)</f>
        <v>The Boondock Saints</v>
      </c>
      <c r="P3653" s="36">
        <f>INDEX(cpi!$A$1:$M$105,MATCH('Inflation adjust calc'!$E3653,cpi!$A:$A,0),MATCH('Inflation adjust calc'!$D3653,cpi!$1:$1,0))</f>
        <v>168.8</v>
      </c>
      <c r="Q3653" s="36">
        <f>cpi!$I$2</f>
        <v>240.85300000000001</v>
      </c>
      <c r="R3653" s="36">
        <f t="shared" si="457"/>
        <v>1.4268542654028435</v>
      </c>
      <c r="S3653" s="28" t="str">
        <f t="shared" si="461"/>
        <v/>
      </c>
      <c r="T3653" s="37">
        <f t="shared" si="462"/>
        <v>9987979.8578199055</v>
      </c>
      <c r="U3653" s="37">
        <f t="shared" si="463"/>
        <v>43477.676321090046</v>
      </c>
      <c r="V3653" s="37">
        <f t="shared" si="464"/>
        <v>587684.17370853072</v>
      </c>
    </row>
    <row r="3654" spans="1:22">
      <c r="A3654" s="23">
        <v>3653</v>
      </c>
      <c r="B3654" s="3" t="s">
        <v>4674</v>
      </c>
      <c r="C3654" s="28">
        <v>28</v>
      </c>
      <c r="D3654" s="29">
        <v>1</v>
      </c>
      <c r="E3654" s="28">
        <v>2014</v>
      </c>
      <c r="F3654" s="31">
        <f>DATE(E3654,D3654,C3654)</f>
        <v>41667</v>
      </c>
      <c r="G3654" s="24" t="s">
        <v>4675</v>
      </c>
      <c r="H3654" s="2">
        <v>7000000</v>
      </c>
      <c r="I3654">
        <v>0</v>
      </c>
      <c r="J3654" s="2">
        <v>15206330</v>
      </c>
      <c r="K3654" s="28" t="str">
        <f t="shared" si="458"/>
        <v/>
      </c>
      <c r="L3654" s="28" t="str">
        <f t="shared" si="459"/>
        <v/>
      </c>
      <c r="M3654" s="28" t="s">
        <v>4675</v>
      </c>
      <c r="N3654" s="28" t="str">
        <f t="shared" si="460"/>
        <v/>
      </c>
      <c r="O3654" s="28" t="str">
        <f>IF(N3654=1,M3654&amp;" ("&amp;E3654&amp;")",M3654)</f>
        <v>Snezhnaya koroleva</v>
      </c>
      <c r="P3654" s="36">
        <f>INDEX(cpi!$A$1:$M$105,MATCH('Inflation adjust calc'!$E3654,cpi!$A:$A,0),MATCH('Inflation adjust calc'!$D3654,cpi!$1:$1,0))</f>
        <v>233.916</v>
      </c>
      <c r="Q3654" s="36">
        <f>cpi!$I$2</f>
        <v>240.85300000000001</v>
      </c>
      <c r="R3654" s="36">
        <f t="shared" si="457"/>
        <v>1.0296559448690983</v>
      </c>
      <c r="S3654" s="28" t="str">
        <f t="shared" si="461"/>
        <v/>
      </c>
      <c r="T3654" s="37">
        <f t="shared" si="462"/>
        <v>7207591.6140836878</v>
      </c>
      <c r="U3654" s="37">
        <f t="shared" si="463"/>
        <v>0</v>
      </c>
      <c r="V3654" s="37">
        <f t="shared" si="464"/>
        <v>15657288.084141316</v>
      </c>
    </row>
    <row r="3655" spans="1:22">
      <c r="A3655" s="23">
        <v>3654</v>
      </c>
      <c r="B3655" s="3" t="s">
        <v>4676</v>
      </c>
      <c r="C3655" s="28">
        <v>18</v>
      </c>
      <c r="D3655" s="29">
        <v>8</v>
      </c>
      <c r="E3655" s="28">
        <v>2015</v>
      </c>
      <c r="F3655" s="31">
        <f>DATE(E3655,D3655,C3655)</f>
        <v>42234</v>
      </c>
      <c r="G3655" s="24" t="s">
        <v>4677</v>
      </c>
      <c r="H3655" s="2">
        <v>7000000</v>
      </c>
      <c r="I3655">
        <v>0</v>
      </c>
      <c r="J3655" s="2">
        <v>2053330</v>
      </c>
      <c r="K3655" s="28" t="str">
        <f t="shared" si="458"/>
        <v/>
      </c>
      <c r="L3655" s="28" t="str">
        <f t="shared" si="459"/>
        <v/>
      </c>
      <c r="M3655" s="28" t="s">
        <v>4677</v>
      </c>
      <c r="N3655" s="28" t="str">
        <f t="shared" si="460"/>
        <v/>
      </c>
      <c r="O3655" s="28" t="str">
        <f>IF(N3655=1,M3655&amp;" ("&amp;E3655&amp;")",M3655)</f>
        <v>Z Storm</v>
      </c>
      <c r="P3655" s="36">
        <f>INDEX(cpi!$A$1:$M$105,MATCH('Inflation adjust calc'!$E3655,cpi!$A:$A,0),MATCH('Inflation adjust calc'!$D3655,cpi!$1:$1,0))</f>
        <v>238.316</v>
      </c>
      <c r="Q3655" s="36">
        <f>cpi!$I$2</f>
        <v>240.85300000000001</v>
      </c>
      <c r="R3655" s="36">
        <f t="shared" si="457"/>
        <v>1.01064552946508</v>
      </c>
      <c r="S3655" s="28" t="str">
        <f t="shared" si="461"/>
        <v/>
      </c>
      <c r="T3655" s="37">
        <f t="shared" si="462"/>
        <v>7074518.7062555598</v>
      </c>
      <c r="U3655" s="37">
        <f t="shared" si="463"/>
        <v>0</v>
      </c>
      <c r="V3655" s="37">
        <f t="shared" si="464"/>
        <v>2075188.7850165328</v>
      </c>
    </row>
    <row r="3656" spans="1:22">
      <c r="A3656" s="23">
        <v>3655</v>
      </c>
      <c r="B3656" s="3" t="s">
        <v>815</v>
      </c>
      <c r="C3656" s="28">
        <v>31</v>
      </c>
      <c r="D3656" s="29">
        <v>12</v>
      </c>
      <c r="E3656" s="28">
        <v>2015</v>
      </c>
      <c r="F3656" s="31">
        <f>DATE(E3656,D3656,C3656)</f>
        <v>42369</v>
      </c>
      <c r="G3656" s="24" t="s">
        <v>4678</v>
      </c>
      <c r="H3656" s="2">
        <v>7000000</v>
      </c>
      <c r="I3656">
        <v>0</v>
      </c>
      <c r="J3656" s="2">
        <v>1390976</v>
      </c>
      <c r="K3656" s="28" t="str">
        <f t="shared" si="458"/>
        <v/>
      </c>
      <c r="L3656" s="28" t="str">
        <f t="shared" si="459"/>
        <v/>
      </c>
      <c r="M3656" s="28" t="s">
        <v>4678</v>
      </c>
      <c r="N3656" s="28" t="str">
        <f t="shared" si="460"/>
        <v/>
      </c>
      <c r="O3656" s="28" t="str">
        <f>IF(N3656=1,M3656&amp;" ("&amp;E3656&amp;")",M3656)</f>
        <v>ГЕРОЙ</v>
      </c>
      <c r="P3656" s="36">
        <f>INDEX(cpi!$A$1:$M$105,MATCH('Inflation adjust calc'!$E3656,cpi!$A:$A,0),MATCH('Inflation adjust calc'!$D3656,cpi!$1:$1,0))</f>
        <v>236.52500000000001</v>
      </c>
      <c r="Q3656" s="36">
        <f>cpi!$I$2</f>
        <v>240.85300000000001</v>
      </c>
      <c r="R3656" s="36">
        <f t="shared" si="457"/>
        <v>1.0182982771377234</v>
      </c>
      <c r="S3656" s="28" t="str">
        <f t="shared" si="461"/>
        <v/>
      </c>
      <c r="T3656" s="37">
        <f t="shared" si="462"/>
        <v>7128087.9399640635</v>
      </c>
      <c r="U3656" s="37">
        <f t="shared" si="463"/>
        <v>0</v>
      </c>
      <c r="V3656" s="37">
        <f t="shared" si="464"/>
        <v>1416428.4643399219</v>
      </c>
    </row>
    <row r="3657" spans="1:22">
      <c r="A3657" s="23">
        <v>3656</v>
      </c>
      <c r="B3657" s="3" t="s">
        <v>4679</v>
      </c>
      <c r="C3657" s="28">
        <v>23</v>
      </c>
      <c r="D3657" s="29">
        <v>7</v>
      </c>
      <c r="E3657" s="28">
        <v>2013</v>
      </c>
      <c r="F3657" s="31">
        <f>DATE(E3657,D3657,C3657)</f>
        <v>41478</v>
      </c>
      <c r="G3657" s="24" t="s">
        <v>4680</v>
      </c>
      <c r="H3657" s="2">
        <v>7000000</v>
      </c>
      <c r="I3657">
        <v>0</v>
      </c>
      <c r="J3657" s="2">
        <v>1268346</v>
      </c>
      <c r="K3657" s="28" t="str">
        <f t="shared" si="458"/>
        <v/>
      </c>
      <c r="L3657" s="28" t="str">
        <f t="shared" si="459"/>
        <v/>
      </c>
      <c r="M3657" s="28" t="s">
        <v>4680</v>
      </c>
      <c r="N3657" s="28" t="str">
        <f t="shared" si="460"/>
        <v/>
      </c>
      <c r="O3657" s="28" t="str">
        <f>IF(N3657=1,M3657&amp;" ("&amp;E3657&amp;")",M3657)</f>
        <v>Twixt</v>
      </c>
      <c r="P3657" s="36">
        <f>INDEX(cpi!$A$1:$M$105,MATCH('Inflation adjust calc'!$E3657,cpi!$A:$A,0),MATCH('Inflation adjust calc'!$D3657,cpi!$1:$1,0))</f>
        <v>233.596</v>
      </c>
      <c r="Q3657" s="36">
        <f>cpi!$I$2</f>
        <v>240.85300000000001</v>
      </c>
      <c r="R3657" s="36">
        <f t="shared" si="457"/>
        <v>1.0310664566174079</v>
      </c>
      <c r="S3657" s="28" t="str">
        <f t="shared" si="461"/>
        <v/>
      </c>
      <c r="T3657" s="37">
        <f t="shared" si="462"/>
        <v>7217465.1963218553</v>
      </c>
      <c r="U3657" s="37">
        <f t="shared" si="463"/>
        <v>0</v>
      </c>
      <c r="V3657" s="37">
        <f t="shared" si="464"/>
        <v>1307749.0159848628</v>
      </c>
    </row>
    <row r="3658" spans="1:22">
      <c r="A3658" s="23">
        <v>3657</v>
      </c>
      <c r="B3658" s="3" t="s">
        <v>184</v>
      </c>
      <c r="C3658" s="28">
        <v>20</v>
      </c>
      <c r="D3658" s="29">
        <v>11</v>
      </c>
      <c r="E3658" s="28">
        <v>2015</v>
      </c>
      <c r="F3658" s="31">
        <f>DATE(E3658,D3658,C3658)</f>
        <v>42328</v>
      </c>
      <c r="G3658" s="24" t="s">
        <v>4681</v>
      </c>
      <c r="H3658" s="2">
        <v>7000000</v>
      </c>
      <c r="I3658">
        <v>0</v>
      </c>
      <c r="J3658" s="2">
        <v>103962</v>
      </c>
      <c r="K3658" s="28" t="str">
        <f t="shared" si="458"/>
        <v/>
      </c>
      <c r="L3658" s="28" t="str">
        <f t="shared" si="459"/>
        <v/>
      </c>
      <c r="M3658" s="28" t="s">
        <v>4681</v>
      </c>
      <c r="N3658" s="28" t="str">
        <f t="shared" si="460"/>
        <v/>
      </c>
      <c r="O3658" s="28" t="str">
        <f>IF(N3658=1,M3658&amp;" ("&amp;E3658&amp;")",M3658)</f>
        <v>Criminal Activities</v>
      </c>
      <c r="P3658" s="36">
        <f>INDEX(cpi!$A$1:$M$105,MATCH('Inflation adjust calc'!$E3658,cpi!$A:$A,0),MATCH('Inflation adjust calc'!$D3658,cpi!$1:$1,0))</f>
        <v>237.33600000000001</v>
      </c>
      <c r="Q3658" s="36">
        <f>cpi!$I$2</f>
        <v>240.85300000000001</v>
      </c>
      <c r="R3658" s="36">
        <f t="shared" si="457"/>
        <v>1.014818653722992</v>
      </c>
      <c r="S3658" s="28" t="str">
        <f t="shared" si="461"/>
        <v/>
      </c>
      <c r="T3658" s="37">
        <f t="shared" si="462"/>
        <v>7103730.5760609433</v>
      </c>
      <c r="U3658" s="37">
        <f t="shared" si="463"/>
        <v>0</v>
      </c>
      <c r="V3658" s="37">
        <f t="shared" si="464"/>
        <v>105502.57687834969</v>
      </c>
    </row>
    <row r="3659" spans="1:22">
      <c r="A3659" s="23">
        <v>3658</v>
      </c>
      <c r="B3659" s="3">
        <v>39398</v>
      </c>
      <c r="C3659" s="28">
        <v>11</v>
      </c>
      <c r="D3659" s="29">
        <v>12</v>
      </c>
      <c r="E3659" s="28">
        <v>2007</v>
      </c>
      <c r="F3659" s="31">
        <f>DATE(E3659,D3659,C3659)</f>
        <v>39427</v>
      </c>
      <c r="G3659" s="24" t="s">
        <v>4682</v>
      </c>
      <c r="H3659" s="2">
        <v>7000000</v>
      </c>
      <c r="I3659">
        <v>0</v>
      </c>
      <c r="J3659">
        <v>0</v>
      </c>
      <c r="K3659" s="28">
        <f t="shared" si="458"/>
        <v>1</v>
      </c>
      <c r="L3659" s="28" t="str">
        <f t="shared" si="459"/>
        <v/>
      </c>
      <c r="M3659" s="28" t="s">
        <v>4682</v>
      </c>
      <c r="N3659" s="28" t="str">
        <f t="shared" si="460"/>
        <v/>
      </c>
      <c r="O3659" s="28" t="str">
        <f>IF(N3659=1,M3659&amp;" ("&amp;E3659&amp;")",M3659)</f>
        <v>High School Musical 2</v>
      </c>
      <c r="P3659" s="36">
        <f>INDEX(cpi!$A$1:$M$105,MATCH('Inflation adjust calc'!$E3659,cpi!$A:$A,0),MATCH('Inflation adjust calc'!$D3659,cpi!$1:$1,0))</f>
        <v>210.036</v>
      </c>
      <c r="Q3659" s="36">
        <f>cpi!$I$2</f>
        <v>240.85300000000001</v>
      </c>
      <c r="R3659" s="36">
        <f t="shared" si="457"/>
        <v>1.1467224666247691</v>
      </c>
      <c r="S3659" s="28" t="str">
        <f t="shared" si="461"/>
        <v/>
      </c>
      <c r="T3659" s="37">
        <f t="shared" si="462"/>
        <v>8027057.2663733838</v>
      </c>
      <c r="U3659" s="37">
        <f t="shared" si="463"/>
        <v>0</v>
      </c>
      <c r="V3659" s="37">
        <f t="shared" si="464"/>
        <v>0</v>
      </c>
    </row>
    <row r="3660" spans="1:22">
      <c r="A3660" s="23">
        <v>3659</v>
      </c>
      <c r="B3660" s="3">
        <v>39794</v>
      </c>
      <c r="C3660" s="28">
        <v>12</v>
      </c>
      <c r="D3660" s="29">
        <v>12</v>
      </c>
      <c r="E3660" s="28">
        <v>2008</v>
      </c>
      <c r="F3660" s="31">
        <f>DATE(E3660,D3660,C3660)</f>
        <v>39794</v>
      </c>
      <c r="G3660" s="24" t="s">
        <v>4683</v>
      </c>
      <c r="H3660" s="2">
        <v>7000000</v>
      </c>
      <c r="I3660">
        <v>0</v>
      </c>
      <c r="J3660">
        <v>0</v>
      </c>
      <c r="K3660" s="28">
        <f t="shared" si="458"/>
        <v>1</v>
      </c>
      <c r="L3660" s="28" t="str">
        <f t="shared" si="459"/>
        <v/>
      </c>
      <c r="M3660" s="28" t="s">
        <v>4683</v>
      </c>
      <c r="N3660" s="28" t="str">
        <f t="shared" si="460"/>
        <v/>
      </c>
      <c r="O3660" s="28" t="str">
        <f>IF(N3660=1,M3660&amp;" ("&amp;E3660&amp;")",M3660)</f>
        <v>The Kings of Appletown</v>
      </c>
      <c r="P3660" s="36">
        <f>INDEX(cpi!$A$1:$M$105,MATCH('Inflation adjust calc'!$E3660,cpi!$A:$A,0),MATCH('Inflation adjust calc'!$D3660,cpi!$1:$1,0))</f>
        <v>210.22800000000001</v>
      </c>
      <c r="Q3660" s="36">
        <f>cpi!$I$2</f>
        <v>240.85300000000001</v>
      </c>
      <c r="R3660" s="36">
        <f t="shared" si="457"/>
        <v>1.1456751717183249</v>
      </c>
      <c r="S3660" s="28" t="str">
        <f t="shared" si="461"/>
        <v/>
      </c>
      <c r="T3660" s="37">
        <f t="shared" si="462"/>
        <v>8019726.2020282745</v>
      </c>
      <c r="U3660" s="37">
        <f t="shared" si="463"/>
        <v>0</v>
      </c>
      <c r="V3660" s="37">
        <f t="shared" si="464"/>
        <v>0</v>
      </c>
    </row>
    <row r="3661" spans="1:22">
      <c r="A3661" s="23">
        <v>3660</v>
      </c>
      <c r="B3661" s="3">
        <v>39755</v>
      </c>
      <c r="C3661" s="28">
        <v>11</v>
      </c>
      <c r="D3661" s="29">
        <v>3</v>
      </c>
      <c r="E3661" s="28">
        <v>2008</v>
      </c>
      <c r="F3661" s="31">
        <f>DATE(E3661,D3661,C3661)</f>
        <v>39518</v>
      </c>
      <c r="G3661" s="24" t="s">
        <v>4684</v>
      </c>
      <c r="H3661" s="2">
        <v>7000000</v>
      </c>
      <c r="I3661">
        <v>0</v>
      </c>
      <c r="J3661">
        <v>0</v>
      </c>
      <c r="K3661" s="28">
        <f t="shared" si="458"/>
        <v>1</v>
      </c>
      <c r="L3661" s="28" t="str">
        <f t="shared" si="459"/>
        <v/>
      </c>
      <c r="M3661" s="28" t="s">
        <v>4684</v>
      </c>
      <c r="N3661" s="28" t="str">
        <f t="shared" si="460"/>
        <v/>
      </c>
      <c r="O3661" s="28" t="str">
        <f>IF(N3661=1,M3661&amp;" ("&amp;E3661&amp;")",M3661)</f>
        <v>Stargate - The Ark of Truth</v>
      </c>
      <c r="P3661" s="36">
        <f>INDEX(cpi!$A$1:$M$105,MATCH('Inflation adjust calc'!$E3661,cpi!$A:$A,0),MATCH('Inflation adjust calc'!$D3661,cpi!$1:$1,0))</f>
        <v>213.52799999999999</v>
      </c>
      <c r="Q3661" s="36">
        <f>cpi!$I$2</f>
        <v>240.85300000000001</v>
      </c>
      <c r="R3661" s="36">
        <f t="shared" si="457"/>
        <v>1.1279691656363569</v>
      </c>
      <c r="S3661" s="28" t="str">
        <f t="shared" si="461"/>
        <v/>
      </c>
      <c r="T3661" s="37">
        <f t="shared" si="462"/>
        <v>7895784.1594544975</v>
      </c>
      <c r="U3661" s="37">
        <f t="shared" si="463"/>
        <v>0</v>
      </c>
      <c r="V3661" s="37">
        <f t="shared" si="464"/>
        <v>0</v>
      </c>
    </row>
    <row r="3662" spans="1:22">
      <c r="A3662" s="23">
        <v>3661</v>
      </c>
      <c r="B3662" s="3">
        <v>42013</v>
      </c>
      <c r="C3662" s="28">
        <v>1</v>
      </c>
      <c r="D3662" s="29">
        <v>9</v>
      </c>
      <c r="E3662" s="28">
        <v>2015</v>
      </c>
      <c r="F3662" s="31">
        <f>DATE(E3662,D3662,C3662)</f>
        <v>42248</v>
      </c>
      <c r="G3662" s="24" t="s">
        <v>4685</v>
      </c>
      <c r="H3662" s="2">
        <v>7000000</v>
      </c>
      <c r="I3662">
        <v>0</v>
      </c>
      <c r="J3662">
        <v>0</v>
      </c>
      <c r="K3662" s="28">
        <f t="shared" si="458"/>
        <v>1</v>
      </c>
      <c r="L3662" s="28" t="str">
        <f t="shared" si="459"/>
        <v/>
      </c>
      <c r="M3662" s="28" t="s">
        <v>4685</v>
      </c>
      <c r="N3662" s="28" t="str">
        <f t="shared" si="460"/>
        <v/>
      </c>
      <c r="O3662" s="28" t="str">
        <f>IF(N3662=1,M3662&amp;" ("&amp;E3662&amp;")",M3662)</f>
        <v>Alpha &amp; Omega: The Legend of the Saw Tooth Cave</v>
      </c>
      <c r="P3662" s="36">
        <f>INDEX(cpi!$A$1:$M$105,MATCH('Inflation adjust calc'!$E3662,cpi!$A:$A,0),MATCH('Inflation adjust calc'!$D3662,cpi!$1:$1,0))</f>
        <v>237.94499999999999</v>
      </c>
      <c r="Q3662" s="36">
        <f>cpi!$I$2</f>
        <v>240.85300000000001</v>
      </c>
      <c r="R3662" s="36">
        <f t="shared" si="457"/>
        <v>1.0122213116476497</v>
      </c>
      <c r="S3662" s="28" t="str">
        <f t="shared" si="461"/>
        <v/>
      </c>
      <c r="T3662" s="37">
        <f t="shared" si="462"/>
        <v>7085549.181533548</v>
      </c>
      <c r="U3662" s="37">
        <f t="shared" si="463"/>
        <v>0</v>
      </c>
      <c r="V3662" s="37">
        <f t="shared" si="464"/>
        <v>0</v>
      </c>
    </row>
    <row r="3663" spans="1:22">
      <c r="A3663" s="23">
        <v>3662</v>
      </c>
      <c r="B3663" s="3" t="s">
        <v>3425</v>
      </c>
      <c r="C3663" s="28">
        <v>28</v>
      </c>
      <c r="D3663" s="29">
        <v>6</v>
      </c>
      <c r="E3663" s="28">
        <v>1985</v>
      </c>
      <c r="F3663" s="31">
        <f>DATE(E3663,D3663,C3663)</f>
        <v>31226</v>
      </c>
      <c r="G3663" s="24" t="s">
        <v>4686</v>
      </c>
      <c r="H3663" s="2">
        <v>6900000</v>
      </c>
      <c r="I3663" s="2">
        <v>41410568</v>
      </c>
      <c r="J3663" s="2">
        <v>41410568</v>
      </c>
      <c r="K3663" s="28" t="str">
        <f t="shared" si="458"/>
        <v/>
      </c>
      <c r="L3663" s="28" t="str">
        <f t="shared" si="459"/>
        <v/>
      </c>
      <c r="M3663" s="28" t="s">
        <v>4686</v>
      </c>
      <c r="N3663" s="28" t="str">
        <f t="shared" si="460"/>
        <v/>
      </c>
      <c r="O3663" s="28" t="str">
        <f>IF(N3663=1,M3663&amp;" ("&amp;E3663&amp;")",M3663)</f>
        <v>Pale Rider</v>
      </c>
      <c r="P3663" s="36">
        <f>INDEX(cpi!$A$1:$M$105,MATCH('Inflation adjust calc'!$E3663,cpi!$A:$A,0),MATCH('Inflation adjust calc'!$D3663,cpi!$1:$1,0))</f>
        <v>107.6</v>
      </c>
      <c r="Q3663" s="36">
        <f>cpi!$I$2</f>
        <v>240.85300000000001</v>
      </c>
      <c r="R3663" s="36">
        <f t="shared" si="457"/>
        <v>2.2384107806691453</v>
      </c>
      <c r="S3663" s="28" t="str">
        <f t="shared" si="461"/>
        <v/>
      </c>
      <c r="T3663" s="37">
        <f t="shared" si="462"/>
        <v>15445034.386617104</v>
      </c>
      <c r="U3663" s="37">
        <f t="shared" si="463"/>
        <v>92693861.844832733</v>
      </c>
      <c r="V3663" s="37">
        <f t="shared" si="464"/>
        <v>92693861.844832733</v>
      </c>
    </row>
    <row r="3664" spans="1:22">
      <c r="A3664" s="23">
        <v>3663</v>
      </c>
      <c r="B3664" s="3" t="s">
        <v>1211</v>
      </c>
      <c r="C3664" s="28">
        <v>21</v>
      </c>
      <c r="D3664" s="29">
        <v>9</v>
      </c>
      <c r="E3664" s="28">
        <v>2012</v>
      </c>
      <c r="F3664" s="31">
        <f>DATE(E3664,D3664,C3664)</f>
        <v>41173</v>
      </c>
      <c r="G3664" s="24" t="s">
        <v>4687</v>
      </c>
      <c r="H3664" s="2">
        <v>6900000</v>
      </c>
      <c r="I3664" s="2">
        <v>31611916</v>
      </c>
      <c r="J3664" s="2">
        <v>44103982</v>
      </c>
      <c r="K3664" s="28" t="str">
        <f t="shared" si="458"/>
        <v/>
      </c>
      <c r="L3664" s="28" t="str">
        <f t="shared" si="459"/>
        <v/>
      </c>
      <c r="M3664" s="28" t="s">
        <v>4687</v>
      </c>
      <c r="N3664" s="28" t="str">
        <f t="shared" si="460"/>
        <v/>
      </c>
      <c r="O3664" s="28" t="str">
        <f>IF(N3664=1,M3664&amp;" ("&amp;E3664&amp;")",M3664)</f>
        <v>House at the End of the Street</v>
      </c>
      <c r="P3664" s="36">
        <f>INDEX(cpi!$A$1:$M$105,MATCH('Inflation adjust calc'!$E3664,cpi!$A:$A,0),MATCH('Inflation adjust calc'!$D3664,cpi!$1:$1,0))</f>
        <v>231.40700000000001</v>
      </c>
      <c r="Q3664" s="36">
        <f>cpi!$I$2</f>
        <v>240.85300000000001</v>
      </c>
      <c r="R3664" s="36">
        <f t="shared" si="457"/>
        <v>1.0408198541962861</v>
      </c>
      <c r="S3664" s="28" t="str">
        <f t="shared" si="461"/>
        <v/>
      </c>
      <c r="T3664" s="37">
        <f t="shared" si="462"/>
        <v>7181656.9939543745</v>
      </c>
      <c r="U3664" s="37">
        <f t="shared" si="463"/>
        <v>32902309.801985241</v>
      </c>
      <c r="V3664" s="37">
        <f t="shared" si="464"/>
        <v>45904300.114715628</v>
      </c>
    </row>
    <row r="3665" spans="1:22">
      <c r="A3665" s="23">
        <v>3664</v>
      </c>
      <c r="B3665" s="3" t="s">
        <v>4688</v>
      </c>
      <c r="C3665" s="28">
        <v>24</v>
      </c>
      <c r="D3665" s="29">
        <v>9</v>
      </c>
      <c r="E3665" s="28">
        <v>1993</v>
      </c>
      <c r="F3665" s="31">
        <f>DATE(E3665,D3665,C3665)</f>
        <v>34236</v>
      </c>
      <c r="G3665" s="24" t="s">
        <v>4689</v>
      </c>
      <c r="H3665" s="2">
        <v>6900000</v>
      </c>
      <c r="I3665" s="2">
        <v>7950889</v>
      </c>
      <c r="J3665" s="2">
        <v>7950889</v>
      </c>
      <c r="K3665" s="28" t="str">
        <f t="shared" si="458"/>
        <v/>
      </c>
      <c r="L3665" s="28" t="str">
        <f t="shared" si="459"/>
        <v/>
      </c>
      <c r="M3665" s="28" t="s">
        <v>4689</v>
      </c>
      <c r="N3665" s="28" t="str">
        <f t="shared" si="460"/>
        <v/>
      </c>
      <c r="O3665" s="28" t="str">
        <f>IF(N3665=1,M3665&amp;" ("&amp;E3665&amp;")",M3665)</f>
        <v>Dazed and Confused</v>
      </c>
      <c r="P3665" s="36">
        <f>INDEX(cpi!$A$1:$M$105,MATCH('Inflation adjust calc'!$E3665,cpi!$A:$A,0),MATCH('Inflation adjust calc'!$D3665,cpi!$1:$1,0))</f>
        <v>145.1</v>
      </c>
      <c r="Q3665" s="36">
        <f>cpi!$I$2</f>
        <v>240.85300000000001</v>
      </c>
      <c r="R3665" s="36">
        <f t="shared" si="457"/>
        <v>1.659910406616127</v>
      </c>
      <c r="S3665" s="28" t="str">
        <f t="shared" si="461"/>
        <v/>
      </c>
      <c r="T3665" s="37">
        <f t="shared" si="462"/>
        <v>11453381.805651275</v>
      </c>
      <c r="U3665" s="37">
        <f t="shared" si="463"/>
        <v>13197763.392949691</v>
      </c>
      <c r="V3665" s="37">
        <f t="shared" si="464"/>
        <v>13197763.392949691</v>
      </c>
    </row>
    <row r="3666" spans="1:22">
      <c r="A3666" s="23">
        <v>3665</v>
      </c>
      <c r="B3666" s="3" t="s">
        <v>2862</v>
      </c>
      <c r="C3666" s="28">
        <v>31</v>
      </c>
      <c r="D3666" s="29">
        <v>12</v>
      </c>
      <c r="E3666" s="28">
        <v>2016</v>
      </c>
      <c r="F3666" s="31">
        <f>DATE(E3666,D3666,C3666)</f>
        <v>42735</v>
      </c>
      <c r="G3666" s="24" t="s">
        <v>4690</v>
      </c>
      <c r="H3666" s="2">
        <v>6840000</v>
      </c>
      <c r="I3666">
        <v>0</v>
      </c>
      <c r="J3666">
        <v>0</v>
      </c>
      <c r="K3666" s="28">
        <f t="shared" si="458"/>
        <v>1</v>
      </c>
      <c r="L3666" s="28" t="str">
        <f t="shared" si="459"/>
        <v/>
      </c>
      <c r="M3666" s="28" t="s">
        <v>4690</v>
      </c>
      <c r="N3666" s="28" t="str">
        <f t="shared" si="460"/>
        <v/>
      </c>
      <c r="O3666" s="28" t="str">
        <f>IF(N3666=1,M3666&amp;" ("&amp;E3666&amp;")",M3666)</f>
        <v>Two Lovers and a Bear</v>
      </c>
      <c r="P3666" s="36">
        <f>INDEX(cpi!$A$1:$M$105,MATCH('Inflation adjust calc'!$E3666,cpi!$A:$A,0),MATCH('Inflation adjust calc'!$D3666,cpi!$1:$1,0))</f>
        <v>0</v>
      </c>
      <c r="Q3666" s="36">
        <f>cpi!$I$2</f>
        <v>240.85300000000001</v>
      </c>
      <c r="R3666" s="36" t="e">
        <f t="shared" ref="R3666:R3729" si="465">Q3666/P3666</f>
        <v>#DIV/0!</v>
      </c>
      <c r="S3666" s="28">
        <f t="shared" si="461"/>
        <v>1</v>
      </c>
      <c r="T3666" s="37" t="e">
        <f t="shared" si="462"/>
        <v>#DIV/0!</v>
      </c>
      <c r="U3666" s="37" t="e">
        <f t="shared" si="463"/>
        <v>#DIV/0!</v>
      </c>
      <c r="V3666" s="37" t="e">
        <f t="shared" si="464"/>
        <v>#DIV/0!</v>
      </c>
    </row>
    <row r="3667" spans="1:22">
      <c r="A3667" s="23">
        <v>3666</v>
      </c>
      <c r="B3667" s="3" t="s">
        <v>2033</v>
      </c>
      <c r="C3667" s="28">
        <v>17</v>
      </c>
      <c r="D3667" s="29">
        <v>9</v>
      </c>
      <c r="E3667" s="28">
        <v>2010</v>
      </c>
      <c r="F3667" s="31">
        <f>DATE(E3667,D3667,C3667)</f>
        <v>40438</v>
      </c>
      <c r="G3667" s="24" t="s">
        <v>4691</v>
      </c>
      <c r="H3667" s="2">
        <v>6800000</v>
      </c>
      <c r="I3667" s="2">
        <v>6857096</v>
      </c>
      <c r="J3667" s="2">
        <v>16038343</v>
      </c>
      <c r="K3667" s="28" t="str">
        <f t="shared" si="458"/>
        <v/>
      </c>
      <c r="L3667" s="28" t="str">
        <f t="shared" si="459"/>
        <v/>
      </c>
      <c r="M3667" s="28" t="s">
        <v>4691</v>
      </c>
      <c r="N3667" s="28" t="str">
        <f t="shared" si="460"/>
        <v/>
      </c>
      <c r="O3667" s="28" t="str">
        <f>IF(N3667=1,M3667&amp;" ("&amp;E3667&amp;")",M3667)</f>
        <v>Incendies</v>
      </c>
      <c r="P3667" s="36">
        <f>INDEX(cpi!$A$1:$M$105,MATCH('Inflation adjust calc'!$E3667,cpi!$A:$A,0),MATCH('Inflation adjust calc'!$D3667,cpi!$1:$1,0))</f>
        <v>218.43899999999999</v>
      </c>
      <c r="Q3667" s="36">
        <f>cpi!$I$2</f>
        <v>240.85300000000001</v>
      </c>
      <c r="R3667" s="36">
        <f t="shared" si="465"/>
        <v>1.1026098819350025</v>
      </c>
      <c r="S3667" s="28" t="str">
        <f t="shared" si="461"/>
        <v/>
      </c>
      <c r="T3667" s="37">
        <f t="shared" si="462"/>
        <v>7497747.1971580172</v>
      </c>
      <c r="U3667" s="37">
        <f t="shared" si="463"/>
        <v>7560701.8109769784</v>
      </c>
      <c r="V3667" s="37">
        <f t="shared" si="464"/>
        <v>17684035.481663074</v>
      </c>
    </row>
    <row r="3668" spans="1:22">
      <c r="A3668" s="23">
        <v>3667</v>
      </c>
      <c r="B3668" s="3">
        <v>36838</v>
      </c>
      <c r="C3668" s="28">
        <v>11</v>
      </c>
      <c r="D3668" s="29">
        <v>8</v>
      </c>
      <c r="E3668" s="28">
        <v>2000</v>
      </c>
      <c r="F3668" s="31">
        <f>DATE(E3668,D3668,C3668)</f>
        <v>36749</v>
      </c>
      <c r="G3668" s="24" t="s">
        <v>4692</v>
      </c>
      <c r="H3668" s="2">
        <v>6800000</v>
      </c>
      <c r="I3668" s="2">
        <v>927107</v>
      </c>
      <c r="J3668" s="2">
        <v>927107</v>
      </c>
      <c r="K3668" s="28" t="str">
        <f t="shared" si="458"/>
        <v/>
      </c>
      <c r="L3668" s="28" t="str">
        <f t="shared" si="459"/>
        <v/>
      </c>
      <c r="M3668" s="28" t="s">
        <v>4692</v>
      </c>
      <c r="N3668" s="28" t="str">
        <f t="shared" si="460"/>
        <v/>
      </c>
      <c r="O3668" s="28" t="str">
        <f>IF(N3668=1,M3668&amp;" ("&amp;E3668&amp;")",M3668)</f>
        <v>Aimée &amp; Jaguar</v>
      </c>
      <c r="P3668" s="36">
        <f>INDEX(cpi!$A$1:$M$105,MATCH('Inflation adjust calc'!$E3668,cpi!$A:$A,0),MATCH('Inflation adjust calc'!$D3668,cpi!$1:$1,0))</f>
        <v>172.8</v>
      </c>
      <c r="Q3668" s="36">
        <f>cpi!$I$2</f>
        <v>240.85300000000001</v>
      </c>
      <c r="R3668" s="36">
        <f t="shared" si="465"/>
        <v>1.3938252314814814</v>
      </c>
      <c r="S3668" s="28" t="str">
        <f t="shared" si="461"/>
        <v/>
      </c>
      <c r="T3668" s="37">
        <f t="shared" si="462"/>
        <v>9478011.5740740728</v>
      </c>
      <c r="U3668" s="37">
        <f t="shared" si="463"/>
        <v>1292225.1288831017</v>
      </c>
      <c r="V3668" s="37">
        <f t="shared" si="464"/>
        <v>1292225.1288831017</v>
      </c>
    </row>
    <row r="3669" spans="1:22">
      <c r="A3669" s="23">
        <v>3668</v>
      </c>
      <c r="B3669" s="3">
        <v>38480</v>
      </c>
      <c r="C3669" s="28">
        <v>5</v>
      </c>
      <c r="D3669" s="29">
        <v>8</v>
      </c>
      <c r="E3669" s="28">
        <v>2005</v>
      </c>
      <c r="F3669" s="31">
        <f>DATE(E3669,D3669,C3669)</f>
        <v>38569</v>
      </c>
      <c r="G3669" s="24" t="s">
        <v>4693</v>
      </c>
      <c r="H3669" s="2">
        <v>6800000</v>
      </c>
      <c r="I3669" s="2">
        <v>49526</v>
      </c>
      <c r="J3669" s="2">
        <v>49526</v>
      </c>
      <c r="K3669" s="28" t="str">
        <f t="shared" si="458"/>
        <v/>
      </c>
      <c r="L3669" s="28" t="str">
        <f t="shared" si="459"/>
        <v/>
      </c>
      <c r="M3669" s="28" t="s">
        <v>4693</v>
      </c>
      <c r="N3669" s="28" t="str">
        <f t="shared" si="460"/>
        <v/>
      </c>
      <c r="O3669" s="28" t="str">
        <f>IF(N3669=1,M3669&amp;" ("&amp;E3669&amp;")",M3669)</f>
        <v>The Chumscrubber</v>
      </c>
      <c r="P3669" s="36">
        <f>INDEX(cpi!$A$1:$M$105,MATCH('Inflation adjust calc'!$E3669,cpi!$A:$A,0),MATCH('Inflation adjust calc'!$D3669,cpi!$1:$1,0))</f>
        <v>196.4</v>
      </c>
      <c r="Q3669" s="36">
        <f>cpi!$I$2</f>
        <v>240.85300000000001</v>
      </c>
      <c r="R3669" s="36">
        <f t="shared" si="465"/>
        <v>1.2263391038696538</v>
      </c>
      <c r="S3669" s="28" t="str">
        <f t="shared" si="461"/>
        <v/>
      </c>
      <c r="T3669" s="37">
        <f t="shared" si="462"/>
        <v>8339105.9063136457</v>
      </c>
      <c r="U3669" s="37">
        <f t="shared" si="463"/>
        <v>60735.670458248474</v>
      </c>
      <c r="V3669" s="37">
        <f t="shared" si="464"/>
        <v>60735.670458248474</v>
      </c>
    </row>
    <row r="3670" spans="1:22">
      <c r="A3670" s="23">
        <v>3669</v>
      </c>
      <c r="B3670" s="3">
        <v>38234</v>
      </c>
      <c r="C3670" s="28">
        <v>9</v>
      </c>
      <c r="D3670" s="29">
        <v>4</v>
      </c>
      <c r="E3670" s="28">
        <v>2004</v>
      </c>
      <c r="F3670" s="31">
        <f>DATE(E3670,D3670,C3670)</f>
        <v>38086</v>
      </c>
      <c r="G3670" s="24" t="s">
        <v>4694</v>
      </c>
      <c r="H3670" s="2">
        <v>6800000</v>
      </c>
      <c r="I3670" s="2">
        <v>25032</v>
      </c>
      <c r="J3670" s="2">
        <v>9533964</v>
      </c>
      <c r="K3670" s="28" t="str">
        <f t="shared" si="458"/>
        <v/>
      </c>
      <c r="L3670" s="28" t="str">
        <f t="shared" si="459"/>
        <v/>
      </c>
      <c r="M3670" s="28" t="s">
        <v>4694</v>
      </c>
      <c r="N3670" s="28" t="str">
        <f t="shared" si="460"/>
        <v/>
      </c>
      <c r="O3670" s="28" t="str">
        <f>IF(N3670=1,M3670&amp;" ("&amp;E3670&amp;")",M3670)</f>
        <v>Shade</v>
      </c>
      <c r="P3670" s="36">
        <f>INDEX(cpi!$A$1:$M$105,MATCH('Inflation adjust calc'!$E3670,cpi!$A:$A,0),MATCH('Inflation adjust calc'!$D3670,cpi!$1:$1,0))</f>
        <v>188</v>
      </c>
      <c r="Q3670" s="36">
        <f>cpi!$I$2</f>
        <v>240.85300000000001</v>
      </c>
      <c r="R3670" s="36">
        <f t="shared" si="465"/>
        <v>1.2811329787234043</v>
      </c>
      <c r="S3670" s="28" t="str">
        <f t="shared" si="461"/>
        <v/>
      </c>
      <c r="T3670" s="37">
        <f t="shared" si="462"/>
        <v>8711704.2553191483</v>
      </c>
      <c r="U3670" s="37">
        <f t="shared" si="463"/>
        <v>32069.320723404257</v>
      </c>
      <c r="V3670" s="37">
        <f t="shared" si="464"/>
        <v>12214275.698361702</v>
      </c>
    </row>
    <row r="3671" spans="1:22">
      <c r="A3671" s="23">
        <v>3670</v>
      </c>
      <c r="B3671" s="3">
        <v>40460</v>
      </c>
      <c r="C3671" s="28">
        <v>10</v>
      </c>
      <c r="D3671" s="29">
        <v>9</v>
      </c>
      <c r="E3671" s="28">
        <v>2010</v>
      </c>
      <c r="F3671" s="31">
        <f>DATE(E3671,D3671,C3671)</f>
        <v>40431</v>
      </c>
      <c r="G3671" s="24" t="s">
        <v>4695</v>
      </c>
      <c r="H3671" s="2">
        <v>6750000</v>
      </c>
      <c r="I3671" s="2">
        <v>113568</v>
      </c>
      <c r="J3671" s="2">
        <v>6812530</v>
      </c>
      <c r="K3671" s="28" t="str">
        <f t="shared" si="458"/>
        <v/>
      </c>
      <c r="L3671" s="28" t="str">
        <f t="shared" si="459"/>
        <v/>
      </c>
      <c r="M3671" s="28" t="s">
        <v>4695</v>
      </c>
      <c r="N3671" s="28" t="str">
        <f t="shared" si="460"/>
        <v/>
      </c>
      <c r="O3671" s="28" t="str">
        <f>IF(N3671=1,M3671&amp;" ("&amp;E3671&amp;")",M3671)</f>
        <v>Bran Nue Dae</v>
      </c>
      <c r="P3671" s="36">
        <f>INDEX(cpi!$A$1:$M$105,MATCH('Inflation adjust calc'!$E3671,cpi!$A:$A,0),MATCH('Inflation adjust calc'!$D3671,cpi!$1:$1,0))</f>
        <v>218.43899999999999</v>
      </c>
      <c r="Q3671" s="36">
        <f>cpi!$I$2</f>
        <v>240.85300000000001</v>
      </c>
      <c r="R3671" s="36">
        <f t="shared" si="465"/>
        <v>1.1026098819350025</v>
      </c>
      <c r="S3671" s="28" t="str">
        <f t="shared" si="461"/>
        <v/>
      </c>
      <c r="T3671" s="37">
        <f t="shared" si="462"/>
        <v>7442616.7030612668</v>
      </c>
      <c r="U3671" s="37">
        <f t="shared" si="463"/>
        <v>125221.19907159437</v>
      </c>
      <c r="V3671" s="37">
        <f t="shared" si="464"/>
        <v>7511562.8989786627</v>
      </c>
    </row>
    <row r="3672" spans="1:22">
      <c r="A3672" s="23">
        <v>3671</v>
      </c>
      <c r="B3672" s="3">
        <v>38055</v>
      </c>
      <c r="C3672" s="28">
        <v>3</v>
      </c>
      <c r="D3672" s="29">
        <v>9</v>
      </c>
      <c r="E3672" s="28">
        <v>2004</v>
      </c>
      <c r="F3672" s="31">
        <f>DATE(E3672,D3672,C3672)</f>
        <v>38233</v>
      </c>
      <c r="G3672" s="24" t="s">
        <v>4696</v>
      </c>
      <c r="H3672" s="2">
        <v>6700000</v>
      </c>
      <c r="I3672" s="2">
        <v>223878</v>
      </c>
      <c r="J3672" s="2">
        <v>223878</v>
      </c>
      <c r="K3672" s="28" t="str">
        <f t="shared" si="458"/>
        <v/>
      </c>
      <c r="L3672" s="28" t="str">
        <f t="shared" si="459"/>
        <v/>
      </c>
      <c r="M3672" s="28" t="s">
        <v>4696</v>
      </c>
      <c r="N3672" s="28" t="str">
        <f t="shared" si="460"/>
        <v/>
      </c>
      <c r="O3672" s="28" t="str">
        <f>IF(N3672=1,M3672&amp;" ("&amp;E3672&amp;")",M3672)</f>
        <v>Remember Me, My Love</v>
      </c>
      <c r="P3672" s="36">
        <f>INDEX(cpi!$A$1:$M$105,MATCH('Inflation adjust calc'!$E3672,cpi!$A:$A,0),MATCH('Inflation adjust calc'!$D3672,cpi!$1:$1,0))</f>
        <v>189.9</v>
      </c>
      <c r="Q3672" s="36">
        <f>cpi!$I$2</f>
        <v>240.85300000000001</v>
      </c>
      <c r="R3672" s="36">
        <f t="shared" si="465"/>
        <v>1.2683149025803053</v>
      </c>
      <c r="S3672" s="28" t="str">
        <f t="shared" si="461"/>
        <v/>
      </c>
      <c r="T3672" s="37">
        <f t="shared" si="462"/>
        <v>8497709.847288046</v>
      </c>
      <c r="U3672" s="37">
        <f t="shared" si="463"/>
        <v>283947.80375987361</v>
      </c>
      <c r="V3672" s="37">
        <f t="shared" si="464"/>
        <v>283947.80375987361</v>
      </c>
    </row>
    <row r="3673" spans="1:22">
      <c r="A3673" s="23">
        <v>3672</v>
      </c>
      <c r="B3673" s="3" t="s">
        <v>169</v>
      </c>
      <c r="C3673" s="28">
        <v>21</v>
      </c>
      <c r="D3673" s="29">
        <v>5</v>
      </c>
      <c r="E3673" s="28">
        <v>2010</v>
      </c>
      <c r="F3673" s="31">
        <f>DATE(E3673,D3673,C3673)</f>
        <v>40319</v>
      </c>
      <c r="G3673" s="24" t="s">
        <v>4697</v>
      </c>
      <c r="H3673" s="2">
        <v>6600000</v>
      </c>
      <c r="I3673">
        <v>828</v>
      </c>
      <c r="J3673">
        <v>828</v>
      </c>
      <c r="K3673" s="28" t="str">
        <f t="shared" si="458"/>
        <v/>
      </c>
      <c r="L3673" s="28" t="str">
        <f t="shared" si="459"/>
        <v/>
      </c>
      <c r="M3673" s="28" t="s">
        <v>4697</v>
      </c>
      <c r="N3673" s="28" t="str">
        <f t="shared" si="460"/>
        <v/>
      </c>
      <c r="O3673" s="28" t="str">
        <f>IF(N3673=1,M3673&amp;" ("&amp;E3673&amp;")",M3673)</f>
        <v>Perrier's Bounty</v>
      </c>
      <c r="P3673" s="36">
        <f>INDEX(cpi!$A$1:$M$105,MATCH('Inflation adjust calc'!$E3673,cpi!$A:$A,0),MATCH('Inflation adjust calc'!$D3673,cpi!$1:$1,0))</f>
        <v>218.178</v>
      </c>
      <c r="Q3673" s="36">
        <f>cpi!$I$2</f>
        <v>240.85300000000001</v>
      </c>
      <c r="R3673" s="36">
        <f t="shared" si="465"/>
        <v>1.1039289020891199</v>
      </c>
      <c r="S3673" s="28" t="str">
        <f t="shared" si="461"/>
        <v/>
      </c>
      <c r="T3673" s="37">
        <f t="shared" si="462"/>
        <v>7285930.7537881909</v>
      </c>
      <c r="U3673" s="37">
        <f t="shared" si="463"/>
        <v>914.05313092979122</v>
      </c>
      <c r="V3673" s="37">
        <f t="shared" si="464"/>
        <v>914.05313092979122</v>
      </c>
    </row>
    <row r="3674" spans="1:22">
      <c r="A3674" s="23">
        <v>3673</v>
      </c>
      <c r="B3674" s="3" t="s">
        <v>2606</v>
      </c>
      <c r="C3674" s="28">
        <v>19</v>
      </c>
      <c r="D3674" s="29">
        <v>9</v>
      </c>
      <c r="E3674" s="28">
        <v>2008</v>
      </c>
      <c r="F3674" s="31">
        <f>DATE(E3674,D3674,C3674)</f>
        <v>39710</v>
      </c>
      <c r="G3674" s="24" t="s">
        <v>4698</v>
      </c>
      <c r="H3674" s="2">
        <v>6537890</v>
      </c>
      <c r="I3674" s="2">
        <v>8744</v>
      </c>
      <c r="J3674" s="2">
        <v>14319195</v>
      </c>
      <c r="K3674" s="28" t="str">
        <f t="shared" si="458"/>
        <v/>
      </c>
      <c r="L3674" s="28" t="str">
        <f t="shared" si="459"/>
        <v/>
      </c>
      <c r="M3674" s="28" t="s">
        <v>4698</v>
      </c>
      <c r="N3674" s="28" t="str">
        <f t="shared" si="460"/>
        <v/>
      </c>
      <c r="O3674" s="28" t="str">
        <f>IF(N3674=1,M3674&amp;" ("&amp;E3674&amp;")",M3674)</f>
        <v>Tropa de Elite</v>
      </c>
      <c r="P3674" s="36">
        <f>INDEX(cpi!$A$1:$M$105,MATCH('Inflation adjust calc'!$E3674,cpi!$A:$A,0),MATCH('Inflation adjust calc'!$D3674,cpi!$1:$1,0))</f>
        <v>218.78299999999999</v>
      </c>
      <c r="Q3674" s="36">
        <f>cpi!$I$2</f>
        <v>240.85300000000001</v>
      </c>
      <c r="R3674" s="36">
        <f t="shared" si="465"/>
        <v>1.100876210674504</v>
      </c>
      <c r="S3674" s="28" t="str">
        <f t="shared" si="461"/>
        <v/>
      </c>
      <c r="T3674" s="37">
        <f t="shared" si="462"/>
        <v>7197407.5690067336</v>
      </c>
      <c r="U3674" s="37">
        <f t="shared" si="463"/>
        <v>9626.0615861378628</v>
      </c>
      <c r="V3674" s="37">
        <f t="shared" si="464"/>
        <v>15763661.131509304</v>
      </c>
    </row>
    <row r="3675" spans="1:22">
      <c r="A3675" s="23">
        <v>3674</v>
      </c>
      <c r="B3675" s="3">
        <v>41708</v>
      </c>
      <c r="C3675" s="28">
        <v>3</v>
      </c>
      <c r="D3675" s="29">
        <v>10</v>
      </c>
      <c r="E3675" s="28">
        <v>2014</v>
      </c>
      <c r="F3675" s="31">
        <f>DATE(E3675,D3675,C3675)</f>
        <v>41915</v>
      </c>
      <c r="G3675" s="24" t="s">
        <v>4699</v>
      </c>
      <c r="H3675" s="2">
        <v>6500000</v>
      </c>
      <c r="I3675" s="2">
        <v>84273813</v>
      </c>
      <c r="J3675" s="2">
        <v>256873813</v>
      </c>
      <c r="K3675" s="28" t="str">
        <f t="shared" si="458"/>
        <v/>
      </c>
      <c r="L3675" s="28" t="str">
        <f t="shared" si="459"/>
        <v/>
      </c>
      <c r="M3675" s="28" t="s">
        <v>4699</v>
      </c>
      <c r="N3675" s="28" t="str">
        <f t="shared" si="460"/>
        <v/>
      </c>
      <c r="O3675" s="28" t="str">
        <f>IF(N3675=1,M3675&amp;" ("&amp;E3675&amp;")",M3675)</f>
        <v>Annabelle</v>
      </c>
      <c r="P3675" s="36">
        <f>INDEX(cpi!$A$1:$M$105,MATCH('Inflation adjust calc'!$E3675,cpi!$A:$A,0),MATCH('Inflation adjust calc'!$D3675,cpi!$1:$1,0))</f>
        <v>237.43299999999999</v>
      </c>
      <c r="Q3675" s="36">
        <f>cpi!$I$2</f>
        <v>240.85300000000001</v>
      </c>
      <c r="R3675" s="36">
        <f t="shared" si="465"/>
        <v>1.0144040634621136</v>
      </c>
      <c r="S3675" s="28" t="str">
        <f t="shared" si="461"/>
        <v/>
      </c>
      <c r="T3675" s="37">
        <f t="shared" si="462"/>
        <v>6593626.4125037389</v>
      </c>
      <c r="U3675" s="37">
        <f t="shared" si="463"/>
        <v>85487698.350646302</v>
      </c>
      <c r="V3675" s="37">
        <f t="shared" si="464"/>
        <v>260573839.70420712</v>
      </c>
    </row>
    <row r="3676" spans="1:22">
      <c r="A3676" s="23">
        <v>3675</v>
      </c>
      <c r="B3676" s="3">
        <v>39449</v>
      </c>
      <c r="C3676" s="28">
        <v>1</v>
      </c>
      <c r="D3676" s="29">
        <v>2</v>
      </c>
      <c r="E3676" s="28">
        <v>2008</v>
      </c>
      <c r="F3676" s="31">
        <f>DATE(E3676,D3676,C3676)</f>
        <v>39479</v>
      </c>
      <c r="G3676" s="24" t="s">
        <v>4700</v>
      </c>
      <c r="H3676" s="2">
        <v>6500000</v>
      </c>
      <c r="I3676" s="2">
        <v>65281781</v>
      </c>
      <c r="J3676" s="2">
        <v>70712099</v>
      </c>
      <c r="K3676" s="28" t="str">
        <f t="shared" si="458"/>
        <v/>
      </c>
      <c r="L3676" s="28" t="str">
        <f t="shared" si="459"/>
        <v/>
      </c>
      <c r="M3676" s="28" t="s">
        <v>4700</v>
      </c>
      <c r="N3676" s="28" t="str">
        <f t="shared" si="460"/>
        <v/>
      </c>
      <c r="O3676" s="28" t="str">
        <f>IF(N3676=1,M3676&amp;" ("&amp;E3676&amp;")",M3676)</f>
        <v>Hannah Montana/Miley Cyrus: Best of Both Worlds Concert Tour</v>
      </c>
      <c r="P3676" s="36">
        <f>INDEX(cpi!$A$1:$M$105,MATCH('Inflation adjust calc'!$E3676,cpi!$A:$A,0),MATCH('Inflation adjust calc'!$D3676,cpi!$1:$1,0))</f>
        <v>211.69300000000001</v>
      </c>
      <c r="Q3676" s="36">
        <f>cpi!$I$2</f>
        <v>240.85300000000001</v>
      </c>
      <c r="R3676" s="36">
        <f t="shared" si="465"/>
        <v>1.1377466425436835</v>
      </c>
      <c r="S3676" s="28" t="str">
        <f t="shared" si="461"/>
        <v/>
      </c>
      <c r="T3676" s="37">
        <f t="shared" si="462"/>
        <v>7395353.176533943</v>
      </c>
      <c r="U3676" s="37">
        <f t="shared" si="463"/>
        <v>74274127.152022034</v>
      </c>
      <c r="V3676" s="37">
        <f t="shared" si="464"/>
        <v>80452453.224466562</v>
      </c>
    </row>
    <row r="3677" spans="1:22">
      <c r="A3677" s="23">
        <v>3676</v>
      </c>
      <c r="B3677" s="3">
        <v>33579</v>
      </c>
      <c r="C3677" s="28">
        <v>12</v>
      </c>
      <c r="D3677" s="29">
        <v>7</v>
      </c>
      <c r="E3677" s="28">
        <v>1991</v>
      </c>
      <c r="F3677" s="31">
        <f>DATE(E3677,D3677,C3677)</f>
        <v>33431</v>
      </c>
      <c r="G3677" s="24" t="s">
        <v>4701</v>
      </c>
      <c r="H3677" s="2">
        <v>6500000</v>
      </c>
      <c r="I3677" s="2">
        <v>56190094</v>
      </c>
      <c r="J3677" s="2">
        <v>56190094</v>
      </c>
      <c r="K3677" s="28" t="str">
        <f t="shared" si="458"/>
        <v/>
      </c>
      <c r="L3677" s="28" t="str">
        <f t="shared" si="459"/>
        <v/>
      </c>
      <c r="M3677" s="28" t="s">
        <v>4701</v>
      </c>
      <c r="N3677" s="28" t="str">
        <f t="shared" si="460"/>
        <v/>
      </c>
      <c r="O3677" s="28" t="str">
        <f>IF(N3677=1,M3677&amp;" ("&amp;E3677&amp;")",M3677)</f>
        <v>Boyz n the Hood</v>
      </c>
      <c r="P3677" s="36">
        <f>INDEX(cpi!$A$1:$M$105,MATCH('Inflation adjust calc'!$E3677,cpi!$A:$A,0),MATCH('Inflation adjust calc'!$D3677,cpi!$1:$1,0))</f>
        <v>136.19999999999999</v>
      </c>
      <c r="Q3677" s="36">
        <f>cpi!$I$2</f>
        <v>240.85300000000001</v>
      </c>
      <c r="R3677" s="36">
        <f t="shared" si="465"/>
        <v>1.7683773861967698</v>
      </c>
      <c r="S3677" s="28" t="str">
        <f t="shared" si="461"/>
        <v/>
      </c>
      <c r="T3677" s="37">
        <f t="shared" si="462"/>
        <v>11494453.010279004</v>
      </c>
      <c r="U3677" s="37">
        <f t="shared" si="463"/>
        <v>99365291.55787079</v>
      </c>
      <c r="V3677" s="37">
        <f t="shared" si="464"/>
        <v>99365291.55787079</v>
      </c>
    </row>
    <row r="3678" spans="1:22">
      <c r="A3678" s="23">
        <v>3677</v>
      </c>
      <c r="B3678" s="3" t="s">
        <v>3474</v>
      </c>
      <c r="C3678" s="28">
        <v>24</v>
      </c>
      <c r="D3678" s="29">
        <v>7</v>
      </c>
      <c r="E3678" s="28">
        <v>1987</v>
      </c>
      <c r="F3678" s="31">
        <f>DATE(E3678,D3678,C3678)</f>
        <v>31982</v>
      </c>
      <c r="G3678" s="24" t="s">
        <v>4702</v>
      </c>
      <c r="H3678" s="2">
        <v>6500000</v>
      </c>
      <c r="I3678" s="2">
        <v>54215416</v>
      </c>
      <c r="J3678" s="2">
        <v>54215416</v>
      </c>
      <c r="K3678" s="28" t="str">
        <f t="shared" si="458"/>
        <v/>
      </c>
      <c r="L3678" s="28" t="str">
        <f t="shared" si="459"/>
        <v/>
      </c>
      <c r="M3678" s="28" t="s">
        <v>4702</v>
      </c>
      <c r="N3678" s="28" t="str">
        <f t="shared" si="460"/>
        <v/>
      </c>
      <c r="O3678" s="28" t="str">
        <f>IF(N3678=1,M3678&amp;" ("&amp;E3678&amp;")",M3678)</f>
        <v>La Bamba</v>
      </c>
      <c r="P3678" s="36">
        <f>INDEX(cpi!$A$1:$M$105,MATCH('Inflation adjust calc'!$E3678,cpi!$A:$A,0),MATCH('Inflation adjust calc'!$D3678,cpi!$1:$1,0))</f>
        <v>113.8</v>
      </c>
      <c r="Q3678" s="36">
        <f>cpi!$I$2</f>
        <v>240.85300000000001</v>
      </c>
      <c r="R3678" s="36">
        <f t="shared" si="465"/>
        <v>2.1164586994727594</v>
      </c>
      <c r="S3678" s="28" t="str">
        <f t="shared" si="461"/>
        <v/>
      </c>
      <c r="T3678" s="37">
        <f t="shared" si="462"/>
        <v>13756981.546572937</v>
      </c>
      <c r="U3678" s="37">
        <f t="shared" si="463"/>
        <v>114744688.83873463</v>
      </c>
      <c r="V3678" s="37">
        <f t="shared" si="464"/>
        <v>114744688.83873463</v>
      </c>
    </row>
    <row r="3679" spans="1:22">
      <c r="A3679" s="23">
        <v>3678</v>
      </c>
      <c r="B3679" s="3" t="s">
        <v>3384</v>
      </c>
      <c r="C3679" s="28">
        <v>22</v>
      </c>
      <c r="D3679" s="29">
        <v>5</v>
      </c>
      <c r="E3679" s="28">
        <v>1981</v>
      </c>
      <c r="F3679" s="31">
        <f>DATE(E3679,D3679,C3679)</f>
        <v>29728</v>
      </c>
      <c r="G3679" s="24" t="s">
        <v>4703</v>
      </c>
      <c r="H3679" s="2">
        <v>6500000</v>
      </c>
      <c r="I3679" s="2">
        <v>42488161</v>
      </c>
      <c r="J3679" s="2">
        <v>42488161</v>
      </c>
      <c r="K3679" s="28" t="str">
        <f t="shared" si="458"/>
        <v/>
      </c>
      <c r="L3679" s="28" t="str">
        <f t="shared" si="459"/>
        <v/>
      </c>
      <c r="M3679" s="28" t="s">
        <v>4703</v>
      </c>
      <c r="N3679" s="28" t="str">
        <f t="shared" si="460"/>
        <v/>
      </c>
      <c r="O3679" s="28" t="str">
        <f>IF(N3679=1,M3679&amp;" ("&amp;E3679&amp;")",M3679)</f>
        <v>The Four Seasons</v>
      </c>
      <c r="P3679" s="36">
        <f>INDEX(cpi!$A$1:$M$105,MATCH('Inflation adjust calc'!$E3679,cpi!$A:$A,0),MATCH('Inflation adjust calc'!$D3679,cpi!$1:$1,0))</f>
        <v>89.8</v>
      </c>
      <c r="Q3679" s="36">
        <f>cpi!$I$2</f>
        <v>240.85300000000001</v>
      </c>
      <c r="R3679" s="36">
        <f t="shared" si="465"/>
        <v>2.682104677060134</v>
      </c>
      <c r="S3679" s="28" t="str">
        <f t="shared" si="461"/>
        <v/>
      </c>
      <c r="T3679" s="37">
        <f t="shared" si="462"/>
        <v>17433680.400890872</v>
      </c>
      <c r="U3679" s="37">
        <f t="shared" si="463"/>
        <v>113957695.33778398</v>
      </c>
      <c r="V3679" s="37">
        <f t="shared" si="464"/>
        <v>113957695.33778398</v>
      </c>
    </row>
    <row r="3680" spans="1:22">
      <c r="A3680" s="23">
        <v>3679</v>
      </c>
      <c r="B3680" s="3">
        <v>29221</v>
      </c>
      <c r="C3680" s="28">
        <v>1</v>
      </c>
      <c r="D3680" s="29">
        <v>1</v>
      </c>
      <c r="E3680" s="28">
        <v>1980</v>
      </c>
      <c r="F3680" s="31">
        <f>DATE(E3680,D3680,C3680)</f>
        <v>29221</v>
      </c>
      <c r="G3680" s="24" t="s">
        <v>4704</v>
      </c>
      <c r="H3680" s="2">
        <v>6500000</v>
      </c>
      <c r="I3680" s="2">
        <v>31899000</v>
      </c>
      <c r="J3680" s="2">
        <v>31899000</v>
      </c>
      <c r="K3680" s="28" t="str">
        <f t="shared" si="458"/>
        <v/>
      </c>
      <c r="L3680" s="28" t="str">
        <f t="shared" si="459"/>
        <v/>
      </c>
      <c r="M3680" s="28" t="s">
        <v>4704</v>
      </c>
      <c r="N3680" s="28" t="str">
        <f t="shared" si="460"/>
        <v/>
      </c>
      <c r="O3680" s="28" t="str">
        <f>IF(N3680=1,M3680&amp;" ("&amp;E3680&amp;")",M3680)</f>
        <v>Dressed to Kill</v>
      </c>
      <c r="P3680" s="36">
        <f>INDEX(cpi!$A$1:$M$105,MATCH('Inflation adjust calc'!$E3680,cpi!$A:$A,0),MATCH('Inflation adjust calc'!$D3680,cpi!$1:$1,0))</f>
        <v>77.8</v>
      </c>
      <c r="Q3680" s="36">
        <f>cpi!$I$2</f>
        <v>240.85300000000001</v>
      </c>
      <c r="R3680" s="36">
        <f t="shared" si="465"/>
        <v>3.0957969151670954</v>
      </c>
      <c r="S3680" s="28" t="str">
        <f t="shared" si="461"/>
        <v/>
      </c>
      <c r="T3680" s="37">
        <f t="shared" si="462"/>
        <v>20122679.948586121</v>
      </c>
      <c r="U3680" s="37">
        <f t="shared" si="463"/>
        <v>98752825.796915174</v>
      </c>
      <c r="V3680" s="37">
        <f t="shared" si="464"/>
        <v>98752825.796915174</v>
      </c>
    </row>
    <row r="3681" spans="1:22">
      <c r="A3681" s="23">
        <v>3680</v>
      </c>
      <c r="B3681" s="3">
        <v>34004</v>
      </c>
      <c r="C3681" s="28">
        <v>2</v>
      </c>
      <c r="D3681" s="29">
        <v>4</v>
      </c>
      <c r="E3681" s="28">
        <v>1993</v>
      </c>
      <c r="F3681" s="31">
        <f>DATE(E3681,D3681,C3681)</f>
        <v>34061</v>
      </c>
      <c r="G3681" s="24" t="s">
        <v>4705</v>
      </c>
      <c r="H3681" s="2">
        <v>6500000</v>
      </c>
      <c r="I3681" s="2">
        <v>24103594</v>
      </c>
      <c r="J3681" s="2">
        <v>24103594</v>
      </c>
      <c r="K3681" s="28" t="str">
        <f t="shared" si="458"/>
        <v/>
      </c>
      <c r="L3681" s="28" t="str">
        <f t="shared" si="459"/>
        <v/>
      </c>
      <c r="M3681" s="28" t="s">
        <v>4705</v>
      </c>
      <c r="N3681" s="28" t="str">
        <f t="shared" si="460"/>
        <v/>
      </c>
      <c r="O3681" s="28" t="str">
        <f>IF(N3681=1,M3681&amp;" ("&amp;E3681&amp;")",M3681)</f>
        <v>The Adventures of Huck Finn</v>
      </c>
      <c r="P3681" s="36">
        <f>INDEX(cpi!$A$1:$M$105,MATCH('Inflation adjust calc'!$E3681,cpi!$A:$A,0),MATCH('Inflation adjust calc'!$D3681,cpi!$1:$1,0))</f>
        <v>144</v>
      </c>
      <c r="Q3681" s="36">
        <f>cpi!$I$2</f>
        <v>240.85300000000001</v>
      </c>
      <c r="R3681" s="36">
        <f t="shared" si="465"/>
        <v>1.6725902777777779</v>
      </c>
      <c r="S3681" s="28" t="str">
        <f t="shared" si="461"/>
        <v/>
      </c>
      <c r="T3681" s="37">
        <f t="shared" si="462"/>
        <v>10871836.805555556</v>
      </c>
      <c r="U3681" s="37">
        <f t="shared" si="463"/>
        <v>40315436.983902782</v>
      </c>
      <c r="V3681" s="37">
        <f t="shared" si="464"/>
        <v>40315436.983902782</v>
      </c>
    </row>
    <row r="3682" spans="1:22">
      <c r="A3682" s="23">
        <v>3681</v>
      </c>
      <c r="B3682" s="3">
        <v>36407</v>
      </c>
      <c r="C3682" s="28">
        <v>9</v>
      </c>
      <c r="D3682" s="29">
        <v>4</v>
      </c>
      <c r="E3682" s="28">
        <v>1999</v>
      </c>
      <c r="F3682" s="31">
        <f>DATE(E3682,D3682,C3682)</f>
        <v>36259</v>
      </c>
      <c r="G3682" s="24" t="s">
        <v>4706</v>
      </c>
      <c r="H3682" s="2">
        <v>6500000</v>
      </c>
      <c r="I3682" s="2">
        <v>16875273</v>
      </c>
      <c r="J3682" s="2">
        <v>28383441</v>
      </c>
      <c r="K3682" s="28" t="str">
        <f t="shared" si="458"/>
        <v/>
      </c>
      <c r="L3682" s="28" t="str">
        <f t="shared" si="459"/>
        <v/>
      </c>
      <c r="M3682" s="28" t="s">
        <v>4706</v>
      </c>
      <c r="N3682" s="28" t="str">
        <f t="shared" si="460"/>
        <v/>
      </c>
      <c r="O3682" s="28" t="str">
        <f>IF(N3682=1,M3682&amp;" ("&amp;E3682&amp;")",M3682)</f>
        <v>Go!</v>
      </c>
      <c r="P3682" s="36">
        <f>INDEX(cpi!$A$1:$M$105,MATCH('Inflation adjust calc'!$E3682,cpi!$A:$A,0),MATCH('Inflation adjust calc'!$D3682,cpi!$1:$1,0))</f>
        <v>166.2</v>
      </c>
      <c r="Q3682" s="36">
        <f>cpi!$I$2</f>
        <v>240.85300000000001</v>
      </c>
      <c r="R3682" s="36">
        <f t="shared" si="465"/>
        <v>1.449175691937425</v>
      </c>
      <c r="S3682" s="28" t="str">
        <f t="shared" si="461"/>
        <v/>
      </c>
      <c r="T3682" s="37">
        <f t="shared" si="462"/>
        <v>9419641.9975932632</v>
      </c>
      <c r="U3682" s="37">
        <f t="shared" si="463"/>
        <v>24455235.426407944</v>
      </c>
      <c r="V3682" s="37">
        <f t="shared" si="464"/>
        <v>41132592.750740081</v>
      </c>
    </row>
    <row r="3683" spans="1:22">
      <c r="A3683" s="23">
        <v>3682</v>
      </c>
      <c r="B3683" s="3">
        <v>38902</v>
      </c>
      <c r="C3683" s="28">
        <v>7</v>
      </c>
      <c r="D3683" s="29">
        <v>4</v>
      </c>
      <c r="E3683" s="28">
        <v>2006</v>
      </c>
      <c r="F3683" s="31">
        <f>DATE(E3683,D3683,C3683)</f>
        <v>38814</v>
      </c>
      <c r="G3683" s="24" t="s">
        <v>4707</v>
      </c>
      <c r="H3683" s="2">
        <v>6500000</v>
      </c>
      <c r="I3683" s="2">
        <v>13368437</v>
      </c>
      <c r="J3683" s="2">
        <v>18110152</v>
      </c>
      <c r="K3683" s="28" t="str">
        <f t="shared" si="458"/>
        <v/>
      </c>
      <c r="L3683" s="28" t="str">
        <f t="shared" si="459"/>
        <v/>
      </c>
      <c r="M3683" s="28" t="s">
        <v>4707</v>
      </c>
      <c r="N3683" s="28" t="str">
        <f t="shared" si="460"/>
        <v/>
      </c>
      <c r="O3683" s="28" t="str">
        <f>IF(N3683=1,M3683&amp;" ("&amp;E3683&amp;")",M3683)</f>
        <v>Friends with Money</v>
      </c>
      <c r="P3683" s="36">
        <f>INDEX(cpi!$A$1:$M$105,MATCH('Inflation adjust calc'!$E3683,cpi!$A:$A,0),MATCH('Inflation adjust calc'!$D3683,cpi!$1:$1,0))</f>
        <v>201.5</v>
      </c>
      <c r="Q3683" s="36">
        <f>cpi!$I$2</f>
        <v>240.85300000000001</v>
      </c>
      <c r="R3683" s="36">
        <f t="shared" si="465"/>
        <v>1.1953002481389579</v>
      </c>
      <c r="S3683" s="28" t="str">
        <f t="shared" si="461"/>
        <v/>
      </c>
      <c r="T3683" s="37">
        <f t="shared" si="462"/>
        <v>7769451.6129032262</v>
      </c>
      <c r="U3683" s="37">
        <f t="shared" si="463"/>
        <v>15979296.063330024</v>
      </c>
      <c r="V3683" s="37">
        <f t="shared" si="464"/>
        <v>21647069.179434244</v>
      </c>
    </row>
    <row r="3684" spans="1:22">
      <c r="A3684" s="23">
        <v>3683</v>
      </c>
      <c r="B3684" s="3">
        <v>25934</v>
      </c>
      <c r="C3684" s="28">
        <v>1</v>
      </c>
      <c r="D3684" s="29">
        <v>1</v>
      </c>
      <c r="E3684" s="28">
        <v>1971</v>
      </c>
      <c r="F3684" s="31">
        <f>DATE(E3684,D3684,C3684)</f>
        <v>25934</v>
      </c>
      <c r="G3684" s="24" t="s">
        <v>4708</v>
      </c>
      <c r="H3684" s="2">
        <v>6500000</v>
      </c>
      <c r="I3684" s="2">
        <v>12376563</v>
      </c>
      <c r="J3684" s="2">
        <v>12376563</v>
      </c>
      <c r="K3684" s="28" t="str">
        <f t="shared" si="458"/>
        <v/>
      </c>
      <c r="L3684" s="28" t="str">
        <f t="shared" si="459"/>
        <v/>
      </c>
      <c r="M3684" s="28" t="s">
        <v>4708</v>
      </c>
      <c r="N3684" s="28" t="str">
        <f t="shared" si="460"/>
        <v/>
      </c>
      <c r="O3684" s="28" t="str">
        <f>IF(N3684=1,M3684&amp;" ("&amp;E3684&amp;")",M3684)</f>
        <v>The Andromeda Strain</v>
      </c>
      <c r="P3684" s="36">
        <f>INDEX(cpi!$A$1:$M$105,MATCH('Inflation adjust calc'!$E3684,cpi!$A:$A,0),MATCH('Inflation adjust calc'!$D3684,cpi!$1:$1,0))</f>
        <v>39.799999999999997</v>
      </c>
      <c r="Q3684" s="36">
        <f>cpi!$I$2</f>
        <v>240.85300000000001</v>
      </c>
      <c r="R3684" s="36">
        <f t="shared" si="465"/>
        <v>6.0515829145728652</v>
      </c>
      <c r="S3684" s="28" t="str">
        <f t="shared" si="461"/>
        <v/>
      </c>
      <c r="T3684" s="37">
        <f t="shared" si="462"/>
        <v>39335288.944723621</v>
      </c>
      <c r="U3684" s="37">
        <f t="shared" si="463"/>
        <v>74897797.19193469</v>
      </c>
      <c r="V3684" s="37">
        <f t="shared" si="464"/>
        <v>74897797.19193469</v>
      </c>
    </row>
    <row r="3685" spans="1:22">
      <c r="A3685" s="23">
        <v>3684</v>
      </c>
      <c r="B3685" s="3" t="s">
        <v>2284</v>
      </c>
      <c r="C3685" s="28">
        <v>22</v>
      </c>
      <c r="D3685" s="29">
        <v>10</v>
      </c>
      <c r="E3685" s="28">
        <v>1999</v>
      </c>
      <c r="F3685" s="31">
        <f>DATE(E3685,D3685,C3685)</f>
        <v>36455</v>
      </c>
      <c r="G3685" s="24" t="s">
        <v>4709</v>
      </c>
      <c r="H3685" s="2">
        <v>6500000</v>
      </c>
      <c r="I3685" s="2">
        <v>10155691</v>
      </c>
      <c r="J3685" s="2">
        <v>10155691</v>
      </c>
      <c r="K3685" s="28" t="str">
        <f t="shared" si="458"/>
        <v/>
      </c>
      <c r="L3685" s="28" t="str">
        <f t="shared" si="459"/>
        <v/>
      </c>
      <c r="M3685" s="28" t="s">
        <v>4709</v>
      </c>
      <c r="N3685" s="28" t="str">
        <f t="shared" si="460"/>
        <v/>
      </c>
      <c r="O3685" s="28" t="str">
        <f>IF(N3685=1,M3685&amp;" ("&amp;E3685&amp;")",M3685)</f>
        <v>Bats</v>
      </c>
      <c r="P3685" s="36">
        <f>INDEX(cpi!$A$1:$M$105,MATCH('Inflation adjust calc'!$E3685,cpi!$A:$A,0),MATCH('Inflation adjust calc'!$D3685,cpi!$1:$1,0))</f>
        <v>168.2</v>
      </c>
      <c r="Q3685" s="36">
        <f>cpi!$I$2</f>
        <v>240.85300000000001</v>
      </c>
      <c r="R3685" s="36">
        <f t="shared" si="465"/>
        <v>1.4319441141498217</v>
      </c>
      <c r="S3685" s="28" t="str">
        <f t="shared" si="461"/>
        <v/>
      </c>
      <c r="T3685" s="37">
        <f t="shared" si="462"/>
        <v>9307636.7419738416</v>
      </c>
      <c r="U3685" s="37">
        <f t="shared" si="463"/>
        <v>14542381.952574316</v>
      </c>
      <c r="V3685" s="37">
        <f t="shared" si="464"/>
        <v>14542381.952574316</v>
      </c>
    </row>
    <row r="3686" spans="1:22">
      <c r="A3686" s="23">
        <v>3685</v>
      </c>
      <c r="B3686" s="3">
        <v>37805</v>
      </c>
      <c r="C3686" s="28">
        <v>7</v>
      </c>
      <c r="D3686" s="29">
        <v>3</v>
      </c>
      <c r="E3686" s="28">
        <v>2003</v>
      </c>
      <c r="F3686" s="31">
        <f>DATE(E3686,D3686,C3686)</f>
        <v>37687</v>
      </c>
      <c r="G3686" s="24" t="s">
        <v>4710</v>
      </c>
      <c r="H3686" s="2">
        <v>6500000</v>
      </c>
      <c r="I3686" s="2">
        <v>6173485</v>
      </c>
      <c r="J3686" s="2">
        <v>6173485</v>
      </c>
      <c r="K3686" s="28" t="str">
        <f t="shared" si="458"/>
        <v/>
      </c>
      <c r="L3686" s="28" t="str">
        <f t="shared" si="459"/>
        <v/>
      </c>
      <c r="M3686" s="28" t="s">
        <v>4710</v>
      </c>
      <c r="N3686" s="28" t="str">
        <f t="shared" si="460"/>
        <v/>
      </c>
      <c r="O3686" s="28" t="str">
        <f>IF(N3686=1,M3686&amp;" ("&amp;E3686&amp;")",M3686)</f>
        <v>Nowhere in Africa</v>
      </c>
      <c r="P3686" s="36">
        <f>INDEX(cpi!$A$1:$M$105,MATCH('Inflation adjust calc'!$E3686,cpi!$A:$A,0),MATCH('Inflation adjust calc'!$D3686,cpi!$1:$1,0))</f>
        <v>184.2</v>
      </c>
      <c r="Q3686" s="36">
        <f>cpi!$I$2</f>
        <v>240.85300000000001</v>
      </c>
      <c r="R3686" s="36">
        <f t="shared" si="465"/>
        <v>1.3075624321389796</v>
      </c>
      <c r="S3686" s="28" t="str">
        <f t="shared" si="461"/>
        <v/>
      </c>
      <c r="T3686" s="37">
        <f t="shared" si="462"/>
        <v>8499155.8089033682</v>
      </c>
      <c r="U3686" s="37">
        <f t="shared" si="463"/>
        <v>8072217.0613735085</v>
      </c>
      <c r="V3686" s="37">
        <f t="shared" si="464"/>
        <v>8072217.0613735085</v>
      </c>
    </row>
    <row r="3687" spans="1:22">
      <c r="A3687" s="23">
        <v>3686</v>
      </c>
      <c r="B3687" s="3">
        <v>40586</v>
      </c>
      <c r="C3687" s="28">
        <v>2</v>
      </c>
      <c r="D3687" s="29">
        <v>12</v>
      </c>
      <c r="E3687" s="28">
        <v>2011</v>
      </c>
      <c r="F3687" s="31">
        <f>DATE(E3687,D3687,C3687)</f>
        <v>40879</v>
      </c>
      <c r="G3687" s="24" t="s">
        <v>4711</v>
      </c>
      <c r="H3687" s="2">
        <v>6500000</v>
      </c>
      <c r="I3687" s="2">
        <v>4002293</v>
      </c>
      <c r="J3687" s="2">
        <v>20412841</v>
      </c>
      <c r="K3687" s="28" t="str">
        <f t="shared" si="458"/>
        <v/>
      </c>
      <c r="L3687" s="28" t="str">
        <f t="shared" si="459"/>
        <v/>
      </c>
      <c r="M3687" s="28" t="s">
        <v>4711</v>
      </c>
      <c r="N3687" s="28" t="str">
        <f t="shared" si="460"/>
        <v/>
      </c>
      <c r="O3687" s="28" t="str">
        <f>IF(N3687=1,M3687&amp;" ("&amp;E3687&amp;")",M3687)</f>
        <v>Shame</v>
      </c>
      <c r="P3687" s="36">
        <f>INDEX(cpi!$A$1:$M$105,MATCH('Inflation adjust calc'!$E3687,cpi!$A:$A,0),MATCH('Inflation adjust calc'!$D3687,cpi!$1:$1,0))</f>
        <v>225.672</v>
      </c>
      <c r="Q3687" s="36">
        <f>cpi!$I$2</f>
        <v>240.85300000000001</v>
      </c>
      <c r="R3687" s="36">
        <f t="shared" si="465"/>
        <v>1.0672701974547132</v>
      </c>
      <c r="S3687" s="28" t="str">
        <f t="shared" si="461"/>
        <v/>
      </c>
      <c r="T3687" s="37">
        <f t="shared" si="462"/>
        <v>6937256.2834556354</v>
      </c>
      <c r="U3687" s="37">
        <f t="shared" si="463"/>
        <v>4271528.040381616</v>
      </c>
      <c r="V3687" s="37">
        <f t="shared" si="464"/>
        <v>21786016.844681665</v>
      </c>
    </row>
    <row r="3688" spans="1:22">
      <c r="A3688" s="23">
        <v>3687</v>
      </c>
      <c r="B3688" s="3" t="s">
        <v>1647</v>
      </c>
      <c r="C3688" s="28">
        <v>13</v>
      </c>
      <c r="D3688" s="29">
        <v>5</v>
      </c>
      <c r="E3688" s="28">
        <v>2005</v>
      </c>
      <c r="F3688" s="31">
        <f>DATE(E3688,D3688,C3688)</f>
        <v>38485</v>
      </c>
      <c r="G3688" s="24" t="s">
        <v>4712</v>
      </c>
      <c r="H3688" s="2">
        <v>6500000</v>
      </c>
      <c r="I3688" s="2">
        <v>2339957</v>
      </c>
      <c r="J3688" s="2">
        <v>11745931</v>
      </c>
      <c r="K3688" s="28" t="str">
        <f t="shared" si="458"/>
        <v/>
      </c>
      <c r="L3688" s="28" t="str">
        <f t="shared" si="459"/>
        <v/>
      </c>
      <c r="M3688" s="28" t="s">
        <v>4712</v>
      </c>
      <c r="N3688" s="28" t="str">
        <f t="shared" si="460"/>
        <v/>
      </c>
      <c r="O3688" s="28" t="str">
        <f>IF(N3688=1,M3688&amp;" ("&amp;E3688&amp;")",M3688)</f>
        <v>Layer Cake</v>
      </c>
      <c r="P3688" s="36">
        <f>INDEX(cpi!$A$1:$M$105,MATCH('Inflation adjust calc'!$E3688,cpi!$A:$A,0),MATCH('Inflation adjust calc'!$D3688,cpi!$1:$1,0))</f>
        <v>194.4</v>
      </c>
      <c r="Q3688" s="36">
        <f>cpi!$I$2</f>
        <v>240.85300000000001</v>
      </c>
      <c r="R3688" s="36">
        <f t="shared" si="465"/>
        <v>1.2389557613168725</v>
      </c>
      <c r="S3688" s="28" t="str">
        <f t="shared" si="461"/>
        <v/>
      </c>
      <c r="T3688" s="37">
        <f t="shared" si="462"/>
        <v>8053212.4485596707</v>
      </c>
      <c r="U3688" s="37">
        <f t="shared" si="463"/>
        <v>2899103.2063837447</v>
      </c>
      <c r="V3688" s="37">
        <f t="shared" si="464"/>
        <v>14552688.884480452</v>
      </c>
    </row>
    <row r="3689" spans="1:22">
      <c r="A3689" s="23">
        <v>3688</v>
      </c>
      <c r="B3689" s="3" t="s">
        <v>335</v>
      </c>
      <c r="C3689" s="28">
        <v>31</v>
      </c>
      <c r="D3689" s="29">
        <v>5</v>
      </c>
      <c r="E3689" s="28">
        <v>2013</v>
      </c>
      <c r="F3689" s="31">
        <f>DATE(E3689,D3689,C3689)</f>
        <v>41425</v>
      </c>
      <c r="G3689" s="24" t="s">
        <v>4713</v>
      </c>
      <c r="H3689" s="2">
        <v>6500000</v>
      </c>
      <c r="I3689" s="2">
        <v>2274649</v>
      </c>
      <c r="J3689" s="2">
        <v>3027956</v>
      </c>
      <c r="K3689" s="28" t="str">
        <f t="shared" si="458"/>
        <v/>
      </c>
      <c r="L3689" s="28" t="str">
        <f t="shared" si="459"/>
        <v/>
      </c>
      <c r="M3689" s="28" t="s">
        <v>4713</v>
      </c>
      <c r="N3689" s="28" t="str">
        <f t="shared" si="460"/>
        <v/>
      </c>
      <c r="O3689" s="28" t="str">
        <f>IF(N3689=1,M3689&amp;" ("&amp;E3689&amp;")",M3689)</f>
        <v>The East</v>
      </c>
      <c r="P3689" s="36">
        <f>INDEX(cpi!$A$1:$M$105,MATCH('Inflation adjust calc'!$E3689,cpi!$A:$A,0),MATCH('Inflation adjust calc'!$D3689,cpi!$1:$1,0))</f>
        <v>232.94499999999999</v>
      </c>
      <c r="Q3689" s="36">
        <f>cpi!$I$2</f>
        <v>240.85300000000001</v>
      </c>
      <c r="R3689" s="36">
        <f t="shared" si="465"/>
        <v>1.0339479276224002</v>
      </c>
      <c r="S3689" s="28" t="str">
        <f t="shared" si="461"/>
        <v/>
      </c>
      <c r="T3689" s="37">
        <f t="shared" si="462"/>
        <v>6720661.5295456015</v>
      </c>
      <c r="U3689" s="37">
        <f t="shared" si="463"/>
        <v>2351868.6196183651</v>
      </c>
      <c r="V3689" s="37">
        <f t="shared" si="464"/>
        <v>3130748.8311318122</v>
      </c>
    </row>
    <row r="3690" spans="1:22">
      <c r="A3690" s="23">
        <v>3689</v>
      </c>
      <c r="B3690" s="3" t="s">
        <v>970</v>
      </c>
      <c r="C3690" s="28">
        <v>21</v>
      </c>
      <c r="D3690" s="29">
        <v>10</v>
      </c>
      <c r="E3690" s="28">
        <v>2005</v>
      </c>
      <c r="F3690" s="31">
        <f>DATE(E3690,D3690,C3690)</f>
        <v>38646</v>
      </c>
      <c r="G3690" s="24" t="s">
        <v>4714</v>
      </c>
      <c r="H3690" s="2">
        <v>6500000</v>
      </c>
      <c r="I3690" s="2">
        <v>2025032</v>
      </c>
      <c r="J3690" s="2">
        <v>2025032</v>
      </c>
      <c r="K3690" s="28" t="str">
        <f t="shared" si="458"/>
        <v/>
      </c>
      <c r="L3690" s="28" t="str">
        <f t="shared" si="459"/>
        <v/>
      </c>
      <c r="M3690" s="28" t="s">
        <v>4714</v>
      </c>
      <c r="N3690" s="28" t="str">
        <f t="shared" si="460"/>
        <v/>
      </c>
      <c r="O3690" s="28" t="str">
        <f>IF(N3690=1,M3690&amp;" ("&amp;E3690&amp;")",M3690)</f>
        <v>The Work and the Glory: American Zion</v>
      </c>
      <c r="P3690" s="36">
        <f>INDEX(cpi!$A$1:$M$105,MATCH('Inflation adjust calc'!$E3690,cpi!$A:$A,0),MATCH('Inflation adjust calc'!$D3690,cpi!$1:$1,0))</f>
        <v>199.2</v>
      </c>
      <c r="Q3690" s="36">
        <f>cpi!$I$2</f>
        <v>240.85300000000001</v>
      </c>
      <c r="R3690" s="36">
        <f t="shared" si="465"/>
        <v>1.20910140562249</v>
      </c>
      <c r="S3690" s="28" t="str">
        <f t="shared" si="461"/>
        <v/>
      </c>
      <c r="T3690" s="37">
        <f t="shared" si="462"/>
        <v>7859159.1365461852</v>
      </c>
      <c r="U3690" s="37">
        <f t="shared" si="463"/>
        <v>2448469.0376305222</v>
      </c>
      <c r="V3690" s="37">
        <f t="shared" si="464"/>
        <v>2448469.0376305222</v>
      </c>
    </row>
    <row r="3691" spans="1:22">
      <c r="A3691" s="23">
        <v>3690</v>
      </c>
      <c r="B3691" s="3" t="s">
        <v>97</v>
      </c>
      <c r="C3691" s="28">
        <v>13</v>
      </c>
      <c r="D3691" s="29">
        <v>11</v>
      </c>
      <c r="E3691" s="28">
        <v>2009</v>
      </c>
      <c r="F3691" s="31">
        <f>DATE(E3691,D3691,C3691)</f>
        <v>40130</v>
      </c>
      <c r="G3691" s="24" t="s">
        <v>4715</v>
      </c>
      <c r="H3691" s="2">
        <v>6500000</v>
      </c>
      <c r="I3691" s="2">
        <v>1109660</v>
      </c>
      <c r="J3691" s="2">
        <v>1744952</v>
      </c>
      <c r="K3691" s="28" t="str">
        <f t="shared" si="458"/>
        <v/>
      </c>
      <c r="L3691" s="28" t="str">
        <f t="shared" si="459"/>
        <v/>
      </c>
      <c r="M3691" s="28" t="s">
        <v>4715</v>
      </c>
      <c r="N3691" s="28" t="str">
        <f t="shared" si="460"/>
        <v/>
      </c>
      <c r="O3691" s="28" t="str">
        <f>IF(N3691=1,M3691&amp;" ("&amp;E3691&amp;")",M3691)</f>
        <v>The Messenger</v>
      </c>
      <c r="P3691" s="36">
        <f>INDEX(cpi!$A$1:$M$105,MATCH('Inflation adjust calc'!$E3691,cpi!$A:$A,0),MATCH('Inflation adjust calc'!$D3691,cpi!$1:$1,0))</f>
        <v>216.33</v>
      </c>
      <c r="Q3691" s="36">
        <f>cpi!$I$2</f>
        <v>240.85300000000001</v>
      </c>
      <c r="R3691" s="36">
        <f t="shared" si="465"/>
        <v>1.1133592197106272</v>
      </c>
      <c r="S3691" s="28" t="str">
        <f t="shared" si="461"/>
        <v/>
      </c>
      <c r="T3691" s="37">
        <f t="shared" si="462"/>
        <v>7236834.9281190773</v>
      </c>
      <c r="U3691" s="37">
        <f t="shared" si="463"/>
        <v>1235450.1917440947</v>
      </c>
      <c r="V3691" s="37">
        <f t="shared" si="464"/>
        <v>1942758.3971524984</v>
      </c>
    </row>
    <row r="3692" spans="1:22">
      <c r="A3692" s="23">
        <v>3691</v>
      </c>
      <c r="B3692" s="3" t="s">
        <v>526</v>
      </c>
      <c r="C3692" s="28">
        <v>23</v>
      </c>
      <c r="D3692" s="29">
        <v>7</v>
      </c>
      <c r="E3692" s="28">
        <v>2004</v>
      </c>
      <c r="F3692" s="31">
        <f>DATE(E3692,D3692,C3692)</f>
        <v>38191</v>
      </c>
      <c r="G3692" s="24" t="s">
        <v>4716</v>
      </c>
      <c r="H3692" s="2">
        <v>6500000</v>
      </c>
      <c r="I3692" s="2">
        <v>1029017</v>
      </c>
      <c r="J3692" s="2">
        <v>1033810</v>
      </c>
      <c r="K3692" s="28" t="str">
        <f t="shared" si="458"/>
        <v/>
      </c>
      <c r="L3692" s="28" t="str">
        <f t="shared" si="459"/>
        <v/>
      </c>
      <c r="M3692" s="28" t="s">
        <v>4716</v>
      </c>
      <c r="N3692" s="28" t="str">
        <f t="shared" si="460"/>
        <v/>
      </c>
      <c r="O3692" s="28" t="str">
        <f>IF(N3692=1,M3692&amp;" ("&amp;E3692&amp;")",M3692)</f>
        <v>A Home at the End of the World</v>
      </c>
      <c r="P3692" s="36">
        <f>INDEX(cpi!$A$1:$M$105,MATCH('Inflation adjust calc'!$E3692,cpi!$A:$A,0),MATCH('Inflation adjust calc'!$D3692,cpi!$1:$1,0))</f>
        <v>189.4</v>
      </c>
      <c r="Q3692" s="36">
        <f>cpi!$I$2</f>
        <v>240.85300000000001</v>
      </c>
      <c r="R3692" s="36">
        <f t="shared" si="465"/>
        <v>1.2716631467793031</v>
      </c>
      <c r="S3692" s="28" t="str">
        <f t="shared" si="461"/>
        <v/>
      </c>
      <c r="T3692" s="37">
        <f t="shared" si="462"/>
        <v>8265810.45406547</v>
      </c>
      <c r="U3692" s="37">
        <f t="shared" si="463"/>
        <v>1308562.9963093982</v>
      </c>
      <c r="V3692" s="37">
        <f t="shared" si="464"/>
        <v>1314658.0777719114</v>
      </c>
    </row>
    <row r="3693" spans="1:22">
      <c r="A3693" s="23">
        <v>3692</v>
      </c>
      <c r="B3693" s="3" t="s">
        <v>1287</v>
      </c>
      <c r="C3693" s="28">
        <v>17</v>
      </c>
      <c r="D3693" s="29">
        <v>8</v>
      </c>
      <c r="E3693" s="28">
        <v>2001</v>
      </c>
      <c r="F3693" s="31">
        <f>DATE(E3693,D3693,C3693)</f>
        <v>37120</v>
      </c>
      <c r="G3693" s="24" t="s">
        <v>4717</v>
      </c>
      <c r="H3693" s="2">
        <v>6500000</v>
      </c>
      <c r="I3693" s="2">
        <v>64148</v>
      </c>
      <c r="J3693" s="2">
        <v>64148</v>
      </c>
      <c r="K3693" s="28" t="str">
        <f t="shared" si="458"/>
        <v/>
      </c>
      <c r="L3693" s="28" t="str">
        <f t="shared" si="459"/>
        <v/>
      </c>
      <c r="M3693" s="28" t="s">
        <v>4717</v>
      </c>
      <c r="N3693" s="28" t="str">
        <f t="shared" si="460"/>
        <v/>
      </c>
      <c r="O3693" s="28" t="str">
        <f>IF(N3693=1,M3693&amp;" ("&amp;E3693&amp;")",M3693)</f>
        <v>Aberdeen</v>
      </c>
      <c r="P3693" s="36">
        <f>INDEX(cpi!$A$1:$M$105,MATCH('Inflation adjust calc'!$E3693,cpi!$A:$A,0),MATCH('Inflation adjust calc'!$D3693,cpi!$1:$1,0))</f>
        <v>177.5</v>
      </c>
      <c r="Q3693" s="36">
        <f>cpi!$I$2</f>
        <v>240.85300000000001</v>
      </c>
      <c r="R3693" s="36">
        <f t="shared" si="465"/>
        <v>1.3569183098591551</v>
      </c>
      <c r="S3693" s="28" t="str">
        <f t="shared" si="461"/>
        <v/>
      </c>
      <c r="T3693" s="37">
        <f t="shared" si="462"/>
        <v>8819969.0140845086</v>
      </c>
      <c r="U3693" s="37">
        <f t="shared" si="463"/>
        <v>87043.595740845078</v>
      </c>
      <c r="V3693" s="37">
        <f t="shared" si="464"/>
        <v>87043.595740845078</v>
      </c>
    </row>
    <row r="3694" spans="1:22">
      <c r="A3694" s="23">
        <v>3693</v>
      </c>
      <c r="B3694" s="3" t="s">
        <v>3843</v>
      </c>
      <c r="C3694" s="28">
        <v>31</v>
      </c>
      <c r="D3694" s="29">
        <v>12</v>
      </c>
      <c r="E3694" s="28">
        <v>2011</v>
      </c>
      <c r="F3694" s="31">
        <f>DATE(E3694,D3694,C3694)</f>
        <v>40908</v>
      </c>
      <c r="G3694" s="24" t="s">
        <v>4718</v>
      </c>
      <c r="H3694" s="2">
        <v>6500000</v>
      </c>
      <c r="I3694">
        <v>0</v>
      </c>
      <c r="J3694" s="2">
        <v>3149</v>
      </c>
      <c r="K3694" s="28" t="str">
        <f t="shared" si="458"/>
        <v/>
      </c>
      <c r="L3694" s="28" t="str">
        <f t="shared" si="459"/>
        <v/>
      </c>
      <c r="M3694" s="28" t="s">
        <v>4718</v>
      </c>
      <c r="N3694" s="28" t="str">
        <f t="shared" si="460"/>
        <v/>
      </c>
      <c r="O3694" s="28" t="str">
        <f>IF(N3694=1,M3694&amp;" ("&amp;E3694&amp;")",M3694)</f>
        <v>Tracker</v>
      </c>
      <c r="P3694" s="36">
        <f>INDEX(cpi!$A$1:$M$105,MATCH('Inflation adjust calc'!$E3694,cpi!$A:$A,0),MATCH('Inflation adjust calc'!$D3694,cpi!$1:$1,0))</f>
        <v>225.672</v>
      </c>
      <c r="Q3694" s="36">
        <f>cpi!$I$2</f>
        <v>240.85300000000001</v>
      </c>
      <c r="R3694" s="36">
        <f t="shared" si="465"/>
        <v>1.0672701974547132</v>
      </c>
      <c r="S3694" s="28" t="str">
        <f t="shared" si="461"/>
        <v/>
      </c>
      <c r="T3694" s="37">
        <f t="shared" si="462"/>
        <v>6937256.2834556354</v>
      </c>
      <c r="U3694" s="37">
        <f t="shared" si="463"/>
        <v>0</v>
      </c>
      <c r="V3694" s="37">
        <f t="shared" si="464"/>
        <v>3360.833851784892</v>
      </c>
    </row>
    <row r="3695" spans="1:22">
      <c r="A3695" s="23">
        <v>3694</v>
      </c>
      <c r="B3695" s="3" t="s">
        <v>4254</v>
      </c>
      <c r="C3695" s="28">
        <v>26</v>
      </c>
      <c r="D3695" s="29">
        <v>10</v>
      </c>
      <c r="E3695" s="28">
        <v>1984</v>
      </c>
      <c r="F3695" s="31">
        <f>DATE(E3695,D3695,C3695)</f>
        <v>30981</v>
      </c>
      <c r="G3695" s="24" t="s">
        <v>4719</v>
      </c>
      <c r="H3695" s="2">
        <v>6400000</v>
      </c>
      <c r="I3695" s="2">
        <v>38019031</v>
      </c>
      <c r="J3695" s="2">
        <v>78019031</v>
      </c>
      <c r="K3695" s="28" t="str">
        <f t="shared" si="458"/>
        <v/>
      </c>
      <c r="L3695" s="28" t="str">
        <f t="shared" si="459"/>
        <v/>
      </c>
      <c r="M3695" s="28" t="s">
        <v>4719</v>
      </c>
      <c r="N3695" s="28" t="str">
        <f t="shared" si="460"/>
        <v/>
      </c>
      <c r="O3695" s="28" t="str">
        <f>IF(N3695=1,M3695&amp;" ("&amp;E3695&amp;")",M3695)</f>
        <v>The Terminator</v>
      </c>
      <c r="P3695" s="36">
        <f>INDEX(cpi!$A$1:$M$105,MATCH('Inflation adjust calc'!$E3695,cpi!$A:$A,0),MATCH('Inflation adjust calc'!$D3695,cpi!$1:$1,0))</f>
        <v>105.3</v>
      </c>
      <c r="Q3695" s="36">
        <f>cpi!$I$2</f>
        <v>240.85300000000001</v>
      </c>
      <c r="R3695" s="36">
        <f t="shared" si="465"/>
        <v>2.2873029439696109</v>
      </c>
      <c r="S3695" s="28" t="str">
        <f t="shared" si="461"/>
        <v/>
      </c>
      <c r="T3695" s="37">
        <f t="shared" si="462"/>
        <v>14638738.841405509</v>
      </c>
      <c r="U3695" s="37">
        <f t="shared" si="463"/>
        <v>86961041.533171892</v>
      </c>
      <c r="V3695" s="37">
        <f t="shared" si="464"/>
        <v>178453159.29195634</v>
      </c>
    </row>
    <row r="3696" spans="1:22">
      <c r="A3696" s="23">
        <v>3695</v>
      </c>
      <c r="B3696" s="3" t="s">
        <v>1538</v>
      </c>
      <c r="C3696" s="28">
        <v>27</v>
      </c>
      <c r="D3696" s="29">
        <v>2</v>
      </c>
      <c r="E3696" s="28">
        <v>2004</v>
      </c>
      <c r="F3696" s="31">
        <f>DATE(E3696,D3696,C3696)</f>
        <v>38044</v>
      </c>
      <c r="G3696" s="24" t="s">
        <v>4720</v>
      </c>
      <c r="H3696" s="2">
        <v>6400000</v>
      </c>
      <c r="I3696" s="2">
        <v>4063859</v>
      </c>
      <c r="J3696" s="2">
        <v>79384539</v>
      </c>
      <c r="K3696" s="28" t="str">
        <f t="shared" si="458"/>
        <v/>
      </c>
      <c r="L3696" s="28" t="str">
        <f t="shared" si="459"/>
        <v/>
      </c>
      <c r="M3696" s="28" t="s">
        <v>4720</v>
      </c>
      <c r="N3696" s="28" t="str">
        <f t="shared" si="460"/>
        <v/>
      </c>
      <c r="O3696" s="28" t="str">
        <f>IF(N3696=1,M3696&amp;" ("&amp;E3696&amp;")",M3696)</f>
        <v>Goodbye, Lenin!</v>
      </c>
      <c r="P3696" s="36">
        <f>INDEX(cpi!$A$1:$M$105,MATCH('Inflation adjust calc'!$E3696,cpi!$A:$A,0),MATCH('Inflation adjust calc'!$D3696,cpi!$1:$1,0))</f>
        <v>186.2</v>
      </c>
      <c r="Q3696" s="36">
        <f>cpi!$I$2</f>
        <v>240.85300000000001</v>
      </c>
      <c r="R3696" s="36">
        <f t="shared" si="465"/>
        <v>1.2935177228786252</v>
      </c>
      <c r="S3696" s="28" t="str">
        <f t="shared" si="461"/>
        <v/>
      </c>
      <c r="T3696" s="37">
        <f t="shared" si="462"/>
        <v>8278513.4264232013</v>
      </c>
      <c r="U3696" s="37">
        <f t="shared" si="463"/>
        <v>5256673.6397798071</v>
      </c>
      <c r="V3696" s="37">
        <f t="shared" si="464"/>
        <v>102685308.11904941</v>
      </c>
    </row>
    <row r="3697" spans="1:22">
      <c r="A3697" s="23">
        <v>3696</v>
      </c>
      <c r="B3697" s="3">
        <v>39365</v>
      </c>
      <c r="C3697" s="28">
        <v>10</v>
      </c>
      <c r="D3697" s="29">
        <v>10</v>
      </c>
      <c r="E3697" s="28">
        <v>2007</v>
      </c>
      <c r="F3697" s="31">
        <f>DATE(E3697,D3697,C3697)</f>
        <v>39365</v>
      </c>
      <c r="G3697" s="24" t="s">
        <v>4721</v>
      </c>
      <c r="H3697" s="2">
        <v>6400000</v>
      </c>
      <c r="I3697" s="2">
        <v>871577</v>
      </c>
      <c r="J3697" s="2">
        <v>8902141</v>
      </c>
      <c r="K3697" s="28" t="str">
        <f t="shared" si="458"/>
        <v/>
      </c>
      <c r="L3697" s="28" t="str">
        <f t="shared" si="459"/>
        <v/>
      </c>
      <c r="M3697" s="28" t="s">
        <v>4721</v>
      </c>
      <c r="N3697" s="28" t="str">
        <f t="shared" si="460"/>
        <v/>
      </c>
      <c r="O3697" s="28" t="str">
        <f>IF(N3697=1,M3697&amp;" ("&amp;E3697&amp;")",M3697)</f>
        <v>Control</v>
      </c>
      <c r="P3697" s="36">
        <f>INDEX(cpi!$A$1:$M$105,MATCH('Inflation adjust calc'!$E3697,cpi!$A:$A,0),MATCH('Inflation adjust calc'!$D3697,cpi!$1:$1,0))</f>
        <v>208.93600000000001</v>
      </c>
      <c r="Q3697" s="36">
        <f>cpi!$I$2</f>
        <v>240.85300000000001</v>
      </c>
      <c r="R3697" s="36">
        <f t="shared" si="465"/>
        <v>1.1527596967492437</v>
      </c>
      <c r="S3697" s="28" t="str">
        <f t="shared" si="461"/>
        <v/>
      </c>
      <c r="T3697" s="37">
        <f t="shared" si="462"/>
        <v>7377662.0591951599</v>
      </c>
      <c r="U3697" s="37">
        <f t="shared" si="463"/>
        <v>1004718.8382136156</v>
      </c>
      <c r="V3697" s="37">
        <f t="shared" si="464"/>
        <v>10262029.35957901</v>
      </c>
    </row>
    <row r="3698" spans="1:22">
      <c r="A3698" s="23">
        <v>3697</v>
      </c>
      <c r="B3698" s="3">
        <v>40066</v>
      </c>
      <c r="C3698" s="28">
        <v>9</v>
      </c>
      <c r="D3698" s="29">
        <v>10</v>
      </c>
      <c r="E3698" s="28">
        <v>2009</v>
      </c>
      <c r="F3698" s="31">
        <f>DATE(E3698,D3698,C3698)</f>
        <v>40095</v>
      </c>
      <c r="G3698" s="24" t="s">
        <v>4722</v>
      </c>
      <c r="H3698" s="2">
        <v>6400000</v>
      </c>
      <c r="I3698" s="2">
        <v>449865</v>
      </c>
      <c r="J3698" s="2">
        <v>4199874</v>
      </c>
      <c r="K3698" s="28" t="str">
        <f t="shared" si="458"/>
        <v/>
      </c>
      <c r="L3698" s="28" t="str">
        <f t="shared" si="459"/>
        <v/>
      </c>
      <c r="M3698" s="28" t="s">
        <v>4722</v>
      </c>
      <c r="N3698" s="28" t="str">
        <f t="shared" si="460"/>
        <v/>
      </c>
      <c r="O3698" s="28" t="str">
        <f>IF(N3698=1,M3698&amp;" ("&amp;E3698&amp;")",M3698)</f>
        <v>The Damned United</v>
      </c>
      <c r="P3698" s="36">
        <f>INDEX(cpi!$A$1:$M$105,MATCH('Inflation adjust calc'!$E3698,cpi!$A:$A,0),MATCH('Inflation adjust calc'!$D3698,cpi!$1:$1,0))</f>
        <v>216.17699999999999</v>
      </c>
      <c r="Q3698" s="36">
        <f>cpi!$I$2</f>
        <v>240.85300000000001</v>
      </c>
      <c r="R3698" s="36">
        <f t="shared" si="465"/>
        <v>1.1141472034490256</v>
      </c>
      <c r="S3698" s="28" t="str">
        <f t="shared" si="461"/>
        <v/>
      </c>
      <c r="T3698" s="37">
        <f t="shared" si="462"/>
        <v>7130542.1020737644</v>
      </c>
      <c r="U3698" s="37">
        <f t="shared" si="463"/>
        <v>501215.83167959593</v>
      </c>
      <c r="V3698" s="37">
        <f t="shared" si="464"/>
        <v>4679277.8719382733</v>
      </c>
    </row>
    <row r="3699" spans="1:22">
      <c r="A3699" s="23">
        <v>3698</v>
      </c>
      <c r="B3699" s="3" t="s">
        <v>1825</v>
      </c>
      <c r="C3699" s="28">
        <v>22</v>
      </c>
      <c r="D3699" s="29">
        <v>2</v>
      </c>
      <c r="E3699" s="28">
        <v>2008</v>
      </c>
      <c r="F3699" s="31">
        <f>DATE(E3699,D3699,C3699)</f>
        <v>39500</v>
      </c>
      <c r="G3699" s="24" t="s">
        <v>4723</v>
      </c>
      <c r="H3699" s="2">
        <v>6250000</v>
      </c>
      <c r="I3699" s="2">
        <v>5488570</v>
      </c>
      <c r="J3699" s="2">
        <v>20199663</v>
      </c>
      <c r="K3699" s="28" t="str">
        <f t="shared" si="458"/>
        <v/>
      </c>
      <c r="L3699" s="28" t="str">
        <f t="shared" si="459"/>
        <v/>
      </c>
      <c r="M3699" s="28" t="s">
        <v>4723</v>
      </c>
      <c r="N3699" s="28" t="str">
        <f t="shared" si="460"/>
        <v/>
      </c>
      <c r="O3699" s="28" t="str">
        <f>IF(N3699=1,M3699&amp;" ("&amp;E3699&amp;")",M3699)</f>
        <v>Die Fälscher</v>
      </c>
      <c r="P3699" s="36">
        <f>INDEX(cpi!$A$1:$M$105,MATCH('Inflation adjust calc'!$E3699,cpi!$A:$A,0),MATCH('Inflation adjust calc'!$D3699,cpi!$1:$1,0))</f>
        <v>211.69300000000001</v>
      </c>
      <c r="Q3699" s="36">
        <f>cpi!$I$2</f>
        <v>240.85300000000001</v>
      </c>
      <c r="R3699" s="36">
        <f t="shared" si="465"/>
        <v>1.1377466425436835</v>
      </c>
      <c r="S3699" s="28" t="str">
        <f t="shared" si="461"/>
        <v/>
      </c>
      <c r="T3699" s="37">
        <f t="shared" si="462"/>
        <v>7110916.5158980219</v>
      </c>
      <c r="U3699" s="37">
        <f t="shared" si="463"/>
        <v>6244602.0898659853</v>
      </c>
      <c r="V3699" s="37">
        <f t="shared" si="464"/>
        <v>22982098.758763868</v>
      </c>
    </row>
    <row r="3700" spans="1:22">
      <c r="A3700" s="23">
        <v>3699</v>
      </c>
      <c r="B3700" s="3" t="s">
        <v>4724</v>
      </c>
      <c r="C3700" s="28">
        <v>15</v>
      </c>
      <c r="D3700" s="29">
        <v>1</v>
      </c>
      <c r="E3700" s="28">
        <v>1988</v>
      </c>
      <c r="F3700" s="31">
        <f>DATE(E3700,D3700,C3700)</f>
        <v>32157</v>
      </c>
      <c r="G3700" s="24" t="s">
        <v>4725</v>
      </c>
      <c r="H3700" s="2">
        <v>6200000</v>
      </c>
      <c r="I3700" s="2">
        <v>9205924</v>
      </c>
      <c r="J3700" s="2">
        <v>9205924</v>
      </c>
      <c r="K3700" s="28" t="str">
        <f t="shared" si="458"/>
        <v/>
      </c>
      <c r="L3700" s="28" t="str">
        <f t="shared" si="459"/>
        <v/>
      </c>
      <c r="M3700" s="28" t="s">
        <v>4725</v>
      </c>
      <c r="N3700" s="28" t="str">
        <f t="shared" si="460"/>
        <v/>
      </c>
      <c r="O3700" s="28" t="str">
        <f>IF(N3700=1,M3700&amp;" ("&amp;E3700&amp;")",M3700)</f>
        <v>Return of the Living Dead Part II</v>
      </c>
      <c r="P3700" s="36">
        <f>INDEX(cpi!$A$1:$M$105,MATCH('Inflation adjust calc'!$E3700,cpi!$A:$A,0),MATCH('Inflation adjust calc'!$D3700,cpi!$1:$1,0))</f>
        <v>115.7</v>
      </c>
      <c r="Q3700" s="36">
        <f>cpi!$I$2</f>
        <v>240.85300000000001</v>
      </c>
      <c r="R3700" s="36">
        <f t="shared" si="465"/>
        <v>2.0817026793431288</v>
      </c>
      <c r="S3700" s="28" t="str">
        <f t="shared" si="461"/>
        <v/>
      </c>
      <c r="T3700" s="37">
        <f t="shared" si="462"/>
        <v>12906556.611927399</v>
      </c>
      <c r="U3700" s="37">
        <f t="shared" si="463"/>
        <v>19163996.656629212</v>
      </c>
      <c r="V3700" s="37">
        <f t="shared" si="464"/>
        <v>19163996.656629212</v>
      </c>
    </row>
    <row r="3701" spans="1:22">
      <c r="A3701" s="23">
        <v>3700</v>
      </c>
      <c r="B3701" s="3" t="s">
        <v>1175</v>
      </c>
      <c r="C3701" s="28">
        <v>19</v>
      </c>
      <c r="D3701" s="29">
        <v>12</v>
      </c>
      <c r="E3701" s="28">
        <v>2008</v>
      </c>
      <c r="F3701" s="31">
        <f>DATE(E3701,D3701,C3701)</f>
        <v>39801</v>
      </c>
      <c r="G3701" s="24" t="s">
        <v>4726</v>
      </c>
      <c r="H3701" s="2">
        <v>6200000</v>
      </c>
      <c r="I3701" s="2">
        <v>1579146</v>
      </c>
      <c r="J3701" s="2">
        <v>37339594</v>
      </c>
      <c r="K3701" s="28" t="str">
        <f t="shared" si="458"/>
        <v/>
      </c>
      <c r="L3701" s="28" t="str">
        <f t="shared" si="459"/>
        <v/>
      </c>
      <c r="M3701" s="28" t="s">
        <v>4726</v>
      </c>
      <c r="N3701" s="28" t="str">
        <f t="shared" si="460"/>
        <v/>
      </c>
      <c r="O3701" s="28" t="str">
        <f>IF(N3701=1,M3701&amp;" ("&amp;E3701&amp;")",M3701)</f>
        <v>Gomorra</v>
      </c>
      <c r="P3701" s="36">
        <f>INDEX(cpi!$A$1:$M$105,MATCH('Inflation adjust calc'!$E3701,cpi!$A:$A,0),MATCH('Inflation adjust calc'!$D3701,cpi!$1:$1,0))</f>
        <v>210.22800000000001</v>
      </c>
      <c r="Q3701" s="36">
        <f>cpi!$I$2</f>
        <v>240.85300000000001</v>
      </c>
      <c r="R3701" s="36">
        <f t="shared" si="465"/>
        <v>1.1456751717183249</v>
      </c>
      <c r="S3701" s="28" t="str">
        <f t="shared" si="461"/>
        <v/>
      </c>
      <c r="T3701" s="37">
        <f t="shared" si="462"/>
        <v>7103186.0646536145</v>
      </c>
      <c r="U3701" s="37">
        <f t="shared" si="463"/>
        <v>1809188.3647183059</v>
      </c>
      <c r="V3701" s="37">
        <f t="shared" si="464"/>
        <v>42779045.767842531</v>
      </c>
    </row>
    <row r="3702" spans="1:22">
      <c r="A3702" s="23">
        <v>3701</v>
      </c>
      <c r="B3702" s="3" t="s">
        <v>2312</v>
      </c>
      <c r="C3702" s="28">
        <v>20</v>
      </c>
      <c r="D3702" s="29">
        <v>10</v>
      </c>
      <c r="E3702" s="28">
        <v>1995</v>
      </c>
      <c r="F3702" s="31">
        <f>DATE(E3702,D3702,C3702)</f>
        <v>34992</v>
      </c>
      <c r="G3702" s="24" t="s">
        <v>4727</v>
      </c>
      <c r="H3702" s="2">
        <v>6100000</v>
      </c>
      <c r="I3702" s="2">
        <v>2108367</v>
      </c>
      <c r="J3702" s="2">
        <v>2108367</v>
      </c>
      <c r="K3702" s="28" t="str">
        <f t="shared" si="458"/>
        <v/>
      </c>
      <c r="L3702" s="28" t="str">
        <f t="shared" si="459"/>
        <v/>
      </c>
      <c r="M3702" s="28" t="s">
        <v>4727</v>
      </c>
      <c r="N3702" s="28" t="str">
        <f t="shared" si="460"/>
        <v/>
      </c>
      <c r="O3702" s="28" t="str">
        <f>IF(N3702=1,M3702&amp;" ("&amp;E3702&amp;")",M3702)</f>
        <v>Mallrats</v>
      </c>
      <c r="P3702" s="36">
        <f>INDEX(cpi!$A$1:$M$105,MATCH('Inflation adjust calc'!$E3702,cpi!$A:$A,0),MATCH('Inflation adjust calc'!$D3702,cpi!$1:$1,0))</f>
        <v>153.69999999999999</v>
      </c>
      <c r="Q3702" s="36">
        <f>cpi!$I$2</f>
        <v>240.85300000000001</v>
      </c>
      <c r="R3702" s="36">
        <f t="shared" si="465"/>
        <v>1.5670331815224465</v>
      </c>
      <c r="S3702" s="28" t="str">
        <f t="shared" si="461"/>
        <v/>
      </c>
      <c r="T3702" s="37">
        <f t="shared" si="462"/>
        <v>9558902.4072869234</v>
      </c>
      <c r="U3702" s="37">
        <f t="shared" si="463"/>
        <v>3303881.047826936</v>
      </c>
      <c r="V3702" s="37">
        <f t="shared" si="464"/>
        <v>3303881.047826936</v>
      </c>
    </row>
    <row r="3703" spans="1:22">
      <c r="A3703" s="23">
        <v>3702</v>
      </c>
      <c r="B3703" s="3" t="s">
        <v>3044</v>
      </c>
      <c r="C3703" s="28">
        <v>16</v>
      </c>
      <c r="D3703" s="29">
        <v>6</v>
      </c>
      <c r="E3703" s="28">
        <v>1978</v>
      </c>
      <c r="F3703" s="31">
        <f>DATE(E3703,D3703,C3703)</f>
        <v>28657</v>
      </c>
      <c r="G3703" s="24" t="s">
        <v>4728</v>
      </c>
      <c r="H3703" s="2">
        <v>6000000</v>
      </c>
      <c r="I3703" s="2">
        <v>181813770</v>
      </c>
      <c r="J3703" s="2">
        <v>387513770</v>
      </c>
      <c r="K3703" s="28" t="str">
        <f t="shared" si="458"/>
        <v/>
      </c>
      <c r="L3703" s="28" t="str">
        <f t="shared" si="459"/>
        <v/>
      </c>
      <c r="M3703" s="28" t="s">
        <v>4728</v>
      </c>
      <c r="N3703" s="28" t="str">
        <f t="shared" si="460"/>
        <v/>
      </c>
      <c r="O3703" s="28" t="str">
        <f>IF(N3703=1,M3703&amp;" ("&amp;E3703&amp;")",M3703)</f>
        <v>Grease</v>
      </c>
      <c r="P3703" s="36">
        <f>INDEX(cpi!$A$1:$M$105,MATCH('Inflation adjust calc'!$E3703,cpi!$A:$A,0),MATCH('Inflation adjust calc'!$D3703,cpi!$1:$1,0))</f>
        <v>65.2</v>
      </c>
      <c r="Q3703" s="36">
        <f>cpi!$I$2</f>
        <v>240.85300000000001</v>
      </c>
      <c r="R3703" s="36">
        <f t="shared" si="465"/>
        <v>3.694064417177914</v>
      </c>
      <c r="S3703" s="28" t="str">
        <f t="shared" si="461"/>
        <v/>
      </c>
      <c r="T3703" s="37">
        <f t="shared" si="462"/>
        <v>22164386.503067482</v>
      </c>
      <c r="U3703" s="37">
        <f t="shared" si="463"/>
        <v>671631778.30996931</v>
      </c>
      <c r="V3703" s="37">
        <f t="shared" si="464"/>
        <v>1431500828.9234662</v>
      </c>
    </row>
    <row r="3704" spans="1:22">
      <c r="A3704" s="23">
        <v>3703</v>
      </c>
      <c r="B3704" s="3" t="s">
        <v>2400</v>
      </c>
      <c r="C3704" s="28">
        <v>19</v>
      </c>
      <c r="D3704" s="29">
        <v>12</v>
      </c>
      <c r="E3704" s="28">
        <v>1986</v>
      </c>
      <c r="F3704" s="31">
        <f>DATE(E3704,D3704,C3704)</f>
        <v>31765</v>
      </c>
      <c r="G3704" s="24" t="s">
        <v>4729</v>
      </c>
      <c r="H3704" s="2">
        <v>6000000</v>
      </c>
      <c r="I3704" s="2">
        <v>137963328</v>
      </c>
      <c r="J3704" s="2">
        <v>137963328</v>
      </c>
      <c r="K3704" s="28" t="str">
        <f t="shared" si="458"/>
        <v/>
      </c>
      <c r="L3704" s="28" t="str">
        <f t="shared" si="459"/>
        <v/>
      </c>
      <c r="M3704" s="28" t="s">
        <v>4729</v>
      </c>
      <c r="N3704" s="28" t="str">
        <f t="shared" si="460"/>
        <v/>
      </c>
      <c r="O3704" s="28" t="str">
        <f>IF(N3704=1,M3704&amp;" ("&amp;E3704&amp;")",M3704)</f>
        <v>Platoon</v>
      </c>
      <c r="P3704" s="36">
        <f>INDEX(cpi!$A$1:$M$105,MATCH('Inflation adjust calc'!$E3704,cpi!$A:$A,0),MATCH('Inflation adjust calc'!$D3704,cpi!$1:$1,0))</f>
        <v>110.5</v>
      </c>
      <c r="Q3704" s="36">
        <f>cpi!$I$2</f>
        <v>240.85300000000001</v>
      </c>
      <c r="R3704" s="36">
        <f t="shared" si="465"/>
        <v>2.1796651583710407</v>
      </c>
      <c r="S3704" s="28" t="str">
        <f t="shared" si="461"/>
        <v/>
      </c>
      <c r="T3704" s="37">
        <f t="shared" si="462"/>
        <v>13077990.950226244</v>
      </c>
      <c r="U3704" s="37">
        <f t="shared" si="463"/>
        <v>300713859.17451584</v>
      </c>
      <c r="V3704" s="37">
        <f t="shared" si="464"/>
        <v>300713859.17451584</v>
      </c>
    </row>
    <row r="3705" spans="1:22">
      <c r="A3705" s="23">
        <v>3704</v>
      </c>
      <c r="B3705" s="3" t="s">
        <v>3058</v>
      </c>
      <c r="C3705" s="28">
        <v>23</v>
      </c>
      <c r="D3705" s="29">
        <v>6</v>
      </c>
      <c r="E3705" s="28">
        <v>2004</v>
      </c>
      <c r="F3705" s="31">
        <f>DATE(E3705,D3705,C3705)</f>
        <v>38161</v>
      </c>
      <c r="G3705" s="24" t="s">
        <v>4730</v>
      </c>
      <c r="H3705" s="2">
        <v>6000000</v>
      </c>
      <c r="I3705" s="2">
        <v>119114517</v>
      </c>
      <c r="J3705" s="2">
        <v>221148959</v>
      </c>
      <c r="K3705" s="28" t="str">
        <f t="shared" si="458"/>
        <v/>
      </c>
      <c r="L3705" s="28" t="str">
        <f t="shared" si="459"/>
        <v/>
      </c>
      <c r="M3705" s="28" t="s">
        <v>4730</v>
      </c>
      <c r="N3705" s="28" t="str">
        <f t="shared" si="460"/>
        <v/>
      </c>
      <c r="O3705" s="28" t="str">
        <f>IF(N3705=1,M3705&amp;" ("&amp;E3705&amp;")",M3705)</f>
        <v>Fahrenheit 9/11</v>
      </c>
      <c r="P3705" s="36">
        <f>INDEX(cpi!$A$1:$M$105,MATCH('Inflation adjust calc'!$E3705,cpi!$A:$A,0),MATCH('Inflation adjust calc'!$D3705,cpi!$1:$1,0))</f>
        <v>189.7</v>
      </c>
      <c r="Q3705" s="36">
        <f>cpi!$I$2</f>
        <v>240.85300000000001</v>
      </c>
      <c r="R3705" s="36">
        <f t="shared" si="465"/>
        <v>1.2696520822351083</v>
      </c>
      <c r="S3705" s="28" t="str">
        <f t="shared" si="461"/>
        <v/>
      </c>
      <c r="T3705" s="37">
        <f t="shared" si="462"/>
        <v>7617912.4934106497</v>
      </c>
      <c r="U3705" s="37">
        <f t="shared" si="463"/>
        <v>151233994.53347921</v>
      </c>
      <c r="V3705" s="37">
        <f t="shared" si="464"/>
        <v>280782236.2784766</v>
      </c>
    </row>
    <row r="3706" spans="1:22">
      <c r="A3706" s="23">
        <v>3705</v>
      </c>
      <c r="B3706" s="3" t="s">
        <v>4731</v>
      </c>
      <c r="C3706" s="28">
        <v>24</v>
      </c>
      <c r="D3706" s="29">
        <v>10</v>
      </c>
      <c r="E3706" s="28">
        <v>1969</v>
      </c>
      <c r="F3706" s="31">
        <f>DATE(E3706,D3706,C3706)</f>
        <v>25500</v>
      </c>
      <c r="G3706" s="24" t="s">
        <v>4732</v>
      </c>
      <c r="H3706" s="2">
        <v>6000000</v>
      </c>
      <c r="I3706" s="2">
        <v>102308900</v>
      </c>
      <c r="J3706" s="2">
        <v>102308900</v>
      </c>
      <c r="K3706" s="28" t="str">
        <f t="shared" si="458"/>
        <v/>
      </c>
      <c r="L3706" s="28" t="str">
        <f t="shared" si="459"/>
        <v/>
      </c>
      <c r="M3706" s="28" t="s">
        <v>4732</v>
      </c>
      <c r="N3706" s="28" t="str">
        <f t="shared" si="460"/>
        <v/>
      </c>
      <c r="O3706" s="28" t="str">
        <f>IF(N3706=1,M3706&amp;" ("&amp;E3706&amp;")",M3706)</f>
        <v>Butch Cassidy and the Sundance Kid</v>
      </c>
      <c r="P3706" s="36">
        <f>INDEX(cpi!$A$1:$M$105,MATCH('Inflation adjust calc'!$E3706,cpi!$A:$A,0),MATCH('Inflation adjust calc'!$D3706,cpi!$1:$1,0))</f>
        <v>37.299999999999997</v>
      </c>
      <c r="Q3706" s="36">
        <f>cpi!$I$2</f>
        <v>240.85300000000001</v>
      </c>
      <c r="R3706" s="36">
        <f t="shared" si="465"/>
        <v>6.4571849865951751</v>
      </c>
      <c r="S3706" s="28" t="str">
        <f t="shared" si="461"/>
        <v/>
      </c>
      <c r="T3706" s="37">
        <f t="shared" si="462"/>
        <v>38743109.91957105</v>
      </c>
      <c r="U3706" s="37">
        <f t="shared" si="463"/>
        <v>660627493.07506716</v>
      </c>
      <c r="V3706" s="37">
        <f t="shared" si="464"/>
        <v>660627493.07506716</v>
      </c>
    </row>
    <row r="3707" spans="1:22">
      <c r="A3707" s="23">
        <v>3706</v>
      </c>
      <c r="B3707" s="3" t="s">
        <v>4733</v>
      </c>
      <c r="C3707" s="28">
        <v>26</v>
      </c>
      <c r="D3707" s="29">
        <v>8</v>
      </c>
      <c r="E3707" s="28">
        <v>1964</v>
      </c>
      <c r="F3707" s="31">
        <f>DATE(E3707,D3707,C3707)</f>
        <v>23615</v>
      </c>
      <c r="G3707" s="24" t="s">
        <v>4734</v>
      </c>
      <c r="H3707" s="2">
        <v>6000000</v>
      </c>
      <c r="I3707" s="2">
        <v>102300000</v>
      </c>
      <c r="J3707" s="2">
        <v>102300000</v>
      </c>
      <c r="K3707" s="28" t="str">
        <f t="shared" si="458"/>
        <v/>
      </c>
      <c r="L3707" s="28" t="str">
        <f t="shared" si="459"/>
        <v/>
      </c>
      <c r="M3707" s="28" t="s">
        <v>4734</v>
      </c>
      <c r="N3707" s="28" t="str">
        <f t="shared" si="460"/>
        <v/>
      </c>
      <c r="O3707" s="28" t="str">
        <f>IF(N3707=1,M3707&amp;" ("&amp;E3707&amp;")",M3707)</f>
        <v>Mary Poppins</v>
      </c>
      <c r="P3707" s="36">
        <f>INDEX(cpi!$A$1:$M$105,MATCH('Inflation adjust calc'!$E3707,cpi!$A:$A,0),MATCH('Inflation adjust calc'!$D3707,cpi!$1:$1,0))</f>
        <v>31</v>
      </c>
      <c r="Q3707" s="36">
        <f>cpi!$I$2</f>
        <v>240.85300000000001</v>
      </c>
      <c r="R3707" s="36">
        <f t="shared" si="465"/>
        <v>7.7694516129032261</v>
      </c>
      <c r="S3707" s="28" t="str">
        <f t="shared" si="461"/>
        <v/>
      </c>
      <c r="T3707" s="37">
        <f t="shared" si="462"/>
        <v>46616709.677419357</v>
      </c>
      <c r="U3707" s="37">
        <f t="shared" si="463"/>
        <v>794814900</v>
      </c>
      <c r="V3707" s="37">
        <f t="shared" si="464"/>
        <v>794814900</v>
      </c>
    </row>
    <row r="3708" spans="1:22">
      <c r="A3708" s="23">
        <v>3707</v>
      </c>
      <c r="B3708" s="3" t="s">
        <v>4735</v>
      </c>
      <c r="C3708" s="28">
        <v>19</v>
      </c>
      <c r="D3708" s="29">
        <v>9</v>
      </c>
      <c r="E3708" s="28">
        <v>1980</v>
      </c>
      <c r="F3708" s="31">
        <f>DATE(E3708,D3708,C3708)</f>
        <v>29483</v>
      </c>
      <c r="G3708" s="24" t="s">
        <v>4736</v>
      </c>
      <c r="H3708" s="2">
        <v>6000000</v>
      </c>
      <c r="I3708" s="2">
        <v>52302978</v>
      </c>
      <c r="J3708" s="2">
        <v>52302978</v>
      </c>
      <c r="K3708" s="28" t="str">
        <f t="shared" si="458"/>
        <v/>
      </c>
      <c r="L3708" s="28" t="str">
        <f t="shared" si="459"/>
        <v/>
      </c>
      <c r="M3708" s="28" t="s">
        <v>4736</v>
      </c>
      <c r="N3708" s="28" t="str">
        <f t="shared" si="460"/>
        <v/>
      </c>
      <c r="O3708" s="28" t="str">
        <f>IF(N3708=1,M3708&amp;" ("&amp;E3708&amp;")",M3708)</f>
        <v>Ordinary People</v>
      </c>
      <c r="P3708" s="36">
        <f>INDEX(cpi!$A$1:$M$105,MATCH('Inflation adjust calc'!$E3708,cpi!$A:$A,0),MATCH('Inflation adjust calc'!$D3708,cpi!$1:$1,0))</f>
        <v>84</v>
      </c>
      <c r="Q3708" s="36">
        <f>cpi!$I$2</f>
        <v>240.85300000000001</v>
      </c>
      <c r="R3708" s="36">
        <f t="shared" si="465"/>
        <v>2.8672976190476192</v>
      </c>
      <c r="S3708" s="28" t="str">
        <f t="shared" si="461"/>
        <v/>
      </c>
      <c r="T3708" s="37">
        <f t="shared" si="462"/>
        <v>17203785.714285716</v>
      </c>
      <c r="U3708" s="37">
        <f t="shared" si="463"/>
        <v>149968204.28850001</v>
      </c>
      <c r="V3708" s="37">
        <f t="shared" si="464"/>
        <v>149968204.28850001</v>
      </c>
    </row>
    <row r="3709" spans="1:22">
      <c r="A3709" s="23">
        <v>3708</v>
      </c>
      <c r="B3709" s="3" t="s">
        <v>4737</v>
      </c>
      <c r="C3709" s="28">
        <v>18</v>
      </c>
      <c r="D3709" s="29">
        <v>10</v>
      </c>
      <c r="E3709" s="28">
        <v>1961</v>
      </c>
      <c r="F3709" s="31">
        <f>DATE(E3709,D3709,C3709)</f>
        <v>22572</v>
      </c>
      <c r="G3709" s="24" t="s">
        <v>4738</v>
      </c>
      <c r="H3709" s="2">
        <v>6000000</v>
      </c>
      <c r="I3709" s="2">
        <v>43700000</v>
      </c>
      <c r="J3709" s="2">
        <v>43700000</v>
      </c>
      <c r="K3709" s="28" t="str">
        <f t="shared" si="458"/>
        <v/>
      </c>
      <c r="L3709" s="28" t="str">
        <f t="shared" si="459"/>
        <v/>
      </c>
      <c r="M3709" s="28" t="s">
        <v>4738</v>
      </c>
      <c r="N3709" s="28" t="str">
        <f t="shared" si="460"/>
        <v/>
      </c>
      <c r="O3709" s="28" t="str">
        <f>IF(N3709=1,M3709&amp;" ("&amp;E3709&amp;")",M3709)</f>
        <v>West Side Story</v>
      </c>
      <c r="P3709" s="36">
        <f>INDEX(cpi!$A$1:$M$105,MATCH('Inflation adjust calc'!$E3709,cpi!$A:$A,0),MATCH('Inflation adjust calc'!$D3709,cpi!$1:$1,0))</f>
        <v>30</v>
      </c>
      <c r="Q3709" s="36">
        <f>cpi!$I$2</f>
        <v>240.85300000000001</v>
      </c>
      <c r="R3709" s="36">
        <f t="shared" si="465"/>
        <v>8.028433333333334</v>
      </c>
      <c r="S3709" s="28" t="str">
        <f t="shared" si="461"/>
        <v/>
      </c>
      <c r="T3709" s="37">
        <f t="shared" si="462"/>
        <v>48170600.000000007</v>
      </c>
      <c r="U3709" s="37">
        <f t="shared" si="463"/>
        <v>350842536.66666669</v>
      </c>
      <c r="V3709" s="37">
        <f t="shared" si="464"/>
        <v>350842536.66666669</v>
      </c>
    </row>
    <row r="3710" spans="1:22">
      <c r="A3710" s="23">
        <v>3709</v>
      </c>
      <c r="B3710" s="3" t="s">
        <v>4739</v>
      </c>
      <c r="C3710" s="28">
        <v>17</v>
      </c>
      <c r="D3710" s="29">
        <v>10</v>
      </c>
      <c r="E3710" s="28">
        <v>1956</v>
      </c>
      <c r="F3710" s="31">
        <f>DATE(E3710,D3710,C3710)</f>
        <v>20745</v>
      </c>
      <c r="G3710" s="24" t="s">
        <v>449</v>
      </c>
      <c r="H3710" s="2">
        <v>6000000</v>
      </c>
      <c r="I3710" s="2">
        <v>42000000</v>
      </c>
      <c r="J3710" s="2">
        <v>42000000</v>
      </c>
      <c r="K3710" s="28" t="str">
        <f t="shared" si="458"/>
        <v/>
      </c>
      <c r="L3710" s="28" t="str">
        <f t="shared" si="459"/>
        <v/>
      </c>
      <c r="M3710" s="28" t="s">
        <v>449</v>
      </c>
      <c r="N3710" s="28">
        <f t="shared" si="460"/>
        <v>1</v>
      </c>
      <c r="O3710" s="28" t="str">
        <f>IF(N3710=1,M3710&amp;" ("&amp;E3710&amp;")",M3710)</f>
        <v>Around the World in 80 Days (1956)</v>
      </c>
      <c r="P3710" s="36">
        <f>INDEX(cpi!$A$1:$M$105,MATCH('Inflation adjust calc'!$E3710,cpi!$A:$A,0),MATCH('Inflation adjust calc'!$D3710,cpi!$1:$1,0))</f>
        <v>27.5</v>
      </c>
      <c r="Q3710" s="36">
        <f>cpi!$I$2</f>
        <v>240.85300000000001</v>
      </c>
      <c r="R3710" s="36">
        <f t="shared" si="465"/>
        <v>8.7582909090909098</v>
      </c>
      <c r="S3710" s="28" t="str">
        <f t="shared" si="461"/>
        <v/>
      </c>
      <c r="T3710" s="37">
        <f t="shared" si="462"/>
        <v>52549745.454545461</v>
      </c>
      <c r="U3710" s="37">
        <f t="shared" si="463"/>
        <v>367848218.18181819</v>
      </c>
      <c r="V3710" s="37">
        <f t="shared" si="464"/>
        <v>367848218.18181819</v>
      </c>
    </row>
    <row r="3711" spans="1:22">
      <c r="A3711" s="23">
        <v>3710</v>
      </c>
      <c r="B3711" s="3" t="s">
        <v>4740</v>
      </c>
      <c r="C3711" s="28">
        <v>25</v>
      </c>
      <c r="D3711" s="29">
        <v>7</v>
      </c>
      <c r="E3711" s="28">
        <v>1980</v>
      </c>
      <c r="F3711" s="31">
        <f>DATE(E3711,D3711,C3711)</f>
        <v>29427</v>
      </c>
      <c r="G3711" s="24" t="s">
        <v>4741</v>
      </c>
      <c r="H3711" s="2">
        <v>6000000</v>
      </c>
      <c r="I3711" s="2">
        <v>39846344</v>
      </c>
      <c r="J3711" s="2">
        <v>39846344</v>
      </c>
      <c r="K3711" s="28" t="str">
        <f t="shared" si="458"/>
        <v/>
      </c>
      <c r="L3711" s="28" t="str">
        <f t="shared" si="459"/>
        <v/>
      </c>
      <c r="M3711" s="28" t="s">
        <v>4741</v>
      </c>
      <c r="N3711" s="28" t="str">
        <f t="shared" si="460"/>
        <v/>
      </c>
      <c r="O3711" s="28" t="str">
        <f>IF(N3711=1,M3711&amp;" ("&amp;E3711&amp;")",M3711)</f>
        <v>Caddyshack</v>
      </c>
      <c r="P3711" s="36">
        <f>INDEX(cpi!$A$1:$M$105,MATCH('Inflation adjust calc'!$E3711,cpi!$A:$A,0),MATCH('Inflation adjust calc'!$D3711,cpi!$1:$1,0))</f>
        <v>82.7</v>
      </c>
      <c r="Q3711" s="36">
        <f>cpi!$I$2</f>
        <v>240.85300000000001</v>
      </c>
      <c r="R3711" s="36">
        <f t="shared" si="465"/>
        <v>2.9123700120918983</v>
      </c>
      <c r="S3711" s="28" t="str">
        <f t="shared" si="461"/>
        <v/>
      </c>
      <c r="T3711" s="37">
        <f t="shared" si="462"/>
        <v>17474220.072551388</v>
      </c>
      <c r="U3711" s="37">
        <f t="shared" si="463"/>
        <v>116047297.35709794</v>
      </c>
      <c r="V3711" s="37">
        <f t="shared" si="464"/>
        <v>116047297.35709794</v>
      </c>
    </row>
    <row r="3712" spans="1:22">
      <c r="A3712" s="23">
        <v>3711</v>
      </c>
      <c r="B3712" s="3" t="s">
        <v>2006</v>
      </c>
      <c r="C3712" s="28">
        <v>23</v>
      </c>
      <c r="D3712" s="29">
        <v>3</v>
      </c>
      <c r="E3712" s="28">
        <v>2001</v>
      </c>
      <c r="F3712" s="31">
        <f>DATE(E3712,D3712,C3712)</f>
        <v>36973</v>
      </c>
      <c r="G3712" s="24" t="s">
        <v>4742</v>
      </c>
      <c r="H3712" s="2">
        <v>6000000</v>
      </c>
      <c r="I3712" s="2">
        <v>27457409</v>
      </c>
      <c r="J3712" s="2">
        <v>27958191</v>
      </c>
      <c r="K3712" s="28" t="str">
        <f t="shared" si="458"/>
        <v/>
      </c>
      <c r="L3712" s="28" t="str">
        <f t="shared" si="459"/>
        <v/>
      </c>
      <c r="M3712" s="28" t="s">
        <v>4742</v>
      </c>
      <c r="N3712" s="28" t="str">
        <f t="shared" si="460"/>
        <v/>
      </c>
      <c r="O3712" s="28" t="str">
        <f>IF(N3712=1,M3712&amp;" ("&amp;E3712&amp;")",M3712)</f>
        <v>The Brothers</v>
      </c>
      <c r="P3712" s="36">
        <f>INDEX(cpi!$A$1:$M$105,MATCH('Inflation adjust calc'!$E3712,cpi!$A:$A,0),MATCH('Inflation adjust calc'!$D3712,cpi!$1:$1,0))</f>
        <v>176.2</v>
      </c>
      <c r="Q3712" s="36">
        <f>cpi!$I$2</f>
        <v>240.85300000000001</v>
      </c>
      <c r="R3712" s="36">
        <f t="shared" si="465"/>
        <v>1.3669296254256529</v>
      </c>
      <c r="S3712" s="28" t="str">
        <f t="shared" si="461"/>
        <v/>
      </c>
      <c r="T3712" s="37">
        <f t="shared" si="462"/>
        <v>8201577.7525539175</v>
      </c>
      <c r="U3712" s="37">
        <f t="shared" si="463"/>
        <v>37532345.799528949</v>
      </c>
      <c r="V3712" s="37">
        <f t="shared" si="464"/>
        <v>38216879.551208861</v>
      </c>
    </row>
    <row r="3713" spans="1:22">
      <c r="A3713" s="23">
        <v>3712</v>
      </c>
      <c r="B3713" s="3" t="s">
        <v>4743</v>
      </c>
      <c r="C3713" s="28">
        <v>17</v>
      </c>
      <c r="D3713" s="29">
        <v>12</v>
      </c>
      <c r="E3713" s="28">
        <v>2008</v>
      </c>
      <c r="F3713" s="31">
        <f>DATE(E3713,D3713,C3713)</f>
        <v>39799</v>
      </c>
      <c r="G3713" s="24" t="s">
        <v>4744</v>
      </c>
      <c r="H3713" s="2">
        <v>6000000</v>
      </c>
      <c r="I3713" s="2">
        <v>26238243</v>
      </c>
      <c r="J3713" s="2">
        <v>46634275</v>
      </c>
      <c r="K3713" s="28" t="str">
        <f t="shared" si="458"/>
        <v/>
      </c>
      <c r="L3713" s="28" t="str">
        <f t="shared" si="459"/>
        <v/>
      </c>
      <c r="M3713" s="28" t="s">
        <v>4744</v>
      </c>
      <c r="N3713" s="28" t="str">
        <f t="shared" si="460"/>
        <v/>
      </c>
      <c r="O3713" s="28" t="str">
        <f>IF(N3713=1,M3713&amp;" ("&amp;E3713&amp;")",M3713)</f>
        <v>The Wrestler</v>
      </c>
      <c r="P3713" s="36">
        <f>INDEX(cpi!$A$1:$M$105,MATCH('Inflation adjust calc'!$E3713,cpi!$A:$A,0),MATCH('Inflation adjust calc'!$D3713,cpi!$1:$1,0))</f>
        <v>210.22800000000001</v>
      </c>
      <c r="Q3713" s="36">
        <f>cpi!$I$2</f>
        <v>240.85300000000001</v>
      </c>
      <c r="R3713" s="36">
        <f t="shared" si="465"/>
        <v>1.1456751717183249</v>
      </c>
      <c r="S3713" s="28" t="str">
        <f t="shared" si="461"/>
        <v/>
      </c>
      <c r="T3713" s="37">
        <f t="shared" si="462"/>
        <v>6874051.0303099491</v>
      </c>
      <c r="U3713" s="37">
        <f t="shared" si="463"/>
        <v>30060503.554612137</v>
      </c>
      <c r="V3713" s="37">
        <f t="shared" si="464"/>
        <v>53427731.018584587</v>
      </c>
    </row>
    <row r="3714" spans="1:22">
      <c r="A3714" s="23">
        <v>3713</v>
      </c>
      <c r="B3714" s="3" t="s">
        <v>4745</v>
      </c>
      <c r="C3714" s="28">
        <v>30</v>
      </c>
      <c r="D3714" s="29">
        <v>6</v>
      </c>
      <c r="E3714" s="28">
        <v>1989</v>
      </c>
      <c r="F3714" s="31">
        <f>DATE(E3714,D3714,C3714)</f>
        <v>32689</v>
      </c>
      <c r="G3714" s="24" t="s">
        <v>4746</v>
      </c>
      <c r="H3714" s="2">
        <v>6000000</v>
      </c>
      <c r="I3714" s="2">
        <v>26004026</v>
      </c>
      <c r="J3714" s="2">
        <v>26004026</v>
      </c>
      <c r="K3714" s="28" t="str">
        <f t="shared" si="458"/>
        <v/>
      </c>
      <c r="L3714" s="28" t="str">
        <f t="shared" si="459"/>
        <v/>
      </c>
      <c r="M3714" s="28" t="s">
        <v>4746</v>
      </c>
      <c r="N3714" s="28" t="str">
        <f t="shared" si="460"/>
        <v/>
      </c>
      <c r="O3714" s="28" t="str">
        <f>IF(N3714=1,M3714&amp;" ("&amp;E3714&amp;")",M3714)</f>
        <v>Do the Right Thing</v>
      </c>
      <c r="P3714" s="36">
        <f>INDEX(cpi!$A$1:$M$105,MATCH('Inflation adjust calc'!$E3714,cpi!$A:$A,0),MATCH('Inflation adjust calc'!$D3714,cpi!$1:$1,0))</f>
        <v>124.1</v>
      </c>
      <c r="Q3714" s="36">
        <f>cpi!$I$2</f>
        <v>240.85300000000001</v>
      </c>
      <c r="R3714" s="36">
        <f t="shared" si="465"/>
        <v>1.9407977437550363</v>
      </c>
      <c r="S3714" s="28" t="str">
        <f t="shared" si="461"/>
        <v/>
      </c>
      <c r="T3714" s="37">
        <f t="shared" si="462"/>
        <v>11644786.462530218</v>
      </c>
      <c r="U3714" s="37">
        <f t="shared" si="463"/>
        <v>50468554.989347301</v>
      </c>
      <c r="V3714" s="37">
        <f t="shared" si="464"/>
        <v>50468554.989347301</v>
      </c>
    </row>
    <row r="3715" spans="1:22">
      <c r="A3715" s="23">
        <v>3714</v>
      </c>
      <c r="B3715" s="3">
        <v>29866</v>
      </c>
      <c r="C3715" s="28">
        <v>10</v>
      </c>
      <c r="D3715" s="29">
        <v>7</v>
      </c>
      <c r="E3715" s="28">
        <v>1981</v>
      </c>
      <c r="F3715" s="31">
        <f>DATE(E3715,D3715,C3715)</f>
        <v>29777</v>
      </c>
      <c r="G3715" s="24" t="s">
        <v>4747</v>
      </c>
      <c r="H3715" s="2">
        <v>6000000</v>
      </c>
      <c r="I3715" s="2">
        <v>25244700</v>
      </c>
      <c r="J3715" s="2">
        <v>25244700</v>
      </c>
      <c r="K3715" s="28" t="str">
        <f t="shared" ref="K3715:K3778" si="466">IF(J3715=0,1,"")</f>
        <v/>
      </c>
      <c r="L3715" s="28" t="str">
        <f t="shared" ref="L3715:L3778" si="467">IF(E3715&gt;2016,1,"")</f>
        <v/>
      </c>
      <c r="M3715" s="28" t="s">
        <v>4747</v>
      </c>
      <c r="N3715" s="28" t="str">
        <f t="shared" ref="N3715:N3778" si="468">IF(COUNTIF($M$2:$M$5233,M3715)&gt;1,1,"")</f>
        <v/>
      </c>
      <c r="O3715" s="28" t="str">
        <f>IF(N3715=1,M3715&amp;" ("&amp;E3715&amp;")",M3715)</f>
        <v>Escape from New York</v>
      </c>
      <c r="P3715" s="36">
        <f>INDEX(cpi!$A$1:$M$105,MATCH('Inflation adjust calc'!$E3715,cpi!$A:$A,0),MATCH('Inflation adjust calc'!$D3715,cpi!$1:$1,0))</f>
        <v>91.6</v>
      </c>
      <c r="Q3715" s="36">
        <f>cpi!$I$2</f>
        <v>240.85300000000001</v>
      </c>
      <c r="R3715" s="36">
        <f t="shared" si="465"/>
        <v>2.6293995633187777</v>
      </c>
      <c r="S3715" s="28" t="str">
        <f t="shared" ref="S3715:S3778" si="469">IF(ISERROR(R3715),1,"")</f>
        <v/>
      </c>
      <c r="T3715" s="37">
        <f t="shared" ref="T3715:T3778" si="470">H3715*$R3715</f>
        <v>15776397.379912665</v>
      </c>
      <c r="U3715" s="37">
        <f t="shared" ref="U3715:U3778" si="471">I3715*$R3715</f>
        <v>66378403.15611355</v>
      </c>
      <c r="V3715" s="37">
        <f t="shared" ref="V3715:V3778" si="472">J3715*$R3715</f>
        <v>66378403.15611355</v>
      </c>
    </row>
    <row r="3716" spans="1:22">
      <c r="A3716" s="23">
        <v>3715</v>
      </c>
      <c r="B3716" s="3" t="s">
        <v>1052</v>
      </c>
      <c r="C3716" s="28">
        <v>16</v>
      </c>
      <c r="D3716" s="29">
        <v>7</v>
      </c>
      <c r="E3716" s="28">
        <v>1999</v>
      </c>
      <c r="F3716" s="31">
        <f>DATE(E3716,D3716,C3716)</f>
        <v>36357</v>
      </c>
      <c r="G3716" s="24" t="s">
        <v>4748</v>
      </c>
      <c r="H3716" s="2">
        <v>6000000</v>
      </c>
      <c r="I3716" s="2">
        <v>25059640</v>
      </c>
      <c r="J3716" s="2">
        <v>25059640</v>
      </c>
      <c r="K3716" s="28" t="str">
        <f t="shared" si="466"/>
        <v/>
      </c>
      <c r="L3716" s="28" t="str">
        <f t="shared" si="467"/>
        <v/>
      </c>
      <c r="M3716" s="28" t="s">
        <v>4748</v>
      </c>
      <c r="N3716" s="28" t="str">
        <f t="shared" si="468"/>
        <v/>
      </c>
      <c r="O3716" s="28" t="str">
        <f>IF(N3716=1,M3716&amp;" ("&amp;E3716&amp;")",M3716)</f>
        <v>The Wood</v>
      </c>
      <c r="P3716" s="36">
        <f>INDEX(cpi!$A$1:$M$105,MATCH('Inflation adjust calc'!$E3716,cpi!$A:$A,0),MATCH('Inflation adjust calc'!$D3716,cpi!$1:$1,0))</f>
        <v>166.7</v>
      </c>
      <c r="Q3716" s="36">
        <f>cpi!$I$2</f>
        <v>240.85300000000001</v>
      </c>
      <c r="R3716" s="36">
        <f t="shared" si="465"/>
        <v>1.4448290341931616</v>
      </c>
      <c r="S3716" s="28" t="str">
        <f t="shared" si="469"/>
        <v/>
      </c>
      <c r="T3716" s="37">
        <f t="shared" si="470"/>
        <v>8668974.2051589694</v>
      </c>
      <c r="U3716" s="37">
        <f t="shared" si="471"/>
        <v>36206895.458428316</v>
      </c>
      <c r="V3716" s="37">
        <f t="shared" si="472"/>
        <v>36206895.458428316</v>
      </c>
    </row>
    <row r="3717" spans="1:22">
      <c r="A3717" s="23">
        <v>3716</v>
      </c>
      <c r="B3717" s="3" t="s">
        <v>4749</v>
      </c>
      <c r="C3717" s="28">
        <v>16</v>
      </c>
      <c r="D3717" s="29">
        <v>8</v>
      </c>
      <c r="E3717" s="28">
        <v>1995</v>
      </c>
      <c r="F3717" s="31">
        <f>DATE(E3717,D3717,C3717)</f>
        <v>34927</v>
      </c>
      <c r="G3717" s="24" t="s">
        <v>4750</v>
      </c>
      <c r="H3717" s="2">
        <v>6000000</v>
      </c>
      <c r="I3717" s="2">
        <v>23341568</v>
      </c>
      <c r="J3717" s="2">
        <v>34449356</v>
      </c>
      <c r="K3717" s="28" t="str">
        <f t="shared" si="466"/>
        <v/>
      </c>
      <c r="L3717" s="28" t="str">
        <f t="shared" si="467"/>
        <v/>
      </c>
      <c r="M3717" s="28" t="s">
        <v>4750</v>
      </c>
      <c r="N3717" s="28" t="str">
        <f t="shared" si="468"/>
        <v/>
      </c>
      <c r="O3717" s="28" t="str">
        <f>IF(N3717=1,M3717&amp;" ("&amp;E3717&amp;")",M3717)</f>
        <v>The Usual Suspects</v>
      </c>
      <c r="P3717" s="36">
        <f>INDEX(cpi!$A$1:$M$105,MATCH('Inflation adjust calc'!$E3717,cpi!$A:$A,0),MATCH('Inflation adjust calc'!$D3717,cpi!$1:$1,0))</f>
        <v>152.9</v>
      </c>
      <c r="Q3717" s="36">
        <f>cpi!$I$2</f>
        <v>240.85300000000001</v>
      </c>
      <c r="R3717" s="36">
        <f t="shared" si="465"/>
        <v>1.5752321778940483</v>
      </c>
      <c r="S3717" s="28" t="str">
        <f t="shared" si="469"/>
        <v/>
      </c>
      <c r="T3717" s="37">
        <f t="shared" si="470"/>
        <v>9451393.0673642904</v>
      </c>
      <c r="U3717" s="37">
        <f t="shared" si="471"/>
        <v>36768388.996102028</v>
      </c>
      <c r="V3717" s="37">
        <f t="shared" si="472"/>
        <v>54265734.078927405</v>
      </c>
    </row>
    <row r="3718" spans="1:22">
      <c r="A3718" s="23">
        <v>3717</v>
      </c>
      <c r="B3718" s="3">
        <v>32820</v>
      </c>
      <c r="C3718" s="28">
        <v>11</v>
      </c>
      <c r="D3718" s="29">
        <v>8</v>
      </c>
      <c r="E3718" s="28">
        <v>1989</v>
      </c>
      <c r="F3718" s="31">
        <f>DATE(E3718,D3718,C3718)</f>
        <v>32731</v>
      </c>
      <c r="G3718" s="24" t="s">
        <v>4751</v>
      </c>
      <c r="H3718" s="2">
        <v>6000000</v>
      </c>
      <c r="I3718" s="2">
        <v>22168359</v>
      </c>
      <c r="J3718" s="2">
        <v>22168359</v>
      </c>
      <c r="K3718" s="28" t="str">
        <f t="shared" si="466"/>
        <v/>
      </c>
      <c r="L3718" s="28" t="str">
        <f t="shared" si="467"/>
        <v/>
      </c>
      <c r="M3718" s="28" t="s">
        <v>4751</v>
      </c>
      <c r="N3718" s="28" t="str">
        <f t="shared" si="468"/>
        <v/>
      </c>
      <c r="O3718" s="28" t="str">
        <f>IF(N3718=1,M3718&amp;" ("&amp;E3718&amp;")",M3718)</f>
        <v>A Nightmare On Elm Street: The Dream Child</v>
      </c>
      <c r="P3718" s="36">
        <f>INDEX(cpi!$A$1:$M$105,MATCH('Inflation adjust calc'!$E3718,cpi!$A:$A,0),MATCH('Inflation adjust calc'!$D3718,cpi!$1:$1,0))</f>
        <v>124.6</v>
      </c>
      <c r="Q3718" s="36">
        <f>cpi!$I$2</f>
        <v>240.85300000000001</v>
      </c>
      <c r="R3718" s="36">
        <f t="shared" si="465"/>
        <v>1.9330096308186198</v>
      </c>
      <c r="S3718" s="28" t="str">
        <f t="shared" si="469"/>
        <v/>
      </c>
      <c r="T3718" s="37">
        <f t="shared" si="470"/>
        <v>11598057.784911718</v>
      </c>
      <c r="U3718" s="37">
        <f t="shared" si="471"/>
        <v>42851651.446444623</v>
      </c>
      <c r="V3718" s="37">
        <f t="shared" si="472"/>
        <v>42851651.446444623</v>
      </c>
    </row>
    <row r="3719" spans="1:22">
      <c r="A3719" s="23">
        <v>3718</v>
      </c>
      <c r="B3719" s="3">
        <v>37380</v>
      </c>
      <c r="C3719" s="28">
        <v>5</v>
      </c>
      <c r="D3719" s="29">
        <v>4</v>
      </c>
      <c r="E3719" s="28">
        <v>2002</v>
      </c>
      <c r="F3719" s="31">
        <f>DATE(E3719,D3719,C3719)</f>
        <v>37351</v>
      </c>
      <c r="G3719" s="24" t="s">
        <v>4752</v>
      </c>
      <c r="H3719" s="2">
        <v>6000000</v>
      </c>
      <c r="I3719" s="2">
        <v>21305259</v>
      </c>
      <c r="J3719" s="2">
        <v>39241323</v>
      </c>
      <c r="K3719" s="28" t="str">
        <f t="shared" si="466"/>
        <v/>
      </c>
      <c r="L3719" s="28" t="str">
        <f t="shared" si="467"/>
        <v/>
      </c>
      <c r="M3719" s="28" t="s">
        <v>4752</v>
      </c>
      <c r="N3719" s="28" t="str">
        <f t="shared" si="468"/>
        <v/>
      </c>
      <c r="O3719" s="28" t="str">
        <f>IF(N3719=1,M3719&amp;" ("&amp;E3719&amp;")",M3719)</f>
        <v>National Lampoon's Van Wilder</v>
      </c>
      <c r="P3719" s="36">
        <f>INDEX(cpi!$A$1:$M$105,MATCH('Inflation adjust calc'!$E3719,cpi!$A:$A,0),MATCH('Inflation adjust calc'!$D3719,cpi!$1:$1,0))</f>
        <v>179.8</v>
      </c>
      <c r="Q3719" s="36">
        <f>cpi!$I$2</f>
        <v>240.85300000000001</v>
      </c>
      <c r="R3719" s="36">
        <f t="shared" si="465"/>
        <v>1.3395606229143493</v>
      </c>
      <c r="S3719" s="28" t="str">
        <f t="shared" si="469"/>
        <v/>
      </c>
      <c r="T3719" s="37">
        <f t="shared" si="470"/>
        <v>8037363.7374860961</v>
      </c>
      <c r="U3719" s="37">
        <f t="shared" si="471"/>
        <v>28539686.017391548</v>
      </c>
      <c r="V3719" s="37">
        <f t="shared" si="472"/>
        <v>52566131.08186318</v>
      </c>
    </row>
    <row r="3720" spans="1:22">
      <c r="A3720" s="23">
        <v>3719</v>
      </c>
      <c r="B3720" s="3" t="s">
        <v>4753</v>
      </c>
      <c r="C3720" s="28">
        <v>31</v>
      </c>
      <c r="D3720" s="29">
        <v>12</v>
      </c>
      <c r="E3720" s="28">
        <v>1946</v>
      </c>
      <c r="F3720" s="31">
        <f>DATE(E3720,D3720,C3720)</f>
        <v>17167</v>
      </c>
      <c r="G3720" s="24" t="s">
        <v>4754</v>
      </c>
      <c r="H3720" s="2">
        <v>6000000</v>
      </c>
      <c r="I3720" s="2">
        <v>20400000</v>
      </c>
      <c r="J3720" s="2">
        <v>20400000</v>
      </c>
      <c r="K3720" s="28" t="str">
        <f t="shared" si="466"/>
        <v/>
      </c>
      <c r="L3720" s="28" t="str">
        <f t="shared" si="467"/>
        <v/>
      </c>
      <c r="M3720" s="28" t="s">
        <v>4754</v>
      </c>
      <c r="N3720" s="28" t="str">
        <f t="shared" si="468"/>
        <v/>
      </c>
      <c r="O3720" s="28" t="str">
        <f>IF(N3720=1,M3720&amp;" ("&amp;E3720&amp;")",M3720)</f>
        <v>Duel in the Sun</v>
      </c>
      <c r="P3720" s="36">
        <f>INDEX(cpi!$A$1:$M$105,MATCH('Inflation adjust calc'!$E3720,cpi!$A:$A,0),MATCH('Inflation adjust calc'!$D3720,cpi!$1:$1,0))</f>
        <v>21.5</v>
      </c>
      <c r="Q3720" s="36">
        <f>cpi!$I$2</f>
        <v>240.85300000000001</v>
      </c>
      <c r="R3720" s="36">
        <f t="shared" si="465"/>
        <v>11.20246511627907</v>
      </c>
      <c r="S3720" s="28" t="str">
        <f t="shared" si="469"/>
        <v/>
      </c>
      <c r="T3720" s="37">
        <f t="shared" si="470"/>
        <v>67214790.697674423</v>
      </c>
      <c r="U3720" s="37">
        <f t="shared" si="471"/>
        <v>228530288.37209302</v>
      </c>
      <c r="V3720" s="37">
        <f t="shared" si="472"/>
        <v>228530288.37209302</v>
      </c>
    </row>
    <row r="3721" spans="1:22">
      <c r="A3721" s="23">
        <v>3720</v>
      </c>
      <c r="B3721" s="3" t="s">
        <v>4755</v>
      </c>
      <c r="C3721" s="28">
        <v>27</v>
      </c>
      <c r="D3721" s="29">
        <v>9</v>
      </c>
      <c r="E3721" s="28">
        <v>2000</v>
      </c>
      <c r="F3721" s="31">
        <f>DATE(E3721,D3721,C3721)</f>
        <v>36796</v>
      </c>
      <c r="G3721" s="24" t="s">
        <v>4756</v>
      </c>
      <c r="H3721" s="2">
        <v>6000000</v>
      </c>
      <c r="I3721" s="2">
        <v>18621249</v>
      </c>
      <c r="J3721" s="2">
        <v>20695413</v>
      </c>
      <c r="K3721" s="28" t="str">
        <f t="shared" si="466"/>
        <v/>
      </c>
      <c r="L3721" s="28" t="str">
        <f t="shared" si="467"/>
        <v/>
      </c>
      <c r="M3721" s="28" t="s">
        <v>4756</v>
      </c>
      <c r="N3721" s="28" t="str">
        <f t="shared" si="468"/>
        <v/>
      </c>
      <c r="O3721" s="28" t="str">
        <f>IF(N3721=1,M3721&amp;" ("&amp;E3721&amp;")",M3721)</f>
        <v>Best in Show</v>
      </c>
      <c r="P3721" s="36">
        <f>INDEX(cpi!$A$1:$M$105,MATCH('Inflation adjust calc'!$E3721,cpi!$A:$A,0),MATCH('Inflation adjust calc'!$D3721,cpi!$1:$1,0))</f>
        <v>173.7</v>
      </c>
      <c r="Q3721" s="36">
        <f>cpi!$I$2</f>
        <v>240.85300000000001</v>
      </c>
      <c r="R3721" s="36">
        <f t="shared" si="465"/>
        <v>1.3866033390903858</v>
      </c>
      <c r="S3721" s="28" t="str">
        <f t="shared" si="469"/>
        <v/>
      </c>
      <c r="T3721" s="37">
        <f t="shared" si="470"/>
        <v>8319620.0345423147</v>
      </c>
      <c r="U3721" s="37">
        <f t="shared" si="471"/>
        <v>25820286.041433506</v>
      </c>
      <c r="V3721" s="37">
        <f t="shared" si="472"/>
        <v>28696328.769654579</v>
      </c>
    </row>
    <row r="3722" spans="1:22">
      <c r="A3722" s="23">
        <v>3721</v>
      </c>
      <c r="B3722" s="3" t="s">
        <v>4757</v>
      </c>
      <c r="C3722" s="28">
        <v>27</v>
      </c>
      <c r="D3722" s="29">
        <v>9</v>
      </c>
      <c r="E3722" s="28">
        <v>2006</v>
      </c>
      <c r="F3722" s="31">
        <f>DATE(E3722,D3722,C3722)</f>
        <v>38987</v>
      </c>
      <c r="G3722" s="24" t="s">
        <v>4758</v>
      </c>
      <c r="H3722" s="2">
        <v>6000000</v>
      </c>
      <c r="I3722" s="2">
        <v>17606684</v>
      </c>
      <c r="J3722" s="2">
        <v>49155371</v>
      </c>
      <c r="K3722" s="28" t="str">
        <f t="shared" si="466"/>
        <v/>
      </c>
      <c r="L3722" s="28" t="str">
        <f t="shared" si="467"/>
        <v/>
      </c>
      <c r="M3722" s="28" t="s">
        <v>4758</v>
      </c>
      <c r="N3722" s="28" t="str">
        <f t="shared" si="468"/>
        <v/>
      </c>
      <c r="O3722" s="28" t="str">
        <f>IF(N3722=1,M3722&amp;" ("&amp;E3722&amp;")",M3722)</f>
        <v>The Last King of Scotland</v>
      </c>
      <c r="P3722" s="36">
        <f>INDEX(cpi!$A$1:$M$105,MATCH('Inflation adjust calc'!$E3722,cpi!$A:$A,0),MATCH('Inflation adjust calc'!$D3722,cpi!$1:$1,0))</f>
        <v>202.9</v>
      </c>
      <c r="Q3722" s="36">
        <f>cpi!$I$2</f>
        <v>240.85300000000001</v>
      </c>
      <c r="R3722" s="36">
        <f t="shared" si="465"/>
        <v>1.1870527353376048</v>
      </c>
      <c r="S3722" s="28" t="str">
        <f t="shared" si="469"/>
        <v/>
      </c>
      <c r="T3722" s="37">
        <f t="shared" si="470"/>
        <v>7122316.4120256286</v>
      </c>
      <c r="U3722" s="37">
        <f t="shared" si="471"/>
        <v>20900062.402424842</v>
      </c>
      <c r="V3722" s="37">
        <f t="shared" si="472"/>
        <v>58350017.602084771</v>
      </c>
    </row>
    <row r="3723" spans="1:22">
      <c r="A3723" s="23">
        <v>3722</v>
      </c>
      <c r="B3723" s="3" t="s">
        <v>1414</v>
      </c>
      <c r="C3723" s="28">
        <v>16</v>
      </c>
      <c r="D3723" s="29">
        <v>4</v>
      </c>
      <c r="E3723" s="28">
        <v>2003</v>
      </c>
      <c r="F3723" s="31">
        <f>DATE(E3723,D3723,C3723)</f>
        <v>37727</v>
      </c>
      <c r="G3723" s="24" t="s">
        <v>4759</v>
      </c>
      <c r="H3723" s="2">
        <v>6000000</v>
      </c>
      <c r="I3723" s="2">
        <v>17583468</v>
      </c>
      <c r="J3723" s="2">
        <v>18504539</v>
      </c>
      <c r="K3723" s="28" t="str">
        <f t="shared" si="466"/>
        <v/>
      </c>
      <c r="L3723" s="28" t="str">
        <f t="shared" si="467"/>
        <v/>
      </c>
      <c r="M3723" s="28" t="s">
        <v>4759</v>
      </c>
      <c r="N3723" s="28" t="str">
        <f t="shared" si="468"/>
        <v/>
      </c>
      <c r="O3723" s="28" t="str">
        <f>IF(N3723=1,M3723&amp;" ("&amp;E3723&amp;")",M3723)</f>
        <v>A Mighty Wind</v>
      </c>
      <c r="P3723" s="36">
        <f>INDEX(cpi!$A$1:$M$105,MATCH('Inflation adjust calc'!$E3723,cpi!$A:$A,0),MATCH('Inflation adjust calc'!$D3723,cpi!$1:$1,0))</f>
        <v>183.8</v>
      </c>
      <c r="Q3723" s="36">
        <f>cpi!$I$2</f>
        <v>240.85300000000001</v>
      </c>
      <c r="R3723" s="36">
        <f t="shared" si="465"/>
        <v>1.3104080522306856</v>
      </c>
      <c r="S3723" s="28" t="str">
        <f t="shared" si="469"/>
        <v/>
      </c>
      <c r="T3723" s="37">
        <f t="shared" si="470"/>
        <v>7862448.3133841138</v>
      </c>
      <c r="U3723" s="37">
        <f t="shared" si="471"/>
        <v>23041518.053340588</v>
      </c>
      <c r="V3723" s="37">
        <f t="shared" si="472"/>
        <v>24248496.908416759</v>
      </c>
    </row>
    <row r="3724" spans="1:22">
      <c r="A3724" s="23">
        <v>3723</v>
      </c>
      <c r="B3724" s="3">
        <v>32479</v>
      </c>
      <c r="C3724" s="28">
        <v>12</v>
      </c>
      <c r="D3724" s="29">
        <v>2</v>
      </c>
      <c r="E3724" s="28">
        <v>1988</v>
      </c>
      <c r="F3724" s="31">
        <f>DATE(E3724,D3724,C3724)</f>
        <v>32185</v>
      </c>
      <c r="G3724" s="24" t="s">
        <v>4760</v>
      </c>
      <c r="H3724" s="2">
        <v>6000000</v>
      </c>
      <c r="I3724" s="2">
        <v>14545844</v>
      </c>
      <c r="J3724" s="2">
        <v>14545844</v>
      </c>
      <c r="K3724" s="28" t="str">
        <f t="shared" si="466"/>
        <v/>
      </c>
      <c r="L3724" s="28" t="str">
        <f t="shared" si="467"/>
        <v/>
      </c>
      <c r="M3724" s="28" t="s">
        <v>4760</v>
      </c>
      <c r="N3724" s="28" t="str">
        <f t="shared" si="468"/>
        <v/>
      </c>
      <c r="O3724" s="28" t="str">
        <f>IF(N3724=1,M3724&amp;" ("&amp;E3724&amp;")",M3724)</f>
        <v>School Daze</v>
      </c>
      <c r="P3724" s="36">
        <f>INDEX(cpi!$A$1:$M$105,MATCH('Inflation adjust calc'!$E3724,cpi!$A:$A,0),MATCH('Inflation adjust calc'!$D3724,cpi!$1:$1,0))</f>
        <v>116</v>
      </c>
      <c r="Q3724" s="36">
        <f>cpi!$I$2</f>
        <v>240.85300000000001</v>
      </c>
      <c r="R3724" s="36">
        <f t="shared" si="465"/>
        <v>2.0763189655172414</v>
      </c>
      <c r="S3724" s="28" t="str">
        <f t="shared" si="469"/>
        <v/>
      </c>
      <c r="T3724" s="37">
        <f t="shared" si="470"/>
        <v>12457913.793103449</v>
      </c>
      <c r="U3724" s="37">
        <f t="shared" si="471"/>
        <v>30201811.766655173</v>
      </c>
      <c r="V3724" s="37">
        <f t="shared" si="472"/>
        <v>30201811.766655173</v>
      </c>
    </row>
    <row r="3725" spans="1:22">
      <c r="A3725" s="23">
        <v>3724</v>
      </c>
      <c r="B3725" s="3">
        <v>39302</v>
      </c>
      <c r="C3725" s="28">
        <v>8</v>
      </c>
      <c r="D3725" s="29">
        <v>8</v>
      </c>
      <c r="E3725" s="28">
        <v>2007</v>
      </c>
      <c r="F3725" s="31">
        <f>DATE(E3725,D3725,C3725)</f>
        <v>39302</v>
      </c>
      <c r="G3725" s="24" t="s">
        <v>4761</v>
      </c>
      <c r="H3725" s="2">
        <v>6000000</v>
      </c>
      <c r="I3725" s="2">
        <v>13235267</v>
      </c>
      <c r="J3725" s="2">
        <v>18209872</v>
      </c>
      <c r="K3725" s="28" t="str">
        <f t="shared" si="466"/>
        <v/>
      </c>
      <c r="L3725" s="28" t="str">
        <f t="shared" si="467"/>
        <v/>
      </c>
      <c r="M3725" s="28" t="s">
        <v>4761</v>
      </c>
      <c r="N3725" s="28" t="str">
        <f t="shared" si="468"/>
        <v/>
      </c>
      <c r="O3725" s="28" t="str">
        <f>IF(N3725=1,M3725&amp;" ("&amp;E3725&amp;")",M3725)</f>
        <v>Daddy Day Camp</v>
      </c>
      <c r="P3725" s="36">
        <f>INDEX(cpi!$A$1:$M$105,MATCH('Inflation adjust calc'!$E3725,cpi!$A:$A,0),MATCH('Inflation adjust calc'!$D3725,cpi!$1:$1,0))</f>
        <v>207.917</v>
      </c>
      <c r="Q3725" s="36">
        <f>cpi!$I$2</f>
        <v>240.85300000000001</v>
      </c>
      <c r="R3725" s="36">
        <f t="shared" si="465"/>
        <v>1.1584093652755667</v>
      </c>
      <c r="S3725" s="28" t="str">
        <f t="shared" si="469"/>
        <v/>
      </c>
      <c r="T3725" s="37">
        <f t="shared" si="470"/>
        <v>6950456.1916534007</v>
      </c>
      <c r="U3725" s="37">
        <f t="shared" si="471"/>
        <v>15331857.244722653</v>
      </c>
      <c r="V3725" s="37">
        <f t="shared" si="472"/>
        <v>21094486.265269313</v>
      </c>
    </row>
    <row r="3726" spans="1:22">
      <c r="A3726" s="23">
        <v>3725</v>
      </c>
      <c r="B3726" s="3" t="s">
        <v>4762</v>
      </c>
      <c r="C3726" s="28">
        <v>21</v>
      </c>
      <c r="D3726" s="29">
        <v>10</v>
      </c>
      <c r="E3726" s="28">
        <v>1988</v>
      </c>
      <c r="F3726" s="31">
        <f>DATE(E3726,D3726,C3726)</f>
        <v>32437</v>
      </c>
      <c r="G3726" s="24" t="s">
        <v>4763</v>
      </c>
      <c r="H3726" s="2">
        <v>6000000</v>
      </c>
      <c r="I3726" s="2">
        <v>12793213</v>
      </c>
      <c r="J3726" s="2">
        <v>12793213</v>
      </c>
      <c r="K3726" s="28" t="str">
        <f t="shared" si="466"/>
        <v/>
      </c>
      <c r="L3726" s="28" t="str">
        <f t="shared" si="467"/>
        <v/>
      </c>
      <c r="M3726" s="28" t="s">
        <v>4763</v>
      </c>
      <c r="N3726" s="28" t="str">
        <f t="shared" si="468"/>
        <v/>
      </c>
      <c r="O3726" s="28" t="str">
        <f>IF(N3726=1,M3726&amp;" ("&amp;E3726&amp;")",M3726)</f>
        <v>Mystic Pizza</v>
      </c>
      <c r="P3726" s="36">
        <f>INDEX(cpi!$A$1:$M$105,MATCH('Inflation adjust calc'!$E3726,cpi!$A:$A,0),MATCH('Inflation adjust calc'!$D3726,cpi!$1:$1,0))</f>
        <v>120.2</v>
      </c>
      <c r="Q3726" s="36">
        <f>cpi!$I$2</f>
        <v>240.85300000000001</v>
      </c>
      <c r="R3726" s="36">
        <f t="shared" si="465"/>
        <v>2.0037687188019966</v>
      </c>
      <c r="S3726" s="28" t="str">
        <f t="shared" si="469"/>
        <v/>
      </c>
      <c r="T3726" s="37">
        <f t="shared" si="470"/>
        <v>12022612.31281198</v>
      </c>
      <c r="U3726" s="37">
        <f t="shared" si="471"/>
        <v>25634640.022371046</v>
      </c>
      <c r="V3726" s="37">
        <f t="shared" si="472"/>
        <v>25634640.022371046</v>
      </c>
    </row>
    <row r="3727" spans="1:22">
      <c r="A3727" s="23">
        <v>3726</v>
      </c>
      <c r="B3727" s="3" t="s">
        <v>1065</v>
      </c>
      <c r="C3727" s="28">
        <v>20</v>
      </c>
      <c r="D3727" s="29">
        <v>3</v>
      </c>
      <c r="E3727" s="28">
        <v>1998</v>
      </c>
      <c r="F3727" s="31">
        <f>DATE(E3727,D3727,C3727)</f>
        <v>35874</v>
      </c>
      <c r="G3727" s="24" t="s">
        <v>4764</v>
      </c>
      <c r="H3727" s="2">
        <v>6000000</v>
      </c>
      <c r="I3727" s="2">
        <v>12716953</v>
      </c>
      <c r="J3727" s="2">
        <v>31716953</v>
      </c>
      <c r="K3727" s="28" t="str">
        <f t="shared" si="466"/>
        <v/>
      </c>
      <c r="L3727" s="28" t="str">
        <f t="shared" si="467"/>
        <v/>
      </c>
      <c r="M3727" s="28" t="s">
        <v>4764</v>
      </c>
      <c r="N3727" s="28" t="str">
        <f t="shared" si="468"/>
        <v/>
      </c>
      <c r="O3727" s="28" t="str">
        <f>IF(N3727=1,M3727&amp;" ("&amp;E3727&amp;")",M3727)</f>
        <v>Mr. Nice Guy</v>
      </c>
      <c r="P3727" s="36">
        <f>INDEX(cpi!$A$1:$M$105,MATCH('Inflation adjust calc'!$E3727,cpi!$A:$A,0),MATCH('Inflation adjust calc'!$D3727,cpi!$1:$1,0))</f>
        <v>162.19999999999999</v>
      </c>
      <c r="Q3727" s="36">
        <f>cpi!$I$2</f>
        <v>240.85300000000001</v>
      </c>
      <c r="R3727" s="36">
        <f t="shared" si="465"/>
        <v>1.4849136868064119</v>
      </c>
      <c r="S3727" s="28" t="str">
        <f t="shared" si="469"/>
        <v/>
      </c>
      <c r="T3727" s="37">
        <f t="shared" si="470"/>
        <v>8909482.1208384708</v>
      </c>
      <c r="U3727" s="37">
        <f t="shared" si="471"/>
        <v>18883577.564173859</v>
      </c>
      <c r="V3727" s="37">
        <f t="shared" si="472"/>
        <v>47096937.613495685</v>
      </c>
    </row>
    <row r="3728" spans="1:22">
      <c r="A3728" s="23">
        <v>3727</v>
      </c>
      <c r="B3728" s="3">
        <v>20455</v>
      </c>
      <c r="C3728" s="28">
        <v>1</v>
      </c>
      <c r="D3728" s="29">
        <v>1</v>
      </c>
      <c r="E3728" s="28">
        <v>1956</v>
      </c>
      <c r="F3728" s="31">
        <f>DATE(E3728,D3728,C3728)</f>
        <v>20455</v>
      </c>
      <c r="G3728" s="24" t="s">
        <v>4765</v>
      </c>
      <c r="H3728" s="2">
        <v>6000000</v>
      </c>
      <c r="I3728" s="2">
        <v>12500000</v>
      </c>
      <c r="J3728" s="2">
        <v>12500000</v>
      </c>
      <c r="K3728" s="28" t="str">
        <f t="shared" si="466"/>
        <v/>
      </c>
      <c r="L3728" s="28" t="str">
        <f t="shared" si="467"/>
        <v/>
      </c>
      <c r="M3728" s="28" t="s">
        <v>4765</v>
      </c>
      <c r="N3728" s="28" t="str">
        <f t="shared" si="468"/>
        <v/>
      </c>
      <c r="O3728" s="28" t="str">
        <f>IF(N3728=1,M3728&amp;" ("&amp;E3728&amp;")",M3728)</f>
        <v>War and Peace</v>
      </c>
      <c r="P3728" s="36">
        <f>INDEX(cpi!$A$1:$M$105,MATCH('Inflation adjust calc'!$E3728,cpi!$A:$A,0),MATCH('Inflation adjust calc'!$D3728,cpi!$1:$1,0))</f>
        <v>26.8</v>
      </c>
      <c r="Q3728" s="36">
        <f>cpi!$I$2</f>
        <v>240.85300000000001</v>
      </c>
      <c r="R3728" s="36">
        <f t="shared" si="465"/>
        <v>8.9870522388059708</v>
      </c>
      <c r="S3728" s="28" t="str">
        <f t="shared" si="469"/>
        <v/>
      </c>
      <c r="T3728" s="37">
        <f t="shared" si="470"/>
        <v>53922313.432835825</v>
      </c>
      <c r="U3728" s="37">
        <f t="shared" si="471"/>
        <v>112338152.98507464</v>
      </c>
      <c r="V3728" s="37">
        <f t="shared" si="472"/>
        <v>112338152.98507464</v>
      </c>
    </row>
    <row r="3729" spans="1:22">
      <c r="A3729" s="23">
        <v>3728</v>
      </c>
      <c r="B3729" s="3" t="s">
        <v>3885</v>
      </c>
      <c r="C3729" s="28">
        <v>24</v>
      </c>
      <c r="D3729" s="29">
        <v>4</v>
      </c>
      <c r="E3729" s="28">
        <v>1998</v>
      </c>
      <c r="F3729" s="31">
        <f>DATE(E3729,D3729,C3729)</f>
        <v>35909</v>
      </c>
      <c r="G3729" s="24" t="s">
        <v>4766</v>
      </c>
      <c r="H3729" s="2">
        <v>6000000</v>
      </c>
      <c r="I3729" s="2">
        <v>11911200</v>
      </c>
      <c r="J3729" s="2">
        <v>58809149</v>
      </c>
      <c r="K3729" s="28" t="str">
        <f t="shared" si="466"/>
        <v/>
      </c>
      <c r="L3729" s="28" t="str">
        <f t="shared" si="467"/>
        <v/>
      </c>
      <c r="M3729" s="28" t="s">
        <v>4766</v>
      </c>
      <c r="N3729" s="28" t="str">
        <f t="shared" si="468"/>
        <v/>
      </c>
      <c r="O3729" s="28" t="str">
        <f>IF(N3729=1,M3729&amp;" ("&amp;E3729&amp;")",M3729)</f>
        <v>Sliding Doors</v>
      </c>
      <c r="P3729" s="36">
        <f>INDEX(cpi!$A$1:$M$105,MATCH('Inflation adjust calc'!$E3729,cpi!$A:$A,0),MATCH('Inflation adjust calc'!$D3729,cpi!$1:$1,0))</f>
        <v>162.5</v>
      </c>
      <c r="Q3729" s="36">
        <f>cpi!$I$2</f>
        <v>240.85300000000001</v>
      </c>
      <c r="R3729" s="36">
        <f t="shared" si="465"/>
        <v>1.4821723076923077</v>
      </c>
      <c r="S3729" s="28" t="str">
        <f t="shared" si="469"/>
        <v/>
      </c>
      <c r="T3729" s="37">
        <f t="shared" si="470"/>
        <v>8893033.846153846</v>
      </c>
      <c r="U3729" s="37">
        <f t="shared" si="471"/>
        <v>17654450.791384615</v>
      </c>
      <c r="V3729" s="37">
        <f t="shared" si="472"/>
        <v>87165292.086750776</v>
      </c>
    </row>
    <row r="3730" spans="1:22">
      <c r="A3730" s="23">
        <v>3729</v>
      </c>
      <c r="B3730" s="3" t="s">
        <v>910</v>
      </c>
      <c r="C3730" s="28">
        <v>24</v>
      </c>
      <c r="D3730" s="29">
        <v>5</v>
      </c>
      <c r="E3730" s="28">
        <v>1995</v>
      </c>
      <c r="F3730" s="31">
        <f>DATE(E3730,D3730,C3730)</f>
        <v>34843</v>
      </c>
      <c r="G3730" s="24" t="s">
        <v>4767</v>
      </c>
      <c r="H3730" s="2">
        <v>6000000</v>
      </c>
      <c r="I3730" s="2">
        <v>11784569</v>
      </c>
      <c r="J3730" s="2">
        <v>11784569</v>
      </c>
      <c r="K3730" s="28" t="str">
        <f t="shared" si="466"/>
        <v/>
      </c>
      <c r="L3730" s="28" t="str">
        <f t="shared" si="467"/>
        <v/>
      </c>
      <c r="M3730" s="28" t="s">
        <v>4767</v>
      </c>
      <c r="N3730" s="28" t="str">
        <f t="shared" si="468"/>
        <v/>
      </c>
      <c r="O3730" s="28" t="str">
        <f>IF(N3730=1,M3730&amp;" ("&amp;E3730&amp;")",M3730)</f>
        <v>Tales from the Hood</v>
      </c>
      <c r="P3730" s="36">
        <f>INDEX(cpi!$A$1:$M$105,MATCH('Inflation adjust calc'!$E3730,cpi!$A:$A,0),MATCH('Inflation adjust calc'!$D3730,cpi!$1:$1,0))</f>
        <v>152.19999999999999</v>
      </c>
      <c r="Q3730" s="36">
        <f>cpi!$I$2</f>
        <v>240.85300000000001</v>
      </c>
      <c r="R3730" s="36">
        <f t="shared" ref="R3730:R3793" si="473">Q3730/P3730</f>
        <v>1.5824770039421816</v>
      </c>
      <c r="S3730" s="28" t="str">
        <f t="shared" si="469"/>
        <v/>
      </c>
      <c r="T3730" s="37">
        <f t="shared" si="470"/>
        <v>9494862.02365309</v>
      </c>
      <c r="U3730" s="37">
        <f t="shared" si="471"/>
        <v>18648809.443869911</v>
      </c>
      <c r="V3730" s="37">
        <f t="shared" si="472"/>
        <v>18648809.443869911</v>
      </c>
    </row>
    <row r="3731" spans="1:22">
      <c r="A3731" s="23">
        <v>3730</v>
      </c>
      <c r="B3731" s="3" t="s">
        <v>4768</v>
      </c>
      <c r="C3731" s="28">
        <v>13</v>
      </c>
      <c r="D3731" s="29">
        <v>10</v>
      </c>
      <c r="E3731" s="28">
        <v>1989</v>
      </c>
      <c r="F3731" s="31">
        <f>DATE(E3731,D3731,C3731)</f>
        <v>32794</v>
      </c>
      <c r="G3731" s="24" t="s">
        <v>4769</v>
      </c>
      <c r="H3731" s="2">
        <v>6000000</v>
      </c>
      <c r="I3731" s="2">
        <v>11642254</v>
      </c>
      <c r="J3731" s="2">
        <v>11642254</v>
      </c>
      <c r="K3731" s="28" t="str">
        <f t="shared" si="466"/>
        <v/>
      </c>
      <c r="L3731" s="28" t="str">
        <f t="shared" si="467"/>
        <v/>
      </c>
      <c r="M3731" s="28" t="s">
        <v>4769</v>
      </c>
      <c r="N3731" s="28" t="str">
        <f t="shared" si="468"/>
        <v/>
      </c>
      <c r="O3731" s="28" t="str">
        <f>IF(N3731=1,M3731&amp;" ("&amp;E3731&amp;")",M3731)</f>
        <v>Halloween 5: The Revenge of Michael Myers</v>
      </c>
      <c r="P3731" s="36">
        <f>INDEX(cpi!$A$1:$M$105,MATCH('Inflation adjust calc'!$E3731,cpi!$A:$A,0),MATCH('Inflation adjust calc'!$D3731,cpi!$1:$1,0))</f>
        <v>125.6</v>
      </c>
      <c r="Q3731" s="36">
        <f>cpi!$I$2</f>
        <v>240.85300000000001</v>
      </c>
      <c r="R3731" s="36">
        <f t="shared" si="473"/>
        <v>1.9176194267515925</v>
      </c>
      <c r="S3731" s="28" t="str">
        <f t="shared" si="469"/>
        <v/>
      </c>
      <c r="T3731" s="37">
        <f t="shared" si="470"/>
        <v>11505716.560509555</v>
      </c>
      <c r="U3731" s="37">
        <f t="shared" si="471"/>
        <v>22325412.441576436</v>
      </c>
      <c r="V3731" s="37">
        <f t="shared" si="472"/>
        <v>22325412.441576436</v>
      </c>
    </row>
    <row r="3732" spans="1:22">
      <c r="A3732" s="23">
        <v>3731</v>
      </c>
      <c r="B3732" s="3">
        <v>41099</v>
      </c>
      <c r="C3732" s="28">
        <v>7</v>
      </c>
      <c r="D3732" s="29">
        <v>9</v>
      </c>
      <c r="E3732" s="28">
        <v>2012</v>
      </c>
      <c r="F3732" s="31">
        <f>DATE(E3732,D3732,C3732)</f>
        <v>41159</v>
      </c>
      <c r="G3732" s="24" t="s">
        <v>4770</v>
      </c>
      <c r="H3732" s="2">
        <v>6000000</v>
      </c>
      <c r="I3732" s="2">
        <v>11494838</v>
      </c>
      <c r="J3732" s="2">
        <v>16369708</v>
      </c>
      <c r="K3732" s="28" t="str">
        <f t="shared" si="466"/>
        <v/>
      </c>
      <c r="L3732" s="28" t="str">
        <f t="shared" si="467"/>
        <v/>
      </c>
      <c r="M3732" s="28" t="s">
        <v>4770</v>
      </c>
      <c r="N3732" s="28" t="str">
        <f t="shared" si="468"/>
        <v/>
      </c>
      <c r="O3732" s="28" t="str">
        <f>IF(N3732=1,M3732&amp;" ("&amp;E3732&amp;")",M3732)</f>
        <v>The Words</v>
      </c>
      <c r="P3732" s="36">
        <f>INDEX(cpi!$A$1:$M$105,MATCH('Inflation adjust calc'!$E3732,cpi!$A:$A,0),MATCH('Inflation adjust calc'!$D3732,cpi!$1:$1,0))</f>
        <v>231.40700000000001</v>
      </c>
      <c r="Q3732" s="36">
        <f>cpi!$I$2</f>
        <v>240.85300000000001</v>
      </c>
      <c r="R3732" s="36">
        <f t="shared" si="473"/>
        <v>1.0408198541962861</v>
      </c>
      <c r="S3732" s="28" t="str">
        <f t="shared" si="469"/>
        <v/>
      </c>
      <c r="T3732" s="37">
        <f t="shared" si="470"/>
        <v>6244919.1251777168</v>
      </c>
      <c r="U3732" s="37">
        <f t="shared" si="471"/>
        <v>11964055.611169929</v>
      </c>
      <c r="V3732" s="37">
        <f t="shared" si="472"/>
        <v>17037917.093795776</v>
      </c>
    </row>
    <row r="3733" spans="1:22">
      <c r="A3733" s="23">
        <v>3732</v>
      </c>
      <c r="B3733" s="3" t="s">
        <v>1357</v>
      </c>
      <c r="C3733" s="28">
        <v>27</v>
      </c>
      <c r="D3733" s="29">
        <v>4</v>
      </c>
      <c r="E3733" s="28">
        <v>2012</v>
      </c>
      <c r="F3733" s="31">
        <f>DATE(E3733,D3733,C3733)</f>
        <v>41026</v>
      </c>
      <c r="G3733" s="24" t="s">
        <v>4771</v>
      </c>
      <c r="H3733" s="2">
        <v>6000000</v>
      </c>
      <c r="I3733" s="2">
        <v>9204489</v>
      </c>
      <c r="J3733" s="2">
        <v>10106975</v>
      </c>
      <c r="K3733" s="28" t="str">
        <f t="shared" si="466"/>
        <v/>
      </c>
      <c r="L3733" s="28" t="str">
        <f t="shared" si="467"/>
        <v/>
      </c>
      <c r="M3733" s="28" t="s">
        <v>4771</v>
      </c>
      <c r="N3733" s="28" t="str">
        <f t="shared" si="468"/>
        <v/>
      </c>
      <c r="O3733" s="28" t="str">
        <f>IF(N3733=1,M3733&amp;" ("&amp;E3733&amp;")",M3733)</f>
        <v>Bernie</v>
      </c>
      <c r="P3733" s="36">
        <f>INDEX(cpi!$A$1:$M$105,MATCH('Inflation adjust calc'!$E3733,cpi!$A:$A,0),MATCH('Inflation adjust calc'!$D3733,cpi!$1:$1,0))</f>
        <v>230.08500000000001</v>
      </c>
      <c r="Q3733" s="36">
        <f>cpi!$I$2</f>
        <v>240.85300000000001</v>
      </c>
      <c r="R3733" s="36">
        <f t="shared" si="473"/>
        <v>1.0468000956168373</v>
      </c>
      <c r="S3733" s="28" t="str">
        <f t="shared" si="469"/>
        <v/>
      </c>
      <c r="T3733" s="37">
        <f t="shared" si="470"/>
        <v>6280800.5737010241</v>
      </c>
      <c r="U3733" s="37">
        <f t="shared" si="471"/>
        <v>9635259.965304127</v>
      </c>
      <c r="V3733" s="37">
        <f t="shared" si="472"/>
        <v>10579982.396396983</v>
      </c>
    </row>
    <row r="3734" spans="1:22">
      <c r="A3734" s="23">
        <v>3733</v>
      </c>
      <c r="B3734" s="3" t="s">
        <v>504</v>
      </c>
      <c r="C3734" s="28">
        <v>15</v>
      </c>
      <c r="D3734" s="29">
        <v>12</v>
      </c>
      <c r="E3734" s="28">
        <v>2000</v>
      </c>
      <c r="F3734" s="31">
        <f>DATE(E3734,D3734,C3734)</f>
        <v>36875</v>
      </c>
      <c r="G3734" s="24" t="s">
        <v>4772</v>
      </c>
      <c r="H3734" s="2">
        <v>6000000</v>
      </c>
      <c r="I3734" s="2">
        <v>8596914</v>
      </c>
      <c r="J3734" s="2">
        <v>10557291</v>
      </c>
      <c r="K3734" s="28" t="str">
        <f t="shared" si="466"/>
        <v/>
      </c>
      <c r="L3734" s="28" t="str">
        <f t="shared" si="467"/>
        <v/>
      </c>
      <c r="M3734" s="28" t="s">
        <v>4772</v>
      </c>
      <c r="N3734" s="28" t="str">
        <f t="shared" si="468"/>
        <v/>
      </c>
      <c r="O3734" s="28" t="str">
        <f>IF(N3734=1,M3734&amp;" ("&amp;E3734&amp;")",M3734)</f>
        <v>Pollock</v>
      </c>
      <c r="P3734" s="36">
        <f>INDEX(cpi!$A$1:$M$105,MATCH('Inflation adjust calc'!$E3734,cpi!$A:$A,0),MATCH('Inflation adjust calc'!$D3734,cpi!$1:$1,0))</f>
        <v>174</v>
      </c>
      <c r="Q3734" s="36">
        <f>cpi!$I$2</f>
        <v>240.85300000000001</v>
      </c>
      <c r="R3734" s="36">
        <f t="shared" si="473"/>
        <v>1.384212643678161</v>
      </c>
      <c r="S3734" s="28" t="str">
        <f t="shared" si="469"/>
        <v/>
      </c>
      <c r="T3734" s="37">
        <f t="shared" si="470"/>
        <v>8305275.862068966</v>
      </c>
      <c r="U3734" s="37">
        <f t="shared" si="471"/>
        <v>11899957.055413794</v>
      </c>
      <c r="V3734" s="37">
        <f t="shared" si="472"/>
        <v>14613535.685189655</v>
      </c>
    </row>
    <row r="3735" spans="1:22">
      <c r="A3735" s="23">
        <v>3734</v>
      </c>
      <c r="B3735" s="3" t="s">
        <v>4773</v>
      </c>
      <c r="C3735" s="28">
        <v>15</v>
      </c>
      <c r="D3735" s="29">
        <v>2</v>
      </c>
      <c r="E3735" s="28">
        <v>2008</v>
      </c>
      <c r="F3735" s="31">
        <f>DATE(E3735,D3735,C3735)</f>
        <v>39493</v>
      </c>
      <c r="G3735" s="24" t="s">
        <v>4774</v>
      </c>
      <c r="H3735" s="2">
        <v>6000000</v>
      </c>
      <c r="I3735" s="2">
        <v>7714996</v>
      </c>
      <c r="J3735" s="2">
        <v>17252287</v>
      </c>
      <c r="K3735" s="28" t="str">
        <f t="shared" si="466"/>
        <v/>
      </c>
      <c r="L3735" s="28" t="str">
        <f t="shared" si="467"/>
        <v/>
      </c>
      <c r="M3735" s="28" t="s">
        <v>4774</v>
      </c>
      <c r="N3735" s="28" t="str">
        <f t="shared" si="468"/>
        <v/>
      </c>
      <c r="O3735" s="28" t="str">
        <f>IF(N3735=1,M3735&amp;" ("&amp;E3735&amp;")",M3735)</f>
        <v>Dolphins and Whales Tribes of the Ocean 3D</v>
      </c>
      <c r="P3735" s="36">
        <f>INDEX(cpi!$A$1:$M$105,MATCH('Inflation adjust calc'!$E3735,cpi!$A:$A,0),MATCH('Inflation adjust calc'!$D3735,cpi!$1:$1,0))</f>
        <v>211.69300000000001</v>
      </c>
      <c r="Q3735" s="36">
        <f>cpi!$I$2</f>
        <v>240.85300000000001</v>
      </c>
      <c r="R3735" s="36">
        <f t="shared" si="473"/>
        <v>1.1377466425436835</v>
      </c>
      <c r="S3735" s="28" t="str">
        <f t="shared" si="469"/>
        <v/>
      </c>
      <c r="T3735" s="37">
        <f t="shared" si="470"/>
        <v>6826479.8552621007</v>
      </c>
      <c r="U3735" s="37">
        <f t="shared" si="471"/>
        <v>8777710.7962379474</v>
      </c>
      <c r="V3735" s="37">
        <f t="shared" si="472"/>
        <v>19628731.610450037</v>
      </c>
    </row>
    <row r="3736" spans="1:22">
      <c r="A3736" s="23">
        <v>3735</v>
      </c>
      <c r="B3736" s="3" t="s">
        <v>1889</v>
      </c>
      <c r="C3736" s="28">
        <v>26</v>
      </c>
      <c r="D3736" s="29">
        <v>2</v>
      </c>
      <c r="E3736" s="28">
        <v>1999</v>
      </c>
      <c r="F3736" s="31">
        <f>DATE(E3736,D3736,C3736)</f>
        <v>36217</v>
      </c>
      <c r="G3736" s="24" t="s">
        <v>4775</v>
      </c>
      <c r="H3736" s="2">
        <v>6000000</v>
      </c>
      <c r="I3736" s="2">
        <v>6852450</v>
      </c>
      <c r="J3736" s="2">
        <v>6852450</v>
      </c>
      <c r="K3736" s="28" t="str">
        <f t="shared" si="466"/>
        <v/>
      </c>
      <c r="L3736" s="28" t="str">
        <f t="shared" si="467"/>
        <v/>
      </c>
      <c r="M3736" s="28" t="s">
        <v>4775</v>
      </c>
      <c r="N3736" s="28" t="str">
        <f t="shared" si="468"/>
        <v/>
      </c>
      <c r="O3736" s="28" t="str">
        <f>IF(N3736=1,M3736&amp;" ("&amp;E3736&amp;")",M3736)</f>
        <v>200 Cigarettes</v>
      </c>
      <c r="P3736" s="36">
        <f>INDEX(cpi!$A$1:$M$105,MATCH('Inflation adjust calc'!$E3736,cpi!$A:$A,0),MATCH('Inflation adjust calc'!$D3736,cpi!$1:$1,0))</f>
        <v>164.5</v>
      </c>
      <c r="Q3736" s="36">
        <f>cpi!$I$2</f>
        <v>240.85300000000001</v>
      </c>
      <c r="R3736" s="36">
        <f t="shared" si="473"/>
        <v>1.4641519756838905</v>
      </c>
      <c r="S3736" s="28" t="str">
        <f t="shared" si="469"/>
        <v/>
      </c>
      <c r="T3736" s="37">
        <f t="shared" si="470"/>
        <v>8784911.8541033436</v>
      </c>
      <c r="U3736" s="37">
        <f t="shared" si="471"/>
        <v>10033028.205775077</v>
      </c>
      <c r="V3736" s="37">
        <f t="shared" si="472"/>
        <v>10033028.205775077</v>
      </c>
    </row>
    <row r="3737" spans="1:22">
      <c r="A3737" s="23">
        <v>3736</v>
      </c>
      <c r="B3737" s="3" t="s">
        <v>1656</v>
      </c>
      <c r="C3737" s="28">
        <v>19</v>
      </c>
      <c r="D3737" s="29">
        <v>3</v>
      </c>
      <c r="E3737" s="28">
        <v>2010</v>
      </c>
      <c r="F3737" s="31">
        <f>DATE(E3737,D3737,C3737)</f>
        <v>40256</v>
      </c>
      <c r="G3737" s="24" t="s">
        <v>4776</v>
      </c>
      <c r="H3737" s="2">
        <v>6000000</v>
      </c>
      <c r="I3737" s="2">
        <v>6671283</v>
      </c>
      <c r="J3737" s="2">
        <v>8173486</v>
      </c>
      <c r="K3737" s="28" t="str">
        <f t="shared" si="466"/>
        <v/>
      </c>
      <c r="L3737" s="28" t="str">
        <f t="shared" si="467"/>
        <v/>
      </c>
      <c r="M3737" s="28" t="s">
        <v>4776</v>
      </c>
      <c r="N3737" s="28" t="str">
        <f t="shared" si="468"/>
        <v/>
      </c>
      <c r="O3737" s="28" t="str">
        <f>IF(N3737=1,M3737&amp;" ("&amp;E3737&amp;")",M3737)</f>
        <v>City Island</v>
      </c>
      <c r="P3737" s="36">
        <f>INDEX(cpi!$A$1:$M$105,MATCH('Inflation adjust calc'!$E3737,cpi!$A:$A,0),MATCH('Inflation adjust calc'!$D3737,cpi!$1:$1,0))</f>
        <v>217.631</v>
      </c>
      <c r="Q3737" s="36">
        <f>cpi!$I$2</f>
        <v>240.85300000000001</v>
      </c>
      <c r="R3737" s="36">
        <f t="shared" si="473"/>
        <v>1.1067035486672396</v>
      </c>
      <c r="S3737" s="28" t="str">
        <f t="shared" si="469"/>
        <v/>
      </c>
      <c r="T3737" s="37">
        <f t="shared" si="470"/>
        <v>6640221.2920034379</v>
      </c>
      <c r="U3737" s="37">
        <f t="shared" si="471"/>
        <v>7383132.5702634286</v>
      </c>
      <c r="V3737" s="37">
        <f t="shared" si="472"/>
        <v>9045625.961182002</v>
      </c>
    </row>
    <row r="3738" spans="1:22">
      <c r="A3738" s="23">
        <v>3737</v>
      </c>
      <c r="B3738" s="3" t="s">
        <v>1742</v>
      </c>
      <c r="C3738" s="28">
        <v>16</v>
      </c>
      <c r="D3738" s="29">
        <v>3</v>
      </c>
      <c r="E3738" s="28">
        <v>2012</v>
      </c>
      <c r="F3738" s="31">
        <f>DATE(E3738,D3738,C3738)</f>
        <v>40984</v>
      </c>
      <c r="G3738" s="24" t="s">
        <v>4777</v>
      </c>
      <c r="H3738" s="2">
        <v>6000000</v>
      </c>
      <c r="I3738" s="2">
        <v>5909483</v>
      </c>
      <c r="J3738" s="2">
        <v>8446952</v>
      </c>
      <c r="K3738" s="28" t="str">
        <f t="shared" si="466"/>
        <v/>
      </c>
      <c r="L3738" s="28" t="str">
        <f t="shared" si="467"/>
        <v/>
      </c>
      <c r="M3738" s="28" t="s">
        <v>4777</v>
      </c>
      <c r="N3738" s="28" t="str">
        <f t="shared" si="468"/>
        <v/>
      </c>
      <c r="O3738" s="28" t="str">
        <f>IF(N3738=1,M3738&amp;" ("&amp;E3738&amp;")",M3738)</f>
        <v>Casa de mi Padre</v>
      </c>
      <c r="P3738" s="36">
        <f>INDEX(cpi!$A$1:$M$105,MATCH('Inflation adjust calc'!$E3738,cpi!$A:$A,0),MATCH('Inflation adjust calc'!$D3738,cpi!$1:$1,0))</f>
        <v>229.392</v>
      </c>
      <c r="Q3738" s="36">
        <f>cpi!$I$2</f>
        <v>240.85300000000001</v>
      </c>
      <c r="R3738" s="36">
        <f t="shared" si="473"/>
        <v>1.0499625095905698</v>
      </c>
      <c r="S3738" s="28" t="str">
        <f t="shared" si="469"/>
        <v/>
      </c>
      <c r="T3738" s="37">
        <f t="shared" si="470"/>
        <v>6299775.0575434184</v>
      </c>
      <c r="U3738" s="37">
        <f t="shared" si="471"/>
        <v>6204735.6010628091</v>
      </c>
      <c r="V3738" s="37">
        <f t="shared" si="472"/>
        <v>8868982.9203110822</v>
      </c>
    </row>
    <row r="3739" spans="1:22">
      <c r="A3739" s="23">
        <v>3738</v>
      </c>
      <c r="B3739" s="3" t="s">
        <v>178</v>
      </c>
      <c r="C3739" s="28">
        <v>29</v>
      </c>
      <c r="D3739" s="29">
        <v>7</v>
      </c>
      <c r="E3739" s="28">
        <v>2011</v>
      </c>
      <c r="F3739" s="31">
        <f>DATE(E3739,D3739,C3739)</f>
        <v>40753</v>
      </c>
      <c r="G3739" s="24" t="s">
        <v>4778</v>
      </c>
      <c r="H3739" s="2">
        <v>6000000</v>
      </c>
      <c r="I3739" s="2">
        <v>5359774</v>
      </c>
      <c r="J3739" s="2">
        <v>21197454</v>
      </c>
      <c r="K3739" s="28" t="str">
        <f t="shared" si="466"/>
        <v/>
      </c>
      <c r="L3739" s="28" t="str">
        <f t="shared" si="467"/>
        <v/>
      </c>
      <c r="M3739" s="28" t="s">
        <v>4778</v>
      </c>
      <c r="N3739" s="28" t="str">
        <f t="shared" si="468"/>
        <v/>
      </c>
      <c r="O3739" s="28" t="str">
        <f>IF(N3739=1,M3739&amp;" ("&amp;E3739&amp;")",M3739)</f>
        <v>The Guard</v>
      </c>
      <c r="P3739" s="36">
        <f>INDEX(cpi!$A$1:$M$105,MATCH('Inflation adjust calc'!$E3739,cpi!$A:$A,0),MATCH('Inflation adjust calc'!$D3739,cpi!$1:$1,0))</f>
        <v>225.922</v>
      </c>
      <c r="Q3739" s="36">
        <f>cpi!$I$2</f>
        <v>240.85300000000001</v>
      </c>
      <c r="R3739" s="36">
        <f t="shared" si="473"/>
        <v>1.0660891812218376</v>
      </c>
      <c r="S3739" s="28" t="str">
        <f t="shared" si="469"/>
        <v/>
      </c>
      <c r="T3739" s="37">
        <f t="shared" si="470"/>
        <v>6396535.0873310259</v>
      </c>
      <c r="U3739" s="37">
        <f t="shared" si="471"/>
        <v>5713997.0751940934</v>
      </c>
      <c r="V3739" s="37">
        <f t="shared" si="472"/>
        <v>22598376.378847566</v>
      </c>
    </row>
    <row r="3740" spans="1:22">
      <c r="A3740" s="23">
        <v>3739</v>
      </c>
      <c r="B3740" s="3" t="s">
        <v>1102</v>
      </c>
      <c r="C3740" s="28">
        <v>21</v>
      </c>
      <c r="D3740" s="29">
        <v>4</v>
      </c>
      <c r="E3740" s="28">
        <v>2000</v>
      </c>
      <c r="F3740" s="31">
        <f>DATE(E3740,D3740,C3740)</f>
        <v>36637</v>
      </c>
      <c r="G3740" s="24" t="s">
        <v>4779</v>
      </c>
      <c r="H3740" s="2">
        <v>6000000</v>
      </c>
      <c r="I3740" s="2">
        <v>4859475</v>
      </c>
      <c r="J3740" s="2">
        <v>10619770</v>
      </c>
      <c r="K3740" s="28" t="str">
        <f t="shared" si="466"/>
        <v/>
      </c>
      <c r="L3740" s="28" t="str">
        <f t="shared" si="467"/>
        <v/>
      </c>
      <c r="M3740" s="28" t="s">
        <v>4779</v>
      </c>
      <c r="N3740" s="28" t="str">
        <f t="shared" si="468"/>
        <v/>
      </c>
      <c r="O3740" s="28" t="str">
        <f>IF(N3740=1,M3740&amp;" ("&amp;E3740&amp;")",M3740)</f>
        <v>The Virgin Suicides</v>
      </c>
      <c r="P3740" s="36">
        <f>INDEX(cpi!$A$1:$M$105,MATCH('Inflation adjust calc'!$E3740,cpi!$A:$A,0),MATCH('Inflation adjust calc'!$D3740,cpi!$1:$1,0))</f>
        <v>171.3</v>
      </c>
      <c r="Q3740" s="36">
        <f>cpi!$I$2</f>
        <v>240.85300000000001</v>
      </c>
      <c r="R3740" s="36">
        <f t="shared" si="473"/>
        <v>1.4060303561004086</v>
      </c>
      <c r="S3740" s="28" t="str">
        <f t="shared" si="469"/>
        <v/>
      </c>
      <c r="T3740" s="37">
        <f t="shared" si="470"/>
        <v>8436182.136602452</v>
      </c>
      <c r="U3740" s="37">
        <f t="shared" si="471"/>
        <v>6832569.3647110332</v>
      </c>
      <c r="V3740" s="37">
        <f t="shared" si="472"/>
        <v>14931718.994804436</v>
      </c>
    </row>
    <row r="3741" spans="1:22">
      <c r="A3741" s="23">
        <v>3740</v>
      </c>
      <c r="B3741" s="3" t="s">
        <v>1690</v>
      </c>
      <c r="C3741" s="28">
        <v>29</v>
      </c>
      <c r="D3741" s="29">
        <v>8</v>
      </c>
      <c r="E3741" s="28">
        <v>2008</v>
      </c>
      <c r="F3741" s="31">
        <f>DATE(E3741,D3741,C3741)</f>
        <v>39689</v>
      </c>
      <c r="G3741" s="24" t="s">
        <v>4780</v>
      </c>
      <c r="H3741" s="2">
        <v>6000000</v>
      </c>
      <c r="I3741" s="2">
        <v>4694491</v>
      </c>
      <c r="J3741" s="2">
        <v>6176114</v>
      </c>
      <c r="K3741" s="28" t="str">
        <f t="shared" si="466"/>
        <v/>
      </c>
      <c r="L3741" s="28" t="str">
        <f t="shared" si="467"/>
        <v/>
      </c>
      <c r="M3741" s="28" t="s">
        <v>4780</v>
      </c>
      <c r="N3741" s="28" t="str">
        <f t="shared" si="468"/>
        <v/>
      </c>
      <c r="O3741" s="28" t="str">
        <f>IF(N3741=1,M3741&amp;" ("&amp;E3741&amp;")",M3741)</f>
        <v>College</v>
      </c>
      <c r="P3741" s="36">
        <f>INDEX(cpi!$A$1:$M$105,MATCH('Inflation adjust calc'!$E3741,cpi!$A:$A,0),MATCH('Inflation adjust calc'!$D3741,cpi!$1:$1,0))</f>
        <v>219.08600000000001</v>
      </c>
      <c r="Q3741" s="36">
        <f>cpi!$I$2</f>
        <v>240.85300000000001</v>
      </c>
      <c r="R3741" s="36">
        <f t="shared" si="473"/>
        <v>1.0993536784641647</v>
      </c>
      <c r="S3741" s="28" t="str">
        <f t="shared" si="469"/>
        <v/>
      </c>
      <c r="T3741" s="37">
        <f t="shared" si="470"/>
        <v>6596122.0707849879</v>
      </c>
      <c r="U3741" s="37">
        <f t="shared" si="471"/>
        <v>5160905.949366915</v>
      </c>
      <c r="V3741" s="37">
        <f t="shared" si="472"/>
        <v>6789733.6445140261</v>
      </c>
    </row>
    <row r="3742" spans="1:22">
      <c r="A3742" s="23">
        <v>3741</v>
      </c>
      <c r="B3742" s="3" t="s">
        <v>1247</v>
      </c>
      <c r="C3742" s="28">
        <v>22</v>
      </c>
      <c r="D3742" s="29">
        <v>9</v>
      </c>
      <c r="E3742" s="28">
        <v>2006</v>
      </c>
      <c r="F3742" s="31">
        <f>DATE(E3742,D3742,C3742)</f>
        <v>38982</v>
      </c>
      <c r="G3742" s="24" t="s">
        <v>4781</v>
      </c>
      <c r="H3742" s="2">
        <v>6000000</v>
      </c>
      <c r="I3742" s="2">
        <v>4670644</v>
      </c>
      <c r="J3742" s="2">
        <v>15137932</v>
      </c>
      <c r="K3742" s="28" t="str">
        <f t="shared" si="466"/>
        <v/>
      </c>
      <c r="L3742" s="28" t="str">
        <f t="shared" si="467"/>
        <v/>
      </c>
      <c r="M3742" s="28" t="s">
        <v>4781</v>
      </c>
      <c r="N3742" s="28" t="str">
        <f t="shared" si="468"/>
        <v/>
      </c>
      <c r="O3742" s="28" t="str">
        <f>IF(N3742=1,M3742&amp;" ("&amp;E3742&amp;")",M3742)</f>
        <v>La science des rêves</v>
      </c>
      <c r="P3742" s="36">
        <f>INDEX(cpi!$A$1:$M$105,MATCH('Inflation adjust calc'!$E3742,cpi!$A:$A,0),MATCH('Inflation adjust calc'!$D3742,cpi!$1:$1,0))</f>
        <v>202.9</v>
      </c>
      <c r="Q3742" s="36">
        <f>cpi!$I$2</f>
        <v>240.85300000000001</v>
      </c>
      <c r="R3742" s="36">
        <f t="shared" si="473"/>
        <v>1.1870527353376048</v>
      </c>
      <c r="S3742" s="28" t="str">
        <f t="shared" si="469"/>
        <v/>
      </c>
      <c r="T3742" s="37">
        <f t="shared" si="470"/>
        <v>7122316.4120256286</v>
      </c>
      <c r="U3742" s="37">
        <f t="shared" si="471"/>
        <v>5544300.7359881718</v>
      </c>
      <c r="V3742" s="37">
        <f t="shared" si="472"/>
        <v>17969523.587954659</v>
      </c>
    </row>
    <row r="3743" spans="1:22">
      <c r="A3743" s="23">
        <v>3742</v>
      </c>
      <c r="B3743" s="3">
        <v>35897</v>
      </c>
      <c r="C3743" s="28">
        <v>4</v>
      </c>
      <c r="D3743" s="29">
        <v>12</v>
      </c>
      <c r="E3743" s="28">
        <v>1998</v>
      </c>
      <c r="F3743" s="31">
        <f>DATE(E3743,D3743,C3743)</f>
        <v>36133</v>
      </c>
      <c r="G3743" s="24" t="s">
        <v>4782</v>
      </c>
      <c r="H3743" s="2">
        <v>6000000</v>
      </c>
      <c r="I3743" s="2">
        <v>4595000</v>
      </c>
      <c r="J3743" s="2">
        <v>21787233</v>
      </c>
      <c r="K3743" s="28" t="str">
        <f t="shared" si="466"/>
        <v/>
      </c>
      <c r="L3743" s="28" t="str">
        <f t="shared" si="467"/>
        <v/>
      </c>
      <c r="M3743" s="28" t="s">
        <v>4782</v>
      </c>
      <c r="N3743" s="28" t="str">
        <f t="shared" si="468"/>
        <v/>
      </c>
      <c r="O3743" s="28" t="str">
        <f>IF(N3743=1,M3743&amp;" ("&amp;E3743&amp;")",M3743)</f>
        <v>Little Voice</v>
      </c>
      <c r="P3743" s="36">
        <f>INDEX(cpi!$A$1:$M$105,MATCH('Inflation adjust calc'!$E3743,cpi!$A:$A,0),MATCH('Inflation adjust calc'!$D3743,cpi!$1:$1,0))</f>
        <v>163.9</v>
      </c>
      <c r="Q3743" s="36">
        <f>cpi!$I$2</f>
        <v>240.85300000000001</v>
      </c>
      <c r="R3743" s="36">
        <f t="shared" si="473"/>
        <v>1.4695118974984747</v>
      </c>
      <c r="S3743" s="28" t="str">
        <f t="shared" si="469"/>
        <v/>
      </c>
      <c r="T3743" s="37">
        <f t="shared" si="470"/>
        <v>8817071.3849908486</v>
      </c>
      <c r="U3743" s="37">
        <f t="shared" si="471"/>
        <v>6752407.1690054908</v>
      </c>
      <c r="V3743" s="37">
        <f t="shared" si="472"/>
        <v>32016598.107071385</v>
      </c>
    </row>
    <row r="3744" spans="1:22">
      <c r="A3744" s="23">
        <v>3743</v>
      </c>
      <c r="B3744" s="3" t="s">
        <v>1466</v>
      </c>
      <c r="C3744" s="28">
        <v>13</v>
      </c>
      <c r="D3744" s="29">
        <v>3</v>
      </c>
      <c r="E3744" s="28">
        <v>2009</v>
      </c>
      <c r="F3744" s="31">
        <f>DATE(E3744,D3744,C3744)</f>
        <v>39885</v>
      </c>
      <c r="G3744" s="24" t="s">
        <v>4783</v>
      </c>
      <c r="H3744" s="2">
        <v>6000000</v>
      </c>
      <c r="I3744" s="2">
        <v>4543320</v>
      </c>
      <c r="J3744" s="2">
        <v>4713059</v>
      </c>
      <c r="K3744" s="28" t="str">
        <f t="shared" si="466"/>
        <v/>
      </c>
      <c r="L3744" s="28" t="str">
        <f t="shared" si="467"/>
        <v/>
      </c>
      <c r="M3744" s="28" t="s">
        <v>4783</v>
      </c>
      <c r="N3744" s="28" t="str">
        <f t="shared" si="468"/>
        <v/>
      </c>
      <c r="O3744" s="28" t="str">
        <f>IF(N3744=1,M3744&amp;" ("&amp;E3744&amp;")",M3744)</f>
        <v>Miss March</v>
      </c>
      <c r="P3744" s="36">
        <f>INDEX(cpi!$A$1:$M$105,MATCH('Inflation adjust calc'!$E3744,cpi!$A:$A,0),MATCH('Inflation adjust calc'!$D3744,cpi!$1:$1,0))</f>
        <v>212.709</v>
      </c>
      <c r="Q3744" s="36">
        <f>cpi!$I$2</f>
        <v>240.85300000000001</v>
      </c>
      <c r="R3744" s="36">
        <f t="shared" si="473"/>
        <v>1.1323122199812889</v>
      </c>
      <c r="S3744" s="28" t="str">
        <f t="shared" si="469"/>
        <v/>
      </c>
      <c r="T3744" s="37">
        <f t="shared" si="470"/>
        <v>6793873.319887734</v>
      </c>
      <c r="U3744" s="37">
        <f t="shared" si="471"/>
        <v>5144456.7552853897</v>
      </c>
      <c r="V3744" s="37">
        <f t="shared" si="472"/>
        <v>5336654.2991927937</v>
      </c>
    </row>
    <row r="3745" spans="1:22">
      <c r="A3745" s="23">
        <v>3744</v>
      </c>
      <c r="B3745" s="3">
        <v>36282</v>
      </c>
      <c r="C3745" s="28">
        <v>5</v>
      </c>
      <c r="D3745" s="29">
        <v>2</v>
      </c>
      <c r="E3745" s="28">
        <v>1999</v>
      </c>
      <c r="F3745" s="31">
        <f>DATE(E3745,D3745,C3745)</f>
        <v>36196</v>
      </c>
      <c r="G3745" s="24" t="s">
        <v>4784</v>
      </c>
      <c r="H3745" s="2">
        <v>6000000</v>
      </c>
      <c r="I3745" s="2">
        <v>4398989</v>
      </c>
      <c r="J3745" s="2">
        <v>4398989</v>
      </c>
      <c r="K3745" s="28" t="str">
        <f t="shared" si="466"/>
        <v/>
      </c>
      <c r="L3745" s="28" t="str">
        <f t="shared" si="467"/>
        <v/>
      </c>
      <c r="M3745" s="28" t="s">
        <v>4784</v>
      </c>
      <c r="N3745" s="28" t="str">
        <f t="shared" si="468"/>
        <v/>
      </c>
      <c r="O3745" s="28" t="str">
        <f>IF(N3745=1,M3745&amp;" ("&amp;E3745&amp;")",M3745)</f>
        <v>Simply Irresistible</v>
      </c>
      <c r="P3745" s="36">
        <f>INDEX(cpi!$A$1:$M$105,MATCH('Inflation adjust calc'!$E3745,cpi!$A:$A,0),MATCH('Inflation adjust calc'!$D3745,cpi!$1:$1,0))</f>
        <v>164.5</v>
      </c>
      <c r="Q3745" s="36">
        <f>cpi!$I$2</f>
        <v>240.85300000000001</v>
      </c>
      <c r="R3745" s="36">
        <f t="shared" si="473"/>
        <v>1.4641519756838905</v>
      </c>
      <c r="S3745" s="28" t="str">
        <f t="shared" si="469"/>
        <v/>
      </c>
      <c r="T3745" s="37">
        <f t="shared" si="470"/>
        <v>8784911.8541033436</v>
      </c>
      <c r="U3745" s="37">
        <f t="shared" si="471"/>
        <v>6440788.435361702</v>
      </c>
      <c r="V3745" s="37">
        <f t="shared" si="472"/>
        <v>6440788.435361702</v>
      </c>
    </row>
    <row r="3746" spans="1:22">
      <c r="A3746" s="23">
        <v>3745</v>
      </c>
      <c r="B3746" s="3" t="s">
        <v>1473</v>
      </c>
      <c r="C3746" s="28">
        <v>18</v>
      </c>
      <c r="D3746" s="29">
        <v>7</v>
      </c>
      <c r="E3746" s="28">
        <v>2014</v>
      </c>
      <c r="F3746" s="31">
        <f>DATE(E3746,D3746,C3746)</f>
        <v>41838</v>
      </c>
      <c r="G3746" s="24" t="s">
        <v>4785</v>
      </c>
      <c r="H3746" s="2">
        <v>6000000</v>
      </c>
      <c r="I3746" s="2">
        <v>3591299</v>
      </c>
      <c r="J3746" s="2">
        <v>6591365</v>
      </c>
      <c r="K3746" s="28" t="str">
        <f t="shared" si="466"/>
        <v/>
      </c>
      <c r="L3746" s="28" t="str">
        <f t="shared" si="467"/>
        <v/>
      </c>
      <c r="M3746" s="28" t="s">
        <v>4785</v>
      </c>
      <c r="N3746" s="28" t="str">
        <f t="shared" si="468"/>
        <v/>
      </c>
      <c r="O3746" s="28" t="str">
        <f>IF(N3746=1,M3746&amp;" ("&amp;E3746&amp;")",M3746)</f>
        <v>Wish I Was Here</v>
      </c>
      <c r="P3746" s="36">
        <f>INDEX(cpi!$A$1:$M$105,MATCH('Inflation adjust calc'!$E3746,cpi!$A:$A,0),MATCH('Inflation adjust calc'!$D3746,cpi!$1:$1,0))</f>
        <v>238.25</v>
      </c>
      <c r="Q3746" s="36">
        <f>cpi!$I$2</f>
        <v>240.85300000000001</v>
      </c>
      <c r="R3746" s="36">
        <f t="shared" si="473"/>
        <v>1.0109254984260232</v>
      </c>
      <c r="S3746" s="28" t="str">
        <f t="shared" si="469"/>
        <v/>
      </c>
      <c r="T3746" s="37">
        <f t="shared" si="470"/>
        <v>6065552.9905561395</v>
      </c>
      <c r="U3746" s="37">
        <f t="shared" si="471"/>
        <v>3630535.7315718788</v>
      </c>
      <c r="V3746" s="37">
        <f t="shared" si="472"/>
        <v>6663378.9479328441</v>
      </c>
    </row>
    <row r="3747" spans="1:22">
      <c r="A3747" s="23">
        <v>3746</v>
      </c>
      <c r="B3747" s="3" t="s">
        <v>1713</v>
      </c>
      <c r="C3747" s="28">
        <v>21</v>
      </c>
      <c r="D3747" s="29">
        <v>12</v>
      </c>
      <c r="E3747" s="28">
        <v>2006</v>
      </c>
      <c r="F3747" s="31">
        <f>DATE(E3747,D3747,C3747)</f>
        <v>39072</v>
      </c>
      <c r="G3747" s="24" t="s">
        <v>4786</v>
      </c>
      <c r="H3747" s="2">
        <v>6000000</v>
      </c>
      <c r="I3747" s="2">
        <v>3347411</v>
      </c>
      <c r="J3747" s="2">
        <v>7818479</v>
      </c>
      <c r="K3747" s="28" t="str">
        <f t="shared" si="466"/>
        <v/>
      </c>
      <c r="L3747" s="28" t="str">
        <f t="shared" si="467"/>
        <v/>
      </c>
      <c r="M3747" s="28" t="s">
        <v>4786</v>
      </c>
      <c r="N3747" s="28" t="str">
        <f t="shared" si="468"/>
        <v/>
      </c>
      <c r="O3747" s="28" t="str">
        <f>IF(N3747=1,M3747&amp;" ("&amp;E3747&amp;")",M3747)</f>
        <v>Venus</v>
      </c>
      <c r="P3747" s="36">
        <f>INDEX(cpi!$A$1:$M$105,MATCH('Inflation adjust calc'!$E3747,cpi!$A:$A,0),MATCH('Inflation adjust calc'!$D3747,cpi!$1:$1,0))</f>
        <v>201.8</v>
      </c>
      <c r="Q3747" s="36">
        <f>cpi!$I$2</f>
        <v>240.85300000000001</v>
      </c>
      <c r="R3747" s="36">
        <f t="shared" si="473"/>
        <v>1.1935232903865214</v>
      </c>
      <c r="S3747" s="28" t="str">
        <f t="shared" si="469"/>
        <v/>
      </c>
      <c r="T3747" s="37">
        <f t="shared" si="470"/>
        <v>7161139.7423191285</v>
      </c>
      <c r="U3747" s="37">
        <f t="shared" si="471"/>
        <v>3995212.9909960357</v>
      </c>
      <c r="V3747" s="37">
        <f t="shared" si="472"/>
        <v>9331536.7818979193</v>
      </c>
    </row>
    <row r="3748" spans="1:22">
      <c r="A3748" s="23">
        <v>3747</v>
      </c>
      <c r="B3748" s="3" t="s">
        <v>1016</v>
      </c>
      <c r="C3748" s="28">
        <v>14</v>
      </c>
      <c r="D3748" s="29">
        <v>3</v>
      </c>
      <c r="E3748" s="28">
        <v>2014</v>
      </c>
      <c r="F3748" s="31">
        <f>DATE(E3748,D3748,C3748)</f>
        <v>41712</v>
      </c>
      <c r="G3748" s="24" t="s">
        <v>4787</v>
      </c>
      <c r="H3748" s="2">
        <v>6000000</v>
      </c>
      <c r="I3748" s="2">
        <v>3322127</v>
      </c>
      <c r="J3748" s="2">
        <v>3485383</v>
      </c>
      <c r="K3748" s="28" t="str">
        <f t="shared" si="466"/>
        <v/>
      </c>
      <c r="L3748" s="28" t="str">
        <f t="shared" si="467"/>
        <v/>
      </c>
      <c r="M3748" s="28" t="s">
        <v>4787</v>
      </c>
      <c r="N3748" s="28" t="str">
        <f t="shared" si="468"/>
        <v/>
      </c>
      <c r="O3748" s="28" t="str">
        <f>IF(N3748=1,M3748&amp;" ("&amp;E3748&amp;")",M3748)</f>
        <v>Veronica Mars</v>
      </c>
      <c r="P3748" s="36">
        <f>INDEX(cpi!$A$1:$M$105,MATCH('Inflation adjust calc'!$E3748,cpi!$A:$A,0),MATCH('Inflation adjust calc'!$D3748,cpi!$1:$1,0))</f>
        <v>236.29300000000001</v>
      </c>
      <c r="Q3748" s="36">
        <f>cpi!$I$2</f>
        <v>240.85300000000001</v>
      </c>
      <c r="R3748" s="36">
        <f t="shared" si="473"/>
        <v>1.0192980748477525</v>
      </c>
      <c r="S3748" s="28" t="str">
        <f t="shared" si="469"/>
        <v/>
      </c>
      <c r="T3748" s="37">
        <f t="shared" si="470"/>
        <v>6115788.4490865152</v>
      </c>
      <c r="U3748" s="37">
        <f t="shared" si="471"/>
        <v>3386237.6554997396</v>
      </c>
      <c r="V3748" s="37">
        <f t="shared" si="472"/>
        <v>3552644.1820070841</v>
      </c>
    </row>
    <row r="3749" spans="1:22">
      <c r="A3749" s="23">
        <v>3748</v>
      </c>
      <c r="B3749" s="3" t="s">
        <v>4788</v>
      </c>
      <c r="C3749" s="28">
        <v>27</v>
      </c>
      <c r="D3749" s="29">
        <v>8</v>
      </c>
      <c r="E3749" s="28">
        <v>1993</v>
      </c>
      <c r="F3749" s="31">
        <f>DATE(E3749,D3749,C3749)</f>
        <v>34208</v>
      </c>
      <c r="G3749" s="24" t="s">
        <v>4789</v>
      </c>
      <c r="H3749" s="2">
        <v>6000000</v>
      </c>
      <c r="I3749" s="2">
        <v>3273588</v>
      </c>
      <c r="J3749" s="2">
        <v>3273588</v>
      </c>
      <c r="K3749" s="28" t="str">
        <f t="shared" si="466"/>
        <v/>
      </c>
      <c r="L3749" s="28" t="str">
        <f t="shared" si="467"/>
        <v/>
      </c>
      <c r="M3749" s="28" t="s">
        <v>4789</v>
      </c>
      <c r="N3749" s="28" t="str">
        <f t="shared" si="468"/>
        <v/>
      </c>
      <c r="O3749" s="28" t="str">
        <f>IF(N3749=1,M3749&amp;" ("&amp;E3749&amp;")",M3749)</f>
        <v>Only the Strong</v>
      </c>
      <c r="P3749" s="36">
        <f>INDEX(cpi!$A$1:$M$105,MATCH('Inflation adjust calc'!$E3749,cpi!$A:$A,0),MATCH('Inflation adjust calc'!$D3749,cpi!$1:$1,0))</f>
        <v>144.80000000000001</v>
      </c>
      <c r="Q3749" s="36">
        <f>cpi!$I$2</f>
        <v>240.85300000000001</v>
      </c>
      <c r="R3749" s="36">
        <f t="shared" si="473"/>
        <v>1.663349447513812</v>
      </c>
      <c r="S3749" s="28" t="str">
        <f t="shared" si="469"/>
        <v/>
      </c>
      <c r="T3749" s="37">
        <f t="shared" si="470"/>
        <v>9980096.6850828715</v>
      </c>
      <c r="U3749" s="37">
        <f t="shared" si="471"/>
        <v>5445120.7911878452</v>
      </c>
      <c r="V3749" s="37">
        <f t="shared" si="472"/>
        <v>5445120.7911878452</v>
      </c>
    </row>
    <row r="3750" spans="1:22">
      <c r="A3750" s="23">
        <v>3749</v>
      </c>
      <c r="B3750" s="3" t="s">
        <v>1620</v>
      </c>
      <c r="C3750" s="28">
        <v>20</v>
      </c>
      <c r="D3750" s="29">
        <v>7</v>
      </c>
      <c r="E3750" s="28">
        <v>2001</v>
      </c>
      <c r="F3750" s="31">
        <f>DATE(E3750,D3750,C3750)</f>
        <v>37092</v>
      </c>
      <c r="G3750" s="24" t="s">
        <v>4790</v>
      </c>
      <c r="H3750" s="2">
        <v>6000000</v>
      </c>
      <c r="I3750" s="2">
        <v>3067312</v>
      </c>
      <c r="J3750" s="2">
        <v>3748479</v>
      </c>
      <c r="K3750" s="28" t="str">
        <f t="shared" si="466"/>
        <v/>
      </c>
      <c r="L3750" s="28" t="str">
        <f t="shared" si="467"/>
        <v/>
      </c>
      <c r="M3750" s="28" t="s">
        <v>4790</v>
      </c>
      <c r="N3750" s="28" t="str">
        <f t="shared" si="468"/>
        <v/>
      </c>
      <c r="O3750" s="28" t="str">
        <f>IF(N3750=1,M3750&amp;" ("&amp;E3750&amp;")",M3750)</f>
        <v>Hedwig and the Angry Inch</v>
      </c>
      <c r="P3750" s="36">
        <f>INDEX(cpi!$A$1:$M$105,MATCH('Inflation adjust calc'!$E3750,cpi!$A:$A,0),MATCH('Inflation adjust calc'!$D3750,cpi!$1:$1,0))</f>
        <v>177.5</v>
      </c>
      <c r="Q3750" s="36">
        <f>cpi!$I$2</f>
        <v>240.85300000000001</v>
      </c>
      <c r="R3750" s="36">
        <f t="shared" si="473"/>
        <v>1.3569183098591551</v>
      </c>
      <c r="S3750" s="28" t="str">
        <f t="shared" si="469"/>
        <v/>
      </c>
      <c r="T3750" s="37">
        <f t="shared" si="470"/>
        <v>8141509.8591549303</v>
      </c>
      <c r="U3750" s="37">
        <f t="shared" si="471"/>
        <v>4162091.8148507047</v>
      </c>
      <c r="V3750" s="37">
        <f t="shared" si="472"/>
        <v>5086379.7892225357</v>
      </c>
    </row>
    <row r="3751" spans="1:22">
      <c r="A3751" s="23">
        <v>3750</v>
      </c>
      <c r="B3751" s="3" t="s">
        <v>4791</v>
      </c>
      <c r="C3751" s="28">
        <v>31</v>
      </c>
      <c r="D3751" s="29">
        <v>10</v>
      </c>
      <c r="E3751" s="28">
        <v>2003</v>
      </c>
      <c r="F3751" s="31">
        <f>DATE(E3751,D3751,C3751)</f>
        <v>37925</v>
      </c>
      <c r="G3751" s="24" t="s">
        <v>4792</v>
      </c>
      <c r="H3751" s="2">
        <v>6000000</v>
      </c>
      <c r="I3751" s="2">
        <v>2207975</v>
      </c>
      <c r="J3751" s="2">
        <v>3456602</v>
      </c>
      <c r="K3751" s="28" t="str">
        <f t="shared" si="466"/>
        <v/>
      </c>
      <c r="L3751" s="28" t="str">
        <f t="shared" si="467"/>
        <v/>
      </c>
      <c r="M3751" s="28" t="s">
        <v>4792</v>
      </c>
      <c r="N3751" s="28" t="str">
        <f t="shared" si="468"/>
        <v/>
      </c>
      <c r="O3751" s="28" t="str">
        <f>IF(N3751=1,M3751&amp;" ("&amp;E3751&amp;")",M3751)</f>
        <v>Shattered Glass</v>
      </c>
      <c r="P3751" s="36">
        <f>INDEX(cpi!$A$1:$M$105,MATCH('Inflation adjust calc'!$E3751,cpi!$A:$A,0),MATCH('Inflation adjust calc'!$D3751,cpi!$1:$1,0))</f>
        <v>185</v>
      </c>
      <c r="Q3751" s="36">
        <f>cpi!$I$2</f>
        <v>240.85300000000001</v>
      </c>
      <c r="R3751" s="36">
        <f t="shared" si="473"/>
        <v>1.3019081081081081</v>
      </c>
      <c r="S3751" s="28" t="str">
        <f t="shared" si="469"/>
        <v/>
      </c>
      <c r="T3751" s="37">
        <f t="shared" si="470"/>
        <v>7811448.6486486485</v>
      </c>
      <c r="U3751" s="37">
        <f t="shared" si="471"/>
        <v>2874580.5550000002</v>
      </c>
      <c r="V3751" s="37">
        <f t="shared" si="472"/>
        <v>4500178.170302703</v>
      </c>
    </row>
    <row r="3752" spans="1:22">
      <c r="A3752" s="23">
        <v>3751</v>
      </c>
      <c r="B3752" s="3">
        <v>39514</v>
      </c>
      <c r="C3752" s="28">
        <v>3</v>
      </c>
      <c r="D3752" s="29">
        <v>7</v>
      </c>
      <c r="E3752" s="28">
        <v>2008</v>
      </c>
      <c r="F3752" s="31">
        <f>DATE(E3752,D3752,C3752)</f>
        <v>39632</v>
      </c>
      <c r="G3752" s="24" t="s">
        <v>4793</v>
      </c>
      <c r="H3752" s="2">
        <v>6000000</v>
      </c>
      <c r="I3752" s="2">
        <v>2077046</v>
      </c>
      <c r="J3752" s="2">
        <v>3330012</v>
      </c>
      <c r="K3752" s="28" t="str">
        <f t="shared" si="466"/>
        <v/>
      </c>
      <c r="L3752" s="28" t="str">
        <f t="shared" si="467"/>
        <v/>
      </c>
      <c r="M3752" s="28" t="s">
        <v>4793</v>
      </c>
      <c r="N3752" s="28" t="str">
        <f t="shared" si="468"/>
        <v/>
      </c>
      <c r="O3752" s="28" t="str">
        <f>IF(N3752=1,M3752&amp;" ("&amp;E3752&amp;")",M3752)</f>
        <v>The Wackness</v>
      </c>
      <c r="P3752" s="36">
        <f>INDEX(cpi!$A$1:$M$105,MATCH('Inflation adjust calc'!$E3752,cpi!$A:$A,0),MATCH('Inflation adjust calc'!$D3752,cpi!$1:$1,0))</f>
        <v>219.964</v>
      </c>
      <c r="Q3752" s="36">
        <f>cpi!$I$2</f>
        <v>240.85300000000001</v>
      </c>
      <c r="R3752" s="36">
        <f t="shared" si="473"/>
        <v>1.0949655398156062</v>
      </c>
      <c r="S3752" s="28" t="str">
        <f t="shared" si="469"/>
        <v/>
      </c>
      <c r="T3752" s="37">
        <f t="shared" si="470"/>
        <v>6569793.2388936374</v>
      </c>
      <c r="U3752" s="37">
        <f t="shared" si="471"/>
        <v>2274293.7946118456</v>
      </c>
      <c r="V3752" s="37">
        <f t="shared" si="472"/>
        <v>3646248.3871724466</v>
      </c>
    </row>
    <row r="3753" spans="1:22">
      <c r="A3753" s="23">
        <v>3752</v>
      </c>
      <c r="B3753" s="3" t="s">
        <v>348</v>
      </c>
      <c r="C3753" s="28">
        <v>16</v>
      </c>
      <c r="D3753" s="29">
        <v>11</v>
      </c>
      <c r="E3753" s="28">
        <v>2001</v>
      </c>
      <c r="F3753" s="31">
        <f>DATE(E3753,D3753,C3753)</f>
        <v>37211</v>
      </c>
      <c r="G3753" s="24" t="s">
        <v>4794</v>
      </c>
      <c r="H3753" s="2">
        <v>6000000</v>
      </c>
      <c r="I3753" s="2">
        <v>2025238</v>
      </c>
      <c r="J3753" s="2">
        <v>2522928</v>
      </c>
      <c r="K3753" s="28" t="str">
        <f t="shared" si="466"/>
        <v/>
      </c>
      <c r="L3753" s="28" t="str">
        <f t="shared" si="467"/>
        <v/>
      </c>
      <c r="M3753" s="28" t="s">
        <v>4794</v>
      </c>
      <c r="N3753" s="28" t="str">
        <f t="shared" si="468"/>
        <v/>
      </c>
      <c r="O3753" s="28" t="str">
        <f>IF(N3753=1,M3753&amp;" ("&amp;E3753&amp;")",M3753)</f>
        <v>Novocaine</v>
      </c>
      <c r="P3753" s="36">
        <f>INDEX(cpi!$A$1:$M$105,MATCH('Inflation adjust calc'!$E3753,cpi!$A:$A,0),MATCH('Inflation adjust calc'!$D3753,cpi!$1:$1,0))</f>
        <v>177.4</v>
      </c>
      <c r="Q3753" s="36">
        <f>cpi!$I$2</f>
        <v>240.85300000000001</v>
      </c>
      <c r="R3753" s="36">
        <f t="shared" si="473"/>
        <v>1.3576832018038332</v>
      </c>
      <c r="S3753" s="28" t="str">
        <f t="shared" si="469"/>
        <v/>
      </c>
      <c r="T3753" s="37">
        <f t="shared" si="470"/>
        <v>8146099.2108229995</v>
      </c>
      <c r="U3753" s="37">
        <f t="shared" si="471"/>
        <v>2749631.6122547914</v>
      </c>
      <c r="V3753" s="37">
        <f t="shared" si="472"/>
        <v>3425336.9649605411</v>
      </c>
    </row>
    <row r="3754" spans="1:22">
      <c r="A3754" s="23">
        <v>3753</v>
      </c>
      <c r="B3754" s="3" t="s">
        <v>40</v>
      </c>
      <c r="C3754" s="28">
        <v>15</v>
      </c>
      <c r="D3754" s="29">
        <v>7</v>
      </c>
      <c r="E3754" s="28">
        <v>2011</v>
      </c>
      <c r="F3754" s="31">
        <f>DATE(E3754,D3754,C3754)</f>
        <v>40739</v>
      </c>
      <c r="G3754" s="24" t="s">
        <v>4795</v>
      </c>
      <c r="H3754" s="2">
        <v>6000000</v>
      </c>
      <c r="I3754" s="2">
        <v>1348205</v>
      </c>
      <c r="J3754" s="2">
        <v>11348205</v>
      </c>
      <c r="K3754" s="28" t="str">
        <f t="shared" si="466"/>
        <v/>
      </c>
      <c r="L3754" s="28" t="str">
        <f t="shared" si="467"/>
        <v/>
      </c>
      <c r="M3754" s="28" t="s">
        <v>4795</v>
      </c>
      <c r="N3754" s="28" t="str">
        <f t="shared" si="468"/>
        <v/>
      </c>
      <c r="O3754" s="28" t="str">
        <f>IF(N3754=1,M3754&amp;" ("&amp;E3754&amp;")",M3754)</f>
        <v>Snow Flower and the Secret Fan</v>
      </c>
      <c r="P3754" s="36">
        <f>INDEX(cpi!$A$1:$M$105,MATCH('Inflation adjust calc'!$E3754,cpi!$A:$A,0),MATCH('Inflation adjust calc'!$D3754,cpi!$1:$1,0))</f>
        <v>225.922</v>
      </c>
      <c r="Q3754" s="36">
        <f>cpi!$I$2</f>
        <v>240.85300000000001</v>
      </c>
      <c r="R3754" s="36">
        <f t="shared" si="473"/>
        <v>1.0660891812218376</v>
      </c>
      <c r="S3754" s="28" t="str">
        <f t="shared" si="469"/>
        <v/>
      </c>
      <c r="T3754" s="37">
        <f t="shared" si="470"/>
        <v>6396535.0873310259</v>
      </c>
      <c r="U3754" s="37">
        <f t="shared" si="471"/>
        <v>1437306.7645691875</v>
      </c>
      <c r="V3754" s="37">
        <f t="shared" si="472"/>
        <v>12098198.576787563</v>
      </c>
    </row>
    <row r="3755" spans="1:22">
      <c r="A3755" s="23">
        <v>3754</v>
      </c>
      <c r="B3755" s="3">
        <v>37084</v>
      </c>
      <c r="C3755" s="28">
        <v>7</v>
      </c>
      <c r="D3755" s="29">
        <v>12</v>
      </c>
      <c r="E3755" s="28">
        <v>2001</v>
      </c>
      <c r="F3755" s="31">
        <f>DATE(E3755,D3755,C3755)</f>
        <v>37232</v>
      </c>
      <c r="G3755" s="24" t="s">
        <v>4796</v>
      </c>
      <c r="H3755" s="2">
        <v>6000000</v>
      </c>
      <c r="I3755" s="2">
        <v>1030920</v>
      </c>
      <c r="J3755" s="2">
        <v>1290920</v>
      </c>
      <c r="K3755" s="28" t="str">
        <f t="shared" si="466"/>
        <v/>
      </c>
      <c r="L3755" s="28" t="str">
        <f t="shared" si="467"/>
        <v/>
      </c>
      <c r="M3755" s="28" t="s">
        <v>4796</v>
      </c>
      <c r="N3755" s="28" t="str">
        <f t="shared" si="468"/>
        <v/>
      </c>
      <c r="O3755" s="28" t="str">
        <f>IF(N3755=1,M3755&amp;" ("&amp;E3755&amp;")",M3755)</f>
        <v>The Business of Strangers</v>
      </c>
      <c r="P3755" s="36">
        <f>INDEX(cpi!$A$1:$M$105,MATCH('Inflation adjust calc'!$E3755,cpi!$A:$A,0),MATCH('Inflation adjust calc'!$D3755,cpi!$1:$1,0))</f>
        <v>176.7</v>
      </c>
      <c r="Q3755" s="36">
        <f>cpi!$I$2</f>
        <v>240.85300000000001</v>
      </c>
      <c r="R3755" s="36">
        <f t="shared" si="473"/>
        <v>1.3630616864742502</v>
      </c>
      <c r="S3755" s="28" t="str">
        <f t="shared" si="469"/>
        <v/>
      </c>
      <c r="T3755" s="37">
        <f t="shared" si="470"/>
        <v>8178370.118845501</v>
      </c>
      <c r="U3755" s="37">
        <f t="shared" si="471"/>
        <v>1405207.553820034</v>
      </c>
      <c r="V3755" s="37">
        <f t="shared" si="472"/>
        <v>1759603.5923033392</v>
      </c>
    </row>
    <row r="3756" spans="1:22">
      <c r="A3756" s="23">
        <v>3755</v>
      </c>
      <c r="B3756" s="3" t="s">
        <v>4797</v>
      </c>
      <c r="C3756" s="28">
        <v>30</v>
      </c>
      <c r="D3756" s="29">
        <v>8</v>
      </c>
      <c r="E3756" s="28">
        <v>1991</v>
      </c>
      <c r="F3756" s="31">
        <f>DATE(E3756,D3756,C3756)</f>
        <v>33480</v>
      </c>
      <c r="G3756" s="24" t="s">
        <v>4798</v>
      </c>
      <c r="H3756" s="2">
        <v>6000000</v>
      </c>
      <c r="I3756" s="2">
        <v>773490</v>
      </c>
      <c r="J3756" s="2">
        <v>773490</v>
      </c>
      <c r="K3756" s="28" t="str">
        <f t="shared" si="466"/>
        <v/>
      </c>
      <c r="L3756" s="28" t="str">
        <f t="shared" si="467"/>
        <v/>
      </c>
      <c r="M3756" s="28" t="s">
        <v>4798</v>
      </c>
      <c r="N3756" s="28" t="str">
        <f t="shared" si="468"/>
        <v/>
      </c>
      <c r="O3756" s="28" t="str">
        <f>IF(N3756=1,M3756&amp;" ("&amp;E3756&amp;")",M3756)</f>
        <v>Beastmaster 2: Through the Portal of Time</v>
      </c>
      <c r="P3756" s="36">
        <f>INDEX(cpi!$A$1:$M$105,MATCH('Inflation adjust calc'!$E3756,cpi!$A:$A,0),MATCH('Inflation adjust calc'!$D3756,cpi!$1:$1,0))</f>
        <v>136.6</v>
      </c>
      <c r="Q3756" s="36">
        <f>cpi!$I$2</f>
        <v>240.85300000000001</v>
      </c>
      <c r="R3756" s="36">
        <f t="shared" si="473"/>
        <v>1.7631991215226941</v>
      </c>
      <c r="S3756" s="28" t="str">
        <f t="shared" si="469"/>
        <v/>
      </c>
      <c r="T3756" s="37">
        <f t="shared" si="470"/>
        <v>10579194.729136165</v>
      </c>
      <c r="U3756" s="37">
        <f t="shared" si="471"/>
        <v>1363816.8885065888</v>
      </c>
      <c r="V3756" s="37">
        <f t="shared" si="472"/>
        <v>1363816.8885065888</v>
      </c>
    </row>
    <row r="3757" spans="1:22">
      <c r="A3757" s="23">
        <v>3756</v>
      </c>
      <c r="B3757" s="3" t="s">
        <v>4799</v>
      </c>
      <c r="C3757" s="28">
        <v>18</v>
      </c>
      <c r="D3757" s="29">
        <v>6</v>
      </c>
      <c r="E3757" s="28">
        <v>1969</v>
      </c>
      <c r="F3757" s="31">
        <f>DATE(E3757,D3757,C3757)</f>
        <v>25372</v>
      </c>
      <c r="G3757" s="24" t="s">
        <v>4800</v>
      </c>
      <c r="H3757" s="2">
        <v>6000000</v>
      </c>
      <c r="I3757" s="2">
        <v>509424</v>
      </c>
      <c r="J3757" s="2">
        <v>509424</v>
      </c>
      <c r="K3757" s="28" t="str">
        <f t="shared" si="466"/>
        <v/>
      </c>
      <c r="L3757" s="28" t="str">
        <f t="shared" si="467"/>
        <v/>
      </c>
      <c r="M3757" s="28" t="s">
        <v>4800</v>
      </c>
      <c r="N3757" s="28" t="str">
        <f t="shared" si="468"/>
        <v/>
      </c>
      <c r="O3757" s="28" t="str">
        <f>IF(N3757=1,M3757&amp;" ("&amp;E3757&amp;")",M3757)</f>
        <v>The Wild Bunch</v>
      </c>
      <c r="P3757" s="36">
        <f>INDEX(cpi!$A$1:$M$105,MATCH('Inflation adjust calc'!$E3757,cpi!$A:$A,0),MATCH('Inflation adjust calc'!$D3757,cpi!$1:$1,0))</f>
        <v>36.6</v>
      </c>
      <c r="Q3757" s="36">
        <f>cpi!$I$2</f>
        <v>240.85300000000001</v>
      </c>
      <c r="R3757" s="36">
        <f t="shared" si="473"/>
        <v>6.5806830601092896</v>
      </c>
      <c r="S3757" s="28" t="str">
        <f t="shared" si="469"/>
        <v/>
      </c>
      <c r="T3757" s="37">
        <f t="shared" si="470"/>
        <v>39484098.36065574</v>
      </c>
      <c r="U3757" s="37">
        <f t="shared" si="471"/>
        <v>3352357.8872131146</v>
      </c>
      <c r="V3757" s="37">
        <f t="shared" si="472"/>
        <v>3352357.8872131146</v>
      </c>
    </row>
    <row r="3758" spans="1:22">
      <c r="A3758" s="23">
        <v>3757</v>
      </c>
      <c r="B3758" s="3" t="s">
        <v>880</v>
      </c>
      <c r="C3758" s="28">
        <v>25</v>
      </c>
      <c r="D3758" s="29">
        <v>3</v>
      </c>
      <c r="E3758" s="28">
        <v>2011</v>
      </c>
      <c r="F3758" s="31">
        <f>DATE(E3758,D3758,C3758)</f>
        <v>40627</v>
      </c>
      <c r="G3758" s="24" t="s">
        <v>4801</v>
      </c>
      <c r="H3758" s="2">
        <v>6000000</v>
      </c>
      <c r="I3758" s="2">
        <v>408159</v>
      </c>
      <c r="J3758" s="2">
        <v>408159</v>
      </c>
      <c r="K3758" s="28" t="str">
        <f t="shared" si="466"/>
        <v/>
      </c>
      <c r="L3758" s="28" t="str">
        <f t="shared" si="467"/>
        <v/>
      </c>
      <c r="M3758" s="28" t="s">
        <v>4801</v>
      </c>
      <c r="N3758" s="28" t="str">
        <f t="shared" si="468"/>
        <v/>
      </c>
      <c r="O3758" s="28" t="str">
        <f>IF(N3758=1,M3758&amp;" ("&amp;E3758&amp;")",M3758)</f>
        <v>The 5th Quarter</v>
      </c>
      <c r="P3758" s="36">
        <f>INDEX(cpi!$A$1:$M$105,MATCH('Inflation adjust calc'!$E3758,cpi!$A:$A,0),MATCH('Inflation adjust calc'!$D3758,cpi!$1:$1,0))</f>
        <v>223.46700000000001</v>
      </c>
      <c r="Q3758" s="36">
        <f>cpi!$I$2</f>
        <v>240.85300000000001</v>
      </c>
      <c r="R3758" s="36">
        <f t="shared" si="473"/>
        <v>1.0778011965972605</v>
      </c>
      <c r="S3758" s="28" t="str">
        <f t="shared" si="469"/>
        <v/>
      </c>
      <c r="T3758" s="37">
        <f t="shared" si="470"/>
        <v>6466807.1795835625</v>
      </c>
      <c r="U3758" s="37">
        <f t="shared" si="471"/>
        <v>439914.25860194123</v>
      </c>
      <c r="V3758" s="37">
        <f t="shared" si="472"/>
        <v>439914.25860194123</v>
      </c>
    </row>
    <row r="3759" spans="1:22">
      <c r="A3759" s="23">
        <v>3758</v>
      </c>
      <c r="B3759" s="3">
        <v>28888</v>
      </c>
      <c r="C3759" s="28">
        <v>2</v>
      </c>
      <c r="D3759" s="29">
        <v>2</v>
      </c>
      <c r="E3759" s="28">
        <v>1979</v>
      </c>
      <c r="F3759" s="31">
        <f>DATE(E3759,D3759,C3759)</f>
        <v>28888</v>
      </c>
      <c r="G3759" s="24" t="s">
        <v>4802</v>
      </c>
      <c r="H3759" s="2">
        <v>6000000</v>
      </c>
      <c r="I3759" s="2">
        <v>391942</v>
      </c>
      <c r="J3759" s="2">
        <v>391942</v>
      </c>
      <c r="K3759" s="28" t="str">
        <f t="shared" si="466"/>
        <v/>
      </c>
      <c r="L3759" s="28" t="str">
        <f t="shared" si="467"/>
        <v/>
      </c>
      <c r="M3759" s="28" t="s">
        <v>4802</v>
      </c>
      <c r="N3759" s="28" t="str">
        <f t="shared" si="468"/>
        <v/>
      </c>
      <c r="O3759" s="28" t="str">
        <f>IF(N3759=1,M3759&amp;" ("&amp;E3759&amp;")",M3759)</f>
        <v>The First Great Train Robbery</v>
      </c>
      <c r="P3759" s="36">
        <f>INDEX(cpi!$A$1:$M$105,MATCH('Inflation adjust calc'!$E3759,cpi!$A:$A,0),MATCH('Inflation adjust calc'!$D3759,cpi!$1:$1,0))</f>
        <v>69.099999999999994</v>
      </c>
      <c r="Q3759" s="36">
        <f>cpi!$I$2</f>
        <v>240.85300000000001</v>
      </c>
      <c r="R3759" s="36">
        <f t="shared" si="473"/>
        <v>3.4855716353111439</v>
      </c>
      <c r="S3759" s="28" t="str">
        <f t="shared" si="469"/>
        <v/>
      </c>
      <c r="T3759" s="37">
        <f t="shared" si="470"/>
        <v>20913429.811866865</v>
      </c>
      <c r="U3759" s="37">
        <f t="shared" si="471"/>
        <v>1366141.9178871203</v>
      </c>
      <c r="V3759" s="37">
        <f t="shared" si="472"/>
        <v>1366141.9178871203</v>
      </c>
    </row>
    <row r="3760" spans="1:22">
      <c r="A3760" s="23">
        <v>3759</v>
      </c>
      <c r="B3760" s="3" t="s">
        <v>545</v>
      </c>
      <c r="C3760" s="28">
        <v>20</v>
      </c>
      <c r="D3760" s="29">
        <v>12</v>
      </c>
      <c r="E3760" s="28">
        <v>2002</v>
      </c>
      <c r="F3760" s="31">
        <f>DATE(E3760,D3760,C3760)</f>
        <v>37610</v>
      </c>
      <c r="G3760" s="24" t="s">
        <v>4803</v>
      </c>
      <c r="H3760" s="2">
        <v>6000000</v>
      </c>
      <c r="I3760" s="2">
        <v>267194</v>
      </c>
      <c r="J3760" s="2">
        <v>267194</v>
      </c>
      <c r="K3760" s="28" t="str">
        <f t="shared" si="466"/>
        <v/>
      </c>
      <c r="L3760" s="28" t="str">
        <f t="shared" si="467"/>
        <v/>
      </c>
      <c r="M3760" s="28" t="s">
        <v>4803</v>
      </c>
      <c r="N3760" s="28" t="str">
        <f t="shared" si="468"/>
        <v/>
      </c>
      <c r="O3760" s="28" t="str">
        <f>IF(N3760=1,M3760&amp;" ("&amp;E3760&amp;")",M3760)</f>
        <v>Morvern Callar</v>
      </c>
      <c r="P3760" s="36">
        <f>INDEX(cpi!$A$1:$M$105,MATCH('Inflation adjust calc'!$E3760,cpi!$A:$A,0),MATCH('Inflation adjust calc'!$D3760,cpi!$1:$1,0))</f>
        <v>180.9</v>
      </c>
      <c r="Q3760" s="36">
        <f>cpi!$I$2</f>
        <v>240.85300000000001</v>
      </c>
      <c r="R3760" s="36">
        <f t="shared" si="473"/>
        <v>1.3314151464897734</v>
      </c>
      <c r="S3760" s="28" t="str">
        <f t="shared" si="469"/>
        <v/>
      </c>
      <c r="T3760" s="37">
        <f t="shared" si="470"/>
        <v>7988490.8789386405</v>
      </c>
      <c r="U3760" s="37">
        <f t="shared" si="471"/>
        <v>355746.13865118852</v>
      </c>
      <c r="V3760" s="37">
        <f t="shared" si="472"/>
        <v>355746.13865118852</v>
      </c>
    </row>
    <row r="3761" spans="1:22">
      <c r="A3761" s="23">
        <v>3760</v>
      </c>
      <c r="B3761" s="3">
        <v>37904</v>
      </c>
      <c r="C3761" s="28">
        <v>10</v>
      </c>
      <c r="D3761" s="29">
        <v>10</v>
      </c>
      <c r="E3761" s="28">
        <v>2003</v>
      </c>
      <c r="F3761" s="31">
        <f>DATE(E3761,D3761,C3761)</f>
        <v>37904</v>
      </c>
      <c r="G3761" s="24" t="s">
        <v>4804</v>
      </c>
      <c r="H3761" s="2">
        <v>6000000</v>
      </c>
      <c r="I3761" s="2">
        <v>181798</v>
      </c>
      <c r="J3761" s="2">
        <v>181798</v>
      </c>
      <c r="K3761" s="28" t="str">
        <f t="shared" si="466"/>
        <v/>
      </c>
      <c r="L3761" s="28" t="str">
        <f t="shared" si="467"/>
        <v/>
      </c>
      <c r="M3761" s="28" t="s">
        <v>4804</v>
      </c>
      <c r="N3761" s="28" t="str">
        <f t="shared" si="468"/>
        <v/>
      </c>
      <c r="O3761" s="28" t="str">
        <f>IF(N3761=1,M3761&amp;" ("&amp;E3761&amp;")",M3761)</f>
        <v>The Flower of Evil</v>
      </c>
      <c r="P3761" s="36">
        <f>INDEX(cpi!$A$1:$M$105,MATCH('Inflation adjust calc'!$E3761,cpi!$A:$A,0),MATCH('Inflation adjust calc'!$D3761,cpi!$1:$1,0))</f>
        <v>185</v>
      </c>
      <c r="Q3761" s="36">
        <f>cpi!$I$2</f>
        <v>240.85300000000001</v>
      </c>
      <c r="R3761" s="36">
        <f t="shared" si="473"/>
        <v>1.3019081081081081</v>
      </c>
      <c r="S3761" s="28" t="str">
        <f t="shared" si="469"/>
        <v/>
      </c>
      <c r="T3761" s="37">
        <f t="shared" si="470"/>
        <v>7811448.6486486485</v>
      </c>
      <c r="U3761" s="37">
        <f t="shared" si="471"/>
        <v>236684.29023783782</v>
      </c>
      <c r="V3761" s="37">
        <f t="shared" si="472"/>
        <v>236684.29023783782</v>
      </c>
    </row>
    <row r="3762" spans="1:22">
      <c r="A3762" s="23">
        <v>3761</v>
      </c>
      <c r="B3762" s="3">
        <v>40636</v>
      </c>
      <c r="C3762" s="28">
        <v>4</v>
      </c>
      <c r="D3762" s="29">
        <v>3</v>
      </c>
      <c r="E3762" s="28">
        <v>2011</v>
      </c>
      <c r="F3762" s="31">
        <f>DATE(E3762,D3762,C3762)</f>
        <v>40606</v>
      </c>
      <c r="G3762" s="24" t="s">
        <v>4805</v>
      </c>
      <c r="H3762" s="2">
        <v>6000000</v>
      </c>
      <c r="I3762" s="2">
        <v>129210</v>
      </c>
      <c r="J3762" s="2">
        <v>13168809</v>
      </c>
      <c r="K3762" s="28" t="str">
        <f t="shared" si="466"/>
        <v/>
      </c>
      <c r="L3762" s="28" t="str">
        <f t="shared" si="467"/>
        <v/>
      </c>
      <c r="M3762" s="28" t="s">
        <v>4805</v>
      </c>
      <c r="N3762" s="28" t="str">
        <f t="shared" si="468"/>
        <v/>
      </c>
      <c r="O3762" s="28" t="str">
        <f>IF(N3762=1,M3762&amp;" ("&amp;E3762&amp;")",M3762)</f>
        <v>Akmareul Boatda</v>
      </c>
      <c r="P3762" s="36">
        <f>INDEX(cpi!$A$1:$M$105,MATCH('Inflation adjust calc'!$E3762,cpi!$A:$A,0),MATCH('Inflation adjust calc'!$D3762,cpi!$1:$1,0))</f>
        <v>223.46700000000001</v>
      </c>
      <c r="Q3762" s="36">
        <f>cpi!$I$2</f>
        <v>240.85300000000001</v>
      </c>
      <c r="R3762" s="36">
        <f t="shared" si="473"/>
        <v>1.0778011965972605</v>
      </c>
      <c r="S3762" s="28" t="str">
        <f t="shared" si="469"/>
        <v/>
      </c>
      <c r="T3762" s="37">
        <f t="shared" si="470"/>
        <v>6466807.1795835625</v>
      </c>
      <c r="U3762" s="37">
        <f t="shared" si="471"/>
        <v>139262.69261233203</v>
      </c>
      <c r="V3762" s="37">
        <f t="shared" si="472"/>
        <v>14193358.097960774</v>
      </c>
    </row>
    <row r="3763" spans="1:22">
      <c r="A3763" s="23">
        <v>3762</v>
      </c>
      <c r="B3763" s="3">
        <v>39001</v>
      </c>
      <c r="C3763" s="28">
        <v>10</v>
      </c>
      <c r="D3763" s="29">
        <v>11</v>
      </c>
      <c r="E3763" s="28">
        <v>2006</v>
      </c>
      <c r="F3763" s="31">
        <f>DATE(E3763,D3763,C3763)</f>
        <v>39031</v>
      </c>
      <c r="G3763" s="24" t="s">
        <v>4806</v>
      </c>
      <c r="H3763" s="2">
        <v>6000000</v>
      </c>
      <c r="I3763" s="2">
        <v>119452</v>
      </c>
      <c r="J3763" s="2">
        <v>119452</v>
      </c>
      <c r="K3763" s="28" t="str">
        <f t="shared" si="466"/>
        <v/>
      </c>
      <c r="L3763" s="28" t="str">
        <f t="shared" si="467"/>
        <v/>
      </c>
      <c r="M3763" s="28" t="s">
        <v>4806</v>
      </c>
      <c r="N3763" s="28" t="str">
        <f t="shared" si="468"/>
        <v/>
      </c>
      <c r="O3763" s="28" t="str">
        <f>IF(N3763=1,M3763&amp;" ("&amp;E3763&amp;")",M3763)</f>
        <v>Come Early Morning</v>
      </c>
      <c r="P3763" s="36">
        <f>INDEX(cpi!$A$1:$M$105,MATCH('Inflation adjust calc'!$E3763,cpi!$A:$A,0),MATCH('Inflation adjust calc'!$D3763,cpi!$1:$1,0))</f>
        <v>201.5</v>
      </c>
      <c r="Q3763" s="36">
        <f>cpi!$I$2</f>
        <v>240.85300000000001</v>
      </c>
      <c r="R3763" s="36">
        <f t="shared" si="473"/>
        <v>1.1953002481389579</v>
      </c>
      <c r="S3763" s="28" t="str">
        <f t="shared" si="469"/>
        <v/>
      </c>
      <c r="T3763" s="37">
        <f t="shared" si="470"/>
        <v>7171801.4888337469</v>
      </c>
      <c r="U3763" s="37">
        <f t="shared" si="471"/>
        <v>142781.00524069479</v>
      </c>
      <c r="V3763" s="37">
        <f t="shared" si="472"/>
        <v>142781.00524069479</v>
      </c>
    </row>
    <row r="3764" spans="1:22">
      <c r="A3764" s="23">
        <v>3763</v>
      </c>
      <c r="B3764" s="3">
        <v>40213</v>
      </c>
      <c r="C3764" s="28">
        <v>2</v>
      </c>
      <c r="D3764" s="29">
        <v>4</v>
      </c>
      <c r="E3764" s="28">
        <v>2010</v>
      </c>
      <c r="F3764" s="31">
        <f>DATE(E3764,D3764,C3764)</f>
        <v>40270</v>
      </c>
      <c r="G3764" s="24" t="s">
        <v>4807</v>
      </c>
      <c r="H3764" s="2">
        <v>6000000</v>
      </c>
      <c r="I3764" s="2">
        <v>115862</v>
      </c>
      <c r="J3764" s="2">
        <v>117796</v>
      </c>
      <c r="K3764" s="28" t="str">
        <f t="shared" si="466"/>
        <v/>
      </c>
      <c r="L3764" s="28" t="str">
        <f t="shared" si="467"/>
        <v/>
      </c>
      <c r="M3764" s="28" t="s">
        <v>4807</v>
      </c>
      <c r="N3764" s="28" t="str">
        <f t="shared" si="468"/>
        <v/>
      </c>
      <c r="O3764" s="28" t="str">
        <f>IF(N3764=1,M3764&amp;" ("&amp;E3764&amp;")",M3764)</f>
        <v>The Greatest</v>
      </c>
      <c r="P3764" s="36">
        <f>INDEX(cpi!$A$1:$M$105,MATCH('Inflation adjust calc'!$E3764,cpi!$A:$A,0),MATCH('Inflation adjust calc'!$D3764,cpi!$1:$1,0))</f>
        <v>218.00899999999999</v>
      </c>
      <c r="Q3764" s="36">
        <f>cpi!$I$2</f>
        <v>240.85300000000001</v>
      </c>
      <c r="R3764" s="36">
        <f t="shared" si="473"/>
        <v>1.104784664853286</v>
      </c>
      <c r="S3764" s="28" t="str">
        <f t="shared" si="469"/>
        <v/>
      </c>
      <c r="T3764" s="37">
        <f t="shared" si="470"/>
        <v>6628707.989119716</v>
      </c>
      <c r="U3764" s="37">
        <f t="shared" si="471"/>
        <v>128002.56083923142</v>
      </c>
      <c r="V3764" s="37">
        <f t="shared" si="472"/>
        <v>130139.21438105767</v>
      </c>
    </row>
    <row r="3765" spans="1:22">
      <c r="A3765" s="23">
        <v>3764</v>
      </c>
      <c r="B3765" s="3">
        <v>41102</v>
      </c>
      <c r="C3765" s="28">
        <v>7</v>
      </c>
      <c r="D3765" s="29">
        <v>12</v>
      </c>
      <c r="E3765" s="28">
        <v>2012</v>
      </c>
      <c r="F3765" s="31">
        <f>DATE(E3765,D3765,C3765)</f>
        <v>41250</v>
      </c>
      <c r="G3765" s="24" t="s">
        <v>4808</v>
      </c>
      <c r="H3765" s="2">
        <v>6000000</v>
      </c>
      <c r="I3765" s="2">
        <v>66351</v>
      </c>
      <c r="J3765" s="2">
        <v>1673635</v>
      </c>
      <c r="K3765" s="28" t="str">
        <f t="shared" si="466"/>
        <v/>
      </c>
      <c r="L3765" s="28" t="str">
        <f t="shared" si="467"/>
        <v/>
      </c>
      <c r="M3765" s="28" t="s">
        <v>4808</v>
      </c>
      <c r="N3765" s="28" t="str">
        <f t="shared" si="468"/>
        <v/>
      </c>
      <c r="O3765" s="28" t="str">
        <f>IF(N3765=1,M3765&amp;" ("&amp;E3765&amp;")",M3765)</f>
        <v>Deadfall</v>
      </c>
      <c r="P3765" s="36">
        <f>INDEX(cpi!$A$1:$M$105,MATCH('Inflation adjust calc'!$E3765,cpi!$A:$A,0),MATCH('Inflation adjust calc'!$D3765,cpi!$1:$1,0))</f>
        <v>229.601</v>
      </c>
      <c r="Q3765" s="36">
        <f>cpi!$I$2</f>
        <v>240.85300000000001</v>
      </c>
      <c r="R3765" s="36">
        <f t="shared" si="473"/>
        <v>1.0490067551970592</v>
      </c>
      <c r="S3765" s="28" t="str">
        <f t="shared" si="469"/>
        <v/>
      </c>
      <c r="T3765" s="37">
        <f t="shared" si="470"/>
        <v>6294040.5311823552</v>
      </c>
      <c r="U3765" s="37">
        <f t="shared" si="471"/>
        <v>69602.647214080076</v>
      </c>
      <c r="V3765" s="37">
        <f t="shared" si="472"/>
        <v>1755654.4207342302</v>
      </c>
    </row>
    <row r="3766" spans="1:22">
      <c r="A3766" s="23">
        <v>3765</v>
      </c>
      <c r="B3766" s="3">
        <v>40030</v>
      </c>
      <c r="C3766" s="28">
        <v>8</v>
      </c>
      <c r="D3766" s="29">
        <v>5</v>
      </c>
      <c r="E3766" s="28">
        <v>2009</v>
      </c>
      <c r="F3766" s="31">
        <f>DATE(E3766,D3766,C3766)</f>
        <v>39941</v>
      </c>
      <c r="G3766" s="24" t="s">
        <v>4809</v>
      </c>
      <c r="H3766" s="2">
        <v>6000000</v>
      </c>
      <c r="I3766" s="2">
        <v>65108</v>
      </c>
      <c r="J3766" s="2">
        <v>1365108</v>
      </c>
      <c r="K3766" s="28" t="str">
        <f t="shared" si="466"/>
        <v/>
      </c>
      <c r="L3766" s="28" t="str">
        <f t="shared" si="467"/>
        <v/>
      </c>
      <c r="M3766" s="28" t="s">
        <v>4809</v>
      </c>
      <c r="N3766" s="28" t="str">
        <f t="shared" si="468"/>
        <v/>
      </c>
      <c r="O3766" s="28" t="str">
        <f>IF(N3766=1,M3766&amp;" ("&amp;E3766&amp;")",M3766)</f>
        <v>Julia</v>
      </c>
      <c r="P3766" s="36">
        <f>INDEX(cpi!$A$1:$M$105,MATCH('Inflation adjust calc'!$E3766,cpi!$A:$A,0),MATCH('Inflation adjust calc'!$D3766,cpi!$1:$1,0))</f>
        <v>213.85599999999999</v>
      </c>
      <c r="Q3766" s="36">
        <f>cpi!$I$2</f>
        <v>240.85300000000001</v>
      </c>
      <c r="R3766" s="36">
        <f t="shared" si="473"/>
        <v>1.1262391515786325</v>
      </c>
      <c r="S3766" s="28" t="str">
        <f t="shared" si="469"/>
        <v/>
      </c>
      <c r="T3766" s="37">
        <f t="shared" si="470"/>
        <v>6757434.909471795</v>
      </c>
      <c r="U3766" s="37">
        <f t="shared" si="471"/>
        <v>73327.178680981611</v>
      </c>
      <c r="V3766" s="37">
        <f t="shared" si="472"/>
        <v>1537438.0757332039</v>
      </c>
    </row>
    <row r="3767" spans="1:22">
      <c r="A3767" s="23">
        <v>3766</v>
      </c>
      <c r="B3767" s="3">
        <v>37380</v>
      </c>
      <c r="C3767" s="28">
        <v>5</v>
      </c>
      <c r="D3767" s="29">
        <v>4</v>
      </c>
      <c r="E3767" s="28">
        <v>2002</v>
      </c>
      <c r="F3767" s="31">
        <f>DATE(E3767,D3767,C3767)</f>
        <v>37351</v>
      </c>
      <c r="G3767" s="24" t="s">
        <v>4810</v>
      </c>
      <c r="H3767" s="2">
        <v>6000000</v>
      </c>
      <c r="I3767" s="2">
        <v>54606</v>
      </c>
      <c r="J3767" s="2">
        <v>4316497</v>
      </c>
      <c r="K3767" s="28" t="str">
        <f t="shared" si="466"/>
        <v/>
      </c>
      <c r="L3767" s="28" t="str">
        <f t="shared" si="467"/>
        <v/>
      </c>
      <c r="M3767" s="28" t="s">
        <v>4810</v>
      </c>
      <c r="N3767" s="28" t="str">
        <f t="shared" si="468"/>
        <v/>
      </c>
      <c r="O3767" s="28" t="str">
        <f>IF(N3767=1,M3767&amp;" ("&amp;E3767&amp;")",M3767)</f>
        <v>Lucky Break</v>
      </c>
      <c r="P3767" s="36">
        <f>INDEX(cpi!$A$1:$M$105,MATCH('Inflation adjust calc'!$E3767,cpi!$A:$A,0),MATCH('Inflation adjust calc'!$D3767,cpi!$1:$1,0))</f>
        <v>179.8</v>
      </c>
      <c r="Q3767" s="36">
        <f>cpi!$I$2</f>
        <v>240.85300000000001</v>
      </c>
      <c r="R3767" s="36">
        <f t="shared" si="473"/>
        <v>1.3395606229143493</v>
      </c>
      <c r="S3767" s="28" t="str">
        <f t="shared" si="469"/>
        <v/>
      </c>
      <c r="T3767" s="37">
        <f t="shared" si="470"/>
        <v>8037363.7374860961</v>
      </c>
      <c r="U3767" s="37">
        <f t="shared" si="471"/>
        <v>73148.047374860951</v>
      </c>
      <c r="V3767" s="37">
        <f t="shared" si="472"/>
        <v>5782209.4101279201</v>
      </c>
    </row>
    <row r="3768" spans="1:22">
      <c r="A3768" s="23">
        <v>3767</v>
      </c>
      <c r="B3768" s="3">
        <v>39577</v>
      </c>
      <c r="C3768" s="28">
        <v>5</v>
      </c>
      <c r="D3768" s="29">
        <v>9</v>
      </c>
      <c r="E3768" s="28">
        <v>2008</v>
      </c>
      <c r="F3768" s="31">
        <f>DATE(E3768,D3768,C3768)</f>
        <v>39696</v>
      </c>
      <c r="G3768" s="24" t="s">
        <v>4811</v>
      </c>
      <c r="H3768" s="2">
        <v>6000000</v>
      </c>
      <c r="I3768" s="2">
        <v>36497</v>
      </c>
      <c r="J3768" s="2">
        <v>36497</v>
      </c>
      <c r="K3768" s="28" t="str">
        <f t="shared" si="466"/>
        <v/>
      </c>
      <c r="L3768" s="28" t="str">
        <f t="shared" si="467"/>
        <v/>
      </c>
      <c r="M3768" s="28" t="s">
        <v>4811</v>
      </c>
      <c r="N3768" s="28" t="str">
        <f t="shared" si="468"/>
        <v/>
      </c>
      <c r="O3768" s="28" t="str">
        <f>IF(N3768=1,M3768&amp;" ("&amp;E3768&amp;")",M3768)</f>
        <v>Surfer, Dude</v>
      </c>
      <c r="P3768" s="36">
        <f>INDEX(cpi!$A$1:$M$105,MATCH('Inflation adjust calc'!$E3768,cpi!$A:$A,0),MATCH('Inflation adjust calc'!$D3768,cpi!$1:$1,0))</f>
        <v>218.78299999999999</v>
      </c>
      <c r="Q3768" s="36">
        <f>cpi!$I$2</f>
        <v>240.85300000000001</v>
      </c>
      <c r="R3768" s="36">
        <f t="shared" si="473"/>
        <v>1.100876210674504</v>
      </c>
      <c r="S3768" s="28" t="str">
        <f t="shared" si="469"/>
        <v/>
      </c>
      <c r="T3768" s="37">
        <f t="shared" si="470"/>
        <v>6605257.2640470238</v>
      </c>
      <c r="U3768" s="37">
        <f t="shared" si="471"/>
        <v>40178.679060987371</v>
      </c>
      <c r="V3768" s="37">
        <f t="shared" si="472"/>
        <v>40178.679060987371</v>
      </c>
    </row>
    <row r="3769" spans="1:22">
      <c r="A3769" s="23">
        <v>3768</v>
      </c>
      <c r="B3769" s="3" t="s">
        <v>1254</v>
      </c>
      <c r="C3769" s="28">
        <v>23</v>
      </c>
      <c r="D3769" s="29">
        <v>1</v>
      </c>
      <c r="E3769" s="28">
        <v>2015</v>
      </c>
      <c r="F3769" s="31">
        <f>DATE(E3769,D3769,C3769)</f>
        <v>42027</v>
      </c>
      <c r="G3769" s="24" t="s">
        <v>4812</v>
      </c>
      <c r="H3769" s="2">
        <v>6000000</v>
      </c>
      <c r="I3769" s="2">
        <v>32251</v>
      </c>
      <c r="J3769" s="2">
        <v>32544</v>
      </c>
      <c r="K3769" s="28" t="str">
        <f t="shared" si="466"/>
        <v/>
      </c>
      <c r="L3769" s="28" t="str">
        <f t="shared" si="467"/>
        <v/>
      </c>
      <c r="M3769" s="28" t="s">
        <v>4812</v>
      </c>
      <c r="N3769" s="28" t="str">
        <f t="shared" si="468"/>
        <v/>
      </c>
      <c r="O3769" s="28" t="str">
        <f>IF(N3769=1,M3769&amp;" ("&amp;E3769&amp;")",M3769)</f>
        <v>Song One</v>
      </c>
      <c r="P3769" s="36">
        <f>INDEX(cpi!$A$1:$M$105,MATCH('Inflation adjust calc'!$E3769,cpi!$A:$A,0),MATCH('Inflation adjust calc'!$D3769,cpi!$1:$1,0))</f>
        <v>233.70699999999999</v>
      </c>
      <c r="Q3769" s="36">
        <f>cpi!$I$2</f>
        <v>240.85300000000001</v>
      </c>
      <c r="R3769" s="36">
        <f t="shared" si="473"/>
        <v>1.0305767478081531</v>
      </c>
      <c r="S3769" s="28" t="str">
        <f t="shared" si="469"/>
        <v/>
      </c>
      <c r="T3769" s="37">
        <f t="shared" si="470"/>
        <v>6183460.4868489187</v>
      </c>
      <c r="U3769" s="37">
        <f t="shared" si="471"/>
        <v>33237.130693560743</v>
      </c>
      <c r="V3769" s="37">
        <f t="shared" si="472"/>
        <v>33539.089680668534</v>
      </c>
    </row>
    <row r="3770" spans="1:22">
      <c r="A3770" s="23">
        <v>3769</v>
      </c>
      <c r="B3770" s="3">
        <v>39151</v>
      </c>
      <c r="C3770" s="28">
        <v>3</v>
      </c>
      <c r="D3770" s="29">
        <v>10</v>
      </c>
      <c r="E3770" s="28">
        <v>2007</v>
      </c>
      <c r="F3770" s="31">
        <f>DATE(E3770,D3770,C3770)</f>
        <v>39358</v>
      </c>
      <c r="G3770" s="24" t="s">
        <v>4813</v>
      </c>
      <c r="H3770" s="2">
        <v>6000000</v>
      </c>
      <c r="I3770" s="2">
        <v>25317</v>
      </c>
      <c r="J3770" s="2">
        <v>26007</v>
      </c>
      <c r="K3770" s="28" t="str">
        <f t="shared" si="466"/>
        <v/>
      </c>
      <c r="L3770" s="28" t="str">
        <f t="shared" si="467"/>
        <v/>
      </c>
      <c r="M3770" s="28" t="s">
        <v>4813</v>
      </c>
      <c r="N3770" s="28" t="str">
        <f t="shared" si="468"/>
        <v/>
      </c>
      <c r="O3770" s="28" t="str">
        <f>IF(N3770=1,M3770&amp;" ("&amp;E3770&amp;")",M3770)</f>
        <v>Lake of Fire</v>
      </c>
      <c r="P3770" s="36">
        <f>INDEX(cpi!$A$1:$M$105,MATCH('Inflation adjust calc'!$E3770,cpi!$A:$A,0),MATCH('Inflation adjust calc'!$D3770,cpi!$1:$1,0))</f>
        <v>208.93600000000001</v>
      </c>
      <c r="Q3770" s="36">
        <f>cpi!$I$2</f>
        <v>240.85300000000001</v>
      </c>
      <c r="R3770" s="36">
        <f t="shared" si="473"/>
        <v>1.1527596967492437</v>
      </c>
      <c r="S3770" s="28" t="str">
        <f t="shared" si="469"/>
        <v/>
      </c>
      <c r="T3770" s="37">
        <f t="shared" si="470"/>
        <v>6916558.1804954624</v>
      </c>
      <c r="U3770" s="37">
        <f t="shared" si="471"/>
        <v>29184.417242600604</v>
      </c>
      <c r="V3770" s="37">
        <f t="shared" si="472"/>
        <v>29979.821433357582</v>
      </c>
    </row>
    <row r="3771" spans="1:22">
      <c r="A3771" s="23">
        <v>3770</v>
      </c>
      <c r="B3771" s="3">
        <v>40213</v>
      </c>
      <c r="C3771" s="28">
        <v>2</v>
      </c>
      <c r="D3771" s="29">
        <v>4</v>
      </c>
      <c r="E3771" s="28">
        <v>2010</v>
      </c>
      <c r="F3771" s="31">
        <f>DATE(E3771,D3771,C3771)</f>
        <v>40270</v>
      </c>
      <c r="G3771" s="24" t="s">
        <v>4814</v>
      </c>
      <c r="H3771" s="2">
        <v>6000000</v>
      </c>
      <c r="I3771" s="2">
        <v>13722</v>
      </c>
      <c r="J3771" s="2">
        <v>13722</v>
      </c>
      <c r="K3771" s="28" t="str">
        <f t="shared" si="466"/>
        <v/>
      </c>
      <c r="L3771" s="28" t="str">
        <f t="shared" si="467"/>
        <v/>
      </c>
      <c r="M3771" s="28" t="s">
        <v>4814</v>
      </c>
      <c r="N3771" s="28" t="str">
        <f t="shared" si="468"/>
        <v/>
      </c>
      <c r="O3771" s="28" t="str">
        <f>IF(N3771=1,M3771&amp;" ("&amp;E3771&amp;")",M3771)</f>
        <v>Don McKay</v>
      </c>
      <c r="P3771" s="36">
        <f>INDEX(cpi!$A$1:$M$105,MATCH('Inflation adjust calc'!$E3771,cpi!$A:$A,0),MATCH('Inflation adjust calc'!$D3771,cpi!$1:$1,0))</f>
        <v>218.00899999999999</v>
      </c>
      <c r="Q3771" s="36">
        <f>cpi!$I$2</f>
        <v>240.85300000000001</v>
      </c>
      <c r="R3771" s="36">
        <f t="shared" si="473"/>
        <v>1.104784664853286</v>
      </c>
      <c r="S3771" s="28" t="str">
        <f t="shared" si="469"/>
        <v/>
      </c>
      <c r="T3771" s="37">
        <f t="shared" si="470"/>
        <v>6628707.989119716</v>
      </c>
      <c r="U3771" s="37">
        <f t="shared" si="471"/>
        <v>15159.855171116789</v>
      </c>
      <c r="V3771" s="37">
        <f t="shared" si="472"/>
        <v>15159.855171116789</v>
      </c>
    </row>
    <row r="3772" spans="1:22">
      <c r="A3772" s="23">
        <v>3771</v>
      </c>
      <c r="B3772" s="3">
        <v>38694</v>
      </c>
      <c r="C3772" s="28">
        <v>12</v>
      </c>
      <c r="D3772" s="29">
        <v>8</v>
      </c>
      <c r="E3772" s="28">
        <v>2005</v>
      </c>
      <c r="F3772" s="31">
        <f>DATE(E3772,D3772,C3772)</f>
        <v>38576</v>
      </c>
      <c r="G3772" s="26">
        <v>0.4680555555555555</v>
      </c>
      <c r="H3772" s="2">
        <v>6000000</v>
      </c>
      <c r="I3772">
        <v>0</v>
      </c>
      <c r="J3772">
        <v>0</v>
      </c>
      <c r="K3772" s="28">
        <f t="shared" si="466"/>
        <v>1</v>
      </c>
      <c r="L3772" s="28" t="str">
        <f t="shared" si="467"/>
        <v/>
      </c>
      <c r="M3772" s="28">
        <v>0.4680555555555555</v>
      </c>
      <c r="N3772" s="28" t="str">
        <f t="shared" si="468"/>
        <v/>
      </c>
      <c r="O3772" s="28">
        <f>IF(N3772=1,M3772&amp;" ("&amp;E3772&amp;")",M3772)</f>
        <v>0.4680555555555555</v>
      </c>
      <c r="P3772" s="36">
        <f>INDEX(cpi!$A$1:$M$105,MATCH('Inflation adjust calc'!$E3772,cpi!$A:$A,0),MATCH('Inflation adjust calc'!$D3772,cpi!$1:$1,0))</f>
        <v>196.4</v>
      </c>
      <c r="Q3772" s="36">
        <f>cpi!$I$2</f>
        <v>240.85300000000001</v>
      </c>
      <c r="R3772" s="36">
        <f t="shared" si="473"/>
        <v>1.2263391038696538</v>
      </c>
      <c r="S3772" s="28" t="str">
        <f t="shared" si="469"/>
        <v/>
      </c>
      <c r="T3772" s="37">
        <f t="shared" si="470"/>
        <v>7358034.6232179226</v>
      </c>
      <c r="U3772" s="37">
        <f t="shared" si="471"/>
        <v>0</v>
      </c>
      <c r="V3772" s="37">
        <f t="shared" si="472"/>
        <v>0</v>
      </c>
    </row>
    <row r="3773" spans="1:22">
      <c r="A3773" s="23">
        <v>3772</v>
      </c>
      <c r="B3773" s="3" t="s">
        <v>4815</v>
      </c>
      <c r="C3773" s="28">
        <v>31</v>
      </c>
      <c r="D3773" s="29">
        <v>12</v>
      </c>
      <c r="E3773" s="28">
        <v>1995</v>
      </c>
      <c r="F3773" s="31">
        <f>DATE(E3773,D3773,C3773)</f>
        <v>35064</v>
      </c>
      <c r="G3773" s="24" t="s">
        <v>4816</v>
      </c>
      <c r="H3773" s="2">
        <v>6000000</v>
      </c>
      <c r="I3773">
        <v>0</v>
      </c>
      <c r="J3773">
        <v>0</v>
      </c>
      <c r="K3773" s="28">
        <f t="shared" si="466"/>
        <v>1</v>
      </c>
      <c r="L3773" s="28" t="str">
        <f t="shared" si="467"/>
        <v/>
      </c>
      <c r="M3773" s="28" t="s">
        <v>4816</v>
      </c>
      <c r="N3773" s="28" t="str">
        <f t="shared" si="468"/>
        <v/>
      </c>
      <c r="O3773" s="28" t="str">
        <f>IF(N3773=1,M3773&amp;" ("&amp;E3773&amp;")",M3773)</f>
        <v>Men of War</v>
      </c>
      <c r="P3773" s="36">
        <f>INDEX(cpi!$A$1:$M$105,MATCH('Inflation adjust calc'!$E3773,cpi!$A:$A,0),MATCH('Inflation adjust calc'!$D3773,cpi!$1:$1,0))</f>
        <v>153.5</v>
      </c>
      <c r="Q3773" s="36">
        <f>cpi!$I$2</f>
        <v>240.85300000000001</v>
      </c>
      <c r="R3773" s="36">
        <f t="shared" si="473"/>
        <v>1.5690749185667754</v>
      </c>
      <c r="S3773" s="28" t="str">
        <f t="shared" si="469"/>
        <v/>
      </c>
      <c r="T3773" s="37">
        <f t="shared" si="470"/>
        <v>9414449.511400653</v>
      </c>
      <c r="U3773" s="37">
        <f t="shared" si="471"/>
        <v>0</v>
      </c>
      <c r="V3773" s="37">
        <f t="shared" si="472"/>
        <v>0</v>
      </c>
    </row>
    <row r="3774" spans="1:22">
      <c r="A3774" s="23">
        <v>3773</v>
      </c>
      <c r="B3774" s="3" t="s">
        <v>4817</v>
      </c>
      <c r="C3774" s="28">
        <v>15</v>
      </c>
      <c r="D3774" s="29">
        <v>3</v>
      </c>
      <c r="E3774" s="28">
        <v>2011</v>
      </c>
      <c r="F3774" s="31">
        <f>DATE(E3774,D3774,C3774)</f>
        <v>40617</v>
      </c>
      <c r="G3774" s="24" t="s">
        <v>4818</v>
      </c>
      <c r="H3774" s="2">
        <v>6000000</v>
      </c>
      <c r="I3774">
        <v>0</v>
      </c>
      <c r="J3774">
        <v>0</v>
      </c>
      <c r="K3774" s="28">
        <f t="shared" si="466"/>
        <v>1</v>
      </c>
      <c r="L3774" s="28" t="str">
        <f t="shared" si="467"/>
        <v/>
      </c>
      <c r="M3774" s="28" t="s">
        <v>4818</v>
      </c>
      <c r="N3774" s="28" t="str">
        <f t="shared" si="468"/>
        <v/>
      </c>
      <c r="O3774" s="28" t="str">
        <f>IF(N3774=1,M3774&amp;" ("&amp;E3774&amp;")",M3774)</f>
        <v>A Shine of Rainbows</v>
      </c>
      <c r="P3774" s="36">
        <f>INDEX(cpi!$A$1:$M$105,MATCH('Inflation adjust calc'!$E3774,cpi!$A:$A,0),MATCH('Inflation adjust calc'!$D3774,cpi!$1:$1,0))</f>
        <v>223.46700000000001</v>
      </c>
      <c r="Q3774" s="36">
        <f>cpi!$I$2</f>
        <v>240.85300000000001</v>
      </c>
      <c r="R3774" s="36">
        <f t="shared" si="473"/>
        <v>1.0778011965972605</v>
      </c>
      <c r="S3774" s="28" t="str">
        <f t="shared" si="469"/>
        <v/>
      </c>
      <c r="T3774" s="37">
        <f t="shared" si="470"/>
        <v>6466807.1795835625</v>
      </c>
      <c r="U3774" s="37">
        <f t="shared" si="471"/>
        <v>0</v>
      </c>
      <c r="V3774" s="37">
        <f t="shared" si="472"/>
        <v>0</v>
      </c>
    </row>
    <row r="3775" spans="1:22">
      <c r="A3775" s="23">
        <v>3774</v>
      </c>
      <c r="B3775" s="3" t="s">
        <v>3843</v>
      </c>
      <c r="C3775" s="28">
        <v>31</v>
      </c>
      <c r="D3775" s="29">
        <v>12</v>
      </c>
      <c r="E3775" s="28">
        <v>2011</v>
      </c>
      <c r="F3775" s="31">
        <f>DATE(E3775,D3775,C3775)</f>
        <v>40908</v>
      </c>
      <c r="G3775" s="24" t="s">
        <v>4819</v>
      </c>
      <c r="H3775" s="2">
        <v>6000000</v>
      </c>
      <c r="I3775">
        <v>0</v>
      </c>
      <c r="J3775">
        <v>0</v>
      </c>
      <c r="K3775" s="28">
        <f t="shared" si="466"/>
        <v>1</v>
      </c>
      <c r="L3775" s="28" t="str">
        <f t="shared" si="467"/>
        <v/>
      </c>
      <c r="M3775" s="28" t="s">
        <v>4819</v>
      </c>
      <c r="N3775" s="28" t="str">
        <f t="shared" si="468"/>
        <v/>
      </c>
      <c r="O3775" s="28" t="str">
        <f>IF(N3775=1,M3775&amp;" ("&amp;E3775&amp;")",M3775)</f>
        <v>Freaky Deaky</v>
      </c>
      <c r="P3775" s="36">
        <f>INDEX(cpi!$A$1:$M$105,MATCH('Inflation adjust calc'!$E3775,cpi!$A:$A,0),MATCH('Inflation adjust calc'!$D3775,cpi!$1:$1,0))</f>
        <v>225.672</v>
      </c>
      <c r="Q3775" s="36">
        <f>cpi!$I$2</f>
        <v>240.85300000000001</v>
      </c>
      <c r="R3775" s="36">
        <f t="shared" si="473"/>
        <v>1.0672701974547132</v>
      </c>
      <c r="S3775" s="28" t="str">
        <f t="shared" si="469"/>
        <v/>
      </c>
      <c r="T3775" s="37">
        <f t="shared" si="470"/>
        <v>6403621.1847282788</v>
      </c>
      <c r="U3775" s="37">
        <f t="shared" si="471"/>
        <v>0</v>
      </c>
      <c r="V3775" s="37">
        <f t="shared" si="472"/>
        <v>0</v>
      </c>
    </row>
    <row r="3776" spans="1:22">
      <c r="A3776" s="23">
        <v>3775</v>
      </c>
      <c r="B3776" s="3">
        <v>40821</v>
      </c>
      <c r="C3776" s="28">
        <v>10</v>
      </c>
      <c r="D3776" s="29">
        <v>5</v>
      </c>
      <c r="E3776" s="28">
        <v>2011</v>
      </c>
      <c r="F3776" s="31">
        <f>DATE(E3776,D3776,C3776)</f>
        <v>40673</v>
      </c>
      <c r="G3776" s="24" t="s">
        <v>4820</v>
      </c>
      <c r="H3776" s="2">
        <v>6000000</v>
      </c>
      <c r="I3776">
        <v>0</v>
      </c>
      <c r="J3776">
        <v>0</v>
      </c>
      <c r="K3776" s="28">
        <f t="shared" si="466"/>
        <v>1</v>
      </c>
      <c r="L3776" s="28" t="str">
        <f t="shared" si="467"/>
        <v/>
      </c>
      <c r="M3776" s="28" t="s">
        <v>4820</v>
      </c>
      <c r="N3776" s="28" t="str">
        <f t="shared" si="468"/>
        <v/>
      </c>
      <c r="O3776" s="28" t="str">
        <f>IF(N3776=1,M3776&amp;" ("&amp;E3776&amp;")",M3776)</f>
        <v>The Hit List</v>
      </c>
      <c r="P3776" s="36">
        <f>INDEX(cpi!$A$1:$M$105,MATCH('Inflation adjust calc'!$E3776,cpi!$A:$A,0),MATCH('Inflation adjust calc'!$D3776,cpi!$1:$1,0))</f>
        <v>225.964</v>
      </c>
      <c r="Q3776" s="36">
        <f>cpi!$I$2</f>
        <v>240.85300000000001</v>
      </c>
      <c r="R3776" s="36">
        <f t="shared" si="473"/>
        <v>1.065891026889239</v>
      </c>
      <c r="S3776" s="28" t="str">
        <f t="shared" si="469"/>
        <v/>
      </c>
      <c r="T3776" s="37">
        <f t="shared" si="470"/>
        <v>6395346.1613354338</v>
      </c>
      <c r="U3776" s="37">
        <f t="shared" si="471"/>
        <v>0</v>
      </c>
      <c r="V3776" s="37">
        <f t="shared" si="472"/>
        <v>0</v>
      </c>
    </row>
    <row r="3777" spans="1:22">
      <c r="A3777" s="23">
        <v>3776</v>
      </c>
      <c r="B3777" s="3">
        <v>30408</v>
      </c>
      <c r="C3777" s="28">
        <v>4</v>
      </c>
      <c r="D3777" s="29">
        <v>2</v>
      </c>
      <c r="E3777" s="28">
        <v>1983</v>
      </c>
      <c r="F3777" s="31">
        <f>DATE(E3777,D3777,C3777)</f>
        <v>30351</v>
      </c>
      <c r="G3777" s="24" t="s">
        <v>4821</v>
      </c>
      <c r="H3777" s="2">
        <v>5952000</v>
      </c>
      <c r="I3777" s="2">
        <v>2120439</v>
      </c>
      <c r="J3777" s="2">
        <v>2120439</v>
      </c>
      <c r="K3777" s="28" t="str">
        <f t="shared" si="466"/>
        <v/>
      </c>
      <c r="L3777" s="28" t="str">
        <f t="shared" si="467"/>
        <v/>
      </c>
      <c r="M3777" s="28" t="s">
        <v>4821</v>
      </c>
      <c r="N3777" s="28" t="str">
        <f t="shared" si="468"/>
        <v/>
      </c>
      <c r="O3777" s="28" t="str">
        <f>IF(N3777=1,M3777&amp;" ("&amp;E3777&amp;")",M3777)</f>
        <v>Videodrome</v>
      </c>
      <c r="P3777" s="36">
        <f>INDEX(cpi!$A$1:$M$105,MATCH('Inflation adjust calc'!$E3777,cpi!$A:$A,0),MATCH('Inflation adjust calc'!$D3777,cpi!$1:$1,0))</f>
        <v>97.9</v>
      </c>
      <c r="Q3777" s="36">
        <f>cpi!$I$2</f>
        <v>240.85300000000001</v>
      </c>
      <c r="R3777" s="36">
        <f t="shared" si="473"/>
        <v>2.4601940755873342</v>
      </c>
      <c r="S3777" s="28" t="str">
        <f t="shared" si="469"/>
        <v/>
      </c>
      <c r="T3777" s="37">
        <f t="shared" si="470"/>
        <v>14643075.137895813</v>
      </c>
      <c r="U3777" s="37">
        <f t="shared" si="471"/>
        <v>5216691.4654443311</v>
      </c>
      <c r="V3777" s="37">
        <f t="shared" si="472"/>
        <v>5216691.4654443311</v>
      </c>
    </row>
    <row r="3778" spans="1:22">
      <c r="A3778" s="23">
        <v>3777</v>
      </c>
      <c r="B3778" s="3">
        <v>35103</v>
      </c>
      <c r="C3778" s="28">
        <v>2</v>
      </c>
      <c r="D3778" s="29">
        <v>8</v>
      </c>
      <c r="E3778" s="28">
        <v>1996</v>
      </c>
      <c r="F3778" s="31">
        <f>DATE(E3778,D3778,C3778)</f>
        <v>35279</v>
      </c>
      <c r="G3778" s="24" t="s">
        <v>4822</v>
      </c>
      <c r="H3778" s="2">
        <v>5900000</v>
      </c>
      <c r="I3778" s="2">
        <v>22231658</v>
      </c>
      <c r="J3778" s="2">
        <v>37831658</v>
      </c>
      <c r="K3778" s="28" t="str">
        <f t="shared" si="466"/>
        <v/>
      </c>
      <c r="L3778" s="28" t="str">
        <f t="shared" si="467"/>
        <v/>
      </c>
      <c r="M3778" s="28" t="s">
        <v>4822</v>
      </c>
      <c r="N3778" s="28" t="str">
        <f t="shared" si="468"/>
        <v/>
      </c>
      <c r="O3778" s="28" t="str">
        <f>IF(N3778=1,M3778&amp;" ("&amp;E3778&amp;")",M3778)</f>
        <v>Emma</v>
      </c>
      <c r="P3778" s="36">
        <f>INDEX(cpi!$A$1:$M$105,MATCH('Inflation adjust calc'!$E3778,cpi!$A:$A,0),MATCH('Inflation adjust calc'!$D3778,cpi!$1:$1,0))</f>
        <v>157.30000000000001</v>
      </c>
      <c r="Q3778" s="36">
        <f>cpi!$I$2</f>
        <v>240.85300000000001</v>
      </c>
      <c r="R3778" s="36">
        <f t="shared" si="473"/>
        <v>1.5311697393515575</v>
      </c>
      <c r="S3778" s="28" t="str">
        <f t="shared" si="469"/>
        <v/>
      </c>
      <c r="T3778" s="37">
        <f t="shared" si="470"/>
        <v>9033901.4621741902</v>
      </c>
      <c r="U3778" s="37">
        <f t="shared" si="471"/>
        <v>34040441.985212967</v>
      </c>
      <c r="V3778" s="37">
        <f t="shared" si="472"/>
        <v>57926689.919097267</v>
      </c>
    </row>
    <row r="3779" spans="1:22">
      <c r="A3779" s="23">
        <v>3778</v>
      </c>
      <c r="B3779" s="3" t="s">
        <v>1003</v>
      </c>
      <c r="C3779" s="28">
        <v>21</v>
      </c>
      <c r="D3779" s="29">
        <v>3</v>
      </c>
      <c r="E3779" s="28">
        <v>2003</v>
      </c>
      <c r="F3779" s="31">
        <f>DATE(E3779,D3779,C3779)</f>
        <v>37701</v>
      </c>
      <c r="G3779" s="24" t="s">
        <v>4823</v>
      </c>
      <c r="H3779" s="2">
        <v>5900000</v>
      </c>
      <c r="I3779" s="2">
        <v>3895664</v>
      </c>
      <c r="J3779" s="2">
        <v>3895664</v>
      </c>
      <c r="K3779" s="28" t="str">
        <f t="shared" ref="K3779:K3842" si="474">IF(J3779=0,1,"")</f>
        <v/>
      </c>
      <c r="L3779" s="28" t="str">
        <f t="shared" ref="L3779:L3842" si="475">IF(E3779&gt;2016,1,"")</f>
        <v/>
      </c>
      <c r="M3779" s="28" t="s">
        <v>4823</v>
      </c>
      <c r="N3779" s="28" t="str">
        <f t="shared" ref="N3779:N3842" si="476">IF(COUNTIF($M$2:$M$5233,M3779)&gt;1,1,"")</f>
        <v/>
      </c>
      <c r="O3779" s="28" t="str">
        <f>IF(N3779=1,M3779&amp;" ("&amp;E3779&amp;")",M3779)</f>
        <v>L'auberge espagnole</v>
      </c>
      <c r="P3779" s="36">
        <f>INDEX(cpi!$A$1:$M$105,MATCH('Inflation adjust calc'!$E3779,cpi!$A:$A,0),MATCH('Inflation adjust calc'!$D3779,cpi!$1:$1,0))</f>
        <v>184.2</v>
      </c>
      <c r="Q3779" s="36">
        <f>cpi!$I$2</f>
        <v>240.85300000000001</v>
      </c>
      <c r="R3779" s="36">
        <f t="shared" si="473"/>
        <v>1.3075624321389796</v>
      </c>
      <c r="S3779" s="28" t="str">
        <f t="shared" ref="S3779:S3842" si="477">IF(ISERROR(R3779),1,"")</f>
        <v/>
      </c>
      <c r="T3779" s="37">
        <f t="shared" ref="T3779:T3842" si="478">H3779*$R3779</f>
        <v>7714618.34961998</v>
      </c>
      <c r="U3779" s="37">
        <f t="shared" ref="U3779:U3842" si="479">I3779*$R3779</f>
        <v>5093823.8946362659</v>
      </c>
      <c r="V3779" s="37">
        <f t="shared" ref="V3779:V3842" si="480">J3779*$R3779</f>
        <v>5093823.8946362659</v>
      </c>
    </row>
    <row r="3780" spans="1:22">
      <c r="A3780" s="23">
        <v>3779</v>
      </c>
      <c r="B3780" s="3">
        <v>25052</v>
      </c>
      <c r="C3780" s="28">
        <v>8</v>
      </c>
      <c r="D3780" s="29">
        <v>2</v>
      </c>
      <c r="E3780" s="28">
        <v>1968</v>
      </c>
      <c r="F3780" s="31">
        <f>DATE(E3780,D3780,C3780)</f>
        <v>24876</v>
      </c>
      <c r="G3780" s="24" t="s">
        <v>4824</v>
      </c>
      <c r="H3780" s="2">
        <v>5800000</v>
      </c>
      <c r="I3780" s="2">
        <v>33395426</v>
      </c>
      <c r="J3780" s="2">
        <v>33395426</v>
      </c>
      <c r="K3780" s="28" t="str">
        <f t="shared" si="474"/>
        <v/>
      </c>
      <c r="L3780" s="28" t="str">
        <f t="shared" si="475"/>
        <v/>
      </c>
      <c r="M3780" s="28" t="s">
        <v>4824</v>
      </c>
      <c r="N3780" s="28" t="str">
        <f t="shared" si="476"/>
        <v/>
      </c>
      <c r="O3780" s="28" t="str">
        <f>IF(N3780=1,M3780&amp;" ("&amp;E3780&amp;")",M3780)</f>
        <v>The Planet of the Apes</v>
      </c>
      <c r="P3780" s="36">
        <f>INDEX(cpi!$A$1:$M$105,MATCH('Inflation adjust calc'!$E3780,cpi!$A:$A,0),MATCH('Inflation adjust calc'!$D3780,cpi!$1:$1,0))</f>
        <v>34.200000000000003</v>
      </c>
      <c r="Q3780" s="36">
        <f>cpi!$I$2</f>
        <v>240.85300000000001</v>
      </c>
      <c r="R3780" s="36">
        <f t="shared" si="473"/>
        <v>7.0424853801169585</v>
      </c>
      <c r="S3780" s="28" t="str">
        <f t="shared" si="477"/>
        <v/>
      </c>
      <c r="T3780" s="37">
        <f t="shared" si="478"/>
        <v>40846415.204678357</v>
      </c>
      <c r="U3780" s="37">
        <f t="shared" si="479"/>
        <v>235186799.36777776</v>
      </c>
      <c r="V3780" s="37">
        <f t="shared" si="480"/>
        <v>235186799.36777776</v>
      </c>
    </row>
    <row r="3781" spans="1:22">
      <c r="A3781" s="23">
        <v>3780</v>
      </c>
      <c r="B3781" s="3">
        <v>23926</v>
      </c>
      <c r="C3781" s="28">
        <v>7</v>
      </c>
      <c r="D3781" s="29">
        <v>3</v>
      </c>
      <c r="E3781" s="28">
        <v>1965</v>
      </c>
      <c r="F3781" s="31">
        <f>DATE(E3781,D3781,C3781)</f>
        <v>23808</v>
      </c>
      <c r="G3781" s="24" t="s">
        <v>4825</v>
      </c>
      <c r="H3781" s="2">
        <v>5800000</v>
      </c>
      <c r="I3781" s="2">
        <v>6800000</v>
      </c>
      <c r="J3781" s="2">
        <v>6800000</v>
      </c>
      <c r="K3781" s="28" t="str">
        <f t="shared" si="474"/>
        <v/>
      </c>
      <c r="L3781" s="28" t="str">
        <f t="shared" si="475"/>
        <v/>
      </c>
      <c r="M3781" s="28" t="s">
        <v>4825</v>
      </c>
      <c r="N3781" s="28" t="str">
        <f t="shared" si="476"/>
        <v/>
      </c>
      <c r="O3781" s="28" t="str">
        <f>IF(N3781=1,M3781&amp;" ("&amp;E3781&amp;")",M3781)</f>
        <v>The Train</v>
      </c>
      <c r="P3781" s="36">
        <f>INDEX(cpi!$A$1:$M$105,MATCH('Inflation adjust calc'!$E3781,cpi!$A:$A,0),MATCH('Inflation adjust calc'!$D3781,cpi!$1:$1,0))</f>
        <v>31.3</v>
      </c>
      <c r="Q3781" s="36">
        <f>cpi!$I$2</f>
        <v>240.85300000000001</v>
      </c>
      <c r="R3781" s="36">
        <f t="shared" si="473"/>
        <v>7.6949840255591058</v>
      </c>
      <c r="S3781" s="28" t="str">
        <f t="shared" si="477"/>
        <v/>
      </c>
      <c r="T3781" s="37">
        <f t="shared" si="478"/>
        <v>44630907.348242812</v>
      </c>
      <c r="U3781" s="37">
        <f t="shared" si="479"/>
        <v>52325891.373801917</v>
      </c>
      <c r="V3781" s="37">
        <f t="shared" si="480"/>
        <v>52325891.373801917</v>
      </c>
    </row>
    <row r="3782" spans="1:22">
      <c r="A3782" s="23">
        <v>3781</v>
      </c>
      <c r="B3782" s="3" t="s">
        <v>1842</v>
      </c>
      <c r="C3782" s="28">
        <v>18</v>
      </c>
      <c r="D3782" s="29">
        <v>3</v>
      </c>
      <c r="E3782" s="28">
        <v>2011</v>
      </c>
      <c r="F3782" s="31">
        <f>DATE(E3782,D3782,C3782)</f>
        <v>40620</v>
      </c>
      <c r="G3782" s="24" t="s">
        <v>4826</v>
      </c>
      <c r="H3782" s="2">
        <v>5800000</v>
      </c>
      <c r="I3782" s="2">
        <v>542860</v>
      </c>
      <c r="J3782" s="2">
        <v>9662214</v>
      </c>
      <c r="K3782" s="28" t="str">
        <f t="shared" si="474"/>
        <v/>
      </c>
      <c r="L3782" s="28" t="str">
        <f t="shared" si="475"/>
        <v/>
      </c>
      <c r="M3782" s="28" t="s">
        <v>4826</v>
      </c>
      <c r="N3782" s="28" t="str">
        <f t="shared" si="476"/>
        <v/>
      </c>
      <c r="O3782" s="28" t="str">
        <f>IF(N3782=1,M3782&amp;" ("&amp;E3782&amp;")",M3782)</f>
        <v>Winter in Wartime</v>
      </c>
      <c r="P3782" s="36">
        <f>INDEX(cpi!$A$1:$M$105,MATCH('Inflation adjust calc'!$E3782,cpi!$A:$A,0),MATCH('Inflation adjust calc'!$D3782,cpi!$1:$1,0))</f>
        <v>223.46700000000001</v>
      </c>
      <c r="Q3782" s="36">
        <f>cpi!$I$2</f>
        <v>240.85300000000001</v>
      </c>
      <c r="R3782" s="36">
        <f t="shared" si="473"/>
        <v>1.0778011965972605</v>
      </c>
      <c r="S3782" s="28" t="str">
        <f t="shared" si="477"/>
        <v/>
      </c>
      <c r="T3782" s="37">
        <f t="shared" si="478"/>
        <v>6251246.9402641105</v>
      </c>
      <c r="U3782" s="37">
        <f t="shared" si="479"/>
        <v>585095.15758478886</v>
      </c>
      <c r="V3782" s="37">
        <f t="shared" si="480"/>
        <v>10413945.810978802</v>
      </c>
    </row>
    <row r="3783" spans="1:22">
      <c r="A3783" s="23">
        <v>3782</v>
      </c>
      <c r="B3783" s="3">
        <v>37690</v>
      </c>
      <c r="C3783" s="28">
        <v>3</v>
      </c>
      <c r="D3783" s="29">
        <v>10</v>
      </c>
      <c r="E3783" s="28">
        <v>2003</v>
      </c>
      <c r="F3783" s="31">
        <f>DATE(E3783,D3783,C3783)</f>
        <v>37897</v>
      </c>
      <c r="G3783" s="24" t="s">
        <v>4827</v>
      </c>
      <c r="H3783" s="2">
        <v>5800000</v>
      </c>
      <c r="I3783" s="2">
        <v>230312</v>
      </c>
      <c r="J3783" s="2">
        <v>421021</v>
      </c>
      <c r="K3783" s="28" t="str">
        <f t="shared" si="474"/>
        <v/>
      </c>
      <c r="L3783" s="28" t="str">
        <f t="shared" si="475"/>
        <v/>
      </c>
      <c r="M3783" s="28" t="s">
        <v>4827</v>
      </c>
      <c r="N3783" s="28" t="str">
        <f t="shared" si="476"/>
        <v/>
      </c>
      <c r="O3783" s="28" t="str">
        <f>IF(N3783=1,M3783&amp;" ("&amp;E3783&amp;")",M3783)</f>
        <v>Foolproof</v>
      </c>
      <c r="P3783" s="36">
        <f>INDEX(cpi!$A$1:$M$105,MATCH('Inflation adjust calc'!$E3783,cpi!$A:$A,0),MATCH('Inflation adjust calc'!$D3783,cpi!$1:$1,0))</f>
        <v>185</v>
      </c>
      <c r="Q3783" s="36">
        <f>cpi!$I$2</f>
        <v>240.85300000000001</v>
      </c>
      <c r="R3783" s="36">
        <f t="shared" si="473"/>
        <v>1.3019081081081081</v>
      </c>
      <c r="S3783" s="28" t="str">
        <f t="shared" si="477"/>
        <v/>
      </c>
      <c r="T3783" s="37">
        <f t="shared" si="478"/>
        <v>7551067.0270270268</v>
      </c>
      <c r="U3783" s="37">
        <f t="shared" si="479"/>
        <v>299845.06019459461</v>
      </c>
      <c r="V3783" s="37">
        <f t="shared" si="480"/>
        <v>548130.65358378377</v>
      </c>
    </row>
    <row r="3784" spans="1:22">
      <c r="A3784" s="23">
        <v>3783</v>
      </c>
      <c r="B3784" s="3">
        <v>41039</v>
      </c>
      <c r="C3784" s="28">
        <v>5</v>
      </c>
      <c r="D3784" s="29">
        <v>10</v>
      </c>
      <c r="E3784" s="28">
        <v>2012</v>
      </c>
      <c r="F3784" s="31">
        <f>DATE(E3784,D3784,C3784)</f>
        <v>41187</v>
      </c>
      <c r="G3784" s="24" t="s">
        <v>4828</v>
      </c>
      <c r="H3784" s="2">
        <v>5800000</v>
      </c>
      <c r="I3784" s="2">
        <v>15091</v>
      </c>
      <c r="J3784" s="2">
        <v>15091</v>
      </c>
      <c r="K3784" s="28" t="str">
        <f t="shared" si="474"/>
        <v/>
      </c>
      <c r="L3784" s="28" t="str">
        <f t="shared" si="475"/>
        <v/>
      </c>
      <c r="M3784" s="28" t="s">
        <v>4828</v>
      </c>
      <c r="N3784" s="28" t="str">
        <f t="shared" si="476"/>
        <v/>
      </c>
      <c r="O3784" s="28" t="str">
        <f>IF(N3784=1,M3784&amp;" ("&amp;E3784&amp;")",M3784)</f>
        <v>Trade of Innocents</v>
      </c>
      <c r="P3784" s="36">
        <f>INDEX(cpi!$A$1:$M$105,MATCH('Inflation adjust calc'!$E3784,cpi!$A:$A,0),MATCH('Inflation adjust calc'!$D3784,cpi!$1:$1,0))</f>
        <v>231.31700000000001</v>
      </c>
      <c r="Q3784" s="36">
        <f>cpi!$I$2</f>
        <v>240.85300000000001</v>
      </c>
      <c r="R3784" s="36">
        <f t="shared" si="473"/>
        <v>1.0412248127029142</v>
      </c>
      <c r="S3784" s="28" t="str">
        <f t="shared" si="477"/>
        <v/>
      </c>
      <c r="T3784" s="37">
        <f t="shared" si="478"/>
        <v>6039103.9136769027</v>
      </c>
      <c r="U3784" s="37">
        <f t="shared" si="479"/>
        <v>15713.123648499679</v>
      </c>
      <c r="V3784" s="37">
        <f t="shared" si="480"/>
        <v>15713.123648499679</v>
      </c>
    </row>
    <row r="3785" spans="1:22">
      <c r="A3785" s="23">
        <v>3784</v>
      </c>
      <c r="B3785" s="3">
        <v>38938</v>
      </c>
      <c r="C3785" s="28">
        <v>8</v>
      </c>
      <c r="D3785" s="29">
        <v>9</v>
      </c>
      <c r="E3785" s="28">
        <v>2006</v>
      </c>
      <c r="F3785" s="31">
        <f>DATE(E3785,D3785,C3785)</f>
        <v>38968</v>
      </c>
      <c r="G3785" s="24" t="s">
        <v>4829</v>
      </c>
      <c r="H3785" s="2">
        <v>5700000</v>
      </c>
      <c r="I3785" s="2">
        <v>12044087</v>
      </c>
      <c r="J3785" s="2">
        <v>43044087</v>
      </c>
      <c r="K3785" s="28" t="str">
        <f t="shared" si="474"/>
        <v/>
      </c>
      <c r="L3785" s="28" t="str">
        <f t="shared" si="475"/>
        <v/>
      </c>
      <c r="M3785" s="28" t="s">
        <v>4829</v>
      </c>
      <c r="N3785" s="28" t="str">
        <f t="shared" si="476"/>
        <v/>
      </c>
      <c r="O3785" s="28" t="str">
        <f>IF(N3785=1,M3785&amp;" ("&amp;E3785&amp;")",M3785)</f>
        <v>Tom yum goong</v>
      </c>
      <c r="P3785" s="36">
        <f>INDEX(cpi!$A$1:$M$105,MATCH('Inflation adjust calc'!$E3785,cpi!$A:$A,0),MATCH('Inflation adjust calc'!$D3785,cpi!$1:$1,0))</f>
        <v>202.9</v>
      </c>
      <c r="Q3785" s="36">
        <f>cpi!$I$2</f>
        <v>240.85300000000001</v>
      </c>
      <c r="R3785" s="36">
        <f t="shared" si="473"/>
        <v>1.1870527353376048</v>
      </c>
      <c r="S3785" s="28" t="str">
        <f t="shared" si="477"/>
        <v/>
      </c>
      <c r="T3785" s="37">
        <f t="shared" si="478"/>
        <v>6766200.5914243478</v>
      </c>
      <c r="U3785" s="37">
        <f t="shared" si="479"/>
        <v>14296966.417994086</v>
      </c>
      <c r="V3785" s="37">
        <f t="shared" si="480"/>
        <v>51095601.213459834</v>
      </c>
    </row>
    <row r="3786" spans="1:22">
      <c r="A3786" s="23">
        <v>3785</v>
      </c>
      <c r="B3786" s="3" t="s">
        <v>367</v>
      </c>
      <c r="C3786" s="28">
        <v>27</v>
      </c>
      <c r="D3786" s="29">
        <v>8</v>
      </c>
      <c r="E3786" s="28">
        <v>1999</v>
      </c>
      <c r="F3786" s="31">
        <f>DATE(E3786,D3786,C3786)</f>
        <v>36399</v>
      </c>
      <c r="G3786" s="24" t="s">
        <v>4830</v>
      </c>
      <c r="H3786" s="2">
        <v>5700000</v>
      </c>
      <c r="I3786" s="2">
        <v>69582</v>
      </c>
      <c r="J3786" s="2">
        <v>69582</v>
      </c>
      <c r="K3786" s="28" t="str">
        <f t="shared" si="474"/>
        <v/>
      </c>
      <c r="L3786" s="28" t="str">
        <f t="shared" si="475"/>
        <v/>
      </c>
      <c r="M3786" s="28" t="s">
        <v>4830</v>
      </c>
      <c r="N3786" s="28" t="str">
        <f t="shared" si="476"/>
        <v/>
      </c>
      <c r="O3786" s="28" t="str">
        <f>IF(N3786=1,M3786&amp;" ("&amp;E3786&amp;")",M3786)</f>
        <v>Stiff Upper Lips</v>
      </c>
      <c r="P3786" s="36">
        <f>INDEX(cpi!$A$1:$M$105,MATCH('Inflation adjust calc'!$E3786,cpi!$A:$A,0),MATCH('Inflation adjust calc'!$D3786,cpi!$1:$1,0))</f>
        <v>167.1</v>
      </c>
      <c r="Q3786" s="36">
        <f>cpi!$I$2</f>
        <v>240.85300000000001</v>
      </c>
      <c r="R3786" s="36">
        <f t="shared" si="473"/>
        <v>1.4413704368641533</v>
      </c>
      <c r="S3786" s="28" t="str">
        <f t="shared" si="477"/>
        <v/>
      </c>
      <c r="T3786" s="37">
        <f t="shared" si="478"/>
        <v>8215811.4901256738</v>
      </c>
      <c r="U3786" s="37">
        <f t="shared" si="479"/>
        <v>100293.43773788151</v>
      </c>
      <c r="V3786" s="37">
        <f t="shared" si="480"/>
        <v>100293.43773788151</v>
      </c>
    </row>
    <row r="3787" spans="1:22">
      <c r="A3787" s="23">
        <v>3786</v>
      </c>
      <c r="B3787" s="3">
        <v>41099</v>
      </c>
      <c r="C3787" s="28">
        <v>7</v>
      </c>
      <c r="D3787" s="29">
        <v>9</v>
      </c>
      <c r="E3787" s="28">
        <v>2012</v>
      </c>
      <c r="F3787" s="31">
        <f>DATE(E3787,D3787,C3787)</f>
        <v>41159</v>
      </c>
      <c r="G3787" s="24" t="s">
        <v>4831</v>
      </c>
      <c r="H3787" s="2">
        <v>5700000</v>
      </c>
      <c r="I3787" s="2">
        <v>35955</v>
      </c>
      <c r="J3787" s="2">
        <v>86051320</v>
      </c>
      <c r="K3787" s="28" t="str">
        <f t="shared" si="474"/>
        <v/>
      </c>
      <c r="L3787" s="28" t="str">
        <f t="shared" si="475"/>
        <v/>
      </c>
      <c r="M3787" s="28" t="s">
        <v>4831</v>
      </c>
      <c r="N3787" s="28" t="str">
        <f t="shared" si="476"/>
        <v/>
      </c>
      <c r="O3787" s="28" t="str">
        <f>IF(N3787=1,M3787&amp;" ("&amp;E3787&amp;")",M3787)</f>
        <v>The Inbetweeners</v>
      </c>
      <c r="P3787" s="36">
        <f>INDEX(cpi!$A$1:$M$105,MATCH('Inflation adjust calc'!$E3787,cpi!$A:$A,0),MATCH('Inflation adjust calc'!$D3787,cpi!$1:$1,0))</f>
        <v>231.40700000000001</v>
      </c>
      <c r="Q3787" s="36">
        <f>cpi!$I$2</f>
        <v>240.85300000000001</v>
      </c>
      <c r="R3787" s="36">
        <f t="shared" si="473"/>
        <v>1.0408198541962861</v>
      </c>
      <c r="S3787" s="28" t="str">
        <f t="shared" si="477"/>
        <v/>
      </c>
      <c r="T3787" s="37">
        <f t="shared" si="478"/>
        <v>5932673.1689188303</v>
      </c>
      <c r="U3787" s="37">
        <f t="shared" si="479"/>
        <v>37422.677857627466</v>
      </c>
      <c r="V3787" s="37">
        <f t="shared" si="480"/>
        <v>89563922.335797951</v>
      </c>
    </row>
    <row r="3788" spans="1:22">
      <c r="A3788" s="23">
        <v>3787</v>
      </c>
      <c r="B3788" s="3">
        <v>37958</v>
      </c>
      <c r="C3788" s="28">
        <v>12</v>
      </c>
      <c r="D3788" s="29">
        <v>3</v>
      </c>
      <c r="E3788" s="28">
        <v>2003</v>
      </c>
      <c r="F3788" s="31">
        <f>DATE(E3788,D3788,C3788)</f>
        <v>37692</v>
      </c>
      <c r="G3788" s="24" t="s">
        <v>4832</v>
      </c>
      <c r="H3788" s="2">
        <v>5600000</v>
      </c>
      <c r="I3788" s="2">
        <v>32543449</v>
      </c>
      <c r="J3788" s="2">
        <v>74566042</v>
      </c>
      <c r="K3788" s="28" t="str">
        <f t="shared" si="474"/>
        <v/>
      </c>
      <c r="L3788" s="28" t="str">
        <f t="shared" si="475"/>
        <v/>
      </c>
      <c r="M3788" s="28" t="s">
        <v>4832</v>
      </c>
      <c r="N3788" s="28" t="str">
        <f t="shared" si="476"/>
        <v/>
      </c>
      <c r="O3788" s="28" t="str">
        <f>IF(N3788=1,M3788&amp;" ("&amp;E3788&amp;")",M3788)</f>
        <v>Bend it Like Beckham</v>
      </c>
      <c r="P3788" s="36">
        <f>INDEX(cpi!$A$1:$M$105,MATCH('Inflation adjust calc'!$E3788,cpi!$A:$A,0),MATCH('Inflation adjust calc'!$D3788,cpi!$1:$1,0))</f>
        <v>184.2</v>
      </c>
      <c r="Q3788" s="36">
        <f>cpi!$I$2</f>
        <v>240.85300000000001</v>
      </c>
      <c r="R3788" s="36">
        <f t="shared" si="473"/>
        <v>1.3075624321389796</v>
      </c>
      <c r="S3788" s="28" t="str">
        <f t="shared" si="477"/>
        <v/>
      </c>
      <c r="T3788" s="37">
        <f t="shared" si="478"/>
        <v>7322349.6199782854</v>
      </c>
      <c r="U3788" s="37">
        <f t="shared" si="479"/>
        <v>42552591.324630842</v>
      </c>
      <c r="V3788" s="37">
        <f t="shared" si="480"/>
        <v>97499755.232497305</v>
      </c>
    </row>
    <row r="3789" spans="1:22">
      <c r="A3789" s="23">
        <v>3788</v>
      </c>
      <c r="B3789" s="3">
        <v>38726</v>
      </c>
      <c r="C3789" s="28">
        <v>1</v>
      </c>
      <c r="D3789" s="29">
        <v>9</v>
      </c>
      <c r="E3789" s="28">
        <v>2006</v>
      </c>
      <c r="F3789" s="31">
        <f>DATE(E3789,D3789,C3789)</f>
        <v>38961</v>
      </c>
      <c r="G3789" s="24" t="s">
        <v>4833</v>
      </c>
      <c r="H3789" s="2">
        <v>5600000</v>
      </c>
      <c r="I3789" s="2">
        <v>7009668</v>
      </c>
      <c r="J3789" s="2">
        <v>7009668</v>
      </c>
      <c r="K3789" s="28" t="str">
        <f t="shared" si="474"/>
        <v/>
      </c>
      <c r="L3789" s="28" t="str">
        <f t="shared" si="475"/>
        <v/>
      </c>
      <c r="M3789" s="28" t="s">
        <v>4833</v>
      </c>
      <c r="N3789" s="28" t="str">
        <f t="shared" si="476"/>
        <v/>
      </c>
      <c r="O3789" s="28" t="str">
        <f>IF(N3789=1,M3789&amp;" ("&amp;E3789&amp;")",M3789)</f>
        <v>Crossover</v>
      </c>
      <c r="P3789" s="36">
        <f>INDEX(cpi!$A$1:$M$105,MATCH('Inflation adjust calc'!$E3789,cpi!$A:$A,0),MATCH('Inflation adjust calc'!$D3789,cpi!$1:$1,0))</f>
        <v>202.9</v>
      </c>
      <c r="Q3789" s="36">
        <f>cpi!$I$2</f>
        <v>240.85300000000001</v>
      </c>
      <c r="R3789" s="36">
        <f t="shared" si="473"/>
        <v>1.1870527353376048</v>
      </c>
      <c r="S3789" s="28" t="str">
        <f t="shared" si="477"/>
        <v/>
      </c>
      <c r="T3789" s="37">
        <f t="shared" si="478"/>
        <v>6647495.3178905873</v>
      </c>
      <c r="U3789" s="37">
        <f t="shared" si="479"/>
        <v>8320845.5732084773</v>
      </c>
      <c r="V3789" s="37">
        <f t="shared" si="480"/>
        <v>8320845.5732084773</v>
      </c>
    </row>
    <row r="3790" spans="1:22">
      <c r="A3790" s="23">
        <v>3789</v>
      </c>
      <c r="B3790" s="3" t="s">
        <v>475</v>
      </c>
      <c r="C3790" s="28">
        <v>21</v>
      </c>
      <c r="D3790" s="29">
        <v>6</v>
      </c>
      <c r="E3790" s="28">
        <v>2002</v>
      </c>
      <c r="F3790" s="31">
        <f>DATE(E3790,D3790,C3790)</f>
        <v>37428</v>
      </c>
      <c r="G3790" s="24" t="s">
        <v>4834</v>
      </c>
      <c r="H3790" s="2">
        <v>5600000</v>
      </c>
      <c r="I3790" s="2">
        <v>3064356</v>
      </c>
      <c r="J3790" s="2">
        <v>3281898</v>
      </c>
      <c r="K3790" s="28" t="str">
        <f t="shared" si="474"/>
        <v/>
      </c>
      <c r="L3790" s="28" t="str">
        <f t="shared" si="475"/>
        <v/>
      </c>
      <c r="M3790" s="28" t="s">
        <v>4834</v>
      </c>
      <c r="N3790" s="28" t="str">
        <f t="shared" si="476"/>
        <v/>
      </c>
      <c r="O3790" s="28" t="str">
        <f>IF(N3790=1,M3790&amp;" ("&amp;E3790&amp;")",M3790)</f>
        <v>Sunshine State</v>
      </c>
      <c r="P3790" s="36">
        <f>INDEX(cpi!$A$1:$M$105,MATCH('Inflation adjust calc'!$E3790,cpi!$A:$A,0),MATCH('Inflation adjust calc'!$D3790,cpi!$1:$1,0))</f>
        <v>179.9</v>
      </c>
      <c r="Q3790" s="36">
        <f>cpi!$I$2</f>
        <v>240.85300000000001</v>
      </c>
      <c r="R3790" s="36">
        <f t="shared" si="473"/>
        <v>1.3388160088938299</v>
      </c>
      <c r="S3790" s="28" t="str">
        <f t="shared" si="477"/>
        <v/>
      </c>
      <c r="T3790" s="37">
        <f t="shared" si="478"/>
        <v>7497369.6498054471</v>
      </c>
      <c r="U3790" s="37">
        <f t="shared" si="479"/>
        <v>4102608.8697498608</v>
      </c>
      <c r="V3790" s="37">
        <f t="shared" si="480"/>
        <v>4393857.5819566427</v>
      </c>
    </row>
    <row r="3791" spans="1:22">
      <c r="A3791" s="23">
        <v>3790</v>
      </c>
      <c r="B3791" s="3" t="s">
        <v>182</v>
      </c>
      <c r="C3791" s="28">
        <v>16</v>
      </c>
      <c r="D3791" s="29">
        <v>7</v>
      </c>
      <c r="E3791" s="28">
        <v>2010</v>
      </c>
      <c r="F3791" s="31">
        <f>DATE(E3791,D3791,C3791)</f>
        <v>40375</v>
      </c>
      <c r="G3791" s="24" t="s">
        <v>4835</v>
      </c>
      <c r="H3791" s="2">
        <v>5600000</v>
      </c>
      <c r="I3791" s="2">
        <v>531806</v>
      </c>
      <c r="J3791" s="2">
        <v>531806</v>
      </c>
      <c r="K3791" s="28" t="str">
        <f t="shared" si="474"/>
        <v/>
      </c>
      <c r="L3791" s="28" t="str">
        <f t="shared" si="475"/>
        <v/>
      </c>
      <c r="M3791" s="28" t="s">
        <v>4835</v>
      </c>
      <c r="N3791" s="28" t="str">
        <f t="shared" si="476"/>
        <v/>
      </c>
      <c r="O3791" s="28" t="str">
        <f>IF(N3791=1,M3791&amp;" ("&amp;E3791&amp;")",M3791)</f>
        <v>Standing Ovation</v>
      </c>
      <c r="P3791" s="36">
        <f>INDEX(cpi!$A$1:$M$105,MATCH('Inflation adjust calc'!$E3791,cpi!$A:$A,0),MATCH('Inflation adjust calc'!$D3791,cpi!$1:$1,0))</f>
        <v>218.011</v>
      </c>
      <c r="Q3791" s="36">
        <f>cpi!$I$2</f>
        <v>240.85300000000001</v>
      </c>
      <c r="R3791" s="36">
        <f t="shared" si="473"/>
        <v>1.1047745297255644</v>
      </c>
      <c r="S3791" s="28" t="str">
        <f t="shared" si="477"/>
        <v/>
      </c>
      <c r="T3791" s="37">
        <f t="shared" si="478"/>
        <v>6186737.3664631611</v>
      </c>
      <c r="U3791" s="37">
        <f t="shared" si="479"/>
        <v>587525.72355523356</v>
      </c>
      <c r="V3791" s="37">
        <f t="shared" si="480"/>
        <v>587525.72355523356</v>
      </c>
    </row>
    <row r="3792" spans="1:22">
      <c r="A3792" s="23">
        <v>3791</v>
      </c>
      <c r="B3792" s="3">
        <v>41102</v>
      </c>
      <c r="C3792" s="28">
        <v>7</v>
      </c>
      <c r="D3792" s="29">
        <v>12</v>
      </c>
      <c r="E3792" s="28">
        <v>2012</v>
      </c>
      <c r="F3792" s="31">
        <f>DATE(E3792,D3792,C3792)</f>
        <v>41250</v>
      </c>
      <c r="G3792" s="24" t="s">
        <v>4836</v>
      </c>
      <c r="H3792" s="2">
        <v>5600000</v>
      </c>
      <c r="I3792" s="2">
        <v>385422</v>
      </c>
      <c r="J3792" s="2">
        <v>14683763</v>
      </c>
      <c r="K3792" s="28" t="str">
        <f t="shared" si="474"/>
        <v/>
      </c>
      <c r="L3792" s="28" t="str">
        <f t="shared" si="475"/>
        <v/>
      </c>
      <c r="M3792" s="28" t="s">
        <v>4836</v>
      </c>
      <c r="N3792" s="28" t="str">
        <f t="shared" si="476"/>
        <v/>
      </c>
      <c r="O3792" s="28" t="str">
        <f>IF(N3792=1,M3792&amp;" ("&amp;E3792&amp;")",M3792)</f>
        <v>Khiladi 786</v>
      </c>
      <c r="P3792" s="36">
        <f>INDEX(cpi!$A$1:$M$105,MATCH('Inflation adjust calc'!$E3792,cpi!$A:$A,0),MATCH('Inflation adjust calc'!$D3792,cpi!$1:$1,0))</f>
        <v>229.601</v>
      </c>
      <c r="Q3792" s="36">
        <f>cpi!$I$2</f>
        <v>240.85300000000001</v>
      </c>
      <c r="R3792" s="36">
        <f t="shared" si="473"/>
        <v>1.0490067551970592</v>
      </c>
      <c r="S3792" s="28" t="str">
        <f t="shared" si="477"/>
        <v/>
      </c>
      <c r="T3792" s="37">
        <f t="shared" si="478"/>
        <v>5874437.8291035313</v>
      </c>
      <c r="U3792" s="37">
        <f t="shared" si="479"/>
        <v>404310.28160156094</v>
      </c>
      <c r="V3792" s="37">
        <f t="shared" si="480"/>
        <v>15403366.578712637</v>
      </c>
    </row>
    <row r="3793" spans="1:22">
      <c r="A3793" s="23">
        <v>3792</v>
      </c>
      <c r="B3793" s="3">
        <v>40428</v>
      </c>
      <c r="C3793" s="28">
        <v>9</v>
      </c>
      <c r="D3793" s="29">
        <v>7</v>
      </c>
      <c r="E3793" s="28">
        <v>2010</v>
      </c>
      <c r="F3793" s="31">
        <f>DATE(E3793,D3793,C3793)</f>
        <v>40368</v>
      </c>
      <c r="G3793" s="24" t="s">
        <v>4837</v>
      </c>
      <c r="H3793" s="2">
        <v>5600000</v>
      </c>
      <c r="I3793" s="2">
        <v>27766</v>
      </c>
      <c r="J3793" s="2">
        <v>18527766</v>
      </c>
      <c r="K3793" s="28" t="str">
        <f t="shared" si="474"/>
        <v/>
      </c>
      <c r="L3793" s="28" t="str">
        <f t="shared" si="475"/>
        <v/>
      </c>
      <c r="M3793" s="28" t="s">
        <v>4837</v>
      </c>
      <c r="N3793" s="28" t="str">
        <f t="shared" si="476"/>
        <v/>
      </c>
      <c r="O3793" s="28" t="str">
        <f>IF(N3793=1,M3793&amp;" ("&amp;E3793&amp;")",M3793)</f>
        <v>[Rec] 2</v>
      </c>
      <c r="P3793" s="36">
        <f>INDEX(cpi!$A$1:$M$105,MATCH('Inflation adjust calc'!$E3793,cpi!$A:$A,0),MATCH('Inflation adjust calc'!$D3793,cpi!$1:$1,0))</f>
        <v>218.011</v>
      </c>
      <c r="Q3793" s="36">
        <f>cpi!$I$2</f>
        <v>240.85300000000001</v>
      </c>
      <c r="R3793" s="36">
        <f t="shared" si="473"/>
        <v>1.1047745297255644</v>
      </c>
      <c r="S3793" s="28" t="str">
        <f t="shared" si="477"/>
        <v/>
      </c>
      <c r="T3793" s="37">
        <f t="shared" si="478"/>
        <v>6186737.3664631611</v>
      </c>
      <c r="U3793" s="37">
        <f t="shared" si="479"/>
        <v>30675.169592360024</v>
      </c>
      <c r="V3793" s="37">
        <f t="shared" si="480"/>
        <v>20469003.969515301</v>
      </c>
    </row>
    <row r="3794" spans="1:22">
      <c r="A3794" s="23">
        <v>3793</v>
      </c>
      <c r="B3794" s="3" t="s">
        <v>4838</v>
      </c>
      <c r="C3794" s="28">
        <v>25</v>
      </c>
      <c r="D3794" s="29">
        <v>12</v>
      </c>
      <c r="E3794" s="28">
        <v>1973</v>
      </c>
      <c r="F3794" s="31">
        <f>DATE(E3794,D3794,C3794)</f>
        <v>27023</v>
      </c>
      <c r="G3794" s="24" t="s">
        <v>4839</v>
      </c>
      <c r="H3794" s="2">
        <v>5500000</v>
      </c>
      <c r="I3794" s="2">
        <v>159616327</v>
      </c>
      <c r="J3794" s="2">
        <v>159616327</v>
      </c>
      <c r="K3794" s="28" t="str">
        <f t="shared" si="474"/>
        <v/>
      </c>
      <c r="L3794" s="28" t="str">
        <f t="shared" si="475"/>
        <v/>
      </c>
      <c r="M3794" s="28" t="s">
        <v>4839</v>
      </c>
      <c r="N3794" s="28" t="str">
        <f t="shared" si="476"/>
        <v/>
      </c>
      <c r="O3794" s="28" t="str">
        <f>IF(N3794=1,M3794&amp;" ("&amp;E3794&amp;")",M3794)</f>
        <v>The Sting</v>
      </c>
      <c r="P3794" s="36">
        <f>INDEX(cpi!$A$1:$M$105,MATCH('Inflation adjust calc'!$E3794,cpi!$A:$A,0),MATCH('Inflation adjust calc'!$D3794,cpi!$1:$1,0))</f>
        <v>46.2</v>
      </c>
      <c r="Q3794" s="36">
        <f>cpi!$I$2</f>
        <v>240.85300000000001</v>
      </c>
      <c r="R3794" s="36">
        <f t="shared" ref="R3794:R3857" si="481">Q3794/P3794</f>
        <v>5.2132683982683981</v>
      </c>
      <c r="S3794" s="28" t="str">
        <f t="shared" si="477"/>
        <v/>
      </c>
      <c r="T3794" s="37">
        <f t="shared" si="478"/>
        <v>28672976.19047619</v>
      </c>
      <c r="U3794" s="37">
        <f t="shared" si="479"/>
        <v>832122753.39677489</v>
      </c>
      <c r="V3794" s="37">
        <f t="shared" si="480"/>
        <v>832122753.39677489</v>
      </c>
    </row>
    <row r="3795" spans="1:22">
      <c r="A3795" s="23">
        <v>3794</v>
      </c>
      <c r="B3795" s="3" t="s">
        <v>4840</v>
      </c>
      <c r="C3795" s="28">
        <v>25</v>
      </c>
      <c r="D3795" s="29">
        <v>9</v>
      </c>
      <c r="E3795" s="28">
        <v>1981</v>
      </c>
      <c r="F3795" s="31">
        <f>DATE(E3795,D3795,C3795)</f>
        <v>29854</v>
      </c>
      <c r="G3795" s="24" t="s">
        <v>4841</v>
      </c>
      <c r="H3795" s="2">
        <v>5500000</v>
      </c>
      <c r="I3795" s="2">
        <v>57159946</v>
      </c>
      <c r="J3795" s="2">
        <v>57467731</v>
      </c>
      <c r="K3795" s="28" t="str">
        <f t="shared" si="474"/>
        <v/>
      </c>
      <c r="L3795" s="28" t="str">
        <f t="shared" si="475"/>
        <v/>
      </c>
      <c r="M3795" s="28" t="s">
        <v>4841</v>
      </c>
      <c r="N3795" s="28" t="str">
        <f t="shared" si="476"/>
        <v/>
      </c>
      <c r="O3795" s="28" t="str">
        <f>IF(N3795=1,M3795&amp;" ("&amp;E3795&amp;")",M3795)</f>
        <v>Chariots of Fire</v>
      </c>
      <c r="P3795" s="36">
        <f>INDEX(cpi!$A$1:$M$105,MATCH('Inflation adjust calc'!$E3795,cpi!$A:$A,0),MATCH('Inflation adjust calc'!$D3795,cpi!$1:$1,0))</f>
        <v>93.2</v>
      </c>
      <c r="Q3795" s="36">
        <f>cpi!$I$2</f>
        <v>240.85300000000001</v>
      </c>
      <c r="R3795" s="36">
        <f t="shared" si="481"/>
        <v>2.5842596566523603</v>
      </c>
      <c r="S3795" s="28" t="str">
        <f t="shared" si="477"/>
        <v/>
      </c>
      <c r="T3795" s="37">
        <f t="shared" si="478"/>
        <v>14213428.111587983</v>
      </c>
      <c r="U3795" s="37">
        <f t="shared" si="479"/>
        <v>147716142.42422745</v>
      </c>
      <c r="V3795" s="37">
        <f t="shared" si="480"/>
        <v>148511538.7826502</v>
      </c>
    </row>
    <row r="3796" spans="1:22">
      <c r="A3796" s="23">
        <v>3795</v>
      </c>
      <c r="B3796" s="3" t="s">
        <v>1547</v>
      </c>
      <c r="C3796" s="28">
        <v>25</v>
      </c>
      <c r="D3796" s="29">
        <v>2</v>
      </c>
      <c r="E3796" s="28">
        <v>2005</v>
      </c>
      <c r="F3796" s="31">
        <f>DATE(E3796,D3796,C3796)</f>
        <v>38408</v>
      </c>
      <c r="G3796" s="24" t="s">
        <v>4842</v>
      </c>
      <c r="H3796" s="2">
        <v>5500000</v>
      </c>
      <c r="I3796" s="2">
        <v>50406346</v>
      </c>
      <c r="J3796" s="2">
        <v>50458356</v>
      </c>
      <c r="K3796" s="28" t="str">
        <f t="shared" si="474"/>
        <v/>
      </c>
      <c r="L3796" s="28" t="str">
        <f t="shared" si="475"/>
        <v/>
      </c>
      <c r="M3796" s="28" t="s">
        <v>4842</v>
      </c>
      <c r="N3796" s="28" t="str">
        <f t="shared" si="476"/>
        <v/>
      </c>
      <c r="O3796" s="28" t="str">
        <f>IF(N3796=1,M3796&amp;" ("&amp;E3796&amp;")",M3796)</f>
        <v>Diary of a Mad Black Woman</v>
      </c>
      <c r="P3796" s="36">
        <f>INDEX(cpi!$A$1:$M$105,MATCH('Inflation adjust calc'!$E3796,cpi!$A:$A,0),MATCH('Inflation adjust calc'!$D3796,cpi!$1:$1,0))</f>
        <v>191.8</v>
      </c>
      <c r="Q3796" s="36">
        <f>cpi!$I$2</f>
        <v>240.85300000000001</v>
      </c>
      <c r="R3796" s="36">
        <f t="shared" si="481"/>
        <v>1.2557507820646507</v>
      </c>
      <c r="S3796" s="28" t="str">
        <f t="shared" si="477"/>
        <v/>
      </c>
      <c r="T3796" s="37">
        <f t="shared" si="478"/>
        <v>6906629.3013555789</v>
      </c>
      <c r="U3796" s="37">
        <f t="shared" si="479"/>
        <v>63297808.410521381</v>
      </c>
      <c r="V3796" s="37">
        <f t="shared" si="480"/>
        <v>63363120.008696564</v>
      </c>
    </row>
    <row r="3797" spans="1:22">
      <c r="A3797" s="23">
        <v>3796</v>
      </c>
      <c r="B3797" s="3" t="s">
        <v>1165</v>
      </c>
      <c r="C3797" s="28">
        <v>22</v>
      </c>
      <c r="D3797" s="29">
        <v>11</v>
      </c>
      <c r="E3797" s="28">
        <v>1996</v>
      </c>
      <c r="F3797" s="31">
        <f>DATE(E3797,D3797,C3797)</f>
        <v>35391</v>
      </c>
      <c r="G3797" s="24" t="s">
        <v>4843</v>
      </c>
      <c r="H3797" s="2">
        <v>5500000</v>
      </c>
      <c r="I3797" s="2">
        <v>35811509</v>
      </c>
      <c r="J3797" s="2">
        <v>36554909</v>
      </c>
      <c r="K3797" s="28" t="str">
        <f t="shared" si="474"/>
        <v/>
      </c>
      <c r="L3797" s="28" t="str">
        <f t="shared" si="475"/>
        <v/>
      </c>
      <c r="M3797" s="28" t="s">
        <v>4843</v>
      </c>
      <c r="N3797" s="28" t="str">
        <f t="shared" si="476"/>
        <v/>
      </c>
      <c r="O3797" s="28" t="str">
        <f>IF(N3797=1,M3797&amp;" ("&amp;E3797&amp;")",M3797)</f>
        <v>Shine</v>
      </c>
      <c r="P3797" s="36">
        <f>INDEX(cpi!$A$1:$M$105,MATCH('Inflation adjust calc'!$E3797,cpi!$A:$A,0),MATCH('Inflation adjust calc'!$D3797,cpi!$1:$1,0))</f>
        <v>158.6</v>
      </c>
      <c r="Q3797" s="36">
        <f>cpi!$I$2</f>
        <v>240.85300000000001</v>
      </c>
      <c r="R3797" s="36">
        <f t="shared" si="481"/>
        <v>1.5186191677175285</v>
      </c>
      <c r="S3797" s="28" t="str">
        <f t="shared" si="477"/>
        <v/>
      </c>
      <c r="T3797" s="37">
        <f t="shared" si="478"/>
        <v>8352405.4224464064</v>
      </c>
      <c r="U3797" s="37">
        <f t="shared" si="479"/>
        <v>54384043.992288783</v>
      </c>
      <c r="V3797" s="37">
        <f t="shared" si="480"/>
        <v>55512985.481569991</v>
      </c>
    </row>
    <row r="3798" spans="1:22">
      <c r="A3798" s="23">
        <v>3797</v>
      </c>
      <c r="B3798" s="3" t="s">
        <v>821</v>
      </c>
      <c r="C3798" s="28">
        <v>27</v>
      </c>
      <c r="D3798" s="29">
        <v>9</v>
      </c>
      <c r="E3798" s="28">
        <v>2013</v>
      </c>
      <c r="F3798" s="31">
        <f>DATE(E3798,D3798,C3798)</f>
        <v>41544</v>
      </c>
      <c r="G3798" s="24" t="s">
        <v>4844</v>
      </c>
      <c r="H3798" s="2">
        <v>5500000</v>
      </c>
      <c r="I3798" s="2">
        <v>24477704</v>
      </c>
      <c r="J3798" s="2">
        <v>41268579</v>
      </c>
      <c r="K3798" s="28" t="str">
        <f t="shared" si="474"/>
        <v/>
      </c>
      <c r="L3798" s="28" t="str">
        <f t="shared" si="475"/>
        <v/>
      </c>
      <c r="M3798" s="28" t="s">
        <v>4844</v>
      </c>
      <c r="N3798" s="28" t="str">
        <f t="shared" si="476"/>
        <v/>
      </c>
      <c r="O3798" s="28" t="str">
        <f>IF(N3798=1,M3798&amp;" ("&amp;E3798&amp;")",M3798)</f>
        <v>Don Jon</v>
      </c>
      <c r="P3798" s="36">
        <f>INDEX(cpi!$A$1:$M$105,MATCH('Inflation adjust calc'!$E3798,cpi!$A:$A,0),MATCH('Inflation adjust calc'!$D3798,cpi!$1:$1,0))</f>
        <v>234.149</v>
      </c>
      <c r="Q3798" s="36">
        <f>cpi!$I$2</f>
        <v>240.85300000000001</v>
      </c>
      <c r="R3798" s="36">
        <f t="shared" si="481"/>
        <v>1.0286313415816426</v>
      </c>
      <c r="S3798" s="28" t="str">
        <f t="shared" si="477"/>
        <v/>
      </c>
      <c r="T3798" s="37">
        <f t="shared" si="478"/>
        <v>5657472.3786990345</v>
      </c>
      <c r="U3798" s="37">
        <f t="shared" si="479"/>
        <v>25178533.50435834</v>
      </c>
      <c r="V3798" s="37">
        <f t="shared" si="480"/>
        <v>42450153.781938002</v>
      </c>
    </row>
    <row r="3799" spans="1:22">
      <c r="A3799" s="23">
        <v>3798</v>
      </c>
      <c r="B3799" s="3" t="s">
        <v>4845</v>
      </c>
      <c r="C3799" s="28">
        <v>22</v>
      </c>
      <c r="D3799" s="29">
        <v>8</v>
      </c>
      <c r="E3799" s="28">
        <v>1973</v>
      </c>
      <c r="F3799" s="31">
        <f>DATE(E3799,D3799,C3799)</f>
        <v>26898</v>
      </c>
      <c r="G3799" s="24" t="s">
        <v>4846</v>
      </c>
      <c r="H3799" s="2">
        <v>5500000</v>
      </c>
      <c r="I3799" s="2">
        <v>15700000</v>
      </c>
      <c r="J3799" s="2">
        <v>15700000</v>
      </c>
      <c r="K3799" s="28" t="str">
        <f t="shared" si="474"/>
        <v/>
      </c>
      <c r="L3799" s="28" t="str">
        <f t="shared" si="475"/>
        <v/>
      </c>
      <c r="M3799" s="28" t="s">
        <v>4846</v>
      </c>
      <c r="N3799" s="28" t="str">
        <f t="shared" si="476"/>
        <v/>
      </c>
      <c r="O3799" s="28" t="str">
        <f>IF(N3799=1,M3799&amp;" ("&amp;E3799&amp;")",M3799)</f>
        <v>High Plains Drifter</v>
      </c>
      <c r="P3799" s="36">
        <f>INDEX(cpi!$A$1:$M$105,MATCH('Inflation adjust calc'!$E3799,cpi!$A:$A,0),MATCH('Inflation adjust calc'!$D3799,cpi!$1:$1,0))</f>
        <v>45.1</v>
      </c>
      <c r="Q3799" s="36">
        <f>cpi!$I$2</f>
        <v>240.85300000000001</v>
      </c>
      <c r="R3799" s="36">
        <f t="shared" si="481"/>
        <v>5.3404212860310425</v>
      </c>
      <c r="S3799" s="28" t="str">
        <f t="shared" si="477"/>
        <v/>
      </c>
      <c r="T3799" s="37">
        <f t="shared" si="478"/>
        <v>29372317.073170733</v>
      </c>
      <c r="U3799" s="37">
        <f t="shared" si="479"/>
        <v>83844614.190687373</v>
      </c>
      <c r="V3799" s="37">
        <f t="shared" si="480"/>
        <v>83844614.190687373</v>
      </c>
    </row>
    <row r="3800" spans="1:22">
      <c r="A3800" s="23">
        <v>3799</v>
      </c>
      <c r="B3800" s="3" t="s">
        <v>1620</v>
      </c>
      <c r="C3800" s="28">
        <v>20</v>
      </c>
      <c r="D3800" s="29">
        <v>7</v>
      </c>
      <c r="E3800" s="28">
        <v>2001</v>
      </c>
      <c r="F3800" s="31">
        <f>DATE(E3800,D3800,C3800)</f>
        <v>37092</v>
      </c>
      <c r="G3800" s="24" t="s">
        <v>4847</v>
      </c>
      <c r="H3800" s="2">
        <v>5500000</v>
      </c>
      <c r="I3800" s="2">
        <v>6217849</v>
      </c>
      <c r="J3800" s="2">
        <v>8761608</v>
      </c>
      <c r="K3800" s="28" t="str">
        <f t="shared" si="474"/>
        <v/>
      </c>
      <c r="L3800" s="28" t="str">
        <f t="shared" si="475"/>
        <v/>
      </c>
      <c r="M3800" s="28" t="s">
        <v>4847</v>
      </c>
      <c r="N3800" s="28" t="str">
        <f t="shared" si="476"/>
        <v/>
      </c>
      <c r="O3800" s="28" t="str">
        <f>IF(N3800=1,M3800&amp;" ("&amp;E3800&amp;")",M3800)</f>
        <v>Ghost World</v>
      </c>
      <c r="P3800" s="36">
        <f>INDEX(cpi!$A$1:$M$105,MATCH('Inflation adjust calc'!$E3800,cpi!$A:$A,0),MATCH('Inflation adjust calc'!$D3800,cpi!$1:$1,0))</f>
        <v>177.5</v>
      </c>
      <c r="Q3800" s="36">
        <f>cpi!$I$2</f>
        <v>240.85300000000001</v>
      </c>
      <c r="R3800" s="36">
        <f t="shared" si="481"/>
        <v>1.3569183098591551</v>
      </c>
      <c r="S3800" s="28" t="str">
        <f t="shared" si="477"/>
        <v/>
      </c>
      <c r="T3800" s="37">
        <f t="shared" si="478"/>
        <v>7463050.704225353</v>
      </c>
      <c r="U3800" s="37">
        <f t="shared" si="479"/>
        <v>8437113.1560394373</v>
      </c>
      <c r="V3800" s="37">
        <f t="shared" si="480"/>
        <v>11888786.319008453</v>
      </c>
    </row>
    <row r="3801" spans="1:22">
      <c r="A3801" s="23">
        <v>3800</v>
      </c>
      <c r="B3801" s="3" t="s">
        <v>938</v>
      </c>
      <c r="C3801" s="28">
        <v>14</v>
      </c>
      <c r="D3801" s="29">
        <v>12</v>
      </c>
      <c r="E3801" s="28">
        <v>2001</v>
      </c>
      <c r="F3801" s="31">
        <f>DATE(E3801,D3801,C3801)</f>
        <v>37239</v>
      </c>
      <c r="G3801" s="24" t="s">
        <v>4848</v>
      </c>
      <c r="H3801" s="2">
        <v>5500000</v>
      </c>
      <c r="I3801" s="2">
        <v>5580479</v>
      </c>
      <c r="J3801" s="2">
        <v>15155021</v>
      </c>
      <c r="K3801" s="28" t="str">
        <f t="shared" si="474"/>
        <v/>
      </c>
      <c r="L3801" s="28" t="str">
        <f t="shared" si="475"/>
        <v/>
      </c>
      <c r="M3801" s="28" t="s">
        <v>4848</v>
      </c>
      <c r="N3801" s="28" t="str">
        <f t="shared" si="476"/>
        <v/>
      </c>
      <c r="O3801" s="28" t="str">
        <f>IF(N3801=1,M3801&amp;" ("&amp;E3801&amp;")",M3801)</f>
        <v>Iris</v>
      </c>
      <c r="P3801" s="36">
        <f>INDEX(cpi!$A$1:$M$105,MATCH('Inflation adjust calc'!$E3801,cpi!$A:$A,0),MATCH('Inflation adjust calc'!$D3801,cpi!$1:$1,0))</f>
        <v>176.7</v>
      </c>
      <c r="Q3801" s="36">
        <f>cpi!$I$2</f>
        <v>240.85300000000001</v>
      </c>
      <c r="R3801" s="36">
        <f t="shared" si="481"/>
        <v>1.3630616864742502</v>
      </c>
      <c r="S3801" s="28" t="str">
        <f t="shared" si="477"/>
        <v/>
      </c>
      <c r="T3801" s="37">
        <f t="shared" si="478"/>
        <v>7496839.2756083757</v>
      </c>
      <c r="U3801" s="37">
        <f t="shared" si="479"/>
        <v>7606537.1170741376</v>
      </c>
      <c r="V3801" s="37">
        <f t="shared" si="480"/>
        <v>20657228.482812677</v>
      </c>
    </row>
    <row r="3802" spans="1:22">
      <c r="A3802" s="23">
        <v>3801</v>
      </c>
      <c r="B3802" s="3">
        <v>29378</v>
      </c>
      <c r="C3802" s="28">
        <v>6</v>
      </c>
      <c r="D3802" s="29">
        <v>6</v>
      </c>
      <c r="E3802" s="28">
        <v>1980</v>
      </c>
      <c r="F3802" s="31">
        <f>DATE(E3802,D3802,C3802)</f>
        <v>29378</v>
      </c>
      <c r="G3802" s="24" t="s">
        <v>4849</v>
      </c>
      <c r="H3802" s="2">
        <v>5500000</v>
      </c>
      <c r="I3802" s="2">
        <v>4865000</v>
      </c>
      <c r="J3802" s="2">
        <v>4865000</v>
      </c>
      <c r="K3802" s="28" t="str">
        <f t="shared" si="474"/>
        <v/>
      </c>
      <c r="L3802" s="28" t="str">
        <f t="shared" si="475"/>
        <v/>
      </c>
      <c r="M3802" s="28" t="s">
        <v>4849</v>
      </c>
      <c r="N3802" s="28" t="str">
        <f t="shared" si="476"/>
        <v/>
      </c>
      <c r="O3802" s="28" t="str">
        <f>IF(N3802=1,M3802&amp;" ("&amp;E3802&amp;")",M3802)</f>
        <v>Galaxina</v>
      </c>
      <c r="P3802" s="36">
        <f>INDEX(cpi!$A$1:$M$105,MATCH('Inflation adjust calc'!$E3802,cpi!$A:$A,0),MATCH('Inflation adjust calc'!$D3802,cpi!$1:$1,0))</f>
        <v>82.7</v>
      </c>
      <c r="Q3802" s="36">
        <f>cpi!$I$2</f>
        <v>240.85300000000001</v>
      </c>
      <c r="R3802" s="36">
        <f t="shared" si="481"/>
        <v>2.9123700120918983</v>
      </c>
      <c r="S3802" s="28" t="str">
        <f t="shared" si="477"/>
        <v/>
      </c>
      <c r="T3802" s="37">
        <f t="shared" si="478"/>
        <v>16018035.066505441</v>
      </c>
      <c r="U3802" s="37">
        <f t="shared" si="479"/>
        <v>14168680.108827084</v>
      </c>
      <c r="V3802" s="37">
        <f t="shared" si="480"/>
        <v>14168680.108827084</v>
      </c>
    </row>
    <row r="3803" spans="1:22">
      <c r="A3803" s="23">
        <v>3802</v>
      </c>
      <c r="B3803" s="3" t="s">
        <v>1372</v>
      </c>
      <c r="C3803" s="28">
        <v>26</v>
      </c>
      <c r="D3803" s="29">
        <v>11</v>
      </c>
      <c r="E3803" s="28">
        <v>2004</v>
      </c>
      <c r="F3803" s="31">
        <f>DATE(E3803,D3803,C3803)</f>
        <v>38317</v>
      </c>
      <c r="G3803" s="24" t="s">
        <v>4850</v>
      </c>
      <c r="H3803" s="2">
        <v>5500000</v>
      </c>
      <c r="I3803" s="2">
        <v>3629758</v>
      </c>
      <c r="J3803" s="2">
        <v>83529758</v>
      </c>
      <c r="K3803" s="28" t="str">
        <f t="shared" si="474"/>
        <v/>
      </c>
      <c r="L3803" s="28" t="str">
        <f t="shared" si="475"/>
        <v/>
      </c>
      <c r="M3803" s="28" t="s">
        <v>4850</v>
      </c>
      <c r="N3803" s="28" t="str">
        <f t="shared" si="476"/>
        <v/>
      </c>
      <c r="O3803" s="28" t="str">
        <f>IF(N3803=1,M3803&amp;" ("&amp;E3803&amp;")",M3803)</f>
        <v>Les Choristes</v>
      </c>
      <c r="P3803" s="36">
        <f>INDEX(cpi!$A$1:$M$105,MATCH('Inflation adjust calc'!$E3803,cpi!$A:$A,0),MATCH('Inflation adjust calc'!$D3803,cpi!$1:$1,0))</f>
        <v>191</v>
      </c>
      <c r="Q3803" s="36">
        <f>cpi!$I$2</f>
        <v>240.85300000000001</v>
      </c>
      <c r="R3803" s="36">
        <f t="shared" si="481"/>
        <v>1.2610104712041885</v>
      </c>
      <c r="S3803" s="28" t="str">
        <f t="shared" si="477"/>
        <v/>
      </c>
      <c r="T3803" s="37">
        <f t="shared" si="478"/>
        <v>6935557.5916230371</v>
      </c>
      <c r="U3803" s="37">
        <f t="shared" si="479"/>
        <v>4577162.8459371729</v>
      </c>
      <c r="V3803" s="37">
        <f t="shared" si="480"/>
        <v>105331899.49515183</v>
      </c>
    </row>
    <row r="3804" spans="1:22">
      <c r="A3804" s="23">
        <v>3803</v>
      </c>
      <c r="B3804" s="3">
        <v>37778</v>
      </c>
      <c r="C3804" s="28">
        <v>6</v>
      </c>
      <c r="D3804" s="29">
        <v>6</v>
      </c>
      <c r="E3804" s="28">
        <v>2003</v>
      </c>
      <c r="F3804" s="31">
        <f>DATE(E3804,D3804,C3804)</f>
        <v>37778</v>
      </c>
      <c r="G3804" s="24" t="s">
        <v>4851</v>
      </c>
      <c r="H3804" s="2">
        <v>5500000</v>
      </c>
      <c r="I3804" s="2">
        <v>3031801</v>
      </c>
      <c r="J3804" s="2">
        <v>6148823</v>
      </c>
      <c r="K3804" s="28" t="str">
        <f t="shared" si="474"/>
        <v/>
      </c>
      <c r="L3804" s="28" t="str">
        <f t="shared" si="475"/>
        <v/>
      </c>
      <c r="M3804" s="28" t="s">
        <v>4851</v>
      </c>
      <c r="N3804" s="28" t="str">
        <f t="shared" si="476"/>
        <v/>
      </c>
      <c r="O3804" s="28" t="str">
        <f>IF(N3804=1,M3804&amp;" ("&amp;E3804&amp;")",M3804)</f>
        <v>Mambo Italiano</v>
      </c>
      <c r="P3804" s="36">
        <f>INDEX(cpi!$A$1:$M$105,MATCH('Inflation adjust calc'!$E3804,cpi!$A:$A,0),MATCH('Inflation adjust calc'!$D3804,cpi!$1:$1,0))</f>
        <v>183.7</v>
      </c>
      <c r="Q3804" s="36">
        <f>cpi!$I$2</f>
        <v>240.85300000000001</v>
      </c>
      <c r="R3804" s="36">
        <f t="shared" si="481"/>
        <v>1.3111213935764836</v>
      </c>
      <c r="S3804" s="28" t="str">
        <f t="shared" si="477"/>
        <v/>
      </c>
      <c r="T3804" s="37">
        <f t="shared" si="478"/>
        <v>7211167.6646706602</v>
      </c>
      <c r="U3804" s="37">
        <f t="shared" si="479"/>
        <v>3975059.1521665766</v>
      </c>
      <c r="V3804" s="37">
        <f t="shared" si="480"/>
        <v>8061853.3806151347</v>
      </c>
    </row>
    <row r="3805" spans="1:22">
      <c r="A3805" s="23">
        <v>3804</v>
      </c>
      <c r="B3805" s="3">
        <v>37690</v>
      </c>
      <c r="C3805" s="28">
        <v>3</v>
      </c>
      <c r="D3805" s="29">
        <v>10</v>
      </c>
      <c r="E3805" s="28">
        <v>2003</v>
      </c>
      <c r="F3805" s="31">
        <f>DATE(E3805,D3805,C3805)</f>
        <v>37897</v>
      </c>
      <c r="G3805" s="24" t="s">
        <v>4852</v>
      </c>
      <c r="H3805" s="2">
        <v>5500000</v>
      </c>
      <c r="I3805" s="2">
        <v>1060512</v>
      </c>
      <c r="J3805" s="2">
        <v>1060512</v>
      </c>
      <c r="K3805" s="28" t="str">
        <f t="shared" si="474"/>
        <v/>
      </c>
      <c r="L3805" s="28" t="str">
        <f t="shared" si="475"/>
        <v/>
      </c>
      <c r="M3805" s="28" t="s">
        <v>4852</v>
      </c>
      <c r="N3805" s="28" t="str">
        <f t="shared" si="476"/>
        <v/>
      </c>
      <c r="O3805" s="28" t="str">
        <f>IF(N3805=1,M3805&amp;" ("&amp;E3805&amp;")",M3805)</f>
        <v>Wonderland</v>
      </c>
      <c r="P3805" s="36">
        <f>INDEX(cpi!$A$1:$M$105,MATCH('Inflation adjust calc'!$E3805,cpi!$A:$A,0),MATCH('Inflation adjust calc'!$D3805,cpi!$1:$1,0))</f>
        <v>185</v>
      </c>
      <c r="Q3805" s="36">
        <f>cpi!$I$2</f>
        <v>240.85300000000001</v>
      </c>
      <c r="R3805" s="36">
        <f t="shared" si="481"/>
        <v>1.3019081081081081</v>
      </c>
      <c r="S3805" s="28" t="str">
        <f t="shared" si="477"/>
        <v/>
      </c>
      <c r="T3805" s="37">
        <f t="shared" si="478"/>
        <v>7160494.5945945941</v>
      </c>
      <c r="U3805" s="37">
        <f t="shared" si="479"/>
        <v>1380689.171545946</v>
      </c>
      <c r="V3805" s="37">
        <f t="shared" si="480"/>
        <v>1380689.171545946</v>
      </c>
    </row>
    <row r="3806" spans="1:22">
      <c r="A3806" s="23">
        <v>3805</v>
      </c>
      <c r="B3806" s="3">
        <v>38359</v>
      </c>
      <c r="C3806" s="28">
        <v>1</v>
      </c>
      <c r="D3806" s="29">
        <v>7</v>
      </c>
      <c r="E3806" s="28">
        <v>2005</v>
      </c>
      <c r="F3806" s="31">
        <f>DATE(E3806,D3806,C3806)</f>
        <v>38534</v>
      </c>
      <c r="G3806" s="24" t="s">
        <v>4853</v>
      </c>
      <c r="H3806" s="2">
        <v>5500000</v>
      </c>
      <c r="I3806" s="2">
        <v>1023424</v>
      </c>
      <c r="J3806" s="2">
        <v>8589831</v>
      </c>
      <c r="K3806" s="28" t="str">
        <f t="shared" si="474"/>
        <v/>
      </c>
      <c r="L3806" s="28" t="str">
        <f t="shared" si="475"/>
        <v/>
      </c>
      <c r="M3806" s="28" t="s">
        <v>4853</v>
      </c>
      <c r="N3806" s="28" t="str">
        <f t="shared" si="476"/>
        <v/>
      </c>
      <c r="O3806" s="28" t="str">
        <f>IF(N3806=1,M3806&amp;" ("&amp;E3806&amp;")",M3806)</f>
        <v>De battre mon coeur s'est arrêté</v>
      </c>
      <c r="P3806" s="36">
        <f>INDEX(cpi!$A$1:$M$105,MATCH('Inflation adjust calc'!$E3806,cpi!$A:$A,0),MATCH('Inflation adjust calc'!$D3806,cpi!$1:$1,0))</f>
        <v>195.4</v>
      </c>
      <c r="Q3806" s="36">
        <f>cpi!$I$2</f>
        <v>240.85300000000001</v>
      </c>
      <c r="R3806" s="36">
        <f t="shared" si="481"/>
        <v>1.2326151484135108</v>
      </c>
      <c r="S3806" s="28" t="str">
        <f t="shared" si="477"/>
        <v/>
      </c>
      <c r="T3806" s="37">
        <f t="shared" si="478"/>
        <v>6779383.3162743095</v>
      </c>
      <c r="U3806" s="37">
        <f t="shared" si="479"/>
        <v>1261487.9256499489</v>
      </c>
      <c r="V3806" s="37">
        <f t="shared" si="480"/>
        <v>10587955.812911976</v>
      </c>
    </row>
    <row r="3807" spans="1:22">
      <c r="A3807" s="23">
        <v>3806</v>
      </c>
      <c r="B3807" s="3">
        <v>40547</v>
      </c>
      <c r="C3807" s="28">
        <v>1</v>
      </c>
      <c r="D3807" s="29">
        <v>4</v>
      </c>
      <c r="E3807" s="28">
        <v>2011</v>
      </c>
      <c r="F3807" s="31">
        <f>DATE(E3807,D3807,C3807)</f>
        <v>40634</v>
      </c>
      <c r="G3807" s="24" t="s">
        <v>4854</v>
      </c>
      <c r="H3807" s="2">
        <v>5500000</v>
      </c>
      <c r="I3807" s="2">
        <v>1008098</v>
      </c>
      <c r="J3807" s="2">
        <v>15867314</v>
      </c>
      <c r="K3807" s="28" t="str">
        <f t="shared" si="474"/>
        <v/>
      </c>
      <c r="L3807" s="28" t="str">
        <f t="shared" si="475"/>
        <v/>
      </c>
      <c r="M3807" s="28" t="s">
        <v>4854</v>
      </c>
      <c r="N3807" s="28" t="str">
        <f t="shared" si="476"/>
        <v/>
      </c>
      <c r="O3807" s="28" t="str">
        <f>IF(N3807=1,M3807&amp;" ("&amp;E3807&amp;")",M3807)</f>
        <v>Haevnen</v>
      </c>
      <c r="P3807" s="36">
        <f>INDEX(cpi!$A$1:$M$105,MATCH('Inflation adjust calc'!$E3807,cpi!$A:$A,0),MATCH('Inflation adjust calc'!$D3807,cpi!$1:$1,0))</f>
        <v>224.90600000000001</v>
      </c>
      <c r="Q3807" s="36">
        <f>cpi!$I$2</f>
        <v>240.85300000000001</v>
      </c>
      <c r="R3807" s="36">
        <f t="shared" si="481"/>
        <v>1.0709051781633216</v>
      </c>
      <c r="S3807" s="28" t="str">
        <f t="shared" si="477"/>
        <v/>
      </c>
      <c r="T3807" s="37">
        <f t="shared" si="478"/>
        <v>5889978.4798982693</v>
      </c>
      <c r="U3807" s="37">
        <f t="shared" si="479"/>
        <v>1079577.3682960882</v>
      </c>
      <c r="V3807" s="37">
        <f t="shared" si="480"/>
        <v>16992388.726143368</v>
      </c>
    </row>
    <row r="3808" spans="1:22">
      <c r="A3808" s="23">
        <v>3807</v>
      </c>
      <c r="B3808" s="3" t="s">
        <v>637</v>
      </c>
      <c r="C3808" s="28">
        <v>21</v>
      </c>
      <c r="D3808" s="29">
        <v>10</v>
      </c>
      <c r="E3808" s="28">
        <v>2011</v>
      </c>
      <c r="F3808" s="31">
        <f>DATE(E3808,D3808,C3808)</f>
        <v>40837</v>
      </c>
      <c r="G3808" s="24" t="s">
        <v>4855</v>
      </c>
      <c r="H3808" s="2">
        <v>5500000</v>
      </c>
      <c r="I3808" s="2">
        <v>611709</v>
      </c>
      <c r="J3808" s="2">
        <v>13480196</v>
      </c>
      <c r="K3808" s="28" t="str">
        <f t="shared" si="474"/>
        <v/>
      </c>
      <c r="L3808" s="28" t="str">
        <f t="shared" si="475"/>
        <v/>
      </c>
      <c r="M3808" s="28" t="s">
        <v>4855</v>
      </c>
      <c r="N3808" s="28" t="str">
        <f t="shared" si="476"/>
        <v/>
      </c>
      <c r="O3808" s="28" t="str">
        <f>IF(N3808=1,M3808&amp;" ("&amp;E3808&amp;")",M3808)</f>
        <v>Le Havre</v>
      </c>
      <c r="P3808" s="36">
        <f>INDEX(cpi!$A$1:$M$105,MATCH('Inflation adjust calc'!$E3808,cpi!$A:$A,0),MATCH('Inflation adjust calc'!$D3808,cpi!$1:$1,0))</f>
        <v>226.42099999999999</v>
      </c>
      <c r="Q3808" s="36">
        <f>cpi!$I$2</f>
        <v>240.85300000000001</v>
      </c>
      <c r="R3808" s="36">
        <f t="shared" si="481"/>
        <v>1.0637396707902536</v>
      </c>
      <c r="S3808" s="28" t="str">
        <f t="shared" si="477"/>
        <v/>
      </c>
      <c r="T3808" s="37">
        <f t="shared" si="478"/>
        <v>5850568.1893463945</v>
      </c>
      <c r="U3808" s="37">
        <f t="shared" si="479"/>
        <v>650699.13027943519</v>
      </c>
      <c r="V3808" s="37">
        <f t="shared" si="480"/>
        <v>14339419.255228093</v>
      </c>
    </row>
    <row r="3809" spans="1:22">
      <c r="A3809" s="23">
        <v>3808</v>
      </c>
      <c r="B3809" s="3" t="s">
        <v>2595</v>
      </c>
      <c r="C3809" s="28">
        <v>17</v>
      </c>
      <c r="D3809" s="29">
        <v>5</v>
      </c>
      <c r="E3809" s="28">
        <v>2002</v>
      </c>
      <c r="F3809" s="31">
        <f>DATE(E3809,D3809,C3809)</f>
        <v>37393</v>
      </c>
      <c r="G3809" s="24" t="s">
        <v>4856</v>
      </c>
      <c r="H3809" s="2">
        <v>5500000</v>
      </c>
      <c r="I3809" s="2">
        <v>56653</v>
      </c>
      <c r="J3809" s="2">
        <v>56653</v>
      </c>
      <c r="K3809" s="28" t="str">
        <f t="shared" si="474"/>
        <v/>
      </c>
      <c r="L3809" s="28" t="str">
        <f t="shared" si="475"/>
        <v/>
      </c>
      <c r="M3809" s="28" t="s">
        <v>4856</v>
      </c>
      <c r="N3809" s="28" t="str">
        <f t="shared" si="476"/>
        <v/>
      </c>
      <c r="O3809" s="28" t="str">
        <f>IF(N3809=1,M3809&amp;" ("&amp;E3809&amp;")",M3809)</f>
        <v>Harvard Man</v>
      </c>
      <c r="P3809" s="36">
        <f>INDEX(cpi!$A$1:$M$105,MATCH('Inflation adjust calc'!$E3809,cpi!$A:$A,0),MATCH('Inflation adjust calc'!$D3809,cpi!$1:$1,0))</f>
        <v>179.8</v>
      </c>
      <c r="Q3809" s="36">
        <f>cpi!$I$2</f>
        <v>240.85300000000001</v>
      </c>
      <c r="R3809" s="36">
        <f t="shared" si="481"/>
        <v>1.3395606229143493</v>
      </c>
      <c r="S3809" s="28" t="str">
        <f t="shared" si="477"/>
        <v/>
      </c>
      <c r="T3809" s="37">
        <f t="shared" si="478"/>
        <v>7367583.4260289213</v>
      </c>
      <c r="U3809" s="37">
        <f t="shared" si="479"/>
        <v>75890.127969966634</v>
      </c>
      <c r="V3809" s="37">
        <f t="shared" si="480"/>
        <v>75890.127969966634</v>
      </c>
    </row>
    <row r="3810" spans="1:22">
      <c r="A3810" s="23">
        <v>3809</v>
      </c>
      <c r="B3810" s="3" t="s">
        <v>40</v>
      </c>
      <c r="C3810" s="28">
        <v>15</v>
      </c>
      <c r="D3810" s="29">
        <v>7</v>
      </c>
      <c r="E3810" s="28">
        <v>2011</v>
      </c>
      <c r="F3810" s="31">
        <f>DATE(E3810,D3810,C3810)</f>
        <v>40739</v>
      </c>
      <c r="G3810" s="24" t="s">
        <v>4857</v>
      </c>
      <c r="H3810" s="2">
        <v>5500000</v>
      </c>
      <c r="I3810" s="2">
        <v>28468</v>
      </c>
      <c r="J3810" s="2">
        <v>28468</v>
      </c>
      <c r="K3810" s="28" t="str">
        <f t="shared" si="474"/>
        <v/>
      </c>
      <c r="L3810" s="28" t="str">
        <f t="shared" si="475"/>
        <v/>
      </c>
      <c r="M3810" s="28" t="s">
        <v>4857</v>
      </c>
      <c r="N3810" s="28" t="str">
        <f t="shared" si="476"/>
        <v/>
      </c>
      <c r="O3810" s="28" t="str">
        <f>IF(N3810=1,M3810&amp;" ("&amp;E3810&amp;")",M3810)</f>
        <v>Salvation Boulevard</v>
      </c>
      <c r="P3810" s="36">
        <f>INDEX(cpi!$A$1:$M$105,MATCH('Inflation adjust calc'!$E3810,cpi!$A:$A,0),MATCH('Inflation adjust calc'!$D3810,cpi!$1:$1,0))</f>
        <v>225.922</v>
      </c>
      <c r="Q3810" s="36">
        <f>cpi!$I$2</f>
        <v>240.85300000000001</v>
      </c>
      <c r="R3810" s="36">
        <f t="shared" si="481"/>
        <v>1.0660891812218376</v>
      </c>
      <c r="S3810" s="28" t="str">
        <f t="shared" si="477"/>
        <v/>
      </c>
      <c r="T3810" s="37">
        <f t="shared" si="478"/>
        <v>5863490.4967201063</v>
      </c>
      <c r="U3810" s="37">
        <f t="shared" si="479"/>
        <v>30349.426811023273</v>
      </c>
      <c r="V3810" s="37">
        <f t="shared" si="480"/>
        <v>30349.426811023273</v>
      </c>
    </row>
    <row r="3811" spans="1:22">
      <c r="A3811" s="23">
        <v>3810</v>
      </c>
      <c r="B3811" s="3" t="s">
        <v>1254</v>
      </c>
      <c r="C3811" s="28">
        <v>23</v>
      </c>
      <c r="D3811" s="29">
        <v>1</v>
      </c>
      <c r="E3811" s="28">
        <v>2015</v>
      </c>
      <c r="F3811" s="31">
        <f>DATE(E3811,D3811,C3811)</f>
        <v>42027</v>
      </c>
      <c r="G3811" s="24" t="s">
        <v>4858</v>
      </c>
      <c r="H3811" s="2">
        <v>5500000</v>
      </c>
      <c r="I3811" s="2">
        <v>24956</v>
      </c>
      <c r="J3811" s="2">
        <v>24956</v>
      </c>
      <c r="K3811" s="28" t="str">
        <f t="shared" si="474"/>
        <v/>
      </c>
      <c r="L3811" s="28" t="str">
        <f t="shared" si="475"/>
        <v/>
      </c>
      <c r="M3811" s="28" t="s">
        <v>4858</v>
      </c>
      <c r="N3811" s="28" t="str">
        <f t="shared" si="476"/>
        <v/>
      </c>
      <c r="O3811" s="28" t="str">
        <f>IF(N3811=1,M3811&amp;" ("&amp;E3811&amp;")",M3811)</f>
        <v>R100</v>
      </c>
      <c r="P3811" s="36">
        <f>INDEX(cpi!$A$1:$M$105,MATCH('Inflation adjust calc'!$E3811,cpi!$A:$A,0),MATCH('Inflation adjust calc'!$D3811,cpi!$1:$1,0))</f>
        <v>233.70699999999999</v>
      </c>
      <c r="Q3811" s="36">
        <f>cpi!$I$2</f>
        <v>240.85300000000001</v>
      </c>
      <c r="R3811" s="36">
        <f t="shared" si="481"/>
        <v>1.0305767478081531</v>
      </c>
      <c r="S3811" s="28" t="str">
        <f t="shared" si="477"/>
        <v/>
      </c>
      <c r="T3811" s="37">
        <f t="shared" si="478"/>
        <v>5668172.1129448423</v>
      </c>
      <c r="U3811" s="37">
        <f t="shared" si="479"/>
        <v>25719.07331830027</v>
      </c>
      <c r="V3811" s="37">
        <f t="shared" si="480"/>
        <v>25719.07331830027</v>
      </c>
    </row>
    <row r="3812" spans="1:22">
      <c r="A3812" s="23">
        <v>3811</v>
      </c>
      <c r="B3812" s="3">
        <v>42129</v>
      </c>
      <c r="C3812" s="28">
        <v>5</v>
      </c>
      <c r="D3812" s="29">
        <v>5</v>
      </c>
      <c r="E3812" s="28">
        <v>2015</v>
      </c>
      <c r="F3812" s="31">
        <f>DATE(E3812,D3812,C3812)</f>
        <v>42129</v>
      </c>
      <c r="G3812" s="24" t="s">
        <v>4859</v>
      </c>
      <c r="H3812" s="2">
        <v>5500000</v>
      </c>
      <c r="I3812">
        <v>0</v>
      </c>
      <c r="J3812" s="2">
        <v>863895</v>
      </c>
      <c r="K3812" s="28" t="str">
        <f t="shared" si="474"/>
        <v/>
      </c>
      <c r="L3812" s="28" t="str">
        <f t="shared" si="475"/>
        <v/>
      </c>
      <c r="M3812" s="28" t="s">
        <v>4859</v>
      </c>
      <c r="N3812" s="28" t="str">
        <f t="shared" si="476"/>
        <v/>
      </c>
      <c r="O3812" s="28" t="str">
        <f>IF(N3812=1,M3812&amp;" ("&amp;E3812&amp;")",M3812)</f>
        <v>Miss Julie</v>
      </c>
      <c r="P3812" s="36">
        <f>INDEX(cpi!$A$1:$M$105,MATCH('Inflation adjust calc'!$E3812,cpi!$A:$A,0),MATCH('Inflation adjust calc'!$D3812,cpi!$1:$1,0))</f>
        <v>237.80500000000001</v>
      </c>
      <c r="Q3812" s="36">
        <f>cpi!$I$2</f>
        <v>240.85300000000001</v>
      </c>
      <c r="R3812" s="36">
        <f t="shared" si="481"/>
        <v>1.0128172241962954</v>
      </c>
      <c r="S3812" s="28" t="str">
        <f t="shared" si="477"/>
        <v/>
      </c>
      <c r="T3812" s="37">
        <f t="shared" si="478"/>
        <v>5570494.7330796244</v>
      </c>
      <c r="U3812" s="37">
        <f t="shared" si="479"/>
        <v>0</v>
      </c>
      <c r="V3812" s="37">
        <f t="shared" si="480"/>
        <v>874967.73589705862</v>
      </c>
    </row>
    <row r="3813" spans="1:22">
      <c r="A3813" s="23">
        <v>3812</v>
      </c>
      <c r="B3813" s="3" t="s">
        <v>1526</v>
      </c>
      <c r="C3813" s="28">
        <v>31</v>
      </c>
      <c r="D3813" s="29">
        <v>12</v>
      </c>
      <c r="E3813" s="28">
        <v>2008</v>
      </c>
      <c r="F3813" s="31">
        <f>DATE(E3813,D3813,C3813)</f>
        <v>39813</v>
      </c>
      <c r="G3813" s="24" t="s">
        <v>4860</v>
      </c>
      <c r="H3813" s="2">
        <v>5500000</v>
      </c>
      <c r="I3813">
        <v>0</v>
      </c>
      <c r="J3813">
        <v>0</v>
      </c>
      <c r="K3813" s="28">
        <f t="shared" si="474"/>
        <v>1</v>
      </c>
      <c r="L3813" s="28" t="str">
        <f t="shared" si="475"/>
        <v/>
      </c>
      <c r="M3813" s="28" t="s">
        <v>4860</v>
      </c>
      <c r="N3813" s="28" t="str">
        <f t="shared" si="476"/>
        <v/>
      </c>
      <c r="O3813" s="28" t="str">
        <f>IF(N3813=1,M3813&amp;" ("&amp;E3813&amp;")",M3813)</f>
        <v>Animals</v>
      </c>
      <c r="P3813" s="36">
        <f>INDEX(cpi!$A$1:$M$105,MATCH('Inflation adjust calc'!$E3813,cpi!$A:$A,0),MATCH('Inflation adjust calc'!$D3813,cpi!$1:$1,0))</f>
        <v>210.22800000000001</v>
      </c>
      <c r="Q3813" s="36">
        <f>cpi!$I$2</f>
        <v>240.85300000000001</v>
      </c>
      <c r="R3813" s="36">
        <f t="shared" si="481"/>
        <v>1.1456751717183249</v>
      </c>
      <c r="S3813" s="28" t="str">
        <f t="shared" si="477"/>
        <v/>
      </c>
      <c r="T3813" s="37">
        <f t="shared" si="478"/>
        <v>6301213.4444507873</v>
      </c>
      <c r="U3813" s="37">
        <f t="shared" si="479"/>
        <v>0</v>
      </c>
      <c r="V3813" s="37">
        <f t="shared" si="480"/>
        <v>0</v>
      </c>
    </row>
    <row r="3814" spans="1:22">
      <c r="A3814" s="23">
        <v>3813</v>
      </c>
      <c r="B3814" s="3">
        <v>37805</v>
      </c>
      <c r="C3814" s="28">
        <v>7</v>
      </c>
      <c r="D3814" s="29">
        <v>3</v>
      </c>
      <c r="E3814" s="28">
        <v>2003</v>
      </c>
      <c r="F3814" s="31">
        <f>DATE(E3814,D3814,C3814)</f>
        <v>37687</v>
      </c>
      <c r="G3814" s="24" t="s">
        <v>4861</v>
      </c>
      <c r="H3814" s="2">
        <v>5400000</v>
      </c>
      <c r="I3814" s="2">
        <v>792200</v>
      </c>
      <c r="J3814" s="2">
        <v>8133256</v>
      </c>
      <c r="K3814" s="28" t="str">
        <f t="shared" si="474"/>
        <v/>
      </c>
      <c r="L3814" s="28" t="str">
        <f t="shared" si="475"/>
        <v/>
      </c>
      <c r="M3814" s="28" t="s">
        <v>4861</v>
      </c>
      <c r="N3814" s="28" t="str">
        <f t="shared" si="476"/>
        <v/>
      </c>
      <c r="O3814" s="28" t="str">
        <f>IF(N3814=1,M3814&amp;" ("&amp;E3814&amp;")",M3814)</f>
        <v>Irreversible</v>
      </c>
      <c r="P3814" s="36">
        <f>INDEX(cpi!$A$1:$M$105,MATCH('Inflation adjust calc'!$E3814,cpi!$A:$A,0),MATCH('Inflation adjust calc'!$D3814,cpi!$1:$1,0))</f>
        <v>184.2</v>
      </c>
      <c r="Q3814" s="36">
        <f>cpi!$I$2</f>
        <v>240.85300000000001</v>
      </c>
      <c r="R3814" s="36">
        <f t="shared" si="481"/>
        <v>1.3075624321389796</v>
      </c>
      <c r="S3814" s="28" t="str">
        <f t="shared" si="477"/>
        <v/>
      </c>
      <c r="T3814" s="37">
        <f t="shared" si="478"/>
        <v>7060837.1335504903</v>
      </c>
      <c r="U3814" s="37">
        <f t="shared" si="479"/>
        <v>1035850.9587404997</v>
      </c>
      <c r="V3814" s="37">
        <f t="shared" si="480"/>
        <v>10634739.996568948</v>
      </c>
    </row>
    <row r="3815" spans="1:22">
      <c r="A3815" s="23">
        <v>3814</v>
      </c>
      <c r="B3815" s="3" t="s">
        <v>4862</v>
      </c>
      <c r="C3815" s="28">
        <v>26</v>
      </c>
      <c r="D3815" s="29">
        <v>2</v>
      </c>
      <c r="E3815" s="28">
        <v>2013</v>
      </c>
      <c r="F3815" s="31">
        <f>DATE(E3815,D3815,C3815)</f>
        <v>41331</v>
      </c>
      <c r="G3815" s="24" t="s">
        <v>4863</v>
      </c>
      <c r="H3815" s="2">
        <v>5400000</v>
      </c>
      <c r="I3815">
        <v>0</v>
      </c>
      <c r="J3815" s="2">
        <v>4728896</v>
      </c>
      <c r="K3815" s="28" t="str">
        <f t="shared" si="474"/>
        <v/>
      </c>
      <c r="L3815" s="28" t="str">
        <f t="shared" si="475"/>
        <v/>
      </c>
      <c r="M3815" s="28" t="s">
        <v>4863</v>
      </c>
      <c r="N3815" s="28" t="str">
        <f t="shared" si="476"/>
        <v/>
      </c>
      <c r="O3815" s="28" t="str">
        <f>IF(N3815=1,M3815&amp;" ("&amp;E3815&amp;")",M3815)</f>
        <v>Tao Jie</v>
      </c>
      <c r="P3815" s="36">
        <f>INDEX(cpi!$A$1:$M$105,MATCH('Inflation adjust calc'!$E3815,cpi!$A:$A,0),MATCH('Inflation adjust calc'!$D3815,cpi!$1:$1,0))</f>
        <v>232.166</v>
      </c>
      <c r="Q3815" s="36">
        <f>cpi!$I$2</f>
        <v>240.85300000000001</v>
      </c>
      <c r="R3815" s="36">
        <f t="shared" si="481"/>
        <v>1.0374171928706184</v>
      </c>
      <c r="S3815" s="28" t="str">
        <f t="shared" si="477"/>
        <v/>
      </c>
      <c r="T3815" s="37">
        <f t="shared" si="478"/>
        <v>5602052.8415013393</v>
      </c>
      <c r="U3815" s="37">
        <f t="shared" si="479"/>
        <v>0</v>
      </c>
      <c r="V3815" s="37">
        <f t="shared" si="480"/>
        <v>4905838.0136970961</v>
      </c>
    </row>
    <row r="3816" spans="1:22">
      <c r="A3816" s="23">
        <v>3815</v>
      </c>
      <c r="B3816" s="3" t="s">
        <v>1831</v>
      </c>
      <c r="C3816" s="28">
        <v>27</v>
      </c>
      <c r="D3816" s="29">
        <v>1</v>
      </c>
      <c r="E3816" s="28">
        <v>2006</v>
      </c>
      <c r="F3816" s="31">
        <f>DATE(E3816,D3816,C3816)</f>
        <v>38744</v>
      </c>
      <c r="G3816" s="24" t="s">
        <v>4864</v>
      </c>
      <c r="H3816" s="2">
        <v>5300000</v>
      </c>
      <c r="I3816" s="2">
        <v>2197694</v>
      </c>
      <c r="J3816" s="2">
        <v>29197694</v>
      </c>
      <c r="K3816" s="28" t="str">
        <f t="shared" si="474"/>
        <v/>
      </c>
      <c r="L3816" s="28" t="str">
        <f t="shared" si="475"/>
        <v/>
      </c>
      <c r="M3816" s="28" t="s">
        <v>4864</v>
      </c>
      <c r="N3816" s="28" t="str">
        <f t="shared" si="476"/>
        <v/>
      </c>
      <c r="O3816" s="28" t="str">
        <f>IF(N3816=1,M3816&amp;" ("&amp;E3816&amp;")",M3816)</f>
        <v>Rang De Basanti</v>
      </c>
      <c r="P3816" s="36">
        <f>INDEX(cpi!$A$1:$M$105,MATCH('Inflation adjust calc'!$E3816,cpi!$A:$A,0),MATCH('Inflation adjust calc'!$D3816,cpi!$1:$1,0))</f>
        <v>198.3</v>
      </c>
      <c r="Q3816" s="36">
        <f>cpi!$I$2</f>
        <v>240.85300000000001</v>
      </c>
      <c r="R3816" s="36">
        <f t="shared" si="481"/>
        <v>1.2145890065557237</v>
      </c>
      <c r="S3816" s="28" t="str">
        <f t="shared" si="477"/>
        <v/>
      </c>
      <c r="T3816" s="37">
        <f t="shared" si="478"/>
        <v>6437321.7347453358</v>
      </c>
      <c r="U3816" s="37">
        <f t="shared" si="479"/>
        <v>2669294.9721734747</v>
      </c>
      <c r="V3816" s="37">
        <f t="shared" si="480"/>
        <v>35463198.149178013</v>
      </c>
    </row>
    <row r="3817" spans="1:22">
      <c r="A3817" s="23">
        <v>3816</v>
      </c>
      <c r="B3817" s="3" t="s">
        <v>339</v>
      </c>
      <c r="C3817" s="28">
        <v>19</v>
      </c>
      <c r="D3817" s="29">
        <v>7</v>
      </c>
      <c r="E3817" s="28">
        <v>2013</v>
      </c>
      <c r="F3817" s="31">
        <f>DATE(E3817,D3817,C3817)</f>
        <v>41474</v>
      </c>
      <c r="G3817" s="24" t="s">
        <v>4865</v>
      </c>
      <c r="H3817" s="2">
        <v>5300000</v>
      </c>
      <c r="I3817">
        <v>0</v>
      </c>
      <c r="J3817" s="2">
        <v>440821</v>
      </c>
      <c r="K3817" s="28" t="str">
        <f t="shared" si="474"/>
        <v/>
      </c>
      <c r="L3817" s="28" t="str">
        <f t="shared" si="475"/>
        <v/>
      </c>
      <c r="M3817" s="28" t="s">
        <v>4865</v>
      </c>
      <c r="N3817" s="28" t="str">
        <f t="shared" si="476"/>
        <v/>
      </c>
      <c r="O3817" s="28" t="str">
        <f>IF(N3817=1,M3817&amp;" ("&amp;E3817&amp;")",M3817)</f>
        <v>Grabbers</v>
      </c>
      <c r="P3817" s="36">
        <f>INDEX(cpi!$A$1:$M$105,MATCH('Inflation adjust calc'!$E3817,cpi!$A:$A,0),MATCH('Inflation adjust calc'!$D3817,cpi!$1:$1,0))</f>
        <v>233.596</v>
      </c>
      <c r="Q3817" s="36">
        <f>cpi!$I$2</f>
        <v>240.85300000000001</v>
      </c>
      <c r="R3817" s="36">
        <f t="shared" si="481"/>
        <v>1.0310664566174079</v>
      </c>
      <c r="S3817" s="28" t="str">
        <f t="shared" si="477"/>
        <v/>
      </c>
      <c r="T3817" s="37">
        <f t="shared" si="478"/>
        <v>5464652.220072262</v>
      </c>
      <c r="U3817" s="37">
        <f t="shared" si="479"/>
        <v>0</v>
      </c>
      <c r="V3817" s="37">
        <f t="shared" si="480"/>
        <v>454515.74647254235</v>
      </c>
    </row>
    <row r="3818" spans="1:22">
      <c r="A3818" s="23">
        <v>3817</v>
      </c>
      <c r="B3818" s="3">
        <v>41588</v>
      </c>
      <c r="C3818" s="28">
        <v>11</v>
      </c>
      <c r="D3818" s="29">
        <v>10</v>
      </c>
      <c r="E3818" s="28">
        <v>2013</v>
      </c>
      <c r="F3818" s="31">
        <f>DATE(E3818,D3818,C3818)</f>
        <v>41558</v>
      </c>
      <c r="G3818" s="24" t="s">
        <v>4866</v>
      </c>
      <c r="H3818" s="2">
        <v>5250000</v>
      </c>
      <c r="I3818" s="2">
        <v>2450504</v>
      </c>
      <c r="J3818" s="2">
        <v>22937201</v>
      </c>
      <c r="K3818" s="28" t="str">
        <f t="shared" si="474"/>
        <v/>
      </c>
      <c r="L3818" s="28" t="str">
        <f t="shared" si="475"/>
        <v/>
      </c>
      <c r="M3818" s="28" t="s">
        <v>4866</v>
      </c>
      <c r="N3818" s="28" t="str">
        <f t="shared" si="476"/>
        <v/>
      </c>
      <c r="O3818" s="28" t="str">
        <f>IF(N3818=1,M3818&amp;" ("&amp;E3818&amp;")",M3818)</f>
        <v>La Vie d'Adèle – Chapitres 1 &amp; 2</v>
      </c>
      <c r="P3818" s="36">
        <f>INDEX(cpi!$A$1:$M$105,MATCH('Inflation adjust calc'!$E3818,cpi!$A:$A,0),MATCH('Inflation adjust calc'!$D3818,cpi!$1:$1,0))</f>
        <v>233.54599999999999</v>
      </c>
      <c r="Q3818" s="36">
        <f>cpi!$I$2</f>
        <v>240.85300000000001</v>
      </c>
      <c r="R3818" s="36">
        <f t="shared" si="481"/>
        <v>1.031287198239319</v>
      </c>
      <c r="S3818" s="28" t="str">
        <f t="shared" si="477"/>
        <v/>
      </c>
      <c r="T3818" s="37">
        <f t="shared" si="478"/>
        <v>5414257.7907564249</v>
      </c>
      <c r="U3818" s="37">
        <f t="shared" si="479"/>
        <v>2527173.4044342441</v>
      </c>
      <c r="V3818" s="37">
        <f t="shared" si="480"/>
        <v>23654841.754742108</v>
      </c>
    </row>
    <row r="3819" spans="1:22">
      <c r="A3819" s="23">
        <v>3818</v>
      </c>
      <c r="B3819" s="3" t="s">
        <v>1357</v>
      </c>
      <c r="C3819" s="28">
        <v>27</v>
      </c>
      <c r="D3819" s="29">
        <v>4</v>
      </c>
      <c r="E3819" s="28">
        <v>2012</v>
      </c>
      <c r="F3819" s="31">
        <f>DATE(E3819,D3819,C3819)</f>
        <v>41026</v>
      </c>
      <c r="G3819" s="24" t="s">
        <v>4867</v>
      </c>
      <c r="H3819" s="2">
        <v>5250000</v>
      </c>
      <c r="I3819" s="2">
        <v>1200010</v>
      </c>
      <c r="J3819" s="2">
        <v>20188740</v>
      </c>
      <c r="K3819" s="28" t="str">
        <f t="shared" si="474"/>
        <v/>
      </c>
      <c r="L3819" s="28" t="str">
        <f t="shared" si="475"/>
        <v/>
      </c>
      <c r="M3819" s="28" t="s">
        <v>4867</v>
      </c>
      <c r="N3819" s="28" t="str">
        <f t="shared" si="476"/>
        <v/>
      </c>
      <c r="O3819" s="28" t="str">
        <f>IF(N3819=1,M3819&amp;" ("&amp;E3819&amp;")",M3819)</f>
        <v>Hodejegerne</v>
      </c>
      <c r="P3819" s="36">
        <f>INDEX(cpi!$A$1:$M$105,MATCH('Inflation adjust calc'!$E3819,cpi!$A:$A,0),MATCH('Inflation adjust calc'!$D3819,cpi!$1:$1,0))</f>
        <v>230.08500000000001</v>
      </c>
      <c r="Q3819" s="36">
        <f>cpi!$I$2</f>
        <v>240.85300000000001</v>
      </c>
      <c r="R3819" s="36">
        <f t="shared" si="481"/>
        <v>1.0468000956168373</v>
      </c>
      <c r="S3819" s="28" t="str">
        <f t="shared" si="477"/>
        <v/>
      </c>
      <c r="T3819" s="37">
        <f t="shared" si="478"/>
        <v>5495700.501988396</v>
      </c>
      <c r="U3819" s="37">
        <f t="shared" si="479"/>
        <v>1256170.5827411609</v>
      </c>
      <c r="V3819" s="37">
        <f t="shared" si="480"/>
        <v>21133574.962383468</v>
      </c>
    </row>
    <row r="3820" spans="1:22">
      <c r="A3820" s="23">
        <v>3819</v>
      </c>
      <c r="B3820" s="3">
        <v>39149</v>
      </c>
      <c r="C3820" s="28">
        <v>3</v>
      </c>
      <c r="D3820" s="29">
        <v>8</v>
      </c>
      <c r="E3820" s="28">
        <v>2007</v>
      </c>
      <c r="F3820" s="31">
        <f>DATE(E3820,D3820,C3820)</f>
        <v>39297</v>
      </c>
      <c r="G3820" s="24" t="s">
        <v>4868</v>
      </c>
      <c r="H3820" s="2">
        <v>5250000</v>
      </c>
      <c r="I3820" s="2">
        <v>769726</v>
      </c>
      <c r="J3820" s="2">
        <v>786677</v>
      </c>
      <c r="K3820" s="28" t="str">
        <f t="shared" si="474"/>
        <v/>
      </c>
      <c r="L3820" s="28" t="str">
        <f t="shared" si="475"/>
        <v/>
      </c>
      <c r="M3820" s="28" t="s">
        <v>4868</v>
      </c>
      <c r="N3820" s="28" t="str">
        <f t="shared" si="476"/>
        <v/>
      </c>
      <c r="O3820" s="28" t="str">
        <f>IF(N3820=1,M3820&amp;" ("&amp;E3820&amp;")",M3820)</f>
        <v>The Ten</v>
      </c>
      <c r="P3820" s="36">
        <f>INDEX(cpi!$A$1:$M$105,MATCH('Inflation adjust calc'!$E3820,cpi!$A:$A,0),MATCH('Inflation adjust calc'!$D3820,cpi!$1:$1,0))</f>
        <v>207.917</v>
      </c>
      <c r="Q3820" s="36">
        <f>cpi!$I$2</f>
        <v>240.85300000000001</v>
      </c>
      <c r="R3820" s="36">
        <f t="shared" si="481"/>
        <v>1.1584093652755667</v>
      </c>
      <c r="S3820" s="28" t="str">
        <f t="shared" si="477"/>
        <v/>
      </c>
      <c r="T3820" s="37">
        <f t="shared" si="478"/>
        <v>6081649.1676967256</v>
      </c>
      <c r="U3820" s="37">
        <f t="shared" si="479"/>
        <v>891657.80709610088</v>
      </c>
      <c r="V3820" s="37">
        <f t="shared" si="480"/>
        <v>911294.00424688694</v>
      </c>
    </row>
    <row r="3821" spans="1:22">
      <c r="A3821" s="23">
        <v>3820</v>
      </c>
      <c r="B3821" s="3" t="s">
        <v>1085</v>
      </c>
      <c r="C3821" s="28">
        <v>27</v>
      </c>
      <c r="D3821" s="29">
        <v>10</v>
      </c>
      <c r="E3821" s="28">
        <v>2000</v>
      </c>
      <c r="F3821" s="31">
        <f>DATE(E3821,D3821,C3821)</f>
        <v>36826</v>
      </c>
      <c r="G3821" s="24" t="s">
        <v>4869</v>
      </c>
      <c r="H3821" s="2">
        <v>5250000</v>
      </c>
      <c r="I3821" s="2">
        <v>20097</v>
      </c>
      <c r="J3821" s="2">
        <v>20097</v>
      </c>
      <c r="K3821" s="28" t="str">
        <f t="shared" si="474"/>
        <v/>
      </c>
      <c r="L3821" s="28" t="str">
        <f t="shared" si="475"/>
        <v/>
      </c>
      <c r="M3821" s="28" t="s">
        <v>4869</v>
      </c>
      <c r="N3821" s="28" t="str">
        <f t="shared" si="476"/>
        <v/>
      </c>
      <c r="O3821" s="28" t="str">
        <f>IF(N3821=1,M3821&amp;" ("&amp;E3821&amp;")",M3821)</f>
        <v>A Room for Romeo Brass</v>
      </c>
      <c r="P3821" s="36">
        <f>INDEX(cpi!$A$1:$M$105,MATCH('Inflation adjust calc'!$E3821,cpi!$A:$A,0),MATCH('Inflation adjust calc'!$D3821,cpi!$1:$1,0))</f>
        <v>174</v>
      </c>
      <c r="Q3821" s="36">
        <f>cpi!$I$2</f>
        <v>240.85300000000001</v>
      </c>
      <c r="R3821" s="36">
        <f t="shared" si="481"/>
        <v>1.384212643678161</v>
      </c>
      <c r="S3821" s="28" t="str">
        <f t="shared" si="477"/>
        <v/>
      </c>
      <c r="T3821" s="37">
        <f t="shared" si="478"/>
        <v>7267116.3793103453</v>
      </c>
      <c r="U3821" s="37">
        <f t="shared" si="479"/>
        <v>27818.521500000003</v>
      </c>
      <c r="V3821" s="37">
        <f t="shared" si="480"/>
        <v>27818.521500000003</v>
      </c>
    </row>
    <row r="3822" spans="1:22">
      <c r="A3822" s="23">
        <v>3821</v>
      </c>
      <c r="B3822" s="3">
        <v>16079</v>
      </c>
      <c r="C3822" s="28">
        <v>1</v>
      </c>
      <c r="D3822" s="29">
        <v>8</v>
      </c>
      <c r="E3822" s="28">
        <v>1944</v>
      </c>
      <c r="F3822" s="31">
        <f>DATE(E3822,D3822,C3822)</f>
        <v>16285</v>
      </c>
      <c r="G3822" s="24" t="s">
        <v>4870</v>
      </c>
      <c r="H3822" s="2">
        <v>5200000</v>
      </c>
      <c r="I3822" s="2">
        <v>2000000</v>
      </c>
      <c r="J3822" s="2">
        <v>2000000</v>
      </c>
      <c r="K3822" s="28" t="str">
        <f t="shared" si="474"/>
        <v/>
      </c>
      <c r="L3822" s="28" t="str">
        <f t="shared" si="475"/>
        <v/>
      </c>
      <c r="M3822" s="28" t="s">
        <v>4870</v>
      </c>
      <c r="N3822" s="28" t="str">
        <f t="shared" si="476"/>
        <v/>
      </c>
      <c r="O3822" s="28" t="str">
        <f>IF(N3822=1,M3822&amp;" ("&amp;E3822&amp;")",M3822)</f>
        <v>Wilson</v>
      </c>
      <c r="P3822" s="36">
        <f>INDEX(cpi!$A$1:$M$105,MATCH('Inflation adjust calc'!$E3822,cpi!$A:$A,0),MATCH('Inflation adjust calc'!$D3822,cpi!$1:$1,0))</f>
        <v>17.7</v>
      </c>
      <c r="Q3822" s="36">
        <f>cpi!$I$2</f>
        <v>240.85300000000001</v>
      </c>
      <c r="R3822" s="36">
        <f t="shared" si="481"/>
        <v>13.607514124293786</v>
      </c>
      <c r="S3822" s="28" t="str">
        <f t="shared" si="477"/>
        <v/>
      </c>
      <c r="T3822" s="37">
        <f t="shared" si="478"/>
        <v>70759073.446327686</v>
      </c>
      <c r="U3822" s="37">
        <f t="shared" si="479"/>
        <v>27215028.248587571</v>
      </c>
      <c r="V3822" s="37">
        <f t="shared" si="480"/>
        <v>27215028.248587571</v>
      </c>
    </row>
    <row r="3823" spans="1:22">
      <c r="A3823" s="23">
        <v>3822</v>
      </c>
      <c r="B3823" s="3">
        <v>38480</v>
      </c>
      <c r="C3823" s="28">
        <v>5</v>
      </c>
      <c r="D3823" s="29">
        <v>8</v>
      </c>
      <c r="E3823" s="28">
        <v>2005</v>
      </c>
      <c r="F3823" s="31">
        <f>DATE(E3823,D3823,C3823)</f>
        <v>38569</v>
      </c>
      <c r="G3823" s="24" t="s">
        <v>4871</v>
      </c>
      <c r="H3823" s="2">
        <v>5200000</v>
      </c>
      <c r="I3823" s="2">
        <v>795126</v>
      </c>
      <c r="J3823" s="2">
        <v>1695126</v>
      </c>
      <c r="K3823" s="28" t="str">
        <f t="shared" si="474"/>
        <v/>
      </c>
      <c r="L3823" s="28" t="str">
        <f t="shared" si="475"/>
        <v/>
      </c>
      <c r="M3823" s="28" t="s">
        <v>4871</v>
      </c>
      <c r="N3823" s="28" t="str">
        <f t="shared" si="476"/>
        <v/>
      </c>
      <c r="O3823" s="28" t="str">
        <f>IF(N3823=1,M3823&amp;" ("&amp;E3823&amp;")",M3823)</f>
        <v>Saint Ralph</v>
      </c>
      <c r="P3823" s="36">
        <f>INDEX(cpi!$A$1:$M$105,MATCH('Inflation adjust calc'!$E3823,cpi!$A:$A,0),MATCH('Inflation adjust calc'!$D3823,cpi!$1:$1,0))</f>
        <v>196.4</v>
      </c>
      <c r="Q3823" s="36">
        <f>cpi!$I$2</f>
        <v>240.85300000000001</v>
      </c>
      <c r="R3823" s="36">
        <f t="shared" si="481"/>
        <v>1.2263391038696538</v>
      </c>
      <c r="S3823" s="28" t="str">
        <f t="shared" si="477"/>
        <v/>
      </c>
      <c r="T3823" s="37">
        <f t="shared" si="478"/>
        <v>6376963.3401221996</v>
      </c>
      <c r="U3823" s="37">
        <f t="shared" si="479"/>
        <v>975094.10630346241</v>
      </c>
      <c r="V3823" s="37">
        <f t="shared" si="480"/>
        <v>2078799.2997861509</v>
      </c>
    </row>
    <row r="3824" spans="1:22">
      <c r="A3824" s="23">
        <v>3823</v>
      </c>
      <c r="B3824" s="3" t="s">
        <v>2000</v>
      </c>
      <c r="C3824" s="28">
        <v>22</v>
      </c>
      <c r="D3824" s="29">
        <v>4</v>
      </c>
      <c r="E3824" s="28">
        <v>2011</v>
      </c>
      <c r="F3824" s="31">
        <f>DATE(E3824,D3824,C3824)</f>
        <v>40655</v>
      </c>
      <c r="G3824" s="24" t="s">
        <v>4872</v>
      </c>
      <c r="H3824" s="2">
        <v>5200000</v>
      </c>
      <c r="I3824" s="2">
        <v>564489</v>
      </c>
      <c r="J3824" s="2">
        <v>11633427</v>
      </c>
      <c r="K3824" s="28" t="str">
        <f t="shared" si="474"/>
        <v/>
      </c>
      <c r="L3824" s="28" t="str">
        <f t="shared" si="475"/>
        <v/>
      </c>
      <c r="M3824" s="28" t="s">
        <v>4872</v>
      </c>
      <c r="N3824" s="28" t="str">
        <f t="shared" si="476"/>
        <v/>
      </c>
      <c r="O3824" s="28" t="str">
        <f>IF(N3824=1,M3824&amp;" ("&amp;E3824&amp;")",M3824)</f>
        <v>Dum Maaro Dum</v>
      </c>
      <c r="P3824" s="36">
        <f>INDEX(cpi!$A$1:$M$105,MATCH('Inflation adjust calc'!$E3824,cpi!$A:$A,0),MATCH('Inflation adjust calc'!$D3824,cpi!$1:$1,0))</f>
        <v>224.90600000000001</v>
      </c>
      <c r="Q3824" s="36">
        <f>cpi!$I$2</f>
        <v>240.85300000000001</v>
      </c>
      <c r="R3824" s="36">
        <f t="shared" si="481"/>
        <v>1.0709051781633216</v>
      </c>
      <c r="S3824" s="28" t="str">
        <f t="shared" si="477"/>
        <v/>
      </c>
      <c r="T3824" s="37">
        <f t="shared" si="478"/>
        <v>5568706.9264492728</v>
      </c>
      <c r="U3824" s="37">
        <f t="shared" si="479"/>
        <v>604514.19311623531</v>
      </c>
      <c r="V3824" s="37">
        <f t="shared" si="480"/>
        <v>12458297.214084996</v>
      </c>
    </row>
    <row r="3825" spans="1:22">
      <c r="A3825" s="23">
        <v>3824</v>
      </c>
      <c r="B3825" s="3">
        <v>29290</v>
      </c>
      <c r="C3825" s="28">
        <v>3</v>
      </c>
      <c r="D3825" s="29">
        <v>10</v>
      </c>
      <c r="E3825" s="28">
        <v>1980</v>
      </c>
      <c r="F3825" s="31">
        <f>DATE(E3825,D3825,C3825)</f>
        <v>29497</v>
      </c>
      <c r="G3825" s="24" t="s">
        <v>4873</v>
      </c>
      <c r="H3825" s="2">
        <v>5100000</v>
      </c>
      <c r="I3825" s="2">
        <v>9709597</v>
      </c>
      <c r="J3825" s="2">
        <v>9709597</v>
      </c>
      <c r="K3825" s="28" t="str">
        <f t="shared" si="474"/>
        <v/>
      </c>
      <c r="L3825" s="28" t="str">
        <f t="shared" si="475"/>
        <v/>
      </c>
      <c r="M3825" s="28" t="s">
        <v>4873</v>
      </c>
      <c r="N3825" s="28" t="str">
        <f t="shared" si="476"/>
        <v/>
      </c>
      <c r="O3825" s="28" t="str">
        <f>IF(N3825=1,M3825&amp;" ("&amp;E3825&amp;")",M3825)</f>
        <v>Somewhere in Time</v>
      </c>
      <c r="P3825" s="36">
        <f>INDEX(cpi!$A$1:$M$105,MATCH('Inflation adjust calc'!$E3825,cpi!$A:$A,0),MATCH('Inflation adjust calc'!$D3825,cpi!$1:$1,0))</f>
        <v>84.8</v>
      </c>
      <c r="Q3825" s="36">
        <f>cpi!$I$2</f>
        <v>240.85300000000001</v>
      </c>
      <c r="R3825" s="36">
        <f t="shared" si="481"/>
        <v>2.8402476415094342</v>
      </c>
      <c r="S3825" s="28" t="str">
        <f t="shared" si="477"/>
        <v/>
      </c>
      <c r="T3825" s="37">
        <f t="shared" si="478"/>
        <v>14485262.971698115</v>
      </c>
      <c r="U3825" s="37">
        <f t="shared" si="479"/>
        <v>27577659.979257077</v>
      </c>
      <c r="V3825" s="37">
        <f t="shared" si="480"/>
        <v>27577659.979257077</v>
      </c>
    </row>
    <row r="3826" spans="1:22">
      <c r="A3826" s="23">
        <v>3825</v>
      </c>
      <c r="B3826" s="3" t="s">
        <v>1134</v>
      </c>
      <c r="C3826" s="28">
        <v>19</v>
      </c>
      <c r="D3826" s="29">
        <v>4</v>
      </c>
      <c r="E3826" s="28">
        <v>2002</v>
      </c>
      <c r="F3826" s="31">
        <f>DATE(E3826,D3826,C3826)</f>
        <v>37365</v>
      </c>
      <c r="G3826" s="24" t="s">
        <v>4874</v>
      </c>
      <c r="H3826" s="2">
        <v>5000000</v>
      </c>
      <c r="I3826" s="2">
        <v>241438208</v>
      </c>
      <c r="J3826" s="2">
        <v>374890034</v>
      </c>
      <c r="K3826" s="28" t="str">
        <f t="shared" si="474"/>
        <v/>
      </c>
      <c r="L3826" s="28" t="str">
        <f t="shared" si="475"/>
        <v/>
      </c>
      <c r="M3826" s="28" t="s">
        <v>4874</v>
      </c>
      <c r="N3826" s="28" t="str">
        <f t="shared" si="476"/>
        <v/>
      </c>
      <c r="O3826" s="28" t="str">
        <f>IF(N3826=1,M3826&amp;" ("&amp;E3826&amp;")",M3826)</f>
        <v>My Big Fat Greek Wedding</v>
      </c>
      <c r="P3826" s="36">
        <f>INDEX(cpi!$A$1:$M$105,MATCH('Inflation adjust calc'!$E3826,cpi!$A:$A,0),MATCH('Inflation adjust calc'!$D3826,cpi!$1:$1,0))</f>
        <v>179.8</v>
      </c>
      <c r="Q3826" s="36">
        <f>cpi!$I$2</f>
        <v>240.85300000000001</v>
      </c>
      <c r="R3826" s="36">
        <f t="shared" si="481"/>
        <v>1.3395606229143493</v>
      </c>
      <c r="S3826" s="28" t="str">
        <f t="shared" si="477"/>
        <v/>
      </c>
      <c r="T3826" s="37">
        <f t="shared" si="478"/>
        <v>6697803.1145717464</v>
      </c>
      <c r="U3826" s="37">
        <f t="shared" si="479"/>
        <v>323421116.30380422</v>
      </c>
      <c r="V3826" s="37">
        <f t="shared" si="480"/>
        <v>502187927.46942157</v>
      </c>
    </row>
    <row r="3827" spans="1:22">
      <c r="A3827" s="23">
        <v>3826</v>
      </c>
      <c r="B3827" s="3" t="s">
        <v>637</v>
      </c>
      <c r="C3827" s="28">
        <v>21</v>
      </c>
      <c r="D3827" s="29">
        <v>10</v>
      </c>
      <c r="E3827" s="28">
        <v>2011</v>
      </c>
      <c r="F3827" s="31">
        <f>DATE(E3827,D3827,C3827)</f>
        <v>40837</v>
      </c>
      <c r="G3827" s="24" t="s">
        <v>4875</v>
      </c>
      <c r="H3827" s="2">
        <v>5000000</v>
      </c>
      <c r="I3827" s="2">
        <v>104028807</v>
      </c>
      <c r="J3827" s="2">
        <v>202053386</v>
      </c>
      <c r="K3827" s="28" t="str">
        <f t="shared" si="474"/>
        <v/>
      </c>
      <c r="L3827" s="28" t="str">
        <f t="shared" si="475"/>
        <v/>
      </c>
      <c r="M3827" s="28" t="s">
        <v>4875</v>
      </c>
      <c r="N3827" s="28" t="str">
        <f t="shared" si="476"/>
        <v/>
      </c>
      <c r="O3827" s="28" t="str">
        <f>IF(N3827=1,M3827&amp;" ("&amp;E3827&amp;")",M3827)</f>
        <v>Paranormal Activity 3</v>
      </c>
      <c r="P3827" s="36">
        <f>INDEX(cpi!$A$1:$M$105,MATCH('Inflation adjust calc'!$E3827,cpi!$A:$A,0),MATCH('Inflation adjust calc'!$D3827,cpi!$1:$1,0))</f>
        <v>226.42099999999999</v>
      </c>
      <c r="Q3827" s="36">
        <f>cpi!$I$2</f>
        <v>240.85300000000001</v>
      </c>
      <c r="R3827" s="36">
        <f t="shared" si="481"/>
        <v>1.0637396707902536</v>
      </c>
      <c r="S3827" s="28" t="str">
        <f t="shared" si="477"/>
        <v/>
      </c>
      <c r="T3827" s="37">
        <f t="shared" si="478"/>
        <v>5318698.3539512679</v>
      </c>
      <c r="U3827" s="37">
        <f t="shared" si="479"/>
        <v>110659568.91088283</v>
      </c>
      <c r="V3827" s="37">
        <f t="shared" si="480"/>
        <v>214932202.30569604</v>
      </c>
    </row>
    <row r="3828" spans="1:22">
      <c r="A3828" s="23">
        <v>3827</v>
      </c>
      <c r="B3828" s="3" t="s">
        <v>778</v>
      </c>
      <c r="C3828" s="28">
        <v>28</v>
      </c>
      <c r="D3828" s="29">
        <v>10</v>
      </c>
      <c r="E3828" s="28">
        <v>2005</v>
      </c>
      <c r="F3828" s="31">
        <f>DATE(E3828,D3828,C3828)</f>
        <v>38653</v>
      </c>
      <c r="G3828" s="24" t="s">
        <v>4876</v>
      </c>
      <c r="H3828" s="2">
        <v>5000000</v>
      </c>
      <c r="I3828" s="2">
        <v>87025093</v>
      </c>
      <c r="J3828" s="2">
        <v>152925093</v>
      </c>
      <c r="K3828" s="28" t="str">
        <f t="shared" si="474"/>
        <v/>
      </c>
      <c r="L3828" s="28" t="str">
        <f t="shared" si="475"/>
        <v/>
      </c>
      <c r="M3828" s="28" t="s">
        <v>4876</v>
      </c>
      <c r="N3828" s="28" t="str">
        <f t="shared" si="476"/>
        <v/>
      </c>
      <c r="O3828" s="28" t="str">
        <f>IF(N3828=1,M3828&amp;" ("&amp;E3828&amp;")",M3828)</f>
        <v>Saw II</v>
      </c>
      <c r="P3828" s="36">
        <f>INDEX(cpi!$A$1:$M$105,MATCH('Inflation adjust calc'!$E3828,cpi!$A:$A,0),MATCH('Inflation adjust calc'!$D3828,cpi!$1:$1,0))</f>
        <v>199.2</v>
      </c>
      <c r="Q3828" s="36">
        <f>cpi!$I$2</f>
        <v>240.85300000000001</v>
      </c>
      <c r="R3828" s="36">
        <f t="shared" si="481"/>
        <v>1.20910140562249</v>
      </c>
      <c r="S3828" s="28" t="str">
        <f t="shared" si="477"/>
        <v/>
      </c>
      <c r="T3828" s="37">
        <f t="shared" si="478"/>
        <v>6045507.0281124497</v>
      </c>
      <c r="U3828" s="37">
        <f t="shared" si="479"/>
        <v>105222162.27072792</v>
      </c>
      <c r="V3828" s="37">
        <f t="shared" si="480"/>
        <v>184901944.90125</v>
      </c>
    </row>
    <row r="3829" spans="1:22">
      <c r="A3829" s="23">
        <v>3828</v>
      </c>
      <c r="B3829" s="3" t="s">
        <v>2408</v>
      </c>
      <c r="C3829" s="28">
        <v>13</v>
      </c>
      <c r="D3829" s="29">
        <v>9</v>
      </c>
      <c r="E3829" s="28">
        <v>2013</v>
      </c>
      <c r="F3829" s="31">
        <f>DATE(E3829,D3829,C3829)</f>
        <v>41530</v>
      </c>
      <c r="G3829" s="24" t="s">
        <v>4877</v>
      </c>
      <c r="H3829" s="2">
        <v>5000000</v>
      </c>
      <c r="I3829" s="2">
        <v>83586447</v>
      </c>
      <c r="J3829" s="2">
        <v>161921515</v>
      </c>
      <c r="K3829" s="28" t="str">
        <f t="shared" si="474"/>
        <v/>
      </c>
      <c r="L3829" s="28" t="str">
        <f t="shared" si="475"/>
        <v/>
      </c>
      <c r="M3829" s="28" t="s">
        <v>4877</v>
      </c>
      <c r="N3829" s="28" t="str">
        <f t="shared" si="476"/>
        <v/>
      </c>
      <c r="O3829" s="28" t="str">
        <f>IF(N3829=1,M3829&amp;" ("&amp;E3829&amp;")",M3829)</f>
        <v>Insidious Chapter 2</v>
      </c>
      <c r="P3829" s="36">
        <f>INDEX(cpi!$A$1:$M$105,MATCH('Inflation adjust calc'!$E3829,cpi!$A:$A,0),MATCH('Inflation adjust calc'!$D3829,cpi!$1:$1,0))</f>
        <v>234.149</v>
      </c>
      <c r="Q3829" s="36">
        <f>cpi!$I$2</f>
        <v>240.85300000000001</v>
      </c>
      <c r="R3829" s="36">
        <f t="shared" si="481"/>
        <v>1.0286313415816426</v>
      </c>
      <c r="S3829" s="28" t="str">
        <f t="shared" si="477"/>
        <v/>
      </c>
      <c r="T3829" s="37">
        <f t="shared" si="478"/>
        <v>5143156.7079082131</v>
      </c>
      <c r="U3829" s="37">
        <f t="shared" si="479"/>
        <v>85979639.115652859</v>
      </c>
      <c r="V3829" s="37">
        <f t="shared" si="480"/>
        <v>166557545.20538208</v>
      </c>
    </row>
    <row r="3830" spans="1:22">
      <c r="A3830" s="23">
        <v>3829</v>
      </c>
      <c r="B3830" s="3">
        <v>42677</v>
      </c>
      <c r="C3830" s="28">
        <v>11</v>
      </c>
      <c r="D3830" s="29">
        <v>3</v>
      </c>
      <c r="E3830" s="28">
        <v>2016</v>
      </c>
      <c r="F3830" s="31">
        <f>DATE(E3830,D3830,C3830)</f>
        <v>42440</v>
      </c>
      <c r="G3830" s="24" t="s">
        <v>4878</v>
      </c>
      <c r="H3830" s="2">
        <v>5000000</v>
      </c>
      <c r="I3830" s="2">
        <v>72082999</v>
      </c>
      <c r="J3830" s="2">
        <v>106582999</v>
      </c>
      <c r="K3830" s="28" t="str">
        <f t="shared" si="474"/>
        <v/>
      </c>
      <c r="L3830" s="28" t="str">
        <f t="shared" si="475"/>
        <v/>
      </c>
      <c r="M3830" s="28" t="s">
        <v>4878</v>
      </c>
      <c r="N3830" s="28" t="str">
        <f t="shared" si="476"/>
        <v/>
      </c>
      <c r="O3830" s="28" t="str">
        <f>IF(N3830=1,M3830&amp;" ("&amp;E3830&amp;")",M3830)</f>
        <v>10 Cloverfield Lane</v>
      </c>
      <c r="P3830" s="36">
        <f>INDEX(cpi!$A$1:$M$105,MATCH('Inflation adjust calc'!$E3830,cpi!$A:$A,0),MATCH('Inflation adjust calc'!$D3830,cpi!$1:$1,0))</f>
        <v>238.13200000000001</v>
      </c>
      <c r="Q3830" s="36">
        <f>cpi!$I$2</f>
        <v>240.85300000000001</v>
      </c>
      <c r="R3830" s="36">
        <f t="shared" si="481"/>
        <v>1.0114264357583189</v>
      </c>
      <c r="S3830" s="28" t="str">
        <f t="shared" si="477"/>
        <v/>
      </c>
      <c r="T3830" s="37">
        <f t="shared" si="478"/>
        <v>5057132.1787915947</v>
      </c>
      <c r="U3830" s="37">
        <f t="shared" si="479"/>
        <v>72906650.757340461</v>
      </c>
      <c r="V3830" s="37">
        <f t="shared" si="480"/>
        <v>107800862.79100247</v>
      </c>
    </row>
    <row r="3831" spans="1:22">
      <c r="A3831" s="23">
        <v>3830</v>
      </c>
      <c r="B3831" s="3" t="s">
        <v>120</v>
      </c>
      <c r="C3831" s="28">
        <v>22</v>
      </c>
      <c r="D3831" s="29">
        <v>7</v>
      </c>
      <c r="E3831" s="28">
        <v>2016</v>
      </c>
      <c r="F3831" s="31">
        <f>DATE(E3831,D3831,C3831)</f>
        <v>42573</v>
      </c>
      <c r="G3831" s="24" t="s">
        <v>4879</v>
      </c>
      <c r="H3831" s="2">
        <v>5000000</v>
      </c>
      <c r="I3831" s="2">
        <v>67268835</v>
      </c>
      <c r="J3831" s="2">
        <v>141868835</v>
      </c>
      <c r="K3831" s="28" t="str">
        <f t="shared" si="474"/>
        <v/>
      </c>
      <c r="L3831" s="28" t="str">
        <f t="shared" si="475"/>
        <v/>
      </c>
      <c r="M3831" s="28" t="s">
        <v>4879</v>
      </c>
      <c r="N3831" s="28" t="str">
        <f t="shared" si="476"/>
        <v/>
      </c>
      <c r="O3831" s="28" t="str">
        <f>IF(N3831=1,M3831&amp;" ("&amp;E3831&amp;")",M3831)</f>
        <v>Lights Out</v>
      </c>
      <c r="P3831" s="36">
        <f>INDEX(cpi!$A$1:$M$105,MATCH('Inflation adjust calc'!$E3831,cpi!$A:$A,0),MATCH('Inflation adjust calc'!$D3831,cpi!$1:$1,0))</f>
        <v>240.64699999999999</v>
      </c>
      <c r="Q3831" s="36">
        <f>cpi!$I$2</f>
        <v>240.85300000000001</v>
      </c>
      <c r="R3831" s="36">
        <f t="shared" si="481"/>
        <v>1.0008560256309034</v>
      </c>
      <c r="S3831" s="28" t="str">
        <f t="shared" si="477"/>
        <v/>
      </c>
      <c r="T3831" s="37">
        <f t="shared" si="478"/>
        <v>5004280.1281545172</v>
      </c>
      <c r="U3831" s="37">
        <f t="shared" si="479"/>
        <v>67326418.846921012</v>
      </c>
      <c r="V3831" s="37">
        <f t="shared" si="480"/>
        <v>141990278.35898641</v>
      </c>
    </row>
    <row r="3832" spans="1:22">
      <c r="A3832" s="23">
        <v>3831</v>
      </c>
      <c r="B3832" s="3">
        <v>42317</v>
      </c>
      <c r="C3832" s="28">
        <v>11</v>
      </c>
      <c r="D3832" s="29">
        <v>9</v>
      </c>
      <c r="E3832" s="28">
        <v>2015</v>
      </c>
      <c r="F3832" s="31">
        <f>DATE(E3832,D3832,C3832)</f>
        <v>42258</v>
      </c>
      <c r="G3832" s="24" t="s">
        <v>4880</v>
      </c>
      <c r="H3832" s="2">
        <v>5000000</v>
      </c>
      <c r="I3832" s="2">
        <v>65112020</v>
      </c>
      <c r="J3832" s="2">
        <v>98316555</v>
      </c>
      <c r="K3832" s="28" t="str">
        <f t="shared" si="474"/>
        <v/>
      </c>
      <c r="L3832" s="28" t="str">
        <f t="shared" si="475"/>
        <v/>
      </c>
      <c r="M3832" s="28" t="s">
        <v>4880</v>
      </c>
      <c r="N3832" s="28" t="str">
        <f t="shared" si="476"/>
        <v/>
      </c>
      <c r="O3832" s="28" t="str">
        <f>IF(N3832=1,M3832&amp;" ("&amp;E3832&amp;")",M3832)</f>
        <v>The Visit</v>
      </c>
      <c r="P3832" s="36">
        <f>INDEX(cpi!$A$1:$M$105,MATCH('Inflation adjust calc'!$E3832,cpi!$A:$A,0),MATCH('Inflation adjust calc'!$D3832,cpi!$1:$1,0))</f>
        <v>237.94499999999999</v>
      </c>
      <c r="Q3832" s="36">
        <f>cpi!$I$2</f>
        <v>240.85300000000001</v>
      </c>
      <c r="R3832" s="36">
        <f t="shared" si="481"/>
        <v>1.0122213116476497</v>
      </c>
      <c r="S3832" s="28" t="str">
        <f t="shared" si="477"/>
        <v/>
      </c>
      <c r="T3832" s="37">
        <f t="shared" si="478"/>
        <v>5061106.5582382483</v>
      </c>
      <c r="U3832" s="37">
        <f t="shared" si="479"/>
        <v>65907774.288428001</v>
      </c>
      <c r="V3832" s="37">
        <f t="shared" si="480"/>
        <v>99518112.258778289</v>
      </c>
    </row>
    <row r="3833" spans="1:22">
      <c r="A3833" s="23">
        <v>3832</v>
      </c>
      <c r="B3833" s="3" t="s">
        <v>3118</v>
      </c>
      <c r="C3833" s="28">
        <v>25</v>
      </c>
      <c r="D3833" s="29">
        <v>10</v>
      </c>
      <c r="E3833" s="28">
        <v>2002</v>
      </c>
      <c r="F3833" s="31">
        <f>DATE(E3833,D3833,C3833)</f>
        <v>37554</v>
      </c>
      <c r="G3833" s="24" t="s">
        <v>4881</v>
      </c>
      <c r="H3833" s="2">
        <v>5000000</v>
      </c>
      <c r="I3833" s="2">
        <v>64282312</v>
      </c>
      <c r="J3833" s="2">
        <v>79282312</v>
      </c>
      <c r="K3833" s="28" t="str">
        <f t="shared" si="474"/>
        <v/>
      </c>
      <c r="L3833" s="28" t="str">
        <f t="shared" si="475"/>
        <v/>
      </c>
      <c r="M3833" s="28" t="s">
        <v>4881</v>
      </c>
      <c r="N3833" s="28" t="str">
        <f t="shared" si="476"/>
        <v/>
      </c>
      <c r="O3833" s="28" t="str">
        <f>IF(N3833=1,M3833&amp;" ("&amp;E3833&amp;")",M3833)</f>
        <v>Jackass: The Movie</v>
      </c>
      <c r="P3833" s="36">
        <f>INDEX(cpi!$A$1:$M$105,MATCH('Inflation adjust calc'!$E3833,cpi!$A:$A,0),MATCH('Inflation adjust calc'!$D3833,cpi!$1:$1,0))</f>
        <v>181.3</v>
      </c>
      <c r="Q3833" s="36">
        <f>cpi!$I$2</f>
        <v>240.85300000000001</v>
      </c>
      <c r="R3833" s="36">
        <f t="shared" si="481"/>
        <v>1.3284776613348042</v>
      </c>
      <c r="S3833" s="28" t="str">
        <f t="shared" si="477"/>
        <v/>
      </c>
      <c r="T3833" s="37">
        <f t="shared" si="478"/>
        <v>6642388.3066740204</v>
      </c>
      <c r="U3833" s="37">
        <f t="shared" si="479"/>
        <v>85397615.510954216</v>
      </c>
      <c r="V3833" s="37">
        <f t="shared" si="480"/>
        <v>105324780.43097629</v>
      </c>
    </row>
    <row r="3834" spans="1:22">
      <c r="A3834" s="23">
        <v>3833</v>
      </c>
      <c r="B3834" s="3" t="s">
        <v>2155</v>
      </c>
      <c r="C3834" s="28">
        <v>19</v>
      </c>
      <c r="D3834" s="29">
        <v>10</v>
      </c>
      <c r="E3834" s="28">
        <v>2012</v>
      </c>
      <c r="F3834" s="31">
        <f>DATE(E3834,D3834,C3834)</f>
        <v>41201</v>
      </c>
      <c r="G3834" s="24" t="s">
        <v>4882</v>
      </c>
      <c r="H3834" s="2">
        <v>5000000</v>
      </c>
      <c r="I3834" s="2">
        <v>53900335</v>
      </c>
      <c r="J3834" s="2">
        <v>140619520</v>
      </c>
      <c r="K3834" s="28" t="str">
        <f t="shared" si="474"/>
        <v/>
      </c>
      <c r="L3834" s="28" t="str">
        <f t="shared" si="475"/>
        <v/>
      </c>
      <c r="M3834" s="28" t="s">
        <v>4882</v>
      </c>
      <c r="N3834" s="28" t="str">
        <f t="shared" si="476"/>
        <v/>
      </c>
      <c r="O3834" s="28" t="str">
        <f>IF(N3834=1,M3834&amp;" ("&amp;E3834&amp;")",M3834)</f>
        <v>Paranormal Activity 4</v>
      </c>
      <c r="P3834" s="36">
        <f>INDEX(cpi!$A$1:$M$105,MATCH('Inflation adjust calc'!$E3834,cpi!$A:$A,0),MATCH('Inflation adjust calc'!$D3834,cpi!$1:$1,0))</f>
        <v>231.31700000000001</v>
      </c>
      <c r="Q3834" s="36">
        <f>cpi!$I$2</f>
        <v>240.85300000000001</v>
      </c>
      <c r="R3834" s="36">
        <f t="shared" si="481"/>
        <v>1.0412248127029142</v>
      </c>
      <c r="S3834" s="28" t="str">
        <f t="shared" si="477"/>
        <v/>
      </c>
      <c r="T3834" s="37">
        <f t="shared" si="478"/>
        <v>5206124.0635145707</v>
      </c>
      <c r="U3834" s="37">
        <f t="shared" si="479"/>
        <v>56122366.214999333</v>
      </c>
      <c r="V3834" s="37">
        <f t="shared" si="480"/>
        <v>146416533.3743737</v>
      </c>
    </row>
    <row r="3835" spans="1:22">
      <c r="A3835" s="23">
        <v>3834</v>
      </c>
      <c r="B3835" s="3" t="s">
        <v>4883</v>
      </c>
      <c r="C3835" s="28">
        <v>24</v>
      </c>
      <c r="D3835" s="29">
        <v>10</v>
      </c>
      <c r="E3835" s="28">
        <v>2014</v>
      </c>
      <c r="F3835" s="31">
        <f>DATE(E3835,D3835,C3835)</f>
        <v>41936</v>
      </c>
      <c r="G3835" s="24" t="s">
        <v>4884</v>
      </c>
      <c r="H3835" s="2">
        <v>5000000</v>
      </c>
      <c r="I3835" s="2">
        <v>50856010</v>
      </c>
      <c r="J3835" s="2">
        <v>103590271</v>
      </c>
      <c r="K3835" s="28" t="str">
        <f t="shared" si="474"/>
        <v/>
      </c>
      <c r="L3835" s="28" t="str">
        <f t="shared" si="475"/>
        <v/>
      </c>
      <c r="M3835" s="28" t="s">
        <v>4884</v>
      </c>
      <c r="N3835" s="28" t="str">
        <f t="shared" si="476"/>
        <v/>
      </c>
      <c r="O3835" s="28" t="str">
        <f>IF(N3835=1,M3835&amp;" ("&amp;E3835&amp;")",M3835)</f>
        <v>Ouija</v>
      </c>
      <c r="P3835" s="36">
        <f>INDEX(cpi!$A$1:$M$105,MATCH('Inflation adjust calc'!$E3835,cpi!$A:$A,0),MATCH('Inflation adjust calc'!$D3835,cpi!$1:$1,0))</f>
        <v>237.43299999999999</v>
      </c>
      <c r="Q3835" s="36">
        <f>cpi!$I$2</f>
        <v>240.85300000000001</v>
      </c>
      <c r="R3835" s="36">
        <f t="shared" si="481"/>
        <v>1.0144040634621136</v>
      </c>
      <c r="S3835" s="28" t="str">
        <f t="shared" si="477"/>
        <v/>
      </c>
      <c r="T3835" s="37">
        <f t="shared" si="478"/>
        <v>5072020.3173105679</v>
      </c>
      <c r="U3835" s="37">
        <f t="shared" si="479"/>
        <v>51588543.195469886</v>
      </c>
      <c r="V3835" s="37">
        <f t="shared" si="480"/>
        <v>105082391.83754155</v>
      </c>
    </row>
    <row r="3836" spans="1:22">
      <c r="A3836" s="23">
        <v>3835</v>
      </c>
      <c r="B3836" s="3" t="s">
        <v>4885</v>
      </c>
      <c r="C3836" s="28">
        <v>27</v>
      </c>
      <c r="D3836" s="29">
        <v>2</v>
      </c>
      <c r="E3836" s="28">
        <v>1987</v>
      </c>
      <c r="F3836" s="31">
        <f>DATE(E3836,D3836,C3836)</f>
        <v>31835</v>
      </c>
      <c r="G3836" s="24" t="s">
        <v>4886</v>
      </c>
      <c r="H3836" s="2">
        <v>5000000</v>
      </c>
      <c r="I3836" s="2">
        <v>44793222</v>
      </c>
      <c r="J3836" s="2">
        <v>44793222</v>
      </c>
      <c r="K3836" s="28" t="str">
        <f t="shared" si="474"/>
        <v/>
      </c>
      <c r="L3836" s="28" t="str">
        <f t="shared" si="475"/>
        <v/>
      </c>
      <c r="M3836" s="28" t="s">
        <v>4886</v>
      </c>
      <c r="N3836" s="28" t="str">
        <f t="shared" si="476"/>
        <v/>
      </c>
      <c r="O3836" s="28" t="str">
        <f>IF(N3836=1,M3836&amp;" ("&amp;E3836&amp;")",M3836)</f>
        <v>A Nightmare On Elm Street 3: Dream Warriors</v>
      </c>
      <c r="P3836" s="36">
        <f>INDEX(cpi!$A$1:$M$105,MATCH('Inflation adjust calc'!$E3836,cpi!$A:$A,0),MATCH('Inflation adjust calc'!$D3836,cpi!$1:$1,0))</f>
        <v>111.6</v>
      </c>
      <c r="Q3836" s="36">
        <f>cpi!$I$2</f>
        <v>240.85300000000001</v>
      </c>
      <c r="R3836" s="36">
        <f t="shared" si="481"/>
        <v>2.1581810035842297</v>
      </c>
      <c r="S3836" s="28" t="str">
        <f t="shared" si="477"/>
        <v/>
      </c>
      <c r="T3836" s="37">
        <f t="shared" si="478"/>
        <v>10790905.017921148</v>
      </c>
      <c r="U3836" s="37">
        <f t="shared" si="479"/>
        <v>96671880.8097312</v>
      </c>
      <c r="V3836" s="37">
        <f t="shared" si="480"/>
        <v>96671880.8097312</v>
      </c>
    </row>
    <row r="3837" spans="1:22">
      <c r="A3837" s="23">
        <v>3836</v>
      </c>
      <c r="B3837" s="3" t="s">
        <v>3388</v>
      </c>
      <c r="C3837" s="28">
        <v>30</v>
      </c>
      <c r="D3837" s="29">
        <v>8</v>
      </c>
      <c r="E3837" s="28">
        <v>2013</v>
      </c>
      <c r="F3837" s="31">
        <f>DATE(E3837,D3837,C3837)</f>
        <v>41516</v>
      </c>
      <c r="G3837" s="24" t="s">
        <v>4887</v>
      </c>
      <c r="H3837" s="2">
        <v>5000000</v>
      </c>
      <c r="I3837" s="2">
        <v>44467206</v>
      </c>
      <c r="J3837" s="2">
        <v>100486616</v>
      </c>
      <c r="K3837" s="28" t="str">
        <f t="shared" si="474"/>
        <v/>
      </c>
      <c r="L3837" s="28" t="str">
        <f t="shared" si="475"/>
        <v/>
      </c>
      <c r="M3837" s="28" t="s">
        <v>4887</v>
      </c>
      <c r="N3837" s="28" t="str">
        <f t="shared" si="476"/>
        <v/>
      </c>
      <c r="O3837" s="28" t="str">
        <f>IF(N3837=1,M3837&amp;" ("&amp;E3837&amp;")",M3837)</f>
        <v>No se Aceptan Devoluciones</v>
      </c>
      <c r="P3837" s="36">
        <f>INDEX(cpi!$A$1:$M$105,MATCH('Inflation adjust calc'!$E3837,cpi!$A:$A,0),MATCH('Inflation adjust calc'!$D3837,cpi!$1:$1,0))</f>
        <v>233.87700000000001</v>
      </c>
      <c r="Q3837" s="36">
        <f>cpi!$I$2</f>
        <v>240.85300000000001</v>
      </c>
      <c r="R3837" s="36">
        <f t="shared" si="481"/>
        <v>1.0298276444455847</v>
      </c>
      <c r="S3837" s="28" t="str">
        <f t="shared" si="477"/>
        <v/>
      </c>
      <c r="T3837" s="37">
        <f t="shared" si="478"/>
        <v>5149138.2222279236</v>
      </c>
      <c r="U3837" s="37">
        <f t="shared" si="479"/>
        <v>45793558.01005657</v>
      </c>
      <c r="V3837" s="37">
        <f t="shared" si="480"/>
        <v>103483895.053588</v>
      </c>
    </row>
    <row r="3838" spans="1:22">
      <c r="A3838" s="23">
        <v>3837</v>
      </c>
      <c r="B3838" s="3">
        <v>42193</v>
      </c>
      <c r="C3838" s="28">
        <v>7</v>
      </c>
      <c r="D3838" s="29">
        <v>8</v>
      </c>
      <c r="E3838" s="28">
        <v>2015</v>
      </c>
      <c r="F3838" s="31">
        <f>DATE(E3838,D3838,C3838)</f>
        <v>42223</v>
      </c>
      <c r="G3838" s="24" t="s">
        <v>4244</v>
      </c>
      <c r="H3838" s="2">
        <v>5000000</v>
      </c>
      <c r="I3838" s="2">
        <v>43787265</v>
      </c>
      <c r="J3838" s="2">
        <v>58978653</v>
      </c>
      <c r="K3838" s="28" t="str">
        <f t="shared" si="474"/>
        <v/>
      </c>
      <c r="L3838" s="28" t="str">
        <f t="shared" si="475"/>
        <v/>
      </c>
      <c r="M3838" s="28" t="s">
        <v>4244</v>
      </c>
      <c r="N3838" s="28">
        <f t="shared" si="476"/>
        <v>1</v>
      </c>
      <c r="O3838" s="28" t="str">
        <f>IF(N3838=1,M3838&amp;" ("&amp;E3838&amp;")",M3838)</f>
        <v>The Gift (2015)</v>
      </c>
      <c r="P3838" s="36">
        <f>INDEX(cpi!$A$1:$M$105,MATCH('Inflation adjust calc'!$E3838,cpi!$A:$A,0),MATCH('Inflation adjust calc'!$D3838,cpi!$1:$1,0))</f>
        <v>238.316</v>
      </c>
      <c r="Q3838" s="36">
        <f>cpi!$I$2</f>
        <v>240.85300000000001</v>
      </c>
      <c r="R3838" s="36">
        <f t="shared" si="481"/>
        <v>1.01064552946508</v>
      </c>
      <c r="S3838" s="28" t="str">
        <f t="shared" si="477"/>
        <v/>
      </c>
      <c r="T3838" s="37">
        <f t="shared" si="478"/>
        <v>5053227.6473254003</v>
      </c>
      <c r="U3838" s="37">
        <f t="shared" si="479"/>
        <v>44253403.619752765</v>
      </c>
      <c r="V3838" s="37">
        <f t="shared" si="480"/>
        <v>59606511.988322228</v>
      </c>
    </row>
    <row r="3839" spans="1:22">
      <c r="A3839" s="23">
        <v>3838</v>
      </c>
      <c r="B3839" s="3" t="s">
        <v>4888</v>
      </c>
      <c r="C3839" s="28">
        <v>16</v>
      </c>
      <c r="D3839" s="29">
        <v>5</v>
      </c>
      <c r="E3839" s="28">
        <v>1975</v>
      </c>
      <c r="F3839" s="31">
        <f>DATE(E3839,D3839,C3839)</f>
        <v>27530</v>
      </c>
      <c r="G3839" s="24" t="s">
        <v>4889</v>
      </c>
      <c r="H3839" s="2">
        <v>5000000</v>
      </c>
      <c r="I3839" s="2">
        <v>41833347</v>
      </c>
      <c r="J3839" s="2">
        <v>41833347</v>
      </c>
      <c r="K3839" s="28" t="str">
        <f t="shared" si="474"/>
        <v/>
      </c>
      <c r="L3839" s="28" t="str">
        <f t="shared" si="475"/>
        <v/>
      </c>
      <c r="M3839" s="28" t="s">
        <v>4889</v>
      </c>
      <c r="N3839" s="28" t="str">
        <f t="shared" si="476"/>
        <v/>
      </c>
      <c r="O3839" s="28" t="str">
        <f>IF(N3839=1,M3839&amp;" ("&amp;E3839&amp;")",M3839)</f>
        <v>The Return of the Pink Panther</v>
      </c>
      <c r="P3839" s="36">
        <f>INDEX(cpi!$A$1:$M$105,MATCH('Inflation adjust calc'!$E3839,cpi!$A:$A,0),MATCH('Inflation adjust calc'!$D3839,cpi!$1:$1,0))</f>
        <v>53.2</v>
      </c>
      <c r="Q3839" s="36">
        <f>cpi!$I$2</f>
        <v>240.85300000000001</v>
      </c>
      <c r="R3839" s="36">
        <f t="shared" si="481"/>
        <v>4.5273120300751879</v>
      </c>
      <c r="S3839" s="28" t="str">
        <f t="shared" si="477"/>
        <v/>
      </c>
      <c r="T3839" s="37">
        <f t="shared" si="478"/>
        <v>22636560.15037594</v>
      </c>
      <c r="U3839" s="37">
        <f t="shared" si="479"/>
        <v>189392615.13140976</v>
      </c>
      <c r="V3839" s="37">
        <f t="shared" si="480"/>
        <v>189392615.13140976</v>
      </c>
    </row>
    <row r="3840" spans="1:22">
      <c r="A3840" s="23">
        <v>3839</v>
      </c>
      <c r="B3840" s="3" t="s">
        <v>4890</v>
      </c>
      <c r="C3840" s="28">
        <v>16</v>
      </c>
      <c r="D3840" s="29">
        <v>9</v>
      </c>
      <c r="E3840" s="28">
        <v>1953</v>
      </c>
      <c r="F3840" s="31">
        <f>DATE(E3840,D3840,C3840)</f>
        <v>19618</v>
      </c>
      <c r="G3840" s="24" t="s">
        <v>4891</v>
      </c>
      <c r="H3840" s="2">
        <v>5000000</v>
      </c>
      <c r="I3840" s="2">
        <v>36000000</v>
      </c>
      <c r="J3840" s="2">
        <v>36000000</v>
      </c>
      <c r="K3840" s="28" t="str">
        <f t="shared" si="474"/>
        <v/>
      </c>
      <c r="L3840" s="28" t="str">
        <f t="shared" si="475"/>
        <v/>
      </c>
      <c r="M3840" s="28" t="s">
        <v>4891</v>
      </c>
      <c r="N3840" s="28" t="str">
        <f t="shared" si="476"/>
        <v/>
      </c>
      <c r="O3840" s="28" t="str">
        <f>IF(N3840=1,M3840&amp;" ("&amp;E3840&amp;")",M3840)</f>
        <v>The Robe</v>
      </c>
      <c r="P3840" s="36">
        <f>INDEX(cpi!$A$1:$M$105,MATCH('Inflation adjust calc'!$E3840,cpi!$A:$A,0),MATCH('Inflation adjust calc'!$D3840,cpi!$1:$1,0))</f>
        <v>26.9</v>
      </c>
      <c r="Q3840" s="36">
        <f>cpi!$I$2</f>
        <v>240.85300000000001</v>
      </c>
      <c r="R3840" s="36">
        <f t="shared" si="481"/>
        <v>8.9536431226765814</v>
      </c>
      <c r="S3840" s="28" t="str">
        <f t="shared" si="477"/>
        <v/>
      </c>
      <c r="T3840" s="37">
        <f t="shared" si="478"/>
        <v>44768215.613382906</v>
      </c>
      <c r="U3840" s="37">
        <f t="shared" si="479"/>
        <v>322331152.41635692</v>
      </c>
      <c r="V3840" s="37">
        <f t="shared" si="480"/>
        <v>322331152.41635692</v>
      </c>
    </row>
    <row r="3841" spans="1:22">
      <c r="A3841" s="23">
        <v>3840</v>
      </c>
      <c r="B3841" s="3" t="s">
        <v>4892</v>
      </c>
      <c r="C3841" s="28">
        <v>13</v>
      </c>
      <c r="D3841" s="29">
        <v>9</v>
      </c>
      <c r="E3841" s="28">
        <v>1991</v>
      </c>
      <c r="F3841" s="31">
        <f>DATE(E3841,D3841,C3841)</f>
        <v>33494</v>
      </c>
      <c r="G3841" s="24" t="s">
        <v>4893</v>
      </c>
      <c r="H3841" s="2">
        <v>5000000</v>
      </c>
      <c r="I3841" s="2">
        <v>34872033</v>
      </c>
      <c r="J3841" s="2">
        <v>34872033</v>
      </c>
      <c r="K3841" s="28" t="str">
        <f t="shared" si="474"/>
        <v/>
      </c>
      <c r="L3841" s="28" t="str">
        <f t="shared" si="475"/>
        <v/>
      </c>
      <c r="M3841" s="28" t="s">
        <v>4893</v>
      </c>
      <c r="N3841" s="28" t="str">
        <f t="shared" si="476"/>
        <v/>
      </c>
      <c r="O3841" s="28" t="str">
        <f>IF(N3841=1,M3841&amp;" ("&amp;E3841&amp;")",M3841)</f>
        <v>Freddy's Dead: The Final Nightmare</v>
      </c>
      <c r="P3841" s="36">
        <f>INDEX(cpi!$A$1:$M$105,MATCH('Inflation adjust calc'!$E3841,cpi!$A:$A,0),MATCH('Inflation adjust calc'!$D3841,cpi!$1:$1,0))</f>
        <v>137.19999999999999</v>
      </c>
      <c r="Q3841" s="36">
        <f>cpi!$I$2</f>
        <v>240.85300000000001</v>
      </c>
      <c r="R3841" s="36">
        <f t="shared" si="481"/>
        <v>1.75548833819242</v>
      </c>
      <c r="S3841" s="28" t="str">
        <f t="shared" si="477"/>
        <v/>
      </c>
      <c r="T3841" s="37">
        <f t="shared" si="478"/>
        <v>8777441.6909621004</v>
      </c>
      <c r="U3841" s="37">
        <f t="shared" si="479"/>
        <v>61217447.260561228</v>
      </c>
      <c r="V3841" s="37">
        <f t="shared" si="480"/>
        <v>61217447.260561228</v>
      </c>
    </row>
    <row r="3842" spans="1:22">
      <c r="A3842" s="23">
        <v>3841</v>
      </c>
      <c r="B3842" s="3" t="s">
        <v>4894</v>
      </c>
      <c r="C3842" s="28">
        <v>24</v>
      </c>
      <c r="D3842" s="29">
        <v>12</v>
      </c>
      <c r="E3842" s="28">
        <v>2003</v>
      </c>
      <c r="F3842" s="31">
        <f>DATE(E3842,D3842,C3842)</f>
        <v>37979</v>
      </c>
      <c r="G3842" s="24" t="s">
        <v>4895</v>
      </c>
      <c r="H3842" s="2">
        <v>5000000</v>
      </c>
      <c r="I3842" s="2">
        <v>34469210</v>
      </c>
      <c r="J3842" s="2">
        <v>64240813</v>
      </c>
      <c r="K3842" s="28" t="str">
        <f t="shared" si="474"/>
        <v/>
      </c>
      <c r="L3842" s="28" t="str">
        <f t="shared" si="475"/>
        <v/>
      </c>
      <c r="M3842" s="28" t="s">
        <v>4895</v>
      </c>
      <c r="N3842" s="28" t="str">
        <f t="shared" si="476"/>
        <v/>
      </c>
      <c r="O3842" s="28" t="str">
        <f>IF(N3842=1,M3842&amp;" ("&amp;E3842&amp;")",M3842)</f>
        <v>Monster</v>
      </c>
      <c r="P3842" s="36">
        <f>INDEX(cpi!$A$1:$M$105,MATCH('Inflation adjust calc'!$E3842,cpi!$A:$A,0),MATCH('Inflation adjust calc'!$D3842,cpi!$1:$1,0))</f>
        <v>184.3</v>
      </c>
      <c r="Q3842" s="36">
        <f>cpi!$I$2</f>
        <v>240.85300000000001</v>
      </c>
      <c r="R3842" s="36">
        <f t="shared" si="481"/>
        <v>1.3068529571351057</v>
      </c>
      <c r="S3842" s="28" t="str">
        <f t="shared" si="477"/>
        <v/>
      </c>
      <c r="T3842" s="37">
        <f t="shared" si="478"/>
        <v>6534264.7856755285</v>
      </c>
      <c r="U3842" s="37">
        <f t="shared" si="479"/>
        <v>45046189.018610962</v>
      </c>
      <c r="V3842" s="37">
        <f t="shared" si="480"/>
        <v>83953296.437813342</v>
      </c>
    </row>
    <row r="3843" spans="1:22">
      <c r="A3843" s="23">
        <v>3842</v>
      </c>
      <c r="B3843" s="3">
        <v>41699</v>
      </c>
      <c r="C3843" s="28">
        <v>3</v>
      </c>
      <c r="D3843" s="29">
        <v>1</v>
      </c>
      <c r="E3843" s="28">
        <v>2014</v>
      </c>
      <c r="F3843" s="31">
        <f>DATE(E3843,D3843,C3843)</f>
        <v>41642</v>
      </c>
      <c r="G3843" s="24" t="s">
        <v>4896</v>
      </c>
      <c r="H3843" s="2">
        <v>5000000</v>
      </c>
      <c r="I3843" s="2">
        <v>32462372</v>
      </c>
      <c r="J3843" s="2">
        <v>86362372</v>
      </c>
      <c r="K3843" s="28" t="str">
        <f t="shared" ref="K3843:K3906" si="482">IF(J3843=0,1,"")</f>
        <v/>
      </c>
      <c r="L3843" s="28" t="str">
        <f t="shared" ref="L3843:L3906" si="483">IF(E3843&gt;2016,1,"")</f>
        <v/>
      </c>
      <c r="M3843" s="28" t="s">
        <v>4896</v>
      </c>
      <c r="N3843" s="28" t="str">
        <f t="shared" ref="N3843:N3906" si="484">IF(COUNTIF($M$2:$M$5233,M3843)&gt;1,1,"")</f>
        <v/>
      </c>
      <c r="O3843" s="28" t="str">
        <f>IF(N3843=1,M3843&amp;" ("&amp;E3843&amp;")",M3843)</f>
        <v>Paranormal Activity: The Marked Ones</v>
      </c>
      <c r="P3843" s="36">
        <f>INDEX(cpi!$A$1:$M$105,MATCH('Inflation adjust calc'!$E3843,cpi!$A:$A,0),MATCH('Inflation adjust calc'!$D3843,cpi!$1:$1,0))</f>
        <v>233.916</v>
      </c>
      <c r="Q3843" s="36">
        <f>cpi!$I$2</f>
        <v>240.85300000000001</v>
      </c>
      <c r="R3843" s="36">
        <f t="shared" si="481"/>
        <v>1.0296559448690983</v>
      </c>
      <c r="S3843" s="28" t="str">
        <f t="shared" ref="S3843:S3906" si="485">IF(ISERROR(R3843),1,"")</f>
        <v/>
      </c>
      <c r="T3843" s="37">
        <f t="shared" ref="T3843:T3906" si="486">H3843*$R3843</f>
        <v>5148279.7243454913</v>
      </c>
      <c r="U3843" s="37">
        <f t="shared" ref="U3843:U3906" si="487">I3843*$R3843</f>
        <v>33425074.314352158</v>
      </c>
      <c r="V3843" s="37">
        <f t="shared" ref="V3843:V3906" si="488">J3843*$R3843</f>
        <v>88923529.742796555</v>
      </c>
    </row>
    <row r="3844" spans="1:22">
      <c r="A3844" s="23">
        <v>3843</v>
      </c>
      <c r="B3844" s="3" t="s">
        <v>4897</v>
      </c>
      <c r="C3844" s="28">
        <v>23</v>
      </c>
      <c r="D3844" s="29">
        <v>12</v>
      </c>
      <c r="E3844" s="28">
        <v>1954</v>
      </c>
      <c r="F3844" s="31">
        <f>DATE(E3844,D3844,C3844)</f>
        <v>20081</v>
      </c>
      <c r="G3844" s="24" t="s">
        <v>4898</v>
      </c>
      <c r="H3844" s="2">
        <v>5000000</v>
      </c>
      <c r="I3844" s="2">
        <v>28200000</v>
      </c>
      <c r="J3844" s="2">
        <v>28200000</v>
      </c>
      <c r="K3844" s="28" t="str">
        <f t="shared" si="482"/>
        <v/>
      </c>
      <c r="L3844" s="28" t="str">
        <f t="shared" si="483"/>
        <v/>
      </c>
      <c r="M3844" s="28" t="s">
        <v>4898</v>
      </c>
      <c r="N3844" s="28">
        <f t="shared" si="484"/>
        <v>1</v>
      </c>
      <c r="O3844" s="28" t="str">
        <f>IF(N3844=1,M3844&amp;" ("&amp;E3844&amp;")",M3844)</f>
        <v>20,000 Leagues Under the Sea (1954)</v>
      </c>
      <c r="P3844" s="36">
        <f>INDEX(cpi!$A$1:$M$105,MATCH('Inflation adjust calc'!$E3844,cpi!$A:$A,0),MATCH('Inflation adjust calc'!$D3844,cpi!$1:$1,0))</f>
        <v>26.7</v>
      </c>
      <c r="Q3844" s="36">
        <f>cpi!$I$2</f>
        <v>240.85300000000001</v>
      </c>
      <c r="R3844" s="36">
        <f t="shared" si="481"/>
        <v>9.0207116104868916</v>
      </c>
      <c r="S3844" s="28" t="str">
        <f t="shared" si="485"/>
        <v/>
      </c>
      <c r="T3844" s="37">
        <f t="shared" si="486"/>
        <v>45103558.052434459</v>
      </c>
      <c r="U3844" s="37">
        <f t="shared" si="487"/>
        <v>254384067.41573036</v>
      </c>
      <c r="V3844" s="37">
        <f t="shared" si="488"/>
        <v>254384067.41573036</v>
      </c>
    </row>
    <row r="3845" spans="1:22">
      <c r="A3845" s="23">
        <v>3844</v>
      </c>
      <c r="B3845" s="3">
        <v>41947</v>
      </c>
      <c r="C3845" s="28">
        <v>11</v>
      </c>
      <c r="D3845" s="29">
        <v>4</v>
      </c>
      <c r="E3845" s="28">
        <v>2014</v>
      </c>
      <c r="F3845" s="31">
        <f>DATE(E3845,D3845,C3845)</f>
        <v>41740</v>
      </c>
      <c r="G3845" s="24" t="s">
        <v>4899</v>
      </c>
      <c r="H3845" s="2">
        <v>5000000</v>
      </c>
      <c r="I3845" s="2">
        <v>27695246</v>
      </c>
      <c r="J3845" s="2">
        <v>44115496</v>
      </c>
      <c r="K3845" s="28" t="str">
        <f t="shared" si="482"/>
        <v/>
      </c>
      <c r="L3845" s="28" t="str">
        <f t="shared" si="483"/>
        <v/>
      </c>
      <c r="M3845" s="28" t="s">
        <v>4899</v>
      </c>
      <c r="N3845" s="28" t="str">
        <f t="shared" si="484"/>
        <v/>
      </c>
      <c r="O3845" s="28" t="str">
        <f>IF(N3845=1,M3845&amp;" ("&amp;E3845&amp;")",M3845)</f>
        <v>Oculus</v>
      </c>
      <c r="P3845" s="36">
        <f>INDEX(cpi!$A$1:$M$105,MATCH('Inflation adjust calc'!$E3845,cpi!$A:$A,0),MATCH('Inflation adjust calc'!$D3845,cpi!$1:$1,0))</f>
        <v>237.072</v>
      </c>
      <c r="Q3845" s="36">
        <f>cpi!$I$2</f>
        <v>240.85300000000001</v>
      </c>
      <c r="R3845" s="36">
        <f t="shared" si="481"/>
        <v>1.0159487413106567</v>
      </c>
      <c r="S3845" s="28" t="str">
        <f t="shared" si="485"/>
        <v/>
      </c>
      <c r="T3845" s="37">
        <f t="shared" si="486"/>
        <v>5079743.7065532831</v>
      </c>
      <c r="U3845" s="37">
        <f t="shared" si="487"/>
        <v>28136950.313988999</v>
      </c>
      <c r="V3845" s="37">
        <f t="shared" si="488"/>
        <v>44819082.633495308</v>
      </c>
    </row>
    <row r="3846" spans="1:22">
      <c r="A3846" s="23">
        <v>3845</v>
      </c>
      <c r="B3846" s="3">
        <v>41285</v>
      </c>
      <c r="C3846" s="28">
        <v>1</v>
      </c>
      <c r="D3846" s="29">
        <v>11</v>
      </c>
      <c r="E3846" s="28">
        <v>2013</v>
      </c>
      <c r="F3846" s="31">
        <f>DATE(E3846,D3846,C3846)</f>
        <v>41579</v>
      </c>
      <c r="G3846" s="24" t="s">
        <v>4900</v>
      </c>
      <c r="H3846" s="2">
        <v>5000000</v>
      </c>
      <c r="I3846" s="2">
        <v>27298285</v>
      </c>
      <c r="J3846" s="2">
        <v>60611845</v>
      </c>
      <c r="K3846" s="28" t="str">
        <f t="shared" si="482"/>
        <v/>
      </c>
      <c r="L3846" s="28" t="str">
        <f t="shared" si="483"/>
        <v/>
      </c>
      <c r="M3846" s="28" t="s">
        <v>4900</v>
      </c>
      <c r="N3846" s="28" t="str">
        <f t="shared" si="484"/>
        <v/>
      </c>
      <c r="O3846" s="28" t="str">
        <f>IF(N3846=1,M3846&amp;" ("&amp;E3846&amp;")",M3846)</f>
        <v>Dallas Buyers Club</v>
      </c>
      <c r="P3846" s="36">
        <f>INDEX(cpi!$A$1:$M$105,MATCH('Inflation adjust calc'!$E3846,cpi!$A:$A,0),MATCH('Inflation adjust calc'!$D3846,cpi!$1:$1,0))</f>
        <v>233.06899999999999</v>
      </c>
      <c r="Q3846" s="36">
        <f>cpi!$I$2</f>
        <v>240.85300000000001</v>
      </c>
      <c r="R3846" s="36">
        <f t="shared" si="481"/>
        <v>1.0333978349759085</v>
      </c>
      <c r="S3846" s="28" t="str">
        <f t="shared" si="485"/>
        <v/>
      </c>
      <c r="T3846" s="37">
        <f t="shared" si="486"/>
        <v>5166989.1748795426</v>
      </c>
      <c r="U3846" s="37">
        <f t="shared" si="487"/>
        <v>28209988.61755532</v>
      </c>
      <c r="V3846" s="37">
        <f t="shared" si="488"/>
        <v>62636149.396895349</v>
      </c>
    </row>
    <row r="3847" spans="1:22">
      <c r="A3847" s="23">
        <v>3846</v>
      </c>
      <c r="B3847" s="3" t="s">
        <v>4901</v>
      </c>
      <c r="C3847" s="28">
        <v>26</v>
      </c>
      <c r="D3847" s="29">
        <v>8</v>
      </c>
      <c r="E3847" s="28">
        <v>2015</v>
      </c>
      <c r="F3847" s="31">
        <f>DATE(E3847,D3847,C3847)</f>
        <v>42242</v>
      </c>
      <c r="G3847" s="24" t="s">
        <v>4902</v>
      </c>
      <c r="H3847" s="2">
        <v>5000000</v>
      </c>
      <c r="I3847" s="2">
        <v>27288872</v>
      </c>
      <c r="J3847" s="2">
        <v>39157326</v>
      </c>
      <c r="K3847" s="28" t="str">
        <f t="shared" si="482"/>
        <v/>
      </c>
      <c r="L3847" s="28" t="str">
        <f t="shared" si="483"/>
        <v/>
      </c>
      <c r="M3847" s="28" t="s">
        <v>4902</v>
      </c>
      <c r="N3847" s="28" t="str">
        <f t="shared" si="484"/>
        <v/>
      </c>
      <c r="O3847" s="28" t="str">
        <f>IF(N3847=1,M3847&amp;" ("&amp;E3847&amp;")",M3847)</f>
        <v>No Escape</v>
      </c>
      <c r="P3847" s="36">
        <f>INDEX(cpi!$A$1:$M$105,MATCH('Inflation adjust calc'!$E3847,cpi!$A:$A,0),MATCH('Inflation adjust calc'!$D3847,cpi!$1:$1,0))</f>
        <v>238.316</v>
      </c>
      <c r="Q3847" s="36">
        <f>cpi!$I$2</f>
        <v>240.85300000000001</v>
      </c>
      <c r="R3847" s="36">
        <f t="shared" si="481"/>
        <v>1.01064552946508</v>
      </c>
      <c r="S3847" s="28" t="str">
        <f t="shared" si="485"/>
        <v/>
      </c>
      <c r="T3847" s="37">
        <f t="shared" si="486"/>
        <v>5053227.6473254003</v>
      </c>
      <c r="U3847" s="37">
        <f t="shared" si="487"/>
        <v>27579376.490944795</v>
      </c>
      <c r="V3847" s="37">
        <f t="shared" si="488"/>
        <v>39574176.467706747</v>
      </c>
    </row>
    <row r="3848" spans="1:22">
      <c r="A3848" s="23">
        <v>3847</v>
      </c>
      <c r="B3848" s="3">
        <v>29290</v>
      </c>
      <c r="C3848" s="28">
        <v>3</v>
      </c>
      <c r="D3848" s="29">
        <v>10</v>
      </c>
      <c r="E3848" s="28">
        <v>1980</v>
      </c>
      <c r="F3848" s="31">
        <f>DATE(E3848,D3848,C3848)</f>
        <v>29497</v>
      </c>
      <c r="G3848" s="24" t="s">
        <v>4903</v>
      </c>
      <c r="H3848" s="2">
        <v>5000000</v>
      </c>
      <c r="I3848" s="2">
        <v>26010864</v>
      </c>
      <c r="J3848" s="2">
        <v>26010864</v>
      </c>
      <c r="K3848" s="28" t="str">
        <f t="shared" si="482"/>
        <v/>
      </c>
      <c r="L3848" s="28" t="str">
        <f t="shared" si="483"/>
        <v/>
      </c>
      <c r="M3848" s="28" t="s">
        <v>4903</v>
      </c>
      <c r="N3848" s="28" t="str">
        <f t="shared" si="484"/>
        <v/>
      </c>
      <c r="O3848" s="28" t="str">
        <f>IF(N3848=1,M3848&amp;" ("&amp;E3848&amp;")",M3848)</f>
        <v>The Elephant Man</v>
      </c>
      <c r="P3848" s="36">
        <f>INDEX(cpi!$A$1:$M$105,MATCH('Inflation adjust calc'!$E3848,cpi!$A:$A,0),MATCH('Inflation adjust calc'!$D3848,cpi!$1:$1,0))</f>
        <v>84.8</v>
      </c>
      <c r="Q3848" s="36">
        <f>cpi!$I$2</f>
        <v>240.85300000000001</v>
      </c>
      <c r="R3848" s="36">
        <f t="shared" si="481"/>
        <v>2.8402476415094342</v>
      </c>
      <c r="S3848" s="28" t="str">
        <f t="shared" si="485"/>
        <v/>
      </c>
      <c r="T3848" s="37">
        <f t="shared" si="486"/>
        <v>14201238.207547171</v>
      </c>
      <c r="U3848" s="37">
        <f t="shared" si="487"/>
        <v>73877295.129622653</v>
      </c>
      <c r="V3848" s="37">
        <f t="shared" si="488"/>
        <v>73877295.129622653</v>
      </c>
    </row>
    <row r="3849" spans="1:22">
      <c r="A3849" s="23">
        <v>3848</v>
      </c>
      <c r="B3849" s="3" t="s">
        <v>1056</v>
      </c>
      <c r="C3849" s="28">
        <v>27</v>
      </c>
      <c r="D3849" s="29">
        <v>2</v>
      </c>
      <c r="E3849" s="28">
        <v>2015</v>
      </c>
      <c r="F3849" s="31">
        <f>DATE(E3849,D3849,C3849)</f>
        <v>42062</v>
      </c>
      <c r="G3849" s="24" t="s">
        <v>4904</v>
      </c>
      <c r="H3849" s="2">
        <v>5000000</v>
      </c>
      <c r="I3849" s="2">
        <v>25801570</v>
      </c>
      <c r="J3849" s="2">
        <v>35341814</v>
      </c>
      <c r="K3849" s="28" t="str">
        <f t="shared" si="482"/>
        <v/>
      </c>
      <c r="L3849" s="28" t="str">
        <f t="shared" si="483"/>
        <v/>
      </c>
      <c r="M3849" s="28" t="s">
        <v>4904</v>
      </c>
      <c r="N3849" s="28" t="str">
        <f t="shared" si="484"/>
        <v/>
      </c>
      <c r="O3849" s="28" t="str">
        <f>IF(N3849=1,M3849&amp;" ("&amp;E3849&amp;")",M3849)</f>
        <v>The Lazarus Effect</v>
      </c>
      <c r="P3849" s="36">
        <f>INDEX(cpi!$A$1:$M$105,MATCH('Inflation adjust calc'!$E3849,cpi!$A:$A,0),MATCH('Inflation adjust calc'!$D3849,cpi!$1:$1,0))</f>
        <v>234.72200000000001</v>
      </c>
      <c r="Q3849" s="36">
        <f>cpi!$I$2</f>
        <v>240.85300000000001</v>
      </c>
      <c r="R3849" s="36">
        <f t="shared" si="481"/>
        <v>1.0261202614156322</v>
      </c>
      <c r="S3849" s="28" t="str">
        <f t="shared" si="485"/>
        <v/>
      </c>
      <c r="T3849" s="37">
        <f t="shared" si="486"/>
        <v>5130601.3070781613</v>
      </c>
      <c r="U3849" s="37">
        <f t="shared" si="487"/>
        <v>26475513.753333732</v>
      </c>
      <c r="V3849" s="37">
        <f t="shared" si="488"/>
        <v>36264951.420582652</v>
      </c>
    </row>
    <row r="3850" spans="1:22">
      <c r="A3850" s="23">
        <v>3849</v>
      </c>
      <c r="B3850" s="3" t="s">
        <v>677</v>
      </c>
      <c r="C3850" s="28">
        <v>16</v>
      </c>
      <c r="D3850" s="29">
        <v>3</v>
      </c>
      <c r="E3850" s="28">
        <v>2001</v>
      </c>
      <c r="F3850" s="31">
        <f>DATE(E3850,D3850,C3850)</f>
        <v>36966</v>
      </c>
      <c r="G3850" s="24" t="s">
        <v>4905</v>
      </c>
      <c r="H3850" s="2">
        <v>5000000</v>
      </c>
      <c r="I3850" s="2">
        <v>25544867</v>
      </c>
      <c r="J3850" s="2">
        <v>39723096</v>
      </c>
      <c r="K3850" s="28" t="str">
        <f t="shared" si="482"/>
        <v/>
      </c>
      <c r="L3850" s="28" t="str">
        <f t="shared" si="483"/>
        <v/>
      </c>
      <c r="M3850" s="28" t="s">
        <v>4905</v>
      </c>
      <c r="N3850" s="28" t="str">
        <f t="shared" si="484"/>
        <v/>
      </c>
      <c r="O3850" s="28" t="str">
        <f>IF(N3850=1,M3850&amp;" ("&amp;E3850&amp;")",M3850)</f>
        <v>Memento</v>
      </c>
      <c r="P3850" s="36">
        <f>INDEX(cpi!$A$1:$M$105,MATCH('Inflation adjust calc'!$E3850,cpi!$A:$A,0),MATCH('Inflation adjust calc'!$D3850,cpi!$1:$1,0))</f>
        <v>176.2</v>
      </c>
      <c r="Q3850" s="36">
        <f>cpi!$I$2</f>
        <v>240.85300000000001</v>
      </c>
      <c r="R3850" s="36">
        <f t="shared" si="481"/>
        <v>1.3669296254256529</v>
      </c>
      <c r="S3850" s="28" t="str">
        <f t="shared" si="485"/>
        <v/>
      </c>
      <c r="T3850" s="37">
        <f t="shared" si="486"/>
        <v>6834648.1271282649</v>
      </c>
      <c r="U3850" s="37">
        <f t="shared" si="487"/>
        <v>34918035.479858123</v>
      </c>
      <c r="V3850" s="37">
        <f t="shared" si="488"/>
        <v>54298676.736027248</v>
      </c>
    </row>
    <row r="3851" spans="1:22">
      <c r="A3851" s="23">
        <v>3850</v>
      </c>
      <c r="B3851" s="3" t="s">
        <v>1887</v>
      </c>
      <c r="C3851" s="28">
        <v>26</v>
      </c>
      <c r="D3851" s="29">
        <v>8</v>
      </c>
      <c r="E3851" s="28">
        <v>2011</v>
      </c>
      <c r="F3851" s="31">
        <f>DATE(E3851,D3851,C3851)</f>
        <v>40781</v>
      </c>
      <c r="G3851" s="24" t="s">
        <v>4906</v>
      </c>
      <c r="H3851" s="2">
        <v>5000000</v>
      </c>
      <c r="I3851" s="2">
        <v>24814830</v>
      </c>
      <c r="J3851" s="2">
        <v>25861249</v>
      </c>
      <c r="K3851" s="28" t="str">
        <f t="shared" si="482"/>
        <v/>
      </c>
      <c r="L3851" s="28" t="str">
        <f t="shared" si="483"/>
        <v/>
      </c>
      <c r="M3851" s="28" t="s">
        <v>4906</v>
      </c>
      <c r="N3851" s="28" t="str">
        <f t="shared" si="484"/>
        <v/>
      </c>
      <c r="O3851" s="28" t="str">
        <f>IF(N3851=1,M3851&amp;" ("&amp;E3851&amp;")",M3851)</f>
        <v>Our Idiot Brother</v>
      </c>
      <c r="P3851" s="36">
        <f>INDEX(cpi!$A$1:$M$105,MATCH('Inflation adjust calc'!$E3851,cpi!$A:$A,0),MATCH('Inflation adjust calc'!$D3851,cpi!$1:$1,0))</f>
        <v>226.54499999999999</v>
      </c>
      <c r="Q3851" s="36">
        <f>cpi!$I$2</f>
        <v>240.85300000000001</v>
      </c>
      <c r="R3851" s="36">
        <f t="shared" si="481"/>
        <v>1.0631574300911519</v>
      </c>
      <c r="S3851" s="28" t="str">
        <f t="shared" si="485"/>
        <v/>
      </c>
      <c r="T3851" s="37">
        <f t="shared" si="486"/>
        <v>5315787.1504557598</v>
      </c>
      <c r="U3851" s="37">
        <f t="shared" si="487"/>
        <v>26382070.890948821</v>
      </c>
      <c r="V3851" s="37">
        <f t="shared" si="488"/>
        <v>27494579.025787372</v>
      </c>
    </row>
    <row r="3852" spans="1:22">
      <c r="A3852" s="23">
        <v>3851</v>
      </c>
      <c r="B3852" s="3" t="s">
        <v>859</v>
      </c>
      <c r="C3852" s="28">
        <v>21</v>
      </c>
      <c r="D3852" s="29">
        <v>7</v>
      </c>
      <c r="E3852" s="28">
        <v>2006</v>
      </c>
      <c r="F3852" s="31">
        <f>DATE(E3852,D3852,C3852)</f>
        <v>38919</v>
      </c>
      <c r="G3852" s="24" t="s">
        <v>4907</v>
      </c>
      <c r="H3852" s="2">
        <v>5000000</v>
      </c>
      <c r="I3852" s="2">
        <v>24148068</v>
      </c>
      <c r="J3852" s="2">
        <v>27342246</v>
      </c>
      <c r="K3852" s="28" t="str">
        <f t="shared" si="482"/>
        <v/>
      </c>
      <c r="L3852" s="28" t="str">
        <f t="shared" si="483"/>
        <v/>
      </c>
      <c r="M3852" s="28" t="s">
        <v>4907</v>
      </c>
      <c r="N3852" s="28" t="str">
        <f t="shared" si="484"/>
        <v/>
      </c>
      <c r="O3852" s="28" t="str">
        <f>IF(N3852=1,M3852&amp;" ("&amp;E3852&amp;")",M3852)</f>
        <v>Clerks II</v>
      </c>
      <c r="P3852" s="36">
        <f>INDEX(cpi!$A$1:$M$105,MATCH('Inflation adjust calc'!$E3852,cpi!$A:$A,0),MATCH('Inflation adjust calc'!$D3852,cpi!$1:$1,0))</f>
        <v>203.5</v>
      </c>
      <c r="Q3852" s="36">
        <f>cpi!$I$2</f>
        <v>240.85300000000001</v>
      </c>
      <c r="R3852" s="36">
        <f t="shared" si="481"/>
        <v>1.1835528255528256</v>
      </c>
      <c r="S3852" s="28" t="str">
        <f t="shared" si="485"/>
        <v/>
      </c>
      <c r="T3852" s="37">
        <f t="shared" si="486"/>
        <v>5917764.1277641281</v>
      </c>
      <c r="U3852" s="37">
        <f t="shared" si="487"/>
        <v>28580514.11304177</v>
      </c>
      <c r="V3852" s="37">
        <f t="shared" si="488"/>
        <v>32360992.510260444</v>
      </c>
    </row>
    <row r="3853" spans="1:22">
      <c r="A3853" s="23">
        <v>3852</v>
      </c>
      <c r="B3853" s="3">
        <v>36011</v>
      </c>
      <c r="C3853" s="28">
        <v>8</v>
      </c>
      <c r="D3853" s="29">
        <v>4</v>
      </c>
      <c r="E3853" s="28">
        <v>1998</v>
      </c>
      <c r="F3853" s="31">
        <f>DATE(E3853,D3853,C3853)</f>
        <v>35893</v>
      </c>
      <c r="G3853" s="24" t="s">
        <v>4908</v>
      </c>
      <c r="H3853" s="2">
        <v>5000000</v>
      </c>
      <c r="I3853" s="2">
        <v>23047939</v>
      </c>
      <c r="J3853" s="2">
        <v>23047939</v>
      </c>
      <c r="K3853" s="28" t="str">
        <f t="shared" si="482"/>
        <v/>
      </c>
      <c r="L3853" s="28" t="str">
        <f t="shared" si="483"/>
        <v/>
      </c>
      <c r="M3853" s="28" t="s">
        <v>4908</v>
      </c>
      <c r="N3853" s="28" t="str">
        <f t="shared" si="484"/>
        <v/>
      </c>
      <c r="O3853" s="28" t="str">
        <f>IF(N3853=1,M3853&amp;" ("&amp;E3853&amp;")",M3853)</f>
        <v>The Players Club</v>
      </c>
      <c r="P3853" s="36">
        <f>INDEX(cpi!$A$1:$M$105,MATCH('Inflation adjust calc'!$E3853,cpi!$A:$A,0),MATCH('Inflation adjust calc'!$D3853,cpi!$1:$1,0))</f>
        <v>162.5</v>
      </c>
      <c r="Q3853" s="36">
        <f>cpi!$I$2</f>
        <v>240.85300000000001</v>
      </c>
      <c r="R3853" s="36">
        <f t="shared" si="481"/>
        <v>1.4821723076923077</v>
      </c>
      <c r="S3853" s="28" t="str">
        <f t="shared" si="485"/>
        <v/>
      </c>
      <c r="T3853" s="37">
        <f t="shared" si="486"/>
        <v>7410861.538461538</v>
      </c>
      <c r="U3853" s="37">
        <f t="shared" si="487"/>
        <v>34161016.935181536</v>
      </c>
      <c r="V3853" s="37">
        <f t="shared" si="488"/>
        <v>34161016.935181536</v>
      </c>
    </row>
    <row r="3854" spans="1:22">
      <c r="A3854" s="23">
        <v>3853</v>
      </c>
      <c r="B3854" s="3" t="s">
        <v>2559</v>
      </c>
      <c r="C3854" s="28">
        <v>13</v>
      </c>
      <c r="D3854" s="29">
        <v>10</v>
      </c>
      <c r="E3854" s="28">
        <v>2000</v>
      </c>
      <c r="F3854" s="31">
        <f>DATE(E3854,D3854,C3854)</f>
        <v>36812</v>
      </c>
      <c r="G3854" s="24" t="s">
        <v>4909</v>
      </c>
      <c r="H3854" s="2">
        <v>5000000</v>
      </c>
      <c r="I3854" s="2">
        <v>21995263</v>
      </c>
      <c r="J3854" s="2">
        <v>109280263</v>
      </c>
      <c r="K3854" s="28" t="str">
        <f t="shared" si="482"/>
        <v/>
      </c>
      <c r="L3854" s="28" t="str">
        <f t="shared" si="483"/>
        <v/>
      </c>
      <c r="M3854" s="28" t="s">
        <v>4909</v>
      </c>
      <c r="N3854" s="28" t="str">
        <f t="shared" si="484"/>
        <v/>
      </c>
      <c r="O3854" s="28" t="str">
        <f>IF(N3854=1,M3854&amp;" ("&amp;E3854&amp;")",M3854)</f>
        <v>Billy Elliot</v>
      </c>
      <c r="P3854" s="36">
        <f>INDEX(cpi!$A$1:$M$105,MATCH('Inflation adjust calc'!$E3854,cpi!$A:$A,0),MATCH('Inflation adjust calc'!$D3854,cpi!$1:$1,0))</f>
        <v>174</v>
      </c>
      <c r="Q3854" s="36">
        <f>cpi!$I$2</f>
        <v>240.85300000000001</v>
      </c>
      <c r="R3854" s="36">
        <f t="shared" si="481"/>
        <v>1.384212643678161</v>
      </c>
      <c r="S3854" s="28" t="str">
        <f t="shared" si="485"/>
        <v/>
      </c>
      <c r="T3854" s="37">
        <f t="shared" si="486"/>
        <v>6921063.2183908047</v>
      </c>
      <c r="U3854" s="37">
        <f t="shared" si="487"/>
        <v>30446121.145626437</v>
      </c>
      <c r="V3854" s="37">
        <f t="shared" si="488"/>
        <v>151267121.74907473</v>
      </c>
    </row>
    <row r="3855" spans="1:22">
      <c r="A3855" s="23">
        <v>3854</v>
      </c>
      <c r="B3855" s="3">
        <v>41401</v>
      </c>
      <c r="C3855" s="28">
        <v>5</v>
      </c>
      <c r="D3855" s="29">
        <v>7</v>
      </c>
      <c r="E3855" s="28">
        <v>2013</v>
      </c>
      <c r="F3855" s="31">
        <f>DATE(E3855,D3855,C3855)</f>
        <v>41460</v>
      </c>
      <c r="G3855" s="24" t="s">
        <v>4910</v>
      </c>
      <c r="H3855" s="2">
        <v>5000000</v>
      </c>
      <c r="I3855" s="2">
        <v>21502690</v>
      </c>
      <c r="J3855" s="2">
        <v>26853810</v>
      </c>
      <c r="K3855" s="28" t="str">
        <f t="shared" si="482"/>
        <v/>
      </c>
      <c r="L3855" s="28" t="str">
        <f t="shared" si="483"/>
        <v/>
      </c>
      <c r="M3855" s="28" t="s">
        <v>4910</v>
      </c>
      <c r="N3855" s="28" t="str">
        <f t="shared" si="484"/>
        <v/>
      </c>
      <c r="O3855" s="28" t="str">
        <f>IF(N3855=1,M3855&amp;" ("&amp;E3855&amp;")",M3855)</f>
        <v>The Way Way Back</v>
      </c>
      <c r="P3855" s="36">
        <f>INDEX(cpi!$A$1:$M$105,MATCH('Inflation adjust calc'!$E3855,cpi!$A:$A,0),MATCH('Inflation adjust calc'!$D3855,cpi!$1:$1,0))</f>
        <v>233.596</v>
      </c>
      <c r="Q3855" s="36">
        <f>cpi!$I$2</f>
        <v>240.85300000000001</v>
      </c>
      <c r="R3855" s="36">
        <f t="shared" si="481"/>
        <v>1.0310664566174079</v>
      </c>
      <c r="S3855" s="28" t="str">
        <f t="shared" si="485"/>
        <v/>
      </c>
      <c r="T3855" s="37">
        <f t="shared" si="486"/>
        <v>5155332.2830870394</v>
      </c>
      <c r="U3855" s="37">
        <f t="shared" si="487"/>
        <v>22170702.386042573</v>
      </c>
      <c r="V3855" s="37">
        <f t="shared" si="488"/>
        <v>27688062.723377116</v>
      </c>
    </row>
    <row r="3856" spans="1:22">
      <c r="A3856" s="23">
        <v>3855</v>
      </c>
      <c r="B3856" s="3" t="s">
        <v>3271</v>
      </c>
      <c r="C3856" s="28">
        <v>29</v>
      </c>
      <c r="D3856" s="29">
        <v>8</v>
      </c>
      <c r="E3856" s="28">
        <v>2014</v>
      </c>
      <c r="F3856" s="31">
        <f>DATE(E3856,D3856,C3856)</f>
        <v>41880</v>
      </c>
      <c r="G3856" s="24" t="s">
        <v>4911</v>
      </c>
      <c r="H3856" s="2">
        <v>5000000</v>
      </c>
      <c r="I3856" s="2">
        <v>21222315</v>
      </c>
      <c r="J3856" s="2">
        <v>41799626</v>
      </c>
      <c r="K3856" s="28" t="str">
        <f t="shared" si="482"/>
        <v/>
      </c>
      <c r="L3856" s="28" t="str">
        <f t="shared" si="483"/>
        <v/>
      </c>
      <c r="M3856" s="28" t="s">
        <v>4911</v>
      </c>
      <c r="N3856" s="28" t="str">
        <f t="shared" si="484"/>
        <v/>
      </c>
      <c r="O3856" s="28" t="str">
        <f>IF(N3856=1,M3856&amp;" ("&amp;E3856&amp;")",M3856)</f>
        <v>As Above, So Below</v>
      </c>
      <c r="P3856" s="36">
        <f>INDEX(cpi!$A$1:$M$105,MATCH('Inflation adjust calc'!$E3856,cpi!$A:$A,0),MATCH('Inflation adjust calc'!$D3856,cpi!$1:$1,0))</f>
        <v>237.852</v>
      </c>
      <c r="Q3856" s="36">
        <f>cpi!$I$2</f>
        <v>240.85300000000001</v>
      </c>
      <c r="R3856" s="36">
        <f t="shared" si="481"/>
        <v>1.0126170896187545</v>
      </c>
      <c r="S3856" s="28" t="str">
        <f t="shared" si="485"/>
        <v/>
      </c>
      <c r="T3856" s="37">
        <f t="shared" si="486"/>
        <v>5063085.4480937729</v>
      </c>
      <c r="U3856" s="37">
        <f t="shared" si="487"/>
        <v>21490078.850272439</v>
      </c>
      <c r="V3856" s="37">
        <f t="shared" si="488"/>
        <v>42327015.62727242</v>
      </c>
    </row>
    <row r="3857" spans="1:22">
      <c r="A3857" s="23">
        <v>3856</v>
      </c>
      <c r="B3857" s="3" t="s">
        <v>4912</v>
      </c>
      <c r="C3857" s="28">
        <v>17</v>
      </c>
      <c r="D3857" s="29">
        <v>12</v>
      </c>
      <c r="E3857" s="28">
        <v>1997</v>
      </c>
      <c r="F3857" s="31">
        <f>DATE(E3857,D3857,C3857)</f>
        <v>35781</v>
      </c>
      <c r="G3857" s="24" t="s">
        <v>4913</v>
      </c>
      <c r="H3857" s="2">
        <v>5000000</v>
      </c>
      <c r="I3857" s="2">
        <v>20733485</v>
      </c>
      <c r="J3857" s="2">
        <v>21277770</v>
      </c>
      <c r="K3857" s="28" t="str">
        <f t="shared" si="482"/>
        <v/>
      </c>
      <c r="L3857" s="28" t="str">
        <f t="shared" si="483"/>
        <v/>
      </c>
      <c r="M3857" s="28" t="s">
        <v>4913</v>
      </c>
      <c r="N3857" s="28" t="str">
        <f t="shared" si="484"/>
        <v/>
      </c>
      <c r="O3857" s="28" t="str">
        <f>IF(N3857=1,M3857&amp;" ("&amp;E3857&amp;")",M3857)</f>
        <v>The Apostle</v>
      </c>
      <c r="P3857" s="36">
        <f>INDEX(cpi!$A$1:$M$105,MATCH('Inflation adjust calc'!$E3857,cpi!$A:$A,0),MATCH('Inflation adjust calc'!$D3857,cpi!$1:$1,0))</f>
        <v>161.30000000000001</v>
      </c>
      <c r="Q3857" s="36">
        <f>cpi!$I$2</f>
        <v>240.85300000000001</v>
      </c>
      <c r="R3857" s="36">
        <f t="shared" si="481"/>
        <v>1.4931990080595163</v>
      </c>
      <c r="S3857" s="28" t="str">
        <f t="shared" si="485"/>
        <v/>
      </c>
      <c r="T3857" s="37">
        <f t="shared" si="486"/>
        <v>7465995.0402975818</v>
      </c>
      <c r="U3857" s="37">
        <f t="shared" si="487"/>
        <v>30959219.235616863</v>
      </c>
      <c r="V3857" s="37">
        <f t="shared" si="488"/>
        <v>31771945.057718534</v>
      </c>
    </row>
    <row r="3858" spans="1:22">
      <c r="A3858" s="23">
        <v>3857</v>
      </c>
      <c r="B3858" s="3">
        <v>30021</v>
      </c>
      <c r="C3858" s="28">
        <v>3</v>
      </c>
      <c r="D3858" s="29">
        <v>11</v>
      </c>
      <c r="E3858" s="28">
        <v>1982</v>
      </c>
      <c r="F3858" s="31">
        <f>DATE(E3858,D3858,C3858)</f>
        <v>30258</v>
      </c>
      <c r="G3858" s="24" t="s">
        <v>4914</v>
      </c>
      <c r="H3858" s="2">
        <v>5000000</v>
      </c>
      <c r="I3858" s="2">
        <v>20659423</v>
      </c>
      <c r="J3858" s="2">
        <v>20659423</v>
      </c>
      <c r="K3858" s="28" t="str">
        <f t="shared" si="482"/>
        <v/>
      </c>
      <c r="L3858" s="28" t="str">
        <f t="shared" si="483"/>
        <v/>
      </c>
      <c r="M3858" s="28" t="s">
        <v>4914</v>
      </c>
      <c r="N3858" s="28" t="str">
        <f t="shared" si="484"/>
        <v/>
      </c>
      <c r="O3858" s="28" t="str">
        <f>IF(N3858=1,M3858&amp;" ("&amp;E3858&amp;")",M3858)</f>
        <v>The Man From Snowy River</v>
      </c>
      <c r="P3858" s="36">
        <f>INDEX(cpi!$A$1:$M$105,MATCH('Inflation adjust calc'!$E3858,cpi!$A:$A,0),MATCH('Inflation adjust calc'!$D3858,cpi!$1:$1,0))</f>
        <v>98</v>
      </c>
      <c r="Q3858" s="36">
        <f>cpi!$I$2</f>
        <v>240.85300000000001</v>
      </c>
      <c r="R3858" s="36">
        <f t="shared" ref="R3858:R3921" si="489">Q3858/P3858</f>
        <v>2.4576836734693877</v>
      </c>
      <c r="S3858" s="28" t="str">
        <f t="shared" si="485"/>
        <v/>
      </c>
      <c r="T3858" s="37">
        <f t="shared" si="486"/>
        <v>12288418.367346939</v>
      </c>
      <c r="U3858" s="37">
        <f t="shared" si="487"/>
        <v>50774326.610397957</v>
      </c>
      <c r="V3858" s="37">
        <f t="shared" si="488"/>
        <v>50774326.610397957</v>
      </c>
    </row>
    <row r="3859" spans="1:22">
      <c r="A3859" s="23">
        <v>3858</v>
      </c>
      <c r="B3859" s="3" t="s">
        <v>4915</v>
      </c>
      <c r="C3859" s="28">
        <v>23</v>
      </c>
      <c r="D3859" s="29">
        <v>10</v>
      </c>
      <c r="E3859" s="28">
        <v>1991</v>
      </c>
      <c r="F3859" s="31">
        <f>DATE(E3859,D3859,C3859)</f>
        <v>33534</v>
      </c>
      <c r="G3859" s="24" t="s">
        <v>4916</v>
      </c>
      <c r="H3859" s="2">
        <v>5000000</v>
      </c>
      <c r="I3859" s="2">
        <v>19438638</v>
      </c>
      <c r="J3859" s="2">
        <v>19438638</v>
      </c>
      <c r="K3859" s="28" t="str">
        <f t="shared" si="482"/>
        <v/>
      </c>
      <c r="L3859" s="28" t="str">
        <f t="shared" si="483"/>
        <v/>
      </c>
      <c r="M3859" s="28" t="s">
        <v>4916</v>
      </c>
      <c r="N3859" s="28" t="str">
        <f t="shared" si="484"/>
        <v/>
      </c>
      <c r="O3859" s="28" t="str">
        <f>IF(N3859=1,M3859&amp;" ("&amp;E3859&amp;")",M3859)</f>
        <v>House Party 2</v>
      </c>
      <c r="P3859" s="36">
        <f>INDEX(cpi!$A$1:$M$105,MATCH('Inflation adjust calc'!$E3859,cpi!$A:$A,0),MATCH('Inflation adjust calc'!$D3859,cpi!$1:$1,0))</f>
        <v>137.4</v>
      </c>
      <c r="Q3859" s="36">
        <f>cpi!$I$2</f>
        <v>240.85300000000001</v>
      </c>
      <c r="R3859" s="36">
        <f t="shared" si="489"/>
        <v>1.7529330422125182</v>
      </c>
      <c r="S3859" s="28" t="str">
        <f t="shared" si="485"/>
        <v/>
      </c>
      <c r="T3859" s="37">
        <f t="shared" si="486"/>
        <v>8764665.2110625915</v>
      </c>
      <c r="U3859" s="37">
        <f t="shared" si="487"/>
        <v>34074630.845807858</v>
      </c>
      <c r="V3859" s="37">
        <f t="shared" si="488"/>
        <v>34074630.845807858</v>
      </c>
    </row>
    <row r="3860" spans="1:22">
      <c r="A3860" s="23">
        <v>3859</v>
      </c>
      <c r="B3860" s="3" t="s">
        <v>1238</v>
      </c>
      <c r="C3860" s="28">
        <v>26</v>
      </c>
      <c r="D3860" s="29">
        <v>3</v>
      </c>
      <c r="E3860" s="28">
        <v>1999</v>
      </c>
      <c r="F3860" s="31">
        <f>DATE(E3860,D3860,C3860)</f>
        <v>36245</v>
      </c>
      <c r="G3860" s="24" t="s">
        <v>4917</v>
      </c>
      <c r="H3860" s="2">
        <v>5000000</v>
      </c>
      <c r="I3860" s="2">
        <v>19421271</v>
      </c>
      <c r="J3860" s="2">
        <v>19421271</v>
      </c>
      <c r="K3860" s="28" t="str">
        <f t="shared" si="482"/>
        <v/>
      </c>
      <c r="L3860" s="28" t="str">
        <f t="shared" si="483"/>
        <v/>
      </c>
      <c r="M3860" s="28" t="s">
        <v>4917</v>
      </c>
      <c r="N3860" s="28" t="str">
        <f t="shared" si="484"/>
        <v/>
      </c>
      <c r="O3860" s="28" t="str">
        <f>IF(N3860=1,M3860&amp;" ("&amp;E3860&amp;")",M3860)</f>
        <v>Doug's 1st Movie</v>
      </c>
      <c r="P3860" s="36">
        <f>INDEX(cpi!$A$1:$M$105,MATCH('Inflation adjust calc'!$E3860,cpi!$A:$A,0),MATCH('Inflation adjust calc'!$D3860,cpi!$1:$1,0))</f>
        <v>165</v>
      </c>
      <c r="Q3860" s="36">
        <f>cpi!$I$2</f>
        <v>240.85300000000001</v>
      </c>
      <c r="R3860" s="36">
        <f t="shared" si="489"/>
        <v>1.4597151515151516</v>
      </c>
      <c r="S3860" s="28" t="str">
        <f t="shared" si="485"/>
        <v/>
      </c>
      <c r="T3860" s="37">
        <f t="shared" si="486"/>
        <v>7298575.7575757578</v>
      </c>
      <c r="U3860" s="37">
        <f t="shared" si="487"/>
        <v>28349523.540381819</v>
      </c>
      <c r="V3860" s="37">
        <f t="shared" si="488"/>
        <v>28349523.540381819</v>
      </c>
    </row>
    <row r="3861" spans="1:22">
      <c r="A3861" s="23">
        <v>3860</v>
      </c>
      <c r="B3861" s="3" t="s">
        <v>3093</v>
      </c>
      <c r="C3861" s="28">
        <v>19</v>
      </c>
      <c r="D3861" s="29">
        <v>2</v>
      </c>
      <c r="E3861" s="28">
        <v>2016</v>
      </c>
      <c r="F3861" s="31">
        <f>DATE(E3861,D3861,C3861)</f>
        <v>42419</v>
      </c>
      <c r="G3861" s="24" t="s">
        <v>4918</v>
      </c>
      <c r="H3861" s="2">
        <v>5000000</v>
      </c>
      <c r="I3861" s="2">
        <v>19115191</v>
      </c>
      <c r="J3861" s="2">
        <v>22178125</v>
      </c>
      <c r="K3861" s="28" t="str">
        <f t="shared" si="482"/>
        <v/>
      </c>
      <c r="L3861" s="28" t="str">
        <f t="shared" si="483"/>
        <v/>
      </c>
      <c r="M3861" s="28" t="s">
        <v>4918</v>
      </c>
      <c r="N3861" s="28" t="str">
        <f t="shared" si="484"/>
        <v/>
      </c>
      <c r="O3861" s="28" t="str">
        <f>IF(N3861=1,M3861&amp;" ("&amp;E3861&amp;")",M3861)</f>
        <v>Race</v>
      </c>
      <c r="P3861" s="36">
        <f>INDEX(cpi!$A$1:$M$105,MATCH('Inflation adjust calc'!$E3861,cpi!$A:$A,0),MATCH('Inflation adjust calc'!$D3861,cpi!$1:$1,0))</f>
        <v>237.11099999999999</v>
      </c>
      <c r="Q3861" s="36">
        <f>cpi!$I$2</f>
        <v>240.85300000000001</v>
      </c>
      <c r="R3861" s="36">
        <f t="shared" si="489"/>
        <v>1.0157816381357256</v>
      </c>
      <c r="S3861" s="28" t="str">
        <f t="shared" si="485"/>
        <v/>
      </c>
      <c r="T3861" s="37">
        <f t="shared" si="486"/>
        <v>5078908.1906786282</v>
      </c>
      <c r="U3861" s="37">
        <f t="shared" si="487"/>
        <v>19416860.027257279</v>
      </c>
      <c r="V3861" s="37">
        <f t="shared" si="488"/>
        <v>22528132.143278889</v>
      </c>
    </row>
    <row r="3862" spans="1:22">
      <c r="A3862" s="23">
        <v>3861</v>
      </c>
      <c r="B3862" s="3" t="s">
        <v>4919</v>
      </c>
      <c r="C3862" s="28">
        <v>18</v>
      </c>
      <c r="D3862" s="29">
        <v>9</v>
      </c>
      <c r="E3862" s="28">
        <v>1981</v>
      </c>
      <c r="F3862" s="31">
        <f>DATE(E3862,D3862,C3862)</f>
        <v>29847</v>
      </c>
      <c r="G3862" s="24" t="s">
        <v>4920</v>
      </c>
      <c r="H3862" s="2">
        <v>5000000</v>
      </c>
      <c r="I3862" s="2">
        <v>19032000</v>
      </c>
      <c r="J3862" s="2">
        <v>25032000</v>
      </c>
      <c r="K3862" s="28" t="str">
        <f t="shared" si="482"/>
        <v/>
      </c>
      <c r="L3862" s="28" t="str">
        <f t="shared" si="483"/>
        <v/>
      </c>
      <c r="M3862" s="28" t="s">
        <v>4920</v>
      </c>
      <c r="N3862" s="28" t="str">
        <f t="shared" si="484"/>
        <v/>
      </c>
      <c r="O3862" s="28" t="str">
        <f>IF(N3862=1,M3862&amp;" ("&amp;E3862&amp;")",M3862)</f>
        <v>Mommie Dearest</v>
      </c>
      <c r="P3862" s="36">
        <f>INDEX(cpi!$A$1:$M$105,MATCH('Inflation adjust calc'!$E3862,cpi!$A:$A,0),MATCH('Inflation adjust calc'!$D3862,cpi!$1:$1,0))</f>
        <v>93.2</v>
      </c>
      <c r="Q3862" s="36">
        <f>cpi!$I$2</f>
        <v>240.85300000000001</v>
      </c>
      <c r="R3862" s="36">
        <f t="shared" si="489"/>
        <v>2.5842596566523603</v>
      </c>
      <c r="S3862" s="28" t="str">
        <f t="shared" si="485"/>
        <v/>
      </c>
      <c r="T3862" s="37">
        <f t="shared" si="486"/>
        <v>12921298.283261802</v>
      </c>
      <c r="U3862" s="37">
        <f t="shared" si="487"/>
        <v>49183629.785407722</v>
      </c>
      <c r="V3862" s="37">
        <f t="shared" si="488"/>
        <v>64689187.725321881</v>
      </c>
    </row>
    <row r="3863" spans="1:22">
      <c r="A3863" s="23">
        <v>3862</v>
      </c>
      <c r="B3863" s="3" t="s">
        <v>987</v>
      </c>
      <c r="C3863" s="28">
        <v>16</v>
      </c>
      <c r="D3863" s="29">
        <v>1</v>
      </c>
      <c r="E3863" s="28">
        <v>2015</v>
      </c>
      <c r="F3863" s="31">
        <f>DATE(E3863,D3863,C3863)</f>
        <v>42020</v>
      </c>
      <c r="G3863" s="24" t="s">
        <v>4921</v>
      </c>
      <c r="H3863" s="2">
        <v>5000000</v>
      </c>
      <c r="I3863" s="2">
        <v>18656400</v>
      </c>
      <c r="J3863" s="2">
        <v>41699612</v>
      </c>
      <c r="K3863" s="28" t="str">
        <f t="shared" si="482"/>
        <v/>
      </c>
      <c r="L3863" s="28" t="str">
        <f t="shared" si="483"/>
        <v/>
      </c>
      <c r="M3863" s="28" t="s">
        <v>4921</v>
      </c>
      <c r="N3863" s="28" t="str">
        <f t="shared" si="484"/>
        <v/>
      </c>
      <c r="O3863" s="28" t="str">
        <f>IF(N3863=1,M3863&amp;" ("&amp;E3863&amp;")",M3863)</f>
        <v>Still Alice</v>
      </c>
      <c r="P3863" s="36">
        <f>INDEX(cpi!$A$1:$M$105,MATCH('Inflation adjust calc'!$E3863,cpi!$A:$A,0),MATCH('Inflation adjust calc'!$D3863,cpi!$1:$1,0))</f>
        <v>233.70699999999999</v>
      </c>
      <c r="Q3863" s="36">
        <f>cpi!$I$2</f>
        <v>240.85300000000001</v>
      </c>
      <c r="R3863" s="36">
        <f t="shared" si="489"/>
        <v>1.0305767478081531</v>
      </c>
      <c r="S3863" s="28" t="str">
        <f t="shared" si="485"/>
        <v/>
      </c>
      <c r="T3863" s="37">
        <f t="shared" si="486"/>
        <v>5152883.7390407659</v>
      </c>
      <c r="U3863" s="37">
        <f t="shared" si="487"/>
        <v>19226852.037808027</v>
      </c>
      <c r="V3863" s="37">
        <f t="shared" si="488"/>
        <v>42974650.519821838</v>
      </c>
    </row>
    <row r="3864" spans="1:22">
      <c r="A3864" s="23">
        <v>3863</v>
      </c>
      <c r="B3864" s="3">
        <v>32152</v>
      </c>
      <c r="C3864" s="28">
        <v>1</v>
      </c>
      <c r="D3864" s="29">
        <v>10</v>
      </c>
      <c r="E3864" s="28">
        <v>1988</v>
      </c>
      <c r="F3864" s="31">
        <f>DATE(E3864,D3864,C3864)</f>
        <v>32417</v>
      </c>
      <c r="G3864" s="24" t="s">
        <v>4922</v>
      </c>
      <c r="H3864" s="2">
        <v>5000000</v>
      </c>
      <c r="I3864" s="2">
        <v>17768757</v>
      </c>
      <c r="J3864" s="2">
        <v>17768757</v>
      </c>
      <c r="K3864" s="28" t="str">
        <f t="shared" si="482"/>
        <v/>
      </c>
      <c r="L3864" s="28" t="str">
        <f t="shared" si="483"/>
        <v/>
      </c>
      <c r="M3864" s="28" t="s">
        <v>4922</v>
      </c>
      <c r="N3864" s="28" t="str">
        <f t="shared" si="484"/>
        <v/>
      </c>
      <c r="O3864" s="28" t="str">
        <f>IF(N3864=1,M3864&amp;" ("&amp;E3864&amp;")",M3864)</f>
        <v>Halloween 4: The Return of Michael Myers</v>
      </c>
      <c r="P3864" s="36">
        <f>INDEX(cpi!$A$1:$M$105,MATCH('Inflation adjust calc'!$E3864,cpi!$A:$A,0),MATCH('Inflation adjust calc'!$D3864,cpi!$1:$1,0))</f>
        <v>120.2</v>
      </c>
      <c r="Q3864" s="36">
        <f>cpi!$I$2</f>
        <v>240.85300000000001</v>
      </c>
      <c r="R3864" s="36">
        <f t="shared" si="489"/>
        <v>2.0037687188019966</v>
      </c>
      <c r="S3864" s="28" t="str">
        <f t="shared" si="485"/>
        <v/>
      </c>
      <c r="T3864" s="37">
        <f t="shared" si="486"/>
        <v>10018843.594009982</v>
      </c>
      <c r="U3864" s="37">
        <f t="shared" si="487"/>
        <v>35604479.448594011</v>
      </c>
      <c r="V3864" s="37">
        <f t="shared" si="488"/>
        <v>35604479.448594011</v>
      </c>
    </row>
    <row r="3865" spans="1:22">
      <c r="A3865" s="23">
        <v>3864</v>
      </c>
      <c r="B3865" s="3">
        <v>40583</v>
      </c>
      <c r="C3865" s="28">
        <v>2</v>
      </c>
      <c r="D3865" s="29">
        <v>9</v>
      </c>
      <c r="E3865" s="28">
        <v>2011</v>
      </c>
      <c r="F3865" s="31">
        <f>DATE(E3865,D3865,C3865)</f>
        <v>40788</v>
      </c>
      <c r="G3865" s="24" t="s">
        <v>4923</v>
      </c>
      <c r="H3865" s="2">
        <v>5000000</v>
      </c>
      <c r="I3865" s="2">
        <v>17686929</v>
      </c>
      <c r="J3865" s="2">
        <v>26517819</v>
      </c>
      <c r="K3865" s="28" t="str">
        <f t="shared" si="482"/>
        <v/>
      </c>
      <c r="L3865" s="28" t="str">
        <f t="shared" si="483"/>
        <v/>
      </c>
      <c r="M3865" s="28" t="s">
        <v>4923</v>
      </c>
      <c r="N3865" s="28" t="str">
        <f t="shared" si="484"/>
        <v/>
      </c>
      <c r="O3865" s="28" t="str">
        <f>IF(N3865=1,M3865&amp;" ("&amp;E3865&amp;")",M3865)</f>
        <v>Apollo 18</v>
      </c>
      <c r="P3865" s="36">
        <f>INDEX(cpi!$A$1:$M$105,MATCH('Inflation adjust calc'!$E3865,cpi!$A:$A,0),MATCH('Inflation adjust calc'!$D3865,cpi!$1:$1,0))</f>
        <v>226.88900000000001</v>
      </c>
      <c r="Q3865" s="36">
        <f>cpi!$I$2</f>
        <v>240.85300000000001</v>
      </c>
      <c r="R3865" s="36">
        <f t="shared" si="489"/>
        <v>1.0615455134449003</v>
      </c>
      <c r="S3865" s="28" t="str">
        <f t="shared" si="485"/>
        <v/>
      </c>
      <c r="T3865" s="37">
        <f t="shared" si="486"/>
        <v>5307727.5672245016</v>
      </c>
      <c r="U3865" s="37">
        <f t="shared" si="487"/>
        <v>18775480.126568496</v>
      </c>
      <c r="V3865" s="37">
        <f t="shared" si="488"/>
        <v>28149871.785793934</v>
      </c>
    </row>
    <row r="3866" spans="1:22">
      <c r="A3866" s="23">
        <v>3865</v>
      </c>
      <c r="B3866" s="3">
        <v>41922</v>
      </c>
      <c r="C3866" s="28">
        <v>10</v>
      </c>
      <c r="D3866" s="29">
        <v>10</v>
      </c>
      <c r="E3866" s="28">
        <v>2014</v>
      </c>
      <c r="F3866" s="31">
        <f>DATE(E3866,D3866,C3866)</f>
        <v>41922</v>
      </c>
      <c r="G3866" s="24" t="s">
        <v>4924</v>
      </c>
      <c r="H3866" s="2">
        <v>5000000</v>
      </c>
      <c r="I3866" s="2">
        <v>17390770</v>
      </c>
      <c r="J3866" s="2">
        <v>17499242</v>
      </c>
      <c r="K3866" s="28" t="str">
        <f t="shared" si="482"/>
        <v/>
      </c>
      <c r="L3866" s="28" t="str">
        <f t="shared" si="483"/>
        <v/>
      </c>
      <c r="M3866" s="28" t="s">
        <v>4924</v>
      </c>
      <c r="N3866" s="28" t="str">
        <f t="shared" si="484"/>
        <v/>
      </c>
      <c r="O3866" s="28" t="str">
        <f>IF(N3866=1,M3866&amp;" ("&amp;E3866&amp;")",M3866)</f>
        <v>Addicted</v>
      </c>
      <c r="P3866" s="36">
        <f>INDEX(cpi!$A$1:$M$105,MATCH('Inflation adjust calc'!$E3866,cpi!$A:$A,0),MATCH('Inflation adjust calc'!$D3866,cpi!$1:$1,0))</f>
        <v>237.43299999999999</v>
      </c>
      <c r="Q3866" s="36">
        <f>cpi!$I$2</f>
        <v>240.85300000000001</v>
      </c>
      <c r="R3866" s="36">
        <f t="shared" si="489"/>
        <v>1.0144040634621136</v>
      </c>
      <c r="S3866" s="28" t="str">
        <f t="shared" si="485"/>
        <v/>
      </c>
      <c r="T3866" s="37">
        <f t="shared" si="486"/>
        <v>5072020.3173105679</v>
      </c>
      <c r="U3866" s="37">
        <f t="shared" si="487"/>
        <v>17641267.754735023</v>
      </c>
      <c r="V3866" s="37">
        <f t="shared" si="488"/>
        <v>17751302.192306884</v>
      </c>
    </row>
    <row r="3867" spans="1:22">
      <c r="A3867" s="23">
        <v>3866</v>
      </c>
      <c r="B3867" s="3" t="s">
        <v>4177</v>
      </c>
      <c r="C3867" s="28">
        <v>31</v>
      </c>
      <c r="D3867" s="29">
        <v>8</v>
      </c>
      <c r="E3867" s="28">
        <v>2001</v>
      </c>
      <c r="F3867" s="31">
        <f>DATE(E3867,D3867,C3867)</f>
        <v>37134</v>
      </c>
      <c r="G3867" s="24" t="s">
        <v>4925</v>
      </c>
      <c r="H3867" s="2">
        <v>5000000</v>
      </c>
      <c r="I3867" s="2">
        <v>16017403</v>
      </c>
      <c r="J3867" s="2">
        <v>16017403</v>
      </c>
      <c r="K3867" s="28" t="str">
        <f t="shared" si="482"/>
        <v/>
      </c>
      <c r="L3867" s="28" t="str">
        <f t="shared" si="483"/>
        <v/>
      </c>
      <c r="M3867" s="28" t="s">
        <v>4925</v>
      </c>
      <c r="N3867" s="28" t="str">
        <f t="shared" si="484"/>
        <v/>
      </c>
      <c r="O3867" s="28" t="str">
        <f>IF(N3867=1,M3867&amp;" ("&amp;E3867&amp;")",M3867)</f>
        <v>O (Othello)</v>
      </c>
      <c r="P3867" s="36">
        <f>INDEX(cpi!$A$1:$M$105,MATCH('Inflation adjust calc'!$E3867,cpi!$A:$A,0),MATCH('Inflation adjust calc'!$D3867,cpi!$1:$1,0))</f>
        <v>177.5</v>
      </c>
      <c r="Q3867" s="36">
        <f>cpi!$I$2</f>
        <v>240.85300000000001</v>
      </c>
      <c r="R3867" s="36">
        <f t="shared" si="489"/>
        <v>1.3569183098591551</v>
      </c>
      <c r="S3867" s="28" t="str">
        <f t="shared" si="485"/>
        <v/>
      </c>
      <c r="T3867" s="37">
        <f t="shared" si="486"/>
        <v>6784591.5492957756</v>
      </c>
      <c r="U3867" s="37">
        <f t="shared" si="487"/>
        <v>21734307.407092959</v>
      </c>
      <c r="V3867" s="37">
        <f t="shared" si="488"/>
        <v>21734307.407092959</v>
      </c>
    </row>
    <row r="3868" spans="1:22">
      <c r="A3868" s="23">
        <v>3867</v>
      </c>
      <c r="B3868" s="3" t="s">
        <v>4926</v>
      </c>
      <c r="C3868" s="28">
        <v>29</v>
      </c>
      <c r="D3868" s="29">
        <v>9</v>
      </c>
      <c r="E3868" s="28">
        <v>1995</v>
      </c>
      <c r="F3868" s="31">
        <f>DATE(E3868,D3868,C3868)</f>
        <v>34971</v>
      </c>
      <c r="G3868" s="24" t="s">
        <v>4927</v>
      </c>
      <c r="H3868" s="2">
        <v>5000000</v>
      </c>
      <c r="I3868" s="2">
        <v>15126948</v>
      </c>
      <c r="J3868" s="2">
        <v>15126948</v>
      </c>
      <c r="K3868" s="28" t="str">
        <f t="shared" si="482"/>
        <v/>
      </c>
      <c r="L3868" s="28" t="str">
        <f t="shared" si="483"/>
        <v/>
      </c>
      <c r="M3868" s="28" t="s">
        <v>4927</v>
      </c>
      <c r="N3868" s="28" t="str">
        <f t="shared" si="484"/>
        <v/>
      </c>
      <c r="O3868" s="28" t="str">
        <f>IF(N3868=1,M3868&amp;" ("&amp;E3868&amp;")",M3868)</f>
        <v>Halloween: The Curse of Michael Myers</v>
      </c>
      <c r="P3868" s="36">
        <f>INDEX(cpi!$A$1:$M$105,MATCH('Inflation adjust calc'!$E3868,cpi!$A:$A,0),MATCH('Inflation adjust calc'!$D3868,cpi!$1:$1,0))</f>
        <v>153.19999999999999</v>
      </c>
      <c r="Q3868" s="36">
        <f>cpi!$I$2</f>
        <v>240.85300000000001</v>
      </c>
      <c r="R3868" s="36">
        <f t="shared" si="489"/>
        <v>1.5721475195822456</v>
      </c>
      <c r="S3868" s="28" t="str">
        <f t="shared" si="485"/>
        <v/>
      </c>
      <c r="T3868" s="37">
        <f t="shared" si="486"/>
        <v>7860737.5979112284</v>
      </c>
      <c r="U3868" s="37">
        <f t="shared" si="487"/>
        <v>23781793.777049612</v>
      </c>
      <c r="V3868" s="37">
        <f t="shared" si="488"/>
        <v>23781793.777049612</v>
      </c>
    </row>
    <row r="3869" spans="1:22">
      <c r="A3869" s="23">
        <v>3868</v>
      </c>
      <c r="B3869" s="3">
        <v>19725</v>
      </c>
      <c r="C3869" s="28">
        <v>1</v>
      </c>
      <c r="D3869" s="29">
        <v>1</v>
      </c>
      <c r="E3869" s="28">
        <v>1954</v>
      </c>
      <c r="F3869" s="31">
        <f>DATE(E3869,D3869,C3869)</f>
        <v>19725</v>
      </c>
      <c r="G3869" s="24" t="s">
        <v>4928</v>
      </c>
      <c r="H3869" s="2">
        <v>5000000</v>
      </c>
      <c r="I3869" s="2">
        <v>15000000</v>
      </c>
      <c r="J3869" s="2">
        <v>15000000</v>
      </c>
      <c r="K3869" s="28" t="str">
        <f t="shared" si="482"/>
        <v/>
      </c>
      <c r="L3869" s="28" t="str">
        <f t="shared" si="483"/>
        <v/>
      </c>
      <c r="M3869" s="28" t="s">
        <v>4928</v>
      </c>
      <c r="N3869" s="28" t="str">
        <f t="shared" si="484"/>
        <v/>
      </c>
      <c r="O3869" s="28" t="str">
        <f>IF(N3869=1,M3869&amp;" ("&amp;E3869&amp;")",M3869)</f>
        <v>The Egyptian</v>
      </c>
      <c r="P3869" s="36">
        <f>INDEX(cpi!$A$1:$M$105,MATCH('Inflation adjust calc'!$E3869,cpi!$A:$A,0),MATCH('Inflation adjust calc'!$D3869,cpi!$1:$1,0))</f>
        <v>26.9</v>
      </c>
      <c r="Q3869" s="36">
        <f>cpi!$I$2</f>
        <v>240.85300000000001</v>
      </c>
      <c r="R3869" s="36">
        <f t="shared" si="489"/>
        <v>8.9536431226765814</v>
      </c>
      <c r="S3869" s="28" t="str">
        <f t="shared" si="485"/>
        <v/>
      </c>
      <c r="T3869" s="37">
        <f t="shared" si="486"/>
        <v>44768215.613382906</v>
      </c>
      <c r="U3869" s="37">
        <f t="shared" si="487"/>
        <v>134304646.84014872</v>
      </c>
      <c r="V3869" s="37">
        <f t="shared" si="488"/>
        <v>134304646.84014872</v>
      </c>
    </row>
    <row r="3870" spans="1:22">
      <c r="A3870" s="23">
        <v>3869</v>
      </c>
      <c r="B3870" s="3">
        <v>35622</v>
      </c>
      <c r="C3870" s="28">
        <v>7</v>
      </c>
      <c r="D3870" s="29">
        <v>11</v>
      </c>
      <c r="E3870" s="28">
        <v>1997</v>
      </c>
      <c r="F3870" s="31">
        <f>DATE(E3870,D3870,C3870)</f>
        <v>35741</v>
      </c>
      <c r="G3870" s="24" t="s">
        <v>4929</v>
      </c>
      <c r="H3870" s="2">
        <v>5000000</v>
      </c>
      <c r="I3870" s="2">
        <v>14843425</v>
      </c>
      <c r="J3870" s="2">
        <v>14843425</v>
      </c>
      <c r="K3870" s="28" t="str">
        <f t="shared" si="482"/>
        <v/>
      </c>
      <c r="L3870" s="28" t="str">
        <f t="shared" si="483"/>
        <v/>
      </c>
      <c r="M3870" s="28" t="s">
        <v>4929</v>
      </c>
      <c r="N3870" s="28" t="str">
        <f t="shared" si="484"/>
        <v/>
      </c>
      <c r="O3870" s="28" t="str">
        <f>IF(N3870=1,M3870&amp;" ("&amp;E3870&amp;")",M3870)</f>
        <v>Eve's Bayou</v>
      </c>
      <c r="P3870" s="36">
        <f>INDEX(cpi!$A$1:$M$105,MATCH('Inflation adjust calc'!$E3870,cpi!$A:$A,0),MATCH('Inflation adjust calc'!$D3870,cpi!$1:$1,0))</f>
        <v>161.5</v>
      </c>
      <c r="Q3870" s="36">
        <f>cpi!$I$2</f>
        <v>240.85300000000001</v>
      </c>
      <c r="R3870" s="36">
        <f t="shared" si="489"/>
        <v>1.4913498452012384</v>
      </c>
      <c r="S3870" s="28" t="str">
        <f t="shared" si="485"/>
        <v/>
      </c>
      <c r="T3870" s="37">
        <f t="shared" si="486"/>
        <v>7456749.2260061922</v>
      </c>
      <c r="U3870" s="37">
        <f t="shared" si="487"/>
        <v>22136739.576006193</v>
      </c>
      <c r="V3870" s="37">
        <f t="shared" si="488"/>
        <v>22136739.576006193</v>
      </c>
    </row>
    <row r="3871" spans="1:22">
      <c r="A3871" s="23">
        <v>3870</v>
      </c>
      <c r="B3871" s="3">
        <v>29863</v>
      </c>
      <c r="C3871" s="28">
        <v>10</v>
      </c>
      <c r="D3871" s="29">
        <v>4</v>
      </c>
      <c r="E3871" s="28">
        <v>1981</v>
      </c>
      <c r="F3871" s="31">
        <f>DATE(E3871,D3871,C3871)</f>
        <v>29686</v>
      </c>
      <c r="G3871" s="24" t="s">
        <v>4930</v>
      </c>
      <c r="H3871" s="2">
        <v>5000000</v>
      </c>
      <c r="I3871" s="2">
        <v>14600000</v>
      </c>
      <c r="J3871" s="2">
        <v>19600000</v>
      </c>
      <c r="K3871" s="28" t="str">
        <f t="shared" si="482"/>
        <v/>
      </c>
      <c r="L3871" s="28" t="str">
        <f t="shared" si="483"/>
        <v/>
      </c>
      <c r="M3871" s="28" t="s">
        <v>4930</v>
      </c>
      <c r="N3871" s="28" t="str">
        <f t="shared" si="484"/>
        <v/>
      </c>
      <c r="O3871" s="28" t="str">
        <f>IF(N3871=1,M3871&amp;" ("&amp;E3871&amp;")",M3871)</f>
        <v>Nighthawks</v>
      </c>
      <c r="P3871" s="36">
        <f>INDEX(cpi!$A$1:$M$105,MATCH('Inflation adjust calc'!$E3871,cpi!$A:$A,0),MATCH('Inflation adjust calc'!$D3871,cpi!$1:$1,0))</f>
        <v>89.1</v>
      </c>
      <c r="Q3871" s="36">
        <f>cpi!$I$2</f>
        <v>240.85300000000001</v>
      </c>
      <c r="R3871" s="36">
        <f t="shared" si="489"/>
        <v>2.7031762065095402</v>
      </c>
      <c r="S3871" s="28" t="str">
        <f t="shared" si="485"/>
        <v/>
      </c>
      <c r="T3871" s="37">
        <f t="shared" si="486"/>
        <v>13515881.032547701</v>
      </c>
      <c r="U3871" s="37">
        <f t="shared" si="487"/>
        <v>39466372.615039289</v>
      </c>
      <c r="V3871" s="37">
        <f t="shared" si="488"/>
        <v>52982253.647586986</v>
      </c>
    </row>
    <row r="3872" spans="1:22">
      <c r="A3872" s="23">
        <v>3871</v>
      </c>
      <c r="B3872" s="3" t="s">
        <v>4931</v>
      </c>
      <c r="C3872" s="28">
        <v>28</v>
      </c>
      <c r="D3872" s="29">
        <v>7</v>
      </c>
      <c r="E3872" s="28">
        <v>1989</v>
      </c>
      <c r="F3872" s="31">
        <f>DATE(E3872,D3872,C3872)</f>
        <v>32717</v>
      </c>
      <c r="G3872" s="24" t="s">
        <v>4932</v>
      </c>
      <c r="H3872" s="2">
        <v>5000000</v>
      </c>
      <c r="I3872" s="2">
        <v>14343976</v>
      </c>
      <c r="J3872" s="2">
        <v>14343976</v>
      </c>
      <c r="K3872" s="28" t="str">
        <f t="shared" si="482"/>
        <v/>
      </c>
      <c r="L3872" s="28" t="str">
        <f t="shared" si="483"/>
        <v/>
      </c>
      <c r="M3872" s="28" t="s">
        <v>4932</v>
      </c>
      <c r="N3872" s="28" t="str">
        <f t="shared" si="484"/>
        <v/>
      </c>
      <c r="O3872" s="28" t="str">
        <f>IF(N3872=1,M3872&amp;" ("&amp;E3872&amp;")",M3872)</f>
        <v>Friday the 13th Part VIII: Jason Takes Manhattan</v>
      </c>
      <c r="P3872" s="36">
        <f>INDEX(cpi!$A$1:$M$105,MATCH('Inflation adjust calc'!$E3872,cpi!$A:$A,0),MATCH('Inflation adjust calc'!$D3872,cpi!$1:$1,0))</f>
        <v>124.4</v>
      </c>
      <c r="Q3872" s="36">
        <f>cpi!$I$2</f>
        <v>240.85300000000001</v>
      </c>
      <c r="R3872" s="36">
        <f t="shared" si="489"/>
        <v>1.9361173633440514</v>
      </c>
      <c r="S3872" s="28" t="str">
        <f t="shared" si="485"/>
        <v/>
      </c>
      <c r="T3872" s="37">
        <f t="shared" si="486"/>
        <v>9680586.8167202566</v>
      </c>
      <c r="U3872" s="37">
        <f t="shared" si="487"/>
        <v>27771620.992990352</v>
      </c>
      <c r="V3872" s="37">
        <f t="shared" si="488"/>
        <v>27771620.992990352</v>
      </c>
    </row>
    <row r="3873" spans="1:22">
      <c r="A3873" s="23">
        <v>3872</v>
      </c>
      <c r="B3873" s="3" t="s">
        <v>2278</v>
      </c>
      <c r="C3873" s="28">
        <v>15</v>
      </c>
      <c r="D3873" s="29">
        <v>3</v>
      </c>
      <c r="E3873" s="28">
        <v>2013</v>
      </c>
      <c r="F3873" s="31">
        <f>DATE(E3873,D3873,C3873)</f>
        <v>41348</v>
      </c>
      <c r="G3873" s="24" t="s">
        <v>4933</v>
      </c>
      <c r="H3873" s="2">
        <v>5000000</v>
      </c>
      <c r="I3873" s="2">
        <v>14124286</v>
      </c>
      <c r="J3873" s="2">
        <v>31149251</v>
      </c>
      <c r="K3873" s="28" t="str">
        <f t="shared" si="482"/>
        <v/>
      </c>
      <c r="L3873" s="28" t="str">
        <f t="shared" si="483"/>
        <v/>
      </c>
      <c r="M3873" s="28" t="s">
        <v>4933</v>
      </c>
      <c r="N3873" s="28" t="str">
        <f t="shared" si="484"/>
        <v/>
      </c>
      <c r="O3873" s="28" t="str">
        <f>IF(N3873=1,M3873&amp;" ("&amp;E3873&amp;")",M3873)</f>
        <v>Spring Breakers</v>
      </c>
      <c r="P3873" s="36">
        <f>INDEX(cpi!$A$1:$M$105,MATCH('Inflation adjust calc'!$E3873,cpi!$A:$A,0),MATCH('Inflation adjust calc'!$D3873,cpi!$1:$1,0))</f>
        <v>232.773</v>
      </c>
      <c r="Q3873" s="36">
        <f>cpi!$I$2</f>
        <v>240.85300000000001</v>
      </c>
      <c r="R3873" s="36">
        <f t="shared" si="489"/>
        <v>1.0347119296481981</v>
      </c>
      <c r="S3873" s="28" t="str">
        <f t="shared" si="485"/>
        <v/>
      </c>
      <c r="T3873" s="37">
        <f t="shared" si="486"/>
        <v>5173559.6482409909</v>
      </c>
      <c r="U3873" s="37">
        <f t="shared" si="487"/>
        <v>14614567.221963029</v>
      </c>
      <c r="V3873" s="37">
        <f t="shared" si="488"/>
        <v>32230501.609306067</v>
      </c>
    </row>
    <row r="3874" spans="1:22">
      <c r="A3874" s="23">
        <v>3873</v>
      </c>
      <c r="B3874" s="3" t="s">
        <v>689</v>
      </c>
      <c r="C3874" s="28">
        <v>15</v>
      </c>
      <c r="D3874" s="29">
        <v>3</v>
      </c>
      <c r="E3874" s="28">
        <v>2002</v>
      </c>
      <c r="F3874" s="31">
        <f>DATE(E3874,D3874,C3874)</f>
        <v>37330</v>
      </c>
      <c r="G3874" s="24" t="s">
        <v>4934</v>
      </c>
      <c r="H3874" s="2">
        <v>5000000</v>
      </c>
      <c r="I3874" s="2">
        <v>13649881</v>
      </c>
      <c r="J3874" s="2">
        <v>33649881</v>
      </c>
      <c r="K3874" s="28" t="str">
        <f t="shared" si="482"/>
        <v/>
      </c>
      <c r="L3874" s="28" t="str">
        <f t="shared" si="483"/>
        <v/>
      </c>
      <c r="M3874" s="28" t="s">
        <v>4934</v>
      </c>
      <c r="N3874" s="28" t="str">
        <f t="shared" si="484"/>
        <v/>
      </c>
      <c r="O3874" s="28" t="str">
        <f>IF(N3874=1,M3874&amp;" ("&amp;E3874&amp;")",M3874)</f>
        <v>Y Tu Mamá También</v>
      </c>
      <c r="P3874" s="36">
        <f>INDEX(cpi!$A$1:$M$105,MATCH('Inflation adjust calc'!$E3874,cpi!$A:$A,0),MATCH('Inflation adjust calc'!$D3874,cpi!$1:$1,0))</f>
        <v>178.8</v>
      </c>
      <c r="Q3874" s="36">
        <f>cpi!$I$2</f>
        <v>240.85300000000001</v>
      </c>
      <c r="R3874" s="36">
        <f t="shared" si="489"/>
        <v>1.3470525727069351</v>
      </c>
      <c r="S3874" s="28" t="str">
        <f t="shared" si="485"/>
        <v/>
      </c>
      <c r="T3874" s="37">
        <f t="shared" si="486"/>
        <v>6735262.8635346759</v>
      </c>
      <c r="U3874" s="37">
        <f t="shared" si="487"/>
        <v>18387107.318193514</v>
      </c>
      <c r="V3874" s="37">
        <f t="shared" si="488"/>
        <v>45328158.772332214</v>
      </c>
    </row>
    <row r="3875" spans="1:22">
      <c r="A3875" s="23">
        <v>3874</v>
      </c>
      <c r="B3875" s="3" t="s">
        <v>1468</v>
      </c>
      <c r="C3875" s="28">
        <v>24</v>
      </c>
      <c r="D3875" s="29">
        <v>9</v>
      </c>
      <c r="E3875" s="28">
        <v>2004</v>
      </c>
      <c r="F3875" s="31">
        <f>DATE(E3875,D3875,C3875)</f>
        <v>38254</v>
      </c>
      <c r="G3875" s="24" t="s">
        <v>4935</v>
      </c>
      <c r="H3875" s="2">
        <v>5000000</v>
      </c>
      <c r="I3875" s="2">
        <v>13542874</v>
      </c>
      <c r="J3875" s="2">
        <v>30332385</v>
      </c>
      <c r="K3875" s="28" t="str">
        <f t="shared" si="482"/>
        <v/>
      </c>
      <c r="L3875" s="28" t="str">
        <f t="shared" si="483"/>
        <v/>
      </c>
      <c r="M3875" s="28" t="s">
        <v>4935</v>
      </c>
      <c r="N3875" s="28" t="str">
        <f t="shared" si="484"/>
        <v/>
      </c>
      <c r="O3875" s="28" t="str">
        <f>IF(N3875=1,M3875&amp;" ("&amp;E3875&amp;")",M3875)</f>
        <v>Shaun of the Dead</v>
      </c>
      <c r="P3875" s="36">
        <f>INDEX(cpi!$A$1:$M$105,MATCH('Inflation adjust calc'!$E3875,cpi!$A:$A,0),MATCH('Inflation adjust calc'!$D3875,cpi!$1:$1,0))</f>
        <v>189.9</v>
      </c>
      <c r="Q3875" s="36">
        <f>cpi!$I$2</f>
        <v>240.85300000000001</v>
      </c>
      <c r="R3875" s="36">
        <f t="shared" si="489"/>
        <v>1.2683149025803053</v>
      </c>
      <c r="S3875" s="28" t="str">
        <f t="shared" si="485"/>
        <v/>
      </c>
      <c r="T3875" s="37">
        <f t="shared" si="486"/>
        <v>6341574.5129015269</v>
      </c>
      <c r="U3875" s="37">
        <f t="shared" si="487"/>
        <v>17176628.917967349</v>
      </c>
      <c r="V3875" s="37">
        <f t="shared" si="488"/>
        <v>38471015.926303312</v>
      </c>
    </row>
    <row r="3876" spans="1:22">
      <c r="A3876" s="23">
        <v>3875</v>
      </c>
      <c r="B3876" s="3" t="s">
        <v>2881</v>
      </c>
      <c r="C3876" s="28">
        <v>31</v>
      </c>
      <c r="D3876" s="29">
        <v>10</v>
      </c>
      <c r="E3876" s="28">
        <v>2008</v>
      </c>
      <c r="F3876" s="31">
        <f>DATE(E3876,D3876,C3876)</f>
        <v>39752</v>
      </c>
      <c r="G3876" s="24" t="s">
        <v>4936</v>
      </c>
      <c r="H3876" s="2">
        <v>5000000</v>
      </c>
      <c r="I3876" s="2">
        <v>13442412</v>
      </c>
      <c r="J3876" s="2">
        <v>15318257</v>
      </c>
      <c r="K3876" s="28" t="str">
        <f t="shared" si="482"/>
        <v/>
      </c>
      <c r="L3876" s="28" t="str">
        <f t="shared" si="483"/>
        <v/>
      </c>
      <c r="M3876" s="28" t="s">
        <v>4936</v>
      </c>
      <c r="N3876" s="28" t="str">
        <f t="shared" si="484"/>
        <v/>
      </c>
      <c r="O3876" s="28" t="str">
        <f>IF(N3876=1,M3876&amp;" ("&amp;E3876&amp;")",M3876)</f>
        <v>The Haunting of Molly Hartley</v>
      </c>
      <c r="P3876" s="36">
        <f>INDEX(cpi!$A$1:$M$105,MATCH('Inflation adjust calc'!$E3876,cpi!$A:$A,0),MATCH('Inflation adjust calc'!$D3876,cpi!$1:$1,0))</f>
        <v>216.57300000000001</v>
      </c>
      <c r="Q3876" s="36">
        <f>cpi!$I$2</f>
        <v>240.85300000000001</v>
      </c>
      <c r="R3876" s="36">
        <f t="shared" si="489"/>
        <v>1.1121100044788592</v>
      </c>
      <c r="S3876" s="28" t="str">
        <f t="shared" si="485"/>
        <v/>
      </c>
      <c r="T3876" s="37">
        <f t="shared" si="486"/>
        <v>5560550.0223942958</v>
      </c>
      <c r="U3876" s="37">
        <f t="shared" si="487"/>
        <v>14949440.869526671</v>
      </c>
      <c r="V3876" s="37">
        <f t="shared" si="488"/>
        <v>17035586.860878315</v>
      </c>
    </row>
    <row r="3877" spans="1:22">
      <c r="A3877" s="23">
        <v>3876</v>
      </c>
      <c r="B3877" s="3" t="s">
        <v>264</v>
      </c>
      <c r="C3877" s="28">
        <v>15</v>
      </c>
      <c r="D3877" s="29">
        <v>7</v>
      </c>
      <c r="E3877" s="28">
        <v>2016</v>
      </c>
      <c r="F3877" s="31">
        <f>DATE(E3877,D3877,C3877)</f>
        <v>42566</v>
      </c>
      <c r="G3877" s="24" t="s">
        <v>6854</v>
      </c>
      <c r="H3877" s="2">
        <v>5000000</v>
      </c>
      <c r="I3877" s="2">
        <v>13096535</v>
      </c>
      <c r="J3877" s="2">
        <v>13096535</v>
      </c>
      <c r="K3877" s="28" t="str">
        <f t="shared" si="482"/>
        <v/>
      </c>
      <c r="L3877" s="28" t="str">
        <f t="shared" si="483"/>
        <v/>
      </c>
      <c r="M3877" s="28" t="s">
        <v>6854</v>
      </c>
      <c r="N3877" s="28" t="str">
        <f t="shared" si="484"/>
        <v/>
      </c>
      <c r="O3877" s="28" t="str">
        <f>IF(N3877=1,M3877&amp;" ("&amp;E3877&amp;")",M3877)</f>
        <v>Hillary’s America: The Secret History of the Democratic Party</v>
      </c>
      <c r="P3877" s="36">
        <f>INDEX(cpi!$A$1:$M$105,MATCH('Inflation adjust calc'!$E3877,cpi!$A:$A,0),MATCH('Inflation adjust calc'!$D3877,cpi!$1:$1,0))</f>
        <v>240.64699999999999</v>
      </c>
      <c r="Q3877" s="36">
        <f>cpi!$I$2</f>
        <v>240.85300000000001</v>
      </c>
      <c r="R3877" s="36">
        <f t="shared" si="489"/>
        <v>1.0008560256309034</v>
      </c>
      <c r="S3877" s="28" t="str">
        <f t="shared" si="485"/>
        <v/>
      </c>
      <c r="T3877" s="37">
        <f t="shared" si="486"/>
        <v>5004280.1281545172</v>
      </c>
      <c r="U3877" s="37">
        <f t="shared" si="487"/>
        <v>13107745.969636023</v>
      </c>
      <c r="V3877" s="37">
        <f t="shared" si="488"/>
        <v>13107745.969636023</v>
      </c>
    </row>
    <row r="3878" spans="1:22">
      <c r="A3878" s="23">
        <v>3877</v>
      </c>
      <c r="B3878" s="3" t="s">
        <v>501</v>
      </c>
      <c r="C3878" s="28">
        <v>21</v>
      </c>
      <c r="D3878" s="29">
        <v>6</v>
      </c>
      <c r="E3878" s="28">
        <v>1996</v>
      </c>
      <c r="F3878" s="31">
        <f>DATE(E3878,D3878,C3878)</f>
        <v>35237</v>
      </c>
      <c r="G3878" s="24" t="s">
        <v>4937</v>
      </c>
      <c r="H3878" s="2">
        <v>5000000</v>
      </c>
      <c r="I3878" s="2">
        <v>12961389</v>
      </c>
      <c r="J3878" s="2">
        <v>12961389</v>
      </c>
      <c r="K3878" s="28" t="str">
        <f t="shared" si="482"/>
        <v/>
      </c>
      <c r="L3878" s="28" t="str">
        <f t="shared" si="483"/>
        <v/>
      </c>
      <c r="M3878" s="28" t="s">
        <v>4937</v>
      </c>
      <c r="N3878" s="28" t="str">
        <f t="shared" si="484"/>
        <v/>
      </c>
      <c r="O3878" s="28" t="str">
        <f>IF(N3878=1,M3878&amp;" ("&amp;E3878&amp;")",M3878)</f>
        <v>Lone Star</v>
      </c>
      <c r="P3878" s="36">
        <f>INDEX(cpi!$A$1:$M$105,MATCH('Inflation adjust calc'!$E3878,cpi!$A:$A,0),MATCH('Inflation adjust calc'!$D3878,cpi!$1:$1,0))</f>
        <v>156.69999999999999</v>
      </c>
      <c r="Q3878" s="36">
        <f>cpi!$I$2</f>
        <v>240.85300000000001</v>
      </c>
      <c r="R3878" s="36">
        <f t="shared" si="489"/>
        <v>1.537032546266752</v>
      </c>
      <c r="S3878" s="28" t="str">
        <f t="shared" si="485"/>
        <v/>
      </c>
      <c r="T3878" s="37">
        <f t="shared" si="486"/>
        <v>7685162.7313337596</v>
      </c>
      <c r="U3878" s="37">
        <f t="shared" si="487"/>
        <v>19922076.73782387</v>
      </c>
      <c r="V3878" s="37">
        <f t="shared" si="488"/>
        <v>19922076.73782387</v>
      </c>
    </row>
    <row r="3879" spans="1:22">
      <c r="A3879" s="23">
        <v>3878</v>
      </c>
      <c r="B3879" s="3" t="s">
        <v>4938</v>
      </c>
      <c r="C3879" s="28">
        <v>27</v>
      </c>
      <c r="D3879" s="29">
        <v>3</v>
      </c>
      <c r="E3879" s="28">
        <v>1986</v>
      </c>
      <c r="F3879" s="31">
        <f>DATE(E3879,D3879,C3879)</f>
        <v>31498</v>
      </c>
      <c r="G3879" s="24" t="s">
        <v>4939</v>
      </c>
      <c r="H3879" s="2">
        <v>5000000</v>
      </c>
      <c r="I3879" s="2">
        <v>12947763</v>
      </c>
      <c r="J3879" s="2">
        <v>12947763</v>
      </c>
      <c r="K3879" s="28" t="str">
        <f t="shared" si="482"/>
        <v/>
      </c>
      <c r="L3879" s="28" t="str">
        <f t="shared" si="483"/>
        <v/>
      </c>
      <c r="M3879" s="28" t="s">
        <v>4939</v>
      </c>
      <c r="N3879" s="28" t="str">
        <f t="shared" si="484"/>
        <v/>
      </c>
      <c r="O3879" s="28" t="str">
        <f>IF(N3879=1,M3879&amp;" ("&amp;E3879&amp;")",M3879)</f>
        <v>April Fool's Day</v>
      </c>
      <c r="P3879" s="36">
        <f>INDEX(cpi!$A$1:$M$105,MATCH('Inflation adjust calc'!$E3879,cpi!$A:$A,0),MATCH('Inflation adjust calc'!$D3879,cpi!$1:$1,0))</f>
        <v>108.8</v>
      </c>
      <c r="Q3879" s="36">
        <f>cpi!$I$2</f>
        <v>240.85300000000001</v>
      </c>
      <c r="R3879" s="36">
        <f t="shared" si="489"/>
        <v>2.2137224264705884</v>
      </c>
      <c r="S3879" s="28" t="str">
        <f t="shared" si="485"/>
        <v/>
      </c>
      <c r="T3879" s="37">
        <f t="shared" si="486"/>
        <v>11068612.132352943</v>
      </c>
      <c r="U3879" s="37">
        <f t="shared" si="487"/>
        <v>28662753.325726103</v>
      </c>
      <c r="V3879" s="37">
        <f t="shared" si="488"/>
        <v>28662753.325726103</v>
      </c>
    </row>
    <row r="3880" spans="1:22">
      <c r="A3880" s="23">
        <v>3879</v>
      </c>
      <c r="B3880" s="3">
        <v>29986</v>
      </c>
      <c r="C3880" s="28">
        <v>2</v>
      </c>
      <c r="D3880" s="29">
        <v>4</v>
      </c>
      <c r="E3880" s="28">
        <v>1982</v>
      </c>
      <c r="F3880" s="31">
        <f>DATE(E3880,D3880,C3880)</f>
        <v>30043</v>
      </c>
      <c r="G3880" s="24" t="s">
        <v>4940</v>
      </c>
      <c r="H3880" s="2">
        <v>5000000</v>
      </c>
      <c r="I3880" s="2">
        <v>12592907</v>
      </c>
      <c r="J3880" s="2">
        <v>12592907</v>
      </c>
      <c r="K3880" s="28" t="str">
        <f t="shared" si="482"/>
        <v/>
      </c>
      <c r="L3880" s="28" t="str">
        <f t="shared" si="483"/>
        <v/>
      </c>
      <c r="M3880" s="28" t="s">
        <v>4940</v>
      </c>
      <c r="N3880" s="28" t="str">
        <f t="shared" si="484"/>
        <v/>
      </c>
      <c r="O3880" s="28" t="str">
        <f>IF(N3880=1,M3880&amp;" ("&amp;E3880&amp;")",M3880)</f>
        <v>Diner</v>
      </c>
      <c r="P3880" s="36">
        <f>INDEX(cpi!$A$1:$M$105,MATCH('Inflation adjust calc'!$E3880,cpi!$A:$A,0),MATCH('Inflation adjust calc'!$D3880,cpi!$1:$1,0))</f>
        <v>94.9</v>
      </c>
      <c r="Q3880" s="36">
        <f>cpi!$I$2</f>
        <v>240.85300000000001</v>
      </c>
      <c r="R3880" s="36">
        <f t="shared" si="489"/>
        <v>2.5379662802950476</v>
      </c>
      <c r="S3880" s="28" t="str">
        <f t="shared" si="485"/>
        <v/>
      </c>
      <c r="T3880" s="37">
        <f t="shared" si="486"/>
        <v>12689831.401475238</v>
      </c>
      <c r="U3880" s="37">
        <f t="shared" si="487"/>
        <v>31960373.336891465</v>
      </c>
      <c r="V3880" s="37">
        <f t="shared" si="488"/>
        <v>31960373.336891465</v>
      </c>
    </row>
    <row r="3881" spans="1:22">
      <c r="A3881" s="23">
        <v>3880</v>
      </c>
      <c r="B3881" s="3" t="s">
        <v>4601</v>
      </c>
      <c r="C3881" s="28">
        <v>15</v>
      </c>
      <c r="D3881" s="29">
        <v>4</v>
      </c>
      <c r="E3881" s="28">
        <v>1983</v>
      </c>
      <c r="F3881" s="31">
        <f>DATE(E3881,D3881,C3881)</f>
        <v>30421</v>
      </c>
      <c r="G3881" s="24" t="s">
        <v>4941</v>
      </c>
      <c r="H3881" s="2">
        <v>5000000</v>
      </c>
      <c r="I3881" s="2">
        <v>12232628</v>
      </c>
      <c r="J3881" s="2">
        <v>12232628</v>
      </c>
      <c r="K3881" s="28" t="str">
        <f t="shared" si="482"/>
        <v/>
      </c>
      <c r="L3881" s="28" t="str">
        <f t="shared" si="483"/>
        <v/>
      </c>
      <c r="M3881" s="28" t="s">
        <v>4941</v>
      </c>
      <c r="N3881" s="28" t="str">
        <f t="shared" si="484"/>
        <v/>
      </c>
      <c r="O3881" s="28" t="str">
        <f>IF(N3881=1,M3881&amp;" ("&amp;E3881&amp;")",M3881)</f>
        <v>Lone Wolf McQuade</v>
      </c>
      <c r="P3881" s="36">
        <f>INDEX(cpi!$A$1:$M$105,MATCH('Inflation adjust calc'!$E3881,cpi!$A:$A,0),MATCH('Inflation adjust calc'!$D3881,cpi!$1:$1,0))</f>
        <v>98.6</v>
      </c>
      <c r="Q3881" s="36">
        <f>cpi!$I$2</f>
        <v>240.85300000000001</v>
      </c>
      <c r="R3881" s="36">
        <f t="shared" si="489"/>
        <v>2.4427281947261665</v>
      </c>
      <c r="S3881" s="28" t="str">
        <f t="shared" si="485"/>
        <v/>
      </c>
      <c r="T3881" s="37">
        <f t="shared" si="486"/>
        <v>12213640.973630833</v>
      </c>
      <c r="U3881" s="37">
        <f t="shared" si="487"/>
        <v>29880985.311196756</v>
      </c>
      <c r="V3881" s="37">
        <f t="shared" si="488"/>
        <v>29880985.311196756</v>
      </c>
    </row>
    <row r="3882" spans="1:22">
      <c r="A3882" s="23">
        <v>3881</v>
      </c>
      <c r="B3882" s="3" t="s">
        <v>1466</v>
      </c>
      <c r="C3882" s="28">
        <v>13</v>
      </c>
      <c r="D3882" s="29">
        <v>3</v>
      </c>
      <c r="E3882" s="28">
        <v>2009</v>
      </c>
      <c r="F3882" s="31">
        <f>DATE(E3882,D3882,C3882)</f>
        <v>39885</v>
      </c>
      <c r="G3882" s="24" t="s">
        <v>4942</v>
      </c>
      <c r="H3882" s="2">
        <v>5000000</v>
      </c>
      <c r="I3882" s="2">
        <v>12062558</v>
      </c>
      <c r="J3882" s="2">
        <v>17329337</v>
      </c>
      <c r="K3882" s="28" t="str">
        <f t="shared" si="482"/>
        <v/>
      </c>
      <c r="L3882" s="28" t="str">
        <f t="shared" si="483"/>
        <v/>
      </c>
      <c r="M3882" s="28" t="s">
        <v>4942</v>
      </c>
      <c r="N3882" s="28" t="str">
        <f t="shared" si="484"/>
        <v/>
      </c>
      <c r="O3882" s="28" t="str">
        <f>IF(N3882=1,M3882&amp;" ("&amp;E3882&amp;")",M3882)</f>
        <v>Sunshine Cleaning</v>
      </c>
      <c r="P3882" s="36">
        <f>INDEX(cpi!$A$1:$M$105,MATCH('Inflation adjust calc'!$E3882,cpi!$A:$A,0),MATCH('Inflation adjust calc'!$D3882,cpi!$1:$1,0))</f>
        <v>212.709</v>
      </c>
      <c r="Q3882" s="36">
        <f>cpi!$I$2</f>
        <v>240.85300000000001</v>
      </c>
      <c r="R3882" s="36">
        <f t="shared" si="489"/>
        <v>1.1323122199812889</v>
      </c>
      <c r="S3882" s="28" t="str">
        <f t="shared" si="485"/>
        <v/>
      </c>
      <c r="T3882" s="37">
        <f t="shared" si="486"/>
        <v>5661561.0999064445</v>
      </c>
      <c r="U3882" s="37">
        <f t="shared" si="487"/>
        <v>13658581.827633057</v>
      </c>
      <c r="V3882" s="37">
        <f t="shared" si="488"/>
        <v>19622220.04927389</v>
      </c>
    </row>
    <row r="3883" spans="1:22">
      <c r="A3883" s="23">
        <v>3882</v>
      </c>
      <c r="B3883" s="3" t="s">
        <v>273</v>
      </c>
      <c r="C3883" s="28">
        <v>29</v>
      </c>
      <c r="D3883" s="29">
        <v>1</v>
      </c>
      <c r="E3883" s="28">
        <v>2016</v>
      </c>
      <c r="F3883" s="31">
        <f>DATE(E3883,D3883,C3883)</f>
        <v>42398</v>
      </c>
      <c r="G3883" s="24" t="s">
        <v>4943</v>
      </c>
      <c r="H3883" s="2">
        <v>5000000</v>
      </c>
      <c r="I3883" s="2">
        <v>11686940</v>
      </c>
      <c r="J3883" s="2">
        <v>20765353</v>
      </c>
      <c r="K3883" s="28" t="str">
        <f t="shared" si="482"/>
        <v/>
      </c>
      <c r="L3883" s="28" t="str">
        <f t="shared" si="483"/>
        <v/>
      </c>
      <c r="M3883" s="28" t="s">
        <v>4943</v>
      </c>
      <c r="N3883" s="28" t="str">
        <f t="shared" si="484"/>
        <v/>
      </c>
      <c r="O3883" s="28" t="str">
        <f>IF(N3883=1,M3883&amp;" ("&amp;E3883&amp;")",M3883)</f>
        <v>Fifty Shades of Black</v>
      </c>
      <c r="P3883" s="36">
        <f>INDEX(cpi!$A$1:$M$105,MATCH('Inflation adjust calc'!$E3883,cpi!$A:$A,0),MATCH('Inflation adjust calc'!$D3883,cpi!$1:$1,0))</f>
        <v>236.916</v>
      </c>
      <c r="Q3883" s="36">
        <f>cpi!$I$2</f>
        <v>240.85300000000001</v>
      </c>
      <c r="R3883" s="36">
        <f t="shared" si="489"/>
        <v>1.0166177041651894</v>
      </c>
      <c r="S3883" s="28" t="str">
        <f t="shared" si="485"/>
        <v/>
      </c>
      <c r="T3883" s="37">
        <f t="shared" si="486"/>
        <v>5083088.5208259467</v>
      </c>
      <c r="U3883" s="37">
        <f t="shared" si="487"/>
        <v>11881150.111516319</v>
      </c>
      <c r="V3883" s="37">
        <f t="shared" si="488"/>
        <v>21110425.493039727</v>
      </c>
    </row>
    <row r="3884" spans="1:22">
      <c r="A3884" s="23">
        <v>3883</v>
      </c>
      <c r="B3884" s="3">
        <v>20821</v>
      </c>
      <c r="C3884" s="28">
        <v>1</v>
      </c>
      <c r="D3884" s="29">
        <v>1</v>
      </c>
      <c r="E3884" s="28">
        <v>1957</v>
      </c>
      <c r="F3884" s="31">
        <f>DATE(E3884,D3884,C3884)</f>
        <v>20821</v>
      </c>
      <c r="G3884" s="24" t="s">
        <v>4944</v>
      </c>
      <c r="H3884" s="2">
        <v>5000000</v>
      </c>
      <c r="I3884" s="2">
        <v>11000000</v>
      </c>
      <c r="J3884" s="2">
        <v>11014090</v>
      </c>
      <c r="K3884" s="28" t="str">
        <f t="shared" si="482"/>
        <v/>
      </c>
      <c r="L3884" s="28" t="str">
        <f t="shared" si="483"/>
        <v/>
      </c>
      <c r="M3884" s="28" t="s">
        <v>4944</v>
      </c>
      <c r="N3884" s="28" t="str">
        <f t="shared" si="484"/>
        <v/>
      </c>
      <c r="O3884" s="28" t="str">
        <f>IF(N3884=1,M3884&amp;" ("&amp;E3884&amp;")",M3884)</f>
        <v>A Farewell To Arms</v>
      </c>
      <c r="P3884" s="36">
        <f>INDEX(cpi!$A$1:$M$105,MATCH('Inflation adjust calc'!$E3884,cpi!$A:$A,0),MATCH('Inflation adjust calc'!$D3884,cpi!$1:$1,0))</f>
        <v>27.6</v>
      </c>
      <c r="Q3884" s="36">
        <f>cpi!$I$2</f>
        <v>240.85300000000001</v>
      </c>
      <c r="R3884" s="36">
        <f t="shared" si="489"/>
        <v>8.7265579710144934</v>
      </c>
      <c r="S3884" s="28" t="str">
        <f t="shared" si="485"/>
        <v/>
      </c>
      <c r="T3884" s="37">
        <f t="shared" si="486"/>
        <v>43632789.855072469</v>
      </c>
      <c r="U3884" s="37">
        <f t="shared" si="487"/>
        <v>95992137.681159422</v>
      </c>
      <c r="V3884" s="37">
        <f t="shared" si="488"/>
        <v>96115094.882971019</v>
      </c>
    </row>
    <row r="3885" spans="1:22">
      <c r="A3885" s="23">
        <v>3884</v>
      </c>
      <c r="B3885" s="3">
        <v>21551</v>
      </c>
      <c r="C3885" s="28">
        <v>1</v>
      </c>
      <c r="D3885" s="29">
        <v>1</v>
      </c>
      <c r="E3885" s="28">
        <v>1959</v>
      </c>
      <c r="F3885" s="31">
        <f>DATE(E3885,D3885,C3885)</f>
        <v>21551</v>
      </c>
      <c r="G3885" s="24" t="s">
        <v>4945</v>
      </c>
      <c r="H3885" s="2">
        <v>5000000</v>
      </c>
      <c r="I3885" s="2">
        <v>11000000</v>
      </c>
      <c r="J3885" s="2">
        <v>11000000</v>
      </c>
      <c r="K3885" s="28" t="str">
        <f t="shared" si="482"/>
        <v/>
      </c>
      <c r="L3885" s="28" t="str">
        <f t="shared" si="483"/>
        <v/>
      </c>
      <c r="M3885" s="28" t="s">
        <v>4945</v>
      </c>
      <c r="N3885" s="28" t="str">
        <f t="shared" si="484"/>
        <v/>
      </c>
      <c r="O3885" s="28" t="str">
        <f>IF(N3885=1,M3885&amp;" ("&amp;E3885&amp;")",M3885)</f>
        <v>Solomon and Sheba</v>
      </c>
      <c r="P3885" s="36">
        <f>INDEX(cpi!$A$1:$M$105,MATCH('Inflation adjust calc'!$E3885,cpi!$A:$A,0),MATCH('Inflation adjust calc'!$D3885,cpi!$1:$1,0))</f>
        <v>29</v>
      </c>
      <c r="Q3885" s="36">
        <f>cpi!$I$2</f>
        <v>240.85300000000001</v>
      </c>
      <c r="R3885" s="36">
        <f t="shared" si="489"/>
        <v>8.3052758620689655</v>
      </c>
      <c r="S3885" s="28" t="str">
        <f t="shared" si="485"/>
        <v/>
      </c>
      <c r="T3885" s="37">
        <f t="shared" si="486"/>
        <v>41526379.31034483</v>
      </c>
      <c r="U3885" s="37">
        <f t="shared" si="487"/>
        <v>91358034.482758626</v>
      </c>
      <c r="V3885" s="37">
        <f t="shared" si="488"/>
        <v>91358034.482758626</v>
      </c>
    </row>
    <row r="3886" spans="1:22">
      <c r="A3886" s="23">
        <v>3885</v>
      </c>
      <c r="B3886" s="3" t="s">
        <v>4946</v>
      </c>
      <c r="C3886" s="28">
        <v>20</v>
      </c>
      <c r="D3886" s="29">
        <v>8</v>
      </c>
      <c r="E3886" s="28">
        <v>1982</v>
      </c>
      <c r="F3886" s="31">
        <f>DATE(E3886,D3886,C3886)</f>
        <v>30183</v>
      </c>
      <c r="G3886" s="24" t="s">
        <v>4947</v>
      </c>
      <c r="H3886" s="2">
        <v>5000000</v>
      </c>
      <c r="I3886" s="2">
        <v>10751126</v>
      </c>
      <c r="J3886" s="2">
        <v>10751126</v>
      </c>
      <c r="K3886" s="28" t="str">
        <f t="shared" si="482"/>
        <v/>
      </c>
      <c r="L3886" s="28" t="str">
        <f t="shared" si="483"/>
        <v/>
      </c>
      <c r="M3886" s="28" t="s">
        <v>4947</v>
      </c>
      <c r="N3886" s="28" t="str">
        <f t="shared" si="484"/>
        <v/>
      </c>
      <c r="O3886" s="28" t="str">
        <f>IF(N3886=1,M3886&amp;" ("&amp;E3886&amp;")",M3886)</f>
        <v>The Beastmaster</v>
      </c>
      <c r="P3886" s="36">
        <f>INDEX(cpi!$A$1:$M$105,MATCH('Inflation adjust calc'!$E3886,cpi!$A:$A,0),MATCH('Inflation adjust calc'!$D3886,cpi!$1:$1,0))</f>
        <v>97.7</v>
      </c>
      <c r="Q3886" s="36">
        <f>cpi!$I$2</f>
        <v>240.85300000000001</v>
      </c>
      <c r="R3886" s="36">
        <f t="shared" si="489"/>
        <v>2.4652302968270217</v>
      </c>
      <c r="S3886" s="28" t="str">
        <f t="shared" si="485"/>
        <v/>
      </c>
      <c r="T3886" s="37">
        <f t="shared" si="486"/>
        <v>12326151.484135108</v>
      </c>
      <c r="U3886" s="37">
        <f t="shared" si="487"/>
        <v>26504001.540204711</v>
      </c>
      <c r="V3886" s="37">
        <f t="shared" si="488"/>
        <v>26504001.540204711</v>
      </c>
    </row>
    <row r="3887" spans="1:22">
      <c r="A3887" s="23">
        <v>3886</v>
      </c>
      <c r="B3887" s="3">
        <v>40057</v>
      </c>
      <c r="C3887" s="28">
        <v>9</v>
      </c>
      <c r="D3887" s="29">
        <v>1</v>
      </c>
      <c r="E3887" s="28">
        <v>2009</v>
      </c>
      <c r="F3887" s="31">
        <f>DATE(E3887,D3887,C3887)</f>
        <v>39822</v>
      </c>
      <c r="G3887" s="24" t="s">
        <v>4948</v>
      </c>
      <c r="H3887" s="2">
        <v>5000000</v>
      </c>
      <c r="I3887" s="2">
        <v>10572742</v>
      </c>
      <c r="J3887" s="2">
        <v>10732909</v>
      </c>
      <c r="K3887" s="28" t="str">
        <f t="shared" si="482"/>
        <v/>
      </c>
      <c r="L3887" s="28" t="str">
        <f t="shared" si="483"/>
        <v/>
      </c>
      <c r="M3887" s="28" t="s">
        <v>4948</v>
      </c>
      <c r="N3887" s="28" t="str">
        <f t="shared" si="484"/>
        <v/>
      </c>
      <c r="O3887" s="28" t="str">
        <f>IF(N3887=1,M3887&amp;" ("&amp;E3887&amp;")",M3887)</f>
        <v>Not Easily Broken</v>
      </c>
      <c r="P3887" s="36">
        <f>INDEX(cpi!$A$1:$M$105,MATCH('Inflation adjust calc'!$E3887,cpi!$A:$A,0),MATCH('Inflation adjust calc'!$D3887,cpi!$1:$1,0))</f>
        <v>211.143</v>
      </c>
      <c r="Q3887" s="36">
        <f>cpi!$I$2</f>
        <v>240.85300000000001</v>
      </c>
      <c r="R3887" s="36">
        <f t="shared" si="489"/>
        <v>1.1407103242825953</v>
      </c>
      <c r="S3887" s="28" t="str">
        <f t="shared" si="485"/>
        <v/>
      </c>
      <c r="T3887" s="37">
        <f t="shared" si="486"/>
        <v>5703551.6214129766</v>
      </c>
      <c r="U3887" s="37">
        <f t="shared" si="487"/>
        <v>12060435.955376215</v>
      </c>
      <c r="V3887" s="37">
        <f t="shared" si="488"/>
        <v>12243140.105885586</v>
      </c>
    </row>
    <row r="3888" spans="1:22">
      <c r="A3888" s="23">
        <v>3887</v>
      </c>
      <c r="B3888" s="3">
        <v>41887</v>
      </c>
      <c r="C3888" s="28">
        <v>9</v>
      </c>
      <c r="D3888" s="29">
        <v>5</v>
      </c>
      <c r="E3888" s="28">
        <v>2014</v>
      </c>
      <c r="F3888" s="31">
        <f>DATE(E3888,D3888,C3888)</f>
        <v>41768</v>
      </c>
      <c r="G3888" s="24" t="s">
        <v>4949</v>
      </c>
      <c r="H3888" s="2">
        <v>5000000</v>
      </c>
      <c r="I3888" s="2">
        <v>10429707</v>
      </c>
      <c r="J3888" s="2">
        <v>10537341</v>
      </c>
      <c r="K3888" s="28" t="str">
        <f t="shared" si="482"/>
        <v/>
      </c>
      <c r="L3888" s="28" t="str">
        <f t="shared" si="483"/>
        <v/>
      </c>
      <c r="M3888" s="28" t="s">
        <v>4949</v>
      </c>
      <c r="N3888" s="28" t="str">
        <f t="shared" si="484"/>
        <v/>
      </c>
      <c r="O3888" s="28" t="str">
        <f>IF(N3888=1,M3888&amp;" ("&amp;E3888&amp;")",M3888)</f>
        <v>Moms’ Night Out</v>
      </c>
      <c r="P3888" s="36">
        <f>INDEX(cpi!$A$1:$M$105,MATCH('Inflation adjust calc'!$E3888,cpi!$A:$A,0),MATCH('Inflation adjust calc'!$D3888,cpi!$1:$1,0))</f>
        <v>237.9</v>
      </c>
      <c r="Q3888" s="36">
        <f>cpi!$I$2</f>
        <v>240.85300000000001</v>
      </c>
      <c r="R3888" s="36">
        <f t="shared" si="489"/>
        <v>1.0124127784783523</v>
      </c>
      <c r="S3888" s="28" t="str">
        <f t="shared" si="485"/>
        <v/>
      </c>
      <c r="T3888" s="37">
        <f t="shared" si="486"/>
        <v>5062063.8923917618</v>
      </c>
      <c r="U3888" s="37">
        <f t="shared" si="487"/>
        <v>10559168.642585121</v>
      </c>
      <c r="V3888" s="37">
        <f t="shared" si="488"/>
        <v>10668138.679583859</v>
      </c>
    </row>
    <row r="3889" spans="1:22">
      <c r="A3889" s="23">
        <v>3888</v>
      </c>
      <c r="B3889" s="3">
        <v>42677</v>
      </c>
      <c r="C3889" s="28">
        <v>11</v>
      </c>
      <c r="D3889" s="29">
        <v>3</v>
      </c>
      <c r="E3889" s="28">
        <v>2016</v>
      </c>
      <c r="F3889" s="31">
        <f>DATE(E3889,D3889,C3889)</f>
        <v>42440</v>
      </c>
      <c r="G3889" s="24" t="s">
        <v>4950</v>
      </c>
      <c r="H3889" s="2">
        <v>5000000</v>
      </c>
      <c r="I3889" s="2">
        <v>9669521</v>
      </c>
      <c r="J3889" s="2">
        <v>9669521</v>
      </c>
      <c r="K3889" s="28" t="str">
        <f t="shared" si="482"/>
        <v/>
      </c>
      <c r="L3889" s="28" t="str">
        <f t="shared" si="483"/>
        <v/>
      </c>
      <c r="M3889" s="28" t="s">
        <v>4950</v>
      </c>
      <c r="N3889" s="28" t="str">
        <f t="shared" si="484"/>
        <v/>
      </c>
      <c r="O3889" s="28" t="str">
        <f>IF(N3889=1,M3889&amp;" ("&amp;E3889&amp;")",M3889)</f>
        <v>The Perfect Match</v>
      </c>
      <c r="P3889" s="36">
        <f>INDEX(cpi!$A$1:$M$105,MATCH('Inflation adjust calc'!$E3889,cpi!$A:$A,0),MATCH('Inflation adjust calc'!$D3889,cpi!$1:$1,0))</f>
        <v>238.13200000000001</v>
      </c>
      <c r="Q3889" s="36">
        <f>cpi!$I$2</f>
        <v>240.85300000000001</v>
      </c>
      <c r="R3889" s="36">
        <f t="shared" si="489"/>
        <v>1.0114264357583189</v>
      </c>
      <c r="S3889" s="28" t="str">
        <f t="shared" si="485"/>
        <v/>
      </c>
      <c r="T3889" s="37">
        <f t="shared" si="486"/>
        <v>5057132.1787915947</v>
      </c>
      <c r="U3889" s="37">
        <f t="shared" si="487"/>
        <v>9780009.1605202165</v>
      </c>
      <c r="V3889" s="37">
        <f t="shared" si="488"/>
        <v>9780009.1605202165</v>
      </c>
    </row>
    <row r="3890" spans="1:22">
      <c r="A3890" s="23">
        <v>3889</v>
      </c>
      <c r="B3890" s="3">
        <v>36687</v>
      </c>
      <c r="C3890" s="28">
        <v>6</v>
      </c>
      <c r="D3890" s="29">
        <v>10</v>
      </c>
      <c r="E3890" s="28">
        <v>2000</v>
      </c>
      <c r="F3890" s="31">
        <f>DATE(E3890,D3890,C3890)</f>
        <v>36805</v>
      </c>
      <c r="G3890" s="24" t="s">
        <v>4951</v>
      </c>
      <c r="H3890" s="2">
        <v>5000000</v>
      </c>
      <c r="I3890" s="2">
        <v>9628751</v>
      </c>
      <c r="J3890" s="2">
        <v>16628751</v>
      </c>
      <c r="K3890" s="28" t="str">
        <f t="shared" si="482"/>
        <v/>
      </c>
      <c r="L3890" s="28" t="str">
        <f t="shared" si="483"/>
        <v/>
      </c>
      <c r="M3890" s="28" t="s">
        <v>4951</v>
      </c>
      <c r="N3890" s="28" t="str">
        <f t="shared" si="484"/>
        <v/>
      </c>
      <c r="O3890" s="28" t="str">
        <f>IF(N3890=1,M3890&amp;" ("&amp;E3890&amp;")",M3890)</f>
        <v>Digimon: The Movie</v>
      </c>
      <c r="P3890" s="36">
        <f>INDEX(cpi!$A$1:$M$105,MATCH('Inflation adjust calc'!$E3890,cpi!$A:$A,0),MATCH('Inflation adjust calc'!$D3890,cpi!$1:$1,0))</f>
        <v>174</v>
      </c>
      <c r="Q3890" s="36">
        <f>cpi!$I$2</f>
        <v>240.85300000000001</v>
      </c>
      <c r="R3890" s="36">
        <f t="shared" si="489"/>
        <v>1.384212643678161</v>
      </c>
      <c r="S3890" s="28" t="str">
        <f t="shared" si="485"/>
        <v/>
      </c>
      <c r="T3890" s="37">
        <f t="shared" si="486"/>
        <v>6921063.2183908047</v>
      </c>
      <c r="U3890" s="37">
        <f t="shared" si="487"/>
        <v>13328238.877028737</v>
      </c>
      <c r="V3890" s="37">
        <f t="shared" si="488"/>
        <v>23017727.382775862</v>
      </c>
    </row>
    <row r="3891" spans="1:22">
      <c r="A3891" s="23">
        <v>3890</v>
      </c>
      <c r="B3891" s="3" t="s">
        <v>358</v>
      </c>
      <c r="C3891" s="28">
        <v>28</v>
      </c>
      <c r="D3891" s="29">
        <v>5</v>
      </c>
      <c r="E3891" s="28">
        <v>2004</v>
      </c>
      <c r="F3891" s="31">
        <f>DATE(E3891,D3891,C3891)</f>
        <v>38135</v>
      </c>
      <c r="G3891" s="24" t="s">
        <v>4952</v>
      </c>
      <c r="H3891" s="2">
        <v>5000000</v>
      </c>
      <c r="I3891" s="2">
        <v>8886160</v>
      </c>
      <c r="J3891" s="2">
        <v>10206551</v>
      </c>
      <c r="K3891" s="28" t="str">
        <f t="shared" si="482"/>
        <v/>
      </c>
      <c r="L3891" s="28" t="str">
        <f t="shared" si="483"/>
        <v/>
      </c>
      <c r="M3891" s="28" t="s">
        <v>4952</v>
      </c>
      <c r="N3891" s="28" t="str">
        <f t="shared" si="484"/>
        <v/>
      </c>
      <c r="O3891" s="28" t="str">
        <f>IF(N3891=1,M3891&amp;" ("&amp;E3891&amp;")",M3891)</f>
        <v>Saved!</v>
      </c>
      <c r="P3891" s="36">
        <f>INDEX(cpi!$A$1:$M$105,MATCH('Inflation adjust calc'!$E3891,cpi!$A:$A,0),MATCH('Inflation adjust calc'!$D3891,cpi!$1:$1,0))</f>
        <v>189.1</v>
      </c>
      <c r="Q3891" s="36">
        <f>cpi!$I$2</f>
        <v>240.85300000000001</v>
      </c>
      <c r="R3891" s="36">
        <f t="shared" si="489"/>
        <v>1.2736805922792174</v>
      </c>
      <c r="S3891" s="28" t="str">
        <f t="shared" si="485"/>
        <v/>
      </c>
      <c r="T3891" s="37">
        <f t="shared" si="486"/>
        <v>6368402.961396087</v>
      </c>
      <c r="U3891" s="37">
        <f t="shared" si="487"/>
        <v>11318129.531887891</v>
      </c>
      <c r="V3891" s="37">
        <f t="shared" si="488"/>
        <v>12999885.922808038</v>
      </c>
    </row>
    <row r="3892" spans="1:22">
      <c r="A3892" s="23">
        <v>3891</v>
      </c>
      <c r="B3892" s="3">
        <v>37869</v>
      </c>
      <c r="C3892" s="28">
        <v>9</v>
      </c>
      <c r="D3892" s="29">
        <v>5</v>
      </c>
      <c r="E3892" s="28">
        <v>2003</v>
      </c>
      <c r="F3892" s="31">
        <f>DATE(E3892,D3892,C3892)</f>
        <v>37750</v>
      </c>
      <c r="G3892" s="24" t="s">
        <v>4953</v>
      </c>
      <c r="H3892" s="2">
        <v>5000000</v>
      </c>
      <c r="I3892" s="2">
        <v>8460000</v>
      </c>
      <c r="J3892" s="2">
        <v>25913869</v>
      </c>
      <c r="K3892" s="28" t="str">
        <f t="shared" si="482"/>
        <v/>
      </c>
      <c r="L3892" s="28" t="str">
        <f t="shared" si="483"/>
        <v/>
      </c>
      <c r="M3892" s="28" t="s">
        <v>4953</v>
      </c>
      <c r="N3892" s="28" t="str">
        <f t="shared" si="484"/>
        <v/>
      </c>
      <c r="O3892" s="28" t="str">
        <f>IF(N3892=1,M3892&amp;" ("&amp;E3892&amp;")",M3892)</f>
        <v>Les invasions barbares</v>
      </c>
      <c r="P3892" s="36">
        <f>INDEX(cpi!$A$1:$M$105,MATCH('Inflation adjust calc'!$E3892,cpi!$A:$A,0),MATCH('Inflation adjust calc'!$D3892,cpi!$1:$1,0))</f>
        <v>183.5</v>
      </c>
      <c r="Q3892" s="36">
        <f>cpi!$I$2</f>
        <v>240.85300000000001</v>
      </c>
      <c r="R3892" s="36">
        <f t="shared" si="489"/>
        <v>1.312550408719346</v>
      </c>
      <c r="S3892" s="28" t="str">
        <f t="shared" si="485"/>
        <v/>
      </c>
      <c r="T3892" s="37">
        <f t="shared" si="486"/>
        <v>6562752.0435967306</v>
      </c>
      <c r="U3892" s="37">
        <f t="shared" si="487"/>
        <v>11104176.457765667</v>
      </c>
      <c r="V3892" s="37">
        <f t="shared" si="488"/>
        <v>34013259.347449593</v>
      </c>
    </row>
    <row r="3893" spans="1:22">
      <c r="A3893" s="23">
        <v>3892</v>
      </c>
      <c r="B3893" s="3">
        <v>28067</v>
      </c>
      <c r="C3893" s="28">
        <v>11</v>
      </c>
      <c r="D3893" s="29">
        <v>3</v>
      </c>
      <c r="E3893" s="28">
        <v>1976</v>
      </c>
      <c r="F3893" s="31">
        <f>DATE(E3893,D3893,C3893)</f>
        <v>27830</v>
      </c>
      <c r="G3893" s="24" t="s">
        <v>4954</v>
      </c>
      <c r="H3893" s="2">
        <v>5000000</v>
      </c>
      <c r="I3893" s="2">
        <v>8000000</v>
      </c>
      <c r="J3893" s="2">
        <v>8000000</v>
      </c>
      <c r="K3893" s="28" t="str">
        <f t="shared" si="482"/>
        <v/>
      </c>
      <c r="L3893" s="28" t="str">
        <f t="shared" si="483"/>
        <v/>
      </c>
      <c r="M3893" s="28" t="s">
        <v>4954</v>
      </c>
      <c r="N3893" s="28" t="str">
        <f t="shared" si="484"/>
        <v/>
      </c>
      <c r="O3893" s="28" t="str">
        <f>IF(N3893=1,M3893&amp;" ("&amp;E3893&amp;")",M3893)</f>
        <v>Robin and Marian</v>
      </c>
      <c r="P3893" s="36">
        <f>INDEX(cpi!$A$1:$M$105,MATCH('Inflation adjust calc'!$E3893,cpi!$A:$A,0),MATCH('Inflation adjust calc'!$D3893,cpi!$1:$1,0))</f>
        <v>55.9</v>
      </c>
      <c r="Q3893" s="36">
        <f>cpi!$I$2</f>
        <v>240.85300000000001</v>
      </c>
      <c r="R3893" s="36">
        <f t="shared" si="489"/>
        <v>4.3086404293381042</v>
      </c>
      <c r="S3893" s="28" t="str">
        <f t="shared" si="485"/>
        <v/>
      </c>
      <c r="T3893" s="37">
        <f t="shared" si="486"/>
        <v>21543202.146690521</v>
      </c>
      <c r="U3893" s="37">
        <f t="shared" si="487"/>
        <v>34469123.434704833</v>
      </c>
      <c r="V3893" s="37">
        <f t="shared" si="488"/>
        <v>34469123.434704833</v>
      </c>
    </row>
    <row r="3894" spans="1:22">
      <c r="A3894" s="23">
        <v>3893</v>
      </c>
      <c r="B3894" s="3" t="s">
        <v>4955</v>
      </c>
      <c r="C3894" s="28">
        <v>22</v>
      </c>
      <c r="D3894" s="29">
        <v>12</v>
      </c>
      <c r="E3894" s="28">
        <v>1978</v>
      </c>
      <c r="F3894" s="31">
        <f>DATE(E3894,D3894,C3894)</f>
        <v>28846</v>
      </c>
      <c r="G3894" s="24" t="s">
        <v>4956</v>
      </c>
      <c r="H3894" s="2">
        <v>5000000</v>
      </c>
      <c r="I3894" s="2">
        <v>7100000</v>
      </c>
      <c r="J3894" s="2">
        <v>7100000</v>
      </c>
      <c r="K3894" s="28" t="str">
        <f t="shared" si="482"/>
        <v/>
      </c>
      <c r="L3894" s="28" t="str">
        <f t="shared" si="483"/>
        <v/>
      </c>
      <c r="M3894" s="28" t="s">
        <v>4956</v>
      </c>
      <c r="N3894" s="28" t="str">
        <f t="shared" si="484"/>
        <v/>
      </c>
      <c r="O3894" s="28" t="str">
        <f>IF(N3894=1,M3894&amp;" ("&amp;E3894&amp;")",M3894)</f>
        <v>Force 10 from Navarone</v>
      </c>
      <c r="P3894" s="36">
        <f>INDEX(cpi!$A$1:$M$105,MATCH('Inflation adjust calc'!$E3894,cpi!$A:$A,0),MATCH('Inflation adjust calc'!$D3894,cpi!$1:$1,0))</f>
        <v>67.7</v>
      </c>
      <c r="Q3894" s="36">
        <f>cpi!$I$2</f>
        <v>240.85300000000001</v>
      </c>
      <c r="R3894" s="36">
        <f t="shared" si="489"/>
        <v>3.5576514032496309</v>
      </c>
      <c r="S3894" s="28" t="str">
        <f t="shared" si="485"/>
        <v/>
      </c>
      <c r="T3894" s="37">
        <f t="shared" si="486"/>
        <v>17788257.016248155</v>
      </c>
      <c r="U3894" s="37">
        <f t="shared" si="487"/>
        <v>25259324.963072378</v>
      </c>
      <c r="V3894" s="37">
        <f t="shared" si="488"/>
        <v>25259324.963072378</v>
      </c>
    </row>
    <row r="3895" spans="1:22">
      <c r="A3895" s="23">
        <v>3894</v>
      </c>
      <c r="B3895" s="3" t="s">
        <v>466</v>
      </c>
      <c r="C3895" s="28">
        <v>27</v>
      </c>
      <c r="D3895" s="29">
        <v>4</v>
      </c>
      <c r="E3895" s="28">
        <v>2001</v>
      </c>
      <c r="F3895" s="31">
        <f>DATE(E3895,D3895,C3895)</f>
        <v>37008</v>
      </c>
      <c r="G3895" s="24" t="s">
        <v>4957</v>
      </c>
      <c r="H3895" s="2">
        <v>5000000</v>
      </c>
      <c r="I3895" s="2">
        <v>6755271</v>
      </c>
      <c r="J3895" s="2">
        <v>6755271</v>
      </c>
      <c r="K3895" s="28" t="str">
        <f t="shared" si="482"/>
        <v/>
      </c>
      <c r="L3895" s="28" t="str">
        <f t="shared" si="483"/>
        <v/>
      </c>
      <c r="M3895" s="28" t="s">
        <v>4957</v>
      </c>
      <c r="N3895" s="28" t="str">
        <f t="shared" si="484"/>
        <v/>
      </c>
      <c r="O3895" s="28" t="str">
        <f>IF(N3895=1,M3895&amp;" ("&amp;E3895&amp;")",M3895)</f>
        <v>The Forsaken</v>
      </c>
      <c r="P3895" s="36">
        <f>INDEX(cpi!$A$1:$M$105,MATCH('Inflation adjust calc'!$E3895,cpi!$A:$A,0),MATCH('Inflation adjust calc'!$D3895,cpi!$1:$1,0))</f>
        <v>176.9</v>
      </c>
      <c r="Q3895" s="36">
        <f>cpi!$I$2</f>
        <v>240.85300000000001</v>
      </c>
      <c r="R3895" s="36">
        <f t="shared" si="489"/>
        <v>1.3615206331260599</v>
      </c>
      <c r="S3895" s="28" t="str">
        <f t="shared" si="485"/>
        <v/>
      </c>
      <c r="T3895" s="37">
        <f t="shared" si="486"/>
        <v>6807603.1656302996</v>
      </c>
      <c r="U3895" s="37">
        <f t="shared" si="487"/>
        <v>9197440.8488581125</v>
      </c>
      <c r="V3895" s="37">
        <f t="shared" si="488"/>
        <v>9197440.8488581125</v>
      </c>
    </row>
    <row r="3896" spans="1:22">
      <c r="A3896" s="23">
        <v>3895</v>
      </c>
      <c r="B3896" s="3" t="s">
        <v>4958</v>
      </c>
      <c r="C3896" s="28">
        <v>21</v>
      </c>
      <c r="D3896" s="29">
        <v>7</v>
      </c>
      <c r="E3896" s="28">
        <v>1989</v>
      </c>
      <c r="F3896" s="31">
        <f>DATE(E3896,D3896,C3896)</f>
        <v>32710</v>
      </c>
      <c r="G3896" s="24" t="s">
        <v>4959</v>
      </c>
      <c r="H3896" s="2">
        <v>5000000</v>
      </c>
      <c r="I3896" s="2">
        <v>6157157</v>
      </c>
      <c r="J3896" s="2">
        <v>6157157</v>
      </c>
      <c r="K3896" s="28" t="str">
        <f t="shared" si="482"/>
        <v/>
      </c>
      <c r="L3896" s="28" t="str">
        <f t="shared" si="483"/>
        <v/>
      </c>
      <c r="M3896" s="28" t="s">
        <v>4959</v>
      </c>
      <c r="N3896" s="28" t="str">
        <f t="shared" si="484"/>
        <v/>
      </c>
      <c r="O3896" s="28" t="str">
        <f>IF(N3896=1,M3896&amp;" ("&amp;E3896&amp;")",M3896)</f>
        <v>UHF</v>
      </c>
      <c r="P3896" s="36">
        <f>INDEX(cpi!$A$1:$M$105,MATCH('Inflation adjust calc'!$E3896,cpi!$A:$A,0),MATCH('Inflation adjust calc'!$D3896,cpi!$1:$1,0))</f>
        <v>124.4</v>
      </c>
      <c r="Q3896" s="36">
        <f>cpi!$I$2</f>
        <v>240.85300000000001</v>
      </c>
      <c r="R3896" s="36">
        <f t="shared" si="489"/>
        <v>1.9361173633440514</v>
      </c>
      <c r="S3896" s="28" t="str">
        <f t="shared" si="485"/>
        <v/>
      </c>
      <c r="T3896" s="37">
        <f t="shared" si="486"/>
        <v>9680586.8167202566</v>
      </c>
      <c r="U3896" s="37">
        <f t="shared" si="487"/>
        <v>11920978.57653537</v>
      </c>
      <c r="V3896" s="37">
        <f t="shared" si="488"/>
        <v>11920978.57653537</v>
      </c>
    </row>
    <row r="3897" spans="1:22">
      <c r="A3897" s="23">
        <v>3896</v>
      </c>
      <c r="B3897" s="3" t="s">
        <v>102</v>
      </c>
      <c r="C3897" s="28">
        <v>28</v>
      </c>
      <c r="D3897" s="29">
        <v>5</v>
      </c>
      <c r="E3897" s="28">
        <v>2010</v>
      </c>
      <c r="F3897" s="31">
        <f>DATE(E3897,D3897,C3897)</f>
        <v>40326</v>
      </c>
      <c r="G3897" s="24" t="s">
        <v>4960</v>
      </c>
      <c r="H3897" s="2">
        <v>5000000</v>
      </c>
      <c r="I3897" s="2">
        <v>6096582</v>
      </c>
      <c r="J3897" s="2">
        <v>16515203</v>
      </c>
      <c r="K3897" s="28" t="str">
        <f t="shared" si="482"/>
        <v/>
      </c>
      <c r="L3897" s="28" t="str">
        <f t="shared" si="483"/>
        <v/>
      </c>
      <c r="M3897" s="28" t="s">
        <v>4960</v>
      </c>
      <c r="N3897" s="28" t="str">
        <f t="shared" si="484"/>
        <v/>
      </c>
      <c r="O3897" s="28" t="str">
        <f>IF(N3897=1,M3897&amp;" ("&amp;E3897&amp;")",M3897)</f>
        <v>Sea Rex 3D: Journey to a Prehistoric World</v>
      </c>
      <c r="P3897" s="36">
        <f>INDEX(cpi!$A$1:$M$105,MATCH('Inflation adjust calc'!$E3897,cpi!$A:$A,0),MATCH('Inflation adjust calc'!$D3897,cpi!$1:$1,0))</f>
        <v>218.178</v>
      </c>
      <c r="Q3897" s="36">
        <f>cpi!$I$2</f>
        <v>240.85300000000001</v>
      </c>
      <c r="R3897" s="36">
        <f t="shared" si="489"/>
        <v>1.1039289020891199</v>
      </c>
      <c r="S3897" s="28" t="str">
        <f t="shared" si="485"/>
        <v/>
      </c>
      <c r="T3897" s="37">
        <f t="shared" si="486"/>
        <v>5519644.5104455994</v>
      </c>
      <c r="U3897" s="37">
        <f t="shared" si="487"/>
        <v>6730193.0737562906</v>
      </c>
      <c r="V3897" s="37">
        <f t="shared" si="488"/>
        <v>18231609.91556894</v>
      </c>
    </row>
    <row r="3898" spans="1:22">
      <c r="A3898" s="23">
        <v>3897</v>
      </c>
      <c r="B3898" s="3">
        <v>38869</v>
      </c>
      <c r="C3898" s="28">
        <v>6</v>
      </c>
      <c r="D3898" s="29">
        <v>1</v>
      </c>
      <c r="E3898" s="28">
        <v>2006</v>
      </c>
      <c r="F3898" s="31">
        <f>DATE(E3898,D3898,C3898)</f>
        <v>38723</v>
      </c>
      <c r="G3898" s="24" t="s">
        <v>4961</v>
      </c>
      <c r="H3898" s="2">
        <v>5000000</v>
      </c>
      <c r="I3898" s="2">
        <v>6090172</v>
      </c>
      <c r="J3898" s="2">
        <v>6590172</v>
      </c>
      <c r="K3898" s="28" t="str">
        <f t="shared" si="482"/>
        <v/>
      </c>
      <c r="L3898" s="28" t="str">
        <f t="shared" si="483"/>
        <v/>
      </c>
      <c r="M3898" s="28" t="s">
        <v>4961</v>
      </c>
      <c r="N3898" s="28" t="str">
        <f t="shared" si="484"/>
        <v/>
      </c>
      <c r="O3898" s="28" t="str">
        <f>IF(N3898=1,M3898&amp;" ("&amp;E3898&amp;")",M3898)</f>
        <v>Grandma's Boy</v>
      </c>
      <c r="P3898" s="36">
        <f>INDEX(cpi!$A$1:$M$105,MATCH('Inflation adjust calc'!$E3898,cpi!$A:$A,0),MATCH('Inflation adjust calc'!$D3898,cpi!$1:$1,0))</f>
        <v>198.3</v>
      </c>
      <c r="Q3898" s="36">
        <f>cpi!$I$2</f>
        <v>240.85300000000001</v>
      </c>
      <c r="R3898" s="36">
        <f t="shared" si="489"/>
        <v>1.2145890065557237</v>
      </c>
      <c r="S3898" s="28" t="str">
        <f t="shared" si="485"/>
        <v/>
      </c>
      <c r="T3898" s="37">
        <f t="shared" si="486"/>
        <v>6072945.0327786179</v>
      </c>
      <c r="U3898" s="37">
        <f t="shared" si="487"/>
        <v>7397055.9592334842</v>
      </c>
      <c r="V3898" s="37">
        <f t="shared" si="488"/>
        <v>8004350.4625113467</v>
      </c>
    </row>
    <row r="3899" spans="1:22">
      <c r="A3899" s="23">
        <v>3898</v>
      </c>
      <c r="B3899" s="3" t="s">
        <v>1235</v>
      </c>
      <c r="C3899" s="28">
        <v>14</v>
      </c>
      <c r="D3899" s="29">
        <v>8</v>
      </c>
      <c r="E3899" s="28">
        <v>1998</v>
      </c>
      <c r="F3899" s="31">
        <f>DATE(E3899,D3899,C3899)</f>
        <v>36021</v>
      </c>
      <c r="G3899" s="24" t="s">
        <v>4962</v>
      </c>
      <c r="H3899" s="2">
        <v>5000000</v>
      </c>
      <c r="I3899" s="2">
        <v>5502773</v>
      </c>
      <c r="J3899" s="2">
        <v>5502773</v>
      </c>
      <c r="K3899" s="28" t="str">
        <f t="shared" si="482"/>
        <v/>
      </c>
      <c r="L3899" s="28" t="str">
        <f t="shared" si="483"/>
        <v/>
      </c>
      <c r="M3899" s="28" t="s">
        <v>4962</v>
      </c>
      <c r="N3899" s="28" t="str">
        <f t="shared" si="484"/>
        <v/>
      </c>
      <c r="O3899" s="28" t="str">
        <f>IF(N3899=1,M3899&amp;" ("&amp;E3899&amp;")",M3899)</f>
        <v>Slums of Beverly Hills</v>
      </c>
      <c r="P3899" s="36">
        <f>INDEX(cpi!$A$1:$M$105,MATCH('Inflation adjust calc'!$E3899,cpi!$A:$A,0),MATCH('Inflation adjust calc'!$D3899,cpi!$1:$1,0))</f>
        <v>163.4</v>
      </c>
      <c r="Q3899" s="36">
        <f>cpi!$I$2</f>
        <v>240.85300000000001</v>
      </c>
      <c r="R3899" s="36">
        <f t="shared" si="489"/>
        <v>1.4740085679314565</v>
      </c>
      <c r="S3899" s="28" t="str">
        <f t="shared" si="485"/>
        <v/>
      </c>
      <c r="T3899" s="37">
        <f t="shared" si="486"/>
        <v>7370042.8396572825</v>
      </c>
      <c r="U3899" s="37">
        <f t="shared" si="487"/>
        <v>8111134.5493818847</v>
      </c>
      <c r="V3899" s="37">
        <f t="shared" si="488"/>
        <v>8111134.5493818847</v>
      </c>
    </row>
    <row r="3900" spans="1:22">
      <c r="A3900" s="23">
        <v>3899</v>
      </c>
      <c r="B3900" s="3" t="s">
        <v>4963</v>
      </c>
      <c r="C3900" s="28">
        <v>28</v>
      </c>
      <c r="D3900" s="29">
        <v>5</v>
      </c>
      <c r="E3900" s="28">
        <v>1969</v>
      </c>
      <c r="F3900" s="31">
        <f>DATE(E3900,D3900,C3900)</f>
        <v>25351</v>
      </c>
      <c r="G3900" s="24" t="s">
        <v>4964</v>
      </c>
      <c r="H3900" s="2">
        <v>5000000</v>
      </c>
      <c r="I3900" s="2">
        <v>5321508</v>
      </c>
      <c r="J3900" s="2">
        <v>5321508</v>
      </c>
      <c r="K3900" s="28" t="str">
        <f t="shared" si="482"/>
        <v/>
      </c>
      <c r="L3900" s="28" t="str">
        <f t="shared" si="483"/>
        <v/>
      </c>
      <c r="M3900" s="28" t="s">
        <v>4964</v>
      </c>
      <c r="N3900" s="28" t="str">
        <f t="shared" si="484"/>
        <v/>
      </c>
      <c r="O3900" s="28" t="str">
        <f>IF(N3900=1,M3900&amp;" ("&amp;E3900&amp;")",M3900)</f>
        <v>C'era una volta il West</v>
      </c>
      <c r="P3900" s="36">
        <f>INDEX(cpi!$A$1:$M$105,MATCH('Inflation adjust calc'!$E3900,cpi!$A:$A,0),MATCH('Inflation adjust calc'!$D3900,cpi!$1:$1,0))</f>
        <v>36.4</v>
      </c>
      <c r="Q3900" s="36">
        <f>cpi!$I$2</f>
        <v>240.85300000000001</v>
      </c>
      <c r="R3900" s="36">
        <f t="shared" si="489"/>
        <v>6.6168406593406601</v>
      </c>
      <c r="S3900" s="28" t="str">
        <f t="shared" si="485"/>
        <v/>
      </c>
      <c r="T3900" s="37">
        <f t="shared" si="486"/>
        <v>33084203.296703301</v>
      </c>
      <c r="U3900" s="37">
        <f t="shared" si="487"/>
        <v>35211570.503406599</v>
      </c>
      <c r="V3900" s="37">
        <f t="shared" si="488"/>
        <v>35211570.503406599</v>
      </c>
    </row>
    <row r="3901" spans="1:22">
      <c r="A3901" s="23">
        <v>3900</v>
      </c>
      <c r="B3901" s="3" t="s">
        <v>997</v>
      </c>
      <c r="C3901" s="28">
        <v>13</v>
      </c>
      <c r="D3901" s="29">
        <v>7</v>
      </c>
      <c r="E3901" s="28">
        <v>2001</v>
      </c>
      <c r="F3901" s="31">
        <f>DATE(E3901,D3901,C3901)</f>
        <v>37085</v>
      </c>
      <c r="G3901" s="24" t="s">
        <v>4965</v>
      </c>
      <c r="H3901" s="2">
        <v>5000000</v>
      </c>
      <c r="I3901" s="2">
        <v>5308707</v>
      </c>
      <c r="J3901" s="2">
        <v>5476060</v>
      </c>
      <c r="K3901" s="28" t="str">
        <f t="shared" si="482"/>
        <v/>
      </c>
      <c r="L3901" s="28" t="str">
        <f t="shared" si="483"/>
        <v/>
      </c>
      <c r="M3901" s="28" t="s">
        <v>4965</v>
      </c>
      <c r="N3901" s="28" t="str">
        <f t="shared" si="484"/>
        <v/>
      </c>
      <c r="O3901" s="28" t="str">
        <f>IF(N3901=1,M3901&amp;" ("&amp;E3901&amp;")",M3901)</f>
        <v>Made</v>
      </c>
      <c r="P3901" s="36">
        <f>INDEX(cpi!$A$1:$M$105,MATCH('Inflation adjust calc'!$E3901,cpi!$A:$A,0),MATCH('Inflation adjust calc'!$D3901,cpi!$1:$1,0))</f>
        <v>177.5</v>
      </c>
      <c r="Q3901" s="36">
        <f>cpi!$I$2</f>
        <v>240.85300000000001</v>
      </c>
      <c r="R3901" s="36">
        <f t="shared" si="489"/>
        <v>1.3569183098591551</v>
      </c>
      <c r="S3901" s="28" t="str">
        <f t="shared" si="485"/>
        <v/>
      </c>
      <c r="T3901" s="37">
        <f t="shared" si="486"/>
        <v>6784591.5492957756</v>
      </c>
      <c r="U3901" s="37">
        <f t="shared" si="487"/>
        <v>7203481.7299774652</v>
      </c>
      <c r="V3901" s="37">
        <f t="shared" si="488"/>
        <v>7430566.0798873249</v>
      </c>
    </row>
    <row r="3902" spans="1:22">
      <c r="A3902" s="23">
        <v>3901</v>
      </c>
      <c r="B3902" s="3" t="s">
        <v>486</v>
      </c>
      <c r="C3902" s="28">
        <v>19</v>
      </c>
      <c r="D3902" s="29">
        <v>11</v>
      </c>
      <c r="E3902" s="28">
        <v>2004</v>
      </c>
      <c r="F3902" s="31">
        <f>DATE(E3902,D3902,C3902)</f>
        <v>38310</v>
      </c>
      <c r="G3902" s="24" t="s">
        <v>4966</v>
      </c>
      <c r="H3902" s="2">
        <v>5000000</v>
      </c>
      <c r="I3902" s="2">
        <v>5211842</v>
      </c>
      <c r="J3902" s="2">
        <v>40311842</v>
      </c>
      <c r="K3902" s="28" t="str">
        <f t="shared" si="482"/>
        <v/>
      </c>
      <c r="L3902" s="28" t="str">
        <f t="shared" si="483"/>
        <v/>
      </c>
      <c r="M3902" s="28" t="s">
        <v>4966</v>
      </c>
      <c r="N3902" s="28" t="str">
        <f t="shared" si="484"/>
        <v/>
      </c>
      <c r="O3902" s="28" t="str">
        <f>IF(N3902=1,M3902&amp;" ("&amp;E3902&amp;")",M3902)</f>
        <v>La mala educación</v>
      </c>
      <c r="P3902" s="36">
        <f>INDEX(cpi!$A$1:$M$105,MATCH('Inflation adjust calc'!$E3902,cpi!$A:$A,0),MATCH('Inflation adjust calc'!$D3902,cpi!$1:$1,0))</f>
        <v>191</v>
      </c>
      <c r="Q3902" s="36">
        <f>cpi!$I$2</f>
        <v>240.85300000000001</v>
      </c>
      <c r="R3902" s="36">
        <f t="shared" si="489"/>
        <v>1.2610104712041885</v>
      </c>
      <c r="S3902" s="28" t="str">
        <f t="shared" si="485"/>
        <v/>
      </c>
      <c r="T3902" s="37">
        <f t="shared" si="486"/>
        <v>6305052.3560209423</v>
      </c>
      <c r="U3902" s="37">
        <f t="shared" si="487"/>
        <v>6572187.33626178</v>
      </c>
      <c r="V3902" s="37">
        <f t="shared" si="488"/>
        <v>50833654.875528798</v>
      </c>
    </row>
    <row r="3903" spans="1:22">
      <c r="A3903" s="23">
        <v>3902</v>
      </c>
      <c r="B3903" s="3">
        <v>40153</v>
      </c>
      <c r="C3903" s="28">
        <v>12</v>
      </c>
      <c r="D3903" s="29">
        <v>6</v>
      </c>
      <c r="E3903" s="28">
        <v>2009</v>
      </c>
      <c r="F3903" s="31">
        <f>DATE(E3903,D3903,C3903)</f>
        <v>39976</v>
      </c>
      <c r="G3903" s="24" t="s">
        <v>4967</v>
      </c>
      <c r="H3903" s="2">
        <v>5000000</v>
      </c>
      <c r="I3903" s="2">
        <v>5010163</v>
      </c>
      <c r="J3903" s="2">
        <v>10676073</v>
      </c>
      <c r="K3903" s="28" t="str">
        <f t="shared" si="482"/>
        <v/>
      </c>
      <c r="L3903" s="28" t="str">
        <f t="shared" si="483"/>
        <v/>
      </c>
      <c r="M3903" s="28" t="s">
        <v>4967</v>
      </c>
      <c r="N3903" s="28" t="str">
        <f t="shared" si="484"/>
        <v/>
      </c>
      <c r="O3903" s="28" t="str">
        <f>IF(N3903=1,M3903&amp;" ("&amp;E3903&amp;")",M3903)</f>
        <v>Moon</v>
      </c>
      <c r="P3903" s="36">
        <f>INDEX(cpi!$A$1:$M$105,MATCH('Inflation adjust calc'!$E3903,cpi!$A:$A,0),MATCH('Inflation adjust calc'!$D3903,cpi!$1:$1,0))</f>
        <v>215.69300000000001</v>
      </c>
      <c r="Q3903" s="36">
        <f>cpi!$I$2</f>
        <v>240.85300000000001</v>
      </c>
      <c r="R3903" s="36">
        <f t="shared" si="489"/>
        <v>1.1166472718168878</v>
      </c>
      <c r="S3903" s="28" t="str">
        <f t="shared" si="485"/>
        <v/>
      </c>
      <c r="T3903" s="37">
        <f t="shared" si="486"/>
        <v>5583236.3590844395</v>
      </c>
      <c r="U3903" s="37">
        <f t="shared" si="487"/>
        <v>5594584.8453079145</v>
      </c>
      <c r="V3903" s="37">
        <f t="shared" si="488"/>
        <v>11921407.789167937</v>
      </c>
    </row>
    <row r="3904" spans="1:22">
      <c r="A3904" s="23">
        <v>3903</v>
      </c>
      <c r="B3904" s="3">
        <v>42317</v>
      </c>
      <c r="C3904" s="28">
        <v>11</v>
      </c>
      <c r="D3904" s="29">
        <v>9</v>
      </c>
      <c r="E3904" s="28">
        <v>2015</v>
      </c>
      <c r="F3904" s="31">
        <f>DATE(E3904,D3904,C3904)</f>
        <v>42258</v>
      </c>
      <c r="G3904" s="24" t="s">
        <v>4968</v>
      </c>
      <c r="H3904" s="2">
        <v>5000000</v>
      </c>
      <c r="I3904" s="2">
        <v>4816142</v>
      </c>
      <c r="J3904" s="2">
        <v>4816142</v>
      </c>
      <c r="K3904" s="28" t="str">
        <f t="shared" si="482"/>
        <v/>
      </c>
      <c r="L3904" s="28" t="str">
        <f t="shared" si="483"/>
        <v/>
      </c>
      <c r="M3904" s="28" t="s">
        <v>4968</v>
      </c>
      <c r="N3904" s="28" t="str">
        <f t="shared" si="484"/>
        <v/>
      </c>
      <c r="O3904" s="28" t="str">
        <f>IF(N3904=1,M3904&amp;" ("&amp;E3904&amp;")",M3904)</f>
        <v>90 Minutes in Heaven</v>
      </c>
      <c r="P3904" s="36">
        <f>INDEX(cpi!$A$1:$M$105,MATCH('Inflation adjust calc'!$E3904,cpi!$A:$A,0),MATCH('Inflation adjust calc'!$D3904,cpi!$1:$1,0))</f>
        <v>237.94499999999999</v>
      </c>
      <c r="Q3904" s="36">
        <f>cpi!$I$2</f>
        <v>240.85300000000001</v>
      </c>
      <c r="R3904" s="36">
        <f t="shared" si="489"/>
        <v>1.0122213116476497</v>
      </c>
      <c r="S3904" s="28" t="str">
        <f t="shared" si="485"/>
        <v/>
      </c>
      <c r="T3904" s="37">
        <f t="shared" si="486"/>
        <v>5061106.5582382483</v>
      </c>
      <c r="U3904" s="37">
        <f t="shared" si="487"/>
        <v>4875001.5723213349</v>
      </c>
      <c r="V3904" s="37">
        <f t="shared" si="488"/>
        <v>4875001.5723213349</v>
      </c>
    </row>
    <row r="3905" spans="1:22">
      <c r="A3905" s="23">
        <v>3904</v>
      </c>
      <c r="B3905" s="3">
        <v>39056</v>
      </c>
      <c r="C3905" s="28">
        <v>12</v>
      </c>
      <c r="D3905" s="29">
        <v>5</v>
      </c>
      <c r="E3905" s="28">
        <v>2006</v>
      </c>
      <c r="F3905" s="31">
        <f>DATE(E3905,D3905,C3905)</f>
        <v>38849</v>
      </c>
      <c r="G3905" s="24" t="s">
        <v>4969</v>
      </c>
      <c r="H3905" s="2">
        <v>5000000</v>
      </c>
      <c r="I3905" s="2">
        <v>4339241</v>
      </c>
      <c r="J3905" s="2">
        <v>4414753</v>
      </c>
      <c r="K3905" s="28" t="str">
        <f t="shared" si="482"/>
        <v/>
      </c>
      <c r="L3905" s="28" t="str">
        <f t="shared" si="483"/>
        <v/>
      </c>
      <c r="M3905" s="28" t="s">
        <v>4969</v>
      </c>
      <c r="N3905" s="28" t="str">
        <f t="shared" si="484"/>
        <v/>
      </c>
      <c r="O3905" s="28" t="str">
        <f>IF(N3905=1,M3905&amp;" ("&amp;E3905&amp;")",M3905)</f>
        <v>Keeping Up with the Steins</v>
      </c>
      <c r="P3905" s="36">
        <f>INDEX(cpi!$A$1:$M$105,MATCH('Inflation adjust calc'!$E3905,cpi!$A:$A,0),MATCH('Inflation adjust calc'!$D3905,cpi!$1:$1,0))</f>
        <v>202.5</v>
      </c>
      <c r="Q3905" s="36">
        <f>cpi!$I$2</f>
        <v>240.85300000000001</v>
      </c>
      <c r="R3905" s="36">
        <f t="shared" si="489"/>
        <v>1.1893975308641975</v>
      </c>
      <c r="S3905" s="28" t="str">
        <f t="shared" si="485"/>
        <v/>
      </c>
      <c r="T3905" s="37">
        <f t="shared" si="486"/>
        <v>5946987.6543209879</v>
      </c>
      <c r="U3905" s="37">
        <f t="shared" si="487"/>
        <v>5161082.5312246913</v>
      </c>
      <c r="V3905" s="37">
        <f t="shared" si="488"/>
        <v>5250896.3175753085</v>
      </c>
    </row>
    <row r="3906" spans="1:22">
      <c r="A3906" s="23">
        <v>3905</v>
      </c>
      <c r="B3906" s="3">
        <v>35713</v>
      </c>
      <c r="C3906" s="28">
        <v>10</v>
      </c>
      <c r="D3906" s="29">
        <v>10</v>
      </c>
      <c r="E3906" s="28">
        <v>1997</v>
      </c>
      <c r="F3906" s="31">
        <f>DATE(E3906,D3906,C3906)</f>
        <v>35713</v>
      </c>
      <c r="G3906" s="24" t="s">
        <v>4970</v>
      </c>
      <c r="H3906" s="2">
        <v>5000000</v>
      </c>
      <c r="I3906" s="2">
        <v>4306697</v>
      </c>
      <c r="J3906" s="2">
        <v>7951247</v>
      </c>
      <c r="K3906" s="28" t="str">
        <f t="shared" si="482"/>
        <v/>
      </c>
      <c r="L3906" s="28" t="str">
        <f t="shared" si="483"/>
        <v/>
      </c>
      <c r="M3906" s="28" t="s">
        <v>4970</v>
      </c>
      <c r="N3906" s="28" t="str">
        <f t="shared" si="484"/>
        <v/>
      </c>
      <c r="O3906" s="28" t="str">
        <f>IF(N3906=1,M3906&amp;" ("&amp;E3906&amp;")",M3906)</f>
        <v>The Sweet Hereafter</v>
      </c>
      <c r="P3906" s="36">
        <f>INDEX(cpi!$A$1:$M$105,MATCH('Inflation adjust calc'!$E3906,cpi!$A:$A,0),MATCH('Inflation adjust calc'!$D3906,cpi!$1:$1,0))</f>
        <v>161.6</v>
      </c>
      <c r="Q3906" s="36">
        <f>cpi!$I$2</f>
        <v>240.85300000000001</v>
      </c>
      <c r="R3906" s="36">
        <f t="shared" si="489"/>
        <v>1.4904269801980199</v>
      </c>
      <c r="S3906" s="28" t="str">
        <f t="shared" si="485"/>
        <v/>
      </c>
      <c r="T3906" s="37">
        <f t="shared" si="486"/>
        <v>7452134.9009900996</v>
      </c>
      <c r="U3906" s="37">
        <f t="shared" si="487"/>
        <v>6418817.4043378718</v>
      </c>
      <c r="V3906" s="37">
        <f t="shared" si="488"/>
        <v>11850753.055018565</v>
      </c>
    </row>
    <row r="3907" spans="1:22">
      <c r="A3907" s="23">
        <v>3906</v>
      </c>
      <c r="B3907" s="3">
        <v>39607</v>
      </c>
      <c r="C3907" s="28">
        <v>6</v>
      </c>
      <c r="D3907" s="29">
        <v>8</v>
      </c>
      <c r="E3907" s="28">
        <v>2008</v>
      </c>
      <c r="F3907" s="31">
        <f>DATE(E3907,D3907,C3907)</f>
        <v>39666</v>
      </c>
      <c r="G3907" s="24" t="s">
        <v>4971</v>
      </c>
      <c r="H3907" s="2">
        <v>5000000</v>
      </c>
      <c r="I3907" s="2">
        <v>4078607</v>
      </c>
      <c r="J3907" s="2">
        <v>4815890</v>
      </c>
      <c r="K3907" s="28" t="str">
        <f t="shared" ref="K3907:K3970" si="490">IF(J3907=0,1,"")</f>
        <v/>
      </c>
      <c r="L3907" s="28" t="str">
        <f t="shared" ref="L3907:L3970" si="491">IF(E3907&gt;2016,1,"")</f>
        <v/>
      </c>
      <c r="M3907" s="28" t="s">
        <v>4971</v>
      </c>
      <c r="N3907" s="28" t="str">
        <f t="shared" ref="N3907:N3970" si="492">IF(COUNTIF($M$2:$M$5233,M3907)&gt;1,1,"")</f>
        <v/>
      </c>
      <c r="O3907" s="28" t="str">
        <f>IF(N3907=1,M3907&amp;" ("&amp;E3907&amp;")",M3907)</f>
        <v>Bottle Shock</v>
      </c>
      <c r="P3907" s="36">
        <f>INDEX(cpi!$A$1:$M$105,MATCH('Inflation adjust calc'!$E3907,cpi!$A:$A,0),MATCH('Inflation adjust calc'!$D3907,cpi!$1:$1,0))</f>
        <v>219.08600000000001</v>
      </c>
      <c r="Q3907" s="36">
        <f>cpi!$I$2</f>
        <v>240.85300000000001</v>
      </c>
      <c r="R3907" s="36">
        <f t="shared" si="489"/>
        <v>1.0993536784641647</v>
      </c>
      <c r="S3907" s="28" t="str">
        <f t="shared" ref="S3907:S3970" si="493">IF(ISERROR(R3907),1,"")</f>
        <v/>
      </c>
      <c r="T3907" s="37">
        <f t="shared" ref="T3907:T3970" si="494">H3907*$R3907</f>
        <v>5496768.3923208229</v>
      </c>
      <c r="U3907" s="37">
        <f t="shared" ref="U3907:U3970" si="495">I3907*$R3907</f>
        <v>4483831.6084596915</v>
      </c>
      <c r="V3907" s="37">
        <f t="shared" ref="V3907:V3970" si="496">J3907*$R3907</f>
        <v>5294366.3865787862</v>
      </c>
    </row>
    <row r="3908" spans="1:22">
      <c r="A3908" s="23">
        <v>3907</v>
      </c>
      <c r="B3908" s="3" t="s">
        <v>999</v>
      </c>
      <c r="C3908" s="28">
        <v>25</v>
      </c>
      <c r="D3908" s="29">
        <v>2</v>
      </c>
      <c r="E3908" s="28">
        <v>2011</v>
      </c>
      <c r="F3908" s="31">
        <f>DATE(E3908,D3908,C3908)</f>
        <v>40599</v>
      </c>
      <c r="G3908" s="24" t="s">
        <v>4972</v>
      </c>
      <c r="H3908" s="2">
        <v>5000000</v>
      </c>
      <c r="I3908" s="2">
        <v>3954651</v>
      </c>
      <c r="J3908" s="2">
        <v>46263525</v>
      </c>
      <c r="K3908" s="28" t="str">
        <f t="shared" si="490"/>
        <v/>
      </c>
      <c r="L3908" s="28" t="str">
        <f t="shared" si="491"/>
        <v/>
      </c>
      <c r="M3908" s="28" t="s">
        <v>4972</v>
      </c>
      <c r="N3908" s="28" t="str">
        <f t="shared" si="492"/>
        <v/>
      </c>
      <c r="O3908" s="28" t="str">
        <f>IF(N3908=1,M3908&amp;" ("&amp;E3908&amp;")",M3908)</f>
        <v>Des Hommes et Des Dieux</v>
      </c>
      <c r="P3908" s="36">
        <f>INDEX(cpi!$A$1:$M$105,MATCH('Inflation adjust calc'!$E3908,cpi!$A:$A,0),MATCH('Inflation adjust calc'!$D3908,cpi!$1:$1,0))</f>
        <v>221.309</v>
      </c>
      <c r="Q3908" s="36">
        <f>cpi!$I$2</f>
        <v>240.85300000000001</v>
      </c>
      <c r="R3908" s="36">
        <f t="shared" si="489"/>
        <v>1.0883109136998497</v>
      </c>
      <c r="S3908" s="28" t="str">
        <f t="shared" si="493"/>
        <v/>
      </c>
      <c r="T3908" s="37">
        <f t="shared" si="494"/>
        <v>5441554.5684992485</v>
      </c>
      <c r="U3908" s="37">
        <f t="shared" si="495"/>
        <v>4303889.8431740245</v>
      </c>
      <c r="V3908" s="37">
        <f t="shared" si="496"/>
        <v>50349099.163725838</v>
      </c>
    </row>
    <row r="3909" spans="1:22">
      <c r="A3909" s="23">
        <v>3908</v>
      </c>
      <c r="B3909" s="3" t="s">
        <v>4973</v>
      </c>
      <c r="C3909" s="28">
        <v>27</v>
      </c>
      <c r="D3909" s="29">
        <v>8</v>
      </c>
      <c r="E3909" s="28">
        <v>1982</v>
      </c>
      <c r="F3909" s="31">
        <f>DATE(E3909,D3909,C3909)</f>
        <v>30190</v>
      </c>
      <c r="G3909" s="24" t="s">
        <v>4974</v>
      </c>
      <c r="H3909" s="2">
        <v>5000000</v>
      </c>
      <c r="I3909" s="2">
        <v>3707583</v>
      </c>
      <c r="J3909" s="2">
        <v>3707583</v>
      </c>
      <c r="K3909" s="28" t="str">
        <f t="shared" si="490"/>
        <v/>
      </c>
      <c r="L3909" s="28" t="str">
        <f t="shared" si="491"/>
        <v/>
      </c>
      <c r="M3909" s="28" t="s">
        <v>4974</v>
      </c>
      <c r="N3909" s="28" t="str">
        <f t="shared" si="492"/>
        <v/>
      </c>
      <c r="O3909" s="28" t="str">
        <f>IF(N3909=1,M3909&amp;" ("&amp;E3909&amp;")",M3909)</f>
        <v>Jekyll and Hyde... Together Again</v>
      </c>
      <c r="P3909" s="36">
        <f>INDEX(cpi!$A$1:$M$105,MATCH('Inflation adjust calc'!$E3909,cpi!$A:$A,0),MATCH('Inflation adjust calc'!$D3909,cpi!$1:$1,0))</f>
        <v>97.7</v>
      </c>
      <c r="Q3909" s="36">
        <f>cpi!$I$2</f>
        <v>240.85300000000001</v>
      </c>
      <c r="R3909" s="36">
        <f t="shared" si="489"/>
        <v>2.4652302968270217</v>
      </c>
      <c r="S3909" s="28" t="str">
        <f t="shared" si="493"/>
        <v/>
      </c>
      <c r="T3909" s="37">
        <f t="shared" si="494"/>
        <v>12326151.484135108</v>
      </c>
      <c r="U3909" s="37">
        <f t="shared" si="495"/>
        <v>9140045.9396008197</v>
      </c>
      <c r="V3909" s="37">
        <f t="shared" si="496"/>
        <v>9140045.9396008197</v>
      </c>
    </row>
    <row r="3910" spans="1:22">
      <c r="A3910" s="23">
        <v>3909</v>
      </c>
      <c r="B3910" s="3" t="s">
        <v>137</v>
      </c>
      <c r="C3910" s="28">
        <v>15</v>
      </c>
      <c r="D3910" s="29">
        <v>4</v>
      </c>
      <c r="E3910" s="28">
        <v>2016</v>
      </c>
      <c r="F3910" s="31">
        <f>DATE(E3910,D3910,C3910)</f>
        <v>42475</v>
      </c>
      <c r="G3910" s="24" t="s">
        <v>4975</v>
      </c>
      <c r="H3910" s="2">
        <v>5000000</v>
      </c>
      <c r="I3910" s="2">
        <v>3220371</v>
      </c>
      <c r="J3910" s="2">
        <v>3807503</v>
      </c>
      <c r="K3910" s="28" t="str">
        <f t="shared" si="490"/>
        <v/>
      </c>
      <c r="L3910" s="28" t="str">
        <f t="shared" si="491"/>
        <v/>
      </c>
      <c r="M3910" s="28" t="s">
        <v>4975</v>
      </c>
      <c r="N3910" s="28" t="str">
        <f t="shared" si="492"/>
        <v/>
      </c>
      <c r="O3910" s="28" t="str">
        <f>IF(N3910=1,M3910&amp;" ("&amp;E3910&amp;")",M3910)</f>
        <v>Green Room</v>
      </c>
      <c r="P3910" s="36">
        <f>INDEX(cpi!$A$1:$M$105,MATCH('Inflation adjust calc'!$E3910,cpi!$A:$A,0),MATCH('Inflation adjust calc'!$D3910,cpi!$1:$1,0))</f>
        <v>239.261</v>
      </c>
      <c r="Q3910" s="36">
        <f>cpi!$I$2</f>
        <v>240.85300000000001</v>
      </c>
      <c r="R3910" s="36">
        <f t="shared" si="489"/>
        <v>1.0066538215588834</v>
      </c>
      <c r="S3910" s="28" t="str">
        <f t="shared" si="493"/>
        <v/>
      </c>
      <c r="T3910" s="37">
        <f t="shared" si="494"/>
        <v>5033269.1077944171</v>
      </c>
      <c r="U3910" s="37">
        <f t="shared" si="495"/>
        <v>3241798.7739874027</v>
      </c>
      <c r="V3910" s="37">
        <f t="shared" si="496"/>
        <v>3832837.445546913</v>
      </c>
    </row>
    <row r="3911" spans="1:22">
      <c r="A3911" s="23">
        <v>3910</v>
      </c>
      <c r="B3911" s="3" t="s">
        <v>4976</v>
      </c>
      <c r="C3911" s="28">
        <v>16</v>
      </c>
      <c r="D3911" s="29">
        <v>11</v>
      </c>
      <c r="E3911" s="28">
        <v>1994</v>
      </c>
      <c r="F3911" s="31">
        <f>DATE(E3911,D3911,C3911)</f>
        <v>34654</v>
      </c>
      <c r="G3911" s="24" t="s">
        <v>4977</v>
      </c>
      <c r="H3911" s="2">
        <v>5000000</v>
      </c>
      <c r="I3911" s="2">
        <v>3046086</v>
      </c>
      <c r="J3911" s="2">
        <v>5438120</v>
      </c>
      <c r="K3911" s="28" t="str">
        <f t="shared" si="490"/>
        <v/>
      </c>
      <c r="L3911" s="28" t="str">
        <f t="shared" si="491"/>
        <v/>
      </c>
      <c r="M3911" s="28" t="s">
        <v>4977</v>
      </c>
      <c r="N3911" s="28" t="str">
        <f t="shared" si="492"/>
        <v/>
      </c>
      <c r="O3911" s="28" t="str">
        <f>IF(N3911=1,M3911&amp;" ("&amp;E3911&amp;")",M3911)</f>
        <v>Heavenly Creatures</v>
      </c>
      <c r="P3911" s="36">
        <f>INDEX(cpi!$A$1:$M$105,MATCH('Inflation adjust calc'!$E3911,cpi!$A:$A,0),MATCH('Inflation adjust calc'!$D3911,cpi!$1:$1,0))</f>
        <v>149.69999999999999</v>
      </c>
      <c r="Q3911" s="36">
        <f>cpi!$I$2</f>
        <v>240.85300000000001</v>
      </c>
      <c r="R3911" s="36">
        <f t="shared" si="489"/>
        <v>1.6089044756179027</v>
      </c>
      <c r="S3911" s="28" t="str">
        <f t="shared" si="493"/>
        <v/>
      </c>
      <c r="T3911" s="37">
        <f t="shared" si="494"/>
        <v>8044522.3780895136</v>
      </c>
      <c r="U3911" s="37">
        <f t="shared" si="495"/>
        <v>4900861.3985170349</v>
      </c>
      <c r="V3911" s="37">
        <f t="shared" si="496"/>
        <v>8749415.6069472283</v>
      </c>
    </row>
    <row r="3912" spans="1:22">
      <c r="A3912" s="23">
        <v>3911</v>
      </c>
      <c r="B3912" s="3" t="s">
        <v>1226</v>
      </c>
      <c r="C3912" s="28">
        <v>13</v>
      </c>
      <c r="D3912" s="29">
        <v>5</v>
      </c>
      <c r="E3912" s="28">
        <v>2011</v>
      </c>
      <c r="F3912" s="31">
        <f>DATE(E3912,D3912,C3912)</f>
        <v>40676</v>
      </c>
      <c r="G3912" s="24" t="s">
        <v>4978</v>
      </c>
      <c r="H3912" s="2">
        <v>5000000</v>
      </c>
      <c r="I3912" s="2">
        <v>2712131</v>
      </c>
      <c r="J3912" s="2">
        <v>2821010</v>
      </c>
      <c r="K3912" s="28" t="str">
        <f t="shared" si="490"/>
        <v/>
      </c>
      <c r="L3912" s="28" t="str">
        <f t="shared" si="491"/>
        <v/>
      </c>
      <c r="M3912" s="28" t="s">
        <v>4978</v>
      </c>
      <c r="N3912" s="28" t="str">
        <f t="shared" si="492"/>
        <v/>
      </c>
      <c r="O3912" s="28" t="str">
        <f>IF(N3912=1,M3912&amp;" ("&amp;E3912&amp;")",M3912)</f>
        <v>Everything Must Go</v>
      </c>
      <c r="P3912" s="36">
        <f>INDEX(cpi!$A$1:$M$105,MATCH('Inflation adjust calc'!$E3912,cpi!$A:$A,0),MATCH('Inflation adjust calc'!$D3912,cpi!$1:$1,0))</f>
        <v>225.964</v>
      </c>
      <c r="Q3912" s="36">
        <f>cpi!$I$2</f>
        <v>240.85300000000001</v>
      </c>
      <c r="R3912" s="36">
        <f t="shared" si="489"/>
        <v>1.065891026889239</v>
      </c>
      <c r="S3912" s="28" t="str">
        <f t="shared" si="493"/>
        <v/>
      </c>
      <c r="T3912" s="37">
        <f t="shared" si="494"/>
        <v>5329455.1344461953</v>
      </c>
      <c r="U3912" s="37">
        <f t="shared" si="495"/>
        <v>2890836.0966481385</v>
      </c>
      <c r="V3912" s="37">
        <f t="shared" si="496"/>
        <v>3006889.245764812</v>
      </c>
    </row>
    <row r="3913" spans="1:22">
      <c r="A3913" s="23">
        <v>3912</v>
      </c>
      <c r="B3913" s="3">
        <v>41922</v>
      </c>
      <c r="C3913" s="28">
        <v>10</v>
      </c>
      <c r="D3913" s="29">
        <v>10</v>
      </c>
      <c r="E3913" s="28">
        <v>2014</v>
      </c>
      <c r="F3913" s="31">
        <f>DATE(E3913,D3913,C3913)</f>
        <v>41922</v>
      </c>
      <c r="G3913" s="24" t="s">
        <v>4979</v>
      </c>
      <c r="H3913" s="2">
        <v>5000000</v>
      </c>
      <c r="I3913" s="2">
        <v>2450846</v>
      </c>
      <c r="J3913" s="2">
        <v>2786939</v>
      </c>
      <c r="K3913" s="28" t="str">
        <f t="shared" si="490"/>
        <v/>
      </c>
      <c r="L3913" s="28" t="str">
        <f t="shared" si="491"/>
        <v/>
      </c>
      <c r="M3913" s="28" t="s">
        <v>4979</v>
      </c>
      <c r="N3913" s="28" t="str">
        <f t="shared" si="492"/>
        <v/>
      </c>
      <c r="O3913" s="28" t="str">
        <f>IF(N3913=1,M3913&amp;" ("&amp;E3913&amp;")",M3913)</f>
        <v>Kill the Messenger</v>
      </c>
      <c r="P3913" s="36">
        <f>INDEX(cpi!$A$1:$M$105,MATCH('Inflation adjust calc'!$E3913,cpi!$A:$A,0),MATCH('Inflation adjust calc'!$D3913,cpi!$1:$1,0))</f>
        <v>237.43299999999999</v>
      </c>
      <c r="Q3913" s="36">
        <f>cpi!$I$2</f>
        <v>240.85300000000001</v>
      </c>
      <c r="R3913" s="36">
        <f t="shared" si="489"/>
        <v>1.0144040634621136</v>
      </c>
      <c r="S3913" s="28" t="str">
        <f t="shared" si="493"/>
        <v/>
      </c>
      <c r="T3913" s="37">
        <f t="shared" si="494"/>
        <v>5072020.3173105679</v>
      </c>
      <c r="U3913" s="37">
        <f t="shared" si="495"/>
        <v>2486148.1413198672</v>
      </c>
      <c r="V3913" s="37">
        <f t="shared" si="496"/>
        <v>2827082.2462210394</v>
      </c>
    </row>
    <row r="3914" spans="1:22">
      <c r="A3914" s="23">
        <v>3913</v>
      </c>
      <c r="B3914" s="3" t="s">
        <v>95</v>
      </c>
      <c r="C3914" s="28">
        <v>17</v>
      </c>
      <c r="D3914" s="29">
        <v>12</v>
      </c>
      <c r="E3914" s="28">
        <v>2010</v>
      </c>
      <c r="F3914" s="31">
        <f>DATE(E3914,D3914,C3914)</f>
        <v>40529</v>
      </c>
      <c r="G3914" s="24" t="s">
        <v>4980</v>
      </c>
      <c r="H3914" s="2">
        <v>5000000</v>
      </c>
      <c r="I3914" s="2">
        <v>2229058</v>
      </c>
      <c r="J3914" s="2">
        <v>6205034</v>
      </c>
      <c r="K3914" s="28" t="str">
        <f t="shared" si="490"/>
        <v/>
      </c>
      <c r="L3914" s="28" t="str">
        <f t="shared" si="491"/>
        <v/>
      </c>
      <c r="M3914" s="28" t="s">
        <v>4980</v>
      </c>
      <c r="N3914" s="28" t="str">
        <f t="shared" si="492"/>
        <v/>
      </c>
      <c r="O3914" s="28" t="str">
        <f>IF(N3914=1,M3914&amp;" ("&amp;E3914&amp;")",M3914)</f>
        <v>Rabbit Hole</v>
      </c>
      <c r="P3914" s="36">
        <f>INDEX(cpi!$A$1:$M$105,MATCH('Inflation adjust calc'!$E3914,cpi!$A:$A,0),MATCH('Inflation adjust calc'!$D3914,cpi!$1:$1,0))</f>
        <v>219.179</v>
      </c>
      <c r="Q3914" s="36">
        <f>cpi!$I$2</f>
        <v>240.85300000000001</v>
      </c>
      <c r="R3914" s="36">
        <f t="shared" si="489"/>
        <v>1.0988872109098042</v>
      </c>
      <c r="S3914" s="28" t="str">
        <f t="shared" si="493"/>
        <v/>
      </c>
      <c r="T3914" s="37">
        <f t="shared" si="494"/>
        <v>5494436.0545490207</v>
      </c>
      <c r="U3914" s="37">
        <f t="shared" si="495"/>
        <v>2449483.3285761862</v>
      </c>
      <c r="V3914" s="37">
        <f t="shared" si="496"/>
        <v>6818632.5058605066</v>
      </c>
    </row>
    <row r="3915" spans="1:22">
      <c r="A3915" s="23">
        <v>3914</v>
      </c>
      <c r="B3915" s="3" t="s">
        <v>794</v>
      </c>
      <c r="C3915" s="28">
        <v>23</v>
      </c>
      <c r="D3915" s="29">
        <v>10</v>
      </c>
      <c r="E3915" s="28">
        <v>2015</v>
      </c>
      <c r="F3915" s="31">
        <f>DATE(E3915,D3915,C3915)</f>
        <v>42300</v>
      </c>
      <c r="G3915" s="24" t="s">
        <v>6855</v>
      </c>
      <c r="H3915" s="2">
        <v>5000000</v>
      </c>
      <c r="I3915" s="2">
        <v>2184640</v>
      </c>
      <c r="J3915" s="2">
        <v>2368937</v>
      </c>
      <c r="K3915" s="28" t="str">
        <f t="shared" si="490"/>
        <v/>
      </c>
      <c r="L3915" s="28" t="str">
        <f t="shared" si="491"/>
        <v/>
      </c>
      <c r="M3915" s="28" t="s">
        <v>6855</v>
      </c>
      <c r="N3915" s="28" t="str">
        <f t="shared" si="492"/>
        <v/>
      </c>
      <c r="O3915" s="28" t="str">
        <f>IF(N3915=1,M3915&amp;" ("&amp;E3915&amp;")",M3915)</f>
        <v>Jem and the Holograms</v>
      </c>
      <c r="P3915" s="36">
        <f>INDEX(cpi!$A$1:$M$105,MATCH('Inflation adjust calc'!$E3915,cpi!$A:$A,0),MATCH('Inflation adjust calc'!$D3915,cpi!$1:$1,0))</f>
        <v>237.83799999999999</v>
      </c>
      <c r="Q3915" s="36">
        <f>cpi!$I$2</f>
        <v>240.85300000000001</v>
      </c>
      <c r="R3915" s="36">
        <f t="shared" si="489"/>
        <v>1.0126766959022528</v>
      </c>
      <c r="S3915" s="28" t="str">
        <f t="shared" si="493"/>
        <v/>
      </c>
      <c r="T3915" s="37">
        <f t="shared" si="494"/>
        <v>5063383.4795112638</v>
      </c>
      <c r="U3915" s="37">
        <f t="shared" si="495"/>
        <v>2212334.0169358975</v>
      </c>
      <c r="V3915" s="37">
        <f t="shared" si="496"/>
        <v>2398967.293960595</v>
      </c>
    </row>
    <row r="3916" spans="1:22">
      <c r="A3916" s="23">
        <v>3915</v>
      </c>
      <c r="B3916" s="3" t="s">
        <v>1708</v>
      </c>
      <c r="C3916" s="28">
        <v>30</v>
      </c>
      <c r="D3916" s="29">
        <v>1</v>
      </c>
      <c r="E3916" s="28">
        <v>1998</v>
      </c>
      <c r="F3916" s="31">
        <f>DATE(E3916,D3916,C3916)</f>
        <v>35825</v>
      </c>
      <c r="G3916" s="24" t="s">
        <v>4981</v>
      </c>
      <c r="H3916" s="2">
        <v>5000000</v>
      </c>
      <c r="I3916" s="2">
        <v>2080693</v>
      </c>
      <c r="J3916" s="2">
        <v>2080693</v>
      </c>
      <c r="K3916" s="28" t="str">
        <f t="shared" si="490"/>
        <v/>
      </c>
      <c r="L3916" s="28" t="str">
        <f t="shared" si="491"/>
        <v/>
      </c>
      <c r="M3916" s="28" t="s">
        <v>4981</v>
      </c>
      <c r="N3916" s="28" t="str">
        <f t="shared" si="492"/>
        <v/>
      </c>
      <c r="O3916" s="28" t="str">
        <f>IF(N3916=1,M3916&amp;" ("&amp;E3916&amp;")",M3916)</f>
        <v>Zero Effect</v>
      </c>
      <c r="P3916" s="36">
        <f>INDEX(cpi!$A$1:$M$105,MATCH('Inflation adjust calc'!$E3916,cpi!$A:$A,0),MATCH('Inflation adjust calc'!$D3916,cpi!$1:$1,0))</f>
        <v>161.6</v>
      </c>
      <c r="Q3916" s="36">
        <f>cpi!$I$2</f>
        <v>240.85300000000001</v>
      </c>
      <c r="R3916" s="36">
        <f t="shared" si="489"/>
        <v>1.4904269801980199</v>
      </c>
      <c r="S3916" s="28" t="str">
        <f t="shared" si="493"/>
        <v/>
      </c>
      <c r="T3916" s="37">
        <f t="shared" si="494"/>
        <v>7452134.9009900996</v>
      </c>
      <c r="U3916" s="37">
        <f t="shared" si="495"/>
        <v>3101120.9847091585</v>
      </c>
      <c r="V3916" s="37">
        <f t="shared" si="496"/>
        <v>3101120.9847091585</v>
      </c>
    </row>
    <row r="3917" spans="1:22">
      <c r="A3917" s="23">
        <v>3916</v>
      </c>
      <c r="B3917" s="3" t="s">
        <v>3445</v>
      </c>
      <c r="C3917" s="28">
        <v>22</v>
      </c>
      <c r="D3917" s="29">
        <v>10</v>
      </c>
      <c r="E3917" s="28">
        <v>2004</v>
      </c>
      <c r="F3917" s="31">
        <f>DATE(E3917,D3917,C3917)</f>
        <v>38282</v>
      </c>
      <c r="G3917" s="24" t="s">
        <v>4982</v>
      </c>
      <c r="H3917" s="2">
        <v>5000000</v>
      </c>
      <c r="I3917" s="2">
        <v>1082044</v>
      </c>
      <c r="J3917" s="2">
        <v>8655397</v>
      </c>
      <c r="K3917" s="28" t="str">
        <f t="shared" si="490"/>
        <v/>
      </c>
      <c r="L3917" s="28" t="str">
        <f t="shared" si="491"/>
        <v/>
      </c>
      <c r="M3917" s="28" t="s">
        <v>4982</v>
      </c>
      <c r="N3917" s="28" t="str">
        <f t="shared" si="492"/>
        <v/>
      </c>
      <c r="O3917" s="28" t="str">
        <f>IF(N3917=1,M3917&amp;" ("&amp;E3917&amp;")",M3917)</f>
        <v>The Machinist</v>
      </c>
      <c r="P3917" s="36">
        <f>INDEX(cpi!$A$1:$M$105,MATCH('Inflation adjust calc'!$E3917,cpi!$A:$A,0),MATCH('Inflation adjust calc'!$D3917,cpi!$1:$1,0))</f>
        <v>190.9</v>
      </c>
      <c r="Q3917" s="36">
        <f>cpi!$I$2</f>
        <v>240.85300000000001</v>
      </c>
      <c r="R3917" s="36">
        <f t="shared" si="489"/>
        <v>1.2616710319539026</v>
      </c>
      <c r="S3917" s="28" t="str">
        <f t="shared" si="493"/>
        <v/>
      </c>
      <c r="T3917" s="37">
        <f t="shared" si="494"/>
        <v>6308355.1597695127</v>
      </c>
      <c r="U3917" s="37">
        <f t="shared" si="495"/>
        <v>1365183.5700995286</v>
      </c>
      <c r="V3917" s="37">
        <f t="shared" si="496"/>
        <v>10920263.664960712</v>
      </c>
    </row>
    <row r="3918" spans="1:22">
      <c r="A3918" s="23">
        <v>3917</v>
      </c>
      <c r="B3918" s="3" t="s">
        <v>4983</v>
      </c>
      <c r="C3918" s="28">
        <v>21</v>
      </c>
      <c r="D3918" s="29">
        <v>9</v>
      </c>
      <c r="E3918" s="28">
        <v>1992</v>
      </c>
      <c r="F3918" s="31">
        <f>DATE(E3918,D3918,C3918)</f>
        <v>33868</v>
      </c>
      <c r="G3918" s="24" t="s">
        <v>4984</v>
      </c>
      <c r="H3918" s="2">
        <v>5000000</v>
      </c>
      <c r="I3918" s="2">
        <v>1050861</v>
      </c>
      <c r="J3918" s="2">
        <v>1050861</v>
      </c>
      <c r="K3918" s="28" t="str">
        <f t="shared" si="490"/>
        <v/>
      </c>
      <c r="L3918" s="28" t="str">
        <f t="shared" si="491"/>
        <v/>
      </c>
      <c r="M3918" s="28" t="s">
        <v>4984</v>
      </c>
      <c r="N3918" s="28" t="str">
        <f t="shared" si="492"/>
        <v/>
      </c>
      <c r="O3918" s="28" t="str">
        <f>IF(N3918=1,M3918&amp;" ("&amp;E3918&amp;")",M3918)</f>
        <v>Light Sleeper</v>
      </c>
      <c r="P3918" s="36">
        <f>INDEX(cpi!$A$1:$M$105,MATCH('Inflation adjust calc'!$E3918,cpi!$A:$A,0),MATCH('Inflation adjust calc'!$D3918,cpi!$1:$1,0))</f>
        <v>141.30000000000001</v>
      </c>
      <c r="Q3918" s="36">
        <f>cpi!$I$2</f>
        <v>240.85300000000001</v>
      </c>
      <c r="R3918" s="36">
        <f t="shared" si="489"/>
        <v>1.7045506015569709</v>
      </c>
      <c r="S3918" s="28" t="str">
        <f t="shared" si="493"/>
        <v/>
      </c>
      <c r="T3918" s="37">
        <f t="shared" si="494"/>
        <v>8522753.0077848546</v>
      </c>
      <c r="U3918" s="37">
        <f t="shared" si="495"/>
        <v>1791245.74970276</v>
      </c>
      <c r="V3918" s="37">
        <f t="shared" si="496"/>
        <v>1791245.74970276</v>
      </c>
    </row>
    <row r="3919" spans="1:22">
      <c r="A3919" s="23">
        <v>3918</v>
      </c>
      <c r="B3919" s="3">
        <v>41982</v>
      </c>
      <c r="C3919" s="28">
        <v>12</v>
      </c>
      <c r="D3919" s="29">
        <v>9</v>
      </c>
      <c r="E3919" s="28">
        <v>2014</v>
      </c>
      <c r="F3919" s="31">
        <f>DATE(E3919,D3919,C3919)</f>
        <v>41894</v>
      </c>
      <c r="G3919" s="24" t="s">
        <v>4985</v>
      </c>
      <c r="H3919" s="2">
        <v>5000000</v>
      </c>
      <c r="I3919" s="2">
        <v>851690</v>
      </c>
      <c r="J3919" s="2">
        <v>851690</v>
      </c>
      <c r="K3919" s="28" t="str">
        <f t="shared" si="490"/>
        <v/>
      </c>
      <c r="L3919" s="28" t="str">
        <f t="shared" si="491"/>
        <v/>
      </c>
      <c r="M3919" s="28" t="s">
        <v>4985</v>
      </c>
      <c r="N3919" s="28" t="str">
        <f t="shared" si="492"/>
        <v/>
      </c>
      <c r="O3919" s="28" t="str">
        <f>IF(N3919=1,M3919&amp;" ("&amp;E3919&amp;")",M3919)</f>
        <v>Atlas Shrugged: Who Is John Galt?</v>
      </c>
      <c r="P3919" s="36">
        <f>INDEX(cpi!$A$1:$M$105,MATCH('Inflation adjust calc'!$E3919,cpi!$A:$A,0),MATCH('Inflation adjust calc'!$D3919,cpi!$1:$1,0))</f>
        <v>238.03100000000001</v>
      </c>
      <c r="Q3919" s="36">
        <f>cpi!$I$2</f>
        <v>240.85300000000001</v>
      </c>
      <c r="R3919" s="36">
        <f t="shared" si="489"/>
        <v>1.0118555986405133</v>
      </c>
      <c r="S3919" s="28" t="str">
        <f t="shared" si="493"/>
        <v/>
      </c>
      <c r="T3919" s="37">
        <f t="shared" si="494"/>
        <v>5059277.9932025671</v>
      </c>
      <c r="U3919" s="37">
        <f t="shared" si="495"/>
        <v>861787.29480613885</v>
      </c>
      <c r="V3919" s="37">
        <f t="shared" si="496"/>
        <v>861787.29480613885</v>
      </c>
    </row>
    <row r="3920" spans="1:22">
      <c r="A3920" s="23">
        <v>3919</v>
      </c>
      <c r="B3920" s="3" t="s">
        <v>2750</v>
      </c>
      <c r="C3920" s="28">
        <v>29</v>
      </c>
      <c r="D3920" s="29">
        <v>8</v>
      </c>
      <c r="E3920" s="28">
        <v>2003</v>
      </c>
      <c r="F3920" s="31">
        <f>DATE(E3920,D3920,C3920)</f>
        <v>37862</v>
      </c>
      <c r="G3920" s="24" t="s">
        <v>4986</v>
      </c>
      <c r="H3920" s="2">
        <v>5000000</v>
      </c>
      <c r="I3920" s="2">
        <v>742898</v>
      </c>
      <c r="J3920" s="2">
        <v>894030</v>
      </c>
      <c r="K3920" s="28" t="str">
        <f t="shared" si="490"/>
        <v/>
      </c>
      <c r="L3920" s="28" t="str">
        <f t="shared" si="491"/>
        <v/>
      </c>
      <c r="M3920" s="28" t="s">
        <v>4986</v>
      </c>
      <c r="N3920" s="28" t="str">
        <f t="shared" si="492"/>
        <v/>
      </c>
      <c r="O3920" s="28" t="str">
        <f>IF(N3920=1,M3920&amp;" ("&amp;E3920&amp;")",M3920)</f>
        <v>Party Monster</v>
      </c>
      <c r="P3920" s="36">
        <f>INDEX(cpi!$A$1:$M$105,MATCH('Inflation adjust calc'!$E3920,cpi!$A:$A,0),MATCH('Inflation adjust calc'!$D3920,cpi!$1:$1,0))</f>
        <v>184.6</v>
      </c>
      <c r="Q3920" s="36">
        <f>cpi!$I$2</f>
        <v>240.85300000000001</v>
      </c>
      <c r="R3920" s="36">
        <f t="shared" si="489"/>
        <v>1.3047291440953415</v>
      </c>
      <c r="S3920" s="28" t="str">
        <f t="shared" si="493"/>
        <v/>
      </c>
      <c r="T3920" s="37">
        <f t="shared" si="494"/>
        <v>6523645.7204767074</v>
      </c>
      <c r="U3920" s="37">
        <f t="shared" si="495"/>
        <v>969280.67169014097</v>
      </c>
      <c r="V3920" s="37">
        <f t="shared" si="496"/>
        <v>1166466.9966955581</v>
      </c>
    </row>
    <row r="3921" spans="1:22">
      <c r="A3921" s="23">
        <v>3920</v>
      </c>
      <c r="B3921" s="3" t="s">
        <v>1090</v>
      </c>
      <c r="C3921" s="28">
        <v>14</v>
      </c>
      <c r="D3921" s="29">
        <v>7</v>
      </c>
      <c r="E3921" s="28">
        <v>2006</v>
      </c>
      <c r="F3921" s="31">
        <f>DATE(E3921,D3921,C3921)</f>
        <v>38912</v>
      </c>
      <c r="G3921" s="24" t="s">
        <v>4987</v>
      </c>
      <c r="H3921" s="2">
        <v>5000000</v>
      </c>
      <c r="I3921" s="2">
        <v>418689</v>
      </c>
      <c r="J3921" s="2">
        <v>648183</v>
      </c>
      <c r="K3921" s="28" t="str">
        <f t="shared" si="490"/>
        <v/>
      </c>
      <c r="L3921" s="28" t="str">
        <f t="shared" si="491"/>
        <v/>
      </c>
      <c r="M3921" s="28" t="s">
        <v>4987</v>
      </c>
      <c r="N3921" s="28" t="str">
        <f t="shared" si="492"/>
        <v/>
      </c>
      <c r="O3921" s="28" t="str">
        <f>IF(N3921=1,M3921&amp;" ("&amp;E3921&amp;")",M3921)</f>
        <v>The Oh in Ohio</v>
      </c>
      <c r="P3921" s="36">
        <f>INDEX(cpi!$A$1:$M$105,MATCH('Inflation adjust calc'!$E3921,cpi!$A:$A,0),MATCH('Inflation adjust calc'!$D3921,cpi!$1:$1,0))</f>
        <v>203.5</v>
      </c>
      <c r="Q3921" s="36">
        <f>cpi!$I$2</f>
        <v>240.85300000000001</v>
      </c>
      <c r="R3921" s="36">
        <f t="shared" si="489"/>
        <v>1.1835528255528256</v>
      </c>
      <c r="S3921" s="28" t="str">
        <f t="shared" si="493"/>
        <v/>
      </c>
      <c r="T3921" s="37">
        <f t="shared" si="494"/>
        <v>5917764.1277641281</v>
      </c>
      <c r="U3921" s="37">
        <f t="shared" si="495"/>
        <v>495540.54897788697</v>
      </c>
      <c r="V3921" s="37">
        <f t="shared" si="496"/>
        <v>767158.82112530712</v>
      </c>
    </row>
    <row r="3922" spans="1:22">
      <c r="A3922" s="23">
        <v>3921</v>
      </c>
      <c r="B3922" s="3" t="s">
        <v>4988</v>
      </c>
      <c r="C3922" s="28">
        <v>21</v>
      </c>
      <c r="D3922" s="29">
        <v>2</v>
      </c>
      <c r="E3922" s="28">
        <v>1996</v>
      </c>
      <c r="F3922" s="31">
        <f>DATE(E3922,D3922,C3922)</f>
        <v>35116</v>
      </c>
      <c r="G3922" s="24" t="s">
        <v>4989</v>
      </c>
      <c r="H3922" s="2">
        <v>5000000</v>
      </c>
      <c r="I3922" s="2">
        <v>407488</v>
      </c>
      <c r="J3922" s="2">
        <v>407488</v>
      </c>
      <c r="K3922" s="28" t="str">
        <f t="shared" si="490"/>
        <v/>
      </c>
      <c r="L3922" s="28" t="str">
        <f t="shared" si="491"/>
        <v/>
      </c>
      <c r="M3922" s="28" t="s">
        <v>4989</v>
      </c>
      <c r="N3922" s="28" t="str">
        <f t="shared" si="492"/>
        <v/>
      </c>
      <c r="O3922" s="28" t="str">
        <f>IF(N3922=1,M3922&amp;" ("&amp;E3922&amp;")",M3922)</f>
        <v>Bottle Rocket</v>
      </c>
      <c r="P3922" s="36">
        <f>INDEX(cpi!$A$1:$M$105,MATCH('Inflation adjust calc'!$E3922,cpi!$A:$A,0),MATCH('Inflation adjust calc'!$D3922,cpi!$1:$1,0))</f>
        <v>154.9</v>
      </c>
      <c r="Q3922" s="36">
        <f>cpi!$I$2</f>
        <v>240.85300000000001</v>
      </c>
      <c r="R3922" s="36">
        <f t="shared" ref="R3922:R3985" si="497">Q3922/P3922</f>
        <v>1.5548934796642995</v>
      </c>
      <c r="S3922" s="28" t="str">
        <f t="shared" si="493"/>
        <v/>
      </c>
      <c r="T3922" s="37">
        <f t="shared" si="494"/>
        <v>7774467.3983214973</v>
      </c>
      <c r="U3922" s="37">
        <f t="shared" si="495"/>
        <v>633600.43424144608</v>
      </c>
      <c r="V3922" s="37">
        <f t="shared" si="496"/>
        <v>633600.43424144608</v>
      </c>
    </row>
    <row r="3923" spans="1:22">
      <c r="A3923" s="23">
        <v>3922</v>
      </c>
      <c r="B3923" s="3" t="s">
        <v>1953</v>
      </c>
      <c r="C3923" s="28">
        <v>16</v>
      </c>
      <c r="D3923" s="29">
        <v>8</v>
      </c>
      <c r="E3923" s="28">
        <v>2013</v>
      </c>
      <c r="F3923" s="31">
        <f>DATE(E3923,D3923,C3923)</f>
        <v>41502</v>
      </c>
      <c r="G3923" s="24" t="s">
        <v>6856</v>
      </c>
      <c r="H3923" s="2">
        <v>5000000</v>
      </c>
      <c r="I3923" s="2">
        <v>391611</v>
      </c>
      <c r="J3923" s="2">
        <v>740480</v>
      </c>
      <c r="K3923" s="28" t="str">
        <f t="shared" si="490"/>
        <v/>
      </c>
      <c r="L3923" s="28" t="str">
        <f t="shared" si="491"/>
        <v/>
      </c>
      <c r="M3923" s="28" t="s">
        <v>6856</v>
      </c>
      <c r="N3923" s="28" t="str">
        <f t="shared" si="492"/>
        <v/>
      </c>
      <c r="O3923" s="28" t="str">
        <f>IF(N3923=1,M3923&amp;" ("&amp;E3923&amp;")",M3923)</f>
        <v>Ain't Them Bodies Saints</v>
      </c>
      <c r="P3923" s="36">
        <f>INDEX(cpi!$A$1:$M$105,MATCH('Inflation adjust calc'!$E3923,cpi!$A:$A,0),MATCH('Inflation adjust calc'!$D3923,cpi!$1:$1,0))</f>
        <v>233.87700000000001</v>
      </c>
      <c r="Q3923" s="36">
        <f>cpi!$I$2</f>
        <v>240.85300000000001</v>
      </c>
      <c r="R3923" s="36">
        <f t="shared" si="497"/>
        <v>1.0298276444455847</v>
      </c>
      <c r="S3923" s="28" t="str">
        <f t="shared" si="493"/>
        <v/>
      </c>
      <c r="T3923" s="37">
        <f t="shared" si="494"/>
        <v>5149138.2222279236</v>
      </c>
      <c r="U3923" s="37">
        <f t="shared" si="495"/>
        <v>403291.83366897987</v>
      </c>
      <c r="V3923" s="37">
        <f t="shared" si="496"/>
        <v>762566.77415906661</v>
      </c>
    </row>
    <row r="3924" spans="1:22">
      <c r="A3924" s="23">
        <v>3923</v>
      </c>
      <c r="B3924" s="3" t="s">
        <v>4990</v>
      </c>
      <c r="C3924" s="28">
        <v>17</v>
      </c>
      <c r="D3924" s="29">
        <v>1</v>
      </c>
      <c r="E3924" s="28">
        <v>1997</v>
      </c>
      <c r="F3924" s="31">
        <f>DATE(E3924,D3924,C3924)</f>
        <v>35447</v>
      </c>
      <c r="G3924" s="24" t="s">
        <v>4991</v>
      </c>
      <c r="H3924" s="2">
        <v>5000000</v>
      </c>
      <c r="I3924" s="2">
        <v>353480</v>
      </c>
      <c r="J3924" s="2">
        <v>353480</v>
      </c>
      <c r="K3924" s="28" t="str">
        <f t="shared" si="490"/>
        <v/>
      </c>
      <c r="L3924" s="28" t="str">
        <f t="shared" si="491"/>
        <v/>
      </c>
      <c r="M3924" s="28" t="s">
        <v>4991</v>
      </c>
      <c r="N3924" s="28" t="str">
        <f t="shared" si="492"/>
        <v/>
      </c>
      <c r="O3924" s="28" t="str">
        <f>IF(N3924=1,M3924&amp;" ("&amp;E3924&amp;")",M3924)</f>
        <v>Albino Alligator</v>
      </c>
      <c r="P3924" s="36">
        <f>INDEX(cpi!$A$1:$M$105,MATCH('Inflation adjust calc'!$E3924,cpi!$A:$A,0),MATCH('Inflation adjust calc'!$D3924,cpi!$1:$1,0))</f>
        <v>159.1</v>
      </c>
      <c r="Q3924" s="36">
        <f>cpi!$I$2</f>
        <v>240.85300000000001</v>
      </c>
      <c r="R3924" s="36">
        <f t="shared" si="497"/>
        <v>1.5138466373350095</v>
      </c>
      <c r="S3924" s="28" t="str">
        <f t="shared" si="493"/>
        <v/>
      </c>
      <c r="T3924" s="37">
        <f t="shared" si="494"/>
        <v>7569233.1866750475</v>
      </c>
      <c r="U3924" s="37">
        <f t="shared" si="495"/>
        <v>535114.50936517911</v>
      </c>
      <c r="V3924" s="37">
        <f t="shared" si="496"/>
        <v>535114.50936517911</v>
      </c>
    </row>
    <row r="3925" spans="1:22">
      <c r="A3925" s="23">
        <v>3924</v>
      </c>
      <c r="B3925" s="3" t="s">
        <v>1177</v>
      </c>
      <c r="C3925" s="28">
        <v>26</v>
      </c>
      <c r="D3925" s="29">
        <v>9</v>
      </c>
      <c r="E3925" s="28">
        <v>2014</v>
      </c>
      <c r="F3925" s="31">
        <f>DATE(E3925,D3925,C3925)</f>
        <v>41908</v>
      </c>
      <c r="G3925" s="24" t="s">
        <v>4992</v>
      </c>
      <c r="H3925" s="2">
        <v>5000000</v>
      </c>
      <c r="I3925" s="2">
        <v>340911</v>
      </c>
      <c r="J3925" s="2">
        <v>927074</v>
      </c>
      <c r="K3925" s="28" t="str">
        <f t="shared" si="490"/>
        <v/>
      </c>
      <c r="L3925" s="28" t="str">
        <f t="shared" si="491"/>
        <v/>
      </c>
      <c r="M3925" s="28" t="s">
        <v>4992</v>
      </c>
      <c r="N3925" s="28" t="str">
        <f t="shared" si="492"/>
        <v/>
      </c>
      <c r="O3925" s="28" t="str">
        <f>IF(N3925=1,M3925&amp;" ("&amp;E3925&amp;")",M3925)</f>
        <v>Jimi: All is By My Side</v>
      </c>
      <c r="P3925" s="36">
        <f>INDEX(cpi!$A$1:$M$105,MATCH('Inflation adjust calc'!$E3925,cpi!$A:$A,0),MATCH('Inflation adjust calc'!$D3925,cpi!$1:$1,0))</f>
        <v>238.03100000000001</v>
      </c>
      <c r="Q3925" s="36">
        <f>cpi!$I$2</f>
        <v>240.85300000000001</v>
      </c>
      <c r="R3925" s="36">
        <f t="shared" si="497"/>
        <v>1.0118555986405133</v>
      </c>
      <c r="S3925" s="28" t="str">
        <f t="shared" si="493"/>
        <v/>
      </c>
      <c r="T3925" s="37">
        <f t="shared" si="494"/>
        <v>5059277.9932025671</v>
      </c>
      <c r="U3925" s="37">
        <f t="shared" si="495"/>
        <v>344952.70398813603</v>
      </c>
      <c r="V3925" s="37">
        <f t="shared" si="496"/>
        <v>938065.01725405524</v>
      </c>
    </row>
    <row r="3926" spans="1:22">
      <c r="A3926" s="23">
        <v>3925</v>
      </c>
      <c r="B3926" s="3">
        <v>39149</v>
      </c>
      <c r="C3926" s="28">
        <v>3</v>
      </c>
      <c r="D3926" s="29">
        <v>8</v>
      </c>
      <c r="E3926" s="28">
        <v>2007</v>
      </c>
      <c r="F3926" s="31">
        <f>DATE(E3926,D3926,C3926)</f>
        <v>39297</v>
      </c>
      <c r="G3926" s="24" t="s">
        <v>4993</v>
      </c>
      <c r="H3926" s="2">
        <v>5000000</v>
      </c>
      <c r="I3926" s="2">
        <v>240425</v>
      </c>
      <c r="J3926" s="2">
        <v>1375194</v>
      </c>
      <c r="K3926" s="28" t="str">
        <f t="shared" si="490"/>
        <v/>
      </c>
      <c r="L3926" s="28" t="str">
        <f t="shared" si="491"/>
        <v/>
      </c>
      <c r="M3926" s="28" t="s">
        <v>4993</v>
      </c>
      <c r="N3926" s="28" t="str">
        <f t="shared" si="492"/>
        <v/>
      </c>
      <c r="O3926" s="28" t="str">
        <f>IF(N3926=1,M3926&amp;" ("&amp;E3926&amp;")",M3926)</f>
        <v>Gandhi, My Father</v>
      </c>
      <c r="P3926" s="36">
        <f>INDEX(cpi!$A$1:$M$105,MATCH('Inflation adjust calc'!$E3926,cpi!$A:$A,0),MATCH('Inflation adjust calc'!$D3926,cpi!$1:$1,0))</f>
        <v>207.917</v>
      </c>
      <c r="Q3926" s="36">
        <f>cpi!$I$2</f>
        <v>240.85300000000001</v>
      </c>
      <c r="R3926" s="36">
        <f t="shared" si="497"/>
        <v>1.1584093652755667</v>
      </c>
      <c r="S3926" s="28" t="str">
        <f t="shared" si="493"/>
        <v/>
      </c>
      <c r="T3926" s="37">
        <f t="shared" si="494"/>
        <v>5792046.8263778333</v>
      </c>
      <c r="U3926" s="37">
        <f t="shared" si="495"/>
        <v>278510.57164637814</v>
      </c>
      <c r="V3926" s="37">
        <f t="shared" si="496"/>
        <v>1593037.6086707676</v>
      </c>
    </row>
    <row r="3927" spans="1:22">
      <c r="A3927" s="23">
        <v>3926</v>
      </c>
      <c r="B3927" s="3" t="s">
        <v>2358</v>
      </c>
      <c r="C3927" s="28">
        <v>25</v>
      </c>
      <c r="D3927" s="29">
        <v>4</v>
      </c>
      <c r="E3927" s="28">
        <v>2008</v>
      </c>
      <c r="F3927" s="31">
        <f>DATE(E3927,D3927,C3927)</f>
        <v>39563</v>
      </c>
      <c r="G3927" s="24" t="s">
        <v>4994</v>
      </c>
      <c r="H3927" s="2">
        <v>5000000</v>
      </c>
      <c r="I3927" s="2">
        <v>228830</v>
      </c>
      <c r="J3927" s="2">
        <v>228830</v>
      </c>
      <c r="K3927" s="28" t="str">
        <f t="shared" si="490"/>
        <v/>
      </c>
      <c r="L3927" s="28" t="str">
        <f t="shared" si="491"/>
        <v/>
      </c>
      <c r="M3927" s="28" t="s">
        <v>4994</v>
      </c>
      <c r="N3927" s="28" t="str">
        <f t="shared" si="492"/>
        <v/>
      </c>
      <c r="O3927" s="28" t="str">
        <f>IF(N3927=1,M3927&amp;" ("&amp;E3927&amp;")",M3927)</f>
        <v>Standard Operating Procedure</v>
      </c>
      <c r="P3927" s="36">
        <f>INDEX(cpi!$A$1:$M$105,MATCH('Inflation adjust calc'!$E3927,cpi!$A:$A,0),MATCH('Inflation adjust calc'!$D3927,cpi!$1:$1,0))</f>
        <v>214.82300000000001</v>
      </c>
      <c r="Q3927" s="36">
        <f>cpi!$I$2</f>
        <v>240.85300000000001</v>
      </c>
      <c r="R3927" s="36">
        <f t="shared" si="497"/>
        <v>1.1211695209544601</v>
      </c>
      <c r="S3927" s="28" t="str">
        <f t="shared" si="493"/>
        <v/>
      </c>
      <c r="T3927" s="37">
        <f t="shared" si="494"/>
        <v>5605847.6047723005</v>
      </c>
      <c r="U3927" s="37">
        <f t="shared" si="495"/>
        <v>256557.22148000912</v>
      </c>
      <c r="V3927" s="37">
        <f t="shared" si="496"/>
        <v>256557.22148000912</v>
      </c>
    </row>
    <row r="3928" spans="1:22">
      <c r="A3928" s="23">
        <v>3927</v>
      </c>
      <c r="B3928" s="3" t="s">
        <v>1543</v>
      </c>
      <c r="C3928" s="28">
        <v>30</v>
      </c>
      <c r="D3928" s="29">
        <v>9</v>
      </c>
      <c r="E3928" s="28">
        <v>2011</v>
      </c>
      <c r="F3928" s="31">
        <f>DATE(E3928,D3928,C3928)</f>
        <v>40816</v>
      </c>
      <c r="G3928" s="24" t="s">
        <v>4995</v>
      </c>
      <c r="H3928" s="2">
        <v>5000000</v>
      </c>
      <c r="I3928" s="2">
        <v>223838</v>
      </c>
      <c r="J3928" s="2">
        <v>5476793</v>
      </c>
      <c r="K3928" s="28" t="str">
        <f t="shared" si="490"/>
        <v/>
      </c>
      <c r="L3928" s="28" t="str">
        <f t="shared" si="491"/>
        <v/>
      </c>
      <c r="M3928" s="28" t="s">
        <v>4995</v>
      </c>
      <c r="N3928" s="28" t="str">
        <f t="shared" si="492"/>
        <v/>
      </c>
      <c r="O3928" s="28" t="str">
        <f>IF(N3928=1,M3928&amp;" ("&amp;E3928&amp;")",M3928)</f>
        <v>Tucker &amp; Dale vs. Evil</v>
      </c>
      <c r="P3928" s="36">
        <f>INDEX(cpi!$A$1:$M$105,MATCH('Inflation adjust calc'!$E3928,cpi!$A:$A,0),MATCH('Inflation adjust calc'!$D3928,cpi!$1:$1,0))</f>
        <v>226.88900000000001</v>
      </c>
      <c r="Q3928" s="36">
        <f>cpi!$I$2</f>
        <v>240.85300000000001</v>
      </c>
      <c r="R3928" s="36">
        <f t="shared" si="497"/>
        <v>1.0615455134449003</v>
      </c>
      <c r="S3928" s="28" t="str">
        <f t="shared" si="493"/>
        <v/>
      </c>
      <c r="T3928" s="37">
        <f t="shared" si="494"/>
        <v>5307727.5672245016</v>
      </c>
      <c r="U3928" s="37">
        <f t="shared" si="495"/>
        <v>237614.22463847959</v>
      </c>
      <c r="V3928" s="37">
        <f t="shared" si="496"/>
        <v>5813865.0372164361</v>
      </c>
    </row>
    <row r="3929" spans="1:22">
      <c r="A3929" s="23">
        <v>3928</v>
      </c>
      <c r="B3929" s="3" t="s">
        <v>2612</v>
      </c>
      <c r="C3929" s="28">
        <v>27</v>
      </c>
      <c r="D3929" s="29">
        <v>3</v>
      </c>
      <c r="E3929" s="28">
        <v>1998</v>
      </c>
      <c r="F3929" s="31">
        <f>DATE(E3929,D3929,C3929)</f>
        <v>35881</v>
      </c>
      <c r="G3929" s="24" t="s">
        <v>4996</v>
      </c>
      <c r="H3929" s="2">
        <v>5000000</v>
      </c>
      <c r="I3929" s="2">
        <v>143273</v>
      </c>
      <c r="J3929" s="2">
        <v>143273</v>
      </c>
      <c r="K3929" s="28" t="str">
        <f t="shared" si="490"/>
        <v/>
      </c>
      <c r="L3929" s="28" t="str">
        <f t="shared" si="491"/>
        <v/>
      </c>
      <c r="M3929" s="28" t="s">
        <v>4996</v>
      </c>
      <c r="N3929" s="28" t="str">
        <f t="shared" si="492"/>
        <v/>
      </c>
      <c r="O3929" s="28" t="str">
        <f>IF(N3929=1,M3929&amp;" ("&amp;E3929&amp;")",M3929)</f>
        <v>No Looking Back</v>
      </c>
      <c r="P3929" s="36">
        <f>INDEX(cpi!$A$1:$M$105,MATCH('Inflation adjust calc'!$E3929,cpi!$A:$A,0),MATCH('Inflation adjust calc'!$D3929,cpi!$1:$1,0))</f>
        <v>162.19999999999999</v>
      </c>
      <c r="Q3929" s="36">
        <f>cpi!$I$2</f>
        <v>240.85300000000001</v>
      </c>
      <c r="R3929" s="36">
        <f t="shared" si="497"/>
        <v>1.4849136868064119</v>
      </c>
      <c r="S3929" s="28" t="str">
        <f t="shared" si="493"/>
        <v/>
      </c>
      <c r="T3929" s="37">
        <f t="shared" si="494"/>
        <v>7424568.4340320593</v>
      </c>
      <c r="U3929" s="37">
        <f t="shared" si="495"/>
        <v>212748.03864981505</v>
      </c>
      <c r="V3929" s="37">
        <f t="shared" si="496"/>
        <v>212748.03864981505</v>
      </c>
    </row>
    <row r="3930" spans="1:22">
      <c r="A3930" s="23">
        <v>3929</v>
      </c>
      <c r="B3930" s="3">
        <v>40460</v>
      </c>
      <c r="C3930" s="28">
        <v>10</v>
      </c>
      <c r="D3930" s="29">
        <v>9</v>
      </c>
      <c r="E3930" s="28">
        <v>2010</v>
      </c>
      <c r="F3930" s="31">
        <f>DATE(E3930,D3930,C3930)</f>
        <v>40431</v>
      </c>
      <c r="G3930" s="24" t="s">
        <v>4997</v>
      </c>
      <c r="H3930" s="2">
        <v>5000000</v>
      </c>
      <c r="I3930" s="2">
        <v>127564</v>
      </c>
      <c r="J3930" s="2">
        <v>282687</v>
      </c>
      <c r="K3930" s="28" t="str">
        <f t="shared" si="490"/>
        <v/>
      </c>
      <c r="L3930" s="28" t="str">
        <f t="shared" si="491"/>
        <v/>
      </c>
      <c r="M3930" s="28" t="s">
        <v>4997</v>
      </c>
      <c r="N3930" s="28" t="str">
        <f t="shared" si="492"/>
        <v/>
      </c>
      <c r="O3930" s="28" t="str">
        <f>IF(N3930=1,M3930&amp;" ("&amp;E3930&amp;")",M3930)</f>
        <v>Lovely, Still</v>
      </c>
      <c r="P3930" s="36">
        <f>INDEX(cpi!$A$1:$M$105,MATCH('Inflation adjust calc'!$E3930,cpi!$A:$A,0),MATCH('Inflation adjust calc'!$D3930,cpi!$1:$1,0))</f>
        <v>218.43899999999999</v>
      </c>
      <c r="Q3930" s="36">
        <f>cpi!$I$2</f>
        <v>240.85300000000001</v>
      </c>
      <c r="R3930" s="36">
        <f t="shared" si="497"/>
        <v>1.1026098819350025</v>
      </c>
      <c r="S3930" s="28" t="str">
        <f t="shared" si="493"/>
        <v/>
      </c>
      <c r="T3930" s="37">
        <f t="shared" si="494"/>
        <v>5513049.4096750123</v>
      </c>
      <c r="U3930" s="37">
        <f t="shared" si="495"/>
        <v>140653.32697915667</v>
      </c>
      <c r="V3930" s="37">
        <f t="shared" si="496"/>
        <v>311693.47969456005</v>
      </c>
    </row>
    <row r="3931" spans="1:22">
      <c r="A3931" s="23">
        <v>3930</v>
      </c>
      <c r="B3931" s="3" t="s">
        <v>883</v>
      </c>
      <c r="C3931" s="28">
        <v>13</v>
      </c>
      <c r="D3931" s="29">
        <v>6</v>
      </c>
      <c r="E3931" s="28">
        <v>2003</v>
      </c>
      <c r="F3931" s="31">
        <f>DATE(E3931,D3931,C3931)</f>
        <v>37785</v>
      </c>
      <c r="G3931" s="24" t="s">
        <v>4998</v>
      </c>
      <c r="H3931" s="2">
        <v>5000000</v>
      </c>
      <c r="I3931" s="2">
        <v>121016</v>
      </c>
      <c r="J3931" s="2">
        <v>121016</v>
      </c>
      <c r="K3931" s="28" t="str">
        <f t="shared" si="490"/>
        <v/>
      </c>
      <c r="L3931" s="28" t="str">
        <f t="shared" si="491"/>
        <v/>
      </c>
      <c r="M3931" s="28" t="s">
        <v>4998</v>
      </c>
      <c r="N3931" s="28" t="str">
        <f t="shared" si="492"/>
        <v/>
      </c>
      <c r="O3931" s="28" t="str">
        <f>IF(N3931=1,M3931&amp;" ("&amp;E3931&amp;")",M3931)</f>
        <v>Tycoon</v>
      </c>
      <c r="P3931" s="36">
        <f>INDEX(cpi!$A$1:$M$105,MATCH('Inflation adjust calc'!$E3931,cpi!$A:$A,0),MATCH('Inflation adjust calc'!$D3931,cpi!$1:$1,0))</f>
        <v>183.7</v>
      </c>
      <c r="Q3931" s="36">
        <f>cpi!$I$2</f>
        <v>240.85300000000001</v>
      </c>
      <c r="R3931" s="36">
        <f t="shared" si="497"/>
        <v>1.3111213935764836</v>
      </c>
      <c r="S3931" s="28" t="str">
        <f t="shared" si="493"/>
        <v/>
      </c>
      <c r="T3931" s="37">
        <f t="shared" si="494"/>
        <v>6555606.9678824181</v>
      </c>
      <c r="U3931" s="37">
        <f t="shared" si="495"/>
        <v>158666.66656505174</v>
      </c>
      <c r="V3931" s="37">
        <f t="shared" si="496"/>
        <v>158666.66656505174</v>
      </c>
    </row>
    <row r="3932" spans="1:22">
      <c r="A3932" s="23">
        <v>3931</v>
      </c>
      <c r="B3932" s="3">
        <v>36256</v>
      </c>
      <c r="C3932" s="28">
        <v>4</v>
      </c>
      <c r="D3932" s="29">
        <v>6</v>
      </c>
      <c r="E3932" s="28">
        <v>1999</v>
      </c>
      <c r="F3932" s="31">
        <f>DATE(E3932,D3932,C3932)</f>
        <v>36315</v>
      </c>
      <c r="G3932" s="24" t="s">
        <v>4999</v>
      </c>
      <c r="H3932" s="2">
        <v>5000000</v>
      </c>
      <c r="I3932" s="2">
        <v>99147</v>
      </c>
      <c r="J3932" s="2">
        <v>99147</v>
      </c>
      <c r="K3932" s="28" t="str">
        <f t="shared" si="490"/>
        <v/>
      </c>
      <c r="L3932" s="28" t="str">
        <f t="shared" si="491"/>
        <v/>
      </c>
      <c r="M3932" s="28" t="s">
        <v>4999</v>
      </c>
      <c r="N3932" s="28" t="str">
        <f t="shared" si="492"/>
        <v/>
      </c>
      <c r="O3932" s="28" t="str">
        <f>IF(N3932=1,M3932&amp;" ("&amp;E3932&amp;")",M3932)</f>
        <v>Desert Blue</v>
      </c>
      <c r="P3932" s="36">
        <f>INDEX(cpi!$A$1:$M$105,MATCH('Inflation adjust calc'!$E3932,cpi!$A:$A,0),MATCH('Inflation adjust calc'!$D3932,cpi!$1:$1,0))</f>
        <v>166.2</v>
      </c>
      <c r="Q3932" s="36">
        <f>cpi!$I$2</f>
        <v>240.85300000000001</v>
      </c>
      <c r="R3932" s="36">
        <f t="shared" si="497"/>
        <v>1.449175691937425</v>
      </c>
      <c r="S3932" s="28" t="str">
        <f t="shared" si="493"/>
        <v/>
      </c>
      <c r="T3932" s="37">
        <f t="shared" si="494"/>
        <v>7245878.4596871249</v>
      </c>
      <c r="U3932" s="37">
        <f t="shared" si="495"/>
        <v>143681.42232851987</v>
      </c>
      <c r="V3932" s="37">
        <f t="shared" si="496"/>
        <v>143681.42232851987</v>
      </c>
    </row>
    <row r="3933" spans="1:22">
      <c r="A3933" s="23">
        <v>3932</v>
      </c>
      <c r="B3933" s="3" t="s">
        <v>1538</v>
      </c>
      <c r="C3933" s="28">
        <v>27</v>
      </c>
      <c r="D3933" s="29">
        <v>2</v>
      </c>
      <c r="E3933" s="28">
        <v>2004</v>
      </c>
      <c r="F3933" s="31">
        <f>DATE(E3933,D3933,C3933)</f>
        <v>38044</v>
      </c>
      <c r="G3933" s="24" t="s">
        <v>5000</v>
      </c>
      <c r="H3933" s="2">
        <v>5000000</v>
      </c>
      <c r="I3933" s="2">
        <v>84733</v>
      </c>
      <c r="J3933" s="2">
        <v>96760</v>
      </c>
      <c r="K3933" s="28" t="str">
        <f t="shared" si="490"/>
        <v/>
      </c>
      <c r="L3933" s="28" t="str">
        <f t="shared" si="491"/>
        <v/>
      </c>
      <c r="M3933" s="28" t="s">
        <v>5000</v>
      </c>
      <c r="N3933" s="28" t="str">
        <f t="shared" si="492"/>
        <v/>
      </c>
      <c r="O3933" s="28" t="str">
        <f>IF(N3933=1,M3933&amp;" ("&amp;E3933&amp;")",M3933)</f>
        <v>Decoys</v>
      </c>
      <c r="P3933" s="36">
        <f>INDEX(cpi!$A$1:$M$105,MATCH('Inflation adjust calc'!$E3933,cpi!$A:$A,0),MATCH('Inflation adjust calc'!$D3933,cpi!$1:$1,0))</f>
        <v>186.2</v>
      </c>
      <c r="Q3933" s="36">
        <f>cpi!$I$2</f>
        <v>240.85300000000001</v>
      </c>
      <c r="R3933" s="36">
        <f t="shared" si="497"/>
        <v>1.2935177228786252</v>
      </c>
      <c r="S3933" s="28" t="str">
        <f t="shared" si="493"/>
        <v/>
      </c>
      <c r="T3933" s="37">
        <f t="shared" si="494"/>
        <v>6467588.6143931262</v>
      </c>
      <c r="U3933" s="37">
        <f t="shared" si="495"/>
        <v>109603.63721267456</v>
      </c>
      <c r="V3933" s="37">
        <f t="shared" si="496"/>
        <v>125160.77486573577</v>
      </c>
    </row>
    <row r="3934" spans="1:22">
      <c r="A3934" s="23">
        <v>3933</v>
      </c>
      <c r="B3934" s="3" t="s">
        <v>1277</v>
      </c>
      <c r="C3934" s="28">
        <v>30</v>
      </c>
      <c r="D3934" s="29">
        <v>5</v>
      </c>
      <c r="E3934" s="28">
        <v>2008</v>
      </c>
      <c r="F3934" s="31">
        <f>DATE(E3934,D3934,C3934)</f>
        <v>39598</v>
      </c>
      <c r="G3934" s="24" t="s">
        <v>5001</v>
      </c>
      <c r="H3934" s="2">
        <v>5000000</v>
      </c>
      <c r="I3934" s="2">
        <v>67505</v>
      </c>
      <c r="J3934" s="2">
        <v>67505</v>
      </c>
      <c r="K3934" s="28" t="str">
        <f t="shared" si="490"/>
        <v/>
      </c>
      <c r="L3934" s="28" t="str">
        <f t="shared" si="491"/>
        <v/>
      </c>
      <c r="M3934" s="28" t="s">
        <v>5001</v>
      </c>
      <c r="N3934" s="28" t="str">
        <f t="shared" si="492"/>
        <v/>
      </c>
      <c r="O3934" s="28" t="str">
        <f>IF(N3934=1,M3934&amp;" ("&amp;E3934&amp;")",M3934)</f>
        <v>Stuck</v>
      </c>
      <c r="P3934" s="36">
        <f>INDEX(cpi!$A$1:$M$105,MATCH('Inflation adjust calc'!$E3934,cpi!$A:$A,0),MATCH('Inflation adjust calc'!$D3934,cpi!$1:$1,0))</f>
        <v>216.63200000000001</v>
      </c>
      <c r="Q3934" s="36">
        <f>cpi!$I$2</f>
        <v>240.85300000000001</v>
      </c>
      <c r="R3934" s="36">
        <f t="shared" si="497"/>
        <v>1.1118071199084161</v>
      </c>
      <c r="S3934" s="28" t="str">
        <f t="shared" si="493"/>
        <v/>
      </c>
      <c r="T3934" s="37">
        <f t="shared" si="494"/>
        <v>5559035.5995420804</v>
      </c>
      <c r="U3934" s="37">
        <f t="shared" si="495"/>
        <v>75052.539629417632</v>
      </c>
      <c r="V3934" s="37">
        <f t="shared" si="496"/>
        <v>75052.539629417632</v>
      </c>
    </row>
    <row r="3935" spans="1:22">
      <c r="A3935" s="23">
        <v>3934</v>
      </c>
      <c r="B3935" s="3" t="s">
        <v>242</v>
      </c>
      <c r="C3935" s="28">
        <v>16</v>
      </c>
      <c r="D3935" s="29">
        <v>11</v>
      </c>
      <c r="E3935" s="28">
        <v>2007</v>
      </c>
      <c r="F3935" s="31">
        <f>DATE(E3935,D3935,C3935)</f>
        <v>39402</v>
      </c>
      <c r="G3935" s="24" t="s">
        <v>5002</v>
      </c>
      <c r="H3935" s="2">
        <v>5000000</v>
      </c>
      <c r="I3935" s="2">
        <v>65388</v>
      </c>
      <c r="J3935" s="2">
        <v>861325</v>
      </c>
      <c r="K3935" s="28" t="str">
        <f t="shared" si="490"/>
        <v/>
      </c>
      <c r="L3935" s="28" t="str">
        <f t="shared" si="491"/>
        <v/>
      </c>
      <c r="M3935" s="28" t="s">
        <v>5002</v>
      </c>
      <c r="N3935" s="28" t="str">
        <f t="shared" si="492"/>
        <v/>
      </c>
      <c r="O3935" s="28" t="str">
        <f>IF(N3935=1,M3935&amp;" ("&amp;E3935&amp;")",M3935)</f>
        <v>Redacted</v>
      </c>
      <c r="P3935" s="36">
        <f>INDEX(cpi!$A$1:$M$105,MATCH('Inflation adjust calc'!$E3935,cpi!$A:$A,0),MATCH('Inflation adjust calc'!$D3935,cpi!$1:$1,0))</f>
        <v>210.17699999999999</v>
      </c>
      <c r="Q3935" s="36">
        <f>cpi!$I$2</f>
        <v>240.85300000000001</v>
      </c>
      <c r="R3935" s="36">
        <f t="shared" si="497"/>
        <v>1.1459531728019718</v>
      </c>
      <c r="S3935" s="28" t="str">
        <f t="shared" si="493"/>
        <v/>
      </c>
      <c r="T3935" s="37">
        <f t="shared" si="494"/>
        <v>5729765.864009859</v>
      </c>
      <c r="U3935" s="37">
        <f t="shared" si="495"/>
        <v>74931.586063175331</v>
      </c>
      <c r="V3935" s="37">
        <f t="shared" si="496"/>
        <v>987038.11656365835</v>
      </c>
    </row>
    <row r="3936" spans="1:22">
      <c r="A3936" s="23">
        <v>3935</v>
      </c>
      <c r="B3936" s="3" t="s">
        <v>756</v>
      </c>
      <c r="C3936" s="28">
        <v>17</v>
      </c>
      <c r="D3936" s="29">
        <v>10</v>
      </c>
      <c r="E3936" s="28">
        <v>2014</v>
      </c>
      <c r="F3936" s="31">
        <f>DATE(E3936,D3936,C3936)</f>
        <v>41929</v>
      </c>
      <c r="G3936" s="24" t="s">
        <v>5003</v>
      </c>
      <c r="H3936" s="2">
        <v>5000000</v>
      </c>
      <c r="I3936" s="2">
        <v>56001</v>
      </c>
      <c r="J3936" s="2">
        <v>56001</v>
      </c>
      <c r="K3936" s="28" t="str">
        <f t="shared" si="490"/>
        <v/>
      </c>
      <c r="L3936" s="28" t="str">
        <f t="shared" si="491"/>
        <v/>
      </c>
      <c r="M3936" s="28" t="s">
        <v>5003</v>
      </c>
      <c r="N3936" s="28" t="str">
        <f t="shared" si="492"/>
        <v/>
      </c>
      <c r="O3936" s="28" t="str">
        <f>IF(N3936=1,M3936&amp;" ("&amp;E3936&amp;")",M3936)</f>
        <v>Rudderless</v>
      </c>
      <c r="P3936" s="36">
        <f>INDEX(cpi!$A$1:$M$105,MATCH('Inflation adjust calc'!$E3936,cpi!$A:$A,0),MATCH('Inflation adjust calc'!$D3936,cpi!$1:$1,0))</f>
        <v>237.43299999999999</v>
      </c>
      <c r="Q3936" s="36">
        <f>cpi!$I$2</f>
        <v>240.85300000000001</v>
      </c>
      <c r="R3936" s="36">
        <f t="shared" si="497"/>
        <v>1.0144040634621136</v>
      </c>
      <c r="S3936" s="28" t="str">
        <f t="shared" si="493"/>
        <v/>
      </c>
      <c r="T3936" s="37">
        <f t="shared" si="494"/>
        <v>5072020.3173105679</v>
      </c>
      <c r="U3936" s="37">
        <f t="shared" si="495"/>
        <v>56807.641957941829</v>
      </c>
      <c r="V3936" s="37">
        <f t="shared" si="496"/>
        <v>56807.641957941829</v>
      </c>
    </row>
    <row r="3937" spans="1:22">
      <c r="A3937" s="23">
        <v>3936</v>
      </c>
      <c r="B3937" s="3" t="s">
        <v>2723</v>
      </c>
      <c r="C3937" s="28">
        <v>28</v>
      </c>
      <c r="D3937" s="29">
        <v>1</v>
      </c>
      <c r="E3937" s="28">
        <v>2005</v>
      </c>
      <c r="F3937" s="31">
        <f>DATE(E3937,D3937,C3937)</f>
        <v>38380</v>
      </c>
      <c r="G3937" s="24" t="s">
        <v>5004</v>
      </c>
      <c r="H3937" s="2">
        <v>5000000</v>
      </c>
      <c r="I3937" s="2">
        <v>16670</v>
      </c>
      <c r="J3937" s="2">
        <v>83356</v>
      </c>
      <c r="K3937" s="28" t="str">
        <f t="shared" si="490"/>
        <v/>
      </c>
      <c r="L3937" s="28" t="str">
        <f t="shared" si="491"/>
        <v/>
      </c>
      <c r="M3937" s="28" t="s">
        <v>5004</v>
      </c>
      <c r="N3937" s="28" t="str">
        <f t="shared" si="492"/>
        <v/>
      </c>
      <c r="O3937" s="28" t="str">
        <f>IF(N3937=1,M3937&amp;" ("&amp;E3937&amp;")",M3937)</f>
        <v>Fascination</v>
      </c>
      <c r="P3937" s="36">
        <f>INDEX(cpi!$A$1:$M$105,MATCH('Inflation adjust calc'!$E3937,cpi!$A:$A,0),MATCH('Inflation adjust calc'!$D3937,cpi!$1:$1,0))</f>
        <v>190.7</v>
      </c>
      <c r="Q3937" s="36">
        <f>cpi!$I$2</f>
        <v>240.85300000000001</v>
      </c>
      <c r="R3937" s="36">
        <f t="shared" si="497"/>
        <v>1.2629942317776615</v>
      </c>
      <c r="S3937" s="28" t="str">
        <f t="shared" si="493"/>
        <v/>
      </c>
      <c r="T3937" s="37">
        <f t="shared" si="494"/>
        <v>6314971.1588883074</v>
      </c>
      <c r="U3937" s="37">
        <f t="shared" si="495"/>
        <v>21054.113843733616</v>
      </c>
      <c r="V3937" s="37">
        <f t="shared" si="496"/>
        <v>105278.14718405875</v>
      </c>
    </row>
    <row r="3938" spans="1:22">
      <c r="A3938" s="23">
        <v>3937</v>
      </c>
      <c r="B3938" s="3" t="s">
        <v>1979</v>
      </c>
      <c r="C3938" s="28">
        <v>14</v>
      </c>
      <c r="D3938" s="29">
        <v>8</v>
      </c>
      <c r="E3938" s="28">
        <v>2009</v>
      </c>
      <c r="F3938" s="31">
        <f>DATE(E3938,D3938,C3938)</f>
        <v>40039</v>
      </c>
      <c r="G3938" s="24" t="s">
        <v>5005</v>
      </c>
      <c r="H3938" s="2">
        <v>5000000</v>
      </c>
      <c r="I3938" s="2">
        <v>8297</v>
      </c>
      <c r="J3938" s="2">
        <v>8297</v>
      </c>
      <c r="K3938" s="28" t="str">
        <f t="shared" si="490"/>
        <v/>
      </c>
      <c r="L3938" s="28" t="str">
        <f t="shared" si="491"/>
        <v/>
      </c>
      <c r="M3938" s="28" t="s">
        <v>5005</v>
      </c>
      <c r="N3938" s="28" t="str">
        <f t="shared" si="492"/>
        <v/>
      </c>
      <c r="O3938" s="28" t="str">
        <f>IF(N3938=1,M3938&amp;" ("&amp;E3938&amp;")",M3938)</f>
        <v>Grace</v>
      </c>
      <c r="P3938" s="36">
        <f>INDEX(cpi!$A$1:$M$105,MATCH('Inflation adjust calc'!$E3938,cpi!$A:$A,0),MATCH('Inflation adjust calc'!$D3938,cpi!$1:$1,0))</f>
        <v>215.834</v>
      </c>
      <c r="Q3938" s="36">
        <f>cpi!$I$2</f>
        <v>240.85300000000001</v>
      </c>
      <c r="R3938" s="36">
        <f t="shared" si="497"/>
        <v>1.1159177886709231</v>
      </c>
      <c r="S3938" s="28" t="str">
        <f t="shared" si="493"/>
        <v/>
      </c>
      <c r="T3938" s="37">
        <f t="shared" si="494"/>
        <v>5579588.943354615</v>
      </c>
      <c r="U3938" s="37">
        <f t="shared" si="495"/>
        <v>9258.7698926026478</v>
      </c>
      <c r="V3938" s="37">
        <f t="shared" si="496"/>
        <v>9258.7698926026478</v>
      </c>
    </row>
    <row r="3939" spans="1:22">
      <c r="A3939" s="23">
        <v>3938</v>
      </c>
      <c r="B3939" s="3" t="s">
        <v>226</v>
      </c>
      <c r="C3939" s="28">
        <v>15</v>
      </c>
      <c r="D3939" s="29">
        <v>5</v>
      </c>
      <c r="E3939" s="28">
        <v>2015</v>
      </c>
      <c r="F3939" s="31">
        <f>DATE(E3939,D3939,C3939)</f>
        <v>42139</v>
      </c>
      <c r="G3939" s="24" t="s">
        <v>5006</v>
      </c>
      <c r="H3939" s="2">
        <v>5000000</v>
      </c>
      <c r="I3939" s="2">
        <v>7556</v>
      </c>
      <c r="J3939" s="2">
        <v>7556</v>
      </c>
      <c r="K3939" s="28" t="str">
        <f t="shared" si="490"/>
        <v/>
      </c>
      <c r="L3939" s="28" t="str">
        <f t="shared" si="491"/>
        <v/>
      </c>
      <c r="M3939" s="28" t="s">
        <v>5006</v>
      </c>
      <c r="N3939" s="28" t="str">
        <f t="shared" si="492"/>
        <v/>
      </c>
      <c r="O3939" s="28" t="str">
        <f>IF(N3939=1,M3939&amp;" ("&amp;E3939&amp;")",M3939)</f>
        <v>Area 51</v>
      </c>
      <c r="P3939" s="36">
        <f>INDEX(cpi!$A$1:$M$105,MATCH('Inflation adjust calc'!$E3939,cpi!$A:$A,0),MATCH('Inflation adjust calc'!$D3939,cpi!$1:$1,0))</f>
        <v>237.80500000000001</v>
      </c>
      <c r="Q3939" s="36">
        <f>cpi!$I$2</f>
        <v>240.85300000000001</v>
      </c>
      <c r="R3939" s="36">
        <f t="shared" si="497"/>
        <v>1.0128172241962954</v>
      </c>
      <c r="S3939" s="28" t="str">
        <f t="shared" si="493"/>
        <v/>
      </c>
      <c r="T3939" s="37">
        <f t="shared" si="494"/>
        <v>5064086.1209814772</v>
      </c>
      <c r="U3939" s="37">
        <f t="shared" si="495"/>
        <v>7652.8469460272081</v>
      </c>
      <c r="V3939" s="37">
        <f t="shared" si="496"/>
        <v>7652.8469460272081</v>
      </c>
    </row>
    <row r="3940" spans="1:22">
      <c r="A3940" s="23">
        <v>3939</v>
      </c>
      <c r="B3940" s="3" t="s">
        <v>477</v>
      </c>
      <c r="C3940" s="28">
        <v>26</v>
      </c>
      <c r="D3940" s="29">
        <v>10</v>
      </c>
      <c r="E3940" s="28">
        <v>2012</v>
      </c>
      <c r="F3940" s="31">
        <f>DATE(E3940,D3940,C3940)</f>
        <v>41208</v>
      </c>
      <c r="G3940" s="24" t="s">
        <v>5007</v>
      </c>
      <c r="H3940" s="2">
        <v>5000000</v>
      </c>
      <c r="I3940">
        <v>0</v>
      </c>
      <c r="J3940" s="2">
        <v>9109597</v>
      </c>
      <c r="K3940" s="28" t="str">
        <f t="shared" si="490"/>
        <v/>
      </c>
      <c r="L3940" s="28" t="str">
        <f t="shared" si="491"/>
        <v/>
      </c>
      <c r="M3940" s="28" t="s">
        <v>5007</v>
      </c>
      <c r="N3940" s="28" t="str">
        <f t="shared" si="492"/>
        <v/>
      </c>
      <c r="O3940" s="28" t="str">
        <f>IF(N3940=1,M3940&amp;" ("&amp;E3940&amp;")",M3940)</f>
        <v>Mientras duermes</v>
      </c>
      <c r="P3940" s="36">
        <f>INDEX(cpi!$A$1:$M$105,MATCH('Inflation adjust calc'!$E3940,cpi!$A:$A,0),MATCH('Inflation adjust calc'!$D3940,cpi!$1:$1,0))</f>
        <v>231.31700000000001</v>
      </c>
      <c r="Q3940" s="36">
        <f>cpi!$I$2</f>
        <v>240.85300000000001</v>
      </c>
      <c r="R3940" s="36">
        <f t="shared" si="497"/>
        <v>1.0412248127029142</v>
      </c>
      <c r="S3940" s="28" t="str">
        <f t="shared" si="493"/>
        <v/>
      </c>
      <c r="T3940" s="37">
        <f t="shared" si="494"/>
        <v>5206124.0635145707</v>
      </c>
      <c r="U3940" s="37">
        <f t="shared" si="495"/>
        <v>0</v>
      </c>
      <c r="V3940" s="37">
        <f t="shared" si="496"/>
        <v>9485138.4301240295</v>
      </c>
    </row>
    <row r="3941" spans="1:22">
      <c r="A3941" s="23">
        <v>3940</v>
      </c>
      <c r="B3941" s="3">
        <v>40001</v>
      </c>
      <c r="C3941" s="28">
        <v>7</v>
      </c>
      <c r="D3941" s="29">
        <v>7</v>
      </c>
      <c r="E3941" s="28">
        <v>2009</v>
      </c>
      <c r="F3941" s="31">
        <f>DATE(E3941,D3941,C3941)</f>
        <v>40001</v>
      </c>
      <c r="G3941" s="24" t="s">
        <v>5008</v>
      </c>
      <c r="H3941" s="2">
        <v>5000000</v>
      </c>
      <c r="I3941">
        <v>0</v>
      </c>
      <c r="J3941" s="2">
        <v>4568257</v>
      </c>
      <c r="K3941" s="28" t="str">
        <f t="shared" si="490"/>
        <v/>
      </c>
      <c r="L3941" s="28" t="str">
        <f t="shared" si="491"/>
        <v/>
      </c>
      <c r="M3941" s="28" t="s">
        <v>5008</v>
      </c>
      <c r="N3941" s="28" t="str">
        <f t="shared" si="492"/>
        <v/>
      </c>
      <c r="O3941" s="28" t="str">
        <f>IF(N3941=1,M3941&amp;" ("&amp;E3941&amp;")",M3941)</f>
        <v>Flying By</v>
      </c>
      <c r="P3941" s="36">
        <f>INDEX(cpi!$A$1:$M$105,MATCH('Inflation adjust calc'!$E3941,cpi!$A:$A,0),MATCH('Inflation adjust calc'!$D3941,cpi!$1:$1,0))</f>
        <v>215.351</v>
      </c>
      <c r="Q3941" s="36">
        <f>cpi!$I$2</f>
        <v>240.85300000000001</v>
      </c>
      <c r="R3941" s="36">
        <f t="shared" si="497"/>
        <v>1.1184206249332485</v>
      </c>
      <c r="S3941" s="28" t="str">
        <f t="shared" si="493"/>
        <v/>
      </c>
      <c r="T3941" s="37">
        <f t="shared" si="494"/>
        <v>5592103.1246662419</v>
      </c>
      <c r="U3941" s="37">
        <f t="shared" si="495"/>
        <v>0</v>
      </c>
      <c r="V3941" s="37">
        <f t="shared" si="496"/>
        <v>5109232.8487956868</v>
      </c>
    </row>
    <row r="3942" spans="1:22">
      <c r="A3942" s="23">
        <v>3941</v>
      </c>
      <c r="B3942" s="3" t="s">
        <v>1526</v>
      </c>
      <c r="C3942" s="28">
        <v>31</v>
      </c>
      <c r="D3942" s="29">
        <v>12</v>
      </c>
      <c r="E3942" s="28">
        <v>2008</v>
      </c>
      <c r="F3942" s="31">
        <f>DATE(E3942,D3942,C3942)</f>
        <v>39813</v>
      </c>
      <c r="G3942" s="24" t="s">
        <v>5009</v>
      </c>
      <c r="H3942" s="2">
        <v>5000000</v>
      </c>
      <c r="I3942">
        <v>0</v>
      </c>
      <c r="J3942" s="2">
        <v>1504960</v>
      </c>
      <c r="K3942" s="28" t="str">
        <f t="shared" si="490"/>
        <v/>
      </c>
      <c r="L3942" s="28" t="str">
        <f t="shared" si="491"/>
        <v/>
      </c>
      <c r="M3942" s="28" t="s">
        <v>5009</v>
      </c>
      <c r="N3942" s="28" t="str">
        <f t="shared" si="492"/>
        <v/>
      </c>
      <c r="O3942" s="28" t="str">
        <f>IF(N3942=1,M3942&amp;" ("&amp;E3942&amp;")",M3942)</f>
        <v>The Cottage</v>
      </c>
      <c r="P3942" s="36">
        <f>INDEX(cpi!$A$1:$M$105,MATCH('Inflation adjust calc'!$E3942,cpi!$A:$A,0),MATCH('Inflation adjust calc'!$D3942,cpi!$1:$1,0))</f>
        <v>210.22800000000001</v>
      </c>
      <c r="Q3942" s="36">
        <f>cpi!$I$2</f>
        <v>240.85300000000001</v>
      </c>
      <c r="R3942" s="36">
        <f t="shared" si="497"/>
        <v>1.1456751717183249</v>
      </c>
      <c r="S3942" s="28" t="str">
        <f t="shared" si="493"/>
        <v/>
      </c>
      <c r="T3942" s="37">
        <f t="shared" si="494"/>
        <v>5728375.8585916245</v>
      </c>
      <c r="U3942" s="37">
        <f t="shared" si="495"/>
        <v>0</v>
      </c>
      <c r="V3942" s="37">
        <f t="shared" si="496"/>
        <v>1724195.3064292101</v>
      </c>
    </row>
    <row r="3943" spans="1:22">
      <c r="A3943" s="23">
        <v>3942</v>
      </c>
      <c r="B3943" s="3">
        <v>42409</v>
      </c>
      <c r="C3943" s="28">
        <v>2</v>
      </c>
      <c r="D3943" s="29">
        <v>9</v>
      </c>
      <c r="E3943" s="28">
        <v>2016</v>
      </c>
      <c r="F3943" s="31">
        <f>DATE(E3943,D3943,C3943)</f>
        <v>42615</v>
      </c>
      <c r="G3943" s="24" t="s">
        <v>5019</v>
      </c>
      <c r="H3943" s="2">
        <v>5000000</v>
      </c>
      <c r="I3943">
        <v>0</v>
      </c>
      <c r="J3943" s="2">
        <v>2199</v>
      </c>
      <c r="K3943" s="28" t="str">
        <f t="shared" si="490"/>
        <v/>
      </c>
      <c r="L3943" s="28" t="str">
        <f t="shared" si="491"/>
        <v/>
      </c>
      <c r="M3943" s="28" t="s">
        <v>5019</v>
      </c>
      <c r="N3943" s="28" t="str">
        <f t="shared" si="492"/>
        <v/>
      </c>
      <c r="O3943" s="28" t="str">
        <f>IF(N3943=1,M3943&amp;" ("&amp;E3943&amp;")",M3943)</f>
        <v>Yoga Hosers</v>
      </c>
      <c r="P3943" s="36">
        <f>INDEX(cpi!$A$1:$M$105,MATCH('Inflation adjust calc'!$E3943,cpi!$A:$A,0),MATCH('Inflation adjust calc'!$D3943,cpi!$1:$1,0))</f>
        <v>0</v>
      </c>
      <c r="Q3943" s="36">
        <f>cpi!$I$2</f>
        <v>240.85300000000001</v>
      </c>
      <c r="R3943" s="36" t="e">
        <f t="shared" si="497"/>
        <v>#DIV/0!</v>
      </c>
      <c r="S3943" s="28">
        <f t="shared" si="493"/>
        <v>1</v>
      </c>
      <c r="T3943" s="37" t="e">
        <f t="shared" si="494"/>
        <v>#DIV/0!</v>
      </c>
      <c r="U3943" s="37" t="e">
        <f t="shared" si="495"/>
        <v>#DIV/0!</v>
      </c>
      <c r="V3943" s="37" t="e">
        <f t="shared" si="496"/>
        <v>#DIV/0!</v>
      </c>
    </row>
    <row r="3944" spans="1:22">
      <c r="A3944" s="23">
        <v>3943</v>
      </c>
      <c r="B3944" s="3" t="s">
        <v>5010</v>
      </c>
      <c r="C3944" s="28">
        <v>17</v>
      </c>
      <c r="D3944" s="29">
        <v>2</v>
      </c>
      <c r="E3944" s="28">
        <v>2009</v>
      </c>
      <c r="F3944" s="31">
        <f>DATE(E3944,D3944,C3944)</f>
        <v>39861</v>
      </c>
      <c r="G3944" s="24" t="s">
        <v>5011</v>
      </c>
      <c r="H3944" s="2">
        <v>5000000</v>
      </c>
      <c r="I3944">
        <v>0</v>
      </c>
      <c r="J3944">
        <v>0</v>
      </c>
      <c r="K3944" s="28">
        <f t="shared" si="490"/>
        <v>1</v>
      </c>
      <c r="L3944" s="28" t="str">
        <f t="shared" si="491"/>
        <v/>
      </c>
      <c r="M3944" s="28" t="s">
        <v>5011</v>
      </c>
      <c r="N3944" s="28" t="str">
        <f t="shared" si="492"/>
        <v/>
      </c>
      <c r="O3944" s="28" t="str">
        <f>IF(N3944=1,M3944&amp;" ("&amp;E3944&amp;")",M3944)</f>
        <v>Dead Like Me: Life After Death</v>
      </c>
      <c r="P3944" s="36">
        <f>INDEX(cpi!$A$1:$M$105,MATCH('Inflation adjust calc'!$E3944,cpi!$A:$A,0),MATCH('Inflation adjust calc'!$D3944,cpi!$1:$1,0))</f>
        <v>212.19300000000001</v>
      </c>
      <c r="Q3944" s="36">
        <f>cpi!$I$2</f>
        <v>240.85300000000001</v>
      </c>
      <c r="R3944" s="36">
        <f t="shared" si="497"/>
        <v>1.1350657184732766</v>
      </c>
      <c r="S3944" s="28" t="str">
        <f t="shared" si="493"/>
        <v/>
      </c>
      <c r="T3944" s="37">
        <f t="shared" si="494"/>
        <v>5675328.5923663834</v>
      </c>
      <c r="U3944" s="37">
        <f t="shared" si="495"/>
        <v>0</v>
      </c>
      <c r="V3944" s="37">
        <f t="shared" si="496"/>
        <v>0</v>
      </c>
    </row>
    <row r="3945" spans="1:22">
      <c r="A3945" s="23">
        <v>3944</v>
      </c>
      <c r="B3945" s="3" t="s">
        <v>5012</v>
      </c>
      <c r="C3945" s="28">
        <v>30</v>
      </c>
      <c r="D3945" s="29">
        <v>1</v>
      </c>
      <c r="E3945" s="28">
        <v>2007</v>
      </c>
      <c r="F3945" s="31">
        <f>DATE(E3945,D3945,C3945)</f>
        <v>39112</v>
      </c>
      <c r="G3945" s="24" t="s">
        <v>5013</v>
      </c>
      <c r="H3945" s="2">
        <v>5000000</v>
      </c>
      <c r="I3945">
        <v>0</v>
      </c>
      <c r="J3945">
        <v>0</v>
      </c>
      <c r="K3945" s="28">
        <f t="shared" si="490"/>
        <v>1</v>
      </c>
      <c r="L3945" s="28" t="str">
        <f t="shared" si="491"/>
        <v/>
      </c>
      <c r="M3945" s="28" t="s">
        <v>5013</v>
      </c>
      <c r="N3945" s="28" t="str">
        <f t="shared" si="492"/>
        <v/>
      </c>
      <c r="O3945" s="28" t="str">
        <f>IF(N3945=1,M3945&amp;" ("&amp;E3945&amp;")",M3945)</f>
        <v>Farce of the Penguins</v>
      </c>
      <c r="P3945" s="36">
        <f>INDEX(cpi!$A$1:$M$105,MATCH('Inflation adjust calc'!$E3945,cpi!$A:$A,0),MATCH('Inflation adjust calc'!$D3945,cpi!$1:$1,0))</f>
        <v>202.416</v>
      </c>
      <c r="Q3945" s="36">
        <f>cpi!$I$2</f>
        <v>240.85300000000001</v>
      </c>
      <c r="R3945" s="36">
        <f t="shared" si="497"/>
        <v>1.1898911153268517</v>
      </c>
      <c r="S3945" s="28" t="str">
        <f t="shared" si="493"/>
        <v/>
      </c>
      <c r="T3945" s="37">
        <f t="shared" si="494"/>
        <v>5949455.576634258</v>
      </c>
      <c r="U3945" s="37">
        <f t="shared" si="495"/>
        <v>0</v>
      </c>
      <c r="V3945" s="37">
        <f t="shared" si="496"/>
        <v>0</v>
      </c>
    </row>
    <row r="3946" spans="1:22">
      <c r="A3946" s="23">
        <v>3945</v>
      </c>
      <c r="B3946" s="3" t="s">
        <v>2484</v>
      </c>
      <c r="C3946" s="28">
        <v>31</v>
      </c>
      <c r="D3946" s="29">
        <v>12</v>
      </c>
      <c r="E3946" s="28">
        <v>2010</v>
      </c>
      <c r="F3946" s="31">
        <f>DATE(E3946,D3946,C3946)</f>
        <v>40543</v>
      </c>
      <c r="G3946" s="24" t="s">
        <v>5014</v>
      </c>
      <c r="H3946" s="2">
        <v>5000000</v>
      </c>
      <c r="I3946">
        <v>0</v>
      </c>
      <c r="J3946">
        <v>0</v>
      </c>
      <c r="K3946" s="28">
        <f t="shared" si="490"/>
        <v>1</v>
      </c>
      <c r="L3946" s="28" t="str">
        <f t="shared" si="491"/>
        <v/>
      </c>
      <c r="M3946" s="28" t="s">
        <v>5014</v>
      </c>
      <c r="N3946" s="28" t="str">
        <f t="shared" si="492"/>
        <v/>
      </c>
      <c r="O3946" s="28" t="str">
        <f>IF(N3946=1,M3946&amp;" ("&amp;E3946&amp;")",M3946)</f>
        <v>Psych 9</v>
      </c>
      <c r="P3946" s="36">
        <f>INDEX(cpi!$A$1:$M$105,MATCH('Inflation adjust calc'!$E3946,cpi!$A:$A,0),MATCH('Inflation adjust calc'!$D3946,cpi!$1:$1,0))</f>
        <v>219.179</v>
      </c>
      <c r="Q3946" s="36">
        <f>cpi!$I$2</f>
        <v>240.85300000000001</v>
      </c>
      <c r="R3946" s="36">
        <f t="shared" si="497"/>
        <v>1.0988872109098042</v>
      </c>
      <c r="S3946" s="28" t="str">
        <f t="shared" si="493"/>
        <v/>
      </c>
      <c r="T3946" s="37">
        <f t="shared" si="494"/>
        <v>5494436.0545490207</v>
      </c>
      <c r="U3946" s="37">
        <f t="shared" si="495"/>
        <v>0</v>
      </c>
      <c r="V3946" s="37">
        <f t="shared" si="496"/>
        <v>0</v>
      </c>
    </row>
    <row r="3947" spans="1:22">
      <c r="A3947" s="23">
        <v>3946</v>
      </c>
      <c r="B3947" s="3" t="s">
        <v>5015</v>
      </c>
      <c r="C3947" s="28">
        <v>18</v>
      </c>
      <c r="D3947" s="29">
        <v>8</v>
      </c>
      <c r="E3947" s="28">
        <v>2014</v>
      </c>
      <c r="F3947" s="31">
        <f>DATE(E3947,D3947,C3947)</f>
        <v>41869</v>
      </c>
      <c r="G3947" s="24" t="s">
        <v>5016</v>
      </c>
      <c r="H3947" s="2">
        <v>5000000</v>
      </c>
      <c r="I3947">
        <v>0</v>
      </c>
      <c r="J3947">
        <v>0</v>
      </c>
      <c r="K3947" s="28">
        <f t="shared" si="490"/>
        <v>1</v>
      </c>
      <c r="L3947" s="28" t="str">
        <f t="shared" si="491"/>
        <v/>
      </c>
      <c r="M3947" s="28" t="s">
        <v>5016</v>
      </c>
      <c r="N3947" s="28" t="str">
        <f t="shared" si="492"/>
        <v/>
      </c>
      <c r="O3947" s="28" t="str">
        <f>IF(N3947=1,M3947&amp;" ("&amp;E3947&amp;")",M3947)</f>
        <v>Henry &amp; Me</v>
      </c>
      <c r="P3947" s="36">
        <f>INDEX(cpi!$A$1:$M$105,MATCH('Inflation adjust calc'!$E3947,cpi!$A:$A,0),MATCH('Inflation adjust calc'!$D3947,cpi!$1:$1,0))</f>
        <v>237.852</v>
      </c>
      <c r="Q3947" s="36">
        <f>cpi!$I$2</f>
        <v>240.85300000000001</v>
      </c>
      <c r="R3947" s="36">
        <f t="shared" si="497"/>
        <v>1.0126170896187545</v>
      </c>
      <c r="S3947" s="28" t="str">
        <f t="shared" si="493"/>
        <v/>
      </c>
      <c r="T3947" s="37">
        <f t="shared" si="494"/>
        <v>5063085.4480937729</v>
      </c>
      <c r="U3947" s="37">
        <f t="shared" si="495"/>
        <v>0</v>
      </c>
      <c r="V3947" s="37">
        <f t="shared" si="496"/>
        <v>0</v>
      </c>
    </row>
    <row r="3948" spans="1:22">
      <c r="A3948" s="23">
        <v>3947</v>
      </c>
      <c r="B3948" s="3" t="s">
        <v>5017</v>
      </c>
      <c r="C3948" s="28">
        <v>27</v>
      </c>
      <c r="D3948" s="29">
        <v>1</v>
      </c>
      <c r="E3948" s="28">
        <v>2015</v>
      </c>
      <c r="F3948" s="31">
        <f>DATE(E3948,D3948,C3948)</f>
        <v>42031</v>
      </c>
      <c r="G3948" s="24" t="s">
        <v>5018</v>
      </c>
      <c r="H3948" s="2">
        <v>5000000</v>
      </c>
      <c r="I3948">
        <v>0</v>
      </c>
      <c r="J3948">
        <v>0</v>
      </c>
      <c r="K3948" s="28">
        <f t="shared" si="490"/>
        <v>1</v>
      </c>
      <c r="L3948" s="28" t="str">
        <f t="shared" si="491"/>
        <v/>
      </c>
      <c r="M3948" s="28" t="s">
        <v>5018</v>
      </c>
      <c r="N3948" s="28" t="str">
        <f t="shared" si="492"/>
        <v/>
      </c>
      <c r="O3948" s="28" t="str">
        <f>IF(N3948=1,M3948&amp;" ("&amp;E3948&amp;")",M3948)</f>
        <v>Born of War</v>
      </c>
      <c r="P3948" s="36">
        <f>INDEX(cpi!$A$1:$M$105,MATCH('Inflation adjust calc'!$E3948,cpi!$A:$A,0),MATCH('Inflation adjust calc'!$D3948,cpi!$1:$1,0))</f>
        <v>233.70699999999999</v>
      </c>
      <c r="Q3948" s="36">
        <f>cpi!$I$2</f>
        <v>240.85300000000001</v>
      </c>
      <c r="R3948" s="36">
        <f t="shared" si="497"/>
        <v>1.0305767478081531</v>
      </c>
      <c r="S3948" s="28" t="str">
        <f t="shared" si="493"/>
        <v/>
      </c>
      <c r="T3948" s="37">
        <f t="shared" si="494"/>
        <v>5152883.7390407659</v>
      </c>
      <c r="U3948" s="37">
        <f t="shared" si="495"/>
        <v>0</v>
      </c>
      <c r="V3948" s="37">
        <f t="shared" si="496"/>
        <v>0</v>
      </c>
    </row>
    <row r="3949" spans="1:22">
      <c r="A3949" s="23">
        <v>3948</v>
      </c>
      <c r="B3949" s="3">
        <v>41771</v>
      </c>
      <c r="C3949" s="28">
        <v>5</v>
      </c>
      <c r="D3949" s="29">
        <v>12</v>
      </c>
      <c r="E3949" s="28">
        <v>2014</v>
      </c>
      <c r="F3949" s="31">
        <f>DATE(E3949,D3949,C3949)</f>
        <v>41978</v>
      </c>
      <c r="G3949" s="24" t="s">
        <v>5020</v>
      </c>
      <c r="H3949" s="2">
        <v>5000000</v>
      </c>
      <c r="I3949">
        <v>0</v>
      </c>
      <c r="J3949">
        <v>0</v>
      </c>
      <c r="K3949" s="28">
        <f t="shared" si="490"/>
        <v>1</v>
      </c>
      <c r="L3949" s="28" t="str">
        <f t="shared" si="491"/>
        <v/>
      </c>
      <c r="M3949" s="28" t="s">
        <v>5020</v>
      </c>
      <c r="N3949" s="28" t="str">
        <f t="shared" si="492"/>
        <v/>
      </c>
      <c r="O3949" s="28" t="str">
        <f>IF(N3949=1,M3949&amp;" ("&amp;E3949&amp;")",M3949)</f>
        <v>Dying of the Light</v>
      </c>
      <c r="P3949" s="36">
        <f>INDEX(cpi!$A$1:$M$105,MATCH('Inflation adjust calc'!$E3949,cpi!$A:$A,0),MATCH('Inflation adjust calc'!$D3949,cpi!$1:$1,0))</f>
        <v>234.81200000000001</v>
      </c>
      <c r="Q3949" s="36">
        <f>cpi!$I$2</f>
        <v>240.85300000000001</v>
      </c>
      <c r="R3949" s="36">
        <f t="shared" si="497"/>
        <v>1.0257269645503637</v>
      </c>
      <c r="S3949" s="28" t="str">
        <f t="shared" si="493"/>
        <v/>
      </c>
      <c r="T3949" s="37">
        <f t="shared" si="494"/>
        <v>5128634.8227518182</v>
      </c>
      <c r="U3949" s="37">
        <f t="shared" si="495"/>
        <v>0</v>
      </c>
      <c r="V3949" s="37">
        <f t="shared" si="496"/>
        <v>0</v>
      </c>
    </row>
    <row r="3950" spans="1:22">
      <c r="A3950" s="23">
        <v>3949</v>
      </c>
      <c r="B3950" s="3">
        <v>42248</v>
      </c>
      <c r="C3950" s="28">
        <v>9</v>
      </c>
      <c r="D3950" s="29">
        <v>1</v>
      </c>
      <c r="E3950" s="28">
        <v>2015</v>
      </c>
      <c r="F3950" s="31">
        <f>DATE(E3950,D3950,C3950)</f>
        <v>42013</v>
      </c>
      <c r="G3950" s="24" t="s">
        <v>5021</v>
      </c>
      <c r="H3950" s="2">
        <v>5000000</v>
      </c>
      <c r="I3950">
        <v>0</v>
      </c>
      <c r="J3950">
        <v>0</v>
      </c>
      <c r="K3950" s="28">
        <f t="shared" si="490"/>
        <v>1</v>
      </c>
      <c r="L3950" s="28" t="str">
        <f t="shared" si="491"/>
        <v/>
      </c>
      <c r="M3950" s="28" t="s">
        <v>5021</v>
      </c>
      <c r="N3950" s="28" t="str">
        <f t="shared" si="492"/>
        <v/>
      </c>
      <c r="O3950" s="28" t="str">
        <f>IF(N3950=1,M3950&amp;" ("&amp;E3950&amp;")",M3950)</f>
        <v>Let's Kill Ward's Wife</v>
      </c>
      <c r="P3950" s="36">
        <f>INDEX(cpi!$A$1:$M$105,MATCH('Inflation adjust calc'!$E3950,cpi!$A:$A,0),MATCH('Inflation adjust calc'!$D3950,cpi!$1:$1,0))</f>
        <v>233.70699999999999</v>
      </c>
      <c r="Q3950" s="36">
        <f>cpi!$I$2</f>
        <v>240.85300000000001</v>
      </c>
      <c r="R3950" s="36">
        <f t="shared" si="497"/>
        <v>1.0305767478081531</v>
      </c>
      <c r="S3950" s="28" t="str">
        <f t="shared" si="493"/>
        <v/>
      </c>
      <c r="T3950" s="37">
        <f t="shared" si="494"/>
        <v>5152883.7390407659</v>
      </c>
      <c r="U3950" s="37">
        <f t="shared" si="495"/>
        <v>0</v>
      </c>
      <c r="V3950" s="37">
        <f t="shared" si="496"/>
        <v>0</v>
      </c>
    </row>
    <row r="3951" spans="1:22">
      <c r="A3951" s="23">
        <v>3950</v>
      </c>
      <c r="B3951" s="3" t="s">
        <v>5022</v>
      </c>
      <c r="C3951" s="28">
        <v>13</v>
      </c>
      <c r="D3951" s="29">
        <v>1</v>
      </c>
      <c r="E3951" s="28">
        <v>2015</v>
      </c>
      <c r="F3951" s="31">
        <f>DATE(E3951,D3951,C3951)</f>
        <v>42017</v>
      </c>
      <c r="G3951" s="24" t="s">
        <v>5023</v>
      </c>
      <c r="H3951" s="2">
        <v>5000000</v>
      </c>
      <c r="I3951">
        <v>0</v>
      </c>
      <c r="J3951">
        <v>0</v>
      </c>
      <c r="K3951" s="28">
        <f t="shared" si="490"/>
        <v>1</v>
      </c>
      <c r="L3951" s="28" t="str">
        <f t="shared" si="491"/>
        <v/>
      </c>
      <c r="M3951" s="28" t="s">
        <v>5023</v>
      </c>
      <c r="N3951" s="28" t="str">
        <f t="shared" si="492"/>
        <v/>
      </c>
      <c r="O3951" s="28" t="str">
        <f>IF(N3951=1,M3951&amp;" ("&amp;E3951&amp;")",M3951)</f>
        <v>Capricorn One</v>
      </c>
      <c r="P3951" s="36">
        <f>INDEX(cpi!$A$1:$M$105,MATCH('Inflation adjust calc'!$E3951,cpi!$A:$A,0),MATCH('Inflation adjust calc'!$D3951,cpi!$1:$1,0))</f>
        <v>233.70699999999999</v>
      </c>
      <c r="Q3951" s="36">
        <f>cpi!$I$2</f>
        <v>240.85300000000001</v>
      </c>
      <c r="R3951" s="36">
        <f t="shared" si="497"/>
        <v>1.0305767478081531</v>
      </c>
      <c r="S3951" s="28" t="str">
        <f t="shared" si="493"/>
        <v/>
      </c>
      <c r="T3951" s="37">
        <f t="shared" si="494"/>
        <v>5152883.7390407659</v>
      </c>
      <c r="U3951" s="37">
        <f t="shared" si="495"/>
        <v>0</v>
      </c>
      <c r="V3951" s="37">
        <f t="shared" si="496"/>
        <v>0</v>
      </c>
    </row>
    <row r="3952" spans="1:22">
      <c r="A3952" s="23">
        <v>3951</v>
      </c>
      <c r="B3952" s="3" t="s">
        <v>3843</v>
      </c>
      <c r="C3952" s="28">
        <v>31</v>
      </c>
      <c r="D3952" s="29">
        <v>12</v>
      </c>
      <c r="E3952" s="28">
        <v>2011</v>
      </c>
      <c r="F3952" s="31">
        <f>DATE(E3952,D3952,C3952)</f>
        <v>40908</v>
      </c>
      <c r="G3952" s="24" t="s">
        <v>5024</v>
      </c>
      <c r="H3952" s="2">
        <v>5000000</v>
      </c>
      <c r="I3952">
        <v>0</v>
      </c>
      <c r="J3952">
        <v>0</v>
      </c>
      <c r="K3952" s="28">
        <f t="shared" si="490"/>
        <v>1</v>
      </c>
      <c r="L3952" s="28" t="str">
        <f t="shared" si="491"/>
        <v/>
      </c>
      <c r="M3952" s="28" t="s">
        <v>5024</v>
      </c>
      <c r="N3952" s="28" t="str">
        <f t="shared" si="492"/>
        <v/>
      </c>
      <c r="O3952" s="28" t="str">
        <f>IF(N3952=1,M3952&amp;" ("&amp;E3952&amp;")",M3952)</f>
        <v>We Have Your Husband</v>
      </c>
      <c r="P3952" s="36">
        <f>INDEX(cpi!$A$1:$M$105,MATCH('Inflation adjust calc'!$E3952,cpi!$A:$A,0),MATCH('Inflation adjust calc'!$D3952,cpi!$1:$1,0))</f>
        <v>225.672</v>
      </c>
      <c r="Q3952" s="36">
        <f>cpi!$I$2</f>
        <v>240.85300000000001</v>
      </c>
      <c r="R3952" s="36">
        <f t="shared" si="497"/>
        <v>1.0672701974547132</v>
      </c>
      <c r="S3952" s="28" t="str">
        <f t="shared" si="493"/>
        <v/>
      </c>
      <c r="T3952" s="37">
        <f t="shared" si="494"/>
        <v>5336350.9872735655</v>
      </c>
      <c r="U3952" s="37">
        <f t="shared" si="495"/>
        <v>0</v>
      </c>
      <c r="V3952" s="37">
        <f t="shared" si="496"/>
        <v>0</v>
      </c>
    </row>
    <row r="3953" spans="1:22">
      <c r="A3953" s="23">
        <v>3952</v>
      </c>
      <c r="B3953" s="3" t="s">
        <v>828</v>
      </c>
      <c r="C3953" s="28">
        <v>31</v>
      </c>
      <c r="D3953" s="29">
        <v>12</v>
      </c>
      <c r="E3953" s="28">
        <v>2012</v>
      </c>
      <c r="F3953" s="31">
        <f>DATE(E3953,D3953,C3953)</f>
        <v>41274</v>
      </c>
      <c r="G3953" s="24" t="s">
        <v>5025</v>
      </c>
      <c r="H3953" s="2">
        <v>5000000</v>
      </c>
      <c r="I3953">
        <v>0</v>
      </c>
      <c r="J3953">
        <v>0</v>
      </c>
      <c r="K3953" s="28">
        <f t="shared" si="490"/>
        <v>1</v>
      </c>
      <c r="L3953" s="28" t="str">
        <f t="shared" si="491"/>
        <v/>
      </c>
      <c r="M3953" s="28" t="s">
        <v>5025</v>
      </c>
      <c r="N3953" s="28" t="str">
        <f t="shared" si="492"/>
        <v/>
      </c>
      <c r="O3953" s="28" t="str">
        <f>IF(N3953=1,M3953&amp;" ("&amp;E3953&amp;")",M3953)</f>
        <v>Should've Been Romeo</v>
      </c>
      <c r="P3953" s="36">
        <f>INDEX(cpi!$A$1:$M$105,MATCH('Inflation adjust calc'!$E3953,cpi!$A:$A,0),MATCH('Inflation adjust calc'!$D3953,cpi!$1:$1,0))</f>
        <v>229.601</v>
      </c>
      <c r="Q3953" s="36">
        <f>cpi!$I$2</f>
        <v>240.85300000000001</v>
      </c>
      <c r="R3953" s="36">
        <f t="shared" si="497"/>
        <v>1.0490067551970592</v>
      </c>
      <c r="S3953" s="28" t="str">
        <f t="shared" si="493"/>
        <v/>
      </c>
      <c r="T3953" s="37">
        <f t="shared" si="494"/>
        <v>5245033.7759852959</v>
      </c>
      <c r="U3953" s="37">
        <f t="shared" si="495"/>
        <v>0</v>
      </c>
      <c r="V3953" s="37">
        <f t="shared" si="496"/>
        <v>0</v>
      </c>
    </row>
    <row r="3954" spans="1:22">
      <c r="A3954" s="23">
        <v>3953</v>
      </c>
      <c r="B3954" s="3" t="s">
        <v>815</v>
      </c>
      <c r="C3954" s="28">
        <v>31</v>
      </c>
      <c r="D3954" s="29">
        <v>12</v>
      </c>
      <c r="E3954" s="28">
        <v>2015</v>
      </c>
      <c r="F3954" s="31">
        <f>DATE(E3954,D3954,C3954)</f>
        <v>42369</v>
      </c>
      <c r="G3954" s="24" t="s">
        <v>5026</v>
      </c>
      <c r="H3954" s="2">
        <v>5000000</v>
      </c>
      <c r="I3954">
        <v>0</v>
      </c>
      <c r="J3954">
        <v>0</v>
      </c>
      <c r="K3954" s="28">
        <f t="shared" si="490"/>
        <v>1</v>
      </c>
      <c r="L3954" s="28" t="str">
        <f t="shared" si="491"/>
        <v/>
      </c>
      <c r="M3954" s="28" t="s">
        <v>5026</v>
      </c>
      <c r="N3954" s="28" t="str">
        <f t="shared" si="492"/>
        <v/>
      </c>
      <c r="O3954" s="28" t="str">
        <f>IF(N3954=1,M3954&amp;" ("&amp;E3954&amp;")",M3954)</f>
        <v>Aztec Warrior</v>
      </c>
      <c r="P3954" s="36">
        <f>INDEX(cpi!$A$1:$M$105,MATCH('Inflation adjust calc'!$E3954,cpi!$A:$A,0),MATCH('Inflation adjust calc'!$D3954,cpi!$1:$1,0))</f>
        <v>236.52500000000001</v>
      </c>
      <c r="Q3954" s="36">
        <f>cpi!$I$2</f>
        <v>240.85300000000001</v>
      </c>
      <c r="R3954" s="36">
        <f t="shared" si="497"/>
        <v>1.0182982771377234</v>
      </c>
      <c r="S3954" s="28" t="str">
        <f t="shared" si="493"/>
        <v/>
      </c>
      <c r="T3954" s="37">
        <f t="shared" si="494"/>
        <v>5091491.3856886169</v>
      </c>
      <c r="U3954" s="37">
        <f t="shared" si="495"/>
        <v>0</v>
      </c>
      <c r="V3954" s="37">
        <f t="shared" si="496"/>
        <v>0</v>
      </c>
    </row>
    <row r="3955" spans="1:22">
      <c r="A3955" s="23">
        <v>3954</v>
      </c>
      <c r="B3955" s="3" t="s">
        <v>719</v>
      </c>
      <c r="C3955" s="28">
        <v>25</v>
      </c>
      <c r="D3955" s="29">
        <v>9</v>
      </c>
      <c r="E3955" s="28">
        <v>2015</v>
      </c>
      <c r="F3955" s="31">
        <f>DATE(E3955,D3955,C3955)</f>
        <v>42272</v>
      </c>
      <c r="G3955" s="24" t="s">
        <v>5027</v>
      </c>
      <c r="H3955" s="2">
        <v>5000000</v>
      </c>
      <c r="I3955">
        <v>0</v>
      </c>
      <c r="J3955">
        <v>0</v>
      </c>
      <c r="K3955" s="28">
        <f t="shared" si="490"/>
        <v>1</v>
      </c>
      <c r="L3955" s="28" t="str">
        <f t="shared" si="491"/>
        <v/>
      </c>
      <c r="M3955" s="28" t="s">
        <v>5027</v>
      </c>
      <c r="N3955" s="28" t="str">
        <f t="shared" si="492"/>
        <v/>
      </c>
      <c r="O3955" s="28" t="str">
        <f>IF(N3955=1,M3955&amp;" ("&amp;E3955&amp;")",M3955)</f>
        <v>Navy SEAL vs. Zombies</v>
      </c>
      <c r="P3955" s="36">
        <f>INDEX(cpi!$A$1:$M$105,MATCH('Inflation adjust calc'!$E3955,cpi!$A:$A,0),MATCH('Inflation adjust calc'!$D3955,cpi!$1:$1,0))</f>
        <v>237.94499999999999</v>
      </c>
      <c r="Q3955" s="36">
        <f>cpi!$I$2</f>
        <v>240.85300000000001</v>
      </c>
      <c r="R3955" s="36">
        <f t="shared" si="497"/>
        <v>1.0122213116476497</v>
      </c>
      <c r="S3955" s="28" t="str">
        <f t="shared" si="493"/>
        <v/>
      </c>
      <c r="T3955" s="37">
        <f t="shared" si="494"/>
        <v>5061106.5582382483</v>
      </c>
      <c r="U3955" s="37">
        <f t="shared" si="495"/>
        <v>0</v>
      </c>
      <c r="V3955" s="37">
        <f t="shared" si="496"/>
        <v>0</v>
      </c>
    </row>
    <row r="3956" spans="1:22">
      <c r="A3956" s="23">
        <v>3955</v>
      </c>
      <c r="B3956" s="3" t="s">
        <v>5028</v>
      </c>
      <c r="C3956" s="28">
        <v>15</v>
      </c>
      <c r="D3956" s="29">
        <v>3</v>
      </c>
      <c r="E3956" s="28">
        <v>2016</v>
      </c>
      <c r="F3956" s="31">
        <f>DATE(E3956,D3956,C3956)</f>
        <v>42444</v>
      </c>
      <c r="G3956" s="24" t="s">
        <v>5029</v>
      </c>
      <c r="H3956" s="2">
        <v>5000000</v>
      </c>
      <c r="I3956">
        <v>0</v>
      </c>
      <c r="J3956">
        <v>0</v>
      </c>
      <c r="K3956" s="28">
        <f t="shared" si="490"/>
        <v>1</v>
      </c>
      <c r="L3956" s="28" t="str">
        <f t="shared" si="491"/>
        <v/>
      </c>
      <c r="M3956" s="28" t="s">
        <v>5029</v>
      </c>
      <c r="N3956" s="28" t="str">
        <f t="shared" si="492"/>
        <v/>
      </c>
      <c r="O3956" s="28" t="str">
        <f>IF(N3956=1,M3956&amp;" ("&amp;E3956&amp;")",M3956)</f>
        <v>The Hatching</v>
      </c>
      <c r="P3956" s="36">
        <f>INDEX(cpi!$A$1:$M$105,MATCH('Inflation adjust calc'!$E3956,cpi!$A:$A,0),MATCH('Inflation adjust calc'!$D3956,cpi!$1:$1,0))</f>
        <v>238.13200000000001</v>
      </c>
      <c r="Q3956" s="36">
        <f>cpi!$I$2</f>
        <v>240.85300000000001</v>
      </c>
      <c r="R3956" s="36">
        <f t="shared" si="497"/>
        <v>1.0114264357583189</v>
      </c>
      <c r="S3956" s="28" t="str">
        <f t="shared" si="493"/>
        <v/>
      </c>
      <c r="T3956" s="37">
        <f t="shared" si="494"/>
        <v>5057132.1787915947</v>
      </c>
      <c r="U3956" s="37">
        <f t="shared" si="495"/>
        <v>0</v>
      </c>
      <c r="V3956" s="37">
        <f t="shared" si="496"/>
        <v>0</v>
      </c>
    </row>
    <row r="3957" spans="1:22">
      <c r="A3957" s="23">
        <v>3956</v>
      </c>
      <c r="B3957" s="3" t="s">
        <v>5030</v>
      </c>
      <c r="C3957" s="28">
        <v>27</v>
      </c>
      <c r="D3957" s="29">
        <v>10</v>
      </c>
      <c r="E3957" s="28">
        <v>2015</v>
      </c>
      <c r="F3957" s="31">
        <f>DATE(E3957,D3957,C3957)</f>
        <v>42304</v>
      </c>
      <c r="G3957" s="24" t="s">
        <v>5031</v>
      </c>
      <c r="H3957" s="2">
        <v>5000000</v>
      </c>
      <c r="I3957">
        <v>0</v>
      </c>
      <c r="J3957">
        <v>0</v>
      </c>
      <c r="K3957" s="28">
        <f t="shared" si="490"/>
        <v>1</v>
      </c>
      <c r="L3957" s="28" t="str">
        <f t="shared" si="491"/>
        <v/>
      </c>
      <c r="M3957" s="28" t="s">
        <v>5031</v>
      </c>
      <c r="N3957" s="28" t="str">
        <f t="shared" si="492"/>
        <v/>
      </c>
      <c r="O3957" s="28" t="str">
        <f>IF(N3957=1,M3957&amp;" ("&amp;E3957&amp;")",M3957)</f>
        <v>Running Forever</v>
      </c>
      <c r="P3957" s="36">
        <f>INDEX(cpi!$A$1:$M$105,MATCH('Inflation adjust calc'!$E3957,cpi!$A:$A,0),MATCH('Inflation adjust calc'!$D3957,cpi!$1:$1,0))</f>
        <v>237.83799999999999</v>
      </c>
      <c r="Q3957" s="36">
        <f>cpi!$I$2</f>
        <v>240.85300000000001</v>
      </c>
      <c r="R3957" s="36">
        <f t="shared" si="497"/>
        <v>1.0126766959022528</v>
      </c>
      <c r="S3957" s="28" t="str">
        <f t="shared" si="493"/>
        <v/>
      </c>
      <c r="T3957" s="37">
        <f t="shared" si="494"/>
        <v>5063383.4795112638</v>
      </c>
      <c r="U3957" s="37">
        <f t="shared" si="495"/>
        <v>0</v>
      </c>
      <c r="V3957" s="37">
        <f t="shared" si="496"/>
        <v>0</v>
      </c>
    </row>
    <row r="3958" spans="1:22">
      <c r="A3958" s="23">
        <v>3957</v>
      </c>
      <c r="B3958" s="3" t="s">
        <v>1690</v>
      </c>
      <c r="C3958" s="28">
        <v>29</v>
      </c>
      <c r="D3958" s="29">
        <v>8</v>
      </c>
      <c r="E3958" s="28">
        <v>2008</v>
      </c>
      <c r="F3958" s="31">
        <f>DATE(E3958,D3958,C3958)</f>
        <v>39689</v>
      </c>
      <c r="G3958" s="24" t="s">
        <v>5032</v>
      </c>
      <c r="H3958" s="2">
        <v>4900000</v>
      </c>
      <c r="I3958" s="2">
        <v>617228</v>
      </c>
      <c r="J3958" s="2">
        <v>7174984</v>
      </c>
      <c r="K3958" s="28" t="str">
        <f t="shared" si="490"/>
        <v/>
      </c>
      <c r="L3958" s="28" t="str">
        <f t="shared" si="491"/>
        <v/>
      </c>
      <c r="M3958" s="28" t="s">
        <v>5032</v>
      </c>
      <c r="N3958" s="28" t="str">
        <f t="shared" si="492"/>
        <v/>
      </c>
      <c r="O3958" s="28" t="str">
        <f>IF(N3958=1,M3958&amp;" ("&amp;E3958&amp;")",M3958)</f>
        <v>Obsluhoval jsem anglického krále</v>
      </c>
      <c r="P3958" s="36">
        <f>INDEX(cpi!$A$1:$M$105,MATCH('Inflation adjust calc'!$E3958,cpi!$A:$A,0),MATCH('Inflation adjust calc'!$D3958,cpi!$1:$1,0))</f>
        <v>219.08600000000001</v>
      </c>
      <c r="Q3958" s="36">
        <f>cpi!$I$2</f>
        <v>240.85300000000001</v>
      </c>
      <c r="R3958" s="36">
        <f t="shared" si="497"/>
        <v>1.0993536784641647</v>
      </c>
      <c r="S3958" s="28" t="str">
        <f t="shared" si="493"/>
        <v/>
      </c>
      <c r="T3958" s="37">
        <f t="shared" si="494"/>
        <v>5386833.0244744066</v>
      </c>
      <c r="U3958" s="37">
        <f t="shared" si="495"/>
        <v>678551.87225107942</v>
      </c>
      <c r="V3958" s="37">
        <f t="shared" si="496"/>
        <v>7887845.0533215264</v>
      </c>
    </row>
    <row r="3959" spans="1:22">
      <c r="A3959" s="23">
        <v>3958</v>
      </c>
      <c r="B3959" s="3" t="s">
        <v>2145</v>
      </c>
      <c r="C3959" s="28">
        <v>20</v>
      </c>
      <c r="D3959" s="29">
        <v>8</v>
      </c>
      <c r="E3959" s="28">
        <v>2010</v>
      </c>
      <c r="F3959" s="31">
        <f>DATE(E3959,D3959,C3959)</f>
        <v>40410</v>
      </c>
      <c r="G3959" s="24" t="s">
        <v>5033</v>
      </c>
      <c r="H3959" s="2">
        <v>4900000</v>
      </c>
      <c r="I3959" s="2">
        <v>276901</v>
      </c>
      <c r="J3959" s="2">
        <v>23347469</v>
      </c>
      <c r="K3959" s="28" t="str">
        <f t="shared" si="490"/>
        <v/>
      </c>
      <c r="L3959" s="28" t="str">
        <f t="shared" si="491"/>
        <v/>
      </c>
      <c r="M3959" s="28" t="s">
        <v>5033</v>
      </c>
      <c r="N3959" s="28" t="str">
        <f t="shared" si="492"/>
        <v/>
      </c>
      <c r="O3959" s="28" t="str">
        <f>IF(N3959=1,M3959&amp;" ("&amp;E3959&amp;")",M3959)</f>
        <v>Soul Kitchen</v>
      </c>
      <c r="P3959" s="36">
        <f>INDEX(cpi!$A$1:$M$105,MATCH('Inflation adjust calc'!$E3959,cpi!$A:$A,0),MATCH('Inflation adjust calc'!$D3959,cpi!$1:$1,0))</f>
        <v>218.31200000000001</v>
      </c>
      <c r="Q3959" s="36">
        <f>cpi!$I$2</f>
        <v>240.85300000000001</v>
      </c>
      <c r="R3959" s="36">
        <f t="shared" si="497"/>
        <v>1.1032513100516692</v>
      </c>
      <c r="S3959" s="28" t="str">
        <f t="shared" si="493"/>
        <v/>
      </c>
      <c r="T3959" s="37">
        <f t="shared" si="494"/>
        <v>5405931.4192531789</v>
      </c>
      <c r="U3959" s="37">
        <f t="shared" si="495"/>
        <v>305491.39100461727</v>
      </c>
      <c r="V3959" s="37">
        <f t="shared" si="496"/>
        <v>25758125.760640737</v>
      </c>
    </row>
    <row r="3960" spans="1:22">
      <c r="A3960" s="23">
        <v>3959</v>
      </c>
      <c r="B3960" s="3" t="s">
        <v>506</v>
      </c>
      <c r="C3960" s="28">
        <v>17</v>
      </c>
      <c r="D3960" s="29">
        <v>8</v>
      </c>
      <c r="E3960" s="28">
        <v>2012</v>
      </c>
      <c r="F3960" s="31">
        <f>DATE(E3960,D3960,C3960)</f>
        <v>41138</v>
      </c>
      <c r="G3960" s="24" t="s">
        <v>5034</v>
      </c>
      <c r="H3960" s="2">
        <v>4900000</v>
      </c>
      <c r="I3960" s="2">
        <v>95933</v>
      </c>
      <c r="J3960" s="2">
        <v>6924321</v>
      </c>
      <c r="K3960" s="28" t="str">
        <f t="shared" si="490"/>
        <v/>
      </c>
      <c r="L3960" s="28" t="str">
        <f t="shared" si="491"/>
        <v/>
      </c>
      <c r="M3960" s="28" t="s">
        <v>5034</v>
      </c>
      <c r="N3960" s="28" t="str">
        <f t="shared" si="492"/>
        <v/>
      </c>
      <c r="O3960" s="28" t="str">
        <f>IF(N3960=1,M3960&amp;" ("&amp;E3960&amp;")",M3960)</f>
        <v>The Awakening</v>
      </c>
      <c r="P3960" s="36">
        <f>INDEX(cpi!$A$1:$M$105,MATCH('Inflation adjust calc'!$E3960,cpi!$A:$A,0),MATCH('Inflation adjust calc'!$D3960,cpi!$1:$1,0))</f>
        <v>230.37899999999999</v>
      </c>
      <c r="Q3960" s="36">
        <f>cpi!$I$2</f>
        <v>240.85300000000001</v>
      </c>
      <c r="R3960" s="36">
        <f t="shared" si="497"/>
        <v>1.0454642133180543</v>
      </c>
      <c r="S3960" s="28" t="str">
        <f t="shared" si="493"/>
        <v/>
      </c>
      <c r="T3960" s="37">
        <f t="shared" si="494"/>
        <v>5122774.6452584658</v>
      </c>
      <c r="U3960" s="37">
        <f t="shared" si="495"/>
        <v>100294.5183762409</v>
      </c>
      <c r="V3960" s="37">
        <f t="shared" si="496"/>
        <v>7239129.8070266834</v>
      </c>
    </row>
    <row r="3961" spans="1:22">
      <c r="A3961" s="23">
        <v>3960</v>
      </c>
      <c r="B3961" s="3" t="s">
        <v>2698</v>
      </c>
      <c r="C3961" s="28">
        <v>18</v>
      </c>
      <c r="D3961" s="29">
        <v>1</v>
      </c>
      <c r="E3961" s="28">
        <v>2008</v>
      </c>
      <c r="F3961" s="31">
        <f>DATE(E3961,D3961,C3961)</f>
        <v>39465</v>
      </c>
      <c r="G3961" s="24" t="s">
        <v>5035</v>
      </c>
      <c r="H3961" s="2">
        <v>4900000</v>
      </c>
      <c r="I3961" s="2">
        <v>15198</v>
      </c>
      <c r="J3961" s="2">
        <v>15198</v>
      </c>
      <c r="K3961" s="28" t="str">
        <f t="shared" si="490"/>
        <v/>
      </c>
      <c r="L3961" s="28" t="str">
        <f t="shared" si="491"/>
        <v/>
      </c>
      <c r="M3961" s="28" t="s">
        <v>5035</v>
      </c>
      <c r="N3961" s="28" t="str">
        <f t="shared" si="492"/>
        <v/>
      </c>
      <c r="O3961" s="28" t="str">
        <f>IF(N3961=1,M3961&amp;" ("&amp;E3961&amp;")",M3961)</f>
        <v>All Hat</v>
      </c>
      <c r="P3961" s="36">
        <f>INDEX(cpi!$A$1:$M$105,MATCH('Inflation adjust calc'!$E3961,cpi!$A:$A,0),MATCH('Inflation adjust calc'!$D3961,cpi!$1:$1,0))</f>
        <v>211.08</v>
      </c>
      <c r="Q3961" s="36">
        <f>cpi!$I$2</f>
        <v>240.85300000000001</v>
      </c>
      <c r="R3961" s="36">
        <f t="shared" si="497"/>
        <v>1.1410507864316846</v>
      </c>
      <c r="S3961" s="28" t="str">
        <f t="shared" si="493"/>
        <v/>
      </c>
      <c r="T3961" s="37">
        <f t="shared" si="494"/>
        <v>5591148.8535152543</v>
      </c>
      <c r="U3961" s="37">
        <f t="shared" si="495"/>
        <v>17341.689852188741</v>
      </c>
      <c r="V3961" s="37">
        <f t="shared" si="496"/>
        <v>17341.689852188741</v>
      </c>
    </row>
    <row r="3962" spans="1:22">
      <c r="A3962" s="23">
        <v>3961</v>
      </c>
      <c r="B3962" s="3" t="s">
        <v>5036</v>
      </c>
      <c r="C3962" s="28">
        <v>20</v>
      </c>
      <c r="D3962" s="29">
        <v>11</v>
      </c>
      <c r="E3962" s="28">
        <v>1996</v>
      </c>
      <c r="F3962" s="31">
        <f>DATE(E3962,D3962,C3962)</f>
        <v>35389</v>
      </c>
      <c r="G3962" s="24" t="s">
        <v>5037</v>
      </c>
      <c r="H3962" s="2">
        <v>4833610</v>
      </c>
      <c r="I3962" s="2">
        <v>24475416</v>
      </c>
      <c r="J3962" s="2">
        <v>34175000</v>
      </c>
      <c r="K3962" s="28" t="str">
        <f t="shared" si="490"/>
        <v/>
      </c>
      <c r="L3962" s="28" t="str">
        <f t="shared" si="491"/>
        <v/>
      </c>
      <c r="M3962" s="28" t="s">
        <v>5037</v>
      </c>
      <c r="N3962" s="28" t="str">
        <f t="shared" si="492"/>
        <v/>
      </c>
      <c r="O3962" s="28" t="str">
        <f>IF(N3962=1,M3962&amp;" ("&amp;E3962&amp;")",M3962)</f>
        <v>Sling Blade</v>
      </c>
      <c r="P3962" s="36">
        <f>INDEX(cpi!$A$1:$M$105,MATCH('Inflation adjust calc'!$E3962,cpi!$A:$A,0),MATCH('Inflation adjust calc'!$D3962,cpi!$1:$1,0))</f>
        <v>158.6</v>
      </c>
      <c r="Q3962" s="36">
        <f>cpi!$I$2</f>
        <v>240.85300000000001</v>
      </c>
      <c r="R3962" s="36">
        <f t="shared" si="497"/>
        <v>1.5186191677175285</v>
      </c>
      <c r="S3962" s="28" t="str">
        <f t="shared" si="493"/>
        <v/>
      </c>
      <c r="T3962" s="37">
        <f t="shared" si="494"/>
        <v>7340412.7952711228</v>
      </c>
      <c r="U3962" s="37">
        <f t="shared" si="495"/>
        <v>37168835.875460282</v>
      </c>
      <c r="V3962" s="37">
        <f t="shared" si="496"/>
        <v>51898810.056746535</v>
      </c>
    </row>
    <row r="3963" spans="1:22">
      <c r="A3963" s="23">
        <v>3962</v>
      </c>
      <c r="B3963" s="3">
        <v>38869</v>
      </c>
      <c r="C3963" s="28">
        <v>6</v>
      </c>
      <c r="D3963" s="29">
        <v>1</v>
      </c>
      <c r="E3963" s="28">
        <v>2006</v>
      </c>
      <c r="F3963" s="31">
        <f>DATE(E3963,D3963,C3963)</f>
        <v>38723</v>
      </c>
      <c r="G3963" s="24" t="s">
        <v>5038</v>
      </c>
      <c r="H3963" s="2">
        <v>4800000</v>
      </c>
      <c r="I3963" s="2">
        <v>47326473</v>
      </c>
      <c r="J3963" s="2">
        <v>82241110</v>
      </c>
      <c r="K3963" s="28" t="str">
        <f t="shared" si="490"/>
        <v/>
      </c>
      <c r="L3963" s="28" t="str">
        <f t="shared" si="491"/>
        <v/>
      </c>
      <c r="M3963" s="28" t="s">
        <v>5038</v>
      </c>
      <c r="N3963" s="28" t="str">
        <f t="shared" si="492"/>
        <v/>
      </c>
      <c r="O3963" s="28" t="str">
        <f>IF(N3963=1,M3963&amp;" ("&amp;E3963&amp;")",M3963)</f>
        <v>Hostel</v>
      </c>
      <c r="P3963" s="36">
        <f>INDEX(cpi!$A$1:$M$105,MATCH('Inflation adjust calc'!$E3963,cpi!$A:$A,0),MATCH('Inflation adjust calc'!$D3963,cpi!$1:$1,0))</f>
        <v>198.3</v>
      </c>
      <c r="Q3963" s="36">
        <f>cpi!$I$2</f>
        <v>240.85300000000001</v>
      </c>
      <c r="R3963" s="36">
        <f t="shared" si="497"/>
        <v>1.2145890065557237</v>
      </c>
      <c r="S3963" s="28" t="str">
        <f t="shared" si="493"/>
        <v/>
      </c>
      <c r="T3963" s="37">
        <f t="shared" si="494"/>
        <v>5830027.2314674733</v>
      </c>
      <c r="U3963" s="37">
        <f t="shared" si="495"/>
        <v>57482213.824856281</v>
      </c>
      <c r="V3963" s="37">
        <f t="shared" si="496"/>
        <v>99889148.092939988</v>
      </c>
    </row>
    <row r="3964" spans="1:22">
      <c r="A3964" s="23">
        <v>3963</v>
      </c>
      <c r="B3964" s="3" t="s">
        <v>339</v>
      </c>
      <c r="C3964" s="28">
        <v>19</v>
      </c>
      <c r="D3964" s="29">
        <v>7</v>
      </c>
      <c r="E3964" s="28">
        <v>2013</v>
      </c>
      <c r="F3964" s="31">
        <f>DATE(E3964,D3964,C3964)</f>
        <v>41474</v>
      </c>
      <c r="G3964" s="24" t="s">
        <v>5039</v>
      </c>
      <c r="H3964" s="2">
        <v>4800000</v>
      </c>
      <c r="I3964" s="2">
        <v>775849</v>
      </c>
      <c r="J3964" s="2">
        <v>4494560</v>
      </c>
      <c r="K3964" s="28" t="str">
        <f t="shared" si="490"/>
        <v/>
      </c>
      <c r="L3964" s="28" t="str">
        <f t="shared" si="491"/>
        <v/>
      </c>
      <c r="M3964" s="28" t="s">
        <v>5039</v>
      </c>
      <c r="N3964" s="28" t="str">
        <f t="shared" si="492"/>
        <v/>
      </c>
      <c r="O3964" s="28" t="str">
        <f>IF(N3964=1,M3964&amp;" ("&amp;E3964&amp;")",M3964)</f>
        <v>Only God Forgives</v>
      </c>
      <c r="P3964" s="36">
        <f>INDEX(cpi!$A$1:$M$105,MATCH('Inflation adjust calc'!$E3964,cpi!$A:$A,0),MATCH('Inflation adjust calc'!$D3964,cpi!$1:$1,0))</f>
        <v>233.596</v>
      </c>
      <c r="Q3964" s="36">
        <f>cpi!$I$2</f>
        <v>240.85300000000001</v>
      </c>
      <c r="R3964" s="36">
        <f t="shared" si="497"/>
        <v>1.0310664566174079</v>
      </c>
      <c r="S3964" s="28" t="str">
        <f t="shared" si="493"/>
        <v/>
      </c>
      <c r="T3964" s="37">
        <f t="shared" si="494"/>
        <v>4949118.9917635582</v>
      </c>
      <c r="U3964" s="37">
        <f t="shared" si="495"/>
        <v>799951.87930015929</v>
      </c>
      <c r="V3964" s="37">
        <f t="shared" si="496"/>
        <v>4634190.0532543371</v>
      </c>
    </row>
    <row r="3965" spans="1:22">
      <c r="A3965" s="23">
        <v>3964</v>
      </c>
      <c r="B3965" s="3" t="s">
        <v>1543</v>
      </c>
      <c r="C3965" s="28">
        <v>30</v>
      </c>
      <c r="D3965" s="29">
        <v>9</v>
      </c>
      <c r="E3965" s="28">
        <v>2011</v>
      </c>
      <c r="F3965" s="31">
        <f>DATE(E3965,D3965,C3965)</f>
        <v>40816</v>
      </c>
      <c r="G3965" s="24" t="s">
        <v>5040</v>
      </c>
      <c r="H3965" s="2">
        <v>4750000</v>
      </c>
      <c r="I3965" s="2">
        <v>1728953</v>
      </c>
      <c r="J3965" s="2">
        <v>4972016</v>
      </c>
      <c r="K3965" s="28" t="str">
        <f t="shared" si="490"/>
        <v/>
      </c>
      <c r="L3965" s="28" t="str">
        <f t="shared" si="491"/>
        <v/>
      </c>
      <c r="M3965" s="28" t="s">
        <v>5040</v>
      </c>
      <c r="N3965" s="28" t="str">
        <f t="shared" si="492"/>
        <v/>
      </c>
      <c r="O3965" s="28" t="str">
        <f>IF(N3965=1,M3965&amp;" ("&amp;E3965&amp;")",M3965)</f>
        <v>Take Shelter</v>
      </c>
      <c r="P3965" s="36">
        <f>INDEX(cpi!$A$1:$M$105,MATCH('Inflation adjust calc'!$E3965,cpi!$A:$A,0),MATCH('Inflation adjust calc'!$D3965,cpi!$1:$1,0))</f>
        <v>226.88900000000001</v>
      </c>
      <c r="Q3965" s="36">
        <f>cpi!$I$2</f>
        <v>240.85300000000001</v>
      </c>
      <c r="R3965" s="36">
        <f t="shared" si="497"/>
        <v>1.0615455134449003</v>
      </c>
      <c r="S3965" s="28" t="str">
        <f t="shared" si="493"/>
        <v/>
      </c>
      <c r="T3965" s="37">
        <f t="shared" si="494"/>
        <v>5042341.1888632765</v>
      </c>
      <c r="U3965" s="37">
        <f t="shared" si="495"/>
        <v>1835362.3001071007</v>
      </c>
      <c r="V3965" s="37">
        <f t="shared" si="496"/>
        <v>5278021.2775762593</v>
      </c>
    </row>
    <row r="3966" spans="1:22">
      <c r="A3966" s="23">
        <v>3965</v>
      </c>
      <c r="B3966" s="3" t="s">
        <v>1831</v>
      </c>
      <c r="C3966" s="28">
        <v>27</v>
      </c>
      <c r="D3966" s="29">
        <v>1</v>
      </c>
      <c r="E3966" s="28">
        <v>2006</v>
      </c>
      <c r="F3966" s="31">
        <f>DATE(E3966,D3966,C3966)</f>
        <v>38744</v>
      </c>
      <c r="G3966" s="24" t="s">
        <v>5041</v>
      </c>
      <c r="H3966" s="2">
        <v>4750000</v>
      </c>
      <c r="I3966" s="2">
        <v>1253413</v>
      </c>
      <c r="J3966" s="2">
        <v>3061763</v>
      </c>
      <c r="K3966" s="28" t="str">
        <f t="shared" si="490"/>
        <v/>
      </c>
      <c r="L3966" s="28" t="str">
        <f t="shared" si="491"/>
        <v/>
      </c>
      <c r="M3966" s="28" t="s">
        <v>5041</v>
      </c>
      <c r="N3966" s="28" t="str">
        <f t="shared" si="492"/>
        <v/>
      </c>
      <c r="O3966" s="28" t="str">
        <f>IF(N3966=1,M3966&amp;" ("&amp;E3966&amp;")",M3966)</f>
        <v>Tristram Shandy: A Cock and Bull Story</v>
      </c>
      <c r="P3966" s="36">
        <f>INDEX(cpi!$A$1:$M$105,MATCH('Inflation adjust calc'!$E3966,cpi!$A:$A,0),MATCH('Inflation adjust calc'!$D3966,cpi!$1:$1,0))</f>
        <v>198.3</v>
      </c>
      <c r="Q3966" s="36">
        <f>cpi!$I$2</f>
        <v>240.85300000000001</v>
      </c>
      <c r="R3966" s="36">
        <f t="shared" si="497"/>
        <v>1.2145890065557237</v>
      </c>
      <c r="S3966" s="28" t="str">
        <f t="shared" si="493"/>
        <v/>
      </c>
      <c r="T3966" s="37">
        <f t="shared" si="494"/>
        <v>5769297.7811396876</v>
      </c>
      <c r="U3966" s="37">
        <f t="shared" si="495"/>
        <v>1522381.6504740294</v>
      </c>
      <c r="V3966" s="37">
        <f t="shared" si="496"/>
        <v>3718783.680479072</v>
      </c>
    </row>
    <row r="3967" spans="1:22">
      <c r="A3967" s="23">
        <v>3966</v>
      </c>
      <c r="B3967" s="3" t="s">
        <v>5042</v>
      </c>
      <c r="C3967" s="28">
        <v>22</v>
      </c>
      <c r="D3967" s="29">
        <v>8</v>
      </c>
      <c r="E3967" s="28">
        <v>1986</v>
      </c>
      <c r="F3967" s="31">
        <f>DATE(E3967,D3967,C3967)</f>
        <v>31646</v>
      </c>
      <c r="G3967" s="24" t="s">
        <v>5043</v>
      </c>
      <c r="H3967" s="2">
        <v>4700000</v>
      </c>
      <c r="I3967" s="2">
        <v>8025872</v>
      </c>
      <c r="J3967" s="2">
        <v>8025872</v>
      </c>
      <c r="K3967" s="28" t="str">
        <f t="shared" si="490"/>
        <v/>
      </c>
      <c r="L3967" s="28" t="str">
        <f t="shared" si="491"/>
        <v/>
      </c>
      <c r="M3967" s="28" t="s">
        <v>5043</v>
      </c>
      <c r="N3967" s="28" t="str">
        <f t="shared" si="492"/>
        <v/>
      </c>
      <c r="O3967" s="28" t="str">
        <f>IF(N3967=1,M3967&amp;" ("&amp;E3967&amp;")",M3967)</f>
        <v>The Texas Chainsaw Massacre 2</v>
      </c>
      <c r="P3967" s="36">
        <f>INDEX(cpi!$A$1:$M$105,MATCH('Inflation adjust calc'!$E3967,cpi!$A:$A,0),MATCH('Inflation adjust calc'!$D3967,cpi!$1:$1,0))</f>
        <v>109.7</v>
      </c>
      <c r="Q3967" s="36">
        <f>cpi!$I$2</f>
        <v>240.85300000000001</v>
      </c>
      <c r="R3967" s="36">
        <f t="shared" si="497"/>
        <v>2.1955606198723792</v>
      </c>
      <c r="S3967" s="28" t="str">
        <f t="shared" si="493"/>
        <v/>
      </c>
      <c r="T3967" s="37">
        <f t="shared" si="494"/>
        <v>10319134.913400183</v>
      </c>
      <c r="U3967" s="37">
        <f t="shared" si="495"/>
        <v>17621288.50333637</v>
      </c>
      <c r="V3967" s="37">
        <f t="shared" si="496"/>
        <v>17621288.50333637</v>
      </c>
    </row>
    <row r="3968" spans="1:22">
      <c r="A3968" s="23">
        <v>3967</v>
      </c>
      <c r="B3968" s="3" t="s">
        <v>5044</v>
      </c>
      <c r="C3968" s="28">
        <v>22</v>
      </c>
      <c r="D3968" s="29">
        <v>4</v>
      </c>
      <c r="E3968" s="28">
        <v>1988</v>
      </c>
      <c r="F3968" s="31">
        <f>DATE(E3968,D3968,C3968)</f>
        <v>32255</v>
      </c>
      <c r="G3968" s="24" t="s">
        <v>5045</v>
      </c>
      <c r="H3968" s="2">
        <v>4700000</v>
      </c>
      <c r="I3968" s="2">
        <v>1705139</v>
      </c>
      <c r="J3968" s="2">
        <v>1705139</v>
      </c>
      <c r="K3968" s="28" t="str">
        <f t="shared" si="490"/>
        <v/>
      </c>
      <c r="L3968" s="28" t="str">
        <f t="shared" si="491"/>
        <v/>
      </c>
      <c r="M3968" s="28" t="s">
        <v>5045</v>
      </c>
      <c r="N3968" s="28" t="str">
        <f t="shared" si="492"/>
        <v/>
      </c>
      <c r="O3968" s="28" t="str">
        <f>IF(N3968=1,M3968&amp;" ("&amp;E3968&amp;")",M3968)</f>
        <v>Lady in White</v>
      </c>
      <c r="P3968" s="36">
        <f>INDEX(cpi!$A$1:$M$105,MATCH('Inflation adjust calc'!$E3968,cpi!$A:$A,0),MATCH('Inflation adjust calc'!$D3968,cpi!$1:$1,0))</f>
        <v>117.1</v>
      </c>
      <c r="Q3968" s="36">
        <f>cpi!$I$2</f>
        <v>240.85300000000001</v>
      </c>
      <c r="R3968" s="36">
        <f t="shared" si="497"/>
        <v>2.056814688300598</v>
      </c>
      <c r="S3968" s="28" t="str">
        <f t="shared" si="493"/>
        <v/>
      </c>
      <c r="T3968" s="37">
        <f t="shared" si="494"/>
        <v>9667029.0350128114</v>
      </c>
      <c r="U3968" s="37">
        <f t="shared" si="495"/>
        <v>3507154.9407941932</v>
      </c>
      <c r="V3968" s="37">
        <f t="shared" si="496"/>
        <v>3507154.9407941932</v>
      </c>
    </row>
    <row r="3969" spans="1:22">
      <c r="A3969" s="23">
        <v>3968</v>
      </c>
      <c r="B3969" s="3" t="s">
        <v>1967</v>
      </c>
      <c r="C3969" s="28">
        <v>13</v>
      </c>
      <c r="D3969" s="29">
        <v>10</v>
      </c>
      <c r="E3969" s="28">
        <v>2006</v>
      </c>
      <c r="F3969" s="31">
        <f>DATE(E3969,D3969,C3969)</f>
        <v>39003</v>
      </c>
      <c r="G3969" s="24" t="s">
        <v>5046</v>
      </c>
      <c r="H3969" s="2">
        <v>4700000</v>
      </c>
      <c r="I3969" s="2">
        <v>239962</v>
      </c>
      <c r="J3969" s="2">
        <v>239962</v>
      </c>
      <c r="K3969" s="28" t="str">
        <f t="shared" si="490"/>
        <v/>
      </c>
      <c r="L3969" s="28" t="str">
        <f t="shared" si="491"/>
        <v/>
      </c>
      <c r="M3969" s="28" t="s">
        <v>5046</v>
      </c>
      <c r="N3969" s="28" t="str">
        <f t="shared" si="492"/>
        <v/>
      </c>
      <c r="O3969" s="28" t="str">
        <f>IF(N3969=1,M3969&amp;" ("&amp;E3969&amp;")",M3969)</f>
        <v>Driving Lessons</v>
      </c>
      <c r="P3969" s="36">
        <f>INDEX(cpi!$A$1:$M$105,MATCH('Inflation adjust calc'!$E3969,cpi!$A:$A,0),MATCH('Inflation adjust calc'!$D3969,cpi!$1:$1,0))</f>
        <v>201.8</v>
      </c>
      <c r="Q3969" s="36">
        <f>cpi!$I$2</f>
        <v>240.85300000000001</v>
      </c>
      <c r="R3969" s="36">
        <f t="shared" si="497"/>
        <v>1.1935232903865214</v>
      </c>
      <c r="S3969" s="28" t="str">
        <f t="shared" si="493"/>
        <v/>
      </c>
      <c r="T3969" s="37">
        <f t="shared" si="494"/>
        <v>5609559.4648166504</v>
      </c>
      <c r="U3969" s="37">
        <f t="shared" si="495"/>
        <v>286400.23580773047</v>
      </c>
      <c r="V3969" s="37">
        <f t="shared" si="496"/>
        <v>286400.23580773047</v>
      </c>
    </row>
    <row r="3970" spans="1:22">
      <c r="A3970" s="23">
        <v>3969</v>
      </c>
      <c r="B3970" s="3" t="s">
        <v>3843</v>
      </c>
      <c r="C3970" s="28">
        <v>31</v>
      </c>
      <c r="D3970" s="29">
        <v>12</v>
      </c>
      <c r="E3970" s="28">
        <v>2011</v>
      </c>
      <c r="F3970" s="31">
        <f>DATE(E3970,D3970,C3970)</f>
        <v>40908</v>
      </c>
      <c r="G3970" s="24" t="s">
        <v>5047</v>
      </c>
      <c r="H3970" s="2">
        <v>4700000</v>
      </c>
      <c r="I3970">
        <v>0</v>
      </c>
      <c r="J3970">
        <v>0</v>
      </c>
      <c r="K3970" s="28">
        <f t="shared" si="490"/>
        <v>1</v>
      </c>
      <c r="L3970" s="28" t="str">
        <f t="shared" si="491"/>
        <v/>
      </c>
      <c r="M3970" s="28" t="s">
        <v>5047</v>
      </c>
      <c r="N3970" s="28" t="str">
        <f t="shared" si="492"/>
        <v/>
      </c>
      <c r="O3970" s="28" t="str">
        <f>IF(N3970=1,M3970&amp;" ("&amp;E3970&amp;")",M3970)</f>
        <v>Without Men</v>
      </c>
      <c r="P3970" s="36">
        <f>INDEX(cpi!$A$1:$M$105,MATCH('Inflation adjust calc'!$E3970,cpi!$A:$A,0),MATCH('Inflation adjust calc'!$D3970,cpi!$1:$1,0))</f>
        <v>225.672</v>
      </c>
      <c r="Q3970" s="36">
        <f>cpi!$I$2</f>
        <v>240.85300000000001</v>
      </c>
      <c r="R3970" s="36">
        <f t="shared" si="497"/>
        <v>1.0672701974547132</v>
      </c>
      <c r="S3970" s="28" t="str">
        <f t="shared" si="493"/>
        <v/>
      </c>
      <c r="T3970" s="37">
        <f t="shared" si="494"/>
        <v>5016169.9280371517</v>
      </c>
      <c r="U3970" s="37">
        <f t="shared" si="495"/>
        <v>0</v>
      </c>
      <c r="V3970" s="37">
        <f t="shared" si="496"/>
        <v>0</v>
      </c>
    </row>
    <row r="3971" spans="1:22">
      <c r="A3971" s="23">
        <v>3970</v>
      </c>
      <c r="B3971" s="3">
        <v>42280</v>
      </c>
      <c r="C3971" s="28">
        <v>10</v>
      </c>
      <c r="D3971" s="29">
        <v>3</v>
      </c>
      <c r="E3971" s="28">
        <v>2015</v>
      </c>
      <c r="F3971" s="31">
        <f>DATE(E3971,D3971,C3971)</f>
        <v>42073</v>
      </c>
      <c r="G3971" s="24" t="s">
        <v>5048</v>
      </c>
      <c r="H3971" s="2">
        <v>4700000</v>
      </c>
      <c r="I3971">
        <v>0</v>
      </c>
      <c r="J3971">
        <v>0</v>
      </c>
      <c r="K3971" s="28">
        <f t="shared" ref="K3971:K4034" si="498">IF(J3971=0,1,"")</f>
        <v>1</v>
      </c>
      <c r="L3971" s="28" t="str">
        <f t="shared" ref="L3971:L4034" si="499">IF(E3971&gt;2016,1,"")</f>
        <v/>
      </c>
      <c r="M3971" s="28" t="s">
        <v>5048</v>
      </c>
      <c r="N3971" s="28" t="str">
        <f t="shared" ref="N3971:N4034" si="500">IF(COUNTIF($M$2:$M$5233,M3971)&gt;1,1,"")</f>
        <v/>
      </c>
      <c r="O3971" s="28" t="str">
        <f>IF(N3971=1,M3971&amp;" ("&amp;E3971&amp;")",M3971)</f>
        <v>Treading Water</v>
      </c>
      <c r="P3971" s="36">
        <f>INDEX(cpi!$A$1:$M$105,MATCH('Inflation adjust calc'!$E3971,cpi!$A:$A,0),MATCH('Inflation adjust calc'!$D3971,cpi!$1:$1,0))</f>
        <v>236.119</v>
      </c>
      <c r="Q3971" s="36">
        <f>cpi!$I$2</f>
        <v>240.85300000000001</v>
      </c>
      <c r="R3971" s="36">
        <f t="shared" si="497"/>
        <v>1.0200492124733715</v>
      </c>
      <c r="S3971" s="28" t="str">
        <f t="shared" ref="S3971:S4034" si="501">IF(ISERROR(R3971),1,"")</f>
        <v/>
      </c>
      <c r="T3971" s="37">
        <f t="shared" ref="T3971:T4034" si="502">H3971*$R3971</f>
        <v>4794231.2986248462</v>
      </c>
      <c r="U3971" s="37">
        <f t="shared" ref="U3971:U4034" si="503">I3971*$R3971</f>
        <v>0</v>
      </c>
      <c r="V3971" s="37">
        <f t="shared" ref="V3971:V4034" si="504">J3971*$R3971</f>
        <v>0</v>
      </c>
    </row>
    <row r="3972" spans="1:22">
      <c r="A3972" s="23">
        <v>3971</v>
      </c>
      <c r="B3972" s="3" t="s">
        <v>5049</v>
      </c>
      <c r="C3972" s="28">
        <v>23</v>
      </c>
      <c r="D3972" s="29">
        <v>5</v>
      </c>
      <c r="E3972" s="28">
        <v>1973</v>
      </c>
      <c r="F3972" s="31">
        <f>DATE(E3972,D3972,C3972)</f>
        <v>26807</v>
      </c>
      <c r="G3972" s="24" t="s">
        <v>5050</v>
      </c>
      <c r="H3972" s="2">
        <v>4638783</v>
      </c>
      <c r="I3972" s="2">
        <v>8000000</v>
      </c>
      <c r="J3972" s="2">
        <v>11000000</v>
      </c>
      <c r="K3972" s="28" t="str">
        <f t="shared" si="498"/>
        <v/>
      </c>
      <c r="L3972" s="28" t="str">
        <f t="shared" si="499"/>
        <v/>
      </c>
      <c r="M3972" s="28" t="s">
        <v>5050</v>
      </c>
      <c r="N3972" s="28" t="str">
        <f t="shared" si="500"/>
        <v/>
      </c>
      <c r="O3972" s="28" t="str">
        <f>IF(N3972=1,M3972&amp;" ("&amp;E3972&amp;")",M3972)</f>
        <v>Pat Garrett and Billy the Kid</v>
      </c>
      <c r="P3972" s="36">
        <f>INDEX(cpi!$A$1:$M$105,MATCH('Inflation adjust calc'!$E3972,cpi!$A:$A,0),MATCH('Inflation adjust calc'!$D3972,cpi!$1:$1,0))</f>
        <v>43.9</v>
      </c>
      <c r="Q3972" s="36">
        <f>cpi!$I$2</f>
        <v>240.85300000000001</v>
      </c>
      <c r="R3972" s="36">
        <f t="shared" si="497"/>
        <v>5.4864009111617316</v>
      </c>
      <c r="S3972" s="28" t="str">
        <f t="shared" si="501"/>
        <v/>
      </c>
      <c r="T3972" s="37">
        <f t="shared" si="502"/>
        <v>25450223.277881552</v>
      </c>
      <c r="U3972" s="37">
        <f t="shared" si="503"/>
        <v>43891207.289293855</v>
      </c>
      <c r="V3972" s="37">
        <f t="shared" si="504"/>
        <v>60350410.022779047</v>
      </c>
    </row>
    <row r="3973" spans="1:22">
      <c r="A3973" s="23">
        <v>3972</v>
      </c>
      <c r="B3973" s="3" t="s">
        <v>459</v>
      </c>
      <c r="C3973" s="28">
        <v>16</v>
      </c>
      <c r="D3973" s="29">
        <v>7</v>
      </c>
      <c r="E3973" s="28">
        <v>2004</v>
      </c>
      <c r="F3973" s="31">
        <f>DATE(E3973,D3973,C3973)</f>
        <v>38184</v>
      </c>
      <c r="G3973" s="24" t="s">
        <v>5051</v>
      </c>
      <c r="H3973" s="2">
        <v>4600000</v>
      </c>
      <c r="I3973" s="2">
        <v>3479302</v>
      </c>
      <c r="J3973" s="2">
        <v>3479302</v>
      </c>
      <c r="K3973" s="28" t="str">
        <f t="shared" si="498"/>
        <v/>
      </c>
      <c r="L3973" s="28" t="str">
        <f t="shared" si="499"/>
        <v/>
      </c>
      <c r="M3973" s="28" t="s">
        <v>5051</v>
      </c>
      <c r="N3973" s="28" t="str">
        <f t="shared" si="500"/>
        <v/>
      </c>
      <c r="O3973" s="28" t="str">
        <f>IF(N3973=1,M3973&amp;" ("&amp;E3973&amp;")",M3973)</f>
        <v>Camping Sauvage</v>
      </c>
      <c r="P3973" s="36">
        <f>INDEX(cpi!$A$1:$M$105,MATCH('Inflation adjust calc'!$E3973,cpi!$A:$A,0),MATCH('Inflation adjust calc'!$D3973,cpi!$1:$1,0))</f>
        <v>189.4</v>
      </c>
      <c r="Q3973" s="36">
        <f>cpi!$I$2</f>
        <v>240.85300000000001</v>
      </c>
      <c r="R3973" s="36">
        <f t="shared" si="497"/>
        <v>1.2716631467793031</v>
      </c>
      <c r="S3973" s="28" t="str">
        <f t="shared" si="501"/>
        <v/>
      </c>
      <c r="T3973" s="37">
        <f t="shared" si="502"/>
        <v>5849650.4751847945</v>
      </c>
      <c r="U3973" s="37">
        <f t="shared" si="503"/>
        <v>4424500.1299155233</v>
      </c>
      <c r="V3973" s="37">
        <f t="shared" si="504"/>
        <v>4424500.1299155233</v>
      </c>
    </row>
    <row r="3974" spans="1:22">
      <c r="A3974" s="23">
        <v>3973</v>
      </c>
      <c r="B3974" s="3" t="s">
        <v>1063</v>
      </c>
      <c r="C3974" s="28">
        <v>14</v>
      </c>
      <c r="D3974" s="29">
        <v>9</v>
      </c>
      <c r="E3974" s="28">
        <v>2012</v>
      </c>
      <c r="F3974" s="31">
        <f>DATE(E3974,D3974,C3974)</f>
        <v>41166</v>
      </c>
      <c r="G3974" s="24" t="s">
        <v>5052</v>
      </c>
      <c r="H3974" s="2">
        <v>4600000</v>
      </c>
      <c r="I3974" s="2">
        <v>2804874</v>
      </c>
      <c r="J3974" s="2">
        <v>36751984</v>
      </c>
      <c r="K3974" s="28" t="str">
        <f t="shared" si="498"/>
        <v/>
      </c>
      <c r="L3974" s="28" t="str">
        <f t="shared" si="499"/>
        <v/>
      </c>
      <c r="M3974" s="28" t="s">
        <v>5052</v>
      </c>
      <c r="N3974" s="28" t="str">
        <f t="shared" si="500"/>
        <v/>
      </c>
      <c r="O3974" s="28" t="str">
        <f>IF(N3974=1,M3974&amp;" ("&amp;E3974&amp;")",M3974)</f>
        <v>Barfi</v>
      </c>
      <c r="P3974" s="36">
        <f>INDEX(cpi!$A$1:$M$105,MATCH('Inflation adjust calc'!$E3974,cpi!$A:$A,0),MATCH('Inflation adjust calc'!$D3974,cpi!$1:$1,0))</f>
        <v>231.40700000000001</v>
      </c>
      <c r="Q3974" s="36">
        <f>cpi!$I$2</f>
        <v>240.85300000000001</v>
      </c>
      <c r="R3974" s="36">
        <f t="shared" si="497"/>
        <v>1.0408198541962861</v>
      </c>
      <c r="S3974" s="28" t="str">
        <f t="shared" si="501"/>
        <v/>
      </c>
      <c r="T3974" s="37">
        <f t="shared" si="502"/>
        <v>4787771.3293029163</v>
      </c>
      <c r="U3974" s="37">
        <f t="shared" si="503"/>
        <v>2919368.5477189538</v>
      </c>
      <c r="V3974" s="37">
        <f t="shared" si="504"/>
        <v>38252194.628304236</v>
      </c>
    </row>
    <row r="3975" spans="1:22">
      <c r="A3975" s="23">
        <v>3974</v>
      </c>
      <c r="B3975" s="3">
        <v>38445</v>
      </c>
      <c r="C3975" s="28">
        <v>4</v>
      </c>
      <c r="D3975" s="29">
        <v>3</v>
      </c>
      <c r="E3975" s="28">
        <v>2005</v>
      </c>
      <c r="F3975" s="31">
        <f>DATE(E3975,D3975,C3975)</f>
        <v>38415</v>
      </c>
      <c r="G3975" s="24" t="s">
        <v>5053</v>
      </c>
      <c r="H3975" s="2">
        <v>4600000</v>
      </c>
      <c r="I3975" s="2">
        <v>1340891</v>
      </c>
      <c r="J3975" s="2">
        <v>3099369</v>
      </c>
      <c r="K3975" s="28" t="str">
        <f t="shared" si="498"/>
        <v/>
      </c>
      <c r="L3975" s="28" t="str">
        <f t="shared" si="499"/>
        <v/>
      </c>
      <c r="M3975" s="28" t="s">
        <v>5053</v>
      </c>
      <c r="N3975" s="28" t="str">
        <f t="shared" si="500"/>
        <v/>
      </c>
      <c r="O3975" s="28" t="str">
        <f>IF(N3975=1,M3975&amp;" ("&amp;E3975&amp;")",M3975)</f>
        <v>Dear Frankie</v>
      </c>
      <c r="P3975" s="36">
        <f>INDEX(cpi!$A$1:$M$105,MATCH('Inflation adjust calc'!$E3975,cpi!$A:$A,0),MATCH('Inflation adjust calc'!$D3975,cpi!$1:$1,0))</f>
        <v>193.3</v>
      </c>
      <c r="Q3975" s="36">
        <f>cpi!$I$2</f>
        <v>240.85300000000001</v>
      </c>
      <c r="R3975" s="36">
        <f t="shared" si="497"/>
        <v>1.2460062079668908</v>
      </c>
      <c r="S3975" s="28" t="str">
        <f t="shared" si="501"/>
        <v/>
      </c>
      <c r="T3975" s="37">
        <f t="shared" si="502"/>
        <v>5731628.5566476975</v>
      </c>
      <c r="U3975" s="37">
        <f t="shared" si="503"/>
        <v>1670758.5102069322</v>
      </c>
      <c r="V3975" s="37">
        <f t="shared" si="504"/>
        <v>3861833.0147801344</v>
      </c>
    </row>
    <row r="3976" spans="1:22">
      <c r="A3976" s="23">
        <v>3975</v>
      </c>
      <c r="B3976" s="3" t="s">
        <v>93</v>
      </c>
      <c r="C3976" s="28">
        <v>24</v>
      </c>
      <c r="D3976" s="29">
        <v>6</v>
      </c>
      <c r="E3976" s="28">
        <v>2011</v>
      </c>
      <c r="F3976" s="31">
        <f>DATE(E3976,D3976,C3976)</f>
        <v>40718</v>
      </c>
      <c r="G3976" s="24" t="s">
        <v>5054</v>
      </c>
      <c r="H3976" s="2">
        <v>4600000</v>
      </c>
      <c r="I3976" s="2">
        <v>514237</v>
      </c>
      <c r="J3976" s="2">
        <v>9261711</v>
      </c>
      <c r="K3976" s="28" t="str">
        <f t="shared" si="498"/>
        <v/>
      </c>
      <c r="L3976" s="28" t="str">
        <f t="shared" si="499"/>
        <v/>
      </c>
      <c r="M3976" s="28" t="s">
        <v>5054</v>
      </c>
      <c r="N3976" s="28" t="str">
        <f t="shared" si="500"/>
        <v/>
      </c>
      <c r="O3976" s="28" t="str">
        <f>IF(N3976=1,M3976&amp;" ("&amp;E3976&amp;")",M3976)</f>
        <v>Le nom des gens</v>
      </c>
      <c r="P3976" s="36">
        <f>INDEX(cpi!$A$1:$M$105,MATCH('Inflation adjust calc'!$E3976,cpi!$A:$A,0),MATCH('Inflation adjust calc'!$D3976,cpi!$1:$1,0))</f>
        <v>225.72200000000001</v>
      </c>
      <c r="Q3976" s="36">
        <f>cpi!$I$2</f>
        <v>240.85300000000001</v>
      </c>
      <c r="R3976" s="36">
        <f t="shared" si="497"/>
        <v>1.0670337849212748</v>
      </c>
      <c r="S3976" s="28" t="str">
        <f t="shared" si="501"/>
        <v/>
      </c>
      <c r="T3976" s="37">
        <f t="shared" si="502"/>
        <v>4908355.4106378639</v>
      </c>
      <c r="U3976" s="37">
        <f t="shared" si="503"/>
        <v>548708.25245656155</v>
      </c>
      <c r="V3976" s="37">
        <f t="shared" si="504"/>
        <v>9882558.5431770049</v>
      </c>
    </row>
    <row r="3977" spans="1:22">
      <c r="A3977" s="23">
        <v>3976</v>
      </c>
      <c r="B3977" s="3" t="s">
        <v>5055</v>
      </c>
      <c r="C3977" s="28">
        <v>28</v>
      </c>
      <c r="D3977" s="29">
        <v>5</v>
      </c>
      <c r="E3977" s="28">
        <v>2008</v>
      </c>
      <c r="F3977" s="31">
        <f>DATE(E3977,D3977,C3977)</f>
        <v>39596</v>
      </c>
      <c r="G3977" s="24" t="s">
        <v>5056</v>
      </c>
      <c r="H3977" s="2">
        <v>4600000</v>
      </c>
      <c r="I3977" s="2">
        <v>434417</v>
      </c>
      <c r="J3977" s="2">
        <v>968805</v>
      </c>
      <c r="K3977" s="28" t="str">
        <f t="shared" si="498"/>
        <v/>
      </c>
      <c r="L3977" s="28" t="str">
        <f t="shared" si="499"/>
        <v/>
      </c>
      <c r="M3977" s="28" t="s">
        <v>5056</v>
      </c>
      <c r="N3977" s="28" t="str">
        <f t="shared" si="500"/>
        <v/>
      </c>
      <c r="O3977" s="28" t="str">
        <f>IF(N3977=1,M3977&amp;" ("&amp;E3977&amp;")",M3977)</f>
        <v>Savage Grace</v>
      </c>
      <c r="P3977" s="36">
        <f>INDEX(cpi!$A$1:$M$105,MATCH('Inflation adjust calc'!$E3977,cpi!$A:$A,0),MATCH('Inflation adjust calc'!$D3977,cpi!$1:$1,0))</f>
        <v>216.63200000000001</v>
      </c>
      <c r="Q3977" s="36">
        <f>cpi!$I$2</f>
        <v>240.85300000000001</v>
      </c>
      <c r="R3977" s="36">
        <f t="shared" si="497"/>
        <v>1.1118071199084161</v>
      </c>
      <c r="S3977" s="28" t="str">
        <f t="shared" si="501"/>
        <v/>
      </c>
      <c r="T3977" s="37">
        <f t="shared" si="502"/>
        <v>5114312.7515787138</v>
      </c>
      <c r="U3977" s="37">
        <f t="shared" si="503"/>
        <v>482987.91360925441</v>
      </c>
      <c r="V3977" s="37">
        <f t="shared" si="504"/>
        <v>1077124.296802873</v>
      </c>
    </row>
    <row r="3978" spans="1:22">
      <c r="A3978" s="23">
        <v>3977</v>
      </c>
      <c r="B3978" s="3" t="s">
        <v>2398</v>
      </c>
      <c r="C3978" s="28">
        <v>19</v>
      </c>
      <c r="D3978" s="29">
        <v>10</v>
      </c>
      <c r="E3978" s="28">
        <v>2007</v>
      </c>
      <c r="F3978" s="31">
        <f>DATE(E3978,D3978,C3978)</f>
        <v>39374</v>
      </c>
      <c r="G3978" s="24" t="s">
        <v>5057</v>
      </c>
      <c r="H3978" s="2">
        <v>4600000</v>
      </c>
      <c r="I3978">
        <v>728</v>
      </c>
      <c r="J3978" s="2">
        <v>731767</v>
      </c>
      <c r="K3978" s="28" t="str">
        <f t="shared" si="498"/>
        <v/>
      </c>
      <c r="L3978" s="28" t="str">
        <f t="shared" si="499"/>
        <v/>
      </c>
      <c r="M3978" s="28" t="s">
        <v>5057</v>
      </c>
      <c r="N3978" s="28" t="str">
        <f t="shared" si="500"/>
        <v/>
      </c>
      <c r="O3978" s="28" t="str">
        <f>IF(N3978=1,M3978&amp;" ("&amp;E3978&amp;")",M3978)</f>
        <v>Out of the Blue</v>
      </c>
      <c r="P3978" s="36">
        <f>INDEX(cpi!$A$1:$M$105,MATCH('Inflation adjust calc'!$E3978,cpi!$A:$A,0),MATCH('Inflation adjust calc'!$D3978,cpi!$1:$1,0))</f>
        <v>208.93600000000001</v>
      </c>
      <c r="Q3978" s="36">
        <f>cpi!$I$2</f>
        <v>240.85300000000001</v>
      </c>
      <c r="R3978" s="36">
        <f t="shared" si="497"/>
        <v>1.1527596967492437</v>
      </c>
      <c r="S3978" s="28" t="str">
        <f t="shared" si="501"/>
        <v/>
      </c>
      <c r="T3978" s="37">
        <f t="shared" si="502"/>
        <v>5302694.6050465209</v>
      </c>
      <c r="U3978" s="37">
        <f t="shared" si="503"/>
        <v>839.20905923344947</v>
      </c>
      <c r="V3978" s="37">
        <f t="shared" si="504"/>
        <v>843551.50501110381</v>
      </c>
    </row>
    <row r="3979" spans="1:22">
      <c r="A3979" s="23">
        <v>3978</v>
      </c>
      <c r="B3979" s="3" t="s">
        <v>5058</v>
      </c>
      <c r="C3979" s="28">
        <v>23</v>
      </c>
      <c r="D3979" s="29">
        <v>3</v>
      </c>
      <c r="E3979" s="28">
        <v>1984</v>
      </c>
      <c r="F3979" s="31">
        <f>DATE(E3979,D3979,C3979)</f>
        <v>30764</v>
      </c>
      <c r="G3979" s="24" t="s">
        <v>5059</v>
      </c>
      <c r="H3979" s="2">
        <v>4500000</v>
      </c>
      <c r="I3979" s="2">
        <v>81198894</v>
      </c>
      <c r="J3979" s="2">
        <v>81198894</v>
      </c>
      <c r="K3979" s="28" t="str">
        <f t="shared" si="498"/>
        <v/>
      </c>
      <c r="L3979" s="28" t="str">
        <f t="shared" si="499"/>
        <v/>
      </c>
      <c r="M3979" s="28" t="s">
        <v>5059</v>
      </c>
      <c r="N3979" s="28" t="str">
        <f t="shared" si="500"/>
        <v/>
      </c>
      <c r="O3979" s="28" t="str">
        <f>IF(N3979=1,M3979&amp;" ("&amp;E3979&amp;")",M3979)</f>
        <v>Police Academy</v>
      </c>
      <c r="P3979" s="36">
        <f>INDEX(cpi!$A$1:$M$105,MATCH('Inflation adjust calc'!$E3979,cpi!$A:$A,0),MATCH('Inflation adjust calc'!$D3979,cpi!$1:$1,0))</f>
        <v>102.6</v>
      </c>
      <c r="Q3979" s="36">
        <f>cpi!$I$2</f>
        <v>240.85300000000001</v>
      </c>
      <c r="R3979" s="36">
        <f t="shared" si="497"/>
        <v>2.3474951267056534</v>
      </c>
      <c r="S3979" s="28" t="str">
        <f t="shared" si="501"/>
        <v/>
      </c>
      <c r="T3979" s="37">
        <f t="shared" si="502"/>
        <v>10563728.070175441</v>
      </c>
      <c r="U3979" s="37">
        <f t="shared" si="503"/>
        <v>190614007.95888892</v>
      </c>
      <c r="V3979" s="37">
        <f t="shared" si="504"/>
        <v>190614007.95888892</v>
      </c>
    </row>
    <row r="3980" spans="1:22">
      <c r="A3980" s="23">
        <v>3979</v>
      </c>
      <c r="B3980" s="3">
        <v>34580</v>
      </c>
      <c r="C3980" s="28">
        <v>9</v>
      </c>
      <c r="D3980" s="29">
        <v>3</v>
      </c>
      <c r="E3980" s="28">
        <v>1994</v>
      </c>
      <c r="F3980" s="31">
        <f>DATE(E3980,D3980,C3980)</f>
        <v>34402</v>
      </c>
      <c r="G3980" s="24" t="s">
        <v>5060</v>
      </c>
      <c r="H3980" s="2">
        <v>4500000</v>
      </c>
      <c r="I3980" s="2">
        <v>52700832</v>
      </c>
      <c r="J3980" s="2">
        <v>242895809</v>
      </c>
      <c r="K3980" s="28" t="str">
        <f t="shared" si="498"/>
        <v/>
      </c>
      <c r="L3980" s="28" t="str">
        <f t="shared" si="499"/>
        <v/>
      </c>
      <c r="M3980" s="28" t="s">
        <v>5060</v>
      </c>
      <c r="N3980" s="28" t="str">
        <f t="shared" si="500"/>
        <v/>
      </c>
      <c r="O3980" s="28" t="str">
        <f>IF(N3980=1,M3980&amp;" ("&amp;E3980&amp;")",M3980)</f>
        <v>Four Weddings and a Funeral</v>
      </c>
      <c r="P3980" s="36">
        <f>INDEX(cpi!$A$1:$M$105,MATCH('Inflation adjust calc'!$E3980,cpi!$A:$A,0),MATCH('Inflation adjust calc'!$D3980,cpi!$1:$1,0))</f>
        <v>147.19999999999999</v>
      </c>
      <c r="Q3980" s="36">
        <f>cpi!$I$2</f>
        <v>240.85300000000001</v>
      </c>
      <c r="R3980" s="36">
        <f t="shared" si="497"/>
        <v>1.6362296195652175</v>
      </c>
      <c r="S3980" s="28" t="str">
        <f t="shared" si="501"/>
        <v/>
      </c>
      <c r="T3980" s="37">
        <f t="shared" si="502"/>
        <v>7363033.2880434785</v>
      </c>
      <c r="U3980" s="37">
        <f t="shared" si="503"/>
        <v>86230662.294130445</v>
      </c>
      <c r="V3980" s="37">
        <f t="shared" si="504"/>
        <v>397433317.15405571</v>
      </c>
    </row>
    <row r="3981" spans="1:22">
      <c r="A3981" s="23">
        <v>3980</v>
      </c>
      <c r="B3981" s="3" t="s">
        <v>2589</v>
      </c>
      <c r="C3981" s="28">
        <v>20</v>
      </c>
      <c r="D3981" s="29">
        <v>6</v>
      </c>
      <c r="E3981" s="28">
        <v>1980</v>
      </c>
      <c r="F3981" s="31">
        <f>DATE(E3981,D3981,C3981)</f>
        <v>29392</v>
      </c>
      <c r="G3981" s="24" t="s">
        <v>5061</v>
      </c>
      <c r="H3981" s="2">
        <v>4500000</v>
      </c>
      <c r="I3981" s="2">
        <v>47923795</v>
      </c>
      <c r="J3981" s="2">
        <v>47923795</v>
      </c>
      <c r="K3981" s="28" t="str">
        <f t="shared" si="498"/>
        <v/>
      </c>
      <c r="L3981" s="28" t="str">
        <f t="shared" si="499"/>
        <v/>
      </c>
      <c r="M3981" s="28" t="s">
        <v>5061</v>
      </c>
      <c r="N3981" s="28" t="str">
        <f t="shared" si="500"/>
        <v/>
      </c>
      <c r="O3981" s="28" t="str">
        <f>IF(N3981=1,M3981&amp;" ("&amp;E3981&amp;")",M3981)</f>
        <v>The Blue Lagoon</v>
      </c>
      <c r="P3981" s="36">
        <f>INDEX(cpi!$A$1:$M$105,MATCH('Inflation adjust calc'!$E3981,cpi!$A:$A,0),MATCH('Inflation adjust calc'!$D3981,cpi!$1:$1,0))</f>
        <v>82.7</v>
      </c>
      <c r="Q3981" s="36">
        <f>cpi!$I$2</f>
        <v>240.85300000000001</v>
      </c>
      <c r="R3981" s="36">
        <f t="shared" si="497"/>
        <v>2.9123700120918983</v>
      </c>
      <c r="S3981" s="28" t="str">
        <f t="shared" si="501"/>
        <v/>
      </c>
      <c r="T3981" s="37">
        <f t="shared" si="502"/>
        <v>13105665.054413542</v>
      </c>
      <c r="U3981" s="37">
        <f t="shared" si="503"/>
        <v>139571823.42363966</v>
      </c>
      <c r="V3981" s="37">
        <f t="shared" si="504"/>
        <v>139571823.42363966</v>
      </c>
    </row>
    <row r="3982" spans="1:22">
      <c r="A3982" s="23">
        <v>3981</v>
      </c>
      <c r="B3982" s="3" t="s">
        <v>5062</v>
      </c>
      <c r="C3982" s="28">
        <v>13</v>
      </c>
      <c r="D3982" s="29">
        <v>8</v>
      </c>
      <c r="E3982" s="28">
        <v>1982</v>
      </c>
      <c r="F3982" s="31">
        <f>DATE(E3982,D3982,C3982)</f>
        <v>30176</v>
      </c>
      <c r="G3982" s="24" t="s">
        <v>5063</v>
      </c>
      <c r="H3982" s="2">
        <v>4500000</v>
      </c>
      <c r="I3982" s="2">
        <v>27092880</v>
      </c>
      <c r="J3982" s="2">
        <v>27092880</v>
      </c>
      <c r="K3982" s="28" t="str">
        <f t="shared" si="498"/>
        <v/>
      </c>
      <c r="L3982" s="28" t="str">
        <f t="shared" si="499"/>
        <v/>
      </c>
      <c r="M3982" s="28" t="s">
        <v>5063</v>
      </c>
      <c r="N3982" s="28" t="str">
        <f t="shared" si="500"/>
        <v/>
      </c>
      <c r="O3982" s="28" t="str">
        <f>IF(N3982=1,M3982&amp;" ("&amp;E3982&amp;")",M3982)</f>
        <v>Fast Times at Ridgemont High</v>
      </c>
      <c r="P3982" s="36">
        <f>INDEX(cpi!$A$1:$M$105,MATCH('Inflation adjust calc'!$E3982,cpi!$A:$A,0),MATCH('Inflation adjust calc'!$D3982,cpi!$1:$1,0))</f>
        <v>97.7</v>
      </c>
      <c r="Q3982" s="36">
        <f>cpi!$I$2</f>
        <v>240.85300000000001</v>
      </c>
      <c r="R3982" s="36">
        <f t="shared" si="497"/>
        <v>2.4652302968270217</v>
      </c>
      <c r="S3982" s="28" t="str">
        <f t="shared" si="501"/>
        <v/>
      </c>
      <c r="T3982" s="37">
        <f t="shared" si="502"/>
        <v>11093536.335721597</v>
      </c>
      <c r="U3982" s="37">
        <f t="shared" si="503"/>
        <v>66790188.604298882</v>
      </c>
      <c r="V3982" s="37">
        <f t="shared" si="504"/>
        <v>66790188.604298882</v>
      </c>
    </row>
    <row r="3983" spans="1:22">
      <c r="A3983" s="23">
        <v>3982</v>
      </c>
      <c r="B3983" s="3" t="s">
        <v>5064</v>
      </c>
      <c r="C3983" s="28">
        <v>28</v>
      </c>
      <c r="D3983" s="29">
        <v>9</v>
      </c>
      <c r="E3983" s="28">
        <v>1996</v>
      </c>
      <c r="F3983" s="31">
        <f>DATE(E3983,D3983,C3983)</f>
        <v>35336</v>
      </c>
      <c r="G3983" s="24" t="s">
        <v>5065</v>
      </c>
      <c r="H3983" s="2">
        <v>4500000</v>
      </c>
      <c r="I3983" s="2">
        <v>13417292</v>
      </c>
      <c r="J3983" s="2">
        <v>13417292</v>
      </c>
      <c r="K3983" s="28" t="str">
        <f t="shared" si="498"/>
        <v/>
      </c>
      <c r="L3983" s="28" t="str">
        <f t="shared" si="499"/>
        <v/>
      </c>
      <c r="M3983" s="28" t="s">
        <v>5065</v>
      </c>
      <c r="N3983" s="28" t="str">
        <f t="shared" si="500"/>
        <v/>
      </c>
      <c r="O3983" s="28" t="str">
        <f>IF(N3983=1,M3983&amp;" ("&amp;E3983&amp;")",M3983)</f>
        <v>Secrets &amp; Lies</v>
      </c>
      <c r="P3983" s="36">
        <f>INDEX(cpi!$A$1:$M$105,MATCH('Inflation adjust calc'!$E3983,cpi!$A:$A,0),MATCH('Inflation adjust calc'!$D3983,cpi!$1:$1,0))</f>
        <v>157.80000000000001</v>
      </c>
      <c r="Q3983" s="36">
        <f>cpi!$I$2</f>
        <v>240.85300000000001</v>
      </c>
      <c r="R3983" s="36">
        <f t="shared" si="497"/>
        <v>1.5263181242078581</v>
      </c>
      <c r="S3983" s="28" t="str">
        <f t="shared" si="501"/>
        <v/>
      </c>
      <c r="T3983" s="37">
        <f t="shared" si="502"/>
        <v>6868431.558935361</v>
      </c>
      <c r="U3983" s="37">
        <f t="shared" si="503"/>
        <v>20479055.957389101</v>
      </c>
      <c r="V3983" s="37">
        <f t="shared" si="504"/>
        <v>20479055.957389101</v>
      </c>
    </row>
    <row r="3984" spans="1:22">
      <c r="A3984" s="23">
        <v>3983</v>
      </c>
      <c r="B3984" s="3" t="s">
        <v>3933</v>
      </c>
      <c r="C3984" s="28">
        <v>19</v>
      </c>
      <c r="D3984" s="29">
        <v>12</v>
      </c>
      <c r="E3984" s="28">
        <v>2002</v>
      </c>
      <c r="F3984" s="31">
        <f>DATE(E3984,D3984,C3984)</f>
        <v>37609</v>
      </c>
      <c r="G3984" s="24" t="s">
        <v>5066</v>
      </c>
      <c r="H3984" s="2">
        <v>4500000</v>
      </c>
      <c r="I3984" s="2">
        <v>13084595</v>
      </c>
      <c r="J3984" s="2">
        <v>25344490</v>
      </c>
      <c r="K3984" s="28" t="str">
        <f t="shared" si="498"/>
        <v/>
      </c>
      <c r="L3984" s="28" t="str">
        <f t="shared" si="499"/>
        <v/>
      </c>
      <c r="M3984" s="28" t="s">
        <v>5066</v>
      </c>
      <c r="N3984" s="28" t="str">
        <f t="shared" si="500"/>
        <v/>
      </c>
      <c r="O3984" s="28" t="str">
        <f>IF(N3984=1,M3984&amp;" ("&amp;E3984&amp;")",M3984)</f>
        <v>25th Hour</v>
      </c>
      <c r="P3984" s="36">
        <f>INDEX(cpi!$A$1:$M$105,MATCH('Inflation adjust calc'!$E3984,cpi!$A:$A,0),MATCH('Inflation adjust calc'!$D3984,cpi!$1:$1,0))</f>
        <v>180.9</v>
      </c>
      <c r="Q3984" s="36">
        <f>cpi!$I$2</f>
        <v>240.85300000000001</v>
      </c>
      <c r="R3984" s="36">
        <f t="shared" si="497"/>
        <v>1.3314151464897734</v>
      </c>
      <c r="S3984" s="28" t="str">
        <f t="shared" si="501"/>
        <v/>
      </c>
      <c r="T3984" s="37">
        <f t="shared" si="502"/>
        <v>5991368.1592039801</v>
      </c>
      <c r="U3984" s="37">
        <f t="shared" si="503"/>
        <v>17421027.968684357</v>
      </c>
      <c r="V3984" s="37">
        <f t="shared" si="504"/>
        <v>33744037.866058595</v>
      </c>
    </row>
    <row r="3985" spans="1:22">
      <c r="A3985" s="23">
        <v>3984</v>
      </c>
      <c r="B3985" s="3">
        <v>20455</v>
      </c>
      <c r="C3985" s="28">
        <v>1</v>
      </c>
      <c r="D3985" s="29">
        <v>1</v>
      </c>
      <c r="E3985" s="28">
        <v>1956</v>
      </c>
      <c r="F3985" s="31">
        <f>DATE(E3985,D3985,C3985)</f>
        <v>20455</v>
      </c>
      <c r="G3985" s="24" t="s">
        <v>5067</v>
      </c>
      <c r="H3985" s="2">
        <v>4500000</v>
      </c>
      <c r="I3985" s="2">
        <v>10400000</v>
      </c>
      <c r="J3985" s="2">
        <v>10400000</v>
      </c>
      <c r="K3985" s="28" t="str">
        <f t="shared" si="498"/>
        <v/>
      </c>
      <c r="L3985" s="28" t="str">
        <f t="shared" si="499"/>
        <v/>
      </c>
      <c r="M3985" s="28" t="s">
        <v>5067</v>
      </c>
      <c r="N3985" s="28" t="str">
        <f t="shared" si="500"/>
        <v/>
      </c>
      <c r="O3985" s="28" t="str">
        <f>IF(N3985=1,M3985&amp;" ("&amp;E3985&amp;")",M3985)</f>
        <v>Moby Dick</v>
      </c>
      <c r="P3985" s="36">
        <f>INDEX(cpi!$A$1:$M$105,MATCH('Inflation adjust calc'!$E3985,cpi!$A:$A,0),MATCH('Inflation adjust calc'!$D3985,cpi!$1:$1,0))</f>
        <v>26.8</v>
      </c>
      <c r="Q3985" s="36">
        <f>cpi!$I$2</f>
        <v>240.85300000000001</v>
      </c>
      <c r="R3985" s="36">
        <f t="shared" si="497"/>
        <v>8.9870522388059708</v>
      </c>
      <c r="S3985" s="28" t="str">
        <f t="shared" si="501"/>
        <v/>
      </c>
      <c r="T3985" s="37">
        <f t="shared" si="502"/>
        <v>40441735.07462687</v>
      </c>
      <c r="U3985" s="37">
        <f t="shared" si="503"/>
        <v>93465343.283582091</v>
      </c>
      <c r="V3985" s="37">
        <f t="shared" si="504"/>
        <v>93465343.283582091</v>
      </c>
    </row>
    <row r="3986" spans="1:22">
      <c r="A3986" s="23">
        <v>3985</v>
      </c>
      <c r="B3986" s="3">
        <v>35165</v>
      </c>
      <c r="C3986" s="28">
        <v>4</v>
      </c>
      <c r="D3986" s="29">
        <v>10</v>
      </c>
      <c r="E3986" s="28">
        <v>1996</v>
      </c>
      <c r="F3986" s="31">
        <f>DATE(E3986,D3986,C3986)</f>
        <v>35342</v>
      </c>
      <c r="G3986" s="24" t="s">
        <v>5068</v>
      </c>
      <c r="H3986" s="2">
        <v>4500000</v>
      </c>
      <c r="I3986" s="2">
        <v>3802260</v>
      </c>
      <c r="J3986" s="2">
        <v>7011317</v>
      </c>
      <c r="K3986" s="28" t="str">
        <f t="shared" si="498"/>
        <v/>
      </c>
      <c r="L3986" s="28" t="str">
        <f t="shared" si="499"/>
        <v/>
      </c>
      <c r="M3986" s="28" t="s">
        <v>5068</v>
      </c>
      <c r="N3986" s="28" t="str">
        <f t="shared" si="500"/>
        <v/>
      </c>
      <c r="O3986" s="28" t="str">
        <f>IF(N3986=1,M3986&amp;" ("&amp;E3986&amp;")",M3986)</f>
        <v>Bound</v>
      </c>
      <c r="P3986" s="36">
        <f>INDEX(cpi!$A$1:$M$105,MATCH('Inflation adjust calc'!$E3986,cpi!$A:$A,0),MATCH('Inflation adjust calc'!$D3986,cpi!$1:$1,0))</f>
        <v>158.30000000000001</v>
      </c>
      <c r="Q3986" s="36">
        <f>cpi!$I$2</f>
        <v>240.85300000000001</v>
      </c>
      <c r="R3986" s="36">
        <f t="shared" ref="R3986:R4049" si="505">Q3986/P3986</f>
        <v>1.5214971572962728</v>
      </c>
      <c r="S3986" s="28" t="str">
        <f t="shared" si="501"/>
        <v/>
      </c>
      <c r="T3986" s="37">
        <f t="shared" si="502"/>
        <v>6846737.2078332277</v>
      </c>
      <c r="U3986" s="37">
        <f t="shared" si="503"/>
        <v>5785127.7813013261</v>
      </c>
      <c r="V3986" s="37">
        <f t="shared" si="504"/>
        <v>10667698.884403031</v>
      </c>
    </row>
    <row r="3987" spans="1:22">
      <c r="A3987" s="23">
        <v>3986</v>
      </c>
      <c r="B3987" s="3">
        <v>36687</v>
      </c>
      <c r="C3987" s="28">
        <v>6</v>
      </c>
      <c r="D3987" s="29">
        <v>10</v>
      </c>
      <c r="E3987" s="28">
        <v>2000</v>
      </c>
      <c r="F3987" s="31">
        <f>DATE(E3987,D3987,C3987)</f>
        <v>36805</v>
      </c>
      <c r="G3987" s="24" t="s">
        <v>5069</v>
      </c>
      <c r="H3987" s="2">
        <v>4500000</v>
      </c>
      <c r="I3987" s="2">
        <v>3635482</v>
      </c>
      <c r="J3987" s="2">
        <v>7388858</v>
      </c>
      <c r="K3987" s="28" t="str">
        <f t="shared" si="498"/>
        <v/>
      </c>
      <c r="L3987" s="28" t="str">
        <f t="shared" si="499"/>
        <v/>
      </c>
      <c r="M3987" s="28" t="s">
        <v>5069</v>
      </c>
      <c r="N3987" s="28" t="str">
        <f t="shared" si="500"/>
        <v/>
      </c>
      <c r="O3987" s="28" t="str">
        <f>IF(N3987=1,M3987&amp;" ("&amp;E3987&amp;")",M3987)</f>
        <v>Requiem for a Dream</v>
      </c>
      <c r="P3987" s="36">
        <f>INDEX(cpi!$A$1:$M$105,MATCH('Inflation adjust calc'!$E3987,cpi!$A:$A,0),MATCH('Inflation adjust calc'!$D3987,cpi!$1:$1,0))</f>
        <v>174</v>
      </c>
      <c r="Q3987" s="36">
        <f>cpi!$I$2</f>
        <v>240.85300000000001</v>
      </c>
      <c r="R3987" s="36">
        <f t="shared" si="505"/>
        <v>1.384212643678161</v>
      </c>
      <c r="S3987" s="28" t="str">
        <f t="shared" si="501"/>
        <v/>
      </c>
      <c r="T3987" s="37">
        <f t="shared" si="502"/>
        <v>6228956.8965517245</v>
      </c>
      <c r="U3987" s="37">
        <f t="shared" si="503"/>
        <v>5032280.1502643684</v>
      </c>
      <c r="V3987" s="37">
        <f t="shared" si="504"/>
        <v>10227750.665942529</v>
      </c>
    </row>
    <row r="3988" spans="1:22">
      <c r="A3988" s="23">
        <v>3987</v>
      </c>
      <c r="B3988" s="3">
        <v>22892</v>
      </c>
      <c r="C3988" s="28">
        <v>9</v>
      </c>
      <c r="D3988" s="29">
        <v>3</v>
      </c>
      <c r="E3988" s="28">
        <v>1962</v>
      </c>
      <c r="F3988" s="31">
        <f>DATE(E3988,D3988,C3988)</f>
        <v>22714</v>
      </c>
      <c r="G3988" s="24" t="s">
        <v>5070</v>
      </c>
      <c r="H3988" s="2">
        <v>4500000</v>
      </c>
      <c r="I3988" s="2">
        <v>3500000</v>
      </c>
      <c r="J3988" s="2">
        <v>3500000</v>
      </c>
      <c r="K3988" s="28" t="str">
        <f t="shared" si="498"/>
        <v/>
      </c>
      <c r="L3988" s="28" t="str">
        <f t="shared" si="499"/>
        <v/>
      </c>
      <c r="M3988" s="28" t="s">
        <v>5070</v>
      </c>
      <c r="N3988" s="28" t="str">
        <f t="shared" si="500"/>
        <v/>
      </c>
      <c r="O3988" s="28" t="str">
        <f>IF(N3988=1,M3988&amp;" ("&amp;E3988&amp;")",M3988)</f>
        <v>State Fair</v>
      </c>
      <c r="P3988" s="36">
        <f>INDEX(cpi!$A$1:$M$105,MATCH('Inflation adjust calc'!$E3988,cpi!$A:$A,0),MATCH('Inflation adjust calc'!$D3988,cpi!$1:$1,0))</f>
        <v>30.1</v>
      </c>
      <c r="Q3988" s="36">
        <f>cpi!$I$2</f>
        <v>240.85300000000001</v>
      </c>
      <c r="R3988" s="36">
        <f t="shared" si="505"/>
        <v>8.0017607973421931</v>
      </c>
      <c r="S3988" s="28" t="str">
        <f t="shared" si="501"/>
        <v/>
      </c>
      <c r="T3988" s="37">
        <f t="shared" si="502"/>
        <v>36007923.588039868</v>
      </c>
      <c r="U3988" s="37">
        <f t="shared" si="503"/>
        <v>28006162.790697675</v>
      </c>
      <c r="V3988" s="37">
        <f t="shared" si="504"/>
        <v>28006162.790697675</v>
      </c>
    </row>
    <row r="3989" spans="1:22">
      <c r="A3989" s="23">
        <v>3988</v>
      </c>
      <c r="B3989" s="3" t="s">
        <v>1347</v>
      </c>
      <c r="C3989" s="28">
        <v>24</v>
      </c>
      <c r="D3989" s="29">
        <v>10</v>
      </c>
      <c r="E3989" s="28">
        <v>2008</v>
      </c>
      <c r="F3989" s="31">
        <f>DATE(E3989,D3989,C3989)</f>
        <v>39745</v>
      </c>
      <c r="G3989" s="24" t="s">
        <v>5071</v>
      </c>
      <c r="H3989" s="2">
        <v>4500000</v>
      </c>
      <c r="I3989" s="2">
        <v>2122085</v>
      </c>
      <c r="J3989" s="2">
        <v>12247682</v>
      </c>
      <c r="K3989" s="28" t="str">
        <f t="shared" si="498"/>
        <v/>
      </c>
      <c r="L3989" s="28" t="str">
        <f t="shared" si="499"/>
        <v/>
      </c>
      <c r="M3989" s="28" t="s">
        <v>5071</v>
      </c>
      <c r="N3989" s="28" t="str">
        <f t="shared" si="500"/>
        <v/>
      </c>
      <c r="O3989" s="28" t="str">
        <f>IF(N3989=1,M3989&amp;" ("&amp;E3989&amp;")",M3989)</f>
        <v>Låt den rätte komma in</v>
      </c>
      <c r="P3989" s="36">
        <f>INDEX(cpi!$A$1:$M$105,MATCH('Inflation adjust calc'!$E3989,cpi!$A:$A,0),MATCH('Inflation adjust calc'!$D3989,cpi!$1:$1,0))</f>
        <v>216.57300000000001</v>
      </c>
      <c r="Q3989" s="36">
        <f>cpi!$I$2</f>
        <v>240.85300000000001</v>
      </c>
      <c r="R3989" s="36">
        <f t="shared" si="505"/>
        <v>1.1121100044788592</v>
      </c>
      <c r="S3989" s="28" t="str">
        <f t="shared" si="501"/>
        <v/>
      </c>
      <c r="T3989" s="37">
        <f t="shared" si="502"/>
        <v>5004495.0201548664</v>
      </c>
      <c r="U3989" s="37">
        <f t="shared" si="503"/>
        <v>2359991.9588545198</v>
      </c>
      <c r="V3989" s="37">
        <f t="shared" si="504"/>
        <v>13620769.683875643</v>
      </c>
    </row>
    <row r="3990" spans="1:22">
      <c r="A3990" s="23">
        <v>3989</v>
      </c>
      <c r="B3990" s="3">
        <v>36496</v>
      </c>
      <c r="C3990" s="28">
        <v>12</v>
      </c>
      <c r="D3990" s="29">
        <v>2</v>
      </c>
      <c r="E3990" s="28">
        <v>1999</v>
      </c>
      <c r="F3990" s="31">
        <f>DATE(E3990,D3990,C3990)</f>
        <v>36203</v>
      </c>
      <c r="G3990" s="24" t="s">
        <v>5072</v>
      </c>
      <c r="H3990" s="2">
        <v>4500000</v>
      </c>
      <c r="I3990" s="2">
        <v>1687311</v>
      </c>
      <c r="J3990" s="2">
        <v>5428387</v>
      </c>
      <c r="K3990" s="28" t="str">
        <f t="shared" si="498"/>
        <v/>
      </c>
      <c r="L3990" s="28" t="str">
        <f t="shared" si="499"/>
        <v/>
      </c>
      <c r="M3990" s="28" t="s">
        <v>5072</v>
      </c>
      <c r="N3990" s="28" t="str">
        <f t="shared" si="500"/>
        <v/>
      </c>
      <c r="O3990" s="28" t="str">
        <f>IF(N3990=1,M3990&amp;" ("&amp;E3990&amp;")",M3990)</f>
        <v>Tango</v>
      </c>
      <c r="P3990" s="36">
        <f>INDEX(cpi!$A$1:$M$105,MATCH('Inflation adjust calc'!$E3990,cpi!$A:$A,0),MATCH('Inflation adjust calc'!$D3990,cpi!$1:$1,0))</f>
        <v>164.5</v>
      </c>
      <c r="Q3990" s="36">
        <f>cpi!$I$2</f>
        <v>240.85300000000001</v>
      </c>
      <c r="R3990" s="36">
        <f t="shared" si="505"/>
        <v>1.4641519756838905</v>
      </c>
      <c r="S3990" s="28" t="str">
        <f t="shared" si="501"/>
        <v/>
      </c>
      <c r="T3990" s="37">
        <f t="shared" si="502"/>
        <v>6588683.8905775072</v>
      </c>
      <c r="U3990" s="37">
        <f t="shared" si="503"/>
        <v>2470479.734243161</v>
      </c>
      <c r="V3990" s="37">
        <f t="shared" si="504"/>
        <v>7947983.5508267479</v>
      </c>
    </row>
    <row r="3991" spans="1:22">
      <c r="A3991" s="23">
        <v>3990</v>
      </c>
      <c r="B3991" s="3" t="s">
        <v>5073</v>
      </c>
      <c r="C3991" s="28">
        <v>23</v>
      </c>
      <c r="D3991" s="29">
        <v>4</v>
      </c>
      <c r="E3991" s="28">
        <v>1986</v>
      </c>
      <c r="F3991" s="31">
        <f>DATE(E3991,D3991,C3991)</f>
        <v>31525</v>
      </c>
      <c r="G3991" s="24" t="s">
        <v>5074</v>
      </c>
      <c r="H3991" s="2">
        <v>4500000</v>
      </c>
      <c r="I3991" s="2">
        <v>1500000</v>
      </c>
      <c r="J3991" s="2">
        <v>1500000</v>
      </c>
      <c r="K3991" s="28" t="str">
        <f t="shared" si="498"/>
        <v/>
      </c>
      <c r="L3991" s="28" t="str">
        <f t="shared" si="499"/>
        <v/>
      </c>
      <c r="M3991" s="28" t="s">
        <v>5074</v>
      </c>
      <c r="N3991" s="28" t="str">
        <f t="shared" si="500"/>
        <v/>
      </c>
      <c r="O3991" s="28" t="str">
        <f>IF(N3991=1,M3991&amp;" ("&amp;E3991&amp;")",M3991)</f>
        <v>Salvador</v>
      </c>
      <c r="P3991" s="36">
        <f>INDEX(cpi!$A$1:$M$105,MATCH('Inflation adjust calc'!$E3991,cpi!$A:$A,0),MATCH('Inflation adjust calc'!$D3991,cpi!$1:$1,0))</f>
        <v>108.6</v>
      </c>
      <c r="Q3991" s="36">
        <f>cpi!$I$2</f>
        <v>240.85300000000001</v>
      </c>
      <c r="R3991" s="36">
        <f t="shared" si="505"/>
        <v>2.2177992633517496</v>
      </c>
      <c r="S3991" s="28" t="str">
        <f t="shared" si="501"/>
        <v/>
      </c>
      <c r="T3991" s="37">
        <f t="shared" si="502"/>
        <v>9980096.6850828733</v>
      </c>
      <c r="U3991" s="37">
        <f t="shared" si="503"/>
        <v>3326698.8950276244</v>
      </c>
      <c r="V3991" s="37">
        <f t="shared" si="504"/>
        <v>3326698.8950276244</v>
      </c>
    </row>
    <row r="3992" spans="1:22">
      <c r="A3992" s="23">
        <v>3991</v>
      </c>
      <c r="B3992" s="3">
        <v>40583</v>
      </c>
      <c r="C3992" s="28">
        <v>2</v>
      </c>
      <c r="D3992" s="29">
        <v>9</v>
      </c>
      <c r="E3992" s="28">
        <v>2011</v>
      </c>
      <c r="F3992" s="31">
        <f>DATE(E3992,D3992,C3992)</f>
        <v>40788</v>
      </c>
      <c r="G3992" s="24" t="s">
        <v>5075</v>
      </c>
      <c r="H3992" s="2">
        <v>4500000</v>
      </c>
      <c r="I3992" s="2">
        <v>1400726</v>
      </c>
      <c r="J3992" s="2">
        <v>9330465</v>
      </c>
      <c r="K3992" s="28" t="str">
        <f t="shared" si="498"/>
        <v/>
      </c>
      <c r="L3992" s="28" t="str">
        <f t="shared" si="499"/>
        <v/>
      </c>
      <c r="M3992" s="28" t="s">
        <v>5075</v>
      </c>
      <c r="N3992" s="28" t="str">
        <f t="shared" si="500"/>
        <v/>
      </c>
      <c r="O3992" s="28" t="str">
        <f>IF(N3992=1,M3992&amp;" ("&amp;E3992&amp;")",M3992)</f>
        <v>Salvando al Soldado Perez</v>
      </c>
      <c r="P3992" s="36">
        <f>INDEX(cpi!$A$1:$M$105,MATCH('Inflation adjust calc'!$E3992,cpi!$A:$A,0),MATCH('Inflation adjust calc'!$D3992,cpi!$1:$1,0))</f>
        <v>226.88900000000001</v>
      </c>
      <c r="Q3992" s="36">
        <f>cpi!$I$2</f>
        <v>240.85300000000001</v>
      </c>
      <c r="R3992" s="36">
        <f t="shared" si="505"/>
        <v>1.0615455134449003</v>
      </c>
      <c r="S3992" s="28" t="str">
        <f t="shared" si="501"/>
        <v/>
      </c>
      <c r="T3992" s="37">
        <f t="shared" si="502"/>
        <v>4776954.8105020514</v>
      </c>
      <c r="U3992" s="37">
        <f t="shared" si="503"/>
        <v>1486934.4008656214</v>
      </c>
      <c r="V3992" s="37">
        <f t="shared" si="504"/>
        <v>9904713.2591046728</v>
      </c>
    </row>
    <row r="3993" spans="1:22">
      <c r="A3993" s="23">
        <v>3992</v>
      </c>
      <c r="B3993" s="3" t="s">
        <v>3294</v>
      </c>
      <c r="C3993" s="28">
        <v>26</v>
      </c>
      <c r="D3993" s="29">
        <v>10</v>
      </c>
      <c r="E3993" s="28">
        <v>2001</v>
      </c>
      <c r="F3993" s="31">
        <f>DATE(E3993,D3993,C3993)</f>
        <v>37190</v>
      </c>
      <c r="G3993" s="24" t="s">
        <v>5076</v>
      </c>
      <c r="H3993" s="2">
        <v>4500000</v>
      </c>
      <c r="I3993" s="2">
        <v>1270522</v>
      </c>
      <c r="J3993" s="2">
        <v>7301393</v>
      </c>
      <c r="K3993" s="28" t="str">
        <f t="shared" si="498"/>
        <v/>
      </c>
      <c r="L3993" s="28" t="str">
        <f t="shared" si="499"/>
        <v/>
      </c>
      <c r="M3993" s="28" t="s">
        <v>5076</v>
      </c>
      <c r="N3993" s="28" t="str">
        <f t="shared" si="500"/>
        <v/>
      </c>
      <c r="O3993" s="28" t="str">
        <f>IF(N3993=1,M3993&amp;" ("&amp;E3993&amp;")",M3993)</f>
        <v>Donnie Darko</v>
      </c>
      <c r="P3993" s="36">
        <f>INDEX(cpi!$A$1:$M$105,MATCH('Inflation adjust calc'!$E3993,cpi!$A:$A,0),MATCH('Inflation adjust calc'!$D3993,cpi!$1:$1,0))</f>
        <v>177.7</v>
      </c>
      <c r="Q3993" s="36">
        <f>cpi!$I$2</f>
        <v>240.85300000000001</v>
      </c>
      <c r="R3993" s="36">
        <f t="shared" si="505"/>
        <v>1.355391108610017</v>
      </c>
      <c r="S3993" s="28" t="str">
        <f t="shared" si="501"/>
        <v/>
      </c>
      <c r="T3993" s="37">
        <f t="shared" si="502"/>
        <v>6099259.9887450766</v>
      </c>
      <c r="U3993" s="37">
        <f t="shared" si="503"/>
        <v>1722054.2220934159</v>
      </c>
      <c r="V3993" s="37">
        <f t="shared" si="504"/>
        <v>9896243.1526674181</v>
      </c>
    </row>
    <row r="3994" spans="1:22">
      <c r="A3994" s="23">
        <v>3993</v>
      </c>
      <c r="B3994" s="3" t="s">
        <v>2612</v>
      </c>
      <c r="C3994" s="28">
        <v>27</v>
      </c>
      <c r="D3994" s="29">
        <v>3</v>
      </c>
      <c r="E3994" s="28">
        <v>1998</v>
      </c>
      <c r="F3994" s="31">
        <f>DATE(E3994,D3994,C3994)</f>
        <v>35881</v>
      </c>
      <c r="G3994" s="24" t="s">
        <v>5077</v>
      </c>
      <c r="H3994" s="2">
        <v>4500000</v>
      </c>
      <c r="I3994" s="2">
        <v>713413</v>
      </c>
      <c r="J3994" s="2">
        <v>713413</v>
      </c>
      <c r="K3994" s="28" t="str">
        <f t="shared" si="498"/>
        <v/>
      </c>
      <c r="L3994" s="28" t="str">
        <f t="shared" si="499"/>
        <v/>
      </c>
      <c r="M3994" s="28" t="s">
        <v>5077</v>
      </c>
      <c r="N3994" s="28" t="str">
        <f t="shared" si="500"/>
        <v/>
      </c>
      <c r="O3994" s="28" t="str">
        <f>IF(N3994=1,M3994&amp;" ("&amp;E3994&amp;")",M3994)</f>
        <v>Karakter</v>
      </c>
      <c r="P3994" s="36">
        <f>INDEX(cpi!$A$1:$M$105,MATCH('Inflation adjust calc'!$E3994,cpi!$A:$A,0),MATCH('Inflation adjust calc'!$D3994,cpi!$1:$1,0))</f>
        <v>162.19999999999999</v>
      </c>
      <c r="Q3994" s="36">
        <f>cpi!$I$2</f>
        <v>240.85300000000001</v>
      </c>
      <c r="R3994" s="36">
        <f t="shared" si="505"/>
        <v>1.4849136868064119</v>
      </c>
      <c r="S3994" s="28" t="str">
        <f t="shared" si="501"/>
        <v/>
      </c>
      <c r="T3994" s="37">
        <f t="shared" si="502"/>
        <v>6682111.5906288531</v>
      </c>
      <c r="U3994" s="37">
        <f t="shared" si="503"/>
        <v>1059356.7280456228</v>
      </c>
      <c r="V3994" s="37">
        <f t="shared" si="504"/>
        <v>1059356.7280456228</v>
      </c>
    </row>
    <row r="3995" spans="1:22">
      <c r="A3995" s="23">
        <v>3994</v>
      </c>
      <c r="B3995" s="3" t="s">
        <v>635</v>
      </c>
      <c r="C3995" s="28">
        <v>19</v>
      </c>
      <c r="D3995" s="29">
        <v>8</v>
      </c>
      <c r="E3995" s="28">
        <v>2011</v>
      </c>
      <c r="F3995" s="31">
        <f>DATE(E3995,D3995,C3995)</f>
        <v>40774</v>
      </c>
      <c r="G3995" s="24" t="s">
        <v>5078</v>
      </c>
      <c r="H3995" s="2">
        <v>4500000</v>
      </c>
      <c r="I3995" s="2">
        <v>707885</v>
      </c>
      <c r="J3995" s="2">
        <v>2404639</v>
      </c>
      <c r="K3995" s="28" t="str">
        <f t="shared" si="498"/>
        <v/>
      </c>
      <c r="L3995" s="28" t="str">
        <f t="shared" si="499"/>
        <v/>
      </c>
      <c r="M3995" s="28" t="s">
        <v>5078</v>
      </c>
      <c r="N3995" s="28" t="str">
        <f t="shared" si="500"/>
        <v/>
      </c>
      <c r="O3995" s="28" t="str">
        <f>IF(N3995=1,M3995&amp;" ("&amp;E3995&amp;")",M3995)</f>
        <v>Nannerl la soeur de Mozart</v>
      </c>
      <c r="P3995" s="36">
        <f>INDEX(cpi!$A$1:$M$105,MATCH('Inflation adjust calc'!$E3995,cpi!$A:$A,0),MATCH('Inflation adjust calc'!$D3995,cpi!$1:$1,0))</f>
        <v>226.54499999999999</v>
      </c>
      <c r="Q3995" s="36">
        <f>cpi!$I$2</f>
        <v>240.85300000000001</v>
      </c>
      <c r="R3995" s="36">
        <f t="shared" si="505"/>
        <v>1.0631574300911519</v>
      </c>
      <c r="S3995" s="28" t="str">
        <f t="shared" si="501"/>
        <v/>
      </c>
      <c r="T3995" s="37">
        <f t="shared" si="502"/>
        <v>4784208.4354101839</v>
      </c>
      <c r="U3995" s="37">
        <f t="shared" si="503"/>
        <v>752593.19740007503</v>
      </c>
      <c r="V3995" s="37">
        <f t="shared" si="504"/>
        <v>2556509.8195369574</v>
      </c>
    </row>
    <row r="3996" spans="1:22">
      <c r="A3996" s="23">
        <v>3995</v>
      </c>
      <c r="B3996" s="3" t="s">
        <v>1351</v>
      </c>
      <c r="C3996" s="28">
        <v>14</v>
      </c>
      <c r="D3996" s="29">
        <v>3</v>
      </c>
      <c r="E3996" s="28">
        <v>2003</v>
      </c>
      <c r="F3996" s="31">
        <f>DATE(E3996,D3996,C3996)</f>
        <v>37694</v>
      </c>
      <c r="G3996" s="24" t="s">
        <v>5079</v>
      </c>
      <c r="H3996" s="2">
        <v>4500000</v>
      </c>
      <c r="I3996" s="2">
        <v>410241</v>
      </c>
      <c r="J3996" s="2">
        <v>1022649</v>
      </c>
      <c r="K3996" s="28" t="str">
        <f t="shared" si="498"/>
        <v/>
      </c>
      <c r="L3996" s="28" t="str">
        <f t="shared" si="499"/>
        <v/>
      </c>
      <c r="M3996" s="28" t="s">
        <v>5079</v>
      </c>
      <c r="N3996" s="28" t="str">
        <f t="shared" si="500"/>
        <v/>
      </c>
      <c r="O3996" s="28" t="str">
        <f>IF(N3996=1,M3996&amp;" ("&amp;E3996&amp;")",M3996)</f>
        <v>Spun</v>
      </c>
      <c r="P3996" s="36">
        <f>INDEX(cpi!$A$1:$M$105,MATCH('Inflation adjust calc'!$E3996,cpi!$A:$A,0),MATCH('Inflation adjust calc'!$D3996,cpi!$1:$1,0))</f>
        <v>184.2</v>
      </c>
      <c r="Q3996" s="36">
        <f>cpi!$I$2</f>
        <v>240.85300000000001</v>
      </c>
      <c r="R3996" s="36">
        <f t="shared" si="505"/>
        <v>1.3075624321389796</v>
      </c>
      <c r="S3996" s="28" t="str">
        <f t="shared" si="501"/>
        <v/>
      </c>
      <c r="T3996" s="37">
        <f t="shared" si="502"/>
        <v>5884030.9446254084</v>
      </c>
      <c r="U3996" s="37">
        <f t="shared" si="503"/>
        <v>536415.71972312708</v>
      </c>
      <c r="V3996" s="37">
        <f t="shared" si="504"/>
        <v>1337177.4136644953</v>
      </c>
    </row>
    <row r="3997" spans="1:22">
      <c r="A3997" s="23">
        <v>3996</v>
      </c>
      <c r="B3997" s="3" t="s">
        <v>329</v>
      </c>
      <c r="C3997" s="28">
        <v>23</v>
      </c>
      <c r="D3997" s="29">
        <v>7</v>
      </c>
      <c r="E3997" s="28">
        <v>2010</v>
      </c>
      <c r="F3997" s="31">
        <f>DATE(E3997,D3997,C3997)</f>
        <v>40382</v>
      </c>
      <c r="G3997" s="24" t="s">
        <v>5080</v>
      </c>
      <c r="H3997" s="2">
        <v>4500000</v>
      </c>
      <c r="I3997" s="2">
        <v>281447</v>
      </c>
      <c r="J3997" s="2">
        <v>281447</v>
      </c>
      <c r="K3997" s="28" t="str">
        <f t="shared" si="498"/>
        <v/>
      </c>
      <c r="L3997" s="28" t="str">
        <f t="shared" si="499"/>
        <v/>
      </c>
      <c r="M3997" s="28" t="s">
        <v>5080</v>
      </c>
      <c r="N3997" s="28" t="str">
        <f t="shared" si="500"/>
        <v/>
      </c>
      <c r="O3997" s="28" t="str">
        <f>IF(N3997=1,M3997&amp;" ("&amp;E3997&amp;")",M3997)</f>
        <v>Life During Wartime</v>
      </c>
      <c r="P3997" s="36">
        <f>INDEX(cpi!$A$1:$M$105,MATCH('Inflation adjust calc'!$E3997,cpi!$A:$A,0),MATCH('Inflation adjust calc'!$D3997,cpi!$1:$1,0))</f>
        <v>218.011</v>
      </c>
      <c r="Q3997" s="36">
        <f>cpi!$I$2</f>
        <v>240.85300000000001</v>
      </c>
      <c r="R3997" s="36">
        <f t="shared" si="505"/>
        <v>1.1047745297255644</v>
      </c>
      <c r="S3997" s="28" t="str">
        <f t="shared" si="501"/>
        <v/>
      </c>
      <c r="T3997" s="37">
        <f t="shared" si="502"/>
        <v>4971485.38376504</v>
      </c>
      <c r="U3997" s="37">
        <f t="shared" si="503"/>
        <v>310935.47706767096</v>
      </c>
      <c r="V3997" s="37">
        <f t="shared" si="504"/>
        <v>310935.47706767096</v>
      </c>
    </row>
    <row r="3998" spans="1:22">
      <c r="A3998" s="23">
        <v>3997</v>
      </c>
      <c r="B3998" s="3">
        <v>38812</v>
      </c>
      <c r="C3998" s="28">
        <v>4</v>
      </c>
      <c r="D3998" s="29">
        <v>5</v>
      </c>
      <c r="E3998" s="28">
        <v>2006</v>
      </c>
      <c r="F3998" s="31">
        <f>DATE(E3998,D3998,C3998)</f>
        <v>38841</v>
      </c>
      <c r="G3998" s="24" t="s">
        <v>5081</v>
      </c>
      <c r="H3998" s="2">
        <v>4500000</v>
      </c>
      <c r="I3998" s="2">
        <v>211667</v>
      </c>
      <c r="J3998" s="2">
        <v>23471871</v>
      </c>
      <c r="K3998" s="28" t="str">
        <f t="shared" si="498"/>
        <v/>
      </c>
      <c r="L3998" s="28" t="str">
        <f t="shared" si="499"/>
        <v/>
      </c>
      <c r="M3998" s="28" t="s">
        <v>5081</v>
      </c>
      <c r="N3998" s="28" t="str">
        <f t="shared" si="500"/>
        <v/>
      </c>
      <c r="O3998" s="28" t="str">
        <f>IF(N3998=1,M3998&amp;" ("&amp;E3998&amp;")",M3998)</f>
        <v>Chinjeolhan geumjassi</v>
      </c>
      <c r="P3998" s="36">
        <f>INDEX(cpi!$A$1:$M$105,MATCH('Inflation adjust calc'!$E3998,cpi!$A:$A,0),MATCH('Inflation adjust calc'!$D3998,cpi!$1:$1,0))</f>
        <v>202.5</v>
      </c>
      <c r="Q3998" s="36">
        <f>cpi!$I$2</f>
        <v>240.85300000000001</v>
      </c>
      <c r="R3998" s="36">
        <f t="shared" si="505"/>
        <v>1.1893975308641975</v>
      </c>
      <c r="S3998" s="28" t="str">
        <f t="shared" si="501"/>
        <v/>
      </c>
      <c r="T3998" s="37">
        <f t="shared" si="502"/>
        <v>5352288.888888889</v>
      </c>
      <c r="U3998" s="37">
        <f t="shared" si="503"/>
        <v>251756.2071654321</v>
      </c>
      <c r="V3998" s="37">
        <f t="shared" si="504"/>
        <v>27917385.412162963</v>
      </c>
    </row>
    <row r="3999" spans="1:22">
      <c r="A3999" s="23">
        <v>3998</v>
      </c>
      <c r="B3999" s="3">
        <v>40734</v>
      </c>
      <c r="C3999" s="28">
        <v>7</v>
      </c>
      <c r="D3999" s="29">
        <v>10</v>
      </c>
      <c r="E3999" s="28">
        <v>2011</v>
      </c>
      <c r="F3999" s="31">
        <f>DATE(E3999,D3999,C3999)</f>
        <v>40823</v>
      </c>
      <c r="G3999" s="24" t="s">
        <v>5082</v>
      </c>
      <c r="H3999" s="2">
        <v>4500000</v>
      </c>
      <c r="I3999" s="2">
        <v>200558</v>
      </c>
      <c r="J3999" s="2">
        <v>1217307</v>
      </c>
      <c r="K3999" s="28" t="str">
        <f t="shared" si="498"/>
        <v/>
      </c>
      <c r="L3999" s="28" t="str">
        <f t="shared" si="499"/>
        <v/>
      </c>
      <c r="M3999" s="28" t="s">
        <v>5082</v>
      </c>
      <c r="N3999" s="28" t="str">
        <f t="shared" si="500"/>
        <v/>
      </c>
      <c r="O3999" s="28" t="str">
        <f>IF(N3999=1,M3999&amp;" ("&amp;E3999&amp;")",M3999)</f>
        <v>Blackthorn</v>
      </c>
      <c r="P3999" s="36">
        <f>INDEX(cpi!$A$1:$M$105,MATCH('Inflation adjust calc'!$E3999,cpi!$A:$A,0),MATCH('Inflation adjust calc'!$D3999,cpi!$1:$1,0))</f>
        <v>226.42099999999999</v>
      </c>
      <c r="Q3999" s="36">
        <f>cpi!$I$2</f>
        <v>240.85300000000001</v>
      </c>
      <c r="R3999" s="36">
        <f t="shared" si="505"/>
        <v>1.0637396707902536</v>
      </c>
      <c r="S3999" s="28" t="str">
        <f t="shared" si="501"/>
        <v/>
      </c>
      <c r="T3999" s="37">
        <f t="shared" si="502"/>
        <v>4786828.5185561413</v>
      </c>
      <c r="U3999" s="37">
        <f t="shared" si="503"/>
        <v>213341.50089435166</v>
      </c>
      <c r="V3999" s="37">
        <f t="shared" si="504"/>
        <v>1294897.7474306712</v>
      </c>
    </row>
    <row r="4000" spans="1:22">
      <c r="A4000" s="23">
        <v>3999</v>
      </c>
      <c r="B4000" s="3">
        <v>42221</v>
      </c>
      <c r="C4000" s="28">
        <v>8</v>
      </c>
      <c r="D4000" s="29">
        <v>5</v>
      </c>
      <c r="E4000" s="28">
        <v>2015</v>
      </c>
      <c r="F4000" s="31">
        <f>DATE(E4000,D4000,C4000)</f>
        <v>42132</v>
      </c>
      <c r="G4000" s="24" t="s">
        <v>5083</v>
      </c>
      <c r="H4000" s="2">
        <v>4500000</v>
      </c>
      <c r="I4000" s="2">
        <v>187112</v>
      </c>
      <c r="J4000" s="2">
        <v>597989</v>
      </c>
      <c r="K4000" s="28" t="str">
        <f t="shared" si="498"/>
        <v/>
      </c>
      <c r="L4000" s="28" t="str">
        <f t="shared" si="499"/>
        <v/>
      </c>
      <c r="M4000" s="28" t="s">
        <v>5083</v>
      </c>
      <c r="N4000" s="28" t="str">
        <f t="shared" si="500"/>
        <v/>
      </c>
      <c r="O4000" s="28" t="str">
        <f>IF(N4000=1,M4000&amp;" ("&amp;E4000&amp;")",M4000)</f>
        <v>Maggie</v>
      </c>
      <c r="P4000" s="36">
        <f>INDEX(cpi!$A$1:$M$105,MATCH('Inflation adjust calc'!$E4000,cpi!$A:$A,0),MATCH('Inflation adjust calc'!$D4000,cpi!$1:$1,0))</f>
        <v>237.80500000000001</v>
      </c>
      <c r="Q4000" s="36">
        <f>cpi!$I$2</f>
        <v>240.85300000000001</v>
      </c>
      <c r="R4000" s="36">
        <f t="shared" si="505"/>
        <v>1.0128172241962954</v>
      </c>
      <c r="S4000" s="28" t="str">
        <f t="shared" si="501"/>
        <v/>
      </c>
      <c r="T4000" s="37">
        <f t="shared" si="502"/>
        <v>4557677.5088833291</v>
      </c>
      <c r="U4000" s="37">
        <f t="shared" si="503"/>
        <v>189510.25645381722</v>
      </c>
      <c r="V4000" s="37">
        <f t="shared" si="504"/>
        <v>605653.55907991843</v>
      </c>
    </row>
    <row r="4001" spans="1:22">
      <c r="A4001" s="23">
        <v>4000</v>
      </c>
      <c r="B4001" s="3" t="s">
        <v>2561</v>
      </c>
      <c r="C4001" s="28">
        <v>18</v>
      </c>
      <c r="D4001" s="29">
        <v>4</v>
      </c>
      <c r="E4001" s="28">
        <v>2003</v>
      </c>
      <c r="F4001" s="31">
        <f>DATE(E4001,D4001,C4001)</f>
        <v>37729</v>
      </c>
      <c r="G4001" s="24" t="s">
        <v>5084</v>
      </c>
      <c r="H4001" s="2">
        <v>4500000</v>
      </c>
      <c r="I4001" s="2">
        <v>181655</v>
      </c>
      <c r="J4001" s="2">
        <v>4556982</v>
      </c>
      <c r="K4001" s="28" t="str">
        <f t="shared" si="498"/>
        <v/>
      </c>
      <c r="L4001" s="28" t="str">
        <f t="shared" si="499"/>
        <v/>
      </c>
      <c r="M4001" s="28" t="s">
        <v>5084</v>
      </c>
      <c r="N4001" s="28" t="str">
        <f t="shared" si="500"/>
        <v/>
      </c>
      <c r="O4001" s="28" t="str">
        <f>IF(N4001=1,M4001&amp;" ("&amp;E4001&amp;")",M4001)</f>
        <v>Lilja 4-ever</v>
      </c>
      <c r="P4001" s="36">
        <f>INDEX(cpi!$A$1:$M$105,MATCH('Inflation adjust calc'!$E4001,cpi!$A:$A,0),MATCH('Inflation adjust calc'!$D4001,cpi!$1:$1,0))</f>
        <v>183.8</v>
      </c>
      <c r="Q4001" s="36">
        <f>cpi!$I$2</f>
        <v>240.85300000000001</v>
      </c>
      <c r="R4001" s="36">
        <f t="shared" si="505"/>
        <v>1.3104080522306856</v>
      </c>
      <c r="S4001" s="28" t="str">
        <f t="shared" si="501"/>
        <v/>
      </c>
      <c r="T4001" s="37">
        <f t="shared" si="502"/>
        <v>5896836.2350380849</v>
      </c>
      <c r="U4001" s="37">
        <f t="shared" si="503"/>
        <v>238042.17472796518</v>
      </c>
      <c r="V4001" s="37">
        <f t="shared" si="504"/>
        <v>5971505.9066702938</v>
      </c>
    </row>
    <row r="4002" spans="1:22">
      <c r="A4002" s="23">
        <v>4001</v>
      </c>
      <c r="B4002" s="3">
        <v>40425</v>
      </c>
      <c r="C4002" s="28">
        <v>9</v>
      </c>
      <c r="D4002" s="29">
        <v>4</v>
      </c>
      <c r="E4002" s="28">
        <v>2010</v>
      </c>
      <c r="F4002" s="31">
        <f>DATE(E4002,D4002,C4002)</f>
        <v>40277</v>
      </c>
      <c r="G4002" s="24" t="s">
        <v>5085</v>
      </c>
      <c r="H4002" s="2">
        <v>4500000</v>
      </c>
      <c r="I4002" s="2">
        <v>108596</v>
      </c>
      <c r="J4002" s="2">
        <v>2481925</v>
      </c>
      <c r="K4002" s="28" t="str">
        <f t="shared" si="498"/>
        <v/>
      </c>
      <c r="L4002" s="28" t="str">
        <f t="shared" si="499"/>
        <v/>
      </c>
      <c r="M4002" s="28" t="s">
        <v>5085</v>
      </c>
      <c r="N4002" s="28" t="str">
        <f t="shared" si="500"/>
        <v/>
      </c>
      <c r="O4002" s="28" t="str">
        <f>IF(N4002=1,M4002&amp;" ("&amp;E4002&amp;")",M4002)</f>
        <v>After.Life</v>
      </c>
      <c r="P4002" s="36">
        <f>INDEX(cpi!$A$1:$M$105,MATCH('Inflation adjust calc'!$E4002,cpi!$A:$A,0),MATCH('Inflation adjust calc'!$D4002,cpi!$1:$1,0))</f>
        <v>218.00899999999999</v>
      </c>
      <c r="Q4002" s="36">
        <f>cpi!$I$2</f>
        <v>240.85300000000001</v>
      </c>
      <c r="R4002" s="36">
        <f t="shared" si="505"/>
        <v>1.104784664853286</v>
      </c>
      <c r="S4002" s="28" t="str">
        <f t="shared" si="501"/>
        <v/>
      </c>
      <c r="T4002" s="37">
        <f t="shared" si="502"/>
        <v>4971530.991839787</v>
      </c>
      <c r="U4002" s="37">
        <f t="shared" si="503"/>
        <v>119975.19546440744</v>
      </c>
      <c r="V4002" s="37">
        <f t="shared" si="504"/>
        <v>2741992.6793159917</v>
      </c>
    </row>
    <row r="4003" spans="1:22">
      <c r="A4003" s="23">
        <v>4002</v>
      </c>
      <c r="B4003" s="3" t="s">
        <v>1224</v>
      </c>
      <c r="C4003" s="28">
        <v>22</v>
      </c>
      <c r="D4003" s="29">
        <v>2</v>
      </c>
      <c r="E4003" s="28">
        <v>2002</v>
      </c>
      <c r="F4003" s="31">
        <f>DATE(E4003,D4003,C4003)</f>
        <v>37309</v>
      </c>
      <c r="G4003" s="24" t="s">
        <v>5086</v>
      </c>
      <c r="H4003" s="2">
        <v>4500000</v>
      </c>
      <c r="I4003" s="2">
        <v>92723</v>
      </c>
      <c r="J4003" s="2">
        <v>92723</v>
      </c>
      <c r="K4003" s="28" t="str">
        <f t="shared" si="498"/>
        <v/>
      </c>
      <c r="L4003" s="28" t="str">
        <f t="shared" si="499"/>
        <v/>
      </c>
      <c r="M4003" s="28" t="s">
        <v>5086</v>
      </c>
      <c r="N4003" s="28" t="str">
        <f t="shared" si="500"/>
        <v/>
      </c>
      <c r="O4003" s="28" t="str">
        <f>IF(N4003=1,M4003&amp;" ("&amp;E4003&amp;")",M4003)</f>
        <v>Mean Machine</v>
      </c>
      <c r="P4003" s="36">
        <f>INDEX(cpi!$A$1:$M$105,MATCH('Inflation adjust calc'!$E4003,cpi!$A:$A,0),MATCH('Inflation adjust calc'!$D4003,cpi!$1:$1,0))</f>
        <v>177.8</v>
      </c>
      <c r="Q4003" s="36">
        <f>cpi!$I$2</f>
        <v>240.85300000000001</v>
      </c>
      <c r="R4003" s="36">
        <f t="shared" si="505"/>
        <v>1.35462879640045</v>
      </c>
      <c r="S4003" s="28" t="str">
        <f t="shared" si="501"/>
        <v/>
      </c>
      <c r="T4003" s="37">
        <f t="shared" si="502"/>
        <v>6095829.5838020248</v>
      </c>
      <c r="U4003" s="37">
        <f t="shared" si="503"/>
        <v>125605.24588863892</v>
      </c>
      <c r="V4003" s="37">
        <f t="shared" si="504"/>
        <v>125605.24588863892</v>
      </c>
    </row>
    <row r="4004" spans="1:22">
      <c r="A4004" s="23">
        <v>4003</v>
      </c>
      <c r="B4004" s="3" t="s">
        <v>3204</v>
      </c>
      <c r="C4004" s="28">
        <v>31</v>
      </c>
      <c r="D4004" s="29">
        <v>8</v>
      </c>
      <c r="E4004" s="28">
        <v>2007</v>
      </c>
      <c r="F4004" s="31">
        <f>DATE(E4004,D4004,C4004)</f>
        <v>39325</v>
      </c>
      <c r="G4004" s="24" t="s">
        <v>5087</v>
      </c>
      <c r="H4004" s="2">
        <v>4500000</v>
      </c>
      <c r="I4004" s="2">
        <v>51957</v>
      </c>
      <c r="J4004" s="2">
        <v>51957</v>
      </c>
      <c r="K4004" s="28" t="str">
        <f t="shared" si="498"/>
        <v/>
      </c>
      <c r="L4004" s="28" t="str">
        <f t="shared" si="499"/>
        <v/>
      </c>
      <c r="M4004" s="28" t="s">
        <v>5087</v>
      </c>
      <c r="N4004" s="28" t="str">
        <f t="shared" si="500"/>
        <v/>
      </c>
      <c r="O4004" s="28" t="str">
        <f>IF(N4004=1,M4004&amp;" ("&amp;E4004&amp;")",M4004)</f>
        <v>Fong juk</v>
      </c>
      <c r="P4004" s="36">
        <f>INDEX(cpi!$A$1:$M$105,MATCH('Inflation adjust calc'!$E4004,cpi!$A:$A,0),MATCH('Inflation adjust calc'!$D4004,cpi!$1:$1,0))</f>
        <v>207.917</v>
      </c>
      <c r="Q4004" s="36">
        <f>cpi!$I$2</f>
        <v>240.85300000000001</v>
      </c>
      <c r="R4004" s="36">
        <f t="shared" si="505"/>
        <v>1.1584093652755667</v>
      </c>
      <c r="S4004" s="28" t="str">
        <f t="shared" si="501"/>
        <v/>
      </c>
      <c r="T4004" s="37">
        <f t="shared" si="502"/>
        <v>5212842.1437400505</v>
      </c>
      <c r="U4004" s="37">
        <f t="shared" si="503"/>
        <v>60187.475391622618</v>
      </c>
      <c r="V4004" s="37">
        <f t="shared" si="504"/>
        <v>60187.475391622618</v>
      </c>
    </row>
    <row r="4005" spans="1:22">
      <c r="A4005" s="23">
        <v>4004</v>
      </c>
      <c r="B4005" s="3" t="s">
        <v>329</v>
      </c>
      <c r="C4005" s="28">
        <v>23</v>
      </c>
      <c r="D4005" s="29">
        <v>7</v>
      </c>
      <c r="E4005" s="28">
        <v>2010</v>
      </c>
      <c r="F4005" s="31">
        <f>DATE(E4005,D4005,C4005)</f>
        <v>40382</v>
      </c>
      <c r="G4005" s="24" t="s">
        <v>5088</v>
      </c>
      <c r="H4005" s="2">
        <v>4500000</v>
      </c>
      <c r="I4005" s="2">
        <v>32961</v>
      </c>
      <c r="J4005" s="2">
        <v>32961</v>
      </c>
      <c r="K4005" s="28" t="str">
        <f t="shared" si="498"/>
        <v/>
      </c>
      <c r="L4005" s="28" t="str">
        <f t="shared" si="499"/>
        <v/>
      </c>
      <c r="M4005" s="28" t="s">
        <v>5088</v>
      </c>
      <c r="N4005" s="28" t="str">
        <f t="shared" si="500"/>
        <v/>
      </c>
      <c r="O4005" s="28" t="str">
        <f>IF(N4005=1,M4005&amp;" ("&amp;E4005&amp;")",M4005)</f>
        <v>Spoken Word</v>
      </c>
      <c r="P4005" s="36">
        <f>INDEX(cpi!$A$1:$M$105,MATCH('Inflation adjust calc'!$E4005,cpi!$A:$A,0),MATCH('Inflation adjust calc'!$D4005,cpi!$1:$1,0))</f>
        <v>218.011</v>
      </c>
      <c r="Q4005" s="36">
        <f>cpi!$I$2</f>
        <v>240.85300000000001</v>
      </c>
      <c r="R4005" s="36">
        <f t="shared" si="505"/>
        <v>1.1047745297255644</v>
      </c>
      <c r="S4005" s="28" t="str">
        <f t="shared" si="501"/>
        <v/>
      </c>
      <c r="T4005" s="37">
        <f t="shared" si="502"/>
        <v>4971485.38376504</v>
      </c>
      <c r="U4005" s="37">
        <f t="shared" si="503"/>
        <v>36414.473274284326</v>
      </c>
      <c r="V4005" s="37">
        <f t="shared" si="504"/>
        <v>36414.473274284326</v>
      </c>
    </row>
    <row r="4006" spans="1:22">
      <c r="A4006" s="23">
        <v>4005</v>
      </c>
      <c r="B4006" s="3">
        <v>41277</v>
      </c>
      <c r="C4006" s="28">
        <v>1</v>
      </c>
      <c r="D4006" s="29">
        <v>3</v>
      </c>
      <c r="E4006" s="28">
        <v>2013</v>
      </c>
      <c r="F4006" s="31">
        <f>DATE(E4006,D4006,C4006)</f>
        <v>41334</v>
      </c>
      <c r="G4006" s="24" t="s">
        <v>5089</v>
      </c>
      <c r="H4006" s="2">
        <v>4500000</v>
      </c>
      <c r="I4006" s="2">
        <v>26345</v>
      </c>
      <c r="J4006" s="2">
        <v>7838405</v>
      </c>
      <c r="K4006" s="28" t="str">
        <f t="shared" si="498"/>
        <v/>
      </c>
      <c r="L4006" s="28" t="str">
        <f t="shared" si="499"/>
        <v/>
      </c>
      <c r="M4006" s="28" t="s">
        <v>5089</v>
      </c>
      <c r="N4006" s="28" t="str">
        <f t="shared" si="500"/>
        <v/>
      </c>
      <c r="O4006" s="28" t="str">
        <f>IF(N4006=1,M4006&amp;" ("&amp;E4006&amp;")",M4006)</f>
        <v>The Sweeney</v>
      </c>
      <c r="P4006" s="36">
        <f>INDEX(cpi!$A$1:$M$105,MATCH('Inflation adjust calc'!$E4006,cpi!$A:$A,0),MATCH('Inflation adjust calc'!$D4006,cpi!$1:$1,0))</f>
        <v>232.773</v>
      </c>
      <c r="Q4006" s="36">
        <f>cpi!$I$2</f>
        <v>240.85300000000001</v>
      </c>
      <c r="R4006" s="36">
        <f t="shared" si="505"/>
        <v>1.0347119296481981</v>
      </c>
      <c r="S4006" s="28" t="str">
        <f t="shared" si="501"/>
        <v/>
      </c>
      <c r="T4006" s="37">
        <f t="shared" si="502"/>
        <v>4656203.6834168918</v>
      </c>
      <c r="U4006" s="37">
        <f t="shared" si="503"/>
        <v>27259.485786581779</v>
      </c>
      <c r="V4006" s="37">
        <f t="shared" si="504"/>
        <v>8110491.1629140843</v>
      </c>
    </row>
    <row r="4007" spans="1:22">
      <c r="A4007" s="23">
        <v>4006</v>
      </c>
      <c r="B4007" s="3">
        <v>41738</v>
      </c>
      <c r="C4007" s="28">
        <v>4</v>
      </c>
      <c r="D4007" s="29">
        <v>9</v>
      </c>
      <c r="E4007" s="28">
        <v>2014</v>
      </c>
      <c r="F4007" s="31">
        <f>DATE(E4007,D4007,C4007)</f>
        <v>41886</v>
      </c>
      <c r="G4007" s="24" t="s">
        <v>5090</v>
      </c>
      <c r="H4007" s="2">
        <v>4500000</v>
      </c>
      <c r="I4007" s="2">
        <v>11774</v>
      </c>
      <c r="J4007" s="2">
        <v>11774</v>
      </c>
      <c r="K4007" s="28" t="str">
        <f t="shared" si="498"/>
        <v/>
      </c>
      <c r="L4007" s="28" t="str">
        <f t="shared" si="499"/>
        <v/>
      </c>
      <c r="M4007" s="28" t="s">
        <v>5090</v>
      </c>
      <c r="N4007" s="28" t="str">
        <f t="shared" si="500"/>
        <v/>
      </c>
      <c r="O4007" s="28" t="str">
        <f>IF(N4007=1,M4007&amp;" ("&amp;E4007&amp;")",M4007)</f>
        <v>Falcon Rising</v>
      </c>
      <c r="P4007" s="36">
        <f>INDEX(cpi!$A$1:$M$105,MATCH('Inflation adjust calc'!$E4007,cpi!$A:$A,0),MATCH('Inflation adjust calc'!$D4007,cpi!$1:$1,0))</f>
        <v>238.03100000000001</v>
      </c>
      <c r="Q4007" s="36">
        <f>cpi!$I$2</f>
        <v>240.85300000000001</v>
      </c>
      <c r="R4007" s="36">
        <f t="shared" si="505"/>
        <v>1.0118555986405133</v>
      </c>
      <c r="S4007" s="28" t="str">
        <f t="shared" si="501"/>
        <v/>
      </c>
      <c r="T4007" s="37">
        <f t="shared" si="502"/>
        <v>4553350.1938823098</v>
      </c>
      <c r="U4007" s="37">
        <f t="shared" si="503"/>
        <v>11913.587818393404</v>
      </c>
      <c r="V4007" s="37">
        <f t="shared" si="504"/>
        <v>11913.587818393404</v>
      </c>
    </row>
    <row r="4008" spans="1:22">
      <c r="A4008" s="23">
        <v>4007</v>
      </c>
      <c r="B4008" s="3" t="s">
        <v>5091</v>
      </c>
      <c r="C4008" s="28">
        <v>25</v>
      </c>
      <c r="D4008" s="29">
        <v>6</v>
      </c>
      <c r="E4008" s="28">
        <v>2013</v>
      </c>
      <c r="F4008" s="31">
        <f>DATE(E4008,D4008,C4008)</f>
        <v>41450</v>
      </c>
      <c r="G4008" s="24" t="s">
        <v>5092</v>
      </c>
      <c r="H4008" s="2">
        <v>4500000</v>
      </c>
      <c r="I4008">
        <v>0</v>
      </c>
      <c r="J4008">
        <v>0</v>
      </c>
      <c r="K4008" s="28">
        <f t="shared" si="498"/>
        <v>1</v>
      </c>
      <c r="L4008" s="28" t="str">
        <f t="shared" si="499"/>
        <v/>
      </c>
      <c r="M4008" s="28" t="s">
        <v>5092</v>
      </c>
      <c r="N4008" s="28" t="str">
        <f t="shared" si="500"/>
        <v/>
      </c>
      <c r="O4008" s="28" t="str">
        <f>IF(N4008=1,M4008&amp;" ("&amp;E4008&amp;")",M4008)</f>
        <v>Hansel &amp; Gretel Get Baked</v>
      </c>
      <c r="P4008" s="36">
        <f>INDEX(cpi!$A$1:$M$105,MATCH('Inflation adjust calc'!$E4008,cpi!$A:$A,0),MATCH('Inflation adjust calc'!$D4008,cpi!$1:$1,0))</f>
        <v>233.50399999999999</v>
      </c>
      <c r="Q4008" s="36">
        <f>cpi!$I$2</f>
        <v>240.85300000000001</v>
      </c>
      <c r="R4008" s="36">
        <f t="shared" si="505"/>
        <v>1.0314726942579142</v>
      </c>
      <c r="S4008" s="28" t="str">
        <f t="shared" si="501"/>
        <v/>
      </c>
      <c r="T4008" s="37">
        <f t="shared" si="502"/>
        <v>4641627.1241606139</v>
      </c>
      <c r="U4008" s="37">
        <f t="shared" si="503"/>
        <v>0</v>
      </c>
      <c r="V4008" s="37">
        <f t="shared" si="504"/>
        <v>0</v>
      </c>
    </row>
    <row r="4009" spans="1:22">
      <c r="A4009" s="23">
        <v>4008</v>
      </c>
      <c r="B4009" s="3">
        <v>41831</v>
      </c>
      <c r="C4009" s="28">
        <v>7</v>
      </c>
      <c r="D4009" s="29">
        <v>11</v>
      </c>
      <c r="E4009" s="28">
        <v>2014</v>
      </c>
      <c r="F4009" s="31">
        <f>DATE(E4009,D4009,C4009)</f>
        <v>41950</v>
      </c>
      <c r="G4009" s="24" t="s">
        <v>5093</v>
      </c>
      <c r="H4009" s="2">
        <v>4500000</v>
      </c>
      <c r="I4009">
        <v>0</v>
      </c>
      <c r="J4009">
        <v>0</v>
      </c>
      <c r="K4009" s="28">
        <f t="shared" si="498"/>
        <v>1</v>
      </c>
      <c r="L4009" s="28" t="str">
        <f t="shared" si="499"/>
        <v/>
      </c>
      <c r="M4009" s="28" t="s">
        <v>5093</v>
      </c>
      <c r="N4009" s="28" t="str">
        <f t="shared" si="500"/>
        <v/>
      </c>
      <c r="O4009" s="28" t="str">
        <f>IF(N4009=1,M4009&amp;" ("&amp;E4009&amp;")",M4009)</f>
        <v>Fugly</v>
      </c>
      <c r="P4009" s="36">
        <f>INDEX(cpi!$A$1:$M$105,MATCH('Inflation adjust calc'!$E4009,cpi!$A:$A,0),MATCH('Inflation adjust calc'!$D4009,cpi!$1:$1,0))</f>
        <v>236.15100000000001</v>
      </c>
      <c r="Q4009" s="36">
        <f>cpi!$I$2</f>
        <v>240.85300000000001</v>
      </c>
      <c r="R4009" s="36">
        <f t="shared" si="505"/>
        <v>1.0199109891552438</v>
      </c>
      <c r="S4009" s="28" t="str">
        <f t="shared" si="501"/>
        <v/>
      </c>
      <c r="T4009" s="37">
        <f t="shared" si="502"/>
        <v>4589599.4511985974</v>
      </c>
      <c r="U4009" s="37">
        <f t="shared" si="503"/>
        <v>0</v>
      </c>
      <c r="V4009" s="37">
        <f t="shared" si="504"/>
        <v>0</v>
      </c>
    </row>
    <row r="4010" spans="1:22">
      <c r="A4010" s="23">
        <v>4009</v>
      </c>
      <c r="B4010" s="3" t="s">
        <v>5094</v>
      </c>
      <c r="C4010" s="28">
        <v>28</v>
      </c>
      <c r="D4010" s="29">
        <v>8</v>
      </c>
      <c r="E4010" s="28">
        <v>2015</v>
      </c>
      <c r="F4010" s="31">
        <f>DATE(E4010,D4010,C4010)</f>
        <v>42244</v>
      </c>
      <c r="G4010" s="24" t="s">
        <v>5095</v>
      </c>
      <c r="H4010" s="2">
        <v>4500000</v>
      </c>
      <c r="I4010">
        <v>0</v>
      </c>
      <c r="J4010">
        <v>0</v>
      </c>
      <c r="K4010" s="28">
        <f t="shared" si="498"/>
        <v>1</v>
      </c>
      <c r="L4010" s="28" t="str">
        <f t="shared" si="499"/>
        <v/>
      </c>
      <c r="M4010" s="28" t="s">
        <v>5095</v>
      </c>
      <c r="N4010" s="28" t="str">
        <f t="shared" si="500"/>
        <v/>
      </c>
      <c r="O4010" s="28" t="str">
        <f>IF(N4010=1,M4010&amp;" ("&amp;E4010&amp;")",M4010)</f>
        <v>Zipper</v>
      </c>
      <c r="P4010" s="36">
        <f>INDEX(cpi!$A$1:$M$105,MATCH('Inflation adjust calc'!$E4010,cpi!$A:$A,0),MATCH('Inflation adjust calc'!$D4010,cpi!$1:$1,0))</f>
        <v>238.316</v>
      </c>
      <c r="Q4010" s="36">
        <f>cpi!$I$2</f>
        <v>240.85300000000001</v>
      </c>
      <c r="R4010" s="36">
        <f t="shared" si="505"/>
        <v>1.01064552946508</v>
      </c>
      <c r="S4010" s="28" t="str">
        <f t="shared" si="501"/>
        <v/>
      </c>
      <c r="T4010" s="37">
        <f t="shared" si="502"/>
        <v>4547904.8825928597</v>
      </c>
      <c r="U4010" s="37">
        <f t="shared" si="503"/>
        <v>0</v>
      </c>
      <c r="V4010" s="37">
        <f t="shared" si="504"/>
        <v>0</v>
      </c>
    </row>
    <row r="4011" spans="1:22">
      <c r="A4011" s="23">
        <v>4010</v>
      </c>
      <c r="B4011" s="3" t="s">
        <v>5096</v>
      </c>
      <c r="C4011" s="28">
        <v>19</v>
      </c>
      <c r="D4011" s="29">
        <v>11</v>
      </c>
      <c r="E4011" s="28">
        <v>1975</v>
      </c>
      <c r="F4011" s="31">
        <f>DATE(E4011,D4011,C4011)</f>
        <v>27717</v>
      </c>
      <c r="G4011" s="24" t="s">
        <v>5097</v>
      </c>
      <c r="H4011" s="2">
        <v>4400000</v>
      </c>
      <c r="I4011" s="2">
        <v>108981275</v>
      </c>
      <c r="J4011" s="2">
        <v>108981275</v>
      </c>
      <c r="K4011" s="28" t="str">
        <f t="shared" si="498"/>
        <v/>
      </c>
      <c r="L4011" s="28" t="str">
        <f t="shared" si="499"/>
        <v/>
      </c>
      <c r="M4011" s="28" t="s">
        <v>5097</v>
      </c>
      <c r="N4011" s="28" t="str">
        <f t="shared" si="500"/>
        <v/>
      </c>
      <c r="O4011" s="28" t="str">
        <f>IF(N4011=1,M4011&amp;" ("&amp;E4011&amp;")",M4011)</f>
        <v>One Flew Over the Cuckoo's Nest</v>
      </c>
      <c r="P4011" s="36">
        <f>INDEX(cpi!$A$1:$M$105,MATCH('Inflation adjust calc'!$E4011,cpi!$A:$A,0),MATCH('Inflation adjust calc'!$D4011,cpi!$1:$1,0))</f>
        <v>55.3</v>
      </c>
      <c r="Q4011" s="36">
        <f>cpi!$I$2</f>
        <v>240.85300000000001</v>
      </c>
      <c r="R4011" s="36">
        <f t="shared" si="505"/>
        <v>4.3553887884267635</v>
      </c>
      <c r="S4011" s="28" t="str">
        <f t="shared" si="501"/>
        <v/>
      </c>
      <c r="T4011" s="37">
        <f t="shared" si="502"/>
        <v>19163710.669077758</v>
      </c>
      <c r="U4011" s="37">
        <f t="shared" si="503"/>
        <v>474655823.28345394</v>
      </c>
      <c r="V4011" s="37">
        <f t="shared" si="504"/>
        <v>474655823.28345394</v>
      </c>
    </row>
    <row r="4012" spans="1:22">
      <c r="A4012" s="23">
        <v>4011</v>
      </c>
      <c r="B4012" s="3" t="s">
        <v>5098</v>
      </c>
      <c r="C4012" s="28">
        <v>25</v>
      </c>
      <c r="D4012" s="29">
        <v>6</v>
      </c>
      <c r="E4012" s="28">
        <v>1976</v>
      </c>
      <c r="F4012" s="31">
        <f>DATE(E4012,D4012,C4012)</f>
        <v>27936</v>
      </c>
      <c r="G4012" s="24" t="s">
        <v>5099</v>
      </c>
      <c r="H4012" s="2">
        <v>4400000</v>
      </c>
      <c r="I4012" s="2">
        <v>36145695</v>
      </c>
      <c r="J4012" s="2">
        <v>36145695</v>
      </c>
      <c r="K4012" s="28" t="str">
        <f t="shared" si="498"/>
        <v/>
      </c>
      <c r="L4012" s="28" t="str">
        <f t="shared" si="499"/>
        <v/>
      </c>
      <c r="M4012" s="28" t="s">
        <v>5099</v>
      </c>
      <c r="N4012" s="28" t="str">
        <f t="shared" si="500"/>
        <v/>
      </c>
      <c r="O4012" s="28" t="str">
        <f>IF(N4012=1,M4012&amp;" ("&amp;E4012&amp;")",M4012)</f>
        <v>Silent Movie</v>
      </c>
      <c r="P4012" s="36">
        <f>INDEX(cpi!$A$1:$M$105,MATCH('Inflation adjust calc'!$E4012,cpi!$A:$A,0),MATCH('Inflation adjust calc'!$D4012,cpi!$1:$1,0))</f>
        <v>56.8</v>
      </c>
      <c r="Q4012" s="36">
        <f>cpi!$I$2</f>
        <v>240.85300000000001</v>
      </c>
      <c r="R4012" s="36">
        <f t="shared" si="505"/>
        <v>4.2403697183098599</v>
      </c>
      <c r="S4012" s="28" t="str">
        <f t="shared" si="501"/>
        <v/>
      </c>
      <c r="T4012" s="37">
        <f t="shared" si="502"/>
        <v>18657626.760563385</v>
      </c>
      <c r="U4012" s="37">
        <f t="shared" si="503"/>
        <v>153271110.52526411</v>
      </c>
      <c r="V4012" s="37">
        <f t="shared" si="504"/>
        <v>153271110.52526411</v>
      </c>
    </row>
    <row r="4013" spans="1:22">
      <c r="A4013" s="23">
        <v>4012</v>
      </c>
      <c r="B4013" s="3" t="s">
        <v>2862</v>
      </c>
      <c r="C4013" s="28">
        <v>31</v>
      </c>
      <c r="D4013" s="29">
        <v>12</v>
      </c>
      <c r="E4013" s="28">
        <v>2016</v>
      </c>
      <c r="F4013" s="31">
        <f>DATE(E4013,D4013,C4013)</f>
        <v>42735</v>
      </c>
      <c r="G4013" s="24" t="s">
        <v>5100</v>
      </c>
      <c r="H4013" s="2">
        <v>4400000</v>
      </c>
      <c r="I4013">
        <v>0</v>
      </c>
      <c r="J4013" s="2">
        <v>9969237</v>
      </c>
      <c r="K4013" s="28" t="str">
        <f t="shared" si="498"/>
        <v/>
      </c>
      <c r="L4013" s="28" t="str">
        <f t="shared" si="499"/>
        <v/>
      </c>
      <c r="M4013" s="28" t="s">
        <v>5100</v>
      </c>
      <c r="N4013" s="28" t="str">
        <f t="shared" si="500"/>
        <v/>
      </c>
      <c r="O4013" s="28" t="str">
        <f>IF(N4013=1,M4013&amp;" ("&amp;E4013&amp;")",M4013)</f>
        <v>Airlift (2016)</v>
      </c>
      <c r="P4013" s="36">
        <f>INDEX(cpi!$A$1:$M$105,MATCH('Inflation adjust calc'!$E4013,cpi!$A:$A,0),MATCH('Inflation adjust calc'!$D4013,cpi!$1:$1,0))</f>
        <v>0</v>
      </c>
      <c r="Q4013" s="36">
        <f>cpi!$I$2</f>
        <v>240.85300000000001</v>
      </c>
      <c r="R4013" s="36" t="e">
        <f t="shared" si="505"/>
        <v>#DIV/0!</v>
      </c>
      <c r="S4013" s="28">
        <f t="shared" si="501"/>
        <v>1</v>
      </c>
      <c r="T4013" s="37" t="e">
        <f t="shared" si="502"/>
        <v>#DIV/0!</v>
      </c>
      <c r="U4013" s="37" t="e">
        <f t="shared" si="503"/>
        <v>#DIV/0!</v>
      </c>
      <c r="V4013" s="37" t="e">
        <f t="shared" si="504"/>
        <v>#DIV/0!</v>
      </c>
    </row>
    <row r="4014" spans="1:22">
      <c r="A4014" s="23">
        <v>4013</v>
      </c>
      <c r="B4014" s="3" t="s">
        <v>5101</v>
      </c>
      <c r="C4014" s="28">
        <v>29</v>
      </c>
      <c r="D4014" s="29">
        <v>9</v>
      </c>
      <c r="E4014" s="28">
        <v>2015</v>
      </c>
      <c r="F4014" s="31">
        <f>DATE(E4014,D4014,C4014)</f>
        <v>42276</v>
      </c>
      <c r="G4014" s="24" t="s">
        <v>5102</v>
      </c>
      <c r="H4014" s="2">
        <v>4400000</v>
      </c>
      <c r="I4014">
        <v>0</v>
      </c>
      <c r="J4014">
        <v>0</v>
      </c>
      <c r="K4014" s="28">
        <f t="shared" si="498"/>
        <v>1</v>
      </c>
      <c r="L4014" s="28" t="str">
        <f t="shared" si="499"/>
        <v/>
      </c>
      <c r="M4014" s="28" t="s">
        <v>5102</v>
      </c>
      <c r="N4014" s="28" t="str">
        <f t="shared" si="500"/>
        <v/>
      </c>
      <c r="O4014" s="28" t="str">
        <f>IF(N4014=1,M4014&amp;" ("&amp;E4014&amp;")",M4014)</f>
        <v>R.L. Stine's Monsterville: The Cabinet of Souls</v>
      </c>
      <c r="P4014" s="36">
        <f>INDEX(cpi!$A$1:$M$105,MATCH('Inflation adjust calc'!$E4014,cpi!$A:$A,0),MATCH('Inflation adjust calc'!$D4014,cpi!$1:$1,0))</f>
        <v>237.94499999999999</v>
      </c>
      <c r="Q4014" s="36">
        <f>cpi!$I$2</f>
        <v>240.85300000000001</v>
      </c>
      <c r="R4014" s="36">
        <f t="shared" si="505"/>
        <v>1.0122213116476497</v>
      </c>
      <c r="S4014" s="28" t="str">
        <f t="shared" si="501"/>
        <v/>
      </c>
      <c r="T4014" s="37">
        <f t="shared" si="502"/>
        <v>4453773.7712496584</v>
      </c>
      <c r="U4014" s="37">
        <f t="shared" si="503"/>
        <v>0</v>
      </c>
      <c r="V4014" s="37">
        <f t="shared" si="504"/>
        <v>0</v>
      </c>
    </row>
    <row r="4015" spans="1:22">
      <c r="A4015" s="23">
        <v>4014</v>
      </c>
      <c r="B4015" s="3">
        <v>41796</v>
      </c>
      <c r="C4015" s="28">
        <v>6</v>
      </c>
      <c r="D4015" s="29">
        <v>6</v>
      </c>
      <c r="E4015" s="28">
        <v>2014</v>
      </c>
      <c r="F4015" s="31">
        <f>DATE(E4015,D4015,C4015)</f>
        <v>41796</v>
      </c>
      <c r="G4015" s="24" t="s">
        <v>5103</v>
      </c>
      <c r="H4015" s="2">
        <v>4357373</v>
      </c>
      <c r="I4015">
        <v>0</v>
      </c>
      <c r="J4015" s="2">
        <v>1200000</v>
      </c>
      <c r="K4015" s="28" t="str">
        <f t="shared" si="498"/>
        <v/>
      </c>
      <c r="L4015" s="28" t="str">
        <f t="shared" si="499"/>
        <v/>
      </c>
      <c r="M4015" s="28" t="s">
        <v>5103</v>
      </c>
      <c r="N4015" s="28" t="str">
        <f t="shared" si="500"/>
        <v/>
      </c>
      <c r="O4015" s="28" t="str">
        <f>IF(N4015=1,M4015&amp;" ("&amp;E4015&amp;")",M4015)</f>
        <v>Anna</v>
      </c>
      <c r="P4015" s="36">
        <f>INDEX(cpi!$A$1:$M$105,MATCH('Inflation adjust calc'!$E4015,cpi!$A:$A,0),MATCH('Inflation adjust calc'!$D4015,cpi!$1:$1,0))</f>
        <v>238.34299999999999</v>
      </c>
      <c r="Q4015" s="36">
        <f>cpi!$I$2</f>
        <v>240.85300000000001</v>
      </c>
      <c r="R4015" s="36">
        <f t="shared" si="505"/>
        <v>1.0105310413983211</v>
      </c>
      <c r="S4015" s="28" t="str">
        <f t="shared" si="501"/>
        <v/>
      </c>
      <c r="T4015" s="37">
        <f t="shared" si="502"/>
        <v>4403260.6754509266</v>
      </c>
      <c r="U4015" s="37">
        <f t="shared" si="503"/>
        <v>0</v>
      </c>
      <c r="V4015" s="37">
        <f t="shared" si="504"/>
        <v>1212637.2496779852</v>
      </c>
    </row>
    <row r="4016" spans="1:22">
      <c r="A4016" s="23">
        <v>4015</v>
      </c>
      <c r="B4016" s="3">
        <v>37778</v>
      </c>
      <c r="C4016" s="28">
        <v>6</v>
      </c>
      <c r="D4016" s="29">
        <v>6</v>
      </c>
      <c r="E4016" s="28">
        <v>2003</v>
      </c>
      <c r="F4016" s="31">
        <f>DATE(E4016,D4016,C4016)</f>
        <v>37778</v>
      </c>
      <c r="G4016" s="24" t="s">
        <v>5104</v>
      </c>
      <c r="H4016" s="2">
        <v>4300000</v>
      </c>
      <c r="I4016" s="2">
        <v>20779666</v>
      </c>
      <c r="J4016" s="2">
        <v>39374600</v>
      </c>
      <c r="K4016" s="28" t="str">
        <f t="shared" si="498"/>
        <v/>
      </c>
      <c r="L4016" s="28" t="str">
        <f t="shared" si="499"/>
        <v/>
      </c>
      <c r="M4016" s="28" t="s">
        <v>5104</v>
      </c>
      <c r="N4016" s="28" t="str">
        <f t="shared" si="500"/>
        <v/>
      </c>
      <c r="O4016" s="28" t="str">
        <f>IF(N4016=1,M4016&amp;" ("&amp;E4016&amp;")",M4016)</f>
        <v>Whale Rider</v>
      </c>
      <c r="P4016" s="36">
        <f>INDEX(cpi!$A$1:$M$105,MATCH('Inflation adjust calc'!$E4016,cpi!$A:$A,0),MATCH('Inflation adjust calc'!$D4016,cpi!$1:$1,0))</f>
        <v>183.7</v>
      </c>
      <c r="Q4016" s="36">
        <f>cpi!$I$2</f>
        <v>240.85300000000001</v>
      </c>
      <c r="R4016" s="36">
        <f t="shared" si="505"/>
        <v>1.3111213935764836</v>
      </c>
      <c r="S4016" s="28" t="str">
        <f t="shared" si="501"/>
        <v/>
      </c>
      <c r="T4016" s="37">
        <f t="shared" si="502"/>
        <v>5637821.9923788793</v>
      </c>
      <c r="U4016" s="37">
        <f t="shared" si="503"/>
        <v>27244664.643973876</v>
      </c>
      <c r="V4016" s="37">
        <f t="shared" si="504"/>
        <v>51624880.423516609</v>
      </c>
    </row>
    <row r="4017" spans="1:22">
      <c r="A4017" s="23">
        <v>4016</v>
      </c>
      <c r="B4017" s="3" t="s">
        <v>5105</v>
      </c>
      <c r="C4017" s="28">
        <v>13</v>
      </c>
      <c r="D4017" s="29">
        <v>6</v>
      </c>
      <c r="E4017" s="28">
        <v>2001</v>
      </c>
      <c r="F4017" s="31">
        <f>DATE(E4017,D4017,C4017)</f>
        <v>37055</v>
      </c>
      <c r="G4017" s="24" t="s">
        <v>5106</v>
      </c>
      <c r="H4017" s="2">
        <v>4300000</v>
      </c>
      <c r="I4017" s="2">
        <v>6946056</v>
      </c>
      <c r="J4017" s="2">
        <v>10158355</v>
      </c>
      <c r="K4017" s="28" t="str">
        <f t="shared" si="498"/>
        <v/>
      </c>
      <c r="L4017" s="28" t="str">
        <f t="shared" si="499"/>
        <v/>
      </c>
      <c r="M4017" s="28" t="s">
        <v>5106</v>
      </c>
      <c r="N4017" s="28" t="str">
        <f t="shared" si="500"/>
        <v/>
      </c>
      <c r="O4017" s="28" t="str">
        <f>IF(N4017=1,M4017&amp;" ("&amp;E4017&amp;")",M4017)</f>
        <v>Sexy Beast</v>
      </c>
      <c r="P4017" s="36">
        <f>INDEX(cpi!$A$1:$M$105,MATCH('Inflation adjust calc'!$E4017,cpi!$A:$A,0),MATCH('Inflation adjust calc'!$D4017,cpi!$1:$1,0))</f>
        <v>178</v>
      </c>
      <c r="Q4017" s="36">
        <f>cpi!$I$2</f>
        <v>240.85300000000001</v>
      </c>
      <c r="R4017" s="36">
        <f t="shared" si="505"/>
        <v>1.3531067415730338</v>
      </c>
      <c r="S4017" s="28" t="str">
        <f t="shared" si="501"/>
        <v/>
      </c>
      <c r="T4017" s="37">
        <f t="shared" si="502"/>
        <v>5818358.9887640448</v>
      </c>
      <c r="U4017" s="37">
        <f t="shared" si="503"/>
        <v>9398755.2009438202</v>
      </c>
      <c r="V4017" s="37">
        <f t="shared" si="504"/>
        <v>13745338.633792136</v>
      </c>
    </row>
    <row r="4018" spans="1:22">
      <c r="A4018" s="23">
        <v>4017</v>
      </c>
      <c r="B4018" s="3">
        <v>39915</v>
      </c>
      <c r="C4018" s="28">
        <v>4</v>
      </c>
      <c r="D4018" s="29">
        <v>12</v>
      </c>
      <c r="E4018" s="28">
        <v>2009</v>
      </c>
      <c r="F4018" s="31">
        <f>DATE(E4018,D4018,C4018)</f>
        <v>40151</v>
      </c>
      <c r="G4018" s="24" t="s">
        <v>5107</v>
      </c>
      <c r="H4018" s="2">
        <v>4300000</v>
      </c>
      <c r="I4018" s="2">
        <v>199228</v>
      </c>
      <c r="J4018" s="2">
        <v>9791282</v>
      </c>
      <c r="K4018" s="28" t="str">
        <f t="shared" si="498"/>
        <v/>
      </c>
      <c r="L4018" s="28" t="str">
        <f t="shared" si="499"/>
        <v/>
      </c>
      <c r="M4018" s="28" t="s">
        <v>5107</v>
      </c>
      <c r="N4018" s="28" t="str">
        <f t="shared" si="500"/>
        <v/>
      </c>
      <c r="O4018" s="28" t="str">
        <f>IF(N4018=1,M4018&amp;" ("&amp;E4018&amp;")",M4018)</f>
        <v>Paa</v>
      </c>
      <c r="P4018" s="36">
        <f>INDEX(cpi!$A$1:$M$105,MATCH('Inflation adjust calc'!$E4018,cpi!$A:$A,0),MATCH('Inflation adjust calc'!$D4018,cpi!$1:$1,0))</f>
        <v>215.94900000000001</v>
      </c>
      <c r="Q4018" s="36">
        <f>cpi!$I$2</f>
        <v>240.85300000000001</v>
      </c>
      <c r="R4018" s="36">
        <f t="shared" si="505"/>
        <v>1.1153235254620304</v>
      </c>
      <c r="S4018" s="28" t="str">
        <f t="shared" si="501"/>
        <v/>
      </c>
      <c r="T4018" s="37">
        <f t="shared" si="502"/>
        <v>4795891.1594867306</v>
      </c>
      <c r="U4018" s="37">
        <f t="shared" si="503"/>
        <v>222203.67533074939</v>
      </c>
      <c r="V4018" s="37">
        <f t="shared" si="504"/>
        <v>10920447.15903292</v>
      </c>
    </row>
    <row r="4019" spans="1:22">
      <c r="A4019" s="23">
        <v>4018</v>
      </c>
      <c r="B4019" s="3">
        <v>41220</v>
      </c>
      <c r="C4019" s="28">
        <v>11</v>
      </c>
      <c r="D4019" s="29">
        <v>7</v>
      </c>
      <c r="E4019" s="28">
        <v>2012</v>
      </c>
      <c r="F4019" s="31">
        <f>DATE(E4019,D4019,C4019)</f>
        <v>41101</v>
      </c>
      <c r="G4019" s="24" t="s">
        <v>5108</v>
      </c>
      <c r="H4019" s="2">
        <v>4300000</v>
      </c>
      <c r="I4019" s="2">
        <v>188870</v>
      </c>
      <c r="J4019" s="2">
        <v>10212403</v>
      </c>
      <c r="K4019" s="28" t="str">
        <f t="shared" si="498"/>
        <v/>
      </c>
      <c r="L4019" s="28" t="str">
        <f t="shared" si="499"/>
        <v/>
      </c>
      <c r="M4019" s="28" t="s">
        <v>5108</v>
      </c>
      <c r="N4019" s="28" t="str">
        <f t="shared" si="500"/>
        <v/>
      </c>
      <c r="O4019" s="28" t="str">
        <f>IF(N4019=1,M4019&amp;" ("&amp;E4019&amp;")",M4019)</f>
        <v>Snabba Cash</v>
      </c>
      <c r="P4019" s="36">
        <f>INDEX(cpi!$A$1:$M$105,MATCH('Inflation adjust calc'!$E4019,cpi!$A:$A,0),MATCH('Inflation adjust calc'!$D4019,cpi!$1:$1,0))</f>
        <v>229.10400000000001</v>
      </c>
      <c r="Q4019" s="36">
        <f>cpi!$I$2</f>
        <v>240.85300000000001</v>
      </c>
      <c r="R4019" s="36">
        <f t="shared" si="505"/>
        <v>1.0512823870382009</v>
      </c>
      <c r="S4019" s="28" t="str">
        <f t="shared" si="501"/>
        <v/>
      </c>
      <c r="T4019" s="37">
        <f t="shared" si="502"/>
        <v>4520514.2642642641</v>
      </c>
      <c r="U4019" s="37">
        <f t="shared" si="503"/>
        <v>198555.70443990501</v>
      </c>
      <c r="V4019" s="37">
        <f t="shared" si="504"/>
        <v>10736119.403236084</v>
      </c>
    </row>
    <row r="4020" spans="1:22">
      <c r="A4020" s="23">
        <v>4019</v>
      </c>
      <c r="B4020" s="3" t="s">
        <v>3141</v>
      </c>
      <c r="C4020" s="28">
        <v>19</v>
      </c>
      <c r="D4020" s="29">
        <v>10</v>
      </c>
      <c r="E4020" s="28">
        <v>1990</v>
      </c>
      <c r="F4020" s="31">
        <f>DATE(E4020,D4020,C4020)</f>
        <v>33165</v>
      </c>
      <c r="G4020" s="24" t="s">
        <v>5109</v>
      </c>
      <c r="H4020" s="2">
        <v>4200000</v>
      </c>
      <c r="I4020" s="2">
        <v>5835247</v>
      </c>
      <c r="J4020" s="2">
        <v>5835247</v>
      </c>
      <c r="K4020" s="28" t="str">
        <f t="shared" si="498"/>
        <v/>
      </c>
      <c r="L4020" s="28" t="str">
        <f t="shared" si="499"/>
        <v/>
      </c>
      <c r="M4020" s="28" t="s">
        <v>5109</v>
      </c>
      <c r="N4020" s="28">
        <f t="shared" si="500"/>
        <v>1</v>
      </c>
      <c r="O4020" s="28" t="str">
        <f>IF(N4020=1,M4020&amp;" ("&amp;E4020&amp;")",M4020)</f>
        <v>Night of the Living Dead (1990)</v>
      </c>
      <c r="P4020" s="36">
        <f>INDEX(cpi!$A$1:$M$105,MATCH('Inflation adjust calc'!$E4020,cpi!$A:$A,0),MATCH('Inflation adjust calc'!$D4020,cpi!$1:$1,0))</f>
        <v>133.5</v>
      </c>
      <c r="Q4020" s="36">
        <f>cpi!$I$2</f>
        <v>240.85300000000001</v>
      </c>
      <c r="R4020" s="36">
        <f t="shared" si="505"/>
        <v>1.8041423220973782</v>
      </c>
      <c r="S4020" s="28" t="str">
        <f t="shared" si="501"/>
        <v/>
      </c>
      <c r="T4020" s="37">
        <f t="shared" si="502"/>
        <v>7577397.752808989</v>
      </c>
      <c r="U4020" s="37">
        <f t="shared" si="503"/>
        <v>10527616.072591759</v>
      </c>
      <c r="V4020" s="37">
        <f t="shared" si="504"/>
        <v>10527616.072591759</v>
      </c>
    </row>
    <row r="4021" spans="1:22">
      <c r="A4021" s="23">
        <v>4020</v>
      </c>
      <c r="B4021" s="3" t="s">
        <v>1815</v>
      </c>
      <c r="C4021" s="28">
        <v>17</v>
      </c>
      <c r="D4021" s="29">
        <v>2</v>
      </c>
      <c r="E4021" s="28">
        <v>2006</v>
      </c>
      <c r="F4021" s="31">
        <f>DATE(E4021,D4021,C4021)</f>
        <v>38765</v>
      </c>
      <c r="G4021" s="24" t="s">
        <v>5110</v>
      </c>
      <c r="H4021" s="2">
        <v>4200000</v>
      </c>
      <c r="I4021" s="2">
        <v>1502188</v>
      </c>
      <c r="J4021" s="2">
        <v>33913542</v>
      </c>
      <c r="K4021" s="28" t="str">
        <f t="shared" si="498"/>
        <v/>
      </c>
      <c r="L4021" s="28" t="str">
        <f t="shared" si="499"/>
        <v/>
      </c>
      <c r="M4021" s="28" t="s">
        <v>5110</v>
      </c>
      <c r="N4021" s="28" t="str">
        <f t="shared" si="500"/>
        <v/>
      </c>
      <c r="O4021" s="28" t="str">
        <f>IF(N4021=1,M4021&amp;" ("&amp;E4021&amp;")",M4021)</f>
        <v>Nochnoy dozor</v>
      </c>
      <c r="P4021" s="36">
        <f>INDEX(cpi!$A$1:$M$105,MATCH('Inflation adjust calc'!$E4021,cpi!$A:$A,0),MATCH('Inflation adjust calc'!$D4021,cpi!$1:$1,0))</f>
        <v>198.7</v>
      </c>
      <c r="Q4021" s="36">
        <f>cpi!$I$2</f>
        <v>240.85300000000001</v>
      </c>
      <c r="R4021" s="36">
        <f t="shared" si="505"/>
        <v>1.2121439355812784</v>
      </c>
      <c r="S4021" s="28" t="str">
        <f t="shared" si="501"/>
        <v/>
      </c>
      <c r="T4021" s="37">
        <f t="shared" si="502"/>
        <v>5091004.5294413697</v>
      </c>
      <c r="U4021" s="37">
        <f t="shared" si="503"/>
        <v>1820868.0743029695</v>
      </c>
      <c r="V4021" s="37">
        <f t="shared" si="504"/>
        <v>41108094.269380979</v>
      </c>
    </row>
    <row r="4022" spans="1:22">
      <c r="A4022" s="23">
        <v>4021</v>
      </c>
      <c r="B4022" s="3" t="s">
        <v>694</v>
      </c>
      <c r="C4022" s="28">
        <v>13</v>
      </c>
      <c r="D4022" s="29">
        <v>8</v>
      </c>
      <c r="E4022" s="28">
        <v>2010</v>
      </c>
      <c r="F4022" s="31">
        <f>DATE(E4022,D4022,C4022)</f>
        <v>40403</v>
      </c>
      <c r="G4022" s="24" t="s">
        <v>5111</v>
      </c>
      <c r="H4022" s="2">
        <v>4200000</v>
      </c>
      <c r="I4022" s="2">
        <v>1044039</v>
      </c>
      <c r="J4022" s="2">
        <v>8078683</v>
      </c>
      <c r="K4022" s="28" t="str">
        <f t="shared" si="498"/>
        <v/>
      </c>
      <c r="L4022" s="28" t="str">
        <f t="shared" si="499"/>
        <v/>
      </c>
      <c r="M4022" s="28" t="s">
        <v>5111</v>
      </c>
      <c r="N4022" s="28" t="str">
        <f t="shared" si="500"/>
        <v/>
      </c>
      <c r="O4022" s="28" t="str">
        <f>IF(N4022=1,M4022&amp;" ("&amp;E4022&amp;")",M4022)</f>
        <v>Animal Kingdom</v>
      </c>
      <c r="P4022" s="36">
        <f>INDEX(cpi!$A$1:$M$105,MATCH('Inflation adjust calc'!$E4022,cpi!$A:$A,0),MATCH('Inflation adjust calc'!$D4022,cpi!$1:$1,0))</f>
        <v>218.31200000000001</v>
      </c>
      <c r="Q4022" s="36">
        <f>cpi!$I$2</f>
        <v>240.85300000000001</v>
      </c>
      <c r="R4022" s="36">
        <f t="shared" si="505"/>
        <v>1.1032513100516692</v>
      </c>
      <c r="S4022" s="28" t="str">
        <f t="shared" si="501"/>
        <v/>
      </c>
      <c r="T4022" s="37">
        <f t="shared" si="502"/>
        <v>4633655.5022170106</v>
      </c>
      <c r="U4022" s="37">
        <f t="shared" si="503"/>
        <v>1151837.3944950346</v>
      </c>
      <c r="V4022" s="37">
        <f t="shared" si="504"/>
        <v>8912817.6032421496</v>
      </c>
    </row>
    <row r="4023" spans="1:22">
      <c r="A4023" s="23">
        <v>4022</v>
      </c>
      <c r="B4023" s="3" t="s">
        <v>102</v>
      </c>
      <c r="C4023" s="28">
        <v>28</v>
      </c>
      <c r="D4023" s="29">
        <v>5</v>
      </c>
      <c r="E4023" s="28">
        <v>2010</v>
      </c>
      <c r="F4023" s="31">
        <f>DATE(E4023,D4023,C4023)</f>
        <v>40326</v>
      </c>
      <c r="G4023" s="24" t="s">
        <v>5112</v>
      </c>
      <c r="H4023" s="2">
        <v>4200000</v>
      </c>
      <c r="I4023" s="2">
        <v>101740</v>
      </c>
      <c r="J4023" s="2">
        <v>101740</v>
      </c>
      <c r="K4023" s="28" t="str">
        <f t="shared" si="498"/>
        <v/>
      </c>
      <c r="L4023" s="28" t="str">
        <f t="shared" si="499"/>
        <v/>
      </c>
      <c r="M4023" s="28" t="s">
        <v>5112</v>
      </c>
      <c r="N4023" s="28" t="str">
        <f t="shared" si="500"/>
        <v/>
      </c>
      <c r="O4023" s="28" t="str">
        <f>IF(N4023=1,M4023&amp;" ("&amp;E4023&amp;")",M4023)</f>
        <v>George A. Romero's Survival of the Dead</v>
      </c>
      <c r="P4023" s="36">
        <f>INDEX(cpi!$A$1:$M$105,MATCH('Inflation adjust calc'!$E4023,cpi!$A:$A,0),MATCH('Inflation adjust calc'!$D4023,cpi!$1:$1,0))</f>
        <v>218.178</v>
      </c>
      <c r="Q4023" s="36">
        <f>cpi!$I$2</f>
        <v>240.85300000000001</v>
      </c>
      <c r="R4023" s="36">
        <f t="shared" si="505"/>
        <v>1.1039289020891199</v>
      </c>
      <c r="S4023" s="28" t="str">
        <f t="shared" si="501"/>
        <v/>
      </c>
      <c r="T4023" s="37">
        <f t="shared" si="502"/>
        <v>4636501.3887743037</v>
      </c>
      <c r="U4023" s="37">
        <f t="shared" si="503"/>
        <v>112313.72649854705</v>
      </c>
      <c r="V4023" s="37">
        <f t="shared" si="504"/>
        <v>112313.72649854705</v>
      </c>
    </row>
    <row r="4024" spans="1:22">
      <c r="A4024" s="23">
        <v>4023</v>
      </c>
      <c r="B4024" s="3" t="s">
        <v>637</v>
      </c>
      <c r="C4024" s="28">
        <v>21</v>
      </c>
      <c r="D4024" s="29">
        <v>10</v>
      </c>
      <c r="E4024" s="28">
        <v>2011</v>
      </c>
      <c r="F4024" s="31">
        <f>DATE(E4024,D4024,C4024)</f>
        <v>40837</v>
      </c>
      <c r="G4024" s="24" t="s">
        <v>5113</v>
      </c>
      <c r="H4024" s="2">
        <v>4200000</v>
      </c>
      <c r="I4024">
        <v>0</v>
      </c>
      <c r="J4024" s="2">
        <v>313230</v>
      </c>
      <c r="K4024" s="28" t="str">
        <f t="shared" si="498"/>
        <v/>
      </c>
      <c r="L4024" s="28" t="str">
        <f t="shared" si="499"/>
        <v/>
      </c>
      <c r="M4024" s="28" t="s">
        <v>5113</v>
      </c>
      <c r="N4024" s="28" t="str">
        <f t="shared" si="500"/>
        <v/>
      </c>
      <c r="O4024" s="28" t="str">
        <f>IF(N4024=1,M4024&amp;" ("&amp;E4024&amp;")",M4024)</f>
        <v>Cargo</v>
      </c>
      <c r="P4024" s="36">
        <f>INDEX(cpi!$A$1:$M$105,MATCH('Inflation adjust calc'!$E4024,cpi!$A:$A,0),MATCH('Inflation adjust calc'!$D4024,cpi!$1:$1,0))</f>
        <v>226.42099999999999</v>
      </c>
      <c r="Q4024" s="36">
        <f>cpi!$I$2</f>
        <v>240.85300000000001</v>
      </c>
      <c r="R4024" s="36">
        <f t="shared" si="505"/>
        <v>1.0637396707902536</v>
      </c>
      <c r="S4024" s="28" t="str">
        <f t="shared" si="501"/>
        <v/>
      </c>
      <c r="T4024" s="37">
        <f t="shared" si="502"/>
        <v>4467706.6173190651</v>
      </c>
      <c r="U4024" s="37">
        <f t="shared" si="503"/>
        <v>0</v>
      </c>
      <c r="V4024" s="37">
        <f t="shared" si="504"/>
        <v>333195.17708163115</v>
      </c>
    </row>
    <row r="4025" spans="1:22">
      <c r="A4025" s="23">
        <v>4024</v>
      </c>
      <c r="B4025" s="3" t="s">
        <v>5114</v>
      </c>
      <c r="C4025" s="28">
        <v>23</v>
      </c>
      <c r="D4025" s="29">
        <v>5</v>
      </c>
      <c r="E4025" s="28">
        <v>2006</v>
      </c>
      <c r="F4025" s="31">
        <f>DATE(E4025,D4025,C4025)</f>
        <v>38860</v>
      </c>
      <c r="G4025" s="24" t="s">
        <v>5115</v>
      </c>
      <c r="H4025" s="2">
        <v>4200000</v>
      </c>
      <c r="I4025">
        <v>0</v>
      </c>
      <c r="J4025">
        <v>0</v>
      </c>
      <c r="K4025" s="28">
        <f t="shared" si="498"/>
        <v>1</v>
      </c>
      <c r="L4025" s="28" t="str">
        <f t="shared" si="499"/>
        <v/>
      </c>
      <c r="M4025" s="28" t="s">
        <v>5115</v>
      </c>
      <c r="N4025" s="28" t="str">
        <f t="shared" si="500"/>
        <v/>
      </c>
      <c r="O4025" s="28" t="str">
        <f>IF(N4025=1,M4025&amp;" ("&amp;E4025&amp;")",M4025)</f>
        <v>High School Musical</v>
      </c>
      <c r="P4025" s="36">
        <f>INDEX(cpi!$A$1:$M$105,MATCH('Inflation adjust calc'!$E4025,cpi!$A:$A,0),MATCH('Inflation adjust calc'!$D4025,cpi!$1:$1,0))</f>
        <v>202.5</v>
      </c>
      <c r="Q4025" s="36">
        <f>cpi!$I$2</f>
        <v>240.85300000000001</v>
      </c>
      <c r="R4025" s="36">
        <f t="shared" si="505"/>
        <v>1.1893975308641975</v>
      </c>
      <c r="S4025" s="28" t="str">
        <f t="shared" si="501"/>
        <v/>
      </c>
      <c r="T4025" s="37">
        <f t="shared" si="502"/>
        <v>4995469.6296296297</v>
      </c>
      <c r="U4025" s="37">
        <f t="shared" si="503"/>
        <v>0</v>
      </c>
      <c r="V4025" s="37">
        <f t="shared" si="504"/>
        <v>0</v>
      </c>
    </row>
    <row r="4026" spans="1:22">
      <c r="A4026" s="23">
        <v>4025</v>
      </c>
      <c r="B4026" s="3">
        <v>35949</v>
      </c>
      <c r="C4026" s="28">
        <v>6</v>
      </c>
      <c r="D4026" s="29">
        <v>3</v>
      </c>
      <c r="E4026" s="28">
        <v>1998</v>
      </c>
      <c r="F4026" s="31">
        <f>DATE(E4026,D4026,C4026)</f>
        <v>35860</v>
      </c>
      <c r="G4026" s="24" t="s">
        <v>5116</v>
      </c>
      <c r="H4026" s="2">
        <v>4030000</v>
      </c>
      <c r="I4026" s="2">
        <v>2542264</v>
      </c>
      <c r="J4026" s="2">
        <v>2542264</v>
      </c>
      <c r="K4026" s="28" t="str">
        <f t="shared" si="498"/>
        <v/>
      </c>
      <c r="L4026" s="28" t="str">
        <f t="shared" si="499"/>
        <v/>
      </c>
      <c r="M4026" s="28" t="s">
        <v>5116</v>
      </c>
      <c r="N4026" s="28" t="str">
        <f t="shared" si="500"/>
        <v/>
      </c>
      <c r="O4026" s="28" t="str">
        <f>IF(N4026=1,M4026&amp;" ("&amp;E4026&amp;")",M4026)</f>
        <v>Love and Death on Long Island</v>
      </c>
      <c r="P4026" s="36">
        <f>INDEX(cpi!$A$1:$M$105,MATCH('Inflation adjust calc'!$E4026,cpi!$A:$A,0),MATCH('Inflation adjust calc'!$D4026,cpi!$1:$1,0))</f>
        <v>162.19999999999999</v>
      </c>
      <c r="Q4026" s="36">
        <f>cpi!$I$2</f>
        <v>240.85300000000001</v>
      </c>
      <c r="R4026" s="36">
        <f t="shared" si="505"/>
        <v>1.4849136868064119</v>
      </c>
      <c r="S4026" s="28" t="str">
        <f t="shared" si="501"/>
        <v/>
      </c>
      <c r="T4026" s="37">
        <f t="shared" si="502"/>
        <v>5984202.1578298397</v>
      </c>
      <c r="U4026" s="37">
        <f t="shared" si="503"/>
        <v>3775042.6090752161</v>
      </c>
      <c r="V4026" s="37">
        <f t="shared" si="504"/>
        <v>3775042.6090752161</v>
      </c>
    </row>
    <row r="4027" spans="1:22">
      <c r="A4027" s="23">
        <v>4026</v>
      </c>
      <c r="B4027" s="3" t="s">
        <v>5117</v>
      </c>
      <c r="C4027" s="28">
        <v>19</v>
      </c>
      <c r="D4027" s="29">
        <v>3</v>
      </c>
      <c r="E4027" s="28">
        <v>1982</v>
      </c>
      <c r="F4027" s="31">
        <f>DATE(E4027,D4027,C4027)</f>
        <v>30029</v>
      </c>
      <c r="G4027" s="24" t="s">
        <v>5118</v>
      </c>
      <c r="H4027" s="2">
        <v>4000000</v>
      </c>
      <c r="I4027" s="2">
        <v>109492484</v>
      </c>
      <c r="J4027" s="2">
        <v>109492484</v>
      </c>
      <c r="K4027" s="28" t="str">
        <f t="shared" si="498"/>
        <v/>
      </c>
      <c r="L4027" s="28" t="str">
        <f t="shared" si="499"/>
        <v/>
      </c>
      <c r="M4027" s="28" t="s">
        <v>5118</v>
      </c>
      <c r="N4027" s="28" t="str">
        <f t="shared" si="500"/>
        <v/>
      </c>
      <c r="O4027" s="28" t="str">
        <f>IF(N4027=1,M4027&amp;" ("&amp;E4027&amp;")",M4027)</f>
        <v>Porky's</v>
      </c>
      <c r="P4027" s="36">
        <f>INDEX(cpi!$A$1:$M$105,MATCH('Inflation adjust calc'!$E4027,cpi!$A:$A,0),MATCH('Inflation adjust calc'!$D4027,cpi!$1:$1,0))</f>
        <v>94.5</v>
      </c>
      <c r="Q4027" s="36">
        <f>cpi!$I$2</f>
        <v>240.85300000000001</v>
      </c>
      <c r="R4027" s="36">
        <f t="shared" si="505"/>
        <v>2.5487089947089947</v>
      </c>
      <c r="S4027" s="28" t="str">
        <f t="shared" si="501"/>
        <v/>
      </c>
      <c r="T4027" s="37">
        <f t="shared" si="502"/>
        <v>10194835.978835979</v>
      </c>
      <c r="U4027" s="37">
        <f t="shared" si="503"/>
        <v>279064478.82383066</v>
      </c>
      <c r="V4027" s="37">
        <f t="shared" si="504"/>
        <v>279064478.82383066</v>
      </c>
    </row>
    <row r="4028" spans="1:22">
      <c r="A4028" s="23">
        <v>4027</v>
      </c>
      <c r="B4028" s="3">
        <v>19481</v>
      </c>
      <c r="C4028" s="28">
        <v>5</v>
      </c>
      <c r="D4028" s="29">
        <v>2</v>
      </c>
      <c r="E4028" s="28">
        <v>1953</v>
      </c>
      <c r="F4028" s="31">
        <f>DATE(E4028,D4028,C4028)</f>
        <v>19395</v>
      </c>
      <c r="G4028" s="24" t="s">
        <v>525</v>
      </c>
      <c r="H4028" s="2">
        <v>4000000</v>
      </c>
      <c r="I4028" s="2">
        <v>87400000</v>
      </c>
      <c r="J4028" s="2">
        <v>87400000</v>
      </c>
      <c r="K4028" s="28" t="str">
        <f t="shared" si="498"/>
        <v/>
      </c>
      <c r="L4028" s="28" t="str">
        <f t="shared" si="499"/>
        <v/>
      </c>
      <c r="M4028" s="28" t="s">
        <v>525</v>
      </c>
      <c r="N4028" s="28">
        <f t="shared" si="500"/>
        <v>1</v>
      </c>
      <c r="O4028" s="28" t="str">
        <f>IF(N4028=1,M4028&amp;" ("&amp;E4028&amp;")",M4028)</f>
        <v>Peter Pan (1953)</v>
      </c>
      <c r="P4028" s="36">
        <f>INDEX(cpi!$A$1:$M$105,MATCH('Inflation adjust calc'!$E4028,cpi!$A:$A,0),MATCH('Inflation adjust calc'!$D4028,cpi!$1:$1,0))</f>
        <v>26.5</v>
      </c>
      <c r="Q4028" s="36">
        <f>cpi!$I$2</f>
        <v>240.85300000000001</v>
      </c>
      <c r="R4028" s="36">
        <f t="shared" si="505"/>
        <v>9.0887924528301891</v>
      </c>
      <c r="S4028" s="28" t="str">
        <f t="shared" si="501"/>
        <v/>
      </c>
      <c r="T4028" s="37">
        <f t="shared" si="502"/>
        <v>36355169.811320759</v>
      </c>
      <c r="U4028" s="37">
        <f t="shared" si="503"/>
        <v>794360460.37735856</v>
      </c>
      <c r="V4028" s="37">
        <f t="shared" si="504"/>
        <v>794360460.37735856</v>
      </c>
    </row>
    <row r="4029" spans="1:22">
      <c r="A4029" s="23">
        <v>4028</v>
      </c>
      <c r="B4029" s="3" t="s">
        <v>2688</v>
      </c>
      <c r="C4029" s="28">
        <v>25</v>
      </c>
      <c r="D4029" s="29">
        <v>11</v>
      </c>
      <c r="E4029" s="28">
        <v>1992</v>
      </c>
      <c r="F4029" s="31">
        <f>DATE(E4029,D4029,C4029)</f>
        <v>33933</v>
      </c>
      <c r="G4029" s="24" t="s">
        <v>5119</v>
      </c>
      <c r="H4029" s="2">
        <v>4000000</v>
      </c>
      <c r="I4029" s="2">
        <v>62546695</v>
      </c>
      <c r="J4029" s="2">
        <v>62546695</v>
      </c>
      <c r="K4029" s="28" t="str">
        <f t="shared" si="498"/>
        <v/>
      </c>
      <c r="L4029" s="28" t="str">
        <f t="shared" si="499"/>
        <v/>
      </c>
      <c r="M4029" s="28" t="s">
        <v>5119</v>
      </c>
      <c r="N4029" s="28" t="str">
        <f t="shared" si="500"/>
        <v/>
      </c>
      <c r="O4029" s="28" t="str">
        <f>IF(N4029=1,M4029&amp;" ("&amp;E4029&amp;")",M4029)</f>
        <v>The Crying Game</v>
      </c>
      <c r="P4029" s="36">
        <f>INDEX(cpi!$A$1:$M$105,MATCH('Inflation adjust calc'!$E4029,cpi!$A:$A,0),MATCH('Inflation adjust calc'!$D4029,cpi!$1:$1,0))</f>
        <v>142</v>
      </c>
      <c r="Q4029" s="36">
        <f>cpi!$I$2</f>
        <v>240.85300000000001</v>
      </c>
      <c r="R4029" s="36">
        <f t="shared" si="505"/>
        <v>1.6961478873239437</v>
      </c>
      <c r="S4029" s="28" t="str">
        <f t="shared" si="501"/>
        <v/>
      </c>
      <c r="T4029" s="37">
        <f t="shared" si="502"/>
        <v>6784591.5492957747</v>
      </c>
      <c r="U4029" s="37">
        <f t="shared" si="503"/>
        <v>106088444.58334507</v>
      </c>
      <c r="V4029" s="37">
        <f t="shared" si="504"/>
        <v>106088444.58334507</v>
      </c>
    </row>
    <row r="4030" spans="1:22">
      <c r="A4030" s="23">
        <v>4029</v>
      </c>
      <c r="B4030" s="3">
        <v>37964</v>
      </c>
      <c r="C4030" s="28">
        <v>12</v>
      </c>
      <c r="D4030" s="29">
        <v>9</v>
      </c>
      <c r="E4030" s="28">
        <v>2003</v>
      </c>
      <c r="F4030" s="31">
        <f>DATE(E4030,D4030,C4030)</f>
        <v>37876</v>
      </c>
      <c r="G4030" s="24" t="s">
        <v>5120</v>
      </c>
      <c r="H4030" s="2">
        <v>4000000</v>
      </c>
      <c r="I4030" s="2">
        <v>44585453</v>
      </c>
      <c r="J4030" s="2">
        <v>117085297</v>
      </c>
      <c r="K4030" s="28" t="str">
        <f t="shared" si="498"/>
        <v/>
      </c>
      <c r="L4030" s="28" t="str">
        <f t="shared" si="499"/>
        <v/>
      </c>
      <c r="M4030" s="28" t="s">
        <v>5120</v>
      </c>
      <c r="N4030" s="28" t="str">
        <f t="shared" si="500"/>
        <v/>
      </c>
      <c r="O4030" s="28" t="str">
        <f>IF(N4030=1,M4030&amp;" ("&amp;E4030&amp;")",M4030)</f>
        <v>Lost in Translation</v>
      </c>
      <c r="P4030" s="36">
        <f>INDEX(cpi!$A$1:$M$105,MATCH('Inflation adjust calc'!$E4030,cpi!$A:$A,0),MATCH('Inflation adjust calc'!$D4030,cpi!$1:$1,0))</f>
        <v>185.2</v>
      </c>
      <c r="Q4030" s="36">
        <f>cpi!$I$2</f>
        <v>240.85300000000001</v>
      </c>
      <c r="R4030" s="36">
        <f t="shared" si="505"/>
        <v>1.300502159827214</v>
      </c>
      <c r="S4030" s="28" t="str">
        <f t="shared" si="501"/>
        <v/>
      </c>
      <c r="T4030" s="37">
        <f t="shared" si="502"/>
        <v>5202008.6393088559</v>
      </c>
      <c r="U4030" s="37">
        <f t="shared" si="503"/>
        <v>57983477.923374735</v>
      </c>
      <c r="V4030" s="37">
        <f t="shared" si="504"/>
        <v>152269681.63251081</v>
      </c>
    </row>
    <row r="4031" spans="1:22">
      <c r="A4031" s="23">
        <v>4030</v>
      </c>
      <c r="B4031" s="3" t="s">
        <v>5121</v>
      </c>
      <c r="C4031" s="28">
        <v>20</v>
      </c>
      <c r="D4031" s="29">
        <v>4</v>
      </c>
      <c r="E4031" s="28">
        <v>1977</v>
      </c>
      <c r="F4031" s="31">
        <f>DATE(E4031,D4031,C4031)</f>
        <v>28235</v>
      </c>
      <c r="G4031" s="24" t="s">
        <v>5122</v>
      </c>
      <c r="H4031" s="2">
        <v>4000000</v>
      </c>
      <c r="I4031" s="2">
        <v>38251425</v>
      </c>
      <c r="J4031" s="2">
        <v>38251425</v>
      </c>
      <c r="K4031" s="28" t="str">
        <f t="shared" si="498"/>
        <v/>
      </c>
      <c r="L4031" s="28" t="str">
        <f t="shared" si="499"/>
        <v/>
      </c>
      <c r="M4031" s="28" t="s">
        <v>5122</v>
      </c>
      <c r="N4031" s="28" t="str">
        <f t="shared" si="500"/>
        <v/>
      </c>
      <c r="O4031" s="28" t="str">
        <f>IF(N4031=1,M4031&amp;" ("&amp;E4031&amp;")",M4031)</f>
        <v>Annie Hall</v>
      </c>
      <c r="P4031" s="36">
        <f>INDEX(cpi!$A$1:$M$105,MATCH('Inflation adjust calc'!$E4031,cpi!$A:$A,0),MATCH('Inflation adjust calc'!$D4031,cpi!$1:$1,0))</f>
        <v>60</v>
      </c>
      <c r="Q4031" s="36">
        <f>cpi!$I$2</f>
        <v>240.85300000000001</v>
      </c>
      <c r="R4031" s="36">
        <f t="shared" si="505"/>
        <v>4.014216666666667</v>
      </c>
      <c r="S4031" s="28" t="str">
        <f t="shared" si="501"/>
        <v/>
      </c>
      <c r="T4031" s="37">
        <f t="shared" si="502"/>
        <v>16056866.666666668</v>
      </c>
      <c r="U4031" s="37">
        <f t="shared" si="503"/>
        <v>153549507.75875002</v>
      </c>
      <c r="V4031" s="37">
        <f t="shared" si="504"/>
        <v>153549507.75875002</v>
      </c>
    </row>
    <row r="4032" spans="1:22">
      <c r="A4032" s="23">
        <v>4031</v>
      </c>
      <c r="B4032" s="3">
        <v>19268</v>
      </c>
      <c r="C4032" s="28">
        <v>10</v>
      </c>
      <c r="D4032" s="29">
        <v>1</v>
      </c>
      <c r="E4032" s="28">
        <v>1952</v>
      </c>
      <c r="F4032" s="31">
        <f>DATE(E4032,D4032,C4032)</f>
        <v>19003</v>
      </c>
      <c r="G4032" s="24" t="s">
        <v>5123</v>
      </c>
      <c r="H4032" s="2">
        <v>4000000</v>
      </c>
      <c r="I4032" s="2">
        <v>36000000</v>
      </c>
      <c r="J4032" s="2">
        <v>36000000</v>
      </c>
      <c r="K4032" s="28" t="str">
        <f t="shared" si="498"/>
        <v/>
      </c>
      <c r="L4032" s="28" t="str">
        <f t="shared" si="499"/>
        <v/>
      </c>
      <c r="M4032" s="28" t="s">
        <v>5123</v>
      </c>
      <c r="N4032" s="28" t="str">
        <f t="shared" si="500"/>
        <v/>
      </c>
      <c r="O4032" s="28" t="str">
        <f>IF(N4032=1,M4032&amp;" ("&amp;E4032&amp;")",M4032)</f>
        <v>The Greatest Show on Earth</v>
      </c>
      <c r="P4032" s="36">
        <f>INDEX(cpi!$A$1:$M$105,MATCH('Inflation adjust calc'!$E4032,cpi!$A:$A,0),MATCH('Inflation adjust calc'!$D4032,cpi!$1:$1,0))</f>
        <v>26.5</v>
      </c>
      <c r="Q4032" s="36">
        <f>cpi!$I$2</f>
        <v>240.85300000000001</v>
      </c>
      <c r="R4032" s="36">
        <f t="shared" si="505"/>
        <v>9.0887924528301891</v>
      </c>
      <c r="S4032" s="28" t="str">
        <f t="shared" si="501"/>
        <v/>
      </c>
      <c r="T4032" s="37">
        <f t="shared" si="502"/>
        <v>36355169.811320759</v>
      </c>
      <c r="U4032" s="37">
        <f t="shared" si="503"/>
        <v>327196528.3018868</v>
      </c>
      <c r="V4032" s="37">
        <f t="shared" si="504"/>
        <v>327196528.3018868</v>
      </c>
    </row>
    <row r="4033" spans="1:22">
      <c r="A4033" s="23">
        <v>4032</v>
      </c>
      <c r="B4033" s="3" t="s">
        <v>1254</v>
      </c>
      <c r="C4033" s="28">
        <v>23</v>
      </c>
      <c r="D4033" s="29">
        <v>1</v>
      </c>
      <c r="E4033" s="28">
        <v>2015</v>
      </c>
      <c r="F4033" s="31">
        <f>DATE(E4033,D4033,C4033)</f>
        <v>42027</v>
      </c>
      <c r="G4033" s="24" t="s">
        <v>5124</v>
      </c>
      <c r="H4033" s="2">
        <v>4000000</v>
      </c>
      <c r="I4033" s="2">
        <v>35423380</v>
      </c>
      <c r="J4033" s="2">
        <v>52819253</v>
      </c>
      <c r="K4033" s="28" t="str">
        <f t="shared" si="498"/>
        <v/>
      </c>
      <c r="L4033" s="28" t="str">
        <f t="shared" si="499"/>
        <v/>
      </c>
      <c r="M4033" s="28" t="s">
        <v>5124</v>
      </c>
      <c r="N4033" s="28" t="str">
        <f t="shared" si="500"/>
        <v/>
      </c>
      <c r="O4033" s="28" t="str">
        <f>IF(N4033=1,M4033&amp;" ("&amp;E4033&amp;")",M4033)</f>
        <v>The Boy Next Door</v>
      </c>
      <c r="P4033" s="36">
        <f>INDEX(cpi!$A$1:$M$105,MATCH('Inflation adjust calc'!$E4033,cpi!$A:$A,0),MATCH('Inflation adjust calc'!$D4033,cpi!$1:$1,0))</f>
        <v>233.70699999999999</v>
      </c>
      <c r="Q4033" s="36">
        <f>cpi!$I$2</f>
        <v>240.85300000000001</v>
      </c>
      <c r="R4033" s="36">
        <f t="shared" si="505"/>
        <v>1.0305767478081531</v>
      </c>
      <c r="S4033" s="28" t="str">
        <f t="shared" si="501"/>
        <v/>
      </c>
      <c r="T4033" s="37">
        <f t="shared" si="502"/>
        <v>4122306.9912326126</v>
      </c>
      <c r="U4033" s="37">
        <f t="shared" si="503"/>
        <v>36506511.756772377</v>
      </c>
      <c r="V4033" s="37">
        <f t="shared" si="504"/>
        <v>54434293.978396036</v>
      </c>
    </row>
    <row r="4034" spans="1:22">
      <c r="A4034" s="23">
        <v>4033</v>
      </c>
      <c r="B4034" s="3" t="s">
        <v>3109</v>
      </c>
      <c r="C4034" s="28">
        <v>27</v>
      </c>
      <c r="D4034" s="29">
        <v>10</v>
      </c>
      <c r="E4034" s="28">
        <v>1995</v>
      </c>
      <c r="F4034" s="31">
        <f>DATE(E4034,D4034,C4034)</f>
        <v>34999</v>
      </c>
      <c r="G4034" s="24" t="s">
        <v>5125</v>
      </c>
      <c r="H4034" s="2">
        <v>4000000</v>
      </c>
      <c r="I4034" s="2">
        <v>31983777</v>
      </c>
      <c r="J4034" s="2">
        <v>49800000</v>
      </c>
      <c r="K4034" s="28" t="str">
        <f t="shared" si="498"/>
        <v/>
      </c>
      <c r="L4034" s="28" t="str">
        <f t="shared" si="499"/>
        <v/>
      </c>
      <c r="M4034" s="28" t="s">
        <v>5125</v>
      </c>
      <c r="N4034" s="28" t="str">
        <f t="shared" si="500"/>
        <v/>
      </c>
      <c r="O4034" s="28" t="str">
        <f>IF(N4034=1,M4034&amp;" ("&amp;E4034&amp;")",M4034)</f>
        <v>Leaving Las Vegas</v>
      </c>
      <c r="P4034" s="36">
        <f>INDEX(cpi!$A$1:$M$105,MATCH('Inflation adjust calc'!$E4034,cpi!$A:$A,0),MATCH('Inflation adjust calc'!$D4034,cpi!$1:$1,0))</f>
        <v>153.69999999999999</v>
      </c>
      <c r="Q4034" s="36">
        <f>cpi!$I$2</f>
        <v>240.85300000000001</v>
      </c>
      <c r="R4034" s="36">
        <f t="shared" si="505"/>
        <v>1.5670331815224465</v>
      </c>
      <c r="S4034" s="28" t="str">
        <f t="shared" si="501"/>
        <v/>
      </c>
      <c r="T4034" s="37">
        <f t="shared" si="502"/>
        <v>6268132.7260897858</v>
      </c>
      <c r="U4034" s="37">
        <f t="shared" si="503"/>
        <v>50119639.82941445</v>
      </c>
      <c r="V4034" s="37">
        <f t="shared" si="504"/>
        <v>78038252.439817831</v>
      </c>
    </row>
    <row r="4035" spans="1:22">
      <c r="A4035" s="23">
        <v>4034</v>
      </c>
      <c r="B4035" s="3" t="s">
        <v>3349</v>
      </c>
      <c r="C4035" s="28">
        <v>26</v>
      </c>
      <c r="D4035" s="29">
        <v>12</v>
      </c>
      <c r="E4035" s="28">
        <v>2001</v>
      </c>
      <c r="F4035" s="31">
        <f>DATE(E4035,D4035,C4035)</f>
        <v>37251</v>
      </c>
      <c r="G4035" s="24" t="s">
        <v>5126</v>
      </c>
      <c r="H4035" s="2">
        <v>4000000</v>
      </c>
      <c r="I4035" s="2">
        <v>31273922</v>
      </c>
      <c r="J4035" s="2">
        <v>43766463</v>
      </c>
      <c r="K4035" s="28" t="str">
        <f t="shared" ref="K4035:K4098" si="506">IF(J4035=0,1,"")</f>
        <v/>
      </c>
      <c r="L4035" s="28" t="str">
        <f t="shared" ref="L4035:L4098" si="507">IF(E4035&gt;2016,1,"")</f>
        <v/>
      </c>
      <c r="M4035" s="28" t="s">
        <v>5126</v>
      </c>
      <c r="N4035" s="28" t="str">
        <f t="shared" ref="N4035:N4098" si="508">IF(COUNTIF($M$2:$M$5233,M4035)&gt;1,1,"")</f>
        <v/>
      </c>
      <c r="O4035" s="28" t="str">
        <f>IF(N4035=1,M4035&amp;" ("&amp;E4035&amp;")",M4035)</f>
        <v>Monster's Ball</v>
      </c>
      <c r="P4035" s="36">
        <f>INDEX(cpi!$A$1:$M$105,MATCH('Inflation adjust calc'!$E4035,cpi!$A:$A,0),MATCH('Inflation adjust calc'!$D4035,cpi!$1:$1,0))</f>
        <v>176.7</v>
      </c>
      <c r="Q4035" s="36">
        <f>cpi!$I$2</f>
        <v>240.85300000000001</v>
      </c>
      <c r="R4035" s="36">
        <f t="shared" si="505"/>
        <v>1.3630616864742502</v>
      </c>
      <c r="S4035" s="28" t="str">
        <f t="shared" ref="S4035:S4098" si="509">IF(ISERROR(R4035),1,"")</f>
        <v/>
      </c>
      <c r="T4035" s="37">
        <f t="shared" ref="T4035:T4098" si="510">H4035*$R4035</f>
        <v>5452246.7458970007</v>
      </c>
      <c r="U4035" s="37">
        <f t="shared" ref="U4035:U4098" si="511">I4035*$R4035</f>
        <v>42628284.863984153</v>
      </c>
      <c r="V4035" s="37">
        <f t="shared" ref="V4035:V4098" si="512">J4035*$R4035</f>
        <v>59656388.867792875</v>
      </c>
    </row>
    <row r="4036" spans="1:22">
      <c r="A4036" s="23">
        <v>4035</v>
      </c>
      <c r="B4036" s="3">
        <v>41950</v>
      </c>
      <c r="C4036" s="28">
        <v>11</v>
      </c>
      <c r="D4036" s="29">
        <v>7</v>
      </c>
      <c r="E4036" s="28">
        <v>2014</v>
      </c>
      <c r="F4036" s="31">
        <f>DATE(E4036,D4036,C4036)</f>
        <v>41831</v>
      </c>
      <c r="G4036" s="24" t="s">
        <v>5127</v>
      </c>
      <c r="H4036" s="2">
        <v>4000000</v>
      </c>
      <c r="I4036" s="2">
        <v>25379975</v>
      </c>
      <c r="J4036" s="2">
        <v>57273049</v>
      </c>
      <c r="K4036" s="28" t="str">
        <f t="shared" si="506"/>
        <v/>
      </c>
      <c r="L4036" s="28" t="str">
        <f t="shared" si="507"/>
        <v/>
      </c>
      <c r="M4036" s="28" t="s">
        <v>5127</v>
      </c>
      <c r="N4036" s="28" t="str">
        <f t="shared" si="508"/>
        <v/>
      </c>
      <c r="O4036" s="28" t="str">
        <f>IF(N4036=1,M4036&amp;" ("&amp;E4036&amp;")",M4036)</f>
        <v>Boyhood</v>
      </c>
      <c r="P4036" s="36">
        <f>INDEX(cpi!$A$1:$M$105,MATCH('Inflation adjust calc'!$E4036,cpi!$A:$A,0),MATCH('Inflation adjust calc'!$D4036,cpi!$1:$1,0))</f>
        <v>238.25</v>
      </c>
      <c r="Q4036" s="36">
        <f>cpi!$I$2</f>
        <v>240.85300000000001</v>
      </c>
      <c r="R4036" s="36">
        <f t="shared" si="505"/>
        <v>1.0109254984260232</v>
      </c>
      <c r="S4036" s="28" t="str">
        <f t="shared" si="509"/>
        <v/>
      </c>
      <c r="T4036" s="37">
        <f t="shared" si="510"/>
        <v>4043701.9937040927</v>
      </c>
      <c r="U4036" s="37">
        <f t="shared" si="511"/>
        <v>25657263.876915008</v>
      </c>
      <c r="V4036" s="37">
        <f t="shared" si="512"/>
        <v>57898785.60670305</v>
      </c>
    </row>
    <row r="4037" spans="1:22">
      <c r="A4037" s="23">
        <v>4036</v>
      </c>
      <c r="B4037" s="3">
        <v>21916</v>
      </c>
      <c r="C4037" s="28">
        <v>1</v>
      </c>
      <c r="D4037" s="29">
        <v>1</v>
      </c>
      <c r="E4037" s="28">
        <v>1960</v>
      </c>
      <c r="F4037" s="31">
        <f>DATE(E4037,D4037,C4037)</f>
        <v>21916</v>
      </c>
      <c r="G4037" s="24" t="s">
        <v>5128</v>
      </c>
      <c r="H4037" s="2">
        <v>4000000</v>
      </c>
      <c r="I4037" s="2">
        <v>21750000</v>
      </c>
      <c r="J4037" s="2">
        <v>21750000</v>
      </c>
      <c r="K4037" s="28" t="str">
        <f t="shared" si="506"/>
        <v/>
      </c>
      <c r="L4037" s="28" t="str">
        <f t="shared" si="507"/>
        <v/>
      </c>
      <c r="M4037" s="28" t="s">
        <v>5128</v>
      </c>
      <c r="N4037" s="28" t="str">
        <f t="shared" si="508"/>
        <v/>
      </c>
      <c r="O4037" s="28" t="str">
        <f>IF(N4037=1,M4037&amp;" ("&amp;E4037&amp;")",M4037)</f>
        <v>Exodus</v>
      </c>
      <c r="P4037" s="36">
        <f>INDEX(cpi!$A$1:$M$105,MATCH('Inflation adjust calc'!$E4037,cpi!$A:$A,0),MATCH('Inflation adjust calc'!$D4037,cpi!$1:$1,0))</f>
        <v>29.3</v>
      </c>
      <c r="Q4037" s="36">
        <f>cpi!$I$2</f>
        <v>240.85300000000001</v>
      </c>
      <c r="R4037" s="36">
        <f t="shared" si="505"/>
        <v>8.2202389078498292</v>
      </c>
      <c r="S4037" s="28" t="str">
        <f t="shared" si="509"/>
        <v/>
      </c>
      <c r="T4037" s="37">
        <f t="shared" si="510"/>
        <v>32880955.631399319</v>
      </c>
      <c r="U4037" s="37">
        <f t="shared" si="511"/>
        <v>178790196.2457338</v>
      </c>
      <c r="V4037" s="37">
        <f t="shared" si="512"/>
        <v>178790196.2457338</v>
      </c>
    </row>
    <row r="4038" spans="1:22">
      <c r="A4038" s="23">
        <v>4037</v>
      </c>
      <c r="B4038" s="3">
        <v>40428</v>
      </c>
      <c r="C4038" s="28">
        <v>9</v>
      </c>
      <c r="D4038" s="29">
        <v>7</v>
      </c>
      <c r="E4038" s="28">
        <v>2010</v>
      </c>
      <c r="F4038" s="31">
        <f>DATE(E4038,D4038,C4038)</f>
        <v>40368</v>
      </c>
      <c r="G4038" s="24" t="s">
        <v>5129</v>
      </c>
      <c r="H4038" s="2">
        <v>4000000</v>
      </c>
      <c r="I4038" s="2">
        <v>20811365</v>
      </c>
      <c r="J4038" s="2">
        <v>36275469</v>
      </c>
      <c r="K4038" s="28" t="str">
        <f t="shared" si="506"/>
        <v/>
      </c>
      <c r="L4038" s="28" t="str">
        <f t="shared" si="507"/>
        <v/>
      </c>
      <c r="M4038" s="28" t="s">
        <v>5129</v>
      </c>
      <c r="N4038" s="28" t="str">
        <f t="shared" si="508"/>
        <v/>
      </c>
      <c r="O4038" s="28" t="str">
        <f>IF(N4038=1,M4038&amp;" ("&amp;E4038&amp;")",M4038)</f>
        <v>The Kids Are All Right</v>
      </c>
      <c r="P4038" s="36">
        <f>INDEX(cpi!$A$1:$M$105,MATCH('Inflation adjust calc'!$E4038,cpi!$A:$A,0),MATCH('Inflation adjust calc'!$D4038,cpi!$1:$1,0))</f>
        <v>218.011</v>
      </c>
      <c r="Q4038" s="36">
        <f>cpi!$I$2</f>
        <v>240.85300000000001</v>
      </c>
      <c r="R4038" s="36">
        <f t="shared" si="505"/>
        <v>1.1047745297255644</v>
      </c>
      <c r="S4038" s="28" t="str">
        <f t="shared" si="509"/>
        <v/>
      </c>
      <c r="T4038" s="37">
        <f t="shared" si="510"/>
        <v>4419098.1189022576</v>
      </c>
      <c r="U4038" s="37">
        <f t="shared" si="511"/>
        <v>22991865.980822071</v>
      </c>
      <c r="V4038" s="37">
        <f t="shared" si="512"/>
        <v>40076214.205049291</v>
      </c>
    </row>
    <row r="4039" spans="1:22">
      <c r="A4039" s="23">
        <v>4038</v>
      </c>
      <c r="B4039" s="3" t="s">
        <v>5130</v>
      </c>
      <c r="C4039" s="28">
        <v>17</v>
      </c>
      <c r="D4039" s="29">
        <v>8</v>
      </c>
      <c r="E4039" s="28">
        <v>1979</v>
      </c>
      <c r="F4039" s="31">
        <f>DATE(E4039,D4039,C4039)</f>
        <v>29084</v>
      </c>
      <c r="G4039" s="24" t="s">
        <v>5131</v>
      </c>
      <c r="H4039" s="2">
        <v>4000000</v>
      </c>
      <c r="I4039" s="2">
        <v>20008693</v>
      </c>
      <c r="J4039" s="2">
        <v>20008693</v>
      </c>
      <c r="K4039" s="28" t="str">
        <f t="shared" si="506"/>
        <v/>
      </c>
      <c r="L4039" s="28" t="str">
        <f t="shared" si="507"/>
        <v/>
      </c>
      <c r="M4039" s="28" t="s">
        <v>5131</v>
      </c>
      <c r="N4039" s="28" t="str">
        <f t="shared" si="508"/>
        <v/>
      </c>
      <c r="O4039" s="28" t="str">
        <f>IF(N4039=1,M4039&amp;" ("&amp;E4039&amp;")",M4039)</f>
        <v>The Life of Brian</v>
      </c>
      <c r="P4039" s="36">
        <f>INDEX(cpi!$A$1:$M$105,MATCH('Inflation adjust calc'!$E4039,cpi!$A:$A,0),MATCH('Inflation adjust calc'!$D4039,cpi!$1:$1,0))</f>
        <v>73.8</v>
      </c>
      <c r="Q4039" s="36">
        <f>cpi!$I$2</f>
        <v>240.85300000000001</v>
      </c>
      <c r="R4039" s="36">
        <f t="shared" si="505"/>
        <v>3.2635907859078594</v>
      </c>
      <c r="S4039" s="28" t="str">
        <f t="shared" si="509"/>
        <v/>
      </c>
      <c r="T4039" s="37">
        <f t="shared" si="510"/>
        <v>13054363.143631438</v>
      </c>
      <c r="U4039" s="37">
        <f t="shared" si="511"/>
        <v>65300186.112859085</v>
      </c>
      <c r="V4039" s="37">
        <f t="shared" si="512"/>
        <v>65300186.112859085</v>
      </c>
    </row>
    <row r="4040" spans="1:22">
      <c r="A4040" s="23">
        <v>4039</v>
      </c>
      <c r="B4040" s="3" t="s">
        <v>535</v>
      </c>
      <c r="C4040" s="28">
        <v>18</v>
      </c>
      <c r="D4040" s="29">
        <v>4</v>
      </c>
      <c r="E4040" s="28">
        <v>2014</v>
      </c>
      <c r="F4040" s="31">
        <f>DATE(E4040,D4040,C4040)</f>
        <v>41747</v>
      </c>
      <c r="G4040" s="24" t="s">
        <v>5132</v>
      </c>
      <c r="H4040" s="2">
        <v>4000000</v>
      </c>
      <c r="I4040" s="2">
        <v>17329487</v>
      </c>
      <c r="J4040" s="2">
        <v>21206861</v>
      </c>
      <c r="K4040" s="28" t="str">
        <f t="shared" si="506"/>
        <v/>
      </c>
      <c r="L4040" s="28" t="str">
        <f t="shared" si="507"/>
        <v/>
      </c>
      <c r="M4040" s="28" t="s">
        <v>5132</v>
      </c>
      <c r="N4040" s="28" t="str">
        <f t="shared" si="508"/>
        <v/>
      </c>
      <c r="O4040" s="28" t="str">
        <f>IF(N4040=1,M4040&amp;" ("&amp;E4040&amp;")",M4040)</f>
        <v>A Haunted House 2</v>
      </c>
      <c r="P4040" s="36">
        <f>INDEX(cpi!$A$1:$M$105,MATCH('Inflation adjust calc'!$E4040,cpi!$A:$A,0),MATCH('Inflation adjust calc'!$D4040,cpi!$1:$1,0))</f>
        <v>237.072</v>
      </c>
      <c r="Q4040" s="36">
        <f>cpi!$I$2</f>
        <v>240.85300000000001</v>
      </c>
      <c r="R4040" s="36">
        <f t="shared" si="505"/>
        <v>1.0159487413106567</v>
      </c>
      <c r="S4040" s="28" t="str">
        <f t="shared" si="509"/>
        <v/>
      </c>
      <c r="T4040" s="37">
        <f t="shared" si="510"/>
        <v>4063794.9652426271</v>
      </c>
      <c r="U4040" s="37">
        <f t="shared" si="511"/>
        <v>17605870.50520939</v>
      </c>
      <c r="V4040" s="37">
        <f t="shared" si="512"/>
        <v>21545083.740100056</v>
      </c>
    </row>
    <row r="4041" spans="1:22">
      <c r="A4041" s="23">
        <v>4040</v>
      </c>
      <c r="B4041" s="3">
        <v>41277</v>
      </c>
      <c r="C4041" s="28">
        <v>1</v>
      </c>
      <c r="D4041" s="29">
        <v>3</v>
      </c>
      <c r="E4041" s="28">
        <v>2013</v>
      </c>
      <c r="F4041" s="31">
        <f>DATE(E4041,D4041,C4041)</f>
        <v>41334</v>
      </c>
      <c r="G4041" s="24" t="s">
        <v>5133</v>
      </c>
      <c r="H4041" s="2">
        <v>4000000</v>
      </c>
      <c r="I4041" s="2">
        <v>15179303</v>
      </c>
      <c r="J4041" s="2">
        <v>25448707</v>
      </c>
      <c r="K4041" s="28" t="str">
        <f t="shared" si="506"/>
        <v/>
      </c>
      <c r="L4041" s="28" t="str">
        <f t="shared" si="507"/>
        <v/>
      </c>
      <c r="M4041" s="28" t="s">
        <v>5133</v>
      </c>
      <c r="N4041" s="28" t="str">
        <f t="shared" si="508"/>
        <v/>
      </c>
      <c r="O4041" s="28" t="str">
        <f>IF(N4041=1,M4041&amp;" ("&amp;E4041&amp;")",M4041)</f>
        <v>The Last Exorcism Part II</v>
      </c>
      <c r="P4041" s="36">
        <f>INDEX(cpi!$A$1:$M$105,MATCH('Inflation adjust calc'!$E4041,cpi!$A:$A,0),MATCH('Inflation adjust calc'!$D4041,cpi!$1:$1,0))</f>
        <v>232.773</v>
      </c>
      <c r="Q4041" s="36">
        <f>cpi!$I$2</f>
        <v>240.85300000000001</v>
      </c>
      <c r="R4041" s="36">
        <f t="shared" si="505"/>
        <v>1.0347119296481981</v>
      </c>
      <c r="S4041" s="28" t="str">
        <f t="shared" si="509"/>
        <v/>
      </c>
      <c r="T4041" s="37">
        <f t="shared" si="510"/>
        <v>4138847.7185927927</v>
      </c>
      <c r="U4041" s="37">
        <f t="shared" si="511"/>
        <v>15706205.897844683</v>
      </c>
      <c r="V4041" s="37">
        <f t="shared" si="512"/>
        <v>26332080.727021609</v>
      </c>
    </row>
    <row r="4042" spans="1:22">
      <c r="A4042" s="23">
        <v>4041</v>
      </c>
      <c r="B4042" s="3" t="s">
        <v>3776</v>
      </c>
      <c r="C4042" s="28">
        <v>17</v>
      </c>
      <c r="D4042" s="29">
        <v>12</v>
      </c>
      <c r="E4042" s="28">
        <v>1974</v>
      </c>
      <c r="F4042" s="31">
        <f>DATE(E4042,D4042,C4042)</f>
        <v>27380</v>
      </c>
      <c r="G4042" s="24" t="s">
        <v>5134</v>
      </c>
      <c r="H4042" s="2">
        <v>4000000</v>
      </c>
      <c r="I4042" s="2">
        <v>15000000</v>
      </c>
      <c r="J4042" s="2">
        <v>15000000</v>
      </c>
      <c r="K4042" s="28" t="str">
        <f t="shared" si="506"/>
        <v/>
      </c>
      <c r="L4042" s="28" t="str">
        <f t="shared" si="507"/>
        <v/>
      </c>
      <c r="M4042" s="28" t="s">
        <v>5134</v>
      </c>
      <c r="N4042" s="28" t="str">
        <f t="shared" si="508"/>
        <v/>
      </c>
      <c r="O4042" s="28" t="str">
        <f>IF(N4042=1,M4042&amp;" ("&amp;E4042&amp;")",M4042)</f>
        <v>The Front Page</v>
      </c>
      <c r="P4042" s="36">
        <f>INDEX(cpi!$A$1:$M$105,MATCH('Inflation adjust calc'!$E4042,cpi!$A:$A,0),MATCH('Inflation adjust calc'!$D4042,cpi!$1:$1,0))</f>
        <v>51.9</v>
      </c>
      <c r="Q4042" s="36">
        <f>cpi!$I$2</f>
        <v>240.85300000000001</v>
      </c>
      <c r="R4042" s="36">
        <f t="shared" si="505"/>
        <v>4.6407129094412332</v>
      </c>
      <c r="S4042" s="28" t="str">
        <f t="shared" si="509"/>
        <v/>
      </c>
      <c r="T4042" s="37">
        <f t="shared" si="510"/>
        <v>18562851.637764934</v>
      </c>
      <c r="U4042" s="37">
        <f t="shared" si="511"/>
        <v>69610693.64161849</v>
      </c>
      <c r="V4042" s="37">
        <f t="shared" si="512"/>
        <v>69610693.64161849</v>
      </c>
    </row>
    <row r="4043" spans="1:22">
      <c r="A4043" s="23">
        <v>4042</v>
      </c>
      <c r="B4043" s="3">
        <v>20455</v>
      </c>
      <c r="C4043" s="28">
        <v>1</v>
      </c>
      <c r="D4043" s="29">
        <v>1</v>
      </c>
      <c r="E4043" s="28">
        <v>1956</v>
      </c>
      <c r="F4043" s="31">
        <f>DATE(E4043,D4043,C4043)</f>
        <v>20455</v>
      </c>
      <c r="G4043" s="24" t="s">
        <v>5135</v>
      </c>
      <c r="H4043" s="2">
        <v>4000000</v>
      </c>
      <c r="I4043" s="2">
        <v>14400000</v>
      </c>
      <c r="J4043" s="2">
        <v>14400000</v>
      </c>
      <c r="K4043" s="28" t="str">
        <f t="shared" si="506"/>
        <v/>
      </c>
      <c r="L4043" s="28" t="str">
        <f t="shared" si="507"/>
        <v/>
      </c>
      <c r="M4043" s="28" t="s">
        <v>5135</v>
      </c>
      <c r="N4043" s="28" t="str">
        <f t="shared" si="508"/>
        <v/>
      </c>
      <c r="O4043" s="28" t="str">
        <f>IF(N4043=1,M4043&amp;" ("&amp;E4043&amp;")",M4043)</f>
        <v>Trapeze</v>
      </c>
      <c r="P4043" s="36">
        <f>INDEX(cpi!$A$1:$M$105,MATCH('Inflation adjust calc'!$E4043,cpi!$A:$A,0),MATCH('Inflation adjust calc'!$D4043,cpi!$1:$1,0))</f>
        <v>26.8</v>
      </c>
      <c r="Q4043" s="36">
        <f>cpi!$I$2</f>
        <v>240.85300000000001</v>
      </c>
      <c r="R4043" s="36">
        <f t="shared" si="505"/>
        <v>8.9870522388059708</v>
      </c>
      <c r="S4043" s="28" t="str">
        <f t="shared" si="509"/>
        <v/>
      </c>
      <c r="T4043" s="37">
        <f t="shared" si="510"/>
        <v>35948208.955223881</v>
      </c>
      <c r="U4043" s="37">
        <f t="shared" si="511"/>
        <v>129413552.23880598</v>
      </c>
      <c r="V4043" s="37">
        <f t="shared" si="512"/>
        <v>129413552.23880598</v>
      </c>
    </row>
    <row r="4044" spans="1:22">
      <c r="A4044" s="23">
        <v>4043</v>
      </c>
      <c r="B4044" s="3" t="s">
        <v>5136</v>
      </c>
      <c r="C4044" s="28">
        <v>16</v>
      </c>
      <c r="D4044" s="29">
        <v>8</v>
      </c>
      <c r="E4044" s="28">
        <v>1985</v>
      </c>
      <c r="F4044" s="31">
        <f>DATE(E4044,D4044,C4044)</f>
        <v>31275</v>
      </c>
      <c r="G4044" s="24" t="s">
        <v>5137</v>
      </c>
      <c r="H4044" s="2">
        <v>4000000</v>
      </c>
      <c r="I4044" s="2">
        <v>14237880</v>
      </c>
      <c r="J4044" s="2">
        <v>14237880</v>
      </c>
      <c r="K4044" s="28" t="str">
        <f t="shared" si="506"/>
        <v/>
      </c>
      <c r="L4044" s="28" t="str">
        <f t="shared" si="507"/>
        <v/>
      </c>
      <c r="M4044" s="28" t="s">
        <v>5137</v>
      </c>
      <c r="N4044" s="28" t="str">
        <f t="shared" si="508"/>
        <v/>
      </c>
      <c r="O4044" s="28" t="str">
        <f>IF(N4044=1,M4044&amp;" ("&amp;E4044&amp;")",M4044)</f>
        <v>The Return of the Living Dead</v>
      </c>
      <c r="P4044" s="36">
        <f>INDEX(cpi!$A$1:$M$105,MATCH('Inflation adjust calc'!$E4044,cpi!$A:$A,0),MATCH('Inflation adjust calc'!$D4044,cpi!$1:$1,0))</f>
        <v>108</v>
      </c>
      <c r="Q4044" s="36">
        <f>cpi!$I$2</f>
        <v>240.85300000000001</v>
      </c>
      <c r="R4044" s="36">
        <f t="shared" si="505"/>
        <v>2.2301203703703703</v>
      </c>
      <c r="S4044" s="28" t="str">
        <f t="shared" si="509"/>
        <v/>
      </c>
      <c r="T4044" s="37">
        <f t="shared" si="510"/>
        <v>8920481.4814814813</v>
      </c>
      <c r="U4044" s="37">
        <f t="shared" si="511"/>
        <v>31752186.218888886</v>
      </c>
      <c r="V4044" s="37">
        <f t="shared" si="512"/>
        <v>31752186.218888886</v>
      </c>
    </row>
    <row r="4045" spans="1:22">
      <c r="A4045" s="23">
        <v>4044</v>
      </c>
      <c r="B4045" s="3">
        <v>32244</v>
      </c>
      <c r="C4045" s="28">
        <v>4</v>
      </c>
      <c r="D4045" s="29">
        <v>11</v>
      </c>
      <c r="E4045" s="28">
        <v>1988</v>
      </c>
      <c r="F4045" s="31">
        <f>DATE(E4045,D4045,C4045)</f>
        <v>32451</v>
      </c>
      <c r="G4045" s="24" t="s">
        <v>5138</v>
      </c>
      <c r="H4045" s="2">
        <v>4000000</v>
      </c>
      <c r="I4045" s="2">
        <v>13000000</v>
      </c>
      <c r="J4045" s="2">
        <v>13000000</v>
      </c>
      <c r="K4045" s="28" t="str">
        <f t="shared" si="506"/>
        <v/>
      </c>
      <c r="L4045" s="28" t="str">
        <f t="shared" si="507"/>
        <v/>
      </c>
      <c r="M4045" s="28" t="s">
        <v>5138</v>
      </c>
      <c r="N4045" s="28" t="str">
        <f t="shared" si="508"/>
        <v/>
      </c>
      <c r="O4045" s="28" t="str">
        <f>IF(N4045=1,M4045&amp;" ("&amp;E4045&amp;")",M4045)</f>
        <v>They Live</v>
      </c>
      <c r="P4045" s="36">
        <f>INDEX(cpi!$A$1:$M$105,MATCH('Inflation adjust calc'!$E4045,cpi!$A:$A,0),MATCH('Inflation adjust calc'!$D4045,cpi!$1:$1,0))</f>
        <v>120.3</v>
      </c>
      <c r="Q4045" s="36">
        <f>cpi!$I$2</f>
        <v>240.85300000000001</v>
      </c>
      <c r="R4045" s="36">
        <f t="shared" si="505"/>
        <v>2.0021030756442229</v>
      </c>
      <c r="S4045" s="28" t="str">
        <f t="shared" si="509"/>
        <v/>
      </c>
      <c r="T4045" s="37">
        <f t="shared" si="510"/>
        <v>8008412.3025768911</v>
      </c>
      <c r="U4045" s="37">
        <f t="shared" si="511"/>
        <v>26027339.983374897</v>
      </c>
      <c r="V4045" s="37">
        <f t="shared" si="512"/>
        <v>26027339.983374897</v>
      </c>
    </row>
    <row r="4046" spans="1:22">
      <c r="A4046" s="23">
        <v>4045</v>
      </c>
      <c r="B4046" s="3">
        <v>36624</v>
      </c>
      <c r="C4046" s="28">
        <v>4</v>
      </c>
      <c r="D4046" s="29">
        <v>8</v>
      </c>
      <c r="E4046" s="28">
        <v>2000</v>
      </c>
      <c r="F4046" s="31">
        <f>DATE(E4046,D4046,C4046)</f>
        <v>36742</v>
      </c>
      <c r="G4046" s="24" t="s">
        <v>5139</v>
      </c>
      <c r="H4046" s="2">
        <v>4000000</v>
      </c>
      <c r="I4046" s="2">
        <v>12178602</v>
      </c>
      <c r="J4046" s="2">
        <v>27786849</v>
      </c>
      <c r="K4046" s="28" t="str">
        <f t="shared" si="506"/>
        <v/>
      </c>
      <c r="L4046" s="28" t="str">
        <f t="shared" si="507"/>
        <v/>
      </c>
      <c r="M4046" s="28" t="s">
        <v>5139</v>
      </c>
      <c r="N4046" s="28" t="str">
        <f t="shared" si="508"/>
        <v/>
      </c>
      <c r="O4046" s="28" t="str">
        <f>IF(N4046=1,M4046&amp;" ("&amp;E4046&amp;")",M4046)</f>
        <v>Saving Grace</v>
      </c>
      <c r="P4046" s="36">
        <f>INDEX(cpi!$A$1:$M$105,MATCH('Inflation adjust calc'!$E4046,cpi!$A:$A,0),MATCH('Inflation adjust calc'!$D4046,cpi!$1:$1,0))</f>
        <v>172.8</v>
      </c>
      <c r="Q4046" s="36">
        <f>cpi!$I$2</f>
        <v>240.85300000000001</v>
      </c>
      <c r="R4046" s="36">
        <f t="shared" si="505"/>
        <v>1.3938252314814814</v>
      </c>
      <c r="S4046" s="28" t="str">
        <f t="shared" si="509"/>
        <v/>
      </c>
      <c r="T4046" s="37">
        <f t="shared" si="510"/>
        <v>5575300.9259259254</v>
      </c>
      <c r="U4046" s="37">
        <f t="shared" si="511"/>
        <v>16974842.751770832</v>
      </c>
      <c r="V4046" s="37">
        <f t="shared" si="512"/>
        <v>38730011.239565969</v>
      </c>
    </row>
    <row r="4047" spans="1:22">
      <c r="A4047" s="23">
        <v>4046</v>
      </c>
      <c r="B4047" s="3">
        <v>23231</v>
      </c>
      <c r="C4047" s="28">
        <v>8</v>
      </c>
      <c r="D4047" s="29">
        <v>8</v>
      </c>
      <c r="E4047" s="28">
        <v>1963</v>
      </c>
      <c r="F4047" s="31">
        <f>DATE(E4047,D4047,C4047)</f>
        <v>23231</v>
      </c>
      <c r="G4047" s="24" t="s">
        <v>5140</v>
      </c>
      <c r="H4047" s="2">
        <v>4000000</v>
      </c>
      <c r="I4047" s="2">
        <v>11744471</v>
      </c>
      <c r="J4047" s="2">
        <v>11744471</v>
      </c>
      <c r="K4047" s="28" t="str">
        <f t="shared" si="506"/>
        <v/>
      </c>
      <c r="L4047" s="28" t="str">
        <f t="shared" si="507"/>
        <v/>
      </c>
      <c r="M4047" s="28" t="s">
        <v>5140</v>
      </c>
      <c r="N4047" s="28" t="str">
        <f t="shared" si="508"/>
        <v/>
      </c>
      <c r="O4047" s="28" t="str">
        <f>IF(N4047=1,M4047&amp;" ("&amp;E4047&amp;")",M4047)</f>
        <v>The Great Escape</v>
      </c>
      <c r="P4047" s="36">
        <f>INDEX(cpi!$A$1:$M$105,MATCH('Inflation adjust calc'!$E4047,cpi!$A:$A,0),MATCH('Inflation adjust calc'!$D4047,cpi!$1:$1,0))</f>
        <v>30.7</v>
      </c>
      <c r="Q4047" s="36">
        <f>cpi!$I$2</f>
        <v>240.85300000000001</v>
      </c>
      <c r="R4047" s="36">
        <f t="shared" si="505"/>
        <v>7.8453745928338767</v>
      </c>
      <c r="S4047" s="28" t="str">
        <f t="shared" si="509"/>
        <v/>
      </c>
      <c r="T4047" s="37">
        <f t="shared" si="510"/>
        <v>31381498.371335506</v>
      </c>
      <c r="U4047" s="37">
        <f t="shared" si="511"/>
        <v>92139774.389674276</v>
      </c>
      <c r="V4047" s="37">
        <f t="shared" si="512"/>
        <v>92139774.389674276</v>
      </c>
    </row>
    <row r="4048" spans="1:22">
      <c r="A4048" s="23">
        <v>4047</v>
      </c>
      <c r="B4048" s="3">
        <v>38140</v>
      </c>
      <c r="C4048" s="28">
        <v>6</v>
      </c>
      <c r="D4048" s="29">
        <v>2</v>
      </c>
      <c r="E4048" s="28">
        <v>2004</v>
      </c>
      <c r="F4048" s="31">
        <f>DATE(E4048,D4048,C4048)</f>
        <v>38023</v>
      </c>
      <c r="G4048" s="24" t="s">
        <v>5141</v>
      </c>
      <c r="H4048" s="2">
        <v>4000000</v>
      </c>
      <c r="I4048" s="2">
        <v>10941801</v>
      </c>
      <c r="J4048" s="2">
        <v>10941801</v>
      </c>
      <c r="K4048" s="28" t="str">
        <f t="shared" si="506"/>
        <v/>
      </c>
      <c r="L4048" s="28" t="str">
        <f t="shared" si="507"/>
        <v/>
      </c>
      <c r="M4048" s="28" t="s">
        <v>5141</v>
      </c>
      <c r="N4048" s="28" t="str">
        <f t="shared" si="508"/>
        <v/>
      </c>
      <c r="O4048" s="28" t="str">
        <f>IF(N4048=1,M4048&amp;" ("&amp;E4048&amp;")",M4048)</f>
        <v>What the #$'! Do We Know</v>
      </c>
      <c r="P4048" s="36">
        <f>INDEX(cpi!$A$1:$M$105,MATCH('Inflation adjust calc'!$E4048,cpi!$A:$A,0),MATCH('Inflation adjust calc'!$D4048,cpi!$1:$1,0))</f>
        <v>186.2</v>
      </c>
      <c r="Q4048" s="36">
        <f>cpi!$I$2</f>
        <v>240.85300000000001</v>
      </c>
      <c r="R4048" s="36">
        <f t="shared" si="505"/>
        <v>1.2935177228786252</v>
      </c>
      <c r="S4048" s="28" t="str">
        <f t="shared" si="509"/>
        <v/>
      </c>
      <c r="T4048" s="37">
        <f t="shared" si="510"/>
        <v>5174070.8915145006</v>
      </c>
      <c r="U4048" s="37">
        <f t="shared" si="511"/>
        <v>14153413.513711065</v>
      </c>
      <c r="V4048" s="37">
        <f t="shared" si="512"/>
        <v>14153413.513711065</v>
      </c>
    </row>
    <row r="4049" spans="1:22">
      <c r="A4049" s="23">
        <v>4048</v>
      </c>
      <c r="B4049" s="3" t="s">
        <v>309</v>
      </c>
      <c r="C4049" s="28">
        <v>28</v>
      </c>
      <c r="D4049" s="29">
        <v>7</v>
      </c>
      <c r="E4049" s="28">
        <v>2006</v>
      </c>
      <c r="F4049" s="31">
        <f>DATE(E4049,D4049,C4049)</f>
        <v>38926</v>
      </c>
      <c r="G4049" s="24" t="s">
        <v>5142</v>
      </c>
      <c r="H4049" s="2">
        <v>4000000</v>
      </c>
      <c r="I4049" s="2">
        <v>10525717</v>
      </c>
      <c r="J4049" s="2">
        <v>40107018</v>
      </c>
      <c r="K4049" s="28" t="str">
        <f t="shared" si="506"/>
        <v/>
      </c>
      <c r="L4049" s="28" t="str">
        <f t="shared" si="507"/>
        <v/>
      </c>
      <c r="M4049" s="28" t="s">
        <v>5142</v>
      </c>
      <c r="N4049" s="28" t="str">
        <f t="shared" si="508"/>
        <v/>
      </c>
      <c r="O4049" s="28" t="str">
        <f>IF(N4049=1,M4049&amp;" ("&amp;E4049&amp;")",M4049)</f>
        <v>Scoop</v>
      </c>
      <c r="P4049" s="36">
        <f>INDEX(cpi!$A$1:$M$105,MATCH('Inflation adjust calc'!$E4049,cpi!$A:$A,0),MATCH('Inflation adjust calc'!$D4049,cpi!$1:$1,0))</f>
        <v>203.5</v>
      </c>
      <c r="Q4049" s="36">
        <f>cpi!$I$2</f>
        <v>240.85300000000001</v>
      </c>
      <c r="R4049" s="36">
        <f t="shared" si="505"/>
        <v>1.1835528255528256</v>
      </c>
      <c r="S4049" s="28" t="str">
        <f t="shared" si="509"/>
        <v/>
      </c>
      <c r="T4049" s="37">
        <f t="shared" si="510"/>
        <v>4734211.3022113023</v>
      </c>
      <c r="U4049" s="37">
        <f t="shared" si="511"/>
        <v>12457742.096319411</v>
      </c>
      <c r="V4049" s="37">
        <f t="shared" si="512"/>
        <v>47468774.478398032</v>
      </c>
    </row>
    <row r="4050" spans="1:22">
      <c r="A4050" s="23">
        <v>4049</v>
      </c>
      <c r="B4050" s="3" t="s">
        <v>5143</v>
      </c>
      <c r="C4050" s="28">
        <v>14</v>
      </c>
      <c r="D4050" s="29">
        <v>11</v>
      </c>
      <c r="E4050" s="28">
        <v>2001</v>
      </c>
      <c r="F4050" s="31">
        <f>DATE(E4050,D4050,C4050)</f>
        <v>37209</v>
      </c>
      <c r="G4050" s="24" t="s">
        <v>5144</v>
      </c>
      <c r="H4050" s="2">
        <v>4000000</v>
      </c>
      <c r="I4050" s="2">
        <v>10097096</v>
      </c>
      <c r="J4050" s="2">
        <v>10097096</v>
      </c>
      <c r="K4050" s="28" t="str">
        <f t="shared" si="506"/>
        <v/>
      </c>
      <c r="L4050" s="28" t="str">
        <f t="shared" si="507"/>
        <v/>
      </c>
      <c r="M4050" s="28" t="s">
        <v>5144</v>
      </c>
      <c r="N4050" s="28" t="str">
        <f t="shared" si="508"/>
        <v/>
      </c>
      <c r="O4050" s="28" t="str">
        <f>IF(N4050=1,M4050&amp;" ("&amp;E4050&amp;")",M4050)</f>
        <v>The Wash</v>
      </c>
      <c r="P4050" s="36">
        <f>INDEX(cpi!$A$1:$M$105,MATCH('Inflation adjust calc'!$E4050,cpi!$A:$A,0),MATCH('Inflation adjust calc'!$D4050,cpi!$1:$1,0))</f>
        <v>177.4</v>
      </c>
      <c r="Q4050" s="36">
        <f>cpi!$I$2</f>
        <v>240.85300000000001</v>
      </c>
      <c r="R4050" s="36">
        <f t="shared" ref="R4050:R4113" si="513">Q4050/P4050</f>
        <v>1.3576832018038332</v>
      </c>
      <c r="S4050" s="28" t="str">
        <f t="shared" si="509"/>
        <v/>
      </c>
      <c r="T4050" s="37">
        <f t="shared" si="510"/>
        <v>5430732.807215333</v>
      </c>
      <c r="U4050" s="37">
        <f t="shared" si="511"/>
        <v>13708657.626200676</v>
      </c>
      <c r="V4050" s="37">
        <f t="shared" si="512"/>
        <v>13708657.626200676</v>
      </c>
    </row>
    <row r="4051" spans="1:22">
      <c r="A4051" s="23">
        <v>4050</v>
      </c>
      <c r="B4051" s="3">
        <v>36528</v>
      </c>
      <c r="C4051" s="28">
        <v>1</v>
      </c>
      <c r="D4051" s="29">
        <v>3</v>
      </c>
      <c r="E4051" s="28">
        <v>2000</v>
      </c>
      <c r="F4051" s="31">
        <f>DATE(E4051,D4051,C4051)</f>
        <v>36586</v>
      </c>
      <c r="G4051" s="24" t="s">
        <v>5145</v>
      </c>
      <c r="H4051" s="2">
        <v>4000000</v>
      </c>
      <c r="I4051" s="2">
        <v>9821335</v>
      </c>
      <c r="J4051" s="2">
        <v>9821335</v>
      </c>
      <c r="K4051" s="28" t="str">
        <f t="shared" si="506"/>
        <v/>
      </c>
      <c r="L4051" s="28" t="str">
        <f t="shared" si="507"/>
        <v/>
      </c>
      <c r="M4051" s="28" t="s">
        <v>5145</v>
      </c>
      <c r="N4051" s="28" t="str">
        <f t="shared" si="508"/>
        <v/>
      </c>
      <c r="O4051" s="28" t="str">
        <f>IF(N4051=1,M4051&amp;" ("&amp;E4051&amp;")",M4051)</f>
        <v>3 Strikes</v>
      </c>
      <c r="P4051" s="36">
        <f>INDEX(cpi!$A$1:$M$105,MATCH('Inflation adjust calc'!$E4051,cpi!$A:$A,0),MATCH('Inflation adjust calc'!$D4051,cpi!$1:$1,0))</f>
        <v>171.2</v>
      </c>
      <c r="Q4051" s="36">
        <f>cpi!$I$2</f>
        <v>240.85300000000001</v>
      </c>
      <c r="R4051" s="36">
        <f t="shared" si="513"/>
        <v>1.4068516355140188</v>
      </c>
      <c r="S4051" s="28" t="str">
        <f t="shared" si="509"/>
        <v/>
      </c>
      <c r="T4051" s="37">
        <f t="shared" si="510"/>
        <v>5627406.5420560753</v>
      </c>
      <c r="U4051" s="37">
        <f t="shared" si="511"/>
        <v>13817161.207681077</v>
      </c>
      <c r="V4051" s="37">
        <f t="shared" si="512"/>
        <v>13817161.207681077</v>
      </c>
    </row>
    <row r="4052" spans="1:22">
      <c r="A4052" s="23">
        <v>4051</v>
      </c>
      <c r="B4052" s="3">
        <v>39756</v>
      </c>
      <c r="C4052" s="28">
        <v>11</v>
      </c>
      <c r="D4052" s="29">
        <v>4</v>
      </c>
      <c r="E4052" s="28">
        <v>2008</v>
      </c>
      <c r="F4052" s="31">
        <f>DATE(E4052,D4052,C4052)</f>
        <v>39549</v>
      </c>
      <c r="G4052" s="24" t="s">
        <v>5146</v>
      </c>
      <c r="H4052" s="2">
        <v>4000000</v>
      </c>
      <c r="I4052" s="2">
        <v>9427026</v>
      </c>
      <c r="J4052" s="2">
        <v>19174817</v>
      </c>
      <c r="K4052" s="28" t="str">
        <f t="shared" si="506"/>
        <v/>
      </c>
      <c r="L4052" s="28" t="str">
        <f t="shared" si="507"/>
        <v/>
      </c>
      <c r="M4052" s="28" t="s">
        <v>5146</v>
      </c>
      <c r="N4052" s="28" t="str">
        <f t="shared" si="508"/>
        <v/>
      </c>
      <c r="O4052" s="28" t="str">
        <f>IF(N4052=1,M4052&amp;" ("&amp;E4052&amp;")",M4052)</f>
        <v>The Visitor</v>
      </c>
      <c r="P4052" s="36">
        <f>INDEX(cpi!$A$1:$M$105,MATCH('Inflation adjust calc'!$E4052,cpi!$A:$A,0),MATCH('Inflation adjust calc'!$D4052,cpi!$1:$1,0))</f>
        <v>214.82300000000001</v>
      </c>
      <c r="Q4052" s="36">
        <f>cpi!$I$2</f>
        <v>240.85300000000001</v>
      </c>
      <c r="R4052" s="36">
        <f t="shared" si="513"/>
        <v>1.1211695209544601</v>
      </c>
      <c r="S4052" s="28" t="str">
        <f t="shared" si="509"/>
        <v/>
      </c>
      <c r="T4052" s="37">
        <f t="shared" si="510"/>
        <v>4484678.0838178406</v>
      </c>
      <c r="U4052" s="37">
        <f t="shared" si="511"/>
        <v>10569294.224445241</v>
      </c>
      <c r="V4052" s="37">
        <f t="shared" si="512"/>
        <v>21498220.390279438</v>
      </c>
    </row>
    <row r="4053" spans="1:22">
      <c r="A4053" s="23">
        <v>4052</v>
      </c>
      <c r="B4053" s="3" t="s">
        <v>616</v>
      </c>
      <c r="C4053" s="28">
        <v>26</v>
      </c>
      <c r="D4053" s="29">
        <v>11</v>
      </c>
      <c r="E4053" s="28">
        <v>2003</v>
      </c>
      <c r="F4053" s="31">
        <f>DATE(E4053,D4053,C4053)</f>
        <v>37951</v>
      </c>
      <c r="G4053" s="24" t="s">
        <v>5147</v>
      </c>
      <c r="H4053" s="2">
        <v>4000000</v>
      </c>
      <c r="I4053" s="2">
        <v>8291572</v>
      </c>
      <c r="J4053" s="2">
        <v>11131455</v>
      </c>
      <c r="K4053" s="28" t="str">
        <f t="shared" si="506"/>
        <v/>
      </c>
      <c r="L4053" s="28" t="str">
        <f t="shared" si="507"/>
        <v/>
      </c>
      <c r="M4053" s="28" t="s">
        <v>5147</v>
      </c>
      <c r="N4053" s="28" t="str">
        <f t="shared" si="508"/>
        <v/>
      </c>
      <c r="O4053" s="28" t="str">
        <f>IF(N4053=1,M4053&amp;" ("&amp;E4053&amp;")",M4053)</f>
        <v>The Cooler</v>
      </c>
      <c r="P4053" s="36">
        <f>INDEX(cpi!$A$1:$M$105,MATCH('Inflation adjust calc'!$E4053,cpi!$A:$A,0),MATCH('Inflation adjust calc'!$D4053,cpi!$1:$1,0))</f>
        <v>184.5</v>
      </c>
      <c r="Q4053" s="36">
        <f>cpi!$I$2</f>
        <v>240.85300000000001</v>
      </c>
      <c r="R4053" s="36">
        <f t="shared" si="513"/>
        <v>1.3054363143631438</v>
      </c>
      <c r="S4053" s="28" t="str">
        <f t="shared" si="509"/>
        <v/>
      </c>
      <c r="T4053" s="37">
        <f t="shared" si="510"/>
        <v>5221745.2574525755</v>
      </c>
      <c r="U4053" s="37">
        <f t="shared" si="511"/>
        <v>10824119.191956641</v>
      </c>
      <c r="V4053" s="37">
        <f t="shared" si="512"/>
        <v>14531405.588699188</v>
      </c>
    </row>
    <row r="4054" spans="1:22">
      <c r="A4054" s="23">
        <v>4053</v>
      </c>
      <c r="B4054" s="3">
        <v>22282</v>
      </c>
      <c r="C4054" s="28">
        <v>1</v>
      </c>
      <c r="D4054" s="29">
        <v>1</v>
      </c>
      <c r="E4054" s="28">
        <v>1961</v>
      </c>
      <c r="F4054" s="31">
        <f>DATE(E4054,D4054,C4054)</f>
        <v>22282</v>
      </c>
      <c r="G4054" s="24" t="s">
        <v>5148</v>
      </c>
      <c r="H4054" s="2">
        <v>4000000</v>
      </c>
      <c r="I4054" s="2">
        <v>8200000</v>
      </c>
      <c r="J4054" s="2">
        <v>8200000</v>
      </c>
      <c r="K4054" s="28" t="str">
        <f t="shared" si="506"/>
        <v/>
      </c>
      <c r="L4054" s="28" t="str">
        <f t="shared" si="507"/>
        <v/>
      </c>
      <c r="M4054" s="28" t="s">
        <v>5148</v>
      </c>
      <c r="N4054" s="28" t="str">
        <f t="shared" si="508"/>
        <v/>
      </c>
      <c r="O4054" s="28" t="str">
        <f>IF(N4054=1,M4054&amp;" ("&amp;E4054&amp;")",M4054)</f>
        <v>The Misfits</v>
      </c>
      <c r="P4054" s="36">
        <f>INDEX(cpi!$A$1:$M$105,MATCH('Inflation adjust calc'!$E4054,cpi!$A:$A,0),MATCH('Inflation adjust calc'!$D4054,cpi!$1:$1,0))</f>
        <v>29.8</v>
      </c>
      <c r="Q4054" s="36">
        <f>cpi!$I$2</f>
        <v>240.85300000000001</v>
      </c>
      <c r="R4054" s="36">
        <f t="shared" si="513"/>
        <v>8.0823154362416112</v>
      </c>
      <c r="S4054" s="28" t="str">
        <f t="shared" si="509"/>
        <v/>
      </c>
      <c r="T4054" s="37">
        <f t="shared" si="510"/>
        <v>32329261.744966444</v>
      </c>
      <c r="U4054" s="37">
        <f t="shared" si="511"/>
        <v>66274986.577181213</v>
      </c>
      <c r="V4054" s="37">
        <f t="shared" si="512"/>
        <v>66274986.577181213</v>
      </c>
    </row>
    <row r="4055" spans="1:22">
      <c r="A4055" s="23">
        <v>4054</v>
      </c>
      <c r="B4055" s="3">
        <v>38815</v>
      </c>
      <c r="C4055" s="28">
        <v>4</v>
      </c>
      <c r="D4055" s="29">
        <v>8</v>
      </c>
      <c r="E4055" s="28">
        <v>2006</v>
      </c>
      <c r="F4055" s="31">
        <f>DATE(E4055,D4055,C4055)</f>
        <v>38933</v>
      </c>
      <c r="G4055" s="24" t="s">
        <v>5149</v>
      </c>
      <c r="H4055" s="2">
        <v>4000000</v>
      </c>
      <c r="I4055" s="2">
        <v>7836393</v>
      </c>
      <c r="J4055" s="2">
        <v>10770993</v>
      </c>
      <c r="K4055" s="28" t="str">
        <f t="shared" si="506"/>
        <v/>
      </c>
      <c r="L4055" s="28" t="str">
        <f t="shared" si="507"/>
        <v/>
      </c>
      <c r="M4055" s="28" t="s">
        <v>5149</v>
      </c>
      <c r="N4055" s="28" t="str">
        <f t="shared" si="508"/>
        <v/>
      </c>
      <c r="O4055" s="28" t="str">
        <f>IF(N4055=1,M4055&amp;" ("&amp;E4055&amp;")",M4055)</f>
        <v>The Night Listener</v>
      </c>
      <c r="P4055" s="36">
        <f>INDEX(cpi!$A$1:$M$105,MATCH('Inflation adjust calc'!$E4055,cpi!$A:$A,0),MATCH('Inflation adjust calc'!$D4055,cpi!$1:$1,0))</f>
        <v>203.9</v>
      </c>
      <c r="Q4055" s="36">
        <f>cpi!$I$2</f>
        <v>240.85300000000001</v>
      </c>
      <c r="R4055" s="36">
        <f t="shared" si="513"/>
        <v>1.1812309955860716</v>
      </c>
      <c r="S4055" s="28" t="str">
        <f t="shared" si="509"/>
        <v/>
      </c>
      <c r="T4055" s="37">
        <f t="shared" si="510"/>
        <v>4724923.9823442865</v>
      </c>
      <c r="U4055" s="37">
        <f t="shared" si="511"/>
        <v>9256590.3051937222</v>
      </c>
      <c r="V4055" s="37">
        <f t="shared" si="512"/>
        <v>12723030.784840608</v>
      </c>
    </row>
    <row r="4056" spans="1:22">
      <c r="A4056" s="23">
        <v>4055</v>
      </c>
      <c r="B4056" s="3">
        <v>34760</v>
      </c>
      <c r="C4056" s="28">
        <v>3</v>
      </c>
      <c r="D4056" s="29">
        <v>2</v>
      </c>
      <c r="E4056" s="28">
        <v>1995</v>
      </c>
      <c r="F4056" s="31">
        <f>DATE(E4056,D4056,C4056)</f>
        <v>34733</v>
      </c>
      <c r="G4056" s="24" t="s">
        <v>5150</v>
      </c>
      <c r="H4056" s="2">
        <v>4000000</v>
      </c>
      <c r="I4056" s="2">
        <v>7555256</v>
      </c>
      <c r="J4056" s="2">
        <v>7555256</v>
      </c>
      <c r="K4056" s="28" t="str">
        <f t="shared" si="506"/>
        <v/>
      </c>
      <c r="L4056" s="28" t="str">
        <f t="shared" si="507"/>
        <v/>
      </c>
      <c r="M4056" s="28" t="s">
        <v>5150</v>
      </c>
      <c r="N4056" s="28" t="str">
        <f t="shared" si="508"/>
        <v/>
      </c>
      <c r="O4056" s="28" t="str">
        <f>IF(N4056=1,M4056&amp;" ("&amp;E4056&amp;")",M4056)</f>
        <v>The Jerky Boys</v>
      </c>
      <c r="P4056" s="36">
        <f>INDEX(cpi!$A$1:$M$105,MATCH('Inflation adjust calc'!$E4056,cpi!$A:$A,0),MATCH('Inflation adjust calc'!$D4056,cpi!$1:$1,0))</f>
        <v>150.9</v>
      </c>
      <c r="Q4056" s="36">
        <f>cpi!$I$2</f>
        <v>240.85300000000001</v>
      </c>
      <c r="R4056" s="36">
        <f t="shared" si="513"/>
        <v>1.5961100066269052</v>
      </c>
      <c r="S4056" s="28" t="str">
        <f t="shared" si="509"/>
        <v/>
      </c>
      <c r="T4056" s="37">
        <f t="shared" si="510"/>
        <v>6384440.0265076207</v>
      </c>
      <c r="U4056" s="37">
        <f t="shared" si="511"/>
        <v>12059019.704227965</v>
      </c>
      <c r="V4056" s="37">
        <f t="shared" si="512"/>
        <v>12059019.704227965</v>
      </c>
    </row>
    <row r="4057" spans="1:22">
      <c r="A4057" s="23">
        <v>4056</v>
      </c>
      <c r="B4057" s="3" t="s">
        <v>5151</v>
      </c>
      <c r="C4057" s="28">
        <v>28</v>
      </c>
      <c r="D4057" s="29">
        <v>12</v>
      </c>
      <c r="E4057" s="28">
        <v>2007</v>
      </c>
      <c r="F4057" s="31">
        <f>DATE(E4057,D4057,C4057)</f>
        <v>39444</v>
      </c>
      <c r="G4057" s="24" t="s">
        <v>5152</v>
      </c>
      <c r="H4057" s="2">
        <v>4000000</v>
      </c>
      <c r="I4057" s="2">
        <v>7159147</v>
      </c>
      <c r="J4057" s="2">
        <v>79250193</v>
      </c>
      <c r="K4057" s="28" t="str">
        <f t="shared" si="506"/>
        <v/>
      </c>
      <c r="L4057" s="28" t="str">
        <f t="shared" si="507"/>
        <v/>
      </c>
      <c r="M4057" s="28" t="s">
        <v>5152</v>
      </c>
      <c r="N4057" s="28" t="str">
        <f t="shared" si="508"/>
        <v/>
      </c>
      <c r="O4057" s="28" t="str">
        <f>IF(N4057=1,M4057&amp;" ("&amp;E4057&amp;")",M4057)</f>
        <v>El orfanato</v>
      </c>
      <c r="P4057" s="36">
        <f>INDEX(cpi!$A$1:$M$105,MATCH('Inflation adjust calc'!$E4057,cpi!$A:$A,0),MATCH('Inflation adjust calc'!$D4057,cpi!$1:$1,0))</f>
        <v>210.036</v>
      </c>
      <c r="Q4057" s="36">
        <f>cpi!$I$2</f>
        <v>240.85300000000001</v>
      </c>
      <c r="R4057" s="36">
        <f t="shared" si="513"/>
        <v>1.1467224666247691</v>
      </c>
      <c r="S4057" s="28" t="str">
        <f t="shared" si="509"/>
        <v/>
      </c>
      <c r="T4057" s="37">
        <f t="shared" si="510"/>
        <v>4586889.8664990766</v>
      </c>
      <c r="U4057" s="37">
        <f t="shared" si="511"/>
        <v>8209554.7067693155</v>
      </c>
      <c r="V4057" s="37">
        <f t="shared" si="512"/>
        <v>90877976.797449008</v>
      </c>
    </row>
    <row r="4058" spans="1:22">
      <c r="A4058" s="23">
        <v>4057</v>
      </c>
      <c r="B4058" s="3" t="s">
        <v>5153</v>
      </c>
      <c r="C4058" s="28">
        <v>25</v>
      </c>
      <c r="D4058" s="29">
        <v>5</v>
      </c>
      <c r="E4058" s="28">
        <v>2007</v>
      </c>
      <c r="F4058" s="31">
        <f>DATE(E4058,D4058,C4058)</f>
        <v>39227</v>
      </c>
      <c r="G4058" s="24" t="s">
        <v>5154</v>
      </c>
      <c r="H4058" s="2">
        <v>4000000</v>
      </c>
      <c r="I4058" s="2">
        <v>7006708</v>
      </c>
      <c r="J4058" s="2">
        <v>8302995</v>
      </c>
      <c r="K4058" s="28" t="str">
        <f t="shared" si="506"/>
        <v/>
      </c>
      <c r="L4058" s="28" t="str">
        <f t="shared" si="507"/>
        <v/>
      </c>
      <c r="M4058" s="28" t="s">
        <v>5154</v>
      </c>
      <c r="N4058" s="28" t="str">
        <f t="shared" si="508"/>
        <v/>
      </c>
      <c r="O4058" s="28" t="str">
        <f>IF(N4058=1,M4058&amp;" ("&amp;E4058&amp;")",M4058)</f>
        <v>Bug</v>
      </c>
      <c r="P4058" s="36">
        <f>INDEX(cpi!$A$1:$M$105,MATCH('Inflation adjust calc'!$E4058,cpi!$A:$A,0),MATCH('Inflation adjust calc'!$D4058,cpi!$1:$1,0))</f>
        <v>207.94900000000001</v>
      </c>
      <c r="Q4058" s="36">
        <f>cpi!$I$2</f>
        <v>240.85300000000001</v>
      </c>
      <c r="R4058" s="36">
        <f t="shared" si="513"/>
        <v>1.1582311047420282</v>
      </c>
      <c r="S4058" s="28" t="str">
        <f t="shared" si="509"/>
        <v/>
      </c>
      <c r="T4058" s="37">
        <f t="shared" si="510"/>
        <v>4632924.4189681131</v>
      </c>
      <c r="U4058" s="37">
        <f t="shared" si="511"/>
        <v>8115387.147444807</v>
      </c>
      <c r="V4058" s="37">
        <f t="shared" si="512"/>
        <v>9616787.0715175364</v>
      </c>
    </row>
    <row r="4059" spans="1:22">
      <c r="A4059" s="23">
        <v>4058</v>
      </c>
      <c r="B4059" s="3">
        <v>37570</v>
      </c>
      <c r="C4059" s="28">
        <v>11</v>
      </c>
      <c r="D4059" s="29">
        <v>10</v>
      </c>
      <c r="E4059" s="28">
        <v>2002</v>
      </c>
      <c r="F4059" s="31">
        <f>DATE(E4059,D4059,C4059)</f>
        <v>37540</v>
      </c>
      <c r="G4059" s="24" t="s">
        <v>5155</v>
      </c>
      <c r="H4059" s="2">
        <v>4000000</v>
      </c>
      <c r="I4059" s="2">
        <v>6525762</v>
      </c>
      <c r="J4059" s="2">
        <v>11799060</v>
      </c>
      <c r="K4059" s="28" t="str">
        <f t="shared" si="506"/>
        <v/>
      </c>
      <c r="L4059" s="28" t="str">
        <f t="shared" si="507"/>
        <v/>
      </c>
      <c r="M4059" s="28" t="s">
        <v>5155</v>
      </c>
      <c r="N4059" s="28" t="str">
        <f t="shared" si="508"/>
        <v/>
      </c>
      <c r="O4059" s="28" t="str">
        <f>IF(N4059=1,M4059&amp;" ("&amp;E4059&amp;")",M4059)</f>
        <v>The Rules of Attraction</v>
      </c>
      <c r="P4059" s="36">
        <f>INDEX(cpi!$A$1:$M$105,MATCH('Inflation adjust calc'!$E4059,cpi!$A:$A,0),MATCH('Inflation adjust calc'!$D4059,cpi!$1:$1,0))</f>
        <v>181.3</v>
      </c>
      <c r="Q4059" s="36">
        <f>cpi!$I$2</f>
        <v>240.85300000000001</v>
      </c>
      <c r="R4059" s="36">
        <f t="shared" si="513"/>
        <v>1.3284776613348042</v>
      </c>
      <c r="S4059" s="28" t="str">
        <f t="shared" si="509"/>
        <v/>
      </c>
      <c r="T4059" s="37">
        <f t="shared" si="510"/>
        <v>5313910.645339217</v>
      </c>
      <c r="U4059" s="37">
        <f t="shared" si="511"/>
        <v>8669329.0401875339</v>
      </c>
      <c r="V4059" s="37">
        <f t="shared" si="512"/>
        <v>15674787.634749034</v>
      </c>
    </row>
    <row r="4060" spans="1:22">
      <c r="A4060" s="23">
        <v>4059</v>
      </c>
      <c r="B4060" s="3" t="s">
        <v>5156</v>
      </c>
      <c r="C4060" s="28">
        <v>19</v>
      </c>
      <c r="D4060" s="29">
        <v>12</v>
      </c>
      <c r="E4060" s="28">
        <v>1969</v>
      </c>
      <c r="F4060" s="31">
        <f>DATE(E4060,D4060,C4060)</f>
        <v>25556</v>
      </c>
      <c r="G4060" s="24" t="s">
        <v>5157</v>
      </c>
      <c r="H4060" s="2">
        <v>4000000</v>
      </c>
      <c r="I4060" s="2">
        <v>6000000</v>
      </c>
      <c r="J4060" s="2">
        <v>6000000</v>
      </c>
      <c r="K4060" s="28" t="str">
        <f t="shared" si="506"/>
        <v/>
      </c>
      <c r="L4060" s="28" t="str">
        <f t="shared" si="507"/>
        <v/>
      </c>
      <c r="M4060" s="28" t="s">
        <v>5157</v>
      </c>
      <c r="N4060" s="28" t="str">
        <f t="shared" si="508"/>
        <v/>
      </c>
      <c r="O4060" s="28" t="str">
        <f>IF(N4060=1,M4060&amp;" ("&amp;E4060&amp;")",M4060)</f>
        <v>Topaz</v>
      </c>
      <c r="P4060" s="36">
        <f>INDEX(cpi!$A$1:$M$105,MATCH('Inflation adjust calc'!$E4060,cpi!$A:$A,0),MATCH('Inflation adjust calc'!$D4060,cpi!$1:$1,0))</f>
        <v>37.700000000000003</v>
      </c>
      <c r="Q4060" s="36">
        <f>cpi!$I$2</f>
        <v>240.85300000000001</v>
      </c>
      <c r="R4060" s="36">
        <f t="shared" si="513"/>
        <v>6.3886737400530498</v>
      </c>
      <c r="S4060" s="28" t="str">
        <f t="shared" si="509"/>
        <v/>
      </c>
      <c r="T4060" s="37">
        <f t="shared" si="510"/>
        <v>25554694.960212201</v>
      </c>
      <c r="U4060" s="37">
        <f t="shared" si="511"/>
        <v>38332042.440318301</v>
      </c>
      <c r="V4060" s="37">
        <f t="shared" si="512"/>
        <v>38332042.440318301</v>
      </c>
    </row>
    <row r="4061" spans="1:22">
      <c r="A4061" s="23">
        <v>4060</v>
      </c>
      <c r="B4061" s="3" t="s">
        <v>473</v>
      </c>
      <c r="C4061" s="28">
        <v>17</v>
      </c>
      <c r="D4061" s="29">
        <v>11</v>
      </c>
      <c r="E4061" s="28">
        <v>2006</v>
      </c>
      <c r="F4061" s="31">
        <f>DATE(E4061,D4061,C4061)</f>
        <v>39038</v>
      </c>
      <c r="G4061" s="24" t="s">
        <v>5158</v>
      </c>
      <c r="H4061" s="2">
        <v>4000000</v>
      </c>
      <c r="I4061" s="2">
        <v>4630045</v>
      </c>
      <c r="J4061" s="2">
        <v>4630045</v>
      </c>
      <c r="K4061" s="28" t="str">
        <f t="shared" si="506"/>
        <v/>
      </c>
      <c r="L4061" s="28" t="str">
        <f t="shared" si="507"/>
        <v/>
      </c>
      <c r="M4061" s="28" t="s">
        <v>5158</v>
      </c>
      <c r="N4061" s="28" t="str">
        <f t="shared" si="508"/>
        <v/>
      </c>
      <c r="O4061" s="28" t="str">
        <f>IF(N4061=1,M4061&amp;" ("&amp;E4061&amp;")",M4061)</f>
        <v>Let's Go to Prison</v>
      </c>
      <c r="P4061" s="36">
        <f>INDEX(cpi!$A$1:$M$105,MATCH('Inflation adjust calc'!$E4061,cpi!$A:$A,0),MATCH('Inflation adjust calc'!$D4061,cpi!$1:$1,0))</f>
        <v>201.5</v>
      </c>
      <c r="Q4061" s="36">
        <f>cpi!$I$2</f>
        <v>240.85300000000001</v>
      </c>
      <c r="R4061" s="36">
        <f t="shared" si="513"/>
        <v>1.1953002481389579</v>
      </c>
      <c r="S4061" s="28" t="str">
        <f t="shared" si="509"/>
        <v/>
      </c>
      <c r="T4061" s="37">
        <f t="shared" si="510"/>
        <v>4781200.9925558316</v>
      </c>
      <c r="U4061" s="37">
        <f t="shared" si="511"/>
        <v>5534293.9373945408</v>
      </c>
      <c r="V4061" s="37">
        <f t="shared" si="512"/>
        <v>5534293.9373945408</v>
      </c>
    </row>
    <row r="4062" spans="1:22">
      <c r="A4062" s="23">
        <v>4061</v>
      </c>
      <c r="B4062" s="3" t="s">
        <v>5159</v>
      </c>
      <c r="C4062" s="28">
        <v>25</v>
      </c>
      <c r="D4062" s="29">
        <v>12</v>
      </c>
      <c r="E4062" s="28">
        <v>1995</v>
      </c>
      <c r="F4062" s="31">
        <f>DATE(E4062,D4062,C4062)</f>
        <v>35058</v>
      </c>
      <c r="G4062" s="24" t="s">
        <v>5160</v>
      </c>
      <c r="H4062" s="2">
        <v>4000000</v>
      </c>
      <c r="I4062" s="2">
        <v>4301000</v>
      </c>
      <c r="J4062" s="2">
        <v>4301000</v>
      </c>
      <c r="K4062" s="28" t="str">
        <f t="shared" si="506"/>
        <v/>
      </c>
      <c r="L4062" s="28" t="str">
        <f t="shared" si="507"/>
        <v/>
      </c>
      <c r="M4062" s="28" t="s">
        <v>5160</v>
      </c>
      <c r="N4062" s="28" t="str">
        <f t="shared" si="508"/>
        <v/>
      </c>
      <c r="O4062" s="28" t="str">
        <f>IF(N4062=1,M4062&amp;" ("&amp;E4062&amp;")",M4062)</f>
        <v>Four Rooms</v>
      </c>
      <c r="P4062" s="36">
        <f>INDEX(cpi!$A$1:$M$105,MATCH('Inflation adjust calc'!$E4062,cpi!$A:$A,0),MATCH('Inflation adjust calc'!$D4062,cpi!$1:$1,0))</f>
        <v>153.5</v>
      </c>
      <c r="Q4062" s="36">
        <f>cpi!$I$2</f>
        <v>240.85300000000001</v>
      </c>
      <c r="R4062" s="36">
        <f t="shared" si="513"/>
        <v>1.5690749185667754</v>
      </c>
      <c r="S4062" s="28" t="str">
        <f t="shared" si="509"/>
        <v/>
      </c>
      <c r="T4062" s="37">
        <f t="shared" si="510"/>
        <v>6276299.6742671011</v>
      </c>
      <c r="U4062" s="37">
        <f t="shared" si="511"/>
        <v>6748591.2247557007</v>
      </c>
      <c r="V4062" s="37">
        <f t="shared" si="512"/>
        <v>6748591.2247557007</v>
      </c>
    </row>
    <row r="4063" spans="1:22">
      <c r="A4063" s="23">
        <v>4062</v>
      </c>
      <c r="B4063" s="3" t="s">
        <v>983</v>
      </c>
      <c r="C4063" s="28">
        <v>20</v>
      </c>
      <c r="D4063" s="29">
        <v>9</v>
      </c>
      <c r="E4063" s="28">
        <v>2002</v>
      </c>
      <c r="F4063" s="31">
        <f>DATE(E4063,D4063,C4063)</f>
        <v>37519</v>
      </c>
      <c r="G4063" s="24" t="s">
        <v>5161</v>
      </c>
      <c r="H4063" s="2">
        <v>4000000</v>
      </c>
      <c r="I4063" s="2">
        <v>4046737</v>
      </c>
      <c r="J4063" s="2">
        <v>9413956</v>
      </c>
      <c r="K4063" s="28" t="str">
        <f t="shared" si="506"/>
        <v/>
      </c>
      <c r="L4063" s="28" t="str">
        <f t="shared" si="507"/>
        <v/>
      </c>
      <c r="M4063" s="28" t="s">
        <v>5161</v>
      </c>
      <c r="N4063" s="28" t="str">
        <f t="shared" si="508"/>
        <v/>
      </c>
      <c r="O4063" s="28" t="str">
        <f>IF(N4063=1,M4063&amp;" ("&amp;E4063&amp;")",M4063)</f>
        <v>Secretary</v>
      </c>
      <c r="P4063" s="36">
        <f>INDEX(cpi!$A$1:$M$105,MATCH('Inflation adjust calc'!$E4063,cpi!$A:$A,0),MATCH('Inflation adjust calc'!$D4063,cpi!$1:$1,0))</f>
        <v>181</v>
      </c>
      <c r="Q4063" s="36">
        <f>cpi!$I$2</f>
        <v>240.85300000000001</v>
      </c>
      <c r="R4063" s="36">
        <f t="shared" si="513"/>
        <v>1.3306795580110498</v>
      </c>
      <c r="S4063" s="28" t="str">
        <f t="shared" si="509"/>
        <v/>
      </c>
      <c r="T4063" s="37">
        <f t="shared" si="510"/>
        <v>5322718.2320441995</v>
      </c>
      <c r="U4063" s="37">
        <f t="shared" si="511"/>
        <v>5384910.2025469616</v>
      </c>
      <c r="V4063" s="37">
        <f t="shared" si="512"/>
        <v>12526958.809215469</v>
      </c>
    </row>
    <row r="4064" spans="1:22">
      <c r="A4064" s="23">
        <v>4063</v>
      </c>
      <c r="B4064" s="3" t="s">
        <v>2535</v>
      </c>
      <c r="C4064" s="28">
        <v>25</v>
      </c>
      <c r="D4064" s="29">
        <v>4</v>
      </c>
      <c r="E4064" s="28">
        <v>2003</v>
      </c>
      <c r="F4064" s="31">
        <f>DATE(E4064,D4064,C4064)</f>
        <v>37736</v>
      </c>
      <c r="G4064" s="24" t="s">
        <v>5162</v>
      </c>
      <c r="H4064" s="2">
        <v>4000000</v>
      </c>
      <c r="I4064" s="2">
        <v>3816594</v>
      </c>
      <c r="J4064" s="2">
        <v>3816594</v>
      </c>
      <c r="K4064" s="28" t="str">
        <f t="shared" si="506"/>
        <v/>
      </c>
      <c r="L4064" s="28" t="str">
        <f t="shared" si="507"/>
        <v/>
      </c>
      <c r="M4064" s="28" t="s">
        <v>5162</v>
      </c>
      <c r="N4064" s="28" t="str">
        <f t="shared" si="508"/>
        <v/>
      </c>
      <c r="O4064" s="28" t="str">
        <f>IF(N4064=1,M4064&amp;" ("&amp;E4064&amp;")",M4064)</f>
        <v>The Real Cancun</v>
      </c>
      <c r="P4064" s="36">
        <f>INDEX(cpi!$A$1:$M$105,MATCH('Inflation adjust calc'!$E4064,cpi!$A:$A,0),MATCH('Inflation adjust calc'!$D4064,cpi!$1:$1,0))</f>
        <v>183.8</v>
      </c>
      <c r="Q4064" s="36">
        <f>cpi!$I$2</f>
        <v>240.85300000000001</v>
      </c>
      <c r="R4064" s="36">
        <f t="shared" si="513"/>
        <v>1.3104080522306856</v>
      </c>
      <c r="S4064" s="28" t="str">
        <f t="shared" si="509"/>
        <v/>
      </c>
      <c r="T4064" s="37">
        <f t="shared" si="510"/>
        <v>5241632.2089227419</v>
      </c>
      <c r="U4064" s="37">
        <f t="shared" si="511"/>
        <v>5001295.5096953213</v>
      </c>
      <c r="V4064" s="37">
        <f t="shared" si="512"/>
        <v>5001295.5096953213</v>
      </c>
    </row>
    <row r="4065" spans="1:22">
      <c r="A4065" s="23">
        <v>4064</v>
      </c>
      <c r="B4065" s="3">
        <v>32154</v>
      </c>
      <c r="C4065" s="28">
        <v>1</v>
      </c>
      <c r="D4065" s="29">
        <v>12</v>
      </c>
      <c r="E4065" s="28">
        <v>1988</v>
      </c>
      <c r="F4065" s="31">
        <f>DATE(E4065,D4065,C4065)</f>
        <v>32478</v>
      </c>
      <c r="G4065" s="24" t="s">
        <v>5163</v>
      </c>
      <c r="H4065" s="2">
        <v>4000000</v>
      </c>
      <c r="I4065" s="2">
        <v>3468572</v>
      </c>
      <c r="J4065" s="2">
        <v>3468572</v>
      </c>
      <c r="K4065" s="28" t="str">
        <f t="shared" si="506"/>
        <v/>
      </c>
      <c r="L4065" s="28" t="str">
        <f t="shared" si="507"/>
        <v/>
      </c>
      <c r="M4065" s="28" t="s">
        <v>5163</v>
      </c>
      <c r="N4065" s="28" t="str">
        <f t="shared" si="508"/>
        <v/>
      </c>
      <c r="O4065" s="28" t="str">
        <f>IF(N4065=1,M4065&amp;" ("&amp;E4065&amp;")",M4065)</f>
        <v>Talk Radio</v>
      </c>
      <c r="P4065" s="36">
        <f>INDEX(cpi!$A$1:$M$105,MATCH('Inflation adjust calc'!$E4065,cpi!$A:$A,0),MATCH('Inflation adjust calc'!$D4065,cpi!$1:$1,0))</f>
        <v>120.5</v>
      </c>
      <c r="Q4065" s="36">
        <f>cpi!$I$2</f>
        <v>240.85300000000001</v>
      </c>
      <c r="R4065" s="36">
        <f t="shared" si="513"/>
        <v>1.9987800829875519</v>
      </c>
      <c r="S4065" s="28" t="str">
        <f t="shared" si="509"/>
        <v/>
      </c>
      <c r="T4065" s="37">
        <f t="shared" si="510"/>
        <v>7995120.3319502082</v>
      </c>
      <c r="U4065" s="37">
        <f t="shared" si="511"/>
        <v>6932912.6300082989</v>
      </c>
      <c r="V4065" s="37">
        <f t="shared" si="512"/>
        <v>6932912.6300082989</v>
      </c>
    </row>
    <row r="4066" spans="1:22">
      <c r="A4066" s="23">
        <v>4065</v>
      </c>
      <c r="B4066" s="3" t="s">
        <v>1717</v>
      </c>
      <c r="C4066" s="28">
        <v>31</v>
      </c>
      <c r="D4066" s="29">
        <v>1</v>
      </c>
      <c r="E4066" s="28">
        <v>1997</v>
      </c>
      <c r="F4066" s="31">
        <f>DATE(E4066,D4066,C4066)</f>
        <v>35461</v>
      </c>
      <c r="G4066" s="24" t="s">
        <v>5164</v>
      </c>
      <c r="H4066" s="2">
        <v>4000000</v>
      </c>
      <c r="I4066" s="2">
        <v>2922988</v>
      </c>
      <c r="J4066" s="2">
        <v>2922988</v>
      </c>
      <c r="K4066" s="28" t="str">
        <f t="shared" si="506"/>
        <v/>
      </c>
      <c r="L4066" s="28" t="str">
        <f t="shared" si="507"/>
        <v/>
      </c>
      <c r="M4066" s="28" t="s">
        <v>5164</v>
      </c>
      <c r="N4066" s="28" t="str">
        <f t="shared" si="508"/>
        <v/>
      </c>
      <c r="O4066" s="28" t="str">
        <f>IF(N4066=1,M4066&amp;" ("&amp;E4066&amp;")",M4066)</f>
        <v>Waiting for Guffman</v>
      </c>
      <c r="P4066" s="36">
        <f>INDEX(cpi!$A$1:$M$105,MATCH('Inflation adjust calc'!$E4066,cpi!$A:$A,0),MATCH('Inflation adjust calc'!$D4066,cpi!$1:$1,0))</f>
        <v>159.1</v>
      </c>
      <c r="Q4066" s="36">
        <f>cpi!$I$2</f>
        <v>240.85300000000001</v>
      </c>
      <c r="R4066" s="36">
        <f t="shared" si="513"/>
        <v>1.5138466373350095</v>
      </c>
      <c r="S4066" s="28" t="str">
        <f t="shared" si="509"/>
        <v/>
      </c>
      <c r="T4066" s="37">
        <f t="shared" si="510"/>
        <v>6055386.5493400376</v>
      </c>
      <c r="U4066" s="37">
        <f t="shared" si="511"/>
        <v>4424955.5547705842</v>
      </c>
      <c r="V4066" s="37">
        <f t="shared" si="512"/>
        <v>4424955.5547705842</v>
      </c>
    </row>
    <row r="4067" spans="1:22">
      <c r="A4067" s="23">
        <v>4066</v>
      </c>
      <c r="B4067" s="3">
        <v>36442</v>
      </c>
      <c r="C4067" s="28">
        <v>10</v>
      </c>
      <c r="D4067" s="29">
        <v>9</v>
      </c>
      <c r="E4067" s="28">
        <v>1999</v>
      </c>
      <c r="F4067" s="31">
        <f>DATE(E4067,D4067,C4067)</f>
        <v>36413</v>
      </c>
      <c r="G4067" s="24" t="s">
        <v>5165</v>
      </c>
      <c r="H4067" s="2">
        <v>4000000</v>
      </c>
      <c r="I4067" s="2">
        <v>2793776</v>
      </c>
      <c r="J4067" s="2">
        <v>2793776</v>
      </c>
      <c r="K4067" s="28" t="str">
        <f t="shared" si="506"/>
        <v/>
      </c>
      <c r="L4067" s="28" t="str">
        <f t="shared" si="507"/>
        <v/>
      </c>
      <c r="M4067" s="28" t="s">
        <v>5165</v>
      </c>
      <c r="N4067" s="28" t="str">
        <f t="shared" si="508"/>
        <v/>
      </c>
      <c r="O4067" s="28" t="str">
        <f>IF(N4067=1,M4067&amp;" ("&amp;E4067&amp;")",M4067)</f>
        <v>Love Stinks</v>
      </c>
      <c r="P4067" s="36">
        <f>INDEX(cpi!$A$1:$M$105,MATCH('Inflation adjust calc'!$E4067,cpi!$A:$A,0),MATCH('Inflation adjust calc'!$D4067,cpi!$1:$1,0))</f>
        <v>167.9</v>
      </c>
      <c r="Q4067" s="36">
        <f>cpi!$I$2</f>
        <v>240.85300000000001</v>
      </c>
      <c r="R4067" s="36">
        <f t="shared" si="513"/>
        <v>1.434502680166766</v>
      </c>
      <c r="S4067" s="28" t="str">
        <f t="shared" si="509"/>
        <v/>
      </c>
      <c r="T4067" s="37">
        <f t="shared" si="510"/>
        <v>5738010.7206670642</v>
      </c>
      <c r="U4067" s="37">
        <f t="shared" si="511"/>
        <v>4007679.1597855869</v>
      </c>
      <c r="V4067" s="37">
        <f t="shared" si="512"/>
        <v>4007679.1597855869</v>
      </c>
    </row>
    <row r="4068" spans="1:22">
      <c r="A4068" s="23">
        <v>4067</v>
      </c>
      <c r="B4068" s="3" t="s">
        <v>2164</v>
      </c>
      <c r="C4068" s="28">
        <v>24</v>
      </c>
      <c r="D4068" s="29">
        <v>8</v>
      </c>
      <c r="E4068" s="28">
        <v>2012</v>
      </c>
      <c r="F4068" s="31">
        <f>DATE(E4068,D4068,C4068)</f>
        <v>41145</v>
      </c>
      <c r="G4068" s="24" t="s">
        <v>5166</v>
      </c>
      <c r="H4068" s="2">
        <v>4000000</v>
      </c>
      <c r="I4068" s="2">
        <v>2672413</v>
      </c>
      <c r="J4068" s="2">
        <v>5966671</v>
      </c>
      <c r="K4068" s="28" t="str">
        <f t="shared" si="506"/>
        <v/>
      </c>
      <c r="L4068" s="28" t="str">
        <f t="shared" si="507"/>
        <v/>
      </c>
      <c r="M4068" s="28" t="s">
        <v>5166</v>
      </c>
      <c r="N4068" s="28" t="str">
        <f t="shared" si="508"/>
        <v/>
      </c>
      <c r="O4068" s="28" t="str">
        <f>IF(N4068=1,M4068&amp;" ("&amp;E4068&amp;")",M4068)</f>
        <v>Samsara</v>
      </c>
      <c r="P4068" s="36">
        <f>INDEX(cpi!$A$1:$M$105,MATCH('Inflation adjust calc'!$E4068,cpi!$A:$A,0),MATCH('Inflation adjust calc'!$D4068,cpi!$1:$1,0))</f>
        <v>230.37899999999999</v>
      </c>
      <c r="Q4068" s="36">
        <f>cpi!$I$2</f>
        <v>240.85300000000001</v>
      </c>
      <c r="R4068" s="36">
        <f t="shared" si="513"/>
        <v>1.0454642133180543</v>
      </c>
      <c r="S4068" s="28" t="str">
        <f t="shared" si="509"/>
        <v/>
      </c>
      <c r="T4068" s="37">
        <f t="shared" si="510"/>
        <v>4181856.8532722173</v>
      </c>
      <c r="U4068" s="37">
        <f t="shared" si="511"/>
        <v>2793912.1547059412</v>
      </c>
      <c r="V4068" s="37">
        <f t="shared" si="512"/>
        <v>6237941.0031426484</v>
      </c>
    </row>
    <row r="4069" spans="1:22">
      <c r="A4069" s="23">
        <v>4068</v>
      </c>
      <c r="B4069" s="3" t="s">
        <v>150</v>
      </c>
      <c r="C4069" s="28">
        <v>22</v>
      </c>
      <c r="D4069" s="29">
        <v>6</v>
      </c>
      <c r="E4069" s="28">
        <v>2007</v>
      </c>
      <c r="F4069" s="31">
        <f>DATE(E4069,D4069,C4069)</f>
        <v>39255</v>
      </c>
      <c r="G4069" s="24" t="s">
        <v>5167</v>
      </c>
      <c r="H4069" s="2">
        <v>4000000</v>
      </c>
      <c r="I4069" s="2">
        <v>2426851</v>
      </c>
      <c r="J4069" s="2">
        <v>3858964</v>
      </c>
      <c r="K4069" s="28" t="str">
        <f t="shared" si="506"/>
        <v/>
      </c>
      <c r="L4069" s="28" t="str">
        <f t="shared" si="507"/>
        <v/>
      </c>
      <c r="M4069" s="28" t="s">
        <v>5167</v>
      </c>
      <c r="N4069" s="28" t="str">
        <f t="shared" si="508"/>
        <v/>
      </c>
      <c r="O4069" s="28" t="str">
        <f>IF(N4069=1,M4069&amp;" ("&amp;E4069&amp;")",M4069)</f>
        <v>You Kill Me</v>
      </c>
      <c r="P4069" s="36">
        <f>INDEX(cpi!$A$1:$M$105,MATCH('Inflation adjust calc'!$E4069,cpi!$A:$A,0),MATCH('Inflation adjust calc'!$D4069,cpi!$1:$1,0))</f>
        <v>208.352</v>
      </c>
      <c r="Q4069" s="36">
        <f>cpi!$I$2</f>
        <v>240.85300000000001</v>
      </c>
      <c r="R4069" s="36">
        <f t="shared" si="513"/>
        <v>1.1559908232222393</v>
      </c>
      <c r="S4069" s="28" t="str">
        <f t="shared" si="509"/>
        <v/>
      </c>
      <c r="T4069" s="37">
        <f t="shared" si="510"/>
        <v>4623963.2928889571</v>
      </c>
      <c r="U4069" s="37">
        <f t="shared" si="511"/>
        <v>2805417.4853277146</v>
      </c>
      <c r="V4069" s="37">
        <f t="shared" si="512"/>
        <v>4460926.9711449854</v>
      </c>
    </row>
    <row r="4070" spans="1:22">
      <c r="A4070" s="23">
        <v>4069</v>
      </c>
      <c r="B4070" s="3" t="s">
        <v>100</v>
      </c>
      <c r="C4070" s="28">
        <v>17</v>
      </c>
      <c r="D4070" s="29">
        <v>6</v>
      </c>
      <c r="E4070" s="28">
        <v>2011</v>
      </c>
      <c r="F4070" s="31">
        <f>DATE(E4070,D4070,C4070)</f>
        <v>40711</v>
      </c>
      <c r="G4070" s="24" t="s">
        <v>5168</v>
      </c>
      <c r="H4070" s="2">
        <v>4000000</v>
      </c>
      <c r="I4070" s="2">
        <v>1430241</v>
      </c>
      <c r="J4070" s="2">
        <v>1989035</v>
      </c>
      <c r="K4070" s="28" t="str">
        <f t="shared" si="506"/>
        <v/>
      </c>
      <c r="L4070" s="28" t="str">
        <f t="shared" si="507"/>
        <v/>
      </c>
      <c r="M4070" s="28" t="s">
        <v>5168</v>
      </c>
      <c r="N4070" s="28" t="str">
        <f t="shared" si="508"/>
        <v/>
      </c>
      <c r="O4070" s="28" t="str">
        <f>IF(N4070=1,M4070&amp;" ("&amp;E4070&amp;")",M4070)</f>
        <v>The Art of Getting By</v>
      </c>
      <c r="P4070" s="36">
        <f>INDEX(cpi!$A$1:$M$105,MATCH('Inflation adjust calc'!$E4070,cpi!$A:$A,0),MATCH('Inflation adjust calc'!$D4070,cpi!$1:$1,0))</f>
        <v>225.72200000000001</v>
      </c>
      <c r="Q4070" s="36">
        <f>cpi!$I$2</f>
        <v>240.85300000000001</v>
      </c>
      <c r="R4070" s="36">
        <f t="shared" si="513"/>
        <v>1.0670337849212748</v>
      </c>
      <c r="S4070" s="28" t="str">
        <f t="shared" si="509"/>
        <v/>
      </c>
      <c r="T4070" s="37">
        <f t="shared" si="510"/>
        <v>4268135.139685099</v>
      </c>
      <c r="U4070" s="37">
        <f t="shared" si="511"/>
        <v>1526115.467579589</v>
      </c>
      <c r="V4070" s="37">
        <f t="shared" si="512"/>
        <v>2122367.544390888</v>
      </c>
    </row>
    <row r="4071" spans="1:22">
      <c r="A4071" s="23">
        <v>4070</v>
      </c>
      <c r="B4071" s="3" t="s">
        <v>1269</v>
      </c>
      <c r="C4071" s="28">
        <v>16</v>
      </c>
      <c r="D4071" s="29">
        <v>9</v>
      </c>
      <c r="E4071" s="28">
        <v>2005</v>
      </c>
      <c r="F4071" s="31">
        <f>DATE(E4071,D4071,C4071)</f>
        <v>38611</v>
      </c>
      <c r="G4071" s="24" t="s">
        <v>5169</v>
      </c>
      <c r="H4071" s="2">
        <v>4000000</v>
      </c>
      <c r="I4071" s="2">
        <v>1328679</v>
      </c>
      <c r="J4071" s="2">
        <v>1919197</v>
      </c>
      <c r="K4071" s="28" t="str">
        <f t="shared" si="506"/>
        <v/>
      </c>
      <c r="L4071" s="28" t="str">
        <f t="shared" si="507"/>
        <v/>
      </c>
      <c r="M4071" s="28" t="s">
        <v>5169</v>
      </c>
      <c r="N4071" s="28" t="str">
        <f t="shared" si="508"/>
        <v/>
      </c>
      <c r="O4071" s="28" t="str">
        <f>IF(N4071=1,M4071&amp;" ("&amp;E4071&amp;")",M4071)</f>
        <v>Thumbsucker</v>
      </c>
      <c r="P4071" s="36">
        <f>INDEX(cpi!$A$1:$M$105,MATCH('Inflation adjust calc'!$E4071,cpi!$A:$A,0),MATCH('Inflation adjust calc'!$D4071,cpi!$1:$1,0))</f>
        <v>198.8</v>
      </c>
      <c r="Q4071" s="36">
        <f>cpi!$I$2</f>
        <v>240.85300000000001</v>
      </c>
      <c r="R4071" s="36">
        <f t="shared" si="513"/>
        <v>1.2115342052313882</v>
      </c>
      <c r="S4071" s="28" t="str">
        <f t="shared" si="509"/>
        <v/>
      </c>
      <c r="T4071" s="37">
        <f t="shared" si="510"/>
        <v>4846136.8209255533</v>
      </c>
      <c r="U4071" s="37">
        <f t="shared" si="511"/>
        <v>1609740.0562726357</v>
      </c>
      <c r="V4071" s="37">
        <f t="shared" si="512"/>
        <v>2325172.8120774645</v>
      </c>
    </row>
    <row r="4072" spans="1:22">
      <c r="A4072" s="23">
        <v>4071</v>
      </c>
      <c r="B4072" s="3">
        <v>40666</v>
      </c>
      <c r="C4072" s="28">
        <v>5</v>
      </c>
      <c r="D4072" s="29">
        <v>3</v>
      </c>
      <c r="E4072" s="28">
        <v>2011</v>
      </c>
      <c r="F4072" s="31">
        <f>DATE(E4072,D4072,C4072)</f>
        <v>40607</v>
      </c>
      <c r="G4072" s="24" t="s">
        <v>5170</v>
      </c>
      <c r="H4072" s="2">
        <v>4000000</v>
      </c>
      <c r="I4072" s="2">
        <v>1065429</v>
      </c>
      <c r="J4072" s="2">
        <v>1983596</v>
      </c>
      <c r="K4072" s="28" t="str">
        <f t="shared" si="506"/>
        <v/>
      </c>
      <c r="L4072" s="28" t="str">
        <f t="shared" si="507"/>
        <v/>
      </c>
      <c r="M4072" s="28" t="s">
        <v>5170</v>
      </c>
      <c r="N4072" s="28" t="str">
        <f t="shared" si="508"/>
        <v/>
      </c>
      <c r="O4072" s="28" t="str">
        <f>IF(N4072=1,M4072&amp;" ("&amp;E4072&amp;")",M4072)</f>
        <v>Red State</v>
      </c>
      <c r="P4072" s="36">
        <f>INDEX(cpi!$A$1:$M$105,MATCH('Inflation adjust calc'!$E4072,cpi!$A:$A,0),MATCH('Inflation adjust calc'!$D4072,cpi!$1:$1,0))</f>
        <v>223.46700000000001</v>
      </c>
      <c r="Q4072" s="36">
        <f>cpi!$I$2</f>
        <v>240.85300000000001</v>
      </c>
      <c r="R4072" s="36">
        <f t="shared" si="513"/>
        <v>1.0778011965972605</v>
      </c>
      <c r="S4072" s="28" t="str">
        <f t="shared" si="509"/>
        <v/>
      </c>
      <c r="T4072" s="37">
        <f t="shared" si="510"/>
        <v>4311204.7863890417</v>
      </c>
      <c r="U4072" s="37">
        <f t="shared" si="511"/>
        <v>1148320.6510894226</v>
      </c>
      <c r="V4072" s="37">
        <f t="shared" si="512"/>
        <v>2137922.1423655394</v>
      </c>
    </row>
    <row r="4073" spans="1:22">
      <c r="A4073" s="23">
        <v>4072</v>
      </c>
      <c r="B4073" s="3" t="s">
        <v>1551</v>
      </c>
      <c r="C4073" s="28">
        <v>30</v>
      </c>
      <c r="D4073" s="29">
        <v>9</v>
      </c>
      <c r="E4073" s="28">
        <v>2005</v>
      </c>
      <c r="F4073" s="31">
        <f>DATE(E4073,D4073,C4073)</f>
        <v>38625</v>
      </c>
      <c r="G4073" s="24" t="s">
        <v>5171</v>
      </c>
      <c r="H4073" s="2">
        <v>4000000</v>
      </c>
      <c r="I4073" s="2">
        <v>864959</v>
      </c>
      <c r="J4073" s="2">
        <v>973613</v>
      </c>
      <c r="K4073" s="28" t="str">
        <f t="shared" si="506"/>
        <v/>
      </c>
      <c r="L4073" s="28" t="str">
        <f t="shared" si="507"/>
        <v/>
      </c>
      <c r="M4073" s="28" t="s">
        <v>5171</v>
      </c>
      <c r="N4073" s="28" t="str">
        <f t="shared" si="508"/>
        <v/>
      </c>
      <c r="O4073" s="28" t="str">
        <f>IF(N4073=1,M4073&amp;" ("&amp;E4073&amp;")",M4073)</f>
        <v>MirrorMask</v>
      </c>
      <c r="P4073" s="36">
        <f>INDEX(cpi!$A$1:$M$105,MATCH('Inflation adjust calc'!$E4073,cpi!$A:$A,0),MATCH('Inflation adjust calc'!$D4073,cpi!$1:$1,0))</f>
        <v>198.8</v>
      </c>
      <c r="Q4073" s="36">
        <f>cpi!$I$2</f>
        <v>240.85300000000001</v>
      </c>
      <c r="R4073" s="36">
        <f t="shared" si="513"/>
        <v>1.2115342052313882</v>
      </c>
      <c r="S4073" s="28" t="str">
        <f t="shared" si="509"/>
        <v/>
      </c>
      <c r="T4073" s="37">
        <f t="shared" si="510"/>
        <v>4846136.8209255533</v>
      </c>
      <c r="U4073" s="37">
        <f t="shared" si="511"/>
        <v>1047927.4146227363</v>
      </c>
      <c r="V4073" s="37">
        <f t="shared" si="512"/>
        <v>1179565.4521579475</v>
      </c>
    </row>
    <row r="4074" spans="1:22">
      <c r="A4074" s="23">
        <v>4073</v>
      </c>
      <c r="B4074" s="3" t="s">
        <v>5172</v>
      </c>
      <c r="C4074" s="28">
        <v>31</v>
      </c>
      <c r="D4074" s="29">
        <v>3</v>
      </c>
      <c r="E4074" s="28">
        <v>1987</v>
      </c>
      <c r="F4074" s="31">
        <f>DATE(E4074,D4074,C4074)</f>
        <v>31867</v>
      </c>
      <c r="G4074" s="24" t="s">
        <v>5173</v>
      </c>
      <c r="H4074" s="2">
        <v>4000000</v>
      </c>
      <c r="I4074" s="2">
        <v>800000</v>
      </c>
      <c r="J4074" s="2">
        <v>800000</v>
      </c>
      <c r="K4074" s="28" t="str">
        <f t="shared" si="506"/>
        <v/>
      </c>
      <c r="L4074" s="28" t="str">
        <f t="shared" si="507"/>
        <v/>
      </c>
      <c r="M4074" s="28" t="s">
        <v>5173</v>
      </c>
      <c r="N4074" s="28" t="str">
        <f t="shared" si="508"/>
        <v/>
      </c>
      <c r="O4074" s="28" t="str">
        <f>IF(N4074=1,M4074&amp;" ("&amp;E4074&amp;")",M4074)</f>
        <v>The Barbarians</v>
      </c>
      <c r="P4074" s="36">
        <f>INDEX(cpi!$A$1:$M$105,MATCH('Inflation adjust calc'!$E4074,cpi!$A:$A,0),MATCH('Inflation adjust calc'!$D4074,cpi!$1:$1,0))</f>
        <v>112.1</v>
      </c>
      <c r="Q4074" s="36">
        <f>cpi!$I$2</f>
        <v>240.85300000000001</v>
      </c>
      <c r="R4074" s="36">
        <f t="shared" si="513"/>
        <v>2.1485548617305978</v>
      </c>
      <c r="S4074" s="28" t="str">
        <f t="shared" si="509"/>
        <v/>
      </c>
      <c r="T4074" s="37">
        <f t="shared" si="510"/>
        <v>8594219.4469223917</v>
      </c>
      <c r="U4074" s="37">
        <f t="shared" si="511"/>
        <v>1718843.8893844783</v>
      </c>
      <c r="V4074" s="37">
        <f t="shared" si="512"/>
        <v>1718843.8893844783</v>
      </c>
    </row>
    <row r="4075" spans="1:22">
      <c r="A4075" s="23">
        <v>4074</v>
      </c>
      <c r="B4075" s="3" t="s">
        <v>5174</v>
      </c>
      <c r="C4075" s="28">
        <v>17</v>
      </c>
      <c r="D4075" s="29">
        <v>10</v>
      </c>
      <c r="E4075" s="28">
        <v>2012</v>
      </c>
      <c r="F4075" s="31">
        <f>DATE(E4075,D4075,C4075)</f>
        <v>41199</v>
      </c>
      <c r="G4075" s="24" t="s">
        <v>5175</v>
      </c>
      <c r="H4075" s="2">
        <v>4000000</v>
      </c>
      <c r="I4075" s="2">
        <v>641054</v>
      </c>
      <c r="J4075" s="2">
        <v>4230426</v>
      </c>
      <c r="K4075" s="28" t="str">
        <f t="shared" si="506"/>
        <v/>
      </c>
      <c r="L4075" s="28" t="str">
        <f t="shared" si="507"/>
        <v/>
      </c>
      <c r="M4075" s="28" t="s">
        <v>5175</v>
      </c>
      <c r="N4075" s="28" t="str">
        <f t="shared" si="508"/>
        <v/>
      </c>
      <c r="O4075" s="28" t="str">
        <f>IF(N4075=1,M4075&amp;" ("&amp;E4075&amp;")",M4075)</f>
        <v>Holy Motors</v>
      </c>
      <c r="P4075" s="36">
        <f>INDEX(cpi!$A$1:$M$105,MATCH('Inflation adjust calc'!$E4075,cpi!$A:$A,0),MATCH('Inflation adjust calc'!$D4075,cpi!$1:$1,0))</f>
        <v>231.31700000000001</v>
      </c>
      <c r="Q4075" s="36">
        <f>cpi!$I$2</f>
        <v>240.85300000000001</v>
      </c>
      <c r="R4075" s="36">
        <f t="shared" si="513"/>
        <v>1.0412248127029142</v>
      </c>
      <c r="S4075" s="28" t="str">
        <f t="shared" si="509"/>
        <v/>
      </c>
      <c r="T4075" s="37">
        <f t="shared" si="510"/>
        <v>4164899.2508116569</v>
      </c>
      <c r="U4075" s="37">
        <f t="shared" si="511"/>
        <v>667481.33108245395</v>
      </c>
      <c r="V4075" s="37">
        <f t="shared" si="512"/>
        <v>4404824.5195035385</v>
      </c>
    </row>
    <row r="4076" spans="1:22">
      <c r="A4076" s="23">
        <v>4075</v>
      </c>
      <c r="B4076" s="3" t="s">
        <v>2753</v>
      </c>
      <c r="C4076" s="28">
        <v>28</v>
      </c>
      <c r="D4076" s="29">
        <v>2</v>
      </c>
      <c r="E4076" s="28">
        <v>2003</v>
      </c>
      <c r="F4076" s="31">
        <f>DATE(E4076,D4076,C4076)</f>
        <v>37680</v>
      </c>
      <c r="G4076" s="24" t="s">
        <v>5176</v>
      </c>
      <c r="H4076" s="2">
        <v>4000000</v>
      </c>
      <c r="I4076" s="2">
        <v>563711</v>
      </c>
      <c r="J4076" s="2">
        <v>563711</v>
      </c>
      <c r="K4076" s="28" t="str">
        <f t="shared" si="506"/>
        <v/>
      </c>
      <c r="L4076" s="28" t="str">
        <f t="shared" si="507"/>
        <v/>
      </c>
      <c r="M4076" s="28" t="s">
        <v>5176</v>
      </c>
      <c r="N4076" s="28" t="str">
        <f t="shared" si="508"/>
        <v/>
      </c>
      <c r="O4076" s="28" t="str">
        <f>IF(N4076=1,M4076&amp;" ("&amp;E4076&amp;")",M4076)</f>
        <v>Poolhall Junkies</v>
      </c>
      <c r="P4076" s="36">
        <f>INDEX(cpi!$A$1:$M$105,MATCH('Inflation adjust calc'!$E4076,cpi!$A:$A,0),MATCH('Inflation adjust calc'!$D4076,cpi!$1:$1,0))</f>
        <v>183.1</v>
      </c>
      <c r="Q4076" s="36">
        <f>cpi!$I$2</f>
        <v>240.85300000000001</v>
      </c>
      <c r="R4076" s="36">
        <f t="shared" si="513"/>
        <v>1.3154178044784273</v>
      </c>
      <c r="S4076" s="28" t="str">
        <f t="shared" si="509"/>
        <v/>
      </c>
      <c r="T4076" s="37">
        <f t="shared" si="510"/>
        <v>5261671.2179137086</v>
      </c>
      <c r="U4076" s="37">
        <f t="shared" si="511"/>
        <v>741515.48598033877</v>
      </c>
      <c r="V4076" s="37">
        <f t="shared" si="512"/>
        <v>741515.48598033877</v>
      </c>
    </row>
    <row r="4077" spans="1:22">
      <c r="A4077" s="23">
        <v>4076</v>
      </c>
      <c r="B4077" s="3" t="s">
        <v>1744</v>
      </c>
      <c r="C4077" s="28">
        <v>28</v>
      </c>
      <c r="D4077" s="29">
        <v>5</v>
      </c>
      <c r="E4077" s="28">
        <v>1999</v>
      </c>
      <c r="F4077" s="31">
        <f>DATE(E4077,D4077,C4077)</f>
        <v>36308</v>
      </c>
      <c r="G4077" s="24" t="s">
        <v>5177</v>
      </c>
      <c r="H4077" s="2">
        <v>4000000</v>
      </c>
      <c r="I4077" s="2">
        <v>399793</v>
      </c>
      <c r="J4077" s="2">
        <v>399793</v>
      </c>
      <c r="K4077" s="28" t="str">
        <f t="shared" si="506"/>
        <v/>
      </c>
      <c r="L4077" s="28" t="str">
        <f t="shared" si="507"/>
        <v/>
      </c>
      <c r="M4077" s="28" t="s">
        <v>5177</v>
      </c>
      <c r="N4077" s="28" t="str">
        <f t="shared" si="508"/>
        <v/>
      </c>
      <c r="O4077" s="28" t="str">
        <f>IF(N4077=1,M4077&amp;" ("&amp;E4077&amp;")",M4077)</f>
        <v>The Loss of Sexual Innocence</v>
      </c>
      <c r="P4077" s="36">
        <f>INDEX(cpi!$A$1:$M$105,MATCH('Inflation adjust calc'!$E4077,cpi!$A:$A,0),MATCH('Inflation adjust calc'!$D4077,cpi!$1:$1,0))</f>
        <v>166.2</v>
      </c>
      <c r="Q4077" s="36">
        <f>cpi!$I$2</f>
        <v>240.85300000000001</v>
      </c>
      <c r="R4077" s="36">
        <f t="shared" si="513"/>
        <v>1.449175691937425</v>
      </c>
      <c r="S4077" s="28" t="str">
        <f t="shared" si="509"/>
        <v/>
      </c>
      <c r="T4077" s="37">
        <f t="shared" si="510"/>
        <v>5796702.7677496998</v>
      </c>
      <c r="U4077" s="37">
        <f t="shared" si="511"/>
        <v>579370.29740673897</v>
      </c>
      <c r="V4077" s="37">
        <f t="shared" si="512"/>
        <v>579370.29740673897</v>
      </c>
    </row>
    <row r="4078" spans="1:22">
      <c r="A4078" s="23">
        <v>4077</v>
      </c>
      <c r="B4078" s="3">
        <v>41823</v>
      </c>
      <c r="C4078" s="28">
        <v>7</v>
      </c>
      <c r="D4078" s="29">
        <v>3</v>
      </c>
      <c r="E4078" s="28">
        <v>2014</v>
      </c>
      <c r="F4078" s="31">
        <f>DATE(E4078,D4078,C4078)</f>
        <v>41705</v>
      </c>
      <c r="G4078" s="24" t="s">
        <v>6857</v>
      </c>
      <c r="H4078" s="2">
        <v>4000000</v>
      </c>
      <c r="I4078" s="2">
        <v>385069</v>
      </c>
      <c r="J4078" s="2">
        <v>1158877</v>
      </c>
      <c r="K4078" s="28" t="str">
        <f t="shared" si="506"/>
        <v/>
      </c>
      <c r="L4078" s="28" t="str">
        <f t="shared" si="507"/>
        <v/>
      </c>
      <c r="M4078" s="28" t="s">
        <v>6857</v>
      </c>
      <c r="N4078" s="28" t="str">
        <f t="shared" si="508"/>
        <v/>
      </c>
      <c r="O4078" s="28" t="str">
        <f>IF(N4078=1,M4078&amp;" ("&amp;E4078&amp;")",M4078)</f>
        <v>The Face of Love</v>
      </c>
      <c r="P4078" s="36">
        <f>INDEX(cpi!$A$1:$M$105,MATCH('Inflation adjust calc'!$E4078,cpi!$A:$A,0),MATCH('Inflation adjust calc'!$D4078,cpi!$1:$1,0))</f>
        <v>236.29300000000001</v>
      </c>
      <c r="Q4078" s="36">
        <f>cpi!$I$2</f>
        <v>240.85300000000001</v>
      </c>
      <c r="R4078" s="36">
        <f t="shared" si="513"/>
        <v>1.0192980748477525</v>
      </c>
      <c r="S4078" s="28" t="str">
        <f t="shared" si="509"/>
        <v/>
      </c>
      <c r="T4078" s="37">
        <f t="shared" si="510"/>
        <v>4077192.2993910098</v>
      </c>
      <c r="U4078" s="37">
        <f t="shared" si="511"/>
        <v>392500.09038354922</v>
      </c>
      <c r="V4078" s="37">
        <f t="shared" si="512"/>
        <v>1181241.0950853389</v>
      </c>
    </row>
    <row r="4079" spans="1:22">
      <c r="A4079" s="23">
        <v>4078</v>
      </c>
      <c r="B4079" s="3">
        <v>41947</v>
      </c>
      <c r="C4079" s="28">
        <v>11</v>
      </c>
      <c r="D4079" s="29">
        <v>4</v>
      </c>
      <c r="E4079" s="28">
        <v>2014</v>
      </c>
      <c r="F4079" s="31">
        <f>DATE(E4079,D4079,C4079)</f>
        <v>41740</v>
      </c>
      <c r="G4079" s="24" t="s">
        <v>5178</v>
      </c>
      <c r="H4079" s="2">
        <v>4000000</v>
      </c>
      <c r="I4079" s="2">
        <v>373375</v>
      </c>
      <c r="J4079" s="2">
        <v>373375</v>
      </c>
      <c r="K4079" s="28" t="str">
        <f t="shared" si="506"/>
        <v/>
      </c>
      <c r="L4079" s="28" t="str">
        <f t="shared" si="507"/>
        <v/>
      </c>
      <c r="M4079" s="28" t="s">
        <v>5178</v>
      </c>
      <c r="N4079" s="28" t="str">
        <f t="shared" si="508"/>
        <v/>
      </c>
      <c r="O4079" s="28" t="str">
        <f>IF(N4079=1,M4079&amp;" ("&amp;E4079&amp;")",M4079)</f>
        <v>Joe</v>
      </c>
      <c r="P4079" s="36">
        <f>INDEX(cpi!$A$1:$M$105,MATCH('Inflation adjust calc'!$E4079,cpi!$A:$A,0),MATCH('Inflation adjust calc'!$D4079,cpi!$1:$1,0))</f>
        <v>237.072</v>
      </c>
      <c r="Q4079" s="36">
        <f>cpi!$I$2</f>
        <v>240.85300000000001</v>
      </c>
      <c r="R4079" s="36">
        <f t="shared" si="513"/>
        <v>1.0159487413106567</v>
      </c>
      <c r="S4079" s="28" t="str">
        <f t="shared" si="509"/>
        <v/>
      </c>
      <c r="T4079" s="37">
        <f t="shared" si="510"/>
        <v>4063794.9652426271</v>
      </c>
      <c r="U4079" s="37">
        <f t="shared" si="511"/>
        <v>379329.86128686642</v>
      </c>
      <c r="V4079" s="37">
        <f t="shared" si="512"/>
        <v>379329.86128686642</v>
      </c>
    </row>
    <row r="4080" spans="1:22">
      <c r="A4080" s="23">
        <v>4079</v>
      </c>
      <c r="B4080" s="3">
        <v>32236</v>
      </c>
      <c r="C4080" s="28">
        <v>4</v>
      </c>
      <c r="D4080" s="29">
        <v>3</v>
      </c>
      <c r="E4080" s="28">
        <v>1988</v>
      </c>
      <c r="F4080" s="31">
        <f>DATE(E4080,D4080,C4080)</f>
        <v>32206</v>
      </c>
      <c r="G4080" s="24" t="s">
        <v>5179</v>
      </c>
      <c r="H4080" s="2">
        <v>4000000</v>
      </c>
      <c r="I4080" s="2">
        <v>354704</v>
      </c>
      <c r="J4080" s="2">
        <v>354704</v>
      </c>
      <c r="K4080" s="28" t="str">
        <f t="shared" si="506"/>
        <v/>
      </c>
      <c r="L4080" s="28" t="str">
        <f t="shared" si="507"/>
        <v/>
      </c>
      <c r="M4080" s="28" t="s">
        <v>5179</v>
      </c>
      <c r="N4080" s="28" t="str">
        <f t="shared" si="508"/>
        <v/>
      </c>
      <c r="O4080" s="28" t="str">
        <f>IF(N4080=1,M4080&amp;" ("&amp;E4080&amp;")",M4080)</f>
        <v>Prison</v>
      </c>
      <c r="P4080" s="36">
        <f>INDEX(cpi!$A$1:$M$105,MATCH('Inflation adjust calc'!$E4080,cpi!$A:$A,0),MATCH('Inflation adjust calc'!$D4080,cpi!$1:$1,0))</f>
        <v>116.5</v>
      </c>
      <c r="Q4080" s="36">
        <f>cpi!$I$2</f>
        <v>240.85300000000001</v>
      </c>
      <c r="R4080" s="36">
        <f t="shared" si="513"/>
        <v>2.0674077253218885</v>
      </c>
      <c r="S4080" s="28" t="str">
        <f t="shared" si="509"/>
        <v/>
      </c>
      <c r="T4080" s="37">
        <f t="shared" si="510"/>
        <v>8269630.9012875538</v>
      </c>
      <c r="U4080" s="37">
        <f t="shared" si="511"/>
        <v>733317.78980257513</v>
      </c>
      <c r="V4080" s="37">
        <f t="shared" si="512"/>
        <v>733317.78980257513</v>
      </c>
    </row>
    <row r="4081" spans="1:22">
      <c r="A4081" s="23">
        <v>4080</v>
      </c>
      <c r="B4081" s="3">
        <v>35800</v>
      </c>
      <c r="C4081" s="28">
        <v>1</v>
      </c>
      <c r="D4081" s="29">
        <v>5</v>
      </c>
      <c r="E4081" s="28">
        <v>1998</v>
      </c>
      <c r="F4081" s="31">
        <f>DATE(E4081,D4081,C4081)</f>
        <v>35916</v>
      </c>
      <c r="G4081" s="24" t="s">
        <v>5180</v>
      </c>
      <c r="H4081" s="2">
        <v>4000000</v>
      </c>
      <c r="I4081" s="2">
        <v>302204</v>
      </c>
      <c r="J4081" s="2">
        <v>302204</v>
      </c>
      <c r="K4081" s="28" t="str">
        <f t="shared" si="506"/>
        <v/>
      </c>
      <c r="L4081" s="28" t="str">
        <f t="shared" si="507"/>
        <v/>
      </c>
      <c r="M4081" s="28" t="s">
        <v>5180</v>
      </c>
      <c r="N4081" s="28" t="str">
        <f t="shared" si="508"/>
        <v/>
      </c>
      <c r="O4081" s="28" t="str">
        <f>IF(N4081=1,M4081&amp;" ("&amp;E4081&amp;")",M4081)</f>
        <v>Shooting Fish</v>
      </c>
      <c r="P4081" s="36">
        <f>INDEX(cpi!$A$1:$M$105,MATCH('Inflation adjust calc'!$E4081,cpi!$A:$A,0),MATCH('Inflation adjust calc'!$D4081,cpi!$1:$1,0))</f>
        <v>162.80000000000001</v>
      </c>
      <c r="Q4081" s="36">
        <f>cpi!$I$2</f>
        <v>240.85300000000001</v>
      </c>
      <c r="R4081" s="36">
        <f t="shared" si="513"/>
        <v>1.4794410319410318</v>
      </c>
      <c r="S4081" s="28" t="str">
        <f t="shared" si="509"/>
        <v/>
      </c>
      <c r="T4081" s="37">
        <f t="shared" si="510"/>
        <v>5917764.1277641272</v>
      </c>
      <c r="U4081" s="37">
        <f t="shared" si="511"/>
        <v>447092.99761670758</v>
      </c>
      <c r="V4081" s="37">
        <f t="shared" si="512"/>
        <v>447092.99761670758</v>
      </c>
    </row>
    <row r="4082" spans="1:22">
      <c r="A4082" s="23">
        <v>4081</v>
      </c>
      <c r="B4082" s="3">
        <v>40030</v>
      </c>
      <c r="C4082" s="28">
        <v>8</v>
      </c>
      <c r="D4082" s="29">
        <v>5</v>
      </c>
      <c r="E4082" s="28">
        <v>2009</v>
      </c>
      <c r="F4082" s="31">
        <f>DATE(E4082,D4082,C4082)</f>
        <v>39941</v>
      </c>
      <c r="G4082" s="24" t="s">
        <v>5181</v>
      </c>
      <c r="H4082" s="2">
        <v>4000000</v>
      </c>
      <c r="I4082" s="2">
        <v>294244</v>
      </c>
      <c r="J4082" s="2">
        <v>384244</v>
      </c>
      <c r="K4082" s="28" t="str">
        <f t="shared" si="506"/>
        <v/>
      </c>
      <c r="L4082" s="28" t="str">
        <f t="shared" si="507"/>
        <v/>
      </c>
      <c r="M4082" s="28" t="s">
        <v>5181</v>
      </c>
      <c r="N4082" s="28" t="str">
        <f t="shared" si="508"/>
        <v/>
      </c>
      <c r="O4082" s="28" t="str">
        <f>IF(N4082=1,M4082&amp;" ("&amp;E4082&amp;")",M4082)</f>
        <v>Adoration</v>
      </c>
      <c r="P4082" s="36">
        <f>INDEX(cpi!$A$1:$M$105,MATCH('Inflation adjust calc'!$E4082,cpi!$A:$A,0),MATCH('Inflation adjust calc'!$D4082,cpi!$1:$1,0))</f>
        <v>213.85599999999999</v>
      </c>
      <c r="Q4082" s="36">
        <f>cpi!$I$2</f>
        <v>240.85300000000001</v>
      </c>
      <c r="R4082" s="36">
        <f t="shared" si="513"/>
        <v>1.1262391515786325</v>
      </c>
      <c r="S4082" s="28" t="str">
        <f t="shared" si="509"/>
        <v/>
      </c>
      <c r="T4082" s="37">
        <f t="shared" si="510"/>
        <v>4504956.6063145297</v>
      </c>
      <c r="U4082" s="37">
        <f t="shared" si="511"/>
        <v>331389.11291710316</v>
      </c>
      <c r="V4082" s="37">
        <f t="shared" si="512"/>
        <v>432750.6365591801</v>
      </c>
    </row>
    <row r="4083" spans="1:22">
      <c r="A4083" s="23">
        <v>4082</v>
      </c>
      <c r="B4083" s="3">
        <v>36624</v>
      </c>
      <c r="C4083" s="28">
        <v>4</v>
      </c>
      <c r="D4083" s="29">
        <v>8</v>
      </c>
      <c r="E4083" s="28">
        <v>2000</v>
      </c>
      <c r="F4083" s="31">
        <f>DATE(E4083,D4083,C4083)</f>
        <v>36742</v>
      </c>
      <c r="G4083" s="24" t="s">
        <v>5182</v>
      </c>
      <c r="H4083" s="2">
        <v>4000000</v>
      </c>
      <c r="I4083" s="2">
        <v>267972</v>
      </c>
      <c r="J4083" s="2">
        <v>267972</v>
      </c>
      <c r="K4083" s="28" t="str">
        <f t="shared" si="506"/>
        <v/>
      </c>
      <c r="L4083" s="28" t="str">
        <f t="shared" si="507"/>
        <v/>
      </c>
      <c r="M4083" s="28" t="s">
        <v>5182</v>
      </c>
      <c r="N4083" s="28" t="str">
        <f t="shared" si="508"/>
        <v/>
      </c>
      <c r="O4083" s="28" t="str">
        <f>IF(N4083=1,M4083&amp;" ("&amp;E4083&amp;")",M4083)</f>
        <v>Psycho Beach Party</v>
      </c>
      <c r="P4083" s="36">
        <f>INDEX(cpi!$A$1:$M$105,MATCH('Inflation adjust calc'!$E4083,cpi!$A:$A,0),MATCH('Inflation adjust calc'!$D4083,cpi!$1:$1,0))</f>
        <v>172.8</v>
      </c>
      <c r="Q4083" s="36">
        <f>cpi!$I$2</f>
        <v>240.85300000000001</v>
      </c>
      <c r="R4083" s="36">
        <f t="shared" si="513"/>
        <v>1.3938252314814814</v>
      </c>
      <c r="S4083" s="28" t="str">
        <f t="shared" si="509"/>
        <v/>
      </c>
      <c r="T4083" s="37">
        <f t="shared" si="510"/>
        <v>5575300.9259259254</v>
      </c>
      <c r="U4083" s="37">
        <f t="shared" si="511"/>
        <v>373506.13493055553</v>
      </c>
      <c r="V4083" s="37">
        <f t="shared" si="512"/>
        <v>373506.13493055553</v>
      </c>
    </row>
    <row r="4084" spans="1:22">
      <c r="A4084" s="23">
        <v>4083</v>
      </c>
      <c r="B4084" s="3" t="s">
        <v>2062</v>
      </c>
      <c r="C4084" s="28">
        <v>28</v>
      </c>
      <c r="D4084" s="29">
        <v>1</v>
      </c>
      <c r="E4084" s="28">
        <v>2000</v>
      </c>
      <c r="F4084" s="31">
        <f>DATE(E4084,D4084,C4084)</f>
        <v>36553</v>
      </c>
      <c r="G4084" s="24" t="s">
        <v>5183</v>
      </c>
      <c r="H4084" s="2">
        <v>4000000</v>
      </c>
      <c r="I4084" s="2">
        <v>185577</v>
      </c>
      <c r="J4084" s="2">
        <v>185577</v>
      </c>
      <c r="K4084" s="28" t="str">
        <f t="shared" si="506"/>
        <v/>
      </c>
      <c r="L4084" s="28" t="str">
        <f t="shared" si="507"/>
        <v/>
      </c>
      <c r="M4084" s="28" t="s">
        <v>5183</v>
      </c>
      <c r="N4084" s="28" t="str">
        <f t="shared" si="508"/>
        <v/>
      </c>
      <c r="O4084" s="28" t="str">
        <f>IF(N4084=1,M4084&amp;" ("&amp;E4084&amp;")",M4084)</f>
        <v>The Big Tease</v>
      </c>
      <c r="P4084" s="36">
        <f>INDEX(cpi!$A$1:$M$105,MATCH('Inflation adjust calc'!$E4084,cpi!$A:$A,0),MATCH('Inflation adjust calc'!$D4084,cpi!$1:$1,0))</f>
        <v>168.8</v>
      </c>
      <c r="Q4084" s="36">
        <f>cpi!$I$2</f>
        <v>240.85300000000001</v>
      </c>
      <c r="R4084" s="36">
        <f t="shared" si="513"/>
        <v>1.4268542654028435</v>
      </c>
      <c r="S4084" s="28" t="str">
        <f t="shared" si="509"/>
        <v/>
      </c>
      <c r="T4084" s="37">
        <f t="shared" si="510"/>
        <v>5707417.0616113739</v>
      </c>
      <c r="U4084" s="37">
        <f t="shared" si="511"/>
        <v>264791.3340106635</v>
      </c>
      <c r="V4084" s="37">
        <f t="shared" si="512"/>
        <v>264791.3340106635</v>
      </c>
    </row>
    <row r="4085" spans="1:22">
      <c r="A4085" s="23">
        <v>4084</v>
      </c>
      <c r="B4085" s="3">
        <v>42281</v>
      </c>
      <c r="C4085" s="28">
        <v>10</v>
      </c>
      <c r="D4085" s="29">
        <v>4</v>
      </c>
      <c r="E4085" s="28">
        <v>2015</v>
      </c>
      <c r="F4085" s="31">
        <f>DATE(E4085,D4085,C4085)</f>
        <v>42104</v>
      </c>
      <c r="G4085" s="24" t="s">
        <v>5184</v>
      </c>
      <c r="H4085" s="2">
        <v>4000000</v>
      </c>
      <c r="I4085" s="2">
        <v>155271</v>
      </c>
      <c r="J4085" s="2">
        <v>324218</v>
      </c>
      <c r="K4085" s="28" t="str">
        <f t="shared" si="506"/>
        <v/>
      </c>
      <c r="L4085" s="28" t="str">
        <f t="shared" si="507"/>
        <v/>
      </c>
      <c r="M4085" s="28" t="s">
        <v>5184</v>
      </c>
      <c r="N4085" s="28" t="str">
        <f t="shared" si="508"/>
        <v/>
      </c>
      <c r="O4085" s="28" t="str">
        <f>IF(N4085=1,M4085&amp;" ("&amp;E4085&amp;")",M4085)</f>
        <v>Desert Dancer</v>
      </c>
      <c r="P4085" s="36">
        <f>INDEX(cpi!$A$1:$M$105,MATCH('Inflation adjust calc'!$E4085,cpi!$A:$A,0),MATCH('Inflation adjust calc'!$D4085,cpi!$1:$1,0))</f>
        <v>236.59899999999999</v>
      </c>
      <c r="Q4085" s="36">
        <f>cpi!$I$2</f>
        <v>240.85300000000001</v>
      </c>
      <c r="R4085" s="36">
        <f t="shared" si="513"/>
        <v>1.0179797885874413</v>
      </c>
      <c r="S4085" s="28" t="str">
        <f t="shared" si="509"/>
        <v/>
      </c>
      <c r="T4085" s="37">
        <f t="shared" si="510"/>
        <v>4071919.1543497653</v>
      </c>
      <c r="U4085" s="37">
        <f t="shared" si="511"/>
        <v>158062.7397537606</v>
      </c>
      <c r="V4085" s="37">
        <f t="shared" si="512"/>
        <v>330047.37109624303</v>
      </c>
    </row>
    <row r="4086" spans="1:22">
      <c r="A4086" s="23">
        <v>4085</v>
      </c>
      <c r="B4086" s="3" t="s">
        <v>2481</v>
      </c>
      <c r="C4086" s="28">
        <v>30</v>
      </c>
      <c r="D4086" s="29">
        <v>1</v>
      </c>
      <c r="E4086" s="28">
        <v>2015</v>
      </c>
      <c r="F4086" s="31">
        <f>DATE(E4086,D4086,C4086)</f>
        <v>42034</v>
      </c>
      <c r="G4086" s="24" t="s">
        <v>5185</v>
      </c>
      <c r="H4086" s="2">
        <v>4000000</v>
      </c>
      <c r="I4086" s="2">
        <v>154356</v>
      </c>
      <c r="J4086" s="2">
        <v>4854356</v>
      </c>
      <c r="K4086" s="28" t="str">
        <f t="shared" si="506"/>
        <v/>
      </c>
      <c r="L4086" s="28" t="str">
        <f t="shared" si="507"/>
        <v/>
      </c>
      <c r="M4086" s="28" t="s">
        <v>5185</v>
      </c>
      <c r="N4086" s="28" t="str">
        <f t="shared" si="508"/>
        <v/>
      </c>
      <c r="O4086" s="28" t="str">
        <f>IF(N4086=1,M4086&amp;" ("&amp;E4086&amp;")",M4086)</f>
        <v>Guten Tag, Ramon</v>
      </c>
      <c r="P4086" s="36">
        <f>INDEX(cpi!$A$1:$M$105,MATCH('Inflation adjust calc'!$E4086,cpi!$A:$A,0),MATCH('Inflation adjust calc'!$D4086,cpi!$1:$1,0))</f>
        <v>233.70699999999999</v>
      </c>
      <c r="Q4086" s="36">
        <f>cpi!$I$2</f>
        <v>240.85300000000001</v>
      </c>
      <c r="R4086" s="36">
        <f t="shared" si="513"/>
        <v>1.0305767478081531</v>
      </c>
      <c r="S4086" s="28" t="str">
        <f t="shared" si="509"/>
        <v/>
      </c>
      <c r="T4086" s="37">
        <f t="shared" si="510"/>
        <v>4122306.9912326126</v>
      </c>
      <c r="U4086" s="37">
        <f t="shared" si="511"/>
        <v>159075.70448467528</v>
      </c>
      <c r="V4086" s="37">
        <f t="shared" si="512"/>
        <v>5002786.4191829953</v>
      </c>
    </row>
    <row r="4087" spans="1:22">
      <c r="A4087" s="23">
        <v>4086</v>
      </c>
      <c r="B4087" s="3" t="s">
        <v>622</v>
      </c>
      <c r="C4087" s="28">
        <v>25</v>
      </c>
      <c r="D4087" s="29">
        <v>7</v>
      </c>
      <c r="E4087" s="28">
        <v>2003</v>
      </c>
      <c r="F4087" s="31">
        <f>DATE(E4087,D4087,C4087)</f>
        <v>37827</v>
      </c>
      <c r="G4087" s="24" t="s">
        <v>5186</v>
      </c>
      <c r="H4087" s="2">
        <v>4000000</v>
      </c>
      <c r="I4087" s="2">
        <v>146402</v>
      </c>
      <c r="J4087" s="2">
        <v>146402</v>
      </c>
      <c r="K4087" s="28" t="str">
        <f t="shared" si="506"/>
        <v/>
      </c>
      <c r="L4087" s="28" t="str">
        <f t="shared" si="507"/>
        <v/>
      </c>
      <c r="M4087" s="28" t="s">
        <v>5186</v>
      </c>
      <c r="N4087" s="28" t="str">
        <f t="shared" si="508"/>
        <v/>
      </c>
      <c r="O4087" s="28" t="str">
        <f>IF(N4087=1,M4087&amp;" ("&amp;E4087&amp;")",M4087)</f>
        <v>Mondays in the Sun</v>
      </c>
      <c r="P4087" s="36">
        <f>INDEX(cpi!$A$1:$M$105,MATCH('Inflation adjust calc'!$E4087,cpi!$A:$A,0),MATCH('Inflation adjust calc'!$D4087,cpi!$1:$1,0))</f>
        <v>183.9</v>
      </c>
      <c r="Q4087" s="36">
        <f>cpi!$I$2</f>
        <v>240.85300000000001</v>
      </c>
      <c r="R4087" s="36">
        <f t="shared" si="513"/>
        <v>1.3096954866775421</v>
      </c>
      <c r="S4087" s="28" t="str">
        <f t="shared" si="509"/>
        <v/>
      </c>
      <c r="T4087" s="37">
        <f t="shared" si="510"/>
        <v>5238781.9467101684</v>
      </c>
      <c r="U4087" s="37">
        <f t="shared" si="511"/>
        <v>191742.03864056553</v>
      </c>
      <c r="V4087" s="37">
        <f t="shared" si="512"/>
        <v>191742.03864056553</v>
      </c>
    </row>
    <row r="4088" spans="1:22">
      <c r="A4088" s="23">
        <v>4087</v>
      </c>
      <c r="B4088" s="3" t="s">
        <v>139</v>
      </c>
      <c r="C4088" s="28">
        <v>19</v>
      </c>
      <c r="D4088" s="29">
        <v>6</v>
      </c>
      <c r="E4088" s="28">
        <v>2015</v>
      </c>
      <c r="F4088" s="31">
        <f>DATE(E4088,D4088,C4088)</f>
        <v>42174</v>
      </c>
      <c r="G4088" s="24" t="s">
        <v>6858</v>
      </c>
      <c r="H4088" s="2">
        <v>4000000</v>
      </c>
      <c r="I4088" s="2">
        <v>132270</v>
      </c>
      <c r="J4088" s="2">
        <v>332752</v>
      </c>
      <c r="K4088" s="28" t="str">
        <f t="shared" si="506"/>
        <v/>
      </c>
      <c r="L4088" s="28" t="str">
        <f t="shared" si="507"/>
        <v/>
      </c>
      <c r="M4088" s="28" t="s">
        <v>6858</v>
      </c>
      <c r="N4088" s="28" t="str">
        <f t="shared" si="508"/>
        <v/>
      </c>
      <c r="O4088" s="28" t="str">
        <f>IF(N4088=1,M4088&amp;" ("&amp;E4088&amp;")",M4088)</f>
        <v>Manglehorn</v>
      </c>
      <c r="P4088" s="36">
        <f>INDEX(cpi!$A$1:$M$105,MATCH('Inflation adjust calc'!$E4088,cpi!$A:$A,0),MATCH('Inflation adjust calc'!$D4088,cpi!$1:$1,0))</f>
        <v>238.63800000000001</v>
      </c>
      <c r="Q4088" s="36">
        <f>cpi!$I$2</f>
        <v>240.85300000000001</v>
      </c>
      <c r="R4088" s="36">
        <f t="shared" si="513"/>
        <v>1.0092818411149942</v>
      </c>
      <c r="S4088" s="28" t="str">
        <f t="shared" si="509"/>
        <v/>
      </c>
      <c r="T4088" s="37">
        <f t="shared" si="510"/>
        <v>4037127.3644599766</v>
      </c>
      <c r="U4088" s="37">
        <f t="shared" si="511"/>
        <v>133497.70912428029</v>
      </c>
      <c r="V4088" s="37">
        <f t="shared" si="512"/>
        <v>335840.55119469657</v>
      </c>
    </row>
    <row r="4089" spans="1:22">
      <c r="A4089" s="23">
        <v>4088</v>
      </c>
      <c r="B4089" s="3">
        <v>40547</v>
      </c>
      <c r="C4089" s="28">
        <v>1</v>
      </c>
      <c r="D4089" s="29">
        <v>4</v>
      </c>
      <c r="E4089" s="28">
        <v>2011</v>
      </c>
      <c r="F4089" s="31">
        <f>DATE(E4089,D4089,C4089)</f>
        <v>40634</v>
      </c>
      <c r="G4089" s="24" t="s">
        <v>5187</v>
      </c>
      <c r="H4089" s="2">
        <v>4000000</v>
      </c>
      <c r="I4089" s="2">
        <v>120016</v>
      </c>
      <c r="J4089" s="2">
        <v>120016</v>
      </c>
      <c r="K4089" s="28" t="str">
        <f t="shared" si="506"/>
        <v/>
      </c>
      <c r="L4089" s="28" t="str">
        <f t="shared" si="507"/>
        <v/>
      </c>
      <c r="M4089" s="28" t="s">
        <v>5187</v>
      </c>
      <c r="N4089" s="28" t="str">
        <f t="shared" si="508"/>
        <v/>
      </c>
      <c r="O4089" s="28" t="str">
        <f>IF(N4089=1,M4089&amp;" ("&amp;E4089&amp;")",M4089)</f>
        <v>Trust</v>
      </c>
      <c r="P4089" s="36">
        <f>INDEX(cpi!$A$1:$M$105,MATCH('Inflation adjust calc'!$E4089,cpi!$A:$A,0),MATCH('Inflation adjust calc'!$D4089,cpi!$1:$1,0))</f>
        <v>224.90600000000001</v>
      </c>
      <c r="Q4089" s="36">
        <f>cpi!$I$2</f>
        <v>240.85300000000001</v>
      </c>
      <c r="R4089" s="36">
        <f t="shared" si="513"/>
        <v>1.0709051781633216</v>
      </c>
      <c r="S4089" s="28" t="str">
        <f t="shared" si="509"/>
        <v/>
      </c>
      <c r="T4089" s="37">
        <f t="shared" si="510"/>
        <v>4283620.7126532868</v>
      </c>
      <c r="U4089" s="37">
        <f t="shared" si="511"/>
        <v>128525.75586244921</v>
      </c>
      <c r="V4089" s="37">
        <f t="shared" si="512"/>
        <v>128525.75586244921</v>
      </c>
    </row>
    <row r="4090" spans="1:22">
      <c r="A4090" s="23">
        <v>4089</v>
      </c>
      <c r="B4090" s="3" t="s">
        <v>644</v>
      </c>
      <c r="C4090" s="28">
        <v>22</v>
      </c>
      <c r="D4090" s="29">
        <v>12</v>
      </c>
      <c r="E4090" s="28">
        <v>2000</v>
      </c>
      <c r="F4090" s="31">
        <f>DATE(E4090,D4090,C4090)</f>
        <v>36882</v>
      </c>
      <c r="G4090" s="24" t="s">
        <v>5188</v>
      </c>
      <c r="H4090" s="2">
        <v>4000000</v>
      </c>
      <c r="I4090" s="2">
        <v>75078</v>
      </c>
      <c r="J4090" s="2">
        <v>75078</v>
      </c>
      <c r="K4090" s="28" t="str">
        <f t="shared" si="506"/>
        <v/>
      </c>
      <c r="L4090" s="28" t="str">
        <f t="shared" si="507"/>
        <v/>
      </c>
      <c r="M4090" s="28" t="s">
        <v>5188</v>
      </c>
      <c r="N4090" s="28" t="str">
        <f t="shared" si="508"/>
        <v/>
      </c>
      <c r="O4090" s="28" t="str">
        <f>IF(N4090=1,M4090&amp;" ("&amp;E4090&amp;")",M4090)</f>
        <v>An Everlasting Piece</v>
      </c>
      <c r="P4090" s="36">
        <f>INDEX(cpi!$A$1:$M$105,MATCH('Inflation adjust calc'!$E4090,cpi!$A:$A,0),MATCH('Inflation adjust calc'!$D4090,cpi!$1:$1,0))</f>
        <v>174</v>
      </c>
      <c r="Q4090" s="36">
        <f>cpi!$I$2</f>
        <v>240.85300000000001</v>
      </c>
      <c r="R4090" s="36">
        <f t="shared" si="513"/>
        <v>1.384212643678161</v>
      </c>
      <c r="S4090" s="28" t="str">
        <f t="shared" si="509"/>
        <v/>
      </c>
      <c r="T4090" s="37">
        <f t="shared" si="510"/>
        <v>5536850.5747126443</v>
      </c>
      <c r="U4090" s="37">
        <f t="shared" si="511"/>
        <v>103923.91686206897</v>
      </c>
      <c r="V4090" s="37">
        <f t="shared" si="512"/>
        <v>103923.91686206897</v>
      </c>
    </row>
    <row r="4091" spans="1:22">
      <c r="A4091" s="23">
        <v>4090</v>
      </c>
      <c r="B4091" s="3" t="s">
        <v>1238</v>
      </c>
      <c r="C4091" s="28">
        <v>26</v>
      </c>
      <c r="D4091" s="29">
        <v>3</v>
      </c>
      <c r="E4091" s="28">
        <v>1999</v>
      </c>
      <c r="F4091" s="31">
        <f>DATE(E4091,D4091,C4091)</f>
        <v>36245</v>
      </c>
      <c r="G4091" s="24" t="s">
        <v>5189</v>
      </c>
      <c r="H4091" s="2">
        <v>4000000</v>
      </c>
      <c r="I4091" s="2">
        <v>64359</v>
      </c>
      <c r="J4091" s="2">
        <v>64359</v>
      </c>
      <c r="K4091" s="28" t="str">
        <f t="shared" si="506"/>
        <v/>
      </c>
      <c r="L4091" s="28" t="str">
        <f t="shared" si="507"/>
        <v/>
      </c>
      <c r="M4091" s="28" t="s">
        <v>5189</v>
      </c>
      <c r="N4091" s="28" t="str">
        <f t="shared" si="508"/>
        <v/>
      </c>
      <c r="O4091" s="28" t="str">
        <f>IF(N4091=1,M4091&amp;" ("&amp;E4091&amp;")",M4091)</f>
        <v>Among Giants</v>
      </c>
      <c r="P4091" s="36">
        <f>INDEX(cpi!$A$1:$M$105,MATCH('Inflation adjust calc'!$E4091,cpi!$A:$A,0),MATCH('Inflation adjust calc'!$D4091,cpi!$1:$1,0))</f>
        <v>165</v>
      </c>
      <c r="Q4091" s="36">
        <f>cpi!$I$2</f>
        <v>240.85300000000001</v>
      </c>
      <c r="R4091" s="36">
        <f t="shared" si="513"/>
        <v>1.4597151515151516</v>
      </c>
      <c r="S4091" s="28" t="str">
        <f t="shared" si="509"/>
        <v/>
      </c>
      <c r="T4091" s="37">
        <f t="shared" si="510"/>
        <v>5838860.6060606064</v>
      </c>
      <c r="U4091" s="37">
        <f t="shared" si="511"/>
        <v>93945.807436363641</v>
      </c>
      <c r="V4091" s="37">
        <f t="shared" si="512"/>
        <v>93945.807436363641</v>
      </c>
    </row>
    <row r="4092" spans="1:22">
      <c r="A4092" s="23">
        <v>4091</v>
      </c>
      <c r="B4092" s="3" t="s">
        <v>1052</v>
      </c>
      <c r="C4092" s="28">
        <v>16</v>
      </c>
      <c r="D4092" s="29">
        <v>7</v>
      </c>
      <c r="E4092" s="28">
        <v>1999</v>
      </c>
      <c r="F4092" s="31">
        <f>DATE(E4092,D4092,C4092)</f>
        <v>36357</v>
      </c>
      <c r="G4092" s="24" t="s">
        <v>5190</v>
      </c>
      <c r="H4092" s="2">
        <v>4000000</v>
      </c>
      <c r="I4092" s="2">
        <v>34145</v>
      </c>
      <c r="J4092" s="2">
        <v>34145</v>
      </c>
      <c r="K4092" s="28" t="str">
        <f t="shared" si="506"/>
        <v/>
      </c>
      <c r="L4092" s="28" t="str">
        <f t="shared" si="507"/>
        <v/>
      </c>
      <c r="M4092" s="28" t="s">
        <v>5190</v>
      </c>
      <c r="N4092" s="28" t="str">
        <f t="shared" si="508"/>
        <v/>
      </c>
      <c r="O4092" s="28" t="str">
        <f>IF(N4092=1,M4092&amp;" ("&amp;E4092&amp;")",M4092)</f>
        <v>The Velocity of Gary</v>
      </c>
      <c r="P4092" s="36">
        <f>INDEX(cpi!$A$1:$M$105,MATCH('Inflation adjust calc'!$E4092,cpi!$A:$A,0),MATCH('Inflation adjust calc'!$D4092,cpi!$1:$1,0))</f>
        <v>166.7</v>
      </c>
      <c r="Q4092" s="36">
        <f>cpi!$I$2</f>
        <v>240.85300000000001</v>
      </c>
      <c r="R4092" s="36">
        <f t="shared" si="513"/>
        <v>1.4448290341931616</v>
      </c>
      <c r="S4092" s="28" t="str">
        <f t="shared" si="509"/>
        <v/>
      </c>
      <c r="T4092" s="37">
        <f t="shared" si="510"/>
        <v>5779316.1367726466</v>
      </c>
      <c r="U4092" s="37">
        <f t="shared" si="511"/>
        <v>49333.687372525499</v>
      </c>
      <c r="V4092" s="37">
        <f t="shared" si="512"/>
        <v>49333.687372525499</v>
      </c>
    </row>
    <row r="4093" spans="1:22">
      <c r="A4093" s="23">
        <v>4092</v>
      </c>
      <c r="B4093" s="3" t="s">
        <v>2000</v>
      </c>
      <c r="C4093" s="28">
        <v>22</v>
      </c>
      <c r="D4093" s="29">
        <v>4</v>
      </c>
      <c r="E4093" s="28">
        <v>2011</v>
      </c>
      <c r="F4093" s="31">
        <f>DATE(E4093,D4093,C4093)</f>
        <v>40655</v>
      </c>
      <c r="G4093" s="24" t="s">
        <v>5191</v>
      </c>
      <c r="H4093" s="2">
        <v>4000000</v>
      </c>
      <c r="I4093" s="2">
        <v>33245</v>
      </c>
      <c r="J4093" s="2">
        <v>679482</v>
      </c>
      <c r="K4093" s="28" t="str">
        <f t="shared" si="506"/>
        <v/>
      </c>
      <c r="L4093" s="28" t="str">
        <f t="shared" si="507"/>
        <v/>
      </c>
      <c r="M4093" s="28" t="s">
        <v>5191</v>
      </c>
      <c r="N4093" s="28" t="str">
        <f t="shared" si="508"/>
        <v/>
      </c>
      <c r="O4093" s="28" t="str">
        <f>IF(N4093=1,M4093&amp;" ("&amp;E4093&amp;")",M4093)</f>
        <v>Stake Land</v>
      </c>
      <c r="P4093" s="36">
        <f>INDEX(cpi!$A$1:$M$105,MATCH('Inflation adjust calc'!$E4093,cpi!$A:$A,0),MATCH('Inflation adjust calc'!$D4093,cpi!$1:$1,0))</f>
        <v>224.90600000000001</v>
      </c>
      <c r="Q4093" s="36">
        <f>cpi!$I$2</f>
        <v>240.85300000000001</v>
      </c>
      <c r="R4093" s="36">
        <f t="shared" si="513"/>
        <v>1.0709051781633216</v>
      </c>
      <c r="S4093" s="28" t="str">
        <f t="shared" si="509"/>
        <v/>
      </c>
      <c r="T4093" s="37">
        <f t="shared" si="510"/>
        <v>4283620.7126532868</v>
      </c>
      <c r="U4093" s="37">
        <f t="shared" si="511"/>
        <v>35602.242648039632</v>
      </c>
      <c r="V4093" s="37">
        <f t="shared" si="512"/>
        <v>727660.79226877016</v>
      </c>
    </row>
    <row r="4094" spans="1:22">
      <c r="A4094" s="23">
        <v>4093</v>
      </c>
      <c r="B4094" s="3" t="s">
        <v>1056</v>
      </c>
      <c r="C4094" s="28">
        <v>27</v>
      </c>
      <c r="D4094" s="29">
        <v>2</v>
      </c>
      <c r="E4094" s="28">
        <v>2015</v>
      </c>
      <c r="F4094" s="31">
        <f>DATE(E4094,D4094,C4094)</f>
        <v>42062</v>
      </c>
      <c r="G4094" s="24" t="s">
        <v>5192</v>
      </c>
      <c r="H4094" s="2">
        <v>4000000</v>
      </c>
      <c r="I4094" s="2">
        <v>20620</v>
      </c>
      <c r="J4094" s="2">
        <v>760678</v>
      </c>
      <c r="K4094" s="28" t="str">
        <f t="shared" si="506"/>
        <v/>
      </c>
      <c r="L4094" s="28" t="str">
        <f t="shared" si="507"/>
        <v/>
      </c>
      <c r="M4094" s="28" t="s">
        <v>5192</v>
      </c>
      <c r="N4094" s="28" t="str">
        <f t="shared" si="508"/>
        <v/>
      </c>
      <c r="O4094" s="28" t="str">
        <f>IF(N4094=1,M4094&amp;" ("&amp;E4094&amp;")",M4094)</f>
        <v>Praia do Futuro</v>
      </c>
      <c r="P4094" s="36">
        <f>INDEX(cpi!$A$1:$M$105,MATCH('Inflation adjust calc'!$E4094,cpi!$A:$A,0),MATCH('Inflation adjust calc'!$D4094,cpi!$1:$1,0))</f>
        <v>234.72200000000001</v>
      </c>
      <c r="Q4094" s="36">
        <f>cpi!$I$2</f>
        <v>240.85300000000001</v>
      </c>
      <c r="R4094" s="36">
        <f t="shared" si="513"/>
        <v>1.0261202614156322</v>
      </c>
      <c r="S4094" s="28" t="str">
        <f t="shared" si="509"/>
        <v/>
      </c>
      <c r="T4094" s="37">
        <f t="shared" si="510"/>
        <v>4104481.0456625288</v>
      </c>
      <c r="U4094" s="37">
        <f t="shared" si="511"/>
        <v>21158.599790390337</v>
      </c>
      <c r="V4094" s="37">
        <f t="shared" si="512"/>
        <v>780547.10821312026</v>
      </c>
    </row>
    <row r="4095" spans="1:22">
      <c r="A4095" s="23">
        <v>4094</v>
      </c>
      <c r="B4095" s="3" t="s">
        <v>2138</v>
      </c>
      <c r="C4095" s="28">
        <v>27</v>
      </c>
      <c r="D4095" s="29">
        <v>12</v>
      </c>
      <c r="E4095" s="28">
        <v>2002</v>
      </c>
      <c r="F4095" s="31">
        <f>DATE(E4095,D4095,C4095)</f>
        <v>37617</v>
      </c>
      <c r="G4095" s="24" t="s">
        <v>5193</v>
      </c>
      <c r="H4095" s="2">
        <v>4000000</v>
      </c>
      <c r="I4095" s="2">
        <v>17639</v>
      </c>
      <c r="J4095" s="2">
        <v>17639</v>
      </c>
      <c r="K4095" s="28" t="str">
        <f t="shared" si="506"/>
        <v/>
      </c>
      <c r="L4095" s="28" t="str">
        <f t="shared" si="507"/>
        <v/>
      </c>
      <c r="M4095" s="28" t="s">
        <v>5193</v>
      </c>
      <c r="N4095" s="28" t="str">
        <f t="shared" si="508"/>
        <v/>
      </c>
      <c r="O4095" s="28" t="str">
        <f>IF(N4095=1,M4095&amp;" ("&amp;E4095&amp;")",M4095)</f>
        <v>Sonny</v>
      </c>
      <c r="P4095" s="36">
        <f>INDEX(cpi!$A$1:$M$105,MATCH('Inflation adjust calc'!$E4095,cpi!$A:$A,0),MATCH('Inflation adjust calc'!$D4095,cpi!$1:$1,0))</f>
        <v>180.9</v>
      </c>
      <c r="Q4095" s="36">
        <f>cpi!$I$2</f>
        <v>240.85300000000001</v>
      </c>
      <c r="R4095" s="36">
        <f t="shared" si="513"/>
        <v>1.3314151464897734</v>
      </c>
      <c r="S4095" s="28" t="str">
        <f t="shared" si="509"/>
        <v/>
      </c>
      <c r="T4095" s="37">
        <f t="shared" si="510"/>
        <v>5325660.5859590936</v>
      </c>
      <c r="U4095" s="37">
        <f t="shared" si="511"/>
        <v>23484.831768933112</v>
      </c>
      <c r="V4095" s="37">
        <f t="shared" si="512"/>
        <v>23484.831768933112</v>
      </c>
    </row>
    <row r="4096" spans="1:22">
      <c r="A4096" s="23">
        <v>4095</v>
      </c>
      <c r="B4096" s="3" t="s">
        <v>364</v>
      </c>
      <c r="C4096" s="28">
        <v>20</v>
      </c>
      <c r="D4096" s="29">
        <v>6</v>
      </c>
      <c r="E4096" s="28">
        <v>1997</v>
      </c>
      <c r="F4096" s="31">
        <f>DATE(E4096,D4096,C4096)</f>
        <v>35601</v>
      </c>
      <c r="G4096" s="24" t="s">
        <v>5194</v>
      </c>
      <c r="H4096" s="2">
        <v>4000000</v>
      </c>
      <c r="I4096" s="2">
        <v>12836</v>
      </c>
      <c r="J4096" s="2">
        <v>12836</v>
      </c>
      <c r="K4096" s="28" t="str">
        <f t="shared" si="506"/>
        <v/>
      </c>
      <c r="L4096" s="28" t="str">
        <f t="shared" si="507"/>
        <v/>
      </c>
      <c r="M4096" s="28" t="s">
        <v>5194</v>
      </c>
      <c r="N4096" s="28" t="str">
        <f t="shared" si="508"/>
        <v/>
      </c>
      <c r="O4096" s="28" t="str">
        <f>IF(N4096=1,M4096&amp;" ("&amp;E4096&amp;")",M4096)</f>
        <v>The Last Time I Committed Suicide</v>
      </c>
      <c r="P4096" s="36">
        <f>INDEX(cpi!$A$1:$M$105,MATCH('Inflation adjust calc'!$E4096,cpi!$A:$A,0),MATCH('Inflation adjust calc'!$D4096,cpi!$1:$1,0))</f>
        <v>160.30000000000001</v>
      </c>
      <c r="Q4096" s="36">
        <f>cpi!$I$2</f>
        <v>240.85300000000001</v>
      </c>
      <c r="R4096" s="36">
        <f t="shared" si="513"/>
        <v>1.5025140361821585</v>
      </c>
      <c r="S4096" s="28" t="str">
        <f t="shared" si="509"/>
        <v/>
      </c>
      <c r="T4096" s="37">
        <f t="shared" si="510"/>
        <v>6010056.1447286336</v>
      </c>
      <c r="U4096" s="37">
        <f t="shared" si="511"/>
        <v>19286.270168434188</v>
      </c>
      <c r="V4096" s="37">
        <f t="shared" si="512"/>
        <v>19286.270168434188</v>
      </c>
    </row>
    <row r="4097" spans="1:22">
      <c r="A4097" s="23">
        <v>4096</v>
      </c>
      <c r="B4097" s="3" t="s">
        <v>307</v>
      </c>
      <c r="C4097" s="28">
        <v>18</v>
      </c>
      <c r="D4097" s="29">
        <v>11</v>
      </c>
      <c r="E4097" s="28">
        <v>2011</v>
      </c>
      <c r="F4097" s="31">
        <f>DATE(E4097,D4097,C4097)</f>
        <v>40865</v>
      </c>
      <c r="G4097" s="24" t="s">
        <v>5195</v>
      </c>
      <c r="H4097" s="2">
        <v>4000000</v>
      </c>
      <c r="I4097" s="2">
        <v>9120</v>
      </c>
      <c r="J4097" s="2">
        <v>978527</v>
      </c>
      <c r="K4097" s="28" t="str">
        <f t="shared" si="506"/>
        <v/>
      </c>
      <c r="L4097" s="28" t="str">
        <f t="shared" si="507"/>
        <v/>
      </c>
      <c r="M4097" s="28" t="s">
        <v>5195</v>
      </c>
      <c r="N4097" s="28" t="str">
        <f t="shared" si="508"/>
        <v/>
      </c>
      <c r="O4097" s="28" t="str">
        <f>IF(N4097=1,M4097&amp;" ("&amp;E4097&amp;")",M4097)</f>
        <v>Another Happy Day</v>
      </c>
      <c r="P4097" s="36">
        <f>INDEX(cpi!$A$1:$M$105,MATCH('Inflation adjust calc'!$E4097,cpi!$A:$A,0),MATCH('Inflation adjust calc'!$D4097,cpi!$1:$1,0))</f>
        <v>226.23</v>
      </c>
      <c r="Q4097" s="36">
        <f>cpi!$I$2</f>
        <v>240.85300000000001</v>
      </c>
      <c r="R4097" s="36">
        <f t="shared" si="513"/>
        <v>1.0646377580338595</v>
      </c>
      <c r="S4097" s="28" t="str">
        <f t="shared" si="509"/>
        <v/>
      </c>
      <c r="T4097" s="37">
        <f t="shared" si="510"/>
        <v>4258551.0321354382</v>
      </c>
      <c r="U4097" s="37">
        <f t="shared" si="511"/>
        <v>9709.496353268798</v>
      </c>
      <c r="V4097" s="37">
        <f t="shared" si="512"/>
        <v>1041776.7914555984</v>
      </c>
    </row>
    <row r="4098" spans="1:22">
      <c r="A4098" s="23">
        <v>4097</v>
      </c>
      <c r="B4098" s="3" t="s">
        <v>3614</v>
      </c>
      <c r="C4098" s="28">
        <v>22</v>
      </c>
      <c r="D4098" s="29">
        <v>2</v>
      </c>
      <c r="E4098" s="28">
        <v>2013</v>
      </c>
      <c r="F4098" s="31">
        <f>DATE(E4098,D4098,C4098)</f>
        <v>41327</v>
      </c>
      <c r="G4098" s="24" t="s">
        <v>5196</v>
      </c>
      <c r="H4098" s="2">
        <v>4000000</v>
      </c>
      <c r="I4098" s="2">
        <v>4327</v>
      </c>
      <c r="J4098" s="2">
        <v>4327</v>
      </c>
      <c r="K4098" s="28" t="str">
        <f t="shared" si="506"/>
        <v/>
      </c>
      <c r="L4098" s="28" t="str">
        <f t="shared" si="507"/>
        <v/>
      </c>
      <c r="M4098" s="28" t="s">
        <v>5196</v>
      </c>
      <c r="N4098" s="28" t="str">
        <f t="shared" si="508"/>
        <v/>
      </c>
      <c r="O4098" s="28" t="str">
        <f>IF(N4098=1,M4098&amp;" ("&amp;E4098&amp;")",M4098)</f>
        <v>Inescapable</v>
      </c>
      <c r="P4098" s="36">
        <f>INDEX(cpi!$A$1:$M$105,MATCH('Inflation adjust calc'!$E4098,cpi!$A:$A,0),MATCH('Inflation adjust calc'!$D4098,cpi!$1:$1,0))</f>
        <v>232.166</v>
      </c>
      <c r="Q4098" s="36">
        <f>cpi!$I$2</f>
        <v>240.85300000000001</v>
      </c>
      <c r="R4098" s="36">
        <f t="shared" si="513"/>
        <v>1.0374171928706184</v>
      </c>
      <c r="S4098" s="28" t="str">
        <f t="shared" si="509"/>
        <v/>
      </c>
      <c r="T4098" s="37">
        <f t="shared" si="510"/>
        <v>4149668.7714824737</v>
      </c>
      <c r="U4098" s="37">
        <f t="shared" si="511"/>
        <v>4488.9041935511659</v>
      </c>
      <c r="V4098" s="37">
        <f t="shared" si="512"/>
        <v>4488.9041935511659</v>
      </c>
    </row>
    <row r="4099" spans="1:22">
      <c r="A4099" s="23">
        <v>4098</v>
      </c>
      <c r="B4099" s="3" t="s">
        <v>2489</v>
      </c>
      <c r="C4099" s="28">
        <v>31</v>
      </c>
      <c r="D4099" s="29">
        <v>12</v>
      </c>
      <c r="E4099" s="28">
        <v>2013</v>
      </c>
      <c r="F4099" s="31">
        <f>DATE(E4099,D4099,C4099)</f>
        <v>41639</v>
      </c>
      <c r="G4099" s="24" t="s">
        <v>5197</v>
      </c>
      <c r="H4099" s="2">
        <v>4000000</v>
      </c>
      <c r="I4099">
        <v>0</v>
      </c>
      <c r="J4099" s="2">
        <v>4454853</v>
      </c>
      <c r="K4099" s="28" t="str">
        <f t="shared" ref="K4099:K4162" si="514">IF(J4099=0,1,"")</f>
        <v/>
      </c>
      <c r="L4099" s="28" t="str">
        <f t="shared" ref="L4099:L4162" si="515">IF(E4099&gt;2016,1,"")</f>
        <v/>
      </c>
      <c r="M4099" s="28" t="s">
        <v>5197</v>
      </c>
      <c r="N4099" s="28" t="str">
        <f t="shared" ref="N4099:N4162" si="516">IF(COUNTIF($M$2:$M$5233,M4099)&gt;1,1,"")</f>
        <v/>
      </c>
      <c r="O4099" s="28" t="str">
        <f>IF(N4099=1,M4099&amp;" ("&amp;E4099&amp;")",M4099)</f>
        <v>Geograf globus propil</v>
      </c>
      <c r="P4099" s="36">
        <f>INDEX(cpi!$A$1:$M$105,MATCH('Inflation adjust calc'!$E4099,cpi!$A:$A,0),MATCH('Inflation adjust calc'!$D4099,cpi!$1:$1,0))</f>
        <v>233.04900000000001</v>
      </c>
      <c r="Q4099" s="36">
        <f>cpi!$I$2</f>
        <v>240.85300000000001</v>
      </c>
      <c r="R4099" s="36">
        <f t="shared" si="513"/>
        <v>1.0334865200022314</v>
      </c>
      <c r="S4099" s="28" t="str">
        <f t="shared" ref="S4099:S4162" si="517">IF(ISERROR(R4099),1,"")</f>
        <v/>
      </c>
      <c r="T4099" s="37">
        <f t="shared" ref="T4099:T4162" si="518">H4099*$R4099</f>
        <v>4133946.0800089254</v>
      </c>
      <c r="U4099" s="37">
        <f t="shared" ref="U4099:U4162" si="519">I4099*$R4099</f>
        <v>0</v>
      </c>
      <c r="V4099" s="37">
        <f t="shared" ref="V4099:V4162" si="520">J4099*$R4099</f>
        <v>4604030.5240915008</v>
      </c>
    </row>
    <row r="4100" spans="1:22">
      <c r="A4100" s="23">
        <v>4099</v>
      </c>
      <c r="B4100" s="3" t="s">
        <v>5198</v>
      </c>
      <c r="C4100" s="28">
        <v>20</v>
      </c>
      <c r="D4100" s="29">
        <v>3</v>
      </c>
      <c r="E4100" s="28">
        <v>2012</v>
      </c>
      <c r="F4100" s="31">
        <f>DATE(E4100,D4100,C4100)</f>
        <v>40988</v>
      </c>
      <c r="G4100" s="24" t="s">
        <v>5199</v>
      </c>
      <c r="H4100" s="2">
        <v>4000000</v>
      </c>
      <c r="I4100">
        <v>0</v>
      </c>
      <c r="J4100" s="2">
        <v>442550</v>
      </c>
      <c r="K4100" s="28" t="str">
        <f t="shared" si="514"/>
        <v/>
      </c>
      <c r="L4100" s="28" t="str">
        <f t="shared" si="515"/>
        <v/>
      </c>
      <c r="M4100" s="28" t="s">
        <v>5199</v>
      </c>
      <c r="N4100" s="28" t="str">
        <f t="shared" si="516"/>
        <v/>
      </c>
      <c r="O4100" s="28" t="str">
        <f>IF(N4100=1,M4100&amp;" ("&amp;E4100&amp;")",M4100)</f>
        <v>A Lonely Place to Die</v>
      </c>
      <c r="P4100" s="36">
        <f>INDEX(cpi!$A$1:$M$105,MATCH('Inflation adjust calc'!$E4100,cpi!$A:$A,0),MATCH('Inflation adjust calc'!$D4100,cpi!$1:$1,0))</f>
        <v>229.392</v>
      </c>
      <c r="Q4100" s="36">
        <f>cpi!$I$2</f>
        <v>240.85300000000001</v>
      </c>
      <c r="R4100" s="36">
        <f t="shared" si="513"/>
        <v>1.0499625095905698</v>
      </c>
      <c r="S4100" s="28" t="str">
        <f t="shared" si="517"/>
        <v/>
      </c>
      <c r="T4100" s="37">
        <f t="shared" si="518"/>
        <v>4199850.0383622795</v>
      </c>
      <c r="U4100" s="37">
        <f t="shared" si="519"/>
        <v>0</v>
      </c>
      <c r="V4100" s="37">
        <f t="shared" si="520"/>
        <v>464660.90861930669</v>
      </c>
    </row>
    <row r="4101" spans="1:22">
      <c r="A4101" s="23">
        <v>4100</v>
      </c>
      <c r="B4101" s="3" t="s">
        <v>2491</v>
      </c>
      <c r="C4101" s="28">
        <v>31</v>
      </c>
      <c r="D4101" s="29">
        <v>12</v>
      </c>
      <c r="E4101" s="28">
        <v>2003</v>
      </c>
      <c r="F4101" s="31">
        <f>DATE(E4101,D4101,C4101)</f>
        <v>37986</v>
      </c>
      <c r="G4101" s="24" t="s">
        <v>5200</v>
      </c>
      <c r="H4101" s="2">
        <v>4000000</v>
      </c>
      <c r="I4101">
        <v>0</v>
      </c>
      <c r="J4101" s="2">
        <v>63180</v>
      </c>
      <c r="K4101" s="28" t="str">
        <f t="shared" si="514"/>
        <v/>
      </c>
      <c r="L4101" s="28" t="str">
        <f t="shared" si="515"/>
        <v/>
      </c>
      <c r="M4101" s="28" t="s">
        <v>5200</v>
      </c>
      <c r="N4101" s="28" t="str">
        <f t="shared" si="516"/>
        <v/>
      </c>
      <c r="O4101" s="28" t="str">
        <f>IF(N4101=1,M4101&amp;" ("&amp;E4101&amp;")",M4101)</f>
        <v>Nothing</v>
      </c>
      <c r="P4101" s="36">
        <f>INDEX(cpi!$A$1:$M$105,MATCH('Inflation adjust calc'!$E4101,cpi!$A:$A,0),MATCH('Inflation adjust calc'!$D4101,cpi!$1:$1,0))</f>
        <v>184.3</v>
      </c>
      <c r="Q4101" s="36">
        <f>cpi!$I$2</f>
        <v>240.85300000000001</v>
      </c>
      <c r="R4101" s="36">
        <f t="shared" si="513"/>
        <v>1.3068529571351057</v>
      </c>
      <c r="S4101" s="28" t="str">
        <f t="shared" si="517"/>
        <v/>
      </c>
      <c r="T4101" s="37">
        <f t="shared" si="518"/>
        <v>5227411.828540423</v>
      </c>
      <c r="U4101" s="37">
        <f t="shared" si="519"/>
        <v>0</v>
      </c>
      <c r="V4101" s="37">
        <f t="shared" si="520"/>
        <v>82566.969831795985</v>
      </c>
    </row>
    <row r="4102" spans="1:22">
      <c r="A4102" s="23">
        <v>4101</v>
      </c>
      <c r="B4102" s="3">
        <v>40914</v>
      </c>
      <c r="C4102" s="28">
        <v>1</v>
      </c>
      <c r="D4102" s="29">
        <v>6</v>
      </c>
      <c r="E4102" s="28">
        <v>2012</v>
      </c>
      <c r="F4102" s="31">
        <f>DATE(E4102,D4102,C4102)</f>
        <v>41061</v>
      </c>
      <c r="G4102" s="24" t="s">
        <v>5201</v>
      </c>
      <c r="H4102" s="2">
        <v>4000000</v>
      </c>
      <c r="I4102">
        <v>0</v>
      </c>
      <c r="J4102" s="2">
        <v>12302</v>
      </c>
      <c r="K4102" s="28" t="str">
        <f t="shared" si="514"/>
        <v/>
      </c>
      <c r="L4102" s="28" t="str">
        <f t="shared" si="515"/>
        <v/>
      </c>
      <c r="M4102" s="28" t="s">
        <v>5201</v>
      </c>
      <c r="N4102" s="28" t="str">
        <f t="shared" si="516"/>
        <v/>
      </c>
      <c r="O4102" s="28" t="str">
        <f>IF(N4102=1,M4102&amp;" ("&amp;E4102&amp;")",M4102)</f>
        <v>The Loved Ones</v>
      </c>
      <c r="P4102" s="36">
        <f>INDEX(cpi!$A$1:$M$105,MATCH('Inflation adjust calc'!$E4102,cpi!$A:$A,0),MATCH('Inflation adjust calc'!$D4102,cpi!$1:$1,0))</f>
        <v>229.47800000000001</v>
      </c>
      <c r="Q4102" s="36">
        <f>cpi!$I$2</f>
        <v>240.85300000000001</v>
      </c>
      <c r="R4102" s="36">
        <f t="shared" si="513"/>
        <v>1.0495690218670199</v>
      </c>
      <c r="S4102" s="28" t="str">
        <f t="shared" si="517"/>
        <v/>
      </c>
      <c r="T4102" s="37">
        <f t="shared" si="518"/>
        <v>4198276.0874680802</v>
      </c>
      <c r="U4102" s="37">
        <f t="shared" si="519"/>
        <v>0</v>
      </c>
      <c r="V4102" s="37">
        <f t="shared" si="520"/>
        <v>12911.798107008079</v>
      </c>
    </row>
    <row r="4103" spans="1:22">
      <c r="A4103" s="23">
        <v>4102</v>
      </c>
      <c r="B4103" s="3">
        <v>26553</v>
      </c>
      <c r="C4103" s="28">
        <v>9</v>
      </c>
      <c r="D4103" s="29">
        <v>11</v>
      </c>
      <c r="E4103" s="28">
        <v>1972</v>
      </c>
      <c r="F4103" s="31">
        <f>DATE(E4103,D4103,C4103)</f>
        <v>26612</v>
      </c>
      <c r="G4103" s="24">
        <v>1776</v>
      </c>
      <c r="H4103" s="2">
        <v>4000000</v>
      </c>
      <c r="I4103">
        <v>0</v>
      </c>
      <c r="J4103">
        <v>0</v>
      </c>
      <c r="K4103" s="28">
        <f t="shared" si="514"/>
        <v>1</v>
      </c>
      <c r="L4103" s="28" t="str">
        <f t="shared" si="515"/>
        <v/>
      </c>
      <c r="M4103" s="28">
        <v>1776</v>
      </c>
      <c r="N4103" s="28" t="str">
        <f t="shared" si="516"/>
        <v/>
      </c>
      <c r="O4103" s="28">
        <f>IF(N4103=1,M4103&amp;" ("&amp;E4103&amp;")",M4103)</f>
        <v>1776</v>
      </c>
      <c r="P4103" s="36">
        <f>INDEX(cpi!$A$1:$M$105,MATCH('Inflation adjust calc'!$E4103,cpi!$A:$A,0),MATCH('Inflation adjust calc'!$D4103,cpi!$1:$1,0))</f>
        <v>42.4</v>
      </c>
      <c r="Q4103" s="36">
        <f>cpi!$I$2</f>
        <v>240.85300000000001</v>
      </c>
      <c r="R4103" s="36">
        <f t="shared" si="513"/>
        <v>5.6804952830188684</v>
      </c>
      <c r="S4103" s="28" t="str">
        <f t="shared" si="517"/>
        <v/>
      </c>
      <c r="T4103" s="37">
        <f t="shared" si="518"/>
        <v>22721981.132075474</v>
      </c>
      <c r="U4103" s="37">
        <f t="shared" si="519"/>
        <v>0</v>
      </c>
      <c r="V4103" s="37">
        <f t="shared" si="520"/>
        <v>0</v>
      </c>
    </row>
    <row r="4104" spans="1:22">
      <c r="A4104" s="23">
        <v>4103</v>
      </c>
      <c r="B4104" s="3">
        <v>10959</v>
      </c>
      <c r="C4104" s="28">
        <v>1</v>
      </c>
      <c r="D4104" s="29">
        <v>1</v>
      </c>
      <c r="E4104" s="28">
        <v>1930</v>
      </c>
      <c r="F4104" s="31">
        <f>DATE(E4104,D4104,C4104)</f>
        <v>10959</v>
      </c>
      <c r="G4104" s="24" t="s">
        <v>5202</v>
      </c>
      <c r="H4104" s="2">
        <v>4000000</v>
      </c>
      <c r="I4104">
        <v>0</v>
      </c>
      <c r="J4104">
        <v>0</v>
      </c>
      <c r="K4104" s="28">
        <f t="shared" si="514"/>
        <v>1</v>
      </c>
      <c r="L4104" s="28" t="str">
        <f t="shared" si="515"/>
        <v/>
      </c>
      <c r="M4104" s="28" t="s">
        <v>5202</v>
      </c>
      <c r="N4104" s="28" t="str">
        <f t="shared" si="516"/>
        <v/>
      </c>
      <c r="O4104" s="28" t="str">
        <f>IF(N4104=1,M4104&amp;" ("&amp;E4104&amp;")",M4104)</f>
        <v>Hell's Angels</v>
      </c>
      <c r="P4104" s="36">
        <f>INDEX(cpi!$A$1:$M$105,MATCH('Inflation adjust calc'!$E4104,cpi!$A:$A,0),MATCH('Inflation adjust calc'!$D4104,cpi!$1:$1,0))</f>
        <v>17.100000000000001</v>
      </c>
      <c r="Q4104" s="36">
        <f>cpi!$I$2</f>
        <v>240.85300000000001</v>
      </c>
      <c r="R4104" s="36">
        <f t="shared" si="513"/>
        <v>14.084970760233917</v>
      </c>
      <c r="S4104" s="28" t="str">
        <f t="shared" si="517"/>
        <v/>
      </c>
      <c r="T4104" s="37">
        <f t="shared" si="518"/>
        <v>56339883.040935665</v>
      </c>
      <c r="U4104" s="37">
        <f t="shared" si="519"/>
        <v>0</v>
      </c>
      <c r="V4104" s="37">
        <f t="shared" si="520"/>
        <v>0</v>
      </c>
    </row>
    <row r="4105" spans="1:22">
      <c r="A4105" s="23">
        <v>4104</v>
      </c>
      <c r="B4105" s="3" t="s">
        <v>2025</v>
      </c>
      <c r="C4105" s="28">
        <v>26</v>
      </c>
      <c r="D4105" s="29">
        <v>8</v>
      </c>
      <c r="E4105" s="28">
        <v>2008</v>
      </c>
      <c r="F4105" s="31">
        <f>DATE(E4105,D4105,C4105)</f>
        <v>39686</v>
      </c>
      <c r="G4105" s="24" t="s">
        <v>5203</v>
      </c>
      <c r="H4105" s="2">
        <v>4000000</v>
      </c>
      <c r="I4105">
        <v>0</v>
      </c>
      <c r="J4105">
        <v>0</v>
      </c>
      <c r="K4105" s="28">
        <f t="shared" si="514"/>
        <v>1</v>
      </c>
      <c r="L4105" s="28" t="str">
        <f t="shared" si="515"/>
        <v/>
      </c>
      <c r="M4105" s="28" t="s">
        <v>5203</v>
      </c>
      <c r="N4105" s="28" t="str">
        <f t="shared" si="516"/>
        <v/>
      </c>
      <c r="O4105" s="28" t="str">
        <f>IF(N4105=1,M4105&amp;" ("&amp;E4105&amp;")",M4105)</f>
        <v>Purple Violets</v>
      </c>
      <c r="P4105" s="36">
        <f>INDEX(cpi!$A$1:$M$105,MATCH('Inflation adjust calc'!$E4105,cpi!$A:$A,0),MATCH('Inflation adjust calc'!$D4105,cpi!$1:$1,0))</f>
        <v>219.08600000000001</v>
      </c>
      <c r="Q4105" s="36">
        <f>cpi!$I$2</f>
        <v>240.85300000000001</v>
      </c>
      <c r="R4105" s="36">
        <f t="shared" si="513"/>
        <v>1.0993536784641647</v>
      </c>
      <c r="S4105" s="28" t="str">
        <f t="shared" si="517"/>
        <v/>
      </c>
      <c r="T4105" s="37">
        <f t="shared" si="518"/>
        <v>4397414.7138566589</v>
      </c>
      <c r="U4105" s="37">
        <f t="shared" si="519"/>
        <v>0</v>
      </c>
      <c r="V4105" s="37">
        <f t="shared" si="520"/>
        <v>0</v>
      </c>
    </row>
    <row r="4106" spans="1:22">
      <c r="A4106" s="23">
        <v>4105</v>
      </c>
      <c r="B4106" s="3">
        <v>41163</v>
      </c>
      <c r="C4106" s="28">
        <v>9</v>
      </c>
      <c r="D4106" s="29">
        <v>11</v>
      </c>
      <c r="E4106" s="28">
        <v>2012</v>
      </c>
      <c r="F4106" s="31">
        <f>DATE(E4106,D4106,C4106)</f>
        <v>41222</v>
      </c>
      <c r="G4106" s="24" t="s">
        <v>5204</v>
      </c>
      <c r="H4106" s="2">
        <v>4000000</v>
      </c>
      <c r="I4106">
        <v>0</v>
      </c>
      <c r="J4106">
        <v>0</v>
      </c>
      <c r="K4106" s="28">
        <f t="shared" si="514"/>
        <v>1</v>
      </c>
      <c r="L4106" s="28" t="str">
        <f t="shared" si="515"/>
        <v/>
      </c>
      <c r="M4106" s="28" t="s">
        <v>5204</v>
      </c>
      <c r="N4106" s="28" t="str">
        <f t="shared" si="516"/>
        <v/>
      </c>
      <c r="O4106" s="28" t="str">
        <f>IF(N4106=1,M4106&amp;" ("&amp;E4106&amp;")",M4106)</f>
        <v>Replicas</v>
      </c>
      <c r="P4106" s="36">
        <f>INDEX(cpi!$A$1:$M$105,MATCH('Inflation adjust calc'!$E4106,cpi!$A:$A,0),MATCH('Inflation adjust calc'!$D4106,cpi!$1:$1,0))</f>
        <v>230.221</v>
      </c>
      <c r="Q4106" s="36">
        <f>cpi!$I$2</f>
        <v>240.85300000000001</v>
      </c>
      <c r="R4106" s="36">
        <f t="shared" si="513"/>
        <v>1.0461817123546506</v>
      </c>
      <c r="S4106" s="28" t="str">
        <f t="shared" si="517"/>
        <v/>
      </c>
      <c r="T4106" s="37">
        <f t="shared" si="518"/>
        <v>4184726.8494186024</v>
      </c>
      <c r="U4106" s="37">
        <f t="shared" si="519"/>
        <v>0</v>
      </c>
      <c r="V4106" s="37">
        <f t="shared" si="520"/>
        <v>0</v>
      </c>
    </row>
    <row r="4107" spans="1:22">
      <c r="A4107" s="23">
        <v>4106</v>
      </c>
      <c r="B4107" s="3" t="s">
        <v>828</v>
      </c>
      <c r="C4107" s="28">
        <v>31</v>
      </c>
      <c r="D4107" s="29">
        <v>12</v>
      </c>
      <c r="E4107" s="28">
        <v>2012</v>
      </c>
      <c r="F4107" s="31">
        <f>DATE(E4107,D4107,C4107)</f>
        <v>41274</v>
      </c>
      <c r="G4107" s="24" t="s">
        <v>5205</v>
      </c>
      <c r="H4107" s="2">
        <v>4000000</v>
      </c>
      <c r="I4107">
        <v>0</v>
      </c>
      <c r="J4107">
        <v>0</v>
      </c>
      <c r="K4107" s="28">
        <f t="shared" si="514"/>
        <v>1</v>
      </c>
      <c r="L4107" s="28" t="str">
        <f t="shared" si="515"/>
        <v/>
      </c>
      <c r="M4107" s="28" t="s">
        <v>5205</v>
      </c>
      <c r="N4107" s="28" t="str">
        <f t="shared" si="516"/>
        <v/>
      </c>
      <c r="O4107" s="28" t="str">
        <f>IF(N4107=1,M4107&amp;" ("&amp;E4107&amp;")",M4107)</f>
        <v>The Helpers</v>
      </c>
      <c r="P4107" s="36">
        <f>INDEX(cpi!$A$1:$M$105,MATCH('Inflation adjust calc'!$E4107,cpi!$A:$A,0),MATCH('Inflation adjust calc'!$D4107,cpi!$1:$1,0))</f>
        <v>229.601</v>
      </c>
      <c r="Q4107" s="36">
        <f>cpi!$I$2</f>
        <v>240.85300000000001</v>
      </c>
      <c r="R4107" s="36">
        <f t="shared" si="513"/>
        <v>1.0490067551970592</v>
      </c>
      <c r="S4107" s="28" t="str">
        <f t="shared" si="517"/>
        <v/>
      </c>
      <c r="T4107" s="37">
        <f t="shared" si="518"/>
        <v>4196027.0207882365</v>
      </c>
      <c r="U4107" s="37">
        <f t="shared" si="519"/>
        <v>0</v>
      </c>
      <c r="V4107" s="37">
        <f t="shared" si="520"/>
        <v>0</v>
      </c>
    </row>
    <row r="4108" spans="1:22">
      <c r="A4108" s="23">
        <v>4107</v>
      </c>
      <c r="B4108" s="3" t="s">
        <v>815</v>
      </c>
      <c r="C4108" s="28">
        <v>31</v>
      </c>
      <c r="D4108" s="29">
        <v>12</v>
      </c>
      <c r="E4108" s="28">
        <v>2015</v>
      </c>
      <c r="F4108" s="31">
        <f>DATE(E4108,D4108,C4108)</f>
        <v>42369</v>
      </c>
      <c r="G4108" s="24" t="s">
        <v>5206</v>
      </c>
      <c r="H4108" s="2">
        <v>4000000</v>
      </c>
      <c r="I4108">
        <v>0</v>
      </c>
      <c r="J4108">
        <v>0</v>
      </c>
      <c r="K4108" s="28">
        <f t="shared" si="514"/>
        <v>1</v>
      </c>
      <c r="L4108" s="28" t="str">
        <f t="shared" si="515"/>
        <v/>
      </c>
      <c r="M4108" s="28" t="s">
        <v>5206</v>
      </c>
      <c r="N4108" s="28" t="str">
        <f t="shared" si="516"/>
        <v/>
      </c>
      <c r="O4108" s="28" t="str">
        <f>IF(N4108=1,M4108&amp;" ("&amp;E4108&amp;")",M4108)</f>
        <v>The Veil</v>
      </c>
      <c r="P4108" s="36">
        <f>INDEX(cpi!$A$1:$M$105,MATCH('Inflation adjust calc'!$E4108,cpi!$A:$A,0),MATCH('Inflation adjust calc'!$D4108,cpi!$1:$1,0))</f>
        <v>236.52500000000001</v>
      </c>
      <c r="Q4108" s="36">
        <f>cpi!$I$2</f>
        <v>240.85300000000001</v>
      </c>
      <c r="R4108" s="36">
        <f t="shared" si="513"/>
        <v>1.0182982771377234</v>
      </c>
      <c r="S4108" s="28" t="str">
        <f t="shared" si="517"/>
        <v/>
      </c>
      <c r="T4108" s="37">
        <f t="shared" si="518"/>
        <v>4073193.1085508936</v>
      </c>
      <c r="U4108" s="37">
        <f t="shared" si="519"/>
        <v>0</v>
      </c>
      <c r="V4108" s="37">
        <f t="shared" si="520"/>
        <v>0</v>
      </c>
    </row>
    <row r="4109" spans="1:22">
      <c r="A4109" s="23">
        <v>4108</v>
      </c>
      <c r="B4109" s="3">
        <v>41950</v>
      </c>
      <c r="C4109" s="28">
        <v>11</v>
      </c>
      <c r="D4109" s="29">
        <v>7</v>
      </c>
      <c r="E4109" s="28">
        <v>2014</v>
      </c>
      <c r="F4109" s="31">
        <f>DATE(E4109,D4109,C4109)</f>
        <v>41831</v>
      </c>
      <c r="G4109" s="24" t="s">
        <v>5207</v>
      </c>
      <c r="H4109" s="2">
        <v>4000000</v>
      </c>
      <c r="I4109">
        <v>0</v>
      </c>
      <c r="J4109">
        <v>0</v>
      </c>
      <c r="K4109" s="28">
        <f t="shared" si="514"/>
        <v>1</v>
      </c>
      <c r="L4109" s="28" t="str">
        <f t="shared" si="515"/>
        <v/>
      </c>
      <c r="M4109" s="28" t="s">
        <v>5207</v>
      </c>
      <c r="N4109" s="28" t="str">
        <f t="shared" si="516"/>
        <v/>
      </c>
      <c r="O4109" s="28" t="str">
        <f>IF(N4109=1,M4109&amp;" ("&amp;E4109&amp;")",M4109)</f>
        <v>The Perfect Wave</v>
      </c>
      <c r="P4109" s="36">
        <f>INDEX(cpi!$A$1:$M$105,MATCH('Inflation adjust calc'!$E4109,cpi!$A:$A,0),MATCH('Inflation adjust calc'!$D4109,cpi!$1:$1,0))</f>
        <v>238.25</v>
      </c>
      <c r="Q4109" s="36">
        <f>cpi!$I$2</f>
        <v>240.85300000000001</v>
      </c>
      <c r="R4109" s="36">
        <f t="shared" si="513"/>
        <v>1.0109254984260232</v>
      </c>
      <c r="S4109" s="28" t="str">
        <f t="shared" si="517"/>
        <v/>
      </c>
      <c r="T4109" s="37">
        <f t="shared" si="518"/>
        <v>4043701.9937040927</v>
      </c>
      <c r="U4109" s="37">
        <f t="shared" si="519"/>
        <v>0</v>
      </c>
      <c r="V4109" s="37">
        <f t="shared" si="520"/>
        <v>0</v>
      </c>
    </row>
    <row r="4110" spans="1:22">
      <c r="A4110" s="23">
        <v>4109</v>
      </c>
      <c r="B4110" s="3" t="s">
        <v>828</v>
      </c>
      <c r="C4110" s="28">
        <v>31</v>
      </c>
      <c r="D4110" s="29">
        <v>12</v>
      </c>
      <c r="E4110" s="28">
        <v>2012</v>
      </c>
      <c r="F4110" s="31">
        <f>DATE(E4110,D4110,C4110)</f>
        <v>41274</v>
      </c>
      <c r="G4110" s="24" t="s">
        <v>5208</v>
      </c>
      <c r="H4110" s="2">
        <v>4000000</v>
      </c>
      <c r="I4110">
        <v>0</v>
      </c>
      <c r="J4110">
        <v>0</v>
      </c>
      <c r="K4110" s="28">
        <f t="shared" si="514"/>
        <v>1</v>
      </c>
      <c r="L4110" s="28" t="str">
        <f t="shared" si="515"/>
        <v/>
      </c>
      <c r="M4110" s="28" t="s">
        <v>5208</v>
      </c>
      <c r="N4110" s="28" t="str">
        <f t="shared" si="516"/>
        <v/>
      </c>
      <c r="O4110" s="28" t="str">
        <f>IF(N4110=1,M4110&amp;" ("&amp;E4110&amp;")",M4110)</f>
        <v>How to Fall in Love</v>
      </c>
      <c r="P4110" s="36">
        <f>INDEX(cpi!$A$1:$M$105,MATCH('Inflation adjust calc'!$E4110,cpi!$A:$A,0),MATCH('Inflation adjust calc'!$D4110,cpi!$1:$1,0))</f>
        <v>229.601</v>
      </c>
      <c r="Q4110" s="36">
        <f>cpi!$I$2</f>
        <v>240.85300000000001</v>
      </c>
      <c r="R4110" s="36">
        <f t="shared" si="513"/>
        <v>1.0490067551970592</v>
      </c>
      <c r="S4110" s="28" t="str">
        <f t="shared" si="517"/>
        <v/>
      </c>
      <c r="T4110" s="37">
        <f t="shared" si="518"/>
        <v>4196027.0207882365</v>
      </c>
      <c r="U4110" s="37">
        <f t="shared" si="519"/>
        <v>0</v>
      </c>
      <c r="V4110" s="37">
        <f t="shared" si="520"/>
        <v>0</v>
      </c>
    </row>
    <row r="4111" spans="1:22">
      <c r="A4111" s="23">
        <v>4110</v>
      </c>
      <c r="B4111" s="3">
        <v>42225</v>
      </c>
      <c r="C4111" s="28">
        <v>8</v>
      </c>
      <c r="D4111" s="29">
        <v>9</v>
      </c>
      <c r="E4111" s="28">
        <v>2015</v>
      </c>
      <c r="F4111" s="31">
        <f>DATE(E4111,D4111,C4111)</f>
        <v>42255</v>
      </c>
      <c r="G4111" s="24" t="s">
        <v>5209</v>
      </c>
      <c r="H4111" s="2">
        <v>4000000</v>
      </c>
      <c r="I4111">
        <v>0</v>
      </c>
      <c r="J4111">
        <v>0</v>
      </c>
      <c r="K4111" s="28">
        <f t="shared" si="514"/>
        <v>1</v>
      </c>
      <c r="L4111" s="28" t="str">
        <f t="shared" si="515"/>
        <v/>
      </c>
      <c r="M4111" s="28" t="s">
        <v>5209</v>
      </c>
      <c r="N4111" s="28" t="str">
        <f t="shared" si="516"/>
        <v/>
      </c>
      <c r="O4111" s="28" t="str">
        <f>IF(N4111=1,M4111&amp;" ("&amp;E4111&amp;")",M4111)</f>
        <v>Chain of Command</v>
      </c>
      <c r="P4111" s="36">
        <f>INDEX(cpi!$A$1:$M$105,MATCH('Inflation adjust calc'!$E4111,cpi!$A:$A,0),MATCH('Inflation adjust calc'!$D4111,cpi!$1:$1,0))</f>
        <v>237.94499999999999</v>
      </c>
      <c r="Q4111" s="36">
        <f>cpi!$I$2</f>
        <v>240.85300000000001</v>
      </c>
      <c r="R4111" s="36">
        <f t="shared" si="513"/>
        <v>1.0122213116476497</v>
      </c>
      <c r="S4111" s="28" t="str">
        <f t="shared" si="517"/>
        <v/>
      </c>
      <c r="T4111" s="37">
        <f t="shared" si="518"/>
        <v>4048885.246590599</v>
      </c>
      <c r="U4111" s="37">
        <f t="shared" si="519"/>
        <v>0</v>
      </c>
      <c r="V4111" s="37">
        <f t="shared" si="520"/>
        <v>0</v>
      </c>
    </row>
    <row r="4112" spans="1:22">
      <c r="A4112" s="23">
        <v>4111</v>
      </c>
      <c r="B4112" s="3" t="s">
        <v>5210</v>
      </c>
      <c r="C4112" s="28">
        <v>15</v>
      </c>
      <c r="D4112" s="29">
        <v>12</v>
      </c>
      <c r="E4112" s="28">
        <v>1939</v>
      </c>
      <c r="F4112" s="31">
        <f>DATE(E4112,D4112,C4112)</f>
        <v>14594</v>
      </c>
      <c r="G4112" s="24" t="s">
        <v>5211</v>
      </c>
      <c r="H4112" s="2">
        <v>3900000</v>
      </c>
      <c r="I4112" s="2">
        <v>198680470</v>
      </c>
      <c r="J4112" s="2">
        <v>390525192</v>
      </c>
      <c r="K4112" s="28" t="str">
        <f t="shared" si="514"/>
        <v/>
      </c>
      <c r="L4112" s="28" t="str">
        <f t="shared" si="515"/>
        <v/>
      </c>
      <c r="M4112" s="28" t="s">
        <v>5211</v>
      </c>
      <c r="N4112" s="28" t="str">
        <f t="shared" si="516"/>
        <v/>
      </c>
      <c r="O4112" s="28" t="str">
        <f>IF(N4112=1,M4112&amp;" ("&amp;E4112&amp;")",M4112)</f>
        <v>Gone with the Wind</v>
      </c>
      <c r="P4112" s="36">
        <f>INDEX(cpi!$A$1:$M$105,MATCH('Inflation adjust calc'!$E4112,cpi!$A:$A,0),MATCH('Inflation adjust calc'!$D4112,cpi!$1:$1,0))</f>
        <v>14</v>
      </c>
      <c r="Q4112" s="36">
        <f>cpi!$I$2</f>
        <v>240.85300000000001</v>
      </c>
      <c r="R4112" s="36">
        <f t="shared" si="513"/>
        <v>17.203785714285715</v>
      </c>
      <c r="S4112" s="28" t="str">
        <f t="shared" si="517"/>
        <v/>
      </c>
      <c r="T4112" s="37">
        <f t="shared" si="518"/>
        <v>67094764.285714291</v>
      </c>
      <c r="U4112" s="37">
        <f t="shared" si="519"/>
        <v>3418056231.4935718</v>
      </c>
      <c r="V4112" s="37">
        <f t="shared" si="520"/>
        <v>6718511719.1982861</v>
      </c>
    </row>
    <row r="4113" spans="1:22">
      <c r="A4113" s="23">
        <v>4112</v>
      </c>
      <c r="B4113" s="3">
        <v>24453</v>
      </c>
      <c r="C4113" s="28">
        <v>12</v>
      </c>
      <c r="D4113" s="29">
        <v>12</v>
      </c>
      <c r="E4113" s="28">
        <v>1966</v>
      </c>
      <c r="F4113" s="31">
        <f>DATE(E4113,D4113,C4113)</f>
        <v>24453</v>
      </c>
      <c r="G4113" s="24" t="s">
        <v>5212</v>
      </c>
      <c r="H4113" s="2">
        <v>3900000</v>
      </c>
      <c r="I4113" s="2">
        <v>28350000</v>
      </c>
      <c r="J4113" s="2">
        <v>28350000</v>
      </c>
      <c r="K4113" s="28" t="str">
        <f t="shared" si="514"/>
        <v/>
      </c>
      <c r="L4113" s="28" t="str">
        <f t="shared" si="515"/>
        <v/>
      </c>
      <c r="M4113" s="28" t="s">
        <v>5212</v>
      </c>
      <c r="N4113" s="28" t="str">
        <f t="shared" si="516"/>
        <v/>
      </c>
      <c r="O4113" s="28" t="str">
        <f>IF(N4113=1,M4113&amp;" ("&amp;E4113&amp;")",M4113)</f>
        <v>A Man for All Seasons</v>
      </c>
      <c r="P4113" s="36">
        <f>INDEX(cpi!$A$1:$M$105,MATCH('Inflation adjust calc'!$E4113,cpi!$A:$A,0),MATCH('Inflation adjust calc'!$D4113,cpi!$1:$1,0))</f>
        <v>32.9</v>
      </c>
      <c r="Q4113" s="36">
        <f>cpi!$I$2</f>
        <v>240.85300000000001</v>
      </c>
      <c r="R4113" s="36">
        <f t="shared" si="513"/>
        <v>7.3207598784194534</v>
      </c>
      <c r="S4113" s="28" t="str">
        <f t="shared" si="517"/>
        <v/>
      </c>
      <c r="T4113" s="37">
        <f t="shared" si="518"/>
        <v>28550963.525835868</v>
      </c>
      <c r="U4113" s="37">
        <f t="shared" si="519"/>
        <v>207543542.55319151</v>
      </c>
      <c r="V4113" s="37">
        <f t="shared" si="520"/>
        <v>207543542.55319151</v>
      </c>
    </row>
    <row r="4114" spans="1:22">
      <c r="A4114" s="23">
        <v>4113</v>
      </c>
      <c r="B4114" s="3" t="s">
        <v>5213</v>
      </c>
      <c r="C4114" s="28">
        <v>30</v>
      </c>
      <c r="D4114" s="29">
        <v>12</v>
      </c>
      <c r="E4114" s="28">
        <v>1925</v>
      </c>
      <c r="F4114" s="31">
        <f>DATE(E4114,D4114,C4114)</f>
        <v>9496</v>
      </c>
      <c r="G4114" s="24" t="s">
        <v>565</v>
      </c>
      <c r="H4114" s="2">
        <v>3900000</v>
      </c>
      <c r="I4114" s="2">
        <v>9000000</v>
      </c>
      <c r="J4114" s="2">
        <v>9000000</v>
      </c>
      <c r="K4114" s="28" t="str">
        <f t="shared" si="514"/>
        <v/>
      </c>
      <c r="L4114" s="28" t="str">
        <f t="shared" si="515"/>
        <v/>
      </c>
      <c r="M4114" s="28" t="s">
        <v>565</v>
      </c>
      <c r="N4114" s="28">
        <f t="shared" si="516"/>
        <v>1</v>
      </c>
      <c r="O4114" s="28" t="str">
        <f>IF(N4114=1,M4114&amp;" ("&amp;E4114&amp;")",M4114)</f>
        <v>Ben-Hur (1925)</v>
      </c>
      <c r="P4114" s="36">
        <f>INDEX(cpi!$A$1:$M$105,MATCH('Inflation adjust calc'!$E4114,cpi!$A:$A,0),MATCH('Inflation adjust calc'!$D4114,cpi!$1:$1,0))</f>
        <v>17.899999999999999</v>
      </c>
      <c r="Q4114" s="36">
        <f>cpi!$I$2</f>
        <v>240.85300000000001</v>
      </c>
      <c r="R4114" s="36">
        <f t="shared" ref="R4114:R4177" si="521">Q4114/P4114</f>
        <v>13.455474860335197</v>
      </c>
      <c r="S4114" s="28" t="str">
        <f t="shared" si="517"/>
        <v/>
      </c>
      <c r="T4114" s="37">
        <f t="shared" si="518"/>
        <v>52476351.955307268</v>
      </c>
      <c r="U4114" s="37">
        <f t="shared" si="519"/>
        <v>121099273.74301678</v>
      </c>
      <c r="V4114" s="37">
        <f t="shared" si="520"/>
        <v>121099273.74301678</v>
      </c>
    </row>
    <row r="4115" spans="1:22">
      <c r="A4115" s="23">
        <v>4114</v>
      </c>
      <c r="B4115" s="3">
        <v>27760</v>
      </c>
      <c r="C4115" s="28">
        <v>1</v>
      </c>
      <c r="D4115" s="29">
        <v>1</v>
      </c>
      <c r="E4115" s="28">
        <v>1976</v>
      </c>
      <c r="F4115" s="31">
        <f>DATE(E4115,D4115,C4115)</f>
        <v>27760</v>
      </c>
      <c r="G4115" s="24" t="s">
        <v>5214</v>
      </c>
      <c r="H4115" s="2">
        <v>3800000</v>
      </c>
      <c r="I4115" s="2">
        <v>23689877</v>
      </c>
      <c r="J4115" s="2">
        <v>23689877</v>
      </c>
      <c r="K4115" s="28" t="str">
        <f t="shared" si="514"/>
        <v/>
      </c>
      <c r="L4115" s="28" t="str">
        <f t="shared" si="515"/>
        <v/>
      </c>
      <c r="M4115" s="28" t="s">
        <v>5214</v>
      </c>
      <c r="N4115" s="28" t="str">
        <f t="shared" si="516"/>
        <v/>
      </c>
      <c r="O4115" s="28" t="str">
        <f>IF(N4115=1,M4115&amp;" ("&amp;E4115&amp;")",M4115)</f>
        <v>Network</v>
      </c>
      <c r="P4115" s="36">
        <f>INDEX(cpi!$A$1:$M$105,MATCH('Inflation adjust calc'!$E4115,cpi!$A:$A,0),MATCH('Inflation adjust calc'!$D4115,cpi!$1:$1,0))</f>
        <v>55.6</v>
      </c>
      <c r="Q4115" s="36">
        <f>cpi!$I$2</f>
        <v>240.85300000000001</v>
      </c>
      <c r="R4115" s="36">
        <f t="shared" si="521"/>
        <v>4.3318884892086329</v>
      </c>
      <c r="S4115" s="28" t="str">
        <f t="shared" si="517"/>
        <v/>
      </c>
      <c r="T4115" s="37">
        <f t="shared" si="518"/>
        <v>16461176.258992804</v>
      </c>
      <c r="U4115" s="37">
        <f t="shared" si="519"/>
        <v>102621905.48706834</v>
      </c>
      <c r="V4115" s="37">
        <f t="shared" si="520"/>
        <v>102621905.48706834</v>
      </c>
    </row>
    <row r="4116" spans="1:22">
      <c r="A4116" s="23">
        <v>4115</v>
      </c>
      <c r="B4116" s="3" t="s">
        <v>434</v>
      </c>
      <c r="C4116" s="28">
        <v>14</v>
      </c>
      <c r="D4116" s="29">
        <v>1</v>
      </c>
      <c r="E4116" s="28">
        <v>2011</v>
      </c>
      <c r="F4116" s="31">
        <f>DATE(E4116,D4116,C4116)</f>
        <v>40557</v>
      </c>
      <c r="G4116" s="24" t="s">
        <v>5215</v>
      </c>
      <c r="H4116" s="2">
        <v>3800000</v>
      </c>
      <c r="I4116" s="2">
        <v>41914</v>
      </c>
      <c r="J4116" s="2">
        <v>41914</v>
      </c>
      <c r="K4116" s="28" t="str">
        <f t="shared" si="514"/>
        <v/>
      </c>
      <c r="L4116" s="28" t="str">
        <f t="shared" si="515"/>
        <v/>
      </c>
      <c r="M4116" s="28" t="s">
        <v>5215</v>
      </c>
      <c r="N4116" s="28" t="str">
        <f t="shared" si="516"/>
        <v/>
      </c>
      <c r="O4116" s="28" t="str">
        <f>IF(N4116=1,M4116&amp;" ("&amp;E4116&amp;")",M4116)</f>
        <v>Down for Life</v>
      </c>
      <c r="P4116" s="36">
        <f>INDEX(cpi!$A$1:$M$105,MATCH('Inflation adjust calc'!$E4116,cpi!$A:$A,0),MATCH('Inflation adjust calc'!$D4116,cpi!$1:$1,0))</f>
        <v>220.22300000000001</v>
      </c>
      <c r="Q4116" s="36">
        <f>cpi!$I$2</f>
        <v>240.85300000000001</v>
      </c>
      <c r="R4116" s="36">
        <f t="shared" si="521"/>
        <v>1.0936777720764861</v>
      </c>
      <c r="S4116" s="28" t="str">
        <f t="shared" si="517"/>
        <v/>
      </c>
      <c r="T4116" s="37">
        <f t="shared" si="518"/>
        <v>4155975.5338906473</v>
      </c>
      <c r="U4116" s="37">
        <f t="shared" si="519"/>
        <v>45840.410138813837</v>
      </c>
      <c r="V4116" s="37">
        <f t="shared" si="520"/>
        <v>45840.410138813837</v>
      </c>
    </row>
    <row r="4117" spans="1:22">
      <c r="A4117" s="23">
        <v>4116</v>
      </c>
      <c r="B4117" s="3" t="s">
        <v>2097</v>
      </c>
      <c r="C4117" s="28">
        <v>30</v>
      </c>
      <c r="D4117" s="29">
        <v>4</v>
      </c>
      <c r="E4117" s="28">
        <v>2010</v>
      </c>
      <c r="F4117" s="31">
        <f>DATE(E4117,D4117,C4117)</f>
        <v>40298</v>
      </c>
      <c r="G4117" s="24" t="s">
        <v>5216</v>
      </c>
      <c r="H4117" s="2">
        <v>3800000</v>
      </c>
      <c r="I4117" s="2">
        <v>20930</v>
      </c>
      <c r="J4117" s="2">
        <v>340930</v>
      </c>
      <c r="K4117" s="28" t="str">
        <f t="shared" si="514"/>
        <v/>
      </c>
      <c r="L4117" s="28" t="str">
        <f t="shared" si="515"/>
        <v/>
      </c>
      <c r="M4117" s="28" t="s">
        <v>5216</v>
      </c>
      <c r="N4117" s="28" t="str">
        <f t="shared" si="516"/>
        <v/>
      </c>
      <c r="O4117" s="28" t="str">
        <f>IF(N4117=1,M4117&amp;" ("&amp;E4117&amp;")",M4117)</f>
        <v>The Good Heart</v>
      </c>
      <c r="P4117" s="36">
        <f>INDEX(cpi!$A$1:$M$105,MATCH('Inflation adjust calc'!$E4117,cpi!$A:$A,0),MATCH('Inflation adjust calc'!$D4117,cpi!$1:$1,0))</f>
        <v>218.00899999999999</v>
      </c>
      <c r="Q4117" s="36">
        <f>cpi!$I$2</f>
        <v>240.85300000000001</v>
      </c>
      <c r="R4117" s="36">
        <f t="shared" si="521"/>
        <v>1.104784664853286</v>
      </c>
      <c r="S4117" s="28" t="str">
        <f t="shared" si="517"/>
        <v/>
      </c>
      <c r="T4117" s="37">
        <f t="shared" si="518"/>
        <v>4198181.726442487</v>
      </c>
      <c r="U4117" s="37">
        <f t="shared" si="519"/>
        <v>23123.143035379275</v>
      </c>
      <c r="V4117" s="37">
        <f t="shared" si="520"/>
        <v>376654.23578843079</v>
      </c>
    </row>
    <row r="4118" spans="1:22">
      <c r="A4118" s="23">
        <v>4117</v>
      </c>
      <c r="B4118" s="3">
        <v>23927</v>
      </c>
      <c r="C4118" s="28">
        <v>7</v>
      </c>
      <c r="D4118" s="29">
        <v>4</v>
      </c>
      <c r="E4118" s="28">
        <v>1965</v>
      </c>
      <c r="F4118" s="31">
        <f>DATE(E4118,D4118,C4118)</f>
        <v>23839</v>
      </c>
      <c r="G4118" s="24" t="s">
        <v>5217</v>
      </c>
      <c r="H4118" s="2">
        <v>3800000</v>
      </c>
      <c r="I4118" s="2">
        <v>14873</v>
      </c>
      <c r="J4118" s="2">
        <v>14873</v>
      </c>
      <c r="K4118" s="28" t="str">
        <f t="shared" si="514"/>
        <v/>
      </c>
      <c r="L4118" s="28" t="str">
        <f t="shared" si="515"/>
        <v/>
      </c>
      <c r="M4118" s="28" t="s">
        <v>5217</v>
      </c>
      <c r="N4118" s="28" t="str">
        <f t="shared" si="516"/>
        <v/>
      </c>
      <c r="O4118" s="28" t="str">
        <f>IF(N4118=1,M4118&amp;" ("&amp;E4118&amp;")",M4118)</f>
        <v>Major Dundee</v>
      </c>
      <c r="P4118" s="36">
        <f>INDEX(cpi!$A$1:$M$105,MATCH('Inflation adjust calc'!$E4118,cpi!$A:$A,0),MATCH('Inflation adjust calc'!$D4118,cpi!$1:$1,0))</f>
        <v>31.4</v>
      </c>
      <c r="Q4118" s="36">
        <f>cpi!$I$2</f>
        <v>240.85300000000001</v>
      </c>
      <c r="R4118" s="36">
        <f t="shared" si="521"/>
        <v>7.6704777070063699</v>
      </c>
      <c r="S4118" s="28" t="str">
        <f t="shared" si="517"/>
        <v/>
      </c>
      <c r="T4118" s="37">
        <f t="shared" si="518"/>
        <v>29147815.286624204</v>
      </c>
      <c r="U4118" s="37">
        <f t="shared" si="519"/>
        <v>114083.01493630574</v>
      </c>
      <c r="V4118" s="37">
        <f t="shared" si="520"/>
        <v>114083.01493630574</v>
      </c>
    </row>
    <row r="4119" spans="1:22">
      <c r="A4119" s="23">
        <v>4118</v>
      </c>
      <c r="B4119" s="3" t="s">
        <v>5218</v>
      </c>
      <c r="C4119" s="28">
        <v>17</v>
      </c>
      <c r="D4119" s="29">
        <v>5</v>
      </c>
      <c r="E4119" s="28">
        <v>1950</v>
      </c>
      <c r="F4119" s="31">
        <f>DATE(E4119,D4119,C4119)</f>
        <v>18400</v>
      </c>
      <c r="G4119" s="24" t="s">
        <v>5219</v>
      </c>
      <c r="H4119" s="2">
        <v>3768785</v>
      </c>
      <c r="I4119" s="2">
        <v>8000000</v>
      </c>
      <c r="J4119" s="2">
        <v>8000000</v>
      </c>
      <c r="K4119" s="28" t="str">
        <f t="shared" si="514"/>
        <v/>
      </c>
      <c r="L4119" s="28" t="str">
        <f t="shared" si="515"/>
        <v/>
      </c>
      <c r="M4119" s="28" t="s">
        <v>5219</v>
      </c>
      <c r="N4119" s="28" t="str">
        <f t="shared" si="516"/>
        <v/>
      </c>
      <c r="O4119" s="28" t="str">
        <f>IF(N4119=1,M4119&amp;" ("&amp;E4119&amp;")",M4119)</f>
        <v>Annie Get Your Gun</v>
      </c>
      <c r="P4119" s="36">
        <f>INDEX(cpi!$A$1:$M$105,MATCH('Inflation adjust calc'!$E4119,cpi!$A:$A,0),MATCH('Inflation adjust calc'!$D4119,cpi!$1:$1,0))</f>
        <v>23.7</v>
      </c>
      <c r="Q4119" s="36">
        <f>cpi!$I$2</f>
        <v>240.85300000000001</v>
      </c>
      <c r="R4119" s="36">
        <f t="shared" si="521"/>
        <v>10.162573839662448</v>
      </c>
      <c r="S4119" s="28" t="str">
        <f t="shared" si="517"/>
        <v/>
      </c>
      <c r="T4119" s="37">
        <f t="shared" si="518"/>
        <v>38300555.848312236</v>
      </c>
      <c r="U4119" s="37">
        <f t="shared" si="519"/>
        <v>81300590.717299581</v>
      </c>
      <c r="V4119" s="37">
        <f t="shared" si="520"/>
        <v>81300590.717299581</v>
      </c>
    </row>
    <row r="4120" spans="1:22">
      <c r="A4120" s="23">
        <v>4119</v>
      </c>
      <c r="B4120" s="3">
        <v>39029</v>
      </c>
      <c r="C4120" s="28">
        <v>11</v>
      </c>
      <c r="D4120" s="29">
        <v>8</v>
      </c>
      <c r="E4120" s="28">
        <v>2006</v>
      </c>
      <c r="F4120" s="31">
        <f>DATE(E4120,D4120,C4120)</f>
        <v>38940</v>
      </c>
      <c r="G4120" s="24" t="s">
        <v>5220</v>
      </c>
      <c r="H4120" s="2">
        <v>3750000</v>
      </c>
      <c r="I4120" s="2">
        <v>539285</v>
      </c>
      <c r="J4120" s="2">
        <v>1178175</v>
      </c>
      <c r="K4120" s="28" t="str">
        <f t="shared" si="514"/>
        <v/>
      </c>
      <c r="L4120" s="28" t="str">
        <f t="shared" si="515"/>
        <v/>
      </c>
      <c r="M4120" s="28" t="s">
        <v>5220</v>
      </c>
      <c r="N4120" s="28" t="str">
        <f t="shared" si="516"/>
        <v/>
      </c>
      <c r="O4120" s="28" t="str">
        <f>IF(N4120=1,M4120&amp;" ("&amp;E4120&amp;")",M4120)</f>
        <v>Casa de Areia</v>
      </c>
      <c r="P4120" s="36">
        <f>INDEX(cpi!$A$1:$M$105,MATCH('Inflation adjust calc'!$E4120,cpi!$A:$A,0),MATCH('Inflation adjust calc'!$D4120,cpi!$1:$1,0))</f>
        <v>203.9</v>
      </c>
      <c r="Q4120" s="36">
        <f>cpi!$I$2</f>
        <v>240.85300000000001</v>
      </c>
      <c r="R4120" s="36">
        <f t="shared" si="521"/>
        <v>1.1812309955860716</v>
      </c>
      <c r="S4120" s="28" t="str">
        <f t="shared" si="517"/>
        <v/>
      </c>
      <c r="T4120" s="37">
        <f t="shared" si="518"/>
        <v>4429616.2334477687</v>
      </c>
      <c r="U4120" s="37">
        <f t="shared" si="519"/>
        <v>637020.15745463467</v>
      </c>
      <c r="V4120" s="37">
        <f t="shared" si="520"/>
        <v>1391696.8282246199</v>
      </c>
    </row>
    <row r="4121" spans="1:22">
      <c r="A4121" s="23">
        <v>4120</v>
      </c>
      <c r="B4121" s="3">
        <v>40309</v>
      </c>
      <c r="C4121" s="28">
        <v>5</v>
      </c>
      <c r="D4121" s="29">
        <v>11</v>
      </c>
      <c r="E4121" s="28">
        <v>2010</v>
      </c>
      <c r="F4121" s="31">
        <f>DATE(E4121,D4121,C4121)</f>
        <v>40487</v>
      </c>
      <c r="G4121" s="24" t="s">
        <v>5221</v>
      </c>
      <c r="H4121" s="2">
        <v>3750000</v>
      </c>
      <c r="I4121" s="2">
        <v>310007</v>
      </c>
      <c r="J4121" s="2">
        <v>2436111</v>
      </c>
      <c r="K4121" s="28" t="str">
        <f t="shared" si="514"/>
        <v/>
      </c>
      <c r="L4121" s="28" t="str">
        <f t="shared" si="515"/>
        <v/>
      </c>
      <c r="M4121" s="28" t="s">
        <v>5221</v>
      </c>
      <c r="N4121" s="28" t="str">
        <f t="shared" si="516"/>
        <v/>
      </c>
      <c r="O4121" s="28" t="str">
        <f>IF(N4121=1,M4121&amp;" ("&amp;E4121&amp;")",M4121)</f>
        <v>Four Lions</v>
      </c>
      <c r="P4121" s="36">
        <f>INDEX(cpi!$A$1:$M$105,MATCH('Inflation adjust calc'!$E4121,cpi!$A:$A,0),MATCH('Inflation adjust calc'!$D4121,cpi!$1:$1,0))</f>
        <v>218.803</v>
      </c>
      <c r="Q4121" s="36">
        <f>cpi!$I$2</f>
        <v>240.85300000000001</v>
      </c>
      <c r="R4121" s="36">
        <f t="shared" si="521"/>
        <v>1.1007755835157653</v>
      </c>
      <c r="S4121" s="28" t="str">
        <f t="shared" si="517"/>
        <v/>
      </c>
      <c r="T4121" s="37">
        <f t="shared" si="518"/>
        <v>4127908.4381841198</v>
      </c>
      <c r="U4121" s="37">
        <f t="shared" si="519"/>
        <v>341248.13631897187</v>
      </c>
      <c r="V4121" s="37">
        <f t="shared" si="520"/>
        <v>2681611.5075341747</v>
      </c>
    </row>
    <row r="4122" spans="1:22">
      <c r="A4122" s="23">
        <v>4121</v>
      </c>
      <c r="B4122" s="3" t="s">
        <v>732</v>
      </c>
      <c r="C4122" s="28">
        <v>19</v>
      </c>
      <c r="D4122" s="29">
        <v>2</v>
      </c>
      <c r="E4122" s="28">
        <v>2010</v>
      </c>
      <c r="F4122" s="31">
        <f>DATE(E4122,D4122,C4122)</f>
        <v>40228</v>
      </c>
      <c r="G4122" s="24" t="s">
        <v>5222</v>
      </c>
      <c r="H4122" s="2">
        <v>3750000</v>
      </c>
      <c r="I4122" s="2">
        <v>44462</v>
      </c>
      <c r="J4122" s="2">
        <v>44462</v>
      </c>
      <c r="K4122" s="28" t="str">
        <f t="shared" si="514"/>
        <v/>
      </c>
      <c r="L4122" s="28" t="str">
        <f t="shared" si="515"/>
        <v/>
      </c>
      <c r="M4122" s="28" t="s">
        <v>5222</v>
      </c>
      <c r="N4122" s="28" t="str">
        <f t="shared" si="516"/>
        <v/>
      </c>
      <c r="O4122" s="28" t="str">
        <f>IF(N4122=1,M4122&amp;" ("&amp;E4122&amp;")",M4122)</f>
        <v>Defendor</v>
      </c>
      <c r="P4122" s="36">
        <f>INDEX(cpi!$A$1:$M$105,MATCH('Inflation adjust calc'!$E4122,cpi!$A:$A,0),MATCH('Inflation adjust calc'!$D4122,cpi!$1:$1,0))</f>
        <v>216.74100000000001</v>
      </c>
      <c r="Q4122" s="36">
        <f>cpi!$I$2</f>
        <v>240.85300000000001</v>
      </c>
      <c r="R4122" s="36">
        <f t="shared" si="521"/>
        <v>1.1112479872289969</v>
      </c>
      <c r="S4122" s="28" t="str">
        <f t="shared" si="517"/>
        <v/>
      </c>
      <c r="T4122" s="37">
        <f t="shared" si="518"/>
        <v>4167179.9521087385</v>
      </c>
      <c r="U4122" s="37">
        <f t="shared" si="519"/>
        <v>49408.308008175656</v>
      </c>
      <c r="V4122" s="37">
        <f t="shared" si="520"/>
        <v>49408.308008175656</v>
      </c>
    </row>
    <row r="4123" spans="1:22">
      <c r="A4123" s="23">
        <v>4122</v>
      </c>
      <c r="B4123" s="3" t="s">
        <v>5223</v>
      </c>
      <c r="C4123" s="28">
        <v>13</v>
      </c>
      <c r="D4123" s="29">
        <v>5</v>
      </c>
      <c r="E4123" s="28">
        <v>1970</v>
      </c>
      <c r="F4123" s="31">
        <f>DATE(E4123,D4123,C4123)</f>
        <v>25701</v>
      </c>
      <c r="G4123" s="24" t="s">
        <v>5224</v>
      </c>
      <c r="H4123" s="2">
        <v>3716946</v>
      </c>
      <c r="I4123" s="2">
        <v>3500000</v>
      </c>
      <c r="J4123" s="2">
        <v>5000000</v>
      </c>
      <c r="K4123" s="28" t="str">
        <f t="shared" si="514"/>
        <v/>
      </c>
      <c r="L4123" s="28" t="str">
        <f t="shared" si="515"/>
        <v/>
      </c>
      <c r="M4123" s="28" t="s">
        <v>5224</v>
      </c>
      <c r="N4123" s="28" t="str">
        <f t="shared" si="516"/>
        <v/>
      </c>
      <c r="O4123" s="28" t="str">
        <f>IF(N4123=1,M4123&amp;" ("&amp;E4123&amp;")",M4123)</f>
        <v>The Ballad of Cable Hogue</v>
      </c>
      <c r="P4123" s="36">
        <f>INDEX(cpi!$A$1:$M$105,MATCH('Inflation adjust calc'!$E4123,cpi!$A:$A,0),MATCH('Inflation adjust calc'!$D4123,cpi!$1:$1,0))</f>
        <v>38.6</v>
      </c>
      <c r="Q4123" s="36">
        <f>cpi!$I$2</f>
        <v>240.85300000000001</v>
      </c>
      <c r="R4123" s="36">
        <f t="shared" si="521"/>
        <v>6.2397150259067358</v>
      </c>
      <c r="S4123" s="28" t="str">
        <f t="shared" si="517"/>
        <v/>
      </c>
      <c r="T4123" s="37">
        <f t="shared" si="518"/>
        <v>23192683.806683939</v>
      </c>
      <c r="U4123" s="37">
        <f t="shared" si="519"/>
        <v>21839002.590673577</v>
      </c>
      <c r="V4123" s="37">
        <f t="shared" si="520"/>
        <v>31198575.129533678</v>
      </c>
    </row>
    <row r="4124" spans="1:22">
      <c r="A4124" s="23">
        <v>4123</v>
      </c>
      <c r="B4124" s="3">
        <v>17533</v>
      </c>
      <c r="C4124" s="28">
        <v>1</v>
      </c>
      <c r="D4124" s="29">
        <v>1</v>
      </c>
      <c r="E4124" s="28">
        <v>1948</v>
      </c>
      <c r="F4124" s="31">
        <f>DATE(E4124,D4124,C4124)</f>
        <v>17533</v>
      </c>
      <c r="G4124" s="24" t="s">
        <v>5225</v>
      </c>
      <c r="H4124" s="2">
        <v>3700000</v>
      </c>
      <c r="I4124" s="2">
        <v>2956000</v>
      </c>
      <c r="J4124" s="2">
        <v>2956000</v>
      </c>
      <c r="K4124" s="28" t="str">
        <f t="shared" si="514"/>
        <v/>
      </c>
      <c r="L4124" s="28" t="str">
        <f t="shared" si="515"/>
        <v/>
      </c>
      <c r="M4124" s="28" t="s">
        <v>5225</v>
      </c>
      <c r="N4124" s="28" t="str">
        <f t="shared" si="516"/>
        <v/>
      </c>
      <c r="O4124" s="28" t="str">
        <f>IF(N4124=1,M4124&amp;" ("&amp;E4124&amp;")",M4124)</f>
        <v>The Pirate</v>
      </c>
      <c r="P4124" s="36">
        <f>INDEX(cpi!$A$1:$M$105,MATCH('Inflation adjust calc'!$E4124,cpi!$A:$A,0),MATCH('Inflation adjust calc'!$D4124,cpi!$1:$1,0))</f>
        <v>23.7</v>
      </c>
      <c r="Q4124" s="36">
        <f>cpi!$I$2</f>
        <v>240.85300000000001</v>
      </c>
      <c r="R4124" s="36">
        <f t="shared" si="521"/>
        <v>10.162573839662448</v>
      </c>
      <c r="S4124" s="28" t="str">
        <f t="shared" si="517"/>
        <v/>
      </c>
      <c r="T4124" s="37">
        <f t="shared" si="518"/>
        <v>37601523.206751056</v>
      </c>
      <c r="U4124" s="37">
        <f t="shared" si="519"/>
        <v>30040568.270042196</v>
      </c>
      <c r="V4124" s="37">
        <f t="shared" si="520"/>
        <v>30040568.270042196</v>
      </c>
    </row>
    <row r="4125" spans="1:22">
      <c r="A4125" s="23">
        <v>4124</v>
      </c>
      <c r="B4125" s="3" t="s">
        <v>5226</v>
      </c>
      <c r="C4125" s="28">
        <v>21</v>
      </c>
      <c r="D4125" s="29">
        <v>11</v>
      </c>
      <c r="E4125" s="28">
        <v>2006</v>
      </c>
      <c r="F4125" s="31">
        <f>DATE(E4125,D4125,C4125)</f>
        <v>39042</v>
      </c>
      <c r="G4125" s="24" t="s">
        <v>5227</v>
      </c>
      <c r="H4125" s="2">
        <v>3700000</v>
      </c>
      <c r="I4125" s="2">
        <v>2730296</v>
      </c>
      <c r="J4125" s="2">
        <v>13447998</v>
      </c>
      <c r="K4125" s="28" t="str">
        <f t="shared" si="514"/>
        <v/>
      </c>
      <c r="L4125" s="28" t="str">
        <f t="shared" si="515"/>
        <v/>
      </c>
      <c r="M4125" s="28" t="s">
        <v>5227</v>
      </c>
      <c r="N4125" s="28" t="str">
        <f t="shared" si="516"/>
        <v/>
      </c>
      <c r="O4125" s="28" t="str">
        <f>IF(N4125=1,M4125&amp;" ("&amp;E4125&amp;")",M4125)</f>
        <v>The History Boys</v>
      </c>
      <c r="P4125" s="36">
        <f>INDEX(cpi!$A$1:$M$105,MATCH('Inflation adjust calc'!$E4125,cpi!$A:$A,0),MATCH('Inflation adjust calc'!$D4125,cpi!$1:$1,0))</f>
        <v>201.5</v>
      </c>
      <c r="Q4125" s="36">
        <f>cpi!$I$2</f>
        <v>240.85300000000001</v>
      </c>
      <c r="R4125" s="36">
        <f t="shared" si="521"/>
        <v>1.1953002481389579</v>
      </c>
      <c r="S4125" s="28" t="str">
        <f t="shared" si="517"/>
        <v/>
      </c>
      <c r="T4125" s="37">
        <f t="shared" si="518"/>
        <v>4422610.9181141444</v>
      </c>
      <c r="U4125" s="37">
        <f t="shared" si="519"/>
        <v>3263523.4862928041</v>
      </c>
      <c r="V4125" s="37">
        <f t="shared" si="520"/>
        <v>16074395.346372209</v>
      </c>
    </row>
    <row r="4126" spans="1:22">
      <c r="A4126" s="23">
        <v>4125</v>
      </c>
      <c r="B4126" s="3">
        <v>38787</v>
      </c>
      <c r="C4126" s="28">
        <v>3</v>
      </c>
      <c r="D4126" s="29">
        <v>11</v>
      </c>
      <c r="E4126" s="28">
        <v>2006</v>
      </c>
      <c r="F4126" s="31">
        <f>DATE(E4126,D4126,C4126)</f>
        <v>39024</v>
      </c>
      <c r="G4126" s="24" t="s">
        <v>1837</v>
      </c>
      <c r="H4126" s="2">
        <v>3700000</v>
      </c>
      <c r="I4126" s="2">
        <v>26403</v>
      </c>
      <c r="J4126" s="2">
        <v>3355048</v>
      </c>
      <c r="K4126" s="28" t="str">
        <f t="shared" si="514"/>
        <v/>
      </c>
      <c r="L4126" s="28" t="str">
        <f t="shared" si="515"/>
        <v/>
      </c>
      <c r="M4126" s="28" t="s">
        <v>1837</v>
      </c>
      <c r="N4126" s="28">
        <f t="shared" si="516"/>
        <v>1</v>
      </c>
      <c r="O4126" s="28" t="str">
        <f>IF(N4126=1,M4126&amp;" ("&amp;E4126&amp;")",M4126)</f>
        <v>Unknown (2006)</v>
      </c>
      <c r="P4126" s="36">
        <f>INDEX(cpi!$A$1:$M$105,MATCH('Inflation adjust calc'!$E4126,cpi!$A:$A,0),MATCH('Inflation adjust calc'!$D4126,cpi!$1:$1,0))</f>
        <v>201.5</v>
      </c>
      <c r="Q4126" s="36">
        <f>cpi!$I$2</f>
        <v>240.85300000000001</v>
      </c>
      <c r="R4126" s="36">
        <f t="shared" si="521"/>
        <v>1.1953002481389579</v>
      </c>
      <c r="S4126" s="28" t="str">
        <f t="shared" si="517"/>
        <v/>
      </c>
      <c r="T4126" s="37">
        <f t="shared" si="518"/>
        <v>4422610.9181141444</v>
      </c>
      <c r="U4126" s="37">
        <f t="shared" si="519"/>
        <v>31559.512451612904</v>
      </c>
      <c r="V4126" s="37">
        <f t="shared" si="520"/>
        <v>4010289.7069181143</v>
      </c>
    </row>
    <row r="4127" spans="1:22">
      <c r="A4127" s="23">
        <v>4126</v>
      </c>
      <c r="B4127" s="3" t="s">
        <v>5228</v>
      </c>
      <c r="C4127" s="28">
        <v>25</v>
      </c>
      <c r="D4127" s="29">
        <v>5</v>
      </c>
      <c r="E4127" s="28">
        <v>1969</v>
      </c>
      <c r="F4127" s="31">
        <f>DATE(E4127,D4127,C4127)</f>
        <v>25348</v>
      </c>
      <c r="G4127" s="24" t="s">
        <v>5229</v>
      </c>
      <c r="H4127" s="2">
        <v>3600000</v>
      </c>
      <c r="I4127" s="2">
        <v>44785053</v>
      </c>
      <c r="J4127" s="2">
        <v>44785053</v>
      </c>
      <c r="K4127" s="28" t="str">
        <f t="shared" si="514"/>
        <v/>
      </c>
      <c r="L4127" s="28" t="str">
        <f t="shared" si="515"/>
        <v/>
      </c>
      <c r="M4127" s="28" t="s">
        <v>5229</v>
      </c>
      <c r="N4127" s="28" t="str">
        <f t="shared" si="516"/>
        <v/>
      </c>
      <c r="O4127" s="28" t="str">
        <f>IF(N4127=1,M4127&amp;" ("&amp;E4127&amp;")",M4127)</f>
        <v>Midnight Cowboy</v>
      </c>
      <c r="P4127" s="36">
        <f>INDEX(cpi!$A$1:$M$105,MATCH('Inflation adjust calc'!$E4127,cpi!$A:$A,0),MATCH('Inflation adjust calc'!$D4127,cpi!$1:$1,0))</f>
        <v>36.4</v>
      </c>
      <c r="Q4127" s="36">
        <f>cpi!$I$2</f>
        <v>240.85300000000001</v>
      </c>
      <c r="R4127" s="36">
        <f t="shared" si="521"/>
        <v>6.6168406593406601</v>
      </c>
      <c r="S4127" s="28" t="str">
        <f t="shared" si="517"/>
        <v/>
      </c>
      <c r="T4127" s="37">
        <f t="shared" si="518"/>
        <v>23820626.373626377</v>
      </c>
      <c r="U4127" s="37">
        <f t="shared" si="519"/>
        <v>296335559.62112641</v>
      </c>
      <c r="V4127" s="37">
        <f t="shared" si="520"/>
        <v>296335559.62112641</v>
      </c>
    </row>
    <row r="4128" spans="1:22">
      <c r="A4128" s="23">
        <v>4127</v>
      </c>
      <c r="B4128" s="3">
        <v>29318</v>
      </c>
      <c r="C4128" s="28">
        <v>4</v>
      </c>
      <c r="D4128" s="29">
        <v>7</v>
      </c>
      <c r="E4128" s="28">
        <v>1980</v>
      </c>
      <c r="F4128" s="31">
        <f>DATE(E4128,D4128,C4128)</f>
        <v>29406</v>
      </c>
      <c r="G4128" s="24" t="s">
        <v>5230</v>
      </c>
      <c r="H4128" s="2">
        <v>3500000</v>
      </c>
      <c r="I4128" s="2">
        <v>83453539</v>
      </c>
      <c r="J4128" s="2">
        <v>83453539</v>
      </c>
      <c r="K4128" s="28" t="str">
        <f t="shared" si="514"/>
        <v/>
      </c>
      <c r="L4128" s="28" t="str">
        <f t="shared" si="515"/>
        <v/>
      </c>
      <c r="M4128" s="28" t="s">
        <v>5230</v>
      </c>
      <c r="N4128" s="28" t="str">
        <f t="shared" si="516"/>
        <v/>
      </c>
      <c r="O4128" s="28" t="str">
        <f>IF(N4128=1,M4128&amp;" ("&amp;E4128&amp;")",M4128)</f>
        <v>Airplane!</v>
      </c>
      <c r="P4128" s="36">
        <f>INDEX(cpi!$A$1:$M$105,MATCH('Inflation adjust calc'!$E4128,cpi!$A:$A,0),MATCH('Inflation adjust calc'!$D4128,cpi!$1:$1,0))</f>
        <v>82.7</v>
      </c>
      <c r="Q4128" s="36">
        <f>cpi!$I$2</f>
        <v>240.85300000000001</v>
      </c>
      <c r="R4128" s="36">
        <f t="shared" si="521"/>
        <v>2.9123700120918983</v>
      </c>
      <c r="S4128" s="28" t="str">
        <f t="shared" si="517"/>
        <v/>
      </c>
      <c r="T4128" s="37">
        <f t="shared" si="518"/>
        <v>10193295.042321645</v>
      </c>
      <c r="U4128" s="37">
        <f t="shared" si="519"/>
        <v>243047584.38654169</v>
      </c>
      <c r="V4128" s="37">
        <f t="shared" si="520"/>
        <v>243047584.38654169</v>
      </c>
    </row>
    <row r="4129" spans="1:22">
      <c r="A4129" s="23">
        <v>4128</v>
      </c>
      <c r="B4129" s="3">
        <v>25569</v>
      </c>
      <c r="C4129" s="28">
        <v>1</v>
      </c>
      <c r="D4129" s="29">
        <v>1</v>
      </c>
      <c r="E4129" s="28">
        <v>1970</v>
      </c>
      <c r="F4129" s="31">
        <f>DATE(E4129,D4129,C4129)</f>
        <v>25569</v>
      </c>
      <c r="G4129" s="24" t="s">
        <v>5231</v>
      </c>
      <c r="H4129" s="2">
        <v>3500000</v>
      </c>
      <c r="I4129" s="2">
        <v>81600000</v>
      </c>
      <c r="J4129" s="2">
        <v>81600000</v>
      </c>
      <c r="K4129" s="28" t="str">
        <f t="shared" si="514"/>
        <v/>
      </c>
      <c r="L4129" s="28" t="str">
        <f t="shared" si="515"/>
        <v/>
      </c>
      <c r="M4129" s="28" t="s">
        <v>5231</v>
      </c>
      <c r="N4129" s="28">
        <f t="shared" si="516"/>
        <v>1</v>
      </c>
      <c r="O4129" s="28" t="str">
        <f>IF(N4129=1,M4129&amp;" ("&amp;E4129&amp;")",M4129)</f>
        <v>M*A*S*H (1970)</v>
      </c>
      <c r="P4129" s="36">
        <f>INDEX(cpi!$A$1:$M$105,MATCH('Inflation adjust calc'!$E4129,cpi!$A:$A,0),MATCH('Inflation adjust calc'!$D4129,cpi!$1:$1,0))</f>
        <v>37.799999999999997</v>
      </c>
      <c r="Q4129" s="36">
        <f>cpi!$I$2</f>
        <v>240.85300000000001</v>
      </c>
      <c r="R4129" s="36">
        <f t="shared" si="521"/>
        <v>6.3717724867724872</v>
      </c>
      <c r="S4129" s="28" t="str">
        <f t="shared" si="517"/>
        <v/>
      </c>
      <c r="T4129" s="37">
        <f t="shared" si="518"/>
        <v>22301203.703703705</v>
      </c>
      <c r="U4129" s="37">
        <f t="shared" si="519"/>
        <v>519936634.92063498</v>
      </c>
      <c r="V4129" s="37">
        <f t="shared" si="520"/>
        <v>519936634.92063498</v>
      </c>
    </row>
    <row r="4130" spans="1:22">
      <c r="A4130" s="23">
        <v>4129</v>
      </c>
      <c r="B4130" s="3" t="s">
        <v>5232</v>
      </c>
      <c r="C4130" s="28">
        <v>13</v>
      </c>
      <c r="D4130" s="29">
        <v>8</v>
      </c>
      <c r="E4130" s="28">
        <v>1997</v>
      </c>
      <c r="F4130" s="31">
        <f>DATE(E4130,D4130,C4130)</f>
        <v>35655</v>
      </c>
      <c r="G4130" s="24" t="s">
        <v>5233</v>
      </c>
      <c r="H4130" s="2">
        <v>3500000</v>
      </c>
      <c r="I4130" s="2">
        <v>45950122</v>
      </c>
      <c r="J4130" s="2">
        <v>257938649</v>
      </c>
      <c r="K4130" s="28" t="str">
        <f t="shared" si="514"/>
        <v/>
      </c>
      <c r="L4130" s="28" t="str">
        <f t="shared" si="515"/>
        <v/>
      </c>
      <c r="M4130" s="28" t="s">
        <v>5233</v>
      </c>
      <c r="N4130" s="28" t="str">
        <f t="shared" si="516"/>
        <v/>
      </c>
      <c r="O4130" s="28" t="str">
        <f>IF(N4130=1,M4130&amp;" ("&amp;E4130&amp;")",M4130)</f>
        <v>The Full Monty</v>
      </c>
      <c r="P4130" s="36">
        <f>INDEX(cpi!$A$1:$M$105,MATCH('Inflation adjust calc'!$E4130,cpi!$A:$A,0),MATCH('Inflation adjust calc'!$D4130,cpi!$1:$1,0))</f>
        <v>160.80000000000001</v>
      </c>
      <c r="Q4130" s="36">
        <f>cpi!$I$2</f>
        <v>240.85300000000001</v>
      </c>
      <c r="R4130" s="36">
        <f t="shared" si="521"/>
        <v>1.4978420398009951</v>
      </c>
      <c r="S4130" s="28" t="str">
        <f t="shared" si="517"/>
        <v/>
      </c>
      <c r="T4130" s="37">
        <f t="shared" si="518"/>
        <v>5242447.1393034831</v>
      </c>
      <c r="U4130" s="37">
        <f t="shared" si="519"/>
        <v>68826024.465584576</v>
      </c>
      <c r="V4130" s="37">
        <f t="shared" si="520"/>
        <v>386351352.16167289</v>
      </c>
    </row>
    <row r="4131" spans="1:22">
      <c r="A4131" s="23">
        <v>4130</v>
      </c>
      <c r="B4131" s="3" t="s">
        <v>5234</v>
      </c>
      <c r="C4131" s="28">
        <v>26</v>
      </c>
      <c r="D4131" s="29">
        <v>5</v>
      </c>
      <c r="E4131" s="28">
        <v>1993</v>
      </c>
      <c r="F4131" s="31">
        <f>DATE(E4131,D4131,C4131)</f>
        <v>34115</v>
      </c>
      <c r="G4131" s="24" t="s">
        <v>5235</v>
      </c>
      <c r="H4131" s="2">
        <v>3500000</v>
      </c>
      <c r="I4131" s="2">
        <v>27731527</v>
      </c>
      <c r="J4131" s="2">
        <v>27731527</v>
      </c>
      <c r="K4131" s="28" t="str">
        <f t="shared" si="514"/>
        <v/>
      </c>
      <c r="L4131" s="28" t="str">
        <f t="shared" si="515"/>
        <v/>
      </c>
      <c r="M4131" s="28" t="s">
        <v>5235</v>
      </c>
      <c r="N4131" s="28" t="str">
        <f t="shared" si="516"/>
        <v/>
      </c>
      <c r="O4131" s="28" t="str">
        <f>IF(N4131=1,M4131&amp;" ("&amp;E4131&amp;")",M4131)</f>
        <v>Menace II Society</v>
      </c>
      <c r="P4131" s="36">
        <f>INDEX(cpi!$A$1:$M$105,MATCH('Inflation adjust calc'!$E4131,cpi!$A:$A,0),MATCH('Inflation adjust calc'!$D4131,cpi!$1:$1,0))</f>
        <v>144.19999999999999</v>
      </c>
      <c r="Q4131" s="36">
        <f>cpi!$I$2</f>
        <v>240.85300000000001</v>
      </c>
      <c r="R4131" s="36">
        <f t="shared" si="521"/>
        <v>1.6702704576976424</v>
      </c>
      <c r="S4131" s="28" t="str">
        <f t="shared" si="517"/>
        <v/>
      </c>
      <c r="T4131" s="37">
        <f t="shared" si="518"/>
        <v>5845946.6019417485</v>
      </c>
      <c r="U4131" s="37">
        <f t="shared" si="519"/>
        <v>46319150.294944525</v>
      </c>
      <c r="V4131" s="37">
        <f t="shared" si="520"/>
        <v>46319150.294944525</v>
      </c>
    </row>
    <row r="4132" spans="1:22">
      <c r="A4132" s="23">
        <v>4131</v>
      </c>
      <c r="B4132" s="3" t="s">
        <v>5236</v>
      </c>
      <c r="C4132" s="28">
        <v>26</v>
      </c>
      <c r="D4132" s="29">
        <v>4</v>
      </c>
      <c r="E4132" s="28">
        <v>1995</v>
      </c>
      <c r="F4132" s="31">
        <f>DATE(E4132,D4132,C4132)</f>
        <v>34815</v>
      </c>
      <c r="G4132" s="24" t="s">
        <v>5237</v>
      </c>
      <c r="H4132" s="2">
        <v>3500000</v>
      </c>
      <c r="I4132" s="2">
        <v>27467564</v>
      </c>
      <c r="J4132" s="2">
        <v>27936778</v>
      </c>
      <c r="K4132" s="28" t="str">
        <f t="shared" si="514"/>
        <v/>
      </c>
      <c r="L4132" s="28" t="str">
        <f t="shared" si="515"/>
        <v/>
      </c>
      <c r="M4132" s="28" t="s">
        <v>5237</v>
      </c>
      <c r="N4132" s="28" t="str">
        <f t="shared" si="516"/>
        <v/>
      </c>
      <c r="O4132" s="28" t="str">
        <f>IF(N4132=1,M4132&amp;" ("&amp;E4132&amp;")",M4132)</f>
        <v>Friday</v>
      </c>
      <c r="P4132" s="36">
        <f>INDEX(cpi!$A$1:$M$105,MATCH('Inflation adjust calc'!$E4132,cpi!$A:$A,0),MATCH('Inflation adjust calc'!$D4132,cpi!$1:$1,0))</f>
        <v>151.9</v>
      </c>
      <c r="Q4132" s="36">
        <f>cpi!$I$2</f>
        <v>240.85300000000001</v>
      </c>
      <c r="R4132" s="36">
        <f t="shared" si="521"/>
        <v>1.5856023699802502</v>
      </c>
      <c r="S4132" s="28" t="str">
        <f t="shared" si="517"/>
        <v/>
      </c>
      <c r="T4132" s="37">
        <f t="shared" si="518"/>
        <v>5549608.2949308753</v>
      </c>
      <c r="U4132" s="37">
        <f t="shared" si="519"/>
        <v>43552634.575984202</v>
      </c>
      <c r="V4132" s="37">
        <f t="shared" si="520"/>
        <v>44296621.40641211</v>
      </c>
    </row>
    <row r="4133" spans="1:22">
      <c r="A4133" s="23">
        <v>4132</v>
      </c>
      <c r="B4133" s="3" t="s">
        <v>3093</v>
      </c>
      <c r="C4133" s="28">
        <v>19</v>
      </c>
      <c r="D4133" s="29">
        <v>2</v>
      </c>
      <c r="E4133" s="28">
        <v>2016</v>
      </c>
      <c r="F4133" s="31">
        <f>DATE(E4133,D4133,C4133)</f>
        <v>42419</v>
      </c>
      <c r="G4133" s="24" t="s">
        <v>5238</v>
      </c>
      <c r="H4133" s="2">
        <v>3500000</v>
      </c>
      <c r="I4133" s="2">
        <v>25138705</v>
      </c>
      <c r="J4133" s="2">
        <v>40454520</v>
      </c>
      <c r="K4133" s="28" t="str">
        <f t="shared" si="514"/>
        <v/>
      </c>
      <c r="L4133" s="28" t="str">
        <f t="shared" si="515"/>
        <v/>
      </c>
      <c r="M4133" s="28" t="s">
        <v>5238</v>
      </c>
      <c r="N4133" s="28" t="str">
        <f t="shared" si="516"/>
        <v/>
      </c>
      <c r="O4133" s="28" t="str">
        <f>IF(N4133=1,M4133&amp;" ("&amp;E4133&amp;")",M4133)</f>
        <v>The Witch</v>
      </c>
      <c r="P4133" s="36">
        <f>INDEX(cpi!$A$1:$M$105,MATCH('Inflation adjust calc'!$E4133,cpi!$A:$A,0),MATCH('Inflation adjust calc'!$D4133,cpi!$1:$1,0))</f>
        <v>237.11099999999999</v>
      </c>
      <c r="Q4133" s="36">
        <f>cpi!$I$2</f>
        <v>240.85300000000001</v>
      </c>
      <c r="R4133" s="36">
        <f t="shared" si="521"/>
        <v>1.0157816381357256</v>
      </c>
      <c r="S4133" s="28" t="str">
        <f t="shared" si="517"/>
        <v/>
      </c>
      <c r="T4133" s="37">
        <f t="shared" si="518"/>
        <v>3555235.7334750397</v>
      </c>
      <c r="U4133" s="37">
        <f t="shared" si="519"/>
        <v>25535434.945510756</v>
      </c>
      <c r="V4133" s="37">
        <f t="shared" si="520"/>
        <v>41092958.595594473</v>
      </c>
    </row>
    <row r="4134" spans="1:22">
      <c r="A4134" s="23">
        <v>4133</v>
      </c>
      <c r="B4134" s="3">
        <v>37419</v>
      </c>
      <c r="C4134" s="28">
        <v>6</v>
      </c>
      <c r="D4134" s="29">
        <v>12</v>
      </c>
      <c r="E4134" s="28">
        <v>2002</v>
      </c>
      <c r="F4134" s="31">
        <f>DATE(E4134,D4134,C4134)</f>
        <v>37596</v>
      </c>
      <c r="G4134" s="24" t="s">
        <v>5239</v>
      </c>
      <c r="H4134" s="2">
        <v>3500000</v>
      </c>
      <c r="I4134" s="2">
        <v>17504595</v>
      </c>
      <c r="J4134" s="2">
        <v>18495444</v>
      </c>
      <c r="K4134" s="28" t="str">
        <f t="shared" si="514"/>
        <v/>
      </c>
      <c r="L4134" s="28" t="str">
        <f t="shared" si="515"/>
        <v/>
      </c>
      <c r="M4134" s="28" t="s">
        <v>5239</v>
      </c>
      <c r="N4134" s="28" t="str">
        <f t="shared" si="516"/>
        <v/>
      </c>
      <c r="O4134" s="28" t="str">
        <f>IF(N4134=1,M4134&amp;" ("&amp;E4134&amp;")",M4134)</f>
        <v>Empire</v>
      </c>
      <c r="P4134" s="36">
        <f>INDEX(cpi!$A$1:$M$105,MATCH('Inflation adjust calc'!$E4134,cpi!$A:$A,0),MATCH('Inflation adjust calc'!$D4134,cpi!$1:$1,0))</f>
        <v>180.9</v>
      </c>
      <c r="Q4134" s="36">
        <f>cpi!$I$2</f>
        <v>240.85300000000001</v>
      </c>
      <c r="R4134" s="36">
        <f t="shared" si="521"/>
        <v>1.3314151464897734</v>
      </c>
      <c r="S4134" s="28" t="str">
        <f t="shared" si="517"/>
        <v/>
      </c>
      <c r="T4134" s="37">
        <f t="shared" si="518"/>
        <v>4659953.0127142072</v>
      </c>
      <c r="U4134" s="37">
        <f t="shared" si="519"/>
        <v>23305882.916169155</v>
      </c>
      <c r="V4134" s="37">
        <f t="shared" si="520"/>
        <v>24625114.282653403</v>
      </c>
    </row>
    <row r="4135" spans="1:22">
      <c r="A4135" s="23">
        <v>4134</v>
      </c>
      <c r="B4135" s="3" t="s">
        <v>3614</v>
      </c>
      <c r="C4135" s="28">
        <v>22</v>
      </c>
      <c r="D4135" s="29">
        <v>2</v>
      </c>
      <c r="E4135" s="28">
        <v>2013</v>
      </c>
      <c r="F4135" s="31">
        <f>DATE(E4135,D4135,C4135)</f>
        <v>41327</v>
      </c>
      <c r="G4135" s="24" t="s">
        <v>5240</v>
      </c>
      <c r="H4135" s="2">
        <v>3500000</v>
      </c>
      <c r="I4135" s="2">
        <v>17418667</v>
      </c>
      <c r="J4135" s="2">
        <v>27704111</v>
      </c>
      <c r="K4135" s="28" t="str">
        <f t="shared" si="514"/>
        <v/>
      </c>
      <c r="L4135" s="28" t="str">
        <f t="shared" si="515"/>
        <v/>
      </c>
      <c r="M4135" s="28" t="s">
        <v>5240</v>
      </c>
      <c r="N4135" s="28" t="str">
        <f t="shared" si="516"/>
        <v/>
      </c>
      <c r="O4135" s="28" t="str">
        <f>IF(N4135=1,M4135&amp;" ("&amp;E4135&amp;")",M4135)</f>
        <v>Dark Skies</v>
      </c>
      <c r="P4135" s="36">
        <f>INDEX(cpi!$A$1:$M$105,MATCH('Inflation adjust calc'!$E4135,cpi!$A:$A,0),MATCH('Inflation adjust calc'!$D4135,cpi!$1:$1,0))</f>
        <v>232.166</v>
      </c>
      <c r="Q4135" s="36">
        <f>cpi!$I$2</f>
        <v>240.85300000000001</v>
      </c>
      <c r="R4135" s="36">
        <f t="shared" si="521"/>
        <v>1.0374171928706184</v>
      </c>
      <c r="S4135" s="28" t="str">
        <f t="shared" si="517"/>
        <v/>
      </c>
      <c r="T4135" s="37">
        <f t="shared" si="518"/>
        <v>3630960.1750471643</v>
      </c>
      <c r="U4135" s="37">
        <f t="shared" si="519"/>
        <v>18070424.622688077</v>
      </c>
      <c r="V4135" s="37">
        <f t="shared" si="520"/>
        <v>28740721.06459602</v>
      </c>
    </row>
    <row r="4136" spans="1:22">
      <c r="A4136" s="23">
        <v>4135</v>
      </c>
      <c r="B4136" s="3">
        <v>31782</v>
      </c>
      <c r="C4136" s="28">
        <v>1</v>
      </c>
      <c r="D4136" s="29">
        <v>5</v>
      </c>
      <c r="E4136" s="28">
        <v>1987</v>
      </c>
      <c r="F4136" s="31">
        <f>DATE(E4136,D4136,C4136)</f>
        <v>31898</v>
      </c>
      <c r="G4136" s="24" t="s">
        <v>5241</v>
      </c>
      <c r="H4136" s="2">
        <v>3500000</v>
      </c>
      <c r="I4136" s="2">
        <v>14000000</v>
      </c>
      <c r="J4136" s="2">
        <v>14000000</v>
      </c>
      <c r="K4136" s="28" t="str">
        <f t="shared" si="514"/>
        <v/>
      </c>
      <c r="L4136" s="28" t="str">
        <f t="shared" si="515"/>
        <v/>
      </c>
      <c r="M4136" s="28" t="s">
        <v>5241</v>
      </c>
      <c r="N4136" s="28" t="str">
        <f t="shared" si="516"/>
        <v/>
      </c>
      <c r="O4136" s="28" t="str">
        <f>IF(N4136=1,M4136&amp;" ("&amp;E4136&amp;")",M4136)</f>
        <v>Creepshow 2</v>
      </c>
      <c r="P4136" s="36">
        <f>INDEX(cpi!$A$1:$M$105,MATCH('Inflation adjust calc'!$E4136,cpi!$A:$A,0),MATCH('Inflation adjust calc'!$D4136,cpi!$1:$1,0))</f>
        <v>113.1</v>
      </c>
      <c r="Q4136" s="36">
        <f>cpi!$I$2</f>
        <v>240.85300000000001</v>
      </c>
      <c r="R4136" s="36">
        <f t="shared" si="521"/>
        <v>2.1295579133510172</v>
      </c>
      <c r="S4136" s="28" t="str">
        <f t="shared" si="517"/>
        <v/>
      </c>
      <c r="T4136" s="37">
        <f t="shared" si="518"/>
        <v>7453452.6967285601</v>
      </c>
      <c r="U4136" s="37">
        <f t="shared" si="519"/>
        <v>29813810.786914241</v>
      </c>
      <c r="V4136" s="37">
        <f t="shared" si="520"/>
        <v>29813810.786914241</v>
      </c>
    </row>
    <row r="4137" spans="1:22">
      <c r="A4137" s="23">
        <v>4136</v>
      </c>
      <c r="B4137" s="3">
        <v>24473</v>
      </c>
      <c r="C4137" s="28">
        <v>1</v>
      </c>
      <c r="D4137" s="29">
        <v>1</v>
      </c>
      <c r="E4137" s="28">
        <v>1967</v>
      </c>
      <c r="F4137" s="31">
        <f>DATE(E4137,D4137,C4137)</f>
        <v>24473</v>
      </c>
      <c r="G4137" s="24" t="s">
        <v>5242</v>
      </c>
      <c r="H4137" s="2">
        <v>3500000</v>
      </c>
      <c r="I4137" s="2">
        <v>13000000</v>
      </c>
      <c r="J4137" s="2">
        <v>13007551</v>
      </c>
      <c r="K4137" s="28" t="str">
        <f t="shared" si="514"/>
        <v/>
      </c>
      <c r="L4137" s="28" t="str">
        <f t="shared" si="515"/>
        <v/>
      </c>
      <c r="M4137" s="28" t="s">
        <v>5242</v>
      </c>
      <c r="N4137" s="28" t="str">
        <f t="shared" si="516"/>
        <v/>
      </c>
      <c r="O4137" s="28" t="str">
        <f>IF(N4137=1,M4137&amp;" ("&amp;E4137&amp;")",M4137)</f>
        <v>In Cold Blood</v>
      </c>
      <c r="P4137" s="36">
        <f>INDEX(cpi!$A$1:$M$105,MATCH('Inflation adjust calc'!$E4137,cpi!$A:$A,0),MATCH('Inflation adjust calc'!$D4137,cpi!$1:$1,0))</f>
        <v>32.9</v>
      </c>
      <c r="Q4137" s="36">
        <f>cpi!$I$2</f>
        <v>240.85300000000001</v>
      </c>
      <c r="R4137" s="36">
        <f t="shared" si="521"/>
        <v>7.3207598784194534</v>
      </c>
      <c r="S4137" s="28" t="str">
        <f t="shared" si="517"/>
        <v/>
      </c>
      <c r="T4137" s="37">
        <f t="shared" si="518"/>
        <v>25622659.574468087</v>
      </c>
      <c r="U4137" s="37">
        <f t="shared" si="519"/>
        <v>95169878.419452891</v>
      </c>
      <c r="V4137" s="37">
        <f t="shared" si="520"/>
        <v>95225157.477294832</v>
      </c>
    </row>
    <row r="4138" spans="1:22">
      <c r="A4138" s="23">
        <v>4137</v>
      </c>
      <c r="B4138" s="3">
        <v>21551</v>
      </c>
      <c r="C4138" s="28">
        <v>1</v>
      </c>
      <c r="D4138" s="29">
        <v>1</v>
      </c>
      <c r="E4138" s="28">
        <v>1959</v>
      </c>
      <c r="F4138" s="31">
        <f>DATE(E4138,D4138,C4138)</f>
        <v>21551</v>
      </c>
      <c r="G4138" s="24" t="s">
        <v>5243</v>
      </c>
      <c r="H4138" s="2">
        <v>3500000</v>
      </c>
      <c r="I4138" s="2">
        <v>12800000</v>
      </c>
      <c r="J4138" s="2">
        <v>12800000</v>
      </c>
      <c r="K4138" s="28" t="str">
        <f t="shared" si="514"/>
        <v/>
      </c>
      <c r="L4138" s="28" t="str">
        <f t="shared" si="515"/>
        <v/>
      </c>
      <c r="M4138" s="28" t="s">
        <v>5243</v>
      </c>
      <c r="N4138" s="28" t="str">
        <f t="shared" si="516"/>
        <v/>
      </c>
      <c r="O4138" s="28" t="str">
        <f>IF(N4138=1,M4138&amp;" ("&amp;E4138&amp;")",M4138)</f>
        <v>The Nun's Story</v>
      </c>
      <c r="P4138" s="36">
        <f>INDEX(cpi!$A$1:$M$105,MATCH('Inflation adjust calc'!$E4138,cpi!$A:$A,0),MATCH('Inflation adjust calc'!$D4138,cpi!$1:$1,0))</f>
        <v>29</v>
      </c>
      <c r="Q4138" s="36">
        <f>cpi!$I$2</f>
        <v>240.85300000000001</v>
      </c>
      <c r="R4138" s="36">
        <f t="shared" si="521"/>
        <v>8.3052758620689655</v>
      </c>
      <c r="S4138" s="28" t="str">
        <f t="shared" si="517"/>
        <v/>
      </c>
      <c r="T4138" s="37">
        <f t="shared" si="518"/>
        <v>29068465.517241381</v>
      </c>
      <c r="U4138" s="37">
        <f t="shared" si="519"/>
        <v>106307531.03448276</v>
      </c>
      <c r="V4138" s="37">
        <f t="shared" si="520"/>
        <v>106307531.03448276</v>
      </c>
    </row>
    <row r="4139" spans="1:22">
      <c r="A4139" s="23">
        <v>4138</v>
      </c>
      <c r="B4139" s="3" t="s">
        <v>5244</v>
      </c>
      <c r="C4139" s="28">
        <v>21</v>
      </c>
      <c r="D4139" s="29">
        <v>6</v>
      </c>
      <c r="E4139" s="28">
        <v>1972</v>
      </c>
      <c r="F4139" s="31">
        <f>DATE(E4139,D4139,C4139)</f>
        <v>26471</v>
      </c>
      <c r="G4139" s="24" t="s">
        <v>5245</v>
      </c>
      <c r="H4139" s="2">
        <v>3500000</v>
      </c>
      <c r="I4139" s="2">
        <v>12600000</v>
      </c>
      <c r="J4139" s="2">
        <v>12600000</v>
      </c>
      <c r="K4139" s="28" t="str">
        <f t="shared" si="514"/>
        <v/>
      </c>
      <c r="L4139" s="28" t="str">
        <f t="shared" si="515"/>
        <v/>
      </c>
      <c r="M4139" s="28" t="s">
        <v>5245</v>
      </c>
      <c r="N4139" s="28" t="str">
        <f t="shared" si="516"/>
        <v/>
      </c>
      <c r="O4139" s="28" t="str">
        <f>IF(N4139=1,M4139&amp;" ("&amp;E4139&amp;")",M4139)</f>
        <v>Frenzy</v>
      </c>
      <c r="P4139" s="36">
        <f>INDEX(cpi!$A$1:$M$105,MATCH('Inflation adjust calc'!$E4139,cpi!$A:$A,0),MATCH('Inflation adjust calc'!$D4139,cpi!$1:$1,0))</f>
        <v>41.7</v>
      </c>
      <c r="Q4139" s="36">
        <f>cpi!$I$2</f>
        <v>240.85300000000001</v>
      </c>
      <c r="R4139" s="36">
        <f t="shared" si="521"/>
        <v>5.7758513189448442</v>
      </c>
      <c r="S4139" s="28" t="str">
        <f t="shared" si="517"/>
        <v/>
      </c>
      <c r="T4139" s="37">
        <f t="shared" si="518"/>
        <v>20215479.616306953</v>
      </c>
      <c r="U4139" s="37">
        <f t="shared" si="519"/>
        <v>72775726.618705034</v>
      </c>
      <c r="V4139" s="37">
        <f t="shared" si="520"/>
        <v>72775726.618705034</v>
      </c>
    </row>
    <row r="4140" spans="1:22">
      <c r="A4140" s="23">
        <v>4139</v>
      </c>
      <c r="B4140" s="3" t="s">
        <v>5246</v>
      </c>
      <c r="C4140" s="28">
        <v>23</v>
      </c>
      <c r="D4140" s="29">
        <v>2</v>
      </c>
      <c r="E4140" s="28">
        <v>1966</v>
      </c>
      <c r="F4140" s="31">
        <f>DATE(E4140,D4140,C4140)</f>
        <v>24161</v>
      </c>
      <c r="G4140" s="24" t="s">
        <v>5247</v>
      </c>
      <c r="H4140" s="2">
        <v>3500000</v>
      </c>
      <c r="I4140" s="2">
        <v>12000000</v>
      </c>
      <c r="J4140" s="2">
        <v>12000000</v>
      </c>
      <c r="K4140" s="28" t="str">
        <f t="shared" si="514"/>
        <v/>
      </c>
      <c r="L4140" s="28" t="str">
        <f t="shared" si="515"/>
        <v/>
      </c>
      <c r="M4140" s="28" t="s">
        <v>5247</v>
      </c>
      <c r="N4140" s="28" t="str">
        <f t="shared" si="516"/>
        <v/>
      </c>
      <c r="O4140" s="28" t="str">
        <f>IF(N4140=1,M4140&amp;" ("&amp;E4140&amp;")",M4140)</f>
        <v>Harper</v>
      </c>
      <c r="P4140" s="36">
        <f>INDEX(cpi!$A$1:$M$105,MATCH('Inflation adjust calc'!$E4140,cpi!$A:$A,0),MATCH('Inflation adjust calc'!$D4140,cpi!$1:$1,0))</f>
        <v>32</v>
      </c>
      <c r="Q4140" s="36">
        <f>cpi!$I$2</f>
        <v>240.85300000000001</v>
      </c>
      <c r="R4140" s="36">
        <f t="shared" si="521"/>
        <v>7.5266562500000003</v>
      </c>
      <c r="S4140" s="28" t="str">
        <f t="shared" si="517"/>
        <v/>
      </c>
      <c r="T4140" s="37">
        <f t="shared" si="518"/>
        <v>26343296.875</v>
      </c>
      <c r="U4140" s="37">
        <f t="shared" si="519"/>
        <v>90319875</v>
      </c>
      <c r="V4140" s="37">
        <f t="shared" si="520"/>
        <v>90319875</v>
      </c>
    </row>
    <row r="4141" spans="1:22">
      <c r="A4141" s="23">
        <v>4140</v>
      </c>
      <c r="B4141" s="3" t="s">
        <v>5248</v>
      </c>
      <c r="C4141" s="28">
        <v>27</v>
      </c>
      <c r="D4141" s="29">
        <v>5</v>
      </c>
      <c r="E4141" s="28">
        <v>1998</v>
      </c>
      <c r="F4141" s="31">
        <f>DATE(E4141,D4141,C4141)</f>
        <v>35942</v>
      </c>
      <c r="G4141" s="24" t="s">
        <v>5249</v>
      </c>
      <c r="H4141" s="2">
        <v>3500000</v>
      </c>
      <c r="I4141" s="2">
        <v>10317779</v>
      </c>
      <c r="J4141" s="2">
        <v>10317779</v>
      </c>
      <c r="K4141" s="28" t="str">
        <f t="shared" si="514"/>
        <v/>
      </c>
      <c r="L4141" s="28" t="str">
        <f t="shared" si="515"/>
        <v/>
      </c>
      <c r="M4141" s="28" t="s">
        <v>5249</v>
      </c>
      <c r="N4141" s="28" t="str">
        <f t="shared" si="516"/>
        <v/>
      </c>
      <c r="O4141" s="28" t="str">
        <f>IF(N4141=1,M4141&amp;" ("&amp;E4141&amp;")",M4141)</f>
        <v>I Got the Hook-Up!</v>
      </c>
      <c r="P4141" s="36">
        <f>INDEX(cpi!$A$1:$M$105,MATCH('Inflation adjust calc'!$E4141,cpi!$A:$A,0),MATCH('Inflation adjust calc'!$D4141,cpi!$1:$1,0))</f>
        <v>162.80000000000001</v>
      </c>
      <c r="Q4141" s="36">
        <f>cpi!$I$2</f>
        <v>240.85300000000001</v>
      </c>
      <c r="R4141" s="36">
        <f t="shared" si="521"/>
        <v>1.4794410319410318</v>
      </c>
      <c r="S4141" s="28" t="str">
        <f t="shared" si="517"/>
        <v/>
      </c>
      <c r="T4141" s="37">
        <f t="shared" si="518"/>
        <v>5178043.6117936112</v>
      </c>
      <c r="U4141" s="37">
        <f t="shared" si="519"/>
        <v>15264545.611099508</v>
      </c>
      <c r="V4141" s="37">
        <f t="shared" si="520"/>
        <v>15264545.611099508</v>
      </c>
    </row>
    <row r="4142" spans="1:22">
      <c r="A4142" s="23">
        <v>4141</v>
      </c>
      <c r="B4142" s="3" t="s">
        <v>1910</v>
      </c>
      <c r="C4142" s="28">
        <v>23</v>
      </c>
      <c r="D4142" s="29">
        <v>8</v>
      </c>
      <c r="E4142" s="28">
        <v>1996</v>
      </c>
      <c r="F4142" s="31">
        <f>DATE(E4142,D4142,C4142)</f>
        <v>35300</v>
      </c>
      <c r="G4142" s="24" t="s">
        <v>5250</v>
      </c>
      <c r="H4142" s="2">
        <v>3500000</v>
      </c>
      <c r="I4142" s="2">
        <v>9482579</v>
      </c>
      <c r="J4142" s="2">
        <v>13795053</v>
      </c>
      <c r="K4142" s="28" t="str">
        <f t="shared" si="514"/>
        <v/>
      </c>
      <c r="L4142" s="28" t="str">
        <f t="shared" si="515"/>
        <v/>
      </c>
      <c r="M4142" s="28" t="s">
        <v>5250</v>
      </c>
      <c r="N4142" s="28" t="str">
        <f t="shared" si="516"/>
        <v/>
      </c>
      <c r="O4142" s="28" t="str">
        <f>IF(N4142=1,M4142&amp;" ("&amp;E4142&amp;")",M4142)</f>
        <v>She's the One</v>
      </c>
      <c r="P4142" s="36">
        <f>INDEX(cpi!$A$1:$M$105,MATCH('Inflation adjust calc'!$E4142,cpi!$A:$A,0),MATCH('Inflation adjust calc'!$D4142,cpi!$1:$1,0))</f>
        <v>157.30000000000001</v>
      </c>
      <c r="Q4142" s="36">
        <f>cpi!$I$2</f>
        <v>240.85300000000001</v>
      </c>
      <c r="R4142" s="36">
        <f t="shared" si="521"/>
        <v>1.5311697393515575</v>
      </c>
      <c r="S4142" s="28" t="str">
        <f t="shared" si="517"/>
        <v/>
      </c>
      <c r="T4142" s="37">
        <f t="shared" si="518"/>
        <v>5359094.0877304515</v>
      </c>
      <c r="U4142" s="37">
        <f t="shared" si="519"/>
        <v>14519438.015810553</v>
      </c>
      <c r="V4142" s="37">
        <f t="shared" si="520"/>
        <v>21122567.706350923</v>
      </c>
    </row>
    <row r="4143" spans="1:22">
      <c r="A4143" s="23">
        <v>4142</v>
      </c>
      <c r="B4143" s="3">
        <v>29221</v>
      </c>
      <c r="C4143" s="28">
        <v>1</v>
      </c>
      <c r="D4143" s="29">
        <v>1</v>
      </c>
      <c r="E4143" s="28">
        <v>1980</v>
      </c>
      <c r="F4143" s="31">
        <f>DATE(E4143,D4143,C4143)</f>
        <v>29221</v>
      </c>
      <c r="G4143" s="24" t="s">
        <v>5251</v>
      </c>
      <c r="H4143" s="2">
        <v>3500000</v>
      </c>
      <c r="I4143" s="2">
        <v>8000000</v>
      </c>
      <c r="J4143" s="2">
        <v>8000000</v>
      </c>
      <c r="K4143" s="28" t="str">
        <f t="shared" si="514"/>
        <v/>
      </c>
      <c r="L4143" s="28" t="str">
        <f t="shared" si="515"/>
        <v/>
      </c>
      <c r="M4143" s="28" t="s">
        <v>5251</v>
      </c>
      <c r="N4143" s="28" t="str">
        <f t="shared" si="516"/>
        <v/>
      </c>
      <c r="O4143" s="28" t="str">
        <f>IF(N4143=1,M4143&amp;" ("&amp;E4143&amp;")",M4143)</f>
        <v>Terror Train</v>
      </c>
      <c r="P4143" s="36">
        <f>INDEX(cpi!$A$1:$M$105,MATCH('Inflation adjust calc'!$E4143,cpi!$A:$A,0),MATCH('Inflation adjust calc'!$D4143,cpi!$1:$1,0))</f>
        <v>77.8</v>
      </c>
      <c r="Q4143" s="36">
        <f>cpi!$I$2</f>
        <v>240.85300000000001</v>
      </c>
      <c r="R4143" s="36">
        <f t="shared" si="521"/>
        <v>3.0957969151670954</v>
      </c>
      <c r="S4143" s="28" t="str">
        <f t="shared" si="517"/>
        <v/>
      </c>
      <c r="T4143" s="37">
        <f t="shared" si="518"/>
        <v>10835289.203084834</v>
      </c>
      <c r="U4143" s="37">
        <f t="shared" si="519"/>
        <v>24766375.321336765</v>
      </c>
      <c r="V4143" s="37">
        <f t="shared" si="520"/>
        <v>24766375.321336765</v>
      </c>
    </row>
    <row r="4144" spans="1:22">
      <c r="A4144" s="23">
        <v>4143</v>
      </c>
      <c r="B4144" s="3">
        <v>35957</v>
      </c>
      <c r="C4144" s="28">
        <v>6</v>
      </c>
      <c r="D4144" s="29">
        <v>11</v>
      </c>
      <c r="E4144" s="28">
        <v>1998</v>
      </c>
      <c r="F4144" s="31">
        <f>DATE(E4144,D4144,C4144)</f>
        <v>36105</v>
      </c>
      <c r="G4144" s="24" t="s">
        <v>5252</v>
      </c>
      <c r="H4144" s="2">
        <v>3500000</v>
      </c>
      <c r="I4144" s="2">
        <v>6451628</v>
      </c>
      <c r="J4144" s="2">
        <v>6451628</v>
      </c>
      <c r="K4144" s="28" t="str">
        <f t="shared" si="514"/>
        <v/>
      </c>
      <c r="L4144" s="28" t="str">
        <f t="shared" si="515"/>
        <v/>
      </c>
      <c r="M4144" s="28" t="s">
        <v>5252</v>
      </c>
      <c r="N4144" s="28" t="str">
        <f t="shared" si="516"/>
        <v/>
      </c>
      <c r="O4144" s="28" t="str">
        <f>IF(N4144=1,M4144&amp;" ("&amp;E4144&amp;")",M4144)</f>
        <v>Gods and Monsters</v>
      </c>
      <c r="P4144" s="36">
        <f>INDEX(cpi!$A$1:$M$105,MATCH('Inflation adjust calc'!$E4144,cpi!$A:$A,0),MATCH('Inflation adjust calc'!$D4144,cpi!$1:$1,0))</f>
        <v>164</v>
      </c>
      <c r="Q4144" s="36">
        <f>cpi!$I$2</f>
        <v>240.85300000000001</v>
      </c>
      <c r="R4144" s="36">
        <f t="shared" si="521"/>
        <v>1.4686158536585365</v>
      </c>
      <c r="S4144" s="28" t="str">
        <f t="shared" si="517"/>
        <v/>
      </c>
      <c r="T4144" s="37">
        <f t="shared" si="518"/>
        <v>5140155.4878048776</v>
      </c>
      <c r="U4144" s="37">
        <f t="shared" si="519"/>
        <v>9474963.1627073176</v>
      </c>
      <c r="V4144" s="37">
        <f t="shared" si="520"/>
        <v>9474963.1627073176</v>
      </c>
    </row>
    <row r="4145" spans="1:22">
      <c r="A4145" s="23">
        <v>4144</v>
      </c>
      <c r="B4145" s="3" t="s">
        <v>2538</v>
      </c>
      <c r="C4145" s="28">
        <v>16</v>
      </c>
      <c r="D4145" s="29">
        <v>4</v>
      </c>
      <c r="E4145" s="28">
        <v>2010</v>
      </c>
      <c r="F4145" s="31">
        <f>DATE(E4145,D4145,C4145)</f>
        <v>40284</v>
      </c>
      <c r="G4145" s="24" t="s">
        <v>5253</v>
      </c>
      <c r="H4145" s="2">
        <v>3500000</v>
      </c>
      <c r="I4145" s="2">
        <v>6391436</v>
      </c>
      <c r="J4145" s="2">
        <v>40527719</v>
      </c>
      <c r="K4145" s="28" t="str">
        <f t="shared" si="514"/>
        <v/>
      </c>
      <c r="L4145" s="28" t="str">
        <f t="shared" si="515"/>
        <v/>
      </c>
      <c r="M4145" s="28" t="s">
        <v>5253</v>
      </c>
      <c r="N4145" s="28" t="str">
        <f t="shared" si="516"/>
        <v/>
      </c>
      <c r="O4145" s="28" t="str">
        <f>IF(N4145=1,M4145&amp;" ("&amp;E4145&amp;")",M4145)</f>
        <v>El secreto de sus ojos</v>
      </c>
      <c r="P4145" s="36">
        <f>INDEX(cpi!$A$1:$M$105,MATCH('Inflation adjust calc'!$E4145,cpi!$A:$A,0),MATCH('Inflation adjust calc'!$D4145,cpi!$1:$1,0))</f>
        <v>218.00899999999999</v>
      </c>
      <c r="Q4145" s="36">
        <f>cpi!$I$2</f>
        <v>240.85300000000001</v>
      </c>
      <c r="R4145" s="36">
        <f t="shared" si="521"/>
        <v>1.104784664853286</v>
      </c>
      <c r="S4145" s="28" t="str">
        <f t="shared" si="517"/>
        <v/>
      </c>
      <c r="T4145" s="37">
        <f t="shared" si="518"/>
        <v>3866746.326986501</v>
      </c>
      <c r="U4145" s="37">
        <f t="shared" si="519"/>
        <v>7061160.4791912269</v>
      </c>
      <c r="V4145" s="37">
        <f t="shared" si="520"/>
        <v>44774402.452683151</v>
      </c>
    </row>
    <row r="4146" spans="1:22">
      <c r="A4146" s="23">
        <v>4145</v>
      </c>
      <c r="B4146" s="3" t="s">
        <v>5254</v>
      </c>
      <c r="C4146" s="28">
        <v>13</v>
      </c>
      <c r="D4146" s="29">
        <v>3</v>
      </c>
      <c r="E4146" s="28">
        <v>1987</v>
      </c>
      <c r="F4146" s="31">
        <f>DATE(E4146,D4146,C4146)</f>
        <v>31849</v>
      </c>
      <c r="G4146" s="24" t="s">
        <v>5255</v>
      </c>
      <c r="H4146" s="2">
        <v>3500000</v>
      </c>
      <c r="I4146" s="2">
        <v>5923044</v>
      </c>
      <c r="J4146" s="2">
        <v>5923044</v>
      </c>
      <c r="K4146" s="28" t="str">
        <f t="shared" si="514"/>
        <v/>
      </c>
      <c r="L4146" s="28" t="str">
        <f t="shared" si="515"/>
        <v/>
      </c>
      <c r="M4146" s="28" t="s">
        <v>5255</v>
      </c>
      <c r="N4146" s="28" t="str">
        <f t="shared" si="516"/>
        <v/>
      </c>
      <c r="O4146" s="28" t="str">
        <f>IF(N4146=1,M4146&amp;" ("&amp;E4146&amp;")",M4146)</f>
        <v>Evil Dead II</v>
      </c>
      <c r="P4146" s="36">
        <f>INDEX(cpi!$A$1:$M$105,MATCH('Inflation adjust calc'!$E4146,cpi!$A:$A,0),MATCH('Inflation adjust calc'!$D4146,cpi!$1:$1,0))</f>
        <v>112.1</v>
      </c>
      <c r="Q4146" s="36">
        <f>cpi!$I$2</f>
        <v>240.85300000000001</v>
      </c>
      <c r="R4146" s="36">
        <f t="shared" si="521"/>
        <v>2.1485548617305978</v>
      </c>
      <c r="S4146" s="28" t="str">
        <f t="shared" si="517"/>
        <v/>
      </c>
      <c r="T4146" s="37">
        <f t="shared" si="518"/>
        <v>7519942.0160570927</v>
      </c>
      <c r="U4146" s="37">
        <f t="shared" si="519"/>
        <v>12725984.982444247</v>
      </c>
      <c r="V4146" s="37">
        <f t="shared" si="520"/>
        <v>12725984.982444247</v>
      </c>
    </row>
    <row r="4147" spans="1:22">
      <c r="A4147" s="23">
        <v>4146</v>
      </c>
      <c r="B4147" s="3">
        <v>31113</v>
      </c>
      <c r="C4147" s="28">
        <v>3</v>
      </c>
      <c r="D4147" s="29">
        <v>7</v>
      </c>
      <c r="E4147" s="28">
        <v>1985</v>
      </c>
      <c r="F4147" s="31">
        <f>DATE(E4147,D4147,C4147)</f>
        <v>31231</v>
      </c>
      <c r="G4147" s="24" t="s">
        <v>3420</v>
      </c>
      <c r="H4147" s="2">
        <v>3500000</v>
      </c>
      <c r="I4147" s="2">
        <v>5804262</v>
      </c>
      <c r="J4147" s="2">
        <v>34004262</v>
      </c>
      <c r="K4147" s="28" t="str">
        <f t="shared" si="514"/>
        <v/>
      </c>
      <c r="L4147" s="28" t="str">
        <f t="shared" si="515"/>
        <v/>
      </c>
      <c r="M4147" s="28" t="s">
        <v>3420</v>
      </c>
      <c r="N4147" s="28">
        <f t="shared" si="516"/>
        <v>1</v>
      </c>
      <c r="O4147" s="28" t="str">
        <f>IF(N4147=1,M4147&amp;" ("&amp;E4147&amp;")",M4147)</f>
        <v>Day of the Dead (1985)</v>
      </c>
      <c r="P4147" s="36">
        <f>INDEX(cpi!$A$1:$M$105,MATCH('Inflation adjust calc'!$E4147,cpi!$A:$A,0),MATCH('Inflation adjust calc'!$D4147,cpi!$1:$1,0))</f>
        <v>107.8</v>
      </c>
      <c r="Q4147" s="36">
        <f>cpi!$I$2</f>
        <v>240.85300000000001</v>
      </c>
      <c r="R4147" s="36">
        <f t="shared" si="521"/>
        <v>2.234257884972171</v>
      </c>
      <c r="S4147" s="28" t="str">
        <f t="shared" si="517"/>
        <v/>
      </c>
      <c r="T4147" s="37">
        <f t="shared" si="518"/>
        <v>7819902.5974025987</v>
      </c>
      <c r="U4147" s="37">
        <f t="shared" si="519"/>
        <v>12968218.139944343</v>
      </c>
      <c r="V4147" s="37">
        <f t="shared" si="520"/>
        <v>75974290.496159568</v>
      </c>
    </row>
    <row r="4148" spans="1:22">
      <c r="A4148" s="23">
        <v>4147</v>
      </c>
      <c r="B4148" s="3" t="s">
        <v>614</v>
      </c>
      <c r="C4148" s="28">
        <v>29</v>
      </c>
      <c r="D4148" s="29">
        <v>6</v>
      </c>
      <c r="E4148" s="28">
        <v>2001</v>
      </c>
      <c r="F4148" s="31">
        <f>DATE(E4148,D4148,C4148)</f>
        <v>37071</v>
      </c>
      <c r="G4148" s="24" t="s">
        <v>5256</v>
      </c>
      <c r="H4148" s="2">
        <v>3500000</v>
      </c>
      <c r="I4148" s="2">
        <v>3293258</v>
      </c>
      <c r="J4148" s="2">
        <v>3293258</v>
      </c>
      <c r="K4148" s="28" t="str">
        <f t="shared" si="514"/>
        <v/>
      </c>
      <c r="L4148" s="28" t="str">
        <f t="shared" si="515"/>
        <v/>
      </c>
      <c r="M4148" s="28" t="s">
        <v>5256</v>
      </c>
      <c r="N4148" s="28" t="str">
        <f t="shared" si="516"/>
        <v/>
      </c>
      <c r="O4148" s="28" t="str">
        <f>IF(N4148=1,M4148&amp;" ("&amp;E4148&amp;")",M4148)</f>
        <v>Pootie Tang</v>
      </c>
      <c r="P4148" s="36">
        <f>INDEX(cpi!$A$1:$M$105,MATCH('Inflation adjust calc'!$E4148,cpi!$A:$A,0),MATCH('Inflation adjust calc'!$D4148,cpi!$1:$1,0))</f>
        <v>178</v>
      </c>
      <c r="Q4148" s="36">
        <f>cpi!$I$2</f>
        <v>240.85300000000001</v>
      </c>
      <c r="R4148" s="36">
        <f t="shared" si="521"/>
        <v>1.3531067415730338</v>
      </c>
      <c r="S4148" s="28" t="str">
        <f t="shared" si="517"/>
        <v/>
      </c>
      <c r="T4148" s="37">
        <f t="shared" si="518"/>
        <v>4735873.5955056185</v>
      </c>
      <c r="U4148" s="37">
        <f t="shared" si="519"/>
        <v>4456129.6015393259</v>
      </c>
      <c r="V4148" s="37">
        <f t="shared" si="520"/>
        <v>4456129.6015393259</v>
      </c>
    </row>
    <row r="4149" spans="1:22">
      <c r="A4149" s="23">
        <v>4148</v>
      </c>
      <c r="B4149" s="3" t="s">
        <v>5257</v>
      </c>
      <c r="C4149" s="28">
        <v>19</v>
      </c>
      <c r="D4149" s="29">
        <v>4</v>
      </c>
      <c r="E4149" s="28">
        <v>2000</v>
      </c>
      <c r="F4149" s="31">
        <f>DATE(E4149,D4149,C4149)</f>
        <v>36635</v>
      </c>
      <c r="G4149" s="24" t="s">
        <v>5258</v>
      </c>
      <c r="H4149" s="2">
        <v>3500000</v>
      </c>
      <c r="I4149" s="2">
        <v>886410</v>
      </c>
      <c r="J4149" s="2">
        <v>886410</v>
      </c>
      <c r="K4149" s="28" t="str">
        <f t="shared" si="514"/>
        <v/>
      </c>
      <c r="L4149" s="28" t="str">
        <f t="shared" si="515"/>
        <v/>
      </c>
      <c r="M4149" s="28" t="s">
        <v>5258</v>
      </c>
      <c r="N4149" s="28" t="str">
        <f t="shared" si="516"/>
        <v/>
      </c>
      <c r="O4149" s="28" t="str">
        <f>IF(N4149=1,M4149&amp;" ("&amp;E4149&amp;")",M4149)</f>
        <v>La otra conquista</v>
      </c>
      <c r="P4149" s="36">
        <f>INDEX(cpi!$A$1:$M$105,MATCH('Inflation adjust calc'!$E4149,cpi!$A:$A,0),MATCH('Inflation adjust calc'!$D4149,cpi!$1:$1,0))</f>
        <v>171.3</v>
      </c>
      <c r="Q4149" s="36">
        <f>cpi!$I$2</f>
        <v>240.85300000000001</v>
      </c>
      <c r="R4149" s="36">
        <f t="shared" si="521"/>
        <v>1.4060303561004086</v>
      </c>
      <c r="S4149" s="28" t="str">
        <f t="shared" si="517"/>
        <v/>
      </c>
      <c r="T4149" s="37">
        <f t="shared" si="518"/>
        <v>4921106.2463514302</v>
      </c>
      <c r="U4149" s="37">
        <f t="shared" si="519"/>
        <v>1246319.3679509631</v>
      </c>
      <c r="V4149" s="37">
        <f t="shared" si="520"/>
        <v>1246319.3679509631</v>
      </c>
    </row>
    <row r="4150" spans="1:22">
      <c r="A4150" s="23">
        <v>4149</v>
      </c>
      <c r="B4150" s="3">
        <v>40822</v>
      </c>
      <c r="C4150" s="28">
        <v>10</v>
      </c>
      <c r="D4150" s="29">
        <v>6</v>
      </c>
      <c r="E4150" s="28">
        <v>2011</v>
      </c>
      <c r="F4150" s="31">
        <f>DATE(E4150,D4150,C4150)</f>
        <v>40704</v>
      </c>
      <c r="G4150" s="24" t="s">
        <v>5259</v>
      </c>
      <c r="H4150" s="2">
        <v>3500000</v>
      </c>
      <c r="I4150" s="2">
        <v>253444</v>
      </c>
      <c r="J4150" s="2">
        <v>5706638</v>
      </c>
      <c r="K4150" s="28" t="str">
        <f t="shared" si="514"/>
        <v/>
      </c>
      <c r="L4150" s="28" t="str">
        <f t="shared" si="515"/>
        <v/>
      </c>
      <c r="M4150" s="28" t="s">
        <v>5259</v>
      </c>
      <c r="N4150" s="28" t="str">
        <f t="shared" si="516"/>
        <v/>
      </c>
      <c r="O4150" s="28" t="str">
        <f>IF(N4150=1,M4150&amp;" ("&amp;E4150&amp;")",M4150)</f>
        <v>Trolljegeren</v>
      </c>
      <c r="P4150" s="36">
        <f>INDEX(cpi!$A$1:$M$105,MATCH('Inflation adjust calc'!$E4150,cpi!$A:$A,0),MATCH('Inflation adjust calc'!$D4150,cpi!$1:$1,0))</f>
        <v>225.72200000000001</v>
      </c>
      <c r="Q4150" s="36">
        <f>cpi!$I$2</f>
        <v>240.85300000000001</v>
      </c>
      <c r="R4150" s="36">
        <f t="shared" si="521"/>
        <v>1.0670337849212748</v>
      </c>
      <c r="S4150" s="28" t="str">
        <f t="shared" si="517"/>
        <v/>
      </c>
      <c r="T4150" s="37">
        <f t="shared" si="518"/>
        <v>3734618.2472244618</v>
      </c>
      <c r="U4150" s="37">
        <f t="shared" si="519"/>
        <v>270433.31058558758</v>
      </c>
      <c r="V4150" s="37">
        <f t="shared" si="520"/>
        <v>6089175.5443155738</v>
      </c>
    </row>
    <row r="4151" spans="1:22">
      <c r="A4151" s="23">
        <v>4150</v>
      </c>
      <c r="B4151" s="3" t="s">
        <v>1553</v>
      </c>
      <c r="C4151" s="28">
        <v>14</v>
      </c>
      <c r="D4151" s="29">
        <v>9</v>
      </c>
      <c r="E4151" s="28">
        <v>2007</v>
      </c>
      <c r="F4151" s="31">
        <f>DATE(E4151,D4151,C4151)</f>
        <v>39339</v>
      </c>
      <c r="G4151" s="24" t="s">
        <v>5260</v>
      </c>
      <c r="H4151" s="2">
        <v>3500000</v>
      </c>
      <c r="I4151" s="2">
        <v>221096</v>
      </c>
      <c r="J4151" s="2">
        <v>221096</v>
      </c>
      <c r="K4151" s="28" t="str">
        <f t="shared" si="514"/>
        <v/>
      </c>
      <c r="L4151" s="28" t="str">
        <f t="shared" si="515"/>
        <v/>
      </c>
      <c r="M4151" s="28" t="s">
        <v>5260</v>
      </c>
      <c r="N4151" s="28" t="str">
        <f t="shared" si="516"/>
        <v/>
      </c>
      <c r="O4151" s="28" t="str">
        <f>IF(N4151=1,M4151&amp;" ("&amp;E4151&amp;")",M4151)</f>
        <v>Ira and Abby</v>
      </c>
      <c r="P4151" s="36">
        <f>INDEX(cpi!$A$1:$M$105,MATCH('Inflation adjust calc'!$E4151,cpi!$A:$A,0),MATCH('Inflation adjust calc'!$D4151,cpi!$1:$1,0))</f>
        <v>208.49</v>
      </c>
      <c r="Q4151" s="36">
        <f>cpi!$I$2</f>
        <v>240.85300000000001</v>
      </c>
      <c r="R4151" s="36">
        <f t="shared" si="521"/>
        <v>1.1552256702959374</v>
      </c>
      <c r="S4151" s="28" t="str">
        <f t="shared" si="517"/>
        <v/>
      </c>
      <c r="T4151" s="37">
        <f t="shared" si="518"/>
        <v>4043289.8460357809</v>
      </c>
      <c r="U4151" s="37">
        <f t="shared" si="519"/>
        <v>255415.77479975056</v>
      </c>
      <c r="V4151" s="37">
        <f t="shared" si="520"/>
        <v>255415.77479975056</v>
      </c>
    </row>
    <row r="4152" spans="1:22">
      <c r="A4152" s="23">
        <v>4151</v>
      </c>
      <c r="B4152" s="3">
        <v>42583</v>
      </c>
      <c r="C4152" s="28">
        <v>8</v>
      </c>
      <c r="D4152" s="29">
        <v>1</v>
      </c>
      <c r="E4152" s="28">
        <v>2016</v>
      </c>
      <c r="F4152" s="31">
        <f>DATE(E4152,D4152,C4152)</f>
        <v>42377</v>
      </c>
      <c r="G4152" s="24" t="s">
        <v>5261</v>
      </c>
      <c r="H4152" s="2">
        <v>3500000</v>
      </c>
      <c r="I4152" s="2">
        <v>182695</v>
      </c>
      <c r="J4152" s="2">
        <v>182695</v>
      </c>
      <c r="K4152" s="28" t="str">
        <f t="shared" si="514"/>
        <v/>
      </c>
      <c r="L4152" s="28" t="str">
        <f t="shared" si="515"/>
        <v/>
      </c>
      <c r="M4152" s="28" t="s">
        <v>5261</v>
      </c>
      <c r="N4152" s="28" t="str">
        <f t="shared" si="516"/>
        <v/>
      </c>
      <c r="O4152" s="28" t="str">
        <f>IF(N4152=1,M4152&amp;" ("&amp;E4152&amp;")",M4152)</f>
        <v>The Masked Saint</v>
      </c>
      <c r="P4152" s="36">
        <f>INDEX(cpi!$A$1:$M$105,MATCH('Inflation adjust calc'!$E4152,cpi!$A:$A,0),MATCH('Inflation adjust calc'!$D4152,cpi!$1:$1,0))</f>
        <v>236.916</v>
      </c>
      <c r="Q4152" s="36">
        <f>cpi!$I$2</f>
        <v>240.85300000000001</v>
      </c>
      <c r="R4152" s="36">
        <f t="shared" si="521"/>
        <v>1.0166177041651894</v>
      </c>
      <c r="S4152" s="28" t="str">
        <f t="shared" si="517"/>
        <v/>
      </c>
      <c r="T4152" s="37">
        <f t="shared" si="518"/>
        <v>3558161.9645781629</v>
      </c>
      <c r="U4152" s="37">
        <f t="shared" si="519"/>
        <v>185730.97146245927</v>
      </c>
      <c r="V4152" s="37">
        <f t="shared" si="520"/>
        <v>185730.97146245927</v>
      </c>
    </row>
    <row r="4153" spans="1:22">
      <c r="A4153" s="23">
        <v>4152</v>
      </c>
      <c r="B4153" s="3" t="s">
        <v>1815</v>
      </c>
      <c r="C4153" s="28">
        <v>17</v>
      </c>
      <c r="D4153" s="29">
        <v>2</v>
      </c>
      <c r="E4153" s="28">
        <v>2006</v>
      </c>
      <c r="F4153" s="31">
        <f>DATE(E4153,D4153,C4153)</f>
        <v>38765</v>
      </c>
      <c r="G4153" s="24" t="s">
        <v>5262</v>
      </c>
      <c r="H4153" s="2">
        <v>3500000</v>
      </c>
      <c r="I4153" s="2">
        <v>107492</v>
      </c>
      <c r="J4153" s="2">
        <v>113783</v>
      </c>
      <c r="K4153" s="28" t="str">
        <f t="shared" si="514"/>
        <v/>
      </c>
      <c r="L4153" s="28" t="str">
        <f t="shared" si="515"/>
        <v/>
      </c>
      <c r="M4153" s="28" t="s">
        <v>5262</v>
      </c>
      <c r="N4153" s="28" t="str">
        <f t="shared" si="516"/>
        <v/>
      </c>
      <c r="O4153" s="28" t="str">
        <f>IF(N4153=1,M4153&amp;" ("&amp;E4153&amp;")",M4153)</f>
        <v>Winter Passing</v>
      </c>
      <c r="P4153" s="36">
        <f>INDEX(cpi!$A$1:$M$105,MATCH('Inflation adjust calc'!$E4153,cpi!$A:$A,0),MATCH('Inflation adjust calc'!$D4153,cpi!$1:$1,0))</f>
        <v>198.7</v>
      </c>
      <c r="Q4153" s="36">
        <f>cpi!$I$2</f>
        <v>240.85300000000001</v>
      </c>
      <c r="R4153" s="36">
        <f t="shared" si="521"/>
        <v>1.2121439355812784</v>
      </c>
      <c r="S4153" s="28" t="str">
        <f t="shared" si="517"/>
        <v/>
      </c>
      <c r="T4153" s="37">
        <f t="shared" si="518"/>
        <v>4242503.7745344741</v>
      </c>
      <c r="U4153" s="37">
        <f t="shared" si="519"/>
        <v>130295.77592350278</v>
      </c>
      <c r="V4153" s="37">
        <f t="shared" si="520"/>
        <v>137921.37342224459</v>
      </c>
    </row>
    <row r="4154" spans="1:22">
      <c r="A4154" s="23">
        <v>4153</v>
      </c>
      <c r="B4154" s="3" t="s">
        <v>2090</v>
      </c>
      <c r="C4154" s="28">
        <v>25</v>
      </c>
      <c r="D4154" s="29">
        <v>3</v>
      </c>
      <c r="E4154" s="28">
        <v>2005</v>
      </c>
      <c r="F4154" s="31">
        <f>DATE(E4154,D4154,C4154)</f>
        <v>38436</v>
      </c>
      <c r="G4154" s="24" t="s">
        <v>5263</v>
      </c>
      <c r="H4154" s="2">
        <v>3500000</v>
      </c>
      <c r="I4154" s="2">
        <v>96793</v>
      </c>
      <c r="J4154" s="2">
        <v>96793</v>
      </c>
      <c r="K4154" s="28" t="str">
        <f t="shared" si="514"/>
        <v/>
      </c>
      <c r="L4154" s="28" t="str">
        <f t="shared" si="515"/>
        <v/>
      </c>
      <c r="M4154" s="28" t="s">
        <v>5263</v>
      </c>
      <c r="N4154" s="28" t="str">
        <f t="shared" si="516"/>
        <v/>
      </c>
      <c r="O4154" s="28" t="str">
        <f>IF(N4154=1,M4154&amp;" ("&amp;E4154&amp;")",M4154)</f>
        <v>D.E.B.S.</v>
      </c>
      <c r="P4154" s="36">
        <f>INDEX(cpi!$A$1:$M$105,MATCH('Inflation adjust calc'!$E4154,cpi!$A:$A,0),MATCH('Inflation adjust calc'!$D4154,cpi!$1:$1,0))</f>
        <v>193.3</v>
      </c>
      <c r="Q4154" s="36">
        <f>cpi!$I$2</f>
        <v>240.85300000000001</v>
      </c>
      <c r="R4154" s="36">
        <f t="shared" si="521"/>
        <v>1.2460062079668908</v>
      </c>
      <c r="S4154" s="28" t="str">
        <f t="shared" si="517"/>
        <v/>
      </c>
      <c r="T4154" s="37">
        <f t="shared" si="518"/>
        <v>4361021.7278841175</v>
      </c>
      <c r="U4154" s="37">
        <f t="shared" si="519"/>
        <v>120604.67888773925</v>
      </c>
      <c r="V4154" s="37">
        <f t="shared" si="520"/>
        <v>120604.67888773925</v>
      </c>
    </row>
    <row r="4155" spans="1:22">
      <c r="A4155" s="23">
        <v>4154</v>
      </c>
      <c r="B4155" s="3">
        <v>42435</v>
      </c>
      <c r="C4155" s="28">
        <v>3</v>
      </c>
      <c r="D4155" s="29">
        <v>6</v>
      </c>
      <c r="E4155" s="28">
        <v>2016</v>
      </c>
      <c r="F4155" s="31">
        <f>DATE(E4155,D4155,C4155)</f>
        <v>42524</v>
      </c>
      <c r="G4155" s="24" t="s">
        <v>5264</v>
      </c>
      <c r="H4155" s="2">
        <v>3500000</v>
      </c>
      <c r="I4155" s="2">
        <v>29233</v>
      </c>
      <c r="J4155" s="2">
        <v>29233</v>
      </c>
      <c r="K4155" s="28" t="str">
        <f t="shared" si="514"/>
        <v/>
      </c>
      <c r="L4155" s="28" t="str">
        <f t="shared" si="515"/>
        <v/>
      </c>
      <c r="M4155" s="28" t="s">
        <v>5264</v>
      </c>
      <c r="N4155" s="28" t="str">
        <f t="shared" si="516"/>
        <v/>
      </c>
      <c r="O4155" s="28" t="str">
        <f>IF(N4155=1,M4155&amp;" ("&amp;E4155&amp;")",M4155)</f>
        <v>Time to Choose</v>
      </c>
      <c r="P4155" s="36">
        <f>INDEX(cpi!$A$1:$M$105,MATCH('Inflation adjust calc'!$E4155,cpi!$A:$A,0),MATCH('Inflation adjust calc'!$D4155,cpi!$1:$1,0))</f>
        <v>241.03800000000001</v>
      </c>
      <c r="Q4155" s="36">
        <f>cpi!$I$2</f>
        <v>240.85300000000001</v>
      </c>
      <c r="R4155" s="36">
        <f t="shared" si="521"/>
        <v>0.99923248616400728</v>
      </c>
      <c r="S4155" s="28" t="str">
        <f t="shared" si="517"/>
        <v/>
      </c>
      <c r="T4155" s="37">
        <f t="shared" si="518"/>
        <v>3497313.7015740257</v>
      </c>
      <c r="U4155" s="37">
        <f t="shared" si="519"/>
        <v>29210.563268032423</v>
      </c>
      <c r="V4155" s="37">
        <f t="shared" si="520"/>
        <v>29210.563268032423</v>
      </c>
    </row>
    <row r="4156" spans="1:22">
      <c r="A4156" s="23">
        <v>4155</v>
      </c>
      <c r="B4156" s="3" t="s">
        <v>2576</v>
      </c>
      <c r="C4156" s="28">
        <v>26</v>
      </c>
      <c r="D4156" s="29">
        <v>6</v>
      </c>
      <c r="E4156" s="28">
        <v>2009</v>
      </c>
      <c r="F4156" s="31">
        <f>DATE(E4156,D4156,C4156)</f>
        <v>39990</v>
      </c>
      <c r="G4156" s="24" t="s">
        <v>5265</v>
      </c>
      <c r="H4156" s="2">
        <v>3500000</v>
      </c>
      <c r="I4156" s="2">
        <v>27349</v>
      </c>
      <c r="J4156" s="2">
        <v>1396395</v>
      </c>
      <c r="K4156" s="28" t="str">
        <f t="shared" si="514"/>
        <v/>
      </c>
      <c r="L4156" s="28" t="str">
        <f t="shared" si="515"/>
        <v/>
      </c>
      <c r="M4156" s="28" t="s">
        <v>5265</v>
      </c>
      <c r="N4156" s="28" t="str">
        <f t="shared" si="516"/>
        <v/>
      </c>
      <c r="O4156" s="28" t="str">
        <f>IF(N4156=1,M4156&amp;" ("&amp;E4156&amp;")",M4156)</f>
        <v>Surveillance</v>
      </c>
      <c r="P4156" s="36">
        <f>INDEX(cpi!$A$1:$M$105,MATCH('Inflation adjust calc'!$E4156,cpi!$A:$A,0),MATCH('Inflation adjust calc'!$D4156,cpi!$1:$1,0))</f>
        <v>215.69300000000001</v>
      </c>
      <c r="Q4156" s="36">
        <f>cpi!$I$2</f>
        <v>240.85300000000001</v>
      </c>
      <c r="R4156" s="36">
        <f t="shared" si="521"/>
        <v>1.1166472718168878</v>
      </c>
      <c r="S4156" s="28" t="str">
        <f t="shared" si="517"/>
        <v/>
      </c>
      <c r="T4156" s="37">
        <f t="shared" si="518"/>
        <v>3908265.4513591076</v>
      </c>
      <c r="U4156" s="37">
        <f t="shared" si="519"/>
        <v>30539.186236920064</v>
      </c>
      <c r="V4156" s="37">
        <f t="shared" si="520"/>
        <v>1559280.6671287431</v>
      </c>
    </row>
    <row r="4157" spans="1:22">
      <c r="A4157" s="23">
        <v>4156</v>
      </c>
      <c r="B4157" s="3" t="s">
        <v>1516</v>
      </c>
      <c r="C4157" s="28">
        <v>17</v>
      </c>
      <c r="D4157" s="29">
        <v>9</v>
      </c>
      <c r="E4157" s="28">
        <v>1999</v>
      </c>
      <c r="F4157" s="31">
        <f>DATE(E4157,D4157,C4157)</f>
        <v>36420</v>
      </c>
      <c r="G4157" s="24" t="s">
        <v>5266</v>
      </c>
      <c r="H4157" s="2">
        <v>3500000</v>
      </c>
      <c r="I4157" s="2">
        <v>9871</v>
      </c>
      <c r="J4157" s="2">
        <v>9871</v>
      </c>
      <c r="K4157" s="28" t="str">
        <f t="shared" si="514"/>
        <v/>
      </c>
      <c r="L4157" s="28" t="str">
        <f t="shared" si="515"/>
        <v/>
      </c>
      <c r="M4157" s="28" t="s">
        <v>5266</v>
      </c>
      <c r="N4157" s="28" t="str">
        <f t="shared" si="516"/>
        <v/>
      </c>
      <c r="O4157" s="28" t="str">
        <f>IF(N4157=1,M4157&amp;" ("&amp;E4157&amp;")",M4157)</f>
        <v>Taxman</v>
      </c>
      <c r="P4157" s="36">
        <f>INDEX(cpi!$A$1:$M$105,MATCH('Inflation adjust calc'!$E4157,cpi!$A:$A,0),MATCH('Inflation adjust calc'!$D4157,cpi!$1:$1,0))</f>
        <v>167.9</v>
      </c>
      <c r="Q4157" s="36">
        <f>cpi!$I$2</f>
        <v>240.85300000000001</v>
      </c>
      <c r="R4157" s="36">
        <f t="shared" si="521"/>
        <v>1.434502680166766</v>
      </c>
      <c r="S4157" s="28" t="str">
        <f t="shared" si="517"/>
        <v/>
      </c>
      <c r="T4157" s="37">
        <f t="shared" si="518"/>
        <v>5020759.3805836812</v>
      </c>
      <c r="U4157" s="37">
        <f t="shared" si="519"/>
        <v>14159.975955926147</v>
      </c>
      <c r="V4157" s="37">
        <f t="shared" si="520"/>
        <v>14159.975955926147</v>
      </c>
    </row>
    <row r="4158" spans="1:22">
      <c r="A4158" s="23">
        <v>4157</v>
      </c>
      <c r="B4158" s="3" t="s">
        <v>5267</v>
      </c>
      <c r="C4158" s="28">
        <v>30</v>
      </c>
      <c r="D4158" s="29">
        <v>6</v>
      </c>
      <c r="E4158" s="28">
        <v>2009</v>
      </c>
      <c r="F4158" s="31">
        <f>DATE(E4158,D4158,C4158)</f>
        <v>39994</v>
      </c>
      <c r="G4158" s="24" t="s">
        <v>5268</v>
      </c>
      <c r="H4158" s="2">
        <v>3500000</v>
      </c>
      <c r="I4158">
        <v>0</v>
      </c>
      <c r="J4158">
        <v>0</v>
      </c>
      <c r="K4158" s="28">
        <f t="shared" si="514"/>
        <v>1</v>
      </c>
      <c r="L4158" s="28" t="str">
        <f t="shared" si="515"/>
        <v/>
      </c>
      <c r="M4158" s="28" t="s">
        <v>5268</v>
      </c>
      <c r="N4158" s="28" t="str">
        <f t="shared" si="516"/>
        <v/>
      </c>
      <c r="O4158" s="28" t="str">
        <f>IF(N4158=1,M4158&amp;" ("&amp;E4158&amp;")",M4158)</f>
        <v>The Betrayed</v>
      </c>
      <c r="P4158" s="36">
        <f>INDEX(cpi!$A$1:$M$105,MATCH('Inflation adjust calc'!$E4158,cpi!$A:$A,0),MATCH('Inflation adjust calc'!$D4158,cpi!$1:$1,0))</f>
        <v>215.69300000000001</v>
      </c>
      <c r="Q4158" s="36">
        <f>cpi!$I$2</f>
        <v>240.85300000000001</v>
      </c>
      <c r="R4158" s="36">
        <f t="shared" si="521"/>
        <v>1.1166472718168878</v>
      </c>
      <c r="S4158" s="28" t="str">
        <f t="shared" si="517"/>
        <v/>
      </c>
      <c r="T4158" s="37">
        <f t="shared" si="518"/>
        <v>3908265.4513591076</v>
      </c>
      <c r="U4158" s="37">
        <f t="shared" si="519"/>
        <v>0</v>
      </c>
      <c r="V4158" s="37">
        <f t="shared" si="520"/>
        <v>0</v>
      </c>
    </row>
    <row r="4159" spans="1:22">
      <c r="A4159" s="23">
        <v>4158</v>
      </c>
      <c r="B4159" s="3">
        <v>38727</v>
      </c>
      <c r="C4159" s="28">
        <v>1</v>
      </c>
      <c r="D4159" s="29">
        <v>10</v>
      </c>
      <c r="E4159" s="28">
        <v>2006</v>
      </c>
      <c r="F4159" s="31">
        <f>DATE(E4159,D4159,C4159)</f>
        <v>38991</v>
      </c>
      <c r="G4159" s="24" t="s">
        <v>5269</v>
      </c>
      <c r="H4159" s="2">
        <v>3500000</v>
      </c>
      <c r="I4159">
        <v>0</v>
      </c>
      <c r="J4159">
        <v>0</v>
      </c>
      <c r="K4159" s="28">
        <f t="shared" si="514"/>
        <v>1</v>
      </c>
      <c r="L4159" s="28" t="str">
        <f t="shared" si="515"/>
        <v/>
      </c>
      <c r="M4159" s="28" t="s">
        <v>5269</v>
      </c>
      <c r="N4159" s="28" t="str">
        <f t="shared" si="516"/>
        <v/>
      </c>
      <c r="O4159" s="28" t="str">
        <f>IF(N4159=1,M4159&amp;" ("&amp;E4159&amp;")",M4159)</f>
        <v>The Secret</v>
      </c>
      <c r="P4159" s="36">
        <f>INDEX(cpi!$A$1:$M$105,MATCH('Inflation adjust calc'!$E4159,cpi!$A:$A,0),MATCH('Inflation adjust calc'!$D4159,cpi!$1:$1,0))</f>
        <v>201.8</v>
      </c>
      <c r="Q4159" s="36">
        <f>cpi!$I$2</f>
        <v>240.85300000000001</v>
      </c>
      <c r="R4159" s="36">
        <f t="shared" si="521"/>
        <v>1.1935232903865214</v>
      </c>
      <c r="S4159" s="28" t="str">
        <f t="shared" si="517"/>
        <v/>
      </c>
      <c r="T4159" s="37">
        <f t="shared" si="518"/>
        <v>4177331.5163528249</v>
      </c>
      <c r="U4159" s="37">
        <f t="shared" si="519"/>
        <v>0</v>
      </c>
      <c r="V4159" s="37">
        <f t="shared" si="520"/>
        <v>0</v>
      </c>
    </row>
    <row r="4160" spans="1:22">
      <c r="A4160" s="23">
        <v>4159</v>
      </c>
      <c r="B4160" s="3" t="s">
        <v>5270</v>
      </c>
      <c r="C4160" s="28">
        <v>28</v>
      </c>
      <c r="D4160" s="29">
        <v>6</v>
      </c>
      <c r="E4160" s="28">
        <v>2011</v>
      </c>
      <c r="F4160" s="31">
        <f>DATE(E4160,D4160,C4160)</f>
        <v>40722</v>
      </c>
      <c r="G4160" s="26">
        <v>9.2361111111111116E-2</v>
      </c>
      <c r="H4160" s="2">
        <v>3500000</v>
      </c>
      <c r="I4160">
        <v>0</v>
      </c>
      <c r="J4160">
        <v>0</v>
      </c>
      <c r="K4160" s="28">
        <f t="shared" si="514"/>
        <v>1</v>
      </c>
      <c r="L4160" s="28" t="str">
        <f t="shared" si="515"/>
        <v/>
      </c>
      <c r="M4160" s="28">
        <v>9.2361111111111116E-2</v>
      </c>
      <c r="N4160" s="28" t="str">
        <f t="shared" si="516"/>
        <v/>
      </c>
      <c r="O4160" s="28">
        <f>IF(N4160=1,M4160&amp;" ("&amp;E4160&amp;")",M4160)</f>
        <v>9.2361111111111116E-2</v>
      </c>
      <c r="P4160" s="36">
        <f>INDEX(cpi!$A$1:$M$105,MATCH('Inflation adjust calc'!$E4160,cpi!$A:$A,0),MATCH('Inflation adjust calc'!$D4160,cpi!$1:$1,0))</f>
        <v>225.72200000000001</v>
      </c>
      <c r="Q4160" s="36">
        <f>cpi!$I$2</f>
        <v>240.85300000000001</v>
      </c>
      <c r="R4160" s="36">
        <f t="shared" si="521"/>
        <v>1.0670337849212748</v>
      </c>
      <c r="S4160" s="28" t="str">
        <f t="shared" si="517"/>
        <v/>
      </c>
      <c r="T4160" s="37">
        <f t="shared" si="518"/>
        <v>3734618.2472244618</v>
      </c>
      <c r="U4160" s="37">
        <f t="shared" si="519"/>
        <v>0</v>
      </c>
      <c r="V4160" s="37">
        <f t="shared" si="520"/>
        <v>0</v>
      </c>
    </row>
    <row r="4161" spans="1:22">
      <c r="A4161" s="23">
        <v>4160</v>
      </c>
      <c r="B4161" s="3" t="s">
        <v>5271</v>
      </c>
      <c r="C4161" s="28">
        <v>29</v>
      </c>
      <c r="D4161" s="29">
        <v>1</v>
      </c>
      <c r="E4161" s="28">
        <v>2013</v>
      </c>
      <c r="F4161" s="31">
        <f>DATE(E4161,D4161,C4161)</f>
        <v>41303</v>
      </c>
      <c r="G4161" s="24" t="s">
        <v>5272</v>
      </c>
      <c r="H4161" s="2">
        <v>3500000</v>
      </c>
      <c r="I4161">
        <v>0</v>
      </c>
      <c r="J4161">
        <v>0</v>
      </c>
      <c r="K4161" s="28">
        <f t="shared" si="514"/>
        <v>1</v>
      </c>
      <c r="L4161" s="28" t="str">
        <f t="shared" si="515"/>
        <v/>
      </c>
      <c r="M4161" s="28" t="s">
        <v>5272</v>
      </c>
      <c r="N4161" s="28" t="str">
        <f t="shared" si="516"/>
        <v/>
      </c>
      <c r="O4161" s="28" t="str">
        <f>IF(N4161=1,M4161&amp;" ("&amp;E4161&amp;")",M4161)</f>
        <v>Batman: The Dark Knight Returns, Part 2</v>
      </c>
      <c r="P4161" s="36">
        <f>INDEX(cpi!$A$1:$M$105,MATCH('Inflation adjust calc'!$E4161,cpi!$A:$A,0),MATCH('Inflation adjust calc'!$D4161,cpi!$1:$1,0))</f>
        <v>230.28</v>
      </c>
      <c r="Q4161" s="36">
        <f>cpi!$I$2</f>
        <v>240.85300000000001</v>
      </c>
      <c r="R4161" s="36">
        <f t="shared" si="521"/>
        <v>1.0459136703143999</v>
      </c>
      <c r="S4161" s="28" t="str">
        <f t="shared" si="517"/>
        <v/>
      </c>
      <c r="T4161" s="37">
        <f t="shared" si="518"/>
        <v>3660697.8461003993</v>
      </c>
      <c r="U4161" s="37">
        <f t="shared" si="519"/>
        <v>0</v>
      </c>
      <c r="V4161" s="37">
        <f t="shared" si="520"/>
        <v>0</v>
      </c>
    </row>
    <row r="4162" spans="1:22">
      <c r="A4162" s="23">
        <v>4161</v>
      </c>
      <c r="B4162" s="3">
        <v>41946</v>
      </c>
      <c r="C4162" s="28">
        <v>11</v>
      </c>
      <c r="D4162" s="29">
        <v>3</v>
      </c>
      <c r="E4162" s="28">
        <v>2014</v>
      </c>
      <c r="F4162" s="31">
        <f>DATE(E4162,D4162,C4162)</f>
        <v>41709</v>
      </c>
      <c r="G4162" s="24" t="s">
        <v>5273</v>
      </c>
      <c r="H4162" s="2">
        <v>3500000</v>
      </c>
      <c r="I4162">
        <v>0</v>
      </c>
      <c r="J4162">
        <v>0</v>
      </c>
      <c r="K4162" s="28">
        <f t="shared" si="514"/>
        <v>1</v>
      </c>
      <c r="L4162" s="28" t="str">
        <f t="shared" si="515"/>
        <v/>
      </c>
      <c r="M4162" s="28" t="s">
        <v>5273</v>
      </c>
      <c r="N4162" s="28" t="str">
        <f t="shared" si="516"/>
        <v/>
      </c>
      <c r="O4162" s="28" t="str">
        <f>IF(N4162=1,M4162&amp;" ("&amp;E4162&amp;")",M4162)</f>
        <v>In the Name of the King III</v>
      </c>
      <c r="P4162" s="36">
        <f>INDEX(cpi!$A$1:$M$105,MATCH('Inflation adjust calc'!$E4162,cpi!$A:$A,0),MATCH('Inflation adjust calc'!$D4162,cpi!$1:$1,0))</f>
        <v>236.29300000000001</v>
      </c>
      <c r="Q4162" s="36">
        <f>cpi!$I$2</f>
        <v>240.85300000000001</v>
      </c>
      <c r="R4162" s="36">
        <f t="shared" si="521"/>
        <v>1.0192980748477525</v>
      </c>
      <c r="S4162" s="28" t="str">
        <f t="shared" si="517"/>
        <v/>
      </c>
      <c r="T4162" s="37">
        <f t="shared" si="518"/>
        <v>3567543.2619671337</v>
      </c>
      <c r="U4162" s="37">
        <f t="shared" si="519"/>
        <v>0</v>
      </c>
      <c r="V4162" s="37">
        <f t="shared" si="520"/>
        <v>0</v>
      </c>
    </row>
    <row r="4163" spans="1:22">
      <c r="A4163" s="23">
        <v>4162</v>
      </c>
      <c r="B4163" s="3">
        <v>41732</v>
      </c>
      <c r="C4163" s="28">
        <v>4</v>
      </c>
      <c r="D4163" s="29">
        <v>3</v>
      </c>
      <c r="E4163" s="28">
        <v>2014</v>
      </c>
      <c r="F4163" s="31">
        <f>DATE(E4163,D4163,C4163)</f>
        <v>41702</v>
      </c>
      <c r="G4163" s="24" t="s">
        <v>5274</v>
      </c>
      <c r="H4163" s="2">
        <v>3500000</v>
      </c>
      <c r="I4163">
        <v>0</v>
      </c>
      <c r="J4163">
        <v>0</v>
      </c>
      <c r="K4163" s="28">
        <f t="shared" ref="K4163:K4226" si="522">IF(J4163=0,1,"")</f>
        <v>1</v>
      </c>
      <c r="L4163" s="28" t="str">
        <f t="shared" ref="L4163:L4226" si="523">IF(E4163&gt;2016,1,"")</f>
        <v/>
      </c>
      <c r="M4163" s="28" t="s">
        <v>5274</v>
      </c>
      <c r="N4163" s="28" t="str">
        <f t="shared" ref="N4163:N4226" si="524">IF(COUNTIF($M$2:$M$5233,M4163)&gt;1,1,"")</f>
        <v/>
      </c>
      <c r="O4163" s="28" t="str">
        <f>IF(N4163=1,M4163&amp;" ("&amp;E4163&amp;")",M4163)</f>
        <v>Wicked Blood</v>
      </c>
      <c r="P4163" s="36">
        <f>INDEX(cpi!$A$1:$M$105,MATCH('Inflation adjust calc'!$E4163,cpi!$A:$A,0),MATCH('Inflation adjust calc'!$D4163,cpi!$1:$1,0))</f>
        <v>236.29300000000001</v>
      </c>
      <c r="Q4163" s="36">
        <f>cpi!$I$2</f>
        <v>240.85300000000001</v>
      </c>
      <c r="R4163" s="36">
        <f t="shared" si="521"/>
        <v>1.0192980748477525</v>
      </c>
      <c r="S4163" s="28" t="str">
        <f t="shared" ref="S4163:S4226" si="525">IF(ISERROR(R4163),1,"")</f>
        <v/>
      </c>
      <c r="T4163" s="37">
        <f t="shared" ref="T4163:T4226" si="526">H4163*$R4163</f>
        <v>3567543.2619671337</v>
      </c>
      <c r="U4163" s="37">
        <f t="shared" ref="U4163:U4226" si="527">I4163*$R4163</f>
        <v>0</v>
      </c>
      <c r="V4163" s="37">
        <f t="shared" ref="V4163:V4226" si="528">J4163*$R4163</f>
        <v>0</v>
      </c>
    </row>
    <row r="4164" spans="1:22">
      <c r="A4164" s="23">
        <v>4163</v>
      </c>
      <c r="B4164" s="3">
        <v>42130</v>
      </c>
      <c r="C4164" s="28">
        <v>5</v>
      </c>
      <c r="D4164" s="29">
        <v>6</v>
      </c>
      <c r="E4164" s="28">
        <v>2015</v>
      </c>
      <c r="F4164" s="31">
        <f>DATE(E4164,D4164,C4164)</f>
        <v>42160</v>
      </c>
      <c r="G4164" s="24" t="s">
        <v>5275</v>
      </c>
      <c r="H4164" s="2">
        <v>3500000</v>
      </c>
      <c r="I4164">
        <v>0</v>
      </c>
      <c r="J4164">
        <v>0</v>
      </c>
      <c r="K4164" s="28">
        <f t="shared" si="522"/>
        <v>1</v>
      </c>
      <c r="L4164" s="28" t="str">
        <f t="shared" si="523"/>
        <v/>
      </c>
      <c r="M4164" s="28" t="s">
        <v>5275</v>
      </c>
      <c r="N4164" s="28" t="str">
        <f t="shared" si="524"/>
        <v/>
      </c>
      <c r="O4164" s="28" t="str">
        <f>IF(N4164=1,M4164&amp;" ("&amp;E4164&amp;")",M4164)</f>
        <v>Dawn Patrol</v>
      </c>
      <c r="P4164" s="36">
        <f>INDEX(cpi!$A$1:$M$105,MATCH('Inflation adjust calc'!$E4164,cpi!$A:$A,0),MATCH('Inflation adjust calc'!$D4164,cpi!$1:$1,0))</f>
        <v>238.63800000000001</v>
      </c>
      <c r="Q4164" s="36">
        <f>cpi!$I$2</f>
        <v>240.85300000000001</v>
      </c>
      <c r="R4164" s="36">
        <f t="shared" si="521"/>
        <v>1.0092818411149942</v>
      </c>
      <c r="S4164" s="28" t="str">
        <f t="shared" si="525"/>
        <v/>
      </c>
      <c r="T4164" s="37">
        <f t="shared" si="526"/>
        <v>3532486.4439024795</v>
      </c>
      <c r="U4164" s="37">
        <f t="shared" si="527"/>
        <v>0</v>
      </c>
      <c r="V4164" s="37">
        <f t="shared" si="528"/>
        <v>0</v>
      </c>
    </row>
    <row r="4165" spans="1:22">
      <c r="A4165" s="23">
        <v>4164</v>
      </c>
      <c r="B4165" s="3" t="s">
        <v>5276</v>
      </c>
      <c r="C4165" s="28">
        <v>17</v>
      </c>
      <c r="D4165" s="29">
        <v>5</v>
      </c>
      <c r="E4165" s="28">
        <v>2013</v>
      </c>
      <c r="F4165" s="31">
        <f>DATE(E4165,D4165,C4165)</f>
        <v>41411</v>
      </c>
      <c r="G4165" s="24" t="s">
        <v>5277</v>
      </c>
      <c r="H4165" s="2">
        <v>3450000</v>
      </c>
      <c r="I4165" s="2">
        <v>687185</v>
      </c>
      <c r="J4165" s="2">
        <v>18309793</v>
      </c>
      <c r="K4165" s="28" t="str">
        <f t="shared" si="522"/>
        <v/>
      </c>
      <c r="L4165" s="28" t="str">
        <f t="shared" si="523"/>
        <v/>
      </c>
      <c r="M4165" s="28" t="s">
        <v>5277</v>
      </c>
      <c r="N4165" s="28" t="str">
        <f t="shared" si="524"/>
        <v/>
      </c>
      <c r="O4165" s="28" t="str">
        <f>IF(N4165=1,M4165&amp;" ("&amp;E4165&amp;")",M4165)</f>
        <v>Jagten</v>
      </c>
      <c r="P4165" s="36">
        <f>INDEX(cpi!$A$1:$M$105,MATCH('Inflation adjust calc'!$E4165,cpi!$A:$A,0),MATCH('Inflation adjust calc'!$D4165,cpi!$1:$1,0))</f>
        <v>232.94499999999999</v>
      </c>
      <c r="Q4165" s="36">
        <f>cpi!$I$2</f>
        <v>240.85300000000001</v>
      </c>
      <c r="R4165" s="36">
        <f t="shared" si="521"/>
        <v>1.0339479276224002</v>
      </c>
      <c r="S4165" s="28" t="str">
        <f t="shared" si="525"/>
        <v/>
      </c>
      <c r="T4165" s="37">
        <f t="shared" si="526"/>
        <v>3567120.3502972806</v>
      </c>
      <c r="U4165" s="37">
        <f t="shared" si="527"/>
        <v>710513.50664319901</v>
      </c>
      <c r="V4165" s="37">
        <f t="shared" si="528"/>
        <v>18931372.527545128</v>
      </c>
    </row>
    <row r="4166" spans="1:22">
      <c r="A4166" s="23">
        <v>4165</v>
      </c>
      <c r="B4166" s="3">
        <v>42013</v>
      </c>
      <c r="C4166" s="28">
        <v>1</v>
      </c>
      <c r="D4166" s="29">
        <v>9</v>
      </c>
      <c r="E4166" s="28">
        <v>2015</v>
      </c>
      <c r="F4166" s="31">
        <f>DATE(E4166,D4166,C4166)</f>
        <v>42248</v>
      </c>
      <c r="G4166" s="24" t="s">
        <v>5278</v>
      </c>
      <c r="H4166" s="2">
        <v>3440000</v>
      </c>
      <c r="I4166">
        <v>0</v>
      </c>
      <c r="J4166">
        <v>0</v>
      </c>
      <c r="K4166" s="28">
        <f t="shared" si="522"/>
        <v>1</v>
      </c>
      <c r="L4166" s="28" t="str">
        <f t="shared" si="523"/>
        <v/>
      </c>
      <c r="M4166" s="28" t="s">
        <v>5278</v>
      </c>
      <c r="N4166" s="28" t="str">
        <f t="shared" si="524"/>
        <v/>
      </c>
      <c r="O4166" s="28" t="str">
        <f>IF(N4166=1,M4166&amp;" ("&amp;E4166&amp;")",M4166)</f>
        <v>Lords of London</v>
      </c>
      <c r="P4166" s="36">
        <f>INDEX(cpi!$A$1:$M$105,MATCH('Inflation adjust calc'!$E4166,cpi!$A:$A,0),MATCH('Inflation adjust calc'!$D4166,cpi!$1:$1,0))</f>
        <v>237.94499999999999</v>
      </c>
      <c r="Q4166" s="36">
        <f>cpi!$I$2</f>
        <v>240.85300000000001</v>
      </c>
      <c r="R4166" s="36">
        <f t="shared" si="521"/>
        <v>1.0122213116476497</v>
      </c>
      <c r="S4166" s="28" t="str">
        <f t="shared" si="525"/>
        <v/>
      </c>
      <c r="T4166" s="37">
        <f t="shared" si="526"/>
        <v>3482041.3120679152</v>
      </c>
      <c r="U4166" s="37">
        <f t="shared" si="527"/>
        <v>0</v>
      </c>
      <c r="V4166" s="37">
        <f t="shared" si="528"/>
        <v>0</v>
      </c>
    </row>
    <row r="4167" spans="1:22">
      <c r="A4167" s="23">
        <v>4166</v>
      </c>
      <c r="B4167" s="3" t="s">
        <v>771</v>
      </c>
      <c r="C4167" s="28">
        <v>24</v>
      </c>
      <c r="D4167" s="29">
        <v>6</v>
      </c>
      <c r="E4167" s="28">
        <v>2005</v>
      </c>
      <c r="F4167" s="31">
        <f>DATE(E4167,D4167,C4167)</f>
        <v>38527</v>
      </c>
      <c r="G4167" s="24" t="s">
        <v>5279</v>
      </c>
      <c r="H4167" s="2">
        <v>3400000</v>
      </c>
      <c r="I4167" s="2">
        <v>77437223</v>
      </c>
      <c r="J4167" s="2">
        <v>133276359</v>
      </c>
      <c r="K4167" s="28" t="str">
        <f t="shared" si="522"/>
        <v/>
      </c>
      <c r="L4167" s="28" t="str">
        <f t="shared" si="523"/>
        <v/>
      </c>
      <c r="M4167" s="28" t="s">
        <v>5279</v>
      </c>
      <c r="N4167" s="28" t="str">
        <f t="shared" si="524"/>
        <v/>
      </c>
      <c r="O4167" s="28" t="str">
        <f>IF(N4167=1,M4167&amp;" ("&amp;E4167&amp;")",M4167)</f>
        <v>La marche de l'empereur</v>
      </c>
      <c r="P4167" s="36">
        <f>INDEX(cpi!$A$1:$M$105,MATCH('Inflation adjust calc'!$E4167,cpi!$A:$A,0),MATCH('Inflation adjust calc'!$D4167,cpi!$1:$1,0))</f>
        <v>194.5</v>
      </c>
      <c r="Q4167" s="36">
        <f>cpi!$I$2</f>
        <v>240.85300000000001</v>
      </c>
      <c r="R4167" s="36">
        <f t="shared" si="521"/>
        <v>1.238318766066838</v>
      </c>
      <c r="S4167" s="28" t="str">
        <f t="shared" si="525"/>
        <v/>
      </c>
      <c r="T4167" s="37">
        <f t="shared" si="526"/>
        <v>4210283.804627249</v>
      </c>
      <c r="U4167" s="37">
        <f t="shared" si="527"/>
        <v>95891966.433002561</v>
      </c>
      <c r="V4167" s="37">
        <f t="shared" si="528"/>
        <v>165038616.4227609</v>
      </c>
    </row>
    <row r="4168" spans="1:22">
      <c r="A4168" s="23">
        <v>4167</v>
      </c>
      <c r="B4168" s="3" t="s">
        <v>5280</v>
      </c>
      <c r="C4168" s="28">
        <v>23</v>
      </c>
      <c r="D4168" s="29">
        <v>12</v>
      </c>
      <c r="E4168" s="28">
        <v>1977</v>
      </c>
      <c r="F4168" s="31">
        <f>DATE(E4168,D4168,C4168)</f>
        <v>28482</v>
      </c>
      <c r="G4168" s="24" t="s">
        <v>5281</v>
      </c>
      <c r="H4168" s="2">
        <v>3400000</v>
      </c>
      <c r="I4168" s="2">
        <v>31063038</v>
      </c>
      <c r="J4168" s="2">
        <v>31063038</v>
      </c>
      <c r="K4168" s="28" t="str">
        <f t="shared" si="522"/>
        <v/>
      </c>
      <c r="L4168" s="28" t="str">
        <f t="shared" si="523"/>
        <v/>
      </c>
      <c r="M4168" s="28" t="s">
        <v>5281</v>
      </c>
      <c r="N4168" s="28" t="str">
        <f t="shared" si="524"/>
        <v/>
      </c>
      <c r="O4168" s="28" t="str">
        <f>IF(N4168=1,M4168&amp;" ("&amp;E4168&amp;")",M4168)</f>
        <v>High Anxiety</v>
      </c>
      <c r="P4168" s="36">
        <f>INDEX(cpi!$A$1:$M$105,MATCH('Inflation adjust calc'!$E4168,cpi!$A:$A,0),MATCH('Inflation adjust calc'!$D4168,cpi!$1:$1,0))</f>
        <v>62.1</v>
      </c>
      <c r="Q4168" s="36">
        <f>cpi!$I$2</f>
        <v>240.85300000000001</v>
      </c>
      <c r="R4168" s="36">
        <f t="shared" si="521"/>
        <v>3.8784702093397745</v>
      </c>
      <c r="S4168" s="28" t="str">
        <f t="shared" si="525"/>
        <v/>
      </c>
      <c r="T4168" s="37">
        <f t="shared" si="526"/>
        <v>13186798.711755233</v>
      </c>
      <c r="U4168" s="37">
        <f t="shared" si="527"/>
        <v>120477067.49458937</v>
      </c>
      <c r="V4168" s="37">
        <f t="shared" si="528"/>
        <v>120477067.49458937</v>
      </c>
    </row>
    <row r="4169" spans="1:22">
      <c r="A4169" s="23">
        <v>4168</v>
      </c>
      <c r="B4169" s="3" t="s">
        <v>637</v>
      </c>
      <c r="C4169" s="28">
        <v>21</v>
      </c>
      <c r="D4169" s="29">
        <v>10</v>
      </c>
      <c r="E4169" s="28">
        <v>2011</v>
      </c>
      <c r="F4169" s="31">
        <f>DATE(E4169,D4169,C4169)</f>
        <v>40837</v>
      </c>
      <c r="G4169" s="24" t="s">
        <v>5282</v>
      </c>
      <c r="H4169" s="2">
        <v>3400000</v>
      </c>
      <c r="I4169" s="2">
        <v>5353586</v>
      </c>
      <c r="J4169" s="2">
        <v>20433227</v>
      </c>
      <c r="K4169" s="28" t="str">
        <f t="shared" si="522"/>
        <v/>
      </c>
      <c r="L4169" s="28" t="str">
        <f t="shared" si="523"/>
        <v/>
      </c>
      <c r="M4169" s="28" t="s">
        <v>5282</v>
      </c>
      <c r="N4169" s="28" t="str">
        <f t="shared" si="524"/>
        <v/>
      </c>
      <c r="O4169" s="28" t="str">
        <f>IF(N4169=1,M4169&amp;" ("&amp;E4169&amp;")",M4169)</f>
        <v>Margin Call</v>
      </c>
      <c r="P4169" s="36">
        <f>INDEX(cpi!$A$1:$M$105,MATCH('Inflation adjust calc'!$E4169,cpi!$A:$A,0),MATCH('Inflation adjust calc'!$D4169,cpi!$1:$1,0))</f>
        <v>226.42099999999999</v>
      </c>
      <c r="Q4169" s="36">
        <f>cpi!$I$2</f>
        <v>240.85300000000001</v>
      </c>
      <c r="R4169" s="36">
        <f t="shared" si="521"/>
        <v>1.0637396707902536</v>
      </c>
      <c r="S4169" s="28" t="str">
        <f t="shared" si="525"/>
        <v/>
      </c>
      <c r="T4169" s="37">
        <f t="shared" si="526"/>
        <v>3616714.8806868619</v>
      </c>
      <c r="U4169" s="37">
        <f t="shared" si="527"/>
        <v>5694821.8091873107</v>
      </c>
      <c r="V4169" s="37">
        <f t="shared" si="528"/>
        <v>21735634.16216252</v>
      </c>
    </row>
    <row r="4170" spans="1:22">
      <c r="A4170" s="23">
        <v>4169</v>
      </c>
      <c r="B4170" s="3" t="s">
        <v>743</v>
      </c>
      <c r="C4170" s="28">
        <v>26</v>
      </c>
      <c r="D4170" s="29">
        <v>9</v>
      </c>
      <c r="E4170" s="28">
        <v>2008</v>
      </c>
      <c r="F4170" s="31">
        <f>DATE(E4170,D4170,C4170)</f>
        <v>39717</v>
      </c>
      <c r="G4170" s="24" t="s">
        <v>5283</v>
      </c>
      <c r="H4170" s="2">
        <v>3400000</v>
      </c>
      <c r="I4170" s="2">
        <v>2926565</v>
      </c>
      <c r="J4170" s="2">
        <v>4124277</v>
      </c>
      <c r="K4170" s="28" t="str">
        <f t="shared" si="522"/>
        <v/>
      </c>
      <c r="L4170" s="28" t="str">
        <f t="shared" si="523"/>
        <v/>
      </c>
      <c r="M4170" s="28" t="s">
        <v>5283</v>
      </c>
      <c r="N4170" s="28" t="str">
        <f t="shared" si="524"/>
        <v/>
      </c>
      <c r="O4170" s="28" t="str">
        <f>IF(N4170=1,M4170&amp;" ("&amp;E4170&amp;")",M4170)</f>
        <v>Choke</v>
      </c>
      <c r="P4170" s="36">
        <f>INDEX(cpi!$A$1:$M$105,MATCH('Inflation adjust calc'!$E4170,cpi!$A:$A,0),MATCH('Inflation adjust calc'!$D4170,cpi!$1:$1,0))</f>
        <v>218.78299999999999</v>
      </c>
      <c r="Q4170" s="36">
        <f>cpi!$I$2</f>
        <v>240.85300000000001</v>
      </c>
      <c r="R4170" s="36">
        <f t="shared" si="521"/>
        <v>1.100876210674504</v>
      </c>
      <c r="S4170" s="28" t="str">
        <f t="shared" si="525"/>
        <v/>
      </c>
      <c r="T4170" s="37">
        <f t="shared" si="526"/>
        <v>3742979.1162933139</v>
      </c>
      <c r="U4170" s="37">
        <f t="shared" si="527"/>
        <v>3221785.7874926301</v>
      </c>
      <c r="V4170" s="37">
        <f t="shared" si="528"/>
        <v>4540318.4355320111</v>
      </c>
    </row>
    <row r="4171" spans="1:22">
      <c r="A4171" s="23">
        <v>4170</v>
      </c>
      <c r="B4171" s="3" t="s">
        <v>1145</v>
      </c>
      <c r="C4171" s="28">
        <v>23</v>
      </c>
      <c r="D4171" s="29">
        <v>4</v>
      </c>
      <c r="E4171" s="28">
        <v>2004</v>
      </c>
      <c r="F4171" s="31">
        <f>DATE(E4171,D4171,C4171)</f>
        <v>38100</v>
      </c>
      <c r="G4171" s="24" t="s">
        <v>5284</v>
      </c>
      <c r="H4171" s="2">
        <v>3400000</v>
      </c>
      <c r="I4171" s="2">
        <v>493905</v>
      </c>
      <c r="J4171" s="2">
        <v>493905</v>
      </c>
      <c r="K4171" s="28" t="str">
        <f t="shared" si="522"/>
        <v/>
      </c>
      <c r="L4171" s="28" t="str">
        <f t="shared" si="523"/>
        <v/>
      </c>
      <c r="M4171" s="28" t="s">
        <v>5284</v>
      </c>
      <c r="N4171" s="28" t="str">
        <f t="shared" si="524"/>
        <v/>
      </c>
      <c r="O4171" s="28" t="str">
        <f>IF(N4171=1,M4171&amp;" ("&amp;E4171&amp;")",M4171)</f>
        <v>L'incomparable mademoiselle C.</v>
      </c>
      <c r="P4171" s="36">
        <f>INDEX(cpi!$A$1:$M$105,MATCH('Inflation adjust calc'!$E4171,cpi!$A:$A,0),MATCH('Inflation adjust calc'!$D4171,cpi!$1:$1,0))</f>
        <v>188</v>
      </c>
      <c r="Q4171" s="36">
        <f>cpi!$I$2</f>
        <v>240.85300000000001</v>
      </c>
      <c r="R4171" s="36">
        <f t="shared" si="521"/>
        <v>1.2811329787234043</v>
      </c>
      <c r="S4171" s="28" t="str">
        <f t="shared" si="525"/>
        <v/>
      </c>
      <c r="T4171" s="37">
        <f t="shared" si="526"/>
        <v>4355852.1276595742</v>
      </c>
      <c r="U4171" s="37">
        <f t="shared" si="527"/>
        <v>632757.98385638301</v>
      </c>
      <c r="V4171" s="37">
        <f t="shared" si="528"/>
        <v>632757.98385638301</v>
      </c>
    </row>
    <row r="4172" spans="1:22">
      <c r="A4172" s="23">
        <v>4171</v>
      </c>
      <c r="B4172" s="3">
        <v>39759</v>
      </c>
      <c r="C4172" s="28">
        <v>11</v>
      </c>
      <c r="D4172" s="29">
        <v>7</v>
      </c>
      <c r="E4172" s="28">
        <v>2008</v>
      </c>
      <c r="F4172" s="31">
        <f>DATE(E4172,D4172,C4172)</f>
        <v>39640</v>
      </c>
      <c r="G4172" s="24" t="s">
        <v>5285</v>
      </c>
      <c r="H4172" s="2">
        <v>3400000</v>
      </c>
      <c r="I4172" s="2">
        <v>12636</v>
      </c>
      <c r="J4172" s="2">
        <v>12636</v>
      </c>
      <c r="K4172" s="28" t="str">
        <f t="shared" si="522"/>
        <v/>
      </c>
      <c r="L4172" s="28" t="str">
        <f t="shared" si="523"/>
        <v/>
      </c>
      <c r="M4172" s="28" t="s">
        <v>5285</v>
      </c>
      <c r="N4172" s="28" t="str">
        <f t="shared" si="524"/>
        <v/>
      </c>
      <c r="O4172" s="28" t="str">
        <f>IF(N4172=1,M4172&amp;" ("&amp;E4172&amp;")",M4172)</f>
        <v>August</v>
      </c>
      <c r="P4172" s="36">
        <f>INDEX(cpi!$A$1:$M$105,MATCH('Inflation adjust calc'!$E4172,cpi!$A:$A,0),MATCH('Inflation adjust calc'!$D4172,cpi!$1:$1,0))</f>
        <v>219.964</v>
      </c>
      <c r="Q4172" s="36">
        <f>cpi!$I$2</f>
        <v>240.85300000000001</v>
      </c>
      <c r="R4172" s="36">
        <f t="shared" si="521"/>
        <v>1.0949655398156062</v>
      </c>
      <c r="S4172" s="28" t="str">
        <f t="shared" si="525"/>
        <v/>
      </c>
      <c r="T4172" s="37">
        <f t="shared" si="526"/>
        <v>3722882.8353730612</v>
      </c>
      <c r="U4172" s="37">
        <f t="shared" si="527"/>
        <v>13835.984561109999</v>
      </c>
      <c r="V4172" s="37">
        <f t="shared" si="528"/>
        <v>13835.984561109999</v>
      </c>
    </row>
    <row r="4173" spans="1:22">
      <c r="A4173" s="23">
        <v>4172</v>
      </c>
      <c r="B4173" s="3">
        <v>42066</v>
      </c>
      <c r="C4173" s="28">
        <v>3</v>
      </c>
      <c r="D4173" s="29">
        <v>3</v>
      </c>
      <c r="E4173" s="28">
        <v>2015</v>
      </c>
      <c r="F4173" s="31">
        <f>DATE(E4173,D4173,C4173)</f>
        <v>42066</v>
      </c>
      <c r="G4173" s="24" t="s">
        <v>5286</v>
      </c>
      <c r="H4173" s="2">
        <v>3400000</v>
      </c>
      <c r="I4173">
        <v>0</v>
      </c>
      <c r="J4173">
        <v>0</v>
      </c>
      <c r="K4173" s="28">
        <f t="shared" si="522"/>
        <v>1</v>
      </c>
      <c r="L4173" s="28" t="str">
        <f t="shared" si="523"/>
        <v/>
      </c>
      <c r="M4173" s="28" t="s">
        <v>5286</v>
      </c>
      <c r="N4173" s="28" t="str">
        <f t="shared" si="524"/>
        <v/>
      </c>
      <c r="O4173" s="28" t="str">
        <f>IF(N4173=1,M4173&amp;" ("&amp;E4173&amp;")",M4173)</f>
        <v>To Write Love On Her Arms</v>
      </c>
      <c r="P4173" s="36">
        <f>INDEX(cpi!$A$1:$M$105,MATCH('Inflation adjust calc'!$E4173,cpi!$A:$A,0),MATCH('Inflation adjust calc'!$D4173,cpi!$1:$1,0))</f>
        <v>236.119</v>
      </c>
      <c r="Q4173" s="36">
        <f>cpi!$I$2</f>
        <v>240.85300000000001</v>
      </c>
      <c r="R4173" s="36">
        <f t="shared" si="521"/>
        <v>1.0200492124733715</v>
      </c>
      <c r="S4173" s="28" t="str">
        <f t="shared" si="525"/>
        <v/>
      </c>
      <c r="T4173" s="37">
        <f t="shared" si="526"/>
        <v>3468167.3224094631</v>
      </c>
      <c r="U4173" s="37">
        <f t="shared" si="527"/>
        <v>0</v>
      </c>
      <c r="V4173" s="37">
        <f t="shared" si="528"/>
        <v>0</v>
      </c>
    </row>
    <row r="4174" spans="1:22">
      <c r="A4174" s="23">
        <v>4173</v>
      </c>
      <c r="B4174" s="3">
        <v>41922</v>
      </c>
      <c r="C4174" s="28">
        <v>10</v>
      </c>
      <c r="D4174" s="29">
        <v>10</v>
      </c>
      <c r="E4174" s="28">
        <v>2014</v>
      </c>
      <c r="F4174" s="31">
        <f>DATE(E4174,D4174,C4174)</f>
        <v>41922</v>
      </c>
      <c r="G4174" s="24" t="s">
        <v>5287</v>
      </c>
      <c r="H4174" s="2">
        <v>3300000</v>
      </c>
      <c r="I4174" s="2">
        <v>13092006</v>
      </c>
      <c r="J4174" s="2">
        <v>33474334</v>
      </c>
      <c r="K4174" s="28" t="str">
        <f t="shared" si="522"/>
        <v/>
      </c>
      <c r="L4174" s="28" t="str">
        <f t="shared" si="523"/>
        <v/>
      </c>
      <c r="M4174" s="28" t="s">
        <v>5287</v>
      </c>
      <c r="N4174" s="28" t="str">
        <f t="shared" si="524"/>
        <v/>
      </c>
      <c r="O4174" s="28" t="str">
        <f>IF(N4174=1,M4174&amp;" ("&amp;E4174&amp;")",M4174)</f>
        <v>Whiplash</v>
      </c>
      <c r="P4174" s="36">
        <f>INDEX(cpi!$A$1:$M$105,MATCH('Inflation adjust calc'!$E4174,cpi!$A:$A,0),MATCH('Inflation adjust calc'!$D4174,cpi!$1:$1,0))</f>
        <v>237.43299999999999</v>
      </c>
      <c r="Q4174" s="36">
        <f>cpi!$I$2</f>
        <v>240.85300000000001</v>
      </c>
      <c r="R4174" s="36">
        <f t="shared" si="521"/>
        <v>1.0144040634621136</v>
      </c>
      <c r="S4174" s="28" t="str">
        <f t="shared" si="525"/>
        <v/>
      </c>
      <c r="T4174" s="37">
        <f t="shared" si="526"/>
        <v>3347533.409424975</v>
      </c>
      <c r="U4174" s="37">
        <f t="shared" si="527"/>
        <v>13280584.085270373</v>
      </c>
      <c r="V4174" s="37">
        <f t="shared" si="528"/>
        <v>33956500.431287989</v>
      </c>
    </row>
    <row r="4175" spans="1:22">
      <c r="A4175" s="23">
        <v>4174</v>
      </c>
      <c r="B4175" s="3" t="s">
        <v>4163</v>
      </c>
      <c r="C4175" s="28">
        <v>26</v>
      </c>
      <c r="D4175" s="29">
        <v>10</v>
      </c>
      <c r="E4175" s="28">
        <v>2007</v>
      </c>
      <c r="F4175" s="31">
        <f>DATE(E4175,D4175,C4175)</f>
        <v>39381</v>
      </c>
      <c r="G4175" s="24" t="s">
        <v>5288</v>
      </c>
      <c r="H4175" s="2">
        <v>3300000</v>
      </c>
      <c r="I4175" s="2">
        <v>8093373</v>
      </c>
      <c r="J4175" s="2">
        <v>12405473</v>
      </c>
      <c r="K4175" s="28" t="str">
        <f t="shared" si="522"/>
        <v/>
      </c>
      <c r="L4175" s="28" t="str">
        <f t="shared" si="523"/>
        <v/>
      </c>
      <c r="M4175" s="28" t="s">
        <v>5288</v>
      </c>
      <c r="N4175" s="28" t="str">
        <f t="shared" si="524"/>
        <v/>
      </c>
      <c r="O4175" s="28" t="str">
        <f>IF(N4175=1,M4175&amp;" ("&amp;E4175&amp;")",M4175)</f>
        <v>Bella</v>
      </c>
      <c r="P4175" s="36">
        <f>INDEX(cpi!$A$1:$M$105,MATCH('Inflation adjust calc'!$E4175,cpi!$A:$A,0),MATCH('Inflation adjust calc'!$D4175,cpi!$1:$1,0))</f>
        <v>208.93600000000001</v>
      </c>
      <c r="Q4175" s="36">
        <f>cpi!$I$2</f>
        <v>240.85300000000001</v>
      </c>
      <c r="R4175" s="36">
        <f t="shared" si="521"/>
        <v>1.1527596967492437</v>
      </c>
      <c r="S4175" s="28" t="str">
        <f t="shared" si="525"/>
        <v/>
      </c>
      <c r="T4175" s="37">
        <f t="shared" si="526"/>
        <v>3804106.9992725044</v>
      </c>
      <c r="U4175" s="37">
        <f t="shared" si="527"/>
        <v>9329714.2051585168</v>
      </c>
      <c r="V4175" s="37">
        <f t="shared" si="528"/>
        <v>14300529.293510931</v>
      </c>
    </row>
    <row r="4176" spans="1:22">
      <c r="A4176" s="23">
        <v>4175</v>
      </c>
      <c r="B4176" s="3" t="s">
        <v>1159</v>
      </c>
      <c r="C4176" s="28">
        <v>17</v>
      </c>
      <c r="D4176" s="29">
        <v>1</v>
      </c>
      <c r="E4176" s="28">
        <v>2003</v>
      </c>
      <c r="F4176" s="31">
        <f>DATE(E4176,D4176,C4176)</f>
        <v>37638</v>
      </c>
      <c r="G4176" s="24" t="s">
        <v>5289</v>
      </c>
      <c r="H4176" s="2">
        <v>3300000</v>
      </c>
      <c r="I4176" s="2">
        <v>7563397</v>
      </c>
      <c r="J4176" s="2">
        <v>32059295</v>
      </c>
      <c r="K4176" s="28" t="str">
        <f t="shared" si="522"/>
        <v/>
      </c>
      <c r="L4176" s="28" t="str">
        <f t="shared" si="523"/>
        <v/>
      </c>
      <c r="M4176" s="28" t="s">
        <v>5289</v>
      </c>
      <c r="N4176" s="28" t="str">
        <f t="shared" si="524"/>
        <v/>
      </c>
      <c r="O4176" s="28" t="str">
        <f>IF(N4176=1,M4176&amp;" ("&amp;E4176&amp;")",M4176)</f>
        <v>Cidade de Deus</v>
      </c>
      <c r="P4176" s="36">
        <f>INDEX(cpi!$A$1:$M$105,MATCH('Inflation adjust calc'!$E4176,cpi!$A:$A,0),MATCH('Inflation adjust calc'!$D4176,cpi!$1:$1,0))</f>
        <v>181.7</v>
      </c>
      <c r="Q4176" s="36">
        <f>cpi!$I$2</f>
        <v>240.85300000000001</v>
      </c>
      <c r="R4176" s="36">
        <f t="shared" si="521"/>
        <v>1.325553109521189</v>
      </c>
      <c r="S4176" s="28" t="str">
        <f t="shared" si="525"/>
        <v/>
      </c>
      <c r="T4176" s="37">
        <f t="shared" si="526"/>
        <v>4374325.261419924</v>
      </c>
      <c r="U4176" s="37">
        <f t="shared" si="527"/>
        <v>10025684.411893232</v>
      </c>
      <c r="V4176" s="37">
        <f t="shared" si="528"/>
        <v>42496298.176307105</v>
      </c>
    </row>
    <row r="4177" spans="1:22">
      <c r="A4177" s="23">
        <v>4176</v>
      </c>
      <c r="B4177" s="3">
        <v>36651</v>
      </c>
      <c r="C4177" s="28">
        <v>5</v>
      </c>
      <c r="D4177" s="29">
        <v>5</v>
      </c>
      <c r="E4177" s="28">
        <v>2000</v>
      </c>
      <c r="F4177" s="31">
        <f>DATE(E4177,D4177,C4177)</f>
        <v>36651</v>
      </c>
      <c r="G4177" s="24" t="s">
        <v>5290</v>
      </c>
      <c r="H4177" s="2">
        <v>3300000</v>
      </c>
      <c r="I4177" s="2">
        <v>104257</v>
      </c>
      <c r="J4177" s="2">
        <v>5422740</v>
      </c>
      <c r="K4177" s="28" t="str">
        <f t="shared" si="522"/>
        <v/>
      </c>
      <c r="L4177" s="28" t="str">
        <f t="shared" si="523"/>
        <v/>
      </c>
      <c r="M4177" s="28" t="s">
        <v>5290</v>
      </c>
      <c r="N4177" s="28" t="str">
        <f t="shared" si="524"/>
        <v/>
      </c>
      <c r="O4177" s="28" t="str">
        <f>IF(N4177=1,M4177&amp;" ("&amp;E4177&amp;")",M4177)</f>
        <v>Human Traffic</v>
      </c>
      <c r="P4177" s="36">
        <f>INDEX(cpi!$A$1:$M$105,MATCH('Inflation adjust calc'!$E4177,cpi!$A:$A,0),MATCH('Inflation adjust calc'!$D4177,cpi!$1:$1,0))</f>
        <v>171.5</v>
      </c>
      <c r="Q4177" s="36">
        <f>cpi!$I$2</f>
        <v>240.85300000000001</v>
      </c>
      <c r="R4177" s="36">
        <f t="shared" si="521"/>
        <v>1.404390670553936</v>
      </c>
      <c r="S4177" s="28" t="str">
        <f t="shared" si="525"/>
        <v/>
      </c>
      <c r="T4177" s="37">
        <f t="shared" si="526"/>
        <v>4634489.2128279889</v>
      </c>
      <c r="U4177" s="37">
        <f t="shared" si="527"/>
        <v>146417.55813994171</v>
      </c>
      <c r="V4177" s="37">
        <f t="shared" si="528"/>
        <v>7615645.4648396503</v>
      </c>
    </row>
    <row r="4178" spans="1:22">
      <c r="A4178" s="23">
        <v>4177</v>
      </c>
      <c r="B4178" s="3" t="s">
        <v>2474</v>
      </c>
      <c r="C4178" s="28">
        <v>29</v>
      </c>
      <c r="D4178" s="29">
        <v>12</v>
      </c>
      <c r="E4178" s="28">
        <v>2006</v>
      </c>
      <c r="F4178" s="31">
        <f>DATE(E4178,D4178,C4178)</f>
        <v>39080</v>
      </c>
      <c r="G4178" s="24" t="s">
        <v>5291</v>
      </c>
      <c r="H4178" s="2">
        <v>3300000</v>
      </c>
      <c r="I4178" s="2">
        <v>19875</v>
      </c>
      <c r="J4178" s="2">
        <v>19875</v>
      </c>
      <c r="K4178" s="28" t="str">
        <f t="shared" si="522"/>
        <v/>
      </c>
      <c r="L4178" s="28" t="str">
        <f t="shared" si="523"/>
        <v/>
      </c>
      <c r="M4178" s="28" t="s">
        <v>5291</v>
      </c>
      <c r="N4178" s="28" t="str">
        <f t="shared" si="524"/>
        <v/>
      </c>
      <c r="O4178" s="28" t="str">
        <f>IF(N4178=1,M4178&amp;" ("&amp;E4178&amp;")",M4178)</f>
        <v>The Dead Girl</v>
      </c>
      <c r="P4178" s="36">
        <f>INDEX(cpi!$A$1:$M$105,MATCH('Inflation adjust calc'!$E4178,cpi!$A:$A,0),MATCH('Inflation adjust calc'!$D4178,cpi!$1:$1,0))</f>
        <v>201.8</v>
      </c>
      <c r="Q4178" s="36">
        <f>cpi!$I$2</f>
        <v>240.85300000000001</v>
      </c>
      <c r="R4178" s="36">
        <f t="shared" ref="R4178:R4241" si="529">Q4178/P4178</f>
        <v>1.1935232903865214</v>
      </c>
      <c r="S4178" s="28" t="str">
        <f t="shared" si="525"/>
        <v/>
      </c>
      <c r="T4178" s="37">
        <f t="shared" si="526"/>
        <v>3938626.8582755206</v>
      </c>
      <c r="U4178" s="37">
        <f t="shared" si="527"/>
        <v>23721.275396432113</v>
      </c>
      <c r="V4178" s="37">
        <f t="shared" si="528"/>
        <v>23721.275396432113</v>
      </c>
    </row>
    <row r="4179" spans="1:22">
      <c r="A4179" s="23">
        <v>4178</v>
      </c>
      <c r="B4179" s="3" t="s">
        <v>4432</v>
      </c>
      <c r="C4179" s="28">
        <v>20</v>
      </c>
      <c r="D4179" s="29">
        <v>1</v>
      </c>
      <c r="E4179" s="28">
        <v>2015</v>
      </c>
      <c r="F4179" s="31">
        <f>DATE(E4179,D4179,C4179)</f>
        <v>42024</v>
      </c>
      <c r="G4179" s="24" t="s">
        <v>5292</v>
      </c>
      <c r="H4179" s="2">
        <v>3300000</v>
      </c>
      <c r="I4179">
        <v>0</v>
      </c>
      <c r="J4179" s="2">
        <v>40262</v>
      </c>
      <c r="K4179" s="28" t="str">
        <f t="shared" si="522"/>
        <v/>
      </c>
      <c r="L4179" s="28" t="str">
        <f t="shared" si="523"/>
        <v/>
      </c>
      <c r="M4179" s="28" t="s">
        <v>5292</v>
      </c>
      <c r="N4179" s="28" t="str">
        <f t="shared" si="524"/>
        <v/>
      </c>
      <c r="O4179" s="28" t="str">
        <f>IF(N4179=1,M4179&amp;" ("&amp;E4179&amp;")",M4179)</f>
        <v>The Opposite Sex</v>
      </c>
      <c r="P4179" s="36">
        <f>INDEX(cpi!$A$1:$M$105,MATCH('Inflation adjust calc'!$E4179,cpi!$A:$A,0),MATCH('Inflation adjust calc'!$D4179,cpi!$1:$1,0))</f>
        <v>233.70699999999999</v>
      </c>
      <c r="Q4179" s="36">
        <f>cpi!$I$2</f>
        <v>240.85300000000001</v>
      </c>
      <c r="R4179" s="36">
        <f t="shared" si="529"/>
        <v>1.0305767478081531</v>
      </c>
      <c r="S4179" s="28" t="str">
        <f t="shared" si="525"/>
        <v/>
      </c>
      <c r="T4179" s="37">
        <f t="shared" si="526"/>
        <v>3400903.2677669055</v>
      </c>
      <c r="U4179" s="37">
        <f t="shared" si="527"/>
        <v>0</v>
      </c>
      <c r="V4179" s="37">
        <f t="shared" si="528"/>
        <v>41493.081020251862</v>
      </c>
    </row>
    <row r="4180" spans="1:22">
      <c r="A4180" s="23">
        <v>4179</v>
      </c>
      <c r="B4180" s="3" t="s">
        <v>3980</v>
      </c>
      <c r="C4180" s="28">
        <v>18</v>
      </c>
      <c r="D4180" s="29">
        <v>11</v>
      </c>
      <c r="E4180" s="28">
        <v>1983</v>
      </c>
      <c r="F4180" s="31">
        <f>DATE(E4180,D4180,C4180)</f>
        <v>30638</v>
      </c>
      <c r="G4180" s="24" t="s">
        <v>5293</v>
      </c>
      <c r="H4180" s="2">
        <v>3250000</v>
      </c>
      <c r="I4180" s="2">
        <v>20605209</v>
      </c>
      <c r="J4180" s="2">
        <v>20605209</v>
      </c>
      <c r="K4180" s="28" t="str">
        <f t="shared" si="522"/>
        <v/>
      </c>
      <c r="L4180" s="28" t="str">
        <f t="shared" si="523"/>
        <v/>
      </c>
      <c r="M4180" s="28" t="s">
        <v>5293</v>
      </c>
      <c r="N4180" s="28" t="str">
        <f t="shared" si="524"/>
        <v/>
      </c>
      <c r="O4180" s="28" t="str">
        <f>IF(N4180=1,M4180&amp;" ("&amp;E4180&amp;")",M4180)</f>
        <v>A Christmas Story</v>
      </c>
      <c r="P4180" s="36">
        <f>INDEX(cpi!$A$1:$M$105,MATCH('Inflation adjust calc'!$E4180,cpi!$A:$A,0),MATCH('Inflation adjust calc'!$D4180,cpi!$1:$1,0))</f>
        <v>101.2</v>
      </c>
      <c r="Q4180" s="36">
        <f>cpi!$I$2</f>
        <v>240.85300000000001</v>
      </c>
      <c r="R4180" s="36">
        <f t="shared" si="529"/>
        <v>2.3799703557312255</v>
      </c>
      <c r="S4180" s="28" t="str">
        <f t="shared" si="525"/>
        <v/>
      </c>
      <c r="T4180" s="37">
        <f t="shared" si="526"/>
        <v>7734903.6561264833</v>
      </c>
      <c r="U4180" s="37">
        <f t="shared" si="527"/>
        <v>49039786.593646251</v>
      </c>
      <c r="V4180" s="37">
        <f t="shared" si="528"/>
        <v>49039786.593646251</v>
      </c>
    </row>
    <row r="4181" spans="1:22">
      <c r="A4181" s="23">
        <v>4180</v>
      </c>
      <c r="B4181" s="3" t="s">
        <v>4946</v>
      </c>
      <c r="C4181" s="28">
        <v>20</v>
      </c>
      <c r="D4181" s="29">
        <v>8</v>
      </c>
      <c r="E4181" s="28">
        <v>1982</v>
      </c>
      <c r="F4181" s="31">
        <f>DATE(E4181,D4181,C4181)</f>
        <v>30183</v>
      </c>
      <c r="G4181" s="24" t="s">
        <v>5294</v>
      </c>
      <c r="H4181" s="2">
        <v>3250000</v>
      </c>
      <c r="I4181" s="2">
        <v>6965361</v>
      </c>
      <c r="J4181" s="2">
        <v>6965361</v>
      </c>
      <c r="K4181" s="28" t="str">
        <f t="shared" si="522"/>
        <v/>
      </c>
      <c r="L4181" s="28" t="str">
        <f t="shared" si="523"/>
        <v/>
      </c>
      <c r="M4181" s="28" t="s">
        <v>5294</v>
      </c>
      <c r="N4181" s="28" t="str">
        <f t="shared" si="524"/>
        <v/>
      </c>
      <c r="O4181" s="28" t="str">
        <f>IF(N4181=1,M4181&amp;" ("&amp;E4181&amp;")",M4181)</f>
        <v>Class of 1984</v>
      </c>
      <c r="P4181" s="36">
        <f>INDEX(cpi!$A$1:$M$105,MATCH('Inflation adjust calc'!$E4181,cpi!$A:$A,0),MATCH('Inflation adjust calc'!$D4181,cpi!$1:$1,0))</f>
        <v>97.7</v>
      </c>
      <c r="Q4181" s="36">
        <f>cpi!$I$2</f>
        <v>240.85300000000001</v>
      </c>
      <c r="R4181" s="36">
        <f t="shared" si="529"/>
        <v>2.4652302968270217</v>
      </c>
      <c r="S4181" s="28" t="str">
        <f t="shared" si="525"/>
        <v/>
      </c>
      <c r="T4181" s="37">
        <f t="shared" si="526"/>
        <v>8011998.4646878205</v>
      </c>
      <c r="U4181" s="37">
        <f t="shared" si="527"/>
        <v>17171218.965537362</v>
      </c>
      <c r="V4181" s="37">
        <f t="shared" si="528"/>
        <v>17171218.965537362</v>
      </c>
    </row>
    <row r="4182" spans="1:22">
      <c r="A4182" s="23">
        <v>4181</v>
      </c>
      <c r="B4182" s="3" t="s">
        <v>2685</v>
      </c>
      <c r="C4182" s="28">
        <v>30</v>
      </c>
      <c r="D4182" s="29">
        <v>1</v>
      </c>
      <c r="E4182" s="28">
        <v>2009</v>
      </c>
      <c r="F4182" s="31">
        <f>DATE(E4182,D4182,C4182)</f>
        <v>39843</v>
      </c>
      <c r="G4182" s="24" t="s">
        <v>5295</v>
      </c>
      <c r="H4182" s="2">
        <v>3250000</v>
      </c>
      <c r="I4182" s="2">
        <v>3766810</v>
      </c>
      <c r="J4182" s="2">
        <v>34114067</v>
      </c>
      <c r="K4182" s="28" t="str">
        <f t="shared" si="522"/>
        <v/>
      </c>
      <c r="L4182" s="28" t="str">
        <f t="shared" si="523"/>
        <v/>
      </c>
      <c r="M4182" s="28" t="s">
        <v>5295</v>
      </c>
      <c r="N4182" s="28" t="str">
        <f t="shared" si="524"/>
        <v/>
      </c>
      <c r="O4182" s="28" t="str">
        <f>IF(N4182=1,M4182&amp;" ("&amp;E4182&amp;")",M4182)</f>
        <v>Entre les murs</v>
      </c>
      <c r="P4182" s="36">
        <f>INDEX(cpi!$A$1:$M$105,MATCH('Inflation adjust calc'!$E4182,cpi!$A:$A,0),MATCH('Inflation adjust calc'!$D4182,cpi!$1:$1,0))</f>
        <v>211.143</v>
      </c>
      <c r="Q4182" s="36">
        <f>cpi!$I$2</f>
        <v>240.85300000000001</v>
      </c>
      <c r="R4182" s="36">
        <f t="shared" si="529"/>
        <v>1.1407103242825953</v>
      </c>
      <c r="S4182" s="28" t="str">
        <f t="shared" si="525"/>
        <v/>
      </c>
      <c r="T4182" s="37">
        <f t="shared" si="526"/>
        <v>3707308.5539184348</v>
      </c>
      <c r="U4182" s="37">
        <f t="shared" si="527"/>
        <v>4296839.0566109233</v>
      </c>
      <c r="V4182" s="37">
        <f t="shared" si="528"/>
        <v>38914268.430168182</v>
      </c>
    </row>
    <row r="4183" spans="1:22">
      <c r="A4183" s="23">
        <v>4182</v>
      </c>
      <c r="B4183" s="3" t="s">
        <v>3236</v>
      </c>
      <c r="C4183" s="28">
        <v>29</v>
      </c>
      <c r="D4183" s="29">
        <v>10</v>
      </c>
      <c r="E4183" s="28">
        <v>1999</v>
      </c>
      <c r="F4183" s="31">
        <f>DATE(E4183,D4183,C4183)</f>
        <v>36462</v>
      </c>
      <c r="G4183" s="24" t="s">
        <v>5296</v>
      </c>
      <c r="H4183" s="2">
        <v>3250000</v>
      </c>
      <c r="I4183" s="2">
        <v>7680</v>
      </c>
      <c r="J4183" s="2">
        <v>7680</v>
      </c>
      <c r="K4183" s="28" t="str">
        <f t="shared" si="522"/>
        <v/>
      </c>
      <c r="L4183" s="28" t="str">
        <f t="shared" si="523"/>
        <v/>
      </c>
      <c r="M4183" s="28" t="s">
        <v>5296</v>
      </c>
      <c r="N4183" s="28" t="str">
        <f t="shared" si="524"/>
        <v/>
      </c>
      <c r="O4183" s="28" t="str">
        <f>IF(N4183=1,M4183&amp;" ("&amp;E4183&amp;")",M4183)</f>
        <v>Dreaming of Joseph Lees</v>
      </c>
      <c r="P4183" s="36">
        <f>INDEX(cpi!$A$1:$M$105,MATCH('Inflation adjust calc'!$E4183,cpi!$A:$A,0),MATCH('Inflation adjust calc'!$D4183,cpi!$1:$1,0))</f>
        <v>168.2</v>
      </c>
      <c r="Q4183" s="36">
        <f>cpi!$I$2</f>
        <v>240.85300000000001</v>
      </c>
      <c r="R4183" s="36">
        <f t="shared" si="529"/>
        <v>1.4319441141498217</v>
      </c>
      <c r="S4183" s="28" t="str">
        <f t="shared" si="525"/>
        <v/>
      </c>
      <c r="T4183" s="37">
        <f t="shared" si="526"/>
        <v>4653818.3709869208</v>
      </c>
      <c r="U4183" s="37">
        <f t="shared" si="527"/>
        <v>10997.330796670631</v>
      </c>
      <c r="V4183" s="37">
        <f t="shared" si="528"/>
        <v>10997.330796670631</v>
      </c>
    </row>
    <row r="4184" spans="1:22">
      <c r="A4184" s="23">
        <v>4183</v>
      </c>
      <c r="B4184" s="3">
        <v>25178</v>
      </c>
      <c r="C4184" s="28">
        <v>12</v>
      </c>
      <c r="D4184" s="29">
        <v>6</v>
      </c>
      <c r="E4184" s="28">
        <v>1968</v>
      </c>
      <c r="F4184" s="31">
        <f>DATE(E4184,D4184,C4184)</f>
        <v>25001</v>
      </c>
      <c r="G4184" s="24" t="s">
        <v>5297</v>
      </c>
      <c r="H4184" s="2">
        <v>3200000</v>
      </c>
      <c r="I4184" s="2">
        <v>33395426</v>
      </c>
      <c r="J4184" s="2">
        <v>33395426</v>
      </c>
      <c r="K4184" s="28" t="str">
        <f t="shared" si="522"/>
        <v/>
      </c>
      <c r="L4184" s="28" t="str">
        <f t="shared" si="523"/>
        <v/>
      </c>
      <c r="M4184" s="28" t="s">
        <v>5297</v>
      </c>
      <c r="N4184" s="28" t="str">
        <f t="shared" si="524"/>
        <v/>
      </c>
      <c r="O4184" s="28" t="str">
        <f>IF(N4184=1,M4184&amp;" ("&amp;E4184&amp;")",M4184)</f>
        <v>Rosemary's Baby</v>
      </c>
      <c r="P4184" s="36">
        <f>INDEX(cpi!$A$1:$M$105,MATCH('Inflation adjust calc'!$E4184,cpi!$A:$A,0),MATCH('Inflation adjust calc'!$D4184,cpi!$1:$1,0))</f>
        <v>34.700000000000003</v>
      </c>
      <c r="Q4184" s="36">
        <f>cpi!$I$2</f>
        <v>240.85300000000001</v>
      </c>
      <c r="R4184" s="36">
        <f t="shared" si="529"/>
        <v>6.9410086455331408</v>
      </c>
      <c r="S4184" s="28" t="str">
        <f t="shared" si="525"/>
        <v/>
      </c>
      <c r="T4184" s="37">
        <f t="shared" si="526"/>
        <v>22211227.66570605</v>
      </c>
      <c r="U4184" s="37">
        <f t="shared" si="527"/>
        <v>231797940.58726224</v>
      </c>
      <c r="V4184" s="37">
        <f t="shared" si="528"/>
        <v>231797940.58726224</v>
      </c>
    </row>
    <row r="4185" spans="1:22">
      <c r="A4185" s="23">
        <v>4184</v>
      </c>
      <c r="B4185" s="3">
        <v>22647</v>
      </c>
      <c r="C4185" s="28">
        <v>1</v>
      </c>
      <c r="D4185" s="29">
        <v>1</v>
      </c>
      <c r="E4185" s="28">
        <v>1962</v>
      </c>
      <c r="F4185" s="31">
        <f>DATE(E4185,D4185,C4185)</f>
        <v>22647</v>
      </c>
      <c r="G4185" s="24" t="s">
        <v>5298</v>
      </c>
      <c r="H4185" s="2">
        <v>3200000</v>
      </c>
      <c r="I4185" s="2">
        <v>8000000</v>
      </c>
      <c r="J4185" s="2">
        <v>8000000</v>
      </c>
      <c r="K4185" s="28" t="str">
        <f t="shared" si="522"/>
        <v/>
      </c>
      <c r="L4185" s="28" t="str">
        <f t="shared" si="523"/>
        <v/>
      </c>
      <c r="M4185" s="28" t="s">
        <v>5298</v>
      </c>
      <c r="N4185" s="28" t="str">
        <f t="shared" si="524"/>
        <v/>
      </c>
      <c r="O4185" s="28" t="str">
        <f>IF(N4185=1,M4185&amp;" ("&amp;E4185&amp;")",M4185)</f>
        <v>The Man Who Shot Liberty Valance</v>
      </c>
      <c r="P4185" s="36">
        <f>INDEX(cpi!$A$1:$M$105,MATCH('Inflation adjust calc'!$E4185,cpi!$A:$A,0),MATCH('Inflation adjust calc'!$D4185,cpi!$1:$1,0))</f>
        <v>30</v>
      </c>
      <c r="Q4185" s="36">
        <f>cpi!$I$2</f>
        <v>240.85300000000001</v>
      </c>
      <c r="R4185" s="36">
        <f t="shared" si="529"/>
        <v>8.028433333333334</v>
      </c>
      <c r="S4185" s="28" t="str">
        <f t="shared" si="525"/>
        <v/>
      </c>
      <c r="T4185" s="37">
        <f t="shared" si="526"/>
        <v>25690986.666666668</v>
      </c>
      <c r="U4185" s="37">
        <f t="shared" si="527"/>
        <v>64227466.666666672</v>
      </c>
      <c r="V4185" s="37">
        <f t="shared" si="528"/>
        <v>64227466.666666672</v>
      </c>
    </row>
    <row r="4186" spans="1:22">
      <c r="A4186" s="23">
        <v>4185</v>
      </c>
      <c r="B4186" s="3" t="s">
        <v>459</v>
      </c>
      <c r="C4186" s="28">
        <v>16</v>
      </c>
      <c r="D4186" s="29">
        <v>7</v>
      </c>
      <c r="E4186" s="28">
        <v>2004</v>
      </c>
      <c r="F4186" s="31">
        <f>DATE(E4186,D4186,C4186)</f>
        <v>38184</v>
      </c>
      <c r="G4186" s="24" t="s">
        <v>5299</v>
      </c>
      <c r="H4186" s="2">
        <v>3200000</v>
      </c>
      <c r="I4186" s="2">
        <v>6529624</v>
      </c>
      <c r="J4186" s="2">
        <v>14441158</v>
      </c>
      <c r="K4186" s="28" t="str">
        <f t="shared" si="522"/>
        <v/>
      </c>
      <c r="L4186" s="28" t="str">
        <f t="shared" si="523"/>
        <v/>
      </c>
      <c r="M4186" s="28" t="s">
        <v>5299</v>
      </c>
      <c r="N4186" s="28" t="str">
        <f t="shared" si="524"/>
        <v/>
      </c>
      <c r="O4186" s="28" t="str">
        <f>IF(N4186=1,M4186&amp;" ("&amp;E4186&amp;")",M4186)</f>
        <v>Maria Full of Grace</v>
      </c>
      <c r="P4186" s="36">
        <f>INDEX(cpi!$A$1:$M$105,MATCH('Inflation adjust calc'!$E4186,cpi!$A:$A,0),MATCH('Inflation adjust calc'!$D4186,cpi!$1:$1,0))</f>
        <v>189.4</v>
      </c>
      <c r="Q4186" s="36">
        <f>cpi!$I$2</f>
        <v>240.85300000000001</v>
      </c>
      <c r="R4186" s="36">
        <f t="shared" si="529"/>
        <v>1.2716631467793031</v>
      </c>
      <c r="S4186" s="28" t="str">
        <f t="shared" si="525"/>
        <v/>
      </c>
      <c r="T4186" s="37">
        <f t="shared" si="526"/>
        <v>4069322.0696937703</v>
      </c>
      <c r="U4186" s="37">
        <f t="shared" si="527"/>
        <v>8303482.2031256603</v>
      </c>
      <c r="V4186" s="37">
        <f t="shared" si="528"/>
        <v>18364288.425417107</v>
      </c>
    </row>
    <row r="4187" spans="1:22">
      <c r="A4187" s="23">
        <v>4186</v>
      </c>
      <c r="B4187" s="3">
        <v>40608</v>
      </c>
      <c r="C4187" s="28">
        <v>3</v>
      </c>
      <c r="D4187" s="29">
        <v>6</v>
      </c>
      <c r="E4187" s="28">
        <v>2011</v>
      </c>
      <c r="F4187" s="31">
        <f>DATE(E4187,D4187,C4187)</f>
        <v>40697</v>
      </c>
      <c r="G4187" s="24" t="s">
        <v>5300</v>
      </c>
      <c r="H4187" s="2">
        <v>3200000</v>
      </c>
      <c r="I4187" s="2">
        <v>5790894</v>
      </c>
      <c r="J4187" s="2">
        <v>14314407</v>
      </c>
      <c r="K4187" s="28" t="str">
        <f t="shared" si="522"/>
        <v/>
      </c>
      <c r="L4187" s="28" t="str">
        <f t="shared" si="523"/>
        <v/>
      </c>
      <c r="M4187" s="28" t="s">
        <v>5300</v>
      </c>
      <c r="N4187" s="28" t="str">
        <f t="shared" si="524"/>
        <v/>
      </c>
      <c r="O4187" s="28" t="str">
        <f>IF(N4187=1,M4187&amp;" ("&amp;E4187&amp;")",M4187)</f>
        <v>Beginners</v>
      </c>
      <c r="P4187" s="36">
        <f>INDEX(cpi!$A$1:$M$105,MATCH('Inflation adjust calc'!$E4187,cpi!$A:$A,0),MATCH('Inflation adjust calc'!$D4187,cpi!$1:$1,0))</f>
        <v>225.72200000000001</v>
      </c>
      <c r="Q4187" s="36">
        <f>cpi!$I$2</f>
        <v>240.85300000000001</v>
      </c>
      <c r="R4187" s="36">
        <f t="shared" si="529"/>
        <v>1.0670337849212748</v>
      </c>
      <c r="S4187" s="28" t="str">
        <f t="shared" si="525"/>
        <v/>
      </c>
      <c r="T4187" s="37">
        <f t="shared" si="526"/>
        <v>3414508.1117480793</v>
      </c>
      <c r="U4187" s="37">
        <f t="shared" si="527"/>
        <v>6179079.5428979006</v>
      </c>
      <c r="V4187" s="37">
        <f t="shared" si="528"/>
        <v>15273955.880113591</v>
      </c>
    </row>
    <row r="4188" spans="1:22">
      <c r="A4188" s="23">
        <v>4187</v>
      </c>
      <c r="B4188" s="3" t="s">
        <v>5301</v>
      </c>
      <c r="C4188" s="28">
        <v>29</v>
      </c>
      <c r="D4188" s="29">
        <v>7</v>
      </c>
      <c r="E4188" s="28">
        <v>2009</v>
      </c>
      <c r="F4188" s="31">
        <f>DATE(E4188,D4188,C4188)</f>
        <v>40023</v>
      </c>
      <c r="G4188" s="24" t="s">
        <v>5302</v>
      </c>
      <c r="H4188" s="2">
        <v>3200000</v>
      </c>
      <c r="I4188" s="2">
        <v>2277396</v>
      </c>
      <c r="J4188" s="2">
        <v>2828590</v>
      </c>
      <c r="K4188" s="28" t="str">
        <f t="shared" si="522"/>
        <v/>
      </c>
      <c r="L4188" s="28" t="str">
        <f t="shared" si="523"/>
        <v/>
      </c>
      <c r="M4188" s="28" t="s">
        <v>5302</v>
      </c>
      <c r="N4188" s="28" t="str">
        <f t="shared" si="524"/>
        <v/>
      </c>
      <c r="O4188" s="28" t="str">
        <f>IF(N4188=1,M4188&amp;" ("&amp;E4188&amp;")",M4188)</f>
        <v>Adam</v>
      </c>
      <c r="P4188" s="36">
        <f>INDEX(cpi!$A$1:$M$105,MATCH('Inflation adjust calc'!$E4188,cpi!$A:$A,0),MATCH('Inflation adjust calc'!$D4188,cpi!$1:$1,0))</f>
        <v>215.351</v>
      </c>
      <c r="Q4188" s="36">
        <f>cpi!$I$2</f>
        <v>240.85300000000001</v>
      </c>
      <c r="R4188" s="36">
        <f t="shared" si="529"/>
        <v>1.1184206249332485</v>
      </c>
      <c r="S4188" s="28" t="str">
        <f t="shared" si="525"/>
        <v/>
      </c>
      <c r="T4188" s="37">
        <f t="shared" si="526"/>
        <v>3578945.9997863951</v>
      </c>
      <c r="U4188" s="37">
        <f t="shared" si="527"/>
        <v>2547086.6575404801</v>
      </c>
      <c r="V4188" s="37">
        <f t="shared" si="528"/>
        <v>3163553.3954799371</v>
      </c>
    </row>
    <row r="4189" spans="1:22">
      <c r="A4189" s="23">
        <v>4188</v>
      </c>
      <c r="B4189" s="3" t="s">
        <v>1247</v>
      </c>
      <c r="C4189" s="28">
        <v>22</v>
      </c>
      <c r="D4189" s="29">
        <v>9</v>
      </c>
      <c r="E4189" s="28">
        <v>2006</v>
      </c>
      <c r="F4189" s="31">
        <f>DATE(E4189,D4189,C4189)</f>
        <v>38982</v>
      </c>
      <c r="G4189" s="24" t="s">
        <v>5303</v>
      </c>
      <c r="H4189" s="2">
        <v>3200000</v>
      </c>
      <c r="I4189" s="2">
        <v>56131</v>
      </c>
      <c r="J4189" s="2">
        <v>690872</v>
      </c>
      <c r="K4189" s="28" t="str">
        <f t="shared" si="522"/>
        <v/>
      </c>
      <c r="L4189" s="28" t="str">
        <f t="shared" si="523"/>
        <v/>
      </c>
      <c r="M4189" s="28" t="s">
        <v>5303</v>
      </c>
      <c r="N4189" s="28" t="str">
        <f t="shared" si="524"/>
        <v/>
      </c>
      <c r="O4189" s="28" t="str">
        <f>IF(N4189=1,M4189&amp;" ("&amp;E4189&amp;")",M4189)</f>
        <v>Feast</v>
      </c>
      <c r="P4189" s="36">
        <f>INDEX(cpi!$A$1:$M$105,MATCH('Inflation adjust calc'!$E4189,cpi!$A:$A,0),MATCH('Inflation adjust calc'!$D4189,cpi!$1:$1,0))</f>
        <v>202.9</v>
      </c>
      <c r="Q4189" s="36">
        <f>cpi!$I$2</f>
        <v>240.85300000000001</v>
      </c>
      <c r="R4189" s="36">
        <f t="shared" si="529"/>
        <v>1.1870527353376048</v>
      </c>
      <c r="S4189" s="28" t="str">
        <f t="shared" si="525"/>
        <v/>
      </c>
      <c r="T4189" s="37">
        <f t="shared" si="526"/>
        <v>3798568.7530803354</v>
      </c>
      <c r="U4189" s="37">
        <f t="shared" si="527"/>
        <v>66630.457087235089</v>
      </c>
      <c r="V4189" s="37">
        <f t="shared" si="528"/>
        <v>820101.49736816168</v>
      </c>
    </row>
    <row r="4190" spans="1:22">
      <c r="A4190" s="23">
        <v>4189</v>
      </c>
      <c r="B4190" s="3">
        <v>16803</v>
      </c>
      <c r="C4190" s="28">
        <v>1</v>
      </c>
      <c r="D4190" s="29">
        <v>1</v>
      </c>
      <c r="E4190" s="28">
        <v>1946</v>
      </c>
      <c r="F4190" s="31">
        <f>DATE(E4190,D4190,C4190)</f>
        <v>16803</v>
      </c>
      <c r="G4190" s="24" t="s">
        <v>5304</v>
      </c>
      <c r="H4190" s="2">
        <v>3180000</v>
      </c>
      <c r="I4190" s="2">
        <v>6600000</v>
      </c>
      <c r="J4190" s="2">
        <v>9644124</v>
      </c>
      <c r="K4190" s="28" t="str">
        <f t="shared" si="522"/>
        <v/>
      </c>
      <c r="L4190" s="28" t="str">
        <f t="shared" si="523"/>
        <v/>
      </c>
      <c r="M4190" s="28" t="s">
        <v>5304</v>
      </c>
      <c r="N4190" s="28" t="str">
        <f t="shared" si="524"/>
        <v/>
      </c>
      <c r="O4190" s="28" t="str">
        <f>IF(N4190=1,M4190&amp;" ("&amp;E4190&amp;")",M4190)</f>
        <v>It's a Wonderful Life</v>
      </c>
      <c r="P4190" s="36">
        <f>INDEX(cpi!$A$1:$M$105,MATCH('Inflation adjust calc'!$E4190,cpi!$A:$A,0),MATCH('Inflation adjust calc'!$D4190,cpi!$1:$1,0))</f>
        <v>18.2</v>
      </c>
      <c r="Q4190" s="36">
        <f>cpi!$I$2</f>
        <v>240.85300000000001</v>
      </c>
      <c r="R4190" s="36">
        <f t="shared" si="529"/>
        <v>13.23368131868132</v>
      </c>
      <c r="S4190" s="28" t="str">
        <f t="shared" si="525"/>
        <v/>
      </c>
      <c r="T4190" s="37">
        <f t="shared" si="526"/>
        <v>42083106.593406595</v>
      </c>
      <c r="U4190" s="37">
        <f t="shared" si="527"/>
        <v>87342296.703296721</v>
      </c>
      <c r="V4190" s="37">
        <f t="shared" si="528"/>
        <v>127627263.61384617</v>
      </c>
    </row>
    <row r="4191" spans="1:22">
      <c r="A4191" s="23">
        <v>4190</v>
      </c>
      <c r="B4191" s="3" t="s">
        <v>2441</v>
      </c>
      <c r="C4191" s="28">
        <v>19</v>
      </c>
      <c r="D4191" s="29">
        <v>7</v>
      </c>
      <c r="E4191" s="28">
        <v>1996</v>
      </c>
      <c r="F4191" s="31">
        <f>DATE(E4191,D4191,C4191)</f>
        <v>35265</v>
      </c>
      <c r="G4191" s="24" t="s">
        <v>5305</v>
      </c>
      <c r="H4191" s="2">
        <v>3100000</v>
      </c>
      <c r="I4191" s="2">
        <v>16501785</v>
      </c>
      <c r="J4191" s="2">
        <v>71561772</v>
      </c>
      <c r="K4191" s="28" t="str">
        <f t="shared" si="522"/>
        <v/>
      </c>
      <c r="L4191" s="28" t="str">
        <f t="shared" si="523"/>
        <v/>
      </c>
      <c r="M4191" s="28" t="s">
        <v>5305</v>
      </c>
      <c r="N4191" s="28" t="str">
        <f t="shared" si="524"/>
        <v/>
      </c>
      <c r="O4191" s="28" t="str">
        <f>IF(N4191=1,M4191&amp;" ("&amp;E4191&amp;")",M4191)</f>
        <v>Trainspotting</v>
      </c>
      <c r="P4191" s="36">
        <f>INDEX(cpi!$A$1:$M$105,MATCH('Inflation adjust calc'!$E4191,cpi!$A:$A,0),MATCH('Inflation adjust calc'!$D4191,cpi!$1:$1,0))</f>
        <v>157</v>
      </c>
      <c r="Q4191" s="36">
        <f>cpi!$I$2</f>
        <v>240.85300000000001</v>
      </c>
      <c r="R4191" s="36">
        <f t="shared" si="529"/>
        <v>1.534095541401274</v>
      </c>
      <c r="S4191" s="28" t="str">
        <f t="shared" si="525"/>
        <v/>
      </c>
      <c r="T4191" s="37">
        <f t="shared" si="526"/>
        <v>4755696.1783439498</v>
      </c>
      <c r="U4191" s="37">
        <f t="shared" si="527"/>
        <v>25315314.793662421</v>
      </c>
      <c r="V4191" s="37">
        <f t="shared" si="528"/>
        <v>109782595.35997453</v>
      </c>
    </row>
    <row r="4192" spans="1:22">
      <c r="A4192" s="23">
        <v>4191</v>
      </c>
      <c r="B4192" s="3">
        <v>41612</v>
      </c>
      <c r="C4192" s="28">
        <v>12</v>
      </c>
      <c r="D4192" s="29">
        <v>4</v>
      </c>
      <c r="E4192" s="28">
        <v>2013</v>
      </c>
      <c r="F4192" s="31">
        <f>DATE(E4192,D4192,C4192)</f>
        <v>41376</v>
      </c>
      <c r="G4192" s="24" t="s">
        <v>5306</v>
      </c>
      <c r="H4192" s="2">
        <v>3100000</v>
      </c>
      <c r="I4192">
        <v>0</v>
      </c>
      <c r="J4192" s="2">
        <v>123407</v>
      </c>
      <c r="K4192" s="28" t="str">
        <f t="shared" si="522"/>
        <v/>
      </c>
      <c r="L4192" s="28" t="str">
        <f t="shared" si="523"/>
        <v/>
      </c>
      <c r="M4192" s="28" t="s">
        <v>5306</v>
      </c>
      <c r="N4192" s="28" t="str">
        <f t="shared" si="524"/>
        <v/>
      </c>
      <c r="O4192" s="28" t="str">
        <f>IF(N4192=1,M4192&amp;" ("&amp;E4192&amp;")",M4192)</f>
        <v>Antiviral</v>
      </c>
      <c r="P4192" s="36">
        <f>INDEX(cpi!$A$1:$M$105,MATCH('Inflation adjust calc'!$E4192,cpi!$A:$A,0),MATCH('Inflation adjust calc'!$D4192,cpi!$1:$1,0))</f>
        <v>232.53100000000001</v>
      </c>
      <c r="Q4192" s="36">
        <f>cpi!$I$2</f>
        <v>240.85300000000001</v>
      </c>
      <c r="R4192" s="36">
        <f t="shared" si="529"/>
        <v>1.0357887765502234</v>
      </c>
      <c r="S4192" s="28" t="str">
        <f t="shared" si="525"/>
        <v/>
      </c>
      <c r="T4192" s="37">
        <f t="shared" si="526"/>
        <v>3210945.2073056926</v>
      </c>
      <c r="U4192" s="37">
        <f t="shared" si="527"/>
        <v>0</v>
      </c>
      <c r="V4192" s="37">
        <f t="shared" si="528"/>
        <v>127823.58554773341</v>
      </c>
    </row>
    <row r="4193" spans="1:22">
      <c r="A4193" s="23">
        <v>4192</v>
      </c>
      <c r="B4193" s="3" t="s">
        <v>5307</v>
      </c>
      <c r="C4193" s="28">
        <v>28</v>
      </c>
      <c r="D4193" s="29">
        <v>7</v>
      </c>
      <c r="E4193" s="28">
        <v>1978</v>
      </c>
      <c r="F4193" s="31">
        <f>DATE(E4193,D4193,C4193)</f>
        <v>28699</v>
      </c>
      <c r="G4193" s="24" t="s">
        <v>5308</v>
      </c>
      <c r="H4193" s="2">
        <v>3000000</v>
      </c>
      <c r="I4193" s="2">
        <v>141600000</v>
      </c>
      <c r="J4193" s="2">
        <v>141600000</v>
      </c>
      <c r="K4193" s="28" t="str">
        <f t="shared" si="522"/>
        <v/>
      </c>
      <c r="L4193" s="28" t="str">
        <f t="shared" si="523"/>
        <v/>
      </c>
      <c r="M4193" s="28" t="s">
        <v>5308</v>
      </c>
      <c r="N4193" s="28" t="str">
        <f t="shared" si="524"/>
        <v/>
      </c>
      <c r="O4193" s="28" t="str">
        <f>IF(N4193=1,M4193&amp;" ("&amp;E4193&amp;")",M4193)</f>
        <v>National Lampoon's Animal House</v>
      </c>
      <c r="P4193" s="36">
        <f>INDEX(cpi!$A$1:$M$105,MATCH('Inflation adjust calc'!$E4193,cpi!$A:$A,0),MATCH('Inflation adjust calc'!$D4193,cpi!$1:$1,0))</f>
        <v>65.7</v>
      </c>
      <c r="Q4193" s="36">
        <f>cpi!$I$2</f>
        <v>240.85300000000001</v>
      </c>
      <c r="R4193" s="36">
        <f t="shared" si="529"/>
        <v>3.6659512937595129</v>
      </c>
      <c r="S4193" s="28" t="str">
        <f t="shared" si="525"/>
        <v/>
      </c>
      <c r="T4193" s="37">
        <f t="shared" si="526"/>
        <v>10997853.881278539</v>
      </c>
      <c r="U4193" s="37">
        <f t="shared" si="527"/>
        <v>519098703.196347</v>
      </c>
      <c r="V4193" s="37">
        <f t="shared" si="528"/>
        <v>519098703.196347</v>
      </c>
    </row>
    <row r="4194" spans="1:22">
      <c r="A4194" s="23">
        <v>4193</v>
      </c>
      <c r="B4194" s="3" t="s">
        <v>5309</v>
      </c>
      <c r="C4194" s="28">
        <v>20</v>
      </c>
      <c r="D4194" s="29">
        <v>10</v>
      </c>
      <c r="E4194" s="28">
        <v>2010</v>
      </c>
      <c r="F4194" s="31">
        <f>DATE(E4194,D4194,C4194)</f>
        <v>40471</v>
      </c>
      <c r="G4194" s="24" t="s">
        <v>5310</v>
      </c>
      <c r="H4194" s="2">
        <v>3000000</v>
      </c>
      <c r="I4194" s="2">
        <v>84752907</v>
      </c>
      <c r="J4194" s="2">
        <v>177512032</v>
      </c>
      <c r="K4194" s="28" t="str">
        <f t="shared" si="522"/>
        <v/>
      </c>
      <c r="L4194" s="28" t="str">
        <f t="shared" si="523"/>
        <v/>
      </c>
      <c r="M4194" s="28" t="s">
        <v>5310</v>
      </c>
      <c r="N4194" s="28" t="str">
        <f t="shared" si="524"/>
        <v/>
      </c>
      <c r="O4194" s="28" t="str">
        <f>IF(N4194=1,M4194&amp;" ("&amp;E4194&amp;")",M4194)</f>
        <v>Paranormal Activity 2</v>
      </c>
      <c r="P4194" s="36">
        <f>INDEX(cpi!$A$1:$M$105,MATCH('Inflation adjust calc'!$E4194,cpi!$A:$A,0),MATCH('Inflation adjust calc'!$D4194,cpi!$1:$1,0))</f>
        <v>218.71100000000001</v>
      </c>
      <c r="Q4194" s="36">
        <f>cpi!$I$2</f>
        <v>240.85300000000001</v>
      </c>
      <c r="R4194" s="36">
        <f t="shared" si="529"/>
        <v>1.1012386208283991</v>
      </c>
      <c r="S4194" s="28" t="str">
        <f t="shared" si="525"/>
        <v/>
      </c>
      <c r="T4194" s="37">
        <f t="shared" si="526"/>
        <v>3303715.8624851974</v>
      </c>
      <c r="U4194" s="37">
        <f t="shared" si="527"/>
        <v>93333174.415877566</v>
      </c>
      <c r="V4194" s="37">
        <f t="shared" si="528"/>
        <v>195483105.30012664</v>
      </c>
    </row>
    <row r="4195" spans="1:22">
      <c r="A4195" s="23">
        <v>4194</v>
      </c>
      <c r="B4195" s="3" t="s">
        <v>5094</v>
      </c>
      <c r="C4195" s="28">
        <v>28</v>
      </c>
      <c r="D4195" s="29">
        <v>8</v>
      </c>
      <c r="E4195" s="28">
        <v>2015</v>
      </c>
      <c r="F4195" s="31">
        <f>DATE(E4195,D4195,C4195)</f>
        <v>42244</v>
      </c>
      <c r="G4195" s="24" t="s">
        <v>6859</v>
      </c>
      <c r="H4195" s="2">
        <v>3000000</v>
      </c>
      <c r="I4195" s="2">
        <v>67790117</v>
      </c>
      <c r="J4195" s="2">
        <v>73975239</v>
      </c>
      <c r="K4195" s="28" t="str">
        <f t="shared" si="522"/>
        <v/>
      </c>
      <c r="L4195" s="28" t="str">
        <f t="shared" si="523"/>
        <v/>
      </c>
      <c r="M4195" s="28" t="s">
        <v>6859</v>
      </c>
      <c r="N4195" s="28" t="str">
        <f t="shared" si="524"/>
        <v/>
      </c>
      <c r="O4195" s="28" t="str">
        <f>IF(N4195=1,M4195&amp;" ("&amp;E4195&amp;")",M4195)</f>
        <v>War Room</v>
      </c>
      <c r="P4195" s="36">
        <f>INDEX(cpi!$A$1:$M$105,MATCH('Inflation adjust calc'!$E4195,cpi!$A:$A,0),MATCH('Inflation adjust calc'!$D4195,cpi!$1:$1,0))</f>
        <v>238.316</v>
      </c>
      <c r="Q4195" s="36">
        <f>cpi!$I$2</f>
        <v>240.85300000000001</v>
      </c>
      <c r="R4195" s="36">
        <f t="shared" si="529"/>
        <v>1.01064552946508</v>
      </c>
      <c r="S4195" s="28" t="str">
        <f t="shared" si="525"/>
        <v/>
      </c>
      <c r="T4195" s="37">
        <f t="shared" si="526"/>
        <v>3031936.5883952403</v>
      </c>
      <c r="U4195" s="37">
        <f t="shared" si="527"/>
        <v>68511778.687964723</v>
      </c>
      <c r="V4195" s="37">
        <f t="shared" si="528"/>
        <v>74762744.586460844</v>
      </c>
    </row>
    <row r="4196" spans="1:22">
      <c r="A4196" s="23">
        <v>4195</v>
      </c>
      <c r="B4196" s="3">
        <v>41461</v>
      </c>
      <c r="C4196" s="28">
        <v>7</v>
      </c>
      <c r="D4196" s="29">
        <v>6</v>
      </c>
      <c r="E4196" s="28">
        <v>2013</v>
      </c>
      <c r="F4196" s="31">
        <f>DATE(E4196,D4196,C4196)</f>
        <v>41432</v>
      </c>
      <c r="G4196" s="24" t="s">
        <v>5311</v>
      </c>
      <c r="H4196" s="2">
        <v>3000000</v>
      </c>
      <c r="I4196" s="2">
        <v>64473115</v>
      </c>
      <c r="J4196" s="2">
        <v>91265155</v>
      </c>
      <c r="K4196" s="28" t="str">
        <f t="shared" si="522"/>
        <v/>
      </c>
      <c r="L4196" s="28" t="str">
        <f t="shared" si="523"/>
        <v/>
      </c>
      <c r="M4196" s="28" t="s">
        <v>5311</v>
      </c>
      <c r="N4196" s="28" t="str">
        <f t="shared" si="524"/>
        <v/>
      </c>
      <c r="O4196" s="28" t="str">
        <f>IF(N4196=1,M4196&amp;" ("&amp;E4196&amp;")",M4196)</f>
        <v>The Purge</v>
      </c>
      <c r="P4196" s="36">
        <f>INDEX(cpi!$A$1:$M$105,MATCH('Inflation adjust calc'!$E4196,cpi!$A:$A,0),MATCH('Inflation adjust calc'!$D4196,cpi!$1:$1,0))</f>
        <v>233.50399999999999</v>
      </c>
      <c r="Q4196" s="36">
        <f>cpi!$I$2</f>
        <v>240.85300000000001</v>
      </c>
      <c r="R4196" s="36">
        <f t="shared" si="529"/>
        <v>1.0314726942579142</v>
      </c>
      <c r="S4196" s="28" t="str">
        <f t="shared" si="525"/>
        <v/>
      </c>
      <c r="T4196" s="37">
        <f t="shared" si="526"/>
        <v>3094418.0827737427</v>
      </c>
      <c r="U4196" s="37">
        <f t="shared" si="527"/>
        <v>66502257.636250339</v>
      </c>
      <c r="V4196" s="37">
        <f t="shared" si="528"/>
        <v>94137515.319716156</v>
      </c>
    </row>
    <row r="4197" spans="1:22">
      <c r="A4197" s="23">
        <v>4196</v>
      </c>
      <c r="B4197" s="3" t="s">
        <v>5312</v>
      </c>
      <c r="C4197" s="28">
        <v>22</v>
      </c>
      <c r="D4197" s="29">
        <v>12</v>
      </c>
      <c r="E4197" s="28">
        <v>1964</v>
      </c>
      <c r="F4197" s="31">
        <f>DATE(E4197,D4197,C4197)</f>
        <v>23733</v>
      </c>
      <c r="G4197" s="24" t="s">
        <v>5313</v>
      </c>
      <c r="H4197" s="2">
        <v>3000000</v>
      </c>
      <c r="I4197" s="2">
        <v>51100000</v>
      </c>
      <c r="J4197" s="2">
        <v>124900000</v>
      </c>
      <c r="K4197" s="28" t="str">
        <f t="shared" si="522"/>
        <v/>
      </c>
      <c r="L4197" s="28" t="str">
        <f t="shared" si="523"/>
        <v/>
      </c>
      <c r="M4197" s="28" t="s">
        <v>5313</v>
      </c>
      <c r="N4197" s="28" t="str">
        <f t="shared" si="524"/>
        <v/>
      </c>
      <c r="O4197" s="28" t="str">
        <f>IF(N4197=1,M4197&amp;" ("&amp;E4197&amp;")",M4197)</f>
        <v>Goldfinger</v>
      </c>
      <c r="P4197" s="36">
        <f>INDEX(cpi!$A$1:$M$105,MATCH('Inflation adjust calc'!$E4197,cpi!$A:$A,0),MATCH('Inflation adjust calc'!$D4197,cpi!$1:$1,0))</f>
        <v>31.2</v>
      </c>
      <c r="Q4197" s="36">
        <f>cpi!$I$2</f>
        <v>240.85300000000001</v>
      </c>
      <c r="R4197" s="36">
        <f t="shared" si="529"/>
        <v>7.7196474358974365</v>
      </c>
      <c r="S4197" s="28" t="str">
        <f t="shared" si="525"/>
        <v/>
      </c>
      <c r="T4197" s="37">
        <f t="shared" si="526"/>
        <v>23158942.307692308</v>
      </c>
      <c r="U4197" s="37">
        <f t="shared" si="527"/>
        <v>394473983.97435904</v>
      </c>
      <c r="V4197" s="37">
        <f t="shared" si="528"/>
        <v>964183964.74358988</v>
      </c>
    </row>
    <row r="4198" spans="1:22">
      <c r="A4198" s="23">
        <v>4197</v>
      </c>
      <c r="B4198" s="3">
        <v>41253</v>
      </c>
      <c r="C4198" s="28">
        <v>12</v>
      </c>
      <c r="D4198" s="29">
        <v>10</v>
      </c>
      <c r="E4198" s="28">
        <v>2012</v>
      </c>
      <c r="F4198" s="31">
        <f>DATE(E4198,D4198,C4198)</f>
        <v>41194</v>
      </c>
      <c r="G4198" s="24" t="s">
        <v>5314</v>
      </c>
      <c r="H4198" s="2">
        <v>3000000</v>
      </c>
      <c r="I4198" s="2">
        <v>48086903</v>
      </c>
      <c r="J4198" s="2">
        <v>87727807</v>
      </c>
      <c r="K4198" s="28" t="str">
        <f t="shared" si="522"/>
        <v/>
      </c>
      <c r="L4198" s="28" t="str">
        <f t="shared" si="523"/>
        <v/>
      </c>
      <c r="M4198" s="28" t="s">
        <v>5314</v>
      </c>
      <c r="N4198" s="28" t="str">
        <f t="shared" si="524"/>
        <v/>
      </c>
      <c r="O4198" s="28" t="str">
        <f>IF(N4198=1,M4198&amp;" ("&amp;E4198&amp;")",M4198)</f>
        <v>Sinister</v>
      </c>
      <c r="P4198" s="36">
        <f>INDEX(cpi!$A$1:$M$105,MATCH('Inflation adjust calc'!$E4198,cpi!$A:$A,0),MATCH('Inflation adjust calc'!$D4198,cpi!$1:$1,0))</f>
        <v>231.31700000000001</v>
      </c>
      <c r="Q4198" s="36">
        <f>cpi!$I$2</f>
        <v>240.85300000000001</v>
      </c>
      <c r="R4198" s="36">
        <f t="shared" si="529"/>
        <v>1.0412248127029142</v>
      </c>
      <c r="S4198" s="28" t="str">
        <f t="shared" si="525"/>
        <v/>
      </c>
      <c r="T4198" s="37">
        <f t="shared" si="526"/>
        <v>3123674.4381087427</v>
      </c>
      <c r="U4198" s="37">
        <f t="shared" si="527"/>
        <v>50069276.569638208</v>
      </c>
      <c r="V4198" s="37">
        <f t="shared" si="528"/>
        <v>91344369.412412405</v>
      </c>
    </row>
    <row r="4199" spans="1:22">
      <c r="A4199" s="23">
        <v>4198</v>
      </c>
      <c r="B4199" s="3" t="s">
        <v>2099</v>
      </c>
      <c r="C4199" s="28">
        <v>18</v>
      </c>
      <c r="D4199" s="29">
        <v>8</v>
      </c>
      <c r="E4199" s="28">
        <v>2000</v>
      </c>
      <c r="F4199" s="31">
        <f>DATE(E4199,D4199,C4199)</f>
        <v>36756</v>
      </c>
      <c r="G4199" s="24" t="s">
        <v>5315</v>
      </c>
      <c r="H4199" s="2">
        <v>3000000</v>
      </c>
      <c r="I4199" s="2">
        <v>38168022</v>
      </c>
      <c r="J4199" s="2">
        <v>38236338</v>
      </c>
      <c r="K4199" s="28" t="str">
        <f t="shared" si="522"/>
        <v/>
      </c>
      <c r="L4199" s="28" t="str">
        <f t="shared" si="523"/>
        <v/>
      </c>
      <c r="M4199" s="28" t="s">
        <v>5315</v>
      </c>
      <c r="N4199" s="28" t="str">
        <f t="shared" si="524"/>
        <v/>
      </c>
      <c r="O4199" s="28" t="str">
        <f>IF(N4199=1,M4199&amp;" ("&amp;E4199&amp;")",M4199)</f>
        <v>The Original Kings of Comedy</v>
      </c>
      <c r="P4199" s="36">
        <f>INDEX(cpi!$A$1:$M$105,MATCH('Inflation adjust calc'!$E4199,cpi!$A:$A,0),MATCH('Inflation adjust calc'!$D4199,cpi!$1:$1,0))</f>
        <v>172.8</v>
      </c>
      <c r="Q4199" s="36">
        <f>cpi!$I$2</f>
        <v>240.85300000000001</v>
      </c>
      <c r="R4199" s="36">
        <f t="shared" si="529"/>
        <v>1.3938252314814814</v>
      </c>
      <c r="S4199" s="28" t="str">
        <f t="shared" si="525"/>
        <v/>
      </c>
      <c r="T4199" s="37">
        <f t="shared" si="526"/>
        <v>4181475.694444444</v>
      </c>
      <c r="U4199" s="37">
        <f t="shared" si="527"/>
        <v>53199552.099340275</v>
      </c>
      <c r="V4199" s="37">
        <f t="shared" si="528"/>
        <v>53294772.663854167</v>
      </c>
    </row>
    <row r="4200" spans="1:22">
      <c r="A4200" s="23">
        <v>4199</v>
      </c>
      <c r="B4200" s="3" t="s">
        <v>5316</v>
      </c>
      <c r="C4200" s="28">
        <v>18</v>
      </c>
      <c r="D4200" s="29">
        <v>12</v>
      </c>
      <c r="E4200" s="28">
        <v>1957</v>
      </c>
      <c r="F4200" s="31">
        <f>DATE(E4200,D4200,C4200)</f>
        <v>21172</v>
      </c>
      <c r="G4200" s="24" t="s">
        <v>5317</v>
      </c>
      <c r="H4200" s="2">
        <v>3000000</v>
      </c>
      <c r="I4200" s="2">
        <v>33300000</v>
      </c>
      <c r="J4200" s="2">
        <v>33300000</v>
      </c>
      <c r="K4200" s="28" t="str">
        <f t="shared" si="522"/>
        <v/>
      </c>
      <c r="L4200" s="28" t="str">
        <f t="shared" si="523"/>
        <v/>
      </c>
      <c r="M4200" s="28" t="s">
        <v>5317</v>
      </c>
      <c r="N4200" s="28" t="str">
        <f t="shared" si="524"/>
        <v/>
      </c>
      <c r="O4200" s="28" t="str">
        <f>IF(N4200=1,M4200&amp;" ("&amp;E4200&amp;")",M4200)</f>
        <v>The Bridge on the River Kwai</v>
      </c>
      <c r="P4200" s="36">
        <f>INDEX(cpi!$A$1:$M$105,MATCH('Inflation adjust calc'!$E4200,cpi!$A:$A,0),MATCH('Inflation adjust calc'!$D4200,cpi!$1:$1,0))</f>
        <v>28.4</v>
      </c>
      <c r="Q4200" s="36">
        <f>cpi!$I$2</f>
        <v>240.85300000000001</v>
      </c>
      <c r="R4200" s="36">
        <f t="shared" si="529"/>
        <v>8.4807394366197197</v>
      </c>
      <c r="S4200" s="28" t="str">
        <f t="shared" si="525"/>
        <v/>
      </c>
      <c r="T4200" s="37">
        <f t="shared" si="526"/>
        <v>25442218.30985916</v>
      </c>
      <c r="U4200" s="37">
        <f t="shared" si="527"/>
        <v>282408623.23943669</v>
      </c>
      <c r="V4200" s="37">
        <f t="shared" si="528"/>
        <v>282408623.23943669</v>
      </c>
    </row>
    <row r="4201" spans="1:22">
      <c r="A4201" s="23">
        <v>4200</v>
      </c>
      <c r="B4201" s="3">
        <v>28491</v>
      </c>
      <c r="C4201" s="28">
        <v>1</v>
      </c>
      <c r="D4201" s="29">
        <v>1</v>
      </c>
      <c r="E4201" s="28">
        <v>1978</v>
      </c>
      <c r="F4201" s="31">
        <f>DATE(E4201,D4201,C4201)</f>
        <v>28491</v>
      </c>
      <c r="G4201" s="24" t="s">
        <v>5318</v>
      </c>
      <c r="H4201" s="2">
        <v>3000000</v>
      </c>
      <c r="I4201" s="2">
        <v>32653000</v>
      </c>
      <c r="J4201" s="2">
        <v>32653000</v>
      </c>
      <c r="K4201" s="28" t="str">
        <f t="shared" si="522"/>
        <v/>
      </c>
      <c r="L4201" s="28" t="str">
        <f t="shared" si="523"/>
        <v/>
      </c>
      <c r="M4201" s="28" t="s">
        <v>5318</v>
      </c>
      <c r="N4201" s="28" t="str">
        <f t="shared" si="524"/>
        <v/>
      </c>
      <c r="O4201" s="28" t="str">
        <f>IF(N4201=1,M4201&amp;" ("&amp;E4201&amp;")",M4201)</f>
        <v>Coming Home</v>
      </c>
      <c r="P4201" s="36">
        <f>INDEX(cpi!$A$1:$M$105,MATCH('Inflation adjust calc'!$E4201,cpi!$A:$A,0),MATCH('Inflation adjust calc'!$D4201,cpi!$1:$1,0))</f>
        <v>62.5</v>
      </c>
      <c r="Q4201" s="36">
        <f>cpi!$I$2</f>
        <v>240.85300000000001</v>
      </c>
      <c r="R4201" s="36">
        <f t="shared" si="529"/>
        <v>3.8536480000000002</v>
      </c>
      <c r="S4201" s="28" t="str">
        <f t="shared" si="525"/>
        <v/>
      </c>
      <c r="T4201" s="37">
        <f t="shared" si="526"/>
        <v>11560944</v>
      </c>
      <c r="U4201" s="37">
        <f t="shared" si="527"/>
        <v>125833168.14400001</v>
      </c>
      <c r="V4201" s="37">
        <f t="shared" si="528"/>
        <v>125833168.14400001</v>
      </c>
    </row>
    <row r="4202" spans="1:22">
      <c r="A4202" s="23">
        <v>4201</v>
      </c>
      <c r="B4202" s="3" t="s">
        <v>665</v>
      </c>
      <c r="C4202" s="28">
        <v>20</v>
      </c>
      <c r="D4202" s="29">
        <v>11</v>
      </c>
      <c r="E4202" s="28">
        <v>1998</v>
      </c>
      <c r="F4202" s="31">
        <f>DATE(E4202,D4202,C4202)</f>
        <v>36119</v>
      </c>
      <c r="G4202" s="24" t="s">
        <v>5319</v>
      </c>
      <c r="H4202" s="2">
        <v>3000000</v>
      </c>
      <c r="I4202" s="2">
        <v>24793251</v>
      </c>
      <c r="J4202" s="2">
        <v>55193251</v>
      </c>
      <c r="K4202" s="28" t="str">
        <f t="shared" si="522"/>
        <v/>
      </c>
      <c r="L4202" s="28" t="str">
        <f t="shared" si="523"/>
        <v/>
      </c>
      <c r="M4202" s="28" t="s">
        <v>5319</v>
      </c>
      <c r="N4202" s="28" t="str">
        <f t="shared" si="524"/>
        <v/>
      </c>
      <c r="O4202" s="28" t="str">
        <f>IF(N4202=1,M4202&amp;" ("&amp;E4202&amp;")",M4202)</f>
        <v>Waking Ned Devine</v>
      </c>
      <c r="P4202" s="36">
        <f>INDEX(cpi!$A$1:$M$105,MATCH('Inflation adjust calc'!$E4202,cpi!$A:$A,0),MATCH('Inflation adjust calc'!$D4202,cpi!$1:$1,0))</f>
        <v>164</v>
      </c>
      <c r="Q4202" s="36">
        <f>cpi!$I$2</f>
        <v>240.85300000000001</v>
      </c>
      <c r="R4202" s="36">
        <f t="shared" si="529"/>
        <v>1.4686158536585365</v>
      </c>
      <c r="S4202" s="28" t="str">
        <f t="shared" si="525"/>
        <v/>
      </c>
      <c r="T4202" s="37">
        <f t="shared" si="526"/>
        <v>4405847.5609756093</v>
      </c>
      <c r="U4202" s="37">
        <f t="shared" si="527"/>
        <v>36411761.482335366</v>
      </c>
      <c r="V4202" s="37">
        <f t="shared" si="528"/>
        <v>81057683.433554873</v>
      </c>
    </row>
    <row r="4203" spans="1:22">
      <c r="A4203" s="23">
        <v>4202</v>
      </c>
      <c r="B4203" s="3">
        <v>35438</v>
      </c>
      <c r="C4203" s="28">
        <v>1</v>
      </c>
      <c r="D4203" s="29">
        <v>8</v>
      </c>
      <c r="E4203" s="28">
        <v>1997</v>
      </c>
      <c r="F4203" s="31">
        <f>DATE(E4203,D4203,C4203)</f>
        <v>35643</v>
      </c>
      <c r="G4203" s="24" t="s">
        <v>5320</v>
      </c>
      <c r="H4203" s="2">
        <v>3000000</v>
      </c>
      <c r="I4203" s="2">
        <v>24646936</v>
      </c>
      <c r="J4203" s="2">
        <v>27788649</v>
      </c>
      <c r="K4203" s="28" t="str">
        <f t="shared" si="522"/>
        <v/>
      </c>
      <c r="L4203" s="28" t="str">
        <f t="shared" si="523"/>
        <v/>
      </c>
      <c r="M4203" s="28" t="s">
        <v>5320</v>
      </c>
      <c r="N4203" s="28" t="str">
        <f t="shared" si="524"/>
        <v/>
      </c>
      <c r="O4203" s="28" t="str">
        <f>IF(N4203=1,M4203&amp;" ("&amp;E4203&amp;")",M4203)</f>
        <v>Air Bud</v>
      </c>
      <c r="P4203" s="36">
        <f>INDEX(cpi!$A$1:$M$105,MATCH('Inflation adjust calc'!$E4203,cpi!$A:$A,0),MATCH('Inflation adjust calc'!$D4203,cpi!$1:$1,0))</f>
        <v>160.80000000000001</v>
      </c>
      <c r="Q4203" s="36">
        <f>cpi!$I$2</f>
        <v>240.85300000000001</v>
      </c>
      <c r="R4203" s="36">
        <f t="shared" si="529"/>
        <v>1.4978420398009951</v>
      </c>
      <c r="S4203" s="28" t="str">
        <f t="shared" si="525"/>
        <v/>
      </c>
      <c r="T4203" s="37">
        <f t="shared" si="526"/>
        <v>4493526.1194029851</v>
      </c>
      <c r="U4203" s="37">
        <f t="shared" si="527"/>
        <v>36917216.893084578</v>
      </c>
      <c r="V4203" s="37">
        <f t="shared" si="528"/>
        <v>41623006.701473884</v>
      </c>
    </row>
    <row r="4204" spans="1:22">
      <c r="A4204" s="23">
        <v>4203</v>
      </c>
      <c r="B4204" s="3">
        <v>37570</v>
      </c>
      <c r="C4204" s="28">
        <v>11</v>
      </c>
      <c r="D4204" s="29">
        <v>10</v>
      </c>
      <c r="E4204" s="28">
        <v>2002</v>
      </c>
      <c r="F4204" s="31">
        <f>DATE(E4204,D4204,C4204)</f>
        <v>37540</v>
      </c>
      <c r="G4204" s="24" t="s">
        <v>5321</v>
      </c>
      <c r="H4204" s="2">
        <v>3000000</v>
      </c>
      <c r="I4204" s="2">
        <v>21576018</v>
      </c>
      <c r="J4204" s="2">
        <v>58240487</v>
      </c>
      <c r="K4204" s="28" t="str">
        <f t="shared" si="522"/>
        <v/>
      </c>
      <c r="L4204" s="28" t="str">
        <f t="shared" si="523"/>
        <v/>
      </c>
      <c r="M4204" s="28" t="s">
        <v>5321</v>
      </c>
      <c r="N4204" s="28" t="str">
        <f t="shared" si="524"/>
        <v/>
      </c>
      <c r="O4204" s="28" t="str">
        <f>IF(N4204=1,M4204&amp;" ("&amp;E4204&amp;")",M4204)</f>
        <v>Bowling for Columbine</v>
      </c>
      <c r="P4204" s="36">
        <f>INDEX(cpi!$A$1:$M$105,MATCH('Inflation adjust calc'!$E4204,cpi!$A:$A,0),MATCH('Inflation adjust calc'!$D4204,cpi!$1:$1,0))</f>
        <v>181.3</v>
      </c>
      <c r="Q4204" s="36">
        <f>cpi!$I$2</f>
        <v>240.85300000000001</v>
      </c>
      <c r="R4204" s="36">
        <f t="shared" si="529"/>
        <v>1.3284776613348042</v>
      </c>
      <c r="S4204" s="28" t="str">
        <f t="shared" si="525"/>
        <v/>
      </c>
      <c r="T4204" s="37">
        <f t="shared" si="526"/>
        <v>3985432.9840044123</v>
      </c>
      <c r="U4204" s="37">
        <f t="shared" si="527"/>
        <v>28663257.933557637</v>
      </c>
      <c r="V4204" s="37">
        <f t="shared" si="528"/>
        <v>77371185.964760065</v>
      </c>
    </row>
    <row r="4205" spans="1:22">
      <c r="A4205" s="23">
        <v>4204</v>
      </c>
      <c r="B4205" s="3">
        <v>31058</v>
      </c>
      <c r="C4205" s="28">
        <v>1</v>
      </c>
      <c r="D4205" s="29">
        <v>11</v>
      </c>
      <c r="E4205" s="28">
        <v>1985</v>
      </c>
      <c r="F4205" s="31">
        <f>DATE(E4205,D4205,C4205)</f>
        <v>31352</v>
      </c>
      <c r="G4205" s="24" t="s">
        <v>5322</v>
      </c>
      <c r="H4205" s="2">
        <v>3000000</v>
      </c>
      <c r="I4205" s="2">
        <v>21163999</v>
      </c>
      <c r="J4205" s="2">
        <v>21163999</v>
      </c>
      <c r="K4205" s="28" t="str">
        <f t="shared" si="522"/>
        <v/>
      </c>
      <c r="L4205" s="28" t="str">
        <f t="shared" si="523"/>
        <v/>
      </c>
      <c r="M4205" s="28" t="s">
        <v>5322</v>
      </c>
      <c r="N4205" s="28" t="str">
        <f t="shared" si="524"/>
        <v/>
      </c>
      <c r="O4205" s="28" t="str">
        <f>IF(N4205=1,M4205&amp;" ("&amp;E4205&amp;")",M4205)</f>
        <v>A Nightmare On Elm Street Part 2: Freddy's Revenge</v>
      </c>
      <c r="P4205" s="36">
        <f>INDEX(cpi!$A$1:$M$105,MATCH('Inflation adjust calc'!$E4205,cpi!$A:$A,0),MATCH('Inflation adjust calc'!$D4205,cpi!$1:$1,0))</f>
        <v>109</v>
      </c>
      <c r="Q4205" s="36">
        <f>cpi!$I$2</f>
        <v>240.85300000000001</v>
      </c>
      <c r="R4205" s="36">
        <f t="shared" si="529"/>
        <v>2.2096605504587155</v>
      </c>
      <c r="S4205" s="28" t="str">
        <f t="shared" si="525"/>
        <v/>
      </c>
      <c r="T4205" s="37">
        <f t="shared" si="526"/>
        <v>6628981.6513761468</v>
      </c>
      <c r="U4205" s="37">
        <f t="shared" si="527"/>
        <v>46765253.680247702</v>
      </c>
      <c r="V4205" s="37">
        <f t="shared" si="528"/>
        <v>46765253.680247702</v>
      </c>
    </row>
    <row r="4206" spans="1:22">
      <c r="A4206" s="23">
        <v>4205</v>
      </c>
      <c r="B4206" s="3">
        <v>31596</v>
      </c>
      <c r="C4206" s="28">
        <v>7</v>
      </c>
      <c r="D4206" s="29">
        <v>3</v>
      </c>
      <c r="E4206" s="28">
        <v>1986</v>
      </c>
      <c r="F4206" s="31">
        <f>DATE(E4206,D4206,C4206)</f>
        <v>31478</v>
      </c>
      <c r="G4206" s="24" t="s">
        <v>5323</v>
      </c>
      <c r="H4206" s="2">
        <v>3000000</v>
      </c>
      <c r="I4206" s="2">
        <v>20966644</v>
      </c>
      <c r="J4206" s="2">
        <v>20966644</v>
      </c>
      <c r="K4206" s="28" t="str">
        <f t="shared" si="522"/>
        <v/>
      </c>
      <c r="L4206" s="28" t="str">
        <f t="shared" si="523"/>
        <v/>
      </c>
      <c r="M4206" s="28" t="s">
        <v>5323</v>
      </c>
      <c r="N4206" s="28" t="str">
        <f t="shared" si="524"/>
        <v/>
      </c>
      <c r="O4206" s="28" t="str">
        <f>IF(N4206=1,M4206&amp;" ("&amp;E4206&amp;")",M4206)</f>
        <v>A Room with a View</v>
      </c>
      <c r="P4206" s="36">
        <f>INDEX(cpi!$A$1:$M$105,MATCH('Inflation adjust calc'!$E4206,cpi!$A:$A,0),MATCH('Inflation adjust calc'!$D4206,cpi!$1:$1,0))</f>
        <v>108.8</v>
      </c>
      <c r="Q4206" s="36">
        <f>cpi!$I$2</f>
        <v>240.85300000000001</v>
      </c>
      <c r="R4206" s="36">
        <f t="shared" si="529"/>
        <v>2.2137224264705884</v>
      </c>
      <c r="S4206" s="28" t="str">
        <f t="shared" si="525"/>
        <v/>
      </c>
      <c r="T4206" s="37">
        <f t="shared" si="526"/>
        <v>6641167.2794117648</v>
      </c>
      <c r="U4206" s="37">
        <f t="shared" si="527"/>
        <v>46414330.030625001</v>
      </c>
      <c r="V4206" s="37">
        <f t="shared" si="528"/>
        <v>46414330.030625001</v>
      </c>
    </row>
    <row r="4207" spans="1:22">
      <c r="A4207" s="23">
        <v>4206</v>
      </c>
      <c r="B4207" s="3">
        <v>27673</v>
      </c>
      <c r="C4207" s="28">
        <v>10</v>
      </c>
      <c r="D4207" s="29">
        <v>6</v>
      </c>
      <c r="E4207" s="28">
        <v>1975</v>
      </c>
      <c r="F4207" s="31">
        <f>DATE(E4207,D4207,C4207)</f>
        <v>27555</v>
      </c>
      <c r="G4207" s="24" t="s">
        <v>5324</v>
      </c>
      <c r="H4207" s="2">
        <v>3000000</v>
      </c>
      <c r="I4207" s="2">
        <v>20123742</v>
      </c>
      <c r="J4207" s="2">
        <v>20123742</v>
      </c>
      <c r="K4207" s="28" t="str">
        <f t="shared" si="522"/>
        <v/>
      </c>
      <c r="L4207" s="28" t="str">
        <f t="shared" si="523"/>
        <v/>
      </c>
      <c r="M4207" s="28" t="s">
        <v>5324</v>
      </c>
      <c r="N4207" s="28" t="str">
        <f t="shared" si="524"/>
        <v/>
      </c>
      <c r="O4207" s="28" t="str">
        <f>IF(N4207=1,M4207&amp;" ("&amp;E4207&amp;")",M4207)</f>
        <v>Love and Death</v>
      </c>
      <c r="P4207" s="36">
        <f>INDEX(cpi!$A$1:$M$105,MATCH('Inflation adjust calc'!$E4207,cpi!$A:$A,0),MATCH('Inflation adjust calc'!$D4207,cpi!$1:$1,0))</f>
        <v>53.6</v>
      </c>
      <c r="Q4207" s="36">
        <f>cpi!$I$2</f>
        <v>240.85300000000001</v>
      </c>
      <c r="R4207" s="36">
        <f t="shared" si="529"/>
        <v>4.4935261194029854</v>
      </c>
      <c r="S4207" s="28" t="str">
        <f t="shared" si="525"/>
        <v/>
      </c>
      <c r="T4207" s="37">
        <f t="shared" si="526"/>
        <v>13480578.358208956</v>
      </c>
      <c r="U4207" s="37">
        <f t="shared" si="527"/>
        <v>90426560.297126874</v>
      </c>
      <c r="V4207" s="37">
        <f t="shared" si="528"/>
        <v>90426560.297126874</v>
      </c>
    </row>
    <row r="4208" spans="1:22">
      <c r="A4208" s="23">
        <v>4207</v>
      </c>
      <c r="B4208" s="3">
        <v>31420</v>
      </c>
      <c r="C4208" s="28">
        <v>1</v>
      </c>
      <c r="D4208" s="29">
        <v>8</v>
      </c>
      <c r="E4208" s="28">
        <v>1986</v>
      </c>
      <c r="F4208" s="31">
        <f>DATE(E4208,D4208,C4208)</f>
        <v>31625</v>
      </c>
      <c r="G4208" s="24" t="s">
        <v>5325</v>
      </c>
      <c r="H4208" s="2">
        <v>3000000</v>
      </c>
      <c r="I4208" s="2">
        <v>19472057</v>
      </c>
      <c r="J4208" s="2">
        <v>19472057</v>
      </c>
      <c r="K4208" s="28" t="str">
        <f t="shared" si="522"/>
        <v/>
      </c>
      <c r="L4208" s="28" t="str">
        <f t="shared" si="523"/>
        <v/>
      </c>
      <c r="M4208" s="28" t="s">
        <v>5325</v>
      </c>
      <c r="N4208" s="28" t="str">
        <f t="shared" si="524"/>
        <v/>
      </c>
      <c r="O4208" s="28" t="str">
        <f>IF(N4208=1,M4208&amp;" ("&amp;E4208&amp;")",M4208)</f>
        <v>Friday the 13th Part VI: Jason Lives</v>
      </c>
      <c r="P4208" s="36">
        <f>INDEX(cpi!$A$1:$M$105,MATCH('Inflation adjust calc'!$E4208,cpi!$A:$A,0),MATCH('Inflation adjust calc'!$D4208,cpi!$1:$1,0))</f>
        <v>109.7</v>
      </c>
      <c r="Q4208" s="36">
        <f>cpi!$I$2</f>
        <v>240.85300000000001</v>
      </c>
      <c r="R4208" s="36">
        <f t="shared" si="529"/>
        <v>2.1955606198723792</v>
      </c>
      <c r="S4208" s="28" t="str">
        <f t="shared" si="525"/>
        <v/>
      </c>
      <c r="T4208" s="37">
        <f t="shared" si="526"/>
        <v>6586681.8596171374</v>
      </c>
      <c r="U4208" s="37">
        <f t="shared" si="527"/>
        <v>42752081.537110299</v>
      </c>
      <c r="V4208" s="37">
        <f t="shared" si="528"/>
        <v>42752081.537110299</v>
      </c>
    </row>
    <row r="4209" spans="1:22">
      <c r="A4209" s="23">
        <v>4208</v>
      </c>
      <c r="B4209" s="3">
        <v>37295</v>
      </c>
      <c r="C4209" s="28">
        <v>2</v>
      </c>
      <c r="D4209" s="29">
        <v>8</v>
      </c>
      <c r="E4209" s="28">
        <v>2002</v>
      </c>
      <c r="F4209" s="31">
        <f>DATE(E4209,D4209,C4209)</f>
        <v>37470</v>
      </c>
      <c r="G4209" s="24" t="s">
        <v>5326</v>
      </c>
      <c r="H4209" s="2">
        <v>3000000</v>
      </c>
      <c r="I4209" s="2">
        <v>19184820</v>
      </c>
      <c r="J4209" s="2">
        <v>19184820</v>
      </c>
      <c r="K4209" s="28" t="str">
        <f t="shared" si="522"/>
        <v/>
      </c>
      <c r="L4209" s="28" t="str">
        <f t="shared" si="523"/>
        <v/>
      </c>
      <c r="M4209" s="28" t="s">
        <v>5326</v>
      </c>
      <c r="N4209" s="28" t="str">
        <f t="shared" si="524"/>
        <v/>
      </c>
      <c r="O4209" s="28" t="str">
        <f>IF(N4209=1,M4209&amp;" ("&amp;E4209&amp;")",M4209)</f>
        <v>Martin Lawrence Live: RunTelDat</v>
      </c>
      <c r="P4209" s="36">
        <f>INDEX(cpi!$A$1:$M$105,MATCH('Inflation adjust calc'!$E4209,cpi!$A:$A,0),MATCH('Inflation adjust calc'!$D4209,cpi!$1:$1,0))</f>
        <v>180.7</v>
      </c>
      <c r="Q4209" s="36">
        <f>cpi!$I$2</f>
        <v>240.85300000000001</v>
      </c>
      <c r="R4209" s="36">
        <f t="shared" si="529"/>
        <v>1.3328887659103488</v>
      </c>
      <c r="S4209" s="28" t="str">
        <f t="shared" si="525"/>
        <v/>
      </c>
      <c r="T4209" s="37">
        <f t="shared" si="526"/>
        <v>3998666.2977310461</v>
      </c>
      <c r="U4209" s="37">
        <f t="shared" si="527"/>
        <v>25571231.054012176</v>
      </c>
      <c r="V4209" s="37">
        <f t="shared" si="528"/>
        <v>25571231.054012176</v>
      </c>
    </row>
    <row r="4210" spans="1:22">
      <c r="A4210" s="23">
        <v>4209</v>
      </c>
      <c r="B4210" s="3">
        <v>21916</v>
      </c>
      <c r="C4210" s="28">
        <v>1</v>
      </c>
      <c r="D4210" s="29">
        <v>1</v>
      </c>
      <c r="E4210" s="28">
        <v>1960</v>
      </c>
      <c r="F4210" s="31">
        <f>DATE(E4210,D4210,C4210)</f>
        <v>21916</v>
      </c>
      <c r="G4210" s="24" t="s">
        <v>5327</v>
      </c>
      <c r="H4210" s="2">
        <v>3000000</v>
      </c>
      <c r="I4210" s="2">
        <v>18600000</v>
      </c>
      <c r="J4210" s="2">
        <v>24600000</v>
      </c>
      <c r="K4210" s="28" t="str">
        <f t="shared" si="522"/>
        <v/>
      </c>
      <c r="L4210" s="28" t="str">
        <f t="shared" si="523"/>
        <v/>
      </c>
      <c r="M4210" s="28" t="s">
        <v>5327</v>
      </c>
      <c r="N4210" s="28" t="str">
        <f t="shared" si="524"/>
        <v/>
      </c>
      <c r="O4210" s="28" t="str">
        <f>IF(N4210=1,M4210&amp;" ("&amp;E4210&amp;")",M4210)</f>
        <v>The Apartment</v>
      </c>
      <c r="P4210" s="36">
        <f>INDEX(cpi!$A$1:$M$105,MATCH('Inflation adjust calc'!$E4210,cpi!$A:$A,0),MATCH('Inflation adjust calc'!$D4210,cpi!$1:$1,0))</f>
        <v>29.3</v>
      </c>
      <c r="Q4210" s="36">
        <f>cpi!$I$2</f>
        <v>240.85300000000001</v>
      </c>
      <c r="R4210" s="36">
        <f t="shared" si="529"/>
        <v>8.2202389078498292</v>
      </c>
      <c r="S4210" s="28" t="str">
        <f t="shared" si="525"/>
        <v/>
      </c>
      <c r="T4210" s="37">
        <f t="shared" si="526"/>
        <v>24660716.723549489</v>
      </c>
      <c r="U4210" s="37">
        <f t="shared" si="527"/>
        <v>152896443.68600681</v>
      </c>
      <c r="V4210" s="37">
        <f t="shared" si="528"/>
        <v>202217877.13310578</v>
      </c>
    </row>
    <row r="4211" spans="1:22">
      <c r="A4211" s="23">
        <v>4210</v>
      </c>
      <c r="B4211" s="3" t="s">
        <v>5328</v>
      </c>
      <c r="C4211" s="28">
        <v>20</v>
      </c>
      <c r="D4211" s="29">
        <v>9</v>
      </c>
      <c r="E4211" s="28">
        <v>1958</v>
      </c>
      <c r="F4211" s="31">
        <f>DATE(E4211,D4211,C4211)</f>
        <v>21448</v>
      </c>
      <c r="G4211" s="24" t="s">
        <v>5329</v>
      </c>
      <c r="H4211" s="2">
        <v>3000000</v>
      </c>
      <c r="I4211" s="2">
        <v>17570324</v>
      </c>
      <c r="J4211" s="2">
        <v>17570324</v>
      </c>
      <c r="K4211" s="28" t="str">
        <f t="shared" si="522"/>
        <v/>
      </c>
      <c r="L4211" s="28" t="str">
        <f t="shared" si="523"/>
        <v/>
      </c>
      <c r="M4211" s="28" t="s">
        <v>5329</v>
      </c>
      <c r="N4211" s="28" t="str">
        <f t="shared" si="524"/>
        <v/>
      </c>
      <c r="O4211" s="28" t="str">
        <f>IF(N4211=1,M4211&amp;" ("&amp;E4211&amp;")",M4211)</f>
        <v>Cat on a Hot Tin Roof</v>
      </c>
      <c r="P4211" s="36">
        <f>INDEX(cpi!$A$1:$M$105,MATCH('Inflation adjust calc'!$E4211,cpi!$A:$A,0),MATCH('Inflation adjust calc'!$D4211,cpi!$1:$1,0))</f>
        <v>28.9</v>
      </c>
      <c r="Q4211" s="36">
        <f>cpi!$I$2</f>
        <v>240.85300000000001</v>
      </c>
      <c r="R4211" s="36">
        <f t="shared" si="529"/>
        <v>8.3340138408304512</v>
      </c>
      <c r="S4211" s="28" t="str">
        <f t="shared" si="525"/>
        <v/>
      </c>
      <c r="T4211" s="37">
        <f t="shared" si="526"/>
        <v>25002041.522491354</v>
      </c>
      <c r="U4211" s="37">
        <f t="shared" si="527"/>
        <v>146431323.40387547</v>
      </c>
      <c r="V4211" s="37">
        <f t="shared" si="528"/>
        <v>146431323.40387547</v>
      </c>
    </row>
    <row r="4212" spans="1:22">
      <c r="A4212" s="23">
        <v>4211</v>
      </c>
      <c r="B4212" s="3" t="s">
        <v>5330</v>
      </c>
      <c r="C4212" s="28">
        <v>26</v>
      </c>
      <c r="D4212" s="29">
        <v>5</v>
      </c>
      <c r="E4212" s="28">
        <v>1970</v>
      </c>
      <c r="F4212" s="31">
        <f>DATE(E4212,D4212,C4212)</f>
        <v>25714</v>
      </c>
      <c r="G4212" s="24" t="s">
        <v>5331</v>
      </c>
      <c r="H4212" s="2">
        <v>3000000</v>
      </c>
      <c r="I4212" s="2">
        <v>17489009</v>
      </c>
      <c r="J4212" s="2">
        <v>17489009</v>
      </c>
      <c r="K4212" s="28" t="str">
        <f t="shared" si="522"/>
        <v/>
      </c>
      <c r="L4212" s="28" t="str">
        <f t="shared" si="523"/>
        <v/>
      </c>
      <c r="M4212" s="28" t="s">
        <v>5331</v>
      </c>
      <c r="N4212" s="28" t="str">
        <f t="shared" si="524"/>
        <v/>
      </c>
      <c r="O4212" s="28" t="str">
        <f>IF(N4212=1,M4212&amp;" ("&amp;E4212&amp;")",M4212)</f>
        <v>Beneath the Planet of the Apes</v>
      </c>
      <c r="P4212" s="36">
        <f>INDEX(cpi!$A$1:$M$105,MATCH('Inflation adjust calc'!$E4212,cpi!$A:$A,0),MATCH('Inflation adjust calc'!$D4212,cpi!$1:$1,0))</f>
        <v>38.6</v>
      </c>
      <c r="Q4212" s="36">
        <f>cpi!$I$2</f>
        <v>240.85300000000001</v>
      </c>
      <c r="R4212" s="36">
        <f t="shared" si="529"/>
        <v>6.2397150259067358</v>
      </c>
      <c r="S4212" s="28" t="str">
        <f t="shared" si="525"/>
        <v/>
      </c>
      <c r="T4212" s="37">
        <f t="shared" si="526"/>
        <v>18719145.077720206</v>
      </c>
      <c r="U4212" s="37">
        <f t="shared" si="527"/>
        <v>109126432.24551813</v>
      </c>
      <c r="V4212" s="37">
        <f t="shared" si="528"/>
        <v>109126432.24551813</v>
      </c>
    </row>
    <row r="4213" spans="1:22">
      <c r="A4213" s="23">
        <v>4212</v>
      </c>
      <c r="B4213" s="3">
        <v>37046</v>
      </c>
      <c r="C4213" s="28">
        <v>6</v>
      </c>
      <c r="D4213" s="29">
        <v>4</v>
      </c>
      <c r="E4213" s="28">
        <v>2001</v>
      </c>
      <c r="F4213" s="31">
        <f>DATE(E4213,D4213,C4213)</f>
        <v>36987</v>
      </c>
      <c r="G4213" s="24" t="s">
        <v>5332</v>
      </c>
      <c r="H4213" s="2">
        <v>3000000</v>
      </c>
      <c r="I4213" s="2">
        <v>17052128</v>
      </c>
      <c r="J4213" s="2">
        <v>68452128</v>
      </c>
      <c r="K4213" s="28" t="str">
        <f t="shared" si="522"/>
        <v/>
      </c>
      <c r="L4213" s="28" t="str">
        <f t="shared" si="523"/>
        <v/>
      </c>
      <c r="M4213" s="28" t="s">
        <v>5332</v>
      </c>
      <c r="N4213" s="28" t="str">
        <f t="shared" si="524"/>
        <v/>
      </c>
      <c r="O4213" s="28" t="str">
        <f>IF(N4213=1,M4213&amp;" ("&amp;E4213&amp;")",M4213)</f>
        <v>Pokemon 3: The Movie</v>
      </c>
      <c r="P4213" s="36">
        <f>INDEX(cpi!$A$1:$M$105,MATCH('Inflation adjust calc'!$E4213,cpi!$A:$A,0),MATCH('Inflation adjust calc'!$D4213,cpi!$1:$1,0))</f>
        <v>176.9</v>
      </c>
      <c r="Q4213" s="36">
        <f>cpi!$I$2</f>
        <v>240.85300000000001</v>
      </c>
      <c r="R4213" s="36">
        <f t="shared" si="529"/>
        <v>1.3615206331260599</v>
      </c>
      <c r="S4213" s="28" t="str">
        <f t="shared" si="525"/>
        <v/>
      </c>
      <c r="T4213" s="37">
        <f t="shared" si="526"/>
        <v>4084561.8993781796</v>
      </c>
      <c r="U4213" s="37">
        <f t="shared" si="527"/>
        <v>23216824.110706612</v>
      </c>
      <c r="V4213" s="37">
        <f t="shared" si="528"/>
        <v>93198984.653386086</v>
      </c>
    </row>
    <row r="4214" spans="1:22">
      <c r="A4214" s="23">
        <v>4213</v>
      </c>
      <c r="B4214" s="3" t="s">
        <v>5333</v>
      </c>
      <c r="C4214" s="28">
        <v>13</v>
      </c>
      <c r="D4214" s="29">
        <v>8</v>
      </c>
      <c r="E4214" s="28">
        <v>1993</v>
      </c>
      <c r="F4214" s="31">
        <f>DATE(E4214,D4214,C4214)</f>
        <v>34194</v>
      </c>
      <c r="G4214" s="24" t="s">
        <v>5334</v>
      </c>
      <c r="H4214" s="2">
        <v>3000000</v>
      </c>
      <c r="I4214" s="2">
        <v>15935068</v>
      </c>
      <c r="J4214" s="2">
        <v>15935068</v>
      </c>
      <c r="K4214" s="28" t="str">
        <f t="shared" si="522"/>
        <v/>
      </c>
      <c r="L4214" s="28" t="str">
        <f t="shared" si="523"/>
        <v/>
      </c>
      <c r="M4214" s="28" t="s">
        <v>5334</v>
      </c>
      <c r="N4214" s="28" t="str">
        <f t="shared" si="524"/>
        <v/>
      </c>
      <c r="O4214" s="28" t="str">
        <f>IF(N4214=1,M4214&amp;" ("&amp;E4214&amp;")",M4214)</f>
        <v>Jason Goes to Hell: The Final Friday</v>
      </c>
      <c r="P4214" s="36">
        <f>INDEX(cpi!$A$1:$M$105,MATCH('Inflation adjust calc'!$E4214,cpi!$A:$A,0),MATCH('Inflation adjust calc'!$D4214,cpi!$1:$1,0))</f>
        <v>144.80000000000001</v>
      </c>
      <c r="Q4214" s="36">
        <f>cpi!$I$2</f>
        <v>240.85300000000001</v>
      </c>
      <c r="R4214" s="36">
        <f t="shared" si="529"/>
        <v>1.663349447513812</v>
      </c>
      <c r="S4214" s="28" t="str">
        <f t="shared" si="525"/>
        <v/>
      </c>
      <c r="T4214" s="37">
        <f t="shared" si="526"/>
        <v>4990048.3425414357</v>
      </c>
      <c r="U4214" s="37">
        <f t="shared" si="527"/>
        <v>26505586.553895026</v>
      </c>
      <c r="V4214" s="37">
        <f t="shared" si="528"/>
        <v>26505586.553895026</v>
      </c>
    </row>
    <row r="4215" spans="1:22">
      <c r="A4215" s="23">
        <v>4214</v>
      </c>
      <c r="B4215" s="3" t="s">
        <v>5335</v>
      </c>
      <c r="C4215" s="28">
        <v>27</v>
      </c>
      <c r="D4215" s="29">
        <v>4</v>
      </c>
      <c r="E4215" s="28">
        <v>1990</v>
      </c>
      <c r="F4215" s="31">
        <f>DATE(E4215,D4215,C4215)</f>
        <v>32990</v>
      </c>
      <c r="G4215" s="24" t="s">
        <v>5336</v>
      </c>
      <c r="H4215" s="2">
        <v>3000000</v>
      </c>
      <c r="I4215" s="2">
        <v>15000000</v>
      </c>
      <c r="J4215" s="2">
        <v>15000000</v>
      </c>
      <c r="K4215" s="28" t="str">
        <f t="shared" si="522"/>
        <v/>
      </c>
      <c r="L4215" s="28" t="str">
        <f t="shared" si="523"/>
        <v/>
      </c>
      <c r="M4215" s="28" t="s">
        <v>5336</v>
      </c>
      <c r="N4215" s="28" t="str">
        <f t="shared" si="524"/>
        <v/>
      </c>
      <c r="O4215" s="28" t="str">
        <f>IF(N4215=1,M4215&amp;" ("&amp;E4215&amp;")",M4215)</f>
        <v>Spaced Invaders</v>
      </c>
      <c r="P4215" s="36">
        <f>INDEX(cpi!$A$1:$M$105,MATCH('Inflation adjust calc'!$E4215,cpi!$A:$A,0),MATCH('Inflation adjust calc'!$D4215,cpi!$1:$1,0))</f>
        <v>128.9</v>
      </c>
      <c r="Q4215" s="36">
        <f>cpi!$I$2</f>
        <v>240.85300000000001</v>
      </c>
      <c r="R4215" s="36">
        <f t="shared" si="529"/>
        <v>1.8685259891388672</v>
      </c>
      <c r="S4215" s="28" t="str">
        <f t="shared" si="525"/>
        <v/>
      </c>
      <c r="T4215" s="37">
        <f t="shared" si="526"/>
        <v>5605577.9674166022</v>
      </c>
      <c r="U4215" s="37">
        <f t="shared" si="527"/>
        <v>28027889.837083008</v>
      </c>
      <c r="V4215" s="37">
        <f t="shared" si="528"/>
        <v>28027889.837083008</v>
      </c>
    </row>
    <row r="4216" spans="1:22">
      <c r="A4216" s="23">
        <v>4215</v>
      </c>
      <c r="B4216" s="3">
        <v>28007</v>
      </c>
      <c r="C4216" s="28">
        <v>9</v>
      </c>
      <c r="D4216" s="29">
        <v>4</v>
      </c>
      <c r="E4216" s="28">
        <v>1976</v>
      </c>
      <c r="F4216" s="31">
        <f>DATE(E4216,D4216,C4216)</f>
        <v>27859</v>
      </c>
      <c r="G4216" s="24" t="s">
        <v>5337</v>
      </c>
      <c r="H4216" s="2">
        <v>3000000</v>
      </c>
      <c r="I4216" s="2">
        <v>13200000</v>
      </c>
      <c r="J4216" s="2">
        <v>13200000</v>
      </c>
      <c r="K4216" s="28" t="str">
        <f t="shared" si="522"/>
        <v/>
      </c>
      <c r="L4216" s="28" t="str">
        <f t="shared" si="523"/>
        <v/>
      </c>
      <c r="M4216" s="28" t="s">
        <v>5337</v>
      </c>
      <c r="N4216" s="28" t="str">
        <f t="shared" si="524"/>
        <v/>
      </c>
      <c r="O4216" s="28" t="str">
        <f>IF(N4216=1,M4216&amp;" ("&amp;E4216&amp;")",M4216)</f>
        <v>Family Plot</v>
      </c>
      <c r="P4216" s="36">
        <f>INDEX(cpi!$A$1:$M$105,MATCH('Inflation adjust calc'!$E4216,cpi!$A:$A,0),MATCH('Inflation adjust calc'!$D4216,cpi!$1:$1,0))</f>
        <v>56.1</v>
      </c>
      <c r="Q4216" s="36">
        <f>cpi!$I$2</f>
        <v>240.85300000000001</v>
      </c>
      <c r="R4216" s="36">
        <f t="shared" si="529"/>
        <v>4.2932798573975042</v>
      </c>
      <c r="S4216" s="28" t="str">
        <f t="shared" si="525"/>
        <v/>
      </c>
      <c r="T4216" s="37">
        <f t="shared" si="526"/>
        <v>12879839.572192512</v>
      </c>
      <c r="U4216" s="37">
        <f t="shared" si="527"/>
        <v>56671294.117647052</v>
      </c>
      <c r="V4216" s="37">
        <f t="shared" si="528"/>
        <v>56671294.117647052</v>
      </c>
    </row>
    <row r="4217" spans="1:22">
      <c r="A4217" s="23">
        <v>4216</v>
      </c>
      <c r="B4217" s="3" t="s">
        <v>5338</v>
      </c>
      <c r="C4217" s="28">
        <v>16</v>
      </c>
      <c r="D4217" s="29">
        <v>7</v>
      </c>
      <c r="E4217" s="28">
        <v>1966</v>
      </c>
      <c r="F4217" s="31">
        <f>DATE(E4217,D4217,C4217)</f>
        <v>24304</v>
      </c>
      <c r="G4217" s="24" t="s">
        <v>5339</v>
      </c>
      <c r="H4217" s="2">
        <v>3000000</v>
      </c>
      <c r="I4217" s="2">
        <v>13000000</v>
      </c>
      <c r="J4217" s="2">
        <v>13000000</v>
      </c>
      <c r="K4217" s="28" t="str">
        <f t="shared" si="522"/>
        <v/>
      </c>
      <c r="L4217" s="28" t="str">
        <f t="shared" si="523"/>
        <v/>
      </c>
      <c r="M4217" s="28" t="s">
        <v>5339</v>
      </c>
      <c r="N4217" s="28" t="str">
        <f t="shared" si="524"/>
        <v/>
      </c>
      <c r="O4217" s="28" t="str">
        <f>IF(N4217=1,M4217&amp;" ("&amp;E4217&amp;")",M4217)</f>
        <v>Torn Curtain</v>
      </c>
      <c r="P4217" s="36">
        <f>INDEX(cpi!$A$1:$M$105,MATCH('Inflation adjust calc'!$E4217,cpi!$A:$A,0),MATCH('Inflation adjust calc'!$D4217,cpi!$1:$1,0))</f>
        <v>32.5</v>
      </c>
      <c r="Q4217" s="36">
        <f>cpi!$I$2</f>
        <v>240.85300000000001</v>
      </c>
      <c r="R4217" s="36">
        <f t="shared" si="529"/>
        <v>7.4108615384615391</v>
      </c>
      <c r="S4217" s="28" t="str">
        <f t="shared" si="525"/>
        <v/>
      </c>
      <c r="T4217" s="37">
        <f t="shared" si="526"/>
        <v>22232584.615384616</v>
      </c>
      <c r="U4217" s="37">
        <f t="shared" si="527"/>
        <v>96341200.000000015</v>
      </c>
      <c r="V4217" s="37">
        <f t="shared" si="528"/>
        <v>96341200.000000015</v>
      </c>
    </row>
    <row r="4218" spans="1:22">
      <c r="A4218" s="23">
        <v>4217</v>
      </c>
      <c r="B4218" s="3">
        <v>38779</v>
      </c>
      <c r="C4218" s="28">
        <v>3</v>
      </c>
      <c r="D4218" s="29">
        <v>3</v>
      </c>
      <c r="E4218" s="28">
        <v>2006</v>
      </c>
      <c r="F4218" s="31">
        <f>DATE(E4218,D4218,C4218)</f>
        <v>38779</v>
      </c>
      <c r="G4218" s="24" t="s">
        <v>5340</v>
      </c>
      <c r="H4218" s="2">
        <v>3000000</v>
      </c>
      <c r="I4218" s="2">
        <v>11718595</v>
      </c>
      <c r="J4218" s="2">
        <v>12051924</v>
      </c>
      <c r="K4218" s="28" t="str">
        <f t="shared" si="522"/>
        <v/>
      </c>
      <c r="L4218" s="28" t="str">
        <f t="shared" si="523"/>
        <v/>
      </c>
      <c r="M4218" s="28" t="s">
        <v>5340</v>
      </c>
      <c r="N4218" s="28" t="str">
        <f t="shared" si="524"/>
        <v/>
      </c>
      <c r="O4218" s="28" t="str">
        <f>IF(N4218=1,M4218&amp;" ("&amp;E4218&amp;")",M4218)</f>
        <v>Dave Chappelle's Block Party</v>
      </c>
      <c r="P4218" s="36">
        <f>INDEX(cpi!$A$1:$M$105,MATCH('Inflation adjust calc'!$E4218,cpi!$A:$A,0),MATCH('Inflation adjust calc'!$D4218,cpi!$1:$1,0))</f>
        <v>199.8</v>
      </c>
      <c r="Q4218" s="36">
        <f>cpi!$I$2</f>
        <v>240.85300000000001</v>
      </c>
      <c r="R4218" s="36">
        <f t="shared" si="529"/>
        <v>1.2054704704704704</v>
      </c>
      <c r="S4218" s="28" t="str">
        <f t="shared" si="525"/>
        <v/>
      </c>
      <c r="T4218" s="37">
        <f t="shared" si="526"/>
        <v>3616411.4114114111</v>
      </c>
      <c r="U4218" s="37">
        <f t="shared" si="527"/>
        <v>14126420.227902902</v>
      </c>
      <c r="V4218" s="37">
        <f t="shared" si="528"/>
        <v>14528238.494354354</v>
      </c>
    </row>
    <row r="4219" spans="1:22">
      <c r="A4219" s="23">
        <v>4218</v>
      </c>
      <c r="B4219" s="3" t="s">
        <v>5341</v>
      </c>
      <c r="C4219" s="28">
        <v>25</v>
      </c>
      <c r="D4219" s="29">
        <v>10</v>
      </c>
      <c r="E4219" s="28">
        <v>1985</v>
      </c>
      <c r="F4219" s="31">
        <f>DATE(E4219,D4219,C4219)</f>
        <v>31345</v>
      </c>
      <c r="G4219" s="24" t="s">
        <v>5342</v>
      </c>
      <c r="H4219" s="2">
        <v>3000000</v>
      </c>
      <c r="I4219" s="2">
        <v>11052713</v>
      </c>
      <c r="J4219" s="2">
        <v>11052713</v>
      </c>
      <c r="K4219" s="28" t="str">
        <f t="shared" si="522"/>
        <v/>
      </c>
      <c r="L4219" s="28" t="str">
        <f t="shared" si="523"/>
        <v/>
      </c>
      <c r="M4219" s="28" t="s">
        <v>5342</v>
      </c>
      <c r="N4219" s="28" t="str">
        <f t="shared" si="524"/>
        <v/>
      </c>
      <c r="O4219" s="28" t="str">
        <f>IF(N4219=1,M4219&amp;" ("&amp;E4219&amp;")",M4219)</f>
        <v>Krush Groove</v>
      </c>
      <c r="P4219" s="36">
        <f>INDEX(cpi!$A$1:$M$105,MATCH('Inflation adjust calc'!$E4219,cpi!$A:$A,0),MATCH('Inflation adjust calc'!$D4219,cpi!$1:$1,0))</f>
        <v>108.7</v>
      </c>
      <c r="Q4219" s="36">
        <f>cpi!$I$2</f>
        <v>240.85300000000001</v>
      </c>
      <c r="R4219" s="36">
        <f t="shared" si="529"/>
        <v>2.2157589696412145</v>
      </c>
      <c r="S4219" s="28" t="str">
        <f t="shared" si="525"/>
        <v/>
      </c>
      <c r="T4219" s="37">
        <f t="shared" si="526"/>
        <v>6647276.9089236436</v>
      </c>
      <c r="U4219" s="37">
        <f t="shared" si="527"/>
        <v>24490147.968620058</v>
      </c>
      <c r="V4219" s="37">
        <f t="shared" si="528"/>
        <v>24490147.968620058</v>
      </c>
    </row>
    <row r="4220" spans="1:22">
      <c r="A4220" s="23">
        <v>4219</v>
      </c>
      <c r="B4220" s="3">
        <v>21916</v>
      </c>
      <c r="C4220" s="28">
        <v>1</v>
      </c>
      <c r="D4220" s="29">
        <v>1</v>
      </c>
      <c r="E4220" s="28">
        <v>1960</v>
      </c>
      <c r="F4220" s="31">
        <f>DATE(E4220,D4220,C4220)</f>
        <v>21916</v>
      </c>
      <c r="G4220" s="24" t="s">
        <v>5343</v>
      </c>
      <c r="H4220" s="2">
        <v>3000000</v>
      </c>
      <c r="I4220" s="2">
        <v>10400000</v>
      </c>
      <c r="J4220" s="2">
        <v>10400000</v>
      </c>
      <c r="K4220" s="28" t="str">
        <f t="shared" si="522"/>
        <v/>
      </c>
      <c r="L4220" s="28" t="str">
        <f t="shared" si="523"/>
        <v/>
      </c>
      <c r="M4220" s="28" t="s">
        <v>5343</v>
      </c>
      <c r="N4220" s="28" t="str">
        <f t="shared" si="524"/>
        <v/>
      </c>
      <c r="O4220" s="28" t="str">
        <f>IF(N4220=1,M4220&amp;" ("&amp;E4220&amp;")",M4220)</f>
        <v>Elmer Gantry</v>
      </c>
      <c r="P4220" s="36">
        <f>INDEX(cpi!$A$1:$M$105,MATCH('Inflation adjust calc'!$E4220,cpi!$A:$A,0),MATCH('Inflation adjust calc'!$D4220,cpi!$1:$1,0))</f>
        <v>29.3</v>
      </c>
      <c r="Q4220" s="36">
        <f>cpi!$I$2</f>
        <v>240.85300000000001</v>
      </c>
      <c r="R4220" s="36">
        <f t="shared" si="529"/>
        <v>8.2202389078498292</v>
      </c>
      <c r="S4220" s="28" t="str">
        <f t="shared" si="525"/>
        <v/>
      </c>
      <c r="T4220" s="37">
        <f t="shared" si="526"/>
        <v>24660716.723549489</v>
      </c>
      <c r="U4220" s="37">
        <f t="shared" si="527"/>
        <v>85490484.641638219</v>
      </c>
      <c r="V4220" s="37">
        <f t="shared" si="528"/>
        <v>85490484.641638219</v>
      </c>
    </row>
    <row r="4221" spans="1:22">
      <c r="A4221" s="23">
        <v>4220</v>
      </c>
      <c r="B4221" s="3">
        <v>40030</v>
      </c>
      <c r="C4221" s="28">
        <v>8</v>
      </c>
      <c r="D4221" s="29">
        <v>5</v>
      </c>
      <c r="E4221" s="28">
        <v>2009</v>
      </c>
      <c r="F4221" s="31">
        <f>DATE(E4221,D4221,C4221)</f>
        <v>39941</v>
      </c>
      <c r="G4221" s="24" t="s">
        <v>5344</v>
      </c>
      <c r="H4221" s="2">
        <v>3000000</v>
      </c>
      <c r="I4221" s="2">
        <v>10027047</v>
      </c>
      <c r="J4221" s="2">
        <v>10172519</v>
      </c>
      <c r="K4221" s="28" t="str">
        <f t="shared" si="522"/>
        <v/>
      </c>
      <c r="L4221" s="28" t="str">
        <f t="shared" si="523"/>
        <v/>
      </c>
      <c r="M4221" s="28" t="s">
        <v>5344</v>
      </c>
      <c r="N4221" s="28" t="str">
        <f t="shared" si="524"/>
        <v/>
      </c>
      <c r="O4221" s="28" t="str">
        <f>IF(N4221=1,M4221&amp;" ("&amp;E4221&amp;")",M4221)</f>
        <v>Next Day Air</v>
      </c>
      <c r="P4221" s="36">
        <f>INDEX(cpi!$A$1:$M$105,MATCH('Inflation adjust calc'!$E4221,cpi!$A:$A,0),MATCH('Inflation adjust calc'!$D4221,cpi!$1:$1,0))</f>
        <v>213.85599999999999</v>
      </c>
      <c r="Q4221" s="36">
        <f>cpi!$I$2</f>
        <v>240.85300000000001</v>
      </c>
      <c r="R4221" s="36">
        <f t="shared" si="529"/>
        <v>1.1262391515786325</v>
      </c>
      <c r="S4221" s="28" t="str">
        <f t="shared" si="525"/>
        <v/>
      </c>
      <c r="T4221" s="37">
        <f t="shared" si="526"/>
        <v>3378717.4547358975</v>
      </c>
      <c r="U4221" s="37">
        <f t="shared" si="527"/>
        <v>11292852.906119073</v>
      </c>
      <c r="V4221" s="37">
        <f t="shared" si="528"/>
        <v>11456689.167977519</v>
      </c>
    </row>
    <row r="4222" spans="1:22">
      <c r="A4222" s="23">
        <v>4221</v>
      </c>
      <c r="B4222" s="3">
        <v>22282</v>
      </c>
      <c r="C4222" s="28">
        <v>1</v>
      </c>
      <c r="D4222" s="29">
        <v>1</v>
      </c>
      <c r="E4222" s="28">
        <v>1961</v>
      </c>
      <c r="F4222" s="31">
        <f>DATE(E4222,D4222,C4222)</f>
        <v>22282</v>
      </c>
      <c r="G4222" s="24" t="s">
        <v>5345</v>
      </c>
      <c r="H4222" s="2">
        <v>3000000</v>
      </c>
      <c r="I4222" s="2">
        <v>10000000</v>
      </c>
      <c r="J4222" s="2">
        <v>10000000</v>
      </c>
      <c r="K4222" s="28" t="str">
        <f t="shared" si="522"/>
        <v/>
      </c>
      <c r="L4222" s="28" t="str">
        <f t="shared" si="523"/>
        <v/>
      </c>
      <c r="M4222" s="28" t="s">
        <v>5345</v>
      </c>
      <c r="N4222" s="28" t="str">
        <f t="shared" si="524"/>
        <v/>
      </c>
      <c r="O4222" s="28" t="str">
        <f>IF(N4222=1,M4222&amp;" ("&amp;E4222&amp;")",M4222)</f>
        <v>Judgment at Nuremberg</v>
      </c>
      <c r="P4222" s="36">
        <f>INDEX(cpi!$A$1:$M$105,MATCH('Inflation adjust calc'!$E4222,cpi!$A:$A,0),MATCH('Inflation adjust calc'!$D4222,cpi!$1:$1,0))</f>
        <v>29.8</v>
      </c>
      <c r="Q4222" s="36">
        <f>cpi!$I$2</f>
        <v>240.85300000000001</v>
      </c>
      <c r="R4222" s="36">
        <f t="shared" si="529"/>
        <v>8.0823154362416112</v>
      </c>
      <c r="S4222" s="28" t="str">
        <f t="shared" si="525"/>
        <v/>
      </c>
      <c r="T4222" s="37">
        <f t="shared" si="526"/>
        <v>24246946.308724832</v>
      </c>
      <c r="U4222" s="37">
        <f t="shared" si="527"/>
        <v>80823154.362416118</v>
      </c>
      <c r="V4222" s="37">
        <f t="shared" si="528"/>
        <v>80823154.362416118</v>
      </c>
    </row>
    <row r="4223" spans="1:22">
      <c r="A4223" s="23">
        <v>4222</v>
      </c>
      <c r="B4223" s="3">
        <v>36499</v>
      </c>
      <c r="C4223" s="28">
        <v>12</v>
      </c>
      <c r="D4223" s="29">
        <v>5</v>
      </c>
      <c r="E4223" s="28">
        <v>1999</v>
      </c>
      <c r="F4223" s="31">
        <f>DATE(E4223,D4223,C4223)</f>
        <v>36292</v>
      </c>
      <c r="G4223" s="24" t="s">
        <v>5346</v>
      </c>
      <c r="H4223" s="2">
        <v>3000000</v>
      </c>
      <c r="I4223" s="2">
        <v>9017070</v>
      </c>
      <c r="J4223" s="2">
        <v>9017070</v>
      </c>
      <c r="K4223" s="28" t="str">
        <f t="shared" si="522"/>
        <v/>
      </c>
      <c r="L4223" s="28" t="str">
        <f t="shared" si="523"/>
        <v/>
      </c>
      <c r="M4223" s="28" t="s">
        <v>5346</v>
      </c>
      <c r="N4223" s="28" t="str">
        <f t="shared" si="524"/>
        <v/>
      </c>
      <c r="O4223" s="28" t="str">
        <f>IF(N4223=1,M4223&amp;" ("&amp;E4223&amp;")",M4223)</f>
        <v>Trippin'</v>
      </c>
      <c r="P4223" s="36">
        <f>INDEX(cpi!$A$1:$M$105,MATCH('Inflation adjust calc'!$E4223,cpi!$A:$A,0),MATCH('Inflation adjust calc'!$D4223,cpi!$1:$1,0))</f>
        <v>166.2</v>
      </c>
      <c r="Q4223" s="36">
        <f>cpi!$I$2</f>
        <v>240.85300000000001</v>
      </c>
      <c r="R4223" s="36">
        <f t="shared" si="529"/>
        <v>1.449175691937425</v>
      </c>
      <c r="S4223" s="28" t="str">
        <f t="shared" si="525"/>
        <v/>
      </c>
      <c r="T4223" s="37">
        <f t="shared" si="526"/>
        <v>4347527.0758122746</v>
      </c>
      <c r="U4223" s="37">
        <f t="shared" si="527"/>
        <v>13067318.656498197</v>
      </c>
      <c r="V4223" s="37">
        <f t="shared" si="528"/>
        <v>13067318.656498197</v>
      </c>
    </row>
    <row r="4224" spans="1:22">
      <c r="A4224" s="23">
        <v>4223</v>
      </c>
      <c r="B4224" s="3">
        <v>17533</v>
      </c>
      <c r="C4224" s="28">
        <v>1</v>
      </c>
      <c r="D4224" s="29">
        <v>1</v>
      </c>
      <c r="E4224" s="28">
        <v>1948</v>
      </c>
      <c r="F4224" s="31">
        <f>DATE(E4224,D4224,C4224)</f>
        <v>17533</v>
      </c>
      <c r="G4224" s="24" t="s">
        <v>5347</v>
      </c>
      <c r="H4224" s="2">
        <v>3000000</v>
      </c>
      <c r="I4224" s="2">
        <v>9012000</v>
      </c>
      <c r="J4224" s="2">
        <v>9012000</v>
      </c>
      <c r="K4224" s="28" t="str">
        <f t="shared" si="522"/>
        <v/>
      </c>
      <c r="L4224" s="28" t="str">
        <f t="shared" si="523"/>
        <v/>
      </c>
      <c r="M4224" s="28" t="s">
        <v>5347</v>
      </c>
      <c r="N4224" s="28" t="str">
        <f t="shared" si="524"/>
        <v/>
      </c>
      <c r="O4224" s="28" t="str">
        <f>IF(N4224=1,M4224&amp;" ("&amp;E4224&amp;")",M4224)</f>
        <v>Red River</v>
      </c>
      <c r="P4224" s="36">
        <f>INDEX(cpi!$A$1:$M$105,MATCH('Inflation adjust calc'!$E4224,cpi!$A:$A,0),MATCH('Inflation adjust calc'!$D4224,cpi!$1:$1,0))</f>
        <v>23.7</v>
      </c>
      <c r="Q4224" s="36">
        <f>cpi!$I$2</f>
        <v>240.85300000000001</v>
      </c>
      <c r="R4224" s="36">
        <f t="shared" si="529"/>
        <v>10.162573839662448</v>
      </c>
      <c r="S4224" s="28" t="str">
        <f t="shared" si="525"/>
        <v/>
      </c>
      <c r="T4224" s="37">
        <f t="shared" si="526"/>
        <v>30487721.518987343</v>
      </c>
      <c r="U4224" s="37">
        <f t="shared" si="527"/>
        <v>91585115.443037987</v>
      </c>
      <c r="V4224" s="37">
        <f t="shared" si="528"/>
        <v>91585115.443037987</v>
      </c>
    </row>
    <row r="4225" spans="1:22">
      <c r="A4225" s="23">
        <v>4224</v>
      </c>
      <c r="B4225" s="3">
        <v>37111</v>
      </c>
      <c r="C4225" s="28">
        <v>8</v>
      </c>
      <c r="D4225" s="29">
        <v>8</v>
      </c>
      <c r="E4225" s="28">
        <v>2001</v>
      </c>
      <c r="F4225" s="31">
        <f>DATE(E4225,D4225,C4225)</f>
        <v>37111</v>
      </c>
      <c r="G4225" s="24" t="s">
        <v>5348</v>
      </c>
      <c r="H4225" s="2">
        <v>3000000</v>
      </c>
      <c r="I4225" s="2">
        <v>8823109</v>
      </c>
      <c r="J4225" s="2">
        <v>9981635</v>
      </c>
      <c r="K4225" s="28" t="str">
        <f t="shared" si="522"/>
        <v/>
      </c>
      <c r="L4225" s="28" t="str">
        <f t="shared" si="523"/>
        <v/>
      </c>
      <c r="M4225" s="28" t="s">
        <v>5348</v>
      </c>
      <c r="N4225" s="28" t="str">
        <f t="shared" si="524"/>
        <v/>
      </c>
      <c r="O4225" s="28" t="str">
        <f>IF(N4225=1,M4225&amp;" ("&amp;E4225&amp;")",M4225)</f>
        <v>The Deep End</v>
      </c>
      <c r="P4225" s="36">
        <f>INDEX(cpi!$A$1:$M$105,MATCH('Inflation adjust calc'!$E4225,cpi!$A:$A,0),MATCH('Inflation adjust calc'!$D4225,cpi!$1:$1,0))</f>
        <v>177.5</v>
      </c>
      <c r="Q4225" s="36">
        <f>cpi!$I$2</f>
        <v>240.85300000000001</v>
      </c>
      <c r="R4225" s="36">
        <f t="shared" si="529"/>
        <v>1.3569183098591551</v>
      </c>
      <c r="S4225" s="28" t="str">
        <f t="shared" si="525"/>
        <v/>
      </c>
      <c r="T4225" s="37">
        <f t="shared" si="526"/>
        <v>4070754.9295774652</v>
      </c>
      <c r="U4225" s="37">
        <f t="shared" si="527"/>
        <v>11972238.151983099</v>
      </c>
      <c r="V4225" s="37">
        <f t="shared" si="528"/>
        <v>13544263.293830987</v>
      </c>
    </row>
    <row r="4226" spans="1:22">
      <c r="A4226" s="23">
        <v>4225</v>
      </c>
      <c r="B4226" s="3" t="s">
        <v>186</v>
      </c>
      <c r="C4226" s="28">
        <v>24</v>
      </c>
      <c r="D4226" s="29">
        <v>5</v>
      </c>
      <c r="E4226" s="28">
        <v>2013</v>
      </c>
      <c r="F4226" s="31">
        <f>DATE(E4226,D4226,C4226)</f>
        <v>41418</v>
      </c>
      <c r="G4226" s="24" t="s">
        <v>5349</v>
      </c>
      <c r="H4226" s="2">
        <v>3000000</v>
      </c>
      <c r="I4226" s="2">
        <v>8110621</v>
      </c>
      <c r="J4226" s="2">
        <v>23376973</v>
      </c>
      <c r="K4226" s="28" t="str">
        <f t="shared" si="522"/>
        <v/>
      </c>
      <c r="L4226" s="28" t="str">
        <f t="shared" si="523"/>
        <v/>
      </c>
      <c r="M4226" s="28" t="s">
        <v>5349</v>
      </c>
      <c r="N4226" s="28" t="str">
        <f t="shared" si="524"/>
        <v/>
      </c>
      <c r="O4226" s="28" t="str">
        <f>IF(N4226=1,M4226&amp;" ("&amp;E4226&amp;")",M4226)</f>
        <v>Before Midnight</v>
      </c>
      <c r="P4226" s="36">
        <f>INDEX(cpi!$A$1:$M$105,MATCH('Inflation adjust calc'!$E4226,cpi!$A:$A,0),MATCH('Inflation adjust calc'!$D4226,cpi!$1:$1,0))</f>
        <v>232.94499999999999</v>
      </c>
      <c r="Q4226" s="36">
        <f>cpi!$I$2</f>
        <v>240.85300000000001</v>
      </c>
      <c r="R4226" s="36">
        <f t="shared" si="529"/>
        <v>1.0339479276224002</v>
      </c>
      <c r="S4226" s="28" t="str">
        <f t="shared" si="525"/>
        <v/>
      </c>
      <c r="T4226" s="37">
        <f t="shared" si="526"/>
        <v>3101843.7828672007</v>
      </c>
      <c r="U4226" s="37">
        <f t="shared" si="527"/>
        <v>8385959.7746807188</v>
      </c>
      <c r="V4226" s="37">
        <f t="shared" si="528"/>
        <v>24170572.787434801</v>
      </c>
    </row>
    <row r="4227" spans="1:22">
      <c r="A4227" s="23">
        <v>4226</v>
      </c>
      <c r="B4227" s="3" t="s">
        <v>2734</v>
      </c>
      <c r="C4227" s="28">
        <v>20</v>
      </c>
      <c r="D4227" s="29">
        <v>11</v>
      </c>
      <c r="E4227" s="28">
        <v>1987</v>
      </c>
      <c r="F4227" s="31">
        <f>DATE(E4227,D4227,C4227)</f>
        <v>32101</v>
      </c>
      <c r="G4227" s="24" t="s">
        <v>5350</v>
      </c>
      <c r="H4227" s="2">
        <v>3000000</v>
      </c>
      <c r="I4227" s="2">
        <v>7888000</v>
      </c>
      <c r="J4227" s="2">
        <v>7888000</v>
      </c>
      <c r="K4227" s="28" t="str">
        <f t="shared" ref="K4227:K4290" si="530">IF(J4227=0,1,"")</f>
        <v/>
      </c>
      <c r="L4227" s="28" t="str">
        <f t="shared" ref="L4227:L4290" si="531">IF(E4227&gt;2016,1,"")</f>
        <v/>
      </c>
      <c r="M4227" s="28" t="s">
        <v>5350</v>
      </c>
      <c r="N4227" s="28" t="str">
        <f t="shared" ref="N4227:N4290" si="532">IF(COUNTIF($M$2:$M$5233,M4227)&gt;1,1,"")</f>
        <v/>
      </c>
      <c r="O4227" s="28" t="str">
        <f>IF(N4227=1,M4227&amp;" ("&amp;E4227&amp;")",M4227)</f>
        <v>Teen Wolf Too</v>
      </c>
      <c r="P4227" s="36">
        <f>INDEX(cpi!$A$1:$M$105,MATCH('Inflation adjust calc'!$E4227,cpi!$A:$A,0),MATCH('Inflation adjust calc'!$D4227,cpi!$1:$1,0))</f>
        <v>115.4</v>
      </c>
      <c r="Q4227" s="36">
        <f>cpi!$I$2</f>
        <v>240.85300000000001</v>
      </c>
      <c r="R4227" s="36">
        <f t="shared" si="529"/>
        <v>2.0871143847487001</v>
      </c>
      <c r="S4227" s="28" t="str">
        <f t="shared" ref="S4227:S4290" si="533">IF(ISERROR(R4227),1,"")</f>
        <v/>
      </c>
      <c r="T4227" s="37">
        <f t="shared" ref="T4227:T4290" si="534">H4227*$R4227</f>
        <v>6261343.1542461002</v>
      </c>
      <c r="U4227" s="37">
        <f t="shared" ref="U4227:U4290" si="535">I4227*$R4227</f>
        <v>16463158.266897747</v>
      </c>
      <c r="V4227" s="37">
        <f t="shared" ref="V4227:V4290" si="536">J4227*$R4227</f>
        <v>16463158.266897747</v>
      </c>
    </row>
    <row r="4228" spans="1:22">
      <c r="A4228" s="23">
        <v>4227</v>
      </c>
      <c r="B4228" s="3">
        <v>38902</v>
      </c>
      <c r="C4228" s="28">
        <v>7</v>
      </c>
      <c r="D4228" s="29">
        <v>4</v>
      </c>
      <c r="E4228" s="28">
        <v>2006</v>
      </c>
      <c r="F4228" s="31">
        <f>DATE(E4228,D4228,C4228)</f>
        <v>38814</v>
      </c>
      <c r="G4228" s="24" t="s">
        <v>5351</v>
      </c>
      <c r="H4228" s="2">
        <v>3000000</v>
      </c>
      <c r="I4228" s="2">
        <v>7061128</v>
      </c>
      <c r="J4228" s="2">
        <v>7301115</v>
      </c>
      <c r="K4228" s="28" t="str">
        <f t="shared" si="530"/>
        <v/>
      </c>
      <c r="L4228" s="28" t="str">
        <f t="shared" si="531"/>
        <v/>
      </c>
      <c r="M4228" s="28" t="s">
        <v>5351</v>
      </c>
      <c r="N4228" s="28" t="str">
        <f t="shared" si="532"/>
        <v/>
      </c>
      <c r="O4228" s="28" t="str">
        <f>IF(N4228=1,M4228&amp;" ("&amp;E4228&amp;")",M4228)</f>
        <v>Phat Girlz</v>
      </c>
      <c r="P4228" s="36">
        <f>INDEX(cpi!$A$1:$M$105,MATCH('Inflation adjust calc'!$E4228,cpi!$A:$A,0),MATCH('Inflation adjust calc'!$D4228,cpi!$1:$1,0))</f>
        <v>201.5</v>
      </c>
      <c r="Q4228" s="36">
        <f>cpi!$I$2</f>
        <v>240.85300000000001</v>
      </c>
      <c r="R4228" s="36">
        <f t="shared" si="529"/>
        <v>1.1953002481389579</v>
      </c>
      <c r="S4228" s="28" t="str">
        <f t="shared" si="533"/>
        <v/>
      </c>
      <c r="T4228" s="37">
        <f t="shared" si="534"/>
        <v>3585900.7444168734</v>
      </c>
      <c r="U4228" s="37">
        <f t="shared" si="535"/>
        <v>8440168.0505409427</v>
      </c>
      <c r="V4228" s="37">
        <f t="shared" si="536"/>
        <v>8727024.5711910669</v>
      </c>
    </row>
    <row r="4229" spans="1:22">
      <c r="A4229" s="23">
        <v>4228</v>
      </c>
      <c r="B4229" s="3">
        <v>32362</v>
      </c>
      <c r="C4229" s="28">
        <v>8</v>
      </c>
      <c r="D4229" s="29">
        <v>7</v>
      </c>
      <c r="E4229" s="28">
        <v>1988</v>
      </c>
      <c r="F4229" s="31">
        <f>DATE(E4229,D4229,C4229)</f>
        <v>32332</v>
      </c>
      <c r="G4229" s="24" t="s">
        <v>5352</v>
      </c>
      <c r="H4229" s="2">
        <v>3000000</v>
      </c>
      <c r="I4229" s="2">
        <v>7000000</v>
      </c>
      <c r="J4229" s="2">
        <v>7000000</v>
      </c>
      <c r="K4229" s="28" t="str">
        <f t="shared" si="530"/>
        <v/>
      </c>
      <c r="L4229" s="28" t="str">
        <f t="shared" si="531"/>
        <v/>
      </c>
      <c r="M4229" s="28" t="s">
        <v>5352</v>
      </c>
      <c r="N4229" s="28" t="str">
        <f t="shared" si="532"/>
        <v/>
      </c>
      <c r="O4229" s="28" t="str">
        <f>IF(N4229=1,M4229&amp;" ("&amp;E4229&amp;")",M4229)</f>
        <v>Phantasm II</v>
      </c>
      <c r="P4229" s="36">
        <f>INDEX(cpi!$A$1:$M$105,MATCH('Inflation adjust calc'!$E4229,cpi!$A:$A,0),MATCH('Inflation adjust calc'!$D4229,cpi!$1:$1,0))</f>
        <v>118.5</v>
      </c>
      <c r="Q4229" s="36">
        <f>cpi!$I$2</f>
        <v>240.85300000000001</v>
      </c>
      <c r="R4229" s="36">
        <f t="shared" si="529"/>
        <v>2.0325147679324895</v>
      </c>
      <c r="S4229" s="28" t="str">
        <f t="shared" si="533"/>
        <v/>
      </c>
      <c r="T4229" s="37">
        <f t="shared" si="534"/>
        <v>6097544.3037974685</v>
      </c>
      <c r="U4229" s="37">
        <f t="shared" si="535"/>
        <v>14227603.375527427</v>
      </c>
      <c r="V4229" s="37">
        <f t="shared" si="536"/>
        <v>14227603.375527427</v>
      </c>
    </row>
    <row r="4230" spans="1:22">
      <c r="A4230" s="23">
        <v>4229</v>
      </c>
      <c r="B4230" s="3">
        <v>37996</v>
      </c>
      <c r="C4230" s="28">
        <v>1</v>
      </c>
      <c r="D4230" s="29">
        <v>10</v>
      </c>
      <c r="E4230" s="28">
        <v>2004</v>
      </c>
      <c r="F4230" s="31">
        <f>DATE(E4230,D4230,C4230)</f>
        <v>38261</v>
      </c>
      <c r="G4230" s="24" t="s">
        <v>5353</v>
      </c>
      <c r="H4230" s="2">
        <v>3000000</v>
      </c>
      <c r="I4230" s="2">
        <v>6879730</v>
      </c>
      <c r="J4230" s="2">
        <v>6879730</v>
      </c>
      <c r="K4230" s="28" t="str">
        <f t="shared" si="530"/>
        <v/>
      </c>
      <c r="L4230" s="28" t="str">
        <f t="shared" si="531"/>
        <v/>
      </c>
      <c r="M4230" s="28" t="s">
        <v>5353</v>
      </c>
      <c r="N4230" s="28" t="str">
        <f t="shared" si="532"/>
        <v/>
      </c>
      <c r="O4230" s="28" t="str">
        <f>IF(N4230=1,M4230&amp;" ("&amp;E4230&amp;")",M4230)</f>
        <v>Woman Thou Art Loosed</v>
      </c>
      <c r="P4230" s="36">
        <f>INDEX(cpi!$A$1:$M$105,MATCH('Inflation adjust calc'!$E4230,cpi!$A:$A,0),MATCH('Inflation adjust calc'!$D4230,cpi!$1:$1,0))</f>
        <v>190.9</v>
      </c>
      <c r="Q4230" s="36">
        <f>cpi!$I$2</f>
        <v>240.85300000000001</v>
      </c>
      <c r="R4230" s="36">
        <f t="shared" si="529"/>
        <v>1.2616710319539026</v>
      </c>
      <c r="S4230" s="28" t="str">
        <f t="shared" si="533"/>
        <v/>
      </c>
      <c r="T4230" s="37">
        <f t="shared" si="534"/>
        <v>3785013.0958617078</v>
      </c>
      <c r="U4230" s="37">
        <f t="shared" si="535"/>
        <v>8679956.0486642234</v>
      </c>
      <c r="V4230" s="37">
        <f t="shared" si="536"/>
        <v>8679956.0486642234</v>
      </c>
    </row>
    <row r="4231" spans="1:22">
      <c r="A4231" s="23">
        <v>4230</v>
      </c>
      <c r="B4231" s="3" t="s">
        <v>1583</v>
      </c>
      <c r="C4231" s="28">
        <v>18</v>
      </c>
      <c r="D4231" s="29">
        <v>10</v>
      </c>
      <c r="E4231" s="28">
        <v>2002</v>
      </c>
      <c r="F4231" s="31">
        <f>DATE(E4231,D4231,C4231)</f>
        <v>37547</v>
      </c>
      <c r="G4231" s="24" t="s">
        <v>5354</v>
      </c>
      <c r="H4231" s="2">
        <v>3000000</v>
      </c>
      <c r="I4231" s="2">
        <v>5853194</v>
      </c>
      <c r="J4231" s="2">
        <v>7777790</v>
      </c>
      <c r="K4231" s="28" t="str">
        <f t="shared" si="530"/>
        <v/>
      </c>
      <c r="L4231" s="28" t="str">
        <f t="shared" si="531"/>
        <v/>
      </c>
      <c r="M4231" s="28" t="s">
        <v>5354</v>
      </c>
      <c r="N4231" s="28" t="str">
        <f t="shared" si="532"/>
        <v/>
      </c>
      <c r="O4231" s="28" t="str">
        <f>IF(N4231=1,M4231&amp;" ("&amp;E4231&amp;")",M4231)</f>
        <v>Real Women Have Curves</v>
      </c>
      <c r="P4231" s="36">
        <f>INDEX(cpi!$A$1:$M$105,MATCH('Inflation adjust calc'!$E4231,cpi!$A:$A,0),MATCH('Inflation adjust calc'!$D4231,cpi!$1:$1,0))</f>
        <v>181.3</v>
      </c>
      <c r="Q4231" s="36">
        <f>cpi!$I$2</f>
        <v>240.85300000000001</v>
      </c>
      <c r="R4231" s="36">
        <f t="shared" si="529"/>
        <v>1.3284776613348042</v>
      </c>
      <c r="S4231" s="28" t="str">
        <f t="shared" si="533"/>
        <v/>
      </c>
      <c r="T4231" s="37">
        <f t="shared" si="534"/>
        <v>3985432.9840044123</v>
      </c>
      <c r="U4231" s="37">
        <f t="shared" si="535"/>
        <v>7775837.4764589081</v>
      </c>
      <c r="V4231" s="37">
        <f t="shared" si="536"/>
        <v>10332620.269553227</v>
      </c>
    </row>
    <row r="4232" spans="1:22">
      <c r="A4232" s="23">
        <v>4231</v>
      </c>
      <c r="B4232" s="3" t="s">
        <v>5355</v>
      </c>
      <c r="C4232" s="28">
        <v>28</v>
      </c>
      <c r="D4232" s="29">
        <v>8</v>
      </c>
      <c r="E4232" s="28">
        <v>1981</v>
      </c>
      <c r="F4232" s="31">
        <f>DATE(E4232,D4232,C4232)</f>
        <v>29826</v>
      </c>
      <c r="G4232" s="24" t="s">
        <v>5356</v>
      </c>
      <c r="H4232" s="2">
        <v>3000000</v>
      </c>
      <c r="I4232" s="2">
        <v>5732587</v>
      </c>
      <c r="J4232" s="2">
        <v>5732587</v>
      </c>
      <c r="K4232" s="28" t="str">
        <f t="shared" si="530"/>
        <v/>
      </c>
      <c r="L4232" s="28" t="str">
        <f t="shared" si="531"/>
        <v/>
      </c>
      <c r="M4232" s="28" t="s">
        <v>5356</v>
      </c>
      <c r="N4232" s="28" t="str">
        <f t="shared" si="532"/>
        <v/>
      </c>
      <c r="O4232" s="28" t="str">
        <f>IF(N4232=1,M4232&amp;" ("&amp;E4232&amp;")",M4232)</f>
        <v>Gallipoli</v>
      </c>
      <c r="P4232" s="36">
        <f>INDEX(cpi!$A$1:$M$105,MATCH('Inflation adjust calc'!$E4232,cpi!$A:$A,0),MATCH('Inflation adjust calc'!$D4232,cpi!$1:$1,0))</f>
        <v>92.3</v>
      </c>
      <c r="Q4232" s="36">
        <f>cpi!$I$2</f>
        <v>240.85300000000001</v>
      </c>
      <c r="R4232" s="36">
        <f t="shared" si="529"/>
        <v>2.6094582881906829</v>
      </c>
      <c r="S4232" s="28" t="str">
        <f t="shared" si="533"/>
        <v/>
      </c>
      <c r="T4232" s="37">
        <f t="shared" si="534"/>
        <v>7828374.8645720491</v>
      </c>
      <c r="U4232" s="37">
        <f t="shared" si="535"/>
        <v>14958946.659924163</v>
      </c>
      <c r="V4232" s="37">
        <f t="shared" si="536"/>
        <v>14958946.659924163</v>
      </c>
    </row>
    <row r="4233" spans="1:22">
      <c r="A4233" s="23">
        <v>4232</v>
      </c>
      <c r="B4233" s="3" t="s">
        <v>1316</v>
      </c>
      <c r="C4233" s="28">
        <v>28</v>
      </c>
      <c r="D4233" s="29">
        <v>4</v>
      </c>
      <c r="E4233" s="28">
        <v>2006</v>
      </c>
      <c r="F4233" s="31">
        <f>DATE(E4233,D4233,C4233)</f>
        <v>38835</v>
      </c>
      <c r="G4233" s="24" t="s">
        <v>5357</v>
      </c>
      <c r="H4233" s="2">
        <v>3000000</v>
      </c>
      <c r="I4233" s="2">
        <v>5529144</v>
      </c>
      <c r="J4233" s="2">
        <v>11322573</v>
      </c>
      <c r="K4233" s="28" t="str">
        <f t="shared" si="530"/>
        <v/>
      </c>
      <c r="L4233" s="28" t="str">
        <f t="shared" si="531"/>
        <v/>
      </c>
      <c r="M4233" s="28" t="s">
        <v>5357</v>
      </c>
      <c r="N4233" s="28" t="str">
        <f t="shared" si="532"/>
        <v/>
      </c>
      <c r="O4233" s="28" t="str">
        <f>IF(N4233=1,M4233&amp;" ("&amp;E4233&amp;")",M4233)</f>
        <v>Water</v>
      </c>
      <c r="P4233" s="36">
        <f>INDEX(cpi!$A$1:$M$105,MATCH('Inflation adjust calc'!$E4233,cpi!$A:$A,0),MATCH('Inflation adjust calc'!$D4233,cpi!$1:$1,0))</f>
        <v>201.5</v>
      </c>
      <c r="Q4233" s="36">
        <f>cpi!$I$2</f>
        <v>240.85300000000001</v>
      </c>
      <c r="R4233" s="36">
        <f t="shared" si="529"/>
        <v>1.1953002481389579</v>
      </c>
      <c r="S4233" s="28" t="str">
        <f t="shared" si="533"/>
        <v/>
      </c>
      <c r="T4233" s="37">
        <f t="shared" si="534"/>
        <v>3585900.7444168734</v>
      </c>
      <c r="U4233" s="37">
        <f t="shared" si="535"/>
        <v>6608987.1951960297</v>
      </c>
      <c r="V4233" s="37">
        <f t="shared" si="536"/>
        <v>13533874.316471465</v>
      </c>
    </row>
    <row r="4234" spans="1:22">
      <c r="A4234" s="23">
        <v>4233</v>
      </c>
      <c r="B4234" s="3" t="s">
        <v>1734</v>
      </c>
      <c r="C4234" s="28">
        <v>14</v>
      </c>
      <c r="D4234" s="29">
        <v>4</v>
      </c>
      <c r="E4234" s="28">
        <v>2000</v>
      </c>
      <c r="F4234" s="31">
        <f>DATE(E4234,D4234,C4234)</f>
        <v>36630</v>
      </c>
      <c r="G4234" s="24" t="s">
        <v>5358</v>
      </c>
      <c r="H4234" s="2">
        <v>3000000</v>
      </c>
      <c r="I4234" s="2">
        <v>4170647</v>
      </c>
      <c r="J4234" s="2">
        <v>30438635</v>
      </c>
      <c r="K4234" s="28" t="str">
        <f t="shared" si="530"/>
        <v/>
      </c>
      <c r="L4234" s="28" t="str">
        <f t="shared" si="531"/>
        <v/>
      </c>
      <c r="M4234" s="28" t="s">
        <v>5358</v>
      </c>
      <c r="N4234" s="28" t="str">
        <f t="shared" si="532"/>
        <v/>
      </c>
      <c r="O4234" s="28" t="str">
        <f>IF(N4234=1,M4234&amp;" ("&amp;E4234&amp;")",M4234)</f>
        <v>East is East</v>
      </c>
      <c r="P4234" s="36">
        <f>INDEX(cpi!$A$1:$M$105,MATCH('Inflation adjust calc'!$E4234,cpi!$A:$A,0),MATCH('Inflation adjust calc'!$D4234,cpi!$1:$1,0))</f>
        <v>171.3</v>
      </c>
      <c r="Q4234" s="36">
        <f>cpi!$I$2</f>
        <v>240.85300000000001</v>
      </c>
      <c r="R4234" s="36">
        <f t="shared" si="529"/>
        <v>1.4060303561004086</v>
      </c>
      <c r="S4234" s="28" t="str">
        <f t="shared" si="533"/>
        <v/>
      </c>
      <c r="T4234" s="37">
        <f t="shared" si="534"/>
        <v>4218091.068301226</v>
      </c>
      <c r="U4234" s="37">
        <f t="shared" si="535"/>
        <v>5864056.2865791004</v>
      </c>
      <c r="V4234" s="37">
        <f t="shared" si="536"/>
        <v>42797644.808260359</v>
      </c>
    </row>
    <row r="4235" spans="1:22">
      <c r="A4235" s="23">
        <v>4234</v>
      </c>
      <c r="B4235" s="3">
        <v>36534</v>
      </c>
      <c r="C4235" s="28">
        <v>1</v>
      </c>
      <c r="D4235" s="29">
        <v>9</v>
      </c>
      <c r="E4235" s="28">
        <v>2000</v>
      </c>
      <c r="F4235" s="31">
        <f>DATE(E4235,D4235,C4235)</f>
        <v>36770</v>
      </c>
      <c r="G4235" s="24" t="s">
        <v>5359</v>
      </c>
      <c r="H4235" s="2">
        <v>3000000</v>
      </c>
      <c r="I4235" s="2">
        <v>4142507</v>
      </c>
      <c r="J4235" s="2">
        <v>4142507</v>
      </c>
      <c r="K4235" s="28" t="str">
        <f t="shared" si="530"/>
        <v/>
      </c>
      <c r="L4235" s="28" t="str">
        <f t="shared" si="531"/>
        <v/>
      </c>
      <c r="M4235" s="28" t="s">
        <v>5359</v>
      </c>
      <c r="N4235" s="28" t="str">
        <f t="shared" si="532"/>
        <v/>
      </c>
      <c r="O4235" s="28" t="str">
        <f>IF(N4235=1,M4235&amp;" ("&amp;E4235&amp;")",M4235)</f>
        <v>Whipped</v>
      </c>
      <c r="P4235" s="36">
        <f>INDEX(cpi!$A$1:$M$105,MATCH('Inflation adjust calc'!$E4235,cpi!$A:$A,0),MATCH('Inflation adjust calc'!$D4235,cpi!$1:$1,0))</f>
        <v>173.7</v>
      </c>
      <c r="Q4235" s="36">
        <f>cpi!$I$2</f>
        <v>240.85300000000001</v>
      </c>
      <c r="R4235" s="36">
        <f t="shared" si="529"/>
        <v>1.3866033390903858</v>
      </c>
      <c r="S4235" s="28" t="str">
        <f t="shared" si="533"/>
        <v/>
      </c>
      <c r="T4235" s="37">
        <f t="shared" si="534"/>
        <v>4159810.0172711574</v>
      </c>
      <c r="U4235" s="37">
        <f t="shared" si="535"/>
        <v>5744014.0384052964</v>
      </c>
      <c r="V4235" s="37">
        <f t="shared" si="536"/>
        <v>5744014.0384052964</v>
      </c>
    </row>
    <row r="4236" spans="1:22">
      <c r="A4236" s="23">
        <v>4235</v>
      </c>
      <c r="B4236" s="3" t="s">
        <v>2117</v>
      </c>
      <c r="C4236" s="28">
        <v>28</v>
      </c>
      <c r="D4236" s="29">
        <v>2</v>
      </c>
      <c r="E4236" s="28">
        <v>1997</v>
      </c>
      <c r="F4236" s="31">
        <f>DATE(E4236,D4236,C4236)</f>
        <v>35489</v>
      </c>
      <c r="G4236" s="24" t="s">
        <v>5360</v>
      </c>
      <c r="H4236" s="2">
        <v>3000000</v>
      </c>
      <c r="I4236" s="2">
        <v>4109095</v>
      </c>
      <c r="J4236" s="2">
        <v>4109095</v>
      </c>
      <c r="K4236" s="28" t="str">
        <f t="shared" si="530"/>
        <v/>
      </c>
      <c r="L4236" s="28" t="str">
        <f t="shared" si="531"/>
        <v/>
      </c>
      <c r="M4236" s="28" t="s">
        <v>5360</v>
      </c>
      <c r="N4236" s="28" t="str">
        <f t="shared" si="532"/>
        <v/>
      </c>
      <c r="O4236" s="28" t="str">
        <f>IF(N4236=1,M4236&amp;" ("&amp;E4236&amp;")",M4236)</f>
        <v>Kama Sutra</v>
      </c>
      <c r="P4236" s="36">
        <f>INDEX(cpi!$A$1:$M$105,MATCH('Inflation adjust calc'!$E4236,cpi!$A:$A,0),MATCH('Inflation adjust calc'!$D4236,cpi!$1:$1,0))</f>
        <v>159.6</v>
      </c>
      <c r="Q4236" s="36">
        <f>cpi!$I$2</f>
        <v>240.85300000000001</v>
      </c>
      <c r="R4236" s="36">
        <f t="shared" si="529"/>
        <v>1.5091040100250628</v>
      </c>
      <c r="S4236" s="28" t="str">
        <f t="shared" si="533"/>
        <v/>
      </c>
      <c r="T4236" s="37">
        <f t="shared" si="534"/>
        <v>4527312.0300751887</v>
      </c>
      <c r="U4236" s="37">
        <f t="shared" si="535"/>
        <v>6201051.7420739355</v>
      </c>
      <c r="V4236" s="37">
        <f t="shared" si="536"/>
        <v>6201051.7420739355</v>
      </c>
    </row>
    <row r="4237" spans="1:22">
      <c r="A4237" s="23">
        <v>4236</v>
      </c>
      <c r="B4237" s="3" t="s">
        <v>5276</v>
      </c>
      <c r="C4237" s="28">
        <v>17</v>
      </c>
      <c r="D4237" s="29">
        <v>5</v>
      </c>
      <c r="E4237" s="28">
        <v>2013</v>
      </c>
      <c r="F4237" s="31">
        <f>DATE(E4237,D4237,C4237)</f>
        <v>41411</v>
      </c>
      <c r="G4237" s="24" t="s">
        <v>5361</v>
      </c>
      <c r="H4237" s="2">
        <v>3000000</v>
      </c>
      <c r="I4237" s="2">
        <v>4067398</v>
      </c>
      <c r="J4237" s="2">
        <v>11267511</v>
      </c>
      <c r="K4237" s="28" t="str">
        <f t="shared" si="530"/>
        <v/>
      </c>
      <c r="L4237" s="28" t="str">
        <f t="shared" si="531"/>
        <v/>
      </c>
      <c r="M4237" s="28" t="s">
        <v>5361</v>
      </c>
      <c r="N4237" s="28" t="str">
        <f t="shared" si="532"/>
        <v/>
      </c>
      <c r="O4237" s="28" t="str">
        <f>IF(N4237=1,M4237&amp;" ("&amp;E4237&amp;")",M4237)</f>
        <v>Frances Ha</v>
      </c>
      <c r="P4237" s="36">
        <f>INDEX(cpi!$A$1:$M$105,MATCH('Inflation adjust calc'!$E4237,cpi!$A:$A,0),MATCH('Inflation adjust calc'!$D4237,cpi!$1:$1,0))</f>
        <v>232.94499999999999</v>
      </c>
      <c r="Q4237" s="36">
        <f>cpi!$I$2</f>
        <v>240.85300000000001</v>
      </c>
      <c r="R4237" s="36">
        <f t="shared" si="529"/>
        <v>1.0339479276224002</v>
      </c>
      <c r="S4237" s="28" t="str">
        <f t="shared" si="533"/>
        <v/>
      </c>
      <c r="T4237" s="37">
        <f t="shared" si="534"/>
        <v>3101843.7828672007</v>
      </c>
      <c r="U4237" s="37">
        <f t="shared" si="535"/>
        <v>4205477.7329154955</v>
      </c>
      <c r="V4237" s="37">
        <f t="shared" si="536"/>
        <v>11650019.647912597</v>
      </c>
    </row>
    <row r="4238" spans="1:22">
      <c r="A4238" s="23">
        <v>4237</v>
      </c>
      <c r="B4238" s="3" t="s">
        <v>2097</v>
      </c>
      <c r="C4238" s="28">
        <v>30</v>
      </c>
      <c r="D4238" s="29">
        <v>4</v>
      </c>
      <c r="E4238" s="28">
        <v>2010</v>
      </c>
      <c r="F4238" s="31">
        <f>DATE(E4238,D4238,C4238)</f>
        <v>40298</v>
      </c>
      <c r="G4238" s="24" t="s">
        <v>5362</v>
      </c>
      <c r="H4238" s="2">
        <v>3000000</v>
      </c>
      <c r="I4238" s="2">
        <v>4033574</v>
      </c>
      <c r="J4238" s="2">
        <v>4570178</v>
      </c>
      <c r="K4238" s="28" t="str">
        <f t="shared" si="530"/>
        <v/>
      </c>
      <c r="L4238" s="28" t="str">
        <f t="shared" si="531"/>
        <v/>
      </c>
      <c r="M4238" s="28" t="s">
        <v>5362</v>
      </c>
      <c r="N4238" s="28" t="str">
        <f t="shared" si="532"/>
        <v/>
      </c>
      <c r="O4238" s="28" t="str">
        <f>IF(N4238=1,M4238&amp;" ("&amp;E4238&amp;")",M4238)</f>
        <v>Please Give</v>
      </c>
      <c r="P4238" s="36">
        <f>INDEX(cpi!$A$1:$M$105,MATCH('Inflation adjust calc'!$E4238,cpi!$A:$A,0),MATCH('Inflation adjust calc'!$D4238,cpi!$1:$1,0))</f>
        <v>218.00899999999999</v>
      </c>
      <c r="Q4238" s="36">
        <f>cpi!$I$2</f>
        <v>240.85300000000001</v>
      </c>
      <c r="R4238" s="36">
        <f t="shared" si="529"/>
        <v>1.104784664853286</v>
      </c>
      <c r="S4238" s="28" t="str">
        <f t="shared" si="533"/>
        <v/>
      </c>
      <c r="T4238" s="37">
        <f t="shared" si="534"/>
        <v>3314353.994559858</v>
      </c>
      <c r="U4238" s="37">
        <f t="shared" si="535"/>
        <v>4456230.6997509282</v>
      </c>
      <c r="V4238" s="37">
        <f t="shared" si="536"/>
        <v>5049062.5700498605</v>
      </c>
    </row>
    <row r="4239" spans="1:22">
      <c r="A4239" s="23">
        <v>4238</v>
      </c>
      <c r="B4239" s="3" t="s">
        <v>5363</v>
      </c>
      <c r="C4239" s="28">
        <v>30</v>
      </c>
      <c r="D4239" s="29">
        <v>6</v>
      </c>
      <c r="E4239" s="28">
        <v>1971</v>
      </c>
      <c r="F4239" s="31">
        <f>DATE(E4239,D4239,C4239)</f>
        <v>26114</v>
      </c>
      <c r="G4239" s="24" t="s">
        <v>5364</v>
      </c>
      <c r="H4239" s="2">
        <v>3000000</v>
      </c>
      <c r="I4239" s="2">
        <v>4000000</v>
      </c>
      <c r="J4239" s="2">
        <v>4000000</v>
      </c>
      <c r="K4239" s="28" t="str">
        <f t="shared" si="530"/>
        <v/>
      </c>
      <c r="L4239" s="28" t="str">
        <f t="shared" si="531"/>
        <v/>
      </c>
      <c r="M4239" s="28" t="s">
        <v>5364</v>
      </c>
      <c r="N4239" s="28" t="str">
        <f t="shared" si="532"/>
        <v/>
      </c>
      <c r="O4239" s="28" t="str">
        <f>IF(N4239=1,M4239&amp;" ("&amp;E4239&amp;")",M4239)</f>
        <v>Willy Wonka &amp; the Chocolate Factory</v>
      </c>
      <c r="P4239" s="36">
        <f>INDEX(cpi!$A$1:$M$105,MATCH('Inflation adjust calc'!$E4239,cpi!$A:$A,0),MATCH('Inflation adjust calc'!$D4239,cpi!$1:$1,0))</f>
        <v>40.6</v>
      </c>
      <c r="Q4239" s="36">
        <f>cpi!$I$2</f>
        <v>240.85300000000001</v>
      </c>
      <c r="R4239" s="36">
        <f t="shared" si="529"/>
        <v>5.9323399014778326</v>
      </c>
      <c r="S4239" s="28" t="str">
        <f t="shared" si="533"/>
        <v/>
      </c>
      <c r="T4239" s="37">
        <f t="shared" si="534"/>
        <v>17797019.704433497</v>
      </c>
      <c r="U4239" s="37">
        <f t="shared" si="535"/>
        <v>23729359.605911329</v>
      </c>
      <c r="V4239" s="37">
        <f t="shared" si="536"/>
        <v>23729359.605911329</v>
      </c>
    </row>
    <row r="4240" spans="1:22">
      <c r="A4240" s="23">
        <v>4239</v>
      </c>
      <c r="B4240" s="3" t="s">
        <v>4688</v>
      </c>
      <c r="C4240" s="28">
        <v>24</v>
      </c>
      <c r="D4240" s="29">
        <v>9</v>
      </c>
      <c r="E4240" s="28">
        <v>1993</v>
      </c>
      <c r="F4240" s="31">
        <f>DATE(E4240,D4240,C4240)</f>
        <v>34236</v>
      </c>
      <c r="G4240" s="24" t="s">
        <v>5365</v>
      </c>
      <c r="H4240" s="2">
        <v>3000000</v>
      </c>
      <c r="I4240" s="2">
        <v>3902679</v>
      </c>
      <c r="J4240" s="2">
        <v>3902679</v>
      </c>
      <c r="K4240" s="28" t="str">
        <f t="shared" si="530"/>
        <v/>
      </c>
      <c r="L4240" s="28" t="str">
        <f t="shared" si="531"/>
        <v/>
      </c>
      <c r="M4240" s="28" t="s">
        <v>5365</v>
      </c>
      <c r="N4240" s="28" t="str">
        <f t="shared" si="532"/>
        <v/>
      </c>
      <c r="O4240" s="28" t="str">
        <f>IF(N4240=1,M4240&amp;" ("&amp;E4240&amp;")",M4240)</f>
        <v>Warlock: The Armageddon</v>
      </c>
      <c r="P4240" s="36">
        <f>INDEX(cpi!$A$1:$M$105,MATCH('Inflation adjust calc'!$E4240,cpi!$A:$A,0),MATCH('Inflation adjust calc'!$D4240,cpi!$1:$1,0))</f>
        <v>145.1</v>
      </c>
      <c r="Q4240" s="36">
        <f>cpi!$I$2</f>
        <v>240.85300000000001</v>
      </c>
      <c r="R4240" s="36">
        <f t="shared" si="529"/>
        <v>1.659910406616127</v>
      </c>
      <c r="S4240" s="28" t="str">
        <f t="shared" si="533"/>
        <v/>
      </c>
      <c r="T4240" s="37">
        <f t="shared" si="534"/>
        <v>4979731.2198483814</v>
      </c>
      <c r="U4240" s="37">
        <f t="shared" si="535"/>
        <v>6478097.48578222</v>
      </c>
      <c r="V4240" s="37">
        <f t="shared" si="536"/>
        <v>6478097.48578222</v>
      </c>
    </row>
    <row r="4241" spans="1:22">
      <c r="A4241" s="23">
        <v>4240</v>
      </c>
      <c r="B4241" s="3" t="s">
        <v>1769</v>
      </c>
      <c r="C4241" s="28">
        <v>18</v>
      </c>
      <c r="D4241" s="29">
        <v>4</v>
      </c>
      <c r="E4241" s="28">
        <v>1997</v>
      </c>
      <c r="F4241" s="31">
        <f>DATE(E4241,D4241,C4241)</f>
        <v>35538</v>
      </c>
      <c r="G4241" s="24" t="s">
        <v>5366</v>
      </c>
      <c r="H4241" s="2">
        <v>3000000</v>
      </c>
      <c r="I4241" s="2">
        <v>3602884</v>
      </c>
      <c r="J4241" s="2">
        <v>4002884</v>
      </c>
      <c r="K4241" s="28" t="str">
        <f t="shared" si="530"/>
        <v/>
      </c>
      <c r="L4241" s="28" t="str">
        <f t="shared" si="531"/>
        <v/>
      </c>
      <c r="M4241" s="28" t="s">
        <v>5366</v>
      </c>
      <c r="N4241" s="28" t="str">
        <f t="shared" si="532"/>
        <v/>
      </c>
      <c r="O4241" s="28" t="str">
        <f>IF(N4241=1,M4241&amp;" ("&amp;E4241&amp;")",M4241)</f>
        <v>8 Heads in a Duffel Bag</v>
      </c>
      <c r="P4241" s="36">
        <f>INDEX(cpi!$A$1:$M$105,MATCH('Inflation adjust calc'!$E4241,cpi!$A:$A,0),MATCH('Inflation adjust calc'!$D4241,cpi!$1:$1,0))</f>
        <v>160.19999999999999</v>
      </c>
      <c r="Q4241" s="36">
        <f>cpi!$I$2</f>
        <v>240.85300000000001</v>
      </c>
      <c r="R4241" s="36">
        <f t="shared" si="529"/>
        <v>1.5034519350811488</v>
      </c>
      <c r="S4241" s="28" t="str">
        <f t="shared" si="533"/>
        <v/>
      </c>
      <c r="T4241" s="37">
        <f t="shared" si="534"/>
        <v>4510355.8052434465</v>
      </c>
      <c r="U4241" s="37">
        <f t="shared" si="535"/>
        <v>5416762.9216729095</v>
      </c>
      <c r="V4241" s="37">
        <f t="shared" si="536"/>
        <v>6018143.6957053691</v>
      </c>
    </row>
    <row r="4242" spans="1:22">
      <c r="A4242" s="23">
        <v>4241</v>
      </c>
      <c r="B4242" s="3" t="s">
        <v>5367</v>
      </c>
      <c r="C4242" s="28">
        <v>13</v>
      </c>
      <c r="D4242" s="29">
        <v>9</v>
      </c>
      <c r="E4242" s="28">
        <v>1978</v>
      </c>
      <c r="F4242" s="31">
        <f>DATE(E4242,D4242,C4242)</f>
        <v>28746</v>
      </c>
      <c r="G4242" s="24" t="s">
        <v>5368</v>
      </c>
      <c r="H4242" s="2">
        <v>3000000</v>
      </c>
      <c r="I4242" s="2">
        <v>3446749</v>
      </c>
      <c r="J4242" s="2">
        <v>3660880</v>
      </c>
      <c r="K4242" s="28" t="str">
        <f t="shared" si="530"/>
        <v/>
      </c>
      <c r="L4242" s="28" t="str">
        <f t="shared" si="531"/>
        <v/>
      </c>
      <c r="M4242" s="28" t="s">
        <v>5368</v>
      </c>
      <c r="N4242" s="28" t="str">
        <f t="shared" si="532"/>
        <v/>
      </c>
      <c r="O4242" s="28" t="str">
        <f>IF(N4242=1,M4242&amp;" ("&amp;E4242&amp;")",M4242)</f>
        <v>Days of Heaven</v>
      </c>
      <c r="P4242" s="36">
        <f>INDEX(cpi!$A$1:$M$105,MATCH('Inflation adjust calc'!$E4242,cpi!$A:$A,0),MATCH('Inflation adjust calc'!$D4242,cpi!$1:$1,0))</f>
        <v>66.5</v>
      </c>
      <c r="Q4242" s="36">
        <f>cpi!$I$2</f>
        <v>240.85300000000001</v>
      </c>
      <c r="R4242" s="36">
        <f t="shared" ref="R4242:R4305" si="537">Q4242/P4242</f>
        <v>3.6218496240601503</v>
      </c>
      <c r="S4242" s="28" t="str">
        <f t="shared" si="533"/>
        <v/>
      </c>
      <c r="T4242" s="37">
        <f t="shared" si="534"/>
        <v>10865548.872180451</v>
      </c>
      <c r="U4242" s="37">
        <f t="shared" si="535"/>
        <v>12483606.569879699</v>
      </c>
      <c r="V4242" s="37">
        <f t="shared" si="536"/>
        <v>13259156.851729322</v>
      </c>
    </row>
    <row r="4243" spans="1:22">
      <c r="A4243" s="23">
        <v>4242</v>
      </c>
      <c r="B4243" s="3" t="s">
        <v>763</v>
      </c>
      <c r="C4243" s="28">
        <v>24</v>
      </c>
      <c r="D4243" s="29">
        <v>5</v>
      </c>
      <c r="E4243" s="28">
        <v>2002</v>
      </c>
      <c r="F4243" s="31">
        <f>DATE(E4243,D4243,C4243)</f>
        <v>37400</v>
      </c>
      <c r="G4243" s="24" t="s">
        <v>5369</v>
      </c>
      <c r="H4243" s="2">
        <v>3000000</v>
      </c>
      <c r="I4243" s="2">
        <v>3287435</v>
      </c>
      <c r="J4243" s="2">
        <v>3705923</v>
      </c>
      <c r="K4243" s="28" t="str">
        <f t="shared" si="530"/>
        <v/>
      </c>
      <c r="L4243" s="28" t="str">
        <f t="shared" si="531"/>
        <v/>
      </c>
      <c r="M4243" s="28" t="s">
        <v>5369</v>
      </c>
      <c r="N4243" s="28" t="str">
        <f t="shared" si="532"/>
        <v/>
      </c>
      <c r="O4243" s="28" t="str">
        <f>IF(N4243=1,M4243&amp;" ("&amp;E4243&amp;")",M4243)</f>
        <v>Thirteen Conversations About One Thing</v>
      </c>
      <c r="P4243" s="36">
        <f>INDEX(cpi!$A$1:$M$105,MATCH('Inflation adjust calc'!$E4243,cpi!$A:$A,0),MATCH('Inflation adjust calc'!$D4243,cpi!$1:$1,0))</f>
        <v>179.8</v>
      </c>
      <c r="Q4243" s="36">
        <f>cpi!$I$2</f>
        <v>240.85300000000001</v>
      </c>
      <c r="R4243" s="36">
        <f t="shared" si="537"/>
        <v>1.3395606229143493</v>
      </c>
      <c r="S4243" s="28" t="str">
        <f t="shared" si="533"/>
        <v/>
      </c>
      <c r="T4243" s="37">
        <f t="shared" si="534"/>
        <v>4018681.868743048</v>
      </c>
      <c r="U4243" s="37">
        <f t="shared" si="535"/>
        <v>4403718.4763904335</v>
      </c>
      <c r="V4243" s="37">
        <f t="shared" si="536"/>
        <v>4964308.5223526144</v>
      </c>
    </row>
    <row r="4244" spans="1:22">
      <c r="A4244" s="23">
        <v>4243</v>
      </c>
      <c r="B4244" s="3" t="s">
        <v>409</v>
      </c>
      <c r="C4244" s="28">
        <v>22</v>
      </c>
      <c r="D4244" s="29">
        <v>4</v>
      </c>
      <c r="E4244" s="28">
        <v>2016</v>
      </c>
      <c r="F4244" s="31">
        <f>DATE(E4244,D4244,C4244)</f>
        <v>42482</v>
      </c>
      <c r="G4244" s="24" t="s">
        <v>5370</v>
      </c>
      <c r="H4244" s="2">
        <v>3000000</v>
      </c>
      <c r="I4244" s="2">
        <v>3127773</v>
      </c>
      <c r="J4244" s="2">
        <v>7445044</v>
      </c>
      <c r="K4244" s="28" t="str">
        <f t="shared" si="530"/>
        <v/>
      </c>
      <c r="L4244" s="28" t="str">
        <f t="shared" si="531"/>
        <v/>
      </c>
      <c r="M4244" s="28" t="s">
        <v>5370</v>
      </c>
      <c r="N4244" s="28" t="str">
        <f t="shared" si="532"/>
        <v/>
      </c>
      <c r="O4244" s="28" t="str">
        <f>IF(N4244=1,M4244&amp;" ("&amp;E4244&amp;")",M4244)</f>
        <v>Compadres</v>
      </c>
      <c r="P4244" s="36">
        <f>INDEX(cpi!$A$1:$M$105,MATCH('Inflation adjust calc'!$E4244,cpi!$A:$A,0),MATCH('Inflation adjust calc'!$D4244,cpi!$1:$1,0))</f>
        <v>239.261</v>
      </c>
      <c r="Q4244" s="36">
        <f>cpi!$I$2</f>
        <v>240.85300000000001</v>
      </c>
      <c r="R4244" s="36">
        <f t="shared" si="537"/>
        <v>1.0066538215588834</v>
      </c>
      <c r="S4244" s="28" t="str">
        <f t="shared" si="533"/>
        <v/>
      </c>
      <c r="T4244" s="37">
        <f t="shared" si="534"/>
        <v>3019961.4646766502</v>
      </c>
      <c r="U4244" s="37">
        <f t="shared" si="535"/>
        <v>3148584.6434186934</v>
      </c>
      <c r="V4244" s="37">
        <f t="shared" si="536"/>
        <v>7494581.9942740351</v>
      </c>
    </row>
    <row r="4245" spans="1:22">
      <c r="A4245" s="23">
        <v>4244</v>
      </c>
      <c r="B4245" s="3" t="s">
        <v>4247</v>
      </c>
      <c r="C4245" s="28">
        <v>19</v>
      </c>
      <c r="D4245" s="29">
        <v>2</v>
      </c>
      <c r="E4245" s="28">
        <v>1999</v>
      </c>
      <c r="F4245" s="31">
        <f>DATE(E4245,D4245,C4245)</f>
        <v>36210</v>
      </c>
      <c r="G4245" s="24" t="s">
        <v>5371</v>
      </c>
      <c r="H4245" s="2">
        <v>3000000</v>
      </c>
      <c r="I4245" s="2">
        <v>3076820</v>
      </c>
      <c r="J4245" s="2">
        <v>3076820</v>
      </c>
      <c r="K4245" s="28" t="str">
        <f t="shared" si="530"/>
        <v/>
      </c>
      <c r="L4245" s="28" t="str">
        <f t="shared" si="531"/>
        <v/>
      </c>
      <c r="M4245" s="28" t="s">
        <v>5371</v>
      </c>
      <c r="N4245" s="28" t="str">
        <f t="shared" si="532"/>
        <v/>
      </c>
      <c r="O4245" s="28" t="str">
        <f>IF(N4245=1,M4245&amp;" ("&amp;E4245&amp;")",M4245)</f>
        <v>Jawbreaker</v>
      </c>
      <c r="P4245" s="36">
        <f>INDEX(cpi!$A$1:$M$105,MATCH('Inflation adjust calc'!$E4245,cpi!$A:$A,0),MATCH('Inflation adjust calc'!$D4245,cpi!$1:$1,0))</f>
        <v>164.5</v>
      </c>
      <c r="Q4245" s="36">
        <f>cpi!$I$2</f>
        <v>240.85300000000001</v>
      </c>
      <c r="R4245" s="36">
        <f t="shared" si="537"/>
        <v>1.4641519756838905</v>
      </c>
      <c r="S4245" s="28" t="str">
        <f t="shared" si="533"/>
        <v/>
      </c>
      <c r="T4245" s="37">
        <f t="shared" si="534"/>
        <v>4392455.9270516718</v>
      </c>
      <c r="U4245" s="37">
        <f t="shared" si="535"/>
        <v>4504932.0818237085</v>
      </c>
      <c r="V4245" s="37">
        <f t="shared" si="536"/>
        <v>4504932.0818237085</v>
      </c>
    </row>
    <row r="4246" spans="1:22">
      <c r="A4246" s="23">
        <v>4245</v>
      </c>
      <c r="B4246" s="3">
        <v>35316</v>
      </c>
      <c r="C4246" s="28">
        <v>9</v>
      </c>
      <c r="D4246" s="29">
        <v>8</v>
      </c>
      <c r="E4246" s="28">
        <v>1996</v>
      </c>
      <c r="F4246" s="31">
        <f>DATE(E4246,D4246,C4246)</f>
        <v>35286</v>
      </c>
      <c r="G4246" s="24" t="s">
        <v>5372</v>
      </c>
      <c r="H4246" s="2">
        <v>3000000</v>
      </c>
      <c r="I4246" s="2">
        <v>2962051</v>
      </c>
      <c r="J4246" s="2">
        <v>2962051</v>
      </c>
      <c r="K4246" s="28" t="str">
        <f t="shared" si="530"/>
        <v/>
      </c>
      <c r="L4246" s="28" t="str">
        <f t="shared" si="531"/>
        <v/>
      </c>
      <c r="M4246" s="28" t="s">
        <v>5372</v>
      </c>
      <c r="N4246" s="28" t="str">
        <f t="shared" si="532"/>
        <v/>
      </c>
      <c r="O4246" s="28" t="str">
        <f>IF(N4246=1,M4246&amp;" ("&amp;E4246&amp;")",M4246)</f>
        <v>Basquiat</v>
      </c>
      <c r="P4246" s="36">
        <f>INDEX(cpi!$A$1:$M$105,MATCH('Inflation adjust calc'!$E4246,cpi!$A:$A,0),MATCH('Inflation adjust calc'!$D4246,cpi!$1:$1,0))</f>
        <v>157.30000000000001</v>
      </c>
      <c r="Q4246" s="36">
        <f>cpi!$I$2</f>
        <v>240.85300000000001</v>
      </c>
      <c r="R4246" s="36">
        <f t="shared" si="537"/>
        <v>1.5311697393515575</v>
      </c>
      <c r="S4246" s="28" t="str">
        <f t="shared" si="533"/>
        <v/>
      </c>
      <c r="T4246" s="37">
        <f t="shared" si="534"/>
        <v>4593509.2180546727</v>
      </c>
      <c r="U4246" s="37">
        <f t="shared" si="535"/>
        <v>4535402.8576160204</v>
      </c>
      <c r="V4246" s="37">
        <f t="shared" si="536"/>
        <v>4535402.8576160204</v>
      </c>
    </row>
    <row r="4247" spans="1:22">
      <c r="A4247" s="23">
        <v>4246</v>
      </c>
      <c r="B4247" s="3" t="s">
        <v>3215</v>
      </c>
      <c r="C4247" s="28">
        <v>24</v>
      </c>
      <c r="D4247" s="29">
        <v>2</v>
      </c>
      <c r="E4247" s="28">
        <v>2006</v>
      </c>
      <c r="F4247" s="31">
        <f>DATE(E4247,D4247,C4247)</f>
        <v>38772</v>
      </c>
      <c r="G4247" s="24" t="s">
        <v>5373</v>
      </c>
      <c r="H4247" s="2">
        <v>3000000</v>
      </c>
      <c r="I4247" s="2">
        <v>2912606</v>
      </c>
      <c r="J4247" s="2">
        <v>11537539</v>
      </c>
      <c r="K4247" s="28" t="str">
        <f t="shared" si="530"/>
        <v/>
      </c>
      <c r="L4247" s="28" t="str">
        <f t="shared" si="531"/>
        <v/>
      </c>
      <c r="M4247" s="28" t="s">
        <v>5373</v>
      </c>
      <c r="N4247" s="28" t="str">
        <f t="shared" si="532"/>
        <v/>
      </c>
      <c r="O4247" s="28" t="str">
        <f>IF(N4247=1,M4247&amp;" ("&amp;E4247&amp;")",M4247)</f>
        <v>Tsotsi</v>
      </c>
      <c r="P4247" s="36">
        <f>INDEX(cpi!$A$1:$M$105,MATCH('Inflation adjust calc'!$E4247,cpi!$A:$A,0),MATCH('Inflation adjust calc'!$D4247,cpi!$1:$1,0))</f>
        <v>198.7</v>
      </c>
      <c r="Q4247" s="36">
        <f>cpi!$I$2</f>
        <v>240.85300000000001</v>
      </c>
      <c r="R4247" s="36">
        <f t="shared" si="537"/>
        <v>1.2121439355812784</v>
      </c>
      <c r="S4247" s="28" t="str">
        <f t="shared" si="533"/>
        <v/>
      </c>
      <c r="T4247" s="37">
        <f t="shared" si="534"/>
        <v>3636431.8067438351</v>
      </c>
      <c r="U4247" s="37">
        <f t="shared" si="535"/>
        <v>3530497.6996376449</v>
      </c>
      <c r="V4247" s="37">
        <f t="shared" si="536"/>
        <v>13985157.930382488</v>
      </c>
    </row>
    <row r="4248" spans="1:22">
      <c r="A4248" s="23">
        <v>4247</v>
      </c>
      <c r="B4248" s="3">
        <v>40425</v>
      </c>
      <c r="C4248" s="28">
        <v>9</v>
      </c>
      <c r="D4248" s="29">
        <v>4</v>
      </c>
      <c r="E4248" s="28">
        <v>2010</v>
      </c>
      <c r="F4248" s="31">
        <f>DATE(E4248,D4248,C4248)</f>
        <v>40277</v>
      </c>
      <c r="G4248" s="24" t="s">
        <v>5374</v>
      </c>
      <c r="H4248" s="2">
        <v>3000000</v>
      </c>
      <c r="I4248" s="2">
        <v>2848587</v>
      </c>
      <c r="J4248" s="2">
        <v>3237452</v>
      </c>
      <c r="K4248" s="28" t="str">
        <f t="shared" si="530"/>
        <v/>
      </c>
      <c r="L4248" s="28" t="str">
        <f t="shared" si="531"/>
        <v/>
      </c>
      <c r="M4248" s="28" t="s">
        <v>5374</v>
      </c>
      <c r="N4248" s="28" t="str">
        <f t="shared" si="532"/>
        <v/>
      </c>
      <c r="O4248" s="28" t="str">
        <f>IF(N4248=1,M4248&amp;" ("&amp;E4248&amp;")",M4248)</f>
        <v>Letters to God</v>
      </c>
      <c r="P4248" s="36">
        <f>INDEX(cpi!$A$1:$M$105,MATCH('Inflation adjust calc'!$E4248,cpi!$A:$A,0),MATCH('Inflation adjust calc'!$D4248,cpi!$1:$1,0))</f>
        <v>218.00899999999999</v>
      </c>
      <c r="Q4248" s="36">
        <f>cpi!$I$2</f>
        <v>240.85300000000001</v>
      </c>
      <c r="R4248" s="36">
        <f t="shared" si="537"/>
        <v>1.104784664853286</v>
      </c>
      <c r="S4248" s="28" t="str">
        <f t="shared" si="533"/>
        <v/>
      </c>
      <c r="T4248" s="37">
        <f t="shared" si="534"/>
        <v>3314353.994559858</v>
      </c>
      <c r="U4248" s="37">
        <f t="shared" si="535"/>
        <v>3147075.2341004275</v>
      </c>
      <c r="V4248" s="37">
        <f t="shared" si="536"/>
        <v>3576687.3227986004</v>
      </c>
    </row>
    <row r="4249" spans="1:22">
      <c r="A4249" s="23">
        <v>4248</v>
      </c>
      <c r="B4249" s="3" t="s">
        <v>1190</v>
      </c>
      <c r="C4249" s="28">
        <v>16</v>
      </c>
      <c r="D4249" s="29">
        <v>10</v>
      </c>
      <c r="E4249" s="28">
        <v>1998</v>
      </c>
      <c r="F4249" s="31">
        <f>DATE(E4249,D4249,C4249)</f>
        <v>36084</v>
      </c>
      <c r="G4249" s="24" t="s">
        <v>5375</v>
      </c>
      <c r="H4249" s="2">
        <v>3000000</v>
      </c>
      <c r="I4249" s="2">
        <v>2746453</v>
      </c>
      <c r="J4249" s="2">
        <v>5746453</v>
      </c>
      <c r="K4249" s="28" t="str">
        <f t="shared" si="530"/>
        <v/>
      </c>
      <c r="L4249" s="28" t="str">
        <f t="shared" si="531"/>
        <v/>
      </c>
      <c r="M4249" s="28" t="s">
        <v>5375</v>
      </c>
      <c r="N4249" s="28" t="str">
        <f t="shared" si="532"/>
        <v/>
      </c>
      <c r="O4249" s="28" t="str">
        <f>IF(N4249=1,M4249&amp;" ("&amp;E4249&amp;")",M4249)</f>
        <v>Happiness</v>
      </c>
      <c r="P4249" s="36">
        <f>INDEX(cpi!$A$1:$M$105,MATCH('Inflation adjust calc'!$E4249,cpi!$A:$A,0),MATCH('Inflation adjust calc'!$D4249,cpi!$1:$1,0))</f>
        <v>164</v>
      </c>
      <c r="Q4249" s="36">
        <f>cpi!$I$2</f>
        <v>240.85300000000001</v>
      </c>
      <c r="R4249" s="36">
        <f t="shared" si="537"/>
        <v>1.4686158536585365</v>
      </c>
      <c r="S4249" s="28" t="str">
        <f t="shared" si="533"/>
        <v/>
      </c>
      <c r="T4249" s="37">
        <f t="shared" si="534"/>
        <v>4405847.5609756093</v>
      </c>
      <c r="U4249" s="37">
        <f t="shared" si="535"/>
        <v>4033484.4171280488</v>
      </c>
      <c r="V4249" s="37">
        <f t="shared" si="536"/>
        <v>8439331.9781036582</v>
      </c>
    </row>
    <row r="4250" spans="1:22">
      <c r="A4250" s="23">
        <v>4249</v>
      </c>
      <c r="B4250" s="3">
        <v>37715</v>
      </c>
      <c r="C4250" s="28">
        <v>4</v>
      </c>
      <c r="D4250" s="29">
        <v>4</v>
      </c>
      <c r="E4250" s="28">
        <v>2003</v>
      </c>
      <c r="F4250" s="31">
        <f>DATE(E4250,D4250,C4250)</f>
        <v>37715</v>
      </c>
      <c r="G4250" s="24" t="s">
        <v>5376</v>
      </c>
      <c r="H4250" s="2">
        <v>3000000</v>
      </c>
      <c r="I4250" s="2">
        <v>2255000</v>
      </c>
      <c r="J4250" s="2">
        <v>2255000</v>
      </c>
      <c r="K4250" s="28" t="str">
        <f t="shared" si="530"/>
        <v/>
      </c>
      <c r="L4250" s="28" t="str">
        <f t="shared" si="531"/>
        <v/>
      </c>
      <c r="M4250" s="28" t="s">
        <v>5376</v>
      </c>
      <c r="N4250" s="28" t="str">
        <f t="shared" si="532"/>
        <v/>
      </c>
      <c r="O4250" s="28" t="str">
        <f>IF(N4250=1,M4250&amp;" ("&amp;E4250&amp;")",M4250)</f>
        <v>DysFunkTional Family</v>
      </c>
      <c r="P4250" s="36">
        <f>INDEX(cpi!$A$1:$M$105,MATCH('Inflation adjust calc'!$E4250,cpi!$A:$A,0),MATCH('Inflation adjust calc'!$D4250,cpi!$1:$1,0))</f>
        <v>183.8</v>
      </c>
      <c r="Q4250" s="36">
        <f>cpi!$I$2</f>
        <v>240.85300000000001</v>
      </c>
      <c r="R4250" s="36">
        <f t="shared" si="537"/>
        <v>1.3104080522306856</v>
      </c>
      <c r="S4250" s="28" t="str">
        <f t="shared" si="533"/>
        <v/>
      </c>
      <c r="T4250" s="37">
        <f t="shared" si="534"/>
        <v>3931224.1566920569</v>
      </c>
      <c r="U4250" s="37">
        <f t="shared" si="535"/>
        <v>2954970.1577801961</v>
      </c>
      <c r="V4250" s="37">
        <f t="shared" si="536"/>
        <v>2954970.1577801961</v>
      </c>
    </row>
    <row r="4251" spans="1:22">
      <c r="A4251" s="23">
        <v>4250</v>
      </c>
      <c r="B4251" s="3" t="s">
        <v>2221</v>
      </c>
      <c r="C4251" s="28">
        <v>19</v>
      </c>
      <c r="D4251" s="29">
        <v>9</v>
      </c>
      <c r="E4251" s="28">
        <v>2014</v>
      </c>
      <c r="F4251" s="31">
        <f>DATE(E4251,D4251,C4251)</f>
        <v>41901</v>
      </c>
      <c r="G4251" s="24" t="s">
        <v>5377</v>
      </c>
      <c r="H4251" s="2">
        <v>3000000</v>
      </c>
      <c r="I4251" s="2">
        <v>1821983</v>
      </c>
      <c r="J4251" s="2">
        <v>1821983</v>
      </c>
      <c r="K4251" s="28" t="str">
        <f t="shared" si="530"/>
        <v/>
      </c>
      <c r="L4251" s="28" t="str">
        <f t="shared" si="531"/>
        <v/>
      </c>
      <c r="M4251" s="28" t="s">
        <v>5377</v>
      </c>
      <c r="N4251" s="28" t="str">
        <f t="shared" si="532"/>
        <v/>
      </c>
      <c r="O4251" s="28" t="str">
        <f>IF(N4251=1,M4251&amp;" ("&amp;E4251&amp;")",M4251)</f>
        <v>Tusk</v>
      </c>
      <c r="P4251" s="36">
        <f>INDEX(cpi!$A$1:$M$105,MATCH('Inflation adjust calc'!$E4251,cpi!$A:$A,0),MATCH('Inflation adjust calc'!$D4251,cpi!$1:$1,0))</f>
        <v>238.03100000000001</v>
      </c>
      <c r="Q4251" s="36">
        <f>cpi!$I$2</f>
        <v>240.85300000000001</v>
      </c>
      <c r="R4251" s="36">
        <f t="shared" si="537"/>
        <v>1.0118555986405133</v>
      </c>
      <c r="S4251" s="28" t="str">
        <f t="shared" si="533"/>
        <v/>
      </c>
      <c r="T4251" s="37">
        <f t="shared" si="534"/>
        <v>3035566.7959215399</v>
      </c>
      <c r="U4251" s="37">
        <f t="shared" si="535"/>
        <v>1843583.6991778384</v>
      </c>
      <c r="V4251" s="37">
        <f t="shared" si="536"/>
        <v>1843583.6991778384</v>
      </c>
    </row>
    <row r="4252" spans="1:22">
      <c r="A4252" s="23">
        <v>4251</v>
      </c>
      <c r="B4252" s="3">
        <v>41064</v>
      </c>
      <c r="C4252" s="28">
        <v>6</v>
      </c>
      <c r="D4252" s="29">
        <v>4</v>
      </c>
      <c r="E4252" s="28">
        <v>2012</v>
      </c>
      <c r="F4252" s="31">
        <f>DATE(E4252,D4252,C4252)</f>
        <v>41005</v>
      </c>
      <c r="G4252" s="24" t="s">
        <v>5378</v>
      </c>
      <c r="H4252" s="2">
        <v>3000000</v>
      </c>
      <c r="I4252" s="2">
        <v>1007535</v>
      </c>
      <c r="J4252" s="2">
        <v>1324299</v>
      </c>
      <c r="K4252" s="28" t="str">
        <f t="shared" si="530"/>
        <v/>
      </c>
      <c r="L4252" s="28" t="str">
        <f t="shared" si="531"/>
        <v/>
      </c>
      <c r="M4252" s="28" t="s">
        <v>5378</v>
      </c>
      <c r="N4252" s="28" t="str">
        <f t="shared" si="532"/>
        <v/>
      </c>
      <c r="O4252" s="28" t="str">
        <f>IF(N4252=1,M4252&amp;" ("&amp;E4252&amp;")",M4252)</f>
        <v>Damsels in Distress</v>
      </c>
      <c r="P4252" s="36">
        <f>INDEX(cpi!$A$1:$M$105,MATCH('Inflation adjust calc'!$E4252,cpi!$A:$A,0),MATCH('Inflation adjust calc'!$D4252,cpi!$1:$1,0))</f>
        <v>230.08500000000001</v>
      </c>
      <c r="Q4252" s="36">
        <f>cpi!$I$2</f>
        <v>240.85300000000001</v>
      </c>
      <c r="R4252" s="36">
        <f t="shared" si="537"/>
        <v>1.0468000956168373</v>
      </c>
      <c r="S4252" s="28" t="str">
        <f t="shared" si="533"/>
        <v/>
      </c>
      <c r="T4252" s="37">
        <f t="shared" si="534"/>
        <v>3140400.286850512</v>
      </c>
      <c r="U4252" s="37">
        <f t="shared" si="535"/>
        <v>1054687.7343373101</v>
      </c>
      <c r="V4252" s="37">
        <f t="shared" si="536"/>
        <v>1386276.3198252821</v>
      </c>
    </row>
    <row r="4253" spans="1:22">
      <c r="A4253" s="23">
        <v>4252</v>
      </c>
      <c r="B4253" s="3" t="s">
        <v>2090</v>
      </c>
      <c r="C4253" s="28">
        <v>25</v>
      </c>
      <c r="D4253" s="29">
        <v>3</v>
      </c>
      <c r="E4253" s="28">
        <v>2005</v>
      </c>
      <c r="F4253" s="31">
        <f>DATE(E4253,D4253,C4253)</f>
        <v>38436</v>
      </c>
      <c r="G4253" s="24" t="s">
        <v>5379</v>
      </c>
      <c r="H4253" s="2">
        <v>3000000</v>
      </c>
      <c r="I4253" s="2">
        <v>707391</v>
      </c>
      <c r="J4253" s="2">
        <v>6239723</v>
      </c>
      <c r="K4253" s="28" t="str">
        <f t="shared" si="530"/>
        <v/>
      </c>
      <c r="L4253" s="28" t="str">
        <f t="shared" si="531"/>
        <v/>
      </c>
      <c r="M4253" s="28" t="s">
        <v>5379</v>
      </c>
      <c r="N4253" s="28" t="str">
        <f t="shared" si="532"/>
        <v/>
      </c>
      <c r="O4253" s="28" t="str">
        <f>IF(N4253=1,M4253&amp;" ("&amp;E4253&amp;")",M4253)</f>
        <v>Oldboy</v>
      </c>
      <c r="P4253" s="36">
        <f>INDEX(cpi!$A$1:$M$105,MATCH('Inflation adjust calc'!$E4253,cpi!$A:$A,0),MATCH('Inflation adjust calc'!$D4253,cpi!$1:$1,0))</f>
        <v>193.3</v>
      </c>
      <c r="Q4253" s="36">
        <f>cpi!$I$2</f>
        <v>240.85300000000001</v>
      </c>
      <c r="R4253" s="36">
        <f t="shared" si="537"/>
        <v>1.2460062079668908</v>
      </c>
      <c r="S4253" s="28" t="str">
        <f t="shared" si="533"/>
        <v/>
      </c>
      <c r="T4253" s="37">
        <f t="shared" si="534"/>
        <v>3738018.6239006724</v>
      </c>
      <c r="U4253" s="37">
        <f t="shared" si="535"/>
        <v>881413.57745990681</v>
      </c>
      <c r="V4253" s="37">
        <f t="shared" si="536"/>
        <v>7774733.5939937914</v>
      </c>
    </row>
    <row r="4254" spans="1:22">
      <c r="A4254" s="23">
        <v>4253</v>
      </c>
      <c r="B4254" s="3">
        <v>40699</v>
      </c>
      <c r="C4254" s="28">
        <v>6</v>
      </c>
      <c r="D4254" s="29">
        <v>5</v>
      </c>
      <c r="E4254" s="28">
        <v>2011</v>
      </c>
      <c r="F4254" s="31">
        <f>DATE(E4254,D4254,C4254)</f>
        <v>40669</v>
      </c>
      <c r="G4254" s="24" t="s">
        <v>5380</v>
      </c>
      <c r="H4254" s="2">
        <v>3000000</v>
      </c>
      <c r="I4254" s="2">
        <v>703372</v>
      </c>
      <c r="J4254" s="2">
        <v>834953</v>
      </c>
      <c r="K4254" s="28" t="str">
        <f t="shared" si="530"/>
        <v/>
      </c>
      <c r="L4254" s="28" t="str">
        <f t="shared" si="531"/>
        <v/>
      </c>
      <c r="M4254" s="28" t="s">
        <v>5380</v>
      </c>
      <c r="N4254" s="28" t="str">
        <f t="shared" si="532"/>
        <v/>
      </c>
      <c r="O4254" s="28" t="str">
        <f>IF(N4254=1,M4254&amp;" ("&amp;E4254&amp;")",M4254)</f>
        <v>Hobo with a Shotgun</v>
      </c>
      <c r="P4254" s="36">
        <f>INDEX(cpi!$A$1:$M$105,MATCH('Inflation adjust calc'!$E4254,cpi!$A:$A,0),MATCH('Inflation adjust calc'!$D4254,cpi!$1:$1,0))</f>
        <v>225.964</v>
      </c>
      <c r="Q4254" s="36">
        <f>cpi!$I$2</f>
        <v>240.85300000000001</v>
      </c>
      <c r="R4254" s="36">
        <f t="shared" si="537"/>
        <v>1.065891026889239</v>
      </c>
      <c r="S4254" s="28" t="str">
        <f t="shared" si="533"/>
        <v/>
      </c>
      <c r="T4254" s="37">
        <f t="shared" si="534"/>
        <v>3197673.0806677169</v>
      </c>
      <c r="U4254" s="37">
        <f t="shared" si="535"/>
        <v>749717.90336513775</v>
      </c>
      <c r="V4254" s="37">
        <f t="shared" si="536"/>
        <v>889968.91057425074</v>
      </c>
    </row>
    <row r="4255" spans="1:22">
      <c r="A4255" s="23">
        <v>4254</v>
      </c>
      <c r="B4255" s="3">
        <v>41099</v>
      </c>
      <c r="C4255" s="28">
        <v>7</v>
      </c>
      <c r="D4255" s="29">
        <v>9</v>
      </c>
      <c r="E4255" s="28">
        <v>2012</v>
      </c>
      <c r="F4255" s="31">
        <f>DATE(E4255,D4255,C4255)</f>
        <v>41159</v>
      </c>
      <c r="G4255" s="24" t="s">
        <v>5381</v>
      </c>
      <c r="H4255" s="2">
        <v>3000000</v>
      </c>
      <c r="I4255" s="2">
        <v>446770</v>
      </c>
      <c r="J4255" s="2">
        <v>12577401</v>
      </c>
      <c r="K4255" s="28" t="str">
        <f t="shared" si="530"/>
        <v/>
      </c>
      <c r="L4255" s="28" t="str">
        <f t="shared" si="531"/>
        <v/>
      </c>
      <c r="M4255" s="28" t="s">
        <v>5381</v>
      </c>
      <c r="N4255" s="28" t="str">
        <f t="shared" si="532"/>
        <v/>
      </c>
      <c r="O4255" s="28" t="str">
        <f>IF(N4255=1,M4255&amp;" ("&amp;E4255&amp;")",M4255)</f>
        <v>Bachelorette</v>
      </c>
      <c r="P4255" s="36">
        <f>INDEX(cpi!$A$1:$M$105,MATCH('Inflation adjust calc'!$E4255,cpi!$A:$A,0),MATCH('Inflation adjust calc'!$D4255,cpi!$1:$1,0))</f>
        <v>231.40700000000001</v>
      </c>
      <c r="Q4255" s="36">
        <f>cpi!$I$2</f>
        <v>240.85300000000001</v>
      </c>
      <c r="R4255" s="36">
        <f t="shared" si="537"/>
        <v>1.0408198541962861</v>
      </c>
      <c r="S4255" s="28" t="str">
        <f t="shared" si="533"/>
        <v/>
      </c>
      <c r="T4255" s="37">
        <f t="shared" si="534"/>
        <v>3122459.5625888584</v>
      </c>
      <c r="U4255" s="37">
        <f t="shared" si="535"/>
        <v>465007.08625927474</v>
      </c>
      <c r="V4255" s="37">
        <f t="shared" si="536"/>
        <v>13090808.674988223</v>
      </c>
    </row>
    <row r="4256" spans="1:22">
      <c r="A4256" s="23">
        <v>4255</v>
      </c>
      <c r="B4256" s="3" t="s">
        <v>748</v>
      </c>
      <c r="C4256" s="28">
        <v>15</v>
      </c>
      <c r="D4256" s="29">
        <v>1</v>
      </c>
      <c r="E4256" s="28">
        <v>2010</v>
      </c>
      <c r="F4256" s="31">
        <f>DATE(E4256,D4256,C4256)</f>
        <v>40193</v>
      </c>
      <c r="G4256" s="24" t="s">
        <v>5382</v>
      </c>
      <c r="H4256" s="2">
        <v>3000000</v>
      </c>
      <c r="I4256" s="2">
        <v>374675</v>
      </c>
      <c r="J4256" s="2">
        <v>5922292</v>
      </c>
      <c r="K4256" s="28" t="str">
        <f t="shared" si="530"/>
        <v/>
      </c>
      <c r="L4256" s="28" t="str">
        <f t="shared" si="531"/>
        <v/>
      </c>
      <c r="M4256" s="28" t="s">
        <v>5382</v>
      </c>
      <c r="N4256" s="28" t="str">
        <f t="shared" si="532"/>
        <v/>
      </c>
      <c r="O4256" s="28" t="str">
        <f>IF(N4256=1,M4256&amp;" ("&amp;E4256&amp;")",M4256)</f>
        <v>Fish Tank</v>
      </c>
      <c r="P4256" s="36">
        <f>INDEX(cpi!$A$1:$M$105,MATCH('Inflation adjust calc'!$E4256,cpi!$A:$A,0),MATCH('Inflation adjust calc'!$D4256,cpi!$1:$1,0))</f>
        <v>216.68700000000001</v>
      </c>
      <c r="Q4256" s="36">
        <f>cpi!$I$2</f>
        <v>240.85300000000001</v>
      </c>
      <c r="R4256" s="36">
        <f t="shared" si="537"/>
        <v>1.1115249184307319</v>
      </c>
      <c r="S4256" s="28" t="str">
        <f t="shared" si="533"/>
        <v/>
      </c>
      <c r="T4256" s="37">
        <f t="shared" si="534"/>
        <v>3334574.7552921958</v>
      </c>
      <c r="U4256" s="37">
        <f t="shared" si="535"/>
        <v>416460.59881303448</v>
      </c>
      <c r="V4256" s="37">
        <f t="shared" si="536"/>
        <v>6582775.1322229756</v>
      </c>
    </row>
    <row r="4257" spans="1:22">
      <c r="A4257" s="23">
        <v>4256</v>
      </c>
      <c r="B4257" s="3">
        <v>40795</v>
      </c>
      <c r="C4257" s="28">
        <v>9</v>
      </c>
      <c r="D4257" s="29">
        <v>9</v>
      </c>
      <c r="E4257" s="28">
        <v>2011</v>
      </c>
      <c r="F4257" s="31">
        <f>DATE(E4257,D4257,C4257)</f>
        <v>40795</v>
      </c>
      <c r="G4257" s="24" t="s">
        <v>5383</v>
      </c>
      <c r="H4257" s="2">
        <v>3000000</v>
      </c>
      <c r="I4257" s="2">
        <v>331000</v>
      </c>
      <c r="J4257" s="2">
        <v>331000</v>
      </c>
      <c r="K4257" s="28" t="str">
        <f t="shared" si="530"/>
        <v/>
      </c>
      <c r="L4257" s="28" t="str">
        <f t="shared" si="531"/>
        <v/>
      </c>
      <c r="M4257" s="28" t="s">
        <v>5383</v>
      </c>
      <c r="N4257" s="28" t="str">
        <f t="shared" si="532"/>
        <v/>
      </c>
      <c r="O4257" s="28" t="str">
        <f>IF(N4257=1,M4257&amp;" ("&amp;E4257&amp;")",M4257)</f>
        <v>Creature</v>
      </c>
      <c r="P4257" s="36">
        <f>INDEX(cpi!$A$1:$M$105,MATCH('Inflation adjust calc'!$E4257,cpi!$A:$A,0),MATCH('Inflation adjust calc'!$D4257,cpi!$1:$1,0))</f>
        <v>226.88900000000001</v>
      </c>
      <c r="Q4257" s="36">
        <f>cpi!$I$2</f>
        <v>240.85300000000001</v>
      </c>
      <c r="R4257" s="36">
        <f t="shared" si="537"/>
        <v>1.0615455134449003</v>
      </c>
      <c r="S4257" s="28" t="str">
        <f t="shared" si="533"/>
        <v/>
      </c>
      <c r="T4257" s="37">
        <f t="shared" si="534"/>
        <v>3184636.5403347011</v>
      </c>
      <c r="U4257" s="37">
        <f t="shared" si="535"/>
        <v>351371.56495026202</v>
      </c>
      <c r="V4257" s="37">
        <f t="shared" si="536"/>
        <v>351371.56495026202</v>
      </c>
    </row>
    <row r="4258" spans="1:22">
      <c r="A4258" s="23">
        <v>4257</v>
      </c>
      <c r="B4258" s="3" t="s">
        <v>1910</v>
      </c>
      <c r="C4258" s="28">
        <v>23</v>
      </c>
      <c r="D4258" s="29">
        <v>8</v>
      </c>
      <c r="E4258" s="28">
        <v>1996</v>
      </c>
      <c r="F4258" s="31">
        <f>DATE(E4258,D4258,C4258)</f>
        <v>35300</v>
      </c>
      <c r="G4258" s="24" t="s">
        <v>5384</v>
      </c>
      <c r="H4258" s="2">
        <v>3000000</v>
      </c>
      <c r="I4258" s="2">
        <v>295493</v>
      </c>
      <c r="J4258" s="2">
        <v>295493</v>
      </c>
      <c r="K4258" s="28" t="str">
        <f t="shared" si="530"/>
        <v/>
      </c>
      <c r="L4258" s="28" t="str">
        <f t="shared" si="531"/>
        <v/>
      </c>
      <c r="M4258" s="28" t="s">
        <v>5384</v>
      </c>
      <c r="N4258" s="28" t="str">
        <f t="shared" si="532"/>
        <v/>
      </c>
      <c r="O4258" s="28" t="str">
        <f>IF(N4258=1,M4258&amp;" ("&amp;E4258&amp;")",M4258)</f>
        <v>Freeway</v>
      </c>
      <c r="P4258" s="36">
        <f>INDEX(cpi!$A$1:$M$105,MATCH('Inflation adjust calc'!$E4258,cpi!$A:$A,0),MATCH('Inflation adjust calc'!$D4258,cpi!$1:$1,0))</f>
        <v>157.30000000000001</v>
      </c>
      <c r="Q4258" s="36">
        <f>cpi!$I$2</f>
        <v>240.85300000000001</v>
      </c>
      <c r="R4258" s="36">
        <f t="shared" si="537"/>
        <v>1.5311697393515575</v>
      </c>
      <c r="S4258" s="28" t="str">
        <f t="shared" si="533"/>
        <v/>
      </c>
      <c r="T4258" s="37">
        <f t="shared" si="534"/>
        <v>4593509.2180546727</v>
      </c>
      <c r="U4258" s="37">
        <f t="shared" si="535"/>
        <v>452449.93979020981</v>
      </c>
      <c r="V4258" s="37">
        <f t="shared" si="536"/>
        <v>452449.93979020981</v>
      </c>
    </row>
    <row r="4259" spans="1:22">
      <c r="A4259" s="23">
        <v>4258</v>
      </c>
      <c r="B4259" s="3">
        <v>38878</v>
      </c>
      <c r="C4259" s="28">
        <v>6</v>
      </c>
      <c r="D4259" s="29">
        <v>10</v>
      </c>
      <c r="E4259" s="28">
        <v>2006</v>
      </c>
      <c r="F4259" s="31">
        <f>DATE(E4259,D4259,C4259)</f>
        <v>38996</v>
      </c>
      <c r="G4259" s="24" t="s">
        <v>5385</v>
      </c>
      <c r="H4259" s="2">
        <v>3000000</v>
      </c>
      <c r="I4259" s="2">
        <v>252726</v>
      </c>
      <c r="J4259" s="2">
        <v>252726</v>
      </c>
      <c r="K4259" s="28" t="str">
        <f t="shared" si="530"/>
        <v/>
      </c>
      <c r="L4259" s="28" t="str">
        <f t="shared" si="531"/>
        <v/>
      </c>
      <c r="M4259" s="28" t="s">
        <v>5385</v>
      </c>
      <c r="N4259" s="28" t="str">
        <f t="shared" si="532"/>
        <v/>
      </c>
      <c r="O4259" s="28" t="str">
        <f>IF(N4259=1,M4259&amp;" ("&amp;E4259&amp;")",M4259)</f>
        <v>Love's Abiding Joy</v>
      </c>
      <c r="P4259" s="36">
        <f>INDEX(cpi!$A$1:$M$105,MATCH('Inflation adjust calc'!$E4259,cpi!$A:$A,0),MATCH('Inflation adjust calc'!$D4259,cpi!$1:$1,0))</f>
        <v>201.8</v>
      </c>
      <c r="Q4259" s="36">
        <f>cpi!$I$2</f>
        <v>240.85300000000001</v>
      </c>
      <c r="R4259" s="36">
        <f t="shared" si="537"/>
        <v>1.1935232903865214</v>
      </c>
      <c r="S4259" s="28" t="str">
        <f t="shared" si="533"/>
        <v/>
      </c>
      <c r="T4259" s="37">
        <f t="shared" si="534"/>
        <v>3580569.8711595642</v>
      </c>
      <c r="U4259" s="37">
        <f t="shared" si="535"/>
        <v>301634.36708622403</v>
      </c>
      <c r="V4259" s="37">
        <f t="shared" si="536"/>
        <v>301634.36708622403</v>
      </c>
    </row>
    <row r="4260" spans="1:22">
      <c r="A4260" s="23">
        <v>4259</v>
      </c>
      <c r="B4260" s="3">
        <v>34305</v>
      </c>
      <c r="C4260" s="28">
        <v>12</v>
      </c>
      <c r="D4260" s="29">
        <v>2</v>
      </c>
      <c r="E4260" s="28">
        <v>1993</v>
      </c>
      <c r="F4260" s="31">
        <f>DATE(E4260,D4260,C4260)</f>
        <v>34012</v>
      </c>
      <c r="G4260" s="24" t="s">
        <v>5386</v>
      </c>
      <c r="H4260" s="2">
        <v>3000000</v>
      </c>
      <c r="I4260" s="2">
        <v>242623</v>
      </c>
      <c r="J4260" s="2">
        <v>242623</v>
      </c>
      <c r="K4260" s="28" t="str">
        <f t="shared" si="530"/>
        <v/>
      </c>
      <c r="L4260" s="28" t="str">
        <f t="shared" si="531"/>
        <v/>
      </c>
      <c r="M4260" s="28" t="s">
        <v>5386</v>
      </c>
      <c r="N4260" s="28" t="str">
        <f t="shared" si="532"/>
        <v/>
      </c>
      <c r="O4260" s="28" t="str">
        <f>IF(N4260=1,M4260&amp;" ("&amp;E4260&amp;")",M4260)</f>
        <v>Braindead</v>
      </c>
      <c r="P4260" s="36">
        <f>INDEX(cpi!$A$1:$M$105,MATCH('Inflation adjust calc'!$E4260,cpi!$A:$A,0),MATCH('Inflation adjust calc'!$D4260,cpi!$1:$1,0))</f>
        <v>143.1</v>
      </c>
      <c r="Q4260" s="36">
        <f>cpi!$I$2</f>
        <v>240.85300000000001</v>
      </c>
      <c r="R4260" s="36">
        <f t="shared" si="537"/>
        <v>1.6831097134870721</v>
      </c>
      <c r="S4260" s="28" t="str">
        <f t="shared" si="533"/>
        <v/>
      </c>
      <c r="T4260" s="37">
        <f t="shared" si="534"/>
        <v>5049329.1404612157</v>
      </c>
      <c r="U4260" s="37">
        <f t="shared" si="535"/>
        <v>408361.12801537389</v>
      </c>
      <c r="V4260" s="37">
        <f t="shared" si="536"/>
        <v>408361.12801537389</v>
      </c>
    </row>
    <row r="4261" spans="1:22">
      <c r="A4261" s="23">
        <v>4260</v>
      </c>
      <c r="B4261" s="3">
        <v>40188</v>
      </c>
      <c r="C4261" s="28">
        <v>1</v>
      </c>
      <c r="D4261" s="29">
        <v>10</v>
      </c>
      <c r="E4261" s="28">
        <v>2010</v>
      </c>
      <c r="F4261" s="31">
        <f>DATE(E4261,D4261,C4261)</f>
        <v>40452</v>
      </c>
      <c r="G4261" s="24" t="s">
        <v>5387</v>
      </c>
      <c r="H4261" s="2">
        <v>3000000</v>
      </c>
      <c r="I4261" s="2">
        <v>205842</v>
      </c>
      <c r="J4261" s="2">
        <v>1022453</v>
      </c>
      <c r="K4261" s="28" t="str">
        <f t="shared" si="530"/>
        <v/>
      </c>
      <c r="L4261" s="28" t="str">
        <f t="shared" si="531"/>
        <v/>
      </c>
      <c r="M4261" s="28" t="s">
        <v>5387</v>
      </c>
      <c r="N4261" s="28" t="str">
        <f t="shared" si="532"/>
        <v/>
      </c>
      <c r="O4261" s="28" t="str">
        <f>IF(N4261=1,M4261&amp;" ("&amp;E4261&amp;")",M4261)</f>
        <v>Chain Letter</v>
      </c>
      <c r="P4261" s="36">
        <f>INDEX(cpi!$A$1:$M$105,MATCH('Inflation adjust calc'!$E4261,cpi!$A:$A,0),MATCH('Inflation adjust calc'!$D4261,cpi!$1:$1,0))</f>
        <v>218.71100000000001</v>
      </c>
      <c r="Q4261" s="36">
        <f>cpi!$I$2</f>
        <v>240.85300000000001</v>
      </c>
      <c r="R4261" s="36">
        <f t="shared" si="537"/>
        <v>1.1012386208283991</v>
      </c>
      <c r="S4261" s="28" t="str">
        <f t="shared" si="533"/>
        <v/>
      </c>
      <c r="T4261" s="37">
        <f t="shared" si="534"/>
        <v>3303715.8624851974</v>
      </c>
      <c r="U4261" s="37">
        <f t="shared" si="535"/>
        <v>226681.16018855933</v>
      </c>
      <c r="V4261" s="37">
        <f t="shared" si="536"/>
        <v>1125964.7315818591</v>
      </c>
    </row>
    <row r="4262" spans="1:22">
      <c r="A4262" s="23">
        <v>4261</v>
      </c>
      <c r="B4262" s="3">
        <v>40942</v>
      </c>
      <c r="C4262" s="28">
        <v>2</v>
      </c>
      <c r="D4262" s="29">
        <v>3</v>
      </c>
      <c r="E4262" s="28">
        <v>2012</v>
      </c>
      <c r="F4262" s="31">
        <f>DATE(E4262,D4262,C4262)</f>
        <v>40970</v>
      </c>
      <c r="G4262" s="24" t="s">
        <v>5388</v>
      </c>
      <c r="H4262" s="2">
        <v>3000000</v>
      </c>
      <c r="I4262" s="2">
        <v>201436</v>
      </c>
      <c r="J4262" s="2">
        <v>223652</v>
      </c>
      <c r="K4262" s="28" t="str">
        <f t="shared" si="530"/>
        <v/>
      </c>
      <c r="L4262" s="28" t="str">
        <f t="shared" si="531"/>
        <v/>
      </c>
      <c r="M4262" s="28" t="s">
        <v>5388</v>
      </c>
      <c r="N4262" s="28" t="str">
        <f t="shared" si="532"/>
        <v/>
      </c>
      <c r="O4262" s="28" t="str">
        <f>IF(N4262=1,M4262&amp;" ("&amp;E4262&amp;")",M4262)</f>
        <v>Tim and Eric's Billion Dollar Movie</v>
      </c>
      <c r="P4262" s="36">
        <f>INDEX(cpi!$A$1:$M$105,MATCH('Inflation adjust calc'!$E4262,cpi!$A:$A,0),MATCH('Inflation adjust calc'!$D4262,cpi!$1:$1,0))</f>
        <v>229.392</v>
      </c>
      <c r="Q4262" s="36">
        <f>cpi!$I$2</f>
        <v>240.85300000000001</v>
      </c>
      <c r="R4262" s="36">
        <f t="shared" si="537"/>
        <v>1.0499625095905698</v>
      </c>
      <c r="S4262" s="28" t="str">
        <f t="shared" si="533"/>
        <v/>
      </c>
      <c r="T4262" s="37">
        <f t="shared" si="534"/>
        <v>3149887.5287717092</v>
      </c>
      <c r="U4262" s="37">
        <f t="shared" si="535"/>
        <v>211500.24808188601</v>
      </c>
      <c r="V4262" s="37">
        <f t="shared" si="536"/>
        <v>234826.21519495011</v>
      </c>
    </row>
    <row r="4263" spans="1:22">
      <c r="A4263" s="23">
        <v>4262</v>
      </c>
      <c r="B4263" s="3">
        <v>39336</v>
      </c>
      <c r="C4263" s="28">
        <v>9</v>
      </c>
      <c r="D4263" s="29">
        <v>11</v>
      </c>
      <c r="E4263" s="28">
        <v>2007</v>
      </c>
      <c r="F4263" s="31">
        <f>DATE(E4263,D4263,C4263)</f>
        <v>39395</v>
      </c>
      <c r="G4263" s="24" t="s">
        <v>5389</v>
      </c>
      <c r="H4263" s="2">
        <v>3000000</v>
      </c>
      <c r="I4263" s="2">
        <v>163069</v>
      </c>
      <c r="J4263" s="2">
        <v>163069</v>
      </c>
      <c r="K4263" s="28" t="str">
        <f t="shared" si="530"/>
        <v/>
      </c>
      <c r="L4263" s="28" t="str">
        <f t="shared" si="531"/>
        <v/>
      </c>
      <c r="M4263" s="28" t="s">
        <v>5389</v>
      </c>
      <c r="N4263" s="28" t="str">
        <f t="shared" si="532"/>
        <v/>
      </c>
      <c r="O4263" s="28" t="str">
        <f>IF(N4263=1,M4263&amp;" ("&amp;E4263&amp;")",M4263)</f>
        <v>Holly</v>
      </c>
      <c r="P4263" s="36">
        <f>INDEX(cpi!$A$1:$M$105,MATCH('Inflation adjust calc'!$E4263,cpi!$A:$A,0),MATCH('Inflation adjust calc'!$D4263,cpi!$1:$1,0))</f>
        <v>210.17699999999999</v>
      </c>
      <c r="Q4263" s="36">
        <f>cpi!$I$2</f>
        <v>240.85300000000001</v>
      </c>
      <c r="R4263" s="36">
        <f t="shared" si="537"/>
        <v>1.1459531728019718</v>
      </c>
      <c r="S4263" s="28" t="str">
        <f t="shared" si="533"/>
        <v/>
      </c>
      <c r="T4263" s="37">
        <f t="shared" si="534"/>
        <v>3437859.5184059157</v>
      </c>
      <c r="U4263" s="37">
        <f t="shared" si="535"/>
        <v>186869.43793564476</v>
      </c>
      <c r="V4263" s="37">
        <f t="shared" si="536"/>
        <v>186869.43793564476</v>
      </c>
    </row>
    <row r="4264" spans="1:22">
      <c r="A4264" s="23">
        <v>4263</v>
      </c>
      <c r="B4264" s="3" t="s">
        <v>172</v>
      </c>
      <c r="C4264" s="28">
        <v>26</v>
      </c>
      <c r="D4264" s="29">
        <v>3</v>
      </c>
      <c r="E4264" s="28">
        <v>2010</v>
      </c>
      <c r="F4264" s="31">
        <f>DATE(E4264,D4264,C4264)</f>
        <v>40263</v>
      </c>
      <c r="G4264" s="24" t="s">
        <v>5390</v>
      </c>
      <c r="H4264" s="2">
        <v>3000000</v>
      </c>
      <c r="I4264" s="2">
        <v>133411</v>
      </c>
      <c r="J4264" s="2">
        <v>133411</v>
      </c>
      <c r="K4264" s="28" t="str">
        <f t="shared" si="530"/>
        <v/>
      </c>
      <c r="L4264" s="28" t="str">
        <f t="shared" si="531"/>
        <v/>
      </c>
      <c r="M4264" s="28" t="s">
        <v>5390</v>
      </c>
      <c r="N4264" s="28" t="str">
        <f t="shared" si="532"/>
        <v/>
      </c>
      <c r="O4264" s="28" t="str">
        <f>IF(N4264=1,M4264&amp;" ("&amp;E4264&amp;")",M4264)</f>
        <v>The Eclipse</v>
      </c>
      <c r="P4264" s="36">
        <f>INDEX(cpi!$A$1:$M$105,MATCH('Inflation adjust calc'!$E4264,cpi!$A:$A,0),MATCH('Inflation adjust calc'!$D4264,cpi!$1:$1,0))</f>
        <v>217.631</v>
      </c>
      <c r="Q4264" s="36">
        <f>cpi!$I$2</f>
        <v>240.85300000000001</v>
      </c>
      <c r="R4264" s="36">
        <f t="shared" si="537"/>
        <v>1.1067035486672396</v>
      </c>
      <c r="S4264" s="28" t="str">
        <f t="shared" si="533"/>
        <v/>
      </c>
      <c r="T4264" s="37">
        <f t="shared" si="534"/>
        <v>3320110.6460017189</v>
      </c>
      <c r="U4264" s="37">
        <f t="shared" si="535"/>
        <v>147646.42713124512</v>
      </c>
      <c r="V4264" s="37">
        <f t="shared" si="536"/>
        <v>147646.42713124512</v>
      </c>
    </row>
    <row r="4265" spans="1:22">
      <c r="A4265" s="23">
        <v>4264</v>
      </c>
      <c r="B4265" s="3" t="s">
        <v>1898</v>
      </c>
      <c r="C4265" s="28">
        <v>21</v>
      </c>
      <c r="D4265" s="29">
        <v>3</v>
      </c>
      <c r="E4265" s="28">
        <v>2008</v>
      </c>
      <c r="F4265" s="31">
        <f>DATE(E4265,D4265,C4265)</f>
        <v>39528</v>
      </c>
      <c r="G4265" s="24" t="s">
        <v>5391</v>
      </c>
      <c r="H4265" s="2">
        <v>3000000</v>
      </c>
      <c r="I4265" s="2">
        <v>115879</v>
      </c>
      <c r="J4265" s="2">
        <v>115879</v>
      </c>
      <c r="K4265" s="28" t="str">
        <f t="shared" si="530"/>
        <v/>
      </c>
      <c r="L4265" s="28" t="str">
        <f t="shared" si="531"/>
        <v/>
      </c>
      <c r="M4265" s="28" t="s">
        <v>5391</v>
      </c>
      <c r="N4265" s="28" t="str">
        <f t="shared" si="532"/>
        <v/>
      </c>
      <c r="O4265" s="28" t="str">
        <f>IF(N4265=1,M4265&amp;" ("&amp;E4265&amp;")",M4265)</f>
        <v>The Grand</v>
      </c>
      <c r="P4265" s="36">
        <f>INDEX(cpi!$A$1:$M$105,MATCH('Inflation adjust calc'!$E4265,cpi!$A:$A,0),MATCH('Inflation adjust calc'!$D4265,cpi!$1:$1,0))</f>
        <v>213.52799999999999</v>
      </c>
      <c r="Q4265" s="36">
        <f>cpi!$I$2</f>
        <v>240.85300000000001</v>
      </c>
      <c r="R4265" s="36">
        <f t="shared" si="537"/>
        <v>1.1279691656363569</v>
      </c>
      <c r="S4265" s="28" t="str">
        <f t="shared" si="533"/>
        <v/>
      </c>
      <c r="T4265" s="37">
        <f t="shared" si="534"/>
        <v>3383907.4969090708</v>
      </c>
      <c r="U4265" s="37">
        <f t="shared" si="535"/>
        <v>130707.93894477539</v>
      </c>
      <c r="V4265" s="37">
        <f t="shared" si="536"/>
        <v>130707.93894477539</v>
      </c>
    </row>
    <row r="4266" spans="1:22">
      <c r="A4266" s="23">
        <v>4265</v>
      </c>
      <c r="B4266" s="3" t="s">
        <v>1463</v>
      </c>
      <c r="C4266" s="28">
        <v>17</v>
      </c>
      <c r="D4266" s="29">
        <v>3</v>
      </c>
      <c r="E4266" s="28">
        <v>2006</v>
      </c>
      <c r="F4266" s="31">
        <f>DATE(E4266,D4266,C4266)</f>
        <v>38793</v>
      </c>
      <c r="G4266" s="24" t="s">
        <v>5392</v>
      </c>
      <c r="H4266" s="2">
        <v>3000000</v>
      </c>
      <c r="I4266" s="2">
        <v>95204</v>
      </c>
      <c r="J4266" s="2">
        <v>95204</v>
      </c>
      <c r="K4266" s="28" t="str">
        <f t="shared" si="530"/>
        <v/>
      </c>
      <c r="L4266" s="28" t="str">
        <f t="shared" si="531"/>
        <v/>
      </c>
      <c r="M4266" s="28" t="s">
        <v>5392</v>
      </c>
      <c r="N4266" s="28" t="str">
        <f t="shared" si="532"/>
        <v/>
      </c>
      <c r="O4266" s="28" t="str">
        <f>IF(N4266=1,M4266&amp;" ("&amp;E4266&amp;")",M4266)</f>
        <v>Sommersturm</v>
      </c>
      <c r="P4266" s="36">
        <f>INDEX(cpi!$A$1:$M$105,MATCH('Inflation adjust calc'!$E4266,cpi!$A:$A,0),MATCH('Inflation adjust calc'!$D4266,cpi!$1:$1,0))</f>
        <v>199.8</v>
      </c>
      <c r="Q4266" s="36">
        <f>cpi!$I$2</f>
        <v>240.85300000000001</v>
      </c>
      <c r="R4266" s="36">
        <f t="shared" si="537"/>
        <v>1.2054704704704704</v>
      </c>
      <c r="S4266" s="28" t="str">
        <f t="shared" si="533"/>
        <v/>
      </c>
      <c r="T4266" s="37">
        <f t="shared" si="534"/>
        <v>3616411.4114114111</v>
      </c>
      <c r="U4266" s="37">
        <f t="shared" si="535"/>
        <v>114765.61067067066</v>
      </c>
      <c r="V4266" s="37">
        <f t="shared" si="536"/>
        <v>114765.61067067066</v>
      </c>
    </row>
    <row r="4267" spans="1:22">
      <c r="A4267" s="23">
        <v>4266</v>
      </c>
      <c r="B4267" s="3" t="s">
        <v>528</v>
      </c>
      <c r="C4267" s="28">
        <v>15</v>
      </c>
      <c r="D4267" s="29">
        <v>8</v>
      </c>
      <c r="E4267" s="28">
        <v>2014</v>
      </c>
      <c r="F4267" s="31">
        <f>DATE(E4267,D4267,C4267)</f>
        <v>41866</v>
      </c>
      <c r="G4267" s="24" t="s">
        <v>5393</v>
      </c>
      <c r="H4267" s="2">
        <v>3000000</v>
      </c>
      <c r="I4267" s="2">
        <v>78948</v>
      </c>
      <c r="J4267" s="2">
        <v>78948</v>
      </c>
      <c r="K4267" s="28" t="str">
        <f t="shared" si="530"/>
        <v/>
      </c>
      <c r="L4267" s="28" t="str">
        <f t="shared" si="531"/>
        <v/>
      </c>
      <c r="M4267" s="28" t="s">
        <v>5393</v>
      </c>
      <c r="N4267" s="28" t="str">
        <f t="shared" si="532"/>
        <v/>
      </c>
      <c r="O4267" s="28" t="str">
        <f>IF(N4267=1,M4267&amp;" ("&amp;E4267&amp;")",M4267)</f>
        <v>Fort McCoy</v>
      </c>
      <c r="P4267" s="36">
        <f>INDEX(cpi!$A$1:$M$105,MATCH('Inflation adjust calc'!$E4267,cpi!$A:$A,0),MATCH('Inflation adjust calc'!$D4267,cpi!$1:$1,0))</f>
        <v>237.852</v>
      </c>
      <c r="Q4267" s="36">
        <f>cpi!$I$2</f>
        <v>240.85300000000001</v>
      </c>
      <c r="R4267" s="36">
        <f t="shared" si="537"/>
        <v>1.0126170896187545</v>
      </c>
      <c r="S4267" s="28" t="str">
        <f t="shared" si="533"/>
        <v/>
      </c>
      <c r="T4267" s="37">
        <f t="shared" si="534"/>
        <v>3037851.2688562637</v>
      </c>
      <c r="U4267" s="37">
        <f t="shared" si="535"/>
        <v>79944.093991221438</v>
      </c>
      <c r="V4267" s="37">
        <f t="shared" si="536"/>
        <v>79944.093991221438</v>
      </c>
    </row>
    <row r="4268" spans="1:22">
      <c r="A4268" s="23">
        <v>4267</v>
      </c>
      <c r="B4268" s="3">
        <v>36258</v>
      </c>
      <c r="C4268" s="28">
        <v>4</v>
      </c>
      <c r="D4268" s="29">
        <v>8</v>
      </c>
      <c r="E4268" s="28">
        <v>1999</v>
      </c>
      <c r="F4268" s="31">
        <f>DATE(E4268,D4268,C4268)</f>
        <v>36376</v>
      </c>
      <c r="G4268" s="24" t="s">
        <v>2756</v>
      </c>
      <c r="H4268" s="2">
        <v>3000000</v>
      </c>
      <c r="I4268" s="2">
        <v>51773</v>
      </c>
      <c r="J4268" s="2">
        <v>101773</v>
      </c>
      <c r="K4268" s="28" t="str">
        <f t="shared" si="530"/>
        <v/>
      </c>
      <c r="L4268" s="28" t="str">
        <f t="shared" si="531"/>
        <v/>
      </c>
      <c r="M4268" s="28" t="s">
        <v>2756</v>
      </c>
      <c r="N4268" s="28">
        <f t="shared" si="532"/>
        <v>1</v>
      </c>
      <c r="O4268" s="28" t="str">
        <f>IF(N4268=1,M4268&amp;" ("&amp;E4268&amp;")",M4268)</f>
        <v>The Gambler (1999)</v>
      </c>
      <c r="P4268" s="36">
        <f>INDEX(cpi!$A$1:$M$105,MATCH('Inflation adjust calc'!$E4268,cpi!$A:$A,0),MATCH('Inflation adjust calc'!$D4268,cpi!$1:$1,0))</f>
        <v>167.1</v>
      </c>
      <c r="Q4268" s="36">
        <f>cpi!$I$2</f>
        <v>240.85300000000001</v>
      </c>
      <c r="R4268" s="36">
        <f t="shared" si="537"/>
        <v>1.4413704368641533</v>
      </c>
      <c r="S4268" s="28" t="str">
        <f t="shared" si="533"/>
        <v/>
      </c>
      <c r="T4268" s="37">
        <f t="shared" si="534"/>
        <v>4324111.3105924604</v>
      </c>
      <c r="U4268" s="37">
        <f t="shared" si="535"/>
        <v>74624.071627767815</v>
      </c>
      <c r="V4268" s="37">
        <f t="shared" si="536"/>
        <v>146692.59347097547</v>
      </c>
    </row>
    <row r="4269" spans="1:22">
      <c r="A4269" s="23">
        <v>4268</v>
      </c>
      <c r="B4269" s="3" t="s">
        <v>2559</v>
      </c>
      <c r="C4269" s="28">
        <v>13</v>
      </c>
      <c r="D4269" s="29">
        <v>10</v>
      </c>
      <c r="E4269" s="28">
        <v>2000</v>
      </c>
      <c r="F4269" s="31">
        <f>DATE(E4269,D4269,C4269)</f>
        <v>36812</v>
      </c>
      <c r="G4269" s="24" t="s">
        <v>5394</v>
      </c>
      <c r="H4269" s="2">
        <v>3000000</v>
      </c>
      <c r="I4269" s="2">
        <v>39852</v>
      </c>
      <c r="J4269" s="2">
        <v>39852</v>
      </c>
      <c r="K4269" s="28" t="str">
        <f t="shared" si="530"/>
        <v/>
      </c>
      <c r="L4269" s="28" t="str">
        <f t="shared" si="531"/>
        <v/>
      </c>
      <c r="M4269" s="28" t="s">
        <v>5394</v>
      </c>
      <c r="N4269" s="28" t="str">
        <f t="shared" si="532"/>
        <v/>
      </c>
      <c r="O4269" s="28" t="str">
        <f>IF(N4269=1,M4269&amp;" ("&amp;E4269&amp;")",M4269)</f>
        <v>Just Looking</v>
      </c>
      <c r="P4269" s="36">
        <f>INDEX(cpi!$A$1:$M$105,MATCH('Inflation adjust calc'!$E4269,cpi!$A:$A,0),MATCH('Inflation adjust calc'!$D4269,cpi!$1:$1,0))</f>
        <v>174</v>
      </c>
      <c r="Q4269" s="36">
        <f>cpi!$I$2</f>
        <v>240.85300000000001</v>
      </c>
      <c r="R4269" s="36">
        <f t="shared" si="537"/>
        <v>1.384212643678161</v>
      </c>
      <c r="S4269" s="28" t="str">
        <f t="shared" si="533"/>
        <v/>
      </c>
      <c r="T4269" s="37">
        <f t="shared" si="534"/>
        <v>4152637.931034483</v>
      </c>
      <c r="U4269" s="37">
        <f t="shared" si="535"/>
        <v>55163.642275862068</v>
      </c>
      <c r="V4269" s="37">
        <f t="shared" si="536"/>
        <v>55163.642275862068</v>
      </c>
    </row>
    <row r="4270" spans="1:22">
      <c r="A4270" s="23">
        <v>4269</v>
      </c>
      <c r="B4270" s="3">
        <v>42103</v>
      </c>
      <c r="C4270" s="28">
        <v>4</v>
      </c>
      <c r="D4270" s="29">
        <v>9</v>
      </c>
      <c r="E4270" s="28">
        <v>2015</v>
      </c>
      <c r="F4270" s="31">
        <f>DATE(E4270,D4270,C4270)</f>
        <v>42251</v>
      </c>
      <c r="G4270" s="24" t="s">
        <v>6860</v>
      </c>
      <c r="H4270" s="2">
        <v>3000000</v>
      </c>
      <c r="I4270" s="2">
        <v>37151</v>
      </c>
      <c r="J4270" s="2">
        <v>371149</v>
      </c>
      <c r="K4270" s="28" t="str">
        <f t="shared" si="530"/>
        <v/>
      </c>
      <c r="L4270" s="28" t="str">
        <f t="shared" si="531"/>
        <v/>
      </c>
      <c r="M4270" s="28" t="s">
        <v>6860</v>
      </c>
      <c r="N4270" s="28" t="str">
        <f t="shared" si="532"/>
        <v/>
      </c>
      <c r="O4270" s="28" t="str">
        <f>IF(N4270=1,M4270&amp;" ("&amp;E4270&amp;")",M4270)</f>
        <v>Before We Go</v>
      </c>
      <c r="P4270" s="36">
        <f>INDEX(cpi!$A$1:$M$105,MATCH('Inflation adjust calc'!$E4270,cpi!$A:$A,0),MATCH('Inflation adjust calc'!$D4270,cpi!$1:$1,0))</f>
        <v>237.94499999999999</v>
      </c>
      <c r="Q4270" s="36">
        <f>cpi!$I$2</f>
        <v>240.85300000000001</v>
      </c>
      <c r="R4270" s="36">
        <f t="shared" si="537"/>
        <v>1.0122213116476497</v>
      </c>
      <c r="S4270" s="28" t="str">
        <f t="shared" si="533"/>
        <v/>
      </c>
      <c r="T4270" s="37">
        <f t="shared" si="534"/>
        <v>3036663.9349429491</v>
      </c>
      <c r="U4270" s="37">
        <f t="shared" si="535"/>
        <v>37605.033949021832</v>
      </c>
      <c r="V4270" s="37">
        <f t="shared" si="536"/>
        <v>375684.92759671353</v>
      </c>
    </row>
    <row r="4271" spans="1:22">
      <c r="A4271" s="23">
        <v>4270</v>
      </c>
      <c r="B4271" s="3" t="s">
        <v>2579</v>
      </c>
      <c r="C4271" s="28">
        <v>13</v>
      </c>
      <c r="D4271" s="29">
        <v>1</v>
      </c>
      <c r="E4271" s="28">
        <v>2012</v>
      </c>
      <c r="F4271" s="31">
        <f>DATE(E4271,D4271,C4271)</f>
        <v>40921</v>
      </c>
      <c r="G4271" s="24" t="s">
        <v>5395</v>
      </c>
      <c r="H4271" s="2">
        <v>3000000</v>
      </c>
      <c r="I4271" s="2">
        <v>18000</v>
      </c>
      <c r="J4271" s="2">
        <v>156362</v>
      </c>
      <c r="K4271" s="28" t="str">
        <f t="shared" si="530"/>
        <v/>
      </c>
      <c r="L4271" s="28" t="str">
        <f t="shared" si="531"/>
        <v/>
      </c>
      <c r="M4271" s="28" t="s">
        <v>5395</v>
      </c>
      <c r="N4271" s="28" t="str">
        <f t="shared" si="532"/>
        <v/>
      </c>
      <c r="O4271" s="28" t="str">
        <f>IF(N4271=1,M4271&amp;" ("&amp;E4271&amp;")",M4271)</f>
        <v>The Divide</v>
      </c>
      <c r="P4271" s="36">
        <f>INDEX(cpi!$A$1:$M$105,MATCH('Inflation adjust calc'!$E4271,cpi!$A:$A,0),MATCH('Inflation adjust calc'!$D4271,cpi!$1:$1,0))</f>
        <v>226.66499999999999</v>
      </c>
      <c r="Q4271" s="36">
        <f>cpi!$I$2</f>
        <v>240.85300000000001</v>
      </c>
      <c r="R4271" s="36">
        <f t="shared" si="537"/>
        <v>1.0625945779013082</v>
      </c>
      <c r="S4271" s="28" t="str">
        <f t="shared" si="533"/>
        <v/>
      </c>
      <c r="T4271" s="37">
        <f t="shared" si="534"/>
        <v>3187783.7337039243</v>
      </c>
      <c r="U4271" s="37">
        <f t="shared" si="535"/>
        <v>19126.702402223546</v>
      </c>
      <c r="V4271" s="37">
        <f t="shared" si="536"/>
        <v>166149.41338980434</v>
      </c>
    </row>
    <row r="4272" spans="1:22">
      <c r="A4272" s="23">
        <v>4271</v>
      </c>
      <c r="B4272" s="3">
        <v>40795</v>
      </c>
      <c r="C4272" s="28">
        <v>9</v>
      </c>
      <c r="D4272" s="29">
        <v>9</v>
      </c>
      <c r="E4272" s="28">
        <v>2011</v>
      </c>
      <c r="F4272" s="31">
        <f>DATE(E4272,D4272,C4272)</f>
        <v>40795</v>
      </c>
      <c r="G4272" s="24" t="s">
        <v>5396</v>
      </c>
      <c r="H4272" s="2">
        <v>3000000</v>
      </c>
      <c r="I4272" s="2">
        <v>5073</v>
      </c>
      <c r="J4272" s="2">
        <v>5073</v>
      </c>
      <c r="K4272" s="28" t="str">
        <f t="shared" si="530"/>
        <v/>
      </c>
      <c r="L4272" s="28" t="str">
        <f t="shared" si="531"/>
        <v/>
      </c>
      <c r="M4272" s="28" t="s">
        <v>5396</v>
      </c>
      <c r="N4272" s="28" t="str">
        <f t="shared" si="532"/>
        <v/>
      </c>
      <c r="O4272" s="28" t="str">
        <f>IF(N4272=1,M4272&amp;" ("&amp;E4272&amp;")",M4272)</f>
        <v>Tanner Hall</v>
      </c>
      <c r="P4272" s="36">
        <f>INDEX(cpi!$A$1:$M$105,MATCH('Inflation adjust calc'!$E4272,cpi!$A:$A,0),MATCH('Inflation adjust calc'!$D4272,cpi!$1:$1,0))</f>
        <v>226.88900000000001</v>
      </c>
      <c r="Q4272" s="36">
        <f>cpi!$I$2</f>
        <v>240.85300000000001</v>
      </c>
      <c r="R4272" s="36">
        <f t="shared" si="537"/>
        <v>1.0615455134449003</v>
      </c>
      <c r="S4272" s="28" t="str">
        <f t="shared" si="533"/>
        <v/>
      </c>
      <c r="T4272" s="37">
        <f t="shared" si="534"/>
        <v>3184636.5403347011</v>
      </c>
      <c r="U4272" s="37">
        <f t="shared" si="535"/>
        <v>5385.220389705979</v>
      </c>
      <c r="V4272" s="37">
        <f t="shared" si="536"/>
        <v>5385.220389705979</v>
      </c>
    </row>
    <row r="4273" spans="1:22">
      <c r="A4273" s="23">
        <v>4272</v>
      </c>
      <c r="B4273" s="3" t="s">
        <v>1551</v>
      </c>
      <c r="C4273" s="28">
        <v>30</v>
      </c>
      <c r="D4273" s="29">
        <v>9</v>
      </c>
      <c r="E4273" s="28">
        <v>2005</v>
      </c>
      <c r="F4273" s="31">
        <f>DATE(E4273,D4273,C4273)</f>
        <v>38625</v>
      </c>
      <c r="G4273" s="24" t="s">
        <v>5397</v>
      </c>
      <c r="H4273" s="2">
        <v>3000000</v>
      </c>
      <c r="I4273" s="2">
        <v>4655</v>
      </c>
      <c r="J4273" s="2">
        <v>4655</v>
      </c>
      <c r="K4273" s="28" t="str">
        <f t="shared" si="530"/>
        <v/>
      </c>
      <c r="L4273" s="28" t="str">
        <f t="shared" si="531"/>
        <v/>
      </c>
      <c r="M4273" s="28" t="s">
        <v>5397</v>
      </c>
      <c r="N4273" s="28" t="str">
        <f t="shared" si="532"/>
        <v/>
      </c>
      <c r="O4273" s="28" t="str">
        <f>IF(N4273=1,M4273&amp;" ("&amp;E4273&amp;")",M4273)</f>
        <v>My Big Fat Independent Movie</v>
      </c>
      <c r="P4273" s="36">
        <f>INDEX(cpi!$A$1:$M$105,MATCH('Inflation adjust calc'!$E4273,cpi!$A:$A,0),MATCH('Inflation adjust calc'!$D4273,cpi!$1:$1,0))</f>
        <v>198.8</v>
      </c>
      <c r="Q4273" s="36">
        <f>cpi!$I$2</f>
        <v>240.85300000000001</v>
      </c>
      <c r="R4273" s="36">
        <f t="shared" si="537"/>
        <v>1.2115342052313882</v>
      </c>
      <c r="S4273" s="28" t="str">
        <f t="shared" si="533"/>
        <v/>
      </c>
      <c r="T4273" s="37">
        <f t="shared" si="534"/>
        <v>3634602.6156941648</v>
      </c>
      <c r="U4273" s="37">
        <f t="shared" si="535"/>
        <v>5639.6917253521124</v>
      </c>
      <c r="V4273" s="37">
        <f t="shared" si="536"/>
        <v>5639.6917253521124</v>
      </c>
    </row>
    <row r="4274" spans="1:22">
      <c r="A4274" s="23">
        <v>4273</v>
      </c>
      <c r="B4274" s="3" t="s">
        <v>1976</v>
      </c>
      <c r="C4274" s="28">
        <v>31</v>
      </c>
      <c r="D4274" s="29">
        <v>12</v>
      </c>
      <c r="E4274" s="28">
        <v>2014</v>
      </c>
      <c r="F4274" s="31">
        <f>DATE(E4274,D4274,C4274)</f>
        <v>42004</v>
      </c>
      <c r="G4274" s="24" t="s">
        <v>5398</v>
      </c>
      <c r="H4274" s="2">
        <v>3000000</v>
      </c>
      <c r="I4274">
        <v>0</v>
      </c>
      <c r="J4274" s="2">
        <v>4668109</v>
      </c>
      <c r="K4274" s="28" t="str">
        <f t="shared" si="530"/>
        <v/>
      </c>
      <c r="L4274" s="28" t="str">
        <f t="shared" si="531"/>
        <v/>
      </c>
      <c r="M4274" s="28" t="s">
        <v>5398</v>
      </c>
      <c r="N4274" s="28" t="str">
        <f t="shared" si="532"/>
        <v/>
      </c>
      <c r="O4274" s="28" t="str">
        <f>IF(N4274=1,M4274&amp;" ("&amp;E4274&amp;")",M4274)</f>
        <v>Demonic</v>
      </c>
      <c r="P4274" s="36">
        <f>INDEX(cpi!$A$1:$M$105,MATCH('Inflation adjust calc'!$E4274,cpi!$A:$A,0),MATCH('Inflation adjust calc'!$D4274,cpi!$1:$1,0))</f>
        <v>234.81200000000001</v>
      </c>
      <c r="Q4274" s="36">
        <f>cpi!$I$2</f>
        <v>240.85300000000001</v>
      </c>
      <c r="R4274" s="36">
        <f t="shared" si="537"/>
        <v>1.0257269645503637</v>
      </c>
      <c r="S4274" s="28" t="str">
        <f t="shared" si="533"/>
        <v/>
      </c>
      <c r="T4274" s="37">
        <f t="shared" si="534"/>
        <v>3077180.893651091</v>
      </c>
      <c r="U4274" s="37">
        <f t="shared" si="535"/>
        <v>0</v>
      </c>
      <c r="V4274" s="37">
        <f t="shared" si="536"/>
        <v>4788205.2747602342</v>
      </c>
    </row>
    <row r="4275" spans="1:22">
      <c r="A4275" s="23">
        <v>4274</v>
      </c>
      <c r="B4275" s="3" t="s">
        <v>5399</v>
      </c>
      <c r="C4275" s="28">
        <v>15</v>
      </c>
      <c r="D4275" s="29">
        <v>4</v>
      </c>
      <c r="E4275" s="28">
        <v>2008</v>
      </c>
      <c r="F4275" s="31">
        <f>DATE(E4275,D4275,C4275)</f>
        <v>39553</v>
      </c>
      <c r="G4275" s="24" t="s">
        <v>5400</v>
      </c>
      <c r="H4275" s="2">
        <v>3000000</v>
      </c>
      <c r="I4275">
        <v>0</v>
      </c>
      <c r="J4275" s="2">
        <v>895932</v>
      </c>
      <c r="K4275" s="28" t="str">
        <f t="shared" si="530"/>
        <v/>
      </c>
      <c r="L4275" s="28" t="str">
        <f t="shared" si="531"/>
        <v/>
      </c>
      <c r="M4275" s="28" t="s">
        <v>5400</v>
      </c>
      <c r="N4275" s="28" t="str">
        <f t="shared" si="532"/>
        <v/>
      </c>
      <c r="O4275" s="28" t="str">
        <f>IF(N4275=1,M4275&amp;" ("&amp;E4275&amp;")",M4275)</f>
        <v>à L'Intérieur</v>
      </c>
      <c r="P4275" s="36">
        <f>INDEX(cpi!$A$1:$M$105,MATCH('Inflation adjust calc'!$E4275,cpi!$A:$A,0),MATCH('Inflation adjust calc'!$D4275,cpi!$1:$1,0))</f>
        <v>214.82300000000001</v>
      </c>
      <c r="Q4275" s="36">
        <f>cpi!$I$2</f>
        <v>240.85300000000001</v>
      </c>
      <c r="R4275" s="36">
        <f t="shared" si="537"/>
        <v>1.1211695209544601</v>
      </c>
      <c r="S4275" s="28" t="str">
        <f t="shared" si="533"/>
        <v/>
      </c>
      <c r="T4275" s="37">
        <f t="shared" si="534"/>
        <v>3363508.5628633802</v>
      </c>
      <c r="U4275" s="37">
        <f t="shared" si="535"/>
        <v>0</v>
      </c>
      <c r="V4275" s="37">
        <f t="shared" si="536"/>
        <v>1004491.6512477713</v>
      </c>
    </row>
    <row r="4276" spans="1:22">
      <c r="A4276" s="23">
        <v>4275</v>
      </c>
      <c r="B4276" s="3" t="s">
        <v>69</v>
      </c>
      <c r="C4276" s="28">
        <v>27</v>
      </c>
      <c r="D4276" s="29">
        <v>6</v>
      </c>
      <c r="E4276" s="28">
        <v>2014</v>
      </c>
      <c r="F4276" s="31">
        <f>DATE(E4276,D4276,C4276)</f>
        <v>41817</v>
      </c>
      <c r="G4276" s="24" t="s">
        <v>5401</v>
      </c>
      <c r="H4276" s="2">
        <v>3000000</v>
      </c>
      <c r="I4276">
        <v>0</v>
      </c>
      <c r="J4276" s="2">
        <v>82780</v>
      </c>
      <c r="K4276" s="28" t="str">
        <f t="shared" si="530"/>
        <v/>
      </c>
      <c r="L4276" s="28" t="str">
        <f t="shared" si="531"/>
        <v/>
      </c>
      <c r="M4276" s="28" t="s">
        <v>5401</v>
      </c>
      <c r="N4276" s="28" t="str">
        <f t="shared" si="532"/>
        <v/>
      </c>
      <c r="O4276" s="28" t="str">
        <f>IF(N4276=1,M4276&amp;" ("&amp;E4276&amp;")",M4276)</f>
        <v>They Came Together</v>
      </c>
      <c r="P4276" s="36">
        <f>INDEX(cpi!$A$1:$M$105,MATCH('Inflation adjust calc'!$E4276,cpi!$A:$A,0),MATCH('Inflation adjust calc'!$D4276,cpi!$1:$1,0))</f>
        <v>238.34299999999999</v>
      </c>
      <c r="Q4276" s="36">
        <f>cpi!$I$2</f>
        <v>240.85300000000001</v>
      </c>
      <c r="R4276" s="36">
        <f t="shared" si="537"/>
        <v>1.0105310413983211</v>
      </c>
      <c r="S4276" s="28" t="str">
        <f t="shared" si="533"/>
        <v/>
      </c>
      <c r="T4276" s="37">
        <f t="shared" si="534"/>
        <v>3031593.1241949634</v>
      </c>
      <c r="U4276" s="37">
        <f t="shared" si="535"/>
        <v>0</v>
      </c>
      <c r="V4276" s="37">
        <f t="shared" si="536"/>
        <v>83651.759606953012</v>
      </c>
    </row>
    <row r="4277" spans="1:22">
      <c r="A4277" s="23">
        <v>4276</v>
      </c>
      <c r="B4277" s="3" t="s">
        <v>5402</v>
      </c>
      <c r="C4277" s="28">
        <v>21</v>
      </c>
      <c r="D4277" s="29">
        <v>5</v>
      </c>
      <c r="E4277" s="28">
        <v>2013</v>
      </c>
      <c r="F4277" s="31">
        <f>DATE(E4277,D4277,C4277)</f>
        <v>41415</v>
      </c>
      <c r="G4277" s="24" t="s">
        <v>5403</v>
      </c>
      <c r="H4277" s="2">
        <v>3000000</v>
      </c>
      <c r="I4277">
        <v>0</v>
      </c>
      <c r="J4277" s="2">
        <v>47469</v>
      </c>
      <c r="K4277" s="28" t="str">
        <f t="shared" si="530"/>
        <v/>
      </c>
      <c r="L4277" s="28" t="str">
        <f t="shared" si="531"/>
        <v/>
      </c>
      <c r="M4277" s="28" t="s">
        <v>5403</v>
      </c>
      <c r="N4277" s="28" t="str">
        <f t="shared" si="532"/>
        <v/>
      </c>
      <c r="O4277" s="28" t="str">
        <f>IF(N4277=1,M4277&amp;" ("&amp;E4277&amp;")",M4277)</f>
        <v>Open Road</v>
      </c>
      <c r="P4277" s="36">
        <f>INDEX(cpi!$A$1:$M$105,MATCH('Inflation adjust calc'!$E4277,cpi!$A:$A,0),MATCH('Inflation adjust calc'!$D4277,cpi!$1:$1,0))</f>
        <v>232.94499999999999</v>
      </c>
      <c r="Q4277" s="36">
        <f>cpi!$I$2</f>
        <v>240.85300000000001</v>
      </c>
      <c r="R4277" s="36">
        <f t="shared" si="537"/>
        <v>1.0339479276224002</v>
      </c>
      <c r="S4277" s="28" t="str">
        <f t="shared" si="533"/>
        <v/>
      </c>
      <c r="T4277" s="37">
        <f t="shared" si="534"/>
        <v>3101843.7828672007</v>
      </c>
      <c r="U4277" s="37">
        <f t="shared" si="535"/>
        <v>0</v>
      </c>
      <c r="V4277" s="37">
        <f t="shared" si="536"/>
        <v>49080.474176307711</v>
      </c>
    </row>
    <row r="4278" spans="1:22">
      <c r="A4278" s="23">
        <v>4277</v>
      </c>
      <c r="B4278" s="3" t="s">
        <v>5404</v>
      </c>
      <c r="C4278" s="28">
        <v>28</v>
      </c>
      <c r="D4278" s="29">
        <v>7</v>
      </c>
      <c r="E4278" s="28">
        <v>1951</v>
      </c>
      <c r="F4278" s="31">
        <f>DATE(E4278,D4278,C4278)</f>
        <v>18837</v>
      </c>
      <c r="G4278" s="24" t="s">
        <v>85</v>
      </c>
      <c r="H4278" s="2">
        <v>3000000</v>
      </c>
      <c r="I4278">
        <v>0</v>
      </c>
      <c r="J4278">
        <v>0</v>
      </c>
      <c r="K4278" s="28">
        <f t="shared" si="530"/>
        <v>1</v>
      </c>
      <c r="L4278" s="28" t="str">
        <f t="shared" si="531"/>
        <v/>
      </c>
      <c r="M4278" s="28" t="s">
        <v>85</v>
      </c>
      <c r="N4278" s="28">
        <f t="shared" si="532"/>
        <v>1</v>
      </c>
      <c r="O4278" s="28" t="str">
        <f>IF(N4278=1,M4278&amp;" ("&amp;E4278&amp;")",M4278)</f>
        <v>Alice in Wonderland (1951)</v>
      </c>
      <c r="P4278" s="36">
        <f>INDEX(cpi!$A$1:$M$105,MATCH('Inflation adjust calc'!$E4278,cpi!$A:$A,0),MATCH('Inflation adjust calc'!$D4278,cpi!$1:$1,0))</f>
        <v>25.9</v>
      </c>
      <c r="Q4278" s="36">
        <f>cpi!$I$2</f>
        <v>240.85300000000001</v>
      </c>
      <c r="R4278" s="36">
        <f t="shared" si="537"/>
        <v>9.29934362934363</v>
      </c>
      <c r="S4278" s="28" t="str">
        <f t="shared" si="533"/>
        <v/>
      </c>
      <c r="T4278" s="37">
        <f t="shared" si="534"/>
        <v>27898030.88803089</v>
      </c>
      <c r="U4278" s="37">
        <f t="shared" si="535"/>
        <v>0</v>
      </c>
      <c r="V4278" s="37">
        <f t="shared" si="536"/>
        <v>0</v>
      </c>
    </row>
    <row r="4279" spans="1:22">
      <c r="A4279" s="23">
        <v>4278</v>
      </c>
      <c r="B4279" s="3">
        <v>40188</v>
      </c>
      <c r="C4279" s="28">
        <v>1</v>
      </c>
      <c r="D4279" s="29">
        <v>10</v>
      </c>
      <c r="E4279" s="28">
        <v>2010</v>
      </c>
      <c r="F4279" s="31">
        <f>DATE(E4279,D4279,C4279)</f>
        <v>40452</v>
      </c>
      <c r="G4279" s="24" t="s">
        <v>5405</v>
      </c>
      <c r="H4279" s="2">
        <v>3000000</v>
      </c>
      <c r="I4279">
        <v>0</v>
      </c>
      <c r="J4279">
        <v>0</v>
      </c>
      <c r="K4279" s="28">
        <f t="shared" si="530"/>
        <v>1</v>
      </c>
      <c r="L4279" s="28" t="str">
        <f t="shared" si="531"/>
        <v/>
      </c>
      <c r="M4279" s="28" t="s">
        <v>5405</v>
      </c>
      <c r="N4279" s="28" t="str">
        <f t="shared" si="532"/>
        <v/>
      </c>
      <c r="O4279" s="28" t="str">
        <f>IF(N4279=1,M4279&amp;" ("&amp;E4279&amp;")",M4279)</f>
        <v>Barry Munday</v>
      </c>
      <c r="P4279" s="36">
        <f>INDEX(cpi!$A$1:$M$105,MATCH('Inflation adjust calc'!$E4279,cpi!$A:$A,0),MATCH('Inflation adjust calc'!$D4279,cpi!$1:$1,0))</f>
        <v>218.71100000000001</v>
      </c>
      <c r="Q4279" s="36">
        <f>cpi!$I$2</f>
        <v>240.85300000000001</v>
      </c>
      <c r="R4279" s="36">
        <f t="shared" si="537"/>
        <v>1.1012386208283991</v>
      </c>
      <c r="S4279" s="28" t="str">
        <f t="shared" si="533"/>
        <v/>
      </c>
      <c r="T4279" s="37">
        <f t="shared" si="534"/>
        <v>3303715.8624851974</v>
      </c>
      <c r="U4279" s="37">
        <f t="shared" si="535"/>
        <v>0</v>
      </c>
      <c r="V4279" s="37">
        <f t="shared" si="536"/>
        <v>0</v>
      </c>
    </row>
    <row r="4280" spans="1:22">
      <c r="A4280" s="23">
        <v>4279</v>
      </c>
      <c r="B4280" s="3" t="s">
        <v>2045</v>
      </c>
      <c r="C4280" s="28">
        <v>31</v>
      </c>
      <c r="D4280" s="29">
        <v>12</v>
      </c>
      <c r="E4280" s="28">
        <v>2009</v>
      </c>
      <c r="F4280" s="31">
        <f>DATE(E4280,D4280,C4280)</f>
        <v>40178</v>
      </c>
      <c r="G4280" s="24" t="s">
        <v>5406</v>
      </c>
      <c r="H4280" s="2">
        <v>3000000</v>
      </c>
      <c r="I4280">
        <v>0</v>
      </c>
      <c r="J4280">
        <v>0</v>
      </c>
      <c r="K4280" s="28">
        <f t="shared" si="530"/>
        <v>1</v>
      </c>
      <c r="L4280" s="28" t="str">
        <f t="shared" si="531"/>
        <v/>
      </c>
      <c r="M4280" s="28" t="s">
        <v>5406</v>
      </c>
      <c r="N4280" s="28" t="str">
        <f t="shared" si="532"/>
        <v/>
      </c>
      <c r="O4280" s="28" t="str">
        <f>IF(N4280=1,M4280&amp;" ("&amp;E4280&amp;")",M4280)</f>
        <v>The Deported</v>
      </c>
      <c r="P4280" s="36">
        <f>INDEX(cpi!$A$1:$M$105,MATCH('Inflation adjust calc'!$E4280,cpi!$A:$A,0),MATCH('Inflation adjust calc'!$D4280,cpi!$1:$1,0))</f>
        <v>215.94900000000001</v>
      </c>
      <c r="Q4280" s="36">
        <f>cpi!$I$2</f>
        <v>240.85300000000001</v>
      </c>
      <c r="R4280" s="36">
        <f t="shared" si="537"/>
        <v>1.1153235254620304</v>
      </c>
      <c r="S4280" s="28" t="str">
        <f t="shared" si="533"/>
        <v/>
      </c>
      <c r="T4280" s="37">
        <f t="shared" si="534"/>
        <v>3345970.5763860913</v>
      </c>
      <c r="U4280" s="37">
        <f t="shared" si="535"/>
        <v>0</v>
      </c>
      <c r="V4280" s="37">
        <f t="shared" si="536"/>
        <v>0</v>
      </c>
    </row>
    <row r="4281" spans="1:22">
      <c r="A4281" s="23">
        <v>4280</v>
      </c>
      <c r="B4281" s="3" t="s">
        <v>2045</v>
      </c>
      <c r="C4281" s="28">
        <v>31</v>
      </c>
      <c r="D4281" s="29">
        <v>12</v>
      </c>
      <c r="E4281" s="28">
        <v>2009</v>
      </c>
      <c r="F4281" s="31">
        <f>DATE(E4281,D4281,C4281)</f>
        <v>40178</v>
      </c>
      <c r="G4281" s="24" t="s">
        <v>5407</v>
      </c>
      <c r="H4281" s="2">
        <v>3000000</v>
      </c>
      <c r="I4281">
        <v>0</v>
      </c>
      <c r="J4281">
        <v>0</v>
      </c>
      <c r="K4281" s="28">
        <f t="shared" si="530"/>
        <v>1</v>
      </c>
      <c r="L4281" s="28" t="str">
        <f t="shared" si="531"/>
        <v/>
      </c>
      <c r="M4281" s="28" t="s">
        <v>5407</v>
      </c>
      <c r="N4281" s="28" t="str">
        <f t="shared" si="532"/>
        <v/>
      </c>
      <c r="O4281" s="28" t="str">
        <f>IF(N4281=1,M4281&amp;" ("&amp;E4281&amp;")",M4281)</f>
        <v>Chicago Overcoat</v>
      </c>
      <c r="P4281" s="36">
        <f>INDEX(cpi!$A$1:$M$105,MATCH('Inflation adjust calc'!$E4281,cpi!$A:$A,0),MATCH('Inflation adjust calc'!$D4281,cpi!$1:$1,0))</f>
        <v>215.94900000000001</v>
      </c>
      <c r="Q4281" s="36">
        <f>cpi!$I$2</f>
        <v>240.85300000000001</v>
      </c>
      <c r="R4281" s="36">
        <f t="shared" si="537"/>
        <v>1.1153235254620304</v>
      </c>
      <c r="S4281" s="28" t="str">
        <f t="shared" si="533"/>
        <v/>
      </c>
      <c r="T4281" s="37">
        <f t="shared" si="534"/>
        <v>3345970.5763860913</v>
      </c>
      <c r="U4281" s="37">
        <f t="shared" si="535"/>
        <v>0</v>
      </c>
      <c r="V4281" s="37">
        <f t="shared" si="536"/>
        <v>0</v>
      </c>
    </row>
    <row r="4282" spans="1:22">
      <c r="A4282" s="23">
        <v>4281</v>
      </c>
      <c r="B4282" s="3" t="s">
        <v>5408</v>
      </c>
      <c r="C4282" s="28">
        <v>13</v>
      </c>
      <c r="D4282" s="29">
        <v>9</v>
      </c>
      <c r="E4282" s="28">
        <v>2011</v>
      </c>
      <c r="F4282" s="31">
        <f>DATE(E4282,D4282,C4282)</f>
        <v>40799</v>
      </c>
      <c r="G4282" s="24" t="s">
        <v>5409</v>
      </c>
      <c r="H4282" s="2">
        <v>3000000</v>
      </c>
      <c r="I4282">
        <v>0</v>
      </c>
      <c r="J4282">
        <v>0</v>
      </c>
      <c r="K4282" s="28">
        <f t="shared" si="530"/>
        <v>1</v>
      </c>
      <c r="L4282" s="28" t="str">
        <f t="shared" si="531"/>
        <v/>
      </c>
      <c r="M4282" s="28" t="s">
        <v>5409</v>
      </c>
      <c r="N4282" s="28" t="str">
        <f t="shared" si="532"/>
        <v/>
      </c>
      <c r="O4282" s="28" t="str">
        <f>IF(N4282=1,M4282&amp;" ("&amp;E4282&amp;")",M4282)</f>
        <v>Never Back Down 2: The Beatdown</v>
      </c>
      <c r="P4282" s="36">
        <f>INDEX(cpi!$A$1:$M$105,MATCH('Inflation adjust calc'!$E4282,cpi!$A:$A,0),MATCH('Inflation adjust calc'!$D4282,cpi!$1:$1,0))</f>
        <v>226.88900000000001</v>
      </c>
      <c r="Q4282" s="36">
        <f>cpi!$I$2</f>
        <v>240.85300000000001</v>
      </c>
      <c r="R4282" s="36">
        <f t="shared" si="537"/>
        <v>1.0615455134449003</v>
      </c>
      <c r="S4282" s="28" t="str">
        <f t="shared" si="533"/>
        <v/>
      </c>
      <c r="T4282" s="37">
        <f t="shared" si="534"/>
        <v>3184636.5403347011</v>
      </c>
      <c r="U4282" s="37">
        <f t="shared" si="535"/>
        <v>0</v>
      </c>
      <c r="V4282" s="37">
        <f t="shared" si="536"/>
        <v>0</v>
      </c>
    </row>
    <row r="4283" spans="1:22">
      <c r="A4283" s="23">
        <v>4282</v>
      </c>
      <c r="B4283" s="3" t="s">
        <v>815</v>
      </c>
      <c r="C4283" s="28">
        <v>31</v>
      </c>
      <c r="D4283" s="29">
        <v>12</v>
      </c>
      <c r="E4283" s="28">
        <v>2015</v>
      </c>
      <c r="F4283" s="31">
        <f>DATE(E4283,D4283,C4283)</f>
        <v>42369</v>
      </c>
      <c r="G4283" s="24" t="s">
        <v>5410</v>
      </c>
      <c r="H4283" s="2">
        <v>3000000</v>
      </c>
      <c r="I4283">
        <v>0</v>
      </c>
      <c r="J4283">
        <v>0</v>
      </c>
      <c r="K4283" s="28">
        <f t="shared" si="530"/>
        <v>1</v>
      </c>
      <c r="L4283" s="28" t="str">
        <f t="shared" si="531"/>
        <v/>
      </c>
      <c r="M4283" s="28" t="s">
        <v>5410</v>
      </c>
      <c r="N4283" s="28" t="str">
        <f t="shared" si="532"/>
        <v/>
      </c>
      <c r="O4283" s="28" t="str">
        <f>IF(N4283=1,M4283&amp;" ("&amp;E4283&amp;")",M4283)</f>
        <v>AWOL-72</v>
      </c>
      <c r="P4283" s="36">
        <f>INDEX(cpi!$A$1:$M$105,MATCH('Inflation adjust calc'!$E4283,cpi!$A:$A,0),MATCH('Inflation adjust calc'!$D4283,cpi!$1:$1,0))</f>
        <v>236.52500000000001</v>
      </c>
      <c r="Q4283" s="36">
        <f>cpi!$I$2</f>
        <v>240.85300000000001</v>
      </c>
      <c r="R4283" s="36">
        <f t="shared" si="537"/>
        <v>1.0182982771377234</v>
      </c>
      <c r="S4283" s="28" t="str">
        <f t="shared" si="533"/>
        <v/>
      </c>
      <c r="T4283" s="37">
        <f t="shared" si="534"/>
        <v>3054894.8314131699</v>
      </c>
      <c r="U4283" s="37">
        <f t="shared" si="535"/>
        <v>0</v>
      </c>
      <c r="V4283" s="37">
        <f t="shared" si="536"/>
        <v>0</v>
      </c>
    </row>
    <row r="4284" spans="1:22">
      <c r="A4284" s="23">
        <v>4283</v>
      </c>
      <c r="B4284" s="3" t="s">
        <v>5411</v>
      </c>
      <c r="C4284" s="28">
        <v>15</v>
      </c>
      <c r="D4284" s="29">
        <v>1</v>
      </c>
      <c r="E4284" s="28">
        <v>2013</v>
      </c>
      <c r="F4284" s="31">
        <f>DATE(E4284,D4284,C4284)</f>
        <v>41289</v>
      </c>
      <c r="G4284" s="24" t="s">
        <v>5412</v>
      </c>
      <c r="H4284" s="2">
        <v>3000000</v>
      </c>
      <c r="I4284">
        <v>0</v>
      </c>
      <c r="J4284">
        <v>0</v>
      </c>
      <c r="K4284" s="28">
        <f t="shared" si="530"/>
        <v>1</v>
      </c>
      <c r="L4284" s="28" t="str">
        <f t="shared" si="531"/>
        <v/>
      </c>
      <c r="M4284" s="28" t="s">
        <v>5412</v>
      </c>
      <c r="N4284" s="28" t="str">
        <f t="shared" si="532"/>
        <v/>
      </c>
      <c r="O4284" s="28" t="str">
        <f>IF(N4284=1,M4284&amp;" ("&amp;E4284&amp;")",M4284)</f>
        <v>30 Nights Of Paranormal Activity With The Devil Inside The Girl With The Dragon Tattoo</v>
      </c>
      <c r="P4284" s="36">
        <f>INDEX(cpi!$A$1:$M$105,MATCH('Inflation adjust calc'!$E4284,cpi!$A:$A,0),MATCH('Inflation adjust calc'!$D4284,cpi!$1:$1,0))</f>
        <v>230.28</v>
      </c>
      <c r="Q4284" s="36">
        <f>cpi!$I$2</f>
        <v>240.85300000000001</v>
      </c>
      <c r="R4284" s="36">
        <f t="shared" si="537"/>
        <v>1.0459136703143999</v>
      </c>
      <c r="S4284" s="28" t="str">
        <f t="shared" si="533"/>
        <v/>
      </c>
      <c r="T4284" s="37">
        <f t="shared" si="534"/>
        <v>3137741.0109431995</v>
      </c>
      <c r="U4284" s="37">
        <f t="shared" si="535"/>
        <v>0</v>
      </c>
      <c r="V4284" s="37">
        <f t="shared" si="536"/>
        <v>0</v>
      </c>
    </row>
    <row r="4285" spans="1:22">
      <c r="A4285" s="23">
        <v>4284</v>
      </c>
      <c r="B4285" s="3">
        <v>42157</v>
      </c>
      <c r="C4285" s="28">
        <v>6</v>
      </c>
      <c r="D4285" s="29">
        <v>2</v>
      </c>
      <c r="E4285" s="28">
        <v>2015</v>
      </c>
      <c r="F4285" s="31">
        <f>DATE(E4285,D4285,C4285)</f>
        <v>42041</v>
      </c>
      <c r="G4285" s="24" t="s">
        <v>5413</v>
      </c>
      <c r="H4285" s="2">
        <v>3000000</v>
      </c>
      <c r="I4285">
        <v>0</v>
      </c>
      <c r="J4285">
        <v>0</v>
      </c>
      <c r="K4285" s="28">
        <f t="shared" si="530"/>
        <v>1</v>
      </c>
      <c r="L4285" s="28" t="str">
        <f t="shared" si="531"/>
        <v/>
      </c>
      <c r="M4285" s="28" t="s">
        <v>5413</v>
      </c>
      <c r="N4285" s="28" t="str">
        <f t="shared" si="532"/>
        <v/>
      </c>
      <c r="O4285" s="28" t="str">
        <f>IF(N4285=1,M4285&amp;" ("&amp;E4285&amp;")",M4285)</f>
        <v>Enter the Dangerous Mind</v>
      </c>
      <c r="P4285" s="36">
        <f>INDEX(cpi!$A$1:$M$105,MATCH('Inflation adjust calc'!$E4285,cpi!$A:$A,0),MATCH('Inflation adjust calc'!$D4285,cpi!$1:$1,0))</f>
        <v>234.72200000000001</v>
      </c>
      <c r="Q4285" s="36">
        <f>cpi!$I$2</f>
        <v>240.85300000000001</v>
      </c>
      <c r="R4285" s="36">
        <f t="shared" si="537"/>
        <v>1.0261202614156322</v>
      </c>
      <c r="S4285" s="28" t="str">
        <f t="shared" si="533"/>
        <v/>
      </c>
      <c r="T4285" s="37">
        <f t="shared" si="534"/>
        <v>3078360.7842468964</v>
      </c>
      <c r="U4285" s="37">
        <f t="shared" si="535"/>
        <v>0</v>
      </c>
      <c r="V4285" s="37">
        <f t="shared" si="536"/>
        <v>0</v>
      </c>
    </row>
    <row r="4286" spans="1:22">
      <c r="A4286" s="23">
        <v>4285</v>
      </c>
      <c r="B4286" s="3" t="s">
        <v>2669</v>
      </c>
      <c r="C4286" s="28">
        <v>17</v>
      </c>
      <c r="D4286" s="29">
        <v>3</v>
      </c>
      <c r="E4286" s="28">
        <v>2015</v>
      </c>
      <c r="F4286" s="31">
        <f>DATE(E4286,D4286,C4286)</f>
        <v>42080</v>
      </c>
      <c r="G4286" s="24" t="s">
        <v>5414</v>
      </c>
      <c r="H4286" s="2">
        <v>3000000</v>
      </c>
      <c r="I4286">
        <v>0</v>
      </c>
      <c r="J4286">
        <v>0</v>
      </c>
      <c r="K4286" s="28">
        <f t="shared" si="530"/>
        <v>1</v>
      </c>
      <c r="L4286" s="28" t="str">
        <f t="shared" si="531"/>
        <v/>
      </c>
      <c r="M4286" s="28" t="s">
        <v>5414</v>
      </c>
      <c r="N4286" s="28" t="str">
        <f t="shared" si="532"/>
        <v/>
      </c>
      <c r="O4286" s="28" t="str">
        <f>IF(N4286=1,M4286&amp;" ("&amp;E4286&amp;")",M4286)</f>
        <v>Something Wicked</v>
      </c>
      <c r="P4286" s="36">
        <f>INDEX(cpi!$A$1:$M$105,MATCH('Inflation adjust calc'!$E4286,cpi!$A:$A,0),MATCH('Inflation adjust calc'!$D4286,cpi!$1:$1,0))</f>
        <v>236.119</v>
      </c>
      <c r="Q4286" s="36">
        <f>cpi!$I$2</f>
        <v>240.85300000000001</v>
      </c>
      <c r="R4286" s="36">
        <f t="shared" si="537"/>
        <v>1.0200492124733715</v>
      </c>
      <c r="S4286" s="28" t="str">
        <f t="shared" si="533"/>
        <v/>
      </c>
      <c r="T4286" s="37">
        <f t="shared" si="534"/>
        <v>3060147.6374201146</v>
      </c>
      <c r="U4286" s="37">
        <f t="shared" si="535"/>
        <v>0</v>
      </c>
      <c r="V4286" s="37">
        <f t="shared" si="536"/>
        <v>0</v>
      </c>
    </row>
    <row r="4287" spans="1:22">
      <c r="A4287" s="23">
        <v>4286</v>
      </c>
      <c r="B4287" s="3">
        <v>41858</v>
      </c>
      <c r="C4287" s="28">
        <v>8</v>
      </c>
      <c r="D4287" s="29">
        <v>7</v>
      </c>
      <c r="E4287" s="28">
        <v>2014</v>
      </c>
      <c r="F4287" s="31">
        <f>DATE(E4287,D4287,C4287)</f>
        <v>41828</v>
      </c>
      <c r="G4287" s="24" t="s">
        <v>5415</v>
      </c>
      <c r="H4287" s="2">
        <v>3000000</v>
      </c>
      <c r="I4287">
        <v>0</v>
      </c>
      <c r="J4287">
        <v>0</v>
      </c>
      <c r="K4287" s="28">
        <f t="shared" si="530"/>
        <v>1</v>
      </c>
      <c r="L4287" s="28" t="str">
        <f t="shared" si="531"/>
        <v/>
      </c>
      <c r="M4287" s="28" t="s">
        <v>5415</v>
      </c>
      <c r="N4287" s="28" t="str">
        <f t="shared" si="532"/>
        <v/>
      </c>
      <c r="O4287" s="28" t="str">
        <f>IF(N4287=1,M4287&amp;" ("&amp;E4287&amp;")",M4287)</f>
        <v>Point Blank</v>
      </c>
      <c r="P4287" s="36">
        <f>INDEX(cpi!$A$1:$M$105,MATCH('Inflation adjust calc'!$E4287,cpi!$A:$A,0),MATCH('Inflation adjust calc'!$D4287,cpi!$1:$1,0))</f>
        <v>238.25</v>
      </c>
      <c r="Q4287" s="36">
        <f>cpi!$I$2</f>
        <v>240.85300000000001</v>
      </c>
      <c r="R4287" s="36">
        <f t="shared" si="537"/>
        <v>1.0109254984260232</v>
      </c>
      <c r="S4287" s="28" t="str">
        <f t="shared" si="533"/>
        <v/>
      </c>
      <c r="T4287" s="37">
        <f t="shared" si="534"/>
        <v>3032776.4952780697</v>
      </c>
      <c r="U4287" s="37">
        <f t="shared" si="535"/>
        <v>0</v>
      </c>
      <c r="V4287" s="37">
        <f t="shared" si="536"/>
        <v>0</v>
      </c>
    </row>
    <row r="4288" spans="1:22">
      <c r="A4288" s="23">
        <v>4287</v>
      </c>
      <c r="B4288" s="3" t="s">
        <v>5416</v>
      </c>
      <c r="C4288" s="28">
        <v>27</v>
      </c>
      <c r="D4288" s="29">
        <v>10</v>
      </c>
      <c r="E4288" s="28">
        <v>2014</v>
      </c>
      <c r="F4288" s="31">
        <f>DATE(E4288,D4288,C4288)</f>
        <v>41939</v>
      </c>
      <c r="G4288" s="24" t="s">
        <v>5417</v>
      </c>
      <c r="H4288" s="2">
        <v>3000000</v>
      </c>
      <c r="I4288">
        <v>0</v>
      </c>
      <c r="J4288">
        <v>0</v>
      </c>
      <c r="K4288" s="28">
        <f t="shared" si="530"/>
        <v>1</v>
      </c>
      <c r="L4288" s="28" t="str">
        <f t="shared" si="531"/>
        <v/>
      </c>
      <c r="M4288" s="28" t="s">
        <v>5417</v>
      </c>
      <c r="N4288" s="28" t="str">
        <f t="shared" si="532"/>
        <v/>
      </c>
      <c r="O4288" s="28" t="str">
        <f>IF(N4288=1,M4288&amp;" ("&amp;E4288&amp;")",M4288)</f>
        <v>Iguana</v>
      </c>
      <c r="P4288" s="36">
        <f>INDEX(cpi!$A$1:$M$105,MATCH('Inflation adjust calc'!$E4288,cpi!$A:$A,0),MATCH('Inflation adjust calc'!$D4288,cpi!$1:$1,0))</f>
        <v>237.43299999999999</v>
      </c>
      <c r="Q4288" s="36">
        <f>cpi!$I$2</f>
        <v>240.85300000000001</v>
      </c>
      <c r="R4288" s="36">
        <f t="shared" si="537"/>
        <v>1.0144040634621136</v>
      </c>
      <c r="S4288" s="28" t="str">
        <f t="shared" si="533"/>
        <v/>
      </c>
      <c r="T4288" s="37">
        <f t="shared" si="534"/>
        <v>3043212.190386341</v>
      </c>
      <c r="U4288" s="37">
        <f t="shared" si="535"/>
        <v>0</v>
      </c>
      <c r="V4288" s="37">
        <f t="shared" si="536"/>
        <v>0</v>
      </c>
    </row>
    <row r="4289" spans="1:22">
      <c r="A4289" s="23">
        <v>4288</v>
      </c>
      <c r="B4289" s="3" t="s">
        <v>2045</v>
      </c>
      <c r="C4289" s="28">
        <v>31</v>
      </c>
      <c r="D4289" s="29">
        <v>12</v>
      </c>
      <c r="E4289" s="28">
        <v>2009</v>
      </c>
      <c r="F4289" s="31">
        <f>DATE(E4289,D4289,C4289)</f>
        <v>40178</v>
      </c>
      <c r="G4289" s="24" t="s">
        <v>5418</v>
      </c>
      <c r="H4289" s="2">
        <v>3000000</v>
      </c>
      <c r="I4289">
        <v>0</v>
      </c>
      <c r="J4289">
        <v>0</v>
      </c>
      <c r="K4289" s="28">
        <f t="shared" si="530"/>
        <v>1</v>
      </c>
      <c r="L4289" s="28" t="str">
        <f t="shared" si="531"/>
        <v/>
      </c>
      <c r="M4289" s="28" t="s">
        <v>5418</v>
      </c>
      <c r="N4289" s="28" t="str">
        <f t="shared" si="532"/>
        <v/>
      </c>
      <c r="O4289" s="28" t="str">
        <f>IF(N4289=1,M4289&amp;" ("&amp;E4289&amp;")",M4289)</f>
        <v>Four Single Fathers</v>
      </c>
      <c r="P4289" s="36">
        <f>INDEX(cpi!$A$1:$M$105,MATCH('Inflation adjust calc'!$E4289,cpi!$A:$A,0),MATCH('Inflation adjust calc'!$D4289,cpi!$1:$1,0))</f>
        <v>215.94900000000001</v>
      </c>
      <c r="Q4289" s="36">
        <f>cpi!$I$2</f>
        <v>240.85300000000001</v>
      </c>
      <c r="R4289" s="36">
        <f t="shared" si="537"/>
        <v>1.1153235254620304</v>
      </c>
      <c r="S4289" s="28" t="str">
        <f t="shared" si="533"/>
        <v/>
      </c>
      <c r="T4289" s="37">
        <f t="shared" si="534"/>
        <v>3345970.5763860913</v>
      </c>
      <c r="U4289" s="37">
        <f t="shared" si="535"/>
        <v>0</v>
      </c>
      <c r="V4289" s="37">
        <f t="shared" si="536"/>
        <v>0</v>
      </c>
    </row>
    <row r="4290" spans="1:22">
      <c r="A4290" s="23">
        <v>4289</v>
      </c>
      <c r="B4290" s="3" t="s">
        <v>872</v>
      </c>
      <c r="C4290" s="28">
        <v>14</v>
      </c>
      <c r="D4290" s="29">
        <v>8</v>
      </c>
      <c r="E4290" s="28">
        <v>2015</v>
      </c>
      <c r="F4290" s="31">
        <f>DATE(E4290,D4290,C4290)</f>
        <v>42230</v>
      </c>
      <c r="G4290" s="24" t="s">
        <v>5419</v>
      </c>
      <c r="H4290" s="2">
        <v>3000000</v>
      </c>
      <c r="I4290">
        <v>0</v>
      </c>
      <c r="J4290">
        <v>0</v>
      </c>
      <c r="K4290" s="28">
        <f t="shared" si="530"/>
        <v>1</v>
      </c>
      <c r="L4290" s="28" t="str">
        <f t="shared" si="531"/>
        <v/>
      </c>
      <c r="M4290" s="28" t="s">
        <v>5419</v>
      </c>
      <c r="N4290" s="28" t="str">
        <f t="shared" si="532"/>
        <v/>
      </c>
      <c r="O4290" s="28" t="str">
        <f>IF(N4290=1,M4290&amp;" ("&amp;E4290&amp;")",M4290)</f>
        <v>Amnesiac</v>
      </c>
      <c r="P4290" s="36">
        <f>INDEX(cpi!$A$1:$M$105,MATCH('Inflation adjust calc'!$E4290,cpi!$A:$A,0),MATCH('Inflation adjust calc'!$D4290,cpi!$1:$1,0))</f>
        <v>238.316</v>
      </c>
      <c r="Q4290" s="36">
        <f>cpi!$I$2</f>
        <v>240.85300000000001</v>
      </c>
      <c r="R4290" s="36">
        <f t="shared" si="537"/>
        <v>1.01064552946508</v>
      </c>
      <c r="S4290" s="28" t="str">
        <f t="shared" si="533"/>
        <v/>
      </c>
      <c r="T4290" s="37">
        <f t="shared" si="534"/>
        <v>3031936.5883952403</v>
      </c>
      <c r="U4290" s="37">
        <f t="shared" si="535"/>
        <v>0</v>
      </c>
      <c r="V4290" s="37">
        <f t="shared" si="536"/>
        <v>0</v>
      </c>
    </row>
    <row r="4291" spans="1:22">
      <c r="A4291" s="23">
        <v>4290</v>
      </c>
      <c r="B4291" s="3" t="s">
        <v>815</v>
      </c>
      <c r="C4291" s="28">
        <v>31</v>
      </c>
      <c r="D4291" s="29">
        <v>12</v>
      </c>
      <c r="E4291" s="28">
        <v>2015</v>
      </c>
      <c r="F4291" s="31">
        <f>DATE(E4291,D4291,C4291)</f>
        <v>42369</v>
      </c>
      <c r="G4291" s="24" t="s">
        <v>5420</v>
      </c>
      <c r="H4291" s="2">
        <v>3000000</v>
      </c>
      <c r="I4291">
        <v>0</v>
      </c>
      <c r="J4291">
        <v>0</v>
      </c>
      <c r="K4291" s="28">
        <f t="shared" ref="K4291:K4354" si="538">IF(J4291=0,1,"")</f>
        <v>1</v>
      </c>
      <c r="L4291" s="28" t="str">
        <f t="shared" ref="L4291:L4354" si="539">IF(E4291&gt;2016,1,"")</f>
        <v/>
      </c>
      <c r="M4291" s="28" t="s">
        <v>5420</v>
      </c>
      <c r="N4291" s="28" t="str">
        <f t="shared" ref="N4291:N4354" si="540">IF(COUNTIF($M$2:$M$5233,M4291)&gt;1,1,"")</f>
        <v/>
      </c>
      <c r="O4291" s="28" t="str">
        <f>IF(N4291=1,M4291&amp;" ("&amp;E4291&amp;")",M4291)</f>
        <v>Unnatural</v>
      </c>
      <c r="P4291" s="36">
        <f>INDEX(cpi!$A$1:$M$105,MATCH('Inflation adjust calc'!$E4291,cpi!$A:$A,0),MATCH('Inflation adjust calc'!$D4291,cpi!$1:$1,0))</f>
        <v>236.52500000000001</v>
      </c>
      <c r="Q4291" s="36">
        <f>cpi!$I$2</f>
        <v>240.85300000000001</v>
      </c>
      <c r="R4291" s="36">
        <f t="shared" si="537"/>
        <v>1.0182982771377234</v>
      </c>
      <c r="S4291" s="28" t="str">
        <f t="shared" ref="S4291:S4354" si="541">IF(ISERROR(R4291),1,"")</f>
        <v/>
      </c>
      <c r="T4291" s="37">
        <f t="shared" ref="T4291:T4354" si="542">H4291*$R4291</f>
        <v>3054894.8314131699</v>
      </c>
      <c r="U4291" s="37">
        <f t="shared" ref="U4291:U4354" si="543">I4291*$R4291</f>
        <v>0</v>
      </c>
      <c r="V4291" s="37">
        <f t="shared" ref="V4291:V4354" si="544">J4291*$R4291</f>
        <v>0</v>
      </c>
    </row>
    <row r="4292" spans="1:22">
      <c r="A4292" s="23">
        <v>4291</v>
      </c>
      <c r="B4292" s="3">
        <v>42320</v>
      </c>
      <c r="C4292" s="28">
        <v>11</v>
      </c>
      <c r="D4292" s="29">
        <v>12</v>
      </c>
      <c r="E4292" s="28">
        <v>2015</v>
      </c>
      <c r="F4292" s="31">
        <f>DATE(E4292,D4292,C4292)</f>
        <v>42349</v>
      </c>
      <c r="G4292" s="24" t="s">
        <v>5421</v>
      </c>
      <c r="H4292" s="2">
        <v>3000000</v>
      </c>
      <c r="I4292">
        <v>0</v>
      </c>
      <c r="J4292">
        <v>0</v>
      </c>
      <c r="K4292" s="28">
        <f t="shared" si="538"/>
        <v>1</v>
      </c>
      <c r="L4292" s="28" t="str">
        <f t="shared" si="539"/>
        <v/>
      </c>
      <c r="M4292" s="28" t="s">
        <v>5421</v>
      </c>
      <c r="N4292" s="28" t="str">
        <f t="shared" si="540"/>
        <v/>
      </c>
      <c r="O4292" s="28" t="str">
        <f>IF(N4292=1,M4292&amp;" ("&amp;E4292&amp;")",M4292)</f>
        <v>Close Range</v>
      </c>
      <c r="P4292" s="36">
        <f>INDEX(cpi!$A$1:$M$105,MATCH('Inflation adjust calc'!$E4292,cpi!$A:$A,0),MATCH('Inflation adjust calc'!$D4292,cpi!$1:$1,0))</f>
        <v>236.52500000000001</v>
      </c>
      <c r="Q4292" s="36">
        <f>cpi!$I$2</f>
        <v>240.85300000000001</v>
      </c>
      <c r="R4292" s="36">
        <f t="shared" si="537"/>
        <v>1.0182982771377234</v>
      </c>
      <c r="S4292" s="28" t="str">
        <f t="shared" si="541"/>
        <v/>
      </c>
      <c r="T4292" s="37">
        <f t="shared" si="542"/>
        <v>3054894.8314131699</v>
      </c>
      <c r="U4292" s="37">
        <f t="shared" si="543"/>
        <v>0</v>
      </c>
      <c r="V4292" s="37">
        <f t="shared" si="544"/>
        <v>0</v>
      </c>
    </row>
    <row r="4293" spans="1:22">
      <c r="A4293" s="23">
        <v>4292</v>
      </c>
      <c r="B4293" s="3" t="s">
        <v>5422</v>
      </c>
      <c r="C4293" s="28">
        <v>15</v>
      </c>
      <c r="D4293" s="29">
        <v>2</v>
      </c>
      <c r="E4293" s="28">
        <v>1950</v>
      </c>
      <c r="F4293" s="31">
        <f>DATE(E4293,D4293,C4293)</f>
        <v>18309</v>
      </c>
      <c r="G4293" s="24" t="s">
        <v>550</v>
      </c>
      <c r="H4293" s="2">
        <v>2900000</v>
      </c>
      <c r="I4293" s="2">
        <v>85000000</v>
      </c>
      <c r="J4293" s="2">
        <v>263591415</v>
      </c>
      <c r="K4293" s="28" t="str">
        <f t="shared" si="538"/>
        <v/>
      </c>
      <c r="L4293" s="28" t="str">
        <f t="shared" si="539"/>
        <v/>
      </c>
      <c r="M4293" s="28" t="s">
        <v>550</v>
      </c>
      <c r="N4293" s="28">
        <f t="shared" si="540"/>
        <v>1</v>
      </c>
      <c r="O4293" s="28" t="str">
        <f>IF(N4293=1,M4293&amp;" ("&amp;E4293&amp;")",M4293)</f>
        <v>Cinderella (1950)</v>
      </c>
      <c r="P4293" s="36">
        <f>INDEX(cpi!$A$1:$M$105,MATCH('Inflation adjust calc'!$E4293,cpi!$A:$A,0),MATCH('Inflation adjust calc'!$D4293,cpi!$1:$1,0))</f>
        <v>23.5</v>
      </c>
      <c r="Q4293" s="36">
        <f>cpi!$I$2</f>
        <v>240.85300000000001</v>
      </c>
      <c r="R4293" s="36">
        <f t="shared" si="537"/>
        <v>10.249063829787234</v>
      </c>
      <c r="S4293" s="28" t="str">
        <f t="shared" si="541"/>
        <v/>
      </c>
      <c r="T4293" s="37">
        <f t="shared" si="542"/>
        <v>29722285.106382977</v>
      </c>
      <c r="U4293" s="37">
        <f t="shared" si="543"/>
        <v>871170425.53191495</v>
      </c>
      <c r="V4293" s="37">
        <f t="shared" si="544"/>
        <v>2701565237.3189363</v>
      </c>
    </row>
    <row r="4294" spans="1:22">
      <c r="A4294" s="23">
        <v>4293</v>
      </c>
      <c r="B4294" s="3" t="s">
        <v>665</v>
      </c>
      <c r="C4294" s="28">
        <v>20</v>
      </c>
      <c r="D4294" s="29">
        <v>11</v>
      </c>
      <c r="E4294" s="28">
        <v>1998</v>
      </c>
      <c r="F4294" s="31">
        <f>DATE(E4294,D4294,C4294)</f>
        <v>36119</v>
      </c>
      <c r="G4294" s="24" t="s">
        <v>5423</v>
      </c>
      <c r="H4294" s="2">
        <v>2900000</v>
      </c>
      <c r="I4294" s="2">
        <v>5969553</v>
      </c>
      <c r="J4294" s="2">
        <v>17006158</v>
      </c>
      <c r="K4294" s="28" t="str">
        <f t="shared" si="538"/>
        <v/>
      </c>
      <c r="L4294" s="28" t="str">
        <f t="shared" si="539"/>
        <v/>
      </c>
      <c r="M4294" s="28" t="s">
        <v>5423</v>
      </c>
      <c r="N4294" s="28" t="str">
        <f t="shared" si="540"/>
        <v/>
      </c>
      <c r="O4294" s="28" t="str">
        <f>IF(N4294=1,M4294&amp;" ("&amp;E4294&amp;")",M4294)</f>
        <v>Central do Brasil</v>
      </c>
      <c r="P4294" s="36">
        <f>INDEX(cpi!$A$1:$M$105,MATCH('Inflation adjust calc'!$E4294,cpi!$A:$A,0),MATCH('Inflation adjust calc'!$D4294,cpi!$1:$1,0))</f>
        <v>164</v>
      </c>
      <c r="Q4294" s="36">
        <f>cpi!$I$2</f>
        <v>240.85300000000001</v>
      </c>
      <c r="R4294" s="36">
        <f t="shared" si="537"/>
        <v>1.4686158536585365</v>
      </c>
      <c r="S4294" s="28" t="str">
        <f t="shared" si="541"/>
        <v/>
      </c>
      <c r="T4294" s="37">
        <f t="shared" si="542"/>
        <v>4258985.9756097561</v>
      </c>
      <c r="U4294" s="37">
        <f t="shared" si="543"/>
        <v>8766980.175054878</v>
      </c>
      <c r="V4294" s="37">
        <f t="shared" si="544"/>
        <v>24975513.248621952</v>
      </c>
    </row>
    <row r="4295" spans="1:22">
      <c r="A4295" s="23">
        <v>4294</v>
      </c>
      <c r="B4295" s="3">
        <v>22282</v>
      </c>
      <c r="C4295" s="28">
        <v>1</v>
      </c>
      <c r="D4295" s="29">
        <v>1</v>
      </c>
      <c r="E4295" s="28">
        <v>1961</v>
      </c>
      <c r="F4295" s="31">
        <f>DATE(E4295,D4295,C4295)</f>
        <v>22282</v>
      </c>
      <c r="G4295" s="24" t="s">
        <v>5424</v>
      </c>
      <c r="H4295" s="2">
        <v>2900000</v>
      </c>
      <c r="I4295" s="2">
        <v>5000000</v>
      </c>
      <c r="J4295" s="2">
        <v>5000000</v>
      </c>
      <c r="K4295" s="28" t="str">
        <f t="shared" si="538"/>
        <v/>
      </c>
      <c r="L4295" s="28" t="str">
        <f t="shared" si="539"/>
        <v/>
      </c>
      <c r="M4295" s="28" t="s">
        <v>5424</v>
      </c>
      <c r="N4295" s="28" t="str">
        <f t="shared" si="540"/>
        <v/>
      </c>
      <c r="O4295" s="28" t="str">
        <f>IF(N4295=1,M4295&amp;" ("&amp;E4295&amp;")",M4295)</f>
        <v>Pocketful of Miracles</v>
      </c>
      <c r="P4295" s="36">
        <f>INDEX(cpi!$A$1:$M$105,MATCH('Inflation adjust calc'!$E4295,cpi!$A:$A,0),MATCH('Inflation adjust calc'!$D4295,cpi!$1:$1,0))</f>
        <v>29.8</v>
      </c>
      <c r="Q4295" s="36">
        <f>cpi!$I$2</f>
        <v>240.85300000000001</v>
      </c>
      <c r="R4295" s="36">
        <f t="shared" si="537"/>
        <v>8.0823154362416112</v>
      </c>
      <c r="S4295" s="28" t="str">
        <f t="shared" si="541"/>
        <v/>
      </c>
      <c r="T4295" s="37">
        <f t="shared" si="542"/>
        <v>23438714.765100673</v>
      </c>
      <c r="U4295" s="37">
        <f t="shared" si="543"/>
        <v>40411577.181208059</v>
      </c>
      <c r="V4295" s="37">
        <f t="shared" si="544"/>
        <v>40411577.181208059</v>
      </c>
    </row>
    <row r="4296" spans="1:22">
      <c r="A4296" s="23">
        <v>4295</v>
      </c>
      <c r="B4296" s="3" t="s">
        <v>1450</v>
      </c>
      <c r="C4296" s="28">
        <v>24</v>
      </c>
      <c r="D4296" s="29">
        <v>3</v>
      </c>
      <c r="E4296" s="28">
        <v>2006</v>
      </c>
      <c r="F4296" s="31">
        <f>DATE(E4296,D4296,C4296)</f>
        <v>38800</v>
      </c>
      <c r="G4296" s="24" t="s">
        <v>5425</v>
      </c>
      <c r="H4296" s="2">
        <v>2900000</v>
      </c>
      <c r="I4296" s="2">
        <v>3127472</v>
      </c>
      <c r="J4296" s="2">
        <v>3127472</v>
      </c>
      <c r="K4296" s="28" t="str">
        <f t="shared" si="538"/>
        <v/>
      </c>
      <c r="L4296" s="28" t="str">
        <f t="shared" si="539"/>
        <v/>
      </c>
      <c r="M4296" s="28" t="s">
        <v>5425</v>
      </c>
      <c r="N4296" s="28" t="str">
        <f t="shared" si="540"/>
        <v/>
      </c>
      <c r="O4296" s="28" t="str">
        <f>IF(N4296=1,M4296&amp;" ("&amp;E4296&amp;")",M4296)</f>
        <v>Boynton Beach Club</v>
      </c>
      <c r="P4296" s="36">
        <f>INDEX(cpi!$A$1:$M$105,MATCH('Inflation adjust calc'!$E4296,cpi!$A:$A,0),MATCH('Inflation adjust calc'!$D4296,cpi!$1:$1,0))</f>
        <v>199.8</v>
      </c>
      <c r="Q4296" s="36">
        <f>cpi!$I$2</f>
        <v>240.85300000000001</v>
      </c>
      <c r="R4296" s="36">
        <f t="shared" si="537"/>
        <v>1.2054704704704704</v>
      </c>
      <c r="S4296" s="28" t="str">
        <f t="shared" si="541"/>
        <v/>
      </c>
      <c r="T4296" s="37">
        <f t="shared" si="542"/>
        <v>3495864.3643643642</v>
      </c>
      <c r="U4296" s="37">
        <f t="shared" si="543"/>
        <v>3770075.1432232228</v>
      </c>
      <c r="V4296" s="37">
        <f t="shared" si="544"/>
        <v>3770075.1432232228</v>
      </c>
    </row>
    <row r="4297" spans="1:22">
      <c r="A4297" s="23">
        <v>4296</v>
      </c>
      <c r="B4297" s="3">
        <v>40188</v>
      </c>
      <c r="C4297" s="28">
        <v>1</v>
      </c>
      <c r="D4297" s="29">
        <v>10</v>
      </c>
      <c r="E4297" s="28">
        <v>2010</v>
      </c>
      <c r="F4297" s="31">
        <f>DATE(E4297,D4297,C4297)</f>
        <v>40452</v>
      </c>
      <c r="G4297" s="24" t="s">
        <v>5426</v>
      </c>
      <c r="H4297" s="2">
        <v>2900000</v>
      </c>
      <c r="I4297" s="2">
        <v>101270</v>
      </c>
      <c r="J4297" s="2">
        <v>172867</v>
      </c>
      <c r="K4297" s="28" t="str">
        <f t="shared" si="538"/>
        <v/>
      </c>
      <c r="L4297" s="28" t="str">
        <f t="shared" si="539"/>
        <v/>
      </c>
      <c r="M4297" s="28" t="s">
        <v>5426</v>
      </c>
      <c r="N4297" s="28" t="str">
        <f t="shared" si="540"/>
        <v/>
      </c>
      <c r="O4297" s="28" t="str">
        <f>IF(N4297=1,M4297&amp;" ("&amp;E4297&amp;")",M4297)</f>
        <v>Freakonomics</v>
      </c>
      <c r="P4297" s="36">
        <f>INDEX(cpi!$A$1:$M$105,MATCH('Inflation adjust calc'!$E4297,cpi!$A:$A,0),MATCH('Inflation adjust calc'!$D4297,cpi!$1:$1,0))</f>
        <v>218.71100000000001</v>
      </c>
      <c r="Q4297" s="36">
        <f>cpi!$I$2</f>
        <v>240.85300000000001</v>
      </c>
      <c r="R4297" s="36">
        <f t="shared" si="537"/>
        <v>1.1012386208283991</v>
      </c>
      <c r="S4297" s="28" t="str">
        <f t="shared" si="541"/>
        <v/>
      </c>
      <c r="T4297" s="37">
        <f t="shared" si="542"/>
        <v>3193592.0004023574</v>
      </c>
      <c r="U4297" s="37">
        <f t="shared" si="543"/>
        <v>111522.43513129198</v>
      </c>
      <c r="V4297" s="37">
        <f t="shared" si="544"/>
        <v>190367.81666674287</v>
      </c>
    </row>
    <row r="4298" spans="1:22">
      <c r="A4298" s="23">
        <v>4297</v>
      </c>
      <c r="B4298" s="3" t="s">
        <v>635</v>
      </c>
      <c r="C4298" s="28">
        <v>19</v>
      </c>
      <c r="D4298" s="29">
        <v>8</v>
      </c>
      <c r="E4298" s="28">
        <v>2011</v>
      </c>
      <c r="F4298" s="31">
        <f>DATE(E4298,D4298,C4298)</f>
        <v>40774</v>
      </c>
      <c r="G4298" s="24" t="s">
        <v>5427</v>
      </c>
      <c r="H4298" s="2">
        <v>2900000</v>
      </c>
      <c r="I4298" s="2">
        <v>20778</v>
      </c>
      <c r="J4298" s="2">
        <v>25935</v>
      </c>
      <c r="K4298" s="28" t="str">
        <f t="shared" si="538"/>
        <v/>
      </c>
      <c r="L4298" s="28" t="str">
        <f t="shared" si="539"/>
        <v/>
      </c>
      <c r="M4298" s="28" t="s">
        <v>5427</v>
      </c>
      <c r="N4298" s="28" t="str">
        <f t="shared" si="540"/>
        <v/>
      </c>
      <c r="O4298" s="28" t="str">
        <f>IF(N4298=1,M4298&amp;" ("&amp;E4298&amp;")",M4298)</f>
        <v>Griff the Invisible</v>
      </c>
      <c r="P4298" s="36">
        <f>INDEX(cpi!$A$1:$M$105,MATCH('Inflation adjust calc'!$E4298,cpi!$A:$A,0),MATCH('Inflation adjust calc'!$D4298,cpi!$1:$1,0))</f>
        <v>226.54499999999999</v>
      </c>
      <c r="Q4298" s="36">
        <f>cpi!$I$2</f>
        <v>240.85300000000001</v>
      </c>
      <c r="R4298" s="36">
        <f t="shared" si="537"/>
        <v>1.0631574300911519</v>
      </c>
      <c r="S4298" s="28" t="str">
        <f t="shared" si="541"/>
        <v/>
      </c>
      <c r="T4298" s="37">
        <f t="shared" si="542"/>
        <v>3083156.5472643408</v>
      </c>
      <c r="U4298" s="37">
        <f t="shared" si="543"/>
        <v>22090.285082433955</v>
      </c>
      <c r="V4298" s="37">
        <f t="shared" si="544"/>
        <v>27572.987949414026</v>
      </c>
    </row>
    <row r="4299" spans="1:22">
      <c r="A4299" s="23">
        <v>4298</v>
      </c>
      <c r="B4299" s="3" t="s">
        <v>5428</v>
      </c>
      <c r="C4299" s="28">
        <v>29</v>
      </c>
      <c r="D4299" s="29">
        <v>3</v>
      </c>
      <c r="E4299" s="28">
        <v>1959</v>
      </c>
      <c r="F4299" s="31">
        <f>DATE(E4299,D4299,C4299)</f>
        <v>21638</v>
      </c>
      <c r="G4299" s="24" t="s">
        <v>5429</v>
      </c>
      <c r="H4299" s="2">
        <v>2883848</v>
      </c>
      <c r="I4299" s="2">
        <v>25000000</v>
      </c>
      <c r="J4299" s="2">
        <v>25000000</v>
      </c>
      <c r="K4299" s="28" t="str">
        <f t="shared" si="538"/>
        <v/>
      </c>
      <c r="L4299" s="28" t="str">
        <f t="shared" si="539"/>
        <v/>
      </c>
      <c r="M4299" s="28" t="s">
        <v>5429</v>
      </c>
      <c r="N4299" s="28" t="str">
        <f t="shared" si="540"/>
        <v/>
      </c>
      <c r="O4299" s="28" t="str">
        <f>IF(N4299=1,M4299&amp;" ("&amp;E4299&amp;")",M4299)</f>
        <v>Some Like it Hot</v>
      </c>
      <c r="P4299" s="36">
        <f>INDEX(cpi!$A$1:$M$105,MATCH('Inflation adjust calc'!$E4299,cpi!$A:$A,0),MATCH('Inflation adjust calc'!$D4299,cpi!$1:$1,0))</f>
        <v>28.9</v>
      </c>
      <c r="Q4299" s="36">
        <f>cpi!$I$2</f>
        <v>240.85300000000001</v>
      </c>
      <c r="R4299" s="36">
        <f t="shared" si="537"/>
        <v>8.3340138408304512</v>
      </c>
      <c r="S4299" s="28" t="str">
        <f t="shared" si="541"/>
        <v/>
      </c>
      <c r="T4299" s="37">
        <f t="shared" si="542"/>
        <v>24034029.146851216</v>
      </c>
      <c r="U4299" s="37">
        <f t="shared" si="543"/>
        <v>208350346.02076128</v>
      </c>
      <c r="V4299" s="37">
        <f t="shared" si="544"/>
        <v>208350346.02076128</v>
      </c>
    </row>
    <row r="4300" spans="1:22">
      <c r="A4300" s="23">
        <v>4299</v>
      </c>
      <c r="B4300" s="3">
        <v>38631</v>
      </c>
      <c r="C4300" s="28">
        <v>10</v>
      </c>
      <c r="D4300" s="29">
        <v>6</v>
      </c>
      <c r="E4300" s="28">
        <v>2005</v>
      </c>
      <c r="F4300" s="31">
        <f>DATE(E4300,D4300,C4300)</f>
        <v>38513</v>
      </c>
      <c r="G4300" s="24" t="s">
        <v>5430</v>
      </c>
      <c r="H4300" s="2">
        <v>2850000</v>
      </c>
      <c r="I4300" s="2">
        <v>3681066</v>
      </c>
      <c r="J4300" s="2">
        <v>6435262</v>
      </c>
      <c r="K4300" s="28" t="str">
        <f t="shared" si="538"/>
        <v/>
      </c>
      <c r="L4300" s="28" t="str">
        <f t="shared" si="539"/>
        <v/>
      </c>
      <c r="M4300" s="28" t="s">
        <v>5430</v>
      </c>
      <c r="N4300" s="28" t="str">
        <f t="shared" si="540"/>
        <v/>
      </c>
      <c r="O4300" s="28" t="str">
        <f>IF(N4300=1,M4300&amp;" ("&amp;E4300&amp;")",M4300)</f>
        <v>High Tension</v>
      </c>
      <c r="P4300" s="36">
        <f>INDEX(cpi!$A$1:$M$105,MATCH('Inflation adjust calc'!$E4300,cpi!$A:$A,0),MATCH('Inflation adjust calc'!$D4300,cpi!$1:$1,0))</f>
        <v>194.5</v>
      </c>
      <c r="Q4300" s="36">
        <f>cpi!$I$2</f>
        <v>240.85300000000001</v>
      </c>
      <c r="R4300" s="36">
        <f t="shared" si="537"/>
        <v>1.238318766066838</v>
      </c>
      <c r="S4300" s="28" t="str">
        <f t="shared" si="541"/>
        <v/>
      </c>
      <c r="T4300" s="37">
        <f t="shared" si="542"/>
        <v>3529208.4832904884</v>
      </c>
      <c r="U4300" s="37">
        <f t="shared" si="543"/>
        <v>4558333.1069305912</v>
      </c>
      <c r="V4300" s="37">
        <f t="shared" si="544"/>
        <v>7968905.6991568124</v>
      </c>
    </row>
    <row r="4301" spans="1:22">
      <c r="A4301" s="23">
        <v>4300</v>
      </c>
      <c r="B4301" s="3" t="s">
        <v>5431</v>
      </c>
      <c r="C4301" s="28">
        <v>15</v>
      </c>
      <c r="D4301" s="29">
        <v>12</v>
      </c>
      <c r="E4301" s="28">
        <v>1974</v>
      </c>
      <c r="F4301" s="31">
        <f>DATE(E4301,D4301,C4301)</f>
        <v>27378</v>
      </c>
      <c r="G4301" s="24" t="s">
        <v>5432</v>
      </c>
      <c r="H4301" s="2">
        <v>2800000</v>
      </c>
      <c r="I4301" s="2">
        <v>86300000</v>
      </c>
      <c r="J4301" s="2">
        <v>86300000</v>
      </c>
      <c r="K4301" s="28" t="str">
        <f t="shared" si="538"/>
        <v/>
      </c>
      <c r="L4301" s="28" t="str">
        <f t="shared" si="539"/>
        <v/>
      </c>
      <c r="M4301" s="28" t="s">
        <v>5432</v>
      </c>
      <c r="N4301" s="28" t="str">
        <f t="shared" si="540"/>
        <v/>
      </c>
      <c r="O4301" s="28" t="str">
        <f>IF(N4301=1,M4301&amp;" ("&amp;E4301&amp;")",M4301)</f>
        <v>Young Frankenstein</v>
      </c>
      <c r="P4301" s="36">
        <f>INDEX(cpi!$A$1:$M$105,MATCH('Inflation adjust calc'!$E4301,cpi!$A:$A,0),MATCH('Inflation adjust calc'!$D4301,cpi!$1:$1,0))</f>
        <v>51.9</v>
      </c>
      <c r="Q4301" s="36">
        <f>cpi!$I$2</f>
        <v>240.85300000000001</v>
      </c>
      <c r="R4301" s="36">
        <f t="shared" si="537"/>
        <v>4.6407129094412332</v>
      </c>
      <c r="S4301" s="28" t="str">
        <f t="shared" si="541"/>
        <v/>
      </c>
      <c r="T4301" s="37">
        <f t="shared" si="542"/>
        <v>12993996.146435453</v>
      </c>
      <c r="U4301" s="37">
        <f t="shared" si="543"/>
        <v>400493524.08477843</v>
      </c>
      <c r="V4301" s="37">
        <f t="shared" si="544"/>
        <v>400493524.08477843</v>
      </c>
    </row>
    <row r="4302" spans="1:22">
      <c r="A4302" s="23">
        <v>4301</v>
      </c>
      <c r="B4302" s="3" t="s">
        <v>5098</v>
      </c>
      <c r="C4302" s="28">
        <v>25</v>
      </c>
      <c r="D4302" s="29">
        <v>6</v>
      </c>
      <c r="E4302" s="28">
        <v>1976</v>
      </c>
      <c r="F4302" s="31">
        <f>DATE(E4302,D4302,C4302)</f>
        <v>27936</v>
      </c>
      <c r="G4302" s="24" t="s">
        <v>2718</v>
      </c>
      <c r="H4302" s="2">
        <v>2800000</v>
      </c>
      <c r="I4302" s="2">
        <v>48570885</v>
      </c>
      <c r="J4302" s="2">
        <v>48570885</v>
      </c>
      <c r="K4302" s="28" t="str">
        <f t="shared" si="538"/>
        <v/>
      </c>
      <c r="L4302" s="28" t="str">
        <f t="shared" si="539"/>
        <v/>
      </c>
      <c r="M4302" s="28" t="s">
        <v>2718</v>
      </c>
      <c r="N4302" s="28">
        <f t="shared" si="540"/>
        <v>1</v>
      </c>
      <c r="O4302" s="28" t="str">
        <f>IF(N4302=1,M4302&amp;" ("&amp;E4302&amp;")",M4302)</f>
        <v>The Omen (1976)</v>
      </c>
      <c r="P4302" s="36">
        <f>INDEX(cpi!$A$1:$M$105,MATCH('Inflation adjust calc'!$E4302,cpi!$A:$A,0),MATCH('Inflation adjust calc'!$D4302,cpi!$1:$1,0))</f>
        <v>56.8</v>
      </c>
      <c r="Q4302" s="36">
        <f>cpi!$I$2</f>
        <v>240.85300000000001</v>
      </c>
      <c r="R4302" s="36">
        <f t="shared" si="537"/>
        <v>4.2403697183098599</v>
      </c>
      <c r="S4302" s="28" t="str">
        <f t="shared" si="541"/>
        <v/>
      </c>
      <c r="T4302" s="37">
        <f t="shared" si="542"/>
        <v>11873035.211267607</v>
      </c>
      <c r="U4302" s="37">
        <f t="shared" si="543"/>
        <v>205958509.9455106</v>
      </c>
      <c r="V4302" s="37">
        <f t="shared" si="544"/>
        <v>205958509.9455106</v>
      </c>
    </row>
    <row r="4303" spans="1:22">
      <c r="A4303" s="23">
        <v>4302</v>
      </c>
      <c r="B4303" s="3" t="s">
        <v>393</v>
      </c>
      <c r="C4303" s="28">
        <v>22</v>
      </c>
      <c r="D4303" s="29">
        <v>7</v>
      </c>
      <c r="E4303" s="28">
        <v>2005</v>
      </c>
      <c r="F4303" s="31">
        <f>DATE(E4303,D4303,C4303)</f>
        <v>38555</v>
      </c>
      <c r="G4303" s="24" t="s">
        <v>5433</v>
      </c>
      <c r="H4303" s="2">
        <v>2800000</v>
      </c>
      <c r="I4303" s="2">
        <v>22202809</v>
      </c>
      <c r="J4303" s="2">
        <v>23591783</v>
      </c>
      <c r="K4303" s="28" t="str">
        <f t="shared" si="538"/>
        <v/>
      </c>
      <c r="L4303" s="28" t="str">
        <f t="shared" si="539"/>
        <v/>
      </c>
      <c r="M4303" s="28" t="s">
        <v>5433</v>
      </c>
      <c r="N4303" s="28" t="str">
        <f t="shared" si="540"/>
        <v/>
      </c>
      <c r="O4303" s="28" t="str">
        <f>IF(N4303=1,M4303&amp;" ("&amp;E4303&amp;")",M4303)</f>
        <v>Hustle &amp; Flow</v>
      </c>
      <c r="P4303" s="36">
        <f>INDEX(cpi!$A$1:$M$105,MATCH('Inflation adjust calc'!$E4303,cpi!$A:$A,0),MATCH('Inflation adjust calc'!$D4303,cpi!$1:$1,0))</f>
        <v>195.4</v>
      </c>
      <c r="Q4303" s="36">
        <f>cpi!$I$2</f>
        <v>240.85300000000001</v>
      </c>
      <c r="R4303" s="36">
        <f t="shared" si="537"/>
        <v>1.2326151484135108</v>
      </c>
      <c r="S4303" s="28" t="str">
        <f t="shared" si="541"/>
        <v/>
      </c>
      <c r="T4303" s="37">
        <f t="shared" si="542"/>
        <v>3451322.4155578301</v>
      </c>
      <c r="U4303" s="37">
        <f t="shared" si="543"/>
        <v>27367518.710731834</v>
      </c>
      <c r="V4303" s="37">
        <f t="shared" si="544"/>
        <v>29079589.103884343</v>
      </c>
    </row>
    <row r="4304" spans="1:22">
      <c r="A4304" s="23">
        <v>4303</v>
      </c>
      <c r="B4304" s="3" t="s">
        <v>5434</v>
      </c>
      <c r="C4304" s="28">
        <v>13</v>
      </c>
      <c r="D4304" s="29">
        <v>5</v>
      </c>
      <c r="E4304" s="28">
        <v>1988</v>
      </c>
      <c r="F4304" s="31">
        <f>DATE(E4304,D4304,C4304)</f>
        <v>32276</v>
      </c>
      <c r="G4304" s="24" t="s">
        <v>5435</v>
      </c>
      <c r="H4304" s="2">
        <v>2800000</v>
      </c>
      <c r="I4304" s="2">
        <v>19170001</v>
      </c>
      <c r="J4304" s="2">
        <v>19170001</v>
      </c>
      <c r="K4304" s="28" t="str">
        <f t="shared" si="538"/>
        <v/>
      </c>
      <c r="L4304" s="28" t="str">
        <f t="shared" si="539"/>
        <v/>
      </c>
      <c r="M4304" s="28" t="s">
        <v>5435</v>
      </c>
      <c r="N4304" s="28" t="str">
        <f t="shared" si="540"/>
        <v/>
      </c>
      <c r="O4304" s="28" t="str">
        <f>IF(N4304=1,M4304&amp;" ("&amp;E4304&amp;")",M4304)</f>
        <v>Friday the 13th Part VII: The New Blood</v>
      </c>
      <c r="P4304" s="36">
        <f>INDEX(cpi!$A$1:$M$105,MATCH('Inflation adjust calc'!$E4304,cpi!$A:$A,0),MATCH('Inflation adjust calc'!$D4304,cpi!$1:$1,0))</f>
        <v>117.5</v>
      </c>
      <c r="Q4304" s="36">
        <f>cpi!$I$2</f>
        <v>240.85300000000001</v>
      </c>
      <c r="R4304" s="36">
        <f t="shared" si="537"/>
        <v>2.049812765957447</v>
      </c>
      <c r="S4304" s="28" t="str">
        <f t="shared" si="541"/>
        <v/>
      </c>
      <c r="T4304" s="37">
        <f t="shared" si="542"/>
        <v>5739475.7446808517</v>
      </c>
      <c r="U4304" s="37">
        <f t="shared" si="543"/>
        <v>39294912.773217022</v>
      </c>
      <c r="V4304" s="37">
        <f t="shared" si="544"/>
        <v>39294912.773217022</v>
      </c>
    </row>
    <row r="4305" spans="1:22">
      <c r="A4305" s="23">
        <v>4304</v>
      </c>
      <c r="B4305" s="3" t="s">
        <v>1236</v>
      </c>
      <c r="C4305" s="28">
        <v>15</v>
      </c>
      <c r="D4305" s="29">
        <v>9</v>
      </c>
      <c r="E4305" s="28">
        <v>2006</v>
      </c>
      <c r="F4305" s="31">
        <f>DATE(E4305,D4305,C4305)</f>
        <v>38975</v>
      </c>
      <c r="G4305" s="24" t="s">
        <v>5436</v>
      </c>
      <c r="H4305" s="2">
        <v>2800000</v>
      </c>
      <c r="I4305" s="2">
        <v>475000</v>
      </c>
      <c r="J4305" s="2">
        <v>475000</v>
      </c>
      <c r="K4305" s="28" t="str">
        <f t="shared" si="538"/>
        <v/>
      </c>
      <c r="L4305" s="28" t="str">
        <f t="shared" si="539"/>
        <v/>
      </c>
      <c r="M4305" s="28" t="s">
        <v>5436</v>
      </c>
      <c r="N4305" s="28" t="str">
        <f t="shared" si="540"/>
        <v/>
      </c>
      <c r="O4305" s="28" t="str">
        <f>IF(N4305=1,M4305&amp;" ("&amp;E4305&amp;")",M4305)</f>
        <v>Artie Lange's Beer League</v>
      </c>
      <c r="P4305" s="36">
        <f>INDEX(cpi!$A$1:$M$105,MATCH('Inflation adjust calc'!$E4305,cpi!$A:$A,0),MATCH('Inflation adjust calc'!$D4305,cpi!$1:$1,0))</f>
        <v>202.9</v>
      </c>
      <c r="Q4305" s="36">
        <f>cpi!$I$2</f>
        <v>240.85300000000001</v>
      </c>
      <c r="R4305" s="36">
        <f t="shared" si="537"/>
        <v>1.1870527353376048</v>
      </c>
      <c r="S4305" s="28" t="str">
        <f t="shared" si="541"/>
        <v/>
      </c>
      <c r="T4305" s="37">
        <f t="shared" si="542"/>
        <v>3323747.6589452936</v>
      </c>
      <c r="U4305" s="37">
        <f t="shared" si="543"/>
        <v>563850.04928536224</v>
      </c>
      <c r="V4305" s="37">
        <f t="shared" si="544"/>
        <v>563850.04928536224</v>
      </c>
    </row>
    <row r="4306" spans="1:22">
      <c r="A4306" s="23">
        <v>4305</v>
      </c>
      <c r="B4306" s="3" t="s">
        <v>5437</v>
      </c>
      <c r="C4306" s="28">
        <v>25</v>
      </c>
      <c r="D4306" s="29">
        <v>8</v>
      </c>
      <c r="E4306" s="28">
        <v>1939</v>
      </c>
      <c r="F4306" s="31">
        <f>DATE(E4306,D4306,C4306)</f>
        <v>14482</v>
      </c>
      <c r="G4306" s="24" t="s">
        <v>5438</v>
      </c>
      <c r="H4306" s="2">
        <v>2777000</v>
      </c>
      <c r="I4306" s="2">
        <v>33711566</v>
      </c>
      <c r="J4306" s="2">
        <v>33754967</v>
      </c>
      <c r="K4306" s="28" t="str">
        <f t="shared" si="538"/>
        <v/>
      </c>
      <c r="L4306" s="28" t="str">
        <f t="shared" si="539"/>
        <v/>
      </c>
      <c r="M4306" s="28" t="s">
        <v>5438</v>
      </c>
      <c r="N4306" s="28" t="str">
        <f t="shared" si="540"/>
        <v/>
      </c>
      <c r="O4306" s="28" t="str">
        <f>IF(N4306=1,M4306&amp;" ("&amp;E4306&amp;")",M4306)</f>
        <v>The Wizard of Oz</v>
      </c>
      <c r="P4306" s="36">
        <f>INDEX(cpi!$A$1:$M$105,MATCH('Inflation adjust calc'!$E4306,cpi!$A:$A,0),MATCH('Inflation adjust calc'!$D4306,cpi!$1:$1,0))</f>
        <v>13.8</v>
      </c>
      <c r="Q4306" s="36">
        <f>cpi!$I$2</f>
        <v>240.85300000000001</v>
      </c>
      <c r="R4306" s="36">
        <f t="shared" ref="R4306:R4369" si="545">Q4306/P4306</f>
        <v>17.453115942028987</v>
      </c>
      <c r="S4306" s="28" t="str">
        <f t="shared" si="541"/>
        <v/>
      </c>
      <c r="T4306" s="37">
        <f t="shared" si="542"/>
        <v>48467302.9710145</v>
      </c>
      <c r="U4306" s="37">
        <f t="shared" si="543"/>
        <v>588371869.98536241</v>
      </c>
      <c r="V4306" s="37">
        <f t="shared" si="544"/>
        <v>589129352.67036235</v>
      </c>
    </row>
    <row r="4307" spans="1:22">
      <c r="A4307" s="23">
        <v>4306</v>
      </c>
      <c r="B4307" s="3" t="s">
        <v>4773</v>
      </c>
      <c r="C4307" s="28">
        <v>15</v>
      </c>
      <c r="D4307" s="29">
        <v>2</v>
      </c>
      <c r="E4307" s="28">
        <v>2008</v>
      </c>
      <c r="F4307" s="31">
        <f>DATE(E4307,D4307,C4307)</f>
        <v>39493</v>
      </c>
      <c r="G4307" s="24" t="s">
        <v>5439</v>
      </c>
      <c r="H4307" s="2">
        <v>2750000</v>
      </c>
      <c r="I4307" s="2">
        <v>952620</v>
      </c>
      <c r="J4307" s="2">
        <v>5394447</v>
      </c>
      <c r="K4307" s="28" t="str">
        <f t="shared" si="538"/>
        <v/>
      </c>
      <c r="L4307" s="28" t="str">
        <f t="shared" si="539"/>
        <v/>
      </c>
      <c r="M4307" s="28" t="s">
        <v>5439</v>
      </c>
      <c r="N4307" s="28" t="str">
        <f t="shared" si="540"/>
        <v/>
      </c>
      <c r="O4307" s="28" t="str">
        <f>IF(N4307=1,M4307&amp;" ("&amp;E4307&amp;")",M4307)</f>
        <v>Diary of the Dead</v>
      </c>
      <c r="P4307" s="36">
        <f>INDEX(cpi!$A$1:$M$105,MATCH('Inflation adjust calc'!$E4307,cpi!$A:$A,0),MATCH('Inflation adjust calc'!$D4307,cpi!$1:$1,0))</f>
        <v>211.69300000000001</v>
      </c>
      <c r="Q4307" s="36">
        <f>cpi!$I$2</f>
        <v>240.85300000000001</v>
      </c>
      <c r="R4307" s="36">
        <f t="shared" si="545"/>
        <v>1.1377466425436835</v>
      </c>
      <c r="S4307" s="28" t="str">
        <f t="shared" si="541"/>
        <v/>
      </c>
      <c r="T4307" s="37">
        <f t="shared" si="542"/>
        <v>3128803.2669951296</v>
      </c>
      <c r="U4307" s="37">
        <f t="shared" si="543"/>
        <v>1083840.2066199637</v>
      </c>
      <c r="V4307" s="37">
        <f t="shared" si="544"/>
        <v>6137513.9626298463</v>
      </c>
    </row>
    <row r="4308" spans="1:22">
      <c r="A4308" s="23">
        <v>4307</v>
      </c>
      <c r="B4308" s="3" t="s">
        <v>5440</v>
      </c>
      <c r="C4308" s="28">
        <v>17</v>
      </c>
      <c r="D4308" s="29">
        <v>10</v>
      </c>
      <c r="E4308" s="28">
        <v>1979</v>
      </c>
      <c r="F4308" s="31">
        <f>DATE(E4308,D4308,C4308)</f>
        <v>29145</v>
      </c>
      <c r="G4308" s="24" t="s">
        <v>5441</v>
      </c>
      <c r="H4308" s="2">
        <v>2700000</v>
      </c>
      <c r="I4308" s="2">
        <v>37799643</v>
      </c>
      <c r="J4308" s="2">
        <v>37799643</v>
      </c>
      <c r="K4308" s="28" t="str">
        <f t="shared" si="538"/>
        <v/>
      </c>
      <c r="L4308" s="28" t="str">
        <f t="shared" si="539"/>
        <v/>
      </c>
      <c r="M4308" s="28" t="s">
        <v>5441</v>
      </c>
      <c r="N4308" s="28" t="str">
        <f t="shared" si="540"/>
        <v/>
      </c>
      <c r="O4308" s="28" t="str">
        <f>IF(N4308=1,M4308&amp;" ("&amp;E4308&amp;")",M4308)</f>
        <v>The Black Stallion</v>
      </c>
      <c r="P4308" s="36">
        <f>INDEX(cpi!$A$1:$M$105,MATCH('Inflation adjust calc'!$E4308,cpi!$A:$A,0),MATCH('Inflation adjust calc'!$D4308,cpi!$1:$1,0))</f>
        <v>75.2</v>
      </c>
      <c r="Q4308" s="36">
        <f>cpi!$I$2</f>
        <v>240.85300000000001</v>
      </c>
      <c r="R4308" s="36">
        <f t="shared" si="545"/>
        <v>3.2028324468085105</v>
      </c>
      <c r="S4308" s="28" t="str">
        <f t="shared" si="541"/>
        <v/>
      </c>
      <c r="T4308" s="37">
        <f t="shared" si="542"/>
        <v>8647647.6063829791</v>
      </c>
      <c r="U4308" s="37">
        <f t="shared" si="543"/>
        <v>121065923.07817818</v>
      </c>
      <c r="V4308" s="37">
        <f t="shared" si="544"/>
        <v>121065923.07817818</v>
      </c>
    </row>
    <row r="4309" spans="1:22">
      <c r="A4309" s="23">
        <v>4308</v>
      </c>
      <c r="B4309" s="3" t="s">
        <v>445</v>
      </c>
      <c r="C4309" s="28">
        <v>13</v>
      </c>
      <c r="D4309" s="29">
        <v>6</v>
      </c>
      <c r="E4309" s="28">
        <v>1997</v>
      </c>
      <c r="F4309" s="31">
        <f>DATE(E4309,D4309,C4309)</f>
        <v>35594</v>
      </c>
      <c r="G4309" s="24" t="s">
        <v>5442</v>
      </c>
      <c r="H4309" s="2">
        <v>2700000</v>
      </c>
      <c r="I4309" s="2">
        <v>9054736</v>
      </c>
      <c r="J4309" s="2">
        <v>15600000</v>
      </c>
      <c r="K4309" s="28" t="str">
        <f t="shared" si="538"/>
        <v/>
      </c>
      <c r="L4309" s="28" t="str">
        <f t="shared" si="539"/>
        <v/>
      </c>
      <c r="M4309" s="28" t="s">
        <v>5442</v>
      </c>
      <c r="N4309" s="28" t="str">
        <f t="shared" si="540"/>
        <v/>
      </c>
      <c r="O4309" s="28" t="str">
        <f>IF(N4309=1,M4309&amp;" ("&amp;E4309&amp;")",M4309)</f>
        <v>Ulee's Gold</v>
      </c>
      <c r="P4309" s="36">
        <f>INDEX(cpi!$A$1:$M$105,MATCH('Inflation adjust calc'!$E4309,cpi!$A:$A,0),MATCH('Inflation adjust calc'!$D4309,cpi!$1:$1,0))</f>
        <v>160.30000000000001</v>
      </c>
      <c r="Q4309" s="36">
        <f>cpi!$I$2</f>
        <v>240.85300000000001</v>
      </c>
      <c r="R4309" s="36">
        <f t="shared" si="545"/>
        <v>1.5025140361821585</v>
      </c>
      <c r="S4309" s="28" t="str">
        <f t="shared" si="541"/>
        <v/>
      </c>
      <c r="T4309" s="37">
        <f t="shared" si="542"/>
        <v>4056787.8976918282</v>
      </c>
      <c r="U4309" s="37">
        <f t="shared" si="543"/>
        <v>13604867.933923893</v>
      </c>
      <c r="V4309" s="37">
        <f t="shared" si="544"/>
        <v>23439218.964441672</v>
      </c>
    </row>
    <row r="4310" spans="1:22">
      <c r="A4310" s="23">
        <v>4309</v>
      </c>
      <c r="B4310" s="3">
        <v>38726</v>
      </c>
      <c r="C4310" s="28">
        <v>1</v>
      </c>
      <c r="D4310" s="29">
        <v>9</v>
      </c>
      <c r="E4310" s="28">
        <v>2006</v>
      </c>
      <c r="F4310" s="31">
        <f>DATE(E4310,D4310,C4310)</f>
        <v>38961</v>
      </c>
      <c r="G4310" s="24" t="s">
        <v>5443</v>
      </c>
      <c r="H4310" s="2">
        <v>2700000</v>
      </c>
      <c r="I4310" s="2">
        <v>2217561</v>
      </c>
      <c r="J4310" s="2">
        <v>31517561</v>
      </c>
      <c r="K4310" s="28" t="str">
        <f t="shared" si="538"/>
        <v/>
      </c>
      <c r="L4310" s="28" t="str">
        <f t="shared" si="539"/>
        <v/>
      </c>
      <c r="M4310" s="28" t="s">
        <v>5443</v>
      </c>
      <c r="N4310" s="28" t="str">
        <f t="shared" si="540"/>
        <v/>
      </c>
      <c r="O4310" s="28" t="str">
        <f>IF(N4310=1,M4310&amp;" ("&amp;E4310&amp;")",M4310)</f>
        <v>Lage Raho Munna Bhai</v>
      </c>
      <c r="P4310" s="36">
        <f>INDEX(cpi!$A$1:$M$105,MATCH('Inflation adjust calc'!$E4310,cpi!$A:$A,0),MATCH('Inflation adjust calc'!$D4310,cpi!$1:$1,0))</f>
        <v>202.9</v>
      </c>
      <c r="Q4310" s="36">
        <f>cpi!$I$2</f>
        <v>240.85300000000001</v>
      </c>
      <c r="R4310" s="36">
        <f t="shared" si="545"/>
        <v>1.1870527353376048</v>
      </c>
      <c r="S4310" s="28" t="str">
        <f t="shared" si="541"/>
        <v/>
      </c>
      <c r="T4310" s="37">
        <f t="shared" si="542"/>
        <v>3205042.3854115331</v>
      </c>
      <c r="U4310" s="37">
        <f t="shared" si="543"/>
        <v>2632361.8508279943</v>
      </c>
      <c r="V4310" s="37">
        <f t="shared" si="544"/>
        <v>37413006.996219814</v>
      </c>
    </row>
    <row r="4311" spans="1:22">
      <c r="A4311" s="23">
        <v>4310</v>
      </c>
      <c r="B4311" s="3" t="s">
        <v>815</v>
      </c>
      <c r="C4311" s="28">
        <v>31</v>
      </c>
      <c r="D4311" s="29">
        <v>12</v>
      </c>
      <c r="E4311" s="28">
        <v>2015</v>
      </c>
      <c r="F4311" s="31">
        <f>DATE(E4311,D4311,C4311)</f>
        <v>42369</v>
      </c>
      <c r="G4311" s="24" t="s">
        <v>5444</v>
      </c>
      <c r="H4311" s="2">
        <v>2700000</v>
      </c>
      <c r="I4311">
        <v>0</v>
      </c>
      <c r="J4311" s="2">
        <v>8200000</v>
      </c>
      <c r="K4311" s="28" t="str">
        <f t="shared" si="538"/>
        <v/>
      </c>
      <c r="L4311" s="28" t="str">
        <f t="shared" si="539"/>
        <v/>
      </c>
      <c r="M4311" s="28" t="s">
        <v>5444</v>
      </c>
      <c r="N4311" s="28" t="str">
        <f t="shared" si="540"/>
        <v/>
      </c>
      <c r="O4311" s="28" t="str">
        <f>IF(N4311=1,M4311&amp;" ("&amp;E4311&amp;")",M4311)</f>
        <v>Sardaar Ji</v>
      </c>
      <c r="P4311" s="36">
        <f>INDEX(cpi!$A$1:$M$105,MATCH('Inflation adjust calc'!$E4311,cpi!$A:$A,0),MATCH('Inflation adjust calc'!$D4311,cpi!$1:$1,0))</f>
        <v>236.52500000000001</v>
      </c>
      <c r="Q4311" s="36">
        <f>cpi!$I$2</f>
        <v>240.85300000000001</v>
      </c>
      <c r="R4311" s="36">
        <f t="shared" si="545"/>
        <v>1.0182982771377234</v>
      </c>
      <c r="S4311" s="28" t="str">
        <f t="shared" si="541"/>
        <v/>
      </c>
      <c r="T4311" s="37">
        <f t="shared" si="542"/>
        <v>2749405.3482718533</v>
      </c>
      <c r="U4311" s="37">
        <f t="shared" si="543"/>
        <v>0</v>
      </c>
      <c r="V4311" s="37">
        <f t="shared" si="544"/>
        <v>8350045.8725293316</v>
      </c>
    </row>
    <row r="4312" spans="1:22">
      <c r="A4312" s="23">
        <v>4311</v>
      </c>
      <c r="B4312" s="3" t="s">
        <v>1526</v>
      </c>
      <c r="C4312" s="28">
        <v>31</v>
      </c>
      <c r="D4312" s="29">
        <v>12</v>
      </c>
      <c r="E4312" s="28">
        <v>2008</v>
      </c>
      <c r="F4312" s="31">
        <f>DATE(E4312,D4312,C4312)</f>
        <v>39813</v>
      </c>
      <c r="G4312" s="24" t="s">
        <v>5445</v>
      </c>
      <c r="H4312" s="2">
        <v>2700000</v>
      </c>
      <c r="I4312">
        <v>0</v>
      </c>
      <c r="J4312" s="2">
        <v>5377665</v>
      </c>
      <c r="K4312" s="28" t="str">
        <f t="shared" si="538"/>
        <v/>
      </c>
      <c r="L4312" s="28" t="str">
        <f t="shared" si="539"/>
        <v/>
      </c>
      <c r="M4312" s="28" t="s">
        <v>5445</v>
      </c>
      <c r="N4312" s="28" t="str">
        <f t="shared" si="540"/>
        <v/>
      </c>
      <c r="O4312" s="28" t="str">
        <f>IF(N4312=1,M4312&amp;" ("&amp;E4312&amp;")",M4312)</f>
        <v>Rejsen til Saturn</v>
      </c>
      <c r="P4312" s="36">
        <f>INDEX(cpi!$A$1:$M$105,MATCH('Inflation adjust calc'!$E4312,cpi!$A:$A,0),MATCH('Inflation adjust calc'!$D4312,cpi!$1:$1,0))</f>
        <v>210.22800000000001</v>
      </c>
      <c r="Q4312" s="36">
        <f>cpi!$I$2</f>
        <v>240.85300000000001</v>
      </c>
      <c r="R4312" s="36">
        <f t="shared" si="545"/>
        <v>1.1456751717183249</v>
      </c>
      <c r="S4312" s="28" t="str">
        <f t="shared" si="541"/>
        <v/>
      </c>
      <c r="T4312" s="37">
        <f t="shared" si="542"/>
        <v>3093322.9636394773</v>
      </c>
      <c r="U4312" s="37">
        <f t="shared" si="543"/>
        <v>0</v>
      </c>
      <c r="V4312" s="37">
        <f t="shared" si="544"/>
        <v>6161057.2723186258</v>
      </c>
    </row>
    <row r="4313" spans="1:22">
      <c r="A4313" s="23">
        <v>4312</v>
      </c>
      <c r="B4313" s="3">
        <v>23012</v>
      </c>
      <c r="C4313" s="28">
        <v>1</v>
      </c>
      <c r="D4313" s="29">
        <v>1</v>
      </c>
      <c r="E4313" s="28">
        <v>1963</v>
      </c>
      <c r="F4313" s="31">
        <f>DATE(E4313,D4313,C4313)</f>
        <v>23012</v>
      </c>
      <c r="G4313" s="24" t="s">
        <v>5446</v>
      </c>
      <c r="H4313" s="2">
        <v>2686000</v>
      </c>
      <c r="I4313" s="2">
        <v>6600000</v>
      </c>
      <c r="J4313" s="2">
        <v>6600000</v>
      </c>
      <c r="K4313" s="28" t="str">
        <f t="shared" si="538"/>
        <v/>
      </c>
      <c r="L4313" s="28" t="str">
        <f t="shared" si="539"/>
        <v/>
      </c>
      <c r="M4313" s="28" t="s">
        <v>5446</v>
      </c>
      <c r="N4313" s="28" t="str">
        <f t="shared" si="540"/>
        <v/>
      </c>
      <c r="O4313" s="28" t="str">
        <f>IF(N4313=1,M4313&amp;" ("&amp;E4313&amp;")",M4313)</f>
        <v>Donovan's Reef</v>
      </c>
      <c r="P4313" s="36">
        <f>INDEX(cpi!$A$1:$M$105,MATCH('Inflation adjust calc'!$E4313,cpi!$A:$A,0),MATCH('Inflation adjust calc'!$D4313,cpi!$1:$1,0))</f>
        <v>30.4</v>
      </c>
      <c r="Q4313" s="36">
        <f>cpi!$I$2</f>
        <v>240.85300000000001</v>
      </c>
      <c r="R4313" s="36">
        <f t="shared" si="545"/>
        <v>7.9227960526315799</v>
      </c>
      <c r="S4313" s="28" t="str">
        <f t="shared" si="541"/>
        <v/>
      </c>
      <c r="T4313" s="37">
        <f t="shared" si="542"/>
        <v>21280630.197368424</v>
      </c>
      <c r="U4313" s="37">
        <f t="shared" si="543"/>
        <v>52290453.947368428</v>
      </c>
      <c r="V4313" s="37">
        <f t="shared" si="544"/>
        <v>52290453.947368428</v>
      </c>
    </row>
    <row r="4314" spans="1:22">
      <c r="A4314" s="23">
        <v>4313</v>
      </c>
      <c r="B4314" s="3" t="s">
        <v>977</v>
      </c>
      <c r="C4314" s="28">
        <v>16</v>
      </c>
      <c r="D4314" s="29">
        <v>1</v>
      </c>
      <c r="E4314" s="28">
        <v>1998</v>
      </c>
      <c r="F4314" s="31">
        <f>DATE(E4314,D4314,C4314)</f>
        <v>35811</v>
      </c>
      <c r="G4314" s="24" t="s">
        <v>5447</v>
      </c>
      <c r="H4314" s="2">
        <v>2650000</v>
      </c>
      <c r="I4314" s="2">
        <v>16556</v>
      </c>
      <c r="J4314" s="2">
        <v>16556</v>
      </c>
      <c r="K4314" s="28" t="str">
        <f t="shared" si="538"/>
        <v/>
      </c>
      <c r="L4314" s="28" t="str">
        <f t="shared" si="539"/>
        <v/>
      </c>
      <c r="M4314" s="28" t="s">
        <v>5447</v>
      </c>
      <c r="N4314" s="28" t="str">
        <f t="shared" si="540"/>
        <v/>
      </c>
      <c r="O4314" s="28" t="str">
        <f>IF(N4314=1,M4314&amp;" ("&amp;E4314&amp;")",M4314)</f>
        <v>The Dress</v>
      </c>
      <c r="P4314" s="36">
        <f>INDEX(cpi!$A$1:$M$105,MATCH('Inflation adjust calc'!$E4314,cpi!$A:$A,0),MATCH('Inflation adjust calc'!$D4314,cpi!$1:$1,0))</f>
        <v>161.6</v>
      </c>
      <c r="Q4314" s="36">
        <f>cpi!$I$2</f>
        <v>240.85300000000001</v>
      </c>
      <c r="R4314" s="36">
        <f t="shared" si="545"/>
        <v>1.4904269801980199</v>
      </c>
      <c r="S4314" s="28" t="str">
        <f t="shared" si="541"/>
        <v/>
      </c>
      <c r="T4314" s="37">
        <f t="shared" si="542"/>
        <v>3949631.4975247527</v>
      </c>
      <c r="U4314" s="37">
        <f t="shared" si="543"/>
        <v>24675.509084158417</v>
      </c>
      <c r="V4314" s="37">
        <f t="shared" si="544"/>
        <v>24675.509084158417</v>
      </c>
    </row>
    <row r="4315" spans="1:22">
      <c r="A4315" s="23">
        <v>4314</v>
      </c>
      <c r="B4315" s="3" t="s">
        <v>5448</v>
      </c>
      <c r="C4315" s="28">
        <v>24</v>
      </c>
      <c r="D4315" s="29">
        <v>12</v>
      </c>
      <c r="E4315" s="28">
        <v>1943</v>
      </c>
      <c r="F4315" s="31">
        <f>DATE(E4315,D4315,C4315)</f>
        <v>16064</v>
      </c>
      <c r="G4315" s="24" t="s">
        <v>5449</v>
      </c>
      <c r="H4315" s="2">
        <v>2627000</v>
      </c>
      <c r="I4315" s="2">
        <v>5363000</v>
      </c>
      <c r="J4315" s="2">
        <v>5363000</v>
      </c>
      <c r="K4315" s="28" t="str">
        <f t="shared" si="538"/>
        <v/>
      </c>
      <c r="L4315" s="28" t="str">
        <f t="shared" si="539"/>
        <v/>
      </c>
      <c r="M4315" s="28" t="s">
        <v>5449</v>
      </c>
      <c r="N4315" s="28" t="str">
        <f t="shared" si="540"/>
        <v/>
      </c>
      <c r="O4315" s="28" t="str">
        <f>IF(N4315=1,M4315&amp;" ("&amp;E4315&amp;")",M4315)</f>
        <v>A Guy Named Joe</v>
      </c>
      <c r="P4315" s="36">
        <f>INDEX(cpi!$A$1:$M$105,MATCH('Inflation adjust calc'!$E4315,cpi!$A:$A,0),MATCH('Inflation adjust calc'!$D4315,cpi!$1:$1,0))</f>
        <v>17.399999999999999</v>
      </c>
      <c r="Q4315" s="36">
        <f>cpi!$I$2</f>
        <v>240.85300000000001</v>
      </c>
      <c r="R4315" s="36">
        <f t="shared" si="545"/>
        <v>13.84212643678161</v>
      </c>
      <c r="S4315" s="28" t="str">
        <f t="shared" si="541"/>
        <v/>
      </c>
      <c r="T4315" s="37">
        <f t="shared" si="542"/>
        <v>36363266.149425291</v>
      </c>
      <c r="U4315" s="37">
        <f t="shared" si="543"/>
        <v>74235324.080459774</v>
      </c>
      <c r="V4315" s="37">
        <f t="shared" si="544"/>
        <v>74235324.080459774</v>
      </c>
    </row>
    <row r="4316" spans="1:22">
      <c r="A4316" s="23">
        <v>4315</v>
      </c>
      <c r="B4316" s="3">
        <v>27030</v>
      </c>
      <c r="C4316" s="28">
        <v>1</v>
      </c>
      <c r="D4316" s="29">
        <v>1</v>
      </c>
      <c r="E4316" s="28">
        <v>1974</v>
      </c>
      <c r="F4316" s="31">
        <f>DATE(E4316,D4316,C4316)</f>
        <v>27030</v>
      </c>
      <c r="G4316" s="24" t="s">
        <v>5450</v>
      </c>
      <c r="H4316" s="2">
        <v>2600000</v>
      </c>
      <c r="I4316" s="2">
        <v>119500000</v>
      </c>
      <c r="J4316" s="2">
        <v>119500000</v>
      </c>
      <c r="K4316" s="28" t="str">
        <f t="shared" si="538"/>
        <v/>
      </c>
      <c r="L4316" s="28" t="str">
        <f t="shared" si="539"/>
        <v/>
      </c>
      <c r="M4316" s="28" t="s">
        <v>5450</v>
      </c>
      <c r="N4316" s="28" t="str">
        <f t="shared" si="540"/>
        <v/>
      </c>
      <c r="O4316" s="28" t="str">
        <f>IF(N4316=1,M4316&amp;" ("&amp;E4316&amp;")",M4316)</f>
        <v>Blazing Saddles</v>
      </c>
      <c r="P4316" s="36">
        <f>INDEX(cpi!$A$1:$M$105,MATCH('Inflation adjust calc'!$E4316,cpi!$A:$A,0),MATCH('Inflation adjust calc'!$D4316,cpi!$1:$1,0))</f>
        <v>46.6</v>
      </c>
      <c r="Q4316" s="36">
        <f>cpi!$I$2</f>
        <v>240.85300000000001</v>
      </c>
      <c r="R4316" s="36">
        <f t="shared" si="545"/>
        <v>5.1685193133047207</v>
      </c>
      <c r="S4316" s="28" t="str">
        <f t="shared" si="541"/>
        <v/>
      </c>
      <c r="T4316" s="37">
        <f t="shared" si="542"/>
        <v>13438150.214592274</v>
      </c>
      <c r="U4316" s="37">
        <f t="shared" si="543"/>
        <v>617638057.93991411</v>
      </c>
      <c r="V4316" s="37">
        <f t="shared" si="544"/>
        <v>617638057.93991411</v>
      </c>
    </row>
    <row r="4317" spans="1:22">
      <c r="A4317" s="23">
        <v>4316</v>
      </c>
      <c r="B4317" s="3" t="s">
        <v>5451</v>
      </c>
      <c r="C4317" s="28">
        <v>13</v>
      </c>
      <c r="D4317" s="29">
        <v>4</v>
      </c>
      <c r="E4317" s="28">
        <v>1984</v>
      </c>
      <c r="F4317" s="31">
        <f>DATE(E4317,D4317,C4317)</f>
        <v>30785</v>
      </c>
      <c r="G4317" s="24" t="s">
        <v>5452</v>
      </c>
      <c r="H4317" s="2">
        <v>2600000</v>
      </c>
      <c r="I4317" s="2">
        <v>32980880</v>
      </c>
      <c r="J4317" s="2">
        <v>32980880</v>
      </c>
      <c r="K4317" s="28" t="str">
        <f t="shared" si="538"/>
        <v/>
      </c>
      <c r="L4317" s="28" t="str">
        <f t="shared" si="539"/>
        <v/>
      </c>
      <c r="M4317" s="28" t="s">
        <v>5452</v>
      </c>
      <c r="N4317" s="28" t="str">
        <f t="shared" si="540"/>
        <v/>
      </c>
      <c r="O4317" s="28" t="str">
        <f>IF(N4317=1,M4317&amp;" ("&amp;E4317&amp;")",M4317)</f>
        <v>Friday the 13th Part IV: The Final Chapter</v>
      </c>
      <c r="P4317" s="36">
        <f>INDEX(cpi!$A$1:$M$105,MATCH('Inflation adjust calc'!$E4317,cpi!$A:$A,0),MATCH('Inflation adjust calc'!$D4317,cpi!$1:$1,0))</f>
        <v>103.1</v>
      </c>
      <c r="Q4317" s="36">
        <f>cpi!$I$2</f>
        <v>240.85300000000001</v>
      </c>
      <c r="R4317" s="36">
        <f t="shared" si="545"/>
        <v>2.3361105722599422</v>
      </c>
      <c r="S4317" s="28" t="str">
        <f t="shared" si="541"/>
        <v/>
      </c>
      <c r="T4317" s="37">
        <f t="shared" si="542"/>
        <v>6073887.4878758499</v>
      </c>
      <c r="U4317" s="37">
        <f t="shared" si="543"/>
        <v>77046982.450436488</v>
      </c>
      <c r="V4317" s="37">
        <f t="shared" si="544"/>
        <v>77046982.450436488</v>
      </c>
    </row>
    <row r="4318" spans="1:22">
      <c r="A4318" s="23">
        <v>4317</v>
      </c>
      <c r="B4318" s="3">
        <v>41675</v>
      </c>
      <c r="C4318" s="28">
        <v>2</v>
      </c>
      <c r="D4318" s="29">
        <v>5</v>
      </c>
      <c r="E4318" s="28">
        <v>2014</v>
      </c>
      <c r="F4318" s="31">
        <f>DATE(E4318,D4318,C4318)</f>
        <v>41761</v>
      </c>
      <c r="G4318" s="24" t="s">
        <v>5453</v>
      </c>
      <c r="H4318" s="2">
        <v>2600000</v>
      </c>
      <c r="I4318" s="2">
        <v>3827060</v>
      </c>
      <c r="J4318" s="2">
        <v>15298355</v>
      </c>
      <c r="K4318" s="28" t="str">
        <f t="shared" si="538"/>
        <v/>
      </c>
      <c r="L4318" s="28" t="str">
        <f t="shared" si="539"/>
        <v/>
      </c>
      <c r="M4318" s="28" t="s">
        <v>5453</v>
      </c>
      <c r="N4318" s="28" t="str">
        <f t="shared" si="540"/>
        <v/>
      </c>
      <c r="O4318" s="28" t="str">
        <f>IF(N4318=1,M4318&amp;" ("&amp;E4318&amp;")",M4318)</f>
        <v>Ida</v>
      </c>
      <c r="P4318" s="36">
        <f>INDEX(cpi!$A$1:$M$105,MATCH('Inflation adjust calc'!$E4318,cpi!$A:$A,0),MATCH('Inflation adjust calc'!$D4318,cpi!$1:$1,0))</f>
        <v>237.9</v>
      </c>
      <c r="Q4318" s="36">
        <f>cpi!$I$2</f>
        <v>240.85300000000001</v>
      </c>
      <c r="R4318" s="36">
        <f t="shared" si="545"/>
        <v>1.0124127784783523</v>
      </c>
      <c r="S4318" s="28" t="str">
        <f t="shared" si="541"/>
        <v/>
      </c>
      <c r="T4318" s="37">
        <f t="shared" si="542"/>
        <v>2632273.2240437162</v>
      </c>
      <c r="U4318" s="37">
        <f t="shared" si="543"/>
        <v>3874564.4480033629</v>
      </c>
      <c r="V4318" s="37">
        <f t="shared" si="544"/>
        <v>15488250.091698194</v>
      </c>
    </row>
    <row r="4319" spans="1:22">
      <c r="A4319" s="23">
        <v>4318</v>
      </c>
      <c r="B4319" s="3">
        <v>31778</v>
      </c>
      <c r="C4319" s="28">
        <v>1</v>
      </c>
      <c r="D4319" s="29">
        <v>1</v>
      </c>
      <c r="E4319" s="28">
        <v>1987</v>
      </c>
      <c r="F4319" s="31">
        <f>DATE(E4319,D4319,C4319)</f>
        <v>31778</v>
      </c>
      <c r="G4319" s="24" t="s">
        <v>5454</v>
      </c>
      <c r="H4319" s="2">
        <v>2600000</v>
      </c>
      <c r="I4319" s="2">
        <v>3130592</v>
      </c>
      <c r="J4319" s="2">
        <v>3130592</v>
      </c>
      <c r="K4319" s="28" t="str">
        <f t="shared" si="538"/>
        <v/>
      </c>
      <c r="L4319" s="28" t="str">
        <f t="shared" si="539"/>
        <v/>
      </c>
      <c r="M4319" s="28" t="s">
        <v>5454</v>
      </c>
      <c r="N4319" s="28" t="str">
        <f t="shared" si="540"/>
        <v/>
      </c>
      <c r="O4319" s="28" t="str">
        <f>IF(N4319=1,M4319&amp;" ("&amp;E4319&amp;")",M4319)</f>
        <v>Maurice</v>
      </c>
      <c r="P4319" s="36">
        <f>INDEX(cpi!$A$1:$M$105,MATCH('Inflation adjust calc'!$E4319,cpi!$A:$A,0),MATCH('Inflation adjust calc'!$D4319,cpi!$1:$1,0))</f>
        <v>111.2</v>
      </c>
      <c r="Q4319" s="36">
        <f>cpi!$I$2</f>
        <v>240.85300000000001</v>
      </c>
      <c r="R4319" s="36">
        <f t="shared" si="545"/>
        <v>2.1659442446043164</v>
      </c>
      <c r="S4319" s="28" t="str">
        <f t="shared" si="541"/>
        <v/>
      </c>
      <c r="T4319" s="37">
        <f t="shared" si="542"/>
        <v>5631455.0359712224</v>
      </c>
      <c r="U4319" s="37">
        <f t="shared" si="543"/>
        <v>6780687.7246043161</v>
      </c>
      <c r="V4319" s="37">
        <f t="shared" si="544"/>
        <v>6780687.7246043161</v>
      </c>
    </row>
    <row r="4320" spans="1:22">
      <c r="A4320" s="23">
        <v>4319</v>
      </c>
      <c r="B4320" s="3">
        <v>38237</v>
      </c>
      <c r="C4320" s="28">
        <v>9</v>
      </c>
      <c r="D4320" s="29">
        <v>7</v>
      </c>
      <c r="E4320" s="28">
        <v>2004</v>
      </c>
      <c r="F4320" s="31">
        <f>DATE(E4320,D4320,C4320)</f>
        <v>38177</v>
      </c>
      <c r="G4320" s="24" t="s">
        <v>5455</v>
      </c>
      <c r="H4320" s="2">
        <v>2600000</v>
      </c>
      <c r="I4320" s="2">
        <v>2276368</v>
      </c>
      <c r="J4320" s="2">
        <v>3292333</v>
      </c>
      <c r="K4320" s="28" t="str">
        <f t="shared" si="538"/>
        <v/>
      </c>
      <c r="L4320" s="28" t="str">
        <f t="shared" si="539"/>
        <v/>
      </c>
      <c r="M4320" s="28" t="s">
        <v>5455</v>
      </c>
      <c r="N4320" s="28" t="str">
        <f t="shared" si="540"/>
        <v/>
      </c>
      <c r="O4320" s="28" t="str">
        <f>IF(N4320=1,M4320&amp;" ("&amp;E4320&amp;")",M4320)</f>
        <v>Riding Giants</v>
      </c>
      <c r="P4320" s="36">
        <f>INDEX(cpi!$A$1:$M$105,MATCH('Inflation adjust calc'!$E4320,cpi!$A:$A,0),MATCH('Inflation adjust calc'!$D4320,cpi!$1:$1,0))</f>
        <v>189.4</v>
      </c>
      <c r="Q4320" s="36">
        <f>cpi!$I$2</f>
        <v>240.85300000000001</v>
      </c>
      <c r="R4320" s="36">
        <f t="shared" si="545"/>
        <v>1.2716631467793031</v>
      </c>
      <c r="S4320" s="28" t="str">
        <f t="shared" si="541"/>
        <v/>
      </c>
      <c r="T4320" s="37">
        <f t="shared" si="542"/>
        <v>3306324.1816261881</v>
      </c>
      <c r="U4320" s="37">
        <f t="shared" si="543"/>
        <v>2894773.2941077086</v>
      </c>
      <c r="V4320" s="37">
        <f t="shared" si="544"/>
        <v>4186738.5430253437</v>
      </c>
    </row>
    <row r="4321" spans="1:22">
      <c r="A4321" s="23">
        <v>4320</v>
      </c>
      <c r="B4321" s="3">
        <v>39794</v>
      </c>
      <c r="C4321" s="28">
        <v>12</v>
      </c>
      <c r="D4321" s="29">
        <v>12</v>
      </c>
      <c r="E4321" s="28">
        <v>2008</v>
      </c>
      <c r="F4321" s="31">
        <f>DATE(E4321,D4321,C4321)</f>
        <v>39794</v>
      </c>
      <c r="G4321" s="24" t="s">
        <v>5456</v>
      </c>
      <c r="H4321" s="2">
        <v>2600000</v>
      </c>
      <c r="I4321" s="2">
        <v>39127</v>
      </c>
      <c r="J4321" s="2">
        <v>564474</v>
      </c>
      <c r="K4321" s="28" t="str">
        <f t="shared" si="538"/>
        <v/>
      </c>
      <c r="L4321" s="28" t="str">
        <f t="shared" si="539"/>
        <v/>
      </c>
      <c r="M4321" s="28" t="s">
        <v>5456</v>
      </c>
      <c r="N4321" s="28" t="str">
        <f t="shared" si="540"/>
        <v/>
      </c>
      <c r="O4321" s="28" t="str">
        <f>IF(N4321=1,M4321&amp;" ("&amp;E4321&amp;")",M4321)</f>
        <v>Los Cronocrímenes</v>
      </c>
      <c r="P4321" s="36">
        <f>INDEX(cpi!$A$1:$M$105,MATCH('Inflation adjust calc'!$E4321,cpi!$A:$A,0),MATCH('Inflation adjust calc'!$D4321,cpi!$1:$1,0))</f>
        <v>210.22800000000001</v>
      </c>
      <c r="Q4321" s="36">
        <f>cpi!$I$2</f>
        <v>240.85300000000001</v>
      </c>
      <c r="R4321" s="36">
        <f t="shared" si="545"/>
        <v>1.1456751717183249</v>
      </c>
      <c r="S4321" s="28" t="str">
        <f t="shared" si="541"/>
        <v/>
      </c>
      <c r="T4321" s="37">
        <f t="shared" si="542"/>
        <v>2978755.4464676445</v>
      </c>
      <c r="U4321" s="37">
        <f t="shared" si="543"/>
        <v>44826.832443822896</v>
      </c>
      <c r="V4321" s="37">
        <f t="shared" si="544"/>
        <v>646703.84688052977</v>
      </c>
    </row>
    <row r="4322" spans="1:22">
      <c r="A4322" s="23">
        <v>4321</v>
      </c>
      <c r="B4322" s="3" t="s">
        <v>3843</v>
      </c>
      <c r="C4322" s="28">
        <v>31</v>
      </c>
      <c r="D4322" s="29">
        <v>12</v>
      </c>
      <c r="E4322" s="28">
        <v>2011</v>
      </c>
      <c r="F4322" s="31">
        <f>DATE(E4322,D4322,C4322)</f>
        <v>40908</v>
      </c>
      <c r="G4322" s="24" t="s">
        <v>5457</v>
      </c>
      <c r="H4322" s="2">
        <v>2600000</v>
      </c>
      <c r="I4322">
        <v>0</v>
      </c>
      <c r="J4322" s="2">
        <v>7033931</v>
      </c>
      <c r="K4322" s="28" t="str">
        <f t="shared" si="538"/>
        <v/>
      </c>
      <c r="L4322" s="28" t="str">
        <f t="shared" si="539"/>
        <v/>
      </c>
      <c r="M4322" s="28" t="s">
        <v>5457</v>
      </c>
      <c r="N4322" s="28" t="str">
        <f t="shared" si="540"/>
        <v/>
      </c>
      <c r="O4322" s="28" t="str">
        <f>IF(N4322=1,M4322&amp;" ("&amp;E4322&amp;")",M4322)</f>
        <v>La Cara Oculta</v>
      </c>
      <c r="P4322" s="36">
        <f>INDEX(cpi!$A$1:$M$105,MATCH('Inflation adjust calc'!$E4322,cpi!$A:$A,0),MATCH('Inflation adjust calc'!$D4322,cpi!$1:$1,0))</f>
        <v>225.672</v>
      </c>
      <c r="Q4322" s="36">
        <f>cpi!$I$2</f>
        <v>240.85300000000001</v>
      </c>
      <c r="R4322" s="36">
        <f t="shared" si="545"/>
        <v>1.0672701974547132</v>
      </c>
      <c r="S4322" s="28" t="str">
        <f t="shared" si="541"/>
        <v/>
      </c>
      <c r="T4322" s="37">
        <f t="shared" si="542"/>
        <v>2774902.5133822542</v>
      </c>
      <c r="U4322" s="37">
        <f t="shared" si="543"/>
        <v>0</v>
      </c>
      <c r="V4322" s="37">
        <f t="shared" si="544"/>
        <v>7507104.9272528281</v>
      </c>
    </row>
    <row r="4323" spans="1:22">
      <c r="A4323" s="23">
        <v>4322</v>
      </c>
      <c r="B4323" s="3">
        <v>39275</v>
      </c>
      <c r="C4323" s="28">
        <v>7</v>
      </c>
      <c r="D4323" s="29">
        <v>12</v>
      </c>
      <c r="E4323" s="28">
        <v>2007</v>
      </c>
      <c r="F4323" s="31">
        <f>DATE(E4323,D4323,C4323)</f>
        <v>39423</v>
      </c>
      <c r="G4323" s="24" t="s">
        <v>5458</v>
      </c>
      <c r="H4323" s="2">
        <v>2600000</v>
      </c>
      <c r="I4323">
        <v>0</v>
      </c>
      <c r="J4323" s="2">
        <v>71248</v>
      </c>
      <c r="K4323" s="28" t="str">
        <f t="shared" si="538"/>
        <v/>
      </c>
      <c r="L4323" s="28" t="str">
        <f t="shared" si="539"/>
        <v/>
      </c>
      <c r="M4323" s="28" t="s">
        <v>5458</v>
      </c>
      <c r="N4323" s="28" t="str">
        <f t="shared" si="540"/>
        <v/>
      </c>
      <c r="O4323" s="28" t="str">
        <f>IF(N4323=1,M4323&amp;" ("&amp;E4323&amp;")",M4323)</f>
        <v>Timber Falls</v>
      </c>
      <c r="P4323" s="36">
        <f>INDEX(cpi!$A$1:$M$105,MATCH('Inflation adjust calc'!$E4323,cpi!$A:$A,0),MATCH('Inflation adjust calc'!$D4323,cpi!$1:$1,0))</f>
        <v>210.036</v>
      </c>
      <c r="Q4323" s="36">
        <f>cpi!$I$2</f>
        <v>240.85300000000001</v>
      </c>
      <c r="R4323" s="36">
        <f t="shared" si="545"/>
        <v>1.1467224666247691</v>
      </c>
      <c r="S4323" s="28" t="str">
        <f t="shared" si="541"/>
        <v/>
      </c>
      <c r="T4323" s="37">
        <f t="shared" si="542"/>
        <v>2981478.4132243996</v>
      </c>
      <c r="U4323" s="37">
        <f t="shared" si="543"/>
        <v>0</v>
      </c>
      <c r="V4323" s="37">
        <f t="shared" si="544"/>
        <v>81701.68230208155</v>
      </c>
    </row>
    <row r="4324" spans="1:22">
      <c r="A4324" s="23">
        <v>4323</v>
      </c>
      <c r="B4324" s="3" t="s">
        <v>1526</v>
      </c>
      <c r="C4324" s="28">
        <v>31</v>
      </c>
      <c r="D4324" s="29">
        <v>12</v>
      </c>
      <c r="E4324" s="28">
        <v>2008</v>
      </c>
      <c r="F4324" s="31">
        <f>DATE(E4324,D4324,C4324)</f>
        <v>39813</v>
      </c>
      <c r="G4324" s="24" t="s">
        <v>5459</v>
      </c>
      <c r="H4324" s="2">
        <v>2600000</v>
      </c>
      <c r="I4324">
        <v>0</v>
      </c>
      <c r="J4324">
        <v>0</v>
      </c>
      <c r="K4324" s="28">
        <f t="shared" si="538"/>
        <v>1</v>
      </c>
      <c r="L4324" s="28" t="str">
        <f t="shared" si="539"/>
        <v/>
      </c>
      <c r="M4324" s="28" t="s">
        <v>5459</v>
      </c>
      <c r="N4324" s="28" t="str">
        <f t="shared" si="540"/>
        <v/>
      </c>
      <c r="O4324" s="28" t="str">
        <f>IF(N4324=1,M4324&amp;" ("&amp;E4324&amp;")",M4324)</f>
        <v>Silver Medalist</v>
      </c>
      <c r="P4324" s="36">
        <f>INDEX(cpi!$A$1:$M$105,MATCH('Inflation adjust calc'!$E4324,cpi!$A:$A,0),MATCH('Inflation adjust calc'!$D4324,cpi!$1:$1,0))</f>
        <v>210.22800000000001</v>
      </c>
      <c r="Q4324" s="36">
        <f>cpi!$I$2</f>
        <v>240.85300000000001</v>
      </c>
      <c r="R4324" s="36">
        <f t="shared" si="545"/>
        <v>1.1456751717183249</v>
      </c>
      <c r="S4324" s="28" t="str">
        <f t="shared" si="541"/>
        <v/>
      </c>
      <c r="T4324" s="37">
        <f t="shared" si="542"/>
        <v>2978755.4464676445</v>
      </c>
      <c r="U4324" s="37">
        <f t="shared" si="543"/>
        <v>0</v>
      </c>
      <c r="V4324" s="37">
        <f t="shared" si="544"/>
        <v>0</v>
      </c>
    </row>
    <row r="4325" spans="1:22">
      <c r="A4325" s="23">
        <v>4324</v>
      </c>
      <c r="B4325" s="3">
        <v>40547</v>
      </c>
      <c r="C4325" s="28">
        <v>1</v>
      </c>
      <c r="D4325" s="29">
        <v>4</v>
      </c>
      <c r="E4325" s="28">
        <v>2011</v>
      </c>
      <c r="F4325" s="31">
        <f>DATE(E4325,D4325,C4325)</f>
        <v>40634</v>
      </c>
      <c r="G4325" s="24" t="s">
        <v>5460</v>
      </c>
      <c r="H4325" s="2">
        <v>2600000</v>
      </c>
      <c r="I4325">
        <v>0</v>
      </c>
      <c r="J4325">
        <v>0</v>
      </c>
      <c r="K4325" s="28">
        <f t="shared" si="538"/>
        <v>1</v>
      </c>
      <c r="L4325" s="28" t="str">
        <f t="shared" si="539"/>
        <v/>
      </c>
      <c r="M4325" s="28" t="s">
        <v>5460</v>
      </c>
      <c r="N4325" s="28" t="str">
        <f t="shared" si="540"/>
        <v/>
      </c>
      <c r="O4325" s="28" t="str">
        <f>IF(N4325=1,M4325&amp;" ("&amp;E4325&amp;")",M4325)</f>
        <v>Fat, Sick &amp; Nearly Dead</v>
      </c>
      <c r="P4325" s="36">
        <f>INDEX(cpi!$A$1:$M$105,MATCH('Inflation adjust calc'!$E4325,cpi!$A:$A,0),MATCH('Inflation adjust calc'!$D4325,cpi!$1:$1,0))</f>
        <v>224.90600000000001</v>
      </c>
      <c r="Q4325" s="36">
        <f>cpi!$I$2</f>
        <v>240.85300000000001</v>
      </c>
      <c r="R4325" s="36">
        <f t="shared" si="545"/>
        <v>1.0709051781633216</v>
      </c>
      <c r="S4325" s="28" t="str">
        <f t="shared" si="541"/>
        <v/>
      </c>
      <c r="T4325" s="37">
        <f t="shared" si="542"/>
        <v>2784353.4632246364</v>
      </c>
      <c r="U4325" s="37">
        <f t="shared" si="543"/>
        <v>0</v>
      </c>
      <c r="V4325" s="37">
        <f t="shared" si="544"/>
        <v>0</v>
      </c>
    </row>
    <row r="4326" spans="1:22">
      <c r="A4326" s="23">
        <v>4325</v>
      </c>
      <c r="B4326" s="3">
        <v>19271</v>
      </c>
      <c r="C4326" s="28">
        <v>10</v>
      </c>
      <c r="D4326" s="29">
        <v>4</v>
      </c>
      <c r="E4326" s="28">
        <v>1952</v>
      </c>
      <c r="F4326" s="31">
        <f>DATE(E4326,D4326,C4326)</f>
        <v>19094</v>
      </c>
      <c r="G4326" s="24" t="s">
        <v>5461</v>
      </c>
      <c r="H4326" s="2">
        <v>2540000</v>
      </c>
      <c r="I4326" s="2">
        <v>7200000</v>
      </c>
      <c r="J4326" s="2">
        <v>7200000</v>
      </c>
      <c r="K4326" s="28" t="str">
        <f t="shared" si="538"/>
        <v/>
      </c>
      <c r="L4326" s="28" t="str">
        <f t="shared" si="539"/>
        <v/>
      </c>
      <c r="M4326" s="28" t="s">
        <v>5461</v>
      </c>
      <c r="N4326" s="28" t="str">
        <f t="shared" si="540"/>
        <v/>
      </c>
      <c r="O4326" s="28" t="str">
        <f>IF(N4326=1,M4326&amp;" ("&amp;E4326&amp;")",M4326)</f>
        <v>Singin' in the Rain</v>
      </c>
      <c r="P4326" s="36">
        <f>INDEX(cpi!$A$1:$M$105,MATCH('Inflation adjust calc'!$E4326,cpi!$A:$A,0),MATCH('Inflation adjust calc'!$D4326,cpi!$1:$1,0))</f>
        <v>26.4</v>
      </c>
      <c r="Q4326" s="36">
        <f>cpi!$I$2</f>
        <v>240.85300000000001</v>
      </c>
      <c r="R4326" s="36">
        <f t="shared" si="545"/>
        <v>9.1232196969696986</v>
      </c>
      <c r="S4326" s="28" t="str">
        <f t="shared" si="541"/>
        <v/>
      </c>
      <c r="T4326" s="37">
        <f t="shared" si="542"/>
        <v>23172978.030303035</v>
      </c>
      <c r="U4326" s="37">
        <f t="shared" si="543"/>
        <v>65687181.818181828</v>
      </c>
      <c r="V4326" s="37">
        <f t="shared" si="544"/>
        <v>65687181.818181828</v>
      </c>
    </row>
    <row r="4327" spans="1:22">
      <c r="A4327" s="23">
        <v>4326</v>
      </c>
      <c r="B4327" s="3">
        <v>41579</v>
      </c>
      <c r="C4327" s="28">
        <v>11</v>
      </c>
      <c r="D4327" s="29">
        <v>1</v>
      </c>
      <c r="E4327" s="28">
        <v>2013</v>
      </c>
      <c r="F4327" s="31">
        <f>DATE(E4327,D4327,C4327)</f>
        <v>41285</v>
      </c>
      <c r="G4327" s="24" t="s">
        <v>5462</v>
      </c>
      <c r="H4327" s="2">
        <v>2500000</v>
      </c>
      <c r="I4327" s="2">
        <v>40041683</v>
      </c>
      <c r="J4327" s="2">
        <v>59922558</v>
      </c>
      <c r="K4327" s="28" t="str">
        <f t="shared" si="538"/>
        <v/>
      </c>
      <c r="L4327" s="28" t="str">
        <f t="shared" si="539"/>
        <v/>
      </c>
      <c r="M4327" s="28" t="s">
        <v>5462</v>
      </c>
      <c r="N4327" s="28" t="str">
        <f t="shared" si="540"/>
        <v/>
      </c>
      <c r="O4327" s="28" t="str">
        <f>IF(N4327=1,M4327&amp;" ("&amp;E4327&amp;")",M4327)</f>
        <v>A Haunted House</v>
      </c>
      <c r="P4327" s="36">
        <f>INDEX(cpi!$A$1:$M$105,MATCH('Inflation adjust calc'!$E4327,cpi!$A:$A,0),MATCH('Inflation adjust calc'!$D4327,cpi!$1:$1,0))</f>
        <v>230.28</v>
      </c>
      <c r="Q4327" s="36">
        <f>cpi!$I$2</f>
        <v>240.85300000000001</v>
      </c>
      <c r="R4327" s="36">
        <f t="shared" si="545"/>
        <v>1.0459136703143999</v>
      </c>
      <c r="S4327" s="28" t="str">
        <f t="shared" si="541"/>
        <v/>
      </c>
      <c r="T4327" s="37">
        <f t="shared" si="542"/>
        <v>2614784.1757859997</v>
      </c>
      <c r="U4327" s="37">
        <f t="shared" si="543"/>
        <v>41880143.632095709</v>
      </c>
      <c r="V4327" s="37">
        <f t="shared" si="544"/>
        <v>62673822.572407506</v>
      </c>
    </row>
    <row r="4328" spans="1:22">
      <c r="A4328" s="23">
        <v>4327</v>
      </c>
      <c r="B4328" s="3" t="s">
        <v>551</v>
      </c>
      <c r="C4328" s="28">
        <v>13</v>
      </c>
      <c r="D4328" s="29">
        <v>7</v>
      </c>
      <c r="E4328" s="28">
        <v>2012</v>
      </c>
      <c r="F4328" s="31">
        <f>DATE(E4328,D4328,C4328)</f>
        <v>41103</v>
      </c>
      <c r="G4328" s="24" t="s">
        <v>5463</v>
      </c>
      <c r="H4328" s="2">
        <v>2500000</v>
      </c>
      <c r="I4328" s="2">
        <v>33349941</v>
      </c>
      <c r="J4328" s="2">
        <v>33349941</v>
      </c>
      <c r="K4328" s="28" t="str">
        <f t="shared" si="538"/>
        <v/>
      </c>
      <c r="L4328" s="28" t="str">
        <f t="shared" si="539"/>
        <v/>
      </c>
      <c r="M4328" s="28" t="s">
        <v>5463</v>
      </c>
      <c r="N4328" s="28" t="str">
        <f t="shared" si="540"/>
        <v/>
      </c>
      <c r="O4328" s="28" t="str">
        <f>IF(N4328=1,M4328&amp;" ("&amp;E4328&amp;")",M4328)</f>
        <v>2016: Obama’s America</v>
      </c>
      <c r="P4328" s="36">
        <f>INDEX(cpi!$A$1:$M$105,MATCH('Inflation adjust calc'!$E4328,cpi!$A:$A,0),MATCH('Inflation adjust calc'!$D4328,cpi!$1:$1,0))</f>
        <v>229.10400000000001</v>
      </c>
      <c r="Q4328" s="36">
        <f>cpi!$I$2</f>
        <v>240.85300000000001</v>
      </c>
      <c r="R4328" s="36">
        <f t="shared" si="545"/>
        <v>1.0512823870382009</v>
      </c>
      <c r="S4328" s="28" t="str">
        <f t="shared" si="541"/>
        <v/>
      </c>
      <c r="T4328" s="37">
        <f t="shared" si="542"/>
        <v>2628205.9675955023</v>
      </c>
      <c r="U4328" s="37">
        <f t="shared" si="543"/>
        <v>35060205.582063161</v>
      </c>
      <c r="V4328" s="37">
        <f t="shared" si="544"/>
        <v>35060205.582063161</v>
      </c>
    </row>
    <row r="4329" spans="1:22">
      <c r="A4329" s="23">
        <v>4328</v>
      </c>
      <c r="B4329" s="3">
        <v>41340</v>
      </c>
      <c r="C4329" s="28">
        <v>3</v>
      </c>
      <c r="D4329" s="29">
        <v>7</v>
      </c>
      <c r="E4329" s="28">
        <v>2013</v>
      </c>
      <c r="F4329" s="31">
        <f>DATE(E4329,D4329,C4329)</f>
        <v>41458</v>
      </c>
      <c r="G4329" s="24" t="s">
        <v>5464</v>
      </c>
      <c r="H4329" s="2">
        <v>2500000</v>
      </c>
      <c r="I4329" s="2">
        <v>32244051</v>
      </c>
      <c r="J4329" s="2">
        <v>32327255</v>
      </c>
      <c r="K4329" s="28" t="str">
        <f t="shared" si="538"/>
        <v/>
      </c>
      <c r="L4329" s="28" t="str">
        <f t="shared" si="539"/>
        <v/>
      </c>
      <c r="M4329" s="28" t="s">
        <v>5464</v>
      </c>
      <c r="N4329" s="28" t="str">
        <f t="shared" si="540"/>
        <v/>
      </c>
      <c r="O4329" s="28" t="str">
        <f>IF(N4329=1,M4329&amp;" ("&amp;E4329&amp;")",M4329)</f>
        <v>Kevin Hart: Let Me Explain</v>
      </c>
      <c r="P4329" s="36">
        <f>INDEX(cpi!$A$1:$M$105,MATCH('Inflation adjust calc'!$E4329,cpi!$A:$A,0),MATCH('Inflation adjust calc'!$D4329,cpi!$1:$1,0))</f>
        <v>233.596</v>
      </c>
      <c r="Q4329" s="36">
        <f>cpi!$I$2</f>
        <v>240.85300000000001</v>
      </c>
      <c r="R4329" s="36">
        <f t="shared" si="545"/>
        <v>1.0310664566174079</v>
      </c>
      <c r="S4329" s="28" t="str">
        <f t="shared" si="541"/>
        <v/>
      </c>
      <c r="T4329" s="37">
        <f t="shared" si="542"/>
        <v>2577666.1415435197</v>
      </c>
      <c r="U4329" s="37">
        <f t="shared" si="543"/>
        <v>33245759.41156099</v>
      </c>
      <c r="V4329" s="37">
        <f t="shared" si="544"/>
        <v>33331548.265017383</v>
      </c>
    </row>
    <row r="4330" spans="1:22">
      <c r="A4330" s="23">
        <v>4329</v>
      </c>
      <c r="B4330" s="3" t="s">
        <v>5465</v>
      </c>
      <c r="C4330" s="28">
        <v>28</v>
      </c>
      <c r="D4330" s="29">
        <v>7</v>
      </c>
      <c r="E4330" s="28">
        <v>2004</v>
      </c>
      <c r="F4330" s="31">
        <f>DATE(E4330,D4330,C4330)</f>
        <v>38196</v>
      </c>
      <c r="G4330" s="24" t="s">
        <v>5466</v>
      </c>
      <c r="H4330" s="2">
        <v>2500000</v>
      </c>
      <c r="I4330" s="2">
        <v>26782316</v>
      </c>
      <c r="J4330" s="2">
        <v>36028802</v>
      </c>
      <c r="K4330" s="28" t="str">
        <f t="shared" si="538"/>
        <v/>
      </c>
      <c r="L4330" s="28" t="str">
        <f t="shared" si="539"/>
        <v/>
      </c>
      <c r="M4330" s="28" t="s">
        <v>5466</v>
      </c>
      <c r="N4330" s="28" t="str">
        <f t="shared" si="540"/>
        <v/>
      </c>
      <c r="O4330" s="28" t="str">
        <f>IF(N4330=1,M4330&amp;" ("&amp;E4330&amp;")",M4330)</f>
        <v>Garden State</v>
      </c>
      <c r="P4330" s="36">
        <f>INDEX(cpi!$A$1:$M$105,MATCH('Inflation adjust calc'!$E4330,cpi!$A:$A,0),MATCH('Inflation adjust calc'!$D4330,cpi!$1:$1,0))</f>
        <v>189.4</v>
      </c>
      <c r="Q4330" s="36">
        <f>cpi!$I$2</f>
        <v>240.85300000000001</v>
      </c>
      <c r="R4330" s="36">
        <f t="shared" si="545"/>
        <v>1.2716631467793031</v>
      </c>
      <c r="S4330" s="28" t="str">
        <f t="shared" si="541"/>
        <v/>
      </c>
      <c r="T4330" s="37">
        <f t="shared" si="542"/>
        <v>3179157.8669482577</v>
      </c>
      <c r="U4330" s="37">
        <f t="shared" si="543"/>
        <v>34058084.242597677</v>
      </c>
      <c r="V4330" s="37">
        <f t="shared" si="544"/>
        <v>45816499.726008452</v>
      </c>
    </row>
    <row r="4331" spans="1:22">
      <c r="A4331" s="23">
        <v>4330</v>
      </c>
      <c r="B4331" s="3">
        <v>35165</v>
      </c>
      <c r="C4331" s="28">
        <v>4</v>
      </c>
      <c r="D4331" s="29">
        <v>10</v>
      </c>
      <c r="E4331" s="28">
        <v>1996</v>
      </c>
      <c r="F4331" s="31">
        <f>DATE(E4331,D4331,C4331)</f>
        <v>35342</v>
      </c>
      <c r="G4331" s="24" t="s">
        <v>5467</v>
      </c>
      <c r="H4331" s="2">
        <v>2500000</v>
      </c>
      <c r="I4331" s="2">
        <v>25857416</v>
      </c>
      <c r="J4331" s="2">
        <v>34557416</v>
      </c>
      <c r="K4331" s="28" t="str">
        <f t="shared" si="538"/>
        <v/>
      </c>
      <c r="L4331" s="28" t="str">
        <f t="shared" si="539"/>
        <v/>
      </c>
      <c r="M4331" s="28" t="s">
        <v>5467</v>
      </c>
      <c r="N4331" s="28" t="str">
        <f t="shared" si="540"/>
        <v/>
      </c>
      <c r="O4331" s="28" t="str">
        <f>IF(N4331=1,M4331&amp;" ("&amp;E4331&amp;")",M4331)</f>
        <v>That Thing You Do!</v>
      </c>
      <c r="P4331" s="36">
        <f>INDEX(cpi!$A$1:$M$105,MATCH('Inflation adjust calc'!$E4331,cpi!$A:$A,0),MATCH('Inflation adjust calc'!$D4331,cpi!$1:$1,0))</f>
        <v>158.30000000000001</v>
      </c>
      <c r="Q4331" s="36">
        <f>cpi!$I$2</f>
        <v>240.85300000000001</v>
      </c>
      <c r="R4331" s="36">
        <f t="shared" si="545"/>
        <v>1.5214971572962728</v>
      </c>
      <c r="S4331" s="28" t="str">
        <f t="shared" si="541"/>
        <v/>
      </c>
      <c r="T4331" s="37">
        <f t="shared" si="542"/>
        <v>3803742.8932406818</v>
      </c>
      <c r="U4331" s="37">
        <f t="shared" si="543"/>
        <v>39341984.93902716</v>
      </c>
      <c r="V4331" s="37">
        <f t="shared" si="544"/>
        <v>52579010.207504734</v>
      </c>
    </row>
    <row r="4332" spans="1:22">
      <c r="A4332" s="23">
        <v>4331</v>
      </c>
      <c r="B4332" s="3" t="s">
        <v>5468</v>
      </c>
      <c r="C4332" s="28">
        <v>30</v>
      </c>
      <c r="D4332" s="29">
        <v>10</v>
      </c>
      <c r="E4332" s="28">
        <v>1981</v>
      </c>
      <c r="F4332" s="31">
        <f>DATE(E4332,D4332,C4332)</f>
        <v>29889</v>
      </c>
      <c r="G4332" s="24" t="s">
        <v>5469</v>
      </c>
      <c r="H4332" s="2">
        <v>2500000</v>
      </c>
      <c r="I4332" s="2">
        <v>25533818</v>
      </c>
      <c r="J4332" s="2">
        <v>25533818</v>
      </c>
      <c r="K4332" s="28" t="str">
        <f t="shared" si="538"/>
        <v/>
      </c>
      <c r="L4332" s="28" t="str">
        <f t="shared" si="539"/>
        <v/>
      </c>
      <c r="M4332" s="28" t="s">
        <v>5469</v>
      </c>
      <c r="N4332" s="28" t="str">
        <f t="shared" si="540"/>
        <v/>
      </c>
      <c r="O4332" s="28" t="str">
        <f>IF(N4332=1,M4332&amp;" ("&amp;E4332&amp;")",M4332)</f>
        <v>Halloween II</v>
      </c>
      <c r="P4332" s="36">
        <f>INDEX(cpi!$A$1:$M$105,MATCH('Inflation adjust calc'!$E4332,cpi!$A:$A,0),MATCH('Inflation adjust calc'!$D4332,cpi!$1:$1,0))</f>
        <v>93.4</v>
      </c>
      <c r="Q4332" s="36">
        <f>cpi!$I$2</f>
        <v>240.85300000000001</v>
      </c>
      <c r="R4332" s="36">
        <f t="shared" si="545"/>
        <v>2.5787259100642399</v>
      </c>
      <c r="S4332" s="28" t="str">
        <f t="shared" si="541"/>
        <v/>
      </c>
      <c r="T4332" s="37">
        <f t="shared" si="542"/>
        <v>6446814.7751605995</v>
      </c>
      <c r="U4332" s="37">
        <f t="shared" si="543"/>
        <v>65844718.059464671</v>
      </c>
      <c r="V4332" s="37">
        <f t="shared" si="544"/>
        <v>65844718.059464671</v>
      </c>
    </row>
    <row r="4333" spans="1:22">
      <c r="A4333" s="23">
        <v>4332</v>
      </c>
      <c r="B4333" s="3" t="s">
        <v>3786</v>
      </c>
      <c r="C4333" s="28">
        <v>22</v>
      </c>
      <c r="D4333" s="29">
        <v>10</v>
      </c>
      <c r="E4333" s="28">
        <v>1982</v>
      </c>
      <c r="F4333" s="31">
        <f>DATE(E4333,D4333,C4333)</f>
        <v>30246</v>
      </c>
      <c r="G4333" s="24" t="s">
        <v>5470</v>
      </c>
      <c r="H4333" s="2">
        <v>2500000</v>
      </c>
      <c r="I4333" s="2">
        <v>14400000</v>
      </c>
      <c r="J4333" s="2">
        <v>14400000</v>
      </c>
      <c r="K4333" s="28" t="str">
        <f t="shared" si="538"/>
        <v/>
      </c>
      <c r="L4333" s="28" t="str">
        <f t="shared" si="539"/>
        <v/>
      </c>
      <c r="M4333" s="28" t="s">
        <v>5470</v>
      </c>
      <c r="N4333" s="28" t="str">
        <f t="shared" si="540"/>
        <v/>
      </c>
      <c r="O4333" s="28" t="str">
        <f>IF(N4333=1,M4333&amp;" ("&amp;E4333&amp;")",M4333)</f>
        <v>Halloween 3: Season of the Witch</v>
      </c>
      <c r="P4333" s="36">
        <f>INDEX(cpi!$A$1:$M$105,MATCH('Inflation adjust calc'!$E4333,cpi!$A:$A,0),MATCH('Inflation adjust calc'!$D4333,cpi!$1:$1,0))</f>
        <v>98.2</v>
      </c>
      <c r="Q4333" s="36">
        <f>cpi!$I$2</f>
        <v>240.85300000000001</v>
      </c>
      <c r="R4333" s="36">
        <f t="shared" si="545"/>
        <v>2.4526782077393077</v>
      </c>
      <c r="S4333" s="28" t="str">
        <f t="shared" si="541"/>
        <v/>
      </c>
      <c r="T4333" s="37">
        <f t="shared" si="542"/>
        <v>6131695.5193482693</v>
      </c>
      <c r="U4333" s="37">
        <f t="shared" si="543"/>
        <v>35318566.191446029</v>
      </c>
      <c r="V4333" s="37">
        <f t="shared" si="544"/>
        <v>35318566.191446029</v>
      </c>
    </row>
    <row r="4334" spans="1:22">
      <c r="A4334" s="23">
        <v>4333</v>
      </c>
      <c r="B4334" s="3">
        <v>39457</v>
      </c>
      <c r="C4334" s="28">
        <v>1</v>
      </c>
      <c r="D4334" s="29">
        <v>10</v>
      </c>
      <c r="E4334" s="28">
        <v>2008</v>
      </c>
      <c r="F4334" s="31">
        <f>DATE(E4334,D4334,C4334)</f>
        <v>39722</v>
      </c>
      <c r="G4334" s="24" t="s">
        <v>5471</v>
      </c>
      <c r="H4334" s="2">
        <v>2500000</v>
      </c>
      <c r="I4334" s="2">
        <v>13011160</v>
      </c>
      <c r="J4334" s="2">
        <v>13881317</v>
      </c>
      <c r="K4334" s="28" t="str">
        <f t="shared" si="538"/>
        <v/>
      </c>
      <c r="L4334" s="28" t="str">
        <f t="shared" si="539"/>
        <v/>
      </c>
      <c r="M4334" s="28" t="s">
        <v>5471</v>
      </c>
      <c r="N4334" s="28" t="str">
        <f t="shared" si="540"/>
        <v/>
      </c>
      <c r="O4334" s="28" t="str">
        <f>IF(N4334=1,M4334&amp;" ("&amp;E4334&amp;")",M4334)</f>
        <v>Religulous</v>
      </c>
      <c r="P4334" s="36">
        <f>INDEX(cpi!$A$1:$M$105,MATCH('Inflation adjust calc'!$E4334,cpi!$A:$A,0),MATCH('Inflation adjust calc'!$D4334,cpi!$1:$1,0))</f>
        <v>216.57300000000001</v>
      </c>
      <c r="Q4334" s="36">
        <f>cpi!$I$2</f>
        <v>240.85300000000001</v>
      </c>
      <c r="R4334" s="36">
        <f t="shared" si="545"/>
        <v>1.1121100044788592</v>
      </c>
      <c r="S4334" s="28" t="str">
        <f t="shared" si="541"/>
        <v/>
      </c>
      <c r="T4334" s="37">
        <f t="shared" si="542"/>
        <v>2780275.0111971479</v>
      </c>
      <c r="U4334" s="37">
        <f t="shared" si="543"/>
        <v>14469841.205875155</v>
      </c>
      <c r="V4334" s="37">
        <f t="shared" si="544"/>
        <v>15437551.511042465</v>
      </c>
    </row>
    <row r="4335" spans="1:22">
      <c r="A4335" s="23">
        <v>4334</v>
      </c>
      <c r="B4335" s="3">
        <v>25934</v>
      </c>
      <c r="C4335" s="28">
        <v>1</v>
      </c>
      <c r="D4335" s="29">
        <v>1</v>
      </c>
      <c r="E4335" s="28">
        <v>1971</v>
      </c>
      <c r="F4335" s="31">
        <f>DATE(E4335,D4335,C4335)</f>
        <v>25934</v>
      </c>
      <c r="G4335" s="24" t="s">
        <v>5472</v>
      </c>
      <c r="H4335" s="2">
        <v>2500000</v>
      </c>
      <c r="I4335" s="2">
        <v>12300000</v>
      </c>
      <c r="J4335" s="2">
        <v>12300000</v>
      </c>
      <c r="K4335" s="28" t="str">
        <f t="shared" si="538"/>
        <v/>
      </c>
      <c r="L4335" s="28" t="str">
        <f t="shared" si="539"/>
        <v/>
      </c>
      <c r="M4335" s="28" t="s">
        <v>5472</v>
      </c>
      <c r="N4335" s="28" t="str">
        <f t="shared" si="540"/>
        <v/>
      </c>
      <c r="O4335" s="28" t="str">
        <f>IF(N4335=1,M4335&amp;" ("&amp;E4335&amp;")",M4335)</f>
        <v>Escape from the Planet of the Apes</v>
      </c>
      <c r="P4335" s="36">
        <f>INDEX(cpi!$A$1:$M$105,MATCH('Inflation adjust calc'!$E4335,cpi!$A:$A,0),MATCH('Inflation adjust calc'!$D4335,cpi!$1:$1,0))</f>
        <v>39.799999999999997</v>
      </c>
      <c r="Q4335" s="36">
        <f>cpi!$I$2</f>
        <v>240.85300000000001</v>
      </c>
      <c r="R4335" s="36">
        <f t="shared" si="545"/>
        <v>6.0515829145728652</v>
      </c>
      <c r="S4335" s="28" t="str">
        <f t="shared" si="541"/>
        <v/>
      </c>
      <c r="T4335" s="37">
        <f t="shared" si="542"/>
        <v>15128957.286432164</v>
      </c>
      <c r="U4335" s="37">
        <f t="shared" si="543"/>
        <v>74434469.849246249</v>
      </c>
      <c r="V4335" s="37">
        <f t="shared" si="544"/>
        <v>74434469.849246249</v>
      </c>
    </row>
    <row r="4336" spans="1:22">
      <c r="A4336" s="23">
        <v>4335</v>
      </c>
      <c r="B4336" s="3" t="s">
        <v>5473</v>
      </c>
      <c r="C4336" s="28">
        <v>29</v>
      </c>
      <c r="D4336" s="29">
        <v>5</v>
      </c>
      <c r="E4336" s="28">
        <v>1963</v>
      </c>
      <c r="F4336" s="31">
        <f>DATE(E4336,D4336,C4336)</f>
        <v>23160</v>
      </c>
      <c r="G4336" s="24" t="s">
        <v>5474</v>
      </c>
      <c r="H4336" s="2">
        <v>2500000</v>
      </c>
      <c r="I4336" s="2">
        <v>10000000</v>
      </c>
      <c r="J4336" s="2">
        <v>10000000</v>
      </c>
      <c r="K4336" s="28" t="str">
        <f t="shared" si="538"/>
        <v/>
      </c>
      <c r="L4336" s="28" t="str">
        <f t="shared" si="539"/>
        <v/>
      </c>
      <c r="M4336" s="28" t="s">
        <v>5474</v>
      </c>
      <c r="N4336" s="28" t="str">
        <f t="shared" si="540"/>
        <v/>
      </c>
      <c r="O4336" s="28" t="str">
        <f>IF(N4336=1,M4336&amp;" ("&amp;E4336&amp;")",M4336)</f>
        <v>Hud</v>
      </c>
      <c r="P4336" s="36">
        <f>INDEX(cpi!$A$1:$M$105,MATCH('Inflation adjust calc'!$E4336,cpi!$A:$A,0),MATCH('Inflation adjust calc'!$D4336,cpi!$1:$1,0))</f>
        <v>30.5</v>
      </c>
      <c r="Q4336" s="36">
        <f>cpi!$I$2</f>
        <v>240.85300000000001</v>
      </c>
      <c r="R4336" s="36">
        <f t="shared" si="545"/>
        <v>7.8968196721311479</v>
      </c>
      <c r="S4336" s="28" t="str">
        <f t="shared" si="541"/>
        <v/>
      </c>
      <c r="T4336" s="37">
        <f t="shared" si="542"/>
        <v>19742049.18032787</v>
      </c>
      <c r="U4336" s="37">
        <f t="shared" si="543"/>
        <v>78968196.72131148</v>
      </c>
      <c r="V4336" s="37">
        <f t="shared" si="544"/>
        <v>78968196.72131148</v>
      </c>
    </row>
    <row r="4337" spans="1:22">
      <c r="A4337" s="23">
        <v>4336</v>
      </c>
      <c r="B4337" s="3">
        <v>41313</v>
      </c>
      <c r="C4337" s="28">
        <v>2</v>
      </c>
      <c r="D4337" s="29">
        <v>8</v>
      </c>
      <c r="E4337" s="28">
        <v>2013</v>
      </c>
      <c r="F4337" s="31">
        <f>DATE(E4337,D4337,C4337)</f>
        <v>41488</v>
      </c>
      <c r="G4337" s="24" t="s">
        <v>5475</v>
      </c>
      <c r="H4337" s="2">
        <v>2500000</v>
      </c>
      <c r="I4337" s="2">
        <v>6852971</v>
      </c>
      <c r="J4337" s="2">
        <v>6916951</v>
      </c>
      <c r="K4337" s="28" t="str">
        <f t="shared" si="538"/>
        <v/>
      </c>
      <c r="L4337" s="28" t="str">
        <f t="shared" si="539"/>
        <v/>
      </c>
      <c r="M4337" s="28" t="s">
        <v>5475</v>
      </c>
      <c r="N4337" s="28" t="str">
        <f t="shared" si="540"/>
        <v/>
      </c>
      <c r="O4337" s="28" t="str">
        <f>IF(N4337=1,M4337&amp;" ("&amp;E4337&amp;")",M4337)</f>
        <v>The Spectacular Now</v>
      </c>
      <c r="P4337" s="36">
        <f>INDEX(cpi!$A$1:$M$105,MATCH('Inflation adjust calc'!$E4337,cpi!$A:$A,0),MATCH('Inflation adjust calc'!$D4337,cpi!$1:$1,0))</f>
        <v>233.87700000000001</v>
      </c>
      <c r="Q4337" s="36">
        <f>cpi!$I$2</f>
        <v>240.85300000000001</v>
      </c>
      <c r="R4337" s="36">
        <f t="shared" si="545"/>
        <v>1.0298276444455847</v>
      </c>
      <c r="S4337" s="28" t="str">
        <f t="shared" si="541"/>
        <v/>
      </c>
      <c r="T4337" s="37">
        <f t="shared" si="542"/>
        <v>2574569.1111139618</v>
      </c>
      <c r="U4337" s="37">
        <f t="shared" si="543"/>
        <v>7057378.9823839031</v>
      </c>
      <c r="V4337" s="37">
        <f t="shared" si="544"/>
        <v>7123267.3550755316</v>
      </c>
    </row>
    <row r="4338" spans="1:22">
      <c r="A4338" s="23">
        <v>4337</v>
      </c>
      <c r="B4338" s="3" t="s">
        <v>5476</v>
      </c>
      <c r="C4338" s="28">
        <v>29</v>
      </c>
      <c r="D4338" s="29">
        <v>9</v>
      </c>
      <c r="E4338" s="28">
        <v>1991</v>
      </c>
      <c r="F4338" s="31">
        <f>DATE(E4338,D4338,C4338)</f>
        <v>33510</v>
      </c>
      <c r="G4338" s="24" t="s">
        <v>5477</v>
      </c>
      <c r="H4338" s="2">
        <v>2500000</v>
      </c>
      <c r="I4338" s="2">
        <v>6401336</v>
      </c>
      <c r="J4338" s="2">
        <v>6401336</v>
      </c>
      <c r="K4338" s="28" t="str">
        <f t="shared" si="538"/>
        <v/>
      </c>
      <c r="L4338" s="28" t="str">
        <f t="shared" si="539"/>
        <v/>
      </c>
      <c r="M4338" s="28" t="s">
        <v>5477</v>
      </c>
      <c r="N4338" s="28" t="str">
        <f t="shared" si="540"/>
        <v/>
      </c>
      <c r="O4338" s="28" t="str">
        <f>IF(N4338=1,M4338&amp;" ("&amp;E4338&amp;")",M4338)</f>
        <v>My Own Private Idaho</v>
      </c>
      <c r="P4338" s="36">
        <f>INDEX(cpi!$A$1:$M$105,MATCH('Inflation adjust calc'!$E4338,cpi!$A:$A,0),MATCH('Inflation adjust calc'!$D4338,cpi!$1:$1,0))</f>
        <v>137.19999999999999</v>
      </c>
      <c r="Q4338" s="36">
        <f>cpi!$I$2</f>
        <v>240.85300000000001</v>
      </c>
      <c r="R4338" s="36">
        <f t="shared" si="545"/>
        <v>1.75548833819242</v>
      </c>
      <c r="S4338" s="28" t="str">
        <f t="shared" si="541"/>
        <v/>
      </c>
      <c r="T4338" s="37">
        <f t="shared" si="542"/>
        <v>4388720.8454810502</v>
      </c>
      <c r="U4338" s="37">
        <f t="shared" si="543"/>
        <v>11237470.696851313</v>
      </c>
      <c r="V4338" s="37">
        <f t="shared" si="544"/>
        <v>11237470.696851313</v>
      </c>
    </row>
    <row r="4339" spans="1:22">
      <c r="A4339" s="23">
        <v>4338</v>
      </c>
      <c r="B4339" s="3" t="s">
        <v>2657</v>
      </c>
      <c r="C4339" s="28">
        <v>27</v>
      </c>
      <c r="D4339" s="29">
        <v>1</v>
      </c>
      <c r="E4339" s="28">
        <v>1995</v>
      </c>
      <c r="F4339" s="31">
        <f>DATE(E4339,D4339,C4339)</f>
        <v>34726</v>
      </c>
      <c r="G4339" s="24" t="s">
        <v>5478</v>
      </c>
      <c r="H4339" s="2">
        <v>2500000</v>
      </c>
      <c r="I4339" s="2">
        <v>5274005</v>
      </c>
      <c r="J4339" s="2">
        <v>5677093</v>
      </c>
      <c r="K4339" s="28" t="str">
        <f t="shared" si="538"/>
        <v/>
      </c>
      <c r="L4339" s="28" t="str">
        <f t="shared" si="539"/>
        <v/>
      </c>
      <c r="M4339" s="28" t="s">
        <v>5478</v>
      </c>
      <c r="N4339" s="28" t="str">
        <f t="shared" si="540"/>
        <v/>
      </c>
      <c r="O4339" s="28" t="str">
        <f>IF(N4339=1,M4339&amp;" ("&amp;E4339&amp;")",M4339)</f>
        <v>Before Sunrise</v>
      </c>
      <c r="P4339" s="36">
        <f>INDEX(cpi!$A$1:$M$105,MATCH('Inflation adjust calc'!$E4339,cpi!$A:$A,0),MATCH('Inflation adjust calc'!$D4339,cpi!$1:$1,0))</f>
        <v>150.30000000000001</v>
      </c>
      <c r="Q4339" s="36">
        <f>cpi!$I$2</f>
        <v>240.85300000000001</v>
      </c>
      <c r="R4339" s="36">
        <f t="shared" si="545"/>
        <v>1.6024817032601464</v>
      </c>
      <c r="S4339" s="28" t="str">
        <f t="shared" si="541"/>
        <v/>
      </c>
      <c r="T4339" s="37">
        <f t="shared" si="542"/>
        <v>4006204.2581503661</v>
      </c>
      <c r="U4339" s="37">
        <f t="shared" si="543"/>
        <v>8451496.5154025275</v>
      </c>
      <c r="V4339" s="37">
        <f t="shared" si="544"/>
        <v>9097437.6602062546</v>
      </c>
    </row>
    <row r="4340" spans="1:22">
      <c r="A4340" s="23">
        <v>4339</v>
      </c>
      <c r="B4340" s="3" t="s">
        <v>506</v>
      </c>
      <c r="C4340" s="28">
        <v>17</v>
      </c>
      <c r="D4340" s="29">
        <v>8</v>
      </c>
      <c r="E4340" s="28">
        <v>2012</v>
      </c>
      <c r="F4340" s="31">
        <f>DATE(E4340,D4340,C4340)</f>
        <v>41138</v>
      </c>
      <c r="G4340" s="24" t="s">
        <v>5479</v>
      </c>
      <c r="H4340" s="2">
        <v>2500000</v>
      </c>
      <c r="I4340" s="2">
        <v>3317468</v>
      </c>
      <c r="J4340" s="2">
        <v>4934356</v>
      </c>
      <c r="K4340" s="28" t="str">
        <f t="shared" si="538"/>
        <v/>
      </c>
      <c r="L4340" s="28" t="str">
        <f t="shared" si="539"/>
        <v/>
      </c>
      <c r="M4340" s="28" t="s">
        <v>5479</v>
      </c>
      <c r="N4340" s="28" t="str">
        <f t="shared" si="540"/>
        <v/>
      </c>
      <c r="O4340" s="28" t="str">
        <f>IF(N4340=1,M4340&amp;" ("&amp;E4340&amp;")",M4340)</f>
        <v>Robot &amp; Frank</v>
      </c>
      <c r="P4340" s="36">
        <f>INDEX(cpi!$A$1:$M$105,MATCH('Inflation adjust calc'!$E4340,cpi!$A:$A,0),MATCH('Inflation adjust calc'!$D4340,cpi!$1:$1,0))</f>
        <v>230.37899999999999</v>
      </c>
      <c r="Q4340" s="36">
        <f>cpi!$I$2</f>
        <v>240.85300000000001</v>
      </c>
      <c r="R4340" s="36">
        <f t="shared" si="545"/>
        <v>1.0454642133180543</v>
      </c>
      <c r="S4340" s="28" t="str">
        <f t="shared" si="541"/>
        <v/>
      </c>
      <c r="T4340" s="37">
        <f t="shared" si="542"/>
        <v>2613660.5332951355</v>
      </c>
      <c r="U4340" s="37">
        <f t="shared" si="543"/>
        <v>3468294.0728278188</v>
      </c>
      <c r="V4340" s="37">
        <f t="shared" si="544"/>
        <v>5158692.6137712207</v>
      </c>
    </row>
    <row r="4341" spans="1:22">
      <c r="A4341" s="23">
        <v>4340</v>
      </c>
      <c r="B4341" s="3">
        <v>37690</v>
      </c>
      <c r="C4341" s="28">
        <v>3</v>
      </c>
      <c r="D4341" s="29">
        <v>10</v>
      </c>
      <c r="E4341" s="28">
        <v>2003</v>
      </c>
      <c r="F4341" s="31">
        <f>DATE(E4341,D4341,C4341)</f>
        <v>37897</v>
      </c>
      <c r="G4341" s="24" t="s">
        <v>5480</v>
      </c>
      <c r="H4341" s="2">
        <v>2500000</v>
      </c>
      <c r="I4341" s="2">
        <v>2013052</v>
      </c>
      <c r="J4341" s="2">
        <v>2013052</v>
      </c>
      <c r="K4341" s="28" t="str">
        <f t="shared" si="538"/>
        <v/>
      </c>
      <c r="L4341" s="28" t="str">
        <f t="shared" si="539"/>
        <v/>
      </c>
      <c r="M4341" s="28" t="s">
        <v>5480</v>
      </c>
      <c r="N4341" s="28" t="str">
        <f t="shared" si="540"/>
        <v/>
      </c>
      <c r="O4341" s="28" t="str">
        <f>IF(N4341=1,M4341&amp;" ("&amp;E4341&amp;")",M4341)</f>
        <v>Sur Le Seuil</v>
      </c>
      <c r="P4341" s="36">
        <f>INDEX(cpi!$A$1:$M$105,MATCH('Inflation adjust calc'!$E4341,cpi!$A:$A,0),MATCH('Inflation adjust calc'!$D4341,cpi!$1:$1,0))</f>
        <v>185</v>
      </c>
      <c r="Q4341" s="36">
        <f>cpi!$I$2</f>
        <v>240.85300000000001</v>
      </c>
      <c r="R4341" s="36">
        <f t="shared" si="545"/>
        <v>1.3019081081081081</v>
      </c>
      <c r="S4341" s="28" t="str">
        <f t="shared" si="541"/>
        <v/>
      </c>
      <c r="T4341" s="37">
        <f t="shared" si="542"/>
        <v>3254770.2702702703</v>
      </c>
      <c r="U4341" s="37">
        <f t="shared" si="543"/>
        <v>2620808.7208432434</v>
      </c>
      <c r="V4341" s="37">
        <f t="shared" si="544"/>
        <v>2620808.7208432434</v>
      </c>
    </row>
    <row r="4342" spans="1:22">
      <c r="A4342" s="23">
        <v>4341</v>
      </c>
      <c r="B4342" s="3" t="s">
        <v>812</v>
      </c>
      <c r="C4342" s="28">
        <v>16</v>
      </c>
      <c r="D4342" s="29">
        <v>6</v>
      </c>
      <c r="E4342" s="28">
        <v>2000</v>
      </c>
      <c r="F4342" s="31">
        <f>DATE(E4342,D4342,C4342)</f>
        <v>36693</v>
      </c>
      <c r="G4342" s="24" t="s">
        <v>5481</v>
      </c>
      <c r="H4342" s="2">
        <v>2500000</v>
      </c>
      <c r="I4342" s="2">
        <v>1282084</v>
      </c>
      <c r="J4342" s="2">
        <v>1687548</v>
      </c>
      <c r="K4342" s="28" t="str">
        <f t="shared" si="538"/>
        <v/>
      </c>
      <c r="L4342" s="28" t="str">
        <f t="shared" si="539"/>
        <v/>
      </c>
      <c r="M4342" s="28" t="s">
        <v>5481</v>
      </c>
      <c r="N4342" s="28" t="str">
        <f t="shared" si="540"/>
        <v/>
      </c>
      <c r="O4342" s="28" t="str">
        <f>IF(N4342=1,M4342&amp;" ("&amp;E4342&amp;")",M4342)</f>
        <v>Jesus' Son</v>
      </c>
      <c r="P4342" s="36">
        <f>INDEX(cpi!$A$1:$M$105,MATCH('Inflation adjust calc'!$E4342,cpi!$A:$A,0),MATCH('Inflation adjust calc'!$D4342,cpi!$1:$1,0))</f>
        <v>172.4</v>
      </c>
      <c r="Q4342" s="36">
        <f>cpi!$I$2</f>
        <v>240.85300000000001</v>
      </c>
      <c r="R4342" s="36">
        <f t="shared" si="545"/>
        <v>1.3970591647331787</v>
      </c>
      <c r="S4342" s="28" t="str">
        <f t="shared" si="541"/>
        <v/>
      </c>
      <c r="T4342" s="37">
        <f t="shared" si="542"/>
        <v>3492647.9118329468</v>
      </c>
      <c r="U4342" s="37">
        <f t="shared" si="543"/>
        <v>1791147.2021577726</v>
      </c>
      <c r="V4342" s="37">
        <f t="shared" si="544"/>
        <v>2357604.3993271464</v>
      </c>
    </row>
    <row r="4343" spans="1:22">
      <c r="A4343" s="23">
        <v>4342</v>
      </c>
      <c r="B4343" s="3" t="s">
        <v>708</v>
      </c>
      <c r="C4343" s="28">
        <v>27</v>
      </c>
      <c r="D4343" s="29">
        <v>5</v>
      </c>
      <c r="E4343" s="28">
        <v>2005</v>
      </c>
      <c r="F4343" s="31">
        <f>DATE(E4343,D4343,C4343)</f>
        <v>38499</v>
      </c>
      <c r="G4343" s="24" t="s">
        <v>5482</v>
      </c>
      <c r="H4343" s="2">
        <v>2500000</v>
      </c>
      <c r="I4343" s="2">
        <v>1187266</v>
      </c>
      <c r="J4343" s="2">
        <v>1269705</v>
      </c>
      <c r="K4343" s="28" t="str">
        <f t="shared" si="538"/>
        <v/>
      </c>
      <c r="L4343" s="28" t="str">
        <f t="shared" si="539"/>
        <v/>
      </c>
      <c r="M4343" s="28" t="s">
        <v>5482</v>
      </c>
      <c r="N4343" s="28" t="str">
        <f t="shared" si="540"/>
        <v/>
      </c>
      <c r="O4343" s="28" t="str">
        <f>IF(N4343=1,M4343&amp;" ("&amp;E4343&amp;")",M4343)</f>
        <v>Saving Face</v>
      </c>
      <c r="P4343" s="36">
        <f>INDEX(cpi!$A$1:$M$105,MATCH('Inflation adjust calc'!$E4343,cpi!$A:$A,0),MATCH('Inflation adjust calc'!$D4343,cpi!$1:$1,0))</f>
        <v>194.4</v>
      </c>
      <c r="Q4343" s="36">
        <f>cpi!$I$2</f>
        <v>240.85300000000001</v>
      </c>
      <c r="R4343" s="36">
        <f t="shared" si="545"/>
        <v>1.2389557613168725</v>
      </c>
      <c r="S4343" s="28" t="str">
        <f t="shared" si="541"/>
        <v/>
      </c>
      <c r="T4343" s="37">
        <f t="shared" si="542"/>
        <v>3097389.403292181</v>
      </c>
      <c r="U4343" s="37">
        <f t="shared" si="543"/>
        <v>1470970.050915638</v>
      </c>
      <c r="V4343" s="37">
        <f t="shared" si="544"/>
        <v>1573108.3249228396</v>
      </c>
    </row>
    <row r="4344" spans="1:22">
      <c r="A4344" s="23">
        <v>4343</v>
      </c>
      <c r="B4344" s="3" t="s">
        <v>729</v>
      </c>
      <c r="C4344" s="28">
        <v>20</v>
      </c>
      <c r="D4344" s="29">
        <v>6</v>
      </c>
      <c r="E4344" s="28">
        <v>2008</v>
      </c>
      <c r="F4344" s="31">
        <f>DATE(E4344,D4344,C4344)</f>
        <v>39619</v>
      </c>
      <c r="G4344" s="24" t="s">
        <v>5483</v>
      </c>
      <c r="H4344" s="2">
        <v>2500000</v>
      </c>
      <c r="I4344" s="2">
        <v>1094998</v>
      </c>
      <c r="J4344" s="2">
        <v>3838486</v>
      </c>
      <c r="K4344" s="28" t="str">
        <f t="shared" si="538"/>
        <v/>
      </c>
      <c r="L4344" s="28" t="str">
        <f t="shared" si="539"/>
        <v/>
      </c>
      <c r="M4344" s="28" t="s">
        <v>5483</v>
      </c>
      <c r="N4344" s="28" t="str">
        <f t="shared" si="540"/>
        <v/>
      </c>
      <c r="O4344" s="28" t="str">
        <f>IF(N4344=1,M4344&amp;" ("&amp;E4344&amp;")",M4344)</f>
        <v>Brick Lane</v>
      </c>
      <c r="P4344" s="36">
        <f>INDEX(cpi!$A$1:$M$105,MATCH('Inflation adjust calc'!$E4344,cpi!$A:$A,0),MATCH('Inflation adjust calc'!$D4344,cpi!$1:$1,0))</f>
        <v>218.815</v>
      </c>
      <c r="Q4344" s="36">
        <f>cpi!$I$2</f>
        <v>240.85300000000001</v>
      </c>
      <c r="R4344" s="36">
        <f t="shared" si="545"/>
        <v>1.1007152160500879</v>
      </c>
      <c r="S4344" s="28" t="str">
        <f t="shared" si="541"/>
        <v/>
      </c>
      <c r="T4344" s="37">
        <f t="shared" si="542"/>
        <v>2751788.0401252196</v>
      </c>
      <c r="U4344" s="37">
        <f t="shared" si="543"/>
        <v>1205280.9601444141</v>
      </c>
      <c r="V4344" s="37">
        <f t="shared" si="544"/>
        <v>4225079.9467952382</v>
      </c>
    </row>
    <row r="4345" spans="1:22">
      <c r="A4345" s="23">
        <v>4344</v>
      </c>
      <c r="B4345" s="3">
        <v>41277</v>
      </c>
      <c r="C4345" s="28">
        <v>1</v>
      </c>
      <c r="D4345" s="29">
        <v>3</v>
      </c>
      <c r="E4345" s="28">
        <v>2013</v>
      </c>
      <c r="F4345" s="31">
        <f>DATE(E4345,D4345,C4345)</f>
        <v>41334</v>
      </c>
      <c r="G4345" s="24" t="s">
        <v>5484</v>
      </c>
      <c r="H4345" s="2">
        <v>2500000</v>
      </c>
      <c r="I4345" s="2">
        <v>549632</v>
      </c>
      <c r="J4345" s="2">
        <v>549632</v>
      </c>
      <c r="K4345" s="28" t="str">
        <f t="shared" si="538"/>
        <v/>
      </c>
      <c r="L4345" s="28" t="str">
        <f t="shared" si="539"/>
        <v/>
      </c>
      <c r="M4345" s="28" t="s">
        <v>5484</v>
      </c>
      <c r="N4345" s="28" t="str">
        <f t="shared" si="540"/>
        <v/>
      </c>
      <c r="O4345" s="28" t="str">
        <f>IF(N4345=1,M4345&amp;" ("&amp;E4345&amp;")",M4345)</f>
        <v>The Lost Medallion: The Adventures of Billy Stone</v>
      </c>
      <c r="P4345" s="36">
        <f>INDEX(cpi!$A$1:$M$105,MATCH('Inflation adjust calc'!$E4345,cpi!$A:$A,0),MATCH('Inflation adjust calc'!$D4345,cpi!$1:$1,0))</f>
        <v>232.773</v>
      </c>
      <c r="Q4345" s="36">
        <f>cpi!$I$2</f>
        <v>240.85300000000001</v>
      </c>
      <c r="R4345" s="36">
        <f t="shared" si="545"/>
        <v>1.0347119296481981</v>
      </c>
      <c r="S4345" s="28" t="str">
        <f t="shared" si="541"/>
        <v/>
      </c>
      <c r="T4345" s="37">
        <f t="shared" si="542"/>
        <v>2586779.8241204955</v>
      </c>
      <c r="U4345" s="37">
        <f t="shared" si="543"/>
        <v>568710.78731639846</v>
      </c>
      <c r="V4345" s="37">
        <f t="shared" si="544"/>
        <v>568710.78731639846</v>
      </c>
    </row>
    <row r="4346" spans="1:22">
      <c r="A4346" s="23">
        <v>4345</v>
      </c>
      <c r="B4346" s="3" t="s">
        <v>681</v>
      </c>
      <c r="C4346" s="28">
        <v>26</v>
      </c>
      <c r="D4346" s="29">
        <v>9</v>
      </c>
      <c r="E4346" s="28">
        <v>2003</v>
      </c>
      <c r="F4346" s="31">
        <f>DATE(E4346,D4346,C4346)</f>
        <v>37890</v>
      </c>
      <c r="G4346" s="24" t="s">
        <v>5485</v>
      </c>
      <c r="H4346" s="2">
        <v>2500000</v>
      </c>
      <c r="I4346" s="2">
        <v>432360</v>
      </c>
      <c r="J4346" s="2">
        <v>12267275</v>
      </c>
      <c r="K4346" s="28" t="str">
        <f t="shared" si="538"/>
        <v/>
      </c>
      <c r="L4346" s="28" t="str">
        <f t="shared" si="539"/>
        <v/>
      </c>
      <c r="M4346" s="28" t="s">
        <v>5485</v>
      </c>
      <c r="N4346" s="28" t="str">
        <f t="shared" si="540"/>
        <v/>
      </c>
      <c r="O4346" s="28" t="str">
        <f>IF(N4346=1,M4346&amp;" ("&amp;E4346&amp;")",M4346)</f>
        <v>My Life Without Me</v>
      </c>
      <c r="P4346" s="36">
        <f>INDEX(cpi!$A$1:$M$105,MATCH('Inflation adjust calc'!$E4346,cpi!$A:$A,0),MATCH('Inflation adjust calc'!$D4346,cpi!$1:$1,0))</f>
        <v>185.2</v>
      </c>
      <c r="Q4346" s="36">
        <f>cpi!$I$2</f>
        <v>240.85300000000001</v>
      </c>
      <c r="R4346" s="36">
        <f t="shared" si="545"/>
        <v>1.300502159827214</v>
      </c>
      <c r="S4346" s="28" t="str">
        <f t="shared" si="541"/>
        <v/>
      </c>
      <c r="T4346" s="37">
        <f t="shared" si="542"/>
        <v>3251255.3995680348</v>
      </c>
      <c r="U4346" s="37">
        <f t="shared" si="543"/>
        <v>562285.11382289417</v>
      </c>
      <c r="V4346" s="37">
        <f t="shared" si="544"/>
        <v>15953617.632694386</v>
      </c>
    </row>
    <row r="4347" spans="1:22">
      <c r="A4347" s="23">
        <v>4346</v>
      </c>
      <c r="B4347" s="3" t="s">
        <v>839</v>
      </c>
      <c r="C4347" s="28">
        <v>31</v>
      </c>
      <c r="D4347" s="29">
        <v>3</v>
      </c>
      <c r="E4347" s="28">
        <v>2006</v>
      </c>
      <c r="F4347" s="31">
        <f>DATE(E4347,D4347,C4347)</f>
        <v>38807</v>
      </c>
      <c r="G4347" s="24" t="s">
        <v>5486</v>
      </c>
      <c r="H4347" s="2">
        <v>2500000</v>
      </c>
      <c r="I4347" s="2">
        <v>349132</v>
      </c>
      <c r="J4347" s="2">
        <v>497195</v>
      </c>
      <c r="K4347" s="28" t="str">
        <f t="shared" si="538"/>
        <v/>
      </c>
      <c r="L4347" s="28" t="str">
        <f t="shared" si="539"/>
        <v/>
      </c>
      <c r="M4347" s="28" t="s">
        <v>5486</v>
      </c>
      <c r="N4347" s="28" t="str">
        <f t="shared" si="540"/>
        <v/>
      </c>
      <c r="O4347" s="28" t="str">
        <f>IF(N4347=1,M4347&amp;" ("&amp;E4347&amp;")",M4347)</f>
        <v>Marilyn Hotchkiss' Ballroom Dancing and Charm School</v>
      </c>
      <c r="P4347" s="36">
        <f>INDEX(cpi!$A$1:$M$105,MATCH('Inflation adjust calc'!$E4347,cpi!$A:$A,0),MATCH('Inflation adjust calc'!$D4347,cpi!$1:$1,0))</f>
        <v>199.8</v>
      </c>
      <c r="Q4347" s="36">
        <f>cpi!$I$2</f>
        <v>240.85300000000001</v>
      </c>
      <c r="R4347" s="36">
        <f t="shared" si="545"/>
        <v>1.2054704704704704</v>
      </c>
      <c r="S4347" s="28" t="str">
        <f t="shared" si="541"/>
        <v/>
      </c>
      <c r="T4347" s="37">
        <f t="shared" si="542"/>
        <v>3013676.1761761759</v>
      </c>
      <c r="U4347" s="37">
        <f t="shared" si="543"/>
        <v>420868.31629629625</v>
      </c>
      <c r="V4347" s="37">
        <f t="shared" si="544"/>
        <v>599353.89056556555</v>
      </c>
    </row>
    <row r="4348" spans="1:22">
      <c r="A4348" s="23">
        <v>4347</v>
      </c>
      <c r="B4348" s="3">
        <v>40547</v>
      </c>
      <c r="C4348" s="28">
        <v>1</v>
      </c>
      <c r="D4348" s="29">
        <v>4</v>
      </c>
      <c r="E4348" s="28">
        <v>2011</v>
      </c>
      <c r="F4348" s="31">
        <f>DATE(E4348,D4348,C4348)</f>
        <v>40634</v>
      </c>
      <c r="G4348" s="24" t="s">
        <v>5487</v>
      </c>
      <c r="H4348" s="2">
        <v>2500000</v>
      </c>
      <c r="I4348" s="2">
        <v>327716</v>
      </c>
      <c r="J4348" s="2">
        <v>593933</v>
      </c>
      <c r="K4348" s="28" t="str">
        <f t="shared" si="538"/>
        <v/>
      </c>
      <c r="L4348" s="28" t="str">
        <f t="shared" si="539"/>
        <v/>
      </c>
      <c r="M4348" s="28" t="s">
        <v>5487</v>
      </c>
      <c r="N4348" s="28" t="str">
        <f t="shared" si="540"/>
        <v/>
      </c>
      <c r="O4348" s="28" t="str">
        <f>IF(N4348=1,M4348&amp;" ("&amp;E4348&amp;")",M4348)</f>
        <v>Super</v>
      </c>
      <c r="P4348" s="36">
        <f>INDEX(cpi!$A$1:$M$105,MATCH('Inflation adjust calc'!$E4348,cpi!$A:$A,0),MATCH('Inflation adjust calc'!$D4348,cpi!$1:$1,0))</f>
        <v>224.90600000000001</v>
      </c>
      <c r="Q4348" s="36">
        <f>cpi!$I$2</f>
        <v>240.85300000000001</v>
      </c>
      <c r="R4348" s="36">
        <f t="shared" si="545"/>
        <v>1.0709051781633216</v>
      </c>
      <c r="S4348" s="28" t="str">
        <f t="shared" si="541"/>
        <v/>
      </c>
      <c r="T4348" s="37">
        <f t="shared" si="542"/>
        <v>2677262.9454083042</v>
      </c>
      <c r="U4348" s="37">
        <f t="shared" si="543"/>
        <v>350952.76136697113</v>
      </c>
      <c r="V4348" s="37">
        <f t="shared" si="544"/>
        <v>636045.92518207617</v>
      </c>
    </row>
    <row r="4349" spans="1:22">
      <c r="A4349" s="23">
        <v>4348</v>
      </c>
      <c r="B4349" s="3" t="s">
        <v>30</v>
      </c>
      <c r="C4349" s="28">
        <v>14</v>
      </c>
      <c r="D4349" s="29">
        <v>11</v>
      </c>
      <c r="E4349" s="28">
        <v>2008</v>
      </c>
      <c r="F4349" s="31">
        <f>DATE(E4349,D4349,C4349)</f>
        <v>39766</v>
      </c>
      <c r="G4349" s="24" t="s">
        <v>5488</v>
      </c>
      <c r="H4349" s="2">
        <v>2500000</v>
      </c>
      <c r="I4349" s="2">
        <v>174255</v>
      </c>
      <c r="J4349" s="2">
        <v>174255</v>
      </c>
      <c r="K4349" s="28" t="str">
        <f t="shared" si="538"/>
        <v/>
      </c>
      <c r="L4349" s="28" t="str">
        <f t="shared" si="539"/>
        <v/>
      </c>
      <c r="M4349" s="28" t="s">
        <v>5488</v>
      </c>
      <c r="N4349" s="28" t="str">
        <f t="shared" si="540"/>
        <v/>
      </c>
      <c r="O4349" s="28" t="str">
        <f>IF(N4349=1,M4349&amp;" ("&amp;E4349&amp;")",M4349)</f>
        <v>Fuel</v>
      </c>
      <c r="P4349" s="36">
        <f>INDEX(cpi!$A$1:$M$105,MATCH('Inflation adjust calc'!$E4349,cpi!$A:$A,0),MATCH('Inflation adjust calc'!$D4349,cpi!$1:$1,0))</f>
        <v>212.42500000000001</v>
      </c>
      <c r="Q4349" s="36">
        <f>cpi!$I$2</f>
        <v>240.85300000000001</v>
      </c>
      <c r="R4349" s="36">
        <f t="shared" si="545"/>
        <v>1.1338260562551488</v>
      </c>
      <c r="S4349" s="28" t="str">
        <f t="shared" si="541"/>
        <v/>
      </c>
      <c r="T4349" s="37">
        <f t="shared" si="542"/>
        <v>2834565.1406378718</v>
      </c>
      <c r="U4349" s="37">
        <f t="shared" si="543"/>
        <v>197574.85943274095</v>
      </c>
      <c r="V4349" s="37">
        <f t="shared" si="544"/>
        <v>197574.85943274095</v>
      </c>
    </row>
    <row r="4350" spans="1:22">
      <c r="A4350" s="23">
        <v>4349</v>
      </c>
      <c r="B4350" s="3">
        <v>40425</v>
      </c>
      <c r="C4350" s="28">
        <v>9</v>
      </c>
      <c r="D4350" s="29">
        <v>4</v>
      </c>
      <c r="E4350" s="28">
        <v>2010</v>
      </c>
      <c r="F4350" s="31">
        <f>DATE(E4350,D4350,C4350)</f>
        <v>40277</v>
      </c>
      <c r="G4350" s="24" t="s">
        <v>5489</v>
      </c>
      <c r="H4350" s="2">
        <v>2500000</v>
      </c>
      <c r="I4350" s="2">
        <v>118666</v>
      </c>
      <c r="J4350" s="2">
        <v>118666</v>
      </c>
      <c r="K4350" s="28" t="str">
        <f t="shared" si="538"/>
        <v/>
      </c>
      <c r="L4350" s="28" t="str">
        <f t="shared" si="539"/>
        <v/>
      </c>
      <c r="M4350" s="28" t="s">
        <v>5489</v>
      </c>
      <c r="N4350" s="28" t="str">
        <f t="shared" si="540"/>
        <v/>
      </c>
      <c r="O4350" s="28" t="str">
        <f>IF(N4350=1,M4350&amp;" ("&amp;E4350&amp;")",M4350)</f>
        <v>Valley of the Hearts Delight</v>
      </c>
      <c r="P4350" s="36">
        <f>INDEX(cpi!$A$1:$M$105,MATCH('Inflation adjust calc'!$E4350,cpi!$A:$A,0),MATCH('Inflation adjust calc'!$D4350,cpi!$1:$1,0))</f>
        <v>218.00899999999999</v>
      </c>
      <c r="Q4350" s="36">
        <f>cpi!$I$2</f>
        <v>240.85300000000001</v>
      </c>
      <c r="R4350" s="36">
        <f t="shared" si="545"/>
        <v>1.104784664853286</v>
      </c>
      <c r="S4350" s="28" t="str">
        <f t="shared" si="541"/>
        <v/>
      </c>
      <c r="T4350" s="37">
        <f t="shared" si="542"/>
        <v>2761961.662133215</v>
      </c>
      <c r="U4350" s="37">
        <f t="shared" si="543"/>
        <v>131100.37703948002</v>
      </c>
      <c r="V4350" s="37">
        <f t="shared" si="544"/>
        <v>131100.37703948002</v>
      </c>
    </row>
    <row r="4351" spans="1:22">
      <c r="A4351" s="23">
        <v>4350</v>
      </c>
      <c r="B4351" s="3" t="s">
        <v>2881</v>
      </c>
      <c r="C4351" s="28">
        <v>31</v>
      </c>
      <c r="D4351" s="29">
        <v>10</v>
      </c>
      <c r="E4351" s="28">
        <v>2008</v>
      </c>
      <c r="F4351" s="31">
        <f>DATE(E4351,D4351,C4351)</f>
        <v>39752</v>
      </c>
      <c r="G4351" s="24" t="s">
        <v>5490</v>
      </c>
      <c r="H4351" s="2">
        <v>2500000</v>
      </c>
      <c r="I4351" s="2">
        <v>115504</v>
      </c>
      <c r="J4351" s="2">
        <v>507446</v>
      </c>
      <c r="K4351" s="28" t="str">
        <f t="shared" si="538"/>
        <v/>
      </c>
      <c r="L4351" s="28" t="str">
        <f t="shared" si="539"/>
        <v/>
      </c>
      <c r="M4351" s="28" t="s">
        <v>5490</v>
      </c>
      <c r="N4351" s="28" t="str">
        <f t="shared" si="540"/>
        <v/>
      </c>
      <c r="O4351" s="28" t="str">
        <f>IF(N4351=1,M4351&amp;" ("&amp;E4351&amp;")",M4351)</f>
        <v>The Other End of the Line</v>
      </c>
      <c r="P4351" s="36">
        <f>INDEX(cpi!$A$1:$M$105,MATCH('Inflation adjust calc'!$E4351,cpi!$A:$A,0),MATCH('Inflation adjust calc'!$D4351,cpi!$1:$1,0))</f>
        <v>216.57300000000001</v>
      </c>
      <c r="Q4351" s="36">
        <f>cpi!$I$2</f>
        <v>240.85300000000001</v>
      </c>
      <c r="R4351" s="36">
        <f t="shared" si="545"/>
        <v>1.1121100044788592</v>
      </c>
      <c r="S4351" s="28" t="str">
        <f t="shared" si="541"/>
        <v/>
      </c>
      <c r="T4351" s="37">
        <f t="shared" si="542"/>
        <v>2780275.0111971479</v>
      </c>
      <c r="U4351" s="37">
        <f t="shared" si="543"/>
        <v>128453.15395732615</v>
      </c>
      <c r="V4351" s="37">
        <f t="shared" si="544"/>
        <v>564335.77333277918</v>
      </c>
    </row>
    <row r="4352" spans="1:22">
      <c r="A4352" s="23">
        <v>4351</v>
      </c>
      <c r="B4352" s="3" t="s">
        <v>49</v>
      </c>
      <c r="C4352" s="28">
        <v>18</v>
      </c>
      <c r="D4352" s="29">
        <v>6</v>
      </c>
      <c r="E4352" s="28">
        <v>2010</v>
      </c>
      <c r="F4352" s="31">
        <f>DATE(E4352,D4352,C4352)</f>
        <v>40347</v>
      </c>
      <c r="G4352" s="24" t="s">
        <v>5491</v>
      </c>
      <c r="H4352" s="2">
        <v>2500000</v>
      </c>
      <c r="I4352" s="2">
        <v>100280</v>
      </c>
      <c r="J4352" s="2">
        <v>100280</v>
      </c>
      <c r="K4352" s="28" t="str">
        <f t="shared" si="538"/>
        <v/>
      </c>
      <c r="L4352" s="28" t="str">
        <f t="shared" si="539"/>
        <v/>
      </c>
      <c r="M4352" s="28" t="s">
        <v>5491</v>
      </c>
      <c r="N4352" s="28" t="str">
        <f t="shared" si="540"/>
        <v/>
      </c>
      <c r="O4352" s="28" t="str">
        <f>IF(N4352=1,M4352&amp;" ("&amp;E4352&amp;")",M4352)</f>
        <v>8: The Mormon Proposition</v>
      </c>
      <c r="P4352" s="36">
        <f>INDEX(cpi!$A$1:$M$105,MATCH('Inflation adjust calc'!$E4352,cpi!$A:$A,0),MATCH('Inflation adjust calc'!$D4352,cpi!$1:$1,0))</f>
        <v>217.965</v>
      </c>
      <c r="Q4352" s="36">
        <f>cpi!$I$2</f>
        <v>240.85300000000001</v>
      </c>
      <c r="R4352" s="36">
        <f t="shared" si="545"/>
        <v>1.1050076847200239</v>
      </c>
      <c r="S4352" s="28" t="str">
        <f t="shared" si="541"/>
        <v/>
      </c>
      <c r="T4352" s="37">
        <f t="shared" si="542"/>
        <v>2762519.2118000598</v>
      </c>
      <c r="U4352" s="37">
        <f t="shared" si="543"/>
        <v>110810.170623724</v>
      </c>
      <c r="V4352" s="37">
        <f t="shared" si="544"/>
        <v>110810.170623724</v>
      </c>
    </row>
    <row r="4353" spans="1:22">
      <c r="A4353" s="23">
        <v>4352</v>
      </c>
      <c r="B4353" s="3" t="s">
        <v>1206</v>
      </c>
      <c r="C4353" s="28">
        <v>17</v>
      </c>
      <c r="D4353" s="29">
        <v>4</v>
      </c>
      <c r="E4353" s="28">
        <v>2009</v>
      </c>
      <c r="F4353" s="31">
        <f>DATE(E4353,D4353,C4353)</f>
        <v>39920</v>
      </c>
      <c r="G4353" s="24" t="s">
        <v>5492</v>
      </c>
      <c r="H4353" s="2">
        <v>2500000</v>
      </c>
      <c r="I4353" s="2">
        <v>80136</v>
      </c>
      <c r="J4353" s="2">
        <v>108907</v>
      </c>
      <c r="K4353" s="28" t="str">
        <f t="shared" si="538"/>
        <v/>
      </c>
      <c r="L4353" s="28" t="str">
        <f t="shared" si="539"/>
        <v/>
      </c>
      <c r="M4353" s="28" t="s">
        <v>5492</v>
      </c>
      <c r="N4353" s="28" t="str">
        <f t="shared" si="540"/>
        <v/>
      </c>
      <c r="O4353" s="28" t="str">
        <f>IF(N4353=1,M4353&amp;" ("&amp;E4353&amp;")",M4353)</f>
        <v>Sleep Dealer</v>
      </c>
      <c r="P4353" s="36">
        <f>INDEX(cpi!$A$1:$M$105,MATCH('Inflation adjust calc'!$E4353,cpi!$A:$A,0),MATCH('Inflation adjust calc'!$D4353,cpi!$1:$1,0))</f>
        <v>213.24</v>
      </c>
      <c r="Q4353" s="36">
        <f>cpi!$I$2</f>
        <v>240.85300000000001</v>
      </c>
      <c r="R4353" s="36">
        <f t="shared" si="545"/>
        <v>1.1294925905083475</v>
      </c>
      <c r="S4353" s="28" t="str">
        <f t="shared" si="541"/>
        <v/>
      </c>
      <c r="T4353" s="37">
        <f t="shared" si="542"/>
        <v>2823731.4762708689</v>
      </c>
      <c r="U4353" s="37">
        <f t="shared" si="543"/>
        <v>90513.01823297693</v>
      </c>
      <c r="V4353" s="37">
        <f t="shared" si="544"/>
        <v>123009.6495544926</v>
      </c>
    </row>
    <row r="4354" spans="1:22">
      <c r="A4354" s="23">
        <v>4353</v>
      </c>
      <c r="B4354" s="3" t="s">
        <v>2757</v>
      </c>
      <c r="C4354" s="28">
        <v>24</v>
      </c>
      <c r="D4354" s="29">
        <v>8</v>
      </c>
      <c r="E4354" s="28">
        <v>2007</v>
      </c>
      <c r="F4354" s="31">
        <f>DATE(E4354,D4354,C4354)</f>
        <v>39318</v>
      </c>
      <c r="G4354" s="24" t="s">
        <v>5493</v>
      </c>
      <c r="H4354" s="2">
        <v>2500000</v>
      </c>
      <c r="I4354" s="2">
        <v>72210</v>
      </c>
      <c r="J4354" s="2">
        <v>72260</v>
      </c>
      <c r="K4354" s="28" t="str">
        <f t="shared" si="538"/>
        <v/>
      </c>
      <c r="L4354" s="28" t="str">
        <f t="shared" si="539"/>
        <v/>
      </c>
      <c r="M4354" s="28" t="s">
        <v>5493</v>
      </c>
      <c r="N4354" s="28" t="str">
        <f t="shared" si="540"/>
        <v/>
      </c>
      <c r="O4354" s="28" t="str">
        <f>IF(N4354=1,M4354&amp;" ("&amp;E4354&amp;")",M4354)</f>
        <v>Eye of the Dolphin</v>
      </c>
      <c r="P4354" s="36">
        <f>INDEX(cpi!$A$1:$M$105,MATCH('Inflation adjust calc'!$E4354,cpi!$A:$A,0),MATCH('Inflation adjust calc'!$D4354,cpi!$1:$1,0))</f>
        <v>207.917</v>
      </c>
      <c r="Q4354" s="36">
        <f>cpi!$I$2</f>
        <v>240.85300000000001</v>
      </c>
      <c r="R4354" s="36">
        <f t="shared" si="545"/>
        <v>1.1584093652755667</v>
      </c>
      <c r="S4354" s="28" t="str">
        <f t="shared" si="541"/>
        <v/>
      </c>
      <c r="T4354" s="37">
        <f t="shared" si="542"/>
        <v>2896023.4131889166</v>
      </c>
      <c r="U4354" s="37">
        <f t="shared" si="543"/>
        <v>83648.740266548673</v>
      </c>
      <c r="V4354" s="37">
        <f t="shared" si="544"/>
        <v>83706.660734812453</v>
      </c>
    </row>
    <row r="4355" spans="1:22">
      <c r="A4355" s="23">
        <v>4354</v>
      </c>
      <c r="B4355" s="3" t="s">
        <v>1953</v>
      </c>
      <c r="C4355" s="28">
        <v>16</v>
      </c>
      <c r="D4355" s="29">
        <v>8</v>
      </c>
      <c r="E4355" s="28">
        <v>2013</v>
      </c>
      <c r="F4355" s="31">
        <f>DATE(E4355,D4355,C4355)</f>
        <v>41502</v>
      </c>
      <c r="G4355" s="24" t="s">
        <v>5494</v>
      </c>
      <c r="H4355" s="2">
        <v>2500000</v>
      </c>
      <c r="I4355" s="2">
        <v>35017</v>
      </c>
      <c r="J4355" s="2">
        <v>35017</v>
      </c>
      <c r="K4355" s="28" t="str">
        <f t="shared" ref="K4355:K4418" si="546">IF(J4355=0,1,"")</f>
        <v/>
      </c>
      <c r="L4355" s="28" t="str">
        <f t="shared" ref="L4355:L4418" si="547">IF(E4355&gt;2016,1,"")</f>
        <v/>
      </c>
      <c r="M4355" s="28" t="s">
        <v>5494</v>
      </c>
      <c r="N4355" s="28" t="str">
        <f t="shared" ref="N4355:N4418" si="548">IF(COUNTIF($M$2:$M$5233,M4355)&gt;1,1,"")</f>
        <v/>
      </c>
      <c r="O4355" s="28" t="str">
        <f>IF(N4355=1,M4355&amp;" ("&amp;E4355&amp;")",M4355)</f>
        <v>Underdogs</v>
      </c>
      <c r="P4355" s="36">
        <f>INDEX(cpi!$A$1:$M$105,MATCH('Inflation adjust calc'!$E4355,cpi!$A:$A,0),MATCH('Inflation adjust calc'!$D4355,cpi!$1:$1,0))</f>
        <v>233.87700000000001</v>
      </c>
      <c r="Q4355" s="36">
        <f>cpi!$I$2</f>
        <v>240.85300000000001</v>
      </c>
      <c r="R4355" s="36">
        <f t="shared" si="545"/>
        <v>1.0298276444455847</v>
      </c>
      <c r="S4355" s="28" t="str">
        <f t="shared" ref="S4355:S4418" si="549">IF(ISERROR(R4355),1,"")</f>
        <v/>
      </c>
      <c r="T4355" s="37">
        <f t="shared" ref="T4355:T4418" si="550">H4355*$R4355</f>
        <v>2574569.1111139618</v>
      </c>
      <c r="U4355" s="37">
        <f t="shared" ref="U4355:U4418" si="551">I4355*$R4355</f>
        <v>36061.47462555104</v>
      </c>
      <c r="V4355" s="37">
        <f t="shared" ref="V4355:V4418" si="552">J4355*$R4355</f>
        <v>36061.47462555104</v>
      </c>
    </row>
    <row r="4356" spans="1:22">
      <c r="A4356" s="23">
        <v>4355</v>
      </c>
      <c r="B4356" s="3">
        <v>36747</v>
      </c>
      <c r="C4356" s="28">
        <v>8</v>
      </c>
      <c r="D4356" s="29">
        <v>9</v>
      </c>
      <c r="E4356" s="28">
        <v>2000</v>
      </c>
      <c r="F4356" s="31">
        <f>DATE(E4356,D4356,C4356)</f>
        <v>36777</v>
      </c>
      <c r="G4356" s="24" t="s">
        <v>5495</v>
      </c>
      <c r="H4356" s="2">
        <v>2500000</v>
      </c>
      <c r="I4356" s="2">
        <v>9598</v>
      </c>
      <c r="J4356" s="2">
        <v>9598</v>
      </c>
      <c r="K4356" s="28" t="str">
        <f t="shared" si="546"/>
        <v/>
      </c>
      <c r="L4356" s="28" t="str">
        <f t="shared" si="547"/>
        <v/>
      </c>
      <c r="M4356" s="28" t="s">
        <v>5495</v>
      </c>
      <c r="N4356" s="28" t="str">
        <f t="shared" si="548"/>
        <v/>
      </c>
      <c r="O4356" s="28" t="str">
        <f>IF(N4356=1,M4356&amp;" ("&amp;E4356&amp;")",M4356)</f>
        <v>Anatomie</v>
      </c>
      <c r="P4356" s="36">
        <f>INDEX(cpi!$A$1:$M$105,MATCH('Inflation adjust calc'!$E4356,cpi!$A:$A,0),MATCH('Inflation adjust calc'!$D4356,cpi!$1:$1,0))</f>
        <v>173.7</v>
      </c>
      <c r="Q4356" s="36">
        <f>cpi!$I$2</f>
        <v>240.85300000000001</v>
      </c>
      <c r="R4356" s="36">
        <f t="shared" si="545"/>
        <v>1.3866033390903858</v>
      </c>
      <c r="S4356" s="28" t="str">
        <f t="shared" si="549"/>
        <v/>
      </c>
      <c r="T4356" s="37">
        <f t="shared" si="550"/>
        <v>3466508.3477259646</v>
      </c>
      <c r="U4356" s="37">
        <f t="shared" si="551"/>
        <v>13308.618848589524</v>
      </c>
      <c r="V4356" s="37">
        <f t="shared" si="552"/>
        <v>13308.618848589524</v>
      </c>
    </row>
    <row r="4357" spans="1:22">
      <c r="A4357" s="23">
        <v>4356</v>
      </c>
      <c r="B4357" s="3" t="s">
        <v>2045</v>
      </c>
      <c r="C4357" s="28">
        <v>31</v>
      </c>
      <c r="D4357" s="29">
        <v>12</v>
      </c>
      <c r="E4357" s="28">
        <v>2009</v>
      </c>
      <c r="F4357" s="31">
        <f>DATE(E4357,D4357,C4357)</f>
        <v>40178</v>
      </c>
      <c r="G4357" s="24" t="s">
        <v>5496</v>
      </c>
      <c r="H4357" s="2">
        <v>2500000</v>
      </c>
      <c r="I4357">
        <v>0</v>
      </c>
      <c r="J4357">
        <v>0</v>
      </c>
      <c r="K4357" s="28">
        <f t="shared" si="546"/>
        <v>1</v>
      </c>
      <c r="L4357" s="28" t="str">
        <f t="shared" si="547"/>
        <v/>
      </c>
      <c r="M4357" s="28" t="s">
        <v>5496</v>
      </c>
      <c r="N4357" s="28">
        <f t="shared" si="548"/>
        <v>1</v>
      </c>
      <c r="O4357" s="28" t="str">
        <f>IF(N4357=1,M4357&amp;" ("&amp;E4357&amp;")",M4357)</f>
        <v>The Calling (2009)</v>
      </c>
      <c r="P4357" s="36">
        <f>INDEX(cpi!$A$1:$M$105,MATCH('Inflation adjust calc'!$E4357,cpi!$A:$A,0),MATCH('Inflation adjust calc'!$D4357,cpi!$1:$1,0))</f>
        <v>215.94900000000001</v>
      </c>
      <c r="Q4357" s="36">
        <f>cpi!$I$2</f>
        <v>240.85300000000001</v>
      </c>
      <c r="R4357" s="36">
        <f t="shared" si="545"/>
        <v>1.1153235254620304</v>
      </c>
      <c r="S4357" s="28" t="str">
        <f t="shared" si="549"/>
        <v/>
      </c>
      <c r="T4357" s="37">
        <f t="shared" si="550"/>
        <v>2788308.8136550761</v>
      </c>
      <c r="U4357" s="37">
        <f t="shared" si="551"/>
        <v>0</v>
      </c>
      <c r="V4357" s="37">
        <f t="shared" si="552"/>
        <v>0</v>
      </c>
    </row>
    <row r="4358" spans="1:22">
      <c r="A4358" s="23">
        <v>4357</v>
      </c>
      <c r="B4358" s="3" t="s">
        <v>87</v>
      </c>
      <c r="C4358" s="28">
        <v>21</v>
      </c>
      <c r="D4358" s="29">
        <v>6</v>
      </c>
      <c r="E4358" s="28">
        <v>2013</v>
      </c>
      <c r="F4358" s="31">
        <f>DATE(E4358,D4358,C4358)</f>
        <v>41446</v>
      </c>
      <c r="G4358" s="24" t="s">
        <v>5497</v>
      </c>
      <c r="H4358" s="2">
        <v>2500000</v>
      </c>
      <c r="I4358">
        <v>0</v>
      </c>
      <c r="J4358">
        <v>0</v>
      </c>
      <c r="K4358" s="28">
        <f t="shared" si="546"/>
        <v>1</v>
      </c>
      <c r="L4358" s="28" t="str">
        <f t="shared" si="547"/>
        <v/>
      </c>
      <c r="M4358" s="28" t="s">
        <v>5497</v>
      </c>
      <c r="N4358" s="28" t="str">
        <f t="shared" si="548"/>
        <v/>
      </c>
      <c r="O4358" s="28" t="str">
        <f>IF(N4358=1,M4358&amp;" ("&amp;E4358&amp;")",M4358)</f>
        <v>Alien Uprising</v>
      </c>
      <c r="P4358" s="36">
        <f>INDEX(cpi!$A$1:$M$105,MATCH('Inflation adjust calc'!$E4358,cpi!$A:$A,0),MATCH('Inflation adjust calc'!$D4358,cpi!$1:$1,0))</f>
        <v>233.50399999999999</v>
      </c>
      <c r="Q4358" s="36">
        <f>cpi!$I$2</f>
        <v>240.85300000000001</v>
      </c>
      <c r="R4358" s="36">
        <f t="shared" si="545"/>
        <v>1.0314726942579142</v>
      </c>
      <c r="S4358" s="28" t="str">
        <f t="shared" si="549"/>
        <v/>
      </c>
      <c r="T4358" s="37">
        <f t="shared" si="550"/>
        <v>2578681.7356447857</v>
      </c>
      <c r="U4358" s="37">
        <f t="shared" si="551"/>
        <v>0</v>
      </c>
      <c r="V4358" s="37">
        <f t="shared" si="552"/>
        <v>0</v>
      </c>
    </row>
    <row r="4359" spans="1:22">
      <c r="A4359" s="23">
        <v>4358</v>
      </c>
      <c r="B4359" s="3" t="s">
        <v>2484</v>
      </c>
      <c r="C4359" s="28">
        <v>31</v>
      </c>
      <c r="D4359" s="29">
        <v>12</v>
      </c>
      <c r="E4359" s="28">
        <v>2010</v>
      </c>
      <c r="F4359" s="31">
        <f>DATE(E4359,D4359,C4359)</f>
        <v>40543</v>
      </c>
      <c r="G4359" s="24" t="s">
        <v>5498</v>
      </c>
      <c r="H4359" s="2">
        <v>2500000</v>
      </c>
      <c r="I4359">
        <v>0</v>
      </c>
      <c r="J4359">
        <v>0</v>
      </c>
      <c r="K4359" s="28">
        <f t="shared" si="546"/>
        <v>1</v>
      </c>
      <c r="L4359" s="28" t="str">
        <f t="shared" si="547"/>
        <v/>
      </c>
      <c r="M4359" s="28" t="s">
        <v>5498</v>
      </c>
      <c r="N4359" s="28" t="str">
        <f t="shared" si="548"/>
        <v/>
      </c>
      <c r="O4359" s="28" t="str">
        <f>IF(N4359=1,M4359&amp;" ("&amp;E4359&amp;")",M4359)</f>
        <v>Christmas Mail</v>
      </c>
      <c r="P4359" s="36">
        <f>INDEX(cpi!$A$1:$M$105,MATCH('Inflation adjust calc'!$E4359,cpi!$A:$A,0),MATCH('Inflation adjust calc'!$D4359,cpi!$1:$1,0))</f>
        <v>219.179</v>
      </c>
      <c r="Q4359" s="36">
        <f>cpi!$I$2</f>
        <v>240.85300000000001</v>
      </c>
      <c r="R4359" s="36">
        <f t="shared" si="545"/>
        <v>1.0988872109098042</v>
      </c>
      <c r="S4359" s="28" t="str">
        <f t="shared" si="549"/>
        <v/>
      </c>
      <c r="T4359" s="37">
        <f t="shared" si="550"/>
        <v>2747218.0272745104</v>
      </c>
      <c r="U4359" s="37">
        <f t="shared" si="551"/>
        <v>0</v>
      </c>
      <c r="V4359" s="37">
        <f t="shared" si="552"/>
        <v>0</v>
      </c>
    </row>
    <row r="4360" spans="1:22">
      <c r="A4360" s="23">
        <v>4359</v>
      </c>
      <c r="B4360" s="3">
        <v>42070</v>
      </c>
      <c r="C4360" s="28">
        <v>3</v>
      </c>
      <c r="D4360" s="29">
        <v>7</v>
      </c>
      <c r="E4360" s="28">
        <v>2015</v>
      </c>
      <c r="F4360" s="31">
        <f>DATE(E4360,D4360,C4360)</f>
        <v>42188</v>
      </c>
      <c r="G4360" s="24" t="s">
        <v>5499</v>
      </c>
      <c r="H4360" s="2">
        <v>2500000</v>
      </c>
      <c r="I4360">
        <v>0</v>
      </c>
      <c r="J4360">
        <v>0</v>
      </c>
      <c r="K4360" s="28">
        <f t="shared" si="546"/>
        <v>1</v>
      </c>
      <c r="L4360" s="28" t="str">
        <f t="shared" si="547"/>
        <v/>
      </c>
      <c r="M4360" s="28" t="s">
        <v>5499</v>
      </c>
      <c r="N4360" s="28" t="str">
        <f t="shared" si="548"/>
        <v/>
      </c>
      <c r="O4360" s="28" t="str">
        <f>IF(N4360=1,M4360&amp;" ("&amp;E4360&amp;")",M4360)</f>
        <v>Stung</v>
      </c>
      <c r="P4360" s="36">
        <f>INDEX(cpi!$A$1:$M$105,MATCH('Inflation adjust calc'!$E4360,cpi!$A:$A,0),MATCH('Inflation adjust calc'!$D4360,cpi!$1:$1,0))</f>
        <v>238.654</v>
      </c>
      <c r="Q4360" s="36">
        <f>cpi!$I$2</f>
        <v>240.85300000000001</v>
      </c>
      <c r="R4360" s="36">
        <f t="shared" si="545"/>
        <v>1.0092141761713611</v>
      </c>
      <c r="S4360" s="28" t="str">
        <f t="shared" si="549"/>
        <v/>
      </c>
      <c r="T4360" s="37">
        <f t="shared" si="550"/>
        <v>2523035.4404284027</v>
      </c>
      <c r="U4360" s="37">
        <f t="shared" si="551"/>
        <v>0</v>
      </c>
      <c r="V4360" s="37">
        <f t="shared" si="552"/>
        <v>0</v>
      </c>
    </row>
    <row r="4361" spans="1:22">
      <c r="A4361" s="23">
        <v>4360</v>
      </c>
      <c r="B4361" s="3" t="s">
        <v>3276</v>
      </c>
      <c r="C4361" s="28">
        <v>31</v>
      </c>
      <c r="D4361" s="29">
        <v>12</v>
      </c>
      <c r="E4361" s="28">
        <v>2017</v>
      </c>
      <c r="F4361" s="31">
        <f>DATE(E4361,D4361,C4361)</f>
        <v>43100</v>
      </c>
      <c r="G4361" s="24" t="s">
        <v>5500</v>
      </c>
      <c r="H4361" s="2">
        <v>2500000</v>
      </c>
      <c r="I4361">
        <v>0</v>
      </c>
      <c r="J4361">
        <v>0</v>
      </c>
      <c r="K4361" s="28">
        <f t="shared" si="546"/>
        <v>1</v>
      </c>
      <c r="L4361" s="28">
        <f t="shared" si="547"/>
        <v>1</v>
      </c>
      <c r="M4361" s="28" t="s">
        <v>5500</v>
      </c>
      <c r="N4361" s="28" t="str">
        <f t="shared" si="548"/>
        <v/>
      </c>
      <c r="O4361" s="28" t="str">
        <f>IF(N4361=1,M4361&amp;" ("&amp;E4361&amp;")",M4361)</f>
        <v>Sky Sharks</v>
      </c>
      <c r="P4361" s="36" t="e">
        <f>INDEX(cpi!$A$1:$M$105,MATCH('Inflation adjust calc'!$E4361,cpi!$A:$A,0),MATCH('Inflation adjust calc'!$D4361,cpi!$1:$1,0))</f>
        <v>#N/A</v>
      </c>
      <c r="Q4361" s="36">
        <f>cpi!$I$2</f>
        <v>240.85300000000001</v>
      </c>
      <c r="R4361" s="36" t="e">
        <f t="shared" si="545"/>
        <v>#N/A</v>
      </c>
      <c r="S4361" s="28">
        <f t="shared" si="549"/>
        <v>1</v>
      </c>
      <c r="T4361" s="37" t="e">
        <f t="shared" si="550"/>
        <v>#N/A</v>
      </c>
      <c r="U4361" s="37" t="e">
        <f t="shared" si="551"/>
        <v>#N/A</v>
      </c>
      <c r="V4361" s="37" t="e">
        <f t="shared" si="552"/>
        <v>#N/A</v>
      </c>
    </row>
    <row r="4362" spans="1:22">
      <c r="A4362" s="23">
        <v>4361</v>
      </c>
      <c r="B4362" s="3" t="s">
        <v>5501</v>
      </c>
      <c r="C4362" s="28">
        <v>13</v>
      </c>
      <c r="D4362" s="29">
        <v>10</v>
      </c>
      <c r="E4362" s="28">
        <v>2015</v>
      </c>
      <c r="F4362" s="31">
        <f>DATE(E4362,D4362,C4362)</f>
        <v>42290</v>
      </c>
      <c r="G4362" s="24" t="s">
        <v>5502</v>
      </c>
      <c r="H4362" s="2">
        <v>2500000</v>
      </c>
      <c r="I4362">
        <v>0</v>
      </c>
      <c r="J4362">
        <v>0</v>
      </c>
      <c r="K4362" s="28">
        <f t="shared" si="546"/>
        <v>1</v>
      </c>
      <c r="L4362" s="28" t="str">
        <f t="shared" si="547"/>
        <v/>
      </c>
      <c r="M4362" s="28" t="s">
        <v>5502</v>
      </c>
      <c r="N4362" s="28" t="str">
        <f t="shared" si="548"/>
        <v/>
      </c>
      <c r="O4362" s="28" t="str">
        <f>IF(N4362=1,M4362&amp;" ("&amp;E4362&amp;")",M4362)</f>
        <v>8 Days</v>
      </c>
      <c r="P4362" s="36">
        <f>INDEX(cpi!$A$1:$M$105,MATCH('Inflation adjust calc'!$E4362,cpi!$A:$A,0),MATCH('Inflation adjust calc'!$D4362,cpi!$1:$1,0))</f>
        <v>237.83799999999999</v>
      </c>
      <c r="Q4362" s="36">
        <f>cpi!$I$2</f>
        <v>240.85300000000001</v>
      </c>
      <c r="R4362" s="36">
        <f t="shared" si="545"/>
        <v>1.0126766959022528</v>
      </c>
      <c r="S4362" s="28" t="str">
        <f t="shared" si="549"/>
        <v/>
      </c>
      <c r="T4362" s="37">
        <f t="shared" si="550"/>
        <v>2531691.7397556319</v>
      </c>
      <c r="U4362" s="37">
        <f t="shared" si="551"/>
        <v>0</v>
      </c>
      <c r="V4362" s="37">
        <f t="shared" si="552"/>
        <v>0</v>
      </c>
    </row>
    <row r="4363" spans="1:22">
      <c r="A4363" s="23">
        <v>4362</v>
      </c>
      <c r="B4363" s="3">
        <v>42409</v>
      </c>
      <c r="C4363" s="28">
        <v>2</v>
      </c>
      <c r="D4363" s="29">
        <v>9</v>
      </c>
      <c r="E4363" s="28">
        <v>2016</v>
      </c>
      <c r="F4363" s="31">
        <f>DATE(E4363,D4363,C4363)</f>
        <v>42615</v>
      </c>
      <c r="G4363" s="24" t="s">
        <v>5503</v>
      </c>
      <c r="H4363" s="2">
        <v>2500000</v>
      </c>
      <c r="I4363">
        <v>0</v>
      </c>
      <c r="J4363">
        <v>0</v>
      </c>
      <c r="K4363" s="28">
        <f t="shared" si="546"/>
        <v>1</v>
      </c>
      <c r="L4363" s="28" t="str">
        <f t="shared" si="547"/>
        <v/>
      </c>
      <c r="M4363" s="28" t="s">
        <v>5503</v>
      </c>
      <c r="N4363" s="28" t="str">
        <f t="shared" si="548"/>
        <v/>
      </c>
      <c r="O4363" s="28" t="str">
        <f>IF(N4363=1,M4363&amp;" ("&amp;E4363&amp;")",M4363)</f>
        <v>Antibirth</v>
      </c>
      <c r="P4363" s="36">
        <f>INDEX(cpi!$A$1:$M$105,MATCH('Inflation adjust calc'!$E4363,cpi!$A:$A,0),MATCH('Inflation adjust calc'!$D4363,cpi!$1:$1,0))</f>
        <v>0</v>
      </c>
      <c r="Q4363" s="36">
        <f>cpi!$I$2</f>
        <v>240.85300000000001</v>
      </c>
      <c r="R4363" s="36" t="e">
        <f t="shared" si="545"/>
        <v>#DIV/0!</v>
      </c>
      <c r="S4363" s="28">
        <f t="shared" si="549"/>
        <v>1</v>
      </c>
      <c r="T4363" s="37" t="e">
        <f t="shared" si="550"/>
        <v>#DIV/0!</v>
      </c>
      <c r="U4363" s="37" t="e">
        <f t="shared" si="551"/>
        <v>#DIV/0!</v>
      </c>
      <c r="V4363" s="37" t="e">
        <f t="shared" si="552"/>
        <v>#DIV/0!</v>
      </c>
    </row>
    <row r="4364" spans="1:22">
      <c r="A4364" s="23">
        <v>4363</v>
      </c>
      <c r="B4364" s="3">
        <v>42402</v>
      </c>
      <c r="C4364" s="28">
        <v>2</v>
      </c>
      <c r="D4364" s="29">
        <v>2</v>
      </c>
      <c r="E4364" s="28">
        <v>2016</v>
      </c>
      <c r="F4364" s="31">
        <f>DATE(E4364,D4364,C4364)</f>
        <v>42402</v>
      </c>
      <c r="G4364" s="24" t="s">
        <v>5504</v>
      </c>
      <c r="H4364" s="2">
        <v>2500000</v>
      </c>
      <c r="I4364">
        <v>0</v>
      </c>
      <c r="J4364">
        <v>0</v>
      </c>
      <c r="K4364" s="28">
        <f t="shared" si="546"/>
        <v>1</v>
      </c>
      <c r="L4364" s="28" t="str">
        <f t="shared" si="547"/>
        <v/>
      </c>
      <c r="M4364" s="28" t="s">
        <v>5504</v>
      </c>
      <c r="N4364" s="28" t="str">
        <f t="shared" si="548"/>
        <v/>
      </c>
      <c r="O4364" s="28" t="str">
        <f>IF(N4364=1,M4364&amp;" ("&amp;E4364&amp;")",M4364)</f>
        <v>The Rise of the Krays</v>
      </c>
      <c r="P4364" s="36">
        <f>INDEX(cpi!$A$1:$M$105,MATCH('Inflation adjust calc'!$E4364,cpi!$A:$A,0),MATCH('Inflation adjust calc'!$D4364,cpi!$1:$1,0))</f>
        <v>237.11099999999999</v>
      </c>
      <c r="Q4364" s="36">
        <f>cpi!$I$2</f>
        <v>240.85300000000001</v>
      </c>
      <c r="R4364" s="36">
        <f t="shared" si="545"/>
        <v>1.0157816381357256</v>
      </c>
      <c r="S4364" s="28" t="str">
        <f t="shared" si="549"/>
        <v/>
      </c>
      <c r="T4364" s="37">
        <f t="shared" si="550"/>
        <v>2539454.0953393141</v>
      </c>
      <c r="U4364" s="37">
        <f t="shared" si="551"/>
        <v>0</v>
      </c>
      <c r="V4364" s="37">
        <f t="shared" si="552"/>
        <v>0</v>
      </c>
    </row>
    <row r="4365" spans="1:22">
      <c r="A4365" s="23">
        <v>4364</v>
      </c>
      <c r="B4365" s="3" t="s">
        <v>1226</v>
      </c>
      <c r="C4365" s="28">
        <v>13</v>
      </c>
      <c r="D4365" s="29">
        <v>5</v>
      </c>
      <c r="E4365" s="28">
        <v>2011</v>
      </c>
      <c r="F4365" s="31">
        <f>DATE(E4365,D4365,C4365)</f>
        <v>40676</v>
      </c>
      <c r="G4365" s="24" t="s">
        <v>5505</v>
      </c>
      <c r="H4365" s="2">
        <v>2450000</v>
      </c>
      <c r="I4365" s="2">
        <v>180237</v>
      </c>
      <c r="J4365" s="2">
        <v>182358</v>
      </c>
      <c r="K4365" s="28" t="str">
        <f t="shared" si="546"/>
        <v/>
      </c>
      <c r="L4365" s="28" t="str">
        <f t="shared" si="547"/>
        <v/>
      </c>
      <c r="M4365" s="28" t="s">
        <v>5505</v>
      </c>
      <c r="N4365" s="28" t="str">
        <f t="shared" si="548"/>
        <v/>
      </c>
      <c r="O4365" s="28" t="str">
        <f>IF(N4365=1,M4365&amp;" ("&amp;E4365&amp;")",M4365)</f>
        <v>Go For It!</v>
      </c>
      <c r="P4365" s="36">
        <f>INDEX(cpi!$A$1:$M$105,MATCH('Inflation adjust calc'!$E4365,cpi!$A:$A,0),MATCH('Inflation adjust calc'!$D4365,cpi!$1:$1,0))</f>
        <v>225.964</v>
      </c>
      <c r="Q4365" s="36">
        <f>cpi!$I$2</f>
        <v>240.85300000000001</v>
      </c>
      <c r="R4365" s="36">
        <f t="shared" si="545"/>
        <v>1.065891026889239</v>
      </c>
      <c r="S4365" s="28" t="str">
        <f t="shared" si="549"/>
        <v/>
      </c>
      <c r="T4365" s="37">
        <f t="shared" si="550"/>
        <v>2611433.0158786355</v>
      </c>
      <c r="U4365" s="37">
        <f t="shared" si="551"/>
        <v>192113.00101343577</v>
      </c>
      <c r="V4365" s="37">
        <f t="shared" si="552"/>
        <v>194373.75588146783</v>
      </c>
    </row>
    <row r="4366" spans="1:22">
      <c r="A4366" s="23">
        <v>4365</v>
      </c>
      <c r="B4366" s="3" t="s">
        <v>5506</v>
      </c>
      <c r="C4366" s="28">
        <v>16</v>
      </c>
      <c r="D4366" s="29">
        <v>10</v>
      </c>
      <c r="E4366" s="28">
        <v>1996</v>
      </c>
      <c r="F4366" s="31">
        <f>DATE(E4366,D4366,C4366)</f>
        <v>35354</v>
      </c>
      <c r="G4366" s="24" t="s">
        <v>5507</v>
      </c>
      <c r="H4366" s="2">
        <v>2400000</v>
      </c>
      <c r="I4366" s="2">
        <v>5691854</v>
      </c>
      <c r="J4366" s="2">
        <v>5691854</v>
      </c>
      <c r="K4366" s="28" t="str">
        <f t="shared" si="546"/>
        <v/>
      </c>
      <c r="L4366" s="28" t="str">
        <f t="shared" si="547"/>
        <v/>
      </c>
      <c r="M4366" s="28" t="s">
        <v>5507</v>
      </c>
      <c r="N4366" s="28" t="str">
        <f t="shared" si="548"/>
        <v/>
      </c>
      <c r="O4366" s="28" t="str">
        <f>IF(N4366=1,M4366&amp;" ("&amp;E4366&amp;")",M4366)</f>
        <v>Get on the Bus</v>
      </c>
      <c r="P4366" s="36">
        <f>INDEX(cpi!$A$1:$M$105,MATCH('Inflation adjust calc'!$E4366,cpi!$A:$A,0),MATCH('Inflation adjust calc'!$D4366,cpi!$1:$1,0))</f>
        <v>158.30000000000001</v>
      </c>
      <c r="Q4366" s="36">
        <f>cpi!$I$2</f>
        <v>240.85300000000001</v>
      </c>
      <c r="R4366" s="36">
        <f t="shared" si="545"/>
        <v>1.5214971572962728</v>
      </c>
      <c r="S4366" s="28" t="str">
        <f t="shared" si="549"/>
        <v/>
      </c>
      <c r="T4366" s="37">
        <f t="shared" si="550"/>
        <v>3651593.1775110546</v>
      </c>
      <c r="U4366" s="37">
        <f t="shared" si="551"/>
        <v>8660139.6807454191</v>
      </c>
      <c r="V4366" s="37">
        <f t="shared" si="552"/>
        <v>8660139.6807454191</v>
      </c>
    </row>
    <row r="4367" spans="1:22">
      <c r="A4367" s="23">
        <v>4366</v>
      </c>
      <c r="B4367" s="3">
        <v>39203</v>
      </c>
      <c r="C4367" s="28">
        <v>5</v>
      </c>
      <c r="D4367" s="29">
        <v>1</v>
      </c>
      <c r="E4367" s="28">
        <v>2007</v>
      </c>
      <c r="F4367" s="31">
        <f>DATE(E4367,D4367,C4367)</f>
        <v>39087</v>
      </c>
      <c r="G4367" s="24" t="s">
        <v>5508</v>
      </c>
      <c r="H4367" s="2">
        <v>2400000</v>
      </c>
      <c r="I4367" s="2">
        <v>1008849</v>
      </c>
      <c r="J4367" s="2">
        <v>1420418</v>
      </c>
      <c r="K4367" s="28" t="str">
        <f t="shared" si="546"/>
        <v/>
      </c>
      <c r="L4367" s="28" t="str">
        <f t="shared" si="547"/>
        <v/>
      </c>
      <c r="M4367" s="28" t="s">
        <v>5508</v>
      </c>
      <c r="N4367" s="28" t="str">
        <f t="shared" si="548"/>
        <v/>
      </c>
      <c r="O4367" s="28" t="str">
        <f>IF(N4367=1,M4367&amp;" ("&amp;E4367&amp;")",M4367)</f>
        <v>Thr3e</v>
      </c>
      <c r="P4367" s="36">
        <f>INDEX(cpi!$A$1:$M$105,MATCH('Inflation adjust calc'!$E4367,cpi!$A:$A,0),MATCH('Inflation adjust calc'!$D4367,cpi!$1:$1,0))</f>
        <v>202.416</v>
      </c>
      <c r="Q4367" s="36">
        <f>cpi!$I$2</f>
        <v>240.85300000000001</v>
      </c>
      <c r="R4367" s="36">
        <f t="shared" si="545"/>
        <v>1.1898911153268517</v>
      </c>
      <c r="S4367" s="28" t="str">
        <f t="shared" si="549"/>
        <v/>
      </c>
      <c r="T4367" s="37">
        <f t="shared" si="550"/>
        <v>2855738.6767844441</v>
      </c>
      <c r="U4367" s="37">
        <f t="shared" si="551"/>
        <v>1200420.461806379</v>
      </c>
      <c r="V4367" s="37">
        <f t="shared" si="552"/>
        <v>1690142.7582503359</v>
      </c>
    </row>
    <row r="4368" spans="1:22">
      <c r="A4368" s="23">
        <v>4367</v>
      </c>
      <c r="B4368" s="3">
        <v>38726</v>
      </c>
      <c r="C4368" s="28">
        <v>1</v>
      </c>
      <c r="D4368" s="29">
        <v>9</v>
      </c>
      <c r="E4368" s="28">
        <v>2006</v>
      </c>
      <c r="F4368" s="31">
        <f>DATE(E4368,D4368,C4368)</f>
        <v>38961</v>
      </c>
      <c r="G4368" s="24" t="s">
        <v>5509</v>
      </c>
      <c r="H4368" s="2">
        <v>2400000</v>
      </c>
      <c r="I4368" s="2">
        <v>444093</v>
      </c>
      <c r="J4368" s="2">
        <v>500296</v>
      </c>
      <c r="K4368" s="28" t="str">
        <f t="shared" si="546"/>
        <v/>
      </c>
      <c r="L4368" s="28" t="str">
        <f t="shared" si="547"/>
        <v/>
      </c>
      <c r="M4368" s="28" t="s">
        <v>5509</v>
      </c>
      <c r="N4368" s="28" t="str">
        <f t="shared" si="548"/>
        <v/>
      </c>
      <c r="O4368" s="28" t="str">
        <f>IF(N4368=1,M4368&amp;" ("&amp;E4368&amp;")",M4368)</f>
        <v>Idiocracy</v>
      </c>
      <c r="P4368" s="36">
        <f>INDEX(cpi!$A$1:$M$105,MATCH('Inflation adjust calc'!$E4368,cpi!$A:$A,0),MATCH('Inflation adjust calc'!$D4368,cpi!$1:$1,0))</f>
        <v>202.9</v>
      </c>
      <c r="Q4368" s="36">
        <f>cpi!$I$2</f>
        <v>240.85300000000001</v>
      </c>
      <c r="R4368" s="36">
        <f t="shared" si="545"/>
        <v>1.1870527353376048</v>
      </c>
      <c r="S4368" s="28" t="str">
        <f t="shared" si="549"/>
        <v/>
      </c>
      <c r="T4368" s="37">
        <f t="shared" si="550"/>
        <v>2848926.5648102514</v>
      </c>
      <c r="U4368" s="37">
        <f t="shared" si="551"/>
        <v>527161.81039428292</v>
      </c>
      <c r="V4368" s="37">
        <f t="shared" si="552"/>
        <v>593877.73527846229</v>
      </c>
    </row>
    <row r="4369" spans="1:22">
      <c r="A4369" s="23">
        <v>4368</v>
      </c>
      <c r="B4369" s="3" t="s">
        <v>1809</v>
      </c>
      <c r="C4369" s="28">
        <v>14</v>
      </c>
      <c r="D4369" s="29">
        <v>11</v>
      </c>
      <c r="E4369" s="28">
        <v>2014</v>
      </c>
      <c r="F4369" s="31">
        <f>DATE(E4369,D4369,C4369)</f>
        <v>41957</v>
      </c>
      <c r="G4369" s="24" t="s">
        <v>5510</v>
      </c>
      <c r="H4369" s="2">
        <v>2400000</v>
      </c>
      <c r="I4369">
        <v>0</v>
      </c>
      <c r="J4369">
        <v>0</v>
      </c>
      <c r="K4369" s="28">
        <f t="shared" si="546"/>
        <v>1</v>
      </c>
      <c r="L4369" s="28" t="str">
        <f t="shared" si="547"/>
        <v/>
      </c>
      <c r="M4369" s="28" t="s">
        <v>5510</v>
      </c>
      <c r="N4369" s="28" t="str">
        <f t="shared" si="548"/>
        <v/>
      </c>
      <c r="O4369" s="28" t="str">
        <f>IF(N4369=1,M4369&amp;" ("&amp;E4369&amp;")",M4369)</f>
        <v>Always Woodstock</v>
      </c>
      <c r="P4369" s="36">
        <f>INDEX(cpi!$A$1:$M$105,MATCH('Inflation adjust calc'!$E4369,cpi!$A:$A,0),MATCH('Inflation adjust calc'!$D4369,cpi!$1:$1,0))</f>
        <v>236.15100000000001</v>
      </c>
      <c r="Q4369" s="36">
        <f>cpi!$I$2</f>
        <v>240.85300000000001</v>
      </c>
      <c r="R4369" s="36">
        <f t="shared" si="545"/>
        <v>1.0199109891552438</v>
      </c>
      <c r="S4369" s="28" t="str">
        <f t="shared" si="549"/>
        <v/>
      </c>
      <c r="T4369" s="37">
        <f t="shared" si="550"/>
        <v>2447786.373972585</v>
      </c>
      <c r="U4369" s="37">
        <f t="shared" si="551"/>
        <v>0</v>
      </c>
      <c r="V4369" s="37">
        <f t="shared" si="552"/>
        <v>0</v>
      </c>
    </row>
    <row r="4370" spans="1:22">
      <c r="A4370" s="23">
        <v>4369</v>
      </c>
      <c r="B4370" s="3" t="s">
        <v>5511</v>
      </c>
      <c r="C4370" s="28">
        <v>25</v>
      </c>
      <c r="D4370" s="29">
        <v>7</v>
      </c>
      <c r="E4370" s="28">
        <v>2007</v>
      </c>
      <c r="F4370" s="31">
        <f>DATE(E4370,D4370,C4370)</f>
        <v>39288</v>
      </c>
      <c r="G4370" s="24" t="s">
        <v>5512</v>
      </c>
      <c r="H4370" s="2">
        <v>2380000</v>
      </c>
      <c r="I4370" s="2">
        <v>327919</v>
      </c>
      <c r="J4370" s="2">
        <v>8739576</v>
      </c>
      <c r="K4370" s="28" t="str">
        <f t="shared" si="546"/>
        <v/>
      </c>
      <c r="L4370" s="28" t="str">
        <f t="shared" si="547"/>
        <v/>
      </c>
      <c r="M4370" s="28" t="s">
        <v>5512</v>
      </c>
      <c r="N4370" s="28" t="str">
        <f t="shared" si="548"/>
        <v/>
      </c>
      <c r="O4370" s="28" t="str">
        <f>IF(N4370=1,M4370&amp;" ("&amp;E4370&amp;")",M4370)</f>
        <v>This is England</v>
      </c>
      <c r="P4370" s="36">
        <f>INDEX(cpi!$A$1:$M$105,MATCH('Inflation adjust calc'!$E4370,cpi!$A:$A,0),MATCH('Inflation adjust calc'!$D4370,cpi!$1:$1,0))</f>
        <v>208.29900000000001</v>
      </c>
      <c r="Q4370" s="36">
        <f>cpi!$I$2</f>
        <v>240.85300000000001</v>
      </c>
      <c r="R4370" s="36">
        <f t="shared" ref="R4370:R4433" si="553">Q4370/P4370</f>
        <v>1.1562849557607093</v>
      </c>
      <c r="S4370" s="28" t="str">
        <f t="shared" si="549"/>
        <v/>
      </c>
      <c r="T4370" s="37">
        <f t="shared" si="550"/>
        <v>2751958.1947104884</v>
      </c>
      <c r="U4370" s="37">
        <f t="shared" si="551"/>
        <v>379167.80640809605</v>
      </c>
      <c r="V4370" s="37">
        <f t="shared" si="552"/>
        <v>10105440.248527357</v>
      </c>
    </row>
    <row r="4371" spans="1:22">
      <c r="A4371" s="23">
        <v>4370</v>
      </c>
      <c r="B4371" s="3">
        <v>16072</v>
      </c>
      <c r="C4371" s="28">
        <v>1</v>
      </c>
      <c r="D4371" s="29">
        <v>1</v>
      </c>
      <c r="E4371" s="28">
        <v>1944</v>
      </c>
      <c r="F4371" s="31">
        <f>DATE(E4371,D4371,C4371)</f>
        <v>16072</v>
      </c>
      <c r="G4371" s="24" t="s">
        <v>5513</v>
      </c>
      <c r="H4371" s="2">
        <v>2361000</v>
      </c>
      <c r="I4371" s="2">
        <v>3500000</v>
      </c>
      <c r="J4371" s="2">
        <v>3500000</v>
      </c>
      <c r="K4371" s="28" t="str">
        <f t="shared" si="546"/>
        <v/>
      </c>
      <c r="L4371" s="28" t="str">
        <f t="shared" si="547"/>
        <v/>
      </c>
      <c r="M4371" s="28" t="s">
        <v>5513</v>
      </c>
      <c r="N4371" s="28" t="str">
        <f t="shared" si="548"/>
        <v/>
      </c>
      <c r="O4371" s="28" t="str">
        <f>IF(N4371=1,M4371&amp;" ("&amp;E4371&amp;")",M4371)</f>
        <v>Bathing Beauty</v>
      </c>
      <c r="P4371" s="36">
        <f>INDEX(cpi!$A$1:$M$105,MATCH('Inflation adjust calc'!$E4371,cpi!$A:$A,0),MATCH('Inflation adjust calc'!$D4371,cpi!$1:$1,0))</f>
        <v>17.399999999999999</v>
      </c>
      <c r="Q4371" s="36">
        <f>cpi!$I$2</f>
        <v>240.85300000000001</v>
      </c>
      <c r="R4371" s="36">
        <f t="shared" si="553"/>
        <v>13.84212643678161</v>
      </c>
      <c r="S4371" s="28" t="str">
        <f t="shared" si="549"/>
        <v/>
      </c>
      <c r="T4371" s="37">
        <f t="shared" si="550"/>
        <v>32681260.517241381</v>
      </c>
      <c r="U4371" s="37">
        <f t="shared" si="551"/>
        <v>48447442.528735638</v>
      </c>
      <c r="V4371" s="37">
        <f t="shared" si="552"/>
        <v>48447442.528735638</v>
      </c>
    </row>
    <row r="4372" spans="1:22">
      <c r="A4372" s="23">
        <v>4371</v>
      </c>
      <c r="B4372" s="3" t="s">
        <v>425</v>
      </c>
      <c r="C4372" s="28">
        <v>20</v>
      </c>
      <c r="D4372" s="29">
        <v>3</v>
      </c>
      <c r="E4372" s="28">
        <v>2015</v>
      </c>
      <c r="F4372" s="31">
        <f>DATE(E4372,D4372,C4372)</f>
        <v>42083</v>
      </c>
      <c r="G4372" s="24" t="s">
        <v>5514</v>
      </c>
      <c r="H4372" s="2">
        <v>2300000</v>
      </c>
      <c r="I4372" s="2">
        <v>12985600</v>
      </c>
      <c r="J4372" s="2">
        <v>14305540</v>
      </c>
      <c r="K4372" s="28" t="str">
        <f t="shared" si="546"/>
        <v/>
      </c>
      <c r="L4372" s="28" t="str">
        <f t="shared" si="547"/>
        <v/>
      </c>
      <c r="M4372" s="28" t="s">
        <v>5514</v>
      </c>
      <c r="N4372" s="28" t="str">
        <f t="shared" si="548"/>
        <v/>
      </c>
      <c r="O4372" s="28" t="str">
        <f>IF(N4372=1,M4372&amp;" ("&amp;E4372&amp;")",M4372)</f>
        <v>Do You Believe?</v>
      </c>
      <c r="P4372" s="36">
        <f>INDEX(cpi!$A$1:$M$105,MATCH('Inflation adjust calc'!$E4372,cpi!$A:$A,0),MATCH('Inflation adjust calc'!$D4372,cpi!$1:$1,0))</f>
        <v>236.119</v>
      </c>
      <c r="Q4372" s="36">
        <f>cpi!$I$2</f>
        <v>240.85300000000001</v>
      </c>
      <c r="R4372" s="36">
        <f t="shared" si="553"/>
        <v>1.0200492124733715</v>
      </c>
      <c r="S4372" s="28" t="str">
        <f t="shared" si="549"/>
        <v/>
      </c>
      <c r="T4372" s="37">
        <f t="shared" si="550"/>
        <v>2346113.1886887546</v>
      </c>
      <c r="U4372" s="37">
        <f t="shared" si="551"/>
        <v>13245951.053494213</v>
      </c>
      <c r="V4372" s="37">
        <f t="shared" si="552"/>
        <v>14592354.811006315</v>
      </c>
    </row>
    <row r="4373" spans="1:22">
      <c r="A4373" s="23">
        <v>4372</v>
      </c>
      <c r="B4373" s="3" t="s">
        <v>5515</v>
      </c>
      <c r="C4373" s="28">
        <v>24</v>
      </c>
      <c r="D4373" s="29">
        <v>9</v>
      </c>
      <c r="E4373" s="28">
        <v>1951</v>
      </c>
      <c r="F4373" s="31">
        <f>DATE(E4373,D4373,C4373)</f>
        <v>18895</v>
      </c>
      <c r="G4373" s="24" t="s">
        <v>5516</v>
      </c>
      <c r="H4373" s="2">
        <v>2300000</v>
      </c>
      <c r="I4373" s="2">
        <v>11000000</v>
      </c>
      <c r="J4373" s="2">
        <v>11000000</v>
      </c>
      <c r="K4373" s="28" t="str">
        <f t="shared" si="546"/>
        <v/>
      </c>
      <c r="L4373" s="28" t="str">
        <f t="shared" si="547"/>
        <v/>
      </c>
      <c r="M4373" s="28" t="s">
        <v>5516</v>
      </c>
      <c r="N4373" s="28" t="str">
        <f t="shared" si="548"/>
        <v/>
      </c>
      <c r="O4373" s="28" t="str">
        <f>IF(N4373=1,M4373&amp;" ("&amp;E4373&amp;")",M4373)</f>
        <v>Show Boat</v>
      </c>
      <c r="P4373" s="36">
        <f>INDEX(cpi!$A$1:$M$105,MATCH('Inflation adjust calc'!$E4373,cpi!$A:$A,0),MATCH('Inflation adjust calc'!$D4373,cpi!$1:$1,0))</f>
        <v>26.1</v>
      </c>
      <c r="Q4373" s="36">
        <f>cpi!$I$2</f>
        <v>240.85300000000001</v>
      </c>
      <c r="R4373" s="36">
        <f t="shared" si="553"/>
        <v>9.2280842911877397</v>
      </c>
      <c r="S4373" s="28" t="str">
        <f t="shared" si="549"/>
        <v/>
      </c>
      <c r="T4373" s="37">
        <f t="shared" si="550"/>
        <v>21224593.869731802</v>
      </c>
      <c r="U4373" s="37">
        <f t="shared" si="551"/>
        <v>101508927.20306514</v>
      </c>
      <c r="V4373" s="37">
        <f t="shared" si="552"/>
        <v>101508927.20306514</v>
      </c>
    </row>
    <row r="4374" spans="1:22">
      <c r="A4374" s="23">
        <v>4373</v>
      </c>
      <c r="B4374" s="3">
        <v>35800</v>
      </c>
      <c r="C4374" s="28">
        <v>1</v>
      </c>
      <c r="D4374" s="29">
        <v>5</v>
      </c>
      <c r="E4374" s="28">
        <v>1998</v>
      </c>
      <c r="F4374" s="31">
        <f>DATE(E4374,D4374,C4374)</f>
        <v>35916</v>
      </c>
      <c r="G4374" s="24" t="s">
        <v>5517</v>
      </c>
      <c r="H4374" s="2">
        <v>2300000</v>
      </c>
      <c r="I4374" s="2">
        <v>574838</v>
      </c>
      <c r="J4374" s="2">
        <v>574838</v>
      </c>
      <c r="K4374" s="28" t="str">
        <f t="shared" si="546"/>
        <v/>
      </c>
      <c r="L4374" s="28" t="str">
        <f t="shared" si="547"/>
        <v/>
      </c>
      <c r="M4374" s="28" t="s">
        <v>5517</v>
      </c>
      <c r="N4374" s="28" t="str">
        <f t="shared" si="548"/>
        <v/>
      </c>
      <c r="O4374" s="28" t="str">
        <f>IF(N4374=1,M4374&amp;" ("&amp;E4374&amp;")",M4374)</f>
        <v>Dancer, Texas Pop. 81</v>
      </c>
      <c r="P4374" s="36">
        <f>INDEX(cpi!$A$1:$M$105,MATCH('Inflation adjust calc'!$E4374,cpi!$A:$A,0),MATCH('Inflation adjust calc'!$D4374,cpi!$1:$1,0))</f>
        <v>162.80000000000001</v>
      </c>
      <c r="Q4374" s="36">
        <f>cpi!$I$2</f>
        <v>240.85300000000001</v>
      </c>
      <c r="R4374" s="36">
        <f t="shared" si="553"/>
        <v>1.4794410319410318</v>
      </c>
      <c r="S4374" s="28" t="str">
        <f t="shared" si="549"/>
        <v/>
      </c>
      <c r="T4374" s="37">
        <f t="shared" si="550"/>
        <v>3402714.3734643734</v>
      </c>
      <c r="U4374" s="37">
        <f t="shared" si="551"/>
        <v>850438.92391891882</v>
      </c>
      <c r="V4374" s="37">
        <f t="shared" si="552"/>
        <v>850438.92391891882</v>
      </c>
    </row>
    <row r="4375" spans="1:22">
      <c r="A4375" s="23">
        <v>4374</v>
      </c>
      <c r="B4375" s="3" t="s">
        <v>1887</v>
      </c>
      <c r="C4375" s="28">
        <v>26</v>
      </c>
      <c r="D4375" s="29">
        <v>8</v>
      </c>
      <c r="E4375" s="28">
        <v>2011</v>
      </c>
      <c r="F4375" s="31">
        <f>DATE(E4375,D4375,C4375)</f>
        <v>40781</v>
      </c>
      <c r="G4375" s="24" t="s">
        <v>5518</v>
      </c>
      <c r="H4375" s="2">
        <v>2300000</v>
      </c>
      <c r="I4375" s="2">
        <v>29384</v>
      </c>
      <c r="J4375" s="2">
        <v>29384</v>
      </c>
      <c r="K4375" s="28" t="str">
        <f t="shared" si="546"/>
        <v/>
      </c>
      <c r="L4375" s="28" t="str">
        <f t="shared" si="547"/>
        <v/>
      </c>
      <c r="M4375" s="28" t="s">
        <v>5518</v>
      </c>
      <c r="N4375" s="28" t="str">
        <f t="shared" si="548"/>
        <v/>
      </c>
      <c r="O4375" s="28" t="str">
        <f>IF(N4375=1,M4375&amp;" ("&amp;E4375&amp;")",M4375)</f>
        <v>Redemption Road</v>
      </c>
      <c r="P4375" s="36">
        <f>INDEX(cpi!$A$1:$M$105,MATCH('Inflation adjust calc'!$E4375,cpi!$A:$A,0),MATCH('Inflation adjust calc'!$D4375,cpi!$1:$1,0))</f>
        <v>226.54499999999999</v>
      </c>
      <c r="Q4375" s="36">
        <f>cpi!$I$2</f>
        <v>240.85300000000001</v>
      </c>
      <c r="R4375" s="36">
        <f t="shared" si="553"/>
        <v>1.0631574300911519</v>
      </c>
      <c r="S4375" s="28" t="str">
        <f t="shared" si="549"/>
        <v/>
      </c>
      <c r="T4375" s="37">
        <f t="shared" si="550"/>
        <v>2445262.0892096492</v>
      </c>
      <c r="U4375" s="37">
        <f t="shared" si="551"/>
        <v>31239.817925798408</v>
      </c>
      <c r="V4375" s="37">
        <f t="shared" si="552"/>
        <v>31239.817925798408</v>
      </c>
    </row>
    <row r="4376" spans="1:22">
      <c r="A4376" s="23">
        <v>4375</v>
      </c>
      <c r="B4376" s="3" t="s">
        <v>5519</v>
      </c>
      <c r="C4376" s="28">
        <v>15</v>
      </c>
      <c r="D4376" s="29">
        <v>4</v>
      </c>
      <c r="E4376" s="28">
        <v>2015</v>
      </c>
      <c r="F4376" s="31">
        <f>DATE(E4376,D4376,C4376)</f>
        <v>42109</v>
      </c>
      <c r="G4376" s="24" t="s">
        <v>5520</v>
      </c>
      <c r="H4376" s="2">
        <v>2300000</v>
      </c>
      <c r="I4376">
        <v>0</v>
      </c>
      <c r="J4376">
        <v>0</v>
      </c>
      <c r="K4376" s="28">
        <f t="shared" si="546"/>
        <v>1</v>
      </c>
      <c r="L4376" s="28" t="str">
        <f t="shared" si="547"/>
        <v/>
      </c>
      <c r="M4376" s="28" t="s">
        <v>5520</v>
      </c>
      <c r="N4376" s="28" t="str">
        <f t="shared" si="548"/>
        <v/>
      </c>
      <c r="O4376" s="28" t="str">
        <f>IF(N4376=1,M4376&amp;" ("&amp;E4376&amp;")",M4376)</f>
        <v>The Toxic Avenger Part II</v>
      </c>
      <c r="P4376" s="36">
        <f>INDEX(cpi!$A$1:$M$105,MATCH('Inflation adjust calc'!$E4376,cpi!$A:$A,0),MATCH('Inflation adjust calc'!$D4376,cpi!$1:$1,0))</f>
        <v>236.59899999999999</v>
      </c>
      <c r="Q4376" s="36">
        <f>cpi!$I$2</f>
        <v>240.85300000000001</v>
      </c>
      <c r="R4376" s="36">
        <f t="shared" si="553"/>
        <v>1.0179797885874413</v>
      </c>
      <c r="S4376" s="28" t="str">
        <f t="shared" si="549"/>
        <v/>
      </c>
      <c r="T4376" s="37">
        <f t="shared" si="550"/>
        <v>2341353.5137511152</v>
      </c>
      <c r="U4376" s="37">
        <f t="shared" si="551"/>
        <v>0</v>
      </c>
      <c r="V4376" s="37">
        <f t="shared" si="552"/>
        <v>0</v>
      </c>
    </row>
    <row r="4377" spans="1:22">
      <c r="A4377" s="23">
        <v>4376</v>
      </c>
      <c r="B4377" s="3" t="s">
        <v>5521</v>
      </c>
      <c r="C4377" s="28">
        <v>19</v>
      </c>
      <c r="D4377" s="29">
        <v>1</v>
      </c>
      <c r="E4377" s="28">
        <v>2016</v>
      </c>
      <c r="F4377" s="31">
        <f>DATE(E4377,D4377,C4377)</f>
        <v>42388</v>
      </c>
      <c r="G4377" s="24" t="s">
        <v>5522</v>
      </c>
      <c r="H4377" s="2">
        <v>2300000</v>
      </c>
      <c r="I4377">
        <v>0</v>
      </c>
      <c r="J4377">
        <v>0</v>
      </c>
      <c r="K4377" s="28">
        <f t="shared" si="546"/>
        <v>1</v>
      </c>
      <c r="L4377" s="28" t="str">
        <f t="shared" si="547"/>
        <v/>
      </c>
      <c r="M4377" s="28" t="s">
        <v>5522</v>
      </c>
      <c r="N4377" s="28" t="str">
        <f t="shared" si="548"/>
        <v/>
      </c>
      <c r="O4377" s="28" t="str">
        <f>IF(N4377=1,M4377&amp;" ("&amp;E4377&amp;")",M4377)</f>
        <v>Eden</v>
      </c>
      <c r="P4377" s="36">
        <f>INDEX(cpi!$A$1:$M$105,MATCH('Inflation adjust calc'!$E4377,cpi!$A:$A,0),MATCH('Inflation adjust calc'!$D4377,cpi!$1:$1,0))</f>
        <v>236.916</v>
      </c>
      <c r="Q4377" s="36">
        <f>cpi!$I$2</f>
        <v>240.85300000000001</v>
      </c>
      <c r="R4377" s="36">
        <f t="shared" si="553"/>
        <v>1.0166177041651894</v>
      </c>
      <c r="S4377" s="28" t="str">
        <f t="shared" si="549"/>
        <v/>
      </c>
      <c r="T4377" s="37">
        <f t="shared" si="550"/>
        <v>2338220.7195799355</v>
      </c>
      <c r="U4377" s="37">
        <f t="shared" si="551"/>
        <v>0</v>
      </c>
      <c r="V4377" s="37">
        <f t="shared" si="552"/>
        <v>0</v>
      </c>
    </row>
    <row r="4378" spans="1:22">
      <c r="A4378" s="23">
        <v>4377</v>
      </c>
      <c r="B4378" s="3" t="s">
        <v>5523</v>
      </c>
      <c r="C4378" s="28">
        <v>19</v>
      </c>
      <c r="D4378" s="29">
        <v>6</v>
      </c>
      <c r="E4378" s="28">
        <v>1987</v>
      </c>
      <c r="F4378" s="31">
        <f>DATE(E4378,D4378,C4378)</f>
        <v>31947</v>
      </c>
      <c r="G4378" s="24" t="s">
        <v>5524</v>
      </c>
      <c r="H4378" s="2">
        <v>2300000</v>
      </c>
      <c r="I4378">
        <v>0</v>
      </c>
      <c r="J4378">
        <v>0</v>
      </c>
      <c r="K4378" s="28">
        <f t="shared" si="546"/>
        <v>1</v>
      </c>
      <c r="L4378" s="28" t="str">
        <f t="shared" si="547"/>
        <v/>
      </c>
      <c r="M4378" s="28" t="s">
        <v>5524</v>
      </c>
      <c r="N4378" s="28" t="str">
        <f t="shared" si="548"/>
        <v/>
      </c>
      <c r="O4378" s="28" t="str">
        <f>IF(N4378=1,M4378&amp;" ("&amp;E4378&amp;")",M4378)</f>
        <v>The Brave Little Toaster</v>
      </c>
      <c r="P4378" s="36">
        <f>INDEX(cpi!$A$1:$M$105,MATCH('Inflation adjust calc'!$E4378,cpi!$A:$A,0),MATCH('Inflation adjust calc'!$D4378,cpi!$1:$1,0))</f>
        <v>113.5</v>
      </c>
      <c r="Q4378" s="36">
        <f>cpi!$I$2</f>
        <v>240.85300000000001</v>
      </c>
      <c r="R4378" s="36">
        <f t="shared" si="553"/>
        <v>2.1220528634361235</v>
      </c>
      <c r="S4378" s="28" t="str">
        <f t="shared" si="549"/>
        <v/>
      </c>
      <c r="T4378" s="37">
        <f t="shared" si="550"/>
        <v>4880721.5859030839</v>
      </c>
      <c r="U4378" s="37">
        <f t="shared" si="551"/>
        <v>0</v>
      </c>
      <c r="V4378" s="37">
        <f t="shared" si="552"/>
        <v>0</v>
      </c>
    </row>
    <row r="4379" spans="1:22">
      <c r="A4379" s="23">
        <v>4378</v>
      </c>
      <c r="B4379" s="3" t="s">
        <v>5525</v>
      </c>
      <c r="C4379" s="28">
        <v>13</v>
      </c>
      <c r="D4379" s="29">
        <v>11</v>
      </c>
      <c r="E4379" s="28">
        <v>1940</v>
      </c>
      <c r="F4379" s="31">
        <f>DATE(E4379,D4379,C4379)</f>
        <v>14928</v>
      </c>
      <c r="G4379" s="24" t="s">
        <v>5526</v>
      </c>
      <c r="H4379" s="2">
        <v>2280000</v>
      </c>
      <c r="I4379" s="2">
        <v>83320000</v>
      </c>
      <c r="J4379" s="2">
        <v>83320000</v>
      </c>
      <c r="K4379" s="28" t="str">
        <f t="shared" si="546"/>
        <v/>
      </c>
      <c r="L4379" s="28" t="str">
        <f t="shared" si="547"/>
        <v/>
      </c>
      <c r="M4379" s="28" t="s">
        <v>5526</v>
      </c>
      <c r="N4379" s="28" t="str">
        <f t="shared" si="548"/>
        <v/>
      </c>
      <c r="O4379" s="28" t="str">
        <f>IF(N4379=1,M4379&amp;" ("&amp;E4379&amp;")",M4379)</f>
        <v>Fantasia</v>
      </c>
      <c r="P4379" s="36">
        <f>INDEX(cpi!$A$1:$M$105,MATCH('Inflation adjust calc'!$E4379,cpi!$A:$A,0),MATCH('Inflation adjust calc'!$D4379,cpi!$1:$1,0))</f>
        <v>14</v>
      </c>
      <c r="Q4379" s="36">
        <f>cpi!$I$2</f>
        <v>240.85300000000001</v>
      </c>
      <c r="R4379" s="36">
        <f t="shared" si="553"/>
        <v>17.203785714285715</v>
      </c>
      <c r="S4379" s="28" t="str">
        <f t="shared" si="549"/>
        <v/>
      </c>
      <c r="T4379" s="37">
        <f t="shared" si="550"/>
        <v>39224631.428571433</v>
      </c>
      <c r="U4379" s="37">
        <f t="shared" si="551"/>
        <v>1433419425.7142859</v>
      </c>
      <c r="V4379" s="37">
        <f t="shared" si="552"/>
        <v>1433419425.7142859</v>
      </c>
    </row>
    <row r="4380" spans="1:22">
      <c r="A4380" s="23">
        <v>4379</v>
      </c>
      <c r="B4380" s="3" t="s">
        <v>5062</v>
      </c>
      <c r="C4380" s="28">
        <v>13</v>
      </c>
      <c r="D4380" s="29">
        <v>8</v>
      </c>
      <c r="E4380" s="28">
        <v>1982</v>
      </c>
      <c r="F4380" s="31">
        <f>DATE(E4380,D4380,C4380)</f>
        <v>30176</v>
      </c>
      <c r="G4380" s="24" t="s">
        <v>5527</v>
      </c>
      <c r="H4380" s="2">
        <v>2250000</v>
      </c>
      <c r="I4380" s="2">
        <v>36690067</v>
      </c>
      <c r="J4380" s="2">
        <v>36690067</v>
      </c>
      <c r="K4380" s="28" t="str">
        <f t="shared" si="546"/>
        <v/>
      </c>
      <c r="L4380" s="28" t="str">
        <f t="shared" si="547"/>
        <v/>
      </c>
      <c r="M4380" s="28" t="s">
        <v>5527</v>
      </c>
      <c r="N4380" s="28" t="str">
        <f t="shared" si="548"/>
        <v/>
      </c>
      <c r="O4380" s="28" t="str">
        <f>IF(N4380=1,M4380&amp;" ("&amp;E4380&amp;")",M4380)</f>
        <v>Friday the 13th Part 3</v>
      </c>
      <c r="P4380" s="36">
        <f>INDEX(cpi!$A$1:$M$105,MATCH('Inflation adjust calc'!$E4380,cpi!$A:$A,0),MATCH('Inflation adjust calc'!$D4380,cpi!$1:$1,0))</f>
        <v>97.7</v>
      </c>
      <c r="Q4380" s="36">
        <f>cpi!$I$2</f>
        <v>240.85300000000001</v>
      </c>
      <c r="R4380" s="36">
        <f t="shared" si="553"/>
        <v>2.4652302968270217</v>
      </c>
      <c r="S4380" s="28" t="str">
        <f t="shared" si="549"/>
        <v/>
      </c>
      <c r="T4380" s="37">
        <f t="shared" si="550"/>
        <v>5546768.1678607985</v>
      </c>
      <c r="U4380" s="37">
        <f t="shared" si="551"/>
        <v>90449464.761013314</v>
      </c>
      <c r="V4380" s="37">
        <f t="shared" si="552"/>
        <v>90449464.761013314</v>
      </c>
    </row>
    <row r="4381" spans="1:22">
      <c r="A4381" s="23">
        <v>4380</v>
      </c>
      <c r="B4381" s="3">
        <v>26186</v>
      </c>
      <c r="C4381" s="28">
        <v>9</v>
      </c>
      <c r="D4381" s="29">
        <v>10</v>
      </c>
      <c r="E4381" s="28">
        <v>1971</v>
      </c>
      <c r="F4381" s="31">
        <f>DATE(E4381,D4381,C4381)</f>
        <v>26215</v>
      </c>
      <c r="G4381" s="24" t="s">
        <v>5528</v>
      </c>
      <c r="H4381" s="2">
        <v>2200000</v>
      </c>
      <c r="I4381" s="2">
        <v>41158757</v>
      </c>
      <c r="J4381" s="2">
        <v>41158757</v>
      </c>
      <c r="K4381" s="28" t="str">
        <f t="shared" si="546"/>
        <v/>
      </c>
      <c r="L4381" s="28" t="str">
        <f t="shared" si="547"/>
        <v/>
      </c>
      <c r="M4381" s="28" t="s">
        <v>5528</v>
      </c>
      <c r="N4381" s="28" t="str">
        <f t="shared" si="548"/>
        <v/>
      </c>
      <c r="O4381" s="28" t="str">
        <f>IF(N4381=1,M4381&amp;" ("&amp;E4381&amp;")",M4381)</f>
        <v>The French Connection</v>
      </c>
      <c r="P4381" s="36">
        <f>INDEX(cpi!$A$1:$M$105,MATCH('Inflation adjust calc'!$E4381,cpi!$A:$A,0),MATCH('Inflation adjust calc'!$D4381,cpi!$1:$1,0))</f>
        <v>40.9</v>
      </c>
      <c r="Q4381" s="36">
        <f>cpi!$I$2</f>
        <v>240.85300000000001</v>
      </c>
      <c r="R4381" s="36">
        <f t="shared" si="553"/>
        <v>5.8888264058679711</v>
      </c>
      <c r="S4381" s="28" t="str">
        <f t="shared" si="549"/>
        <v/>
      </c>
      <c r="T4381" s="37">
        <f t="shared" si="550"/>
        <v>12955418.092909537</v>
      </c>
      <c r="U4381" s="37">
        <f t="shared" si="551"/>
        <v>242376775.0543032</v>
      </c>
      <c r="V4381" s="37">
        <f t="shared" si="552"/>
        <v>242376775.0543032</v>
      </c>
    </row>
    <row r="4382" spans="1:22">
      <c r="A4382" s="23">
        <v>4381</v>
      </c>
      <c r="B4382" s="3" t="s">
        <v>4187</v>
      </c>
      <c r="C4382" s="28">
        <v>22</v>
      </c>
      <c r="D4382" s="29">
        <v>3</v>
      </c>
      <c r="E4382" s="28">
        <v>1985</v>
      </c>
      <c r="F4382" s="31">
        <f>DATE(E4382,D4382,C4382)</f>
        <v>31128</v>
      </c>
      <c r="G4382" s="24" t="s">
        <v>5529</v>
      </c>
      <c r="H4382" s="2">
        <v>2200000</v>
      </c>
      <c r="I4382" s="2">
        <v>21930418</v>
      </c>
      <c r="J4382" s="2">
        <v>21930418</v>
      </c>
      <c r="K4382" s="28" t="str">
        <f t="shared" si="546"/>
        <v/>
      </c>
      <c r="L4382" s="28" t="str">
        <f t="shared" si="547"/>
        <v/>
      </c>
      <c r="M4382" s="28" t="s">
        <v>5529</v>
      </c>
      <c r="N4382" s="28" t="str">
        <f t="shared" si="548"/>
        <v/>
      </c>
      <c r="O4382" s="28" t="str">
        <f>IF(N4382=1,M4382&amp;" ("&amp;E4382&amp;")",M4382)</f>
        <v>Friday the 13th Part V: A New Beginning</v>
      </c>
      <c r="P4382" s="36">
        <f>INDEX(cpi!$A$1:$M$105,MATCH('Inflation adjust calc'!$E4382,cpi!$A:$A,0),MATCH('Inflation adjust calc'!$D4382,cpi!$1:$1,0))</f>
        <v>106.4</v>
      </c>
      <c r="Q4382" s="36">
        <f>cpi!$I$2</f>
        <v>240.85300000000001</v>
      </c>
      <c r="R4382" s="36">
        <f t="shared" si="553"/>
        <v>2.2636560150375939</v>
      </c>
      <c r="S4382" s="28" t="str">
        <f t="shared" si="549"/>
        <v/>
      </c>
      <c r="T4382" s="37">
        <f t="shared" si="550"/>
        <v>4980043.233082707</v>
      </c>
      <c r="U4382" s="37">
        <f t="shared" si="551"/>
        <v>49642922.617988721</v>
      </c>
      <c r="V4382" s="37">
        <f t="shared" si="552"/>
        <v>49642922.617988721</v>
      </c>
    </row>
    <row r="4383" spans="1:22">
      <c r="A4383" s="23">
        <v>4382</v>
      </c>
      <c r="B4383" s="3">
        <v>39327</v>
      </c>
      <c r="C4383" s="28">
        <v>9</v>
      </c>
      <c r="D4383" s="29">
        <v>2</v>
      </c>
      <c r="E4383" s="28">
        <v>2007</v>
      </c>
      <c r="F4383" s="31">
        <f>DATE(E4383,D4383,C4383)</f>
        <v>39122</v>
      </c>
      <c r="G4383" s="24" t="s">
        <v>5530</v>
      </c>
      <c r="H4383" s="2">
        <v>2200000</v>
      </c>
      <c r="I4383" s="2">
        <v>388390</v>
      </c>
      <c r="J4383" s="2">
        <v>388390</v>
      </c>
      <c r="K4383" s="28" t="str">
        <f t="shared" si="546"/>
        <v/>
      </c>
      <c r="L4383" s="28" t="str">
        <f t="shared" si="547"/>
        <v/>
      </c>
      <c r="M4383" s="28" t="s">
        <v>5530</v>
      </c>
      <c r="N4383" s="28" t="str">
        <f t="shared" si="548"/>
        <v/>
      </c>
      <c r="O4383" s="28" t="str">
        <f>IF(N4383=1,M4383&amp;" ("&amp;E4383&amp;")",M4383)</f>
        <v>The Last Sin Eater</v>
      </c>
      <c r="P4383" s="36">
        <f>INDEX(cpi!$A$1:$M$105,MATCH('Inflation adjust calc'!$E4383,cpi!$A:$A,0),MATCH('Inflation adjust calc'!$D4383,cpi!$1:$1,0))</f>
        <v>203.499</v>
      </c>
      <c r="Q4383" s="36">
        <f>cpi!$I$2</f>
        <v>240.85300000000001</v>
      </c>
      <c r="R4383" s="36">
        <f t="shared" si="553"/>
        <v>1.1835586415658064</v>
      </c>
      <c r="S4383" s="28" t="str">
        <f t="shared" si="549"/>
        <v/>
      </c>
      <c r="T4383" s="37">
        <f t="shared" si="550"/>
        <v>2603829.011444774</v>
      </c>
      <c r="U4383" s="37">
        <f t="shared" si="551"/>
        <v>459682.34079774353</v>
      </c>
      <c r="V4383" s="37">
        <f t="shared" si="552"/>
        <v>459682.34079774353</v>
      </c>
    </row>
    <row r="4384" spans="1:22">
      <c r="A4384" s="23">
        <v>4383</v>
      </c>
      <c r="B4384" s="3" t="s">
        <v>1526</v>
      </c>
      <c r="C4384" s="28">
        <v>31</v>
      </c>
      <c r="D4384" s="29">
        <v>12</v>
      </c>
      <c r="E4384" s="28">
        <v>2008</v>
      </c>
      <c r="F4384" s="31">
        <f>DATE(E4384,D4384,C4384)</f>
        <v>39813</v>
      </c>
      <c r="G4384" s="24" t="s">
        <v>5531</v>
      </c>
      <c r="H4384" s="2">
        <v>2200000</v>
      </c>
      <c r="I4384">
        <v>0</v>
      </c>
      <c r="J4384">
        <v>0</v>
      </c>
      <c r="K4384" s="28">
        <f t="shared" si="546"/>
        <v>1</v>
      </c>
      <c r="L4384" s="28" t="str">
        <f t="shared" si="547"/>
        <v/>
      </c>
      <c r="M4384" s="28" t="s">
        <v>5531</v>
      </c>
      <c r="N4384" s="28" t="str">
        <f t="shared" si="548"/>
        <v/>
      </c>
      <c r="O4384" s="28" t="str">
        <f>IF(N4384=1,M4384&amp;" ("&amp;E4384&amp;")",M4384)</f>
        <v>Impact Point</v>
      </c>
      <c r="P4384" s="36">
        <f>INDEX(cpi!$A$1:$M$105,MATCH('Inflation adjust calc'!$E4384,cpi!$A:$A,0),MATCH('Inflation adjust calc'!$D4384,cpi!$1:$1,0))</f>
        <v>210.22800000000001</v>
      </c>
      <c r="Q4384" s="36">
        <f>cpi!$I$2</f>
        <v>240.85300000000001</v>
      </c>
      <c r="R4384" s="36">
        <f t="shared" si="553"/>
        <v>1.1456751717183249</v>
      </c>
      <c r="S4384" s="28" t="str">
        <f t="shared" si="549"/>
        <v/>
      </c>
      <c r="T4384" s="37">
        <f t="shared" si="550"/>
        <v>2520485.3777803145</v>
      </c>
      <c r="U4384" s="37">
        <f t="shared" si="551"/>
        <v>0</v>
      </c>
      <c r="V4384" s="37">
        <f t="shared" si="552"/>
        <v>0</v>
      </c>
    </row>
    <row r="4385" spans="1:22">
      <c r="A4385" s="23">
        <v>4384</v>
      </c>
      <c r="B4385" s="3">
        <v>16438</v>
      </c>
      <c r="C4385" s="28">
        <v>1</v>
      </c>
      <c r="D4385" s="29">
        <v>1</v>
      </c>
      <c r="E4385" s="28">
        <v>1945</v>
      </c>
      <c r="F4385" s="31">
        <f>DATE(E4385,D4385,C4385)</f>
        <v>16438</v>
      </c>
      <c r="G4385" s="24" t="s">
        <v>5532</v>
      </c>
      <c r="H4385" s="2">
        <v>2160000</v>
      </c>
      <c r="I4385" s="2">
        <v>9132000</v>
      </c>
      <c r="J4385" s="2">
        <v>9132000</v>
      </c>
      <c r="K4385" s="28" t="str">
        <f t="shared" si="546"/>
        <v/>
      </c>
      <c r="L4385" s="28" t="str">
        <f t="shared" si="547"/>
        <v/>
      </c>
      <c r="M4385" s="28" t="s">
        <v>5532</v>
      </c>
      <c r="N4385" s="28" t="str">
        <f t="shared" si="548"/>
        <v/>
      </c>
      <c r="O4385" s="28" t="str">
        <f>IF(N4385=1,M4385&amp;" ("&amp;E4385&amp;")",M4385)</f>
        <v>The Valley of Decision</v>
      </c>
      <c r="P4385" s="36">
        <f>INDEX(cpi!$A$1:$M$105,MATCH('Inflation adjust calc'!$E4385,cpi!$A:$A,0),MATCH('Inflation adjust calc'!$D4385,cpi!$1:$1,0))</f>
        <v>17.8</v>
      </c>
      <c r="Q4385" s="36">
        <f>cpi!$I$2</f>
        <v>240.85300000000001</v>
      </c>
      <c r="R4385" s="36">
        <f t="shared" si="553"/>
        <v>13.531067415730337</v>
      </c>
      <c r="S4385" s="28" t="str">
        <f t="shared" si="549"/>
        <v/>
      </c>
      <c r="T4385" s="37">
        <f t="shared" si="550"/>
        <v>29227105.61797753</v>
      </c>
      <c r="U4385" s="37">
        <f t="shared" si="551"/>
        <v>123565707.64044943</v>
      </c>
      <c r="V4385" s="37">
        <f t="shared" si="552"/>
        <v>123565707.64044943</v>
      </c>
    </row>
    <row r="4386" spans="1:22">
      <c r="A4386" s="23">
        <v>4385</v>
      </c>
      <c r="B4386" s="3" t="s">
        <v>3757</v>
      </c>
      <c r="C4386" s="28">
        <v>31</v>
      </c>
      <c r="D4386" s="29">
        <v>12</v>
      </c>
      <c r="E4386" s="28">
        <v>2005</v>
      </c>
      <c r="F4386" s="31">
        <f>DATE(E4386,D4386,C4386)</f>
        <v>38717</v>
      </c>
      <c r="G4386" s="24" t="s">
        <v>5533</v>
      </c>
      <c r="H4386" s="2">
        <v>2160000</v>
      </c>
      <c r="I4386">
        <v>0</v>
      </c>
      <c r="J4386" s="2">
        <v>37865</v>
      </c>
      <c r="K4386" s="28" t="str">
        <f t="shared" si="546"/>
        <v/>
      </c>
      <c r="L4386" s="28" t="str">
        <f t="shared" si="547"/>
        <v/>
      </c>
      <c r="M4386" s="28" t="s">
        <v>5533</v>
      </c>
      <c r="N4386" s="28" t="str">
        <f t="shared" si="548"/>
        <v/>
      </c>
      <c r="O4386" s="28" t="str">
        <f>IF(N4386=1,M4386&amp;" ("&amp;E4386&amp;")",M4386)</f>
        <v>Chicken Tikka Masala</v>
      </c>
      <c r="P4386" s="36">
        <f>INDEX(cpi!$A$1:$M$105,MATCH('Inflation adjust calc'!$E4386,cpi!$A:$A,0),MATCH('Inflation adjust calc'!$D4386,cpi!$1:$1,0))</f>
        <v>196.8</v>
      </c>
      <c r="Q4386" s="36">
        <f>cpi!$I$2</f>
        <v>240.85300000000001</v>
      </c>
      <c r="R4386" s="36">
        <f t="shared" si="553"/>
        <v>1.2238465447154472</v>
      </c>
      <c r="S4386" s="28" t="str">
        <f t="shared" si="549"/>
        <v/>
      </c>
      <c r="T4386" s="37">
        <f t="shared" si="550"/>
        <v>2643508.5365853659</v>
      </c>
      <c r="U4386" s="37">
        <f t="shared" si="551"/>
        <v>0</v>
      </c>
      <c r="V4386" s="37">
        <f t="shared" si="552"/>
        <v>46340.949415650408</v>
      </c>
    </row>
    <row r="4387" spans="1:22">
      <c r="A4387" s="23">
        <v>4386</v>
      </c>
      <c r="B4387" s="3">
        <v>39639</v>
      </c>
      <c r="C4387" s="28">
        <v>7</v>
      </c>
      <c r="D4387" s="29">
        <v>10</v>
      </c>
      <c r="E4387" s="28">
        <v>2008</v>
      </c>
      <c r="F4387" s="31">
        <f>DATE(E4387,D4387,C4387)</f>
        <v>39728</v>
      </c>
      <c r="G4387" s="24" t="s">
        <v>5534</v>
      </c>
      <c r="H4387" s="2">
        <v>2150000</v>
      </c>
      <c r="I4387">
        <v>0</v>
      </c>
      <c r="J4387">
        <v>0</v>
      </c>
      <c r="K4387" s="28">
        <f t="shared" si="546"/>
        <v>1</v>
      </c>
      <c r="L4387" s="28" t="str">
        <f t="shared" si="547"/>
        <v/>
      </c>
      <c r="M4387" s="28" t="s">
        <v>5534</v>
      </c>
      <c r="N4387" s="28" t="str">
        <f t="shared" si="548"/>
        <v/>
      </c>
      <c r="O4387" s="28" t="str">
        <f>IF(N4387=1,M4387&amp;" ("&amp;E4387&amp;")",M4387)</f>
        <v>Jack Brooks: Monster Slayer</v>
      </c>
      <c r="P4387" s="36">
        <f>INDEX(cpi!$A$1:$M$105,MATCH('Inflation adjust calc'!$E4387,cpi!$A:$A,0),MATCH('Inflation adjust calc'!$D4387,cpi!$1:$1,0))</f>
        <v>216.57300000000001</v>
      </c>
      <c r="Q4387" s="36">
        <f>cpi!$I$2</f>
        <v>240.85300000000001</v>
      </c>
      <c r="R4387" s="36">
        <f t="shared" si="553"/>
        <v>1.1121100044788592</v>
      </c>
      <c r="S4387" s="28" t="str">
        <f t="shared" si="549"/>
        <v/>
      </c>
      <c r="T4387" s="37">
        <f t="shared" si="550"/>
        <v>2391036.5096295471</v>
      </c>
      <c r="U4387" s="37">
        <f t="shared" si="551"/>
        <v>0</v>
      </c>
      <c r="V4387" s="37">
        <f t="shared" si="552"/>
        <v>0</v>
      </c>
    </row>
    <row r="4388" spans="1:22">
      <c r="A4388" s="23">
        <v>4387</v>
      </c>
      <c r="B4388" s="3" t="s">
        <v>5535</v>
      </c>
      <c r="C4388" s="28">
        <v>21</v>
      </c>
      <c r="D4388" s="29">
        <v>11</v>
      </c>
      <c r="E4388" s="28">
        <v>1946</v>
      </c>
      <c r="F4388" s="31">
        <f>DATE(E4388,D4388,C4388)</f>
        <v>17127</v>
      </c>
      <c r="G4388" s="24" t="s">
        <v>5536</v>
      </c>
      <c r="H4388" s="2">
        <v>2100000</v>
      </c>
      <c r="I4388" s="2">
        <v>23600000</v>
      </c>
      <c r="J4388" s="2">
        <v>23600000</v>
      </c>
      <c r="K4388" s="28" t="str">
        <f t="shared" si="546"/>
        <v/>
      </c>
      <c r="L4388" s="28" t="str">
        <f t="shared" si="547"/>
        <v/>
      </c>
      <c r="M4388" s="28" t="s">
        <v>5536</v>
      </c>
      <c r="N4388" s="28" t="str">
        <f t="shared" si="548"/>
        <v/>
      </c>
      <c r="O4388" s="28" t="str">
        <f>IF(N4388=1,M4388&amp;" ("&amp;E4388&amp;")",M4388)</f>
        <v>The Best Years of Our Lives</v>
      </c>
      <c r="P4388" s="36">
        <f>INDEX(cpi!$A$1:$M$105,MATCH('Inflation adjust calc'!$E4388,cpi!$A:$A,0),MATCH('Inflation adjust calc'!$D4388,cpi!$1:$1,0))</f>
        <v>21.3</v>
      </c>
      <c r="Q4388" s="36">
        <f>cpi!$I$2</f>
        <v>240.85300000000001</v>
      </c>
      <c r="R4388" s="36">
        <f t="shared" si="553"/>
        <v>11.307652582159625</v>
      </c>
      <c r="S4388" s="28" t="str">
        <f t="shared" si="549"/>
        <v/>
      </c>
      <c r="T4388" s="37">
        <f t="shared" si="550"/>
        <v>23746070.422535211</v>
      </c>
      <c r="U4388" s="37">
        <f t="shared" si="551"/>
        <v>266860600.93896714</v>
      </c>
      <c r="V4388" s="37">
        <f t="shared" si="552"/>
        <v>266860600.93896714</v>
      </c>
    </row>
    <row r="4389" spans="1:22">
      <c r="A4389" s="23">
        <v>4388</v>
      </c>
      <c r="B4389" s="3" t="s">
        <v>997</v>
      </c>
      <c r="C4389" s="28">
        <v>13</v>
      </c>
      <c r="D4389" s="29">
        <v>7</v>
      </c>
      <c r="E4389" s="28">
        <v>2001</v>
      </c>
      <c r="F4389" s="31">
        <f>DATE(E4389,D4389,C4389)</f>
        <v>37085</v>
      </c>
      <c r="G4389" s="24" t="s">
        <v>5537</v>
      </c>
      <c r="H4389" s="2">
        <v>2100000</v>
      </c>
      <c r="I4389" s="2">
        <v>881824</v>
      </c>
      <c r="J4389" s="2">
        <v>1381824</v>
      </c>
      <c r="K4389" s="28" t="str">
        <f t="shared" si="546"/>
        <v/>
      </c>
      <c r="L4389" s="28" t="str">
        <f t="shared" si="547"/>
        <v/>
      </c>
      <c r="M4389" s="28" t="s">
        <v>5537</v>
      </c>
      <c r="N4389" s="28" t="str">
        <f t="shared" si="548"/>
        <v/>
      </c>
      <c r="O4389" s="28" t="str">
        <f>IF(N4389=1,M4389&amp;" ("&amp;E4389&amp;")",M4389)</f>
        <v>Bully</v>
      </c>
      <c r="P4389" s="36">
        <f>INDEX(cpi!$A$1:$M$105,MATCH('Inflation adjust calc'!$E4389,cpi!$A:$A,0),MATCH('Inflation adjust calc'!$D4389,cpi!$1:$1,0))</f>
        <v>177.5</v>
      </c>
      <c r="Q4389" s="36">
        <f>cpi!$I$2</f>
        <v>240.85300000000001</v>
      </c>
      <c r="R4389" s="36">
        <f t="shared" si="553"/>
        <v>1.3569183098591551</v>
      </c>
      <c r="S4389" s="28" t="str">
        <f t="shared" si="549"/>
        <v/>
      </c>
      <c r="T4389" s="37">
        <f t="shared" si="550"/>
        <v>2849528.4507042258</v>
      </c>
      <c r="U4389" s="37">
        <f t="shared" si="551"/>
        <v>1196563.1316732396</v>
      </c>
      <c r="V4389" s="37">
        <f t="shared" si="552"/>
        <v>1875022.286602817</v>
      </c>
    </row>
    <row r="4390" spans="1:22">
      <c r="A4390" s="23">
        <v>4389</v>
      </c>
      <c r="B4390" s="3" t="s">
        <v>5538</v>
      </c>
      <c r="C4390" s="28">
        <v>29</v>
      </c>
      <c r="D4390" s="29">
        <v>5</v>
      </c>
      <c r="E4390" s="28">
        <v>2002</v>
      </c>
      <c r="F4390" s="31">
        <f>DATE(E4390,D4390,C4390)</f>
        <v>37405</v>
      </c>
      <c r="G4390" s="24" t="s">
        <v>5539</v>
      </c>
      <c r="H4390" s="2">
        <v>2100000</v>
      </c>
      <c r="I4390" s="2">
        <v>313436</v>
      </c>
      <c r="J4390" s="2">
        <v>313436</v>
      </c>
      <c r="K4390" s="28" t="str">
        <f t="shared" si="546"/>
        <v/>
      </c>
      <c r="L4390" s="28" t="str">
        <f t="shared" si="547"/>
        <v/>
      </c>
      <c r="M4390" s="28" t="s">
        <v>5539</v>
      </c>
      <c r="N4390" s="28" t="str">
        <f t="shared" si="548"/>
        <v/>
      </c>
      <c r="O4390" s="28" t="str">
        <f>IF(N4390=1,M4390&amp;" ("&amp;E4390&amp;")",M4390)</f>
        <v>Elling</v>
      </c>
      <c r="P4390" s="36">
        <f>INDEX(cpi!$A$1:$M$105,MATCH('Inflation adjust calc'!$E4390,cpi!$A:$A,0),MATCH('Inflation adjust calc'!$D4390,cpi!$1:$1,0))</f>
        <v>179.8</v>
      </c>
      <c r="Q4390" s="36">
        <f>cpi!$I$2</f>
        <v>240.85300000000001</v>
      </c>
      <c r="R4390" s="36">
        <f t="shared" si="553"/>
        <v>1.3395606229143493</v>
      </c>
      <c r="S4390" s="28" t="str">
        <f t="shared" si="549"/>
        <v/>
      </c>
      <c r="T4390" s="37">
        <f t="shared" si="550"/>
        <v>2813077.3081201334</v>
      </c>
      <c r="U4390" s="37">
        <f t="shared" si="551"/>
        <v>419866.52340378199</v>
      </c>
      <c r="V4390" s="37">
        <f t="shared" si="552"/>
        <v>419866.52340378199</v>
      </c>
    </row>
    <row r="4391" spans="1:22">
      <c r="A4391" s="23">
        <v>4390</v>
      </c>
      <c r="B4391" s="3" t="s">
        <v>5540</v>
      </c>
      <c r="C4391" s="28">
        <v>16</v>
      </c>
      <c r="D4391" s="29">
        <v>10</v>
      </c>
      <c r="E4391" s="28">
        <v>2016</v>
      </c>
      <c r="F4391" s="31">
        <f>DATE(E4391,D4391,C4391)</f>
        <v>42659</v>
      </c>
      <c r="G4391" s="24" t="s">
        <v>5541</v>
      </c>
      <c r="H4391" s="2">
        <v>2100000</v>
      </c>
      <c r="I4391" s="2">
        <v>3330</v>
      </c>
      <c r="J4391" s="2">
        <v>3330</v>
      </c>
      <c r="K4391" s="28" t="str">
        <f t="shared" si="546"/>
        <v/>
      </c>
      <c r="L4391" s="28" t="str">
        <f t="shared" si="547"/>
        <v/>
      </c>
      <c r="M4391" s="28" t="s">
        <v>5541</v>
      </c>
      <c r="N4391" s="28" t="str">
        <f t="shared" si="548"/>
        <v/>
      </c>
      <c r="O4391" s="28" t="str">
        <f>IF(N4391=1,M4391&amp;" ("&amp;E4391&amp;")",M4391)</f>
        <v>Mi America</v>
      </c>
      <c r="P4391" s="36">
        <f>INDEX(cpi!$A$1:$M$105,MATCH('Inflation adjust calc'!$E4391,cpi!$A:$A,0),MATCH('Inflation adjust calc'!$D4391,cpi!$1:$1,0))</f>
        <v>0</v>
      </c>
      <c r="Q4391" s="36">
        <f>cpi!$I$2</f>
        <v>240.85300000000001</v>
      </c>
      <c r="R4391" s="36" t="e">
        <f t="shared" si="553"/>
        <v>#DIV/0!</v>
      </c>
      <c r="S4391" s="28">
        <f t="shared" si="549"/>
        <v>1</v>
      </c>
      <c r="T4391" s="37" t="e">
        <f t="shared" si="550"/>
        <v>#DIV/0!</v>
      </c>
      <c r="U4391" s="37" t="e">
        <f t="shared" si="551"/>
        <v>#DIV/0!</v>
      </c>
      <c r="V4391" s="37" t="e">
        <f t="shared" si="552"/>
        <v>#DIV/0!</v>
      </c>
    </row>
    <row r="4392" spans="1:22">
      <c r="A4392" s="23">
        <v>4391</v>
      </c>
      <c r="B4392" s="3" t="s">
        <v>5542</v>
      </c>
      <c r="C4392" s="28">
        <v>14</v>
      </c>
      <c r="D4392" s="29">
        <v>7</v>
      </c>
      <c r="E4392" s="28">
        <v>2009</v>
      </c>
      <c r="F4392" s="31">
        <f>DATE(E4392,D4392,C4392)</f>
        <v>40008</v>
      </c>
      <c r="G4392" s="24" t="s">
        <v>5543</v>
      </c>
      <c r="H4392" s="2">
        <v>2100000</v>
      </c>
      <c r="I4392">
        <v>0</v>
      </c>
      <c r="J4392" s="2">
        <v>23266821</v>
      </c>
      <c r="K4392" s="28" t="str">
        <f t="shared" si="546"/>
        <v/>
      </c>
      <c r="L4392" s="28" t="str">
        <f t="shared" si="547"/>
        <v/>
      </c>
      <c r="M4392" s="28" t="s">
        <v>5543</v>
      </c>
      <c r="N4392" s="28" t="str">
        <f t="shared" si="548"/>
        <v/>
      </c>
      <c r="O4392" s="28" t="str">
        <f>IF(N4392=1,M4392&amp;" ("&amp;E4392&amp;")",M4392)</f>
        <v>[Rec]</v>
      </c>
      <c r="P4392" s="36">
        <f>INDEX(cpi!$A$1:$M$105,MATCH('Inflation adjust calc'!$E4392,cpi!$A:$A,0),MATCH('Inflation adjust calc'!$D4392,cpi!$1:$1,0))</f>
        <v>215.351</v>
      </c>
      <c r="Q4392" s="36">
        <f>cpi!$I$2</f>
        <v>240.85300000000001</v>
      </c>
      <c r="R4392" s="36">
        <f t="shared" si="553"/>
        <v>1.1184206249332485</v>
      </c>
      <c r="S4392" s="28" t="str">
        <f t="shared" si="549"/>
        <v/>
      </c>
      <c r="T4392" s="37">
        <f t="shared" si="550"/>
        <v>2348683.312359822</v>
      </c>
      <c r="U4392" s="37">
        <f t="shared" si="551"/>
        <v>0</v>
      </c>
      <c r="V4392" s="37">
        <f t="shared" si="552"/>
        <v>26022092.483030029</v>
      </c>
    </row>
    <row r="4393" spans="1:22">
      <c r="A4393" s="23">
        <v>4392</v>
      </c>
      <c r="B4393" s="3" t="s">
        <v>828</v>
      </c>
      <c r="C4393" s="28">
        <v>31</v>
      </c>
      <c r="D4393" s="29">
        <v>12</v>
      </c>
      <c r="E4393" s="28">
        <v>2012</v>
      </c>
      <c r="F4393" s="31">
        <f>DATE(E4393,D4393,C4393)</f>
        <v>41274</v>
      </c>
      <c r="G4393" s="24" t="s">
        <v>5544</v>
      </c>
      <c r="H4393" s="2">
        <v>2100000</v>
      </c>
      <c r="I4393">
        <v>0</v>
      </c>
      <c r="J4393">
        <v>0</v>
      </c>
      <c r="K4393" s="28">
        <f t="shared" si="546"/>
        <v>1</v>
      </c>
      <c r="L4393" s="28" t="str">
        <f t="shared" si="547"/>
        <v/>
      </c>
      <c r="M4393" s="28" t="s">
        <v>5544</v>
      </c>
      <c r="N4393" s="28" t="str">
        <f t="shared" si="548"/>
        <v/>
      </c>
      <c r="O4393" s="28" t="str">
        <f>IF(N4393=1,M4393&amp;" ("&amp;E4393&amp;")",M4393)</f>
        <v>Infected</v>
      </c>
      <c r="P4393" s="36">
        <f>INDEX(cpi!$A$1:$M$105,MATCH('Inflation adjust calc'!$E4393,cpi!$A:$A,0),MATCH('Inflation adjust calc'!$D4393,cpi!$1:$1,0))</f>
        <v>229.601</v>
      </c>
      <c r="Q4393" s="36">
        <f>cpi!$I$2</f>
        <v>240.85300000000001</v>
      </c>
      <c r="R4393" s="36">
        <f t="shared" si="553"/>
        <v>1.0490067551970592</v>
      </c>
      <c r="S4393" s="28" t="str">
        <f t="shared" si="549"/>
        <v/>
      </c>
      <c r="T4393" s="37">
        <f t="shared" si="550"/>
        <v>2202914.1859138245</v>
      </c>
      <c r="U4393" s="37">
        <f t="shared" si="551"/>
        <v>0</v>
      </c>
      <c r="V4393" s="37">
        <f t="shared" si="552"/>
        <v>0</v>
      </c>
    </row>
    <row r="4394" spans="1:22">
      <c r="A4394" s="23">
        <v>4393</v>
      </c>
      <c r="B4394" s="3" t="s">
        <v>2484</v>
      </c>
      <c r="C4394" s="28">
        <v>31</v>
      </c>
      <c r="D4394" s="29">
        <v>12</v>
      </c>
      <c r="E4394" s="28">
        <v>2010</v>
      </c>
      <c r="F4394" s="31">
        <f>DATE(E4394,D4394,C4394)</f>
        <v>40543</v>
      </c>
      <c r="G4394" s="24" t="s">
        <v>5545</v>
      </c>
      <c r="H4394" s="2">
        <v>2100000</v>
      </c>
      <c r="I4394">
        <v>0</v>
      </c>
      <c r="J4394">
        <v>0</v>
      </c>
      <c r="K4394" s="28">
        <f t="shared" si="546"/>
        <v>1</v>
      </c>
      <c r="L4394" s="28" t="str">
        <f t="shared" si="547"/>
        <v/>
      </c>
      <c r="M4394" s="28" t="s">
        <v>5545</v>
      </c>
      <c r="N4394" s="28" t="str">
        <f t="shared" si="548"/>
        <v/>
      </c>
      <c r="O4394" s="28" t="str">
        <f>IF(N4394=1,M4394&amp;" ("&amp;E4394&amp;")",M4394)</f>
        <v>Lies in Plain Sight</v>
      </c>
      <c r="P4394" s="36">
        <f>INDEX(cpi!$A$1:$M$105,MATCH('Inflation adjust calc'!$E4394,cpi!$A:$A,0),MATCH('Inflation adjust calc'!$D4394,cpi!$1:$1,0))</f>
        <v>219.179</v>
      </c>
      <c r="Q4394" s="36">
        <f>cpi!$I$2</f>
        <v>240.85300000000001</v>
      </c>
      <c r="R4394" s="36">
        <f t="shared" si="553"/>
        <v>1.0988872109098042</v>
      </c>
      <c r="S4394" s="28" t="str">
        <f t="shared" si="549"/>
        <v/>
      </c>
      <c r="T4394" s="37">
        <f t="shared" si="550"/>
        <v>2307663.142910589</v>
      </c>
      <c r="U4394" s="37">
        <f t="shared" si="551"/>
        <v>0</v>
      </c>
      <c r="V4394" s="37">
        <f t="shared" si="552"/>
        <v>0</v>
      </c>
    </row>
    <row r="4395" spans="1:22">
      <c r="A4395" s="23">
        <v>4394</v>
      </c>
      <c r="B4395" s="3">
        <v>42165</v>
      </c>
      <c r="C4395" s="28">
        <v>6</v>
      </c>
      <c r="D4395" s="29">
        <v>10</v>
      </c>
      <c r="E4395" s="28">
        <v>2015</v>
      </c>
      <c r="F4395" s="31">
        <f>DATE(E4395,D4395,C4395)</f>
        <v>42283</v>
      </c>
      <c r="G4395" s="24" t="s">
        <v>5546</v>
      </c>
      <c r="H4395" s="2">
        <v>2100000</v>
      </c>
      <c r="I4395">
        <v>0</v>
      </c>
      <c r="J4395">
        <v>0</v>
      </c>
      <c r="K4395" s="28">
        <f t="shared" si="546"/>
        <v>1</v>
      </c>
      <c r="L4395" s="28" t="str">
        <f t="shared" si="547"/>
        <v/>
      </c>
      <c r="M4395" s="28" t="s">
        <v>5546</v>
      </c>
      <c r="N4395" s="28" t="str">
        <f t="shared" si="548"/>
        <v/>
      </c>
      <c r="O4395" s="28" t="str">
        <f>IF(N4395=1,M4395&amp;" ("&amp;E4395&amp;")",M4395)</f>
        <v>The Timber</v>
      </c>
      <c r="P4395" s="36">
        <f>INDEX(cpi!$A$1:$M$105,MATCH('Inflation adjust calc'!$E4395,cpi!$A:$A,0),MATCH('Inflation adjust calc'!$D4395,cpi!$1:$1,0))</f>
        <v>237.83799999999999</v>
      </c>
      <c r="Q4395" s="36">
        <f>cpi!$I$2</f>
        <v>240.85300000000001</v>
      </c>
      <c r="R4395" s="36">
        <f t="shared" si="553"/>
        <v>1.0126766959022528</v>
      </c>
      <c r="S4395" s="28" t="str">
        <f t="shared" si="549"/>
        <v/>
      </c>
      <c r="T4395" s="37">
        <f t="shared" si="550"/>
        <v>2126621.061394731</v>
      </c>
      <c r="U4395" s="37">
        <f t="shared" si="551"/>
        <v>0</v>
      </c>
      <c r="V4395" s="37">
        <f t="shared" si="552"/>
        <v>0</v>
      </c>
    </row>
    <row r="4396" spans="1:22">
      <c r="A4396" s="23">
        <v>4395</v>
      </c>
      <c r="B4396" s="3" t="s">
        <v>5521</v>
      </c>
      <c r="C4396" s="28">
        <v>19</v>
      </c>
      <c r="D4396" s="29">
        <v>1</v>
      </c>
      <c r="E4396" s="28">
        <v>2016</v>
      </c>
      <c r="F4396" s="31">
        <f>DATE(E4396,D4396,C4396)</f>
        <v>42388</v>
      </c>
      <c r="G4396" s="24" t="s">
        <v>5547</v>
      </c>
      <c r="H4396" s="2">
        <v>2100000</v>
      </c>
      <c r="I4396">
        <v>0</v>
      </c>
      <c r="J4396">
        <v>0</v>
      </c>
      <c r="K4396" s="28">
        <f t="shared" si="546"/>
        <v>1</v>
      </c>
      <c r="L4396" s="28" t="str">
        <f t="shared" si="547"/>
        <v/>
      </c>
      <c r="M4396" s="28" t="s">
        <v>5547</v>
      </c>
      <c r="N4396" s="28" t="str">
        <f t="shared" si="548"/>
        <v/>
      </c>
      <c r="O4396" s="28" t="str">
        <f>IF(N4396=1,M4396&amp;" ("&amp;E4396&amp;")",M4396)</f>
        <v>Sharkskin</v>
      </c>
      <c r="P4396" s="36">
        <f>INDEX(cpi!$A$1:$M$105,MATCH('Inflation adjust calc'!$E4396,cpi!$A:$A,0),MATCH('Inflation adjust calc'!$D4396,cpi!$1:$1,0))</f>
        <v>236.916</v>
      </c>
      <c r="Q4396" s="36">
        <f>cpi!$I$2</f>
        <v>240.85300000000001</v>
      </c>
      <c r="R4396" s="36">
        <f t="shared" si="553"/>
        <v>1.0166177041651894</v>
      </c>
      <c r="S4396" s="28" t="str">
        <f t="shared" si="549"/>
        <v/>
      </c>
      <c r="T4396" s="37">
        <f t="shared" si="550"/>
        <v>2134897.1787468977</v>
      </c>
      <c r="U4396" s="37">
        <f t="shared" si="551"/>
        <v>0</v>
      </c>
      <c r="V4396" s="37">
        <f t="shared" si="552"/>
        <v>0</v>
      </c>
    </row>
    <row r="4397" spans="1:22">
      <c r="A4397" s="23">
        <v>4396</v>
      </c>
      <c r="B4397" s="3" t="s">
        <v>1543</v>
      </c>
      <c r="C4397" s="28">
        <v>30</v>
      </c>
      <c r="D4397" s="29">
        <v>9</v>
      </c>
      <c r="E4397" s="28">
        <v>2011</v>
      </c>
      <c r="F4397" s="31">
        <f>DATE(E4397,D4397,C4397)</f>
        <v>40816</v>
      </c>
      <c r="G4397" s="24" t="s">
        <v>5548</v>
      </c>
      <c r="H4397" s="2">
        <v>2000000</v>
      </c>
      <c r="I4397" s="2">
        <v>34522221</v>
      </c>
      <c r="J4397" s="2">
        <v>35185884</v>
      </c>
      <c r="K4397" s="28" t="str">
        <f t="shared" si="546"/>
        <v/>
      </c>
      <c r="L4397" s="28" t="str">
        <f t="shared" si="547"/>
        <v/>
      </c>
      <c r="M4397" s="28" t="s">
        <v>5548</v>
      </c>
      <c r="N4397" s="28" t="str">
        <f t="shared" si="548"/>
        <v/>
      </c>
      <c r="O4397" s="28" t="str">
        <f>IF(N4397=1,M4397&amp;" ("&amp;E4397&amp;")",M4397)</f>
        <v>Courageous</v>
      </c>
      <c r="P4397" s="36">
        <f>INDEX(cpi!$A$1:$M$105,MATCH('Inflation adjust calc'!$E4397,cpi!$A:$A,0),MATCH('Inflation adjust calc'!$D4397,cpi!$1:$1,0))</f>
        <v>226.88900000000001</v>
      </c>
      <c r="Q4397" s="36">
        <f>cpi!$I$2</f>
        <v>240.85300000000001</v>
      </c>
      <c r="R4397" s="36">
        <f t="shared" si="553"/>
        <v>1.0615455134449003</v>
      </c>
      <c r="S4397" s="28" t="str">
        <f t="shared" si="549"/>
        <v/>
      </c>
      <c r="T4397" s="37">
        <f t="shared" si="550"/>
        <v>2123091.0268898006</v>
      </c>
      <c r="U4397" s="37">
        <f t="shared" si="551"/>
        <v>36646908.81670332</v>
      </c>
      <c r="V4397" s="37">
        <f t="shared" si="552"/>
        <v>37351417.296792701</v>
      </c>
    </row>
    <row r="4398" spans="1:22">
      <c r="A4398" s="23">
        <v>4397</v>
      </c>
      <c r="B4398" s="3">
        <v>23593</v>
      </c>
      <c r="C4398" s="28">
        <v>8</v>
      </c>
      <c r="D4398" s="29">
        <v>4</v>
      </c>
      <c r="E4398" s="28">
        <v>1964</v>
      </c>
      <c r="F4398" s="31">
        <f>DATE(E4398,D4398,C4398)</f>
        <v>23475</v>
      </c>
      <c r="G4398" s="24" t="s">
        <v>5549</v>
      </c>
      <c r="H4398" s="2">
        <v>2000000</v>
      </c>
      <c r="I4398" s="2">
        <v>24800000</v>
      </c>
      <c r="J4398" s="2">
        <v>78900000</v>
      </c>
      <c r="K4398" s="28" t="str">
        <f t="shared" si="546"/>
        <v/>
      </c>
      <c r="L4398" s="28" t="str">
        <f t="shared" si="547"/>
        <v/>
      </c>
      <c r="M4398" s="28" t="s">
        <v>5549</v>
      </c>
      <c r="N4398" s="28" t="str">
        <f t="shared" si="548"/>
        <v/>
      </c>
      <c r="O4398" s="28" t="str">
        <f>IF(N4398=1,M4398&amp;" ("&amp;E4398&amp;")",M4398)</f>
        <v>From Russia With Love</v>
      </c>
      <c r="P4398" s="36">
        <f>INDEX(cpi!$A$1:$M$105,MATCH('Inflation adjust calc'!$E4398,cpi!$A:$A,0),MATCH('Inflation adjust calc'!$D4398,cpi!$1:$1,0))</f>
        <v>30.9</v>
      </c>
      <c r="Q4398" s="36">
        <f>cpi!$I$2</f>
        <v>240.85300000000001</v>
      </c>
      <c r="R4398" s="36">
        <f t="shared" si="553"/>
        <v>7.7945954692556638</v>
      </c>
      <c r="S4398" s="28" t="str">
        <f t="shared" si="549"/>
        <v/>
      </c>
      <c r="T4398" s="37">
        <f t="shared" si="550"/>
        <v>15589190.938511327</v>
      </c>
      <c r="U4398" s="37">
        <f t="shared" si="551"/>
        <v>193305967.63754046</v>
      </c>
      <c r="V4398" s="37">
        <f t="shared" si="552"/>
        <v>614993582.52427185</v>
      </c>
    </row>
    <row r="4399" spans="1:22">
      <c r="A4399" s="23">
        <v>4398</v>
      </c>
      <c r="B4399" s="3" t="s">
        <v>5550</v>
      </c>
      <c r="C4399" s="28">
        <v>21</v>
      </c>
      <c r="D4399" s="29">
        <v>5</v>
      </c>
      <c r="E4399" s="28">
        <v>1982</v>
      </c>
      <c r="F4399" s="31">
        <f>DATE(E4399,D4399,C4399)</f>
        <v>30092</v>
      </c>
      <c r="G4399" s="24" t="s">
        <v>5551</v>
      </c>
      <c r="H4399" s="2">
        <v>2000000</v>
      </c>
      <c r="I4399" s="2">
        <v>24600832</v>
      </c>
      <c r="J4399" s="2">
        <v>24600832</v>
      </c>
      <c r="K4399" s="28" t="str">
        <f t="shared" si="546"/>
        <v/>
      </c>
      <c r="L4399" s="28" t="str">
        <f t="shared" si="547"/>
        <v/>
      </c>
      <c r="M4399" s="28" t="s">
        <v>5551</v>
      </c>
      <c r="N4399" s="28" t="str">
        <f t="shared" si="548"/>
        <v/>
      </c>
      <c r="O4399" s="28" t="str">
        <f>IF(N4399=1,M4399&amp;" ("&amp;E4399&amp;")",M4399)</f>
        <v>Mad Max 2: The Road Warrior</v>
      </c>
      <c r="P4399" s="36">
        <f>INDEX(cpi!$A$1:$M$105,MATCH('Inflation adjust calc'!$E4399,cpi!$A:$A,0),MATCH('Inflation adjust calc'!$D4399,cpi!$1:$1,0))</f>
        <v>95.8</v>
      </c>
      <c r="Q4399" s="36">
        <f>cpi!$I$2</f>
        <v>240.85300000000001</v>
      </c>
      <c r="R4399" s="36">
        <f t="shared" si="553"/>
        <v>2.5141231732776621</v>
      </c>
      <c r="S4399" s="28" t="str">
        <f t="shared" si="549"/>
        <v/>
      </c>
      <c r="T4399" s="37">
        <f t="shared" si="550"/>
        <v>5028246.3465553243</v>
      </c>
      <c r="U4399" s="37">
        <f t="shared" si="551"/>
        <v>61849521.813110657</v>
      </c>
      <c r="V4399" s="37">
        <f t="shared" si="552"/>
        <v>61849521.813110657</v>
      </c>
    </row>
    <row r="4400" spans="1:22">
      <c r="A4400" s="23">
        <v>4399</v>
      </c>
      <c r="B4400" s="3">
        <v>16803</v>
      </c>
      <c r="C4400" s="28">
        <v>1</v>
      </c>
      <c r="D4400" s="29">
        <v>1</v>
      </c>
      <c r="E4400" s="28">
        <v>1946</v>
      </c>
      <c r="F4400" s="31">
        <f>DATE(E4400,D4400,C4400)</f>
        <v>16803</v>
      </c>
      <c r="G4400" s="24" t="s">
        <v>3298</v>
      </c>
      <c r="H4400" s="2">
        <v>2000000</v>
      </c>
      <c r="I4400" s="2">
        <v>24464742</v>
      </c>
      <c r="J4400" s="2">
        <v>24464742</v>
      </c>
      <c r="K4400" s="28" t="str">
        <f t="shared" si="546"/>
        <v/>
      </c>
      <c r="L4400" s="28" t="str">
        <f t="shared" si="547"/>
        <v/>
      </c>
      <c r="M4400" s="28" t="s">
        <v>3298</v>
      </c>
      <c r="N4400" s="28">
        <f t="shared" si="548"/>
        <v>1</v>
      </c>
      <c r="O4400" s="28" t="str">
        <f>IF(N4400=1,M4400&amp;" ("&amp;E4400&amp;")",M4400)</f>
        <v>Notorious (1946)</v>
      </c>
      <c r="P4400" s="36">
        <f>INDEX(cpi!$A$1:$M$105,MATCH('Inflation adjust calc'!$E4400,cpi!$A:$A,0),MATCH('Inflation adjust calc'!$D4400,cpi!$1:$1,0))</f>
        <v>18.2</v>
      </c>
      <c r="Q4400" s="36">
        <f>cpi!$I$2</f>
        <v>240.85300000000001</v>
      </c>
      <c r="R4400" s="36">
        <f t="shared" si="553"/>
        <v>13.23368131868132</v>
      </c>
      <c r="S4400" s="28" t="str">
        <f t="shared" si="549"/>
        <v/>
      </c>
      <c r="T4400" s="37">
        <f t="shared" si="550"/>
        <v>26467362.63736264</v>
      </c>
      <c r="U4400" s="37">
        <f t="shared" si="551"/>
        <v>323758599.17175829</v>
      </c>
      <c r="V4400" s="37">
        <f t="shared" si="552"/>
        <v>323758599.17175829</v>
      </c>
    </row>
    <row r="4401" spans="1:22">
      <c r="A4401" s="23">
        <v>4400</v>
      </c>
      <c r="B4401" s="3">
        <v>24511</v>
      </c>
      <c r="C4401" s="28">
        <v>2</v>
      </c>
      <c r="D4401" s="29">
        <v>8</v>
      </c>
      <c r="E4401" s="28">
        <v>1967</v>
      </c>
      <c r="F4401" s="31">
        <f>DATE(E4401,D4401,C4401)</f>
        <v>24686</v>
      </c>
      <c r="G4401" s="24" t="s">
        <v>5552</v>
      </c>
      <c r="H4401" s="2">
        <v>2000000</v>
      </c>
      <c r="I4401" s="2">
        <v>24379978</v>
      </c>
      <c r="J4401" s="2">
        <v>24379978</v>
      </c>
      <c r="K4401" s="28" t="str">
        <f t="shared" si="546"/>
        <v/>
      </c>
      <c r="L4401" s="28" t="str">
        <f t="shared" si="547"/>
        <v/>
      </c>
      <c r="M4401" s="28" t="s">
        <v>5552</v>
      </c>
      <c r="N4401" s="28" t="str">
        <f t="shared" si="548"/>
        <v/>
      </c>
      <c r="O4401" s="28" t="str">
        <f>IF(N4401=1,M4401&amp;" ("&amp;E4401&amp;")",M4401)</f>
        <v>In the Heat of the Night</v>
      </c>
      <c r="P4401" s="36">
        <f>INDEX(cpi!$A$1:$M$105,MATCH('Inflation adjust calc'!$E4401,cpi!$A:$A,0),MATCH('Inflation adjust calc'!$D4401,cpi!$1:$1,0))</f>
        <v>33.5</v>
      </c>
      <c r="Q4401" s="36">
        <f>cpi!$I$2</f>
        <v>240.85300000000001</v>
      </c>
      <c r="R4401" s="36">
        <f t="shared" si="553"/>
        <v>7.1896417910447763</v>
      </c>
      <c r="S4401" s="28" t="str">
        <f t="shared" si="549"/>
        <v/>
      </c>
      <c r="T4401" s="37">
        <f t="shared" si="550"/>
        <v>14379283.582089553</v>
      </c>
      <c r="U4401" s="37">
        <f t="shared" si="551"/>
        <v>175283308.69355226</v>
      </c>
      <c r="V4401" s="37">
        <f t="shared" si="552"/>
        <v>175283308.69355226</v>
      </c>
    </row>
    <row r="4402" spans="1:22">
      <c r="A4402" s="23">
        <v>4401</v>
      </c>
      <c r="B4402" s="3" t="s">
        <v>5553</v>
      </c>
      <c r="C4402" s="28">
        <v>17</v>
      </c>
      <c r="D4402" s="29">
        <v>12</v>
      </c>
      <c r="E4402" s="28">
        <v>1973</v>
      </c>
      <c r="F4402" s="31">
        <f>DATE(E4402,D4402,C4402)</f>
        <v>27015</v>
      </c>
      <c r="G4402" s="24" t="s">
        <v>5554</v>
      </c>
      <c r="H4402" s="2">
        <v>2000000</v>
      </c>
      <c r="I4402" s="2">
        <v>18344729</v>
      </c>
      <c r="J4402" s="2">
        <v>18344729</v>
      </c>
      <c r="K4402" s="28" t="str">
        <f t="shared" si="546"/>
        <v/>
      </c>
      <c r="L4402" s="28" t="str">
        <f t="shared" si="547"/>
        <v/>
      </c>
      <c r="M4402" s="28" t="s">
        <v>5554</v>
      </c>
      <c r="N4402" s="28" t="str">
        <f t="shared" si="548"/>
        <v/>
      </c>
      <c r="O4402" s="28" t="str">
        <f>IF(N4402=1,M4402&amp;" ("&amp;E4402&amp;")",M4402)</f>
        <v>Sleeper</v>
      </c>
      <c r="P4402" s="36">
        <f>INDEX(cpi!$A$1:$M$105,MATCH('Inflation adjust calc'!$E4402,cpi!$A:$A,0),MATCH('Inflation adjust calc'!$D4402,cpi!$1:$1,0))</f>
        <v>46.2</v>
      </c>
      <c r="Q4402" s="36">
        <f>cpi!$I$2</f>
        <v>240.85300000000001</v>
      </c>
      <c r="R4402" s="36">
        <f t="shared" si="553"/>
        <v>5.2132683982683981</v>
      </c>
      <c r="S4402" s="28" t="str">
        <f t="shared" si="549"/>
        <v/>
      </c>
      <c r="T4402" s="37">
        <f t="shared" si="550"/>
        <v>10426536.796536796</v>
      </c>
      <c r="U4402" s="37">
        <f t="shared" si="551"/>
        <v>95635995.970497832</v>
      </c>
      <c r="V4402" s="37">
        <f t="shared" si="552"/>
        <v>95635995.970497832</v>
      </c>
    </row>
    <row r="4403" spans="1:22">
      <c r="A4403" s="23">
        <v>4402</v>
      </c>
      <c r="B4403" s="3">
        <v>26611</v>
      </c>
      <c r="C4403" s="28">
        <v>11</v>
      </c>
      <c r="D4403" s="29">
        <v>8</v>
      </c>
      <c r="E4403" s="28">
        <v>1972</v>
      </c>
      <c r="F4403" s="31">
        <f>DATE(E4403,D4403,C4403)</f>
        <v>26522</v>
      </c>
      <c r="G4403" s="24" t="s">
        <v>5555</v>
      </c>
      <c r="H4403" s="2">
        <v>2000000</v>
      </c>
      <c r="I4403" s="2">
        <v>18016290</v>
      </c>
      <c r="J4403" s="2">
        <v>18016290</v>
      </c>
      <c r="K4403" s="28" t="str">
        <f t="shared" si="546"/>
        <v/>
      </c>
      <c r="L4403" s="28" t="str">
        <f t="shared" si="547"/>
        <v/>
      </c>
      <c r="M4403" s="28" t="s">
        <v>5555</v>
      </c>
      <c r="N4403" s="28" t="str">
        <f t="shared" si="548"/>
        <v/>
      </c>
      <c r="O4403" s="28" t="str">
        <f>IF(N4403=1,M4403&amp;" ("&amp;E4403&amp;")",M4403)</f>
        <v>Everything You Always Wanted to Know</v>
      </c>
      <c r="P4403" s="36">
        <f>INDEX(cpi!$A$1:$M$105,MATCH('Inflation adjust calc'!$E4403,cpi!$A:$A,0),MATCH('Inflation adjust calc'!$D4403,cpi!$1:$1,0))</f>
        <v>42</v>
      </c>
      <c r="Q4403" s="36">
        <f>cpi!$I$2</f>
        <v>240.85300000000001</v>
      </c>
      <c r="R4403" s="36">
        <f t="shared" si="553"/>
        <v>5.7345952380952383</v>
      </c>
      <c r="S4403" s="28" t="str">
        <f t="shared" si="549"/>
        <v/>
      </c>
      <c r="T4403" s="37">
        <f t="shared" si="550"/>
        <v>11469190.476190476</v>
      </c>
      <c r="U4403" s="37">
        <f t="shared" si="551"/>
        <v>103316130.84214287</v>
      </c>
      <c r="V4403" s="37">
        <f t="shared" si="552"/>
        <v>103316130.84214287</v>
      </c>
    </row>
    <row r="4404" spans="1:22">
      <c r="A4404" s="23">
        <v>4403</v>
      </c>
      <c r="B4404" s="3" t="s">
        <v>549</v>
      </c>
      <c r="C4404" s="28">
        <v>13</v>
      </c>
      <c r="D4404" s="29">
        <v>3</v>
      </c>
      <c r="E4404" s="28">
        <v>2015</v>
      </c>
      <c r="F4404" s="31">
        <f>DATE(E4404,D4404,C4404)</f>
        <v>42076</v>
      </c>
      <c r="G4404" s="24" t="s">
        <v>5556</v>
      </c>
      <c r="H4404" s="2">
        <v>2000000</v>
      </c>
      <c r="I4404" s="2">
        <v>14674077</v>
      </c>
      <c r="J4404" s="2">
        <v>20649774</v>
      </c>
      <c r="K4404" s="28" t="str">
        <f t="shared" si="546"/>
        <v/>
      </c>
      <c r="L4404" s="28" t="str">
        <f t="shared" si="547"/>
        <v/>
      </c>
      <c r="M4404" s="28" t="s">
        <v>5556</v>
      </c>
      <c r="N4404" s="28" t="str">
        <f t="shared" si="548"/>
        <v/>
      </c>
      <c r="O4404" s="28" t="str">
        <f>IF(N4404=1,M4404&amp;" ("&amp;E4404&amp;")",M4404)</f>
        <v>It Follows</v>
      </c>
      <c r="P4404" s="36">
        <f>INDEX(cpi!$A$1:$M$105,MATCH('Inflation adjust calc'!$E4404,cpi!$A:$A,0),MATCH('Inflation adjust calc'!$D4404,cpi!$1:$1,0))</f>
        <v>236.119</v>
      </c>
      <c r="Q4404" s="36">
        <f>cpi!$I$2</f>
        <v>240.85300000000001</v>
      </c>
      <c r="R4404" s="36">
        <f t="shared" si="553"/>
        <v>1.0200492124733715</v>
      </c>
      <c r="S4404" s="28" t="str">
        <f t="shared" si="549"/>
        <v/>
      </c>
      <c r="T4404" s="37">
        <f t="shared" si="550"/>
        <v>2040098.4249467431</v>
      </c>
      <c r="U4404" s="37">
        <f t="shared" si="551"/>
        <v>14968280.687623614</v>
      </c>
      <c r="V4404" s="37">
        <f t="shared" si="552"/>
        <v>21063785.706453104</v>
      </c>
    </row>
    <row r="4405" spans="1:22">
      <c r="A4405" s="23">
        <v>4404</v>
      </c>
      <c r="B4405" s="3" t="s">
        <v>5557</v>
      </c>
      <c r="C4405" s="28">
        <v>25</v>
      </c>
      <c r="D4405" s="29">
        <v>12</v>
      </c>
      <c r="E4405" s="28">
        <v>1962</v>
      </c>
      <c r="F4405" s="31">
        <f>DATE(E4405,D4405,C4405)</f>
        <v>23005</v>
      </c>
      <c r="G4405" s="24" t="s">
        <v>5558</v>
      </c>
      <c r="H4405" s="2">
        <v>2000000</v>
      </c>
      <c r="I4405" s="2">
        <v>13129846</v>
      </c>
      <c r="J4405" s="2">
        <v>13129846</v>
      </c>
      <c r="K4405" s="28" t="str">
        <f t="shared" si="546"/>
        <v/>
      </c>
      <c r="L4405" s="28" t="str">
        <f t="shared" si="547"/>
        <v/>
      </c>
      <c r="M4405" s="28" t="s">
        <v>5558</v>
      </c>
      <c r="N4405" s="28" t="str">
        <f t="shared" si="548"/>
        <v/>
      </c>
      <c r="O4405" s="28" t="str">
        <f>IF(N4405=1,M4405&amp;" ("&amp;E4405&amp;")",M4405)</f>
        <v>To Kill A Mockingbird</v>
      </c>
      <c r="P4405" s="36">
        <f>INDEX(cpi!$A$1:$M$105,MATCH('Inflation adjust calc'!$E4405,cpi!$A:$A,0),MATCH('Inflation adjust calc'!$D4405,cpi!$1:$1,0))</f>
        <v>30.4</v>
      </c>
      <c r="Q4405" s="36">
        <f>cpi!$I$2</f>
        <v>240.85300000000001</v>
      </c>
      <c r="R4405" s="36">
        <f t="shared" si="553"/>
        <v>7.9227960526315799</v>
      </c>
      <c r="S4405" s="28" t="str">
        <f t="shared" si="549"/>
        <v/>
      </c>
      <c r="T4405" s="37">
        <f t="shared" si="550"/>
        <v>15845592.105263161</v>
      </c>
      <c r="U4405" s="37">
        <f t="shared" si="551"/>
        <v>104025092.06046054</v>
      </c>
      <c r="V4405" s="37">
        <f t="shared" si="552"/>
        <v>104025092.06046054</v>
      </c>
    </row>
    <row r="4406" spans="1:22">
      <c r="A4406" s="23">
        <v>4405</v>
      </c>
      <c r="B4406" s="3">
        <v>41155</v>
      </c>
      <c r="C4406" s="28">
        <v>9</v>
      </c>
      <c r="D4406" s="29">
        <v>3</v>
      </c>
      <c r="E4406" s="28">
        <v>2012</v>
      </c>
      <c r="F4406" s="31">
        <f>DATE(E4406,D4406,C4406)</f>
        <v>40977</v>
      </c>
      <c r="G4406" s="24" t="s">
        <v>5559</v>
      </c>
      <c r="H4406" s="2">
        <v>2000000</v>
      </c>
      <c r="I4406" s="2">
        <v>12739737</v>
      </c>
      <c r="J4406" s="2">
        <v>16610760</v>
      </c>
      <c r="K4406" s="28" t="str">
        <f t="shared" si="546"/>
        <v/>
      </c>
      <c r="L4406" s="28" t="str">
        <f t="shared" si="547"/>
        <v/>
      </c>
      <c r="M4406" s="28" t="s">
        <v>5559</v>
      </c>
      <c r="N4406" s="28" t="str">
        <f t="shared" si="548"/>
        <v/>
      </c>
      <c r="O4406" s="28" t="str">
        <f>IF(N4406=1,M4406&amp;" ("&amp;E4406&amp;")",M4406)</f>
        <v>Silent House</v>
      </c>
      <c r="P4406" s="36">
        <f>INDEX(cpi!$A$1:$M$105,MATCH('Inflation adjust calc'!$E4406,cpi!$A:$A,0),MATCH('Inflation adjust calc'!$D4406,cpi!$1:$1,0))</f>
        <v>229.392</v>
      </c>
      <c r="Q4406" s="36">
        <f>cpi!$I$2</f>
        <v>240.85300000000001</v>
      </c>
      <c r="R4406" s="36">
        <f t="shared" si="553"/>
        <v>1.0499625095905698</v>
      </c>
      <c r="S4406" s="28" t="str">
        <f t="shared" si="549"/>
        <v/>
      </c>
      <c r="T4406" s="37">
        <f t="shared" si="550"/>
        <v>2099925.0191811398</v>
      </c>
      <c r="U4406" s="37">
        <f t="shared" si="551"/>
        <v>13376246.232043836</v>
      </c>
      <c r="V4406" s="37">
        <f t="shared" si="552"/>
        <v>17440675.255806655</v>
      </c>
    </row>
    <row r="4407" spans="1:22">
      <c r="A4407" s="23">
        <v>4406</v>
      </c>
      <c r="B4407" s="3" t="s">
        <v>1599</v>
      </c>
      <c r="C4407" s="28">
        <v>20</v>
      </c>
      <c r="D4407" s="29">
        <v>10</v>
      </c>
      <c r="E4407" s="28">
        <v>2000</v>
      </c>
      <c r="F4407" s="31">
        <f>DATE(E4407,D4407,C4407)</f>
        <v>36819</v>
      </c>
      <c r="G4407" s="24" t="s">
        <v>5560</v>
      </c>
      <c r="H4407" s="2">
        <v>2000000</v>
      </c>
      <c r="I4407" s="2">
        <v>11546543</v>
      </c>
      <c r="J4407" s="2">
        <v>11546543</v>
      </c>
      <c r="K4407" s="28" t="str">
        <f t="shared" si="546"/>
        <v/>
      </c>
      <c r="L4407" s="28" t="str">
        <f t="shared" si="547"/>
        <v/>
      </c>
      <c r="M4407" s="28" t="s">
        <v>5560</v>
      </c>
      <c r="N4407" s="28" t="str">
        <f t="shared" si="548"/>
        <v/>
      </c>
      <c r="O4407" s="28" t="str">
        <f>IF(N4407=1,M4407&amp;" ("&amp;E4407&amp;")",M4407)</f>
        <v>The Legend of Drunken Master</v>
      </c>
      <c r="P4407" s="36">
        <f>INDEX(cpi!$A$1:$M$105,MATCH('Inflation adjust calc'!$E4407,cpi!$A:$A,0),MATCH('Inflation adjust calc'!$D4407,cpi!$1:$1,0))</f>
        <v>174</v>
      </c>
      <c r="Q4407" s="36">
        <f>cpi!$I$2</f>
        <v>240.85300000000001</v>
      </c>
      <c r="R4407" s="36">
        <f t="shared" si="553"/>
        <v>1.384212643678161</v>
      </c>
      <c r="S4407" s="28" t="str">
        <f t="shared" si="549"/>
        <v/>
      </c>
      <c r="T4407" s="37">
        <f t="shared" si="550"/>
        <v>2768425.2873563222</v>
      </c>
      <c r="U4407" s="37">
        <f t="shared" si="551"/>
        <v>15982870.811373563</v>
      </c>
      <c r="V4407" s="37">
        <f t="shared" si="552"/>
        <v>15982870.811373563</v>
      </c>
    </row>
    <row r="4408" spans="1:22">
      <c r="A4408" s="23">
        <v>4407</v>
      </c>
      <c r="B4408" s="3">
        <v>36382</v>
      </c>
      <c r="C4408" s="28">
        <v>8</v>
      </c>
      <c r="D4408" s="29">
        <v>10</v>
      </c>
      <c r="E4408" s="28">
        <v>1999</v>
      </c>
      <c r="F4408" s="31">
        <f>DATE(E4408,D4408,C4408)</f>
        <v>36441</v>
      </c>
      <c r="G4408" s="24" t="s">
        <v>5561</v>
      </c>
      <c r="H4408" s="2">
        <v>2000000</v>
      </c>
      <c r="I4408" s="2">
        <v>11540607</v>
      </c>
      <c r="J4408" s="2">
        <v>20741000</v>
      </c>
      <c r="K4408" s="28" t="str">
        <f t="shared" si="546"/>
        <v/>
      </c>
      <c r="L4408" s="28" t="str">
        <f t="shared" si="547"/>
        <v/>
      </c>
      <c r="M4408" s="28" t="s">
        <v>5561</v>
      </c>
      <c r="N4408" s="28" t="str">
        <f t="shared" si="548"/>
        <v/>
      </c>
      <c r="O4408" s="28" t="str">
        <f>IF(N4408=1,M4408&amp;" ("&amp;E4408&amp;")",M4408)</f>
        <v>Boys Don't Cry</v>
      </c>
      <c r="P4408" s="36">
        <f>INDEX(cpi!$A$1:$M$105,MATCH('Inflation adjust calc'!$E4408,cpi!$A:$A,0),MATCH('Inflation adjust calc'!$D4408,cpi!$1:$1,0))</f>
        <v>168.2</v>
      </c>
      <c r="Q4408" s="36">
        <f>cpi!$I$2</f>
        <v>240.85300000000001</v>
      </c>
      <c r="R4408" s="36">
        <f t="shared" si="553"/>
        <v>1.4319441141498217</v>
      </c>
      <c r="S4408" s="28" t="str">
        <f t="shared" si="549"/>
        <v/>
      </c>
      <c r="T4408" s="37">
        <f t="shared" si="550"/>
        <v>2863888.2282996434</v>
      </c>
      <c r="U4408" s="37">
        <f t="shared" si="551"/>
        <v>16525504.26736623</v>
      </c>
      <c r="V4408" s="37">
        <f t="shared" si="552"/>
        <v>29699952.87158145</v>
      </c>
    </row>
    <row r="4409" spans="1:22">
      <c r="A4409" s="23">
        <v>4408</v>
      </c>
      <c r="B4409" s="3">
        <v>39327</v>
      </c>
      <c r="C4409" s="28">
        <v>9</v>
      </c>
      <c r="D4409" s="29">
        <v>2</v>
      </c>
      <c r="E4409" s="28">
        <v>2007</v>
      </c>
      <c r="F4409" s="31">
        <f>DATE(E4409,D4409,C4409)</f>
        <v>39122</v>
      </c>
      <c r="G4409" s="24" t="s">
        <v>5562</v>
      </c>
      <c r="H4409" s="2">
        <v>2000000</v>
      </c>
      <c r="I4409" s="2">
        <v>11284657</v>
      </c>
      <c r="J4409" s="2">
        <v>81197047</v>
      </c>
      <c r="K4409" s="28" t="str">
        <f t="shared" si="546"/>
        <v/>
      </c>
      <c r="L4409" s="28" t="str">
        <f t="shared" si="547"/>
        <v/>
      </c>
      <c r="M4409" s="28" t="s">
        <v>5562</v>
      </c>
      <c r="N4409" s="28" t="str">
        <f t="shared" si="548"/>
        <v/>
      </c>
      <c r="O4409" s="28" t="str">
        <f>IF(N4409=1,M4409&amp;" ("&amp;E4409&amp;")",M4409)</f>
        <v>Das Leben der Anderen</v>
      </c>
      <c r="P4409" s="36">
        <f>INDEX(cpi!$A$1:$M$105,MATCH('Inflation adjust calc'!$E4409,cpi!$A:$A,0),MATCH('Inflation adjust calc'!$D4409,cpi!$1:$1,0))</f>
        <v>203.499</v>
      </c>
      <c r="Q4409" s="36">
        <f>cpi!$I$2</f>
        <v>240.85300000000001</v>
      </c>
      <c r="R4409" s="36">
        <f t="shared" si="553"/>
        <v>1.1835586415658064</v>
      </c>
      <c r="S4409" s="28" t="str">
        <f t="shared" si="549"/>
        <v/>
      </c>
      <c r="T4409" s="37">
        <f t="shared" si="550"/>
        <v>2367117.2831316129</v>
      </c>
      <c r="U4409" s="37">
        <f t="shared" si="551"/>
        <v>13356053.309456067</v>
      </c>
      <c r="V4409" s="37">
        <f t="shared" si="552"/>
        <v>96101466.646474928</v>
      </c>
    </row>
    <row r="4410" spans="1:22">
      <c r="A4410" s="23">
        <v>4409</v>
      </c>
      <c r="B4410" s="3">
        <v>22647</v>
      </c>
      <c r="C4410" s="28">
        <v>1</v>
      </c>
      <c r="D4410" s="29">
        <v>1</v>
      </c>
      <c r="E4410" s="28">
        <v>1962</v>
      </c>
      <c r="F4410" s="31">
        <f>DATE(E4410,D4410,C4410)</f>
        <v>22647</v>
      </c>
      <c r="G4410" s="24" t="s">
        <v>1376</v>
      </c>
      <c r="H4410" s="2">
        <v>2000000</v>
      </c>
      <c r="I4410" s="2">
        <v>9250000</v>
      </c>
      <c r="J4410" s="2">
        <v>9250000</v>
      </c>
      <c r="K4410" s="28" t="str">
        <f t="shared" si="546"/>
        <v/>
      </c>
      <c r="L4410" s="28" t="str">
        <f t="shared" si="547"/>
        <v/>
      </c>
      <c r="M4410" s="28" t="s">
        <v>1376</v>
      </c>
      <c r="N4410" s="28">
        <f t="shared" si="548"/>
        <v>1</v>
      </c>
      <c r="O4410" s="28" t="str">
        <f>IF(N4410=1,M4410&amp;" ("&amp;E4410&amp;")",M4410)</f>
        <v>Lolita (1962)</v>
      </c>
      <c r="P4410" s="36">
        <f>INDEX(cpi!$A$1:$M$105,MATCH('Inflation adjust calc'!$E4410,cpi!$A:$A,0),MATCH('Inflation adjust calc'!$D4410,cpi!$1:$1,0))</f>
        <v>30</v>
      </c>
      <c r="Q4410" s="36">
        <f>cpi!$I$2</f>
        <v>240.85300000000001</v>
      </c>
      <c r="R4410" s="36">
        <f t="shared" si="553"/>
        <v>8.028433333333334</v>
      </c>
      <c r="S4410" s="28" t="str">
        <f t="shared" si="549"/>
        <v/>
      </c>
      <c r="T4410" s="37">
        <f t="shared" si="550"/>
        <v>16056866.666666668</v>
      </c>
      <c r="U4410" s="37">
        <f t="shared" si="551"/>
        <v>74263008.333333343</v>
      </c>
      <c r="V4410" s="37">
        <f t="shared" si="552"/>
        <v>74263008.333333343</v>
      </c>
    </row>
    <row r="4411" spans="1:22">
      <c r="A4411" s="23">
        <v>4410</v>
      </c>
      <c r="B4411" s="3">
        <v>14611</v>
      </c>
      <c r="C4411" s="28">
        <v>1</v>
      </c>
      <c r="D4411" s="29">
        <v>1</v>
      </c>
      <c r="E4411" s="28">
        <v>1940</v>
      </c>
      <c r="F4411" s="31">
        <f>DATE(E4411,D4411,C4411)</f>
        <v>14611</v>
      </c>
      <c r="G4411" s="24" t="s">
        <v>5563</v>
      </c>
      <c r="H4411" s="2">
        <v>2000000</v>
      </c>
      <c r="I4411" s="2">
        <v>9172000</v>
      </c>
      <c r="J4411" s="2">
        <v>9172000</v>
      </c>
      <c r="K4411" s="28" t="str">
        <f t="shared" si="546"/>
        <v/>
      </c>
      <c r="L4411" s="28" t="str">
        <f t="shared" si="547"/>
        <v/>
      </c>
      <c r="M4411" s="28" t="s">
        <v>5563</v>
      </c>
      <c r="N4411" s="28" t="str">
        <f t="shared" si="548"/>
        <v/>
      </c>
      <c r="O4411" s="28" t="str">
        <f>IF(N4411=1,M4411&amp;" ("&amp;E4411&amp;")",M4411)</f>
        <v>Boom Town</v>
      </c>
      <c r="P4411" s="36">
        <f>INDEX(cpi!$A$1:$M$105,MATCH('Inflation adjust calc'!$E4411,cpi!$A:$A,0),MATCH('Inflation adjust calc'!$D4411,cpi!$1:$1,0))</f>
        <v>13.9</v>
      </c>
      <c r="Q4411" s="36">
        <f>cpi!$I$2</f>
        <v>240.85300000000001</v>
      </c>
      <c r="R4411" s="36">
        <f t="shared" si="553"/>
        <v>17.327553956834532</v>
      </c>
      <c r="S4411" s="28" t="str">
        <f t="shared" si="549"/>
        <v/>
      </c>
      <c r="T4411" s="37">
        <f t="shared" si="550"/>
        <v>34655107.913669065</v>
      </c>
      <c r="U4411" s="37">
        <f t="shared" si="551"/>
        <v>158928324.89208633</v>
      </c>
      <c r="V4411" s="37">
        <f t="shared" si="552"/>
        <v>158928324.89208633</v>
      </c>
    </row>
    <row r="4412" spans="1:22">
      <c r="A4412" s="23">
        <v>4411</v>
      </c>
      <c r="B4412" s="3">
        <v>17168</v>
      </c>
      <c r="C4412" s="28">
        <v>1</v>
      </c>
      <c r="D4412" s="29">
        <v>1</v>
      </c>
      <c r="E4412" s="28">
        <v>1947</v>
      </c>
      <c r="F4412" s="31">
        <f>DATE(E4412,D4412,C4412)</f>
        <v>17168</v>
      </c>
      <c r="G4412" s="24" t="s">
        <v>5564</v>
      </c>
      <c r="H4412" s="2">
        <v>2000000</v>
      </c>
      <c r="I4412" s="2">
        <v>7800000</v>
      </c>
      <c r="J4412" s="2">
        <v>7800000</v>
      </c>
      <c r="K4412" s="28" t="str">
        <f t="shared" si="546"/>
        <v/>
      </c>
      <c r="L4412" s="28" t="str">
        <f t="shared" si="547"/>
        <v/>
      </c>
      <c r="M4412" s="28" t="s">
        <v>5564</v>
      </c>
      <c r="N4412" s="28" t="str">
        <f t="shared" si="548"/>
        <v/>
      </c>
      <c r="O4412" s="28" t="str">
        <f>IF(N4412=1,M4412&amp;" ("&amp;E4412&amp;")",M4412)</f>
        <v>Gentleman's Agreement</v>
      </c>
      <c r="P4412" s="36">
        <f>INDEX(cpi!$A$1:$M$105,MATCH('Inflation adjust calc'!$E4412,cpi!$A:$A,0),MATCH('Inflation adjust calc'!$D4412,cpi!$1:$1,0))</f>
        <v>21.5</v>
      </c>
      <c r="Q4412" s="36">
        <f>cpi!$I$2</f>
        <v>240.85300000000001</v>
      </c>
      <c r="R4412" s="36">
        <f t="shared" si="553"/>
        <v>11.20246511627907</v>
      </c>
      <c r="S4412" s="28" t="str">
        <f t="shared" si="549"/>
        <v/>
      </c>
      <c r="T4412" s="37">
        <f t="shared" si="550"/>
        <v>22404930.232558139</v>
      </c>
      <c r="U4412" s="37">
        <f t="shared" si="551"/>
        <v>87379227.906976745</v>
      </c>
      <c r="V4412" s="37">
        <f t="shared" si="552"/>
        <v>87379227.906976745</v>
      </c>
    </row>
    <row r="4413" spans="1:22">
      <c r="A4413" s="23">
        <v>4412</v>
      </c>
      <c r="B4413" s="3" t="s">
        <v>5565</v>
      </c>
      <c r="C4413" s="28">
        <v>25</v>
      </c>
      <c r="D4413" s="29">
        <v>9</v>
      </c>
      <c r="E4413" s="28">
        <v>1961</v>
      </c>
      <c r="F4413" s="31">
        <f>DATE(E4413,D4413,C4413)</f>
        <v>22549</v>
      </c>
      <c r="G4413" s="24" t="s">
        <v>5566</v>
      </c>
      <c r="H4413" s="2">
        <v>2000000</v>
      </c>
      <c r="I4413" s="2">
        <v>7600000</v>
      </c>
      <c r="J4413" s="2">
        <v>7600000</v>
      </c>
      <c r="K4413" s="28" t="str">
        <f t="shared" si="546"/>
        <v/>
      </c>
      <c r="L4413" s="28" t="str">
        <f t="shared" si="547"/>
        <v/>
      </c>
      <c r="M4413" s="28" t="s">
        <v>5566</v>
      </c>
      <c r="N4413" s="28" t="str">
        <f t="shared" si="548"/>
        <v/>
      </c>
      <c r="O4413" s="28" t="str">
        <f>IF(N4413=1,M4413&amp;" ("&amp;E4413&amp;")",M4413)</f>
        <v>The Hustler</v>
      </c>
      <c r="P4413" s="36">
        <f>INDEX(cpi!$A$1:$M$105,MATCH('Inflation adjust calc'!$E4413,cpi!$A:$A,0),MATCH('Inflation adjust calc'!$D4413,cpi!$1:$1,0))</f>
        <v>30</v>
      </c>
      <c r="Q4413" s="36">
        <f>cpi!$I$2</f>
        <v>240.85300000000001</v>
      </c>
      <c r="R4413" s="36">
        <f t="shared" si="553"/>
        <v>8.028433333333334</v>
      </c>
      <c r="S4413" s="28" t="str">
        <f t="shared" si="549"/>
        <v/>
      </c>
      <c r="T4413" s="37">
        <f t="shared" si="550"/>
        <v>16056866.666666668</v>
      </c>
      <c r="U4413" s="37">
        <f t="shared" si="551"/>
        <v>61016093.333333336</v>
      </c>
      <c r="V4413" s="37">
        <f t="shared" si="552"/>
        <v>61016093.333333336</v>
      </c>
    </row>
    <row r="4414" spans="1:22">
      <c r="A4414" s="23">
        <v>4413</v>
      </c>
      <c r="B4414" s="3" t="s">
        <v>5567</v>
      </c>
      <c r="C4414" s="28">
        <v>31</v>
      </c>
      <c r="D4414" s="29">
        <v>12</v>
      </c>
      <c r="E4414" s="28">
        <v>1986</v>
      </c>
      <c r="F4414" s="31">
        <f>DATE(E4414,D4414,C4414)</f>
        <v>31777</v>
      </c>
      <c r="G4414" s="24" t="s">
        <v>5568</v>
      </c>
      <c r="H4414" s="2">
        <v>2000000</v>
      </c>
      <c r="I4414" s="2">
        <v>7369373</v>
      </c>
      <c r="J4414" s="2">
        <v>7369373</v>
      </c>
      <c r="K4414" s="28" t="str">
        <f t="shared" si="546"/>
        <v/>
      </c>
      <c r="L4414" s="28" t="str">
        <f t="shared" si="547"/>
        <v/>
      </c>
      <c r="M4414" s="28" t="s">
        <v>5568</v>
      </c>
      <c r="N4414" s="28" t="str">
        <f t="shared" si="548"/>
        <v/>
      </c>
      <c r="O4414" s="28" t="str">
        <f>IF(N4414=1,M4414&amp;" ("&amp;E4414&amp;")",M4414)</f>
        <v>Witchboard</v>
      </c>
      <c r="P4414" s="36">
        <f>INDEX(cpi!$A$1:$M$105,MATCH('Inflation adjust calc'!$E4414,cpi!$A:$A,0),MATCH('Inflation adjust calc'!$D4414,cpi!$1:$1,0))</f>
        <v>110.5</v>
      </c>
      <c r="Q4414" s="36">
        <f>cpi!$I$2</f>
        <v>240.85300000000001</v>
      </c>
      <c r="R4414" s="36">
        <f t="shared" si="553"/>
        <v>2.1796651583710407</v>
      </c>
      <c r="S4414" s="28" t="str">
        <f t="shared" si="549"/>
        <v/>
      </c>
      <c r="T4414" s="37">
        <f t="shared" si="550"/>
        <v>4359330.3167420812</v>
      </c>
      <c r="U4414" s="37">
        <f t="shared" si="551"/>
        <v>16062765.567140272</v>
      </c>
      <c r="V4414" s="37">
        <f t="shared" si="552"/>
        <v>16062765.567140272</v>
      </c>
    </row>
    <row r="4415" spans="1:22">
      <c r="A4415" s="23">
        <v>4414</v>
      </c>
      <c r="B4415" s="3" t="s">
        <v>616</v>
      </c>
      <c r="C4415" s="28">
        <v>26</v>
      </c>
      <c r="D4415" s="29">
        <v>11</v>
      </c>
      <c r="E4415" s="28">
        <v>2003</v>
      </c>
      <c r="F4415" s="31">
        <f>DATE(E4415,D4415,C4415)</f>
        <v>37951</v>
      </c>
      <c r="G4415" s="24" t="s">
        <v>5569</v>
      </c>
      <c r="H4415" s="2">
        <v>2000000</v>
      </c>
      <c r="I4415" s="2">
        <v>7301288</v>
      </c>
      <c r="J4415" s="2">
        <v>17403168</v>
      </c>
      <c r="K4415" s="28" t="str">
        <f t="shared" si="546"/>
        <v/>
      </c>
      <c r="L4415" s="28" t="str">
        <f t="shared" si="547"/>
        <v/>
      </c>
      <c r="M4415" s="28" t="s">
        <v>5569</v>
      </c>
      <c r="N4415" s="28" t="str">
        <f t="shared" si="548"/>
        <v/>
      </c>
      <c r="O4415" s="28" t="str">
        <f>IF(N4415=1,M4415&amp;" ("&amp;E4415&amp;")",M4415)</f>
        <v>Les Triplettes de Belleville</v>
      </c>
      <c r="P4415" s="36">
        <f>INDEX(cpi!$A$1:$M$105,MATCH('Inflation adjust calc'!$E4415,cpi!$A:$A,0),MATCH('Inflation adjust calc'!$D4415,cpi!$1:$1,0))</f>
        <v>184.5</v>
      </c>
      <c r="Q4415" s="36">
        <f>cpi!$I$2</f>
        <v>240.85300000000001</v>
      </c>
      <c r="R4415" s="36">
        <f t="shared" si="553"/>
        <v>1.3054363143631438</v>
      </c>
      <c r="S4415" s="28" t="str">
        <f t="shared" si="549"/>
        <v/>
      </c>
      <c r="T4415" s="37">
        <f t="shared" si="550"/>
        <v>2610872.6287262877</v>
      </c>
      <c r="U4415" s="37">
        <f t="shared" si="551"/>
        <v>9531366.4968238492</v>
      </c>
      <c r="V4415" s="37">
        <f t="shared" si="552"/>
        <v>22718727.492162604</v>
      </c>
    </row>
    <row r="4416" spans="1:22">
      <c r="A4416" s="23">
        <v>4415</v>
      </c>
      <c r="B4416" s="3" t="s">
        <v>918</v>
      </c>
      <c r="C4416" s="28">
        <v>26</v>
      </c>
      <c r="D4416" s="29">
        <v>6</v>
      </c>
      <c r="E4416" s="28">
        <v>1998</v>
      </c>
      <c r="F4416" s="31">
        <f>DATE(E4416,D4416,C4416)</f>
        <v>35972</v>
      </c>
      <c r="G4416" s="24" t="s">
        <v>5570</v>
      </c>
      <c r="H4416" s="2">
        <v>2000000</v>
      </c>
      <c r="I4416" s="2">
        <v>6719300</v>
      </c>
      <c r="J4416" s="2">
        <v>7756617</v>
      </c>
      <c r="K4416" s="28" t="str">
        <f t="shared" si="546"/>
        <v/>
      </c>
      <c r="L4416" s="28" t="str">
        <f t="shared" si="547"/>
        <v/>
      </c>
      <c r="M4416" s="28" t="s">
        <v>5570</v>
      </c>
      <c r="N4416" s="28" t="str">
        <f t="shared" si="548"/>
        <v/>
      </c>
      <c r="O4416" s="28" t="str">
        <f>IF(N4416=1,M4416&amp;" ("&amp;E4416&amp;")",M4416)</f>
        <v>Smoke Signals</v>
      </c>
      <c r="P4416" s="36">
        <f>INDEX(cpi!$A$1:$M$105,MATCH('Inflation adjust calc'!$E4416,cpi!$A:$A,0),MATCH('Inflation adjust calc'!$D4416,cpi!$1:$1,0))</f>
        <v>163</v>
      </c>
      <c r="Q4416" s="36">
        <f>cpi!$I$2</f>
        <v>240.85300000000001</v>
      </c>
      <c r="R4416" s="36">
        <f t="shared" si="553"/>
        <v>1.4776257668711656</v>
      </c>
      <c r="S4416" s="28" t="str">
        <f t="shared" si="549"/>
        <v/>
      </c>
      <c r="T4416" s="37">
        <f t="shared" si="550"/>
        <v>2955251.5337423314</v>
      </c>
      <c r="U4416" s="37">
        <f t="shared" si="551"/>
        <v>9928610.8153374232</v>
      </c>
      <c r="V4416" s="37">
        <f t="shared" si="552"/>
        <v>11461377.14295092</v>
      </c>
    </row>
    <row r="4417" spans="1:22">
      <c r="A4417" s="23">
        <v>4416</v>
      </c>
      <c r="B4417" s="3">
        <v>40488</v>
      </c>
      <c r="C4417" s="28">
        <v>11</v>
      </c>
      <c r="D4417" s="29">
        <v>6</v>
      </c>
      <c r="E4417" s="28">
        <v>2010</v>
      </c>
      <c r="F4417" s="31">
        <f>DATE(E4417,D4417,C4417)</f>
        <v>40340</v>
      </c>
      <c r="G4417" s="24" t="s">
        <v>5571</v>
      </c>
      <c r="H4417" s="2">
        <v>2000000</v>
      </c>
      <c r="I4417" s="2">
        <v>6531503</v>
      </c>
      <c r="J4417" s="2">
        <v>16131551</v>
      </c>
      <c r="K4417" s="28" t="str">
        <f t="shared" si="546"/>
        <v/>
      </c>
      <c r="L4417" s="28" t="str">
        <f t="shared" si="547"/>
        <v/>
      </c>
      <c r="M4417" s="28" t="s">
        <v>5571</v>
      </c>
      <c r="N4417" s="28" t="str">
        <f t="shared" si="548"/>
        <v/>
      </c>
      <c r="O4417" s="28" t="str">
        <f>IF(N4417=1,M4417&amp;" ("&amp;E4417&amp;")",M4417)</f>
        <v>Winter's Bone</v>
      </c>
      <c r="P4417" s="36">
        <f>INDEX(cpi!$A$1:$M$105,MATCH('Inflation adjust calc'!$E4417,cpi!$A:$A,0),MATCH('Inflation adjust calc'!$D4417,cpi!$1:$1,0))</f>
        <v>217.965</v>
      </c>
      <c r="Q4417" s="36">
        <f>cpi!$I$2</f>
        <v>240.85300000000001</v>
      </c>
      <c r="R4417" s="36">
        <f t="shared" si="553"/>
        <v>1.1050076847200239</v>
      </c>
      <c r="S4417" s="28" t="str">
        <f t="shared" si="549"/>
        <v/>
      </c>
      <c r="T4417" s="37">
        <f t="shared" si="550"/>
        <v>2210015.3694400475</v>
      </c>
      <c r="U4417" s="37">
        <f t="shared" si="551"/>
        <v>7217361.0077718897</v>
      </c>
      <c r="V4417" s="37">
        <f t="shared" si="552"/>
        <v>17825487.821452986</v>
      </c>
    </row>
    <row r="4418" spans="1:22">
      <c r="A4418" s="23">
        <v>4417</v>
      </c>
      <c r="B4418" s="3" t="s">
        <v>2635</v>
      </c>
      <c r="C4418" s="28">
        <v>15</v>
      </c>
      <c r="D4418" s="29">
        <v>8</v>
      </c>
      <c r="E4418" s="28">
        <v>2003</v>
      </c>
      <c r="F4418" s="31">
        <f>DATE(E4418,D4418,C4418)</f>
        <v>37848</v>
      </c>
      <c r="G4418" s="24" t="s">
        <v>5572</v>
      </c>
      <c r="H4418" s="2">
        <v>2000000</v>
      </c>
      <c r="I4418" s="2">
        <v>6003587</v>
      </c>
      <c r="J4418" s="2">
        <v>8685632</v>
      </c>
      <c r="K4418" s="28" t="str">
        <f t="shared" si="546"/>
        <v/>
      </c>
      <c r="L4418" s="28" t="str">
        <f t="shared" si="547"/>
        <v/>
      </c>
      <c r="M4418" s="28" t="s">
        <v>5572</v>
      </c>
      <c r="N4418" s="28" t="str">
        <f t="shared" si="548"/>
        <v/>
      </c>
      <c r="O4418" s="28" t="str">
        <f>IF(N4418=1,M4418&amp;" ("&amp;E4418&amp;")",M4418)</f>
        <v>American Splendor</v>
      </c>
      <c r="P4418" s="36">
        <f>INDEX(cpi!$A$1:$M$105,MATCH('Inflation adjust calc'!$E4418,cpi!$A:$A,0),MATCH('Inflation adjust calc'!$D4418,cpi!$1:$1,0))</f>
        <v>184.6</v>
      </c>
      <c r="Q4418" s="36">
        <f>cpi!$I$2</f>
        <v>240.85300000000001</v>
      </c>
      <c r="R4418" s="36">
        <f t="shared" si="553"/>
        <v>1.3047291440953415</v>
      </c>
      <c r="S4418" s="28" t="str">
        <f t="shared" si="549"/>
        <v/>
      </c>
      <c r="T4418" s="37">
        <f t="shared" si="550"/>
        <v>2609458.2881906829</v>
      </c>
      <c r="U4418" s="37">
        <f t="shared" si="551"/>
        <v>7833054.9280119184</v>
      </c>
      <c r="V4418" s="37">
        <f t="shared" si="552"/>
        <v>11332397.205287108</v>
      </c>
    </row>
    <row r="4419" spans="1:22">
      <c r="A4419" s="23">
        <v>4418</v>
      </c>
      <c r="B4419" s="3">
        <v>38024</v>
      </c>
      <c r="C4419" s="28">
        <v>2</v>
      </c>
      <c r="D4419" s="29">
        <v>7</v>
      </c>
      <c r="E4419" s="28">
        <v>2004</v>
      </c>
      <c r="F4419" s="31">
        <f>DATE(E4419,D4419,C4419)</f>
        <v>38170</v>
      </c>
      <c r="G4419" s="24" t="s">
        <v>5573</v>
      </c>
      <c r="H4419" s="2">
        <v>2000000</v>
      </c>
      <c r="I4419" s="2">
        <v>5792822</v>
      </c>
      <c r="J4419" s="2">
        <v>11293790</v>
      </c>
      <c r="K4419" s="28" t="str">
        <f t="shared" ref="K4419:K4482" si="554">IF(J4419=0,1,"")</f>
        <v/>
      </c>
      <c r="L4419" s="28" t="str">
        <f t="shared" ref="L4419:L4482" si="555">IF(E4419&gt;2016,1,"")</f>
        <v/>
      </c>
      <c r="M4419" s="28" t="s">
        <v>5573</v>
      </c>
      <c r="N4419" s="28" t="str">
        <f t="shared" ref="N4419:N4482" si="556">IF(COUNTIF($M$2:$M$5233,M4419)&gt;1,1,"")</f>
        <v/>
      </c>
      <c r="O4419" s="28" t="str">
        <f>IF(N4419=1,M4419&amp;" ("&amp;E4419&amp;")",M4419)</f>
        <v>Before Sunset</v>
      </c>
      <c r="P4419" s="36">
        <f>INDEX(cpi!$A$1:$M$105,MATCH('Inflation adjust calc'!$E4419,cpi!$A:$A,0),MATCH('Inflation adjust calc'!$D4419,cpi!$1:$1,0))</f>
        <v>189.4</v>
      </c>
      <c r="Q4419" s="36">
        <f>cpi!$I$2</f>
        <v>240.85300000000001</v>
      </c>
      <c r="R4419" s="36">
        <f t="shared" si="553"/>
        <v>1.2716631467793031</v>
      </c>
      <c r="S4419" s="28" t="str">
        <f t="shared" ref="S4419:S4482" si="557">IF(ISERROR(R4419),1,"")</f>
        <v/>
      </c>
      <c r="T4419" s="37">
        <f t="shared" ref="T4419:T4482" si="558">H4419*$R4419</f>
        <v>2543326.2935586064</v>
      </c>
      <c r="U4419" s="37">
        <f t="shared" ref="U4419:U4482" si="559">I4419*$R4419</f>
        <v>7366518.2532523768</v>
      </c>
      <c r="V4419" s="37">
        <f t="shared" ref="V4419:V4482" si="560">J4419*$R4419</f>
        <v>14361896.530464627</v>
      </c>
    </row>
    <row r="4420" spans="1:22">
      <c r="A4420" s="23">
        <v>4419</v>
      </c>
      <c r="B4420" s="3" t="s">
        <v>2081</v>
      </c>
      <c r="C4420" s="28">
        <v>30</v>
      </c>
      <c r="D4420" s="29">
        <v>3</v>
      </c>
      <c r="E4420" s="28">
        <v>2001</v>
      </c>
      <c r="F4420" s="31">
        <f>DATE(E4420,D4420,C4420)</f>
        <v>36980</v>
      </c>
      <c r="G4420" s="24" t="s">
        <v>5574</v>
      </c>
      <c r="H4420" s="2">
        <v>2000000</v>
      </c>
      <c r="I4420" s="2">
        <v>5383834</v>
      </c>
      <c r="J4420" s="2">
        <v>20883834</v>
      </c>
      <c r="K4420" s="28" t="str">
        <f t="shared" si="554"/>
        <v/>
      </c>
      <c r="L4420" s="28" t="str">
        <f t="shared" si="555"/>
        <v/>
      </c>
      <c r="M4420" s="28" t="s">
        <v>5574</v>
      </c>
      <c r="N4420" s="28" t="str">
        <f t="shared" si="556"/>
        <v/>
      </c>
      <c r="O4420" s="28" t="str">
        <f>IF(N4420=1,M4420&amp;" ("&amp;E4420&amp;")",M4420)</f>
        <v>Amores Perros</v>
      </c>
      <c r="P4420" s="36">
        <f>INDEX(cpi!$A$1:$M$105,MATCH('Inflation adjust calc'!$E4420,cpi!$A:$A,0),MATCH('Inflation adjust calc'!$D4420,cpi!$1:$1,0))</f>
        <v>176.2</v>
      </c>
      <c r="Q4420" s="36">
        <f>cpi!$I$2</f>
        <v>240.85300000000001</v>
      </c>
      <c r="R4420" s="36">
        <f t="shared" si="553"/>
        <v>1.3669296254256529</v>
      </c>
      <c r="S4420" s="28" t="str">
        <f t="shared" si="557"/>
        <v/>
      </c>
      <c r="T4420" s="37">
        <f t="shared" si="558"/>
        <v>2733859.2508513057</v>
      </c>
      <c r="U4420" s="37">
        <f t="shared" si="559"/>
        <v>7359322.1929738941</v>
      </c>
      <c r="V4420" s="37">
        <f t="shared" si="560"/>
        <v>28546731.387071513</v>
      </c>
    </row>
    <row r="4421" spans="1:22">
      <c r="A4421" s="23">
        <v>4420</v>
      </c>
      <c r="B4421" s="3" t="s">
        <v>5575</v>
      </c>
      <c r="C4421" s="28">
        <v>20</v>
      </c>
      <c r="D4421" s="29">
        <v>8</v>
      </c>
      <c r="E4421" s="28">
        <v>2003</v>
      </c>
      <c r="F4421" s="31">
        <f>DATE(E4421,D4421,C4421)</f>
        <v>37853</v>
      </c>
      <c r="G4421" s="24" t="s">
        <v>5576</v>
      </c>
      <c r="H4421" s="2">
        <v>2000000</v>
      </c>
      <c r="I4421" s="2">
        <v>4601043</v>
      </c>
      <c r="J4421" s="2">
        <v>9505996</v>
      </c>
      <c r="K4421" s="28" t="str">
        <f t="shared" si="554"/>
        <v/>
      </c>
      <c r="L4421" s="28" t="str">
        <f t="shared" si="555"/>
        <v/>
      </c>
      <c r="M4421" s="28" t="s">
        <v>5576</v>
      </c>
      <c r="N4421" s="28" t="str">
        <f t="shared" si="556"/>
        <v/>
      </c>
      <c r="O4421" s="28" t="str">
        <f>IF(N4421=1,M4421&amp;" ("&amp;E4421&amp;")",M4421)</f>
        <v>Thirteen</v>
      </c>
      <c r="P4421" s="36">
        <f>INDEX(cpi!$A$1:$M$105,MATCH('Inflation adjust calc'!$E4421,cpi!$A:$A,0),MATCH('Inflation adjust calc'!$D4421,cpi!$1:$1,0))</f>
        <v>184.6</v>
      </c>
      <c r="Q4421" s="36">
        <f>cpi!$I$2</f>
        <v>240.85300000000001</v>
      </c>
      <c r="R4421" s="36">
        <f t="shared" si="553"/>
        <v>1.3047291440953415</v>
      </c>
      <c r="S4421" s="28" t="str">
        <f t="shared" si="557"/>
        <v/>
      </c>
      <c r="T4421" s="37">
        <f t="shared" si="558"/>
        <v>2609458.2881906829</v>
      </c>
      <c r="U4421" s="37">
        <f t="shared" si="559"/>
        <v>6003114.8953358624</v>
      </c>
      <c r="V4421" s="37">
        <f t="shared" si="560"/>
        <v>12402750.02485374</v>
      </c>
    </row>
    <row r="4422" spans="1:22">
      <c r="A4422" s="23">
        <v>4421</v>
      </c>
      <c r="B4422" s="3" t="s">
        <v>2889</v>
      </c>
      <c r="C4422" s="28">
        <v>23</v>
      </c>
      <c r="D4422" s="29">
        <v>1</v>
      </c>
      <c r="E4422" s="28">
        <v>2004</v>
      </c>
      <c r="F4422" s="31">
        <f>DATE(E4422,D4422,C4422)</f>
        <v>38009</v>
      </c>
      <c r="G4422" s="24" t="s">
        <v>5577</v>
      </c>
      <c r="H4422" s="2">
        <v>2000000</v>
      </c>
      <c r="I4422" s="2">
        <v>4593598</v>
      </c>
      <c r="J4422" s="2">
        <v>15396525</v>
      </c>
      <c r="K4422" s="28" t="str">
        <f t="shared" si="554"/>
        <v/>
      </c>
      <c r="L4422" s="28" t="str">
        <f t="shared" si="555"/>
        <v/>
      </c>
      <c r="M4422" s="28" t="s">
        <v>5577</v>
      </c>
      <c r="N4422" s="28" t="str">
        <f t="shared" si="556"/>
        <v/>
      </c>
      <c r="O4422" s="28" t="str">
        <f>IF(N4422=1,M4422&amp;" ("&amp;E4422&amp;")",M4422)</f>
        <v>Touching the Void</v>
      </c>
      <c r="P4422" s="36">
        <f>INDEX(cpi!$A$1:$M$105,MATCH('Inflation adjust calc'!$E4422,cpi!$A:$A,0),MATCH('Inflation adjust calc'!$D4422,cpi!$1:$1,0))</f>
        <v>185.2</v>
      </c>
      <c r="Q4422" s="36">
        <f>cpi!$I$2</f>
        <v>240.85300000000001</v>
      </c>
      <c r="R4422" s="36">
        <f t="shared" si="553"/>
        <v>1.300502159827214</v>
      </c>
      <c r="S4422" s="28" t="str">
        <f t="shared" si="557"/>
        <v/>
      </c>
      <c r="T4422" s="37">
        <f t="shared" si="558"/>
        <v>2601004.3196544279</v>
      </c>
      <c r="U4422" s="37">
        <f t="shared" si="559"/>
        <v>5973984.1203779699</v>
      </c>
      <c r="V4422" s="37">
        <f t="shared" si="560"/>
        <v>20023214.016333696</v>
      </c>
    </row>
    <row r="4423" spans="1:22">
      <c r="A4423" s="23">
        <v>4422</v>
      </c>
      <c r="B4423" s="3">
        <v>40400</v>
      </c>
      <c r="C4423" s="28">
        <v>8</v>
      </c>
      <c r="D4423" s="29">
        <v>10</v>
      </c>
      <c r="E4423" s="28">
        <v>2010</v>
      </c>
      <c r="F4423" s="31">
        <f>DATE(E4423,D4423,C4423)</f>
        <v>40459</v>
      </c>
      <c r="G4423" s="24" t="s">
        <v>5578</v>
      </c>
      <c r="H4423" s="2">
        <v>2000000</v>
      </c>
      <c r="I4423" s="2">
        <v>4311834</v>
      </c>
      <c r="J4423" s="2">
        <v>7799257</v>
      </c>
      <c r="K4423" s="28" t="str">
        <f t="shared" si="554"/>
        <v/>
      </c>
      <c r="L4423" s="28" t="str">
        <f t="shared" si="555"/>
        <v/>
      </c>
      <c r="M4423" s="28" t="s">
        <v>5578</v>
      </c>
      <c r="N4423" s="28" t="str">
        <f t="shared" si="556"/>
        <v/>
      </c>
      <c r="O4423" s="28" t="str">
        <f>IF(N4423=1,M4423&amp;" ("&amp;E4423&amp;")",M4423)</f>
        <v>Inside Job</v>
      </c>
      <c r="P4423" s="36">
        <f>INDEX(cpi!$A$1:$M$105,MATCH('Inflation adjust calc'!$E4423,cpi!$A:$A,0),MATCH('Inflation adjust calc'!$D4423,cpi!$1:$1,0))</f>
        <v>218.71100000000001</v>
      </c>
      <c r="Q4423" s="36">
        <f>cpi!$I$2</f>
        <v>240.85300000000001</v>
      </c>
      <c r="R4423" s="36">
        <f t="shared" si="553"/>
        <v>1.1012386208283991</v>
      </c>
      <c r="S4423" s="28" t="str">
        <f t="shared" si="557"/>
        <v/>
      </c>
      <c r="T4423" s="37">
        <f t="shared" si="558"/>
        <v>2202477.2416567979</v>
      </c>
      <c r="U4423" s="37">
        <f t="shared" si="559"/>
        <v>4748358.127400999</v>
      </c>
      <c r="V4423" s="37">
        <f t="shared" si="560"/>
        <v>8588843.0221662372</v>
      </c>
    </row>
    <row r="4424" spans="1:22">
      <c r="A4424" s="23">
        <v>4423</v>
      </c>
      <c r="B4424" s="3">
        <v>13881</v>
      </c>
      <c r="C4424" s="28">
        <v>1</v>
      </c>
      <c r="D4424" s="29">
        <v>1</v>
      </c>
      <c r="E4424" s="28">
        <v>1938</v>
      </c>
      <c r="F4424" s="31">
        <f>DATE(E4424,D4424,C4424)</f>
        <v>13881</v>
      </c>
      <c r="G4424" s="24" t="s">
        <v>5579</v>
      </c>
      <c r="H4424" s="2">
        <v>2000000</v>
      </c>
      <c r="I4424" s="2">
        <v>4000000</v>
      </c>
      <c r="J4424" s="2">
        <v>4000000</v>
      </c>
      <c r="K4424" s="28" t="str">
        <f t="shared" si="554"/>
        <v/>
      </c>
      <c r="L4424" s="28" t="str">
        <f t="shared" si="555"/>
        <v/>
      </c>
      <c r="M4424" s="28" t="s">
        <v>5579</v>
      </c>
      <c r="N4424" s="28" t="str">
        <f t="shared" si="556"/>
        <v/>
      </c>
      <c r="O4424" s="28" t="str">
        <f>IF(N4424=1,M4424&amp;" ("&amp;E4424&amp;")",M4424)</f>
        <v>Alexander's Ragtime Band</v>
      </c>
      <c r="P4424" s="36">
        <f>INDEX(cpi!$A$1:$M$105,MATCH('Inflation adjust calc'!$E4424,cpi!$A:$A,0),MATCH('Inflation adjust calc'!$D4424,cpi!$1:$1,0))</f>
        <v>14.2</v>
      </c>
      <c r="Q4424" s="36">
        <f>cpi!$I$2</f>
        <v>240.85300000000001</v>
      </c>
      <c r="R4424" s="36">
        <f t="shared" si="553"/>
        <v>16.961478873239439</v>
      </c>
      <c r="S4424" s="28" t="str">
        <f t="shared" si="557"/>
        <v/>
      </c>
      <c r="T4424" s="37">
        <f t="shared" si="558"/>
        <v>33922957.746478878</v>
      </c>
      <c r="U4424" s="37">
        <f t="shared" si="559"/>
        <v>67845915.492957756</v>
      </c>
      <c r="V4424" s="37">
        <f t="shared" si="560"/>
        <v>67845915.492957756</v>
      </c>
    </row>
    <row r="4425" spans="1:22">
      <c r="A4425" s="23">
        <v>4424</v>
      </c>
      <c r="B4425" s="3" t="s">
        <v>4228</v>
      </c>
      <c r="C4425" s="28">
        <v>17</v>
      </c>
      <c r="D4425" s="29">
        <v>6</v>
      </c>
      <c r="E4425" s="28">
        <v>2005</v>
      </c>
      <c r="F4425" s="31">
        <f>DATE(E4425,D4425,C4425)</f>
        <v>38520</v>
      </c>
      <c r="G4425" s="24" t="s">
        <v>5580</v>
      </c>
      <c r="H4425" s="2">
        <v>2000000</v>
      </c>
      <c r="I4425" s="2">
        <v>3885134</v>
      </c>
      <c r="J4425" s="2">
        <v>9615464</v>
      </c>
      <c r="K4425" s="28" t="str">
        <f t="shared" si="554"/>
        <v/>
      </c>
      <c r="L4425" s="28" t="str">
        <f t="shared" si="555"/>
        <v/>
      </c>
      <c r="M4425" s="28" t="s">
        <v>5580</v>
      </c>
      <c r="N4425" s="28" t="str">
        <f t="shared" si="556"/>
        <v/>
      </c>
      <c r="O4425" s="28" t="str">
        <f>IF(N4425=1,M4425&amp;" ("&amp;E4425&amp;")",M4425)</f>
        <v>Me and You and Everyone We Know</v>
      </c>
      <c r="P4425" s="36">
        <f>INDEX(cpi!$A$1:$M$105,MATCH('Inflation adjust calc'!$E4425,cpi!$A:$A,0),MATCH('Inflation adjust calc'!$D4425,cpi!$1:$1,0))</f>
        <v>194.5</v>
      </c>
      <c r="Q4425" s="36">
        <f>cpi!$I$2</f>
        <v>240.85300000000001</v>
      </c>
      <c r="R4425" s="36">
        <f t="shared" si="553"/>
        <v>1.238318766066838</v>
      </c>
      <c r="S4425" s="28" t="str">
        <f t="shared" si="557"/>
        <v/>
      </c>
      <c r="T4425" s="37">
        <f t="shared" si="558"/>
        <v>2476637.5321336761</v>
      </c>
      <c r="U4425" s="37">
        <f t="shared" si="559"/>
        <v>4811034.3408843186</v>
      </c>
      <c r="V4425" s="37">
        <f t="shared" si="560"/>
        <v>11907009.515640102</v>
      </c>
    </row>
    <row r="4426" spans="1:22">
      <c r="A4426" s="23">
        <v>4425</v>
      </c>
      <c r="B4426" s="3" t="s">
        <v>5094</v>
      </c>
      <c r="C4426" s="28">
        <v>28</v>
      </c>
      <c r="D4426" s="29">
        <v>8</v>
      </c>
      <c r="E4426" s="28">
        <v>2015</v>
      </c>
      <c r="F4426" s="31">
        <f>DATE(E4426,D4426,C4426)</f>
        <v>42244</v>
      </c>
      <c r="G4426" s="24" t="s">
        <v>5581</v>
      </c>
      <c r="H4426" s="2">
        <v>2000000</v>
      </c>
      <c r="I4426" s="2">
        <v>3591417</v>
      </c>
      <c r="J4426" s="2">
        <v>10166209</v>
      </c>
      <c r="K4426" s="28" t="str">
        <f t="shared" si="554"/>
        <v/>
      </c>
      <c r="L4426" s="28" t="str">
        <f t="shared" si="555"/>
        <v/>
      </c>
      <c r="M4426" s="28" t="s">
        <v>5581</v>
      </c>
      <c r="N4426" s="28" t="str">
        <f t="shared" si="556"/>
        <v/>
      </c>
      <c r="O4426" s="28" t="str">
        <f>IF(N4426=1,M4426&amp;" ("&amp;E4426&amp;")",M4426)</f>
        <v>We Are Your Friends</v>
      </c>
      <c r="P4426" s="36">
        <f>INDEX(cpi!$A$1:$M$105,MATCH('Inflation adjust calc'!$E4426,cpi!$A:$A,0),MATCH('Inflation adjust calc'!$D4426,cpi!$1:$1,0))</f>
        <v>238.316</v>
      </c>
      <c r="Q4426" s="36">
        <f>cpi!$I$2</f>
        <v>240.85300000000001</v>
      </c>
      <c r="R4426" s="36">
        <f t="shared" si="553"/>
        <v>1.01064552946508</v>
      </c>
      <c r="S4426" s="28" t="str">
        <f t="shared" si="557"/>
        <v/>
      </c>
      <c r="T4426" s="37">
        <f t="shared" si="558"/>
        <v>2021291.05893016</v>
      </c>
      <c r="U4426" s="37">
        <f t="shared" si="559"/>
        <v>3629649.5354948891</v>
      </c>
      <c r="V4426" s="37">
        <f t="shared" si="560"/>
        <v>10274433.677457662</v>
      </c>
    </row>
    <row r="4427" spans="1:22">
      <c r="A4427" s="23">
        <v>4426</v>
      </c>
      <c r="B4427" s="3">
        <v>39001</v>
      </c>
      <c r="C4427" s="28">
        <v>10</v>
      </c>
      <c r="D4427" s="29">
        <v>11</v>
      </c>
      <c r="E4427" s="28">
        <v>2006</v>
      </c>
      <c r="F4427" s="31">
        <f>DATE(E4427,D4427,C4427)</f>
        <v>39031</v>
      </c>
      <c r="G4427" s="24" t="s">
        <v>5582</v>
      </c>
      <c r="H4427" s="2">
        <v>2000000</v>
      </c>
      <c r="I4427" s="2">
        <v>3337931</v>
      </c>
      <c r="J4427" s="2">
        <v>6225304</v>
      </c>
      <c r="K4427" s="28" t="str">
        <f t="shared" si="554"/>
        <v/>
      </c>
      <c r="L4427" s="28" t="str">
        <f t="shared" si="555"/>
        <v/>
      </c>
      <c r="M4427" s="28" t="s">
        <v>5582</v>
      </c>
      <c r="N4427" s="28" t="str">
        <f t="shared" si="556"/>
        <v/>
      </c>
      <c r="O4427" s="28" t="str">
        <f>IF(N4427=1,M4427&amp;" ("&amp;E4427&amp;")",M4427)</f>
        <v>Harsh Times</v>
      </c>
      <c r="P4427" s="36">
        <f>INDEX(cpi!$A$1:$M$105,MATCH('Inflation adjust calc'!$E4427,cpi!$A:$A,0),MATCH('Inflation adjust calc'!$D4427,cpi!$1:$1,0))</f>
        <v>201.5</v>
      </c>
      <c r="Q4427" s="36">
        <f>cpi!$I$2</f>
        <v>240.85300000000001</v>
      </c>
      <c r="R4427" s="36">
        <f t="shared" si="553"/>
        <v>1.1953002481389579</v>
      </c>
      <c r="S4427" s="28" t="str">
        <f t="shared" si="557"/>
        <v/>
      </c>
      <c r="T4427" s="37">
        <f t="shared" si="558"/>
        <v>2390600.4962779158</v>
      </c>
      <c r="U4427" s="37">
        <f t="shared" si="559"/>
        <v>3989829.7525707199</v>
      </c>
      <c r="V4427" s="37">
        <f t="shared" si="560"/>
        <v>7441107.4159404468</v>
      </c>
    </row>
    <row r="4428" spans="1:22">
      <c r="A4428" s="23">
        <v>4427</v>
      </c>
      <c r="B4428" s="3">
        <v>36588</v>
      </c>
      <c r="C4428" s="28">
        <v>3</v>
      </c>
      <c r="D4428" s="29">
        <v>3</v>
      </c>
      <c r="E4428" s="28">
        <v>2000</v>
      </c>
      <c r="F4428" s="31">
        <f>DATE(E4428,D4428,C4428)</f>
        <v>36588</v>
      </c>
      <c r="G4428" s="24" t="s">
        <v>5583</v>
      </c>
      <c r="H4428" s="2">
        <v>2000000</v>
      </c>
      <c r="I4428" s="2">
        <v>3330230</v>
      </c>
      <c r="J4428" s="2">
        <v>6030230</v>
      </c>
      <c r="K4428" s="28" t="str">
        <f t="shared" si="554"/>
        <v/>
      </c>
      <c r="L4428" s="28" t="str">
        <f t="shared" si="555"/>
        <v/>
      </c>
      <c r="M4428" s="28" t="s">
        <v>5583</v>
      </c>
      <c r="N4428" s="28" t="str">
        <f t="shared" si="556"/>
        <v/>
      </c>
      <c r="O4428" s="28" t="str">
        <f>IF(N4428=1,M4428&amp;" ("&amp;E4428&amp;")",M4428)</f>
        <v>Ghost Dog: Way of the Samurai</v>
      </c>
      <c r="P4428" s="36">
        <f>INDEX(cpi!$A$1:$M$105,MATCH('Inflation adjust calc'!$E4428,cpi!$A:$A,0),MATCH('Inflation adjust calc'!$D4428,cpi!$1:$1,0))</f>
        <v>171.2</v>
      </c>
      <c r="Q4428" s="36">
        <f>cpi!$I$2</f>
        <v>240.85300000000001</v>
      </c>
      <c r="R4428" s="36">
        <f t="shared" si="553"/>
        <v>1.4068516355140188</v>
      </c>
      <c r="S4428" s="28" t="str">
        <f t="shared" si="557"/>
        <v/>
      </c>
      <c r="T4428" s="37">
        <f t="shared" si="558"/>
        <v>2813703.2710280376</v>
      </c>
      <c r="U4428" s="37">
        <f t="shared" si="559"/>
        <v>4685139.5221378505</v>
      </c>
      <c r="V4428" s="37">
        <f t="shared" si="560"/>
        <v>8483638.9380257018</v>
      </c>
    </row>
    <row r="4429" spans="1:22">
      <c r="A4429" s="23">
        <v>4428</v>
      </c>
      <c r="B4429" s="3" t="s">
        <v>1061</v>
      </c>
      <c r="C4429" s="28">
        <v>18</v>
      </c>
      <c r="D4429" s="29">
        <v>9</v>
      </c>
      <c r="E4429" s="28">
        <v>2015</v>
      </c>
      <c r="F4429" s="31">
        <f>DATE(E4429,D4429,C4429)</f>
        <v>42265</v>
      </c>
      <c r="G4429" s="24" t="s">
        <v>5584</v>
      </c>
      <c r="H4429" s="2">
        <v>2000000</v>
      </c>
      <c r="I4429" s="2">
        <v>2583301</v>
      </c>
      <c r="J4429" s="2">
        <v>2791973</v>
      </c>
      <c r="K4429" s="28" t="str">
        <f t="shared" si="554"/>
        <v/>
      </c>
      <c r="L4429" s="28" t="str">
        <f t="shared" si="555"/>
        <v/>
      </c>
      <c r="M4429" s="28" t="s">
        <v>5584</v>
      </c>
      <c r="N4429" s="28" t="str">
        <f t="shared" si="556"/>
        <v/>
      </c>
      <c r="O4429" s="28" t="str">
        <f>IF(N4429=1,M4429&amp;" ("&amp;E4429&amp;")",M4429)</f>
        <v>Captive</v>
      </c>
      <c r="P4429" s="36">
        <f>INDEX(cpi!$A$1:$M$105,MATCH('Inflation adjust calc'!$E4429,cpi!$A:$A,0),MATCH('Inflation adjust calc'!$D4429,cpi!$1:$1,0))</f>
        <v>237.94499999999999</v>
      </c>
      <c r="Q4429" s="36">
        <f>cpi!$I$2</f>
        <v>240.85300000000001</v>
      </c>
      <c r="R4429" s="36">
        <f t="shared" si="553"/>
        <v>1.0122213116476497</v>
      </c>
      <c r="S4429" s="28" t="str">
        <f t="shared" si="557"/>
        <v/>
      </c>
      <c r="T4429" s="37">
        <f t="shared" si="558"/>
        <v>2024442.6232952995</v>
      </c>
      <c r="U4429" s="37">
        <f t="shared" si="559"/>
        <v>2614872.3266006853</v>
      </c>
      <c r="V4429" s="37">
        <f t="shared" si="560"/>
        <v>2826094.5721448236</v>
      </c>
    </row>
    <row r="4430" spans="1:22">
      <c r="A4430" s="23">
        <v>4429</v>
      </c>
      <c r="B4430" s="3">
        <v>37295</v>
      </c>
      <c r="C4430" s="28">
        <v>2</v>
      </c>
      <c r="D4430" s="29">
        <v>8</v>
      </c>
      <c r="E4430" s="28">
        <v>2002</v>
      </c>
      <c r="F4430" s="31">
        <f>DATE(E4430,D4430,C4430)</f>
        <v>37470</v>
      </c>
      <c r="G4430" s="24" t="s">
        <v>5585</v>
      </c>
      <c r="H4430" s="2">
        <v>2000000</v>
      </c>
      <c r="I4430" s="2">
        <v>2512846</v>
      </c>
      <c r="J4430" s="2">
        <v>3438804</v>
      </c>
      <c r="K4430" s="28" t="str">
        <f t="shared" si="554"/>
        <v/>
      </c>
      <c r="L4430" s="28" t="str">
        <f t="shared" si="555"/>
        <v/>
      </c>
      <c r="M4430" s="28" t="s">
        <v>5585</v>
      </c>
      <c r="N4430" s="28" t="str">
        <f t="shared" si="556"/>
        <v/>
      </c>
      <c r="O4430" s="28" t="str">
        <f>IF(N4430=1,M4430&amp;" ("&amp;E4430&amp;")",M4430)</f>
        <v>Full Frontal</v>
      </c>
      <c r="P4430" s="36">
        <f>INDEX(cpi!$A$1:$M$105,MATCH('Inflation adjust calc'!$E4430,cpi!$A:$A,0),MATCH('Inflation adjust calc'!$D4430,cpi!$1:$1,0))</f>
        <v>180.7</v>
      </c>
      <c r="Q4430" s="36">
        <f>cpi!$I$2</f>
        <v>240.85300000000001</v>
      </c>
      <c r="R4430" s="36">
        <f t="shared" si="553"/>
        <v>1.3328887659103488</v>
      </c>
      <c r="S4430" s="28" t="str">
        <f t="shared" si="557"/>
        <v/>
      </c>
      <c r="T4430" s="37">
        <f t="shared" si="558"/>
        <v>2665777.5318206977</v>
      </c>
      <c r="U4430" s="37">
        <f t="shared" si="559"/>
        <v>3349344.2038627565</v>
      </c>
      <c r="V4430" s="37">
        <f t="shared" si="560"/>
        <v>4583543.2197675714</v>
      </c>
    </row>
    <row r="4431" spans="1:22">
      <c r="A4431" s="23">
        <v>4430</v>
      </c>
      <c r="B4431" s="3" t="s">
        <v>191</v>
      </c>
      <c r="C4431" s="28">
        <v>25</v>
      </c>
      <c r="D4431" s="29">
        <v>12</v>
      </c>
      <c r="E4431" s="28">
        <v>2008</v>
      </c>
      <c r="F4431" s="31">
        <f>DATE(E4431,D4431,C4431)</f>
        <v>39807</v>
      </c>
      <c r="G4431" s="24" t="s">
        <v>5586</v>
      </c>
      <c r="H4431" s="2">
        <v>2000000</v>
      </c>
      <c r="I4431" s="2">
        <v>2283849</v>
      </c>
      <c r="J4431" s="2">
        <v>13912289</v>
      </c>
      <c r="K4431" s="28" t="str">
        <f t="shared" si="554"/>
        <v/>
      </c>
      <c r="L4431" s="28" t="str">
        <f t="shared" si="555"/>
        <v/>
      </c>
      <c r="M4431" s="28" t="s">
        <v>5586</v>
      </c>
      <c r="N4431" s="28" t="str">
        <f t="shared" si="556"/>
        <v/>
      </c>
      <c r="O4431" s="28" t="str">
        <f>IF(N4431=1,M4431&amp;" ("&amp;E4431&amp;")",M4431)</f>
        <v>Waltz with Bashir</v>
      </c>
      <c r="P4431" s="36">
        <f>INDEX(cpi!$A$1:$M$105,MATCH('Inflation adjust calc'!$E4431,cpi!$A:$A,0),MATCH('Inflation adjust calc'!$D4431,cpi!$1:$1,0))</f>
        <v>210.22800000000001</v>
      </c>
      <c r="Q4431" s="36">
        <f>cpi!$I$2</f>
        <v>240.85300000000001</v>
      </c>
      <c r="R4431" s="36">
        <f t="shared" si="553"/>
        <v>1.1456751717183249</v>
      </c>
      <c r="S4431" s="28" t="str">
        <f t="shared" si="557"/>
        <v/>
      </c>
      <c r="T4431" s="37">
        <f t="shared" si="558"/>
        <v>2291350.34343665</v>
      </c>
      <c r="U4431" s="37">
        <f t="shared" si="559"/>
        <v>2616549.0952537246</v>
      </c>
      <c r="V4431" s="37">
        <f t="shared" si="560"/>
        <v>15938964.089069963</v>
      </c>
    </row>
    <row r="4432" spans="1:22">
      <c r="A4432" s="23">
        <v>4431</v>
      </c>
      <c r="B4432" s="3" t="s">
        <v>28</v>
      </c>
      <c r="C4432" s="28">
        <v>28</v>
      </c>
      <c r="D4432" s="29">
        <v>6</v>
      </c>
      <c r="E4432" s="28">
        <v>2006</v>
      </c>
      <c r="F4432" s="31">
        <f>DATE(E4432,D4432,C4432)</f>
        <v>38896</v>
      </c>
      <c r="G4432" s="24" t="s">
        <v>5587</v>
      </c>
      <c r="H4432" s="2">
        <v>2000000</v>
      </c>
      <c r="I4432" s="2">
        <v>2072645</v>
      </c>
      <c r="J4432" s="2">
        <v>2077844</v>
      </c>
      <c r="K4432" s="28" t="str">
        <f t="shared" si="554"/>
        <v/>
      </c>
      <c r="L4432" s="28" t="str">
        <f t="shared" si="555"/>
        <v/>
      </c>
      <c r="M4432" s="28" t="s">
        <v>5587</v>
      </c>
      <c r="N4432" s="28" t="str">
        <f t="shared" si="556"/>
        <v/>
      </c>
      <c r="O4432" s="28" t="str">
        <f>IF(N4432=1,M4432&amp;" ("&amp;E4432&amp;")",M4432)</f>
        <v>Strangers with Candy</v>
      </c>
      <c r="P4432" s="36">
        <f>INDEX(cpi!$A$1:$M$105,MATCH('Inflation adjust calc'!$E4432,cpi!$A:$A,0),MATCH('Inflation adjust calc'!$D4432,cpi!$1:$1,0))</f>
        <v>202.9</v>
      </c>
      <c r="Q4432" s="36">
        <f>cpi!$I$2</f>
        <v>240.85300000000001</v>
      </c>
      <c r="R4432" s="36">
        <f t="shared" si="553"/>
        <v>1.1870527353376048</v>
      </c>
      <c r="S4432" s="28" t="str">
        <f t="shared" si="557"/>
        <v/>
      </c>
      <c r="T4432" s="37">
        <f t="shared" si="558"/>
        <v>2374105.4706752095</v>
      </c>
      <c r="U4432" s="37">
        <f t="shared" si="559"/>
        <v>2460338.9166338099</v>
      </c>
      <c r="V4432" s="37">
        <f t="shared" si="560"/>
        <v>2466510.4038048303</v>
      </c>
    </row>
    <row r="4433" spans="1:22">
      <c r="A4433" s="23">
        <v>4432</v>
      </c>
      <c r="B4433" s="3">
        <v>38817</v>
      </c>
      <c r="C4433" s="28">
        <v>4</v>
      </c>
      <c r="D4433" s="29">
        <v>10</v>
      </c>
      <c r="E4433" s="28">
        <v>2006</v>
      </c>
      <c r="F4433" s="31">
        <f>DATE(E4433,D4433,C4433)</f>
        <v>38994</v>
      </c>
      <c r="G4433" s="24" t="s">
        <v>5588</v>
      </c>
      <c r="H4433" s="2">
        <v>2000000</v>
      </c>
      <c r="I4433" s="2">
        <v>1985292</v>
      </c>
      <c r="J4433" s="2">
        <v>1985292</v>
      </c>
      <c r="K4433" s="28" t="str">
        <f t="shared" si="554"/>
        <v/>
      </c>
      <c r="L4433" s="28" t="str">
        <f t="shared" si="555"/>
        <v/>
      </c>
      <c r="M4433" s="28" t="s">
        <v>5588</v>
      </c>
      <c r="N4433" s="28" t="str">
        <f t="shared" si="556"/>
        <v/>
      </c>
      <c r="O4433" s="28" t="str">
        <f>IF(N4433=1,M4433&amp;" ("&amp;E4433&amp;")",M4433)</f>
        <v>Shortbus</v>
      </c>
      <c r="P4433" s="36">
        <f>INDEX(cpi!$A$1:$M$105,MATCH('Inflation adjust calc'!$E4433,cpi!$A:$A,0),MATCH('Inflation adjust calc'!$D4433,cpi!$1:$1,0))</f>
        <v>201.8</v>
      </c>
      <c r="Q4433" s="36">
        <f>cpi!$I$2</f>
        <v>240.85300000000001</v>
      </c>
      <c r="R4433" s="36">
        <f t="shared" si="553"/>
        <v>1.1935232903865214</v>
      </c>
      <c r="S4433" s="28" t="str">
        <f t="shared" si="557"/>
        <v/>
      </c>
      <c r="T4433" s="37">
        <f t="shared" si="558"/>
        <v>2387046.580773043</v>
      </c>
      <c r="U4433" s="37">
        <f t="shared" si="559"/>
        <v>2369492.2402180377</v>
      </c>
      <c r="V4433" s="37">
        <f t="shared" si="560"/>
        <v>2369492.2402180377</v>
      </c>
    </row>
    <row r="4434" spans="1:22">
      <c r="A4434" s="23">
        <v>4433</v>
      </c>
      <c r="B4434" s="3">
        <v>39483</v>
      </c>
      <c r="C4434" s="28">
        <v>2</v>
      </c>
      <c r="D4434" s="29">
        <v>5</v>
      </c>
      <c r="E4434" s="28">
        <v>2008</v>
      </c>
      <c r="F4434" s="31">
        <f>DATE(E4434,D4434,C4434)</f>
        <v>39570</v>
      </c>
      <c r="G4434" s="24" t="s">
        <v>5589</v>
      </c>
      <c r="H4434" s="2">
        <v>2000000</v>
      </c>
      <c r="I4434" s="2">
        <v>1785505</v>
      </c>
      <c r="J4434" s="2">
        <v>11263263</v>
      </c>
      <c r="K4434" s="28" t="str">
        <f t="shared" si="554"/>
        <v/>
      </c>
      <c r="L4434" s="28" t="str">
        <f t="shared" si="555"/>
        <v/>
      </c>
      <c r="M4434" s="28" t="s">
        <v>5589</v>
      </c>
      <c r="N4434" s="28" t="str">
        <f t="shared" si="556"/>
        <v/>
      </c>
      <c r="O4434" s="28" t="str">
        <f>IF(N4434=1,M4434&amp;" ("&amp;E4434&amp;")",M4434)</f>
        <v>Son of Rambow: A Home Movie</v>
      </c>
      <c r="P4434" s="36">
        <f>INDEX(cpi!$A$1:$M$105,MATCH('Inflation adjust calc'!$E4434,cpi!$A:$A,0),MATCH('Inflation adjust calc'!$D4434,cpi!$1:$1,0))</f>
        <v>216.63200000000001</v>
      </c>
      <c r="Q4434" s="36">
        <f>cpi!$I$2</f>
        <v>240.85300000000001</v>
      </c>
      <c r="R4434" s="36">
        <f t="shared" ref="R4434:R4497" si="561">Q4434/P4434</f>
        <v>1.1118071199084161</v>
      </c>
      <c r="S4434" s="28" t="str">
        <f t="shared" si="557"/>
        <v/>
      </c>
      <c r="T4434" s="37">
        <f t="shared" si="558"/>
        <v>2223614.2398168324</v>
      </c>
      <c r="U4434" s="37">
        <f t="shared" si="559"/>
        <v>1985137.1716320764</v>
      </c>
      <c r="V4434" s="37">
        <f t="shared" si="560"/>
        <v>12522575.996801026</v>
      </c>
    </row>
    <row r="4435" spans="1:22">
      <c r="A4435" s="23">
        <v>4434</v>
      </c>
      <c r="B4435" s="3">
        <v>37964</v>
      </c>
      <c r="C4435" s="28">
        <v>12</v>
      </c>
      <c r="D4435" s="29">
        <v>9</v>
      </c>
      <c r="E4435" s="28">
        <v>2003</v>
      </c>
      <c r="F4435" s="31">
        <f>DATE(E4435,D4435,C4435)</f>
        <v>37876</v>
      </c>
      <c r="G4435" s="24" t="s">
        <v>5590</v>
      </c>
      <c r="H4435" s="2">
        <v>2000000</v>
      </c>
      <c r="I4435" s="2">
        <v>1660865</v>
      </c>
      <c r="J4435" s="2">
        <v>1660865</v>
      </c>
      <c r="K4435" s="28" t="str">
        <f t="shared" si="554"/>
        <v/>
      </c>
      <c r="L4435" s="28" t="str">
        <f t="shared" si="555"/>
        <v/>
      </c>
      <c r="M4435" s="28" t="s">
        <v>5590</v>
      </c>
      <c r="N4435" s="28" t="str">
        <f t="shared" si="556"/>
        <v/>
      </c>
      <c r="O4435" s="28" t="str">
        <f>IF(N4435=1,M4435&amp;" ("&amp;E4435&amp;")",M4435)</f>
        <v>The Book of Mormon Movie, Volume 1: The Journey</v>
      </c>
      <c r="P4435" s="36">
        <f>INDEX(cpi!$A$1:$M$105,MATCH('Inflation adjust calc'!$E4435,cpi!$A:$A,0),MATCH('Inflation adjust calc'!$D4435,cpi!$1:$1,0))</f>
        <v>185.2</v>
      </c>
      <c r="Q4435" s="36">
        <f>cpi!$I$2</f>
        <v>240.85300000000001</v>
      </c>
      <c r="R4435" s="36">
        <f t="shared" si="561"/>
        <v>1.300502159827214</v>
      </c>
      <c r="S4435" s="28" t="str">
        <f t="shared" si="557"/>
        <v/>
      </c>
      <c r="T4435" s="37">
        <f t="shared" si="558"/>
        <v>2601004.3196544279</v>
      </c>
      <c r="U4435" s="37">
        <f t="shared" si="559"/>
        <v>2159958.5196814258</v>
      </c>
      <c r="V4435" s="37">
        <f t="shared" si="560"/>
        <v>2159958.5196814258</v>
      </c>
    </row>
    <row r="4436" spans="1:22">
      <c r="A4436" s="23">
        <v>4435</v>
      </c>
      <c r="B4436" s="3">
        <v>36865</v>
      </c>
      <c r="C4436" s="28">
        <v>12</v>
      </c>
      <c r="D4436" s="29">
        <v>5</v>
      </c>
      <c r="E4436" s="28">
        <v>2000</v>
      </c>
      <c r="F4436" s="31">
        <f>DATE(E4436,D4436,C4436)</f>
        <v>36658</v>
      </c>
      <c r="G4436" s="24" t="s">
        <v>3403</v>
      </c>
      <c r="H4436" s="2">
        <v>2000000</v>
      </c>
      <c r="I4436" s="2">
        <v>1577287</v>
      </c>
      <c r="J4436" s="2">
        <v>2419669</v>
      </c>
      <c r="K4436" s="28" t="str">
        <f t="shared" si="554"/>
        <v/>
      </c>
      <c r="L4436" s="28" t="str">
        <f t="shared" si="555"/>
        <v/>
      </c>
      <c r="M4436" s="28" t="s">
        <v>3403</v>
      </c>
      <c r="N4436" s="28">
        <f t="shared" si="556"/>
        <v>1</v>
      </c>
      <c r="O4436" s="28" t="str">
        <f>IF(N4436=1,M4436&amp;" ("&amp;E4436&amp;")",M4436)</f>
        <v>Hamlet (2000)</v>
      </c>
      <c r="P4436" s="36">
        <f>INDEX(cpi!$A$1:$M$105,MATCH('Inflation adjust calc'!$E4436,cpi!$A:$A,0),MATCH('Inflation adjust calc'!$D4436,cpi!$1:$1,0))</f>
        <v>171.5</v>
      </c>
      <c r="Q4436" s="36">
        <f>cpi!$I$2</f>
        <v>240.85300000000001</v>
      </c>
      <c r="R4436" s="36">
        <f t="shared" si="561"/>
        <v>1.404390670553936</v>
      </c>
      <c r="S4436" s="28" t="str">
        <f t="shared" si="557"/>
        <v/>
      </c>
      <c r="T4436" s="37">
        <f t="shared" si="558"/>
        <v>2808781.3411078718</v>
      </c>
      <c r="U4436" s="37">
        <f t="shared" si="559"/>
        <v>2215127.1475860062</v>
      </c>
      <c r="V4436" s="37">
        <f t="shared" si="560"/>
        <v>3398160.5694285715</v>
      </c>
    </row>
    <row r="4437" spans="1:22">
      <c r="A4437" s="23">
        <v>4436</v>
      </c>
      <c r="B4437" s="3">
        <v>42193</v>
      </c>
      <c r="C4437" s="28">
        <v>7</v>
      </c>
      <c r="D4437" s="29">
        <v>8</v>
      </c>
      <c r="E4437" s="28">
        <v>2015</v>
      </c>
      <c r="F4437" s="31">
        <f>DATE(E4437,D4437,C4437)</f>
        <v>42223</v>
      </c>
      <c r="G4437" s="24" t="s">
        <v>5591</v>
      </c>
      <c r="H4437" s="2">
        <v>2000000</v>
      </c>
      <c r="I4437" s="2">
        <v>1477002</v>
      </c>
      <c r="J4437" s="2">
        <v>2279959</v>
      </c>
      <c r="K4437" s="28" t="str">
        <f t="shared" si="554"/>
        <v/>
      </c>
      <c r="L4437" s="28" t="str">
        <f t="shared" si="555"/>
        <v/>
      </c>
      <c r="M4437" s="28" t="s">
        <v>5591</v>
      </c>
      <c r="N4437" s="28" t="str">
        <f t="shared" si="556"/>
        <v/>
      </c>
      <c r="O4437" s="28" t="str">
        <f>IF(N4437=1,M4437&amp;" ("&amp;E4437&amp;")",M4437)</f>
        <v>The Diary of a Teenage Girl</v>
      </c>
      <c r="P4437" s="36">
        <f>INDEX(cpi!$A$1:$M$105,MATCH('Inflation adjust calc'!$E4437,cpi!$A:$A,0),MATCH('Inflation adjust calc'!$D4437,cpi!$1:$1,0))</f>
        <v>238.316</v>
      </c>
      <c r="Q4437" s="36">
        <f>cpi!$I$2</f>
        <v>240.85300000000001</v>
      </c>
      <c r="R4437" s="36">
        <f t="shared" si="561"/>
        <v>1.01064552946508</v>
      </c>
      <c r="S4437" s="28" t="str">
        <f t="shared" si="557"/>
        <v/>
      </c>
      <c r="T4437" s="37">
        <f t="shared" si="558"/>
        <v>2021291.05893016</v>
      </c>
      <c r="U4437" s="37">
        <f t="shared" si="559"/>
        <v>1492725.4683109822</v>
      </c>
      <c r="V4437" s="37">
        <f t="shared" si="560"/>
        <v>2304230.3707136745</v>
      </c>
    </row>
    <row r="4438" spans="1:22">
      <c r="A4438" s="23">
        <v>4437</v>
      </c>
      <c r="B4438" s="3" t="s">
        <v>901</v>
      </c>
      <c r="C4438" s="28">
        <v>27</v>
      </c>
      <c r="D4438" s="29">
        <v>7</v>
      </c>
      <c r="E4438" s="28">
        <v>2007</v>
      </c>
      <c r="F4438" s="31">
        <f>DATE(E4438,D4438,C4438)</f>
        <v>39290</v>
      </c>
      <c r="G4438" s="24" t="s">
        <v>5592</v>
      </c>
      <c r="H4438" s="2">
        <v>2000000</v>
      </c>
      <c r="I4438" s="2">
        <v>1433319</v>
      </c>
      <c r="J4438" s="2">
        <v>1433319</v>
      </c>
      <c r="K4438" s="28" t="str">
        <f t="shared" si="554"/>
        <v/>
      </c>
      <c r="L4438" s="28" t="str">
        <f t="shared" si="555"/>
        <v/>
      </c>
      <c r="M4438" s="28" t="s">
        <v>5592</v>
      </c>
      <c r="N4438" s="28" t="str">
        <f t="shared" si="556"/>
        <v/>
      </c>
      <c r="O4438" s="28" t="str">
        <f>IF(N4438=1,M4438&amp;" ("&amp;E4438&amp;")",M4438)</f>
        <v>No End In Sight</v>
      </c>
      <c r="P4438" s="36">
        <f>INDEX(cpi!$A$1:$M$105,MATCH('Inflation adjust calc'!$E4438,cpi!$A:$A,0),MATCH('Inflation adjust calc'!$D4438,cpi!$1:$1,0))</f>
        <v>208.29900000000001</v>
      </c>
      <c r="Q4438" s="36">
        <f>cpi!$I$2</f>
        <v>240.85300000000001</v>
      </c>
      <c r="R4438" s="36">
        <f t="shared" si="561"/>
        <v>1.1562849557607093</v>
      </c>
      <c r="S4438" s="28" t="str">
        <f t="shared" si="557"/>
        <v/>
      </c>
      <c r="T4438" s="37">
        <f t="shared" si="558"/>
        <v>2312569.9115214185</v>
      </c>
      <c r="U4438" s="37">
        <f t="shared" si="559"/>
        <v>1657325.1965059841</v>
      </c>
      <c r="V4438" s="37">
        <f t="shared" si="560"/>
        <v>1657325.1965059841</v>
      </c>
    </row>
    <row r="4439" spans="1:22">
      <c r="A4439" s="23">
        <v>4438</v>
      </c>
      <c r="B4439" s="3" t="s">
        <v>1013</v>
      </c>
      <c r="C4439" s="28">
        <v>30</v>
      </c>
      <c r="D4439" s="29">
        <v>4</v>
      </c>
      <c r="E4439" s="28">
        <v>1999</v>
      </c>
      <c r="F4439" s="31">
        <f>DATE(E4439,D4439,C4439)</f>
        <v>36280</v>
      </c>
      <c r="G4439" s="24" t="s">
        <v>5593</v>
      </c>
      <c r="H4439" s="2">
        <v>2000000</v>
      </c>
      <c r="I4439" s="2">
        <v>1152411</v>
      </c>
      <c r="J4439" s="2">
        <v>1152411</v>
      </c>
      <c r="K4439" s="28" t="str">
        <f t="shared" si="554"/>
        <v/>
      </c>
      <c r="L4439" s="28" t="str">
        <f t="shared" si="555"/>
        <v/>
      </c>
      <c r="M4439" s="28" t="s">
        <v>5593</v>
      </c>
      <c r="N4439" s="28" t="str">
        <f t="shared" si="556"/>
        <v/>
      </c>
      <c r="O4439" s="28" t="str">
        <f>IF(N4439=1,M4439&amp;" ("&amp;E4439&amp;")",M4439)</f>
        <v>Get Real</v>
      </c>
      <c r="P4439" s="36">
        <f>INDEX(cpi!$A$1:$M$105,MATCH('Inflation adjust calc'!$E4439,cpi!$A:$A,0),MATCH('Inflation adjust calc'!$D4439,cpi!$1:$1,0))</f>
        <v>166.2</v>
      </c>
      <c r="Q4439" s="36">
        <f>cpi!$I$2</f>
        <v>240.85300000000001</v>
      </c>
      <c r="R4439" s="36">
        <f t="shared" si="561"/>
        <v>1.449175691937425</v>
      </c>
      <c r="S4439" s="28" t="str">
        <f t="shared" si="557"/>
        <v/>
      </c>
      <c r="T4439" s="37">
        <f t="shared" si="558"/>
        <v>2898351.3838748499</v>
      </c>
      <c r="U4439" s="37">
        <f t="shared" si="559"/>
        <v>1670046.0083212999</v>
      </c>
      <c r="V4439" s="37">
        <f t="shared" si="560"/>
        <v>1670046.0083212999</v>
      </c>
    </row>
    <row r="4440" spans="1:22">
      <c r="A4440" s="23">
        <v>4439</v>
      </c>
      <c r="B4440" s="3">
        <v>39272</v>
      </c>
      <c r="C4440" s="28">
        <v>7</v>
      </c>
      <c r="D4440" s="29">
        <v>9</v>
      </c>
      <c r="E4440" s="28">
        <v>2007</v>
      </c>
      <c r="F4440" s="31">
        <f>DATE(E4440,D4440,C4440)</f>
        <v>39332</v>
      </c>
      <c r="G4440" s="24" t="s">
        <v>5594</v>
      </c>
      <c r="H4440" s="2">
        <v>2000000</v>
      </c>
      <c r="I4440" s="2">
        <v>1134358</v>
      </c>
      <c r="J4440" s="2">
        <v>1134358</v>
      </c>
      <c r="K4440" s="28" t="str">
        <f t="shared" si="554"/>
        <v/>
      </c>
      <c r="L4440" s="28" t="str">
        <f t="shared" si="555"/>
        <v/>
      </c>
      <c r="M4440" s="28" t="s">
        <v>5594</v>
      </c>
      <c r="N4440" s="28" t="str">
        <f t="shared" si="556"/>
        <v/>
      </c>
      <c r="O4440" s="28" t="str">
        <f>IF(N4440=1,M4440&amp;" ("&amp;E4440&amp;")",M4440)</f>
        <v>In the Shadow of the Moon</v>
      </c>
      <c r="P4440" s="36">
        <f>INDEX(cpi!$A$1:$M$105,MATCH('Inflation adjust calc'!$E4440,cpi!$A:$A,0),MATCH('Inflation adjust calc'!$D4440,cpi!$1:$1,0))</f>
        <v>208.49</v>
      </c>
      <c r="Q4440" s="36">
        <f>cpi!$I$2</f>
        <v>240.85300000000001</v>
      </c>
      <c r="R4440" s="36">
        <f t="shared" si="561"/>
        <v>1.1552256702959374</v>
      </c>
      <c r="S4440" s="28" t="str">
        <f t="shared" si="557"/>
        <v/>
      </c>
      <c r="T4440" s="37">
        <f t="shared" si="558"/>
        <v>2310451.3405918749</v>
      </c>
      <c r="U4440" s="37">
        <f t="shared" si="559"/>
        <v>1310439.4809055589</v>
      </c>
      <c r="V4440" s="37">
        <f t="shared" si="560"/>
        <v>1310439.4809055589</v>
      </c>
    </row>
    <row r="4441" spans="1:22">
      <c r="A4441" s="23">
        <v>4440</v>
      </c>
      <c r="B4441" s="3">
        <v>40759</v>
      </c>
      <c r="C4441" s="28">
        <v>8</v>
      </c>
      <c r="D4441" s="29">
        <v>4</v>
      </c>
      <c r="E4441" s="28">
        <v>2011</v>
      </c>
      <c r="F4441" s="31">
        <f>DATE(E4441,D4441,C4441)</f>
        <v>40641</v>
      </c>
      <c r="G4441" s="24" t="s">
        <v>5595</v>
      </c>
      <c r="H4441" s="2">
        <v>2000000</v>
      </c>
      <c r="I4441" s="2">
        <v>977772</v>
      </c>
      <c r="J4441" s="2">
        <v>1869928</v>
      </c>
      <c r="K4441" s="28" t="str">
        <f t="shared" si="554"/>
        <v/>
      </c>
      <c r="L4441" s="28" t="str">
        <f t="shared" si="555"/>
        <v/>
      </c>
      <c r="M4441" s="28" t="s">
        <v>5595</v>
      </c>
      <c r="N4441" s="28" t="str">
        <f t="shared" si="556"/>
        <v/>
      </c>
      <c r="O4441" s="28" t="str">
        <f>IF(N4441=1,M4441&amp;" ("&amp;E4441&amp;")",M4441)</f>
        <v>Meek's Cutoff</v>
      </c>
      <c r="P4441" s="36">
        <f>INDEX(cpi!$A$1:$M$105,MATCH('Inflation adjust calc'!$E4441,cpi!$A:$A,0),MATCH('Inflation adjust calc'!$D4441,cpi!$1:$1,0))</f>
        <v>224.90600000000001</v>
      </c>
      <c r="Q4441" s="36">
        <f>cpi!$I$2</f>
        <v>240.85300000000001</v>
      </c>
      <c r="R4441" s="36">
        <f t="shared" si="561"/>
        <v>1.0709051781633216</v>
      </c>
      <c r="S4441" s="28" t="str">
        <f t="shared" si="557"/>
        <v/>
      </c>
      <c r="T4441" s="37">
        <f t="shared" si="558"/>
        <v>2141810.3563266434</v>
      </c>
      <c r="U4441" s="37">
        <f t="shared" si="559"/>
        <v>1047101.0978631073</v>
      </c>
      <c r="V4441" s="37">
        <f t="shared" si="560"/>
        <v>2002515.5779925836</v>
      </c>
    </row>
    <row r="4442" spans="1:22">
      <c r="A4442" s="23">
        <v>4441</v>
      </c>
      <c r="B4442" s="3">
        <v>38658</v>
      </c>
      <c r="C4442" s="28">
        <v>11</v>
      </c>
      <c r="D4442" s="29">
        <v>2</v>
      </c>
      <c r="E4442" s="28">
        <v>2005</v>
      </c>
      <c r="F4442" s="31">
        <f>DATE(E4442,D4442,C4442)</f>
        <v>38394</v>
      </c>
      <c r="G4442" s="24" t="s">
        <v>5596</v>
      </c>
      <c r="H4442" s="2">
        <v>2000000</v>
      </c>
      <c r="I4442" s="2">
        <v>691880</v>
      </c>
      <c r="J4442" s="2">
        <v>691880</v>
      </c>
      <c r="K4442" s="28" t="str">
        <f t="shared" si="554"/>
        <v/>
      </c>
      <c r="L4442" s="28" t="str">
        <f t="shared" si="555"/>
        <v/>
      </c>
      <c r="M4442" s="28" t="s">
        <v>5596</v>
      </c>
      <c r="N4442" s="28" t="str">
        <f t="shared" si="556"/>
        <v/>
      </c>
      <c r="O4442" s="28" t="str">
        <f>IF(N4442=1,M4442&amp;" ("&amp;E4442&amp;")",M4442)</f>
        <v>Inside Deep Throat</v>
      </c>
      <c r="P4442" s="36">
        <f>INDEX(cpi!$A$1:$M$105,MATCH('Inflation adjust calc'!$E4442,cpi!$A:$A,0),MATCH('Inflation adjust calc'!$D4442,cpi!$1:$1,0))</f>
        <v>191.8</v>
      </c>
      <c r="Q4442" s="36">
        <f>cpi!$I$2</f>
        <v>240.85300000000001</v>
      </c>
      <c r="R4442" s="36">
        <f t="shared" si="561"/>
        <v>1.2557507820646507</v>
      </c>
      <c r="S4442" s="28" t="str">
        <f t="shared" si="557"/>
        <v/>
      </c>
      <c r="T4442" s="37">
        <f t="shared" si="558"/>
        <v>2511501.5641293013</v>
      </c>
      <c r="U4442" s="37">
        <f t="shared" si="559"/>
        <v>868828.8510948905</v>
      </c>
      <c r="V4442" s="37">
        <f t="shared" si="560"/>
        <v>868828.8510948905</v>
      </c>
    </row>
    <row r="4443" spans="1:22">
      <c r="A4443" s="23">
        <v>4442</v>
      </c>
      <c r="B4443" s="3" t="s">
        <v>1481</v>
      </c>
      <c r="C4443" s="28">
        <v>28</v>
      </c>
      <c r="D4443" s="29">
        <v>9</v>
      </c>
      <c r="E4443" s="28">
        <v>2001</v>
      </c>
      <c r="F4443" s="31">
        <f>DATE(E4443,D4443,C4443)</f>
        <v>37162</v>
      </c>
      <c r="G4443" s="24" t="s">
        <v>5597</v>
      </c>
      <c r="H4443" s="2">
        <v>2000000</v>
      </c>
      <c r="I4443" s="2">
        <v>638227</v>
      </c>
      <c r="J4443" s="2">
        <v>1075504</v>
      </c>
      <c r="K4443" s="28" t="str">
        <f t="shared" si="554"/>
        <v/>
      </c>
      <c r="L4443" s="28" t="str">
        <f t="shared" si="555"/>
        <v/>
      </c>
      <c r="M4443" s="28" t="s">
        <v>5597</v>
      </c>
      <c r="N4443" s="28" t="str">
        <f t="shared" si="556"/>
        <v/>
      </c>
      <c r="O4443" s="28" t="str">
        <f>IF(N4443=1,M4443&amp;" ("&amp;E4443&amp;")",M4443)</f>
        <v>Dinner Rush</v>
      </c>
      <c r="P4443" s="36">
        <f>INDEX(cpi!$A$1:$M$105,MATCH('Inflation adjust calc'!$E4443,cpi!$A:$A,0),MATCH('Inflation adjust calc'!$D4443,cpi!$1:$1,0))</f>
        <v>178.3</v>
      </c>
      <c r="Q4443" s="36">
        <f>cpi!$I$2</f>
        <v>240.85300000000001</v>
      </c>
      <c r="R4443" s="36">
        <f t="shared" si="561"/>
        <v>1.3508300616937745</v>
      </c>
      <c r="S4443" s="28" t="str">
        <f t="shared" si="557"/>
        <v/>
      </c>
      <c r="T4443" s="37">
        <f t="shared" si="558"/>
        <v>2701660.1233875491</v>
      </c>
      <c r="U4443" s="37">
        <f t="shared" si="559"/>
        <v>862136.21778463258</v>
      </c>
      <c r="V4443" s="37">
        <f t="shared" si="560"/>
        <v>1452823.1346719014</v>
      </c>
    </row>
    <row r="4444" spans="1:22">
      <c r="A4444" s="23">
        <v>4443</v>
      </c>
      <c r="B4444" s="3" t="s">
        <v>520</v>
      </c>
      <c r="C4444" s="28">
        <v>24</v>
      </c>
      <c r="D4444" s="29">
        <v>9</v>
      </c>
      <c r="E4444" s="28">
        <v>2010</v>
      </c>
      <c r="F4444" s="31">
        <f>DATE(E4444,D4444,C4444)</f>
        <v>40445</v>
      </c>
      <c r="G4444" s="24" t="s">
        <v>5598</v>
      </c>
      <c r="H4444" s="2">
        <v>2000000</v>
      </c>
      <c r="I4444" s="2">
        <v>636706</v>
      </c>
      <c r="J4444" s="2">
        <v>636706</v>
      </c>
      <c r="K4444" s="28" t="str">
        <f t="shared" si="554"/>
        <v/>
      </c>
      <c r="L4444" s="28" t="str">
        <f t="shared" si="555"/>
        <v/>
      </c>
      <c r="M4444" s="28" t="s">
        <v>5598</v>
      </c>
      <c r="N4444" s="28" t="str">
        <f t="shared" si="556"/>
        <v/>
      </c>
      <c r="O4444" s="28" t="str">
        <f>IF(N4444=1,M4444&amp;" ("&amp;E4444&amp;")",M4444)</f>
        <v>The Virginity Hit</v>
      </c>
      <c r="P4444" s="36">
        <f>INDEX(cpi!$A$1:$M$105,MATCH('Inflation adjust calc'!$E4444,cpi!$A:$A,0),MATCH('Inflation adjust calc'!$D4444,cpi!$1:$1,0))</f>
        <v>218.43899999999999</v>
      </c>
      <c r="Q4444" s="36">
        <f>cpi!$I$2</f>
        <v>240.85300000000001</v>
      </c>
      <c r="R4444" s="36">
        <f t="shared" si="561"/>
        <v>1.1026098819350025</v>
      </c>
      <c r="S4444" s="28" t="str">
        <f t="shared" si="557"/>
        <v/>
      </c>
      <c r="T4444" s="37">
        <f t="shared" si="558"/>
        <v>2205219.763870005</v>
      </c>
      <c r="U4444" s="37">
        <f t="shared" si="559"/>
        <v>702038.32748730772</v>
      </c>
      <c r="V4444" s="37">
        <f t="shared" si="560"/>
        <v>702038.32748730772</v>
      </c>
    </row>
    <row r="4445" spans="1:22">
      <c r="A4445" s="23">
        <v>4444</v>
      </c>
      <c r="B4445" s="3" t="s">
        <v>1151</v>
      </c>
      <c r="C4445" s="28">
        <v>15</v>
      </c>
      <c r="D4445" s="29">
        <v>5</v>
      </c>
      <c r="E4445" s="28">
        <v>1998</v>
      </c>
      <c r="F4445" s="31">
        <f>DATE(E4445,D4445,C4445)</f>
        <v>35930</v>
      </c>
      <c r="G4445" s="24" t="s">
        <v>5599</v>
      </c>
      <c r="H4445" s="2">
        <v>2000000</v>
      </c>
      <c r="I4445" s="2">
        <v>537948</v>
      </c>
      <c r="J4445" s="2">
        <v>539961</v>
      </c>
      <c r="K4445" s="28" t="str">
        <f t="shared" si="554"/>
        <v/>
      </c>
      <c r="L4445" s="28" t="str">
        <f t="shared" si="555"/>
        <v/>
      </c>
      <c r="M4445" s="28" t="s">
        <v>5599</v>
      </c>
      <c r="N4445" s="28" t="str">
        <f t="shared" si="556"/>
        <v/>
      </c>
      <c r="O4445" s="28" t="str">
        <f>IF(N4445=1,M4445&amp;" ("&amp;E4445&amp;")",M4445)</f>
        <v>Clockwatchers</v>
      </c>
      <c r="P4445" s="36">
        <f>INDEX(cpi!$A$1:$M$105,MATCH('Inflation adjust calc'!$E4445,cpi!$A:$A,0),MATCH('Inflation adjust calc'!$D4445,cpi!$1:$1,0))</f>
        <v>162.80000000000001</v>
      </c>
      <c r="Q4445" s="36">
        <f>cpi!$I$2</f>
        <v>240.85300000000001</v>
      </c>
      <c r="R4445" s="36">
        <f t="shared" si="561"/>
        <v>1.4794410319410318</v>
      </c>
      <c r="S4445" s="28" t="str">
        <f t="shared" si="557"/>
        <v/>
      </c>
      <c r="T4445" s="37">
        <f t="shared" si="558"/>
        <v>2958882.0638820636</v>
      </c>
      <c r="U4445" s="37">
        <f t="shared" si="559"/>
        <v>795862.34425061417</v>
      </c>
      <c r="V4445" s="37">
        <f t="shared" si="560"/>
        <v>798840.45904791146</v>
      </c>
    </row>
    <row r="4446" spans="1:22">
      <c r="A4446" s="23">
        <v>4445</v>
      </c>
      <c r="B4446" s="3">
        <v>31209</v>
      </c>
      <c r="C4446" s="28">
        <v>6</v>
      </c>
      <c r="D4446" s="29">
        <v>11</v>
      </c>
      <c r="E4446" s="28">
        <v>1985</v>
      </c>
      <c r="F4446" s="31">
        <f>DATE(E4446,D4446,C4446)</f>
        <v>31357</v>
      </c>
      <c r="G4446" s="24" t="s">
        <v>5600</v>
      </c>
      <c r="H4446" s="2">
        <v>2000000</v>
      </c>
      <c r="I4446" s="2">
        <v>390659</v>
      </c>
      <c r="J4446" s="2">
        <v>1663296</v>
      </c>
      <c r="K4446" s="28" t="str">
        <f t="shared" si="554"/>
        <v/>
      </c>
      <c r="L4446" s="28" t="str">
        <f t="shared" si="555"/>
        <v/>
      </c>
      <c r="M4446" s="28" t="s">
        <v>5600</v>
      </c>
      <c r="N4446" s="28" t="str">
        <f t="shared" si="556"/>
        <v/>
      </c>
      <c r="O4446" s="28" t="str">
        <f>IF(N4446=1,M4446&amp;" ("&amp;E4446&amp;")",M4446)</f>
        <v>Subway</v>
      </c>
      <c r="P4446" s="36">
        <f>INDEX(cpi!$A$1:$M$105,MATCH('Inflation adjust calc'!$E4446,cpi!$A:$A,0),MATCH('Inflation adjust calc'!$D4446,cpi!$1:$1,0))</f>
        <v>109</v>
      </c>
      <c r="Q4446" s="36">
        <f>cpi!$I$2</f>
        <v>240.85300000000001</v>
      </c>
      <c r="R4446" s="36">
        <f t="shared" si="561"/>
        <v>2.2096605504587155</v>
      </c>
      <c r="S4446" s="28" t="str">
        <f t="shared" si="557"/>
        <v/>
      </c>
      <c r="T4446" s="37">
        <f t="shared" si="558"/>
        <v>4419321.1009174306</v>
      </c>
      <c r="U4446" s="37">
        <f t="shared" si="559"/>
        <v>863223.78098165127</v>
      </c>
      <c r="V4446" s="37">
        <f t="shared" si="560"/>
        <v>3675319.5549357794</v>
      </c>
    </row>
    <row r="4447" spans="1:22">
      <c r="A4447" s="23">
        <v>4446</v>
      </c>
      <c r="B4447" s="3" t="s">
        <v>3317</v>
      </c>
      <c r="C4447" s="28">
        <v>15</v>
      </c>
      <c r="D4447" s="29">
        <v>4</v>
      </c>
      <c r="E4447" s="28">
        <v>2005</v>
      </c>
      <c r="F4447" s="31">
        <f>DATE(E4447,D4447,C4447)</f>
        <v>38457</v>
      </c>
      <c r="G4447" s="24" t="s">
        <v>5601</v>
      </c>
      <c r="H4447" s="2">
        <v>2000000</v>
      </c>
      <c r="I4447" s="2">
        <v>388532</v>
      </c>
      <c r="J4447" s="2">
        <v>466106</v>
      </c>
      <c r="K4447" s="28" t="str">
        <f t="shared" si="554"/>
        <v/>
      </c>
      <c r="L4447" s="28" t="str">
        <f t="shared" si="555"/>
        <v/>
      </c>
      <c r="M4447" s="28" t="s">
        <v>5601</v>
      </c>
      <c r="N4447" s="28" t="str">
        <f t="shared" si="556"/>
        <v/>
      </c>
      <c r="O4447" s="28" t="str">
        <f>IF(N4447=1,M4447&amp;" ("&amp;E4447&amp;")",M4447)</f>
        <v>House of D</v>
      </c>
      <c r="P4447" s="36">
        <f>INDEX(cpi!$A$1:$M$105,MATCH('Inflation adjust calc'!$E4447,cpi!$A:$A,0),MATCH('Inflation adjust calc'!$D4447,cpi!$1:$1,0))</f>
        <v>194.6</v>
      </c>
      <c r="Q4447" s="36">
        <f>cpi!$I$2</f>
        <v>240.85300000000001</v>
      </c>
      <c r="R4447" s="36">
        <f t="shared" si="561"/>
        <v>1.2376824254881809</v>
      </c>
      <c r="S4447" s="28" t="str">
        <f t="shared" si="557"/>
        <v/>
      </c>
      <c r="T4447" s="37">
        <f t="shared" si="558"/>
        <v>2475364.8509763619</v>
      </c>
      <c r="U4447" s="37">
        <f t="shared" si="559"/>
        <v>480879.22813977388</v>
      </c>
      <c r="V4447" s="37">
        <f t="shared" si="560"/>
        <v>576891.204614594</v>
      </c>
    </row>
    <row r="4448" spans="1:22">
      <c r="A4448" s="23">
        <v>4447</v>
      </c>
      <c r="B4448" s="3" t="s">
        <v>2698</v>
      </c>
      <c r="C4448" s="28">
        <v>18</v>
      </c>
      <c r="D4448" s="29">
        <v>1</v>
      </c>
      <c r="E4448" s="28">
        <v>2008</v>
      </c>
      <c r="F4448" s="31">
        <f>DATE(E4448,D4448,C4448)</f>
        <v>39465</v>
      </c>
      <c r="G4448" s="24" t="s">
        <v>5602</v>
      </c>
      <c r="H4448" s="2">
        <v>2000000</v>
      </c>
      <c r="I4448" s="2">
        <v>347578</v>
      </c>
      <c r="J4448" s="2">
        <v>2350641</v>
      </c>
      <c r="K4448" s="28" t="str">
        <f t="shared" si="554"/>
        <v/>
      </c>
      <c r="L4448" s="28" t="str">
        <f t="shared" si="555"/>
        <v/>
      </c>
      <c r="M4448" s="28" t="s">
        <v>5602</v>
      </c>
      <c r="N4448" s="28" t="str">
        <f t="shared" si="556"/>
        <v/>
      </c>
      <c r="O4448" s="28" t="str">
        <f>IF(N4448=1,M4448&amp;" ("&amp;E4448&amp;")",M4448)</f>
        <v>Teeth</v>
      </c>
      <c r="P4448" s="36">
        <f>INDEX(cpi!$A$1:$M$105,MATCH('Inflation adjust calc'!$E4448,cpi!$A:$A,0),MATCH('Inflation adjust calc'!$D4448,cpi!$1:$1,0))</f>
        <v>211.08</v>
      </c>
      <c r="Q4448" s="36">
        <f>cpi!$I$2</f>
        <v>240.85300000000001</v>
      </c>
      <c r="R4448" s="36">
        <f t="shared" si="561"/>
        <v>1.1410507864316846</v>
      </c>
      <c r="S4448" s="28" t="str">
        <f t="shared" si="557"/>
        <v/>
      </c>
      <c r="T4448" s="37">
        <f t="shared" si="558"/>
        <v>2282101.5728633692</v>
      </c>
      <c r="U4448" s="37">
        <f t="shared" si="559"/>
        <v>396604.15024635207</v>
      </c>
      <c r="V4448" s="37">
        <f t="shared" si="560"/>
        <v>2682200.7616685615</v>
      </c>
    </row>
    <row r="4449" spans="1:22">
      <c r="A4449" s="23">
        <v>4448</v>
      </c>
      <c r="B4449" s="3" t="s">
        <v>2775</v>
      </c>
      <c r="C4449" s="28">
        <v>26</v>
      </c>
      <c r="D4449" s="29">
        <v>7</v>
      </c>
      <c r="E4449" s="28">
        <v>1996</v>
      </c>
      <c r="F4449" s="31">
        <f>DATE(E4449,D4449,C4449)</f>
        <v>35272</v>
      </c>
      <c r="G4449" s="24" t="s">
        <v>5603</v>
      </c>
      <c r="H4449" s="2">
        <v>2000000</v>
      </c>
      <c r="I4449" s="2">
        <v>304602</v>
      </c>
      <c r="J4449" s="2">
        <v>304602</v>
      </c>
      <c r="K4449" s="28" t="str">
        <f t="shared" si="554"/>
        <v/>
      </c>
      <c r="L4449" s="28" t="str">
        <f t="shared" si="555"/>
        <v/>
      </c>
      <c r="M4449" s="28" t="s">
        <v>5603</v>
      </c>
      <c r="N4449" s="28" t="str">
        <f t="shared" si="556"/>
        <v/>
      </c>
      <c r="O4449" s="28" t="str">
        <f>IF(N4449=1,M4449&amp;" ("&amp;E4449&amp;")",M4449)</f>
        <v>Stonewall</v>
      </c>
      <c r="P4449" s="36">
        <f>INDEX(cpi!$A$1:$M$105,MATCH('Inflation adjust calc'!$E4449,cpi!$A:$A,0),MATCH('Inflation adjust calc'!$D4449,cpi!$1:$1,0))</f>
        <v>157</v>
      </c>
      <c r="Q4449" s="36">
        <f>cpi!$I$2</f>
        <v>240.85300000000001</v>
      </c>
      <c r="R4449" s="36">
        <f t="shared" si="561"/>
        <v>1.534095541401274</v>
      </c>
      <c r="S4449" s="28" t="str">
        <f t="shared" si="557"/>
        <v/>
      </c>
      <c r="T4449" s="37">
        <f t="shared" si="558"/>
        <v>3068191.0828025481</v>
      </c>
      <c r="U4449" s="37">
        <f t="shared" si="559"/>
        <v>467288.57010191085</v>
      </c>
      <c r="V4449" s="37">
        <f t="shared" si="560"/>
        <v>467288.57010191085</v>
      </c>
    </row>
    <row r="4450" spans="1:22">
      <c r="A4450" s="23">
        <v>4449</v>
      </c>
      <c r="B4450" s="3">
        <v>38938</v>
      </c>
      <c r="C4450" s="28">
        <v>8</v>
      </c>
      <c r="D4450" s="29">
        <v>9</v>
      </c>
      <c r="E4450" s="28">
        <v>2006</v>
      </c>
      <c r="F4450" s="31">
        <f>DATE(E4450,D4450,C4450)</f>
        <v>38968</v>
      </c>
      <c r="G4450" s="24" t="s">
        <v>5604</v>
      </c>
      <c r="H4450" s="2">
        <v>2000000</v>
      </c>
      <c r="I4450" s="2">
        <v>199176</v>
      </c>
      <c r="J4450" s="2">
        <v>759504</v>
      </c>
      <c r="K4450" s="28" t="str">
        <f t="shared" si="554"/>
        <v/>
      </c>
      <c r="L4450" s="28" t="str">
        <f t="shared" si="555"/>
        <v/>
      </c>
      <c r="M4450" s="28" t="s">
        <v>5604</v>
      </c>
      <c r="N4450" s="28" t="str">
        <f t="shared" si="556"/>
        <v/>
      </c>
      <c r="O4450" s="28" t="str">
        <f>IF(N4450=1,M4450&amp;" ("&amp;E4450&amp;")",M4450)</f>
        <v>Sherrybaby</v>
      </c>
      <c r="P4450" s="36">
        <f>INDEX(cpi!$A$1:$M$105,MATCH('Inflation adjust calc'!$E4450,cpi!$A:$A,0),MATCH('Inflation adjust calc'!$D4450,cpi!$1:$1,0))</f>
        <v>202.9</v>
      </c>
      <c r="Q4450" s="36">
        <f>cpi!$I$2</f>
        <v>240.85300000000001</v>
      </c>
      <c r="R4450" s="36">
        <f t="shared" si="561"/>
        <v>1.1870527353376048</v>
      </c>
      <c r="S4450" s="28" t="str">
        <f t="shared" si="557"/>
        <v/>
      </c>
      <c r="T4450" s="37">
        <f t="shared" si="558"/>
        <v>2374105.4706752095</v>
      </c>
      <c r="U4450" s="37">
        <f t="shared" si="559"/>
        <v>236432.41561360279</v>
      </c>
      <c r="V4450" s="37">
        <f t="shared" si="560"/>
        <v>901571.30069985217</v>
      </c>
    </row>
    <row r="4451" spans="1:22">
      <c r="A4451" s="23">
        <v>4450</v>
      </c>
      <c r="B4451" s="3" t="s">
        <v>1784</v>
      </c>
      <c r="C4451" s="28">
        <v>13</v>
      </c>
      <c r="D4451" s="29">
        <v>2</v>
      </c>
      <c r="E4451" s="28">
        <v>2015</v>
      </c>
      <c r="F4451" s="31">
        <f>DATE(E4451,D4451,C4451)</f>
        <v>42048</v>
      </c>
      <c r="G4451" s="24" t="s">
        <v>5605</v>
      </c>
      <c r="H4451" s="2">
        <v>2000000</v>
      </c>
      <c r="I4451" s="2">
        <v>147299</v>
      </c>
      <c r="J4451" s="2">
        <v>147299</v>
      </c>
      <c r="K4451" s="28" t="str">
        <f t="shared" si="554"/>
        <v/>
      </c>
      <c r="L4451" s="28" t="str">
        <f t="shared" si="555"/>
        <v/>
      </c>
      <c r="M4451" s="28" t="s">
        <v>5605</v>
      </c>
      <c r="N4451" s="28" t="str">
        <f t="shared" si="556"/>
        <v/>
      </c>
      <c r="O4451" s="28" t="str">
        <f>IF(N4451=1,M4451&amp;" ("&amp;E4451&amp;")",M4451)</f>
        <v>The Last Five Years</v>
      </c>
      <c r="P4451" s="36">
        <f>INDEX(cpi!$A$1:$M$105,MATCH('Inflation adjust calc'!$E4451,cpi!$A:$A,0),MATCH('Inflation adjust calc'!$D4451,cpi!$1:$1,0))</f>
        <v>234.72200000000001</v>
      </c>
      <c r="Q4451" s="36">
        <f>cpi!$I$2</f>
        <v>240.85300000000001</v>
      </c>
      <c r="R4451" s="36">
        <f t="shared" si="561"/>
        <v>1.0261202614156322</v>
      </c>
      <c r="S4451" s="28" t="str">
        <f t="shared" si="557"/>
        <v/>
      </c>
      <c r="T4451" s="37">
        <f t="shared" si="558"/>
        <v>2052240.5228312644</v>
      </c>
      <c r="U4451" s="37">
        <f t="shared" si="559"/>
        <v>151146.48838626119</v>
      </c>
      <c r="V4451" s="37">
        <f t="shared" si="560"/>
        <v>151146.48838626119</v>
      </c>
    </row>
    <row r="4452" spans="1:22">
      <c r="A4452" s="23">
        <v>4451</v>
      </c>
      <c r="B4452" s="3" t="s">
        <v>2075</v>
      </c>
      <c r="C4452" s="28">
        <v>18</v>
      </c>
      <c r="D4452" s="29">
        <v>9</v>
      </c>
      <c r="E4452" s="28">
        <v>1998</v>
      </c>
      <c r="F4452" s="31">
        <f>DATE(E4452,D4452,C4452)</f>
        <v>36056</v>
      </c>
      <c r="G4452" s="24" t="s">
        <v>5606</v>
      </c>
      <c r="H4452" s="2">
        <v>2000000</v>
      </c>
      <c r="I4452" s="2">
        <v>134624</v>
      </c>
      <c r="J4452" s="2">
        <v>134624</v>
      </c>
      <c r="K4452" s="28" t="str">
        <f t="shared" si="554"/>
        <v/>
      </c>
      <c r="L4452" s="28" t="str">
        <f t="shared" si="555"/>
        <v/>
      </c>
      <c r="M4452" s="28" t="s">
        <v>5606</v>
      </c>
      <c r="N4452" s="28" t="str">
        <f t="shared" si="556"/>
        <v/>
      </c>
      <c r="O4452" s="28" t="str">
        <f>IF(N4452=1,M4452&amp;" ("&amp;E4452&amp;")",M4452)</f>
        <v>Six-String Samurai</v>
      </c>
      <c r="P4452" s="36">
        <f>INDEX(cpi!$A$1:$M$105,MATCH('Inflation adjust calc'!$E4452,cpi!$A:$A,0),MATCH('Inflation adjust calc'!$D4452,cpi!$1:$1,0))</f>
        <v>163.6</v>
      </c>
      <c r="Q4452" s="36">
        <f>cpi!$I$2</f>
        <v>240.85300000000001</v>
      </c>
      <c r="R4452" s="36">
        <f t="shared" si="561"/>
        <v>1.4722066014669928</v>
      </c>
      <c r="S4452" s="28" t="str">
        <f t="shared" si="557"/>
        <v/>
      </c>
      <c r="T4452" s="37">
        <f t="shared" si="558"/>
        <v>2944413.2029339857</v>
      </c>
      <c r="U4452" s="37">
        <f t="shared" si="559"/>
        <v>198194.34151589245</v>
      </c>
      <c r="V4452" s="37">
        <f t="shared" si="560"/>
        <v>198194.34151589245</v>
      </c>
    </row>
    <row r="4453" spans="1:22">
      <c r="A4453" s="23">
        <v>4452</v>
      </c>
      <c r="B4453" s="3" t="s">
        <v>1330</v>
      </c>
      <c r="C4453" s="28">
        <v>26</v>
      </c>
      <c r="D4453" s="29">
        <v>5</v>
      </c>
      <c r="E4453" s="28">
        <v>2000</v>
      </c>
      <c r="F4453" s="31">
        <f>DATE(E4453,D4453,C4453)</f>
        <v>36672</v>
      </c>
      <c r="G4453" s="24" t="s">
        <v>5607</v>
      </c>
      <c r="H4453" s="2">
        <v>2000000</v>
      </c>
      <c r="I4453" s="2">
        <v>121807</v>
      </c>
      <c r="J4453" s="2">
        <v>121807</v>
      </c>
      <c r="K4453" s="28" t="str">
        <f t="shared" si="554"/>
        <v/>
      </c>
      <c r="L4453" s="28" t="str">
        <f t="shared" si="555"/>
        <v/>
      </c>
      <c r="M4453" s="28" t="s">
        <v>5607</v>
      </c>
      <c r="N4453" s="28" t="str">
        <f t="shared" si="556"/>
        <v/>
      </c>
      <c r="O4453" s="28" t="str">
        <f>IF(N4453=1,M4453&amp;" ("&amp;E4453&amp;")",M4453)</f>
        <v>Hum to Mohabbt Karega</v>
      </c>
      <c r="P4453" s="36">
        <f>INDEX(cpi!$A$1:$M$105,MATCH('Inflation adjust calc'!$E4453,cpi!$A:$A,0),MATCH('Inflation adjust calc'!$D4453,cpi!$1:$1,0))</f>
        <v>171.5</v>
      </c>
      <c r="Q4453" s="36">
        <f>cpi!$I$2</f>
        <v>240.85300000000001</v>
      </c>
      <c r="R4453" s="36">
        <f t="shared" si="561"/>
        <v>1.404390670553936</v>
      </c>
      <c r="S4453" s="28" t="str">
        <f t="shared" si="557"/>
        <v/>
      </c>
      <c r="T4453" s="37">
        <f t="shared" si="558"/>
        <v>2808781.3411078718</v>
      </c>
      <c r="U4453" s="37">
        <f t="shared" si="559"/>
        <v>171064.61440816327</v>
      </c>
      <c r="V4453" s="37">
        <f t="shared" si="560"/>
        <v>171064.61440816327</v>
      </c>
    </row>
    <row r="4454" spans="1:22">
      <c r="A4454" s="23">
        <v>4453</v>
      </c>
      <c r="B4454" s="3" t="s">
        <v>3317</v>
      </c>
      <c r="C4454" s="28">
        <v>15</v>
      </c>
      <c r="D4454" s="29">
        <v>4</v>
      </c>
      <c r="E4454" s="28">
        <v>2005</v>
      </c>
      <c r="F4454" s="31">
        <f>DATE(E4454,D4454,C4454)</f>
        <v>38457</v>
      </c>
      <c r="G4454" s="24" t="s">
        <v>5608</v>
      </c>
      <c r="H4454" s="2">
        <v>2000000</v>
      </c>
      <c r="I4454" s="2">
        <v>120620</v>
      </c>
      <c r="J4454" s="2">
        <v>2226603</v>
      </c>
      <c r="K4454" s="28" t="str">
        <f t="shared" si="554"/>
        <v/>
      </c>
      <c r="L4454" s="28" t="str">
        <f t="shared" si="555"/>
        <v/>
      </c>
      <c r="M4454" s="28" t="s">
        <v>5608</v>
      </c>
      <c r="N4454" s="28" t="str">
        <f t="shared" si="556"/>
        <v/>
      </c>
      <c r="O4454" s="28" t="str">
        <f>IF(N4454=1,M4454&amp;" ("&amp;E4454&amp;")",M4454)</f>
        <v>It's All Gone Pete Tong</v>
      </c>
      <c r="P4454" s="36">
        <f>INDEX(cpi!$A$1:$M$105,MATCH('Inflation adjust calc'!$E4454,cpi!$A:$A,0),MATCH('Inflation adjust calc'!$D4454,cpi!$1:$1,0))</f>
        <v>194.6</v>
      </c>
      <c r="Q4454" s="36">
        <f>cpi!$I$2</f>
        <v>240.85300000000001</v>
      </c>
      <c r="R4454" s="36">
        <f t="shared" si="561"/>
        <v>1.2376824254881809</v>
      </c>
      <c r="S4454" s="28" t="str">
        <f t="shared" si="557"/>
        <v/>
      </c>
      <c r="T4454" s="37">
        <f t="shared" si="558"/>
        <v>2475364.8509763619</v>
      </c>
      <c r="U4454" s="37">
        <f t="shared" si="559"/>
        <v>149289.25416238437</v>
      </c>
      <c r="V4454" s="37">
        <f t="shared" si="560"/>
        <v>2755827.4016392599</v>
      </c>
    </row>
    <row r="4455" spans="1:22">
      <c r="A4455" s="23">
        <v>4454</v>
      </c>
      <c r="B4455" s="3" t="s">
        <v>1195</v>
      </c>
      <c r="C4455" s="28">
        <v>29</v>
      </c>
      <c r="D4455" s="29">
        <v>1</v>
      </c>
      <c r="E4455" s="28">
        <v>2010</v>
      </c>
      <c r="F4455" s="31">
        <f>DATE(E4455,D4455,C4455)</f>
        <v>40207</v>
      </c>
      <c r="G4455" s="24" t="s">
        <v>5609</v>
      </c>
      <c r="H4455" s="2">
        <v>2000000</v>
      </c>
      <c r="I4455" s="2">
        <v>102645</v>
      </c>
      <c r="J4455" s="2">
        <v>102645</v>
      </c>
      <c r="K4455" s="28" t="str">
        <f t="shared" si="554"/>
        <v/>
      </c>
      <c r="L4455" s="28" t="str">
        <f t="shared" si="555"/>
        <v/>
      </c>
      <c r="M4455" s="28" t="s">
        <v>5609</v>
      </c>
      <c r="N4455" s="28" t="str">
        <f t="shared" si="556"/>
        <v/>
      </c>
      <c r="O4455" s="28" t="str">
        <f>IF(N4455=1,M4455&amp;" ("&amp;E4455&amp;")",M4455)</f>
        <v>Saint John of Las Vegas</v>
      </c>
      <c r="P4455" s="36">
        <f>INDEX(cpi!$A$1:$M$105,MATCH('Inflation adjust calc'!$E4455,cpi!$A:$A,0),MATCH('Inflation adjust calc'!$D4455,cpi!$1:$1,0))</f>
        <v>216.68700000000001</v>
      </c>
      <c r="Q4455" s="36">
        <f>cpi!$I$2</f>
        <v>240.85300000000001</v>
      </c>
      <c r="R4455" s="36">
        <f t="shared" si="561"/>
        <v>1.1115249184307319</v>
      </c>
      <c r="S4455" s="28" t="str">
        <f t="shared" si="557"/>
        <v/>
      </c>
      <c r="T4455" s="37">
        <f t="shared" si="558"/>
        <v>2223049.8368614637</v>
      </c>
      <c r="U4455" s="37">
        <f t="shared" si="559"/>
        <v>114092.47525232247</v>
      </c>
      <c r="V4455" s="37">
        <f t="shared" si="560"/>
        <v>114092.47525232247</v>
      </c>
    </row>
    <row r="4456" spans="1:22">
      <c r="A4456" s="23">
        <v>4455</v>
      </c>
      <c r="B4456" s="3" t="s">
        <v>5610</v>
      </c>
      <c r="C4456" s="28">
        <v>15</v>
      </c>
      <c r="D4456" s="29">
        <v>4</v>
      </c>
      <c r="E4456" s="28">
        <v>1998</v>
      </c>
      <c r="F4456" s="31">
        <f>DATE(E4456,D4456,C4456)</f>
        <v>35900</v>
      </c>
      <c r="G4456" s="24" t="s">
        <v>5611</v>
      </c>
      <c r="H4456" s="2">
        <v>2000000</v>
      </c>
      <c r="I4456" s="2">
        <v>72544</v>
      </c>
      <c r="J4456" s="2">
        <v>72544</v>
      </c>
      <c r="K4456" s="28" t="str">
        <f t="shared" si="554"/>
        <v/>
      </c>
      <c r="L4456" s="28" t="str">
        <f t="shared" si="555"/>
        <v/>
      </c>
      <c r="M4456" s="28" t="s">
        <v>5611</v>
      </c>
      <c r="N4456" s="28" t="str">
        <f t="shared" si="556"/>
        <v/>
      </c>
      <c r="O4456" s="28" t="str">
        <f>IF(N4456=1,M4456&amp;" ("&amp;E4456&amp;")",M4456)</f>
        <v>24 7: Twenty Four Seven</v>
      </c>
      <c r="P4456" s="36">
        <f>INDEX(cpi!$A$1:$M$105,MATCH('Inflation adjust calc'!$E4456,cpi!$A:$A,0),MATCH('Inflation adjust calc'!$D4456,cpi!$1:$1,0))</f>
        <v>162.5</v>
      </c>
      <c r="Q4456" s="36">
        <f>cpi!$I$2</f>
        <v>240.85300000000001</v>
      </c>
      <c r="R4456" s="36">
        <f t="shared" si="561"/>
        <v>1.4821723076923077</v>
      </c>
      <c r="S4456" s="28" t="str">
        <f t="shared" si="557"/>
        <v/>
      </c>
      <c r="T4456" s="37">
        <f t="shared" si="558"/>
        <v>2964344.6153846155</v>
      </c>
      <c r="U4456" s="37">
        <f t="shared" si="559"/>
        <v>107522.70788923076</v>
      </c>
      <c r="V4456" s="37">
        <f t="shared" si="560"/>
        <v>107522.70788923076</v>
      </c>
    </row>
    <row r="4457" spans="1:22">
      <c r="A4457" s="23">
        <v>4456</v>
      </c>
      <c r="B4457" s="3" t="s">
        <v>2221</v>
      </c>
      <c r="C4457" s="28">
        <v>19</v>
      </c>
      <c r="D4457" s="29">
        <v>9</v>
      </c>
      <c r="E4457" s="28">
        <v>2014</v>
      </c>
      <c r="F4457" s="31">
        <f>DATE(E4457,D4457,C4457)</f>
        <v>41901</v>
      </c>
      <c r="G4457" s="24" t="s">
        <v>5612</v>
      </c>
      <c r="H4457" s="2">
        <v>2000000</v>
      </c>
      <c r="I4457" s="2">
        <v>72277</v>
      </c>
      <c r="J4457" s="2">
        <v>72277</v>
      </c>
      <c r="K4457" s="28" t="str">
        <f t="shared" si="554"/>
        <v/>
      </c>
      <c r="L4457" s="28" t="str">
        <f t="shared" si="555"/>
        <v/>
      </c>
      <c r="M4457" s="28" t="s">
        <v>5612</v>
      </c>
      <c r="N4457" s="28" t="str">
        <f t="shared" si="556"/>
        <v/>
      </c>
      <c r="O4457" s="28" t="str">
        <f>IF(N4457=1,M4457&amp;" ("&amp;E4457&amp;")",M4457)</f>
        <v>Pump</v>
      </c>
      <c r="P4457" s="36">
        <f>INDEX(cpi!$A$1:$M$105,MATCH('Inflation adjust calc'!$E4457,cpi!$A:$A,0),MATCH('Inflation adjust calc'!$D4457,cpi!$1:$1,0))</f>
        <v>238.03100000000001</v>
      </c>
      <c r="Q4457" s="36">
        <f>cpi!$I$2</f>
        <v>240.85300000000001</v>
      </c>
      <c r="R4457" s="36">
        <f t="shared" si="561"/>
        <v>1.0118555986405133</v>
      </c>
      <c r="S4457" s="28" t="str">
        <f t="shared" si="557"/>
        <v/>
      </c>
      <c r="T4457" s="37">
        <f t="shared" si="558"/>
        <v>2023711.1972810267</v>
      </c>
      <c r="U4457" s="37">
        <f t="shared" si="559"/>
        <v>73133.887102940382</v>
      </c>
      <c r="V4457" s="37">
        <f t="shared" si="560"/>
        <v>73133.887102940382</v>
      </c>
    </row>
    <row r="4458" spans="1:22">
      <c r="A4458" s="23">
        <v>4457</v>
      </c>
      <c r="B4458" s="3" t="s">
        <v>1347</v>
      </c>
      <c r="C4458" s="28">
        <v>24</v>
      </c>
      <c r="D4458" s="29">
        <v>10</v>
      </c>
      <c r="E4458" s="28">
        <v>2008</v>
      </c>
      <c r="F4458" s="31">
        <f>DATE(E4458,D4458,C4458)</f>
        <v>39745</v>
      </c>
      <c r="G4458" s="24" t="s">
        <v>5613</v>
      </c>
      <c r="H4458" s="2">
        <v>2000000</v>
      </c>
      <c r="I4458" s="2">
        <v>55202</v>
      </c>
      <c r="J4458" s="2">
        <v>2046090</v>
      </c>
      <c r="K4458" s="28" t="str">
        <f t="shared" si="554"/>
        <v/>
      </c>
      <c r="L4458" s="28" t="str">
        <f t="shared" si="555"/>
        <v/>
      </c>
      <c r="M4458" s="28" t="s">
        <v>5613</v>
      </c>
      <c r="N4458" s="28" t="str">
        <f t="shared" si="556"/>
        <v/>
      </c>
      <c r="O4458" s="28" t="str">
        <f>IF(N4458=1,M4458&amp;" ("&amp;E4458&amp;")",M4458)</f>
        <v>Roadside Romeo</v>
      </c>
      <c r="P4458" s="36">
        <f>INDEX(cpi!$A$1:$M$105,MATCH('Inflation adjust calc'!$E4458,cpi!$A:$A,0),MATCH('Inflation adjust calc'!$D4458,cpi!$1:$1,0))</f>
        <v>216.57300000000001</v>
      </c>
      <c r="Q4458" s="36">
        <f>cpi!$I$2</f>
        <v>240.85300000000001</v>
      </c>
      <c r="R4458" s="36">
        <f t="shared" si="561"/>
        <v>1.1121100044788592</v>
      </c>
      <c r="S4458" s="28" t="str">
        <f t="shared" si="557"/>
        <v/>
      </c>
      <c r="T4458" s="37">
        <f t="shared" si="558"/>
        <v>2224220.0089577185</v>
      </c>
      <c r="U4458" s="37">
        <f t="shared" si="559"/>
        <v>61390.696467241985</v>
      </c>
      <c r="V4458" s="37">
        <f t="shared" si="560"/>
        <v>2275477.159064149</v>
      </c>
    </row>
    <row r="4459" spans="1:22">
      <c r="A4459" s="23">
        <v>4458</v>
      </c>
      <c r="B4459" s="3">
        <v>36986</v>
      </c>
      <c r="C4459" s="28">
        <v>4</v>
      </c>
      <c r="D4459" s="29">
        <v>5</v>
      </c>
      <c r="E4459" s="28">
        <v>2001</v>
      </c>
      <c r="F4459" s="31">
        <f>DATE(E4459,D4459,C4459)</f>
        <v>37015</v>
      </c>
      <c r="G4459" s="24" t="s">
        <v>5614</v>
      </c>
      <c r="H4459" s="2">
        <v>2000000</v>
      </c>
      <c r="I4459" s="2">
        <v>49388</v>
      </c>
      <c r="J4459" s="2">
        <v>76654</v>
      </c>
      <c r="K4459" s="28" t="str">
        <f t="shared" si="554"/>
        <v/>
      </c>
      <c r="L4459" s="28" t="str">
        <f t="shared" si="555"/>
        <v/>
      </c>
      <c r="M4459" s="28" t="s">
        <v>5614</v>
      </c>
      <c r="N4459" s="28" t="str">
        <f t="shared" si="556"/>
        <v/>
      </c>
      <c r="O4459" s="28" t="str">
        <f>IF(N4459=1,M4459&amp;" ("&amp;E4459&amp;")",M4459)</f>
        <v>Eureka</v>
      </c>
      <c r="P4459" s="36">
        <f>INDEX(cpi!$A$1:$M$105,MATCH('Inflation adjust calc'!$E4459,cpi!$A:$A,0),MATCH('Inflation adjust calc'!$D4459,cpi!$1:$1,0))</f>
        <v>177.7</v>
      </c>
      <c r="Q4459" s="36">
        <f>cpi!$I$2</f>
        <v>240.85300000000001</v>
      </c>
      <c r="R4459" s="36">
        <f t="shared" si="561"/>
        <v>1.355391108610017</v>
      </c>
      <c r="S4459" s="28" t="str">
        <f t="shared" si="557"/>
        <v/>
      </c>
      <c r="T4459" s="37">
        <f t="shared" si="558"/>
        <v>2710782.217220034</v>
      </c>
      <c r="U4459" s="37">
        <f t="shared" si="559"/>
        <v>66940.056072031526</v>
      </c>
      <c r="V4459" s="37">
        <f t="shared" si="560"/>
        <v>103896.15003939225</v>
      </c>
    </row>
    <row r="4460" spans="1:22">
      <c r="A4460" s="23">
        <v>4459</v>
      </c>
      <c r="B4460" s="3">
        <v>42189</v>
      </c>
      <c r="C4460" s="28">
        <v>7</v>
      </c>
      <c r="D4460" s="29">
        <v>4</v>
      </c>
      <c r="E4460" s="28">
        <v>2015</v>
      </c>
      <c r="F4460" s="31">
        <f>DATE(E4460,D4460,C4460)</f>
        <v>42101</v>
      </c>
      <c r="G4460" s="24" t="s">
        <v>6861</v>
      </c>
      <c r="H4460" s="2">
        <v>2000000</v>
      </c>
      <c r="I4460" s="2">
        <v>45431</v>
      </c>
      <c r="J4460" s="2">
        <v>45431</v>
      </c>
      <c r="K4460" s="28" t="str">
        <f t="shared" si="554"/>
        <v/>
      </c>
      <c r="L4460" s="28" t="str">
        <f t="shared" si="555"/>
        <v/>
      </c>
      <c r="M4460" s="28" t="s">
        <v>6861</v>
      </c>
      <c r="N4460" s="28" t="str">
        <f t="shared" si="556"/>
        <v/>
      </c>
      <c r="O4460" s="28" t="str">
        <f>IF(N4460=1,M4460&amp;" ("&amp;E4460&amp;")",M4460)</f>
        <v>Lost River</v>
      </c>
      <c r="P4460" s="36">
        <f>INDEX(cpi!$A$1:$M$105,MATCH('Inflation adjust calc'!$E4460,cpi!$A:$A,0),MATCH('Inflation adjust calc'!$D4460,cpi!$1:$1,0))</f>
        <v>236.59899999999999</v>
      </c>
      <c r="Q4460" s="36">
        <f>cpi!$I$2</f>
        <v>240.85300000000001</v>
      </c>
      <c r="R4460" s="36">
        <f t="shared" si="561"/>
        <v>1.0179797885874413</v>
      </c>
      <c r="S4460" s="28" t="str">
        <f t="shared" si="557"/>
        <v/>
      </c>
      <c r="T4460" s="37">
        <f t="shared" si="558"/>
        <v>2035959.5771748826</v>
      </c>
      <c r="U4460" s="37">
        <f t="shared" si="559"/>
        <v>46247.839775316046</v>
      </c>
      <c r="V4460" s="37">
        <f t="shared" si="560"/>
        <v>46247.839775316046</v>
      </c>
    </row>
    <row r="4461" spans="1:22">
      <c r="A4461" s="23">
        <v>4460</v>
      </c>
      <c r="B4461" s="3" t="s">
        <v>326</v>
      </c>
      <c r="C4461" s="28">
        <v>18</v>
      </c>
      <c r="D4461" s="29">
        <v>7</v>
      </c>
      <c r="E4461" s="28">
        <v>2003</v>
      </c>
      <c r="F4461" s="31">
        <f>DATE(E4461,D4461,C4461)</f>
        <v>37820</v>
      </c>
      <c r="G4461" s="24" t="s">
        <v>5615</v>
      </c>
      <c r="H4461" s="2">
        <v>2000000</v>
      </c>
      <c r="I4461" s="2">
        <v>37227</v>
      </c>
      <c r="J4461" s="2">
        <v>37227</v>
      </c>
      <c r="K4461" s="28" t="str">
        <f t="shared" si="554"/>
        <v/>
      </c>
      <c r="L4461" s="28" t="str">
        <f t="shared" si="555"/>
        <v/>
      </c>
      <c r="M4461" s="28" t="s">
        <v>5615</v>
      </c>
      <c r="N4461" s="28" t="str">
        <f t="shared" si="556"/>
        <v/>
      </c>
      <c r="O4461" s="28" t="str">
        <f>IF(N4461=1,M4461&amp;" ("&amp;E4461&amp;")",M4461)</f>
        <v>This Thing of Ours</v>
      </c>
      <c r="P4461" s="36">
        <f>INDEX(cpi!$A$1:$M$105,MATCH('Inflation adjust calc'!$E4461,cpi!$A:$A,0),MATCH('Inflation adjust calc'!$D4461,cpi!$1:$1,0))</f>
        <v>183.9</v>
      </c>
      <c r="Q4461" s="36">
        <f>cpi!$I$2</f>
        <v>240.85300000000001</v>
      </c>
      <c r="R4461" s="36">
        <f t="shared" si="561"/>
        <v>1.3096954866775421</v>
      </c>
      <c r="S4461" s="28" t="str">
        <f t="shared" si="557"/>
        <v/>
      </c>
      <c r="T4461" s="37">
        <f t="shared" si="558"/>
        <v>2619390.9733550842</v>
      </c>
      <c r="U4461" s="37">
        <f t="shared" si="559"/>
        <v>48756.033882544856</v>
      </c>
      <c r="V4461" s="37">
        <f t="shared" si="560"/>
        <v>48756.033882544856</v>
      </c>
    </row>
    <row r="4462" spans="1:22">
      <c r="A4462" s="23">
        <v>4461</v>
      </c>
      <c r="B4462" s="3" t="s">
        <v>1202</v>
      </c>
      <c r="C4462" s="28">
        <v>20</v>
      </c>
      <c r="D4462" s="29">
        <v>3</v>
      </c>
      <c r="E4462" s="28">
        <v>2009</v>
      </c>
      <c r="F4462" s="31">
        <f>DATE(E4462,D4462,C4462)</f>
        <v>39892</v>
      </c>
      <c r="G4462" s="24" t="s">
        <v>5616</v>
      </c>
      <c r="H4462" s="2">
        <v>2000000</v>
      </c>
      <c r="I4462" s="2">
        <v>30955</v>
      </c>
      <c r="J4462" s="2">
        <v>30955</v>
      </c>
      <c r="K4462" s="28" t="str">
        <f t="shared" si="554"/>
        <v/>
      </c>
      <c r="L4462" s="28" t="str">
        <f t="shared" si="555"/>
        <v/>
      </c>
      <c r="M4462" s="28" t="s">
        <v>5616</v>
      </c>
      <c r="N4462" s="28" t="str">
        <f t="shared" si="556"/>
        <v/>
      </c>
      <c r="O4462" s="28" t="str">
        <f>IF(N4462=1,M4462&amp;" ("&amp;E4462&amp;")",M4462)</f>
        <v>Super Capers</v>
      </c>
      <c r="P4462" s="36">
        <f>INDEX(cpi!$A$1:$M$105,MATCH('Inflation adjust calc'!$E4462,cpi!$A:$A,0),MATCH('Inflation adjust calc'!$D4462,cpi!$1:$1,0))</f>
        <v>212.709</v>
      </c>
      <c r="Q4462" s="36">
        <f>cpi!$I$2</f>
        <v>240.85300000000001</v>
      </c>
      <c r="R4462" s="36">
        <f t="shared" si="561"/>
        <v>1.1323122199812889</v>
      </c>
      <c r="S4462" s="28" t="str">
        <f t="shared" si="557"/>
        <v/>
      </c>
      <c r="T4462" s="37">
        <f t="shared" si="558"/>
        <v>2264624.439962578</v>
      </c>
      <c r="U4462" s="37">
        <f t="shared" si="559"/>
        <v>35050.724769520799</v>
      </c>
      <c r="V4462" s="37">
        <f t="shared" si="560"/>
        <v>35050.724769520799</v>
      </c>
    </row>
    <row r="4463" spans="1:22">
      <c r="A4463" s="23">
        <v>4462</v>
      </c>
      <c r="B4463" s="3">
        <v>33970</v>
      </c>
      <c r="C4463" s="28">
        <v>1</v>
      </c>
      <c r="D4463" s="29">
        <v>1</v>
      </c>
      <c r="E4463" s="28">
        <v>1993</v>
      </c>
      <c r="F4463" s="31">
        <f>DATE(E4463,D4463,C4463)</f>
        <v>33970</v>
      </c>
      <c r="G4463" s="24" t="s">
        <v>5617</v>
      </c>
      <c r="H4463" s="2">
        <v>2000000</v>
      </c>
      <c r="I4463" s="2">
        <v>21000</v>
      </c>
      <c r="J4463" s="2">
        <v>21000</v>
      </c>
      <c r="K4463" s="28" t="str">
        <f t="shared" si="554"/>
        <v/>
      </c>
      <c r="L4463" s="28" t="str">
        <f t="shared" si="555"/>
        <v/>
      </c>
      <c r="M4463" s="28" t="s">
        <v>5617</v>
      </c>
      <c r="N4463" s="28" t="str">
        <f t="shared" si="556"/>
        <v/>
      </c>
      <c r="O4463" s="28" t="str">
        <f>IF(N4463=1,M4463&amp;" ("&amp;E4463&amp;")",M4463)</f>
        <v>Return of the Living Dead 3</v>
      </c>
      <c r="P4463" s="36">
        <f>INDEX(cpi!$A$1:$M$105,MATCH('Inflation adjust calc'!$E4463,cpi!$A:$A,0),MATCH('Inflation adjust calc'!$D4463,cpi!$1:$1,0))</f>
        <v>142.6</v>
      </c>
      <c r="Q4463" s="36">
        <f>cpi!$I$2</f>
        <v>240.85300000000001</v>
      </c>
      <c r="R4463" s="36">
        <f t="shared" si="561"/>
        <v>1.6890112201963536</v>
      </c>
      <c r="S4463" s="28" t="str">
        <f t="shared" si="557"/>
        <v/>
      </c>
      <c r="T4463" s="37">
        <f t="shared" si="558"/>
        <v>3378022.4403927075</v>
      </c>
      <c r="U4463" s="37">
        <f t="shared" si="559"/>
        <v>35469.235624123423</v>
      </c>
      <c r="V4463" s="37">
        <f t="shared" si="560"/>
        <v>35469.235624123423</v>
      </c>
    </row>
    <row r="4464" spans="1:22">
      <c r="A4464" s="23">
        <v>4463</v>
      </c>
      <c r="B4464" s="3" t="s">
        <v>53</v>
      </c>
      <c r="C4464" s="28">
        <v>20</v>
      </c>
      <c r="D4464" s="29">
        <v>11</v>
      </c>
      <c r="E4464" s="28">
        <v>2009</v>
      </c>
      <c r="F4464" s="31">
        <f>DATE(E4464,D4464,C4464)</f>
        <v>40137</v>
      </c>
      <c r="G4464" s="24" t="s">
        <v>5618</v>
      </c>
      <c r="H4464" s="2">
        <v>2000000</v>
      </c>
      <c r="I4464" s="2">
        <v>17896</v>
      </c>
      <c r="J4464" s="2">
        <v>17896</v>
      </c>
      <c r="K4464" s="28" t="str">
        <f t="shared" si="554"/>
        <v/>
      </c>
      <c r="L4464" s="28" t="str">
        <f t="shared" si="555"/>
        <v/>
      </c>
      <c r="M4464" s="28" t="s">
        <v>5618</v>
      </c>
      <c r="N4464" s="28" t="str">
        <f t="shared" si="556"/>
        <v/>
      </c>
      <c r="O4464" s="28" t="str">
        <f>IF(N4464=1,M4464&amp;" ("&amp;E4464&amp;")",M4464)</f>
        <v>The Missing Person</v>
      </c>
      <c r="P4464" s="36">
        <f>INDEX(cpi!$A$1:$M$105,MATCH('Inflation adjust calc'!$E4464,cpi!$A:$A,0),MATCH('Inflation adjust calc'!$D4464,cpi!$1:$1,0))</f>
        <v>216.33</v>
      </c>
      <c r="Q4464" s="36">
        <f>cpi!$I$2</f>
        <v>240.85300000000001</v>
      </c>
      <c r="R4464" s="36">
        <f t="shared" si="561"/>
        <v>1.1133592197106272</v>
      </c>
      <c r="S4464" s="28" t="str">
        <f t="shared" si="557"/>
        <v/>
      </c>
      <c r="T4464" s="37">
        <f t="shared" si="558"/>
        <v>2226718.4394212547</v>
      </c>
      <c r="U4464" s="37">
        <f t="shared" si="559"/>
        <v>19924.676595941386</v>
      </c>
      <c r="V4464" s="37">
        <f t="shared" si="560"/>
        <v>19924.676595941386</v>
      </c>
    </row>
    <row r="4465" spans="1:22">
      <c r="A4465" s="23">
        <v>4464</v>
      </c>
      <c r="B4465" s="3" t="s">
        <v>2155</v>
      </c>
      <c r="C4465" s="28">
        <v>19</v>
      </c>
      <c r="D4465" s="29">
        <v>10</v>
      </c>
      <c r="E4465" s="28">
        <v>2012</v>
      </c>
      <c r="F4465" s="31">
        <f>DATE(E4465,D4465,C4465)</f>
        <v>41201</v>
      </c>
      <c r="G4465" s="24" t="s">
        <v>6862</v>
      </c>
      <c r="H4465" s="2">
        <v>2000000</v>
      </c>
      <c r="I4465" s="2">
        <v>17061</v>
      </c>
      <c r="J4465" s="2">
        <v>17061</v>
      </c>
      <c r="K4465" s="28" t="str">
        <f t="shared" si="554"/>
        <v/>
      </c>
      <c r="L4465" s="28" t="str">
        <f t="shared" si="555"/>
        <v/>
      </c>
      <c r="M4465" s="28" t="s">
        <v>6862</v>
      </c>
      <c r="N4465" s="28" t="str">
        <f t="shared" si="556"/>
        <v/>
      </c>
      <c r="O4465" s="28" t="str">
        <f>IF(N4465=1,M4465&amp;" ("&amp;E4465&amp;")",M4465)</f>
        <v>The First Time</v>
      </c>
      <c r="P4465" s="36">
        <f>INDEX(cpi!$A$1:$M$105,MATCH('Inflation adjust calc'!$E4465,cpi!$A:$A,0),MATCH('Inflation adjust calc'!$D4465,cpi!$1:$1,0))</f>
        <v>231.31700000000001</v>
      </c>
      <c r="Q4465" s="36">
        <f>cpi!$I$2</f>
        <v>240.85300000000001</v>
      </c>
      <c r="R4465" s="36">
        <f t="shared" si="561"/>
        <v>1.0412248127029142</v>
      </c>
      <c r="S4465" s="28" t="str">
        <f t="shared" si="557"/>
        <v/>
      </c>
      <c r="T4465" s="37">
        <f t="shared" si="558"/>
        <v>2082449.6254058285</v>
      </c>
      <c r="U4465" s="37">
        <f t="shared" si="559"/>
        <v>17764.336529524418</v>
      </c>
      <c r="V4465" s="37">
        <f t="shared" si="560"/>
        <v>17764.336529524418</v>
      </c>
    </row>
    <row r="4466" spans="1:22">
      <c r="A4466" s="23">
        <v>4465</v>
      </c>
      <c r="B4466" s="3">
        <v>38992</v>
      </c>
      <c r="C4466" s="28">
        <v>10</v>
      </c>
      <c r="D4466" s="29">
        <v>2</v>
      </c>
      <c r="E4466" s="28">
        <v>2006</v>
      </c>
      <c r="F4466" s="31">
        <f>DATE(E4466,D4466,C4466)</f>
        <v>38758</v>
      </c>
      <c r="G4466" s="24" t="s">
        <v>5619</v>
      </c>
      <c r="H4466" s="2">
        <v>2000000</v>
      </c>
      <c r="I4466" s="2">
        <v>12667</v>
      </c>
      <c r="J4466" s="2">
        <v>12667</v>
      </c>
      <c r="K4466" s="28" t="str">
        <f t="shared" si="554"/>
        <v/>
      </c>
      <c r="L4466" s="28" t="str">
        <f t="shared" si="555"/>
        <v/>
      </c>
      <c r="M4466" s="28" t="s">
        <v>5619</v>
      </c>
      <c r="N4466" s="28" t="str">
        <f t="shared" si="556"/>
        <v/>
      </c>
      <c r="O4466" s="28" t="str">
        <f>IF(N4466=1,M4466&amp;" ("&amp;E4466&amp;")",M4466)</f>
        <v>London</v>
      </c>
      <c r="P4466" s="36">
        <f>INDEX(cpi!$A$1:$M$105,MATCH('Inflation adjust calc'!$E4466,cpi!$A:$A,0),MATCH('Inflation adjust calc'!$D4466,cpi!$1:$1,0))</f>
        <v>198.7</v>
      </c>
      <c r="Q4466" s="36">
        <f>cpi!$I$2</f>
        <v>240.85300000000001</v>
      </c>
      <c r="R4466" s="36">
        <f t="shared" si="561"/>
        <v>1.2121439355812784</v>
      </c>
      <c r="S4466" s="28" t="str">
        <f t="shared" si="557"/>
        <v/>
      </c>
      <c r="T4466" s="37">
        <f t="shared" si="558"/>
        <v>2424287.871162557</v>
      </c>
      <c r="U4466" s="37">
        <f t="shared" si="559"/>
        <v>15354.227232008054</v>
      </c>
      <c r="V4466" s="37">
        <f t="shared" si="560"/>
        <v>15354.227232008054</v>
      </c>
    </row>
    <row r="4467" spans="1:22">
      <c r="A4467" s="23">
        <v>4466</v>
      </c>
      <c r="B4467" s="3" t="s">
        <v>2264</v>
      </c>
      <c r="C4467" s="28">
        <v>27</v>
      </c>
      <c r="D4467" s="29">
        <v>8</v>
      </c>
      <c r="E4467" s="28">
        <v>2010</v>
      </c>
      <c r="F4467" s="31">
        <f>DATE(E4467,D4467,C4467)</f>
        <v>40417</v>
      </c>
      <c r="G4467" s="24" t="s">
        <v>5620</v>
      </c>
      <c r="H4467" s="2">
        <v>2000000</v>
      </c>
      <c r="I4467" s="2">
        <v>10024</v>
      </c>
      <c r="J4467" s="2">
        <v>10024</v>
      </c>
      <c r="K4467" s="28" t="str">
        <f t="shared" si="554"/>
        <v/>
      </c>
      <c r="L4467" s="28" t="str">
        <f t="shared" si="555"/>
        <v/>
      </c>
      <c r="M4467" s="28" t="s">
        <v>5620</v>
      </c>
      <c r="N4467" s="28" t="str">
        <f t="shared" si="556"/>
        <v/>
      </c>
      <c r="O4467" s="28" t="str">
        <f>IF(N4467=1,M4467&amp;" ("&amp;E4467&amp;")",M4467)</f>
        <v>Circle</v>
      </c>
      <c r="P4467" s="36">
        <f>INDEX(cpi!$A$1:$M$105,MATCH('Inflation adjust calc'!$E4467,cpi!$A:$A,0),MATCH('Inflation adjust calc'!$D4467,cpi!$1:$1,0))</f>
        <v>218.31200000000001</v>
      </c>
      <c r="Q4467" s="36">
        <f>cpi!$I$2</f>
        <v>240.85300000000001</v>
      </c>
      <c r="R4467" s="36">
        <f t="shared" si="561"/>
        <v>1.1032513100516692</v>
      </c>
      <c r="S4467" s="28" t="str">
        <f t="shared" si="557"/>
        <v/>
      </c>
      <c r="T4467" s="37">
        <f t="shared" si="558"/>
        <v>2206502.6201033383</v>
      </c>
      <c r="U4467" s="37">
        <f t="shared" si="559"/>
        <v>11058.991131957931</v>
      </c>
      <c r="V4467" s="37">
        <f t="shared" si="560"/>
        <v>11058.991131957931</v>
      </c>
    </row>
    <row r="4468" spans="1:22">
      <c r="A4468" s="23">
        <v>4467</v>
      </c>
      <c r="B4468" s="3" t="s">
        <v>2881</v>
      </c>
      <c r="C4468" s="28">
        <v>31</v>
      </c>
      <c r="D4468" s="29">
        <v>10</v>
      </c>
      <c r="E4468" s="28">
        <v>2008</v>
      </c>
      <c r="F4468" s="31">
        <f>DATE(E4468,D4468,C4468)</f>
        <v>39752</v>
      </c>
      <c r="G4468" s="24" t="s">
        <v>5621</v>
      </c>
      <c r="H4468" s="2">
        <v>2000000</v>
      </c>
      <c r="I4468" s="2">
        <v>7321</v>
      </c>
      <c r="J4468" s="2">
        <v>4294373</v>
      </c>
      <c r="K4468" s="28" t="str">
        <f t="shared" si="554"/>
        <v/>
      </c>
      <c r="L4468" s="28" t="str">
        <f t="shared" si="555"/>
        <v/>
      </c>
      <c r="M4468" s="28" t="s">
        <v>5621</v>
      </c>
      <c r="N4468" s="28" t="str">
        <f t="shared" si="556"/>
        <v/>
      </c>
      <c r="O4468" s="28" t="str">
        <f>IF(N4468=1,M4468&amp;" ("&amp;E4468&amp;")",M4468)</f>
        <v>Eden Lake</v>
      </c>
      <c r="P4468" s="36">
        <f>INDEX(cpi!$A$1:$M$105,MATCH('Inflation adjust calc'!$E4468,cpi!$A:$A,0),MATCH('Inflation adjust calc'!$D4468,cpi!$1:$1,0))</f>
        <v>216.57300000000001</v>
      </c>
      <c r="Q4468" s="36">
        <f>cpi!$I$2</f>
        <v>240.85300000000001</v>
      </c>
      <c r="R4468" s="36">
        <f t="shared" si="561"/>
        <v>1.1121100044788592</v>
      </c>
      <c r="S4468" s="28" t="str">
        <f t="shared" si="557"/>
        <v/>
      </c>
      <c r="T4468" s="37">
        <f t="shared" si="558"/>
        <v>2224220.0089577185</v>
      </c>
      <c r="U4468" s="37">
        <f t="shared" si="559"/>
        <v>8141.7573427897287</v>
      </c>
      <c r="V4468" s="37">
        <f t="shared" si="560"/>
        <v>4775815.1762638921</v>
      </c>
    </row>
    <row r="4469" spans="1:22">
      <c r="A4469" s="23">
        <v>4468</v>
      </c>
      <c r="B4469" s="3">
        <v>40488</v>
      </c>
      <c r="C4469" s="28">
        <v>11</v>
      </c>
      <c r="D4469" s="29">
        <v>6</v>
      </c>
      <c r="E4469" s="28">
        <v>2010</v>
      </c>
      <c r="F4469" s="31">
        <f>DATE(E4469,D4469,C4469)</f>
        <v>40340</v>
      </c>
      <c r="G4469" s="24" t="s">
        <v>5622</v>
      </c>
      <c r="H4469" s="2">
        <v>2000000</v>
      </c>
      <c r="I4469" s="2">
        <v>7294</v>
      </c>
      <c r="J4469" s="2">
        <v>10679</v>
      </c>
      <c r="K4469" s="28" t="str">
        <f t="shared" si="554"/>
        <v/>
      </c>
      <c r="L4469" s="28" t="str">
        <f t="shared" si="555"/>
        <v/>
      </c>
      <c r="M4469" s="28" t="s">
        <v>5622</v>
      </c>
      <c r="N4469" s="28" t="str">
        <f t="shared" si="556"/>
        <v/>
      </c>
      <c r="O4469" s="28" t="str">
        <f>IF(N4469=1,M4469&amp;" ("&amp;E4469&amp;")",M4469)</f>
        <v>Jerusalema</v>
      </c>
      <c r="P4469" s="36">
        <f>INDEX(cpi!$A$1:$M$105,MATCH('Inflation adjust calc'!$E4469,cpi!$A:$A,0),MATCH('Inflation adjust calc'!$D4469,cpi!$1:$1,0))</f>
        <v>217.965</v>
      </c>
      <c r="Q4469" s="36">
        <f>cpi!$I$2</f>
        <v>240.85300000000001</v>
      </c>
      <c r="R4469" s="36">
        <f t="shared" si="561"/>
        <v>1.1050076847200239</v>
      </c>
      <c r="S4469" s="28" t="str">
        <f t="shared" si="557"/>
        <v/>
      </c>
      <c r="T4469" s="37">
        <f t="shared" si="558"/>
        <v>2210015.3694400475</v>
      </c>
      <c r="U4469" s="37">
        <f t="shared" si="559"/>
        <v>8059.9260523478542</v>
      </c>
      <c r="V4469" s="37">
        <f t="shared" si="560"/>
        <v>11800.377065125134</v>
      </c>
    </row>
    <row r="4470" spans="1:22">
      <c r="A4470" s="23">
        <v>4469</v>
      </c>
      <c r="B4470" s="3" t="s">
        <v>703</v>
      </c>
      <c r="C4470" s="28">
        <v>23</v>
      </c>
      <c r="D4470" s="29">
        <v>6</v>
      </c>
      <c r="E4470" s="28">
        <v>2006</v>
      </c>
      <c r="F4470" s="31">
        <f>DATE(E4470,D4470,C4470)</f>
        <v>38891</v>
      </c>
      <c r="G4470" s="24" t="s">
        <v>5623</v>
      </c>
      <c r="H4470" s="2">
        <v>2000000</v>
      </c>
      <c r="I4470" s="2">
        <v>5361</v>
      </c>
      <c r="J4470" s="2">
        <v>5361</v>
      </c>
      <c r="K4470" s="28" t="str">
        <f t="shared" si="554"/>
        <v/>
      </c>
      <c r="L4470" s="28" t="str">
        <f t="shared" si="555"/>
        <v/>
      </c>
      <c r="M4470" s="28" t="s">
        <v>5623</v>
      </c>
      <c r="N4470" s="28" t="str">
        <f t="shared" si="556"/>
        <v/>
      </c>
      <c r="O4470" s="28" t="str">
        <f>IF(N4470=1,M4470&amp;" ("&amp;E4470&amp;")",M4470)</f>
        <v>Say Uncle</v>
      </c>
      <c r="P4470" s="36">
        <f>INDEX(cpi!$A$1:$M$105,MATCH('Inflation adjust calc'!$E4470,cpi!$A:$A,0),MATCH('Inflation adjust calc'!$D4470,cpi!$1:$1,0))</f>
        <v>202.9</v>
      </c>
      <c r="Q4470" s="36">
        <f>cpi!$I$2</f>
        <v>240.85300000000001</v>
      </c>
      <c r="R4470" s="36">
        <f t="shared" si="561"/>
        <v>1.1870527353376048</v>
      </c>
      <c r="S4470" s="28" t="str">
        <f t="shared" si="557"/>
        <v/>
      </c>
      <c r="T4470" s="37">
        <f t="shared" si="558"/>
        <v>2374105.4706752095</v>
      </c>
      <c r="U4470" s="37">
        <f t="shared" si="559"/>
        <v>6363.7897141448993</v>
      </c>
      <c r="V4470" s="37">
        <f t="shared" si="560"/>
        <v>6363.7897141448993</v>
      </c>
    </row>
    <row r="4471" spans="1:22">
      <c r="A4471" s="23">
        <v>4470</v>
      </c>
      <c r="B4471" s="3" t="s">
        <v>2408</v>
      </c>
      <c r="C4471" s="28">
        <v>13</v>
      </c>
      <c r="D4471" s="29">
        <v>9</v>
      </c>
      <c r="E4471" s="28">
        <v>2013</v>
      </c>
      <c r="F4471" s="31">
        <f>DATE(E4471,D4471,C4471)</f>
        <v>41530</v>
      </c>
      <c r="G4471" s="24" t="s">
        <v>5624</v>
      </c>
      <c r="H4471" s="2">
        <v>2000000</v>
      </c>
      <c r="I4471" s="2">
        <v>3080</v>
      </c>
      <c r="J4471" s="2">
        <v>28864</v>
      </c>
      <c r="K4471" s="28" t="str">
        <f t="shared" si="554"/>
        <v/>
      </c>
      <c r="L4471" s="28" t="str">
        <f t="shared" si="555"/>
        <v/>
      </c>
      <c r="M4471" s="28" t="s">
        <v>5624</v>
      </c>
      <c r="N4471" s="28" t="str">
        <f t="shared" si="556"/>
        <v/>
      </c>
      <c r="O4471" s="28" t="str">
        <f>IF(N4471=1,M4471&amp;" ("&amp;E4471&amp;")",M4471)</f>
        <v>Plush</v>
      </c>
      <c r="P4471" s="36">
        <f>INDEX(cpi!$A$1:$M$105,MATCH('Inflation adjust calc'!$E4471,cpi!$A:$A,0),MATCH('Inflation adjust calc'!$D4471,cpi!$1:$1,0))</f>
        <v>234.149</v>
      </c>
      <c r="Q4471" s="36">
        <f>cpi!$I$2</f>
        <v>240.85300000000001</v>
      </c>
      <c r="R4471" s="36">
        <f t="shared" si="561"/>
        <v>1.0286313415816426</v>
      </c>
      <c r="S4471" s="28" t="str">
        <f t="shared" si="557"/>
        <v/>
      </c>
      <c r="T4471" s="37">
        <f t="shared" si="558"/>
        <v>2057262.6831632853</v>
      </c>
      <c r="U4471" s="37">
        <f t="shared" si="559"/>
        <v>3168.1845320714592</v>
      </c>
      <c r="V4471" s="37">
        <f t="shared" si="560"/>
        <v>29690.415043412533</v>
      </c>
    </row>
    <row r="4472" spans="1:22">
      <c r="A4472" s="23">
        <v>4471</v>
      </c>
      <c r="B4472" s="3" t="s">
        <v>477</v>
      </c>
      <c r="C4472" s="28">
        <v>26</v>
      </c>
      <c r="D4472" s="29">
        <v>10</v>
      </c>
      <c r="E4472" s="28">
        <v>2012</v>
      </c>
      <c r="F4472" s="31">
        <f>DATE(E4472,D4472,C4472)</f>
        <v>41208</v>
      </c>
      <c r="G4472" s="24" t="s">
        <v>5625</v>
      </c>
      <c r="H4472" s="2">
        <v>2000000</v>
      </c>
      <c r="I4472" s="2">
        <v>2436</v>
      </c>
      <c r="J4472" s="2">
        <v>2436</v>
      </c>
      <c r="K4472" s="28" t="str">
        <f t="shared" si="554"/>
        <v/>
      </c>
      <c r="L4472" s="28" t="str">
        <f t="shared" si="555"/>
        <v/>
      </c>
      <c r="M4472" s="28" t="s">
        <v>5625</v>
      </c>
      <c r="N4472" s="28" t="str">
        <f t="shared" si="556"/>
        <v/>
      </c>
      <c r="O4472" s="28" t="str">
        <f>IF(N4472=1,M4472&amp;" ("&amp;E4472&amp;")",M4472)</f>
        <v>The Ghastly Love of Johnny X</v>
      </c>
      <c r="P4472" s="36">
        <f>INDEX(cpi!$A$1:$M$105,MATCH('Inflation adjust calc'!$E4472,cpi!$A:$A,0),MATCH('Inflation adjust calc'!$D4472,cpi!$1:$1,0))</f>
        <v>231.31700000000001</v>
      </c>
      <c r="Q4472" s="36">
        <f>cpi!$I$2</f>
        <v>240.85300000000001</v>
      </c>
      <c r="R4472" s="36">
        <f t="shared" si="561"/>
        <v>1.0412248127029142</v>
      </c>
      <c r="S4472" s="28" t="str">
        <f t="shared" si="557"/>
        <v/>
      </c>
      <c r="T4472" s="37">
        <f t="shared" si="558"/>
        <v>2082449.6254058285</v>
      </c>
      <c r="U4472" s="37">
        <f t="shared" si="559"/>
        <v>2536.4236437442992</v>
      </c>
      <c r="V4472" s="37">
        <f t="shared" si="560"/>
        <v>2536.4236437442992</v>
      </c>
    </row>
    <row r="4473" spans="1:22">
      <c r="A4473" s="23">
        <v>4472</v>
      </c>
      <c r="B4473" s="3" t="s">
        <v>5626</v>
      </c>
      <c r="C4473" s="28">
        <v>29</v>
      </c>
      <c r="D4473" s="29">
        <v>12</v>
      </c>
      <c r="E4473" s="28">
        <v>2009</v>
      </c>
      <c r="F4473" s="31">
        <f>DATE(E4473,D4473,C4473)</f>
        <v>40176</v>
      </c>
      <c r="G4473" s="24" t="s">
        <v>5627</v>
      </c>
      <c r="H4473" s="2">
        <v>2000000</v>
      </c>
      <c r="I4473">
        <v>0</v>
      </c>
      <c r="J4473" s="2">
        <v>3620902</v>
      </c>
      <c r="K4473" s="28" t="str">
        <f t="shared" si="554"/>
        <v/>
      </c>
      <c r="L4473" s="28" t="str">
        <f t="shared" si="555"/>
        <v/>
      </c>
      <c r="M4473" s="28" t="s">
        <v>5627</v>
      </c>
      <c r="N4473" s="28" t="str">
        <f t="shared" si="556"/>
        <v/>
      </c>
      <c r="O4473" s="28" t="str">
        <f>IF(N4473=1,M4473&amp;" ("&amp;E4473&amp;")",M4473)</f>
        <v>Lesbian Vampire Killers</v>
      </c>
      <c r="P4473" s="36">
        <f>INDEX(cpi!$A$1:$M$105,MATCH('Inflation adjust calc'!$E4473,cpi!$A:$A,0),MATCH('Inflation adjust calc'!$D4473,cpi!$1:$1,0))</f>
        <v>215.94900000000001</v>
      </c>
      <c r="Q4473" s="36">
        <f>cpi!$I$2</f>
        <v>240.85300000000001</v>
      </c>
      <c r="R4473" s="36">
        <f t="shared" si="561"/>
        <v>1.1153235254620304</v>
      </c>
      <c r="S4473" s="28" t="str">
        <f t="shared" si="557"/>
        <v/>
      </c>
      <c r="T4473" s="37">
        <f t="shared" si="558"/>
        <v>2230647.0509240609</v>
      </c>
      <c r="U4473" s="37">
        <f t="shared" si="559"/>
        <v>0</v>
      </c>
      <c r="V4473" s="37">
        <f t="shared" si="560"/>
        <v>4038477.1839925167</v>
      </c>
    </row>
    <row r="4474" spans="1:22">
      <c r="A4474" s="23">
        <v>4473</v>
      </c>
      <c r="B4474" s="3">
        <v>40795</v>
      </c>
      <c r="C4474" s="28">
        <v>9</v>
      </c>
      <c r="D4474" s="29">
        <v>9</v>
      </c>
      <c r="E4474" s="28">
        <v>2011</v>
      </c>
      <c r="F4474" s="31">
        <f>DATE(E4474,D4474,C4474)</f>
        <v>40795</v>
      </c>
      <c r="G4474" s="24" t="s">
        <v>5628</v>
      </c>
      <c r="H4474" s="2">
        <v>2000000</v>
      </c>
      <c r="I4474">
        <v>0</v>
      </c>
      <c r="J4474" s="2">
        <v>2151887</v>
      </c>
      <c r="K4474" s="28" t="str">
        <f t="shared" si="554"/>
        <v/>
      </c>
      <c r="L4474" s="28" t="str">
        <f t="shared" si="555"/>
        <v/>
      </c>
      <c r="M4474" s="28" t="s">
        <v>5628</v>
      </c>
      <c r="N4474" s="28" t="str">
        <f t="shared" si="556"/>
        <v/>
      </c>
      <c r="O4474" s="28" t="str">
        <f>IF(N4474=1,M4474&amp;" ("&amp;E4474&amp;")",M4474)</f>
        <v>Grave Encounters</v>
      </c>
      <c r="P4474" s="36">
        <f>INDEX(cpi!$A$1:$M$105,MATCH('Inflation adjust calc'!$E4474,cpi!$A:$A,0),MATCH('Inflation adjust calc'!$D4474,cpi!$1:$1,0))</f>
        <v>226.88900000000001</v>
      </c>
      <c r="Q4474" s="36">
        <f>cpi!$I$2</f>
        <v>240.85300000000001</v>
      </c>
      <c r="R4474" s="36">
        <f t="shared" si="561"/>
        <v>1.0615455134449003</v>
      </c>
      <c r="S4474" s="28" t="str">
        <f t="shared" si="557"/>
        <v/>
      </c>
      <c r="T4474" s="37">
        <f t="shared" si="558"/>
        <v>2123091.0268898006</v>
      </c>
      <c r="U4474" s="37">
        <f t="shared" si="559"/>
        <v>0</v>
      </c>
      <c r="V4474" s="37">
        <f t="shared" si="560"/>
        <v>2284325.9902904062</v>
      </c>
    </row>
    <row r="4475" spans="1:22">
      <c r="A4475" s="23">
        <v>4474</v>
      </c>
      <c r="B4475" s="3">
        <v>38272</v>
      </c>
      <c r="C4475" s="28">
        <v>10</v>
      </c>
      <c r="D4475" s="29">
        <v>12</v>
      </c>
      <c r="E4475" s="28">
        <v>2004</v>
      </c>
      <c r="F4475" s="31">
        <f>DATE(E4475,D4475,C4475)</f>
        <v>38331</v>
      </c>
      <c r="G4475" s="24" t="s">
        <v>5629</v>
      </c>
      <c r="H4475" s="2">
        <v>2000000</v>
      </c>
      <c r="I4475">
        <v>0</v>
      </c>
      <c r="J4475" s="2">
        <v>105377</v>
      </c>
      <c r="K4475" s="28" t="str">
        <f t="shared" si="554"/>
        <v/>
      </c>
      <c r="L4475" s="28" t="str">
        <f t="shared" si="555"/>
        <v/>
      </c>
      <c r="M4475" s="28" t="s">
        <v>5629</v>
      </c>
      <c r="N4475" s="28" t="str">
        <f t="shared" si="556"/>
        <v/>
      </c>
      <c r="O4475" s="28" t="str">
        <f>IF(N4475=1,M4475&amp;" ("&amp;E4475&amp;")",M4475)</f>
        <v>Freeze Frame</v>
      </c>
      <c r="P4475" s="36">
        <f>INDEX(cpi!$A$1:$M$105,MATCH('Inflation adjust calc'!$E4475,cpi!$A:$A,0),MATCH('Inflation adjust calc'!$D4475,cpi!$1:$1,0))</f>
        <v>190.3</v>
      </c>
      <c r="Q4475" s="36">
        <f>cpi!$I$2</f>
        <v>240.85300000000001</v>
      </c>
      <c r="R4475" s="36">
        <f t="shared" si="561"/>
        <v>1.2656489753021545</v>
      </c>
      <c r="S4475" s="28" t="str">
        <f t="shared" si="557"/>
        <v/>
      </c>
      <c r="T4475" s="37">
        <f t="shared" si="558"/>
        <v>2531297.9506043089</v>
      </c>
      <c r="U4475" s="37">
        <f t="shared" si="559"/>
        <v>0</v>
      </c>
      <c r="V4475" s="37">
        <f t="shared" si="560"/>
        <v>133370.29207041513</v>
      </c>
    </row>
    <row r="4476" spans="1:22">
      <c r="A4476" s="23">
        <v>4475</v>
      </c>
      <c r="B4476" s="3">
        <v>41278</v>
      </c>
      <c r="C4476" s="28">
        <v>1</v>
      </c>
      <c r="D4476" s="29">
        <v>4</v>
      </c>
      <c r="E4476" s="28">
        <v>2013</v>
      </c>
      <c r="F4476" s="31">
        <f>DATE(E4476,D4476,C4476)</f>
        <v>41365</v>
      </c>
      <c r="G4476" s="24" t="s">
        <v>5630</v>
      </c>
      <c r="H4476" s="2">
        <v>2000000</v>
      </c>
      <c r="I4476">
        <v>0</v>
      </c>
      <c r="J4476" s="2">
        <v>63555</v>
      </c>
      <c r="K4476" s="28" t="str">
        <f t="shared" si="554"/>
        <v/>
      </c>
      <c r="L4476" s="28" t="str">
        <f t="shared" si="555"/>
        <v/>
      </c>
      <c r="M4476" s="28" t="s">
        <v>5630</v>
      </c>
      <c r="N4476" s="28" t="str">
        <f t="shared" si="556"/>
        <v/>
      </c>
      <c r="O4476" s="28" t="str">
        <f>IF(N4476=1,M4476&amp;" ("&amp;E4476&amp;")",M4476)</f>
        <v>Stitches</v>
      </c>
      <c r="P4476" s="36">
        <f>INDEX(cpi!$A$1:$M$105,MATCH('Inflation adjust calc'!$E4476,cpi!$A:$A,0),MATCH('Inflation adjust calc'!$D4476,cpi!$1:$1,0))</f>
        <v>232.53100000000001</v>
      </c>
      <c r="Q4476" s="36">
        <f>cpi!$I$2</f>
        <v>240.85300000000001</v>
      </c>
      <c r="R4476" s="36">
        <f t="shared" si="561"/>
        <v>1.0357887765502234</v>
      </c>
      <c r="S4476" s="28" t="str">
        <f t="shared" si="557"/>
        <v/>
      </c>
      <c r="T4476" s="37">
        <f t="shared" si="558"/>
        <v>2071577.5531004467</v>
      </c>
      <c r="U4476" s="37">
        <f t="shared" si="559"/>
        <v>0</v>
      </c>
      <c r="V4476" s="37">
        <f t="shared" si="560"/>
        <v>65829.555693649454</v>
      </c>
    </row>
    <row r="4477" spans="1:22">
      <c r="A4477" s="23">
        <v>4476</v>
      </c>
      <c r="B4477" s="3" t="s">
        <v>815</v>
      </c>
      <c r="C4477" s="28">
        <v>31</v>
      </c>
      <c r="D4477" s="29">
        <v>12</v>
      </c>
      <c r="E4477" s="28">
        <v>2015</v>
      </c>
      <c r="F4477" s="31">
        <f>DATE(E4477,D4477,C4477)</f>
        <v>42369</v>
      </c>
      <c r="G4477" s="24" t="s">
        <v>5631</v>
      </c>
      <c r="H4477" s="2">
        <v>2000000</v>
      </c>
      <c r="I4477">
        <v>0</v>
      </c>
      <c r="J4477">
        <v>926</v>
      </c>
      <c r="K4477" s="28" t="str">
        <f t="shared" si="554"/>
        <v/>
      </c>
      <c r="L4477" s="28" t="str">
        <f t="shared" si="555"/>
        <v/>
      </c>
      <c r="M4477" s="28" t="s">
        <v>5631</v>
      </c>
      <c r="N4477" s="28" t="str">
        <f t="shared" si="556"/>
        <v/>
      </c>
      <c r="O4477" s="28" t="str">
        <f>IF(N4477=1,M4477&amp;" ("&amp;E4477&amp;")",M4477)</f>
        <v>To Be Frank, Sinatra at 100</v>
      </c>
      <c r="P4477" s="36">
        <f>INDEX(cpi!$A$1:$M$105,MATCH('Inflation adjust calc'!$E4477,cpi!$A:$A,0),MATCH('Inflation adjust calc'!$D4477,cpi!$1:$1,0))</f>
        <v>236.52500000000001</v>
      </c>
      <c r="Q4477" s="36">
        <f>cpi!$I$2</f>
        <v>240.85300000000001</v>
      </c>
      <c r="R4477" s="36">
        <f t="shared" si="561"/>
        <v>1.0182982771377234</v>
      </c>
      <c r="S4477" s="28" t="str">
        <f t="shared" si="557"/>
        <v/>
      </c>
      <c r="T4477" s="37">
        <f t="shared" si="558"/>
        <v>2036596.5542754468</v>
      </c>
      <c r="U4477" s="37">
        <f t="shared" si="559"/>
        <v>0</v>
      </c>
      <c r="V4477" s="37">
        <f t="shared" si="560"/>
        <v>942.94420462953178</v>
      </c>
    </row>
    <row r="4478" spans="1:22">
      <c r="A4478" s="23">
        <v>4477</v>
      </c>
      <c r="B4478" s="3" t="s">
        <v>5632</v>
      </c>
      <c r="C4478" s="28">
        <v>28</v>
      </c>
      <c r="D4478" s="29">
        <v>4</v>
      </c>
      <c r="E4478" s="28">
        <v>1971</v>
      </c>
      <c r="F4478" s="31">
        <f>DATE(E4478,D4478,C4478)</f>
        <v>26051</v>
      </c>
      <c r="G4478" s="24" t="s">
        <v>5633</v>
      </c>
      <c r="H4478" s="2">
        <v>2000000</v>
      </c>
      <c r="I4478">
        <v>0</v>
      </c>
      <c r="J4478">
        <v>0</v>
      </c>
      <c r="K4478" s="28">
        <f t="shared" si="554"/>
        <v>1</v>
      </c>
      <c r="L4478" s="28" t="str">
        <f t="shared" si="555"/>
        <v/>
      </c>
      <c r="M4478" s="28" t="s">
        <v>5633</v>
      </c>
      <c r="N4478" s="28" t="str">
        <f t="shared" si="556"/>
        <v/>
      </c>
      <c r="O4478" s="28" t="str">
        <f>IF(N4478=1,M4478&amp;" ("&amp;E4478&amp;")",M4478)</f>
        <v>Bananas</v>
      </c>
      <c r="P4478" s="36">
        <f>INDEX(cpi!$A$1:$M$105,MATCH('Inflation adjust calc'!$E4478,cpi!$A:$A,0),MATCH('Inflation adjust calc'!$D4478,cpi!$1:$1,0))</f>
        <v>40.1</v>
      </c>
      <c r="Q4478" s="36">
        <f>cpi!$I$2</f>
        <v>240.85300000000001</v>
      </c>
      <c r="R4478" s="36">
        <f t="shared" si="561"/>
        <v>6.0063092269326681</v>
      </c>
      <c r="S4478" s="28" t="str">
        <f t="shared" si="557"/>
        <v/>
      </c>
      <c r="T4478" s="37">
        <f t="shared" si="558"/>
        <v>12012618.453865336</v>
      </c>
      <c r="U4478" s="37">
        <f t="shared" si="559"/>
        <v>0</v>
      </c>
      <c r="V4478" s="37">
        <f t="shared" si="560"/>
        <v>0</v>
      </c>
    </row>
    <row r="4479" spans="1:22">
      <c r="A4479" s="23">
        <v>4478</v>
      </c>
      <c r="B4479" s="3" t="s">
        <v>2045</v>
      </c>
      <c r="C4479" s="28">
        <v>31</v>
      </c>
      <c r="D4479" s="29">
        <v>12</v>
      </c>
      <c r="E4479" s="28">
        <v>2009</v>
      </c>
      <c r="F4479" s="31">
        <f>DATE(E4479,D4479,C4479)</f>
        <v>40178</v>
      </c>
      <c r="G4479" s="24" t="s">
        <v>5634</v>
      </c>
      <c r="H4479" s="2">
        <v>2000000</v>
      </c>
      <c r="I4479">
        <v>0</v>
      </c>
      <c r="J4479">
        <v>0</v>
      </c>
      <c r="K4479" s="28">
        <f t="shared" si="554"/>
        <v>1</v>
      </c>
      <c r="L4479" s="28" t="str">
        <f t="shared" si="555"/>
        <v/>
      </c>
      <c r="M4479" s="28" t="s">
        <v>5634</v>
      </c>
      <c r="N4479" s="28" t="str">
        <f t="shared" si="556"/>
        <v/>
      </c>
      <c r="O4479" s="28" t="str">
        <f>IF(N4479=1,M4479&amp;" ("&amp;E4479&amp;")",M4479)</f>
        <v>Nine Dead</v>
      </c>
      <c r="P4479" s="36">
        <f>INDEX(cpi!$A$1:$M$105,MATCH('Inflation adjust calc'!$E4479,cpi!$A:$A,0),MATCH('Inflation adjust calc'!$D4479,cpi!$1:$1,0))</f>
        <v>215.94900000000001</v>
      </c>
      <c r="Q4479" s="36">
        <f>cpi!$I$2</f>
        <v>240.85300000000001</v>
      </c>
      <c r="R4479" s="36">
        <f t="shared" si="561"/>
        <v>1.1153235254620304</v>
      </c>
      <c r="S4479" s="28" t="str">
        <f t="shared" si="557"/>
        <v/>
      </c>
      <c r="T4479" s="37">
        <f t="shared" si="558"/>
        <v>2230647.0509240609</v>
      </c>
      <c r="U4479" s="37">
        <f t="shared" si="559"/>
        <v>0</v>
      </c>
      <c r="V4479" s="37">
        <f t="shared" si="560"/>
        <v>0</v>
      </c>
    </row>
    <row r="4480" spans="1:22">
      <c r="A4480" s="23">
        <v>4479</v>
      </c>
      <c r="B4480" s="3" t="s">
        <v>5635</v>
      </c>
      <c r="C4480" s="28">
        <v>14</v>
      </c>
      <c r="D4480" s="29">
        <v>10</v>
      </c>
      <c r="E4480" s="28">
        <v>2008</v>
      </c>
      <c r="F4480" s="31">
        <f>DATE(E4480,D4480,C4480)</f>
        <v>39735</v>
      </c>
      <c r="G4480" s="24" t="s">
        <v>5636</v>
      </c>
      <c r="H4480" s="2">
        <v>2000000</v>
      </c>
      <c r="I4480">
        <v>0</v>
      </c>
      <c r="J4480">
        <v>0</v>
      </c>
      <c r="K4480" s="28">
        <f t="shared" si="554"/>
        <v>1</v>
      </c>
      <c r="L4480" s="28" t="str">
        <f t="shared" si="555"/>
        <v/>
      </c>
      <c r="M4480" s="28" t="s">
        <v>5636</v>
      </c>
      <c r="N4480" s="28" t="str">
        <f t="shared" si="556"/>
        <v/>
      </c>
      <c r="O4480" s="28" t="str">
        <f>IF(N4480=1,M4480&amp;" ("&amp;E4480&amp;")",M4480)</f>
        <v>No Man's Land: The Rise of Reeker</v>
      </c>
      <c r="P4480" s="36">
        <f>INDEX(cpi!$A$1:$M$105,MATCH('Inflation adjust calc'!$E4480,cpi!$A:$A,0),MATCH('Inflation adjust calc'!$D4480,cpi!$1:$1,0))</f>
        <v>216.57300000000001</v>
      </c>
      <c r="Q4480" s="36">
        <f>cpi!$I$2</f>
        <v>240.85300000000001</v>
      </c>
      <c r="R4480" s="36">
        <f t="shared" si="561"/>
        <v>1.1121100044788592</v>
      </c>
      <c r="S4480" s="28" t="str">
        <f t="shared" si="557"/>
        <v/>
      </c>
      <c r="T4480" s="37">
        <f t="shared" si="558"/>
        <v>2224220.0089577185</v>
      </c>
      <c r="U4480" s="37">
        <f t="shared" si="559"/>
        <v>0</v>
      </c>
      <c r="V4480" s="37">
        <f t="shared" si="560"/>
        <v>0</v>
      </c>
    </row>
    <row r="4481" spans="1:22">
      <c r="A4481" s="23">
        <v>4480</v>
      </c>
      <c r="B4481" s="3">
        <v>39270</v>
      </c>
      <c r="C4481" s="28">
        <v>7</v>
      </c>
      <c r="D4481" s="29">
        <v>7</v>
      </c>
      <c r="E4481" s="28">
        <v>2007</v>
      </c>
      <c r="F4481" s="31">
        <f>DATE(E4481,D4481,C4481)</f>
        <v>39270</v>
      </c>
      <c r="G4481" s="24" t="s">
        <v>5637</v>
      </c>
      <c r="H4481" s="2">
        <v>2000000</v>
      </c>
      <c r="I4481">
        <v>0</v>
      </c>
      <c r="J4481">
        <v>0</v>
      </c>
      <c r="K4481" s="28">
        <f t="shared" si="554"/>
        <v>1</v>
      </c>
      <c r="L4481" s="28" t="str">
        <f t="shared" si="555"/>
        <v/>
      </c>
      <c r="M4481" s="28" t="s">
        <v>5637</v>
      </c>
      <c r="N4481" s="28" t="str">
        <f t="shared" si="556"/>
        <v/>
      </c>
      <c r="O4481" s="28" t="str">
        <f>IF(N4481=1,M4481&amp;" ("&amp;E4481&amp;")",M4481)</f>
        <v>Rockaway</v>
      </c>
      <c r="P4481" s="36">
        <f>INDEX(cpi!$A$1:$M$105,MATCH('Inflation adjust calc'!$E4481,cpi!$A:$A,0),MATCH('Inflation adjust calc'!$D4481,cpi!$1:$1,0))</f>
        <v>208.29900000000001</v>
      </c>
      <c r="Q4481" s="36">
        <f>cpi!$I$2</f>
        <v>240.85300000000001</v>
      </c>
      <c r="R4481" s="36">
        <f t="shared" si="561"/>
        <v>1.1562849557607093</v>
      </c>
      <c r="S4481" s="28" t="str">
        <f t="shared" si="557"/>
        <v/>
      </c>
      <c r="T4481" s="37">
        <f t="shared" si="558"/>
        <v>2312569.9115214185</v>
      </c>
      <c r="U4481" s="37">
        <f t="shared" si="559"/>
        <v>0</v>
      </c>
      <c r="V4481" s="37">
        <f t="shared" si="560"/>
        <v>0</v>
      </c>
    </row>
    <row r="4482" spans="1:22">
      <c r="A4482" s="23">
        <v>4481</v>
      </c>
      <c r="B4482" s="3">
        <v>10204</v>
      </c>
      <c r="C4482" s="28">
        <v>12</v>
      </c>
      <c r="D4482" s="29">
        <v>8</v>
      </c>
      <c r="E4482" s="28">
        <v>1927</v>
      </c>
      <c r="F4482" s="31">
        <f>DATE(E4482,D4482,C4482)</f>
        <v>10086</v>
      </c>
      <c r="G4482" s="24" t="s">
        <v>5638</v>
      </c>
      <c r="H4482" s="2">
        <v>2000000</v>
      </c>
      <c r="I4482">
        <v>0</v>
      </c>
      <c r="J4482">
        <v>0</v>
      </c>
      <c r="K4482" s="28">
        <f t="shared" si="554"/>
        <v>1</v>
      </c>
      <c r="L4482" s="28" t="str">
        <f t="shared" si="555"/>
        <v/>
      </c>
      <c r="M4482" s="28" t="s">
        <v>5638</v>
      </c>
      <c r="N4482" s="28" t="str">
        <f t="shared" si="556"/>
        <v/>
      </c>
      <c r="O4482" s="28" t="str">
        <f>IF(N4482=1,M4482&amp;" ("&amp;E4482&amp;")",M4482)</f>
        <v>Wings</v>
      </c>
      <c r="P4482" s="36">
        <f>INDEX(cpi!$A$1:$M$105,MATCH('Inflation adjust calc'!$E4482,cpi!$A:$A,0),MATCH('Inflation adjust calc'!$D4482,cpi!$1:$1,0))</f>
        <v>17.2</v>
      </c>
      <c r="Q4482" s="36">
        <f>cpi!$I$2</f>
        <v>240.85300000000001</v>
      </c>
      <c r="R4482" s="36">
        <f t="shared" si="561"/>
        <v>14.003081395348838</v>
      </c>
      <c r="S4482" s="28" t="str">
        <f t="shared" si="557"/>
        <v/>
      </c>
      <c r="T4482" s="37">
        <f t="shared" si="558"/>
        <v>28006162.790697675</v>
      </c>
      <c r="U4482" s="37">
        <f t="shared" si="559"/>
        <v>0</v>
      </c>
      <c r="V4482" s="37">
        <f t="shared" si="560"/>
        <v>0</v>
      </c>
    </row>
    <row r="4483" spans="1:22">
      <c r="A4483" s="23">
        <v>4482</v>
      </c>
      <c r="B4483" s="3" t="s">
        <v>2669</v>
      </c>
      <c r="C4483" s="28">
        <v>17</v>
      </c>
      <c r="D4483" s="29">
        <v>3</v>
      </c>
      <c r="E4483" s="28">
        <v>2015</v>
      </c>
      <c r="F4483" s="31">
        <f>DATE(E4483,D4483,C4483)</f>
        <v>42080</v>
      </c>
      <c r="G4483" s="24" t="s">
        <v>5639</v>
      </c>
      <c r="H4483" s="2">
        <v>2000000</v>
      </c>
      <c r="I4483">
        <v>0</v>
      </c>
      <c r="J4483">
        <v>0</v>
      </c>
      <c r="K4483" s="28">
        <f t="shared" ref="K4483:K4546" si="562">IF(J4483=0,1,"")</f>
        <v>1</v>
      </c>
      <c r="L4483" s="28" t="str">
        <f t="shared" ref="L4483:L4546" si="563">IF(E4483&gt;2016,1,"")</f>
        <v/>
      </c>
      <c r="M4483" s="28" t="s">
        <v>5639</v>
      </c>
      <c r="N4483" s="28" t="str">
        <f t="shared" ref="N4483:N4546" si="564">IF(COUNTIF($M$2:$M$5233,M4483)&gt;1,1,"")</f>
        <v/>
      </c>
      <c r="O4483" s="28" t="str">
        <f>IF(N4483=1,M4483&amp;" ("&amp;E4483&amp;")",M4483)</f>
        <v>The Lady from Shanghai</v>
      </c>
      <c r="P4483" s="36">
        <f>INDEX(cpi!$A$1:$M$105,MATCH('Inflation adjust calc'!$E4483,cpi!$A:$A,0),MATCH('Inflation adjust calc'!$D4483,cpi!$1:$1,0))</f>
        <v>236.119</v>
      </c>
      <c r="Q4483" s="36">
        <f>cpi!$I$2</f>
        <v>240.85300000000001</v>
      </c>
      <c r="R4483" s="36">
        <f t="shared" si="561"/>
        <v>1.0200492124733715</v>
      </c>
      <c r="S4483" s="28" t="str">
        <f t="shared" ref="S4483:S4546" si="565">IF(ISERROR(R4483),1,"")</f>
        <v/>
      </c>
      <c r="T4483" s="37">
        <f t="shared" ref="T4483:T4546" si="566">H4483*$R4483</f>
        <v>2040098.4249467431</v>
      </c>
      <c r="U4483" s="37">
        <f t="shared" ref="U4483:U4546" si="567">I4483*$R4483</f>
        <v>0</v>
      </c>
      <c r="V4483" s="37">
        <f t="shared" ref="V4483:V4546" si="568">J4483*$R4483</f>
        <v>0</v>
      </c>
    </row>
    <row r="4484" spans="1:22">
      <c r="A4484" s="23">
        <v>4483</v>
      </c>
      <c r="B4484" s="3" t="s">
        <v>5640</v>
      </c>
      <c r="C4484" s="28">
        <v>19</v>
      </c>
      <c r="D4484" s="29">
        <v>3</v>
      </c>
      <c r="E4484" s="28">
        <v>2013</v>
      </c>
      <c r="F4484" s="31">
        <f>DATE(E4484,D4484,C4484)</f>
        <v>41352</v>
      </c>
      <c r="G4484" s="24" t="s">
        <v>5641</v>
      </c>
      <c r="H4484" s="2">
        <v>2000000</v>
      </c>
      <c r="I4484">
        <v>0</v>
      </c>
      <c r="J4484">
        <v>0</v>
      </c>
      <c r="K4484" s="28">
        <f t="shared" si="562"/>
        <v>1</v>
      </c>
      <c r="L4484" s="28" t="str">
        <f t="shared" si="563"/>
        <v/>
      </c>
      <c r="M4484" s="28" t="s">
        <v>5641</v>
      </c>
      <c r="N4484" s="28" t="str">
        <f t="shared" si="564"/>
        <v/>
      </c>
      <c r="O4484" s="28" t="str">
        <f>IF(N4484=1,M4484&amp;" ("&amp;E4484&amp;")",M4484)</f>
        <v>Straight A's</v>
      </c>
      <c r="P4484" s="36">
        <f>INDEX(cpi!$A$1:$M$105,MATCH('Inflation adjust calc'!$E4484,cpi!$A:$A,0),MATCH('Inflation adjust calc'!$D4484,cpi!$1:$1,0))</f>
        <v>232.773</v>
      </c>
      <c r="Q4484" s="36">
        <f>cpi!$I$2</f>
        <v>240.85300000000001</v>
      </c>
      <c r="R4484" s="36">
        <f t="shared" si="561"/>
        <v>1.0347119296481981</v>
      </c>
      <c r="S4484" s="28" t="str">
        <f t="shared" si="565"/>
        <v/>
      </c>
      <c r="T4484" s="37">
        <f t="shared" si="566"/>
        <v>2069423.8592963964</v>
      </c>
      <c r="U4484" s="37">
        <f t="shared" si="567"/>
        <v>0</v>
      </c>
      <c r="V4484" s="37">
        <f t="shared" si="568"/>
        <v>0</v>
      </c>
    </row>
    <row r="4485" spans="1:22">
      <c r="A4485" s="23">
        <v>4484</v>
      </c>
      <c r="B4485" s="3" t="s">
        <v>240</v>
      </c>
      <c r="C4485" s="28">
        <v>30</v>
      </c>
      <c r="D4485" s="29">
        <v>3</v>
      </c>
      <c r="E4485" s="28">
        <v>2012</v>
      </c>
      <c r="F4485" s="31">
        <f>DATE(E4485,D4485,C4485)</f>
        <v>40998</v>
      </c>
      <c r="G4485" s="24" t="s">
        <v>5642</v>
      </c>
      <c r="H4485" s="2">
        <v>2000000</v>
      </c>
      <c r="I4485">
        <v>0</v>
      </c>
      <c r="J4485">
        <v>0</v>
      </c>
      <c r="K4485" s="28">
        <f t="shared" si="562"/>
        <v>1</v>
      </c>
      <c r="L4485" s="28" t="str">
        <f t="shared" si="563"/>
        <v/>
      </c>
      <c r="M4485" s="28" t="s">
        <v>5642</v>
      </c>
      <c r="N4485" s="28" t="str">
        <f t="shared" si="564"/>
        <v/>
      </c>
      <c r="O4485" s="28" t="str">
        <f>IF(N4485=1,M4485&amp;" ("&amp;E4485&amp;")",M4485)</f>
        <v>The Legend of Hell's Gate: An American Conspiracy</v>
      </c>
      <c r="P4485" s="36">
        <f>INDEX(cpi!$A$1:$M$105,MATCH('Inflation adjust calc'!$E4485,cpi!$A:$A,0),MATCH('Inflation adjust calc'!$D4485,cpi!$1:$1,0))</f>
        <v>229.392</v>
      </c>
      <c r="Q4485" s="36">
        <f>cpi!$I$2</f>
        <v>240.85300000000001</v>
      </c>
      <c r="R4485" s="36">
        <f t="shared" si="561"/>
        <v>1.0499625095905698</v>
      </c>
      <c r="S4485" s="28" t="str">
        <f t="shared" si="565"/>
        <v/>
      </c>
      <c r="T4485" s="37">
        <f t="shared" si="566"/>
        <v>2099925.0191811398</v>
      </c>
      <c r="U4485" s="37">
        <f t="shared" si="567"/>
        <v>0</v>
      </c>
      <c r="V4485" s="37">
        <f t="shared" si="568"/>
        <v>0</v>
      </c>
    </row>
    <row r="4486" spans="1:22">
      <c r="A4486" s="23">
        <v>4485</v>
      </c>
      <c r="B4486" s="3" t="s">
        <v>828</v>
      </c>
      <c r="C4486" s="28">
        <v>31</v>
      </c>
      <c r="D4486" s="29">
        <v>12</v>
      </c>
      <c r="E4486" s="28">
        <v>2012</v>
      </c>
      <c r="F4486" s="31">
        <f>DATE(E4486,D4486,C4486)</f>
        <v>41274</v>
      </c>
      <c r="G4486" s="24" t="s">
        <v>5643</v>
      </c>
      <c r="H4486" s="2">
        <v>2000000</v>
      </c>
      <c r="I4486">
        <v>0</v>
      </c>
      <c r="J4486">
        <v>0</v>
      </c>
      <c r="K4486" s="28">
        <f t="shared" si="562"/>
        <v>1</v>
      </c>
      <c r="L4486" s="28" t="str">
        <f t="shared" si="563"/>
        <v/>
      </c>
      <c r="M4486" s="28" t="s">
        <v>5643</v>
      </c>
      <c r="N4486" s="28" t="str">
        <f t="shared" si="564"/>
        <v/>
      </c>
      <c r="O4486" s="28" t="str">
        <f>IF(N4486=1,M4486&amp;" ("&amp;E4486&amp;")",M4486)</f>
        <v>Highway</v>
      </c>
      <c r="P4486" s="36">
        <f>INDEX(cpi!$A$1:$M$105,MATCH('Inflation adjust calc'!$E4486,cpi!$A:$A,0),MATCH('Inflation adjust calc'!$D4486,cpi!$1:$1,0))</f>
        <v>229.601</v>
      </c>
      <c r="Q4486" s="36">
        <f>cpi!$I$2</f>
        <v>240.85300000000001</v>
      </c>
      <c r="R4486" s="36">
        <f t="shared" si="561"/>
        <v>1.0490067551970592</v>
      </c>
      <c r="S4486" s="28" t="str">
        <f t="shared" si="565"/>
        <v/>
      </c>
      <c r="T4486" s="37">
        <f t="shared" si="566"/>
        <v>2098013.5103941183</v>
      </c>
      <c r="U4486" s="37">
        <f t="shared" si="567"/>
        <v>0</v>
      </c>
      <c r="V4486" s="37">
        <f t="shared" si="568"/>
        <v>0</v>
      </c>
    </row>
    <row r="4487" spans="1:22">
      <c r="A4487" s="23">
        <v>4486</v>
      </c>
      <c r="B4487" s="3">
        <v>41488</v>
      </c>
      <c r="C4487" s="28">
        <v>8</v>
      </c>
      <c r="D4487" s="29">
        <v>2</v>
      </c>
      <c r="E4487" s="28">
        <v>2013</v>
      </c>
      <c r="F4487" s="31">
        <f>DATE(E4487,D4487,C4487)</f>
        <v>41313</v>
      </c>
      <c r="G4487" s="24" t="s">
        <v>5644</v>
      </c>
      <c r="H4487" s="2">
        <v>2000000</v>
      </c>
      <c r="I4487">
        <v>0</v>
      </c>
      <c r="J4487">
        <v>0</v>
      </c>
      <c r="K4487" s="28">
        <f t="shared" si="562"/>
        <v>1</v>
      </c>
      <c r="L4487" s="28" t="str">
        <f t="shared" si="563"/>
        <v/>
      </c>
      <c r="M4487" s="28" t="s">
        <v>5644</v>
      </c>
      <c r="N4487" s="28" t="str">
        <f t="shared" si="564"/>
        <v/>
      </c>
      <c r="O4487" s="28" t="str">
        <f>IF(N4487=1,M4487&amp;" ("&amp;E4487&amp;")",M4487)</f>
        <v>Small Apartments</v>
      </c>
      <c r="P4487" s="36">
        <f>INDEX(cpi!$A$1:$M$105,MATCH('Inflation adjust calc'!$E4487,cpi!$A:$A,0),MATCH('Inflation adjust calc'!$D4487,cpi!$1:$1,0))</f>
        <v>232.166</v>
      </c>
      <c r="Q4487" s="36">
        <f>cpi!$I$2</f>
        <v>240.85300000000001</v>
      </c>
      <c r="R4487" s="36">
        <f t="shared" si="561"/>
        <v>1.0374171928706184</v>
      </c>
      <c r="S4487" s="28" t="str">
        <f t="shared" si="565"/>
        <v/>
      </c>
      <c r="T4487" s="37">
        <f t="shared" si="566"/>
        <v>2074834.3857412369</v>
      </c>
      <c r="U4487" s="37">
        <f t="shared" si="567"/>
        <v>0</v>
      </c>
      <c r="V4487" s="37">
        <f t="shared" si="568"/>
        <v>0</v>
      </c>
    </row>
    <row r="4488" spans="1:22">
      <c r="A4488" s="23">
        <v>4487</v>
      </c>
      <c r="B4488" s="3">
        <v>41524</v>
      </c>
      <c r="C4488" s="28">
        <v>9</v>
      </c>
      <c r="D4488" s="29">
        <v>7</v>
      </c>
      <c r="E4488" s="28">
        <v>2013</v>
      </c>
      <c r="F4488" s="31">
        <f>DATE(E4488,D4488,C4488)</f>
        <v>41464</v>
      </c>
      <c r="G4488" s="24" t="s">
        <v>5645</v>
      </c>
      <c r="H4488" s="2">
        <v>2000000</v>
      </c>
      <c r="I4488">
        <v>0</v>
      </c>
      <c r="J4488">
        <v>0</v>
      </c>
      <c r="K4488" s="28">
        <f t="shared" si="562"/>
        <v>1</v>
      </c>
      <c r="L4488" s="28" t="str">
        <f t="shared" si="563"/>
        <v/>
      </c>
      <c r="M4488" s="28" t="s">
        <v>5645</v>
      </c>
      <c r="N4488" s="28" t="str">
        <f t="shared" si="564"/>
        <v/>
      </c>
      <c r="O4488" s="28" t="str">
        <f>IF(N4488=1,M4488&amp;" ("&amp;E4488&amp;")",M4488)</f>
        <v>Coffee Town</v>
      </c>
      <c r="P4488" s="36">
        <f>INDEX(cpi!$A$1:$M$105,MATCH('Inflation adjust calc'!$E4488,cpi!$A:$A,0),MATCH('Inflation adjust calc'!$D4488,cpi!$1:$1,0))</f>
        <v>233.596</v>
      </c>
      <c r="Q4488" s="36">
        <f>cpi!$I$2</f>
        <v>240.85300000000001</v>
      </c>
      <c r="R4488" s="36">
        <f t="shared" si="561"/>
        <v>1.0310664566174079</v>
      </c>
      <c r="S4488" s="28" t="str">
        <f t="shared" si="565"/>
        <v/>
      </c>
      <c r="T4488" s="37">
        <f t="shared" si="566"/>
        <v>2062132.9132348159</v>
      </c>
      <c r="U4488" s="37">
        <f t="shared" si="567"/>
        <v>0</v>
      </c>
      <c r="V4488" s="37">
        <f t="shared" si="568"/>
        <v>0</v>
      </c>
    </row>
    <row r="4489" spans="1:22">
      <c r="A4489" s="23">
        <v>4488</v>
      </c>
      <c r="B4489" s="3" t="s">
        <v>1976</v>
      </c>
      <c r="C4489" s="28">
        <v>31</v>
      </c>
      <c r="D4489" s="29">
        <v>12</v>
      </c>
      <c r="E4489" s="28">
        <v>2014</v>
      </c>
      <c r="F4489" s="31">
        <f>DATE(E4489,D4489,C4489)</f>
        <v>42004</v>
      </c>
      <c r="G4489" s="24" t="s">
        <v>5646</v>
      </c>
      <c r="H4489" s="2">
        <v>2000000</v>
      </c>
      <c r="I4489">
        <v>0</v>
      </c>
      <c r="J4489">
        <v>0</v>
      </c>
      <c r="K4489" s="28">
        <f t="shared" si="562"/>
        <v>1</v>
      </c>
      <c r="L4489" s="28" t="str">
        <f t="shared" si="563"/>
        <v/>
      </c>
      <c r="M4489" s="28" t="s">
        <v>5646</v>
      </c>
      <c r="N4489" s="28" t="str">
        <f t="shared" si="564"/>
        <v/>
      </c>
      <c r="O4489" s="28" t="str">
        <f>IF(N4489=1,M4489&amp;" ("&amp;E4489&amp;")",M4489)</f>
        <v>Lucky Dog</v>
      </c>
      <c r="P4489" s="36">
        <f>INDEX(cpi!$A$1:$M$105,MATCH('Inflation adjust calc'!$E4489,cpi!$A:$A,0),MATCH('Inflation adjust calc'!$D4489,cpi!$1:$1,0))</f>
        <v>234.81200000000001</v>
      </c>
      <c r="Q4489" s="36">
        <f>cpi!$I$2</f>
        <v>240.85300000000001</v>
      </c>
      <c r="R4489" s="36">
        <f t="shared" si="561"/>
        <v>1.0257269645503637</v>
      </c>
      <c r="S4489" s="28" t="str">
        <f t="shared" si="565"/>
        <v/>
      </c>
      <c r="T4489" s="37">
        <f t="shared" si="566"/>
        <v>2051453.9291007274</v>
      </c>
      <c r="U4489" s="37">
        <f t="shared" si="567"/>
        <v>0</v>
      </c>
      <c r="V4489" s="37">
        <f t="shared" si="568"/>
        <v>0</v>
      </c>
    </row>
    <row r="4490" spans="1:22">
      <c r="A4490" s="23">
        <v>4489</v>
      </c>
      <c r="B4490" s="3" t="s">
        <v>4585</v>
      </c>
      <c r="C4490" s="28">
        <v>31</v>
      </c>
      <c r="D4490" s="29">
        <v>12</v>
      </c>
      <c r="E4490" s="28">
        <v>2001</v>
      </c>
      <c r="F4490" s="31">
        <f>DATE(E4490,D4490,C4490)</f>
        <v>37256</v>
      </c>
      <c r="G4490" s="24" t="s">
        <v>5647</v>
      </c>
      <c r="H4490" s="2">
        <v>2000000</v>
      </c>
      <c r="I4490">
        <v>0</v>
      </c>
      <c r="J4490">
        <v>0</v>
      </c>
      <c r="K4490" s="28">
        <f t="shared" si="562"/>
        <v>1</v>
      </c>
      <c r="L4490" s="28" t="str">
        <f t="shared" si="563"/>
        <v/>
      </c>
      <c r="M4490" s="28" t="s">
        <v>5647</v>
      </c>
      <c r="N4490" s="28" t="str">
        <f t="shared" si="564"/>
        <v/>
      </c>
      <c r="O4490" s="28" t="str">
        <f>IF(N4490=1,M4490&amp;" ("&amp;E4490&amp;")",M4490)</f>
        <v>Pendulum</v>
      </c>
      <c r="P4490" s="36">
        <f>INDEX(cpi!$A$1:$M$105,MATCH('Inflation adjust calc'!$E4490,cpi!$A:$A,0),MATCH('Inflation adjust calc'!$D4490,cpi!$1:$1,0))</f>
        <v>176.7</v>
      </c>
      <c r="Q4490" s="36">
        <f>cpi!$I$2</f>
        <v>240.85300000000001</v>
      </c>
      <c r="R4490" s="36">
        <f t="shared" si="561"/>
        <v>1.3630616864742502</v>
      </c>
      <c r="S4490" s="28" t="str">
        <f t="shared" si="565"/>
        <v/>
      </c>
      <c r="T4490" s="37">
        <f t="shared" si="566"/>
        <v>2726123.3729485003</v>
      </c>
      <c r="U4490" s="37">
        <f t="shared" si="567"/>
        <v>0</v>
      </c>
      <c r="V4490" s="37">
        <f t="shared" si="568"/>
        <v>0</v>
      </c>
    </row>
    <row r="4491" spans="1:22">
      <c r="A4491" s="23">
        <v>4490</v>
      </c>
      <c r="B4491" s="3">
        <v>41891</v>
      </c>
      <c r="C4491" s="28">
        <v>9</v>
      </c>
      <c r="D4491" s="29">
        <v>9</v>
      </c>
      <c r="E4491" s="28">
        <v>2014</v>
      </c>
      <c r="F4491" s="31">
        <f>DATE(E4491,D4491,C4491)</f>
        <v>41891</v>
      </c>
      <c r="G4491" s="24" t="s">
        <v>5648</v>
      </c>
      <c r="H4491" s="2">
        <v>2000000</v>
      </c>
      <c r="I4491">
        <v>0</v>
      </c>
      <c r="J4491">
        <v>0</v>
      </c>
      <c r="K4491" s="28">
        <f t="shared" si="562"/>
        <v>1</v>
      </c>
      <c r="L4491" s="28" t="str">
        <f t="shared" si="563"/>
        <v/>
      </c>
      <c r="M4491" s="28" t="s">
        <v>5648</v>
      </c>
      <c r="N4491" s="28" t="str">
        <f t="shared" si="564"/>
        <v/>
      </c>
      <c r="O4491" s="28" t="str">
        <f>IF(N4491=1,M4491&amp;" ("&amp;E4491&amp;")",M4491)</f>
        <v>A Funny Thing Happened on the Way to the Forum</v>
      </c>
      <c r="P4491" s="36">
        <f>INDEX(cpi!$A$1:$M$105,MATCH('Inflation adjust calc'!$E4491,cpi!$A:$A,0),MATCH('Inflation adjust calc'!$D4491,cpi!$1:$1,0))</f>
        <v>238.03100000000001</v>
      </c>
      <c r="Q4491" s="36">
        <f>cpi!$I$2</f>
        <v>240.85300000000001</v>
      </c>
      <c r="R4491" s="36">
        <f t="shared" si="561"/>
        <v>1.0118555986405133</v>
      </c>
      <c r="S4491" s="28" t="str">
        <f t="shared" si="565"/>
        <v/>
      </c>
      <c r="T4491" s="37">
        <f t="shared" si="566"/>
        <v>2023711.1972810267</v>
      </c>
      <c r="U4491" s="37">
        <f t="shared" si="567"/>
        <v>0</v>
      </c>
      <c r="V4491" s="37">
        <f t="shared" si="568"/>
        <v>0</v>
      </c>
    </row>
    <row r="4492" spans="1:22">
      <c r="A4492" s="23">
        <v>4491</v>
      </c>
      <c r="B4492" s="3" t="s">
        <v>2572</v>
      </c>
      <c r="C4492" s="28">
        <v>31</v>
      </c>
      <c r="D4492" s="29">
        <v>12</v>
      </c>
      <c r="E4492" s="28">
        <v>2007</v>
      </c>
      <c r="F4492" s="31">
        <f>DATE(E4492,D4492,C4492)</f>
        <v>39447</v>
      </c>
      <c r="G4492" s="24" t="s">
        <v>5649</v>
      </c>
      <c r="H4492" s="2">
        <v>2000000</v>
      </c>
      <c r="I4492">
        <v>0</v>
      </c>
      <c r="J4492">
        <v>0</v>
      </c>
      <c r="K4492" s="28">
        <f t="shared" si="562"/>
        <v>1</v>
      </c>
      <c r="L4492" s="28" t="str">
        <f t="shared" si="563"/>
        <v/>
      </c>
      <c r="M4492" s="28" t="s">
        <v>5649</v>
      </c>
      <c r="N4492" s="28" t="str">
        <f t="shared" si="564"/>
        <v/>
      </c>
      <c r="O4492" s="28" t="str">
        <f>IF(N4492=1,M4492&amp;" ("&amp;E4492&amp;")",M4492)</f>
        <v>Slacker Uprising</v>
      </c>
      <c r="P4492" s="36">
        <f>INDEX(cpi!$A$1:$M$105,MATCH('Inflation adjust calc'!$E4492,cpi!$A:$A,0),MATCH('Inflation adjust calc'!$D4492,cpi!$1:$1,0))</f>
        <v>210.036</v>
      </c>
      <c r="Q4492" s="36">
        <f>cpi!$I$2</f>
        <v>240.85300000000001</v>
      </c>
      <c r="R4492" s="36">
        <f t="shared" si="561"/>
        <v>1.1467224666247691</v>
      </c>
      <c r="S4492" s="28" t="str">
        <f t="shared" si="565"/>
        <v/>
      </c>
      <c r="T4492" s="37">
        <f t="shared" si="566"/>
        <v>2293444.9332495383</v>
      </c>
      <c r="U4492" s="37">
        <f t="shared" si="567"/>
        <v>0</v>
      </c>
      <c r="V4492" s="37">
        <f t="shared" si="568"/>
        <v>0</v>
      </c>
    </row>
    <row r="4493" spans="1:22">
      <c r="A4493" s="23">
        <v>4492</v>
      </c>
      <c r="B4493" s="3" t="s">
        <v>425</v>
      </c>
      <c r="C4493" s="28">
        <v>20</v>
      </c>
      <c r="D4493" s="29">
        <v>3</v>
      </c>
      <c r="E4493" s="28">
        <v>2015</v>
      </c>
      <c r="F4493" s="31">
        <f>DATE(E4493,D4493,C4493)</f>
        <v>42083</v>
      </c>
      <c r="G4493" s="24" t="s">
        <v>5650</v>
      </c>
      <c r="H4493" s="2">
        <v>2000000</v>
      </c>
      <c r="I4493">
        <v>0</v>
      </c>
      <c r="J4493">
        <v>0</v>
      </c>
      <c r="K4493" s="28">
        <f t="shared" si="562"/>
        <v>1</v>
      </c>
      <c r="L4493" s="28" t="str">
        <f t="shared" si="563"/>
        <v/>
      </c>
      <c r="M4493" s="28" t="s">
        <v>5650</v>
      </c>
      <c r="N4493" s="28" t="str">
        <f t="shared" si="564"/>
        <v/>
      </c>
      <c r="O4493" s="28" t="str">
        <f>IF(N4493=1,M4493&amp;" ("&amp;E4493&amp;")",M4493)</f>
        <v>The Walking Deceased</v>
      </c>
      <c r="P4493" s="36">
        <f>INDEX(cpi!$A$1:$M$105,MATCH('Inflation adjust calc'!$E4493,cpi!$A:$A,0),MATCH('Inflation adjust calc'!$D4493,cpi!$1:$1,0))</f>
        <v>236.119</v>
      </c>
      <c r="Q4493" s="36">
        <f>cpi!$I$2</f>
        <v>240.85300000000001</v>
      </c>
      <c r="R4493" s="36">
        <f t="shared" si="561"/>
        <v>1.0200492124733715</v>
      </c>
      <c r="S4493" s="28" t="str">
        <f t="shared" si="565"/>
        <v/>
      </c>
      <c r="T4493" s="37">
        <f t="shared" si="566"/>
        <v>2040098.4249467431</v>
      </c>
      <c r="U4493" s="37">
        <f t="shared" si="567"/>
        <v>0</v>
      </c>
      <c r="V4493" s="37">
        <f t="shared" si="568"/>
        <v>0</v>
      </c>
    </row>
    <row r="4494" spans="1:22">
      <c r="A4494" s="23">
        <v>4493</v>
      </c>
      <c r="B4494" s="3" t="s">
        <v>3843</v>
      </c>
      <c r="C4494" s="28">
        <v>31</v>
      </c>
      <c r="D4494" s="29">
        <v>12</v>
      </c>
      <c r="E4494" s="28">
        <v>2011</v>
      </c>
      <c r="F4494" s="31">
        <f>DATE(E4494,D4494,C4494)</f>
        <v>40908</v>
      </c>
      <c r="G4494" s="24" t="s">
        <v>5651</v>
      </c>
      <c r="H4494" s="2">
        <v>2000000</v>
      </c>
      <c r="I4494">
        <v>0</v>
      </c>
      <c r="J4494">
        <v>0</v>
      </c>
      <c r="K4494" s="28">
        <f t="shared" si="562"/>
        <v>1</v>
      </c>
      <c r="L4494" s="28" t="str">
        <f t="shared" si="563"/>
        <v/>
      </c>
      <c r="M4494" s="28" t="s">
        <v>5651</v>
      </c>
      <c r="N4494" s="28" t="str">
        <f t="shared" si="564"/>
        <v/>
      </c>
      <c r="O4494" s="28" t="str">
        <f>IF(N4494=1,M4494&amp;" ("&amp;E4494&amp;")",M4494)</f>
        <v>True Bromance</v>
      </c>
      <c r="P4494" s="36">
        <f>INDEX(cpi!$A$1:$M$105,MATCH('Inflation adjust calc'!$E4494,cpi!$A:$A,0),MATCH('Inflation adjust calc'!$D4494,cpi!$1:$1,0))</f>
        <v>225.672</v>
      </c>
      <c r="Q4494" s="36">
        <f>cpi!$I$2</f>
        <v>240.85300000000001</v>
      </c>
      <c r="R4494" s="36">
        <f t="shared" si="561"/>
        <v>1.0672701974547132</v>
      </c>
      <c r="S4494" s="28" t="str">
        <f t="shared" si="565"/>
        <v/>
      </c>
      <c r="T4494" s="37">
        <f t="shared" si="566"/>
        <v>2134540.3949094266</v>
      </c>
      <c r="U4494" s="37">
        <f t="shared" si="567"/>
        <v>0</v>
      </c>
      <c r="V4494" s="37">
        <f t="shared" si="568"/>
        <v>0</v>
      </c>
    </row>
    <row r="4495" spans="1:22">
      <c r="A4495" s="23">
        <v>4494</v>
      </c>
      <c r="B4495" s="3" t="s">
        <v>815</v>
      </c>
      <c r="C4495" s="28">
        <v>31</v>
      </c>
      <c r="D4495" s="29">
        <v>12</v>
      </c>
      <c r="E4495" s="28">
        <v>2015</v>
      </c>
      <c r="F4495" s="31">
        <f>DATE(E4495,D4495,C4495)</f>
        <v>42369</v>
      </c>
      <c r="G4495" s="24" t="s">
        <v>5652</v>
      </c>
      <c r="H4495" s="2">
        <v>2000000</v>
      </c>
      <c r="I4495">
        <v>0</v>
      </c>
      <c r="J4495">
        <v>0</v>
      </c>
      <c r="K4495" s="28">
        <f t="shared" si="562"/>
        <v>1</v>
      </c>
      <c r="L4495" s="28" t="str">
        <f t="shared" si="563"/>
        <v/>
      </c>
      <c r="M4495" s="28" t="s">
        <v>5652</v>
      </c>
      <c r="N4495" s="28" t="str">
        <f t="shared" si="564"/>
        <v/>
      </c>
      <c r="O4495" s="28" t="str">
        <f>IF(N4495=1,M4495&amp;" ("&amp;E4495&amp;")",M4495)</f>
        <v>Good Ol' Boy</v>
      </c>
      <c r="P4495" s="36">
        <f>INDEX(cpi!$A$1:$M$105,MATCH('Inflation adjust calc'!$E4495,cpi!$A:$A,0),MATCH('Inflation adjust calc'!$D4495,cpi!$1:$1,0))</f>
        <v>236.52500000000001</v>
      </c>
      <c r="Q4495" s="36">
        <f>cpi!$I$2</f>
        <v>240.85300000000001</v>
      </c>
      <c r="R4495" s="36">
        <f t="shared" si="561"/>
        <v>1.0182982771377234</v>
      </c>
      <c r="S4495" s="28" t="str">
        <f t="shared" si="565"/>
        <v/>
      </c>
      <c r="T4495" s="37">
        <f t="shared" si="566"/>
        <v>2036596.5542754468</v>
      </c>
      <c r="U4495" s="37">
        <f t="shared" si="567"/>
        <v>0</v>
      </c>
      <c r="V4495" s="37">
        <f t="shared" si="568"/>
        <v>0</v>
      </c>
    </row>
    <row r="4496" spans="1:22">
      <c r="A4496" s="23">
        <v>4495</v>
      </c>
      <c r="B4496" s="3" t="s">
        <v>4204</v>
      </c>
      <c r="C4496" s="28">
        <v>21</v>
      </c>
      <c r="D4496" s="29">
        <v>8</v>
      </c>
      <c r="E4496" s="28">
        <v>2015</v>
      </c>
      <c r="F4496" s="31">
        <f>DATE(E4496,D4496,C4496)</f>
        <v>42237</v>
      </c>
      <c r="G4496" s="24" t="s">
        <v>5653</v>
      </c>
      <c r="H4496" s="2">
        <v>2000000</v>
      </c>
      <c r="I4496">
        <v>0</v>
      </c>
      <c r="J4496">
        <v>0</v>
      </c>
      <c r="K4496" s="28">
        <f t="shared" si="562"/>
        <v>1</v>
      </c>
      <c r="L4496" s="28" t="str">
        <f t="shared" si="563"/>
        <v/>
      </c>
      <c r="M4496" s="28" t="s">
        <v>5653</v>
      </c>
      <c r="N4496" s="28" t="str">
        <f t="shared" si="564"/>
        <v/>
      </c>
      <c r="O4496" s="28" t="str">
        <f>IF(N4496=1,M4496&amp;" ("&amp;E4496&amp;")",M4496)</f>
        <v>The Curse of Downers Grove</v>
      </c>
      <c r="P4496" s="36">
        <f>INDEX(cpi!$A$1:$M$105,MATCH('Inflation adjust calc'!$E4496,cpi!$A:$A,0),MATCH('Inflation adjust calc'!$D4496,cpi!$1:$1,0))</f>
        <v>238.316</v>
      </c>
      <c r="Q4496" s="36">
        <f>cpi!$I$2</f>
        <v>240.85300000000001</v>
      </c>
      <c r="R4496" s="36">
        <f t="shared" si="561"/>
        <v>1.01064552946508</v>
      </c>
      <c r="S4496" s="28" t="str">
        <f t="shared" si="565"/>
        <v/>
      </c>
      <c r="T4496" s="37">
        <f t="shared" si="566"/>
        <v>2021291.05893016</v>
      </c>
      <c r="U4496" s="37">
        <f t="shared" si="567"/>
        <v>0</v>
      </c>
      <c r="V4496" s="37">
        <f t="shared" si="568"/>
        <v>0</v>
      </c>
    </row>
    <row r="4497" spans="1:22">
      <c r="A4497" s="23">
        <v>4496</v>
      </c>
      <c r="B4497" s="3" t="s">
        <v>815</v>
      </c>
      <c r="C4497" s="28">
        <v>31</v>
      </c>
      <c r="D4497" s="29">
        <v>12</v>
      </c>
      <c r="E4497" s="28">
        <v>2015</v>
      </c>
      <c r="F4497" s="31">
        <f>DATE(E4497,D4497,C4497)</f>
        <v>42369</v>
      </c>
      <c r="G4497" s="24" t="s">
        <v>5654</v>
      </c>
      <c r="H4497" s="2">
        <v>2000000</v>
      </c>
      <c r="I4497">
        <v>0</v>
      </c>
      <c r="J4497">
        <v>0</v>
      </c>
      <c r="K4497" s="28">
        <f t="shared" si="562"/>
        <v>1</v>
      </c>
      <c r="L4497" s="28" t="str">
        <f t="shared" si="563"/>
        <v/>
      </c>
      <c r="M4497" s="28" t="s">
        <v>5654</v>
      </c>
      <c r="N4497" s="28" t="str">
        <f t="shared" si="564"/>
        <v/>
      </c>
      <c r="O4497" s="28" t="str">
        <f>IF(N4497=1,M4497&amp;" ("&amp;E4497&amp;")",M4497)</f>
        <v>Wind Walkers</v>
      </c>
      <c r="P4497" s="36">
        <f>INDEX(cpi!$A$1:$M$105,MATCH('Inflation adjust calc'!$E4497,cpi!$A:$A,0),MATCH('Inflation adjust calc'!$D4497,cpi!$1:$1,0))</f>
        <v>236.52500000000001</v>
      </c>
      <c r="Q4497" s="36">
        <f>cpi!$I$2</f>
        <v>240.85300000000001</v>
      </c>
      <c r="R4497" s="36">
        <f t="shared" si="561"/>
        <v>1.0182982771377234</v>
      </c>
      <c r="S4497" s="28" t="str">
        <f t="shared" si="565"/>
        <v/>
      </c>
      <c r="T4497" s="37">
        <f t="shared" si="566"/>
        <v>2036596.5542754468</v>
      </c>
      <c r="U4497" s="37">
        <f t="shared" si="567"/>
        <v>0</v>
      </c>
      <c r="V4497" s="37">
        <f t="shared" si="568"/>
        <v>0</v>
      </c>
    </row>
    <row r="4498" spans="1:22">
      <c r="A4498" s="23">
        <v>4497</v>
      </c>
      <c r="B4498" s="3">
        <v>42589</v>
      </c>
      <c r="C4498" s="28">
        <v>8</v>
      </c>
      <c r="D4498" s="29">
        <v>7</v>
      </c>
      <c r="E4498" s="28">
        <v>2016</v>
      </c>
      <c r="F4498" s="31">
        <f>DATE(E4498,D4498,C4498)</f>
        <v>42559</v>
      </c>
      <c r="G4498" s="24" t="s">
        <v>5655</v>
      </c>
      <c r="H4498" s="2">
        <v>2000000</v>
      </c>
      <c r="I4498">
        <v>0</v>
      </c>
      <c r="J4498">
        <v>0</v>
      </c>
      <c r="K4498" s="28">
        <f t="shared" si="562"/>
        <v>1</v>
      </c>
      <c r="L4498" s="28" t="str">
        <f t="shared" si="563"/>
        <v/>
      </c>
      <c r="M4498" s="28" t="s">
        <v>5655</v>
      </c>
      <c r="N4498" s="28" t="str">
        <f t="shared" si="564"/>
        <v/>
      </c>
      <c r="O4498" s="28" t="str">
        <f>IF(N4498=1,M4498&amp;" ("&amp;E4498&amp;")",M4498)</f>
        <v>The Wrong Side of Right</v>
      </c>
      <c r="P4498" s="36">
        <f>INDEX(cpi!$A$1:$M$105,MATCH('Inflation adjust calc'!$E4498,cpi!$A:$A,0),MATCH('Inflation adjust calc'!$D4498,cpi!$1:$1,0))</f>
        <v>240.64699999999999</v>
      </c>
      <c r="Q4498" s="36">
        <f>cpi!$I$2</f>
        <v>240.85300000000001</v>
      </c>
      <c r="R4498" s="36">
        <f t="shared" ref="R4498:R4561" si="569">Q4498/P4498</f>
        <v>1.0008560256309034</v>
      </c>
      <c r="S4498" s="28" t="str">
        <f t="shared" si="565"/>
        <v/>
      </c>
      <c r="T4498" s="37">
        <f t="shared" si="566"/>
        <v>2001712.0512618066</v>
      </c>
      <c r="U4498" s="37">
        <f t="shared" si="567"/>
        <v>0</v>
      </c>
      <c r="V4498" s="37">
        <f t="shared" si="568"/>
        <v>0</v>
      </c>
    </row>
    <row r="4499" spans="1:22">
      <c r="A4499" s="23">
        <v>4498</v>
      </c>
      <c r="B4499" s="3">
        <v>42016</v>
      </c>
      <c r="C4499" s="28">
        <v>1</v>
      </c>
      <c r="D4499" s="29">
        <v>12</v>
      </c>
      <c r="E4499" s="28">
        <v>2015</v>
      </c>
      <c r="F4499" s="31">
        <f>DATE(E4499,D4499,C4499)</f>
        <v>42339</v>
      </c>
      <c r="G4499" s="24" t="s">
        <v>5656</v>
      </c>
      <c r="H4499" s="2">
        <v>2000000</v>
      </c>
      <c r="I4499">
        <v>0</v>
      </c>
      <c r="J4499">
        <v>0</v>
      </c>
      <c r="K4499" s="28">
        <f t="shared" si="562"/>
        <v>1</v>
      </c>
      <c r="L4499" s="28" t="str">
        <f t="shared" si="563"/>
        <v/>
      </c>
      <c r="M4499" s="28" t="s">
        <v>5656</v>
      </c>
      <c r="N4499" s="28" t="str">
        <f t="shared" si="564"/>
        <v/>
      </c>
      <c r="O4499" s="28" t="str">
        <f>IF(N4499=1,M4499&amp;" ("&amp;E4499&amp;")",M4499)</f>
        <v>Shark Lake</v>
      </c>
      <c r="P4499" s="36">
        <f>INDEX(cpi!$A$1:$M$105,MATCH('Inflation adjust calc'!$E4499,cpi!$A:$A,0),MATCH('Inflation adjust calc'!$D4499,cpi!$1:$1,0))</f>
        <v>236.52500000000001</v>
      </c>
      <c r="Q4499" s="36">
        <f>cpi!$I$2</f>
        <v>240.85300000000001</v>
      </c>
      <c r="R4499" s="36">
        <f t="shared" si="569"/>
        <v>1.0182982771377234</v>
      </c>
      <c r="S4499" s="28" t="str">
        <f t="shared" si="565"/>
        <v/>
      </c>
      <c r="T4499" s="37">
        <f t="shared" si="566"/>
        <v>2036596.5542754468</v>
      </c>
      <c r="U4499" s="37">
        <f t="shared" si="567"/>
        <v>0</v>
      </c>
      <c r="V4499" s="37">
        <f t="shared" si="568"/>
        <v>0</v>
      </c>
    </row>
    <row r="4500" spans="1:22">
      <c r="A4500" s="23">
        <v>4499</v>
      </c>
      <c r="B4500" s="3" t="s">
        <v>520</v>
      </c>
      <c r="C4500" s="28">
        <v>24</v>
      </c>
      <c r="D4500" s="29">
        <v>9</v>
      </c>
      <c r="E4500" s="28">
        <v>2010</v>
      </c>
      <c r="F4500" s="31">
        <f>DATE(E4500,D4500,C4500)</f>
        <v>40445</v>
      </c>
      <c r="G4500" s="24" t="s">
        <v>5657</v>
      </c>
      <c r="H4500" s="2">
        <v>1987650</v>
      </c>
      <c r="I4500" s="2">
        <v>1044143</v>
      </c>
      <c r="J4500" s="2">
        <v>21270290</v>
      </c>
      <c r="K4500" s="28" t="str">
        <f t="shared" si="562"/>
        <v/>
      </c>
      <c r="L4500" s="28" t="str">
        <f t="shared" si="563"/>
        <v/>
      </c>
      <c r="M4500" s="28" t="s">
        <v>5657</v>
      </c>
      <c r="N4500" s="28" t="str">
        <f t="shared" si="564"/>
        <v/>
      </c>
      <c r="O4500" s="28" t="str">
        <f>IF(N4500=1,M4500&amp;" ("&amp;E4500&amp;")",M4500)</f>
        <v>Buried</v>
      </c>
      <c r="P4500" s="36">
        <f>INDEX(cpi!$A$1:$M$105,MATCH('Inflation adjust calc'!$E4500,cpi!$A:$A,0),MATCH('Inflation adjust calc'!$D4500,cpi!$1:$1,0))</f>
        <v>218.43899999999999</v>
      </c>
      <c r="Q4500" s="36">
        <f>cpi!$I$2</f>
        <v>240.85300000000001</v>
      </c>
      <c r="R4500" s="36">
        <f t="shared" si="569"/>
        <v>1.1026098819350025</v>
      </c>
      <c r="S4500" s="28" t="str">
        <f t="shared" si="565"/>
        <v/>
      </c>
      <c r="T4500" s="37">
        <f t="shared" si="566"/>
        <v>2191602.5318281078</v>
      </c>
      <c r="U4500" s="37">
        <f t="shared" si="567"/>
        <v>1151282.3899532594</v>
      </c>
      <c r="V4500" s="37">
        <f t="shared" si="568"/>
        <v>23452831.945623264</v>
      </c>
    </row>
    <row r="4501" spans="1:22">
      <c r="A4501" s="23">
        <v>4500</v>
      </c>
      <c r="B4501" s="3" t="s">
        <v>5658</v>
      </c>
      <c r="C4501" s="28">
        <v>21</v>
      </c>
      <c r="D4501" s="29">
        <v>4</v>
      </c>
      <c r="E4501" s="28">
        <v>2015</v>
      </c>
      <c r="F4501" s="31">
        <f>DATE(E4501,D4501,C4501)</f>
        <v>42115</v>
      </c>
      <c r="G4501" s="24" t="s">
        <v>5659</v>
      </c>
      <c r="H4501" s="2">
        <v>1950000</v>
      </c>
      <c r="I4501">
        <v>0</v>
      </c>
      <c r="J4501">
        <v>0</v>
      </c>
      <c r="K4501" s="28">
        <f t="shared" si="562"/>
        <v>1</v>
      </c>
      <c r="L4501" s="28" t="str">
        <f t="shared" si="563"/>
        <v/>
      </c>
      <c r="M4501" s="28" t="s">
        <v>5659</v>
      </c>
      <c r="N4501" s="28" t="str">
        <f t="shared" si="564"/>
        <v/>
      </c>
      <c r="O4501" s="28" t="str">
        <f>IF(N4501=1,M4501&amp;" ("&amp;E4501&amp;")",M4501)</f>
        <v>The Marine 4</v>
      </c>
      <c r="P4501" s="36">
        <f>INDEX(cpi!$A$1:$M$105,MATCH('Inflation adjust calc'!$E4501,cpi!$A:$A,0),MATCH('Inflation adjust calc'!$D4501,cpi!$1:$1,0))</f>
        <v>236.59899999999999</v>
      </c>
      <c r="Q4501" s="36">
        <f>cpi!$I$2</f>
        <v>240.85300000000001</v>
      </c>
      <c r="R4501" s="36">
        <f t="shared" si="569"/>
        <v>1.0179797885874413</v>
      </c>
      <c r="S4501" s="28" t="str">
        <f t="shared" si="565"/>
        <v/>
      </c>
      <c r="T4501" s="37">
        <f t="shared" si="566"/>
        <v>1985060.5877455105</v>
      </c>
      <c r="U4501" s="37">
        <f t="shared" si="567"/>
        <v>0</v>
      </c>
      <c r="V4501" s="37">
        <f t="shared" si="568"/>
        <v>0</v>
      </c>
    </row>
    <row r="4502" spans="1:22">
      <c r="A4502" s="23">
        <v>4501</v>
      </c>
      <c r="B4502" s="3">
        <v>31994</v>
      </c>
      <c r="C4502" s="28">
        <v>8</v>
      </c>
      <c r="D4502" s="29">
        <v>5</v>
      </c>
      <c r="E4502" s="28">
        <v>1987</v>
      </c>
      <c r="F4502" s="31">
        <f>DATE(E4502,D4502,C4502)</f>
        <v>31905</v>
      </c>
      <c r="G4502" s="24" t="s">
        <v>5660</v>
      </c>
      <c r="H4502" s="2">
        <v>1900000</v>
      </c>
      <c r="I4502" s="2">
        <v>4600000</v>
      </c>
      <c r="J4502" s="2">
        <v>4600000</v>
      </c>
      <c r="K4502" s="28" t="str">
        <f t="shared" si="562"/>
        <v/>
      </c>
      <c r="L4502" s="28" t="str">
        <f t="shared" si="563"/>
        <v/>
      </c>
      <c r="M4502" s="28" t="s">
        <v>5660</v>
      </c>
      <c r="N4502" s="28" t="str">
        <f t="shared" si="564"/>
        <v/>
      </c>
      <c r="O4502" s="28" t="str">
        <f>IF(N4502=1,M4502&amp;" ("&amp;E4502&amp;")",M4502)</f>
        <v>River's Edge</v>
      </c>
      <c r="P4502" s="36">
        <f>INDEX(cpi!$A$1:$M$105,MATCH('Inflation adjust calc'!$E4502,cpi!$A:$A,0),MATCH('Inflation adjust calc'!$D4502,cpi!$1:$1,0))</f>
        <v>113.1</v>
      </c>
      <c r="Q4502" s="36">
        <f>cpi!$I$2</f>
        <v>240.85300000000001</v>
      </c>
      <c r="R4502" s="36">
        <f t="shared" si="569"/>
        <v>2.1295579133510172</v>
      </c>
      <c r="S4502" s="28" t="str">
        <f t="shared" si="565"/>
        <v/>
      </c>
      <c r="T4502" s="37">
        <f t="shared" si="566"/>
        <v>4046160.0353669329</v>
      </c>
      <c r="U4502" s="37">
        <f t="shared" si="567"/>
        <v>9795966.4014146794</v>
      </c>
      <c r="V4502" s="37">
        <f t="shared" si="568"/>
        <v>9795966.4014146794</v>
      </c>
    </row>
    <row r="4503" spans="1:22">
      <c r="A4503" s="23">
        <v>4502</v>
      </c>
      <c r="B4503" s="3" t="s">
        <v>1034</v>
      </c>
      <c r="C4503" s="28">
        <v>25</v>
      </c>
      <c r="D4503" s="29">
        <v>7</v>
      </c>
      <c r="E4503" s="28">
        <v>2008</v>
      </c>
      <c r="F4503" s="31">
        <f>DATE(E4503,D4503,C4503)</f>
        <v>39654</v>
      </c>
      <c r="G4503" s="24" t="s">
        <v>5661</v>
      </c>
      <c r="H4503" s="2">
        <v>1900000</v>
      </c>
      <c r="I4503" s="2">
        <v>2962242</v>
      </c>
      <c r="J4503" s="2">
        <v>5617067</v>
      </c>
      <c r="K4503" s="28" t="str">
        <f t="shared" si="562"/>
        <v/>
      </c>
      <c r="L4503" s="28" t="str">
        <f t="shared" si="563"/>
        <v/>
      </c>
      <c r="M4503" s="28" t="s">
        <v>5661</v>
      </c>
      <c r="N4503" s="28" t="str">
        <f t="shared" si="564"/>
        <v/>
      </c>
      <c r="O4503" s="28" t="str">
        <f>IF(N4503=1,M4503&amp;" ("&amp;E4503&amp;")",M4503)</f>
        <v>Man on Wire</v>
      </c>
      <c r="P4503" s="36">
        <f>INDEX(cpi!$A$1:$M$105,MATCH('Inflation adjust calc'!$E4503,cpi!$A:$A,0),MATCH('Inflation adjust calc'!$D4503,cpi!$1:$1,0))</f>
        <v>219.964</v>
      </c>
      <c r="Q4503" s="36">
        <f>cpi!$I$2</f>
        <v>240.85300000000001</v>
      </c>
      <c r="R4503" s="36">
        <f t="shared" si="569"/>
        <v>1.0949655398156062</v>
      </c>
      <c r="S4503" s="28" t="str">
        <f t="shared" si="565"/>
        <v/>
      </c>
      <c r="T4503" s="37">
        <f t="shared" si="566"/>
        <v>2080434.5256496517</v>
      </c>
      <c r="U4503" s="37">
        <f t="shared" si="567"/>
        <v>3243552.910594461</v>
      </c>
      <c r="V4503" s="37">
        <f t="shared" si="568"/>
        <v>6150494.7998354277</v>
      </c>
    </row>
    <row r="4504" spans="1:22">
      <c r="A4504" s="23">
        <v>4503</v>
      </c>
      <c r="B4504" s="3">
        <v>40400</v>
      </c>
      <c r="C4504" s="28">
        <v>8</v>
      </c>
      <c r="D4504" s="29">
        <v>10</v>
      </c>
      <c r="E4504" s="28">
        <v>2010</v>
      </c>
      <c r="F4504" s="31">
        <f>DATE(E4504,D4504,C4504)</f>
        <v>40459</v>
      </c>
      <c r="G4504" s="24" t="s">
        <v>5662</v>
      </c>
      <c r="H4504" s="2">
        <v>1900000</v>
      </c>
      <c r="I4504" s="2">
        <v>1445366</v>
      </c>
      <c r="J4504" s="2">
        <v>7785229</v>
      </c>
      <c r="K4504" s="28" t="str">
        <f t="shared" si="562"/>
        <v/>
      </c>
      <c r="L4504" s="28" t="str">
        <f t="shared" si="563"/>
        <v/>
      </c>
      <c r="M4504" s="28" t="s">
        <v>5662</v>
      </c>
      <c r="N4504" s="28" t="str">
        <f t="shared" si="564"/>
        <v/>
      </c>
      <c r="O4504" s="28" t="str">
        <f>IF(N4504=1,M4504&amp;" ("&amp;E4504&amp;")",M4504)</f>
        <v>Nowhere Boy</v>
      </c>
      <c r="P4504" s="36">
        <f>INDEX(cpi!$A$1:$M$105,MATCH('Inflation adjust calc'!$E4504,cpi!$A:$A,0),MATCH('Inflation adjust calc'!$D4504,cpi!$1:$1,0))</f>
        <v>218.71100000000001</v>
      </c>
      <c r="Q4504" s="36">
        <f>cpi!$I$2</f>
        <v>240.85300000000001</v>
      </c>
      <c r="R4504" s="36">
        <f t="shared" si="569"/>
        <v>1.1012386208283991</v>
      </c>
      <c r="S4504" s="28" t="str">
        <f t="shared" si="565"/>
        <v/>
      </c>
      <c r="T4504" s="37">
        <f t="shared" si="566"/>
        <v>2092353.3795739582</v>
      </c>
      <c r="U4504" s="37">
        <f t="shared" si="567"/>
        <v>1591692.8604322597</v>
      </c>
      <c r="V4504" s="37">
        <f t="shared" si="568"/>
        <v>8573394.8467932567</v>
      </c>
    </row>
    <row r="4505" spans="1:22">
      <c r="A4505" s="23">
        <v>4504</v>
      </c>
      <c r="B4505" s="3">
        <v>37932</v>
      </c>
      <c r="C4505" s="28">
        <v>11</v>
      </c>
      <c r="D4505" s="29">
        <v>7</v>
      </c>
      <c r="E4505" s="28">
        <v>2003</v>
      </c>
      <c r="F4505" s="31">
        <f>DATE(E4505,D4505,C4505)</f>
        <v>37813</v>
      </c>
      <c r="G4505" s="24" t="s">
        <v>5663</v>
      </c>
      <c r="H4505" s="2">
        <v>1900000</v>
      </c>
      <c r="I4505" s="2">
        <v>1420578</v>
      </c>
      <c r="J4505" s="2">
        <v>1445140</v>
      </c>
      <c r="K4505" s="28" t="str">
        <f t="shared" si="562"/>
        <v/>
      </c>
      <c r="L4505" s="28" t="str">
        <f t="shared" si="563"/>
        <v/>
      </c>
      <c r="M4505" s="28" t="s">
        <v>5663</v>
      </c>
      <c r="N4505" s="28" t="str">
        <f t="shared" si="564"/>
        <v/>
      </c>
      <c r="O4505" s="28" t="str">
        <f>IF(N4505=1,M4505&amp;" ("&amp;E4505&amp;")",M4505)</f>
        <v>Northfork</v>
      </c>
      <c r="P4505" s="36">
        <f>INDEX(cpi!$A$1:$M$105,MATCH('Inflation adjust calc'!$E4505,cpi!$A:$A,0),MATCH('Inflation adjust calc'!$D4505,cpi!$1:$1,0))</f>
        <v>183.9</v>
      </c>
      <c r="Q4505" s="36">
        <f>cpi!$I$2</f>
        <v>240.85300000000001</v>
      </c>
      <c r="R4505" s="36">
        <f t="shared" si="569"/>
        <v>1.3096954866775421</v>
      </c>
      <c r="S4505" s="28" t="str">
        <f t="shared" si="565"/>
        <v/>
      </c>
      <c r="T4505" s="37">
        <f t="shared" si="566"/>
        <v>2488421.4246873301</v>
      </c>
      <c r="U4505" s="37">
        <f t="shared" si="567"/>
        <v>1860524.5950734094</v>
      </c>
      <c r="V4505" s="37">
        <f t="shared" si="568"/>
        <v>1892693.3356171832</v>
      </c>
    </row>
    <row r="4506" spans="1:22">
      <c r="A4506" s="23">
        <v>4505</v>
      </c>
      <c r="B4506" s="3" t="s">
        <v>2388</v>
      </c>
      <c r="C4506" s="28">
        <v>24</v>
      </c>
      <c r="D4506" s="29">
        <v>4</v>
      </c>
      <c r="E4506" s="28">
        <v>2015</v>
      </c>
      <c r="F4506" s="31">
        <f>DATE(E4506,D4506,C4506)</f>
        <v>42118</v>
      </c>
      <c r="G4506" s="24" t="s">
        <v>5664</v>
      </c>
      <c r="H4506" s="2">
        <v>1900000</v>
      </c>
      <c r="I4506" s="2">
        <v>478595</v>
      </c>
      <c r="J4506" s="2">
        <v>478595</v>
      </c>
      <c r="K4506" s="28" t="str">
        <f t="shared" si="562"/>
        <v/>
      </c>
      <c r="L4506" s="28" t="str">
        <f t="shared" si="563"/>
        <v/>
      </c>
      <c r="M4506" s="28" t="s">
        <v>5664</v>
      </c>
      <c r="N4506" s="28" t="str">
        <f t="shared" si="564"/>
        <v/>
      </c>
      <c r="O4506" s="28" t="str">
        <f>IF(N4506=1,M4506&amp;" ("&amp;E4506&amp;")",M4506)</f>
        <v>Brotherly Love</v>
      </c>
      <c r="P4506" s="36">
        <f>INDEX(cpi!$A$1:$M$105,MATCH('Inflation adjust calc'!$E4506,cpi!$A:$A,0),MATCH('Inflation adjust calc'!$D4506,cpi!$1:$1,0))</f>
        <v>236.59899999999999</v>
      </c>
      <c r="Q4506" s="36">
        <f>cpi!$I$2</f>
        <v>240.85300000000001</v>
      </c>
      <c r="R4506" s="36">
        <f t="shared" si="569"/>
        <v>1.0179797885874413</v>
      </c>
      <c r="S4506" s="28" t="str">
        <f t="shared" si="565"/>
        <v/>
      </c>
      <c r="T4506" s="37">
        <f t="shared" si="566"/>
        <v>1934161.5983161386</v>
      </c>
      <c r="U4506" s="37">
        <f t="shared" si="567"/>
        <v>487200.0369190065</v>
      </c>
      <c r="V4506" s="37">
        <f t="shared" si="568"/>
        <v>487200.0369190065</v>
      </c>
    </row>
    <row r="4507" spans="1:22">
      <c r="A4507" s="23">
        <v>4506</v>
      </c>
      <c r="B4507" s="3">
        <v>40608</v>
      </c>
      <c r="C4507" s="28">
        <v>3</v>
      </c>
      <c r="D4507" s="29">
        <v>6</v>
      </c>
      <c r="E4507" s="28">
        <v>2011</v>
      </c>
      <c r="F4507" s="31">
        <f>DATE(E4507,D4507,C4507)</f>
        <v>40697</v>
      </c>
      <c r="G4507" s="24" t="s">
        <v>5665</v>
      </c>
      <c r="H4507" s="2">
        <v>1900000</v>
      </c>
      <c r="I4507" s="2">
        <v>467602</v>
      </c>
      <c r="J4507" s="2">
        <v>4581937</v>
      </c>
      <c r="K4507" s="28" t="str">
        <f t="shared" si="562"/>
        <v/>
      </c>
      <c r="L4507" s="28" t="str">
        <f t="shared" si="563"/>
        <v/>
      </c>
      <c r="M4507" s="28" t="s">
        <v>5665</v>
      </c>
      <c r="N4507" s="28" t="str">
        <f t="shared" si="564"/>
        <v/>
      </c>
      <c r="O4507" s="28" t="str">
        <f>IF(N4507=1,M4507&amp;" ("&amp;E4507&amp;")",M4507)</f>
        <v>Submarine</v>
      </c>
      <c r="P4507" s="36">
        <f>INDEX(cpi!$A$1:$M$105,MATCH('Inflation adjust calc'!$E4507,cpi!$A:$A,0),MATCH('Inflation adjust calc'!$D4507,cpi!$1:$1,0))</f>
        <v>225.72200000000001</v>
      </c>
      <c r="Q4507" s="36">
        <f>cpi!$I$2</f>
        <v>240.85300000000001</v>
      </c>
      <c r="R4507" s="36">
        <f t="shared" si="569"/>
        <v>1.0670337849212748</v>
      </c>
      <c r="S4507" s="28" t="str">
        <f t="shared" si="565"/>
        <v/>
      </c>
      <c r="T4507" s="37">
        <f t="shared" si="566"/>
        <v>2027364.1913504221</v>
      </c>
      <c r="U4507" s="37">
        <f t="shared" si="567"/>
        <v>498947.13189675793</v>
      </c>
      <c r="V4507" s="37">
        <f t="shared" si="568"/>
        <v>4889081.5793808307</v>
      </c>
    </row>
    <row r="4508" spans="1:22">
      <c r="A4508" s="23">
        <v>4507</v>
      </c>
      <c r="B4508" s="3">
        <v>40425</v>
      </c>
      <c r="C4508" s="28">
        <v>9</v>
      </c>
      <c r="D4508" s="29">
        <v>4</v>
      </c>
      <c r="E4508" s="28">
        <v>2010</v>
      </c>
      <c r="F4508" s="31">
        <f>DATE(E4508,D4508,C4508)</f>
        <v>40277</v>
      </c>
      <c r="G4508" s="24" t="s">
        <v>5666</v>
      </c>
      <c r="H4508" s="2">
        <v>1900000</v>
      </c>
      <c r="I4508" s="2">
        <v>406216</v>
      </c>
      <c r="J4508" s="2">
        <v>740932</v>
      </c>
      <c r="K4508" s="28" t="str">
        <f t="shared" si="562"/>
        <v/>
      </c>
      <c r="L4508" s="28" t="str">
        <f t="shared" si="563"/>
        <v/>
      </c>
      <c r="M4508" s="28" t="s">
        <v>5666</v>
      </c>
      <c r="N4508" s="28" t="str">
        <f t="shared" si="564"/>
        <v/>
      </c>
      <c r="O4508" s="28" t="str">
        <f>IF(N4508=1,M4508&amp;" ("&amp;E4508&amp;")",M4508)</f>
        <v>The Square</v>
      </c>
      <c r="P4508" s="36">
        <f>INDEX(cpi!$A$1:$M$105,MATCH('Inflation adjust calc'!$E4508,cpi!$A:$A,0),MATCH('Inflation adjust calc'!$D4508,cpi!$1:$1,0))</f>
        <v>218.00899999999999</v>
      </c>
      <c r="Q4508" s="36">
        <f>cpi!$I$2</f>
        <v>240.85300000000001</v>
      </c>
      <c r="R4508" s="36">
        <f t="shared" si="569"/>
        <v>1.104784664853286</v>
      </c>
      <c r="S4508" s="28" t="str">
        <f t="shared" si="565"/>
        <v/>
      </c>
      <c r="T4508" s="37">
        <f t="shared" si="566"/>
        <v>2099090.8632212435</v>
      </c>
      <c r="U4508" s="37">
        <f t="shared" si="567"/>
        <v>448781.20741804241</v>
      </c>
      <c r="V4508" s="37">
        <f t="shared" si="568"/>
        <v>818570.31129907491</v>
      </c>
    </row>
    <row r="4509" spans="1:22">
      <c r="A4509" s="23">
        <v>4508</v>
      </c>
      <c r="B4509" s="3">
        <v>41488</v>
      </c>
      <c r="C4509" s="28">
        <v>8</v>
      </c>
      <c r="D4509" s="29">
        <v>2</v>
      </c>
      <c r="E4509" s="28">
        <v>2013</v>
      </c>
      <c r="F4509" s="31">
        <f>DATE(E4509,D4509,C4509)</f>
        <v>41313</v>
      </c>
      <c r="G4509" s="24" t="s">
        <v>5667</v>
      </c>
      <c r="H4509" s="2">
        <v>1900000</v>
      </c>
      <c r="I4509" s="2">
        <v>222098</v>
      </c>
      <c r="J4509" s="2">
        <v>10137234</v>
      </c>
      <c r="K4509" s="28" t="str">
        <f t="shared" si="562"/>
        <v/>
      </c>
      <c r="L4509" s="28" t="str">
        <f t="shared" si="563"/>
        <v/>
      </c>
      <c r="M4509" s="28" t="s">
        <v>5667</v>
      </c>
      <c r="N4509" s="28" t="str">
        <f t="shared" si="564"/>
        <v/>
      </c>
      <c r="O4509" s="28" t="str">
        <f>IF(N4509=1,M4509&amp;" ("&amp;E4509&amp;")",M4509)</f>
        <v>ABCD (Any Body Can Dance)</v>
      </c>
      <c r="P4509" s="36">
        <f>INDEX(cpi!$A$1:$M$105,MATCH('Inflation adjust calc'!$E4509,cpi!$A:$A,0),MATCH('Inflation adjust calc'!$D4509,cpi!$1:$1,0))</f>
        <v>232.166</v>
      </c>
      <c r="Q4509" s="36">
        <f>cpi!$I$2</f>
        <v>240.85300000000001</v>
      </c>
      <c r="R4509" s="36">
        <f t="shared" si="569"/>
        <v>1.0374171928706184</v>
      </c>
      <c r="S4509" s="28" t="str">
        <f t="shared" si="565"/>
        <v/>
      </c>
      <c r="T4509" s="37">
        <f t="shared" si="566"/>
        <v>1971092.666454175</v>
      </c>
      <c r="U4509" s="37">
        <f t="shared" si="567"/>
        <v>230408.2837021786</v>
      </c>
      <c r="V4509" s="37">
        <f t="shared" si="568"/>
        <v>10516540.83975259</v>
      </c>
    </row>
    <row r="4510" spans="1:22">
      <c r="A4510" s="23">
        <v>4509</v>
      </c>
      <c r="B4510" s="3" t="s">
        <v>212</v>
      </c>
      <c r="C4510" s="28">
        <v>29</v>
      </c>
      <c r="D4510" s="29">
        <v>6</v>
      </c>
      <c r="E4510" s="28">
        <v>2007</v>
      </c>
      <c r="F4510" s="31">
        <f>DATE(E4510,D4510,C4510)</f>
        <v>39262</v>
      </c>
      <c r="G4510" s="24" t="s">
        <v>5668</v>
      </c>
      <c r="H4510" s="2">
        <v>1900000</v>
      </c>
      <c r="I4510" s="2">
        <v>18435</v>
      </c>
      <c r="J4510" s="2">
        <v>139317</v>
      </c>
      <c r="K4510" s="28" t="str">
        <f t="shared" si="562"/>
        <v/>
      </c>
      <c r="L4510" s="28" t="str">
        <f t="shared" si="563"/>
        <v/>
      </c>
      <c r="M4510" s="28" t="s">
        <v>5668</v>
      </c>
      <c r="N4510" s="28" t="str">
        <f t="shared" si="564"/>
        <v/>
      </c>
      <c r="O4510" s="28" t="str">
        <f>IF(N4510=1,M4510&amp;" ("&amp;E4510&amp;")",M4510)</f>
        <v>Chacun sa nuit</v>
      </c>
      <c r="P4510" s="36">
        <f>INDEX(cpi!$A$1:$M$105,MATCH('Inflation adjust calc'!$E4510,cpi!$A:$A,0),MATCH('Inflation adjust calc'!$D4510,cpi!$1:$1,0))</f>
        <v>208.352</v>
      </c>
      <c r="Q4510" s="36">
        <f>cpi!$I$2</f>
        <v>240.85300000000001</v>
      </c>
      <c r="R4510" s="36">
        <f t="shared" si="569"/>
        <v>1.1559908232222393</v>
      </c>
      <c r="S4510" s="28" t="str">
        <f t="shared" si="565"/>
        <v/>
      </c>
      <c r="T4510" s="37">
        <f t="shared" si="566"/>
        <v>2196382.564122255</v>
      </c>
      <c r="U4510" s="37">
        <f t="shared" si="567"/>
        <v>21310.690826101982</v>
      </c>
      <c r="V4510" s="37">
        <f t="shared" si="568"/>
        <v>161049.17351885271</v>
      </c>
    </row>
    <row r="4511" spans="1:22">
      <c r="A4511" s="23">
        <v>4510</v>
      </c>
      <c r="B4511" s="3" t="s">
        <v>406</v>
      </c>
      <c r="C4511" s="28">
        <v>26</v>
      </c>
      <c r="D4511" s="29">
        <v>7</v>
      </c>
      <c r="E4511" s="28">
        <v>2013</v>
      </c>
      <c r="F4511" s="31">
        <f>DATE(E4511,D4511,C4511)</f>
        <v>41481</v>
      </c>
      <c r="G4511" s="24" t="s">
        <v>5669</v>
      </c>
      <c r="H4511" s="2">
        <v>1900000</v>
      </c>
      <c r="I4511">
        <v>0</v>
      </c>
      <c r="J4511" s="2">
        <v>285593</v>
      </c>
      <c r="K4511" s="28" t="str">
        <f t="shared" si="562"/>
        <v/>
      </c>
      <c r="L4511" s="28" t="str">
        <f t="shared" si="563"/>
        <v/>
      </c>
      <c r="M4511" s="28" t="s">
        <v>5669</v>
      </c>
      <c r="N4511" s="28" t="str">
        <f t="shared" si="564"/>
        <v/>
      </c>
      <c r="O4511" s="28" t="str">
        <f>IF(N4511=1,M4511&amp;" ("&amp;E4511&amp;")",M4511)</f>
        <v>Stranded</v>
      </c>
      <c r="P4511" s="36">
        <f>INDEX(cpi!$A$1:$M$105,MATCH('Inflation adjust calc'!$E4511,cpi!$A:$A,0),MATCH('Inflation adjust calc'!$D4511,cpi!$1:$1,0))</f>
        <v>233.596</v>
      </c>
      <c r="Q4511" s="36">
        <f>cpi!$I$2</f>
        <v>240.85300000000001</v>
      </c>
      <c r="R4511" s="36">
        <f t="shared" si="569"/>
        <v>1.0310664566174079</v>
      </c>
      <c r="S4511" s="28" t="str">
        <f t="shared" si="565"/>
        <v/>
      </c>
      <c r="T4511" s="37">
        <f t="shared" si="566"/>
        <v>1959026.2675730751</v>
      </c>
      <c r="U4511" s="37">
        <f t="shared" si="567"/>
        <v>0</v>
      </c>
      <c r="V4511" s="37">
        <f t="shared" si="568"/>
        <v>294465.36254473537</v>
      </c>
    </row>
    <row r="4512" spans="1:22">
      <c r="A4512" s="23">
        <v>4511</v>
      </c>
      <c r="B4512" s="3" t="s">
        <v>815</v>
      </c>
      <c r="C4512" s="28">
        <v>31</v>
      </c>
      <c r="D4512" s="29">
        <v>12</v>
      </c>
      <c r="E4512" s="28">
        <v>2015</v>
      </c>
      <c r="F4512" s="31">
        <f>DATE(E4512,D4512,C4512)</f>
        <v>42369</v>
      </c>
      <c r="G4512" s="24" t="s">
        <v>5670</v>
      </c>
      <c r="H4512" s="2">
        <v>1900000</v>
      </c>
      <c r="I4512">
        <v>0</v>
      </c>
      <c r="J4512" s="2">
        <v>12444</v>
      </c>
      <c r="K4512" s="28" t="str">
        <f t="shared" si="562"/>
        <v/>
      </c>
      <c r="L4512" s="28" t="str">
        <f t="shared" si="563"/>
        <v/>
      </c>
      <c r="M4512" s="28" t="s">
        <v>5670</v>
      </c>
      <c r="N4512" s="28" t="str">
        <f t="shared" si="564"/>
        <v/>
      </c>
      <c r="O4512" s="28" t="str">
        <f>IF(N4512=1,M4512&amp;" ("&amp;E4512&amp;")",M4512)</f>
        <v>Vaalu</v>
      </c>
      <c r="P4512" s="36">
        <f>INDEX(cpi!$A$1:$M$105,MATCH('Inflation adjust calc'!$E4512,cpi!$A:$A,0),MATCH('Inflation adjust calc'!$D4512,cpi!$1:$1,0))</f>
        <v>236.52500000000001</v>
      </c>
      <c r="Q4512" s="36">
        <f>cpi!$I$2</f>
        <v>240.85300000000001</v>
      </c>
      <c r="R4512" s="36">
        <f t="shared" si="569"/>
        <v>1.0182982771377234</v>
      </c>
      <c r="S4512" s="28" t="str">
        <f t="shared" si="565"/>
        <v/>
      </c>
      <c r="T4512" s="37">
        <f t="shared" si="566"/>
        <v>1934766.7265616744</v>
      </c>
      <c r="U4512" s="37">
        <f t="shared" si="567"/>
        <v>0</v>
      </c>
      <c r="V4512" s="37">
        <f t="shared" si="568"/>
        <v>12671.70376070183</v>
      </c>
    </row>
    <row r="4513" spans="1:22">
      <c r="A4513" s="23">
        <v>4512</v>
      </c>
      <c r="B4513" s="3" t="s">
        <v>2264</v>
      </c>
      <c r="C4513" s="28">
        <v>27</v>
      </c>
      <c r="D4513" s="29">
        <v>8</v>
      </c>
      <c r="E4513" s="28">
        <v>2010</v>
      </c>
      <c r="F4513" s="31">
        <f>DATE(E4513,D4513,C4513)</f>
        <v>40417</v>
      </c>
      <c r="G4513" s="24" t="s">
        <v>5671</v>
      </c>
      <c r="H4513" s="2">
        <v>1800000</v>
      </c>
      <c r="I4513" s="2">
        <v>41034350</v>
      </c>
      <c r="J4513" s="2">
        <v>70165900</v>
      </c>
      <c r="K4513" s="28" t="str">
        <f t="shared" si="562"/>
        <v/>
      </c>
      <c r="L4513" s="28" t="str">
        <f t="shared" si="563"/>
        <v/>
      </c>
      <c r="M4513" s="28" t="s">
        <v>5671</v>
      </c>
      <c r="N4513" s="28" t="str">
        <f t="shared" si="564"/>
        <v/>
      </c>
      <c r="O4513" s="28" t="str">
        <f>IF(N4513=1,M4513&amp;" ("&amp;E4513&amp;")",M4513)</f>
        <v>The Last Exorcism</v>
      </c>
      <c r="P4513" s="36">
        <f>INDEX(cpi!$A$1:$M$105,MATCH('Inflation adjust calc'!$E4513,cpi!$A:$A,0),MATCH('Inflation adjust calc'!$D4513,cpi!$1:$1,0))</f>
        <v>218.31200000000001</v>
      </c>
      <c r="Q4513" s="36">
        <f>cpi!$I$2</f>
        <v>240.85300000000001</v>
      </c>
      <c r="R4513" s="36">
        <f t="shared" si="569"/>
        <v>1.1032513100516692</v>
      </c>
      <c r="S4513" s="28" t="str">
        <f t="shared" si="565"/>
        <v/>
      </c>
      <c r="T4513" s="37">
        <f t="shared" si="566"/>
        <v>1985852.3580930047</v>
      </c>
      <c r="U4513" s="37">
        <f t="shared" si="567"/>
        <v>45271200.394618712</v>
      </c>
      <c r="V4513" s="37">
        <f t="shared" si="568"/>
        <v>77410621.095954418</v>
      </c>
    </row>
    <row r="4514" spans="1:22">
      <c r="A4514" s="23">
        <v>4513</v>
      </c>
      <c r="B4514" s="3" t="s">
        <v>5672</v>
      </c>
      <c r="C4514" s="28">
        <v>16</v>
      </c>
      <c r="D4514" s="29">
        <v>11</v>
      </c>
      <c r="E4514" s="28">
        <v>1976</v>
      </c>
      <c r="F4514" s="31">
        <f>DATE(E4514,D4514,C4514)</f>
        <v>28080</v>
      </c>
      <c r="G4514" s="24" t="s">
        <v>2412</v>
      </c>
      <c r="H4514" s="2">
        <v>1800000</v>
      </c>
      <c r="I4514" s="2">
        <v>25878153</v>
      </c>
      <c r="J4514" s="2">
        <v>25878153</v>
      </c>
      <c r="K4514" s="28" t="str">
        <f t="shared" si="562"/>
        <v/>
      </c>
      <c r="L4514" s="28" t="str">
        <f t="shared" si="563"/>
        <v/>
      </c>
      <c r="M4514" s="28" t="s">
        <v>2412</v>
      </c>
      <c r="N4514" s="28">
        <f t="shared" si="564"/>
        <v>1</v>
      </c>
      <c r="O4514" s="28" t="str">
        <f>IF(N4514=1,M4514&amp;" ("&amp;E4514&amp;")",M4514)</f>
        <v>Carrie (1976)</v>
      </c>
      <c r="P4514" s="36">
        <f>INDEX(cpi!$A$1:$M$105,MATCH('Inflation adjust calc'!$E4514,cpi!$A:$A,0),MATCH('Inflation adjust calc'!$D4514,cpi!$1:$1,0))</f>
        <v>58</v>
      </c>
      <c r="Q4514" s="36">
        <f>cpi!$I$2</f>
        <v>240.85300000000001</v>
      </c>
      <c r="R4514" s="36">
        <f t="shared" si="569"/>
        <v>4.1526379310344828</v>
      </c>
      <c r="S4514" s="28" t="str">
        <f t="shared" si="565"/>
        <v/>
      </c>
      <c r="T4514" s="37">
        <f t="shared" si="566"/>
        <v>7474748.2758620689</v>
      </c>
      <c r="U4514" s="37">
        <f t="shared" si="567"/>
        <v>107462599.73291379</v>
      </c>
      <c r="V4514" s="37">
        <f t="shared" si="568"/>
        <v>107462599.73291379</v>
      </c>
    </row>
    <row r="4515" spans="1:22">
      <c r="A4515" s="23">
        <v>4514</v>
      </c>
      <c r="B4515" s="3">
        <v>30936</v>
      </c>
      <c r="C4515" s="28">
        <v>9</v>
      </c>
      <c r="D4515" s="29">
        <v>11</v>
      </c>
      <c r="E4515" s="28">
        <v>1984</v>
      </c>
      <c r="F4515" s="31">
        <f>DATE(E4515,D4515,C4515)</f>
        <v>30995</v>
      </c>
      <c r="G4515" s="24" t="s">
        <v>2098</v>
      </c>
      <c r="H4515" s="2">
        <v>1800000</v>
      </c>
      <c r="I4515" s="2">
        <v>25504513</v>
      </c>
      <c r="J4515" s="2">
        <v>25504513</v>
      </c>
      <c r="K4515" s="28" t="str">
        <f t="shared" si="562"/>
        <v/>
      </c>
      <c r="L4515" s="28" t="str">
        <f t="shared" si="563"/>
        <v/>
      </c>
      <c r="M4515" s="28" t="s">
        <v>2098</v>
      </c>
      <c r="N4515" s="28">
        <f t="shared" si="564"/>
        <v>1</v>
      </c>
      <c r="O4515" s="28" t="str">
        <f>IF(N4515=1,M4515&amp;" ("&amp;E4515&amp;")",M4515)</f>
        <v>A Nightmare on Elm Street (1984)</v>
      </c>
      <c r="P4515" s="36">
        <f>INDEX(cpi!$A$1:$M$105,MATCH('Inflation adjust calc'!$E4515,cpi!$A:$A,0),MATCH('Inflation adjust calc'!$D4515,cpi!$1:$1,0))</f>
        <v>105.3</v>
      </c>
      <c r="Q4515" s="36">
        <f>cpi!$I$2</f>
        <v>240.85300000000001</v>
      </c>
      <c r="R4515" s="36">
        <f t="shared" si="569"/>
        <v>2.2873029439696109</v>
      </c>
      <c r="S4515" s="28" t="str">
        <f t="shared" si="565"/>
        <v/>
      </c>
      <c r="T4515" s="37">
        <f t="shared" si="566"/>
        <v>4117145.2991452995</v>
      </c>
      <c r="U4515" s="37">
        <f t="shared" si="567"/>
        <v>58336547.669411212</v>
      </c>
      <c r="V4515" s="37">
        <f t="shared" si="568"/>
        <v>58336547.669411212</v>
      </c>
    </row>
    <row r="4516" spans="1:22">
      <c r="A4516" s="23">
        <v>4515</v>
      </c>
      <c r="B4516" s="3" t="s">
        <v>5673</v>
      </c>
      <c r="C4516" s="28">
        <v>27</v>
      </c>
      <c r="D4516" s="29">
        <v>6</v>
      </c>
      <c r="E4516" s="28">
        <v>2012</v>
      </c>
      <c r="F4516" s="31">
        <f>DATE(E4516,D4516,C4516)</f>
        <v>41087</v>
      </c>
      <c r="G4516" s="24" t="s">
        <v>5674</v>
      </c>
      <c r="H4516" s="2">
        <v>1800000</v>
      </c>
      <c r="I4516" s="2">
        <v>12795746</v>
      </c>
      <c r="J4516" s="2">
        <v>23265132</v>
      </c>
      <c r="K4516" s="28" t="str">
        <f t="shared" si="562"/>
        <v/>
      </c>
      <c r="L4516" s="28" t="str">
        <f t="shared" si="563"/>
        <v/>
      </c>
      <c r="M4516" s="28" t="s">
        <v>5674</v>
      </c>
      <c r="N4516" s="28" t="str">
        <f t="shared" si="564"/>
        <v/>
      </c>
      <c r="O4516" s="28" t="str">
        <f>IF(N4516=1,M4516&amp;" ("&amp;E4516&amp;")",M4516)</f>
        <v>Beasts of the Southern Wild</v>
      </c>
      <c r="P4516" s="36">
        <f>INDEX(cpi!$A$1:$M$105,MATCH('Inflation adjust calc'!$E4516,cpi!$A:$A,0),MATCH('Inflation adjust calc'!$D4516,cpi!$1:$1,0))</f>
        <v>229.47800000000001</v>
      </c>
      <c r="Q4516" s="36">
        <f>cpi!$I$2</f>
        <v>240.85300000000001</v>
      </c>
      <c r="R4516" s="36">
        <f t="shared" si="569"/>
        <v>1.0495690218670199</v>
      </c>
      <c r="S4516" s="28" t="str">
        <f t="shared" si="565"/>
        <v/>
      </c>
      <c r="T4516" s="37">
        <f t="shared" si="566"/>
        <v>1889224.2393606359</v>
      </c>
      <c r="U4516" s="37">
        <f t="shared" si="567"/>
        <v>13430018.613278832</v>
      </c>
      <c r="V4516" s="37">
        <f t="shared" si="568"/>
        <v>24418361.836847104</v>
      </c>
    </row>
    <row r="4517" spans="1:22">
      <c r="A4517" s="23">
        <v>4516</v>
      </c>
      <c r="B4517" s="3" t="s">
        <v>5675</v>
      </c>
      <c r="C4517" s="28">
        <v>29</v>
      </c>
      <c r="D4517" s="29">
        <v>1</v>
      </c>
      <c r="E4517" s="28">
        <v>1964</v>
      </c>
      <c r="F4517" s="31">
        <f>DATE(E4517,D4517,C4517)</f>
        <v>23405</v>
      </c>
      <c r="G4517" s="24" t="s">
        <v>5676</v>
      </c>
      <c r="H4517" s="2">
        <v>1800000</v>
      </c>
      <c r="I4517" s="2">
        <v>9164370</v>
      </c>
      <c r="J4517" s="2">
        <v>9164370</v>
      </c>
      <c r="K4517" s="28" t="str">
        <f t="shared" si="562"/>
        <v/>
      </c>
      <c r="L4517" s="28" t="str">
        <f t="shared" si="563"/>
        <v/>
      </c>
      <c r="M4517" s="28" t="s">
        <v>5676</v>
      </c>
      <c r="N4517" s="28" t="str">
        <f t="shared" si="564"/>
        <v/>
      </c>
      <c r="O4517" s="28" t="str">
        <f>IF(N4517=1,M4517&amp;" ("&amp;E4517&amp;")",M4517)</f>
        <v>Dr. Strangelove</v>
      </c>
      <c r="P4517" s="36">
        <f>INDEX(cpi!$A$1:$M$105,MATCH('Inflation adjust calc'!$E4517,cpi!$A:$A,0),MATCH('Inflation adjust calc'!$D4517,cpi!$1:$1,0))</f>
        <v>30.9</v>
      </c>
      <c r="Q4517" s="36">
        <f>cpi!$I$2</f>
        <v>240.85300000000001</v>
      </c>
      <c r="R4517" s="36">
        <f t="shared" si="569"/>
        <v>7.7945954692556638</v>
      </c>
      <c r="S4517" s="28" t="str">
        <f t="shared" si="565"/>
        <v/>
      </c>
      <c r="T4517" s="37">
        <f t="shared" si="566"/>
        <v>14030271.844660195</v>
      </c>
      <c r="U4517" s="37">
        <f t="shared" si="567"/>
        <v>71432556.880582526</v>
      </c>
      <c r="V4517" s="37">
        <f t="shared" si="568"/>
        <v>71432556.880582526</v>
      </c>
    </row>
    <row r="4518" spans="1:22">
      <c r="A4518" s="23">
        <v>4517</v>
      </c>
      <c r="B4518" s="3">
        <v>26665</v>
      </c>
      <c r="C4518" s="28">
        <v>1</v>
      </c>
      <c r="D4518" s="29">
        <v>1</v>
      </c>
      <c r="E4518" s="28">
        <v>1973</v>
      </c>
      <c r="F4518" s="31">
        <f>DATE(E4518,D4518,C4518)</f>
        <v>26665</v>
      </c>
      <c r="G4518" s="24" t="s">
        <v>5677</v>
      </c>
      <c r="H4518" s="2">
        <v>1800000</v>
      </c>
      <c r="I4518" s="2">
        <v>8800000</v>
      </c>
      <c r="J4518" s="2">
        <v>8800000</v>
      </c>
      <c r="K4518" s="28" t="str">
        <f t="shared" si="562"/>
        <v/>
      </c>
      <c r="L4518" s="28" t="str">
        <f t="shared" si="563"/>
        <v/>
      </c>
      <c r="M4518" s="28" t="s">
        <v>5677</v>
      </c>
      <c r="N4518" s="28" t="str">
        <f t="shared" si="564"/>
        <v/>
      </c>
      <c r="O4518" s="28" t="str">
        <f>IF(N4518=1,M4518&amp;" ("&amp;E4518&amp;")",M4518)</f>
        <v>Battle for the Planet of the Apes</v>
      </c>
      <c r="P4518" s="36">
        <f>INDEX(cpi!$A$1:$M$105,MATCH('Inflation adjust calc'!$E4518,cpi!$A:$A,0),MATCH('Inflation adjust calc'!$D4518,cpi!$1:$1,0))</f>
        <v>42.6</v>
      </c>
      <c r="Q4518" s="36">
        <f>cpi!$I$2</f>
        <v>240.85300000000001</v>
      </c>
      <c r="R4518" s="36">
        <f t="shared" si="569"/>
        <v>5.6538262910798123</v>
      </c>
      <c r="S4518" s="28" t="str">
        <f t="shared" si="565"/>
        <v/>
      </c>
      <c r="T4518" s="37">
        <f t="shared" si="566"/>
        <v>10176887.323943662</v>
      </c>
      <c r="U4518" s="37">
        <f t="shared" si="567"/>
        <v>49753671.361502349</v>
      </c>
      <c r="V4518" s="37">
        <f t="shared" si="568"/>
        <v>49753671.361502349</v>
      </c>
    </row>
    <row r="4519" spans="1:22">
      <c r="A4519" s="23">
        <v>4518</v>
      </c>
      <c r="B4519" s="3" t="s">
        <v>5678</v>
      </c>
      <c r="C4519" s="28">
        <v>18</v>
      </c>
      <c r="D4519" s="29">
        <v>9</v>
      </c>
      <c r="E4519" s="28">
        <v>1951</v>
      </c>
      <c r="F4519" s="31">
        <f>DATE(E4519,D4519,C4519)</f>
        <v>18889</v>
      </c>
      <c r="G4519" s="24" t="s">
        <v>5679</v>
      </c>
      <c r="H4519" s="2">
        <v>1800000</v>
      </c>
      <c r="I4519" s="2">
        <v>8000000</v>
      </c>
      <c r="J4519" s="2">
        <v>8000000</v>
      </c>
      <c r="K4519" s="28" t="str">
        <f t="shared" si="562"/>
        <v/>
      </c>
      <c r="L4519" s="28" t="str">
        <f t="shared" si="563"/>
        <v/>
      </c>
      <c r="M4519" s="28" t="s">
        <v>5679</v>
      </c>
      <c r="N4519" s="28" t="str">
        <f t="shared" si="564"/>
        <v/>
      </c>
      <c r="O4519" s="28" t="str">
        <f>IF(N4519=1,M4519&amp;" ("&amp;E4519&amp;")",M4519)</f>
        <v>A Streetcar Named Desire</v>
      </c>
      <c r="P4519" s="36">
        <f>INDEX(cpi!$A$1:$M$105,MATCH('Inflation adjust calc'!$E4519,cpi!$A:$A,0),MATCH('Inflation adjust calc'!$D4519,cpi!$1:$1,0))</f>
        <v>26.1</v>
      </c>
      <c r="Q4519" s="36">
        <f>cpi!$I$2</f>
        <v>240.85300000000001</v>
      </c>
      <c r="R4519" s="36">
        <f t="shared" si="569"/>
        <v>9.2280842911877397</v>
      </c>
      <c r="S4519" s="28" t="str">
        <f t="shared" si="565"/>
        <v/>
      </c>
      <c r="T4519" s="37">
        <f t="shared" si="566"/>
        <v>16610551.724137932</v>
      </c>
      <c r="U4519" s="37">
        <f t="shared" si="567"/>
        <v>73824674.329501912</v>
      </c>
      <c r="V4519" s="37">
        <f t="shared" si="568"/>
        <v>73824674.329501912</v>
      </c>
    </row>
    <row r="4520" spans="1:22">
      <c r="A4520" s="23">
        <v>4519</v>
      </c>
      <c r="B4520" s="3">
        <v>24905</v>
      </c>
      <c r="C4520" s="28">
        <v>3</v>
      </c>
      <c r="D4520" s="29">
        <v>8</v>
      </c>
      <c r="E4520" s="28">
        <v>1968</v>
      </c>
      <c r="F4520" s="31">
        <f>DATE(E4520,D4520,C4520)</f>
        <v>25053</v>
      </c>
      <c r="G4520" s="24" t="s">
        <v>5680</v>
      </c>
      <c r="H4520" s="2">
        <v>1800000</v>
      </c>
      <c r="I4520" s="2">
        <v>6800000</v>
      </c>
      <c r="J4520" s="2">
        <v>6800000</v>
      </c>
      <c r="K4520" s="28" t="str">
        <f t="shared" si="562"/>
        <v/>
      </c>
      <c r="L4520" s="28" t="str">
        <f t="shared" si="563"/>
        <v/>
      </c>
      <c r="M4520" s="28" t="s">
        <v>5680</v>
      </c>
      <c r="N4520" s="28" t="str">
        <f t="shared" si="564"/>
        <v/>
      </c>
      <c r="O4520" s="28" t="str">
        <f>IF(N4520=1,M4520&amp;" ("&amp;E4520&amp;")",M4520)</f>
        <v>Hang 'em High</v>
      </c>
      <c r="P4520" s="36">
        <f>INDEX(cpi!$A$1:$M$105,MATCH('Inflation adjust calc'!$E4520,cpi!$A:$A,0),MATCH('Inflation adjust calc'!$D4520,cpi!$1:$1,0))</f>
        <v>35</v>
      </c>
      <c r="Q4520" s="36">
        <f>cpi!$I$2</f>
        <v>240.85300000000001</v>
      </c>
      <c r="R4520" s="36">
        <f t="shared" si="569"/>
        <v>6.8815142857142861</v>
      </c>
      <c r="S4520" s="28" t="str">
        <f t="shared" si="565"/>
        <v/>
      </c>
      <c r="T4520" s="37">
        <f t="shared" si="566"/>
        <v>12386725.714285715</v>
      </c>
      <c r="U4520" s="37">
        <f t="shared" si="567"/>
        <v>46794297.142857149</v>
      </c>
      <c r="V4520" s="37">
        <f t="shared" si="568"/>
        <v>46794297.142857149</v>
      </c>
    </row>
    <row r="4521" spans="1:22">
      <c r="A4521" s="23">
        <v>4520</v>
      </c>
      <c r="B4521" s="3" t="s">
        <v>479</v>
      </c>
      <c r="C4521" s="28">
        <v>15</v>
      </c>
      <c r="D4521" s="29">
        <v>11</v>
      </c>
      <c r="E4521" s="28">
        <v>2002</v>
      </c>
      <c r="F4521" s="31">
        <f>DATE(E4521,D4521,C4521)</f>
        <v>37575</v>
      </c>
      <c r="G4521" s="24" t="s">
        <v>5681</v>
      </c>
      <c r="H4521" s="2">
        <v>1800000</v>
      </c>
      <c r="I4521" s="2">
        <v>5719000</v>
      </c>
      <c r="J4521" s="2">
        <v>5719000</v>
      </c>
      <c r="K4521" s="28" t="str">
        <f t="shared" si="562"/>
        <v/>
      </c>
      <c r="L4521" s="28" t="str">
        <f t="shared" si="563"/>
        <v/>
      </c>
      <c r="M4521" s="28" t="s">
        <v>5681</v>
      </c>
      <c r="N4521" s="28" t="str">
        <f t="shared" si="564"/>
        <v/>
      </c>
      <c r="O4521" s="28" t="str">
        <f>IF(N4521=1,M4521&amp;" ("&amp;E4521&amp;")",M4521)</f>
        <v>El crimen de padre Amaro</v>
      </c>
      <c r="P4521" s="36">
        <f>INDEX(cpi!$A$1:$M$105,MATCH('Inflation adjust calc'!$E4521,cpi!$A:$A,0),MATCH('Inflation adjust calc'!$D4521,cpi!$1:$1,0))</f>
        <v>181.3</v>
      </c>
      <c r="Q4521" s="36">
        <f>cpi!$I$2</f>
        <v>240.85300000000001</v>
      </c>
      <c r="R4521" s="36">
        <f t="shared" si="569"/>
        <v>1.3284776613348042</v>
      </c>
      <c r="S4521" s="28" t="str">
        <f t="shared" si="565"/>
        <v/>
      </c>
      <c r="T4521" s="37">
        <f t="shared" si="566"/>
        <v>2391259.7904026476</v>
      </c>
      <c r="U4521" s="37">
        <f t="shared" si="567"/>
        <v>7597563.7451737449</v>
      </c>
      <c r="V4521" s="37">
        <f t="shared" si="568"/>
        <v>7597563.7451737449</v>
      </c>
    </row>
    <row r="4522" spans="1:22">
      <c r="A4522" s="23">
        <v>4521</v>
      </c>
      <c r="B4522" s="3" t="s">
        <v>573</v>
      </c>
      <c r="C4522" s="28">
        <v>15</v>
      </c>
      <c r="D4522" s="29">
        <v>6</v>
      </c>
      <c r="E4522" s="28">
        <v>2001</v>
      </c>
      <c r="F4522" s="31">
        <f>DATE(E4522,D4522,C4522)</f>
        <v>37057</v>
      </c>
      <c r="G4522" s="24" t="s">
        <v>5682</v>
      </c>
      <c r="H4522" s="2">
        <v>1800000</v>
      </c>
      <c r="I4522" s="2">
        <v>3050934</v>
      </c>
      <c r="J4522" s="2">
        <v>3050934</v>
      </c>
      <c r="K4522" s="28" t="str">
        <f t="shared" si="562"/>
        <v/>
      </c>
      <c r="L4522" s="28" t="str">
        <f t="shared" si="563"/>
        <v/>
      </c>
      <c r="M4522" s="28" t="s">
        <v>5682</v>
      </c>
      <c r="N4522" s="28" t="str">
        <f t="shared" si="564"/>
        <v/>
      </c>
      <c r="O4522" s="28" t="str">
        <f>IF(N4522=1,M4522&amp;" ("&amp;E4522&amp;")",M4522)</f>
        <v>Songcatcher</v>
      </c>
      <c r="P4522" s="36">
        <f>INDEX(cpi!$A$1:$M$105,MATCH('Inflation adjust calc'!$E4522,cpi!$A:$A,0),MATCH('Inflation adjust calc'!$D4522,cpi!$1:$1,0))</f>
        <v>178</v>
      </c>
      <c r="Q4522" s="36">
        <f>cpi!$I$2</f>
        <v>240.85300000000001</v>
      </c>
      <c r="R4522" s="36">
        <f t="shared" si="569"/>
        <v>1.3531067415730338</v>
      </c>
      <c r="S4522" s="28" t="str">
        <f t="shared" si="565"/>
        <v/>
      </c>
      <c r="T4522" s="37">
        <f t="shared" si="566"/>
        <v>2435592.1348314607</v>
      </c>
      <c r="U4522" s="37">
        <f t="shared" si="567"/>
        <v>4128239.3634943822</v>
      </c>
      <c r="V4522" s="37">
        <f t="shared" si="568"/>
        <v>4128239.3634943822</v>
      </c>
    </row>
    <row r="4523" spans="1:22">
      <c r="A4523" s="23">
        <v>4522</v>
      </c>
      <c r="B4523" s="3" t="s">
        <v>5683</v>
      </c>
      <c r="C4523" s="28">
        <v>23</v>
      </c>
      <c r="D4523" s="29">
        <v>8</v>
      </c>
      <c r="E4523" s="28">
        <v>2011</v>
      </c>
      <c r="F4523" s="31">
        <f>DATE(E4523,D4523,C4523)</f>
        <v>40778</v>
      </c>
      <c r="G4523" s="24" t="s">
        <v>5684</v>
      </c>
      <c r="H4523" s="2">
        <v>1800000</v>
      </c>
      <c r="I4523" s="2">
        <v>841056</v>
      </c>
      <c r="J4523" s="2">
        <v>842693</v>
      </c>
      <c r="K4523" s="28" t="str">
        <f t="shared" si="562"/>
        <v/>
      </c>
      <c r="L4523" s="28" t="str">
        <f t="shared" si="563"/>
        <v/>
      </c>
      <c r="M4523" s="28" t="s">
        <v>5684</v>
      </c>
      <c r="N4523" s="28" t="str">
        <f t="shared" si="564"/>
        <v/>
      </c>
      <c r="O4523" s="28" t="str">
        <f>IF(N4523=1,M4523&amp;" ("&amp;E4523&amp;")",M4523)</f>
        <v>Higher Ground</v>
      </c>
      <c r="P4523" s="36">
        <f>INDEX(cpi!$A$1:$M$105,MATCH('Inflation adjust calc'!$E4523,cpi!$A:$A,0),MATCH('Inflation adjust calc'!$D4523,cpi!$1:$1,0))</f>
        <v>226.54499999999999</v>
      </c>
      <c r="Q4523" s="36">
        <f>cpi!$I$2</f>
        <v>240.85300000000001</v>
      </c>
      <c r="R4523" s="36">
        <f t="shared" si="569"/>
        <v>1.0631574300911519</v>
      </c>
      <c r="S4523" s="28" t="str">
        <f t="shared" si="565"/>
        <v/>
      </c>
      <c r="T4523" s="37">
        <f t="shared" si="566"/>
        <v>1913683.3741640735</v>
      </c>
      <c r="U4523" s="37">
        <f t="shared" si="567"/>
        <v>894174.93552274385</v>
      </c>
      <c r="V4523" s="37">
        <f t="shared" si="568"/>
        <v>895915.3242358031</v>
      </c>
    </row>
    <row r="4524" spans="1:22">
      <c r="A4524" s="23">
        <v>4523</v>
      </c>
      <c r="B4524" s="3" t="s">
        <v>2000</v>
      </c>
      <c r="C4524" s="28">
        <v>22</v>
      </c>
      <c r="D4524" s="29">
        <v>4</v>
      </c>
      <c r="E4524" s="28">
        <v>2011</v>
      </c>
      <c r="F4524" s="31">
        <f>DATE(E4524,D4524,C4524)</f>
        <v>40655</v>
      </c>
      <c r="G4524" s="24" t="s">
        <v>5685</v>
      </c>
      <c r="H4524" s="2">
        <v>1800000</v>
      </c>
      <c r="I4524" s="2">
        <v>638476</v>
      </c>
      <c r="J4524" s="2">
        <v>638476</v>
      </c>
      <c r="K4524" s="28" t="str">
        <f t="shared" si="562"/>
        <v/>
      </c>
      <c r="L4524" s="28" t="str">
        <f t="shared" si="563"/>
        <v/>
      </c>
      <c r="M4524" s="28" t="s">
        <v>5685</v>
      </c>
      <c r="N4524" s="28" t="str">
        <f t="shared" si="564"/>
        <v/>
      </c>
      <c r="O4524" s="28" t="str">
        <f>IF(N4524=1,M4524&amp;" ("&amp;E4524&amp;")",M4524)</f>
        <v>POM Wonderful Presents: The Greatest Movie Ever Sold</v>
      </c>
      <c r="P4524" s="36">
        <f>INDEX(cpi!$A$1:$M$105,MATCH('Inflation adjust calc'!$E4524,cpi!$A:$A,0),MATCH('Inflation adjust calc'!$D4524,cpi!$1:$1,0))</f>
        <v>224.90600000000001</v>
      </c>
      <c r="Q4524" s="36">
        <f>cpi!$I$2</f>
        <v>240.85300000000001</v>
      </c>
      <c r="R4524" s="36">
        <f t="shared" si="569"/>
        <v>1.0709051781633216</v>
      </c>
      <c r="S4524" s="28" t="str">
        <f t="shared" si="565"/>
        <v/>
      </c>
      <c r="T4524" s="37">
        <f t="shared" si="566"/>
        <v>1927629.320693979</v>
      </c>
      <c r="U4524" s="37">
        <f t="shared" si="567"/>
        <v>683747.25453300495</v>
      </c>
      <c r="V4524" s="37">
        <f t="shared" si="568"/>
        <v>683747.25453300495</v>
      </c>
    </row>
    <row r="4525" spans="1:22">
      <c r="A4525" s="23">
        <v>4524</v>
      </c>
      <c r="B4525" s="3">
        <v>38534</v>
      </c>
      <c r="C4525" s="28">
        <v>7</v>
      </c>
      <c r="D4525" s="29">
        <v>1</v>
      </c>
      <c r="E4525" s="28">
        <v>2005</v>
      </c>
      <c r="F4525" s="31">
        <f>DATE(E4525,D4525,C4525)</f>
        <v>38359</v>
      </c>
      <c r="G4525" s="24" t="s">
        <v>5686</v>
      </c>
      <c r="H4525" s="2">
        <v>1800000</v>
      </c>
      <c r="I4525" s="2">
        <v>506793</v>
      </c>
      <c r="J4525" s="2">
        <v>1322161</v>
      </c>
      <c r="K4525" s="28" t="str">
        <f t="shared" si="562"/>
        <v/>
      </c>
      <c r="L4525" s="28" t="str">
        <f t="shared" si="563"/>
        <v/>
      </c>
      <c r="M4525" s="28" t="s">
        <v>5686</v>
      </c>
      <c r="N4525" s="28" t="str">
        <f t="shared" si="564"/>
        <v/>
      </c>
      <c r="O4525" s="28" t="str">
        <f>IF(N4525=1,M4525&amp;" ("&amp;E4525&amp;")",M4525)</f>
        <v>Travellers and Magicians</v>
      </c>
      <c r="P4525" s="36">
        <f>INDEX(cpi!$A$1:$M$105,MATCH('Inflation adjust calc'!$E4525,cpi!$A:$A,0),MATCH('Inflation adjust calc'!$D4525,cpi!$1:$1,0))</f>
        <v>190.7</v>
      </c>
      <c r="Q4525" s="36">
        <f>cpi!$I$2</f>
        <v>240.85300000000001</v>
      </c>
      <c r="R4525" s="36">
        <f t="shared" si="569"/>
        <v>1.2629942317776615</v>
      </c>
      <c r="S4525" s="28" t="str">
        <f t="shared" si="565"/>
        <v/>
      </c>
      <c r="T4525" s="37">
        <f t="shared" si="566"/>
        <v>2273389.6171997907</v>
      </c>
      <c r="U4525" s="37">
        <f t="shared" si="567"/>
        <v>640076.63570529642</v>
      </c>
      <c r="V4525" s="37">
        <f t="shared" si="568"/>
        <v>1669881.7164813846</v>
      </c>
    </row>
    <row r="4526" spans="1:22">
      <c r="A4526" s="23">
        <v>4525</v>
      </c>
      <c r="B4526" s="3">
        <v>33970</v>
      </c>
      <c r="C4526" s="28">
        <v>1</v>
      </c>
      <c r="D4526" s="29">
        <v>1</v>
      </c>
      <c r="E4526" s="28">
        <v>1993</v>
      </c>
      <c r="F4526" s="31">
        <f>DATE(E4526,D4526,C4526)</f>
        <v>33970</v>
      </c>
      <c r="G4526" s="24" t="s">
        <v>5687</v>
      </c>
      <c r="H4526" s="2">
        <v>1800000</v>
      </c>
      <c r="I4526">
        <v>673</v>
      </c>
      <c r="J4526">
        <v>673</v>
      </c>
      <c r="K4526" s="28" t="str">
        <f t="shared" si="562"/>
        <v/>
      </c>
      <c r="L4526" s="28" t="str">
        <f t="shared" si="563"/>
        <v/>
      </c>
      <c r="M4526" s="28" t="s">
        <v>5687</v>
      </c>
      <c r="N4526" s="28" t="str">
        <f t="shared" si="564"/>
        <v/>
      </c>
      <c r="O4526" s="28" t="str">
        <f>IF(N4526=1,M4526&amp;" ("&amp;E4526&amp;")",M4526)</f>
        <v>Ed and his Dead Mother</v>
      </c>
      <c r="P4526" s="36">
        <f>INDEX(cpi!$A$1:$M$105,MATCH('Inflation adjust calc'!$E4526,cpi!$A:$A,0),MATCH('Inflation adjust calc'!$D4526,cpi!$1:$1,0))</f>
        <v>142.6</v>
      </c>
      <c r="Q4526" s="36">
        <f>cpi!$I$2</f>
        <v>240.85300000000001</v>
      </c>
      <c r="R4526" s="36">
        <f t="shared" si="569"/>
        <v>1.6890112201963536</v>
      </c>
      <c r="S4526" s="28" t="str">
        <f t="shared" si="565"/>
        <v/>
      </c>
      <c r="T4526" s="37">
        <f t="shared" si="566"/>
        <v>3040220.1963534364</v>
      </c>
      <c r="U4526" s="37">
        <f t="shared" si="567"/>
        <v>1136.704551192146</v>
      </c>
      <c r="V4526" s="37">
        <f t="shared" si="568"/>
        <v>1136.704551192146</v>
      </c>
    </row>
    <row r="4527" spans="1:22">
      <c r="A4527" s="23">
        <v>4526</v>
      </c>
      <c r="B4527" s="3" t="s">
        <v>2045</v>
      </c>
      <c r="C4527" s="28">
        <v>31</v>
      </c>
      <c r="D4527" s="29">
        <v>12</v>
      </c>
      <c r="E4527" s="28">
        <v>2009</v>
      </c>
      <c r="F4527" s="31">
        <f>DATE(E4527,D4527,C4527)</f>
        <v>40178</v>
      </c>
      <c r="G4527" s="24" t="s">
        <v>5688</v>
      </c>
      <c r="H4527" s="2">
        <v>1800000</v>
      </c>
      <c r="I4527">
        <v>0</v>
      </c>
      <c r="J4527">
        <v>0</v>
      </c>
      <c r="K4527" s="28">
        <f t="shared" si="562"/>
        <v>1</v>
      </c>
      <c r="L4527" s="28" t="str">
        <f t="shared" si="563"/>
        <v/>
      </c>
      <c r="M4527" s="28" t="s">
        <v>5688</v>
      </c>
      <c r="N4527" s="28" t="str">
        <f t="shared" si="564"/>
        <v/>
      </c>
      <c r="O4527" s="28" t="str">
        <f>IF(N4527=1,M4527&amp;" ("&amp;E4527&amp;")",M4527)</f>
        <v>Deadline</v>
      </c>
      <c r="P4527" s="36">
        <f>INDEX(cpi!$A$1:$M$105,MATCH('Inflation adjust calc'!$E4527,cpi!$A:$A,0),MATCH('Inflation adjust calc'!$D4527,cpi!$1:$1,0))</f>
        <v>215.94900000000001</v>
      </c>
      <c r="Q4527" s="36">
        <f>cpi!$I$2</f>
        <v>240.85300000000001</v>
      </c>
      <c r="R4527" s="36">
        <f t="shared" si="569"/>
        <v>1.1153235254620304</v>
      </c>
      <c r="S4527" s="28" t="str">
        <f t="shared" si="565"/>
        <v/>
      </c>
      <c r="T4527" s="37">
        <f t="shared" si="566"/>
        <v>2007582.3458316547</v>
      </c>
      <c r="U4527" s="37">
        <f t="shared" si="567"/>
        <v>0</v>
      </c>
      <c r="V4527" s="37">
        <f t="shared" si="568"/>
        <v>0</v>
      </c>
    </row>
    <row r="4528" spans="1:22">
      <c r="A4528" s="23">
        <v>4527</v>
      </c>
      <c r="B4528" s="3" t="s">
        <v>5689</v>
      </c>
      <c r="C4528" s="28">
        <v>13</v>
      </c>
      <c r="D4528" s="29">
        <v>3</v>
      </c>
      <c r="E4528" s="28">
        <v>2007</v>
      </c>
      <c r="F4528" s="31">
        <f>DATE(E4528,D4528,C4528)</f>
        <v>39154</v>
      </c>
      <c r="G4528" s="24" t="s">
        <v>5690</v>
      </c>
      <c r="H4528" s="2">
        <v>1800000</v>
      </c>
      <c r="I4528">
        <v>0</v>
      </c>
      <c r="J4528">
        <v>0</v>
      </c>
      <c r="K4528" s="28">
        <f t="shared" si="562"/>
        <v>1</v>
      </c>
      <c r="L4528" s="28" t="str">
        <f t="shared" si="563"/>
        <v/>
      </c>
      <c r="M4528" s="28" t="s">
        <v>5690</v>
      </c>
      <c r="N4528" s="28" t="str">
        <f t="shared" si="564"/>
        <v/>
      </c>
      <c r="O4528" s="28" t="str">
        <f>IF(N4528=1,M4528&amp;" ("&amp;E4528&amp;")",M4528)</f>
        <v>Sublime</v>
      </c>
      <c r="P4528" s="36">
        <f>INDEX(cpi!$A$1:$M$105,MATCH('Inflation adjust calc'!$E4528,cpi!$A:$A,0),MATCH('Inflation adjust calc'!$D4528,cpi!$1:$1,0))</f>
        <v>205.352</v>
      </c>
      <c r="Q4528" s="36">
        <f>cpi!$I$2</f>
        <v>240.85300000000001</v>
      </c>
      <c r="R4528" s="36">
        <f t="shared" si="569"/>
        <v>1.1728787642681835</v>
      </c>
      <c r="S4528" s="28" t="str">
        <f t="shared" si="565"/>
        <v/>
      </c>
      <c r="T4528" s="37">
        <f t="shared" si="566"/>
        <v>2111181.7756827301</v>
      </c>
      <c r="U4528" s="37">
        <f t="shared" si="567"/>
        <v>0</v>
      </c>
      <c r="V4528" s="37">
        <f t="shared" si="568"/>
        <v>0</v>
      </c>
    </row>
    <row r="4529" spans="1:22">
      <c r="A4529" s="23">
        <v>4528</v>
      </c>
      <c r="B4529" s="3">
        <v>40970</v>
      </c>
      <c r="C4529" s="28">
        <v>3</v>
      </c>
      <c r="D4529" s="29">
        <v>2</v>
      </c>
      <c r="E4529" s="28">
        <v>2012</v>
      </c>
      <c r="F4529" s="31">
        <f>DATE(E4529,D4529,C4529)</f>
        <v>40942</v>
      </c>
      <c r="G4529" s="24" t="s">
        <v>5691</v>
      </c>
      <c r="H4529" s="2">
        <v>1800000</v>
      </c>
      <c r="I4529">
        <v>0</v>
      </c>
      <c r="J4529">
        <v>0</v>
      </c>
      <c r="K4529" s="28">
        <f t="shared" si="562"/>
        <v>1</v>
      </c>
      <c r="L4529" s="28" t="str">
        <f t="shared" si="563"/>
        <v/>
      </c>
      <c r="M4529" s="28" t="s">
        <v>5691</v>
      </c>
      <c r="N4529" s="28" t="str">
        <f t="shared" si="564"/>
        <v/>
      </c>
      <c r="O4529" s="28" t="str">
        <f>IF(N4529=1,M4529&amp;" ("&amp;E4529&amp;")",M4529)</f>
        <v>Dysfunctional Friends</v>
      </c>
      <c r="P4529" s="36">
        <f>INDEX(cpi!$A$1:$M$105,MATCH('Inflation adjust calc'!$E4529,cpi!$A:$A,0),MATCH('Inflation adjust calc'!$D4529,cpi!$1:$1,0))</f>
        <v>227.66300000000001</v>
      </c>
      <c r="Q4529" s="36">
        <f>cpi!$I$2</f>
        <v>240.85300000000001</v>
      </c>
      <c r="R4529" s="36">
        <f t="shared" si="569"/>
        <v>1.0579365114225852</v>
      </c>
      <c r="S4529" s="28" t="str">
        <f t="shared" si="565"/>
        <v/>
      </c>
      <c r="T4529" s="37">
        <f t="shared" si="566"/>
        <v>1904285.7205606534</v>
      </c>
      <c r="U4529" s="37">
        <f t="shared" si="567"/>
        <v>0</v>
      </c>
      <c r="V4529" s="37">
        <f t="shared" si="568"/>
        <v>0</v>
      </c>
    </row>
    <row r="4530" spans="1:22">
      <c r="A4530" s="23">
        <v>4529</v>
      </c>
      <c r="B4530" s="3" t="s">
        <v>2489</v>
      </c>
      <c r="C4530" s="28">
        <v>31</v>
      </c>
      <c r="D4530" s="29">
        <v>12</v>
      </c>
      <c r="E4530" s="28">
        <v>2013</v>
      </c>
      <c r="F4530" s="31">
        <f>DATE(E4530,D4530,C4530)</f>
        <v>41639</v>
      </c>
      <c r="G4530" s="24" t="s">
        <v>5692</v>
      </c>
      <c r="H4530" s="2">
        <v>1800000</v>
      </c>
      <c r="I4530">
        <v>0</v>
      </c>
      <c r="J4530">
        <v>0</v>
      </c>
      <c r="K4530" s="28">
        <f t="shared" si="562"/>
        <v>1</v>
      </c>
      <c r="L4530" s="28" t="str">
        <f t="shared" si="563"/>
        <v/>
      </c>
      <c r="M4530" s="28" t="s">
        <v>5692</v>
      </c>
      <c r="N4530" s="28" t="str">
        <f t="shared" si="564"/>
        <v/>
      </c>
      <c r="O4530" s="28" t="str">
        <f>IF(N4530=1,M4530&amp;" ("&amp;E4530&amp;")",M4530)</f>
        <v>Independence Daysaster</v>
      </c>
      <c r="P4530" s="36">
        <f>INDEX(cpi!$A$1:$M$105,MATCH('Inflation adjust calc'!$E4530,cpi!$A:$A,0),MATCH('Inflation adjust calc'!$D4530,cpi!$1:$1,0))</f>
        <v>233.04900000000001</v>
      </c>
      <c r="Q4530" s="36">
        <f>cpi!$I$2</f>
        <v>240.85300000000001</v>
      </c>
      <c r="R4530" s="36">
        <f t="shared" si="569"/>
        <v>1.0334865200022314</v>
      </c>
      <c r="S4530" s="28" t="str">
        <f t="shared" si="565"/>
        <v/>
      </c>
      <c r="T4530" s="37">
        <f t="shared" si="566"/>
        <v>1860275.7360040166</v>
      </c>
      <c r="U4530" s="37">
        <f t="shared" si="567"/>
        <v>0</v>
      </c>
      <c r="V4530" s="37">
        <f t="shared" si="568"/>
        <v>0</v>
      </c>
    </row>
    <row r="4531" spans="1:22">
      <c r="A4531" s="23">
        <v>4530</v>
      </c>
      <c r="B4531" s="3">
        <v>41946</v>
      </c>
      <c r="C4531" s="28">
        <v>11</v>
      </c>
      <c r="D4531" s="29">
        <v>3</v>
      </c>
      <c r="E4531" s="28">
        <v>2014</v>
      </c>
      <c r="F4531" s="31">
        <f>DATE(E4531,D4531,C4531)</f>
        <v>41709</v>
      </c>
      <c r="G4531" s="24" t="s">
        <v>5693</v>
      </c>
      <c r="H4531" s="2">
        <v>1800000</v>
      </c>
      <c r="I4531">
        <v>0</v>
      </c>
      <c r="J4531">
        <v>0</v>
      </c>
      <c r="K4531" s="28">
        <f t="shared" si="562"/>
        <v>1</v>
      </c>
      <c r="L4531" s="28" t="str">
        <f t="shared" si="563"/>
        <v/>
      </c>
      <c r="M4531" s="28" t="s">
        <v>5693</v>
      </c>
      <c r="N4531" s="28" t="str">
        <f t="shared" si="564"/>
        <v/>
      </c>
      <c r="O4531" s="28" t="str">
        <f>IF(N4531=1,M4531&amp;" ("&amp;E4531&amp;")",M4531)</f>
        <v>Against the Wild</v>
      </c>
      <c r="P4531" s="36">
        <f>INDEX(cpi!$A$1:$M$105,MATCH('Inflation adjust calc'!$E4531,cpi!$A:$A,0),MATCH('Inflation adjust calc'!$D4531,cpi!$1:$1,0))</f>
        <v>236.29300000000001</v>
      </c>
      <c r="Q4531" s="36">
        <f>cpi!$I$2</f>
        <v>240.85300000000001</v>
      </c>
      <c r="R4531" s="36">
        <f t="shared" si="569"/>
        <v>1.0192980748477525</v>
      </c>
      <c r="S4531" s="28" t="str">
        <f t="shared" si="565"/>
        <v/>
      </c>
      <c r="T4531" s="37">
        <f t="shared" si="566"/>
        <v>1834736.5347259545</v>
      </c>
      <c r="U4531" s="37">
        <f t="shared" si="567"/>
        <v>0</v>
      </c>
      <c r="V4531" s="37">
        <f t="shared" si="568"/>
        <v>0</v>
      </c>
    </row>
    <row r="4532" spans="1:22">
      <c r="A4532" s="23">
        <v>4531</v>
      </c>
      <c r="B4532" s="3" t="s">
        <v>5694</v>
      </c>
      <c r="C4532" s="28">
        <v>20</v>
      </c>
      <c r="D4532" s="29">
        <v>10</v>
      </c>
      <c r="E4532" s="28">
        <v>2015</v>
      </c>
      <c r="F4532" s="31">
        <f>DATE(E4532,D4532,C4532)</f>
        <v>42297</v>
      </c>
      <c r="G4532" s="24" t="s">
        <v>5695</v>
      </c>
      <c r="H4532" s="2">
        <v>1800000</v>
      </c>
      <c r="I4532">
        <v>0</v>
      </c>
      <c r="J4532">
        <v>0</v>
      </c>
      <c r="K4532" s="28">
        <f t="shared" si="562"/>
        <v>1</v>
      </c>
      <c r="L4532" s="28" t="str">
        <f t="shared" si="563"/>
        <v/>
      </c>
      <c r="M4532" s="28" t="s">
        <v>5695</v>
      </c>
      <c r="N4532" s="28" t="str">
        <f t="shared" si="564"/>
        <v/>
      </c>
      <c r="O4532" s="28" t="str">
        <f>IF(N4532=1,M4532&amp;" ("&amp;E4532&amp;")",M4532)</f>
        <v>Beginners Guide to Sex</v>
      </c>
      <c r="P4532" s="36">
        <f>INDEX(cpi!$A$1:$M$105,MATCH('Inflation adjust calc'!$E4532,cpi!$A:$A,0),MATCH('Inflation adjust calc'!$D4532,cpi!$1:$1,0))</f>
        <v>237.83799999999999</v>
      </c>
      <c r="Q4532" s="36">
        <f>cpi!$I$2</f>
        <v>240.85300000000001</v>
      </c>
      <c r="R4532" s="36">
        <f t="shared" si="569"/>
        <v>1.0126766959022528</v>
      </c>
      <c r="S4532" s="28" t="str">
        <f t="shared" si="565"/>
        <v/>
      </c>
      <c r="T4532" s="37">
        <f t="shared" si="566"/>
        <v>1822818.0526240552</v>
      </c>
      <c r="U4532" s="37">
        <f t="shared" si="567"/>
        <v>0</v>
      </c>
      <c r="V4532" s="37">
        <f t="shared" si="568"/>
        <v>0</v>
      </c>
    </row>
    <row r="4533" spans="1:22">
      <c r="A4533" s="23">
        <v>4532</v>
      </c>
      <c r="B4533" s="3" t="s">
        <v>1127</v>
      </c>
      <c r="C4533" s="28">
        <v>18</v>
      </c>
      <c r="D4533" s="29">
        <v>6</v>
      </c>
      <c r="E4533" s="28">
        <v>1999</v>
      </c>
      <c r="F4533" s="31">
        <f>DATE(E4533,D4533,C4533)</f>
        <v>36329</v>
      </c>
      <c r="G4533" s="24" t="s">
        <v>5696</v>
      </c>
      <c r="H4533" s="2">
        <v>1750000</v>
      </c>
      <c r="I4533" s="2">
        <v>7267324</v>
      </c>
      <c r="J4533" s="2">
        <v>22879194</v>
      </c>
      <c r="K4533" s="28" t="str">
        <f t="shared" si="562"/>
        <v/>
      </c>
      <c r="L4533" s="28" t="str">
        <f t="shared" si="563"/>
        <v/>
      </c>
      <c r="M4533" s="28" t="s">
        <v>5696</v>
      </c>
      <c r="N4533" s="28" t="str">
        <f t="shared" si="564"/>
        <v/>
      </c>
      <c r="O4533" s="28" t="str">
        <f>IF(N4533=1,M4533&amp;" ("&amp;E4533&amp;")",M4533)</f>
        <v>Lola rennt</v>
      </c>
      <c r="P4533" s="36">
        <f>INDEX(cpi!$A$1:$M$105,MATCH('Inflation adjust calc'!$E4533,cpi!$A:$A,0),MATCH('Inflation adjust calc'!$D4533,cpi!$1:$1,0))</f>
        <v>166.2</v>
      </c>
      <c r="Q4533" s="36">
        <f>cpi!$I$2</f>
        <v>240.85300000000001</v>
      </c>
      <c r="R4533" s="36">
        <f t="shared" si="569"/>
        <v>1.449175691937425</v>
      </c>
      <c r="S4533" s="28" t="str">
        <f t="shared" si="565"/>
        <v/>
      </c>
      <c r="T4533" s="37">
        <f t="shared" si="566"/>
        <v>2536057.4608904938</v>
      </c>
      <c r="U4533" s="37">
        <f t="shared" si="567"/>
        <v>10531629.286233455</v>
      </c>
      <c r="V4533" s="37">
        <f t="shared" si="568"/>
        <v>33155971.795920584</v>
      </c>
    </row>
    <row r="4534" spans="1:22">
      <c r="A4534" s="23">
        <v>4533</v>
      </c>
      <c r="B4534" s="3">
        <v>37804</v>
      </c>
      <c r="C4534" s="28">
        <v>7</v>
      </c>
      <c r="D4534" s="29">
        <v>2</v>
      </c>
      <c r="E4534" s="28">
        <v>2003</v>
      </c>
      <c r="F4534" s="31">
        <f>DATE(E4534,D4534,C4534)</f>
        <v>37659</v>
      </c>
      <c r="G4534" s="24" t="s">
        <v>5697</v>
      </c>
      <c r="H4534" s="2">
        <v>1750000</v>
      </c>
      <c r="I4534" s="2">
        <v>145540</v>
      </c>
      <c r="J4534" s="2">
        <v>634803</v>
      </c>
      <c r="K4534" s="28" t="str">
        <f t="shared" si="562"/>
        <v/>
      </c>
      <c r="L4534" s="28" t="str">
        <f t="shared" si="563"/>
        <v/>
      </c>
      <c r="M4534" s="28" t="s">
        <v>5697</v>
      </c>
      <c r="N4534" s="28" t="str">
        <f t="shared" si="564"/>
        <v/>
      </c>
      <c r="O4534" s="28" t="str">
        <f>IF(N4534=1,M4534&amp;" ("&amp;E4534&amp;")",M4534)</f>
        <v>May</v>
      </c>
      <c r="P4534" s="36">
        <f>INDEX(cpi!$A$1:$M$105,MATCH('Inflation adjust calc'!$E4534,cpi!$A:$A,0),MATCH('Inflation adjust calc'!$D4534,cpi!$1:$1,0))</f>
        <v>183.1</v>
      </c>
      <c r="Q4534" s="36">
        <f>cpi!$I$2</f>
        <v>240.85300000000001</v>
      </c>
      <c r="R4534" s="36">
        <f t="shared" si="569"/>
        <v>1.3154178044784273</v>
      </c>
      <c r="S4534" s="28" t="str">
        <f t="shared" si="565"/>
        <v/>
      </c>
      <c r="T4534" s="37">
        <f t="shared" si="566"/>
        <v>2301981.1578372479</v>
      </c>
      <c r="U4534" s="37">
        <f t="shared" si="567"/>
        <v>191445.90726379032</v>
      </c>
      <c r="V4534" s="37">
        <f t="shared" si="568"/>
        <v>835031.16853631905</v>
      </c>
    </row>
    <row r="4535" spans="1:22">
      <c r="A4535" s="23">
        <v>4534</v>
      </c>
      <c r="B4535" s="3">
        <v>40400</v>
      </c>
      <c r="C4535" s="28">
        <v>8</v>
      </c>
      <c r="D4535" s="29">
        <v>10</v>
      </c>
      <c r="E4535" s="28">
        <v>2010</v>
      </c>
      <c r="F4535" s="31">
        <f>DATE(E4535,D4535,C4535)</f>
        <v>40459</v>
      </c>
      <c r="G4535" s="24" t="s">
        <v>5698</v>
      </c>
      <c r="H4535" s="2">
        <v>1750000</v>
      </c>
      <c r="I4535" s="2">
        <v>93051</v>
      </c>
      <c r="J4535" s="2">
        <v>1278471</v>
      </c>
      <c r="K4535" s="28" t="str">
        <f t="shared" si="562"/>
        <v/>
      </c>
      <c r="L4535" s="28" t="str">
        <f t="shared" si="563"/>
        <v/>
      </c>
      <c r="M4535" s="28" t="s">
        <v>5698</v>
      </c>
      <c r="N4535" s="28" t="str">
        <f t="shared" si="564"/>
        <v/>
      </c>
      <c r="O4535" s="28" t="str">
        <f>IF(N4535=1,M4535&amp;" ("&amp;E4535&amp;")",M4535)</f>
        <v>I Spit on Your Grave</v>
      </c>
      <c r="P4535" s="36">
        <f>INDEX(cpi!$A$1:$M$105,MATCH('Inflation adjust calc'!$E4535,cpi!$A:$A,0),MATCH('Inflation adjust calc'!$D4535,cpi!$1:$1,0))</f>
        <v>218.71100000000001</v>
      </c>
      <c r="Q4535" s="36">
        <f>cpi!$I$2</f>
        <v>240.85300000000001</v>
      </c>
      <c r="R4535" s="36">
        <f t="shared" si="569"/>
        <v>1.1012386208283991</v>
      </c>
      <c r="S4535" s="28" t="str">
        <f t="shared" si="565"/>
        <v/>
      </c>
      <c r="T4535" s="37">
        <f t="shared" si="566"/>
        <v>1927167.5864496983</v>
      </c>
      <c r="U4535" s="37">
        <f t="shared" si="567"/>
        <v>102471.35490670336</v>
      </c>
      <c r="V4535" s="37">
        <f t="shared" si="568"/>
        <v>1407901.6408091041</v>
      </c>
    </row>
    <row r="4536" spans="1:22">
      <c r="A4536" s="23">
        <v>4535</v>
      </c>
      <c r="B4536" s="3" t="s">
        <v>2489</v>
      </c>
      <c r="C4536" s="28">
        <v>31</v>
      </c>
      <c r="D4536" s="29">
        <v>12</v>
      </c>
      <c r="E4536" s="28">
        <v>2013</v>
      </c>
      <c r="F4536" s="31">
        <f>DATE(E4536,D4536,C4536)</f>
        <v>41639</v>
      </c>
      <c r="G4536" s="24" t="s">
        <v>5699</v>
      </c>
      <c r="H4536" s="2">
        <v>1750000</v>
      </c>
      <c r="I4536">
        <v>0</v>
      </c>
      <c r="J4536">
        <v>0</v>
      </c>
      <c r="K4536" s="28">
        <f t="shared" si="562"/>
        <v>1</v>
      </c>
      <c r="L4536" s="28" t="str">
        <f t="shared" si="563"/>
        <v/>
      </c>
      <c r="M4536" s="28" t="s">
        <v>5699</v>
      </c>
      <c r="N4536" s="28" t="str">
        <f t="shared" si="564"/>
        <v/>
      </c>
      <c r="O4536" s="28" t="str">
        <f>IF(N4536=1,M4536&amp;" ("&amp;E4536&amp;")",M4536)</f>
        <v>Living Dark: The Story of Ted the Caver</v>
      </c>
      <c r="P4536" s="36">
        <f>INDEX(cpi!$A$1:$M$105,MATCH('Inflation adjust calc'!$E4536,cpi!$A:$A,0),MATCH('Inflation adjust calc'!$D4536,cpi!$1:$1,0))</f>
        <v>233.04900000000001</v>
      </c>
      <c r="Q4536" s="36">
        <f>cpi!$I$2</f>
        <v>240.85300000000001</v>
      </c>
      <c r="R4536" s="36">
        <f t="shared" si="569"/>
        <v>1.0334865200022314</v>
      </c>
      <c r="S4536" s="28" t="str">
        <f t="shared" si="565"/>
        <v/>
      </c>
      <c r="T4536" s="37">
        <f t="shared" si="566"/>
        <v>1808601.410003905</v>
      </c>
      <c r="U4536" s="37">
        <f t="shared" si="567"/>
        <v>0</v>
      </c>
      <c r="V4536" s="37">
        <f t="shared" si="568"/>
        <v>0</v>
      </c>
    </row>
    <row r="4537" spans="1:22">
      <c r="A4537" s="23">
        <v>4536</v>
      </c>
      <c r="B4537" s="3" t="s">
        <v>5700</v>
      </c>
      <c r="C4537" s="28">
        <v>23</v>
      </c>
      <c r="D4537" s="29">
        <v>11</v>
      </c>
      <c r="E4537" s="28">
        <v>2001</v>
      </c>
      <c r="F4537" s="31">
        <f>DATE(E4537,D4537,C4537)</f>
        <v>37218</v>
      </c>
      <c r="G4537" s="24" t="s">
        <v>5701</v>
      </c>
      <c r="H4537" s="2">
        <v>1700000</v>
      </c>
      <c r="I4537" s="2">
        <v>35930604</v>
      </c>
      <c r="J4537" s="2">
        <v>42137871</v>
      </c>
      <c r="K4537" s="28" t="str">
        <f t="shared" si="562"/>
        <v/>
      </c>
      <c r="L4537" s="28" t="str">
        <f t="shared" si="563"/>
        <v/>
      </c>
      <c r="M4537" s="28" t="s">
        <v>5701</v>
      </c>
      <c r="N4537" s="28" t="str">
        <f t="shared" si="564"/>
        <v/>
      </c>
      <c r="O4537" s="28" t="str">
        <f>IF(N4537=1,M4537&amp;" ("&amp;E4537&amp;")",M4537)</f>
        <v>In the Bedroom</v>
      </c>
      <c r="P4537" s="36">
        <f>INDEX(cpi!$A$1:$M$105,MATCH('Inflation adjust calc'!$E4537,cpi!$A:$A,0),MATCH('Inflation adjust calc'!$D4537,cpi!$1:$1,0))</f>
        <v>177.4</v>
      </c>
      <c r="Q4537" s="36">
        <f>cpi!$I$2</f>
        <v>240.85300000000001</v>
      </c>
      <c r="R4537" s="36">
        <f t="shared" si="569"/>
        <v>1.3576832018038332</v>
      </c>
      <c r="S4537" s="28" t="str">
        <f t="shared" si="565"/>
        <v/>
      </c>
      <c r="T4537" s="37">
        <f t="shared" si="566"/>
        <v>2308061.4430665164</v>
      </c>
      <c r="U4537" s="37">
        <f t="shared" si="567"/>
        <v>48782377.481465615</v>
      </c>
      <c r="V4537" s="37">
        <f t="shared" si="568"/>
        <v>57209879.616476886</v>
      </c>
    </row>
    <row r="4538" spans="1:22">
      <c r="A4538" s="23">
        <v>4537</v>
      </c>
      <c r="B4538" s="3" t="s">
        <v>5702</v>
      </c>
      <c r="C4538" s="28">
        <v>19</v>
      </c>
      <c r="D4538" s="29">
        <v>3</v>
      </c>
      <c r="E4538" s="28">
        <v>2008</v>
      </c>
      <c r="F4538" s="31">
        <f>DATE(E4538,D4538,C4538)</f>
        <v>39526</v>
      </c>
      <c r="G4538" s="24" t="s">
        <v>5703</v>
      </c>
      <c r="H4538" s="2">
        <v>1700000</v>
      </c>
      <c r="I4538" s="2">
        <v>12590147</v>
      </c>
      <c r="J4538" s="2">
        <v>23271741</v>
      </c>
      <c r="K4538" s="28" t="str">
        <f t="shared" si="562"/>
        <v/>
      </c>
      <c r="L4538" s="28" t="str">
        <f t="shared" si="563"/>
        <v/>
      </c>
      <c r="M4538" s="28" t="s">
        <v>5703</v>
      </c>
      <c r="N4538" s="28" t="str">
        <f t="shared" si="564"/>
        <v/>
      </c>
      <c r="O4538" s="28" t="str">
        <f>IF(N4538=1,M4538&amp;" ("&amp;E4538&amp;")",M4538)</f>
        <v>La misma luna</v>
      </c>
      <c r="P4538" s="36">
        <f>INDEX(cpi!$A$1:$M$105,MATCH('Inflation adjust calc'!$E4538,cpi!$A:$A,0),MATCH('Inflation adjust calc'!$D4538,cpi!$1:$1,0))</f>
        <v>213.52799999999999</v>
      </c>
      <c r="Q4538" s="36">
        <f>cpi!$I$2</f>
        <v>240.85300000000001</v>
      </c>
      <c r="R4538" s="36">
        <f t="shared" si="569"/>
        <v>1.1279691656363569</v>
      </c>
      <c r="S4538" s="28" t="str">
        <f t="shared" si="565"/>
        <v/>
      </c>
      <c r="T4538" s="37">
        <f t="shared" si="566"/>
        <v>1917547.5815818068</v>
      </c>
      <c r="U4538" s="37">
        <f t="shared" si="567"/>
        <v>14201297.606829081</v>
      </c>
      <c r="V4538" s="37">
        <f t="shared" si="568"/>
        <v>26249806.278675396</v>
      </c>
    </row>
    <row r="4539" spans="1:22">
      <c r="A4539" s="23">
        <v>4538</v>
      </c>
      <c r="B4539" s="3">
        <v>26299</v>
      </c>
      <c r="C4539" s="28">
        <v>1</v>
      </c>
      <c r="D4539" s="29">
        <v>1</v>
      </c>
      <c r="E4539" s="28">
        <v>1972</v>
      </c>
      <c r="F4539" s="31">
        <f>DATE(E4539,D4539,C4539)</f>
        <v>26299</v>
      </c>
      <c r="G4539" s="24" t="s">
        <v>5704</v>
      </c>
      <c r="H4539" s="2">
        <v>1700000</v>
      </c>
      <c r="I4539" s="2">
        <v>9700000</v>
      </c>
      <c r="J4539" s="2">
        <v>9700000</v>
      </c>
      <c r="K4539" s="28" t="str">
        <f t="shared" si="562"/>
        <v/>
      </c>
      <c r="L4539" s="28" t="str">
        <f t="shared" si="563"/>
        <v/>
      </c>
      <c r="M4539" s="28" t="s">
        <v>5704</v>
      </c>
      <c r="N4539" s="28" t="str">
        <f t="shared" si="564"/>
        <v/>
      </c>
      <c r="O4539" s="28" t="str">
        <f>IF(N4539=1,M4539&amp;" ("&amp;E4539&amp;")",M4539)</f>
        <v>Conquest of the Planet of the Apes</v>
      </c>
      <c r="P4539" s="36">
        <f>INDEX(cpi!$A$1:$M$105,MATCH('Inflation adjust calc'!$E4539,cpi!$A:$A,0),MATCH('Inflation adjust calc'!$D4539,cpi!$1:$1,0))</f>
        <v>41.1</v>
      </c>
      <c r="Q4539" s="36">
        <f>cpi!$I$2</f>
        <v>240.85300000000001</v>
      </c>
      <c r="R4539" s="36">
        <f t="shared" si="569"/>
        <v>5.8601703163017032</v>
      </c>
      <c r="S4539" s="28" t="str">
        <f t="shared" si="565"/>
        <v/>
      </c>
      <c r="T4539" s="37">
        <f t="shared" si="566"/>
        <v>9962289.5377128962</v>
      </c>
      <c r="U4539" s="37">
        <f t="shared" si="567"/>
        <v>56843652.068126522</v>
      </c>
      <c r="V4539" s="37">
        <f t="shared" si="568"/>
        <v>56843652.068126522</v>
      </c>
    </row>
    <row r="4540" spans="1:22">
      <c r="A4540" s="23">
        <v>4539</v>
      </c>
      <c r="B4540" s="3" t="s">
        <v>1445</v>
      </c>
      <c r="C4540" s="28">
        <v>28</v>
      </c>
      <c r="D4540" s="29">
        <v>2</v>
      </c>
      <c r="E4540" s="28">
        <v>2014</v>
      </c>
      <c r="F4540" s="31">
        <f>DATE(E4540,D4540,C4540)</f>
        <v>41698</v>
      </c>
      <c r="G4540" s="24" t="s">
        <v>5705</v>
      </c>
      <c r="H4540" s="2">
        <v>1700000</v>
      </c>
      <c r="I4540" s="2">
        <v>4231500</v>
      </c>
      <c r="J4540" s="2">
        <v>12231500</v>
      </c>
      <c r="K4540" s="28" t="str">
        <f t="shared" si="562"/>
        <v/>
      </c>
      <c r="L4540" s="28" t="str">
        <f t="shared" si="563"/>
        <v/>
      </c>
      <c r="M4540" s="28" t="s">
        <v>5705</v>
      </c>
      <c r="N4540" s="28" t="str">
        <f t="shared" si="564"/>
        <v/>
      </c>
      <c r="O4540" s="28" t="str">
        <f>IF(N4540=1,M4540&amp;" ("&amp;E4540&amp;")",M4540)</f>
        <v>The Lunchbox</v>
      </c>
      <c r="P4540" s="36">
        <f>INDEX(cpi!$A$1:$M$105,MATCH('Inflation adjust calc'!$E4540,cpi!$A:$A,0),MATCH('Inflation adjust calc'!$D4540,cpi!$1:$1,0))</f>
        <v>234.78100000000001</v>
      </c>
      <c r="Q4540" s="36">
        <f>cpi!$I$2</f>
        <v>240.85300000000001</v>
      </c>
      <c r="R4540" s="36">
        <f t="shared" si="569"/>
        <v>1.0258623994275518</v>
      </c>
      <c r="S4540" s="28" t="str">
        <f t="shared" si="565"/>
        <v/>
      </c>
      <c r="T4540" s="37">
        <f t="shared" si="566"/>
        <v>1743966.0790268381</v>
      </c>
      <c r="U4540" s="37">
        <f t="shared" si="567"/>
        <v>4340936.743177685</v>
      </c>
      <c r="V4540" s="37">
        <f t="shared" si="568"/>
        <v>12547835.9385981</v>
      </c>
    </row>
    <row r="4541" spans="1:22">
      <c r="A4541" s="23">
        <v>4540</v>
      </c>
      <c r="B4541" s="3">
        <v>41374</v>
      </c>
      <c r="C4541" s="28">
        <v>4</v>
      </c>
      <c r="D4541" s="29">
        <v>10</v>
      </c>
      <c r="E4541" s="28">
        <v>2013</v>
      </c>
      <c r="F4541" s="31">
        <f>DATE(E4541,D4541,C4541)</f>
        <v>41551</v>
      </c>
      <c r="G4541" s="24" t="s">
        <v>5706</v>
      </c>
      <c r="H4541" s="2">
        <v>1700000</v>
      </c>
      <c r="I4541" s="2">
        <v>2507159</v>
      </c>
      <c r="J4541" s="2">
        <v>2507159</v>
      </c>
      <c r="K4541" s="28" t="str">
        <f t="shared" si="562"/>
        <v/>
      </c>
      <c r="L4541" s="28" t="str">
        <f t="shared" si="563"/>
        <v/>
      </c>
      <c r="M4541" s="28" t="s">
        <v>5706</v>
      </c>
      <c r="N4541" s="28" t="str">
        <f t="shared" si="564"/>
        <v/>
      </c>
      <c r="O4541" s="28" t="str">
        <f>IF(N4541=1,M4541&amp;" ("&amp;E4541&amp;")",M4541)</f>
        <v>Grace Unplugged</v>
      </c>
      <c r="P4541" s="36">
        <f>INDEX(cpi!$A$1:$M$105,MATCH('Inflation adjust calc'!$E4541,cpi!$A:$A,0),MATCH('Inflation adjust calc'!$D4541,cpi!$1:$1,0))</f>
        <v>233.54599999999999</v>
      </c>
      <c r="Q4541" s="36">
        <f>cpi!$I$2</f>
        <v>240.85300000000001</v>
      </c>
      <c r="R4541" s="36">
        <f t="shared" si="569"/>
        <v>1.031287198239319</v>
      </c>
      <c r="S4541" s="28" t="str">
        <f t="shared" si="565"/>
        <v/>
      </c>
      <c r="T4541" s="37">
        <f t="shared" si="566"/>
        <v>1753188.2370068424</v>
      </c>
      <c r="U4541" s="37">
        <f t="shared" si="567"/>
        <v>2585600.9806504929</v>
      </c>
      <c r="V4541" s="37">
        <f t="shared" si="568"/>
        <v>2585600.9806504929</v>
      </c>
    </row>
    <row r="4542" spans="1:22">
      <c r="A4542" s="23">
        <v>4541</v>
      </c>
      <c r="B4542" s="3">
        <v>36170</v>
      </c>
      <c r="C4542" s="28">
        <v>1</v>
      </c>
      <c r="D4542" s="29">
        <v>10</v>
      </c>
      <c r="E4542" s="28">
        <v>1999</v>
      </c>
      <c r="F4542" s="31">
        <f>DATE(E4542,D4542,C4542)</f>
        <v>36434</v>
      </c>
      <c r="G4542" s="24" t="s">
        <v>5707</v>
      </c>
      <c r="H4542" s="2">
        <v>1700000</v>
      </c>
      <c r="I4542" s="2">
        <v>2039192</v>
      </c>
      <c r="J4542" s="2">
        <v>2891228</v>
      </c>
      <c r="K4542" s="28" t="str">
        <f t="shared" si="562"/>
        <v/>
      </c>
      <c r="L4542" s="28" t="str">
        <f t="shared" si="563"/>
        <v/>
      </c>
      <c r="M4542" s="28" t="s">
        <v>5707</v>
      </c>
      <c r="N4542" s="28" t="str">
        <f t="shared" si="564"/>
        <v/>
      </c>
      <c r="O4542" s="28" t="str">
        <f>IF(N4542=1,M4542&amp;" ("&amp;E4542&amp;")",M4542)</f>
        <v>Happy, Texas</v>
      </c>
      <c r="P4542" s="36">
        <f>INDEX(cpi!$A$1:$M$105,MATCH('Inflation adjust calc'!$E4542,cpi!$A:$A,0),MATCH('Inflation adjust calc'!$D4542,cpi!$1:$1,0))</f>
        <v>168.2</v>
      </c>
      <c r="Q4542" s="36">
        <f>cpi!$I$2</f>
        <v>240.85300000000001</v>
      </c>
      <c r="R4542" s="36">
        <f t="shared" si="569"/>
        <v>1.4319441141498217</v>
      </c>
      <c r="S4542" s="28" t="str">
        <f t="shared" si="565"/>
        <v/>
      </c>
      <c r="T4542" s="37">
        <f t="shared" si="566"/>
        <v>2434304.994054697</v>
      </c>
      <c r="U4542" s="37">
        <f t="shared" si="567"/>
        <v>2920008.982021403</v>
      </c>
      <c r="V4542" s="37">
        <f t="shared" si="568"/>
        <v>4140076.9172651605</v>
      </c>
    </row>
    <row r="4543" spans="1:22">
      <c r="A4543" s="23">
        <v>4542</v>
      </c>
      <c r="B4543" s="3" t="s">
        <v>4228</v>
      </c>
      <c r="C4543" s="28">
        <v>17</v>
      </c>
      <c r="D4543" s="29">
        <v>6</v>
      </c>
      <c r="E4543" s="28">
        <v>2005</v>
      </c>
      <c r="F4543" s="31">
        <f>DATE(E4543,D4543,C4543)</f>
        <v>38520</v>
      </c>
      <c r="G4543" s="24" t="s">
        <v>5708</v>
      </c>
      <c r="H4543" s="2">
        <v>1700000</v>
      </c>
      <c r="I4543" s="2">
        <v>1000915</v>
      </c>
      <c r="J4543" s="2">
        <v>4727375</v>
      </c>
      <c r="K4543" s="28" t="str">
        <f t="shared" si="562"/>
        <v/>
      </c>
      <c r="L4543" s="28" t="str">
        <f t="shared" si="563"/>
        <v/>
      </c>
      <c r="M4543" s="28" t="s">
        <v>5708</v>
      </c>
      <c r="N4543" s="28" t="str">
        <f t="shared" si="564"/>
        <v/>
      </c>
      <c r="O4543" s="28" t="str">
        <f>IF(N4543=1,M4543&amp;" ("&amp;E4543&amp;")",M4543)</f>
        <v>My Summer of Love</v>
      </c>
      <c r="P4543" s="36">
        <f>INDEX(cpi!$A$1:$M$105,MATCH('Inflation adjust calc'!$E4543,cpi!$A:$A,0),MATCH('Inflation adjust calc'!$D4543,cpi!$1:$1,0))</f>
        <v>194.5</v>
      </c>
      <c r="Q4543" s="36">
        <f>cpi!$I$2</f>
        <v>240.85300000000001</v>
      </c>
      <c r="R4543" s="36">
        <f t="shared" si="569"/>
        <v>1.238318766066838</v>
      </c>
      <c r="S4543" s="28" t="str">
        <f t="shared" si="565"/>
        <v/>
      </c>
      <c r="T4543" s="37">
        <f t="shared" si="566"/>
        <v>2105141.9023136245</v>
      </c>
      <c r="U4543" s="37">
        <f t="shared" si="567"/>
        <v>1239451.8277377891</v>
      </c>
      <c r="V4543" s="37">
        <f t="shared" si="568"/>
        <v>5853997.1767352186</v>
      </c>
    </row>
    <row r="4544" spans="1:22">
      <c r="A4544" s="23">
        <v>4543</v>
      </c>
      <c r="B4544" s="3" t="s">
        <v>771</v>
      </c>
      <c r="C4544" s="28">
        <v>24</v>
      </c>
      <c r="D4544" s="29">
        <v>6</v>
      </c>
      <c r="E4544" s="28">
        <v>2005</v>
      </c>
      <c r="F4544" s="31">
        <f>DATE(E4544,D4544,C4544)</f>
        <v>38527</v>
      </c>
      <c r="G4544" s="24" t="s">
        <v>5709</v>
      </c>
      <c r="H4544" s="2">
        <v>1700000</v>
      </c>
      <c r="I4544" s="2">
        <v>396035</v>
      </c>
      <c r="J4544" s="2">
        <v>661221</v>
      </c>
      <c r="K4544" s="28" t="str">
        <f t="shared" si="562"/>
        <v/>
      </c>
      <c r="L4544" s="28" t="str">
        <f t="shared" si="563"/>
        <v/>
      </c>
      <c r="M4544" s="28" t="s">
        <v>5709</v>
      </c>
      <c r="N4544" s="28" t="str">
        <f t="shared" si="564"/>
        <v/>
      </c>
      <c r="O4544" s="28" t="str">
        <f>IF(N4544=1,M4544&amp;" ("&amp;E4544&amp;")",M4544)</f>
        <v>Yes</v>
      </c>
      <c r="P4544" s="36">
        <f>INDEX(cpi!$A$1:$M$105,MATCH('Inflation adjust calc'!$E4544,cpi!$A:$A,0),MATCH('Inflation adjust calc'!$D4544,cpi!$1:$1,0))</f>
        <v>194.5</v>
      </c>
      <c r="Q4544" s="36">
        <f>cpi!$I$2</f>
        <v>240.85300000000001</v>
      </c>
      <c r="R4544" s="36">
        <f t="shared" si="569"/>
        <v>1.238318766066838</v>
      </c>
      <c r="S4544" s="28" t="str">
        <f t="shared" si="565"/>
        <v/>
      </c>
      <c r="T4544" s="37">
        <f t="shared" si="566"/>
        <v>2105141.9023136245</v>
      </c>
      <c r="U4544" s="37">
        <f t="shared" si="567"/>
        <v>490417.57251928019</v>
      </c>
      <c r="V4544" s="37">
        <f t="shared" si="568"/>
        <v>818802.3728174807</v>
      </c>
    </row>
    <row r="4545" spans="1:22">
      <c r="A4545" s="23">
        <v>4544</v>
      </c>
      <c r="B4545" s="3">
        <v>19487</v>
      </c>
      <c r="C4545" s="28">
        <v>5</v>
      </c>
      <c r="D4545" s="29">
        <v>8</v>
      </c>
      <c r="E4545" s="28">
        <v>1953</v>
      </c>
      <c r="F4545" s="31">
        <f>DATE(E4545,D4545,C4545)</f>
        <v>19576</v>
      </c>
      <c r="G4545" s="24" t="s">
        <v>5710</v>
      </c>
      <c r="H4545" s="2">
        <v>1650000</v>
      </c>
      <c r="I4545" s="2">
        <v>30500000</v>
      </c>
      <c r="J4545" s="2">
        <v>30500000</v>
      </c>
      <c r="K4545" s="28" t="str">
        <f t="shared" si="562"/>
        <v/>
      </c>
      <c r="L4545" s="28" t="str">
        <f t="shared" si="563"/>
        <v/>
      </c>
      <c r="M4545" s="28" t="s">
        <v>5710</v>
      </c>
      <c r="N4545" s="28" t="str">
        <f t="shared" si="564"/>
        <v/>
      </c>
      <c r="O4545" s="28" t="str">
        <f>IF(N4545=1,M4545&amp;" ("&amp;E4545&amp;")",M4545)</f>
        <v>From Here to Eternity</v>
      </c>
      <c r="P4545" s="36">
        <f>INDEX(cpi!$A$1:$M$105,MATCH('Inflation adjust calc'!$E4545,cpi!$A:$A,0),MATCH('Inflation adjust calc'!$D4545,cpi!$1:$1,0))</f>
        <v>26.9</v>
      </c>
      <c r="Q4545" s="36">
        <f>cpi!$I$2</f>
        <v>240.85300000000001</v>
      </c>
      <c r="R4545" s="36">
        <f t="shared" si="569"/>
        <v>8.9536431226765814</v>
      </c>
      <c r="S4545" s="28" t="str">
        <f t="shared" si="565"/>
        <v/>
      </c>
      <c r="T4545" s="37">
        <f t="shared" si="566"/>
        <v>14773511.15241636</v>
      </c>
      <c r="U4545" s="37">
        <f t="shared" si="567"/>
        <v>273086115.24163574</v>
      </c>
      <c r="V4545" s="37">
        <f t="shared" si="568"/>
        <v>273086115.24163574</v>
      </c>
    </row>
    <row r="4546" spans="1:22">
      <c r="A4546" s="23">
        <v>4545</v>
      </c>
      <c r="B4546" s="3">
        <v>13881</v>
      </c>
      <c r="C4546" s="28">
        <v>1</v>
      </c>
      <c r="D4546" s="29">
        <v>1</v>
      </c>
      <c r="E4546" s="28">
        <v>1938</v>
      </c>
      <c r="F4546" s="31">
        <f>DATE(E4546,D4546,C4546)</f>
        <v>13881</v>
      </c>
      <c r="G4546" s="24" t="s">
        <v>5711</v>
      </c>
      <c r="H4546" s="2">
        <v>1644000</v>
      </c>
      <c r="I4546" s="2">
        <v>4000000</v>
      </c>
      <c r="J4546" s="2">
        <v>4000000</v>
      </c>
      <c r="K4546" s="28" t="str">
        <f t="shared" si="562"/>
        <v/>
      </c>
      <c r="L4546" s="28" t="str">
        <f t="shared" si="563"/>
        <v/>
      </c>
      <c r="M4546" s="28" t="s">
        <v>5711</v>
      </c>
      <c r="N4546" s="28" t="str">
        <f t="shared" si="564"/>
        <v/>
      </c>
      <c r="O4546" s="28" t="str">
        <f>IF(N4546=1,M4546&amp;" ("&amp;E4546&amp;")",M4546)</f>
        <v>You Can't Take It With You</v>
      </c>
      <c r="P4546" s="36">
        <f>INDEX(cpi!$A$1:$M$105,MATCH('Inflation adjust calc'!$E4546,cpi!$A:$A,0),MATCH('Inflation adjust calc'!$D4546,cpi!$1:$1,0))</f>
        <v>14.2</v>
      </c>
      <c r="Q4546" s="36">
        <f>cpi!$I$2</f>
        <v>240.85300000000001</v>
      </c>
      <c r="R4546" s="36">
        <f t="shared" si="569"/>
        <v>16.961478873239439</v>
      </c>
      <c r="S4546" s="28" t="str">
        <f t="shared" si="565"/>
        <v/>
      </c>
      <c r="T4546" s="37">
        <f t="shared" si="566"/>
        <v>27884671.26760564</v>
      </c>
      <c r="U4546" s="37">
        <f t="shared" si="567"/>
        <v>67845915.492957756</v>
      </c>
      <c r="V4546" s="37">
        <f t="shared" si="568"/>
        <v>67845915.492957756</v>
      </c>
    </row>
    <row r="4547" spans="1:22">
      <c r="A4547" s="23">
        <v>4546</v>
      </c>
      <c r="B4547" s="3">
        <v>36407</v>
      </c>
      <c r="C4547" s="28">
        <v>9</v>
      </c>
      <c r="D4547" s="29">
        <v>4</v>
      </c>
      <c r="E4547" s="28">
        <v>1999</v>
      </c>
      <c r="F4547" s="31">
        <f>DATE(E4547,D4547,C4547)</f>
        <v>36259</v>
      </c>
      <c r="G4547" s="24" t="s">
        <v>5712</v>
      </c>
      <c r="H4547" s="2">
        <v>1600000</v>
      </c>
      <c r="I4547" s="2">
        <v>6026908</v>
      </c>
      <c r="J4547" s="2">
        <v>6026908</v>
      </c>
      <c r="K4547" s="28" t="str">
        <f t="shared" ref="K4547:K4610" si="570">IF(J4547=0,1,"")</f>
        <v/>
      </c>
      <c r="L4547" s="28" t="str">
        <f t="shared" ref="L4547:L4610" si="571">IF(E4547&gt;2016,1,"")</f>
        <v/>
      </c>
      <c r="M4547" s="28" t="s">
        <v>5712</v>
      </c>
      <c r="N4547" s="28" t="str">
        <f t="shared" ref="N4547:N4610" si="572">IF(COUNTIF($M$2:$M$5233,M4547)&gt;1,1,"")</f>
        <v/>
      </c>
      <c r="O4547" s="28" t="str">
        <f>IF(N4547=1,M4547&amp;" ("&amp;E4547&amp;")",M4547)</f>
        <v>Foolish</v>
      </c>
      <c r="P4547" s="36">
        <f>INDEX(cpi!$A$1:$M$105,MATCH('Inflation adjust calc'!$E4547,cpi!$A:$A,0),MATCH('Inflation adjust calc'!$D4547,cpi!$1:$1,0))</f>
        <v>166.2</v>
      </c>
      <c r="Q4547" s="36">
        <f>cpi!$I$2</f>
        <v>240.85300000000001</v>
      </c>
      <c r="R4547" s="36">
        <f t="shared" si="569"/>
        <v>1.449175691937425</v>
      </c>
      <c r="S4547" s="28" t="str">
        <f t="shared" ref="S4547:S4610" si="573">IF(ISERROR(R4547),1,"")</f>
        <v/>
      </c>
      <c r="T4547" s="37">
        <f t="shared" ref="T4547:T4610" si="574">H4547*$R4547</f>
        <v>2318681.10709988</v>
      </c>
      <c r="U4547" s="37">
        <f t="shared" ref="U4547:U4610" si="575">I4547*$R4547</f>
        <v>8734048.5711432025</v>
      </c>
      <c r="V4547" s="37">
        <f t="shared" ref="V4547:V4610" si="576">J4547*$R4547</f>
        <v>8734048.5711432025</v>
      </c>
    </row>
    <row r="4548" spans="1:22">
      <c r="A4548" s="23">
        <v>4547</v>
      </c>
      <c r="B4548" s="3">
        <v>17899</v>
      </c>
      <c r="C4548" s="28">
        <v>1</v>
      </c>
      <c r="D4548" s="29">
        <v>1</v>
      </c>
      <c r="E4548" s="28">
        <v>1949</v>
      </c>
      <c r="F4548" s="31">
        <f>DATE(E4548,D4548,C4548)</f>
        <v>17899</v>
      </c>
      <c r="G4548" s="24" t="s">
        <v>5713</v>
      </c>
      <c r="H4548" s="2">
        <v>1600000</v>
      </c>
      <c r="I4548" s="2">
        <v>5400000</v>
      </c>
      <c r="J4548" s="2">
        <v>5400000</v>
      </c>
      <c r="K4548" s="28" t="str">
        <f t="shared" si="570"/>
        <v/>
      </c>
      <c r="L4548" s="28" t="str">
        <f t="shared" si="571"/>
        <v/>
      </c>
      <c r="M4548" s="28" t="s">
        <v>5713</v>
      </c>
      <c r="N4548" s="28" t="str">
        <f t="shared" si="572"/>
        <v/>
      </c>
      <c r="O4548" s="28" t="str">
        <f>IF(N4548=1,M4548&amp;" ("&amp;E4548&amp;")",M4548)</f>
        <v>She Wore a Yellow Ribbon</v>
      </c>
      <c r="P4548" s="36">
        <f>INDEX(cpi!$A$1:$M$105,MATCH('Inflation adjust calc'!$E4548,cpi!$A:$A,0),MATCH('Inflation adjust calc'!$D4548,cpi!$1:$1,0))</f>
        <v>24</v>
      </c>
      <c r="Q4548" s="36">
        <f>cpi!$I$2</f>
        <v>240.85300000000001</v>
      </c>
      <c r="R4548" s="36">
        <f t="shared" si="569"/>
        <v>10.035541666666667</v>
      </c>
      <c r="S4548" s="28" t="str">
        <f t="shared" si="573"/>
        <v/>
      </c>
      <c r="T4548" s="37">
        <f t="shared" si="574"/>
        <v>16056866.666666668</v>
      </c>
      <c r="U4548" s="37">
        <f t="shared" si="575"/>
        <v>54191925</v>
      </c>
      <c r="V4548" s="37">
        <f t="shared" si="576"/>
        <v>54191925</v>
      </c>
    </row>
    <row r="4549" spans="1:22">
      <c r="A4549" s="23">
        <v>4548</v>
      </c>
      <c r="B4549" s="3">
        <v>27214</v>
      </c>
      <c r="C4549" s="28">
        <v>7</v>
      </c>
      <c r="D4549" s="29">
        <v>4</v>
      </c>
      <c r="E4549" s="28">
        <v>1974</v>
      </c>
      <c r="F4549" s="31">
        <f>DATE(E4549,D4549,C4549)</f>
        <v>27126</v>
      </c>
      <c r="G4549" s="24" t="s">
        <v>5714</v>
      </c>
      <c r="H4549" s="2">
        <v>1600000</v>
      </c>
      <c r="I4549" s="2">
        <v>4420000</v>
      </c>
      <c r="J4549" s="2">
        <v>4420000</v>
      </c>
      <c r="K4549" s="28" t="str">
        <f t="shared" si="570"/>
        <v/>
      </c>
      <c r="L4549" s="28" t="str">
        <f t="shared" si="571"/>
        <v/>
      </c>
      <c r="M4549" s="28" t="s">
        <v>5714</v>
      </c>
      <c r="N4549" s="28" t="str">
        <f t="shared" si="572"/>
        <v/>
      </c>
      <c r="O4549" s="28" t="str">
        <f>IF(N4549=1,M4549&amp;" ("&amp;E4549&amp;")",M4549)</f>
        <v>The Conversation</v>
      </c>
      <c r="P4549" s="36">
        <f>INDEX(cpi!$A$1:$M$105,MATCH('Inflation adjust calc'!$E4549,cpi!$A:$A,0),MATCH('Inflation adjust calc'!$D4549,cpi!$1:$1,0))</f>
        <v>48</v>
      </c>
      <c r="Q4549" s="36">
        <f>cpi!$I$2</f>
        <v>240.85300000000001</v>
      </c>
      <c r="R4549" s="36">
        <f t="shared" si="569"/>
        <v>5.0177708333333335</v>
      </c>
      <c r="S4549" s="28" t="str">
        <f t="shared" si="573"/>
        <v/>
      </c>
      <c r="T4549" s="37">
        <f t="shared" si="574"/>
        <v>8028433.333333334</v>
      </c>
      <c r="U4549" s="37">
        <f t="shared" si="575"/>
        <v>22178547.083333336</v>
      </c>
      <c r="V4549" s="37">
        <f t="shared" si="576"/>
        <v>22178547.083333336</v>
      </c>
    </row>
    <row r="4550" spans="1:22">
      <c r="A4550" s="23">
        <v>4549</v>
      </c>
      <c r="B4550" s="3" t="s">
        <v>1136</v>
      </c>
      <c r="C4550" s="28">
        <v>15</v>
      </c>
      <c r="D4550" s="29">
        <v>10</v>
      </c>
      <c r="E4550" s="28">
        <v>2010</v>
      </c>
      <c r="F4550" s="31">
        <f>DATE(E4550,D4550,C4550)</f>
        <v>40466</v>
      </c>
      <c r="G4550" s="24" t="s">
        <v>5715</v>
      </c>
      <c r="H4550" s="2">
        <v>1600000</v>
      </c>
      <c r="I4550" s="2">
        <v>2595644</v>
      </c>
      <c r="J4550" s="2">
        <v>2595644</v>
      </c>
      <c r="K4550" s="28" t="str">
        <f t="shared" si="570"/>
        <v/>
      </c>
      <c r="L4550" s="28" t="str">
        <f t="shared" si="571"/>
        <v/>
      </c>
      <c r="M4550" s="28" t="s">
        <v>5715</v>
      </c>
      <c r="N4550" s="28" t="str">
        <f t="shared" si="572"/>
        <v/>
      </c>
      <c r="O4550" s="28" t="str">
        <f>IF(N4550=1,M4550&amp;" ("&amp;E4550&amp;")",M4550)</f>
        <v>N-Secure</v>
      </c>
      <c r="P4550" s="36">
        <f>INDEX(cpi!$A$1:$M$105,MATCH('Inflation adjust calc'!$E4550,cpi!$A:$A,0),MATCH('Inflation adjust calc'!$D4550,cpi!$1:$1,0))</f>
        <v>218.71100000000001</v>
      </c>
      <c r="Q4550" s="36">
        <f>cpi!$I$2</f>
        <v>240.85300000000001</v>
      </c>
      <c r="R4550" s="36">
        <f t="shared" si="569"/>
        <v>1.1012386208283991</v>
      </c>
      <c r="S4550" s="28" t="str">
        <f t="shared" si="573"/>
        <v/>
      </c>
      <c r="T4550" s="37">
        <f t="shared" si="574"/>
        <v>1761981.7933254386</v>
      </c>
      <c r="U4550" s="37">
        <f t="shared" si="575"/>
        <v>2858423.4187215092</v>
      </c>
      <c r="V4550" s="37">
        <f t="shared" si="576"/>
        <v>2858423.4187215092</v>
      </c>
    </row>
    <row r="4551" spans="1:22">
      <c r="A4551" s="23">
        <v>4550</v>
      </c>
      <c r="B4551" s="3">
        <v>39449</v>
      </c>
      <c r="C4551" s="28">
        <v>1</v>
      </c>
      <c r="D4551" s="29">
        <v>2</v>
      </c>
      <c r="E4551" s="28">
        <v>2008</v>
      </c>
      <c r="F4551" s="31">
        <f>DATE(E4551,D4551,C4551)</f>
        <v>39479</v>
      </c>
      <c r="G4551" s="24" t="s">
        <v>5716</v>
      </c>
      <c r="H4551" s="2">
        <v>1600000</v>
      </c>
      <c r="I4551" s="2">
        <v>1060591</v>
      </c>
      <c r="J4551" s="2">
        <v>14253760</v>
      </c>
      <c r="K4551" s="28" t="str">
        <f t="shared" si="570"/>
        <v/>
      </c>
      <c r="L4551" s="28" t="str">
        <f t="shared" si="571"/>
        <v/>
      </c>
      <c r="M4551" s="28" t="s">
        <v>5716</v>
      </c>
      <c r="N4551" s="28" t="str">
        <f t="shared" si="572"/>
        <v/>
      </c>
      <c r="O4551" s="28" t="str">
        <f>IF(N4551=1,M4551&amp;" ("&amp;E4551&amp;")",M4551)</f>
        <v>Sukkar banat</v>
      </c>
      <c r="P4551" s="36">
        <f>INDEX(cpi!$A$1:$M$105,MATCH('Inflation adjust calc'!$E4551,cpi!$A:$A,0),MATCH('Inflation adjust calc'!$D4551,cpi!$1:$1,0))</f>
        <v>211.69300000000001</v>
      </c>
      <c r="Q4551" s="36">
        <f>cpi!$I$2</f>
        <v>240.85300000000001</v>
      </c>
      <c r="R4551" s="36">
        <f t="shared" si="569"/>
        <v>1.1377466425436835</v>
      </c>
      <c r="S4551" s="28" t="str">
        <f t="shared" si="573"/>
        <v/>
      </c>
      <c r="T4551" s="37">
        <f t="shared" si="574"/>
        <v>1820394.6280698937</v>
      </c>
      <c r="U4551" s="37">
        <f t="shared" si="575"/>
        <v>1206683.8493620479</v>
      </c>
      <c r="V4551" s="37">
        <f t="shared" si="576"/>
        <v>16217167.583623454</v>
      </c>
    </row>
    <row r="4552" spans="1:22">
      <c r="A4552" s="23">
        <v>4551</v>
      </c>
      <c r="B4552" s="3" t="s">
        <v>5717</v>
      </c>
      <c r="C4552" s="28">
        <v>31</v>
      </c>
      <c r="D4552" s="29">
        <v>12</v>
      </c>
      <c r="E4552" s="28">
        <v>1989</v>
      </c>
      <c r="F4552" s="31">
        <f>DATE(E4552,D4552,C4552)</f>
        <v>32873</v>
      </c>
      <c r="G4552" s="24" t="s">
        <v>5718</v>
      </c>
      <c r="H4552" s="2">
        <v>1600000</v>
      </c>
      <c r="I4552" s="2">
        <v>419428</v>
      </c>
      <c r="J4552" s="2">
        <v>419428</v>
      </c>
      <c r="K4552" s="28" t="str">
        <f t="shared" si="570"/>
        <v/>
      </c>
      <c r="L4552" s="28" t="str">
        <f t="shared" si="571"/>
        <v/>
      </c>
      <c r="M4552" s="28" t="s">
        <v>5718</v>
      </c>
      <c r="N4552" s="28" t="str">
        <f t="shared" si="572"/>
        <v/>
      </c>
      <c r="O4552" s="28" t="str">
        <f>IF(N4552=1,M4552&amp;" ("&amp;E4552&amp;")",M4552)</f>
        <v>Out of the Dark</v>
      </c>
      <c r="P4552" s="36">
        <f>INDEX(cpi!$A$1:$M$105,MATCH('Inflation adjust calc'!$E4552,cpi!$A:$A,0),MATCH('Inflation adjust calc'!$D4552,cpi!$1:$1,0))</f>
        <v>126.1</v>
      </c>
      <c r="Q4552" s="36">
        <f>cpi!$I$2</f>
        <v>240.85300000000001</v>
      </c>
      <c r="R4552" s="36">
        <f t="shared" si="569"/>
        <v>1.9100158604282318</v>
      </c>
      <c r="S4552" s="28" t="str">
        <f t="shared" si="573"/>
        <v/>
      </c>
      <c r="T4552" s="37">
        <f t="shared" si="574"/>
        <v>3056025.3766851709</v>
      </c>
      <c r="U4552" s="37">
        <f t="shared" si="575"/>
        <v>801114.13230769243</v>
      </c>
      <c r="V4552" s="37">
        <f t="shared" si="576"/>
        <v>801114.13230769243</v>
      </c>
    </row>
    <row r="4553" spans="1:22">
      <c r="A4553" s="23">
        <v>4552</v>
      </c>
      <c r="B4553" s="3" t="s">
        <v>1831</v>
      </c>
      <c r="C4553" s="28">
        <v>27</v>
      </c>
      <c r="D4553" s="29">
        <v>1</v>
      </c>
      <c r="E4553" s="28">
        <v>2006</v>
      </c>
      <c r="F4553" s="31">
        <f>DATE(E4553,D4553,C4553)</f>
        <v>38744</v>
      </c>
      <c r="G4553" s="24" t="s">
        <v>5719</v>
      </c>
      <c r="H4553" s="2">
        <v>1600000</v>
      </c>
      <c r="I4553" s="2">
        <v>145382</v>
      </c>
      <c r="J4553" s="2">
        <v>145382</v>
      </c>
      <c r="K4553" s="28" t="str">
        <f t="shared" si="570"/>
        <v/>
      </c>
      <c r="L4553" s="28" t="str">
        <f t="shared" si="571"/>
        <v/>
      </c>
      <c r="M4553" s="28" t="s">
        <v>5719</v>
      </c>
      <c r="N4553" s="28" t="str">
        <f t="shared" si="572"/>
        <v/>
      </c>
      <c r="O4553" s="28" t="str">
        <f>IF(N4553=1,M4553&amp;" ("&amp;E4553&amp;")",M4553)</f>
        <v>Bubble</v>
      </c>
      <c r="P4553" s="36">
        <f>INDEX(cpi!$A$1:$M$105,MATCH('Inflation adjust calc'!$E4553,cpi!$A:$A,0),MATCH('Inflation adjust calc'!$D4553,cpi!$1:$1,0))</f>
        <v>198.3</v>
      </c>
      <c r="Q4553" s="36">
        <f>cpi!$I$2</f>
        <v>240.85300000000001</v>
      </c>
      <c r="R4553" s="36">
        <f t="shared" si="569"/>
        <v>1.2145890065557237</v>
      </c>
      <c r="S4553" s="28" t="str">
        <f t="shared" si="573"/>
        <v/>
      </c>
      <c r="T4553" s="37">
        <f t="shared" si="574"/>
        <v>1943342.4104891578</v>
      </c>
      <c r="U4553" s="37">
        <f t="shared" si="575"/>
        <v>176579.37895108422</v>
      </c>
      <c r="V4553" s="37">
        <f t="shared" si="576"/>
        <v>176579.37895108422</v>
      </c>
    </row>
    <row r="4554" spans="1:22">
      <c r="A4554" s="23">
        <v>4553</v>
      </c>
      <c r="B4554" s="3" t="s">
        <v>1087</v>
      </c>
      <c r="C4554" s="28">
        <v>23</v>
      </c>
      <c r="D4554" s="29">
        <v>9</v>
      </c>
      <c r="E4554" s="28">
        <v>2005</v>
      </c>
      <c r="F4554" s="31">
        <f>DATE(E4554,D4554,C4554)</f>
        <v>38618</v>
      </c>
      <c r="G4554" s="24" t="s">
        <v>5720</v>
      </c>
      <c r="H4554" s="2">
        <v>1600000</v>
      </c>
      <c r="I4554" s="2">
        <v>129319</v>
      </c>
      <c r="J4554" s="2">
        <v>129319</v>
      </c>
      <c r="K4554" s="28" t="str">
        <f t="shared" si="570"/>
        <v/>
      </c>
      <c r="L4554" s="28" t="str">
        <f t="shared" si="571"/>
        <v/>
      </c>
      <c r="M4554" s="28" t="s">
        <v>5720</v>
      </c>
      <c r="N4554" s="28" t="str">
        <f t="shared" si="572"/>
        <v/>
      </c>
      <c r="O4554" s="28" t="str">
        <f>IF(N4554=1,M4554&amp;" ("&amp;E4554&amp;")",M4554)</f>
        <v>Dil Jo Bhi Kahey...</v>
      </c>
      <c r="P4554" s="36">
        <f>INDEX(cpi!$A$1:$M$105,MATCH('Inflation adjust calc'!$E4554,cpi!$A:$A,0),MATCH('Inflation adjust calc'!$D4554,cpi!$1:$1,0))</f>
        <v>198.8</v>
      </c>
      <c r="Q4554" s="36">
        <f>cpi!$I$2</f>
        <v>240.85300000000001</v>
      </c>
      <c r="R4554" s="36">
        <f t="shared" si="569"/>
        <v>1.2115342052313882</v>
      </c>
      <c r="S4554" s="28" t="str">
        <f t="shared" si="573"/>
        <v/>
      </c>
      <c r="T4554" s="37">
        <f t="shared" si="574"/>
        <v>1938454.7283702211</v>
      </c>
      <c r="U4554" s="37">
        <f t="shared" si="575"/>
        <v>156674.3918863179</v>
      </c>
      <c r="V4554" s="37">
        <f t="shared" si="576"/>
        <v>156674.3918863179</v>
      </c>
    </row>
    <row r="4555" spans="1:22">
      <c r="A4555" s="23">
        <v>4554</v>
      </c>
      <c r="B4555" s="3" t="s">
        <v>889</v>
      </c>
      <c r="C4555" s="28">
        <v>15</v>
      </c>
      <c r="D4555" s="29">
        <v>1</v>
      </c>
      <c r="E4555" s="28">
        <v>1999</v>
      </c>
      <c r="F4555" s="31">
        <f>DATE(E4555,D4555,C4555)</f>
        <v>36175</v>
      </c>
      <c r="G4555" s="24" t="s">
        <v>5721</v>
      </c>
      <c r="H4555" s="2">
        <v>1600000</v>
      </c>
      <c r="I4555" s="2">
        <v>27795</v>
      </c>
      <c r="J4555" s="2">
        <v>2627795</v>
      </c>
      <c r="K4555" s="28" t="str">
        <f t="shared" si="570"/>
        <v/>
      </c>
      <c r="L4555" s="28" t="str">
        <f t="shared" si="571"/>
        <v/>
      </c>
      <c r="M4555" s="28" t="s">
        <v>5721</v>
      </c>
      <c r="N4555" s="28" t="str">
        <f t="shared" si="572"/>
        <v/>
      </c>
      <c r="O4555" s="28" t="str">
        <f>IF(N4555=1,M4555&amp;" ("&amp;E4555&amp;")",M4555)</f>
        <v>Mississippi Mermaid</v>
      </c>
      <c r="P4555" s="36">
        <f>INDEX(cpi!$A$1:$M$105,MATCH('Inflation adjust calc'!$E4555,cpi!$A:$A,0),MATCH('Inflation adjust calc'!$D4555,cpi!$1:$1,0))</f>
        <v>164.3</v>
      </c>
      <c r="Q4555" s="36">
        <f>cpi!$I$2</f>
        <v>240.85300000000001</v>
      </c>
      <c r="R4555" s="36">
        <f t="shared" si="569"/>
        <v>1.4659342665855142</v>
      </c>
      <c r="S4555" s="28" t="str">
        <f t="shared" si="573"/>
        <v/>
      </c>
      <c r="T4555" s="37">
        <f t="shared" si="574"/>
        <v>2345494.8265368226</v>
      </c>
      <c r="U4555" s="37">
        <f t="shared" si="575"/>
        <v>40745.642939744364</v>
      </c>
      <c r="V4555" s="37">
        <f t="shared" si="576"/>
        <v>3852174.7360620811</v>
      </c>
    </row>
    <row r="4556" spans="1:22">
      <c r="A4556" s="23">
        <v>4555</v>
      </c>
      <c r="B4556" s="3" t="s">
        <v>1177</v>
      </c>
      <c r="C4556" s="28">
        <v>26</v>
      </c>
      <c r="D4556" s="29">
        <v>9</v>
      </c>
      <c r="E4556" s="28">
        <v>2014</v>
      </c>
      <c r="F4556" s="31">
        <f>DATE(E4556,D4556,C4556)</f>
        <v>41908</v>
      </c>
      <c r="G4556" s="24" t="s">
        <v>6863</v>
      </c>
      <c r="H4556" s="2">
        <v>1600000</v>
      </c>
      <c r="I4556" s="2">
        <v>15600</v>
      </c>
      <c r="J4556" s="2">
        <v>242443</v>
      </c>
      <c r="K4556" s="28" t="str">
        <f t="shared" si="570"/>
        <v/>
      </c>
      <c r="L4556" s="28" t="str">
        <f t="shared" si="571"/>
        <v/>
      </c>
      <c r="M4556" s="28" t="s">
        <v>6863</v>
      </c>
      <c r="N4556" s="28" t="str">
        <f t="shared" si="572"/>
        <v/>
      </c>
      <c r="O4556" s="28" t="str">
        <f>IF(N4556=1,M4556&amp;" ("&amp;E4556&amp;")",M4556)</f>
        <v>Two Night Stand</v>
      </c>
      <c r="P4556" s="36">
        <f>INDEX(cpi!$A$1:$M$105,MATCH('Inflation adjust calc'!$E4556,cpi!$A:$A,0),MATCH('Inflation adjust calc'!$D4556,cpi!$1:$1,0))</f>
        <v>238.03100000000001</v>
      </c>
      <c r="Q4556" s="36">
        <f>cpi!$I$2</f>
        <v>240.85300000000001</v>
      </c>
      <c r="R4556" s="36">
        <f t="shared" si="569"/>
        <v>1.0118555986405133</v>
      </c>
      <c r="S4556" s="28" t="str">
        <f t="shared" si="573"/>
        <v/>
      </c>
      <c r="T4556" s="37">
        <f t="shared" si="574"/>
        <v>1618968.9578248214</v>
      </c>
      <c r="U4556" s="37">
        <f t="shared" si="575"/>
        <v>15784.947338792008</v>
      </c>
      <c r="V4556" s="37">
        <f t="shared" si="576"/>
        <v>245317.30690120198</v>
      </c>
    </row>
    <row r="4557" spans="1:22">
      <c r="A4557" s="23">
        <v>4556</v>
      </c>
      <c r="B4557" s="3">
        <v>38453</v>
      </c>
      <c r="C4557" s="28">
        <v>4</v>
      </c>
      <c r="D4557" s="29">
        <v>11</v>
      </c>
      <c r="E4557" s="28">
        <v>2005</v>
      </c>
      <c r="F4557" s="31">
        <f>DATE(E4557,D4557,C4557)</f>
        <v>38660</v>
      </c>
      <c r="G4557" s="24" t="s">
        <v>5722</v>
      </c>
      <c r="H4557" s="2">
        <v>1600000</v>
      </c>
      <c r="I4557" s="2">
        <v>3264</v>
      </c>
      <c r="J4557" s="2">
        <v>3264</v>
      </c>
      <c r="K4557" s="28" t="str">
        <f t="shared" si="570"/>
        <v/>
      </c>
      <c r="L4557" s="28" t="str">
        <f t="shared" si="571"/>
        <v/>
      </c>
      <c r="M4557" s="28" t="s">
        <v>5722</v>
      </c>
      <c r="N4557" s="28" t="str">
        <f t="shared" si="572"/>
        <v/>
      </c>
      <c r="O4557" s="28" t="str">
        <f>IF(N4557=1,M4557&amp;" ("&amp;E4557&amp;")",M4557)</f>
        <v>I Love Your Work</v>
      </c>
      <c r="P4557" s="36">
        <f>INDEX(cpi!$A$1:$M$105,MATCH('Inflation adjust calc'!$E4557,cpi!$A:$A,0),MATCH('Inflation adjust calc'!$D4557,cpi!$1:$1,0))</f>
        <v>197.6</v>
      </c>
      <c r="Q4557" s="36">
        <f>cpi!$I$2</f>
        <v>240.85300000000001</v>
      </c>
      <c r="R4557" s="36">
        <f t="shared" si="569"/>
        <v>1.2188917004048583</v>
      </c>
      <c r="S4557" s="28" t="str">
        <f t="shared" si="573"/>
        <v/>
      </c>
      <c r="T4557" s="37">
        <f t="shared" si="574"/>
        <v>1950226.7206477732</v>
      </c>
      <c r="U4557" s="37">
        <f t="shared" si="575"/>
        <v>3978.4625101214574</v>
      </c>
      <c r="V4557" s="37">
        <f t="shared" si="576"/>
        <v>3978.4625101214574</v>
      </c>
    </row>
    <row r="4558" spans="1:22">
      <c r="A4558" s="23">
        <v>4557</v>
      </c>
      <c r="B4558" s="3">
        <v>40547</v>
      </c>
      <c r="C4558" s="28">
        <v>1</v>
      </c>
      <c r="D4558" s="29">
        <v>4</v>
      </c>
      <c r="E4558" s="28">
        <v>2011</v>
      </c>
      <c r="F4558" s="31">
        <f>DATE(E4558,D4558,C4558)</f>
        <v>40634</v>
      </c>
      <c r="G4558" s="24" t="s">
        <v>5723</v>
      </c>
      <c r="H4558" s="2">
        <v>1500000</v>
      </c>
      <c r="I4558" s="2">
        <v>54009150</v>
      </c>
      <c r="J4558" s="2">
        <v>99870886</v>
      </c>
      <c r="K4558" s="28" t="str">
        <f t="shared" si="570"/>
        <v/>
      </c>
      <c r="L4558" s="28" t="str">
        <f t="shared" si="571"/>
        <v/>
      </c>
      <c r="M4558" s="28" t="s">
        <v>5723</v>
      </c>
      <c r="N4558" s="28" t="str">
        <f t="shared" si="572"/>
        <v/>
      </c>
      <c r="O4558" s="28" t="str">
        <f>IF(N4558=1,M4558&amp;" ("&amp;E4558&amp;")",M4558)</f>
        <v>Insidious</v>
      </c>
      <c r="P4558" s="36">
        <f>INDEX(cpi!$A$1:$M$105,MATCH('Inflation adjust calc'!$E4558,cpi!$A:$A,0),MATCH('Inflation adjust calc'!$D4558,cpi!$1:$1,0))</f>
        <v>224.90600000000001</v>
      </c>
      <c r="Q4558" s="36">
        <f>cpi!$I$2</f>
        <v>240.85300000000001</v>
      </c>
      <c r="R4558" s="36">
        <f t="shared" si="569"/>
        <v>1.0709051781633216</v>
      </c>
      <c r="S4558" s="28" t="str">
        <f t="shared" si="573"/>
        <v/>
      </c>
      <c r="T4558" s="37">
        <f t="shared" si="574"/>
        <v>1606357.7672449825</v>
      </c>
      <c r="U4558" s="37">
        <f t="shared" si="575"/>
        <v>57838678.403199561</v>
      </c>
      <c r="V4558" s="37">
        <f t="shared" si="576"/>
        <v>106952248.96515879</v>
      </c>
    </row>
    <row r="4559" spans="1:22">
      <c r="A4559" s="23">
        <v>4558</v>
      </c>
      <c r="B4559" s="3">
        <v>37964</v>
      </c>
      <c r="C4559" s="28">
        <v>12</v>
      </c>
      <c r="D4559" s="29">
        <v>9</v>
      </c>
      <c r="E4559" s="28">
        <v>2003</v>
      </c>
      <c r="F4559" s="31">
        <f>DATE(E4559,D4559,C4559)</f>
        <v>37876</v>
      </c>
      <c r="G4559" s="24" t="s">
        <v>5724</v>
      </c>
      <c r="H4559" s="2">
        <v>1500000</v>
      </c>
      <c r="I4559" s="2">
        <v>21158188</v>
      </c>
      <c r="J4559" s="2">
        <v>30351664</v>
      </c>
      <c r="K4559" s="28" t="str">
        <f t="shared" si="570"/>
        <v/>
      </c>
      <c r="L4559" s="28" t="str">
        <f t="shared" si="571"/>
        <v/>
      </c>
      <c r="M4559" s="28" t="s">
        <v>5724</v>
      </c>
      <c r="N4559" s="28" t="str">
        <f t="shared" si="572"/>
        <v/>
      </c>
      <c r="O4559" s="28" t="str">
        <f>IF(N4559=1,M4559&amp;" ("&amp;E4559&amp;")",M4559)</f>
        <v>Cabin Fever</v>
      </c>
      <c r="P4559" s="36">
        <f>INDEX(cpi!$A$1:$M$105,MATCH('Inflation adjust calc'!$E4559,cpi!$A:$A,0),MATCH('Inflation adjust calc'!$D4559,cpi!$1:$1,0))</f>
        <v>185.2</v>
      </c>
      <c r="Q4559" s="36">
        <f>cpi!$I$2</f>
        <v>240.85300000000001</v>
      </c>
      <c r="R4559" s="36">
        <f t="shared" si="569"/>
        <v>1.300502159827214</v>
      </c>
      <c r="S4559" s="28" t="str">
        <f t="shared" si="573"/>
        <v/>
      </c>
      <c r="T4559" s="37">
        <f t="shared" si="574"/>
        <v>1950753.2397408208</v>
      </c>
      <c r="U4559" s="37">
        <f t="shared" si="575"/>
        <v>27516269.19203024</v>
      </c>
      <c r="V4559" s="37">
        <f t="shared" si="576"/>
        <v>39472404.586349897</v>
      </c>
    </row>
    <row r="4560" spans="1:22">
      <c r="A4560" s="23">
        <v>4559</v>
      </c>
      <c r="B4560" s="3">
        <v>39118</v>
      </c>
      <c r="C4560" s="28">
        <v>2</v>
      </c>
      <c r="D4560" s="29">
        <v>5</v>
      </c>
      <c r="E4560" s="28">
        <v>2007</v>
      </c>
      <c r="F4560" s="31">
        <f>DATE(E4560,D4560,C4560)</f>
        <v>39204</v>
      </c>
      <c r="G4560" s="24" t="s">
        <v>5725</v>
      </c>
      <c r="H4560" s="2">
        <v>1500000</v>
      </c>
      <c r="I4560" s="2">
        <v>19097550</v>
      </c>
      <c r="J4560" s="2">
        <v>22217183</v>
      </c>
      <c r="K4560" s="28" t="str">
        <f t="shared" si="570"/>
        <v/>
      </c>
      <c r="L4560" s="28" t="str">
        <f t="shared" si="571"/>
        <v/>
      </c>
      <c r="M4560" s="28" t="s">
        <v>5725</v>
      </c>
      <c r="N4560" s="28" t="str">
        <f t="shared" si="572"/>
        <v/>
      </c>
      <c r="O4560" s="28" t="str">
        <f>IF(N4560=1,M4560&amp;" ("&amp;E4560&amp;")",M4560)</f>
        <v>Waitress</v>
      </c>
      <c r="P4560" s="36">
        <f>INDEX(cpi!$A$1:$M$105,MATCH('Inflation adjust calc'!$E4560,cpi!$A:$A,0),MATCH('Inflation adjust calc'!$D4560,cpi!$1:$1,0))</f>
        <v>207.94900000000001</v>
      </c>
      <c r="Q4560" s="36">
        <f>cpi!$I$2</f>
        <v>240.85300000000001</v>
      </c>
      <c r="R4560" s="36">
        <f t="shared" si="569"/>
        <v>1.1582311047420282</v>
      </c>
      <c r="S4560" s="28" t="str">
        <f t="shared" si="573"/>
        <v/>
      </c>
      <c r="T4560" s="37">
        <f t="shared" si="574"/>
        <v>1737346.6571130422</v>
      </c>
      <c r="U4560" s="37">
        <f t="shared" si="575"/>
        <v>22119376.434366122</v>
      </c>
      <c r="V4560" s="37">
        <f t="shared" si="576"/>
        <v>25732632.410345808</v>
      </c>
    </row>
    <row r="4561" spans="1:22">
      <c r="A4561" s="23">
        <v>4560</v>
      </c>
      <c r="B4561" s="3">
        <v>32729</v>
      </c>
      <c r="C4561" s="28">
        <v>8</v>
      </c>
      <c r="D4561" s="29">
        <v>9</v>
      </c>
      <c r="E4561" s="28">
        <v>1989</v>
      </c>
      <c r="F4561" s="31">
        <f>DATE(E4561,D4561,C4561)</f>
        <v>32759</v>
      </c>
      <c r="G4561" s="24" t="s">
        <v>5726</v>
      </c>
      <c r="H4561" s="2">
        <v>1500000</v>
      </c>
      <c r="I4561" s="2">
        <v>14533681</v>
      </c>
      <c r="J4561" s="2">
        <v>14533681</v>
      </c>
      <c r="K4561" s="28" t="str">
        <f t="shared" si="570"/>
        <v/>
      </c>
      <c r="L4561" s="28" t="str">
        <f t="shared" si="571"/>
        <v/>
      </c>
      <c r="M4561" s="28" t="s">
        <v>5726</v>
      </c>
      <c r="N4561" s="28" t="str">
        <f t="shared" si="572"/>
        <v/>
      </c>
      <c r="O4561" s="28" t="str">
        <f>IF(N4561=1,M4561&amp;" ("&amp;E4561&amp;")",M4561)</f>
        <v>Kickboxer</v>
      </c>
      <c r="P4561" s="36">
        <f>INDEX(cpi!$A$1:$M$105,MATCH('Inflation adjust calc'!$E4561,cpi!$A:$A,0),MATCH('Inflation adjust calc'!$D4561,cpi!$1:$1,0))</f>
        <v>125</v>
      </c>
      <c r="Q4561" s="36">
        <f>cpi!$I$2</f>
        <v>240.85300000000001</v>
      </c>
      <c r="R4561" s="36">
        <f t="shared" si="569"/>
        <v>1.9268240000000001</v>
      </c>
      <c r="S4561" s="28" t="str">
        <f t="shared" si="573"/>
        <v/>
      </c>
      <c r="T4561" s="37">
        <f t="shared" si="574"/>
        <v>2890236</v>
      </c>
      <c r="U4561" s="37">
        <f t="shared" si="575"/>
        <v>28003845.359144002</v>
      </c>
      <c r="V4561" s="37">
        <f t="shared" si="576"/>
        <v>28003845.359144002</v>
      </c>
    </row>
    <row r="4562" spans="1:22">
      <c r="A4562" s="23">
        <v>4561</v>
      </c>
      <c r="B4562" s="3" t="s">
        <v>5727</v>
      </c>
      <c r="C4562" s="28">
        <v>26</v>
      </c>
      <c r="D4562" s="29">
        <v>2</v>
      </c>
      <c r="E4562" s="28">
        <v>1988</v>
      </c>
      <c r="F4562" s="31">
        <f>DATE(E4562,D4562,C4562)</f>
        <v>32199</v>
      </c>
      <c r="G4562" s="24" t="s">
        <v>5728</v>
      </c>
      <c r="H4562" s="2">
        <v>1500000</v>
      </c>
      <c r="I4562" s="2">
        <v>11806119</v>
      </c>
      <c r="J4562" s="2">
        <v>11806119</v>
      </c>
      <c r="K4562" s="28" t="str">
        <f t="shared" si="570"/>
        <v/>
      </c>
      <c r="L4562" s="28" t="str">
        <f t="shared" si="571"/>
        <v/>
      </c>
      <c r="M4562" s="28" t="s">
        <v>5728</v>
      </c>
      <c r="N4562" s="28" t="str">
        <f t="shared" si="572"/>
        <v/>
      </c>
      <c r="O4562" s="28" t="str">
        <f>IF(N4562=1,M4562&amp;" ("&amp;E4562&amp;")",M4562)</f>
        <v>Bloodsport</v>
      </c>
      <c r="P4562" s="36">
        <f>INDEX(cpi!$A$1:$M$105,MATCH('Inflation adjust calc'!$E4562,cpi!$A:$A,0),MATCH('Inflation adjust calc'!$D4562,cpi!$1:$1,0))</f>
        <v>116</v>
      </c>
      <c r="Q4562" s="36">
        <f>cpi!$I$2</f>
        <v>240.85300000000001</v>
      </c>
      <c r="R4562" s="36">
        <f t="shared" ref="R4562:R4625" si="577">Q4562/P4562</f>
        <v>2.0763189655172414</v>
      </c>
      <c r="S4562" s="28" t="str">
        <f t="shared" si="573"/>
        <v/>
      </c>
      <c r="T4562" s="37">
        <f t="shared" si="574"/>
        <v>3114478.4482758623</v>
      </c>
      <c r="U4562" s="37">
        <f t="shared" si="575"/>
        <v>24513268.788853448</v>
      </c>
      <c r="V4562" s="37">
        <f t="shared" si="576"/>
        <v>24513268.788853448</v>
      </c>
    </row>
    <row r="4563" spans="1:22">
      <c r="A4563" s="23">
        <v>4562</v>
      </c>
      <c r="B4563" s="3">
        <v>14246</v>
      </c>
      <c r="C4563" s="28">
        <v>1</v>
      </c>
      <c r="D4563" s="29">
        <v>1</v>
      </c>
      <c r="E4563" s="28">
        <v>1939</v>
      </c>
      <c r="F4563" s="31">
        <f>DATE(E4563,D4563,C4563)</f>
        <v>14246</v>
      </c>
      <c r="G4563" s="24" t="s">
        <v>5729</v>
      </c>
      <c r="H4563" s="2">
        <v>1500000</v>
      </c>
      <c r="I4563" s="2">
        <v>9000000</v>
      </c>
      <c r="J4563" s="2">
        <v>9000000</v>
      </c>
      <c r="K4563" s="28" t="str">
        <f t="shared" si="570"/>
        <v/>
      </c>
      <c r="L4563" s="28" t="str">
        <f t="shared" si="571"/>
        <v/>
      </c>
      <c r="M4563" s="28" t="s">
        <v>5729</v>
      </c>
      <c r="N4563" s="28" t="str">
        <f t="shared" si="572"/>
        <v/>
      </c>
      <c r="O4563" s="28" t="str">
        <f>IF(N4563=1,M4563&amp;" ("&amp;E4563&amp;")",M4563)</f>
        <v>Mr. Smith Goes To Washington</v>
      </c>
      <c r="P4563" s="36">
        <f>INDEX(cpi!$A$1:$M$105,MATCH('Inflation adjust calc'!$E4563,cpi!$A:$A,0),MATCH('Inflation adjust calc'!$D4563,cpi!$1:$1,0))</f>
        <v>14</v>
      </c>
      <c r="Q4563" s="36">
        <f>cpi!$I$2</f>
        <v>240.85300000000001</v>
      </c>
      <c r="R4563" s="36">
        <f t="shared" si="577"/>
        <v>17.203785714285715</v>
      </c>
      <c r="S4563" s="28" t="str">
        <f t="shared" si="573"/>
        <v/>
      </c>
      <c r="T4563" s="37">
        <f t="shared" si="574"/>
        <v>25805678.571428571</v>
      </c>
      <c r="U4563" s="37">
        <f t="shared" si="575"/>
        <v>154834071.42857143</v>
      </c>
      <c r="V4563" s="37">
        <f t="shared" si="576"/>
        <v>154834071.42857143</v>
      </c>
    </row>
    <row r="4564" spans="1:22">
      <c r="A4564" s="23">
        <v>4563</v>
      </c>
      <c r="B4564" s="3" t="s">
        <v>5730</v>
      </c>
      <c r="C4564" s="28">
        <v>21</v>
      </c>
      <c r="D4564" s="29">
        <v>7</v>
      </c>
      <c r="E4564" s="28">
        <v>1995</v>
      </c>
      <c r="F4564" s="31">
        <f>DATE(E4564,D4564,C4564)</f>
        <v>34901</v>
      </c>
      <c r="G4564" s="24" t="s">
        <v>5731</v>
      </c>
      <c r="H4564" s="2">
        <v>1500000</v>
      </c>
      <c r="I4564" s="2">
        <v>7412216</v>
      </c>
      <c r="J4564" s="2">
        <v>20412216</v>
      </c>
      <c r="K4564" s="28" t="str">
        <f t="shared" si="570"/>
        <v/>
      </c>
      <c r="L4564" s="28" t="str">
        <f t="shared" si="571"/>
        <v/>
      </c>
      <c r="M4564" s="28" t="s">
        <v>5731</v>
      </c>
      <c r="N4564" s="28" t="str">
        <f t="shared" si="572"/>
        <v/>
      </c>
      <c r="O4564" s="28" t="str">
        <f>IF(N4564=1,M4564&amp;" ("&amp;E4564&amp;")",M4564)</f>
        <v>Kids</v>
      </c>
      <c r="P4564" s="36">
        <f>INDEX(cpi!$A$1:$M$105,MATCH('Inflation adjust calc'!$E4564,cpi!$A:$A,0),MATCH('Inflation adjust calc'!$D4564,cpi!$1:$1,0))</f>
        <v>152.5</v>
      </c>
      <c r="Q4564" s="36">
        <f>cpi!$I$2</f>
        <v>240.85300000000001</v>
      </c>
      <c r="R4564" s="36">
        <f t="shared" si="577"/>
        <v>1.5793639344262296</v>
      </c>
      <c r="S4564" s="28" t="str">
        <f t="shared" si="573"/>
        <v/>
      </c>
      <c r="T4564" s="37">
        <f t="shared" si="574"/>
        <v>2369045.9016393442</v>
      </c>
      <c r="U4564" s="37">
        <f t="shared" si="575"/>
        <v>11706586.624577049</v>
      </c>
      <c r="V4564" s="37">
        <f t="shared" si="576"/>
        <v>32238317.772118036</v>
      </c>
    </row>
    <row r="4565" spans="1:22">
      <c r="A4565" s="23">
        <v>4564</v>
      </c>
      <c r="B4565" s="3">
        <v>38482</v>
      </c>
      <c r="C4565" s="28">
        <v>5</v>
      </c>
      <c r="D4565" s="29">
        <v>10</v>
      </c>
      <c r="E4565" s="28">
        <v>2005</v>
      </c>
      <c r="F4565" s="31">
        <f>DATE(E4565,D4565,C4565)</f>
        <v>38630</v>
      </c>
      <c r="G4565" s="24" t="s">
        <v>5732</v>
      </c>
      <c r="H4565" s="2">
        <v>1500000</v>
      </c>
      <c r="I4565" s="2">
        <v>7372734</v>
      </c>
      <c r="J4565" s="2">
        <v>11191423</v>
      </c>
      <c r="K4565" s="28" t="str">
        <f t="shared" si="570"/>
        <v/>
      </c>
      <c r="L4565" s="28" t="str">
        <f t="shared" si="571"/>
        <v/>
      </c>
      <c r="M4565" s="28" t="s">
        <v>5732</v>
      </c>
      <c r="N4565" s="28" t="str">
        <f t="shared" si="572"/>
        <v/>
      </c>
      <c r="O4565" s="28" t="str">
        <f>IF(N4565=1,M4565&amp;" ("&amp;E4565&amp;")",M4565)</f>
        <v>The Squid and the Whale</v>
      </c>
      <c r="P4565" s="36">
        <f>INDEX(cpi!$A$1:$M$105,MATCH('Inflation adjust calc'!$E4565,cpi!$A:$A,0),MATCH('Inflation adjust calc'!$D4565,cpi!$1:$1,0))</f>
        <v>199.2</v>
      </c>
      <c r="Q4565" s="36">
        <f>cpi!$I$2</f>
        <v>240.85300000000001</v>
      </c>
      <c r="R4565" s="36">
        <f t="shared" si="577"/>
        <v>1.20910140562249</v>
      </c>
      <c r="S4565" s="28" t="str">
        <f t="shared" si="573"/>
        <v/>
      </c>
      <c r="T4565" s="37">
        <f t="shared" si="574"/>
        <v>1813652.1084337351</v>
      </c>
      <c r="U4565" s="37">
        <f t="shared" si="575"/>
        <v>8914383.0426807236</v>
      </c>
      <c r="V4565" s="37">
        <f t="shared" si="576"/>
        <v>13531565.280215865</v>
      </c>
    </row>
    <row r="4566" spans="1:22">
      <c r="A4566" s="23">
        <v>4565</v>
      </c>
      <c r="B4566" s="3" t="s">
        <v>5733</v>
      </c>
      <c r="C4566" s="28">
        <v>13</v>
      </c>
      <c r="D4566" s="29">
        <v>3</v>
      </c>
      <c r="E4566" s="28">
        <v>2002</v>
      </c>
      <c r="F4566" s="31">
        <f>DATE(E4566,D4566,C4566)</f>
        <v>37328</v>
      </c>
      <c r="G4566" s="24" t="s">
        <v>5734</v>
      </c>
      <c r="H4566" s="2">
        <v>1500000</v>
      </c>
      <c r="I4566" s="2">
        <v>7025722</v>
      </c>
      <c r="J4566" s="2">
        <v>9345061</v>
      </c>
      <c r="K4566" s="28" t="str">
        <f t="shared" si="570"/>
        <v/>
      </c>
      <c r="L4566" s="28" t="str">
        <f t="shared" si="571"/>
        <v/>
      </c>
      <c r="M4566" s="28" t="s">
        <v>5734</v>
      </c>
      <c r="N4566" s="28" t="str">
        <f t="shared" si="572"/>
        <v/>
      </c>
      <c r="O4566" s="28" t="str">
        <f>IF(N4566=1,M4566&amp;" ("&amp;E4566&amp;")",M4566)</f>
        <v>Kissing Jessica Stein</v>
      </c>
      <c r="P4566" s="36">
        <f>INDEX(cpi!$A$1:$M$105,MATCH('Inflation adjust calc'!$E4566,cpi!$A:$A,0),MATCH('Inflation adjust calc'!$D4566,cpi!$1:$1,0))</f>
        <v>178.8</v>
      </c>
      <c r="Q4566" s="36">
        <f>cpi!$I$2</f>
        <v>240.85300000000001</v>
      </c>
      <c r="R4566" s="36">
        <f t="shared" si="577"/>
        <v>1.3470525727069351</v>
      </c>
      <c r="S4566" s="28" t="str">
        <f t="shared" si="573"/>
        <v/>
      </c>
      <c r="T4566" s="37">
        <f t="shared" si="574"/>
        <v>2020578.8590604027</v>
      </c>
      <c r="U4566" s="37">
        <f t="shared" si="575"/>
        <v>9464016.8952237144</v>
      </c>
      <c r="V4566" s="37">
        <f t="shared" si="576"/>
        <v>12588288.462153245</v>
      </c>
    </row>
    <row r="4567" spans="1:22">
      <c r="A4567" s="23">
        <v>4566</v>
      </c>
      <c r="B4567" s="3" t="s">
        <v>5735</v>
      </c>
      <c r="C4567" s="28">
        <v>31</v>
      </c>
      <c r="D4567" s="29">
        <v>10</v>
      </c>
      <c r="E4567" s="28">
        <v>1945</v>
      </c>
      <c r="F4567" s="31">
        <f>DATE(E4567,D4567,C4567)</f>
        <v>16741</v>
      </c>
      <c r="G4567" s="24" t="s">
        <v>5736</v>
      </c>
      <c r="H4567" s="2">
        <v>1500000</v>
      </c>
      <c r="I4567" s="2">
        <v>7000000</v>
      </c>
      <c r="J4567" s="2">
        <v>7000000</v>
      </c>
      <c r="K4567" s="28" t="str">
        <f t="shared" si="570"/>
        <v/>
      </c>
      <c r="L4567" s="28" t="str">
        <f t="shared" si="571"/>
        <v/>
      </c>
      <c r="M4567" s="28" t="s">
        <v>5736</v>
      </c>
      <c r="N4567" s="28" t="str">
        <f t="shared" si="572"/>
        <v/>
      </c>
      <c r="O4567" s="28" t="str">
        <f>IF(N4567=1,M4567&amp;" ("&amp;E4567&amp;")",M4567)</f>
        <v>Spellbound</v>
      </c>
      <c r="P4567" s="36">
        <f>INDEX(cpi!$A$1:$M$105,MATCH('Inflation adjust calc'!$E4567,cpi!$A:$A,0),MATCH('Inflation adjust calc'!$D4567,cpi!$1:$1,0))</f>
        <v>18.100000000000001</v>
      </c>
      <c r="Q4567" s="36">
        <f>cpi!$I$2</f>
        <v>240.85300000000001</v>
      </c>
      <c r="R4567" s="36">
        <f t="shared" si="577"/>
        <v>13.306795580110496</v>
      </c>
      <c r="S4567" s="28" t="str">
        <f t="shared" si="573"/>
        <v/>
      </c>
      <c r="T4567" s="37">
        <f t="shared" si="574"/>
        <v>19960193.370165743</v>
      </c>
      <c r="U4567" s="37">
        <f t="shared" si="575"/>
        <v>93147569.060773477</v>
      </c>
      <c r="V4567" s="37">
        <f t="shared" si="576"/>
        <v>93147569.060773477</v>
      </c>
    </row>
    <row r="4568" spans="1:22">
      <c r="A4568" s="23">
        <v>4567</v>
      </c>
      <c r="B4568" s="3" t="s">
        <v>5737</v>
      </c>
      <c r="C4568" s="28">
        <v>20</v>
      </c>
      <c r="D4568" s="29">
        <v>4</v>
      </c>
      <c r="E4568" s="28">
        <v>1979</v>
      </c>
      <c r="F4568" s="31">
        <f>DATE(E4568,D4568,C4568)</f>
        <v>28965</v>
      </c>
      <c r="G4568" s="24" t="s">
        <v>2531</v>
      </c>
      <c r="H4568" s="2">
        <v>1500000</v>
      </c>
      <c r="I4568" s="2">
        <v>5100000</v>
      </c>
      <c r="J4568" s="2">
        <v>55000000</v>
      </c>
      <c r="K4568" s="28" t="str">
        <f t="shared" si="570"/>
        <v/>
      </c>
      <c r="L4568" s="28" t="str">
        <f t="shared" si="571"/>
        <v/>
      </c>
      <c r="M4568" s="28" t="s">
        <v>2531</v>
      </c>
      <c r="N4568" s="28">
        <f t="shared" si="572"/>
        <v>1</v>
      </c>
      <c r="O4568" s="28" t="str">
        <f>IF(N4568=1,M4568&amp;" ("&amp;E4568&amp;")",M4568)</f>
        <v>Dawn of the Dead (1979)</v>
      </c>
      <c r="P4568" s="36">
        <f>INDEX(cpi!$A$1:$M$105,MATCH('Inflation adjust calc'!$E4568,cpi!$A:$A,0),MATCH('Inflation adjust calc'!$D4568,cpi!$1:$1,0))</f>
        <v>70.599999999999994</v>
      </c>
      <c r="Q4568" s="36">
        <f>cpi!$I$2</f>
        <v>240.85300000000001</v>
      </c>
      <c r="R4568" s="36">
        <f t="shared" si="577"/>
        <v>3.4115155807365443</v>
      </c>
      <c r="S4568" s="28" t="str">
        <f t="shared" si="573"/>
        <v/>
      </c>
      <c r="T4568" s="37">
        <f t="shared" si="574"/>
        <v>5117273.371104816</v>
      </c>
      <c r="U4568" s="37">
        <f t="shared" si="575"/>
        <v>17398729.461756375</v>
      </c>
      <c r="V4568" s="37">
        <f t="shared" si="576"/>
        <v>187633356.94050995</v>
      </c>
    </row>
    <row r="4569" spans="1:22">
      <c r="A4569" s="23">
        <v>4568</v>
      </c>
      <c r="B4569" s="3" t="s">
        <v>2770</v>
      </c>
      <c r="C4569" s="28">
        <v>23</v>
      </c>
      <c r="D4569" s="29">
        <v>9</v>
      </c>
      <c r="E4569" s="28">
        <v>1994</v>
      </c>
      <c r="F4569" s="31">
        <f>DATE(E4569,D4569,C4569)</f>
        <v>34600</v>
      </c>
      <c r="G4569" s="24" t="s">
        <v>5738</v>
      </c>
      <c r="H4569" s="2">
        <v>1500000</v>
      </c>
      <c r="I4569" s="2">
        <v>5046118</v>
      </c>
      <c r="J4569" s="2">
        <v>5046118</v>
      </c>
      <c r="K4569" s="28" t="str">
        <f t="shared" si="570"/>
        <v/>
      </c>
      <c r="L4569" s="28" t="str">
        <f t="shared" si="571"/>
        <v/>
      </c>
      <c r="M4569" s="28" t="s">
        <v>5738</v>
      </c>
      <c r="N4569" s="28" t="str">
        <f t="shared" si="572"/>
        <v/>
      </c>
      <c r="O4569" s="28" t="str">
        <f>IF(N4569=1,M4569&amp;" ("&amp;E4569&amp;")",M4569)</f>
        <v>Exotica</v>
      </c>
      <c r="P4569" s="36">
        <f>INDEX(cpi!$A$1:$M$105,MATCH('Inflation adjust calc'!$E4569,cpi!$A:$A,0),MATCH('Inflation adjust calc'!$D4569,cpi!$1:$1,0))</f>
        <v>149.4</v>
      </c>
      <c r="Q4569" s="36">
        <f>cpi!$I$2</f>
        <v>240.85300000000001</v>
      </c>
      <c r="R4569" s="36">
        <f t="shared" si="577"/>
        <v>1.6121352074966533</v>
      </c>
      <c r="S4569" s="28" t="str">
        <f t="shared" si="573"/>
        <v/>
      </c>
      <c r="T4569" s="37">
        <f t="shared" si="574"/>
        <v>2418202.81124498</v>
      </c>
      <c r="U4569" s="37">
        <f t="shared" si="575"/>
        <v>8135024.4889825974</v>
      </c>
      <c r="V4569" s="37">
        <f t="shared" si="576"/>
        <v>8135024.4889825974</v>
      </c>
    </row>
    <row r="4570" spans="1:22">
      <c r="A4570" s="23">
        <v>4569</v>
      </c>
      <c r="B4570" s="3" t="s">
        <v>406</v>
      </c>
      <c r="C4570" s="28">
        <v>26</v>
      </c>
      <c r="D4570" s="29">
        <v>7</v>
      </c>
      <c r="E4570" s="28">
        <v>2013</v>
      </c>
      <c r="F4570" s="31">
        <f>DATE(E4570,D4570,C4570)</f>
        <v>41481</v>
      </c>
      <c r="G4570" s="24" t="s">
        <v>5739</v>
      </c>
      <c r="H4570" s="2">
        <v>1500000</v>
      </c>
      <c r="I4570" s="2">
        <v>3491669</v>
      </c>
      <c r="J4570" s="2">
        <v>4128828</v>
      </c>
      <c r="K4570" s="28" t="str">
        <f t="shared" si="570"/>
        <v/>
      </c>
      <c r="L4570" s="28" t="str">
        <f t="shared" si="571"/>
        <v/>
      </c>
      <c r="M4570" s="28" t="s">
        <v>5739</v>
      </c>
      <c r="N4570" s="28" t="str">
        <f t="shared" si="572"/>
        <v/>
      </c>
      <c r="O4570" s="28" t="str">
        <f>IF(N4570=1,M4570&amp;" ("&amp;E4570&amp;")",M4570)</f>
        <v>The To Do List</v>
      </c>
      <c r="P4570" s="36">
        <f>INDEX(cpi!$A$1:$M$105,MATCH('Inflation adjust calc'!$E4570,cpi!$A:$A,0),MATCH('Inflation adjust calc'!$D4570,cpi!$1:$1,0))</f>
        <v>233.596</v>
      </c>
      <c r="Q4570" s="36">
        <f>cpi!$I$2</f>
        <v>240.85300000000001</v>
      </c>
      <c r="R4570" s="36">
        <f t="shared" si="577"/>
        <v>1.0310664566174079</v>
      </c>
      <c r="S4570" s="28" t="str">
        <f t="shared" si="573"/>
        <v/>
      </c>
      <c r="T4570" s="37">
        <f t="shared" si="574"/>
        <v>1546599.6849261119</v>
      </c>
      <c r="U4570" s="37">
        <f t="shared" si="575"/>
        <v>3600142.7835108479</v>
      </c>
      <c r="V4570" s="37">
        <f t="shared" si="576"/>
        <v>4257096.0559427394</v>
      </c>
    </row>
    <row r="4571" spans="1:22">
      <c r="A4571" s="23">
        <v>4570</v>
      </c>
      <c r="B4571" s="3">
        <v>41276</v>
      </c>
      <c r="C4571" s="28">
        <v>1</v>
      </c>
      <c r="D4571" s="29">
        <v>2</v>
      </c>
      <c r="E4571" s="28">
        <v>2013</v>
      </c>
      <c r="F4571" s="31">
        <f>DATE(E4571,D4571,C4571)</f>
        <v>41306</v>
      </c>
      <c r="G4571" s="24" t="s">
        <v>5740</v>
      </c>
      <c r="H4571" s="2">
        <v>1500000</v>
      </c>
      <c r="I4571" s="2">
        <v>2408553</v>
      </c>
      <c r="J4571" s="2">
        <v>2592308</v>
      </c>
      <c r="K4571" s="28" t="str">
        <f t="shared" si="570"/>
        <v/>
      </c>
      <c r="L4571" s="28" t="str">
        <f t="shared" si="571"/>
        <v/>
      </c>
      <c r="M4571" s="28" t="s">
        <v>5740</v>
      </c>
      <c r="N4571" s="28" t="str">
        <f t="shared" si="572"/>
        <v/>
      </c>
      <c r="O4571" s="28" t="str">
        <f>IF(N4571=1,M4571&amp;" ("&amp;E4571&amp;")",M4571)</f>
        <v>The Gatekeepers</v>
      </c>
      <c r="P4571" s="36">
        <f>INDEX(cpi!$A$1:$M$105,MATCH('Inflation adjust calc'!$E4571,cpi!$A:$A,0),MATCH('Inflation adjust calc'!$D4571,cpi!$1:$1,0))</f>
        <v>232.166</v>
      </c>
      <c r="Q4571" s="36">
        <f>cpi!$I$2</f>
        <v>240.85300000000001</v>
      </c>
      <c r="R4571" s="36">
        <f t="shared" si="577"/>
        <v>1.0374171928706184</v>
      </c>
      <c r="S4571" s="28" t="str">
        <f t="shared" si="573"/>
        <v/>
      </c>
      <c r="T4571" s="37">
        <f t="shared" si="574"/>
        <v>1556125.7893059277</v>
      </c>
      <c r="U4571" s="37">
        <f t="shared" si="575"/>
        <v>2498674.2921401067</v>
      </c>
      <c r="V4571" s="37">
        <f t="shared" si="576"/>
        <v>2689304.8884160472</v>
      </c>
    </row>
    <row r="4572" spans="1:22">
      <c r="A4572" s="23">
        <v>4571</v>
      </c>
      <c r="B4572" s="3" t="s">
        <v>918</v>
      </c>
      <c r="C4572" s="28">
        <v>26</v>
      </c>
      <c r="D4572" s="29">
        <v>6</v>
      </c>
      <c r="E4572" s="28">
        <v>1998</v>
      </c>
      <c r="F4572" s="31">
        <f>DATE(E4572,D4572,C4572)</f>
        <v>35972</v>
      </c>
      <c r="G4572" s="24" t="s">
        <v>5741</v>
      </c>
      <c r="H4572" s="2">
        <v>1500000</v>
      </c>
      <c r="I4572" s="2">
        <v>2380606</v>
      </c>
      <c r="J4572" s="2">
        <v>2380606</v>
      </c>
      <c r="K4572" s="28" t="str">
        <f t="shared" si="570"/>
        <v/>
      </c>
      <c r="L4572" s="28" t="str">
        <f t="shared" si="571"/>
        <v/>
      </c>
      <c r="M4572" s="28" t="s">
        <v>5741</v>
      </c>
      <c r="N4572" s="28" t="str">
        <f t="shared" si="572"/>
        <v/>
      </c>
      <c r="O4572" s="28" t="str">
        <f>IF(N4572=1,M4572&amp;" ("&amp;E4572&amp;")",M4572)</f>
        <v>Buffalo '66</v>
      </c>
      <c r="P4572" s="36">
        <f>INDEX(cpi!$A$1:$M$105,MATCH('Inflation adjust calc'!$E4572,cpi!$A:$A,0),MATCH('Inflation adjust calc'!$D4572,cpi!$1:$1,0))</f>
        <v>163</v>
      </c>
      <c r="Q4572" s="36">
        <f>cpi!$I$2</f>
        <v>240.85300000000001</v>
      </c>
      <c r="R4572" s="36">
        <f t="shared" si="577"/>
        <v>1.4776257668711656</v>
      </c>
      <c r="S4572" s="28" t="str">
        <f t="shared" si="573"/>
        <v/>
      </c>
      <c r="T4572" s="37">
        <f t="shared" si="574"/>
        <v>2216438.6503067487</v>
      </c>
      <c r="U4572" s="37">
        <f t="shared" si="575"/>
        <v>3517644.7663680981</v>
      </c>
      <c r="V4572" s="37">
        <f t="shared" si="576"/>
        <v>3517644.7663680981</v>
      </c>
    </row>
    <row r="4573" spans="1:22">
      <c r="A4573" s="23">
        <v>4572</v>
      </c>
      <c r="B4573" s="3">
        <v>30715</v>
      </c>
      <c r="C4573" s="28">
        <v>2</v>
      </c>
      <c r="D4573" s="29">
        <v>3</v>
      </c>
      <c r="E4573" s="28">
        <v>1984</v>
      </c>
      <c r="F4573" s="31">
        <f>DATE(E4573,D4573,C4573)</f>
        <v>30743</v>
      </c>
      <c r="G4573" s="24" t="s">
        <v>5742</v>
      </c>
      <c r="H4573" s="2">
        <v>1500000</v>
      </c>
      <c r="I4573" s="2">
        <v>2300000</v>
      </c>
      <c r="J4573" s="2">
        <v>2300000</v>
      </c>
      <c r="K4573" s="28" t="str">
        <f t="shared" si="570"/>
        <v/>
      </c>
      <c r="L4573" s="28" t="str">
        <f t="shared" si="571"/>
        <v/>
      </c>
      <c r="M4573" s="28" t="s">
        <v>5742</v>
      </c>
      <c r="N4573" s="28" t="str">
        <f t="shared" si="572"/>
        <v/>
      </c>
      <c r="O4573" s="28" t="str">
        <f>IF(N4573=1,M4573&amp;" ("&amp;E4573&amp;")",M4573)</f>
        <v>Repo Man</v>
      </c>
      <c r="P4573" s="36">
        <f>INDEX(cpi!$A$1:$M$105,MATCH('Inflation adjust calc'!$E4573,cpi!$A:$A,0),MATCH('Inflation adjust calc'!$D4573,cpi!$1:$1,0))</f>
        <v>102.6</v>
      </c>
      <c r="Q4573" s="36">
        <f>cpi!$I$2</f>
        <v>240.85300000000001</v>
      </c>
      <c r="R4573" s="36">
        <f t="shared" si="577"/>
        <v>2.3474951267056534</v>
      </c>
      <c r="S4573" s="28" t="str">
        <f t="shared" si="573"/>
        <v/>
      </c>
      <c r="T4573" s="37">
        <f t="shared" si="574"/>
        <v>3521242.69005848</v>
      </c>
      <c r="U4573" s="37">
        <f t="shared" si="575"/>
        <v>5399238.7914230032</v>
      </c>
      <c r="V4573" s="37">
        <f t="shared" si="576"/>
        <v>5399238.7914230032</v>
      </c>
    </row>
    <row r="4574" spans="1:22">
      <c r="A4574" s="23">
        <v>4573</v>
      </c>
      <c r="B4574" s="3" t="s">
        <v>5743</v>
      </c>
      <c r="C4574" s="28">
        <v>18</v>
      </c>
      <c r="D4574" s="29">
        <v>1</v>
      </c>
      <c r="E4574" s="28">
        <v>1985</v>
      </c>
      <c r="F4574" s="31">
        <f>DATE(E4574,D4574,C4574)</f>
        <v>31065</v>
      </c>
      <c r="G4574" s="24" t="s">
        <v>5744</v>
      </c>
      <c r="H4574" s="2">
        <v>1500000</v>
      </c>
      <c r="I4574" s="2">
        <v>1690913</v>
      </c>
      <c r="J4574" s="2">
        <v>2730877</v>
      </c>
      <c r="K4574" s="28" t="str">
        <f t="shared" si="570"/>
        <v/>
      </c>
      <c r="L4574" s="28" t="str">
        <f t="shared" si="571"/>
        <v/>
      </c>
      <c r="M4574" s="28" t="s">
        <v>5744</v>
      </c>
      <c r="N4574" s="28" t="str">
        <f t="shared" si="572"/>
        <v/>
      </c>
      <c r="O4574" s="28" t="str">
        <f>IF(N4574=1,M4574&amp;" ("&amp;E4574&amp;")",M4574)</f>
        <v>Blood Simple</v>
      </c>
      <c r="P4574" s="36">
        <f>INDEX(cpi!$A$1:$M$105,MATCH('Inflation adjust calc'!$E4574,cpi!$A:$A,0),MATCH('Inflation adjust calc'!$D4574,cpi!$1:$1,0))</f>
        <v>105.5</v>
      </c>
      <c r="Q4574" s="36">
        <f>cpi!$I$2</f>
        <v>240.85300000000001</v>
      </c>
      <c r="R4574" s="36">
        <f t="shared" si="577"/>
        <v>2.28296682464455</v>
      </c>
      <c r="S4574" s="28" t="str">
        <f t="shared" si="573"/>
        <v/>
      </c>
      <c r="T4574" s="37">
        <f t="shared" si="574"/>
        <v>3424450.2369668251</v>
      </c>
      <c r="U4574" s="37">
        <f t="shared" si="575"/>
        <v>3860298.2823601901</v>
      </c>
      <c r="V4574" s="37">
        <f t="shared" si="576"/>
        <v>6234501.5931848353</v>
      </c>
    </row>
    <row r="4575" spans="1:22">
      <c r="A4575" s="23">
        <v>4574</v>
      </c>
      <c r="B4575" s="3" t="s">
        <v>1134</v>
      </c>
      <c r="C4575" s="28">
        <v>19</v>
      </c>
      <c r="D4575" s="29">
        <v>4</v>
      </c>
      <c r="E4575" s="28">
        <v>2002</v>
      </c>
      <c r="F4575" s="31">
        <f>DATE(E4575,D4575,C4575)</f>
        <v>37365</v>
      </c>
      <c r="G4575" s="24" t="s">
        <v>5745</v>
      </c>
      <c r="H4575" s="2">
        <v>1500000</v>
      </c>
      <c r="I4575" s="2">
        <v>1222889</v>
      </c>
      <c r="J4575" s="2">
        <v>12412889</v>
      </c>
      <c r="K4575" s="28" t="str">
        <f t="shared" si="570"/>
        <v/>
      </c>
      <c r="L4575" s="28" t="str">
        <f t="shared" si="571"/>
        <v/>
      </c>
      <c r="M4575" s="28" t="s">
        <v>5745</v>
      </c>
      <c r="N4575" s="28" t="str">
        <f t="shared" si="572"/>
        <v/>
      </c>
      <c r="O4575" s="28" t="str">
        <f>IF(N4575=1,M4575&amp;" ("&amp;E4575&amp;")",M4575)</f>
        <v>Nueve Reinas</v>
      </c>
      <c r="P4575" s="36">
        <f>INDEX(cpi!$A$1:$M$105,MATCH('Inflation adjust calc'!$E4575,cpi!$A:$A,0),MATCH('Inflation adjust calc'!$D4575,cpi!$1:$1,0))</f>
        <v>179.8</v>
      </c>
      <c r="Q4575" s="36">
        <f>cpi!$I$2</f>
        <v>240.85300000000001</v>
      </c>
      <c r="R4575" s="36">
        <f t="shared" si="577"/>
        <v>1.3395606229143493</v>
      </c>
      <c r="S4575" s="28" t="str">
        <f t="shared" si="573"/>
        <v/>
      </c>
      <c r="T4575" s="37">
        <f t="shared" si="574"/>
        <v>2009340.934371524</v>
      </c>
      <c r="U4575" s="37">
        <f t="shared" si="575"/>
        <v>1638133.9505951058</v>
      </c>
      <c r="V4575" s="37">
        <f t="shared" si="576"/>
        <v>16627817.321006674</v>
      </c>
    </row>
    <row r="4576" spans="1:22">
      <c r="A4576" s="23">
        <v>4575</v>
      </c>
      <c r="B4576" s="3" t="s">
        <v>385</v>
      </c>
      <c r="C4576" s="28">
        <v>19</v>
      </c>
      <c r="D4576" s="29">
        <v>4</v>
      </c>
      <c r="E4576" s="28">
        <v>2013</v>
      </c>
      <c r="F4576" s="31">
        <f>DATE(E4576,D4576,C4576)</f>
        <v>41383</v>
      </c>
      <c r="G4576" s="24" t="s">
        <v>5746</v>
      </c>
      <c r="H4576" s="2">
        <v>1500000</v>
      </c>
      <c r="I4576" s="2">
        <v>1165881</v>
      </c>
      <c r="J4576" s="2">
        <v>1541131</v>
      </c>
      <c r="K4576" s="28" t="str">
        <f t="shared" si="570"/>
        <v/>
      </c>
      <c r="L4576" s="28" t="str">
        <f t="shared" si="571"/>
        <v/>
      </c>
      <c r="M4576" s="28" t="s">
        <v>5746</v>
      </c>
      <c r="N4576" s="28" t="str">
        <f t="shared" si="572"/>
        <v/>
      </c>
      <c r="O4576" s="28" t="str">
        <f>IF(N4576=1,M4576&amp;" ("&amp;E4576&amp;")",M4576)</f>
        <v>The Lords of Salem</v>
      </c>
      <c r="P4576" s="36">
        <f>INDEX(cpi!$A$1:$M$105,MATCH('Inflation adjust calc'!$E4576,cpi!$A:$A,0),MATCH('Inflation adjust calc'!$D4576,cpi!$1:$1,0))</f>
        <v>232.53100000000001</v>
      </c>
      <c r="Q4576" s="36">
        <f>cpi!$I$2</f>
        <v>240.85300000000001</v>
      </c>
      <c r="R4576" s="36">
        <f t="shared" si="577"/>
        <v>1.0357887765502234</v>
      </c>
      <c r="S4576" s="28" t="str">
        <f t="shared" si="573"/>
        <v/>
      </c>
      <c r="T4576" s="37">
        <f t="shared" si="574"/>
        <v>1553683.1648253351</v>
      </c>
      <c r="U4576" s="37">
        <f t="shared" si="575"/>
        <v>1207606.4545931511</v>
      </c>
      <c r="V4576" s="37">
        <f t="shared" si="576"/>
        <v>1596286.1929936223</v>
      </c>
    </row>
    <row r="4577" spans="1:22">
      <c r="A4577" s="23">
        <v>4576</v>
      </c>
      <c r="B4577" s="3" t="s">
        <v>2090</v>
      </c>
      <c r="C4577" s="28">
        <v>25</v>
      </c>
      <c r="D4577" s="29">
        <v>3</v>
      </c>
      <c r="E4577" s="28">
        <v>2005</v>
      </c>
      <c r="F4577" s="31">
        <f>DATE(E4577,D4577,C4577)</f>
        <v>38436</v>
      </c>
      <c r="G4577" s="24" t="s">
        <v>5747</v>
      </c>
      <c r="H4577" s="2">
        <v>1500000</v>
      </c>
      <c r="I4577" s="2">
        <v>712294</v>
      </c>
      <c r="J4577" s="2">
        <v>1126258</v>
      </c>
      <c r="K4577" s="28" t="str">
        <f t="shared" si="570"/>
        <v/>
      </c>
      <c r="L4577" s="28" t="str">
        <f t="shared" si="571"/>
        <v/>
      </c>
      <c r="M4577" s="28" t="s">
        <v>5747</v>
      </c>
      <c r="N4577" s="28" t="str">
        <f t="shared" si="572"/>
        <v/>
      </c>
      <c r="O4577" s="28" t="str">
        <f>IF(N4577=1,M4577&amp;" ("&amp;E4577&amp;")",M4577)</f>
        <v>The Ballad of Jack and Rose</v>
      </c>
      <c r="P4577" s="36">
        <f>INDEX(cpi!$A$1:$M$105,MATCH('Inflation adjust calc'!$E4577,cpi!$A:$A,0),MATCH('Inflation adjust calc'!$D4577,cpi!$1:$1,0))</f>
        <v>193.3</v>
      </c>
      <c r="Q4577" s="36">
        <f>cpi!$I$2</f>
        <v>240.85300000000001</v>
      </c>
      <c r="R4577" s="36">
        <f t="shared" si="577"/>
        <v>1.2460062079668908</v>
      </c>
      <c r="S4577" s="28" t="str">
        <f t="shared" si="573"/>
        <v/>
      </c>
      <c r="T4577" s="37">
        <f t="shared" si="574"/>
        <v>1869009.3119503362</v>
      </c>
      <c r="U4577" s="37">
        <f t="shared" si="575"/>
        <v>887522.74589756853</v>
      </c>
      <c r="V4577" s="37">
        <f t="shared" si="576"/>
        <v>1403324.4597723745</v>
      </c>
    </row>
    <row r="4578" spans="1:22">
      <c r="A4578" s="23">
        <v>4577</v>
      </c>
      <c r="B4578" s="3" t="s">
        <v>5094</v>
      </c>
      <c r="C4578" s="28">
        <v>28</v>
      </c>
      <c r="D4578" s="29">
        <v>8</v>
      </c>
      <c r="E4578" s="28">
        <v>2015</v>
      </c>
      <c r="F4578" s="31">
        <f>DATE(E4578,D4578,C4578)</f>
        <v>42244</v>
      </c>
      <c r="G4578" s="24" t="s">
        <v>5748</v>
      </c>
      <c r="H4578" s="2">
        <v>1500000</v>
      </c>
      <c r="I4578" s="2">
        <v>510957</v>
      </c>
      <c r="J4578" s="2">
        <v>510957</v>
      </c>
      <c r="K4578" s="28" t="str">
        <f t="shared" si="570"/>
        <v/>
      </c>
      <c r="L4578" s="28" t="str">
        <f t="shared" si="571"/>
        <v/>
      </c>
      <c r="M4578" s="28" t="s">
        <v>5748</v>
      </c>
      <c r="N4578" s="28" t="str">
        <f t="shared" si="572"/>
        <v/>
      </c>
      <c r="O4578" s="28" t="str">
        <f>IF(N4578=1,M4578&amp;" ("&amp;E4578&amp;")",M4578)</f>
        <v>Unsullied</v>
      </c>
      <c r="P4578" s="36">
        <f>INDEX(cpi!$A$1:$M$105,MATCH('Inflation adjust calc'!$E4578,cpi!$A:$A,0),MATCH('Inflation adjust calc'!$D4578,cpi!$1:$1,0))</f>
        <v>238.316</v>
      </c>
      <c r="Q4578" s="36">
        <f>cpi!$I$2</f>
        <v>240.85300000000001</v>
      </c>
      <c r="R4578" s="36">
        <f t="shared" si="577"/>
        <v>1.01064552946508</v>
      </c>
      <c r="S4578" s="28" t="str">
        <f t="shared" si="573"/>
        <v/>
      </c>
      <c r="T4578" s="37">
        <f t="shared" si="574"/>
        <v>1515968.2941976201</v>
      </c>
      <c r="U4578" s="37">
        <f t="shared" si="575"/>
        <v>516396.40779888892</v>
      </c>
      <c r="V4578" s="37">
        <f t="shared" si="576"/>
        <v>516396.40779888892</v>
      </c>
    </row>
    <row r="4579" spans="1:22">
      <c r="A4579" s="23">
        <v>4578</v>
      </c>
      <c r="B4579" s="3" t="s">
        <v>5749</v>
      </c>
      <c r="C4579" s="28">
        <v>31</v>
      </c>
      <c r="D4579" s="29">
        <v>8</v>
      </c>
      <c r="E4579" s="28">
        <v>1994</v>
      </c>
      <c r="F4579" s="31">
        <f>DATE(E4579,D4579,C4579)</f>
        <v>34577</v>
      </c>
      <c r="G4579" s="24" t="s">
        <v>5750</v>
      </c>
      <c r="H4579" s="2">
        <v>1500000</v>
      </c>
      <c r="I4579" s="2">
        <v>418953</v>
      </c>
      <c r="J4579" s="2">
        <v>418953</v>
      </c>
      <c r="K4579" s="28" t="str">
        <f t="shared" si="570"/>
        <v/>
      </c>
      <c r="L4579" s="28" t="str">
        <f t="shared" si="571"/>
        <v/>
      </c>
      <c r="M4579" s="28" t="s">
        <v>5750</v>
      </c>
      <c r="N4579" s="28" t="str">
        <f t="shared" si="572"/>
        <v/>
      </c>
      <c r="O4579" s="28" t="str">
        <f>IF(N4579=1,M4579&amp;" ("&amp;E4579&amp;")",M4579)</f>
        <v>Killing Zoe</v>
      </c>
      <c r="P4579" s="36">
        <f>INDEX(cpi!$A$1:$M$105,MATCH('Inflation adjust calc'!$E4579,cpi!$A:$A,0),MATCH('Inflation adjust calc'!$D4579,cpi!$1:$1,0))</f>
        <v>149</v>
      </c>
      <c r="Q4579" s="36">
        <f>cpi!$I$2</f>
        <v>240.85300000000001</v>
      </c>
      <c r="R4579" s="36">
        <f t="shared" si="577"/>
        <v>1.6164630872483221</v>
      </c>
      <c r="S4579" s="28" t="str">
        <f t="shared" si="573"/>
        <v/>
      </c>
      <c r="T4579" s="37">
        <f t="shared" si="574"/>
        <v>2424694.6308724834</v>
      </c>
      <c r="U4579" s="37">
        <f t="shared" si="575"/>
        <v>677222.05979194632</v>
      </c>
      <c r="V4579" s="37">
        <f t="shared" si="576"/>
        <v>677222.05979194632</v>
      </c>
    </row>
    <row r="4580" spans="1:22">
      <c r="A4580" s="23">
        <v>4579</v>
      </c>
      <c r="B4580" s="3" t="s">
        <v>2595</v>
      </c>
      <c r="C4580" s="28">
        <v>17</v>
      </c>
      <c r="D4580" s="29">
        <v>5</v>
      </c>
      <c r="E4580" s="28">
        <v>2002</v>
      </c>
      <c r="F4580" s="31">
        <f>DATE(E4580,D4580,C4580)</f>
        <v>37393</v>
      </c>
      <c r="G4580" s="24" t="s">
        <v>5751</v>
      </c>
      <c r="H4580" s="2">
        <v>1500000</v>
      </c>
      <c r="I4580" s="2">
        <v>406035</v>
      </c>
      <c r="J4580" s="2">
        <v>1840248</v>
      </c>
      <c r="K4580" s="28" t="str">
        <f t="shared" si="570"/>
        <v/>
      </c>
      <c r="L4580" s="28" t="str">
        <f t="shared" si="571"/>
        <v/>
      </c>
      <c r="M4580" s="28" t="s">
        <v>5751</v>
      </c>
      <c r="N4580" s="28" t="str">
        <f t="shared" si="572"/>
        <v/>
      </c>
      <c r="O4580" s="28" t="str">
        <f>IF(N4580=1,M4580&amp;" ("&amp;E4580&amp;")",M4580)</f>
        <v>The Believer</v>
      </c>
      <c r="P4580" s="36">
        <f>INDEX(cpi!$A$1:$M$105,MATCH('Inflation adjust calc'!$E4580,cpi!$A:$A,0),MATCH('Inflation adjust calc'!$D4580,cpi!$1:$1,0))</f>
        <v>179.8</v>
      </c>
      <c r="Q4580" s="36">
        <f>cpi!$I$2</f>
        <v>240.85300000000001</v>
      </c>
      <c r="R4580" s="36">
        <f t="shared" si="577"/>
        <v>1.3395606229143493</v>
      </c>
      <c r="S4580" s="28" t="str">
        <f t="shared" si="573"/>
        <v/>
      </c>
      <c r="T4580" s="37">
        <f t="shared" si="574"/>
        <v>2009340.934371524</v>
      </c>
      <c r="U4580" s="37">
        <f t="shared" si="575"/>
        <v>543908.49752502784</v>
      </c>
      <c r="V4580" s="37">
        <f t="shared" si="576"/>
        <v>2465123.7571968855</v>
      </c>
    </row>
    <row r="4581" spans="1:22">
      <c r="A4581" s="23">
        <v>4580</v>
      </c>
      <c r="B4581" s="3">
        <v>39632</v>
      </c>
      <c r="C4581" s="28">
        <v>7</v>
      </c>
      <c r="D4581" s="29">
        <v>3</v>
      </c>
      <c r="E4581" s="28">
        <v>2008</v>
      </c>
      <c r="F4581" s="31">
        <f>DATE(E4581,D4581,C4581)</f>
        <v>39514</v>
      </c>
      <c r="G4581" s="24" t="s">
        <v>5752</v>
      </c>
      <c r="H4581" s="2">
        <v>1500000</v>
      </c>
      <c r="I4581" s="2">
        <v>402858</v>
      </c>
      <c r="J4581" s="2">
        <v>414404</v>
      </c>
      <c r="K4581" s="28" t="str">
        <f t="shared" si="570"/>
        <v/>
      </c>
      <c r="L4581" s="28" t="str">
        <f t="shared" si="571"/>
        <v/>
      </c>
      <c r="M4581" s="28" t="s">
        <v>5752</v>
      </c>
      <c r="N4581" s="28" t="str">
        <f t="shared" si="572"/>
        <v/>
      </c>
      <c r="O4581" s="28" t="str">
        <f>IF(N4581=1,M4581&amp;" ("&amp;E4581&amp;")",M4581)</f>
        <v>Snow Angels</v>
      </c>
      <c r="P4581" s="36">
        <f>INDEX(cpi!$A$1:$M$105,MATCH('Inflation adjust calc'!$E4581,cpi!$A:$A,0),MATCH('Inflation adjust calc'!$D4581,cpi!$1:$1,0))</f>
        <v>213.52799999999999</v>
      </c>
      <c r="Q4581" s="36">
        <f>cpi!$I$2</f>
        <v>240.85300000000001</v>
      </c>
      <c r="R4581" s="36">
        <f t="shared" si="577"/>
        <v>1.1279691656363569</v>
      </c>
      <c r="S4581" s="28" t="str">
        <f t="shared" si="573"/>
        <v/>
      </c>
      <c r="T4581" s="37">
        <f t="shared" si="574"/>
        <v>1691953.7484545354</v>
      </c>
      <c r="U4581" s="37">
        <f t="shared" si="575"/>
        <v>454411.40212993143</v>
      </c>
      <c r="V4581" s="37">
        <f t="shared" si="576"/>
        <v>467434.93411636882</v>
      </c>
    </row>
    <row r="4582" spans="1:22">
      <c r="A4582" s="23">
        <v>4581</v>
      </c>
      <c r="B4582" s="3">
        <v>37172</v>
      </c>
      <c r="C4582" s="28">
        <v>10</v>
      </c>
      <c r="D4582" s="29">
        <v>8</v>
      </c>
      <c r="E4582" s="28">
        <v>2001</v>
      </c>
      <c r="F4582" s="31">
        <f>DATE(E4582,D4582,C4582)</f>
        <v>37113</v>
      </c>
      <c r="G4582" s="24" t="s">
        <v>5753</v>
      </c>
      <c r="H4582" s="2">
        <v>1500000</v>
      </c>
      <c r="I4582" s="2">
        <v>378176</v>
      </c>
      <c r="J4582" s="2">
        <v>1619602</v>
      </c>
      <c r="K4582" s="28" t="str">
        <f t="shared" si="570"/>
        <v/>
      </c>
      <c r="L4582" s="28" t="str">
        <f t="shared" si="571"/>
        <v/>
      </c>
      <c r="M4582" s="28" t="s">
        <v>5753</v>
      </c>
      <c r="N4582" s="28" t="str">
        <f t="shared" si="572"/>
        <v/>
      </c>
      <c r="O4582" s="28" t="str">
        <f>IF(N4582=1,M4582&amp;" ("&amp;E4582&amp;")",M4582)</f>
        <v>Session 9</v>
      </c>
      <c r="P4582" s="36">
        <f>INDEX(cpi!$A$1:$M$105,MATCH('Inflation adjust calc'!$E4582,cpi!$A:$A,0),MATCH('Inflation adjust calc'!$D4582,cpi!$1:$1,0))</f>
        <v>177.5</v>
      </c>
      <c r="Q4582" s="36">
        <f>cpi!$I$2</f>
        <v>240.85300000000001</v>
      </c>
      <c r="R4582" s="36">
        <f t="shared" si="577"/>
        <v>1.3569183098591551</v>
      </c>
      <c r="S4582" s="28" t="str">
        <f t="shared" si="573"/>
        <v/>
      </c>
      <c r="T4582" s="37">
        <f t="shared" si="574"/>
        <v>2035377.4647887326</v>
      </c>
      <c r="U4582" s="37">
        <f t="shared" si="575"/>
        <v>513153.93874929583</v>
      </c>
      <c r="V4582" s="37">
        <f t="shared" si="576"/>
        <v>2197667.6084845071</v>
      </c>
    </row>
    <row r="4583" spans="1:22">
      <c r="A4583" s="23">
        <v>4582</v>
      </c>
      <c r="B4583" s="3">
        <v>40849</v>
      </c>
      <c r="C4583" s="28">
        <v>11</v>
      </c>
      <c r="D4583" s="29">
        <v>2</v>
      </c>
      <c r="E4583" s="28">
        <v>2011</v>
      </c>
      <c r="F4583" s="31">
        <f>DATE(E4583,D4583,C4583)</f>
        <v>40585</v>
      </c>
      <c r="G4583" s="24" t="s">
        <v>5754</v>
      </c>
      <c r="H4583" s="2">
        <v>1500000</v>
      </c>
      <c r="I4583" s="2">
        <v>362239</v>
      </c>
      <c r="J4583" s="2">
        <v>372239</v>
      </c>
      <c r="K4583" s="28" t="str">
        <f t="shared" si="570"/>
        <v/>
      </c>
      <c r="L4583" s="28" t="str">
        <f t="shared" si="571"/>
        <v/>
      </c>
      <c r="M4583" s="28" t="s">
        <v>5754</v>
      </c>
      <c r="N4583" s="28" t="str">
        <f t="shared" si="572"/>
        <v/>
      </c>
      <c r="O4583" s="28" t="str">
        <f>IF(N4583=1,M4583&amp;" ("&amp;E4583&amp;")",M4583)</f>
        <v>MOOZ-lum</v>
      </c>
      <c r="P4583" s="36">
        <f>INDEX(cpi!$A$1:$M$105,MATCH('Inflation adjust calc'!$E4583,cpi!$A:$A,0),MATCH('Inflation adjust calc'!$D4583,cpi!$1:$1,0))</f>
        <v>221.309</v>
      </c>
      <c r="Q4583" s="36">
        <f>cpi!$I$2</f>
        <v>240.85300000000001</v>
      </c>
      <c r="R4583" s="36">
        <f t="shared" si="577"/>
        <v>1.0883109136998497</v>
      </c>
      <c r="S4583" s="28" t="str">
        <f t="shared" si="573"/>
        <v/>
      </c>
      <c r="T4583" s="37">
        <f t="shared" si="574"/>
        <v>1632466.3705497745</v>
      </c>
      <c r="U4583" s="37">
        <f t="shared" si="575"/>
        <v>394228.65706771985</v>
      </c>
      <c r="V4583" s="37">
        <f t="shared" si="576"/>
        <v>405111.76620471833</v>
      </c>
    </row>
    <row r="4584" spans="1:22">
      <c r="A4584" s="23">
        <v>4583</v>
      </c>
      <c r="B4584" s="3">
        <v>39211</v>
      </c>
      <c r="C4584" s="28">
        <v>5</v>
      </c>
      <c r="D4584" s="29">
        <v>9</v>
      </c>
      <c r="E4584" s="28">
        <v>2007</v>
      </c>
      <c r="F4584" s="31">
        <f>DATE(E4584,D4584,C4584)</f>
        <v>39330</v>
      </c>
      <c r="G4584" s="24" t="s">
        <v>5755</v>
      </c>
      <c r="H4584" s="2">
        <v>1500000</v>
      </c>
      <c r="I4584" s="2">
        <v>194568</v>
      </c>
      <c r="J4584" s="2">
        <v>194568</v>
      </c>
      <c r="K4584" s="28" t="str">
        <f t="shared" si="570"/>
        <v/>
      </c>
      <c r="L4584" s="28" t="str">
        <f t="shared" si="571"/>
        <v/>
      </c>
      <c r="M4584" s="28" t="s">
        <v>5755</v>
      </c>
      <c r="N4584" s="28" t="str">
        <f t="shared" si="572"/>
        <v/>
      </c>
      <c r="O4584" s="28" t="str">
        <f>IF(N4584=1,M4584&amp;" ("&amp;E4584&amp;")",M4584)</f>
        <v>I Want Someone To Eat Cheese With</v>
      </c>
      <c r="P4584" s="36">
        <f>INDEX(cpi!$A$1:$M$105,MATCH('Inflation adjust calc'!$E4584,cpi!$A:$A,0),MATCH('Inflation adjust calc'!$D4584,cpi!$1:$1,0))</f>
        <v>208.49</v>
      </c>
      <c r="Q4584" s="36">
        <f>cpi!$I$2</f>
        <v>240.85300000000001</v>
      </c>
      <c r="R4584" s="36">
        <f t="shared" si="577"/>
        <v>1.1552256702959374</v>
      </c>
      <c r="S4584" s="28" t="str">
        <f t="shared" si="573"/>
        <v/>
      </c>
      <c r="T4584" s="37">
        <f t="shared" si="574"/>
        <v>1732838.5054439059</v>
      </c>
      <c r="U4584" s="37">
        <f t="shared" si="575"/>
        <v>224769.94821813994</v>
      </c>
      <c r="V4584" s="37">
        <f t="shared" si="576"/>
        <v>224769.94821813994</v>
      </c>
    </row>
    <row r="4585" spans="1:22">
      <c r="A4585" s="23">
        <v>4584</v>
      </c>
      <c r="B4585" s="3" t="s">
        <v>635</v>
      </c>
      <c r="C4585" s="28">
        <v>19</v>
      </c>
      <c r="D4585" s="29">
        <v>8</v>
      </c>
      <c r="E4585" s="28">
        <v>2011</v>
      </c>
      <c r="F4585" s="31">
        <f>DATE(E4585,D4585,C4585)</f>
        <v>40774</v>
      </c>
      <c r="G4585" s="24" t="s">
        <v>5756</v>
      </c>
      <c r="H4585" s="2">
        <v>1500000</v>
      </c>
      <c r="I4585" s="2">
        <v>184705</v>
      </c>
      <c r="J4585" s="2">
        <v>184705</v>
      </c>
      <c r="K4585" s="28" t="str">
        <f t="shared" si="570"/>
        <v/>
      </c>
      <c r="L4585" s="28" t="str">
        <f t="shared" si="571"/>
        <v/>
      </c>
      <c r="M4585" s="28" t="s">
        <v>5756</v>
      </c>
      <c r="N4585" s="28" t="str">
        <f t="shared" si="572"/>
        <v/>
      </c>
      <c r="O4585" s="28" t="str">
        <f>IF(N4585=1,M4585&amp;" ("&amp;E4585&amp;")",M4585)</f>
        <v>Amigo</v>
      </c>
      <c r="P4585" s="36">
        <f>INDEX(cpi!$A$1:$M$105,MATCH('Inflation adjust calc'!$E4585,cpi!$A:$A,0),MATCH('Inflation adjust calc'!$D4585,cpi!$1:$1,0))</f>
        <v>226.54499999999999</v>
      </c>
      <c r="Q4585" s="36">
        <f>cpi!$I$2</f>
        <v>240.85300000000001</v>
      </c>
      <c r="R4585" s="36">
        <f t="shared" si="577"/>
        <v>1.0631574300911519</v>
      </c>
      <c r="S4585" s="28" t="str">
        <f t="shared" si="573"/>
        <v/>
      </c>
      <c r="T4585" s="37">
        <f t="shared" si="574"/>
        <v>1594736.145136728</v>
      </c>
      <c r="U4585" s="37">
        <f t="shared" si="575"/>
        <v>196370.49312498621</v>
      </c>
      <c r="V4585" s="37">
        <f t="shared" si="576"/>
        <v>196370.49312498621</v>
      </c>
    </row>
    <row r="4586" spans="1:22">
      <c r="A4586" s="23">
        <v>4585</v>
      </c>
      <c r="B4586" s="3">
        <v>39272</v>
      </c>
      <c r="C4586" s="28">
        <v>7</v>
      </c>
      <c r="D4586" s="29">
        <v>9</v>
      </c>
      <c r="E4586" s="28">
        <v>2007</v>
      </c>
      <c r="F4586" s="31">
        <f>DATE(E4586,D4586,C4586)</f>
        <v>39332</v>
      </c>
      <c r="G4586" s="24" t="s">
        <v>5757</v>
      </c>
      <c r="H4586" s="2">
        <v>1500000</v>
      </c>
      <c r="I4586" s="2">
        <v>175281</v>
      </c>
      <c r="J4586" s="2">
        <v>240396</v>
      </c>
      <c r="K4586" s="28" t="str">
        <f t="shared" si="570"/>
        <v/>
      </c>
      <c r="L4586" s="28" t="str">
        <f t="shared" si="571"/>
        <v/>
      </c>
      <c r="M4586" s="28" t="s">
        <v>5757</v>
      </c>
      <c r="N4586" s="28" t="str">
        <f t="shared" si="572"/>
        <v/>
      </c>
      <c r="O4586" s="28" t="str">
        <f>IF(N4586=1,M4586&amp;" ("&amp;E4586&amp;")",M4586)</f>
        <v>Hatchet</v>
      </c>
      <c r="P4586" s="36">
        <f>INDEX(cpi!$A$1:$M$105,MATCH('Inflation adjust calc'!$E4586,cpi!$A:$A,0),MATCH('Inflation adjust calc'!$D4586,cpi!$1:$1,0))</f>
        <v>208.49</v>
      </c>
      <c r="Q4586" s="36">
        <f>cpi!$I$2</f>
        <v>240.85300000000001</v>
      </c>
      <c r="R4586" s="36">
        <f t="shared" si="577"/>
        <v>1.1552256702959374</v>
      </c>
      <c r="S4586" s="28" t="str">
        <f t="shared" si="573"/>
        <v/>
      </c>
      <c r="T4586" s="37">
        <f t="shared" si="574"/>
        <v>1732838.5054439059</v>
      </c>
      <c r="U4586" s="37">
        <f t="shared" si="575"/>
        <v>202489.11071514219</v>
      </c>
      <c r="V4586" s="37">
        <f t="shared" si="576"/>
        <v>277711.63023646217</v>
      </c>
    </row>
    <row r="4587" spans="1:22">
      <c r="A4587" s="23">
        <v>4586</v>
      </c>
      <c r="B4587" s="3" t="s">
        <v>2881</v>
      </c>
      <c r="C4587" s="28">
        <v>31</v>
      </c>
      <c r="D4587" s="29">
        <v>10</v>
      </c>
      <c r="E4587" s="28">
        <v>2008</v>
      </c>
      <c r="F4587" s="31">
        <f>DATE(E4587,D4587,C4587)</f>
        <v>39752</v>
      </c>
      <c r="G4587" s="24" t="s">
        <v>5758</v>
      </c>
      <c r="H4587" s="2">
        <v>1500000</v>
      </c>
      <c r="I4587" s="2">
        <v>173066</v>
      </c>
      <c r="J4587" s="2">
        <v>173066</v>
      </c>
      <c r="K4587" s="28" t="str">
        <f t="shared" si="570"/>
        <v/>
      </c>
      <c r="L4587" s="28" t="str">
        <f t="shared" si="571"/>
        <v/>
      </c>
      <c r="M4587" s="28" t="s">
        <v>5758</v>
      </c>
      <c r="N4587" s="28" t="str">
        <f t="shared" si="572"/>
        <v/>
      </c>
      <c r="O4587" s="28" t="str">
        <f>IF(N4587=1,M4587&amp;" ("&amp;E4587&amp;")",M4587)</f>
        <v>My Name is Bruce</v>
      </c>
      <c r="P4587" s="36">
        <f>INDEX(cpi!$A$1:$M$105,MATCH('Inflation adjust calc'!$E4587,cpi!$A:$A,0),MATCH('Inflation adjust calc'!$D4587,cpi!$1:$1,0))</f>
        <v>216.57300000000001</v>
      </c>
      <c r="Q4587" s="36">
        <f>cpi!$I$2</f>
        <v>240.85300000000001</v>
      </c>
      <c r="R4587" s="36">
        <f t="shared" si="577"/>
        <v>1.1121100044788592</v>
      </c>
      <c r="S4587" s="28" t="str">
        <f t="shared" si="573"/>
        <v/>
      </c>
      <c r="T4587" s="37">
        <f t="shared" si="574"/>
        <v>1668165.0067182889</v>
      </c>
      <c r="U4587" s="37">
        <f t="shared" si="575"/>
        <v>192468.43003513824</v>
      </c>
      <c r="V4587" s="37">
        <f t="shared" si="576"/>
        <v>192468.43003513824</v>
      </c>
    </row>
    <row r="4588" spans="1:22">
      <c r="A4588" s="23">
        <v>4587</v>
      </c>
      <c r="B4588" s="3">
        <v>13272</v>
      </c>
      <c r="C4588" s="28">
        <v>5</v>
      </c>
      <c r="D4588" s="29">
        <v>2</v>
      </c>
      <c r="E4588" s="28">
        <v>1936</v>
      </c>
      <c r="F4588" s="31">
        <f>DATE(E4588,D4588,C4588)</f>
        <v>13185</v>
      </c>
      <c r="G4588" s="24" t="s">
        <v>5759</v>
      </c>
      <c r="H4588" s="2">
        <v>1500000</v>
      </c>
      <c r="I4588" s="2">
        <v>163245</v>
      </c>
      <c r="J4588" s="2">
        <v>163245</v>
      </c>
      <c r="K4588" s="28" t="str">
        <f t="shared" si="570"/>
        <v/>
      </c>
      <c r="L4588" s="28" t="str">
        <f t="shared" si="571"/>
        <v/>
      </c>
      <c r="M4588" s="28" t="s">
        <v>5759</v>
      </c>
      <c r="N4588" s="28" t="str">
        <f t="shared" si="572"/>
        <v/>
      </c>
      <c r="O4588" s="28" t="str">
        <f>IF(N4588=1,M4588&amp;" ("&amp;E4588&amp;")",M4588)</f>
        <v>Modern Times</v>
      </c>
      <c r="P4588" s="36">
        <f>INDEX(cpi!$A$1:$M$105,MATCH('Inflation adjust calc'!$E4588,cpi!$A:$A,0),MATCH('Inflation adjust calc'!$D4588,cpi!$1:$1,0))</f>
        <v>13.8</v>
      </c>
      <c r="Q4588" s="36">
        <f>cpi!$I$2</f>
        <v>240.85300000000001</v>
      </c>
      <c r="R4588" s="36">
        <f t="shared" si="577"/>
        <v>17.453115942028987</v>
      </c>
      <c r="S4588" s="28" t="str">
        <f t="shared" si="573"/>
        <v/>
      </c>
      <c r="T4588" s="37">
        <f t="shared" si="574"/>
        <v>26179673.91304348</v>
      </c>
      <c r="U4588" s="37">
        <f t="shared" si="575"/>
        <v>2849133.9119565221</v>
      </c>
      <c r="V4588" s="37">
        <f t="shared" si="576"/>
        <v>2849133.9119565221</v>
      </c>
    </row>
    <row r="4589" spans="1:22">
      <c r="A4589" s="23">
        <v>4588</v>
      </c>
      <c r="B4589" s="3">
        <v>39391</v>
      </c>
      <c r="C4589" s="28">
        <v>11</v>
      </c>
      <c r="D4589" s="29">
        <v>5</v>
      </c>
      <c r="E4589" s="28">
        <v>2007</v>
      </c>
      <c r="F4589" s="31">
        <f>DATE(E4589,D4589,C4589)</f>
        <v>39213</v>
      </c>
      <c r="G4589" s="24" t="s">
        <v>5760</v>
      </c>
      <c r="H4589" s="2">
        <v>1500000</v>
      </c>
      <c r="I4589" s="2">
        <v>139084</v>
      </c>
      <c r="J4589" s="2">
        <v>139084</v>
      </c>
      <c r="K4589" s="28" t="str">
        <f t="shared" si="570"/>
        <v/>
      </c>
      <c r="L4589" s="28" t="str">
        <f t="shared" si="571"/>
        <v/>
      </c>
      <c r="M4589" s="28" t="s">
        <v>5760</v>
      </c>
      <c r="N4589" s="28" t="str">
        <f t="shared" si="572"/>
        <v/>
      </c>
      <c r="O4589" s="28" t="str">
        <f>IF(N4589=1,M4589&amp;" ("&amp;E4589&amp;")",M4589)</f>
        <v>The Salon</v>
      </c>
      <c r="P4589" s="36">
        <f>INDEX(cpi!$A$1:$M$105,MATCH('Inflation adjust calc'!$E4589,cpi!$A:$A,0),MATCH('Inflation adjust calc'!$D4589,cpi!$1:$1,0))</f>
        <v>207.94900000000001</v>
      </c>
      <c r="Q4589" s="36">
        <f>cpi!$I$2</f>
        <v>240.85300000000001</v>
      </c>
      <c r="R4589" s="36">
        <f t="shared" si="577"/>
        <v>1.1582311047420282</v>
      </c>
      <c r="S4589" s="28" t="str">
        <f t="shared" si="573"/>
        <v/>
      </c>
      <c r="T4589" s="37">
        <f t="shared" si="574"/>
        <v>1737346.6571130422</v>
      </c>
      <c r="U4589" s="37">
        <f t="shared" si="575"/>
        <v>161091.41497194025</v>
      </c>
      <c r="V4589" s="37">
        <f t="shared" si="576"/>
        <v>161091.41497194025</v>
      </c>
    </row>
    <row r="4590" spans="1:22">
      <c r="A4590" s="23">
        <v>4589</v>
      </c>
      <c r="B4590" s="3" t="s">
        <v>1380</v>
      </c>
      <c r="C4590" s="28">
        <v>22</v>
      </c>
      <c r="D4590" s="29">
        <v>3</v>
      </c>
      <c r="E4590" s="28">
        <v>2002</v>
      </c>
      <c r="F4590" s="31">
        <f>DATE(E4590,D4590,C4590)</f>
        <v>37337</v>
      </c>
      <c r="G4590" s="24" t="s">
        <v>5761</v>
      </c>
      <c r="H4590" s="2">
        <v>1500000</v>
      </c>
      <c r="I4590" s="2">
        <v>119841</v>
      </c>
      <c r="J4590" s="2">
        <v>119841</v>
      </c>
      <c r="K4590" s="28" t="str">
        <f t="shared" si="570"/>
        <v/>
      </c>
      <c r="L4590" s="28" t="str">
        <f t="shared" si="571"/>
        <v/>
      </c>
      <c r="M4590" s="28" t="s">
        <v>5761</v>
      </c>
      <c r="N4590" s="28" t="str">
        <f t="shared" si="572"/>
        <v/>
      </c>
      <c r="O4590" s="28" t="str">
        <f>IF(N4590=1,M4590&amp;" ("&amp;E4590&amp;")",M4590)</f>
        <v>Stolen Summer</v>
      </c>
      <c r="P4590" s="36">
        <f>INDEX(cpi!$A$1:$M$105,MATCH('Inflation adjust calc'!$E4590,cpi!$A:$A,0),MATCH('Inflation adjust calc'!$D4590,cpi!$1:$1,0))</f>
        <v>178.8</v>
      </c>
      <c r="Q4590" s="36">
        <f>cpi!$I$2</f>
        <v>240.85300000000001</v>
      </c>
      <c r="R4590" s="36">
        <f t="shared" si="577"/>
        <v>1.3470525727069351</v>
      </c>
      <c r="S4590" s="28" t="str">
        <f t="shared" si="573"/>
        <v/>
      </c>
      <c r="T4590" s="37">
        <f t="shared" si="574"/>
        <v>2020578.8590604027</v>
      </c>
      <c r="U4590" s="37">
        <f t="shared" si="575"/>
        <v>161432.12736577183</v>
      </c>
      <c r="V4590" s="37">
        <f t="shared" si="576"/>
        <v>161432.12736577183</v>
      </c>
    </row>
    <row r="4591" spans="1:22">
      <c r="A4591" s="23">
        <v>4590</v>
      </c>
      <c r="B4591" s="3">
        <v>42158</v>
      </c>
      <c r="C4591" s="28">
        <v>6</v>
      </c>
      <c r="D4591" s="29">
        <v>3</v>
      </c>
      <c r="E4591" s="28">
        <v>2015</v>
      </c>
      <c r="F4591" s="31">
        <f>DATE(E4591,D4591,C4591)</f>
        <v>42069</v>
      </c>
      <c r="G4591" s="24" t="s">
        <v>5762</v>
      </c>
      <c r="H4591" s="2">
        <v>1500000</v>
      </c>
      <c r="I4591" s="2">
        <v>113169</v>
      </c>
      <c r="J4591" s="2">
        <v>113169</v>
      </c>
      <c r="K4591" s="28" t="str">
        <f t="shared" si="570"/>
        <v/>
      </c>
      <c r="L4591" s="28" t="str">
        <f t="shared" si="571"/>
        <v/>
      </c>
      <c r="M4591" s="28" t="s">
        <v>5762</v>
      </c>
      <c r="N4591" s="28" t="str">
        <f t="shared" si="572"/>
        <v/>
      </c>
      <c r="O4591" s="28" t="str">
        <f>IF(N4591=1,M4591&amp;" ("&amp;E4591&amp;")",M4591)</f>
        <v>Road Hard</v>
      </c>
      <c r="P4591" s="36">
        <f>INDEX(cpi!$A$1:$M$105,MATCH('Inflation adjust calc'!$E4591,cpi!$A:$A,0),MATCH('Inflation adjust calc'!$D4591,cpi!$1:$1,0))</f>
        <v>236.119</v>
      </c>
      <c r="Q4591" s="36">
        <f>cpi!$I$2</f>
        <v>240.85300000000001</v>
      </c>
      <c r="R4591" s="36">
        <f t="shared" si="577"/>
        <v>1.0200492124733715</v>
      </c>
      <c r="S4591" s="28" t="str">
        <f t="shared" si="573"/>
        <v/>
      </c>
      <c r="T4591" s="37">
        <f t="shared" si="574"/>
        <v>1530073.8187100573</v>
      </c>
      <c r="U4591" s="37">
        <f t="shared" si="575"/>
        <v>115437.94932639899</v>
      </c>
      <c r="V4591" s="37">
        <f t="shared" si="576"/>
        <v>115437.94932639899</v>
      </c>
    </row>
    <row r="4592" spans="1:22">
      <c r="A4592" s="23">
        <v>4591</v>
      </c>
      <c r="B4592" s="3" t="s">
        <v>5763</v>
      </c>
      <c r="C4592" s="28">
        <v>28</v>
      </c>
      <c r="D4592" s="29">
        <v>9</v>
      </c>
      <c r="E4592" s="28">
        <v>2005</v>
      </c>
      <c r="F4592" s="31">
        <f>DATE(E4592,D4592,C4592)</f>
        <v>38623</v>
      </c>
      <c r="G4592" s="24" t="s">
        <v>5764</v>
      </c>
      <c r="H4592" s="2">
        <v>1500000</v>
      </c>
      <c r="I4592" s="2">
        <v>75828</v>
      </c>
      <c r="J4592" s="2">
        <v>172569</v>
      </c>
      <c r="K4592" s="28" t="str">
        <f t="shared" si="570"/>
        <v/>
      </c>
      <c r="L4592" s="28" t="str">
        <f t="shared" si="571"/>
        <v/>
      </c>
      <c r="M4592" s="28" t="s">
        <v>5764</v>
      </c>
      <c r="N4592" s="28" t="str">
        <f t="shared" si="572"/>
        <v/>
      </c>
      <c r="O4592" s="28" t="str">
        <f>IF(N4592=1,M4592&amp;" ("&amp;E4592&amp;")",M4592)</f>
        <v>Forty Shades of Blue</v>
      </c>
      <c r="P4592" s="36">
        <f>INDEX(cpi!$A$1:$M$105,MATCH('Inflation adjust calc'!$E4592,cpi!$A:$A,0),MATCH('Inflation adjust calc'!$D4592,cpi!$1:$1,0))</f>
        <v>198.8</v>
      </c>
      <c r="Q4592" s="36">
        <f>cpi!$I$2</f>
        <v>240.85300000000001</v>
      </c>
      <c r="R4592" s="36">
        <f t="shared" si="577"/>
        <v>1.2115342052313882</v>
      </c>
      <c r="S4592" s="28" t="str">
        <f t="shared" si="573"/>
        <v/>
      </c>
      <c r="T4592" s="37">
        <f t="shared" si="574"/>
        <v>1817301.3078470824</v>
      </c>
      <c r="U4592" s="37">
        <f t="shared" si="575"/>
        <v>91868.215714285703</v>
      </c>
      <c r="V4592" s="37">
        <f t="shared" si="576"/>
        <v>209073.24626257544</v>
      </c>
    </row>
    <row r="4593" spans="1:22">
      <c r="A4593" s="23">
        <v>4592</v>
      </c>
      <c r="B4593" s="3">
        <v>40066</v>
      </c>
      <c r="C4593" s="28">
        <v>9</v>
      </c>
      <c r="D4593" s="29">
        <v>10</v>
      </c>
      <c r="E4593" s="28">
        <v>2009</v>
      </c>
      <c r="F4593" s="31">
        <f>DATE(E4593,D4593,C4593)</f>
        <v>40095</v>
      </c>
      <c r="G4593" s="24" t="s">
        <v>5765</v>
      </c>
      <c r="H4593" s="2">
        <v>1500000</v>
      </c>
      <c r="I4593" s="2">
        <v>52429</v>
      </c>
      <c r="J4593" s="2">
        <v>52429</v>
      </c>
      <c r="K4593" s="28" t="str">
        <f t="shared" si="570"/>
        <v/>
      </c>
      <c r="L4593" s="28" t="str">
        <f t="shared" si="571"/>
        <v/>
      </c>
      <c r="M4593" s="28" t="s">
        <v>5765</v>
      </c>
      <c r="N4593" s="28" t="str">
        <f t="shared" si="572"/>
        <v/>
      </c>
      <c r="O4593" s="28" t="str">
        <f>IF(N4593=1,M4593&amp;" ("&amp;E4593&amp;")",M4593)</f>
        <v>Trucker</v>
      </c>
      <c r="P4593" s="36">
        <f>INDEX(cpi!$A$1:$M$105,MATCH('Inflation adjust calc'!$E4593,cpi!$A:$A,0),MATCH('Inflation adjust calc'!$D4593,cpi!$1:$1,0))</f>
        <v>216.17699999999999</v>
      </c>
      <c r="Q4593" s="36">
        <f>cpi!$I$2</f>
        <v>240.85300000000001</v>
      </c>
      <c r="R4593" s="36">
        <f t="shared" si="577"/>
        <v>1.1141472034490256</v>
      </c>
      <c r="S4593" s="28" t="str">
        <f t="shared" si="573"/>
        <v/>
      </c>
      <c r="T4593" s="37">
        <f t="shared" si="574"/>
        <v>1671220.8051735384</v>
      </c>
      <c r="U4593" s="37">
        <f t="shared" si="575"/>
        <v>58413.623729628962</v>
      </c>
      <c r="V4593" s="37">
        <f t="shared" si="576"/>
        <v>58413.623729628962</v>
      </c>
    </row>
    <row r="4594" spans="1:22">
      <c r="A4594" s="23">
        <v>4593</v>
      </c>
      <c r="B4594" s="3" t="s">
        <v>141</v>
      </c>
      <c r="C4594" s="28">
        <v>29</v>
      </c>
      <c r="D4594" s="29">
        <v>5</v>
      </c>
      <c r="E4594" s="28">
        <v>2009</v>
      </c>
      <c r="F4594" s="31">
        <f>DATE(E4594,D4594,C4594)</f>
        <v>39962</v>
      </c>
      <c r="G4594" s="24" t="s">
        <v>5766</v>
      </c>
      <c r="H4594" s="2">
        <v>1500000</v>
      </c>
      <c r="I4594" s="2">
        <v>3865</v>
      </c>
      <c r="J4594" s="2">
        <v>31916</v>
      </c>
      <c r="K4594" s="28" t="str">
        <f t="shared" si="570"/>
        <v/>
      </c>
      <c r="L4594" s="28" t="str">
        <f t="shared" si="571"/>
        <v/>
      </c>
      <c r="M4594" s="28" t="s">
        <v>5766</v>
      </c>
      <c r="N4594" s="28" t="str">
        <f t="shared" si="572"/>
        <v/>
      </c>
      <c r="O4594" s="28" t="str">
        <f>IF(N4594=1,M4594&amp;" ("&amp;E4594&amp;")",M4594)</f>
        <v>Pontypool</v>
      </c>
      <c r="P4594" s="36">
        <f>INDEX(cpi!$A$1:$M$105,MATCH('Inflation adjust calc'!$E4594,cpi!$A:$A,0),MATCH('Inflation adjust calc'!$D4594,cpi!$1:$1,0))</f>
        <v>213.85599999999999</v>
      </c>
      <c r="Q4594" s="36">
        <f>cpi!$I$2</f>
        <v>240.85300000000001</v>
      </c>
      <c r="R4594" s="36">
        <f t="shared" si="577"/>
        <v>1.1262391515786325</v>
      </c>
      <c r="S4594" s="28" t="str">
        <f t="shared" si="573"/>
        <v/>
      </c>
      <c r="T4594" s="37">
        <f t="shared" si="574"/>
        <v>1689358.7273679487</v>
      </c>
      <c r="U4594" s="37">
        <f t="shared" si="575"/>
        <v>4352.9143208514151</v>
      </c>
      <c r="V4594" s="37">
        <f t="shared" si="576"/>
        <v>35945.048761783633</v>
      </c>
    </row>
    <row r="4595" spans="1:22">
      <c r="A4595" s="23">
        <v>4594</v>
      </c>
      <c r="B4595" s="3" t="s">
        <v>5767</v>
      </c>
      <c r="C4595" s="28">
        <v>28</v>
      </c>
      <c r="D4595" s="29">
        <v>9</v>
      </c>
      <c r="E4595" s="28">
        <v>2015</v>
      </c>
      <c r="F4595" s="31">
        <f>DATE(E4595,D4595,C4595)</f>
        <v>42275</v>
      </c>
      <c r="G4595" s="24" t="s">
        <v>5768</v>
      </c>
      <c r="H4595" s="2">
        <v>1500000</v>
      </c>
      <c r="I4595" s="2">
        <v>2105</v>
      </c>
      <c r="J4595" s="2">
        <v>2105</v>
      </c>
      <c r="K4595" s="28" t="str">
        <f t="shared" si="570"/>
        <v/>
      </c>
      <c r="L4595" s="28" t="str">
        <f t="shared" si="571"/>
        <v/>
      </c>
      <c r="M4595" s="28" t="s">
        <v>5768</v>
      </c>
      <c r="N4595" s="28" t="str">
        <f t="shared" si="572"/>
        <v/>
      </c>
      <c r="O4595" s="28" t="str">
        <f>IF(N4595=1,M4595&amp;" ("&amp;E4595&amp;")",M4595)</f>
        <v>Me, You and Five Bucks</v>
      </c>
      <c r="P4595" s="36">
        <f>INDEX(cpi!$A$1:$M$105,MATCH('Inflation adjust calc'!$E4595,cpi!$A:$A,0),MATCH('Inflation adjust calc'!$D4595,cpi!$1:$1,0))</f>
        <v>237.94499999999999</v>
      </c>
      <c r="Q4595" s="36">
        <f>cpi!$I$2</f>
        <v>240.85300000000001</v>
      </c>
      <c r="R4595" s="36">
        <f t="shared" si="577"/>
        <v>1.0122213116476497</v>
      </c>
      <c r="S4595" s="28" t="str">
        <f t="shared" si="573"/>
        <v/>
      </c>
      <c r="T4595" s="37">
        <f t="shared" si="574"/>
        <v>1518331.9674714745</v>
      </c>
      <c r="U4595" s="37">
        <f t="shared" si="575"/>
        <v>2130.7258610183026</v>
      </c>
      <c r="V4595" s="37">
        <f t="shared" si="576"/>
        <v>2130.7258610183026</v>
      </c>
    </row>
    <row r="4596" spans="1:22">
      <c r="A4596" s="23">
        <v>4595</v>
      </c>
      <c r="B4596" s="3" t="s">
        <v>756</v>
      </c>
      <c r="C4596" s="28">
        <v>17</v>
      </c>
      <c r="D4596" s="29">
        <v>10</v>
      </c>
      <c r="E4596" s="28">
        <v>2014</v>
      </c>
      <c r="F4596" s="31">
        <f>DATE(E4596,D4596,C4596)</f>
        <v>41929</v>
      </c>
      <c r="G4596" s="24" t="s">
        <v>5769</v>
      </c>
      <c r="H4596" s="2">
        <v>1500000</v>
      </c>
      <c r="I4596">
        <v>0</v>
      </c>
      <c r="J4596" s="2">
        <v>236863</v>
      </c>
      <c r="K4596" s="28" t="str">
        <f t="shared" si="570"/>
        <v/>
      </c>
      <c r="L4596" s="28" t="str">
        <f t="shared" si="571"/>
        <v/>
      </c>
      <c r="M4596" s="28" t="s">
        <v>5769</v>
      </c>
      <c r="N4596" s="28" t="str">
        <f t="shared" si="572"/>
        <v/>
      </c>
      <c r="O4596" s="28" t="str">
        <f>IF(N4596=1,M4596&amp;" ("&amp;E4596&amp;")",M4596)</f>
        <v>Housebound</v>
      </c>
      <c r="P4596" s="36">
        <f>INDEX(cpi!$A$1:$M$105,MATCH('Inflation adjust calc'!$E4596,cpi!$A:$A,0),MATCH('Inflation adjust calc'!$D4596,cpi!$1:$1,0))</f>
        <v>237.43299999999999</v>
      </c>
      <c r="Q4596" s="36">
        <f>cpi!$I$2</f>
        <v>240.85300000000001</v>
      </c>
      <c r="R4596" s="36">
        <f t="shared" si="577"/>
        <v>1.0144040634621136</v>
      </c>
      <c r="S4596" s="28" t="str">
        <f t="shared" si="573"/>
        <v/>
      </c>
      <c r="T4596" s="37">
        <f t="shared" si="574"/>
        <v>1521606.0951931705</v>
      </c>
      <c r="U4596" s="37">
        <f t="shared" si="575"/>
        <v>0</v>
      </c>
      <c r="V4596" s="37">
        <f t="shared" si="576"/>
        <v>240274.78968382662</v>
      </c>
    </row>
    <row r="4597" spans="1:22">
      <c r="A4597" s="23">
        <v>4596</v>
      </c>
      <c r="B4597" s="3">
        <v>38453</v>
      </c>
      <c r="C4597" s="28">
        <v>4</v>
      </c>
      <c r="D4597" s="29">
        <v>11</v>
      </c>
      <c r="E4597" s="28">
        <v>2005</v>
      </c>
      <c r="F4597" s="31">
        <f>DATE(E4597,D4597,C4597)</f>
        <v>38660</v>
      </c>
      <c r="G4597" s="24" t="s">
        <v>5770</v>
      </c>
      <c r="H4597" s="2">
        <v>1500000</v>
      </c>
      <c r="I4597">
        <v>0</v>
      </c>
      <c r="J4597" s="2">
        <v>58692</v>
      </c>
      <c r="K4597" s="28" t="str">
        <f t="shared" si="570"/>
        <v/>
      </c>
      <c r="L4597" s="28" t="str">
        <f t="shared" si="571"/>
        <v/>
      </c>
      <c r="M4597" s="28" t="s">
        <v>5770</v>
      </c>
      <c r="N4597" s="28" t="str">
        <f t="shared" si="572"/>
        <v/>
      </c>
      <c r="O4597" s="28" t="str">
        <f>IF(N4597=1,M4597&amp;" ("&amp;E4597&amp;")",M4597)</f>
        <v>Wal-Mart: The High Cost of Low Price</v>
      </c>
      <c r="P4597" s="36">
        <f>INDEX(cpi!$A$1:$M$105,MATCH('Inflation adjust calc'!$E4597,cpi!$A:$A,0),MATCH('Inflation adjust calc'!$D4597,cpi!$1:$1,0))</f>
        <v>197.6</v>
      </c>
      <c r="Q4597" s="36">
        <f>cpi!$I$2</f>
        <v>240.85300000000001</v>
      </c>
      <c r="R4597" s="36">
        <f t="shared" si="577"/>
        <v>1.2188917004048583</v>
      </c>
      <c r="S4597" s="28" t="str">
        <f t="shared" si="573"/>
        <v/>
      </c>
      <c r="T4597" s="37">
        <f t="shared" si="574"/>
        <v>1828337.5506072873</v>
      </c>
      <c r="U4597" s="37">
        <f t="shared" si="575"/>
        <v>0</v>
      </c>
      <c r="V4597" s="37">
        <f t="shared" si="576"/>
        <v>71539.191680161937</v>
      </c>
    </row>
    <row r="4598" spans="1:22">
      <c r="A4598" s="23">
        <v>4597</v>
      </c>
      <c r="B4598" s="3" t="s">
        <v>1463</v>
      </c>
      <c r="C4598" s="28">
        <v>17</v>
      </c>
      <c r="D4598" s="29">
        <v>3</v>
      </c>
      <c r="E4598" s="28">
        <v>2006</v>
      </c>
      <c r="F4598" s="31">
        <f>DATE(E4598,D4598,C4598)</f>
        <v>38793</v>
      </c>
      <c r="G4598" s="24" t="s">
        <v>5771</v>
      </c>
      <c r="H4598" s="2">
        <v>1500000</v>
      </c>
      <c r="I4598">
        <v>0</v>
      </c>
      <c r="J4598">
        <v>0</v>
      </c>
      <c r="K4598" s="28">
        <f t="shared" si="570"/>
        <v>1</v>
      </c>
      <c r="L4598" s="28" t="str">
        <f t="shared" si="571"/>
        <v/>
      </c>
      <c r="M4598" s="28" t="s">
        <v>5771</v>
      </c>
      <c r="N4598" s="28" t="str">
        <f t="shared" si="572"/>
        <v/>
      </c>
      <c r="O4598" s="28" t="str">
        <f>IF(N4598=1,M4598&amp;" ("&amp;E4598&amp;")",M4598)</f>
        <v>Fetching Cody</v>
      </c>
      <c r="P4598" s="36">
        <f>INDEX(cpi!$A$1:$M$105,MATCH('Inflation adjust calc'!$E4598,cpi!$A:$A,0),MATCH('Inflation adjust calc'!$D4598,cpi!$1:$1,0))</f>
        <v>199.8</v>
      </c>
      <c r="Q4598" s="36">
        <f>cpi!$I$2</f>
        <v>240.85300000000001</v>
      </c>
      <c r="R4598" s="36">
        <f t="shared" si="577"/>
        <v>1.2054704704704704</v>
      </c>
      <c r="S4598" s="28" t="str">
        <f t="shared" si="573"/>
        <v/>
      </c>
      <c r="T4598" s="37">
        <f t="shared" si="574"/>
        <v>1808205.7057057056</v>
      </c>
      <c r="U4598" s="37">
        <f t="shared" si="575"/>
        <v>0</v>
      </c>
      <c r="V4598" s="37">
        <f t="shared" si="576"/>
        <v>0</v>
      </c>
    </row>
    <row r="4599" spans="1:22">
      <c r="A4599" s="23">
        <v>4598</v>
      </c>
      <c r="B4599" s="3">
        <v>40608</v>
      </c>
      <c r="C4599" s="28">
        <v>3</v>
      </c>
      <c r="D4599" s="29">
        <v>6</v>
      </c>
      <c r="E4599" s="28">
        <v>2011</v>
      </c>
      <c r="F4599" s="31">
        <f>DATE(E4599,D4599,C4599)</f>
        <v>40697</v>
      </c>
      <c r="G4599" s="24" t="s">
        <v>5772</v>
      </c>
      <c r="H4599" s="2">
        <v>1500000</v>
      </c>
      <c r="I4599">
        <v>0</v>
      </c>
      <c r="J4599">
        <v>0</v>
      </c>
      <c r="K4599" s="28">
        <f t="shared" si="570"/>
        <v>1</v>
      </c>
      <c r="L4599" s="28" t="str">
        <f t="shared" si="571"/>
        <v/>
      </c>
      <c r="M4599" s="28" t="s">
        <v>5772</v>
      </c>
      <c r="N4599" s="28" t="str">
        <f t="shared" si="572"/>
        <v/>
      </c>
      <c r="O4599" s="28" t="str">
        <f>IF(N4599=1,M4599&amp;" ("&amp;E4599&amp;")",M4599)</f>
        <v>The Lion of Judah</v>
      </c>
      <c r="P4599" s="36">
        <f>INDEX(cpi!$A$1:$M$105,MATCH('Inflation adjust calc'!$E4599,cpi!$A:$A,0),MATCH('Inflation adjust calc'!$D4599,cpi!$1:$1,0))</f>
        <v>225.72200000000001</v>
      </c>
      <c r="Q4599" s="36">
        <f>cpi!$I$2</f>
        <v>240.85300000000001</v>
      </c>
      <c r="R4599" s="36">
        <f t="shared" si="577"/>
        <v>1.0670337849212748</v>
      </c>
      <c r="S4599" s="28" t="str">
        <f t="shared" si="573"/>
        <v/>
      </c>
      <c r="T4599" s="37">
        <f t="shared" si="574"/>
        <v>1600550.6773819122</v>
      </c>
      <c r="U4599" s="37">
        <f t="shared" si="575"/>
        <v>0</v>
      </c>
      <c r="V4599" s="37">
        <f t="shared" si="576"/>
        <v>0</v>
      </c>
    </row>
    <row r="4600" spans="1:22">
      <c r="A4600" s="23">
        <v>4599</v>
      </c>
      <c r="B4600" s="3">
        <v>41954</v>
      </c>
      <c r="C4600" s="28">
        <v>11</v>
      </c>
      <c r="D4600" s="29">
        <v>11</v>
      </c>
      <c r="E4600" s="28">
        <v>2014</v>
      </c>
      <c r="F4600" s="31">
        <f>DATE(E4600,D4600,C4600)</f>
        <v>41954</v>
      </c>
      <c r="G4600" s="24" t="s">
        <v>5773</v>
      </c>
      <c r="H4600" s="2">
        <v>1500000</v>
      </c>
      <c r="I4600">
        <v>0</v>
      </c>
      <c r="J4600">
        <v>0</v>
      </c>
      <c r="K4600" s="28">
        <f t="shared" si="570"/>
        <v>1</v>
      </c>
      <c r="L4600" s="28" t="str">
        <f t="shared" si="571"/>
        <v/>
      </c>
      <c r="M4600" s="28" t="s">
        <v>5773</v>
      </c>
      <c r="N4600" s="28" t="str">
        <f t="shared" si="572"/>
        <v/>
      </c>
      <c r="O4600" s="28" t="str">
        <f>IF(N4600=1,M4600&amp;" ("&amp;E4600&amp;")",M4600)</f>
        <v>Once Upon a Time in Queens</v>
      </c>
      <c r="P4600" s="36">
        <f>INDEX(cpi!$A$1:$M$105,MATCH('Inflation adjust calc'!$E4600,cpi!$A:$A,0),MATCH('Inflation adjust calc'!$D4600,cpi!$1:$1,0))</f>
        <v>236.15100000000001</v>
      </c>
      <c r="Q4600" s="36">
        <f>cpi!$I$2</f>
        <v>240.85300000000001</v>
      </c>
      <c r="R4600" s="36">
        <f t="shared" si="577"/>
        <v>1.0199109891552438</v>
      </c>
      <c r="S4600" s="28" t="str">
        <f t="shared" si="573"/>
        <v/>
      </c>
      <c r="T4600" s="37">
        <f t="shared" si="574"/>
        <v>1529866.4837328657</v>
      </c>
      <c r="U4600" s="37">
        <f t="shared" si="575"/>
        <v>0</v>
      </c>
      <c r="V4600" s="37">
        <f t="shared" si="576"/>
        <v>0</v>
      </c>
    </row>
    <row r="4601" spans="1:22">
      <c r="A4601" s="23">
        <v>4600</v>
      </c>
      <c r="B4601" s="3" t="s">
        <v>1784</v>
      </c>
      <c r="C4601" s="28">
        <v>13</v>
      </c>
      <c r="D4601" s="29">
        <v>2</v>
      </c>
      <c r="E4601" s="28">
        <v>2015</v>
      </c>
      <c r="F4601" s="31">
        <f>DATE(E4601,D4601,C4601)</f>
        <v>42048</v>
      </c>
      <c r="G4601" s="24" t="s">
        <v>5774</v>
      </c>
      <c r="H4601" s="2">
        <v>1500000</v>
      </c>
      <c r="I4601">
        <v>0</v>
      </c>
      <c r="J4601">
        <v>0</v>
      </c>
      <c r="K4601" s="28">
        <f t="shared" si="570"/>
        <v>1</v>
      </c>
      <c r="L4601" s="28" t="str">
        <f t="shared" si="571"/>
        <v/>
      </c>
      <c r="M4601" s="28" t="s">
        <v>5774</v>
      </c>
      <c r="N4601" s="28" t="str">
        <f t="shared" si="572"/>
        <v/>
      </c>
      <c r="O4601" s="28" t="str">
        <f>IF(N4601=1,M4601&amp;" ("&amp;E4601&amp;")",M4601)</f>
        <v>Girlhouse</v>
      </c>
      <c r="P4601" s="36">
        <f>INDEX(cpi!$A$1:$M$105,MATCH('Inflation adjust calc'!$E4601,cpi!$A:$A,0),MATCH('Inflation adjust calc'!$D4601,cpi!$1:$1,0))</f>
        <v>234.72200000000001</v>
      </c>
      <c r="Q4601" s="36">
        <f>cpi!$I$2</f>
        <v>240.85300000000001</v>
      </c>
      <c r="R4601" s="36">
        <f t="shared" si="577"/>
        <v>1.0261202614156322</v>
      </c>
      <c r="S4601" s="28" t="str">
        <f t="shared" si="573"/>
        <v/>
      </c>
      <c r="T4601" s="37">
        <f t="shared" si="574"/>
        <v>1539180.3921234482</v>
      </c>
      <c r="U4601" s="37">
        <f t="shared" si="575"/>
        <v>0</v>
      </c>
      <c r="V4601" s="37">
        <f t="shared" si="576"/>
        <v>0</v>
      </c>
    </row>
    <row r="4602" spans="1:22">
      <c r="A4602" s="23">
        <v>4601</v>
      </c>
      <c r="B4602" s="3" t="s">
        <v>1572</v>
      </c>
      <c r="C4602" s="28">
        <v>17</v>
      </c>
      <c r="D4602" s="29">
        <v>4</v>
      </c>
      <c r="E4602" s="28">
        <v>2015</v>
      </c>
      <c r="F4602" s="31">
        <f>DATE(E4602,D4602,C4602)</f>
        <v>42111</v>
      </c>
      <c r="G4602" s="24" t="s">
        <v>5775</v>
      </c>
      <c r="H4602" s="2">
        <v>1500000</v>
      </c>
      <c r="I4602">
        <v>0</v>
      </c>
      <c r="J4602">
        <v>0</v>
      </c>
      <c r="K4602" s="28">
        <f t="shared" si="570"/>
        <v>1</v>
      </c>
      <c r="L4602" s="28" t="str">
        <f t="shared" si="571"/>
        <v/>
      </c>
      <c r="M4602" s="28" t="s">
        <v>5775</v>
      </c>
      <c r="N4602" s="28" t="str">
        <f t="shared" si="572"/>
        <v/>
      </c>
      <c r="O4602" s="28" t="str">
        <f>IF(N4602=1,M4602&amp;" ("&amp;E4602&amp;")",M4602)</f>
        <v>Closer to the Moon</v>
      </c>
      <c r="P4602" s="36">
        <f>INDEX(cpi!$A$1:$M$105,MATCH('Inflation adjust calc'!$E4602,cpi!$A:$A,0),MATCH('Inflation adjust calc'!$D4602,cpi!$1:$1,0))</f>
        <v>236.59899999999999</v>
      </c>
      <c r="Q4602" s="36">
        <f>cpi!$I$2</f>
        <v>240.85300000000001</v>
      </c>
      <c r="R4602" s="36">
        <f t="shared" si="577"/>
        <v>1.0179797885874413</v>
      </c>
      <c r="S4602" s="28" t="str">
        <f t="shared" si="573"/>
        <v/>
      </c>
      <c r="T4602" s="37">
        <f t="shared" si="574"/>
        <v>1526969.682881162</v>
      </c>
      <c r="U4602" s="37">
        <f t="shared" si="575"/>
        <v>0</v>
      </c>
      <c r="V4602" s="37">
        <f t="shared" si="576"/>
        <v>0</v>
      </c>
    </row>
    <row r="4603" spans="1:22">
      <c r="A4603" s="23">
        <v>4602</v>
      </c>
      <c r="B4603" s="3" t="s">
        <v>5776</v>
      </c>
      <c r="C4603" s="28">
        <v>26</v>
      </c>
      <c r="D4603" s="29">
        <v>5</v>
      </c>
      <c r="E4603" s="28">
        <v>2015</v>
      </c>
      <c r="F4603" s="31">
        <f>DATE(E4603,D4603,C4603)</f>
        <v>42150</v>
      </c>
      <c r="G4603" s="24" t="s">
        <v>5777</v>
      </c>
      <c r="H4603" s="2">
        <v>1500000</v>
      </c>
      <c r="I4603">
        <v>0</v>
      </c>
      <c r="J4603">
        <v>0</v>
      </c>
      <c r="K4603" s="28">
        <f t="shared" si="570"/>
        <v>1</v>
      </c>
      <c r="L4603" s="28" t="str">
        <f t="shared" si="571"/>
        <v/>
      </c>
      <c r="M4603" s="28" t="s">
        <v>5777</v>
      </c>
      <c r="N4603" s="28" t="str">
        <f t="shared" si="572"/>
        <v/>
      </c>
      <c r="O4603" s="28" t="str">
        <f>IF(N4603=1,M4603&amp;" ("&amp;E4603&amp;")",M4603)</f>
        <v>Mutant World</v>
      </c>
      <c r="P4603" s="36">
        <f>INDEX(cpi!$A$1:$M$105,MATCH('Inflation adjust calc'!$E4603,cpi!$A:$A,0),MATCH('Inflation adjust calc'!$D4603,cpi!$1:$1,0))</f>
        <v>237.80500000000001</v>
      </c>
      <c r="Q4603" s="36">
        <f>cpi!$I$2</f>
        <v>240.85300000000001</v>
      </c>
      <c r="R4603" s="36">
        <f t="shared" si="577"/>
        <v>1.0128172241962954</v>
      </c>
      <c r="S4603" s="28" t="str">
        <f t="shared" si="573"/>
        <v/>
      </c>
      <c r="T4603" s="37">
        <f t="shared" si="574"/>
        <v>1519225.8362944431</v>
      </c>
      <c r="U4603" s="37">
        <f t="shared" si="575"/>
        <v>0</v>
      </c>
      <c r="V4603" s="37">
        <f t="shared" si="576"/>
        <v>0</v>
      </c>
    </row>
    <row r="4604" spans="1:22">
      <c r="A4604" s="23">
        <v>4603</v>
      </c>
      <c r="B4604" s="3" t="s">
        <v>184</v>
      </c>
      <c r="C4604" s="28">
        <v>20</v>
      </c>
      <c r="D4604" s="29">
        <v>11</v>
      </c>
      <c r="E4604" s="28">
        <v>2015</v>
      </c>
      <c r="F4604" s="31">
        <f>DATE(E4604,D4604,C4604)</f>
        <v>42328</v>
      </c>
      <c r="G4604" s="24" t="s">
        <v>5778</v>
      </c>
      <c r="H4604" s="2">
        <v>1500000</v>
      </c>
      <c r="I4604">
        <v>0</v>
      </c>
      <c r="J4604">
        <v>0</v>
      </c>
      <c r="K4604" s="28">
        <f t="shared" si="570"/>
        <v>1</v>
      </c>
      <c r="L4604" s="28" t="str">
        <f t="shared" si="571"/>
        <v/>
      </c>
      <c r="M4604" s="28" t="s">
        <v>5778</v>
      </c>
      <c r="N4604" s="28" t="str">
        <f t="shared" si="572"/>
        <v/>
      </c>
      <c r="O4604" s="28" t="str">
        <f>IF(N4604=1,M4604&amp;" ("&amp;E4604&amp;")",M4604)</f>
        <v>#Horror</v>
      </c>
      <c r="P4604" s="36">
        <f>INDEX(cpi!$A$1:$M$105,MATCH('Inflation adjust calc'!$E4604,cpi!$A:$A,0),MATCH('Inflation adjust calc'!$D4604,cpi!$1:$1,0))</f>
        <v>237.33600000000001</v>
      </c>
      <c r="Q4604" s="36">
        <f>cpi!$I$2</f>
        <v>240.85300000000001</v>
      </c>
      <c r="R4604" s="36">
        <f t="shared" si="577"/>
        <v>1.014818653722992</v>
      </c>
      <c r="S4604" s="28" t="str">
        <f t="shared" si="573"/>
        <v/>
      </c>
      <c r="T4604" s="37">
        <f t="shared" si="574"/>
        <v>1522227.980584488</v>
      </c>
      <c r="U4604" s="37">
        <f t="shared" si="575"/>
        <v>0</v>
      </c>
      <c r="V4604" s="37">
        <f t="shared" si="576"/>
        <v>0</v>
      </c>
    </row>
    <row r="4605" spans="1:22">
      <c r="A4605" s="23">
        <v>4604</v>
      </c>
      <c r="B4605" s="3">
        <v>42225</v>
      </c>
      <c r="C4605" s="28">
        <v>8</v>
      </c>
      <c r="D4605" s="29">
        <v>9</v>
      </c>
      <c r="E4605" s="28">
        <v>2015</v>
      </c>
      <c r="F4605" s="31">
        <f>DATE(E4605,D4605,C4605)</f>
        <v>42255</v>
      </c>
      <c r="G4605" s="24" t="s">
        <v>5779</v>
      </c>
      <c r="H4605" s="2">
        <v>1500000</v>
      </c>
      <c r="I4605">
        <v>0</v>
      </c>
      <c r="J4605">
        <v>0</v>
      </c>
      <c r="K4605" s="28">
        <f t="shared" si="570"/>
        <v>1</v>
      </c>
      <c r="L4605" s="28" t="str">
        <f t="shared" si="571"/>
        <v/>
      </c>
      <c r="M4605" s="28" t="s">
        <v>5779</v>
      </c>
      <c r="N4605" s="28" t="str">
        <f t="shared" si="572"/>
        <v/>
      </c>
      <c r="O4605" s="28" t="str">
        <f>IF(N4605=1,M4605&amp;" ("&amp;E4605&amp;")",M4605)</f>
        <v>Checkmate</v>
      </c>
      <c r="P4605" s="36">
        <f>INDEX(cpi!$A$1:$M$105,MATCH('Inflation adjust calc'!$E4605,cpi!$A:$A,0),MATCH('Inflation adjust calc'!$D4605,cpi!$1:$1,0))</f>
        <v>237.94499999999999</v>
      </c>
      <c r="Q4605" s="36">
        <f>cpi!$I$2</f>
        <v>240.85300000000001</v>
      </c>
      <c r="R4605" s="36">
        <f t="shared" si="577"/>
        <v>1.0122213116476497</v>
      </c>
      <c r="S4605" s="28" t="str">
        <f t="shared" si="573"/>
        <v/>
      </c>
      <c r="T4605" s="37">
        <f t="shared" si="574"/>
        <v>1518331.9674714745</v>
      </c>
      <c r="U4605" s="37">
        <f t="shared" si="575"/>
        <v>0</v>
      </c>
      <c r="V4605" s="37">
        <f t="shared" si="576"/>
        <v>0</v>
      </c>
    </row>
    <row r="4606" spans="1:22">
      <c r="A4606" s="23">
        <v>4605</v>
      </c>
      <c r="B4606" s="3" t="s">
        <v>5780</v>
      </c>
      <c r="C4606" s="28">
        <v>21</v>
      </c>
      <c r="D4606" s="29">
        <v>12</v>
      </c>
      <c r="E4606" s="28">
        <v>1937</v>
      </c>
      <c r="F4606" s="31">
        <f>DATE(E4606,D4606,C4606)</f>
        <v>13870</v>
      </c>
      <c r="G4606" s="24" t="s">
        <v>5781</v>
      </c>
      <c r="H4606" s="2">
        <v>1488000</v>
      </c>
      <c r="I4606" s="2">
        <v>184925485</v>
      </c>
      <c r="J4606" s="2">
        <v>184925485</v>
      </c>
      <c r="K4606" s="28" t="str">
        <f t="shared" si="570"/>
        <v/>
      </c>
      <c r="L4606" s="28" t="str">
        <f t="shared" si="571"/>
        <v/>
      </c>
      <c r="M4606" s="28" t="s">
        <v>5781</v>
      </c>
      <c r="N4606" s="28" t="str">
        <f t="shared" si="572"/>
        <v/>
      </c>
      <c r="O4606" s="28" t="str">
        <f>IF(N4606=1,M4606&amp;" ("&amp;E4606&amp;")",M4606)</f>
        <v>Snow White and the Seven Dwarfs</v>
      </c>
      <c r="P4606" s="36">
        <f>INDEX(cpi!$A$1:$M$105,MATCH('Inflation adjust calc'!$E4606,cpi!$A:$A,0),MATCH('Inflation adjust calc'!$D4606,cpi!$1:$1,0))</f>
        <v>14.4</v>
      </c>
      <c r="Q4606" s="36">
        <f>cpi!$I$2</f>
        <v>240.85300000000001</v>
      </c>
      <c r="R4606" s="36">
        <f t="shared" si="577"/>
        <v>16.72590277777778</v>
      </c>
      <c r="S4606" s="28" t="str">
        <f t="shared" si="573"/>
        <v/>
      </c>
      <c r="T4606" s="37">
        <f t="shared" si="574"/>
        <v>24888143.333333336</v>
      </c>
      <c r="U4606" s="37">
        <f t="shared" si="575"/>
        <v>3093045683.243403</v>
      </c>
      <c r="V4606" s="37">
        <f t="shared" si="576"/>
        <v>3093045683.243403</v>
      </c>
    </row>
    <row r="4607" spans="1:22">
      <c r="A4607" s="23">
        <v>4606</v>
      </c>
      <c r="B4607" s="3">
        <v>24838</v>
      </c>
      <c r="C4607" s="28">
        <v>1</v>
      </c>
      <c r="D4607" s="29">
        <v>1</v>
      </c>
      <c r="E4607" s="28">
        <v>1968</v>
      </c>
      <c r="F4607" s="31">
        <f>DATE(E4607,D4607,C4607)</f>
        <v>24838</v>
      </c>
      <c r="G4607" s="24" t="s">
        <v>5782</v>
      </c>
      <c r="H4607" s="2">
        <v>1455000</v>
      </c>
      <c r="I4607" s="2">
        <v>2620000</v>
      </c>
      <c r="J4607" s="2">
        <v>2620000</v>
      </c>
      <c r="K4607" s="28" t="str">
        <f t="shared" si="570"/>
        <v/>
      </c>
      <c r="L4607" s="28" t="str">
        <f t="shared" si="571"/>
        <v/>
      </c>
      <c r="M4607" s="28" t="s">
        <v>5782</v>
      </c>
      <c r="N4607" s="28" t="str">
        <f t="shared" si="572"/>
        <v/>
      </c>
      <c r="O4607" s="28" t="str">
        <f>IF(N4607=1,M4607&amp;" ("&amp;E4607&amp;")",M4607)</f>
        <v>Shalako</v>
      </c>
      <c r="P4607" s="36">
        <f>INDEX(cpi!$A$1:$M$105,MATCH('Inflation adjust calc'!$E4607,cpi!$A:$A,0),MATCH('Inflation adjust calc'!$D4607,cpi!$1:$1,0))</f>
        <v>34.1</v>
      </c>
      <c r="Q4607" s="36">
        <f>cpi!$I$2</f>
        <v>240.85300000000001</v>
      </c>
      <c r="R4607" s="36">
        <f t="shared" si="577"/>
        <v>7.0631378299120238</v>
      </c>
      <c r="S4607" s="28" t="str">
        <f t="shared" si="573"/>
        <v/>
      </c>
      <c r="T4607" s="37">
        <f t="shared" si="574"/>
        <v>10276865.542521995</v>
      </c>
      <c r="U4607" s="37">
        <f t="shared" si="575"/>
        <v>18505421.1143695</v>
      </c>
      <c r="V4607" s="37">
        <f t="shared" si="576"/>
        <v>18505421.1143695</v>
      </c>
    </row>
    <row r="4608" spans="1:22">
      <c r="A4608" s="23">
        <v>4607</v>
      </c>
      <c r="B4608" s="3" t="s">
        <v>1229</v>
      </c>
      <c r="C4608" s="28">
        <v>29</v>
      </c>
      <c r="D4608" s="29">
        <v>4</v>
      </c>
      <c r="E4608" s="28">
        <v>2005</v>
      </c>
      <c r="F4608" s="31">
        <f>DATE(E4608,D4608,C4608)</f>
        <v>38471</v>
      </c>
      <c r="G4608" s="24" t="s">
        <v>5783</v>
      </c>
      <c r="H4608" s="2">
        <v>1400000</v>
      </c>
      <c r="I4608" s="2">
        <v>304124</v>
      </c>
      <c r="J4608" s="2">
        <v>1261792</v>
      </c>
      <c r="K4608" s="28" t="str">
        <f t="shared" si="570"/>
        <v/>
      </c>
      <c r="L4608" s="28" t="str">
        <f t="shared" si="571"/>
        <v/>
      </c>
      <c r="M4608" s="28" t="s">
        <v>5783</v>
      </c>
      <c r="N4608" s="28" t="str">
        <f t="shared" si="572"/>
        <v/>
      </c>
      <c r="O4608" s="28" t="str">
        <f>IF(N4608=1,M4608&amp;" ("&amp;E4608&amp;")",M4608)</f>
        <v>Holy Girl</v>
      </c>
      <c r="P4608" s="36">
        <f>INDEX(cpi!$A$1:$M$105,MATCH('Inflation adjust calc'!$E4608,cpi!$A:$A,0),MATCH('Inflation adjust calc'!$D4608,cpi!$1:$1,0))</f>
        <v>194.6</v>
      </c>
      <c r="Q4608" s="36">
        <f>cpi!$I$2</f>
        <v>240.85300000000001</v>
      </c>
      <c r="R4608" s="36">
        <f t="shared" si="577"/>
        <v>1.2376824254881809</v>
      </c>
      <c r="S4608" s="28" t="str">
        <f t="shared" si="573"/>
        <v/>
      </c>
      <c r="T4608" s="37">
        <f t="shared" si="574"/>
        <v>1732755.3956834532</v>
      </c>
      <c r="U4608" s="37">
        <f t="shared" si="575"/>
        <v>376408.92996916751</v>
      </c>
      <c r="V4608" s="37">
        <f t="shared" si="576"/>
        <v>1561697.7830215828</v>
      </c>
    </row>
    <row r="4609" spans="1:22">
      <c r="A4609" s="23">
        <v>4608</v>
      </c>
      <c r="B4609" s="3">
        <v>41708</v>
      </c>
      <c r="C4609" s="28">
        <v>3</v>
      </c>
      <c r="D4609" s="29">
        <v>10</v>
      </c>
      <c r="E4609" s="28">
        <v>2014</v>
      </c>
      <c r="F4609" s="31">
        <f>DATE(E4609,D4609,C4609)</f>
        <v>41915</v>
      </c>
      <c r="G4609" s="24" t="s">
        <v>5784</v>
      </c>
      <c r="H4609" s="2">
        <v>1400000</v>
      </c>
      <c r="I4609" s="2">
        <v>260441</v>
      </c>
      <c r="J4609" s="2">
        <v>1945420</v>
      </c>
      <c r="K4609" s="28" t="str">
        <f t="shared" si="570"/>
        <v/>
      </c>
      <c r="L4609" s="28" t="str">
        <f t="shared" si="571"/>
        <v/>
      </c>
      <c r="M4609" s="28" t="s">
        <v>5784</v>
      </c>
      <c r="N4609" s="28" t="str">
        <f t="shared" si="572"/>
        <v/>
      </c>
      <c r="O4609" s="28" t="str">
        <f>IF(N4609=1,M4609&amp;" ("&amp;E4609&amp;")",M4609)</f>
        <v>La chambre bleue</v>
      </c>
      <c r="P4609" s="36">
        <f>INDEX(cpi!$A$1:$M$105,MATCH('Inflation adjust calc'!$E4609,cpi!$A:$A,0),MATCH('Inflation adjust calc'!$D4609,cpi!$1:$1,0))</f>
        <v>237.43299999999999</v>
      </c>
      <c r="Q4609" s="36">
        <f>cpi!$I$2</f>
        <v>240.85300000000001</v>
      </c>
      <c r="R4609" s="36">
        <f t="shared" si="577"/>
        <v>1.0144040634621136</v>
      </c>
      <c r="S4609" s="28" t="str">
        <f t="shared" si="573"/>
        <v/>
      </c>
      <c r="T4609" s="37">
        <f t="shared" si="574"/>
        <v>1420165.688846959</v>
      </c>
      <c r="U4609" s="37">
        <f t="shared" si="575"/>
        <v>264192.40869213635</v>
      </c>
      <c r="V4609" s="37">
        <f t="shared" si="576"/>
        <v>1973441.9531404651</v>
      </c>
    </row>
    <row r="4610" spans="1:22">
      <c r="A4610" s="23">
        <v>4609</v>
      </c>
      <c r="B4610" s="3" t="s">
        <v>966</v>
      </c>
      <c r="C4610" s="28">
        <v>17</v>
      </c>
      <c r="D4610" s="29">
        <v>9</v>
      </c>
      <c r="E4610" s="28">
        <v>2004</v>
      </c>
      <c r="F4610" s="31">
        <f>DATE(E4610,D4610,C4610)</f>
        <v>38247</v>
      </c>
      <c r="G4610" s="24" t="s">
        <v>5785</v>
      </c>
      <c r="H4610" s="2">
        <v>1400000</v>
      </c>
      <c r="I4610" s="2">
        <v>36830</v>
      </c>
      <c r="J4610" s="2">
        <v>56073</v>
      </c>
      <c r="K4610" s="28" t="str">
        <f t="shared" si="570"/>
        <v/>
      </c>
      <c r="L4610" s="28" t="str">
        <f t="shared" si="571"/>
        <v/>
      </c>
      <c r="M4610" s="28" t="s">
        <v>5785</v>
      </c>
      <c r="N4610" s="28" t="str">
        <f t="shared" si="572"/>
        <v/>
      </c>
      <c r="O4610" s="28" t="str">
        <f>IF(N4610=1,M4610&amp;" ("&amp;E4610&amp;")",M4610)</f>
        <v>Incident at Loch Ness</v>
      </c>
      <c r="P4610" s="36">
        <f>INDEX(cpi!$A$1:$M$105,MATCH('Inflation adjust calc'!$E4610,cpi!$A:$A,0),MATCH('Inflation adjust calc'!$D4610,cpi!$1:$1,0))</f>
        <v>189.9</v>
      </c>
      <c r="Q4610" s="36">
        <f>cpi!$I$2</f>
        <v>240.85300000000001</v>
      </c>
      <c r="R4610" s="36">
        <f t="shared" si="577"/>
        <v>1.2683149025803053</v>
      </c>
      <c r="S4610" s="28" t="str">
        <f t="shared" si="573"/>
        <v/>
      </c>
      <c r="T4610" s="37">
        <f t="shared" si="574"/>
        <v>1775640.8636124274</v>
      </c>
      <c r="U4610" s="37">
        <f t="shared" si="575"/>
        <v>46712.037862032645</v>
      </c>
      <c r="V4610" s="37">
        <f t="shared" si="576"/>
        <v>71118.221532385462</v>
      </c>
    </row>
    <row r="4611" spans="1:22">
      <c r="A4611" s="23">
        <v>4610</v>
      </c>
      <c r="B4611" s="3">
        <v>41398</v>
      </c>
      <c r="C4611" s="28">
        <v>5</v>
      </c>
      <c r="D4611" s="29">
        <v>4</v>
      </c>
      <c r="E4611" s="28">
        <v>2013</v>
      </c>
      <c r="F4611" s="31">
        <f>DATE(E4611,D4611,C4611)</f>
        <v>41369</v>
      </c>
      <c r="G4611" s="24" t="s">
        <v>5786</v>
      </c>
      <c r="H4611" s="2">
        <v>1400000</v>
      </c>
      <c r="I4611" s="2">
        <v>1632</v>
      </c>
      <c r="J4611" s="2">
        <v>1632</v>
      </c>
      <c r="K4611" s="28" t="str">
        <f t="shared" ref="K4611:K4674" si="578">IF(J4611=0,1,"")</f>
        <v/>
      </c>
      <c r="L4611" s="28" t="str">
        <f t="shared" ref="L4611:L4674" si="579">IF(E4611&gt;2016,1,"")</f>
        <v/>
      </c>
      <c r="M4611" s="28" t="s">
        <v>5786</v>
      </c>
      <c r="N4611" s="28" t="str">
        <f t="shared" ref="N4611:N4674" si="580">IF(COUNTIF($M$2:$M$5233,M4611)&gt;1,1,"")</f>
        <v/>
      </c>
      <c r="O4611" s="28" t="str">
        <f>IF(N4611=1,M4611&amp;" ("&amp;E4611&amp;")",M4611)</f>
        <v>Eddie: The Sleepwalking Cannibal</v>
      </c>
      <c r="P4611" s="36">
        <f>INDEX(cpi!$A$1:$M$105,MATCH('Inflation adjust calc'!$E4611,cpi!$A:$A,0),MATCH('Inflation adjust calc'!$D4611,cpi!$1:$1,0))</f>
        <v>232.53100000000001</v>
      </c>
      <c r="Q4611" s="36">
        <f>cpi!$I$2</f>
        <v>240.85300000000001</v>
      </c>
      <c r="R4611" s="36">
        <f t="shared" si="577"/>
        <v>1.0357887765502234</v>
      </c>
      <c r="S4611" s="28" t="str">
        <f t="shared" ref="S4611:S4674" si="581">IF(ISERROR(R4611),1,"")</f>
        <v/>
      </c>
      <c r="T4611" s="37">
        <f t="shared" ref="T4611:T4674" si="582">H4611*$R4611</f>
        <v>1450104.2871703128</v>
      </c>
      <c r="U4611" s="37">
        <f t="shared" ref="U4611:U4674" si="583">I4611*$R4611</f>
        <v>1690.4072833299647</v>
      </c>
      <c r="V4611" s="37">
        <f t="shared" ref="V4611:V4674" si="584">J4611*$R4611</f>
        <v>1690.4072833299647</v>
      </c>
    </row>
    <row r="4612" spans="1:22">
      <c r="A4612" s="23">
        <v>4611</v>
      </c>
      <c r="B4612" s="3" t="s">
        <v>1976</v>
      </c>
      <c r="C4612" s="28">
        <v>31</v>
      </c>
      <c r="D4612" s="29">
        <v>12</v>
      </c>
      <c r="E4612" s="28">
        <v>2014</v>
      </c>
      <c r="F4612" s="31">
        <f>DATE(E4612,D4612,C4612)</f>
        <v>42004</v>
      </c>
      <c r="G4612" s="24" t="s">
        <v>5787</v>
      </c>
      <c r="H4612" s="2">
        <v>1400000</v>
      </c>
      <c r="I4612">
        <v>0</v>
      </c>
      <c r="J4612">
        <v>0</v>
      </c>
      <c r="K4612" s="28">
        <f t="shared" si="578"/>
        <v>1</v>
      </c>
      <c r="L4612" s="28" t="str">
        <f t="shared" si="579"/>
        <v/>
      </c>
      <c r="M4612" s="28" t="s">
        <v>5787</v>
      </c>
      <c r="N4612" s="28" t="str">
        <f t="shared" si="580"/>
        <v/>
      </c>
      <c r="O4612" s="28" t="str">
        <f>IF(N4612=1,M4612&amp;" ("&amp;E4612&amp;")",M4612)</f>
        <v>Kurmanjan datka</v>
      </c>
      <c r="P4612" s="36">
        <f>INDEX(cpi!$A$1:$M$105,MATCH('Inflation adjust calc'!$E4612,cpi!$A:$A,0),MATCH('Inflation adjust calc'!$D4612,cpi!$1:$1,0))</f>
        <v>234.81200000000001</v>
      </c>
      <c r="Q4612" s="36">
        <f>cpi!$I$2</f>
        <v>240.85300000000001</v>
      </c>
      <c r="R4612" s="36">
        <f t="shared" si="577"/>
        <v>1.0257269645503637</v>
      </c>
      <c r="S4612" s="28" t="str">
        <f t="shared" si="581"/>
        <v/>
      </c>
      <c r="T4612" s="37">
        <f t="shared" si="582"/>
        <v>1436017.7503705092</v>
      </c>
      <c r="U4612" s="37">
        <f t="shared" si="583"/>
        <v>0</v>
      </c>
      <c r="V4612" s="37">
        <f t="shared" si="584"/>
        <v>0</v>
      </c>
    </row>
    <row r="4613" spans="1:22">
      <c r="A4613" s="23">
        <v>4612</v>
      </c>
      <c r="B4613" s="3" t="s">
        <v>815</v>
      </c>
      <c r="C4613" s="28">
        <v>31</v>
      </c>
      <c r="D4613" s="29">
        <v>12</v>
      </c>
      <c r="E4613" s="28">
        <v>2015</v>
      </c>
      <c r="F4613" s="31">
        <f>DATE(E4613,D4613,C4613)</f>
        <v>42369</v>
      </c>
      <c r="G4613" s="24" t="s">
        <v>5788</v>
      </c>
      <c r="H4613" s="2">
        <v>1400000</v>
      </c>
      <c r="I4613">
        <v>0</v>
      </c>
      <c r="J4613">
        <v>0</v>
      </c>
      <c r="K4613" s="28">
        <f t="shared" si="578"/>
        <v>1</v>
      </c>
      <c r="L4613" s="28" t="str">
        <f t="shared" si="579"/>
        <v/>
      </c>
      <c r="M4613" s="28" t="s">
        <v>5788</v>
      </c>
      <c r="N4613" s="28" t="str">
        <f t="shared" si="580"/>
        <v/>
      </c>
      <c r="O4613" s="28" t="str">
        <f>IF(N4613=1,M4613&amp;" ("&amp;E4613&amp;")",M4613)</f>
        <v>One Shot</v>
      </c>
      <c r="P4613" s="36">
        <f>INDEX(cpi!$A$1:$M$105,MATCH('Inflation adjust calc'!$E4613,cpi!$A:$A,0),MATCH('Inflation adjust calc'!$D4613,cpi!$1:$1,0))</f>
        <v>236.52500000000001</v>
      </c>
      <c r="Q4613" s="36">
        <f>cpi!$I$2</f>
        <v>240.85300000000001</v>
      </c>
      <c r="R4613" s="36">
        <f t="shared" si="577"/>
        <v>1.0182982771377234</v>
      </c>
      <c r="S4613" s="28" t="str">
        <f t="shared" si="581"/>
        <v/>
      </c>
      <c r="T4613" s="37">
        <f t="shared" si="582"/>
        <v>1425617.5879928127</v>
      </c>
      <c r="U4613" s="37">
        <f t="shared" si="583"/>
        <v>0</v>
      </c>
      <c r="V4613" s="37">
        <f t="shared" si="584"/>
        <v>0</v>
      </c>
    </row>
    <row r="4614" spans="1:22">
      <c r="A4614" s="23">
        <v>4613</v>
      </c>
      <c r="B4614" s="3" t="s">
        <v>1976</v>
      </c>
      <c r="C4614" s="28">
        <v>31</v>
      </c>
      <c r="D4614" s="29">
        <v>12</v>
      </c>
      <c r="E4614" s="28">
        <v>2014</v>
      </c>
      <c r="F4614" s="31">
        <f>DATE(E4614,D4614,C4614)</f>
        <v>42004</v>
      </c>
      <c r="G4614" s="24" t="s">
        <v>5789</v>
      </c>
      <c r="H4614" s="2">
        <v>1400000</v>
      </c>
      <c r="I4614">
        <v>0</v>
      </c>
      <c r="J4614">
        <v>0</v>
      </c>
      <c r="K4614" s="28">
        <f t="shared" si="578"/>
        <v>1</v>
      </c>
      <c r="L4614" s="28" t="str">
        <f t="shared" si="579"/>
        <v/>
      </c>
      <c r="M4614" s="28" t="s">
        <v>5789</v>
      </c>
      <c r="N4614" s="28" t="str">
        <f t="shared" si="580"/>
        <v/>
      </c>
      <c r="O4614" s="28" t="str">
        <f>IF(N4614=1,M4614&amp;" ("&amp;E4614&amp;")",M4614)</f>
        <v>House at the End of the Drive</v>
      </c>
      <c r="P4614" s="36">
        <f>INDEX(cpi!$A$1:$M$105,MATCH('Inflation adjust calc'!$E4614,cpi!$A:$A,0),MATCH('Inflation adjust calc'!$D4614,cpi!$1:$1,0))</f>
        <v>234.81200000000001</v>
      </c>
      <c r="Q4614" s="36">
        <f>cpi!$I$2</f>
        <v>240.85300000000001</v>
      </c>
      <c r="R4614" s="36">
        <f t="shared" si="577"/>
        <v>1.0257269645503637</v>
      </c>
      <c r="S4614" s="28" t="str">
        <f t="shared" si="581"/>
        <v/>
      </c>
      <c r="T4614" s="37">
        <f t="shared" si="582"/>
        <v>1436017.7503705092</v>
      </c>
      <c r="U4614" s="37">
        <f t="shared" si="583"/>
        <v>0</v>
      </c>
      <c r="V4614" s="37">
        <f t="shared" si="584"/>
        <v>0</v>
      </c>
    </row>
    <row r="4615" spans="1:22">
      <c r="A4615" s="23">
        <v>4614</v>
      </c>
      <c r="B4615" s="3" t="s">
        <v>5790</v>
      </c>
      <c r="C4615" s="28">
        <v>21</v>
      </c>
      <c r="D4615" s="29">
        <v>8</v>
      </c>
      <c r="E4615" s="28">
        <v>2001</v>
      </c>
      <c r="F4615" s="31">
        <f>DATE(E4615,D4615,C4615)</f>
        <v>37124</v>
      </c>
      <c r="G4615" s="24" t="s">
        <v>5791</v>
      </c>
      <c r="H4615" s="2">
        <v>1377800</v>
      </c>
      <c r="I4615">
        <v>0</v>
      </c>
      <c r="J4615">
        <v>0</v>
      </c>
      <c r="K4615" s="28">
        <f t="shared" si="578"/>
        <v>1</v>
      </c>
      <c r="L4615" s="28" t="str">
        <f t="shared" si="579"/>
        <v/>
      </c>
      <c r="M4615" s="28" t="s">
        <v>5791</v>
      </c>
      <c r="N4615" s="28" t="str">
        <f t="shared" si="580"/>
        <v/>
      </c>
      <c r="O4615" s="28" t="str">
        <f>IF(N4615=1,M4615&amp;" ("&amp;E4615&amp;")",M4615)</f>
        <v>Batman - The Movie</v>
      </c>
      <c r="P4615" s="36">
        <f>INDEX(cpi!$A$1:$M$105,MATCH('Inflation adjust calc'!$E4615,cpi!$A:$A,0),MATCH('Inflation adjust calc'!$D4615,cpi!$1:$1,0))</f>
        <v>177.5</v>
      </c>
      <c r="Q4615" s="36">
        <f>cpi!$I$2</f>
        <v>240.85300000000001</v>
      </c>
      <c r="R4615" s="36">
        <f t="shared" si="577"/>
        <v>1.3569183098591551</v>
      </c>
      <c r="S4615" s="28" t="str">
        <f t="shared" si="581"/>
        <v/>
      </c>
      <c r="T4615" s="37">
        <f t="shared" si="582"/>
        <v>1869562.0473239438</v>
      </c>
      <c r="U4615" s="37">
        <f t="shared" si="583"/>
        <v>0</v>
      </c>
      <c r="V4615" s="37">
        <f t="shared" si="584"/>
        <v>0</v>
      </c>
    </row>
    <row r="4616" spans="1:22">
      <c r="A4616" s="23">
        <v>4615</v>
      </c>
      <c r="B4616" s="3">
        <v>36283</v>
      </c>
      <c r="C4616" s="28">
        <v>5</v>
      </c>
      <c r="D4616" s="29">
        <v>3</v>
      </c>
      <c r="E4616" s="28">
        <v>1999</v>
      </c>
      <c r="F4616" s="31">
        <f>DATE(E4616,D4616,C4616)</f>
        <v>36224</v>
      </c>
      <c r="G4616" s="24" t="s">
        <v>5792</v>
      </c>
      <c r="H4616" s="2">
        <v>1350000</v>
      </c>
      <c r="I4616" s="2">
        <v>3897569</v>
      </c>
      <c r="J4616" s="2">
        <v>28356188</v>
      </c>
      <c r="K4616" s="28" t="str">
        <f t="shared" si="578"/>
        <v/>
      </c>
      <c r="L4616" s="28" t="str">
        <f t="shared" si="579"/>
        <v/>
      </c>
      <c r="M4616" s="28" t="s">
        <v>5792</v>
      </c>
      <c r="N4616" s="28" t="str">
        <f t="shared" si="580"/>
        <v/>
      </c>
      <c r="O4616" s="28" t="str">
        <f>IF(N4616=1,M4616&amp;" ("&amp;E4616&amp;")",M4616)</f>
        <v>Lock, Stock and Two Smoking Barrels</v>
      </c>
      <c r="P4616" s="36">
        <f>INDEX(cpi!$A$1:$M$105,MATCH('Inflation adjust calc'!$E4616,cpi!$A:$A,0),MATCH('Inflation adjust calc'!$D4616,cpi!$1:$1,0))</f>
        <v>165</v>
      </c>
      <c r="Q4616" s="36">
        <f>cpi!$I$2</f>
        <v>240.85300000000001</v>
      </c>
      <c r="R4616" s="36">
        <f t="shared" si="577"/>
        <v>1.4597151515151516</v>
      </c>
      <c r="S4616" s="28" t="str">
        <f t="shared" si="581"/>
        <v/>
      </c>
      <c r="T4616" s="37">
        <f t="shared" si="582"/>
        <v>1970615.4545454546</v>
      </c>
      <c r="U4616" s="37">
        <f t="shared" si="583"/>
        <v>5689340.523375758</v>
      </c>
      <c r="V4616" s="37">
        <f t="shared" si="584"/>
        <v>41391957.262812123</v>
      </c>
    </row>
    <row r="4617" spans="1:22">
      <c r="A4617" s="23">
        <v>4616</v>
      </c>
      <c r="B4617" s="3" t="s">
        <v>5793</v>
      </c>
      <c r="C4617" s="28">
        <v>19</v>
      </c>
      <c r="D4617" s="29">
        <v>8</v>
      </c>
      <c r="E4617" s="28">
        <v>1983</v>
      </c>
      <c r="F4617" s="31">
        <f>DATE(E4617,D4617,C4617)</f>
        <v>30547</v>
      </c>
      <c r="G4617" s="24" t="s">
        <v>5794</v>
      </c>
      <c r="H4617" s="2">
        <v>1305000</v>
      </c>
      <c r="I4617" s="2">
        <v>909000</v>
      </c>
      <c r="J4617" s="2">
        <v>909000</v>
      </c>
      <c r="K4617" s="28" t="str">
        <f t="shared" si="578"/>
        <v/>
      </c>
      <c r="L4617" s="28" t="str">
        <f t="shared" si="579"/>
        <v/>
      </c>
      <c r="M4617" s="28" t="s">
        <v>5794</v>
      </c>
      <c r="N4617" s="28" t="str">
        <f t="shared" si="580"/>
        <v/>
      </c>
      <c r="O4617" s="28" t="str">
        <f>IF(N4617=1,M4617&amp;" ("&amp;E4617&amp;")",M4617)</f>
        <v>The Ballad of Gregorio Cortez</v>
      </c>
      <c r="P4617" s="36">
        <f>INDEX(cpi!$A$1:$M$105,MATCH('Inflation adjust calc'!$E4617,cpi!$A:$A,0),MATCH('Inflation adjust calc'!$D4617,cpi!$1:$1,0))</f>
        <v>100.2</v>
      </c>
      <c r="Q4617" s="36">
        <f>cpi!$I$2</f>
        <v>240.85300000000001</v>
      </c>
      <c r="R4617" s="36">
        <f t="shared" si="577"/>
        <v>2.4037225548902197</v>
      </c>
      <c r="S4617" s="28" t="str">
        <f t="shared" si="581"/>
        <v/>
      </c>
      <c r="T4617" s="37">
        <f t="shared" si="582"/>
        <v>3136857.9341317369</v>
      </c>
      <c r="U4617" s="37">
        <f t="shared" si="583"/>
        <v>2184983.8023952097</v>
      </c>
      <c r="V4617" s="37">
        <f t="shared" si="584"/>
        <v>2184983.8023952097</v>
      </c>
    </row>
    <row r="4618" spans="1:22">
      <c r="A4618" s="23">
        <v>4617</v>
      </c>
      <c r="B4618" s="3" t="s">
        <v>5795</v>
      </c>
      <c r="C4618" s="28">
        <v>26</v>
      </c>
      <c r="D4618" s="29">
        <v>6</v>
      </c>
      <c r="E4618" s="28">
        <v>1936</v>
      </c>
      <c r="F4618" s="31">
        <f>DATE(E4618,D4618,C4618)</f>
        <v>13327</v>
      </c>
      <c r="G4618" s="24" t="s">
        <v>5796</v>
      </c>
      <c r="H4618" s="2">
        <v>1300000</v>
      </c>
      <c r="I4618" s="2">
        <v>2868000</v>
      </c>
      <c r="J4618" s="2">
        <v>5273000</v>
      </c>
      <c r="K4618" s="28" t="str">
        <f t="shared" si="578"/>
        <v/>
      </c>
      <c r="L4618" s="28" t="str">
        <f t="shared" si="579"/>
        <v/>
      </c>
      <c r="M4618" s="28" t="s">
        <v>5796</v>
      </c>
      <c r="N4618" s="28" t="str">
        <f t="shared" si="580"/>
        <v/>
      </c>
      <c r="O4618" s="28" t="str">
        <f>IF(N4618=1,M4618&amp;" ("&amp;E4618&amp;")",M4618)</f>
        <v>San Francisco</v>
      </c>
      <c r="P4618" s="36">
        <f>INDEX(cpi!$A$1:$M$105,MATCH('Inflation adjust calc'!$E4618,cpi!$A:$A,0),MATCH('Inflation adjust calc'!$D4618,cpi!$1:$1,0))</f>
        <v>13.8</v>
      </c>
      <c r="Q4618" s="36">
        <f>cpi!$I$2</f>
        <v>240.85300000000001</v>
      </c>
      <c r="R4618" s="36">
        <f t="shared" si="577"/>
        <v>17.453115942028987</v>
      </c>
      <c r="S4618" s="28" t="str">
        <f t="shared" si="581"/>
        <v/>
      </c>
      <c r="T4618" s="37">
        <f t="shared" si="582"/>
        <v>22689050.724637683</v>
      </c>
      <c r="U4618" s="37">
        <f t="shared" si="583"/>
        <v>50055536.521739133</v>
      </c>
      <c r="V4618" s="37">
        <f t="shared" si="584"/>
        <v>92030280.362318844</v>
      </c>
    </row>
    <row r="4619" spans="1:22">
      <c r="A4619" s="23">
        <v>4618</v>
      </c>
      <c r="B4619" s="3">
        <v>36048</v>
      </c>
      <c r="C4619" s="28">
        <v>9</v>
      </c>
      <c r="D4619" s="29">
        <v>10</v>
      </c>
      <c r="E4619" s="28">
        <v>1998</v>
      </c>
      <c r="F4619" s="31">
        <f>DATE(E4619,D4619,C4619)</f>
        <v>36077</v>
      </c>
      <c r="G4619" s="24" t="s">
        <v>5797</v>
      </c>
      <c r="H4619" s="2">
        <v>1300000</v>
      </c>
      <c r="I4619" s="2">
        <v>1647780</v>
      </c>
      <c r="J4619" s="2">
        <v>1647780</v>
      </c>
      <c r="K4619" s="28" t="str">
        <f t="shared" si="578"/>
        <v/>
      </c>
      <c r="L4619" s="28" t="str">
        <f t="shared" si="579"/>
        <v/>
      </c>
      <c r="M4619" s="28" t="s">
        <v>5797</v>
      </c>
      <c r="N4619" s="28" t="str">
        <f t="shared" si="580"/>
        <v/>
      </c>
      <c r="O4619" s="28" t="str">
        <f>IF(N4619=1,M4619&amp;" ("&amp;E4619&amp;")",M4619)</f>
        <v>Festen</v>
      </c>
      <c r="P4619" s="36">
        <f>INDEX(cpi!$A$1:$M$105,MATCH('Inflation adjust calc'!$E4619,cpi!$A:$A,0),MATCH('Inflation adjust calc'!$D4619,cpi!$1:$1,0))</f>
        <v>164</v>
      </c>
      <c r="Q4619" s="36">
        <f>cpi!$I$2</f>
        <v>240.85300000000001</v>
      </c>
      <c r="R4619" s="36">
        <f t="shared" si="577"/>
        <v>1.4686158536585365</v>
      </c>
      <c r="S4619" s="28" t="str">
        <f t="shared" si="581"/>
        <v/>
      </c>
      <c r="T4619" s="37">
        <f t="shared" si="582"/>
        <v>1909200.6097560974</v>
      </c>
      <c r="U4619" s="37">
        <f t="shared" si="583"/>
        <v>2419955.8313414631</v>
      </c>
      <c r="V4619" s="37">
        <f t="shared" si="584"/>
        <v>2419955.8313414631</v>
      </c>
    </row>
    <row r="4620" spans="1:22">
      <c r="A4620" s="23">
        <v>4619</v>
      </c>
      <c r="B4620" s="3">
        <v>35379</v>
      </c>
      <c r="C4620" s="28">
        <v>11</v>
      </c>
      <c r="D4620" s="29">
        <v>10</v>
      </c>
      <c r="E4620" s="28">
        <v>1996</v>
      </c>
      <c r="F4620" s="31">
        <f>DATE(E4620,D4620,C4620)</f>
        <v>35349</v>
      </c>
      <c r="G4620" s="24" t="s">
        <v>5798</v>
      </c>
      <c r="H4620" s="2">
        <v>1300000</v>
      </c>
      <c r="I4620" s="2">
        <v>749741</v>
      </c>
      <c r="J4620" s="2">
        <v>749741</v>
      </c>
      <c r="K4620" s="28" t="str">
        <f t="shared" si="578"/>
        <v/>
      </c>
      <c r="L4620" s="28" t="str">
        <f t="shared" si="579"/>
        <v/>
      </c>
      <c r="M4620" s="28" t="s">
        <v>5798</v>
      </c>
      <c r="N4620" s="28" t="str">
        <f t="shared" si="580"/>
        <v/>
      </c>
      <c r="O4620" s="28" t="str">
        <f>IF(N4620=1,M4620&amp;" ("&amp;E4620&amp;")",M4620)</f>
        <v>Trees Lounge</v>
      </c>
      <c r="P4620" s="36">
        <f>INDEX(cpi!$A$1:$M$105,MATCH('Inflation adjust calc'!$E4620,cpi!$A:$A,0),MATCH('Inflation adjust calc'!$D4620,cpi!$1:$1,0))</f>
        <v>158.30000000000001</v>
      </c>
      <c r="Q4620" s="36">
        <f>cpi!$I$2</f>
        <v>240.85300000000001</v>
      </c>
      <c r="R4620" s="36">
        <f t="shared" si="577"/>
        <v>1.5214971572962728</v>
      </c>
      <c r="S4620" s="28" t="str">
        <f t="shared" si="581"/>
        <v/>
      </c>
      <c r="T4620" s="37">
        <f t="shared" si="582"/>
        <v>1977946.3044851546</v>
      </c>
      <c r="U4620" s="37">
        <f t="shared" si="583"/>
        <v>1140728.8002084647</v>
      </c>
      <c r="V4620" s="37">
        <f t="shared" si="584"/>
        <v>1140728.8002084647</v>
      </c>
    </row>
    <row r="4621" spans="1:22">
      <c r="A4621" s="23">
        <v>4620</v>
      </c>
      <c r="B4621" s="3" t="s">
        <v>222</v>
      </c>
      <c r="C4621" s="28">
        <v>22</v>
      </c>
      <c r="D4621" s="29">
        <v>5</v>
      </c>
      <c r="E4621" s="28">
        <v>2009</v>
      </c>
      <c r="F4621" s="31">
        <f>DATE(E4621,D4621,C4621)</f>
        <v>39955</v>
      </c>
      <c r="G4621" s="24" t="s">
        <v>5799</v>
      </c>
      <c r="H4621" s="2">
        <v>1300000</v>
      </c>
      <c r="I4621" s="2">
        <v>695840</v>
      </c>
      <c r="J4621" s="2">
        <v>1005840</v>
      </c>
      <c r="K4621" s="28" t="str">
        <f t="shared" si="578"/>
        <v/>
      </c>
      <c r="L4621" s="28" t="str">
        <f t="shared" si="579"/>
        <v/>
      </c>
      <c r="M4621" s="28" t="s">
        <v>5799</v>
      </c>
      <c r="N4621" s="28" t="str">
        <f t="shared" si="580"/>
        <v/>
      </c>
      <c r="O4621" s="28" t="str">
        <f>IF(N4621=1,M4621&amp;" ("&amp;E4621&amp;")",M4621)</f>
        <v>The Girlfriend Experience</v>
      </c>
      <c r="P4621" s="36">
        <f>INDEX(cpi!$A$1:$M$105,MATCH('Inflation adjust calc'!$E4621,cpi!$A:$A,0),MATCH('Inflation adjust calc'!$D4621,cpi!$1:$1,0))</f>
        <v>213.85599999999999</v>
      </c>
      <c r="Q4621" s="36">
        <f>cpi!$I$2</f>
        <v>240.85300000000001</v>
      </c>
      <c r="R4621" s="36">
        <f t="shared" si="577"/>
        <v>1.1262391515786325</v>
      </c>
      <c r="S4621" s="28" t="str">
        <f t="shared" si="581"/>
        <v/>
      </c>
      <c r="T4621" s="37">
        <f t="shared" si="582"/>
        <v>1464110.8970522224</v>
      </c>
      <c r="U4621" s="37">
        <f t="shared" si="583"/>
        <v>783682.25123447564</v>
      </c>
      <c r="V4621" s="37">
        <f t="shared" si="584"/>
        <v>1132816.3882238518</v>
      </c>
    </row>
    <row r="4622" spans="1:22">
      <c r="A4622" s="23">
        <v>4621</v>
      </c>
      <c r="B4622" s="3" t="s">
        <v>1188</v>
      </c>
      <c r="C4622" s="28">
        <v>23</v>
      </c>
      <c r="D4622" s="29">
        <v>3</v>
      </c>
      <c r="E4622" s="28">
        <v>2007</v>
      </c>
      <c r="F4622" s="31">
        <f>DATE(E4622,D4622,C4622)</f>
        <v>39164</v>
      </c>
      <c r="G4622" s="24" t="s">
        <v>5800</v>
      </c>
      <c r="H4622" s="2">
        <v>1300000</v>
      </c>
      <c r="I4622" s="2">
        <v>635305</v>
      </c>
      <c r="J4622" s="2">
        <v>635305</v>
      </c>
      <c r="K4622" s="28" t="str">
        <f t="shared" si="578"/>
        <v/>
      </c>
      <c r="L4622" s="28" t="str">
        <f t="shared" si="579"/>
        <v/>
      </c>
      <c r="M4622" s="28" t="s">
        <v>5800</v>
      </c>
      <c r="N4622" s="28" t="str">
        <f t="shared" si="580"/>
        <v/>
      </c>
      <c r="O4622" s="28" t="str">
        <f>IF(N4622=1,M4622&amp;" ("&amp;E4622&amp;")",M4622)</f>
        <v>Journey from the Fall</v>
      </c>
      <c r="P4622" s="36">
        <f>INDEX(cpi!$A$1:$M$105,MATCH('Inflation adjust calc'!$E4622,cpi!$A:$A,0),MATCH('Inflation adjust calc'!$D4622,cpi!$1:$1,0))</f>
        <v>205.352</v>
      </c>
      <c r="Q4622" s="36">
        <f>cpi!$I$2</f>
        <v>240.85300000000001</v>
      </c>
      <c r="R4622" s="36">
        <f t="shared" si="577"/>
        <v>1.1728787642681835</v>
      </c>
      <c r="S4622" s="28" t="str">
        <f t="shared" si="581"/>
        <v/>
      </c>
      <c r="T4622" s="37">
        <f t="shared" si="582"/>
        <v>1524742.3935486386</v>
      </c>
      <c r="U4622" s="37">
        <f t="shared" si="583"/>
        <v>745135.74333339836</v>
      </c>
      <c r="V4622" s="37">
        <f t="shared" si="584"/>
        <v>745135.74333339836</v>
      </c>
    </row>
    <row r="4623" spans="1:22">
      <c r="A4623" s="23">
        <v>4622</v>
      </c>
      <c r="B4623" s="3">
        <v>36651</v>
      </c>
      <c r="C4623" s="28">
        <v>5</v>
      </c>
      <c r="D4623" s="29">
        <v>5</v>
      </c>
      <c r="E4623" s="28">
        <v>2000</v>
      </c>
      <c r="F4623" s="31">
        <f>DATE(E4623,D4623,C4623)</f>
        <v>36651</v>
      </c>
      <c r="G4623" s="24" t="s">
        <v>5801</v>
      </c>
      <c r="H4623" s="2">
        <v>1300000</v>
      </c>
      <c r="I4623" s="2">
        <v>609042</v>
      </c>
      <c r="J4623" s="2">
        <v>609042</v>
      </c>
      <c r="K4623" s="28" t="str">
        <f t="shared" si="578"/>
        <v/>
      </c>
      <c r="L4623" s="28" t="str">
        <f t="shared" si="579"/>
        <v/>
      </c>
      <c r="M4623" s="28" t="s">
        <v>5801</v>
      </c>
      <c r="N4623" s="28" t="str">
        <f t="shared" si="580"/>
        <v/>
      </c>
      <c r="O4623" s="28" t="str">
        <f>IF(N4623=1,M4623&amp;" ("&amp;E4623&amp;")",M4623)</f>
        <v>The Basket</v>
      </c>
      <c r="P4623" s="36">
        <f>INDEX(cpi!$A$1:$M$105,MATCH('Inflation adjust calc'!$E4623,cpi!$A:$A,0),MATCH('Inflation adjust calc'!$D4623,cpi!$1:$1,0))</f>
        <v>171.5</v>
      </c>
      <c r="Q4623" s="36">
        <f>cpi!$I$2</f>
        <v>240.85300000000001</v>
      </c>
      <c r="R4623" s="36">
        <f t="shared" si="577"/>
        <v>1.404390670553936</v>
      </c>
      <c r="S4623" s="28" t="str">
        <f t="shared" si="581"/>
        <v/>
      </c>
      <c r="T4623" s="37">
        <f t="shared" si="582"/>
        <v>1825707.8717201168</v>
      </c>
      <c r="U4623" s="37">
        <f t="shared" si="583"/>
        <v>855332.90277551021</v>
      </c>
      <c r="V4623" s="37">
        <f t="shared" si="584"/>
        <v>855332.90277551021</v>
      </c>
    </row>
    <row r="4624" spans="1:22">
      <c r="A4624" s="23">
        <v>4623</v>
      </c>
      <c r="B4624" s="3" t="s">
        <v>2481</v>
      </c>
      <c r="C4624" s="28">
        <v>30</v>
      </c>
      <c r="D4624" s="29">
        <v>1</v>
      </c>
      <c r="E4624" s="28">
        <v>2015</v>
      </c>
      <c r="F4624" s="31">
        <f>DATE(E4624,D4624,C4624)</f>
        <v>42034</v>
      </c>
      <c r="G4624" s="24" t="s">
        <v>5802</v>
      </c>
      <c r="H4624" s="2">
        <v>1300000</v>
      </c>
      <c r="I4624" s="2">
        <v>288751</v>
      </c>
      <c r="J4624" s="2">
        <v>288751</v>
      </c>
      <c r="K4624" s="28" t="str">
        <f t="shared" si="578"/>
        <v/>
      </c>
      <c r="L4624" s="28" t="str">
        <f t="shared" si="579"/>
        <v/>
      </c>
      <c r="M4624" s="28" t="s">
        <v>5802</v>
      </c>
      <c r="N4624" s="28" t="str">
        <f t="shared" si="580"/>
        <v/>
      </c>
      <c r="O4624" s="28" t="str">
        <f>IF(N4624=1,M4624&amp;" ("&amp;E4624&amp;")",M4624)</f>
        <v>Above and Beyond</v>
      </c>
      <c r="P4624" s="36">
        <f>INDEX(cpi!$A$1:$M$105,MATCH('Inflation adjust calc'!$E4624,cpi!$A:$A,0),MATCH('Inflation adjust calc'!$D4624,cpi!$1:$1,0))</f>
        <v>233.70699999999999</v>
      </c>
      <c r="Q4624" s="36">
        <f>cpi!$I$2</f>
        <v>240.85300000000001</v>
      </c>
      <c r="R4624" s="36">
        <f t="shared" si="577"/>
        <v>1.0305767478081531</v>
      </c>
      <c r="S4624" s="28" t="str">
        <f t="shared" si="581"/>
        <v/>
      </c>
      <c r="T4624" s="37">
        <f t="shared" si="582"/>
        <v>1339749.7721505992</v>
      </c>
      <c r="U4624" s="37">
        <f t="shared" si="583"/>
        <v>297580.06650635204</v>
      </c>
      <c r="V4624" s="37">
        <f t="shared" si="584"/>
        <v>297580.06650635204</v>
      </c>
    </row>
    <row r="4625" spans="1:22">
      <c r="A4625" s="23">
        <v>4624</v>
      </c>
      <c r="B4625" s="3" t="s">
        <v>5803</v>
      </c>
      <c r="C4625" s="28">
        <v>15</v>
      </c>
      <c r="D4625" s="29">
        <v>3</v>
      </c>
      <c r="E4625" s="28">
        <v>1985</v>
      </c>
      <c r="F4625" s="31">
        <f>DATE(E4625,D4625,C4625)</f>
        <v>31121</v>
      </c>
      <c r="G4625" s="24" t="s">
        <v>5804</v>
      </c>
      <c r="H4625" s="2">
        <v>1300000</v>
      </c>
      <c r="I4625" s="2">
        <v>210904</v>
      </c>
      <c r="J4625" s="2">
        <v>210904</v>
      </c>
      <c r="K4625" s="28" t="str">
        <f t="shared" si="578"/>
        <v/>
      </c>
      <c r="L4625" s="28" t="str">
        <f t="shared" si="579"/>
        <v/>
      </c>
      <c r="M4625" s="28" t="s">
        <v>5804</v>
      </c>
      <c r="N4625" s="28" t="str">
        <f t="shared" si="580"/>
        <v/>
      </c>
      <c r="O4625" s="28" t="str">
        <f>IF(N4625=1,M4625&amp;" ("&amp;E4625&amp;")",M4625)</f>
        <v>Def-Con 4</v>
      </c>
      <c r="P4625" s="36">
        <f>INDEX(cpi!$A$1:$M$105,MATCH('Inflation adjust calc'!$E4625,cpi!$A:$A,0),MATCH('Inflation adjust calc'!$D4625,cpi!$1:$1,0))</f>
        <v>106.4</v>
      </c>
      <c r="Q4625" s="36">
        <f>cpi!$I$2</f>
        <v>240.85300000000001</v>
      </c>
      <c r="R4625" s="36">
        <f t="shared" si="577"/>
        <v>2.2636560150375939</v>
      </c>
      <c r="S4625" s="28" t="str">
        <f t="shared" si="581"/>
        <v/>
      </c>
      <c r="T4625" s="37">
        <f t="shared" si="582"/>
        <v>2942752.8195488723</v>
      </c>
      <c r="U4625" s="37">
        <f t="shared" si="583"/>
        <v>477414.10819548869</v>
      </c>
      <c r="V4625" s="37">
        <f t="shared" si="584"/>
        <v>477414.10819548869</v>
      </c>
    </row>
    <row r="4626" spans="1:22">
      <c r="A4626" s="23">
        <v>4625</v>
      </c>
      <c r="B4626" s="3">
        <v>38607</v>
      </c>
      <c r="C4626" s="28">
        <v>9</v>
      </c>
      <c r="D4626" s="29">
        <v>12</v>
      </c>
      <c r="E4626" s="28">
        <v>2005</v>
      </c>
      <c r="F4626" s="31">
        <f>DATE(E4626,D4626,C4626)</f>
        <v>38695</v>
      </c>
      <c r="G4626" s="24" t="s">
        <v>5805</v>
      </c>
      <c r="H4626" s="2">
        <v>1300000</v>
      </c>
      <c r="I4626" s="2">
        <v>100358</v>
      </c>
      <c r="J4626" s="2">
        <v>329621</v>
      </c>
      <c r="K4626" s="28" t="str">
        <f t="shared" si="578"/>
        <v/>
      </c>
      <c r="L4626" s="28" t="str">
        <f t="shared" si="579"/>
        <v/>
      </c>
      <c r="M4626" s="28" t="s">
        <v>5805</v>
      </c>
      <c r="N4626" s="28" t="str">
        <f t="shared" si="580"/>
        <v/>
      </c>
      <c r="O4626" s="28" t="str">
        <f>IF(N4626=1,M4626&amp;" ("&amp;E4626&amp;")",M4626)</f>
        <v>Neal n' Nikki</v>
      </c>
      <c r="P4626" s="36">
        <f>INDEX(cpi!$A$1:$M$105,MATCH('Inflation adjust calc'!$E4626,cpi!$A:$A,0),MATCH('Inflation adjust calc'!$D4626,cpi!$1:$1,0))</f>
        <v>196.8</v>
      </c>
      <c r="Q4626" s="36">
        <f>cpi!$I$2</f>
        <v>240.85300000000001</v>
      </c>
      <c r="R4626" s="36">
        <f t="shared" ref="R4626:R4689" si="585">Q4626/P4626</f>
        <v>1.2238465447154472</v>
      </c>
      <c r="S4626" s="28" t="str">
        <f t="shared" si="581"/>
        <v/>
      </c>
      <c r="T4626" s="37">
        <f t="shared" si="582"/>
        <v>1591000.5081300812</v>
      </c>
      <c r="U4626" s="37">
        <f t="shared" si="583"/>
        <v>122822.79153455285</v>
      </c>
      <c r="V4626" s="37">
        <f t="shared" si="584"/>
        <v>403405.5219156504</v>
      </c>
    </row>
    <row r="4627" spans="1:22">
      <c r="A4627" s="23">
        <v>4626</v>
      </c>
      <c r="B4627" s="3" t="s">
        <v>1047</v>
      </c>
      <c r="C4627" s="28">
        <v>19</v>
      </c>
      <c r="D4627" s="29">
        <v>12</v>
      </c>
      <c r="E4627" s="28">
        <v>2003</v>
      </c>
      <c r="F4627" s="31">
        <f>DATE(E4627,D4627,C4627)</f>
        <v>37974</v>
      </c>
      <c r="G4627" s="24" t="s">
        <v>5806</v>
      </c>
      <c r="H4627" s="2">
        <v>1300000</v>
      </c>
      <c r="I4627" s="2">
        <v>77755</v>
      </c>
      <c r="J4627" s="2">
        <v>90213</v>
      </c>
      <c r="K4627" s="28" t="str">
        <f t="shared" si="578"/>
        <v/>
      </c>
      <c r="L4627" s="28" t="str">
        <f t="shared" si="579"/>
        <v/>
      </c>
      <c r="M4627" s="28" t="s">
        <v>5806</v>
      </c>
      <c r="N4627" s="28" t="str">
        <f t="shared" si="580"/>
        <v/>
      </c>
      <c r="O4627" s="28" t="str">
        <f>IF(N4627=1,M4627&amp;" ("&amp;E4627&amp;")",M4627)</f>
        <v>The Hebrew Hammer</v>
      </c>
      <c r="P4627" s="36">
        <f>INDEX(cpi!$A$1:$M$105,MATCH('Inflation adjust calc'!$E4627,cpi!$A:$A,0),MATCH('Inflation adjust calc'!$D4627,cpi!$1:$1,0))</f>
        <v>184.3</v>
      </c>
      <c r="Q4627" s="36">
        <f>cpi!$I$2</f>
        <v>240.85300000000001</v>
      </c>
      <c r="R4627" s="36">
        <f t="shared" si="585"/>
        <v>1.3068529571351057</v>
      </c>
      <c r="S4627" s="28" t="str">
        <f t="shared" si="581"/>
        <v/>
      </c>
      <c r="T4627" s="37">
        <f t="shared" si="582"/>
        <v>1698908.8442756375</v>
      </c>
      <c r="U4627" s="37">
        <f t="shared" si="583"/>
        <v>101614.35168204014</v>
      </c>
      <c r="V4627" s="37">
        <f t="shared" si="584"/>
        <v>117895.12582202929</v>
      </c>
    </row>
    <row r="4628" spans="1:22">
      <c r="A4628" s="23">
        <v>4627</v>
      </c>
      <c r="B4628" s="3" t="s">
        <v>256</v>
      </c>
      <c r="C4628" s="28">
        <v>13</v>
      </c>
      <c r="D4628" s="29">
        <v>6</v>
      </c>
      <c r="E4628" s="28">
        <v>2014</v>
      </c>
      <c r="F4628" s="31">
        <f>DATE(E4628,D4628,C4628)</f>
        <v>41803</v>
      </c>
      <c r="G4628" s="24" t="s">
        <v>5807</v>
      </c>
      <c r="H4628" s="2">
        <v>1300000</v>
      </c>
      <c r="I4628" s="2">
        <v>11278</v>
      </c>
      <c r="J4628" s="2">
        <v>16653</v>
      </c>
      <c r="K4628" s="28" t="str">
        <f t="shared" si="578"/>
        <v/>
      </c>
      <c r="L4628" s="28" t="str">
        <f t="shared" si="579"/>
        <v/>
      </c>
      <c r="M4628" s="28" t="s">
        <v>5807</v>
      </c>
      <c r="N4628" s="28" t="str">
        <f t="shared" si="580"/>
        <v/>
      </c>
      <c r="O4628" s="28" t="str">
        <f>IF(N4628=1,M4628&amp;" ("&amp;E4628&amp;")",M4628)</f>
        <v>Los insolitos peces gato</v>
      </c>
      <c r="P4628" s="36">
        <f>INDEX(cpi!$A$1:$M$105,MATCH('Inflation adjust calc'!$E4628,cpi!$A:$A,0),MATCH('Inflation adjust calc'!$D4628,cpi!$1:$1,0))</f>
        <v>238.34299999999999</v>
      </c>
      <c r="Q4628" s="36">
        <f>cpi!$I$2</f>
        <v>240.85300000000001</v>
      </c>
      <c r="R4628" s="36">
        <f t="shared" si="585"/>
        <v>1.0105310413983211</v>
      </c>
      <c r="S4628" s="28" t="str">
        <f t="shared" si="581"/>
        <v/>
      </c>
      <c r="T4628" s="37">
        <f t="shared" si="582"/>
        <v>1313690.3538178173</v>
      </c>
      <c r="U4628" s="37">
        <f t="shared" si="583"/>
        <v>11396.769084890266</v>
      </c>
      <c r="V4628" s="37">
        <f t="shared" si="584"/>
        <v>16828.373432406239</v>
      </c>
    </row>
    <row r="4629" spans="1:22">
      <c r="A4629" s="23">
        <v>4628</v>
      </c>
      <c r="B4629" s="3">
        <v>38902</v>
      </c>
      <c r="C4629" s="28">
        <v>7</v>
      </c>
      <c r="D4629" s="29">
        <v>4</v>
      </c>
      <c r="E4629" s="28">
        <v>2006</v>
      </c>
      <c r="F4629" s="31">
        <f>DATE(E4629,D4629,C4629)</f>
        <v>38814</v>
      </c>
      <c r="G4629" s="24" t="s">
        <v>5808</v>
      </c>
      <c r="H4629" s="2">
        <v>1300000</v>
      </c>
      <c r="I4629" s="2">
        <v>4055</v>
      </c>
      <c r="J4629" s="2">
        <v>1738663</v>
      </c>
      <c r="K4629" s="28" t="str">
        <f t="shared" si="578"/>
        <v/>
      </c>
      <c r="L4629" s="28" t="str">
        <f t="shared" si="579"/>
        <v/>
      </c>
      <c r="M4629" s="28" t="s">
        <v>5808</v>
      </c>
      <c r="N4629" s="28" t="str">
        <f t="shared" si="580"/>
        <v/>
      </c>
      <c r="O4629" s="28" t="str">
        <f>IF(N4629=1,M4629&amp;" ("&amp;E4629&amp;")",M4629)</f>
        <v>Simon</v>
      </c>
      <c r="P4629" s="36">
        <f>INDEX(cpi!$A$1:$M$105,MATCH('Inflation adjust calc'!$E4629,cpi!$A:$A,0),MATCH('Inflation adjust calc'!$D4629,cpi!$1:$1,0))</f>
        <v>201.5</v>
      </c>
      <c r="Q4629" s="36">
        <f>cpi!$I$2</f>
        <v>240.85300000000001</v>
      </c>
      <c r="R4629" s="36">
        <f t="shared" si="585"/>
        <v>1.1953002481389579</v>
      </c>
      <c r="S4629" s="28" t="str">
        <f t="shared" si="581"/>
        <v/>
      </c>
      <c r="T4629" s="37">
        <f t="shared" si="582"/>
        <v>1553890.3225806453</v>
      </c>
      <c r="U4629" s="37">
        <f t="shared" si="583"/>
        <v>4846.9425062034743</v>
      </c>
      <c r="V4629" s="37">
        <f t="shared" si="584"/>
        <v>2078224.3153300248</v>
      </c>
    </row>
    <row r="4630" spans="1:22">
      <c r="A4630" s="23">
        <v>4629</v>
      </c>
      <c r="B4630" s="3" t="s">
        <v>5809</v>
      </c>
      <c r="C4630" s="28">
        <v>24</v>
      </c>
      <c r="D4630" s="29">
        <v>5</v>
      </c>
      <c r="E4630" s="28">
        <v>2011</v>
      </c>
      <c r="F4630" s="31">
        <f>DATE(E4630,D4630,C4630)</f>
        <v>40687</v>
      </c>
      <c r="G4630" s="24" t="s">
        <v>5810</v>
      </c>
      <c r="H4630" s="2">
        <v>1300000</v>
      </c>
      <c r="I4630">
        <v>0</v>
      </c>
      <c r="J4630" s="2">
        <v>13465</v>
      </c>
      <c r="K4630" s="28" t="str">
        <f t="shared" si="578"/>
        <v/>
      </c>
      <c r="L4630" s="28" t="str">
        <f t="shared" si="579"/>
        <v/>
      </c>
      <c r="M4630" s="28" t="s">
        <v>5810</v>
      </c>
      <c r="N4630" s="28" t="str">
        <f t="shared" si="580"/>
        <v/>
      </c>
      <c r="O4630" s="28" t="str">
        <f>IF(N4630=1,M4630&amp;" ("&amp;E4630&amp;")",M4630)</f>
        <v>Forget Me Not</v>
      </c>
      <c r="P4630" s="36">
        <f>INDEX(cpi!$A$1:$M$105,MATCH('Inflation adjust calc'!$E4630,cpi!$A:$A,0),MATCH('Inflation adjust calc'!$D4630,cpi!$1:$1,0))</f>
        <v>225.964</v>
      </c>
      <c r="Q4630" s="36">
        <f>cpi!$I$2</f>
        <v>240.85300000000001</v>
      </c>
      <c r="R4630" s="36">
        <f t="shared" si="585"/>
        <v>1.065891026889239</v>
      </c>
      <c r="S4630" s="28" t="str">
        <f t="shared" si="581"/>
        <v/>
      </c>
      <c r="T4630" s="37">
        <f t="shared" si="582"/>
        <v>1385658.3349560106</v>
      </c>
      <c r="U4630" s="37">
        <f t="shared" si="583"/>
        <v>0</v>
      </c>
      <c r="V4630" s="37">
        <f t="shared" si="584"/>
        <v>14352.222677063603</v>
      </c>
    </row>
    <row r="4631" spans="1:22">
      <c r="A4631" s="23">
        <v>4630</v>
      </c>
      <c r="B4631" s="3" t="s">
        <v>2045</v>
      </c>
      <c r="C4631" s="28">
        <v>31</v>
      </c>
      <c r="D4631" s="29">
        <v>12</v>
      </c>
      <c r="E4631" s="28">
        <v>2009</v>
      </c>
      <c r="F4631" s="31">
        <f>DATE(E4631,D4631,C4631)</f>
        <v>40178</v>
      </c>
      <c r="G4631" s="24" t="s">
        <v>5811</v>
      </c>
      <c r="H4631" s="2">
        <v>1300000</v>
      </c>
      <c r="I4631">
        <v>0</v>
      </c>
      <c r="J4631">
        <v>0</v>
      </c>
      <c r="K4631" s="28">
        <f t="shared" si="578"/>
        <v>1</v>
      </c>
      <c r="L4631" s="28" t="str">
        <f t="shared" si="579"/>
        <v/>
      </c>
      <c r="M4631" s="28" t="s">
        <v>5811</v>
      </c>
      <c r="N4631" s="28" t="str">
        <f t="shared" si="580"/>
        <v/>
      </c>
      <c r="O4631" s="28" t="str">
        <f>IF(N4631=1,M4631&amp;" ("&amp;E4631&amp;")",M4631)</f>
        <v>The 41 Year Old Virgin Who Knocked Up Sarah Marshall and Felt Superbad About It</v>
      </c>
      <c r="P4631" s="36">
        <f>INDEX(cpi!$A$1:$M$105,MATCH('Inflation adjust calc'!$E4631,cpi!$A:$A,0),MATCH('Inflation adjust calc'!$D4631,cpi!$1:$1,0))</f>
        <v>215.94900000000001</v>
      </c>
      <c r="Q4631" s="36">
        <f>cpi!$I$2</f>
        <v>240.85300000000001</v>
      </c>
      <c r="R4631" s="36">
        <f t="shared" si="585"/>
        <v>1.1153235254620304</v>
      </c>
      <c r="S4631" s="28" t="str">
        <f t="shared" si="581"/>
        <v/>
      </c>
      <c r="T4631" s="37">
        <f t="shared" si="582"/>
        <v>1449920.5831006395</v>
      </c>
      <c r="U4631" s="37">
        <f t="shared" si="583"/>
        <v>0</v>
      </c>
      <c r="V4631" s="37">
        <f t="shared" si="584"/>
        <v>0</v>
      </c>
    </row>
    <row r="4632" spans="1:22">
      <c r="A4632" s="23">
        <v>4631</v>
      </c>
      <c r="B4632" s="3" t="s">
        <v>995</v>
      </c>
      <c r="C4632" s="28">
        <v>26</v>
      </c>
      <c r="D4632" s="29">
        <v>6</v>
      </c>
      <c r="E4632" s="28">
        <v>2015</v>
      </c>
      <c r="F4632" s="31">
        <f>DATE(E4632,D4632,C4632)</f>
        <v>42181</v>
      </c>
      <c r="G4632" s="24" t="s">
        <v>5812</v>
      </c>
      <c r="H4632" s="2">
        <v>1300000</v>
      </c>
      <c r="I4632">
        <v>0</v>
      </c>
      <c r="J4632">
        <v>0</v>
      </c>
      <c r="K4632" s="28">
        <f t="shared" si="578"/>
        <v>1</v>
      </c>
      <c r="L4632" s="28" t="str">
        <f t="shared" si="579"/>
        <v/>
      </c>
      <c r="M4632" s="28" t="s">
        <v>5812</v>
      </c>
      <c r="N4632" s="28" t="str">
        <f t="shared" si="580"/>
        <v/>
      </c>
      <c r="O4632" s="28" t="str">
        <f>IF(N4632=1,M4632&amp;" ("&amp;E4632&amp;")",M4632)</f>
        <v>The Algerian</v>
      </c>
      <c r="P4632" s="36">
        <f>INDEX(cpi!$A$1:$M$105,MATCH('Inflation adjust calc'!$E4632,cpi!$A:$A,0),MATCH('Inflation adjust calc'!$D4632,cpi!$1:$1,0))</f>
        <v>238.63800000000001</v>
      </c>
      <c r="Q4632" s="36">
        <f>cpi!$I$2</f>
        <v>240.85300000000001</v>
      </c>
      <c r="R4632" s="36">
        <f t="shared" si="585"/>
        <v>1.0092818411149942</v>
      </c>
      <c r="S4632" s="28" t="str">
        <f t="shared" si="581"/>
        <v/>
      </c>
      <c r="T4632" s="37">
        <f t="shared" si="582"/>
        <v>1312066.3934494925</v>
      </c>
      <c r="U4632" s="37">
        <f t="shared" si="583"/>
        <v>0</v>
      </c>
      <c r="V4632" s="37">
        <f t="shared" si="584"/>
        <v>0</v>
      </c>
    </row>
    <row r="4633" spans="1:22">
      <c r="A4633" s="23">
        <v>4632</v>
      </c>
      <c r="B4633" s="3">
        <v>14611</v>
      </c>
      <c r="C4633" s="28">
        <v>1</v>
      </c>
      <c r="D4633" s="29">
        <v>1</v>
      </c>
      <c r="E4633" s="28">
        <v>1940</v>
      </c>
      <c r="F4633" s="31">
        <f>DATE(E4633,D4633,C4633)</f>
        <v>14611</v>
      </c>
      <c r="G4633" s="24" t="s">
        <v>5813</v>
      </c>
      <c r="H4633" s="2">
        <v>1288000</v>
      </c>
      <c r="I4633" s="2">
        <v>6000000</v>
      </c>
      <c r="J4633" s="2">
        <v>6000000</v>
      </c>
      <c r="K4633" s="28" t="str">
        <f t="shared" si="578"/>
        <v/>
      </c>
      <c r="L4633" s="28" t="str">
        <f t="shared" si="579"/>
        <v/>
      </c>
      <c r="M4633" s="28" t="s">
        <v>5813</v>
      </c>
      <c r="N4633" s="28" t="str">
        <f t="shared" si="580"/>
        <v/>
      </c>
      <c r="O4633" s="28" t="str">
        <f>IF(N4633=1,M4633&amp;" ("&amp;E4633&amp;")",M4633)</f>
        <v>Rebecca</v>
      </c>
      <c r="P4633" s="36">
        <f>INDEX(cpi!$A$1:$M$105,MATCH('Inflation adjust calc'!$E4633,cpi!$A:$A,0),MATCH('Inflation adjust calc'!$D4633,cpi!$1:$1,0))</f>
        <v>13.9</v>
      </c>
      <c r="Q4633" s="36">
        <f>cpi!$I$2</f>
        <v>240.85300000000001</v>
      </c>
      <c r="R4633" s="36">
        <f t="shared" si="585"/>
        <v>17.327553956834532</v>
      </c>
      <c r="S4633" s="28" t="str">
        <f t="shared" si="581"/>
        <v/>
      </c>
      <c r="T4633" s="37">
        <f t="shared" si="582"/>
        <v>22317889.496402878</v>
      </c>
      <c r="U4633" s="37">
        <f t="shared" si="583"/>
        <v>103965323.74100719</v>
      </c>
      <c r="V4633" s="37">
        <f t="shared" si="584"/>
        <v>103965323.74100719</v>
      </c>
    </row>
    <row r="4634" spans="1:22">
      <c r="A4634" s="23">
        <v>4633</v>
      </c>
      <c r="B4634" s="3" t="s">
        <v>5814</v>
      </c>
      <c r="C4634" s="28">
        <v>30</v>
      </c>
      <c r="D4634" s="29">
        <v>4</v>
      </c>
      <c r="E4634" s="28">
        <v>1981</v>
      </c>
      <c r="F4634" s="31">
        <f>DATE(E4634,D4634,C4634)</f>
        <v>29706</v>
      </c>
      <c r="G4634" s="24" t="s">
        <v>5815</v>
      </c>
      <c r="H4634" s="2">
        <v>1250000</v>
      </c>
      <c r="I4634" s="2">
        <v>21722776</v>
      </c>
      <c r="J4634" s="2">
        <v>21722776</v>
      </c>
      <c r="K4634" s="28" t="str">
        <f t="shared" si="578"/>
        <v/>
      </c>
      <c r="L4634" s="28" t="str">
        <f t="shared" si="579"/>
        <v/>
      </c>
      <c r="M4634" s="28" t="s">
        <v>5815</v>
      </c>
      <c r="N4634" s="28" t="str">
        <f t="shared" si="580"/>
        <v/>
      </c>
      <c r="O4634" s="28" t="str">
        <f>IF(N4634=1,M4634&amp;" ("&amp;E4634&amp;")",M4634)</f>
        <v>Friday the 13th Part 2</v>
      </c>
      <c r="P4634" s="36">
        <f>INDEX(cpi!$A$1:$M$105,MATCH('Inflation adjust calc'!$E4634,cpi!$A:$A,0),MATCH('Inflation adjust calc'!$D4634,cpi!$1:$1,0))</f>
        <v>89.1</v>
      </c>
      <c r="Q4634" s="36">
        <f>cpi!$I$2</f>
        <v>240.85300000000001</v>
      </c>
      <c r="R4634" s="36">
        <f t="shared" si="585"/>
        <v>2.7031762065095402</v>
      </c>
      <c r="S4634" s="28" t="str">
        <f t="shared" si="581"/>
        <v/>
      </c>
      <c r="T4634" s="37">
        <f t="shared" si="582"/>
        <v>3378970.2581369253</v>
      </c>
      <c r="U4634" s="37">
        <f t="shared" si="583"/>
        <v>58720491.222536482</v>
      </c>
      <c r="V4634" s="37">
        <f t="shared" si="584"/>
        <v>58720491.222536482</v>
      </c>
    </row>
    <row r="4635" spans="1:22">
      <c r="A4635" s="23">
        <v>4634</v>
      </c>
      <c r="B4635" s="3">
        <v>16438</v>
      </c>
      <c r="C4635" s="28">
        <v>1</v>
      </c>
      <c r="D4635" s="29">
        <v>1</v>
      </c>
      <c r="E4635" s="28">
        <v>1945</v>
      </c>
      <c r="F4635" s="31">
        <f>DATE(E4635,D4635,C4635)</f>
        <v>16438</v>
      </c>
      <c r="G4635" s="24" t="s">
        <v>5816</v>
      </c>
      <c r="H4635" s="2">
        <v>1250000</v>
      </c>
      <c r="I4635" s="2">
        <v>11000000</v>
      </c>
      <c r="J4635" s="2">
        <v>11000000</v>
      </c>
      <c r="K4635" s="28" t="str">
        <f t="shared" si="578"/>
        <v/>
      </c>
      <c r="L4635" s="28" t="str">
        <f t="shared" si="579"/>
        <v/>
      </c>
      <c r="M4635" s="28" t="s">
        <v>5816</v>
      </c>
      <c r="N4635" s="28" t="str">
        <f t="shared" si="580"/>
        <v/>
      </c>
      <c r="O4635" s="28" t="str">
        <f>IF(N4635=1,M4635&amp;" ("&amp;E4635&amp;")",M4635)</f>
        <v>The Lost Weekend</v>
      </c>
      <c r="P4635" s="36">
        <f>INDEX(cpi!$A$1:$M$105,MATCH('Inflation adjust calc'!$E4635,cpi!$A:$A,0),MATCH('Inflation adjust calc'!$D4635,cpi!$1:$1,0))</f>
        <v>17.8</v>
      </c>
      <c r="Q4635" s="36">
        <f>cpi!$I$2</f>
        <v>240.85300000000001</v>
      </c>
      <c r="R4635" s="36">
        <f t="shared" si="585"/>
        <v>13.531067415730337</v>
      </c>
      <c r="S4635" s="28" t="str">
        <f t="shared" si="581"/>
        <v/>
      </c>
      <c r="T4635" s="37">
        <f t="shared" si="582"/>
        <v>16913834.26966292</v>
      </c>
      <c r="U4635" s="37">
        <f t="shared" si="583"/>
        <v>148841741.57303372</v>
      </c>
      <c r="V4635" s="37">
        <f t="shared" si="584"/>
        <v>148841741.57303372</v>
      </c>
    </row>
    <row r="4636" spans="1:22">
      <c r="A4636" s="23">
        <v>4635</v>
      </c>
      <c r="B4636" s="3" t="s">
        <v>5817</v>
      </c>
      <c r="C4636" s="28">
        <v>31</v>
      </c>
      <c r="D4636" s="29">
        <v>8</v>
      </c>
      <c r="E4636" s="28">
        <v>1984</v>
      </c>
      <c r="F4636" s="31">
        <f>DATE(E4636,D4636,C4636)</f>
        <v>30925</v>
      </c>
      <c r="G4636" s="24" t="s">
        <v>5818</v>
      </c>
      <c r="H4636" s="2">
        <v>1250000</v>
      </c>
      <c r="I4636" s="2">
        <v>4700000</v>
      </c>
      <c r="J4636" s="2">
        <v>4700000</v>
      </c>
      <c r="K4636" s="28" t="str">
        <f t="shared" si="578"/>
        <v/>
      </c>
      <c r="L4636" s="28" t="str">
        <f t="shared" si="579"/>
        <v/>
      </c>
      <c r="M4636" s="28" t="s">
        <v>5818</v>
      </c>
      <c r="N4636" s="28" t="str">
        <f t="shared" si="580"/>
        <v/>
      </c>
      <c r="O4636" s="28" t="str">
        <f>IF(N4636=1,M4636&amp;" ("&amp;E4636&amp;")",M4636)</f>
        <v>C.H.U.D.</v>
      </c>
      <c r="P4636" s="36">
        <f>INDEX(cpi!$A$1:$M$105,MATCH('Inflation adjust calc'!$E4636,cpi!$A:$A,0),MATCH('Inflation adjust calc'!$D4636,cpi!$1:$1,0))</f>
        <v>104.5</v>
      </c>
      <c r="Q4636" s="36">
        <f>cpi!$I$2</f>
        <v>240.85300000000001</v>
      </c>
      <c r="R4636" s="36">
        <f t="shared" si="585"/>
        <v>2.3048133971291866</v>
      </c>
      <c r="S4636" s="28" t="str">
        <f t="shared" si="581"/>
        <v/>
      </c>
      <c r="T4636" s="37">
        <f t="shared" si="582"/>
        <v>2881016.7464114833</v>
      </c>
      <c r="U4636" s="37">
        <f t="shared" si="583"/>
        <v>10832622.966507178</v>
      </c>
      <c r="V4636" s="37">
        <f t="shared" si="584"/>
        <v>10832622.966507178</v>
      </c>
    </row>
    <row r="4637" spans="1:22">
      <c r="A4637" s="23">
        <v>4636</v>
      </c>
      <c r="B4637" s="3" t="s">
        <v>385</v>
      </c>
      <c r="C4637" s="28">
        <v>19</v>
      </c>
      <c r="D4637" s="29">
        <v>4</v>
      </c>
      <c r="E4637" s="28">
        <v>2013</v>
      </c>
      <c r="F4637" s="31">
        <f>DATE(E4637,D4637,C4637)</f>
        <v>41383</v>
      </c>
      <c r="G4637" s="24" t="s">
        <v>5819</v>
      </c>
      <c r="H4637" s="2">
        <v>1250000</v>
      </c>
      <c r="I4637" s="2">
        <v>2850357</v>
      </c>
      <c r="J4637" s="2">
        <v>2850357</v>
      </c>
      <c r="K4637" s="28" t="str">
        <f t="shared" si="578"/>
        <v/>
      </c>
      <c r="L4637" s="28" t="str">
        <f t="shared" si="579"/>
        <v/>
      </c>
      <c r="M4637" s="28" t="s">
        <v>5819</v>
      </c>
      <c r="N4637" s="28" t="str">
        <f t="shared" si="580"/>
        <v/>
      </c>
      <c r="O4637" s="28" t="str">
        <f>IF(N4637=1,M4637&amp;" ("&amp;E4637&amp;")",M4637)</f>
        <v>Filly Brown</v>
      </c>
      <c r="P4637" s="36">
        <f>INDEX(cpi!$A$1:$M$105,MATCH('Inflation adjust calc'!$E4637,cpi!$A:$A,0),MATCH('Inflation adjust calc'!$D4637,cpi!$1:$1,0))</f>
        <v>232.53100000000001</v>
      </c>
      <c r="Q4637" s="36">
        <f>cpi!$I$2</f>
        <v>240.85300000000001</v>
      </c>
      <c r="R4637" s="36">
        <f t="shared" si="585"/>
        <v>1.0357887765502234</v>
      </c>
      <c r="S4637" s="28" t="str">
        <f t="shared" si="581"/>
        <v/>
      </c>
      <c r="T4637" s="37">
        <f t="shared" si="582"/>
        <v>1294735.9706877791</v>
      </c>
      <c r="U4637" s="37">
        <f t="shared" si="583"/>
        <v>2952367.7897613649</v>
      </c>
      <c r="V4637" s="37">
        <f t="shared" si="584"/>
        <v>2952367.7897613649</v>
      </c>
    </row>
    <row r="4638" spans="1:22">
      <c r="A4638" s="23">
        <v>4637</v>
      </c>
      <c r="B4638" s="3" t="s">
        <v>5820</v>
      </c>
      <c r="C4638" s="28">
        <v>21</v>
      </c>
      <c r="D4638" s="29">
        <v>1</v>
      </c>
      <c r="E4638" s="28">
        <v>1953</v>
      </c>
      <c r="F4638" s="31">
        <f>DATE(E4638,D4638,C4638)</f>
        <v>19380</v>
      </c>
      <c r="G4638" s="24" t="s">
        <v>5821</v>
      </c>
      <c r="H4638" s="2">
        <v>1250000</v>
      </c>
      <c r="I4638" s="2">
        <v>2500000</v>
      </c>
      <c r="J4638" s="2">
        <v>2500000</v>
      </c>
      <c r="K4638" s="28" t="str">
        <f t="shared" si="578"/>
        <v/>
      </c>
      <c r="L4638" s="28" t="str">
        <f t="shared" si="579"/>
        <v/>
      </c>
      <c r="M4638" s="28" t="s">
        <v>5821</v>
      </c>
      <c r="N4638" s="28" t="str">
        <f t="shared" si="580"/>
        <v/>
      </c>
      <c r="O4638" s="28" t="str">
        <f>IF(N4638=1,M4638&amp;" ("&amp;E4638&amp;")",M4638)</f>
        <v>Niagara</v>
      </c>
      <c r="P4638" s="36">
        <f>INDEX(cpi!$A$1:$M$105,MATCH('Inflation adjust calc'!$E4638,cpi!$A:$A,0),MATCH('Inflation adjust calc'!$D4638,cpi!$1:$1,0))</f>
        <v>26.6</v>
      </c>
      <c r="Q4638" s="36">
        <f>cpi!$I$2</f>
        <v>240.85300000000001</v>
      </c>
      <c r="R4638" s="36">
        <f t="shared" si="585"/>
        <v>9.0546240601503758</v>
      </c>
      <c r="S4638" s="28" t="str">
        <f t="shared" si="581"/>
        <v/>
      </c>
      <c r="T4638" s="37">
        <f t="shared" si="582"/>
        <v>11318280.07518797</v>
      </c>
      <c r="U4638" s="37">
        <f t="shared" si="583"/>
        <v>22636560.15037594</v>
      </c>
      <c r="V4638" s="37">
        <f t="shared" si="584"/>
        <v>22636560.15037594</v>
      </c>
    </row>
    <row r="4639" spans="1:22">
      <c r="A4639" s="23">
        <v>4638</v>
      </c>
      <c r="B4639" s="3" t="s">
        <v>5822</v>
      </c>
      <c r="C4639" s="28">
        <v>28</v>
      </c>
      <c r="D4639" s="29">
        <v>10</v>
      </c>
      <c r="E4639" s="28">
        <v>1941</v>
      </c>
      <c r="F4639" s="31">
        <f>DATE(E4639,D4639,C4639)</f>
        <v>15277</v>
      </c>
      <c r="G4639" s="24" t="s">
        <v>5823</v>
      </c>
      <c r="H4639" s="2">
        <v>1250000</v>
      </c>
      <c r="I4639">
        <v>0</v>
      </c>
      <c r="J4639">
        <v>0</v>
      </c>
      <c r="K4639" s="28">
        <f t="shared" si="578"/>
        <v>1</v>
      </c>
      <c r="L4639" s="28" t="str">
        <f t="shared" si="579"/>
        <v/>
      </c>
      <c r="M4639" s="28" t="s">
        <v>5823</v>
      </c>
      <c r="N4639" s="28" t="str">
        <f t="shared" si="580"/>
        <v/>
      </c>
      <c r="O4639" s="28" t="str">
        <f>IF(N4639=1,M4639&amp;" ("&amp;E4639&amp;")",M4639)</f>
        <v>How Green Was My Valley</v>
      </c>
      <c r="P4639" s="36">
        <f>INDEX(cpi!$A$1:$M$105,MATCH('Inflation adjust calc'!$E4639,cpi!$A:$A,0),MATCH('Inflation adjust calc'!$D4639,cpi!$1:$1,0))</f>
        <v>15.3</v>
      </c>
      <c r="Q4639" s="36">
        <f>cpi!$I$2</f>
        <v>240.85300000000001</v>
      </c>
      <c r="R4639" s="36">
        <f t="shared" si="585"/>
        <v>15.742026143790849</v>
      </c>
      <c r="S4639" s="28" t="str">
        <f t="shared" si="581"/>
        <v/>
      </c>
      <c r="T4639" s="37">
        <f t="shared" si="582"/>
        <v>19677532.679738563</v>
      </c>
      <c r="U4639" s="37">
        <f t="shared" si="583"/>
        <v>0</v>
      </c>
      <c r="V4639" s="37">
        <f t="shared" si="584"/>
        <v>0</v>
      </c>
    </row>
    <row r="4640" spans="1:22">
      <c r="A4640" s="23">
        <v>4639</v>
      </c>
      <c r="B4640" s="3" t="s">
        <v>5022</v>
      </c>
      <c r="C4640" s="28">
        <v>13</v>
      </c>
      <c r="D4640" s="29">
        <v>1</v>
      </c>
      <c r="E4640" s="28">
        <v>2015</v>
      </c>
      <c r="F4640" s="31">
        <f>DATE(E4640,D4640,C4640)</f>
        <v>42017</v>
      </c>
      <c r="G4640" s="24" t="s">
        <v>5824</v>
      </c>
      <c r="H4640" s="2">
        <v>1250000</v>
      </c>
      <c r="I4640">
        <v>0</v>
      </c>
      <c r="J4640">
        <v>0</v>
      </c>
      <c r="K4640" s="28">
        <f t="shared" si="578"/>
        <v>1</v>
      </c>
      <c r="L4640" s="28" t="str">
        <f t="shared" si="579"/>
        <v/>
      </c>
      <c r="M4640" s="28" t="s">
        <v>5824</v>
      </c>
      <c r="N4640" s="28" t="str">
        <f t="shared" si="580"/>
        <v/>
      </c>
      <c r="O4640" s="28" t="str">
        <f>IF(N4640=1,M4640&amp;" ("&amp;E4640&amp;")",M4640)</f>
        <v>Da Sweet Blood of Jesus</v>
      </c>
      <c r="P4640" s="36">
        <f>INDEX(cpi!$A$1:$M$105,MATCH('Inflation adjust calc'!$E4640,cpi!$A:$A,0),MATCH('Inflation adjust calc'!$D4640,cpi!$1:$1,0))</f>
        <v>233.70699999999999</v>
      </c>
      <c r="Q4640" s="36">
        <f>cpi!$I$2</f>
        <v>240.85300000000001</v>
      </c>
      <c r="R4640" s="36">
        <f t="shared" si="585"/>
        <v>1.0305767478081531</v>
      </c>
      <c r="S4640" s="28" t="str">
        <f t="shared" si="581"/>
        <v/>
      </c>
      <c r="T4640" s="37">
        <f t="shared" si="582"/>
        <v>1288220.9347601915</v>
      </c>
      <c r="U4640" s="37">
        <f t="shared" si="583"/>
        <v>0</v>
      </c>
      <c r="V4640" s="37">
        <f t="shared" si="584"/>
        <v>0</v>
      </c>
    </row>
    <row r="4641" spans="1:22">
      <c r="A4641" s="23">
        <v>4640</v>
      </c>
      <c r="B4641" s="3" t="s">
        <v>5825</v>
      </c>
      <c r="C4641" s="28">
        <v>26</v>
      </c>
      <c r="D4641" s="29">
        <v>9</v>
      </c>
      <c r="E4641" s="28">
        <v>1975</v>
      </c>
      <c r="F4641" s="31">
        <f>DATE(E4641,D4641,C4641)</f>
        <v>27663</v>
      </c>
      <c r="G4641" s="24" t="s">
        <v>5826</v>
      </c>
      <c r="H4641" s="2">
        <v>1200000</v>
      </c>
      <c r="I4641" s="2">
        <v>140241017</v>
      </c>
      <c r="J4641" s="2">
        <v>140262981</v>
      </c>
      <c r="K4641" s="28" t="str">
        <f t="shared" si="578"/>
        <v/>
      </c>
      <c r="L4641" s="28" t="str">
        <f t="shared" si="579"/>
        <v/>
      </c>
      <c r="M4641" s="28" t="s">
        <v>5826</v>
      </c>
      <c r="N4641" s="28" t="str">
        <f t="shared" si="580"/>
        <v/>
      </c>
      <c r="O4641" s="28" t="str">
        <f>IF(N4641=1,M4641&amp;" ("&amp;E4641&amp;")",M4641)</f>
        <v>The Rocky Horror Picture Show</v>
      </c>
      <c r="P4641" s="36">
        <f>INDEX(cpi!$A$1:$M$105,MATCH('Inflation adjust calc'!$E4641,cpi!$A:$A,0),MATCH('Inflation adjust calc'!$D4641,cpi!$1:$1,0))</f>
        <v>54.6</v>
      </c>
      <c r="Q4641" s="36">
        <f>cpi!$I$2</f>
        <v>240.85300000000001</v>
      </c>
      <c r="R4641" s="36">
        <f t="shared" si="585"/>
        <v>4.4112271062271065</v>
      </c>
      <c r="S4641" s="28" t="str">
        <f t="shared" si="581"/>
        <v/>
      </c>
      <c r="T4641" s="37">
        <f t="shared" si="582"/>
        <v>5293472.5274725277</v>
      </c>
      <c r="U4641" s="37">
        <f t="shared" si="583"/>
        <v>618634975.59525645</v>
      </c>
      <c r="V4641" s="37">
        <f t="shared" si="584"/>
        <v>618731863.78741765</v>
      </c>
    </row>
    <row r="4642" spans="1:22">
      <c r="A4642" s="23">
        <v>4641</v>
      </c>
      <c r="B4642" s="3" t="s">
        <v>1821</v>
      </c>
      <c r="C4642" s="28">
        <v>29</v>
      </c>
      <c r="D4642" s="29">
        <v>10</v>
      </c>
      <c r="E4642" s="28">
        <v>2004</v>
      </c>
      <c r="F4642" s="31">
        <f>DATE(E4642,D4642,C4642)</f>
        <v>38289</v>
      </c>
      <c r="G4642" s="24" t="s">
        <v>5827</v>
      </c>
      <c r="H4642" s="2">
        <v>1200000</v>
      </c>
      <c r="I4642" s="2">
        <v>55968727</v>
      </c>
      <c r="J4642" s="2">
        <v>103880027</v>
      </c>
      <c r="K4642" s="28" t="str">
        <f t="shared" si="578"/>
        <v/>
      </c>
      <c r="L4642" s="28" t="str">
        <f t="shared" si="579"/>
        <v/>
      </c>
      <c r="M4642" s="28" t="s">
        <v>5827</v>
      </c>
      <c r="N4642" s="28" t="str">
        <f t="shared" si="580"/>
        <v/>
      </c>
      <c r="O4642" s="28" t="str">
        <f>IF(N4642=1,M4642&amp;" ("&amp;E4642&amp;")",M4642)</f>
        <v>Saw</v>
      </c>
      <c r="P4642" s="36">
        <f>INDEX(cpi!$A$1:$M$105,MATCH('Inflation adjust calc'!$E4642,cpi!$A:$A,0),MATCH('Inflation adjust calc'!$D4642,cpi!$1:$1,0))</f>
        <v>190.9</v>
      </c>
      <c r="Q4642" s="36">
        <f>cpi!$I$2</f>
        <v>240.85300000000001</v>
      </c>
      <c r="R4642" s="36">
        <f t="shared" si="585"/>
        <v>1.2616710319539026</v>
      </c>
      <c r="S4642" s="28" t="str">
        <f t="shared" si="581"/>
        <v/>
      </c>
      <c r="T4642" s="37">
        <f t="shared" si="582"/>
        <v>1514005.2383446831</v>
      </c>
      <c r="U4642" s="37">
        <f t="shared" si="583"/>
        <v>70614121.551236257</v>
      </c>
      <c r="V4642" s="37">
        <f t="shared" si="584"/>
        <v>131062420.86448927</v>
      </c>
    </row>
    <row r="4643" spans="1:22">
      <c r="A4643" s="23">
        <v>4642</v>
      </c>
      <c r="B4643" s="3">
        <v>32606</v>
      </c>
      <c r="C4643" s="28">
        <v>4</v>
      </c>
      <c r="D4643" s="29">
        <v>8</v>
      </c>
      <c r="E4643" s="28">
        <v>1989</v>
      </c>
      <c r="F4643" s="31">
        <f>DATE(E4643,D4643,C4643)</f>
        <v>32724</v>
      </c>
      <c r="G4643" s="24" t="s">
        <v>5828</v>
      </c>
      <c r="H4643" s="2">
        <v>1200000</v>
      </c>
      <c r="I4643" s="2">
        <v>24741667</v>
      </c>
      <c r="J4643" s="2">
        <v>36741667</v>
      </c>
      <c r="K4643" s="28" t="str">
        <f t="shared" si="578"/>
        <v/>
      </c>
      <c r="L4643" s="28" t="str">
        <f t="shared" si="579"/>
        <v/>
      </c>
      <c r="M4643" s="28" t="s">
        <v>5828</v>
      </c>
      <c r="N4643" s="28" t="str">
        <f t="shared" si="580"/>
        <v/>
      </c>
      <c r="O4643" s="28" t="str">
        <f>IF(N4643=1,M4643&amp;" ("&amp;E4643&amp;")",M4643)</f>
        <v>Sex, Lies, and Videotape</v>
      </c>
      <c r="P4643" s="36">
        <f>INDEX(cpi!$A$1:$M$105,MATCH('Inflation adjust calc'!$E4643,cpi!$A:$A,0),MATCH('Inflation adjust calc'!$D4643,cpi!$1:$1,0))</f>
        <v>124.6</v>
      </c>
      <c r="Q4643" s="36">
        <f>cpi!$I$2</f>
        <v>240.85300000000001</v>
      </c>
      <c r="R4643" s="36">
        <f t="shared" si="585"/>
        <v>1.9330096308186198</v>
      </c>
      <c r="S4643" s="28" t="str">
        <f t="shared" si="581"/>
        <v/>
      </c>
      <c r="T4643" s="37">
        <f t="shared" si="582"/>
        <v>2319611.5569823436</v>
      </c>
      <c r="U4643" s="37">
        <f t="shared" si="583"/>
        <v>47825880.59350723</v>
      </c>
      <c r="V4643" s="37">
        <f t="shared" si="584"/>
        <v>71021996.163330659</v>
      </c>
    </row>
    <row r="4644" spans="1:22">
      <c r="A4644" s="23">
        <v>4643</v>
      </c>
      <c r="B4644" s="3" t="s">
        <v>979</v>
      </c>
      <c r="C4644" s="28">
        <v>15</v>
      </c>
      <c r="D4644" s="29">
        <v>2</v>
      </c>
      <c r="E4644" s="28">
        <v>2002</v>
      </c>
      <c r="F4644" s="31">
        <f>DATE(E4644,D4644,C4644)</f>
        <v>37302</v>
      </c>
      <c r="G4644" s="24" t="s">
        <v>5829</v>
      </c>
      <c r="H4644" s="2">
        <v>1200000</v>
      </c>
      <c r="I4644" s="2">
        <v>18492362</v>
      </c>
      <c r="J4644" s="2">
        <v>23046142</v>
      </c>
      <c r="K4644" s="28" t="str">
        <f t="shared" si="578"/>
        <v/>
      </c>
      <c r="L4644" s="28" t="str">
        <f t="shared" si="579"/>
        <v/>
      </c>
      <c r="M4644" s="28" t="s">
        <v>5829</v>
      </c>
      <c r="N4644" s="28" t="str">
        <f t="shared" si="580"/>
        <v/>
      </c>
      <c r="O4644" s="28" t="str">
        <f>IF(N4644=1,M4644&amp;" ("&amp;E4644&amp;")",M4644)</f>
        <v>Super Troopers</v>
      </c>
      <c r="P4644" s="36">
        <f>INDEX(cpi!$A$1:$M$105,MATCH('Inflation adjust calc'!$E4644,cpi!$A:$A,0),MATCH('Inflation adjust calc'!$D4644,cpi!$1:$1,0))</f>
        <v>177.8</v>
      </c>
      <c r="Q4644" s="36">
        <f>cpi!$I$2</f>
        <v>240.85300000000001</v>
      </c>
      <c r="R4644" s="36">
        <f t="shared" si="585"/>
        <v>1.35462879640045</v>
      </c>
      <c r="S4644" s="28" t="str">
        <f t="shared" si="581"/>
        <v/>
      </c>
      <c r="T4644" s="37">
        <f t="shared" si="582"/>
        <v>1625554.5556805399</v>
      </c>
      <c r="U4644" s="37">
        <f t="shared" si="583"/>
        <v>25050286.078661419</v>
      </c>
      <c r="V4644" s="37">
        <f t="shared" si="584"/>
        <v>31218967.59913386</v>
      </c>
    </row>
    <row r="4645" spans="1:22">
      <c r="A4645" s="23">
        <v>4644</v>
      </c>
      <c r="B4645" s="3" t="s">
        <v>1224</v>
      </c>
      <c r="C4645" s="28">
        <v>22</v>
      </c>
      <c r="D4645" s="29">
        <v>2</v>
      </c>
      <c r="E4645" s="28">
        <v>2002</v>
      </c>
      <c r="F4645" s="31">
        <f>DATE(E4645,D4645,C4645)</f>
        <v>37309</v>
      </c>
      <c r="G4645" s="24" t="s">
        <v>5830</v>
      </c>
      <c r="H4645" s="2">
        <v>1200000</v>
      </c>
      <c r="I4645" s="2">
        <v>13876974</v>
      </c>
      <c r="J4645" s="2">
        <v>27025600</v>
      </c>
      <c r="K4645" s="28" t="str">
        <f t="shared" si="578"/>
        <v/>
      </c>
      <c r="L4645" s="28" t="str">
        <f t="shared" si="579"/>
        <v/>
      </c>
      <c r="M4645" s="28" t="s">
        <v>5830</v>
      </c>
      <c r="N4645" s="28" t="str">
        <f t="shared" si="580"/>
        <v/>
      </c>
      <c r="O4645" s="28" t="str">
        <f>IF(N4645=1,M4645&amp;" ("&amp;E4645&amp;")",M4645)</f>
        <v>Monsoon Wedding</v>
      </c>
      <c r="P4645" s="36">
        <f>INDEX(cpi!$A$1:$M$105,MATCH('Inflation adjust calc'!$E4645,cpi!$A:$A,0),MATCH('Inflation adjust calc'!$D4645,cpi!$1:$1,0))</f>
        <v>177.8</v>
      </c>
      <c r="Q4645" s="36">
        <f>cpi!$I$2</f>
        <v>240.85300000000001</v>
      </c>
      <c r="R4645" s="36">
        <f t="shared" si="585"/>
        <v>1.35462879640045</v>
      </c>
      <c r="S4645" s="28" t="str">
        <f t="shared" si="581"/>
        <v/>
      </c>
      <c r="T4645" s="37">
        <f t="shared" si="582"/>
        <v>1625554.5556805399</v>
      </c>
      <c r="U4645" s="37">
        <f t="shared" si="583"/>
        <v>18798148.587300338</v>
      </c>
      <c r="V4645" s="37">
        <f t="shared" si="584"/>
        <v>36609656</v>
      </c>
    </row>
    <row r="4646" spans="1:22">
      <c r="A4646" s="23">
        <v>4645</v>
      </c>
      <c r="B4646" s="3">
        <v>36810</v>
      </c>
      <c r="C4646" s="28">
        <v>10</v>
      </c>
      <c r="D4646" s="29">
        <v>11</v>
      </c>
      <c r="E4646" s="28">
        <v>2000</v>
      </c>
      <c r="F4646" s="31">
        <f>DATE(E4646,D4646,C4646)</f>
        <v>36840</v>
      </c>
      <c r="G4646" s="24" t="s">
        <v>5831</v>
      </c>
      <c r="H4646" s="2">
        <v>1200000</v>
      </c>
      <c r="I4646" s="2">
        <v>9180275</v>
      </c>
      <c r="J4646" s="2">
        <v>10827356</v>
      </c>
      <c r="K4646" s="28" t="str">
        <f t="shared" si="578"/>
        <v/>
      </c>
      <c r="L4646" s="28" t="str">
        <f t="shared" si="579"/>
        <v/>
      </c>
      <c r="M4646" s="28" t="s">
        <v>5831</v>
      </c>
      <c r="N4646" s="28" t="str">
        <f t="shared" si="580"/>
        <v/>
      </c>
      <c r="O4646" s="28" t="str">
        <f>IF(N4646=1,M4646&amp;" ("&amp;E4646&amp;")",M4646)</f>
        <v>You Can Count on Me</v>
      </c>
      <c r="P4646" s="36">
        <f>INDEX(cpi!$A$1:$M$105,MATCH('Inflation adjust calc'!$E4646,cpi!$A:$A,0),MATCH('Inflation adjust calc'!$D4646,cpi!$1:$1,0))</f>
        <v>174.1</v>
      </c>
      <c r="Q4646" s="36">
        <f>cpi!$I$2</f>
        <v>240.85300000000001</v>
      </c>
      <c r="R4646" s="36">
        <f t="shared" si="585"/>
        <v>1.3834175761056864</v>
      </c>
      <c r="S4646" s="28" t="str">
        <f t="shared" si="581"/>
        <v/>
      </c>
      <c r="T4646" s="37">
        <f t="shared" si="582"/>
        <v>1660101.0913268237</v>
      </c>
      <c r="U4646" s="37">
        <f t="shared" si="583"/>
        <v>12700153.788483631</v>
      </c>
      <c r="V4646" s="37">
        <f t="shared" si="584"/>
        <v>14978754.593153359</v>
      </c>
    </row>
    <row r="4647" spans="1:22">
      <c r="A4647" s="23">
        <v>4646</v>
      </c>
      <c r="B4647" s="3">
        <v>18694</v>
      </c>
      <c r="C4647" s="28">
        <v>3</v>
      </c>
      <c r="D4647" s="29">
        <v>7</v>
      </c>
      <c r="E4647" s="28">
        <v>1951</v>
      </c>
      <c r="F4647" s="31">
        <f>DATE(E4647,D4647,C4647)</f>
        <v>18812</v>
      </c>
      <c r="G4647" s="24" t="s">
        <v>5832</v>
      </c>
      <c r="H4647" s="2">
        <v>1200000</v>
      </c>
      <c r="I4647" s="2">
        <v>7000000</v>
      </c>
      <c r="J4647" s="2">
        <v>7000000</v>
      </c>
      <c r="K4647" s="28" t="str">
        <f t="shared" si="578"/>
        <v/>
      </c>
      <c r="L4647" s="28" t="str">
        <f t="shared" si="579"/>
        <v/>
      </c>
      <c r="M4647" s="28" t="s">
        <v>5832</v>
      </c>
      <c r="N4647" s="28" t="str">
        <f t="shared" si="580"/>
        <v/>
      </c>
      <c r="O4647" s="28" t="str">
        <f>IF(N4647=1,M4647&amp;" ("&amp;E4647&amp;")",M4647)</f>
        <v>Strangers on a Train</v>
      </c>
      <c r="P4647" s="36">
        <f>INDEX(cpi!$A$1:$M$105,MATCH('Inflation adjust calc'!$E4647,cpi!$A:$A,0),MATCH('Inflation adjust calc'!$D4647,cpi!$1:$1,0))</f>
        <v>25.9</v>
      </c>
      <c r="Q4647" s="36">
        <f>cpi!$I$2</f>
        <v>240.85300000000001</v>
      </c>
      <c r="R4647" s="36">
        <f t="shared" si="585"/>
        <v>9.29934362934363</v>
      </c>
      <c r="S4647" s="28" t="str">
        <f t="shared" si="581"/>
        <v/>
      </c>
      <c r="T4647" s="37">
        <f t="shared" si="582"/>
        <v>11159212.355212357</v>
      </c>
      <c r="U4647" s="37">
        <f t="shared" si="583"/>
        <v>65095405.40540541</v>
      </c>
      <c r="V4647" s="37">
        <f t="shared" si="584"/>
        <v>65095405.40540541</v>
      </c>
    </row>
    <row r="4648" spans="1:22">
      <c r="A4648" s="23">
        <v>4647</v>
      </c>
      <c r="B4648" s="3">
        <v>20158</v>
      </c>
      <c r="C4648" s="28">
        <v>3</v>
      </c>
      <c r="D4648" s="29">
        <v>10</v>
      </c>
      <c r="E4648" s="28">
        <v>1955</v>
      </c>
      <c r="F4648" s="31">
        <f>DATE(E4648,D4648,C4648)</f>
        <v>20365</v>
      </c>
      <c r="G4648" s="24" t="s">
        <v>5833</v>
      </c>
      <c r="H4648" s="2">
        <v>1200000</v>
      </c>
      <c r="I4648" s="2">
        <v>7000000</v>
      </c>
      <c r="J4648" s="2">
        <v>7000000</v>
      </c>
      <c r="K4648" s="28" t="str">
        <f t="shared" si="578"/>
        <v/>
      </c>
      <c r="L4648" s="28" t="str">
        <f t="shared" si="579"/>
        <v/>
      </c>
      <c r="M4648" s="28" t="s">
        <v>5833</v>
      </c>
      <c r="N4648" s="28" t="str">
        <f t="shared" si="580"/>
        <v/>
      </c>
      <c r="O4648" s="28" t="str">
        <f>IF(N4648=1,M4648&amp;" ("&amp;E4648&amp;")",M4648)</f>
        <v>The Trouble With Harry</v>
      </c>
      <c r="P4648" s="36">
        <f>INDEX(cpi!$A$1:$M$105,MATCH('Inflation adjust calc'!$E4648,cpi!$A:$A,0),MATCH('Inflation adjust calc'!$D4648,cpi!$1:$1,0))</f>
        <v>26.9</v>
      </c>
      <c r="Q4648" s="36">
        <f>cpi!$I$2</f>
        <v>240.85300000000001</v>
      </c>
      <c r="R4648" s="36">
        <f t="shared" si="585"/>
        <v>8.9536431226765814</v>
      </c>
      <c r="S4648" s="28" t="str">
        <f t="shared" si="581"/>
        <v/>
      </c>
      <c r="T4648" s="37">
        <f t="shared" si="582"/>
        <v>10744371.747211898</v>
      </c>
      <c r="U4648" s="37">
        <f t="shared" si="583"/>
        <v>62675501.858736068</v>
      </c>
      <c r="V4648" s="37">
        <f t="shared" si="584"/>
        <v>62675501.858736068</v>
      </c>
    </row>
    <row r="4649" spans="1:22">
      <c r="A4649" s="23">
        <v>4648</v>
      </c>
      <c r="B4649" s="3" t="s">
        <v>5834</v>
      </c>
      <c r="C4649" s="28">
        <v>29</v>
      </c>
      <c r="D4649" s="29">
        <v>12</v>
      </c>
      <c r="E4649" s="28">
        <v>1967</v>
      </c>
      <c r="F4649" s="31">
        <f>DATE(E4649,D4649,C4649)</f>
        <v>24835</v>
      </c>
      <c r="G4649" s="24" t="s">
        <v>5835</v>
      </c>
      <c r="H4649" s="2">
        <v>1200000</v>
      </c>
      <c r="I4649" s="2">
        <v>6100000</v>
      </c>
      <c r="J4649" s="2">
        <v>6100000</v>
      </c>
      <c r="K4649" s="28" t="str">
        <f t="shared" si="578"/>
        <v/>
      </c>
      <c r="L4649" s="28" t="str">
        <f t="shared" si="579"/>
        <v/>
      </c>
      <c r="M4649" s="28" t="s">
        <v>5835</v>
      </c>
      <c r="N4649" s="28" t="str">
        <f t="shared" si="580"/>
        <v/>
      </c>
      <c r="O4649" s="28" t="str">
        <f>IF(N4649=1,M4649&amp;" ("&amp;E4649&amp;")",M4649)</f>
        <v>Il buono, il brutto, il cattivo</v>
      </c>
      <c r="P4649" s="36">
        <f>INDEX(cpi!$A$1:$M$105,MATCH('Inflation adjust calc'!$E4649,cpi!$A:$A,0),MATCH('Inflation adjust calc'!$D4649,cpi!$1:$1,0))</f>
        <v>33.9</v>
      </c>
      <c r="Q4649" s="36">
        <f>cpi!$I$2</f>
        <v>240.85300000000001</v>
      </c>
      <c r="R4649" s="36">
        <f t="shared" si="585"/>
        <v>7.1048082595870214</v>
      </c>
      <c r="S4649" s="28" t="str">
        <f t="shared" si="581"/>
        <v/>
      </c>
      <c r="T4649" s="37">
        <f t="shared" si="582"/>
        <v>8525769.9115044251</v>
      </c>
      <c r="U4649" s="37">
        <f t="shared" si="583"/>
        <v>43339330.383480832</v>
      </c>
      <c r="V4649" s="37">
        <f t="shared" si="584"/>
        <v>43339330.383480832</v>
      </c>
    </row>
    <row r="4650" spans="1:22">
      <c r="A4650" s="23">
        <v>4649</v>
      </c>
      <c r="B4650" s="3">
        <v>37714</v>
      </c>
      <c r="C4650" s="28">
        <v>4</v>
      </c>
      <c r="D4650" s="29">
        <v>3</v>
      </c>
      <c r="E4650" s="28">
        <v>2003</v>
      </c>
      <c r="F4650" s="31">
        <f>DATE(E4650,D4650,C4650)</f>
        <v>37684</v>
      </c>
      <c r="G4650" s="24" t="s">
        <v>760</v>
      </c>
      <c r="H4650" s="2">
        <v>1200000</v>
      </c>
      <c r="I4650" s="2">
        <v>3700000</v>
      </c>
      <c r="J4650" s="2">
        <v>3700000</v>
      </c>
      <c r="K4650" s="28" t="str">
        <f t="shared" si="578"/>
        <v/>
      </c>
      <c r="L4650" s="28" t="str">
        <f t="shared" si="579"/>
        <v/>
      </c>
      <c r="M4650" s="28" t="s">
        <v>760</v>
      </c>
      <c r="N4650" s="28">
        <f t="shared" si="580"/>
        <v>1</v>
      </c>
      <c r="O4650" s="28" t="str">
        <f>IF(N4650=1,M4650&amp;" ("&amp;E4650&amp;")",M4650)</f>
        <v>The Day the Earth Stood Still (2003)</v>
      </c>
      <c r="P4650" s="36">
        <f>INDEX(cpi!$A$1:$M$105,MATCH('Inflation adjust calc'!$E4650,cpi!$A:$A,0),MATCH('Inflation adjust calc'!$D4650,cpi!$1:$1,0))</f>
        <v>184.2</v>
      </c>
      <c r="Q4650" s="36">
        <f>cpi!$I$2</f>
        <v>240.85300000000001</v>
      </c>
      <c r="R4650" s="36">
        <f t="shared" si="585"/>
        <v>1.3075624321389796</v>
      </c>
      <c r="S4650" s="28" t="str">
        <f t="shared" si="581"/>
        <v/>
      </c>
      <c r="T4650" s="37">
        <f t="shared" si="582"/>
        <v>1569074.9185667755</v>
      </c>
      <c r="U4650" s="37">
        <f t="shared" si="583"/>
        <v>4837980.9989142241</v>
      </c>
      <c r="V4650" s="37">
        <f t="shared" si="584"/>
        <v>4837980.9989142241</v>
      </c>
    </row>
    <row r="4651" spans="1:22">
      <c r="A4651" s="23">
        <v>4650</v>
      </c>
      <c r="B4651" s="3" t="s">
        <v>385</v>
      </c>
      <c r="C4651" s="28">
        <v>19</v>
      </c>
      <c r="D4651" s="29">
        <v>4</v>
      </c>
      <c r="E4651" s="28">
        <v>2013</v>
      </c>
      <c r="F4651" s="31">
        <f>DATE(E4651,D4651,C4651)</f>
        <v>41383</v>
      </c>
      <c r="G4651" s="24" t="s">
        <v>5836</v>
      </c>
      <c r="H4651" s="2">
        <v>1200000</v>
      </c>
      <c r="I4651" s="2">
        <v>2859955</v>
      </c>
      <c r="J4651" s="2">
        <v>2859955</v>
      </c>
      <c r="K4651" s="28" t="str">
        <f t="shared" si="578"/>
        <v/>
      </c>
      <c r="L4651" s="28" t="str">
        <f t="shared" si="579"/>
        <v/>
      </c>
      <c r="M4651" s="28" t="s">
        <v>5836</v>
      </c>
      <c r="N4651" s="28" t="str">
        <f t="shared" si="580"/>
        <v/>
      </c>
      <c r="O4651" s="28" t="str">
        <f>IF(N4651=1,M4651&amp;" ("&amp;E4651&amp;")",M4651)</f>
        <v>Home Run</v>
      </c>
      <c r="P4651" s="36">
        <f>INDEX(cpi!$A$1:$M$105,MATCH('Inflation adjust calc'!$E4651,cpi!$A:$A,0),MATCH('Inflation adjust calc'!$D4651,cpi!$1:$1,0))</f>
        <v>232.53100000000001</v>
      </c>
      <c r="Q4651" s="36">
        <f>cpi!$I$2</f>
        <v>240.85300000000001</v>
      </c>
      <c r="R4651" s="36">
        <f t="shared" si="585"/>
        <v>1.0357887765502234</v>
      </c>
      <c r="S4651" s="28" t="str">
        <f t="shared" si="581"/>
        <v/>
      </c>
      <c r="T4651" s="37">
        <f t="shared" si="582"/>
        <v>1242946.531860268</v>
      </c>
      <c r="U4651" s="37">
        <f t="shared" si="583"/>
        <v>2962309.2904386939</v>
      </c>
      <c r="V4651" s="37">
        <f t="shared" si="584"/>
        <v>2962309.2904386939</v>
      </c>
    </row>
    <row r="4652" spans="1:22">
      <c r="A4652" s="23">
        <v>4651</v>
      </c>
      <c r="B4652" s="3" t="s">
        <v>5837</v>
      </c>
      <c r="C4652" s="28">
        <v>23</v>
      </c>
      <c r="D4652" s="29">
        <v>10</v>
      </c>
      <c r="E4652" s="28">
        <v>1992</v>
      </c>
      <c r="F4652" s="31">
        <f>DATE(E4652,D4652,C4652)</f>
        <v>33900</v>
      </c>
      <c r="G4652" s="24" t="s">
        <v>5838</v>
      </c>
      <c r="H4652" s="2">
        <v>1200000</v>
      </c>
      <c r="I4652" s="2">
        <v>2832029</v>
      </c>
      <c r="J4652" s="2">
        <v>2832029</v>
      </c>
      <c r="K4652" s="28" t="str">
        <f t="shared" si="578"/>
        <v/>
      </c>
      <c r="L4652" s="28" t="str">
        <f t="shared" si="579"/>
        <v/>
      </c>
      <c r="M4652" s="28" t="s">
        <v>5838</v>
      </c>
      <c r="N4652" s="28" t="str">
        <f t="shared" si="580"/>
        <v/>
      </c>
      <c r="O4652" s="28" t="str">
        <f>IF(N4652=1,M4652&amp;" ("&amp;E4652&amp;")",M4652)</f>
        <v>Reservoir Dogs</v>
      </c>
      <c r="P4652" s="36">
        <f>INDEX(cpi!$A$1:$M$105,MATCH('Inflation adjust calc'!$E4652,cpi!$A:$A,0),MATCH('Inflation adjust calc'!$D4652,cpi!$1:$1,0))</f>
        <v>141.80000000000001</v>
      </c>
      <c r="Q4652" s="36">
        <f>cpi!$I$2</f>
        <v>240.85300000000001</v>
      </c>
      <c r="R4652" s="36">
        <f t="shared" si="585"/>
        <v>1.6985401974612129</v>
      </c>
      <c r="S4652" s="28" t="str">
        <f t="shared" si="581"/>
        <v/>
      </c>
      <c r="T4652" s="37">
        <f t="shared" si="582"/>
        <v>2038248.2369534555</v>
      </c>
      <c r="U4652" s="37">
        <f t="shared" si="583"/>
        <v>4810315.0968758808</v>
      </c>
      <c r="V4652" s="37">
        <f t="shared" si="584"/>
        <v>4810315.0968758808</v>
      </c>
    </row>
    <row r="4653" spans="1:22">
      <c r="A4653" s="23">
        <v>4652</v>
      </c>
      <c r="B4653" s="3">
        <v>36714</v>
      </c>
      <c r="C4653" s="28">
        <v>7</v>
      </c>
      <c r="D4653" s="29">
        <v>7</v>
      </c>
      <c r="E4653" s="28">
        <v>2000</v>
      </c>
      <c r="F4653" s="31">
        <f>DATE(E4653,D4653,C4653)</f>
        <v>36714</v>
      </c>
      <c r="G4653" s="24" t="s">
        <v>5839</v>
      </c>
      <c r="H4653" s="2">
        <v>1200000</v>
      </c>
      <c r="I4653" s="2">
        <v>2205627</v>
      </c>
      <c r="J4653" s="2">
        <v>2509344</v>
      </c>
      <c r="K4653" s="28" t="str">
        <f t="shared" si="578"/>
        <v/>
      </c>
      <c r="L4653" s="28" t="str">
        <f t="shared" si="579"/>
        <v/>
      </c>
      <c r="M4653" s="28" t="s">
        <v>5839</v>
      </c>
      <c r="N4653" s="28" t="str">
        <f t="shared" si="580"/>
        <v/>
      </c>
      <c r="O4653" s="28" t="str">
        <f>IF(N4653=1,M4653&amp;" ("&amp;E4653&amp;")",M4653)</f>
        <v>But I'm a Cheerleader</v>
      </c>
      <c r="P4653" s="36">
        <f>INDEX(cpi!$A$1:$M$105,MATCH('Inflation adjust calc'!$E4653,cpi!$A:$A,0),MATCH('Inflation adjust calc'!$D4653,cpi!$1:$1,0))</f>
        <v>172.8</v>
      </c>
      <c r="Q4653" s="36">
        <f>cpi!$I$2</f>
        <v>240.85300000000001</v>
      </c>
      <c r="R4653" s="36">
        <f t="shared" si="585"/>
        <v>1.3938252314814814</v>
      </c>
      <c r="S4653" s="28" t="str">
        <f t="shared" si="581"/>
        <v/>
      </c>
      <c r="T4653" s="37">
        <f t="shared" si="582"/>
        <v>1672590.2777777778</v>
      </c>
      <c r="U4653" s="37">
        <f t="shared" si="583"/>
        <v>3074258.5638368055</v>
      </c>
      <c r="V4653" s="37">
        <f t="shared" si="584"/>
        <v>3497586.9816666665</v>
      </c>
    </row>
    <row r="4654" spans="1:22">
      <c r="A4654" s="23">
        <v>4653</v>
      </c>
      <c r="B4654" s="3" t="s">
        <v>5840</v>
      </c>
      <c r="C4654" s="28">
        <v>23</v>
      </c>
      <c r="D4654" s="29">
        <v>12</v>
      </c>
      <c r="E4654" s="28">
        <v>1956</v>
      </c>
      <c r="F4654" s="31">
        <f>DATE(E4654,D4654,C4654)</f>
        <v>20812</v>
      </c>
      <c r="G4654" s="24" t="s">
        <v>5841</v>
      </c>
      <c r="H4654" s="2">
        <v>1200000</v>
      </c>
      <c r="I4654" s="2">
        <v>2000000</v>
      </c>
      <c r="J4654" s="2">
        <v>2000000</v>
      </c>
      <c r="K4654" s="28" t="str">
        <f t="shared" si="578"/>
        <v/>
      </c>
      <c r="L4654" s="28" t="str">
        <f t="shared" si="579"/>
        <v/>
      </c>
      <c r="M4654" s="28" t="s">
        <v>5841</v>
      </c>
      <c r="N4654" s="28" t="str">
        <f t="shared" si="580"/>
        <v/>
      </c>
      <c r="O4654" s="28" t="str">
        <f>IF(N4654=1,M4654&amp;" ("&amp;E4654&amp;")",M4654)</f>
        <v>The Wrong Man</v>
      </c>
      <c r="P4654" s="36">
        <f>INDEX(cpi!$A$1:$M$105,MATCH('Inflation adjust calc'!$E4654,cpi!$A:$A,0),MATCH('Inflation adjust calc'!$D4654,cpi!$1:$1,0))</f>
        <v>27.6</v>
      </c>
      <c r="Q4654" s="36">
        <f>cpi!$I$2</f>
        <v>240.85300000000001</v>
      </c>
      <c r="R4654" s="36">
        <f t="shared" si="585"/>
        <v>8.7265579710144934</v>
      </c>
      <c r="S4654" s="28" t="str">
        <f t="shared" si="581"/>
        <v/>
      </c>
      <c r="T4654" s="37">
        <f t="shared" si="582"/>
        <v>10471869.565217393</v>
      </c>
      <c r="U4654" s="37">
        <f t="shared" si="583"/>
        <v>17453115.942028988</v>
      </c>
      <c r="V4654" s="37">
        <f t="shared" si="584"/>
        <v>17453115.942028988</v>
      </c>
    </row>
    <row r="4655" spans="1:22">
      <c r="A4655" s="23">
        <v>4654</v>
      </c>
      <c r="B4655" s="3">
        <v>27760</v>
      </c>
      <c r="C4655" s="28">
        <v>1</v>
      </c>
      <c r="D4655" s="29">
        <v>1</v>
      </c>
      <c r="E4655" s="28">
        <v>1976</v>
      </c>
      <c r="F4655" s="31">
        <f>DATE(E4655,D4655,C4655)</f>
        <v>27760</v>
      </c>
      <c r="G4655" s="24" t="s">
        <v>5842</v>
      </c>
      <c r="H4655" s="2">
        <v>1200000</v>
      </c>
      <c r="I4655" s="2">
        <v>887000</v>
      </c>
      <c r="J4655" s="2">
        <v>887000</v>
      </c>
      <c r="K4655" s="28" t="str">
        <f t="shared" si="578"/>
        <v/>
      </c>
      <c r="L4655" s="28" t="str">
        <f t="shared" si="579"/>
        <v/>
      </c>
      <c r="M4655" s="28" t="s">
        <v>5842</v>
      </c>
      <c r="N4655" s="28" t="str">
        <f t="shared" si="580"/>
        <v/>
      </c>
      <c r="O4655" s="28" t="str">
        <f>IF(N4655=1,M4655&amp;" ("&amp;E4655&amp;")",M4655)</f>
        <v>The Blue Bird</v>
      </c>
      <c r="P4655" s="36">
        <f>INDEX(cpi!$A$1:$M$105,MATCH('Inflation adjust calc'!$E4655,cpi!$A:$A,0),MATCH('Inflation adjust calc'!$D4655,cpi!$1:$1,0))</f>
        <v>55.6</v>
      </c>
      <c r="Q4655" s="36">
        <f>cpi!$I$2</f>
        <v>240.85300000000001</v>
      </c>
      <c r="R4655" s="36">
        <f t="shared" si="585"/>
        <v>4.3318884892086329</v>
      </c>
      <c r="S4655" s="28" t="str">
        <f t="shared" si="581"/>
        <v/>
      </c>
      <c r="T4655" s="37">
        <f t="shared" si="582"/>
        <v>5198266.1870503593</v>
      </c>
      <c r="U4655" s="37">
        <f t="shared" si="583"/>
        <v>3842385.0899280575</v>
      </c>
      <c r="V4655" s="37">
        <f t="shared" si="584"/>
        <v>3842385.0899280575</v>
      </c>
    </row>
    <row r="4656" spans="1:22">
      <c r="A4656" s="23">
        <v>4655</v>
      </c>
      <c r="B4656" s="3" t="s">
        <v>2384</v>
      </c>
      <c r="C4656" s="28">
        <v>13</v>
      </c>
      <c r="D4656" s="29">
        <v>4</v>
      </c>
      <c r="E4656" s="28">
        <v>2012</v>
      </c>
      <c r="F4656" s="31">
        <f>DATE(E4656,D4656,C4656)</f>
        <v>41012</v>
      </c>
      <c r="G4656" s="24" t="s">
        <v>5843</v>
      </c>
      <c r="H4656" s="2">
        <v>1200000</v>
      </c>
      <c r="I4656" s="2">
        <v>595018</v>
      </c>
      <c r="J4656" s="2">
        <v>595018</v>
      </c>
      <c r="K4656" s="28" t="str">
        <f t="shared" si="578"/>
        <v/>
      </c>
      <c r="L4656" s="28" t="str">
        <f t="shared" si="579"/>
        <v/>
      </c>
      <c r="M4656" s="28" t="s">
        <v>5843</v>
      </c>
      <c r="N4656" s="28" t="str">
        <f t="shared" si="580"/>
        <v/>
      </c>
      <c r="O4656" s="28" t="str">
        <f>IF(N4656=1,M4656&amp;" ("&amp;E4656&amp;")",M4656)</f>
        <v>Blue Like Jazz</v>
      </c>
      <c r="P4656" s="36">
        <f>INDEX(cpi!$A$1:$M$105,MATCH('Inflation adjust calc'!$E4656,cpi!$A:$A,0),MATCH('Inflation adjust calc'!$D4656,cpi!$1:$1,0))</f>
        <v>230.08500000000001</v>
      </c>
      <c r="Q4656" s="36">
        <f>cpi!$I$2</f>
        <v>240.85300000000001</v>
      </c>
      <c r="R4656" s="36">
        <f t="shared" si="585"/>
        <v>1.0468000956168373</v>
      </c>
      <c r="S4656" s="28" t="str">
        <f t="shared" si="581"/>
        <v/>
      </c>
      <c r="T4656" s="37">
        <f t="shared" si="582"/>
        <v>1256160.1147402048</v>
      </c>
      <c r="U4656" s="37">
        <f t="shared" si="583"/>
        <v>622864.89929373923</v>
      </c>
      <c r="V4656" s="37">
        <f t="shared" si="584"/>
        <v>622864.89929373923</v>
      </c>
    </row>
    <row r="4657" spans="1:22">
      <c r="A4657" s="23">
        <v>4656</v>
      </c>
      <c r="B4657" s="3" t="s">
        <v>5094</v>
      </c>
      <c r="C4657" s="28">
        <v>28</v>
      </c>
      <c r="D4657" s="29">
        <v>8</v>
      </c>
      <c r="E4657" s="28">
        <v>2015</v>
      </c>
      <c r="F4657" s="31">
        <f>DATE(E4657,D4657,C4657)</f>
        <v>42244</v>
      </c>
      <c r="G4657" s="24" t="s">
        <v>5844</v>
      </c>
      <c r="H4657" s="2">
        <v>1200000</v>
      </c>
      <c r="I4657" s="2">
        <v>376976</v>
      </c>
      <c r="J4657" s="2">
        <v>3048209</v>
      </c>
      <c r="K4657" s="28" t="str">
        <f t="shared" si="578"/>
        <v/>
      </c>
      <c r="L4657" s="28" t="str">
        <f t="shared" si="579"/>
        <v/>
      </c>
      <c r="M4657" s="28" t="s">
        <v>5844</v>
      </c>
      <c r="N4657" s="28" t="str">
        <f t="shared" si="580"/>
        <v/>
      </c>
      <c r="O4657" s="28" t="str">
        <f>IF(N4657=1,M4657&amp;" ("&amp;E4657&amp;")",M4657)</f>
        <v>Que Horas Ela Volta?</v>
      </c>
      <c r="P4657" s="36">
        <f>INDEX(cpi!$A$1:$M$105,MATCH('Inflation adjust calc'!$E4657,cpi!$A:$A,0),MATCH('Inflation adjust calc'!$D4657,cpi!$1:$1,0))</f>
        <v>238.316</v>
      </c>
      <c r="Q4657" s="36">
        <f>cpi!$I$2</f>
        <v>240.85300000000001</v>
      </c>
      <c r="R4657" s="36">
        <f t="shared" si="585"/>
        <v>1.01064552946508</v>
      </c>
      <c r="S4657" s="28" t="str">
        <f t="shared" si="581"/>
        <v/>
      </c>
      <c r="T4657" s="37">
        <f t="shared" si="582"/>
        <v>1212774.6353580961</v>
      </c>
      <c r="U4657" s="37">
        <f t="shared" si="583"/>
        <v>380989.109115628</v>
      </c>
      <c r="V4657" s="37">
        <f t="shared" si="584"/>
        <v>3080658.7987252222</v>
      </c>
    </row>
    <row r="4658" spans="1:22">
      <c r="A4658" s="23">
        <v>4657</v>
      </c>
      <c r="B4658" s="3" t="s">
        <v>5845</v>
      </c>
      <c r="C4658" s="28">
        <v>19</v>
      </c>
      <c r="D4658" s="29">
        <v>11</v>
      </c>
      <c r="E4658" s="28">
        <v>1982</v>
      </c>
      <c r="F4658" s="31">
        <f>DATE(E4658,D4658,C4658)</f>
        <v>30274</v>
      </c>
      <c r="G4658" s="24" t="s">
        <v>5846</v>
      </c>
      <c r="H4658" s="2">
        <v>1200000</v>
      </c>
      <c r="I4658" s="2">
        <v>255000</v>
      </c>
      <c r="J4658" s="2">
        <v>255000</v>
      </c>
      <c r="K4658" s="28" t="str">
        <f t="shared" si="578"/>
        <v/>
      </c>
      <c r="L4658" s="28" t="str">
        <f t="shared" si="579"/>
        <v/>
      </c>
      <c r="M4658" s="28" t="s">
        <v>5846</v>
      </c>
      <c r="N4658" s="28" t="str">
        <f t="shared" si="580"/>
        <v/>
      </c>
      <c r="O4658" s="28" t="str">
        <f>IF(N4658=1,M4658&amp;" ("&amp;E4658&amp;")",M4658)</f>
        <v>Q</v>
      </c>
      <c r="P4658" s="36">
        <f>INDEX(cpi!$A$1:$M$105,MATCH('Inflation adjust calc'!$E4658,cpi!$A:$A,0),MATCH('Inflation adjust calc'!$D4658,cpi!$1:$1,0))</f>
        <v>98</v>
      </c>
      <c r="Q4658" s="36">
        <f>cpi!$I$2</f>
        <v>240.85300000000001</v>
      </c>
      <c r="R4658" s="36">
        <f t="shared" si="585"/>
        <v>2.4576836734693877</v>
      </c>
      <c r="S4658" s="28" t="str">
        <f t="shared" si="581"/>
        <v/>
      </c>
      <c r="T4658" s="37">
        <f t="shared" si="582"/>
        <v>2949220.4081632653</v>
      </c>
      <c r="U4658" s="37">
        <f t="shared" si="583"/>
        <v>626709.33673469385</v>
      </c>
      <c r="V4658" s="37">
        <f t="shared" si="584"/>
        <v>626709.33673469385</v>
      </c>
    </row>
    <row r="4659" spans="1:22">
      <c r="A4659" s="23">
        <v>4658</v>
      </c>
      <c r="B4659" s="3" t="s">
        <v>1003</v>
      </c>
      <c r="C4659" s="28">
        <v>21</v>
      </c>
      <c r="D4659" s="29">
        <v>3</v>
      </c>
      <c r="E4659" s="28">
        <v>2003</v>
      </c>
      <c r="F4659" s="31">
        <f>DATE(E4659,D4659,C4659)</f>
        <v>37701</v>
      </c>
      <c r="G4659" s="24" t="s">
        <v>5847</v>
      </c>
      <c r="H4659" s="2">
        <v>1200000</v>
      </c>
      <c r="I4659" s="2">
        <v>58936</v>
      </c>
      <c r="J4659" s="2">
        <v>58936</v>
      </c>
      <c r="K4659" s="28" t="str">
        <f t="shared" si="578"/>
        <v/>
      </c>
      <c r="L4659" s="28" t="str">
        <f t="shared" si="579"/>
        <v/>
      </c>
      <c r="M4659" s="28" t="s">
        <v>5847</v>
      </c>
      <c r="N4659" s="28" t="str">
        <f t="shared" si="580"/>
        <v/>
      </c>
      <c r="O4659" s="28" t="str">
        <f>IF(N4659=1,M4659&amp;" ("&amp;E4659&amp;")",M4659)</f>
        <v>Down &amp; Out with the Dolls</v>
      </c>
      <c r="P4659" s="36">
        <f>INDEX(cpi!$A$1:$M$105,MATCH('Inflation adjust calc'!$E4659,cpi!$A:$A,0),MATCH('Inflation adjust calc'!$D4659,cpi!$1:$1,0))</f>
        <v>184.2</v>
      </c>
      <c r="Q4659" s="36">
        <f>cpi!$I$2</f>
        <v>240.85300000000001</v>
      </c>
      <c r="R4659" s="36">
        <f t="shared" si="585"/>
        <v>1.3075624321389796</v>
      </c>
      <c r="S4659" s="28" t="str">
        <f t="shared" si="581"/>
        <v/>
      </c>
      <c r="T4659" s="37">
        <f t="shared" si="582"/>
        <v>1569074.9185667755</v>
      </c>
      <c r="U4659" s="37">
        <f t="shared" si="583"/>
        <v>77062.499500542908</v>
      </c>
      <c r="V4659" s="37">
        <f t="shared" si="584"/>
        <v>77062.499500542908</v>
      </c>
    </row>
    <row r="4660" spans="1:22">
      <c r="A4660" s="23">
        <v>4659</v>
      </c>
      <c r="B4660" s="3">
        <v>40914</v>
      </c>
      <c r="C4660" s="28">
        <v>1</v>
      </c>
      <c r="D4660" s="29">
        <v>6</v>
      </c>
      <c r="E4660" s="28">
        <v>2012</v>
      </c>
      <c r="F4660" s="31">
        <f>DATE(E4660,D4660,C4660)</f>
        <v>41061</v>
      </c>
      <c r="G4660" s="24" t="s">
        <v>5848</v>
      </c>
      <c r="H4660" s="2">
        <v>1200000</v>
      </c>
      <c r="I4660" s="2">
        <v>26608</v>
      </c>
      <c r="J4660" s="2">
        <v>26608</v>
      </c>
      <c r="K4660" s="28" t="str">
        <f t="shared" si="578"/>
        <v/>
      </c>
      <c r="L4660" s="28" t="str">
        <f t="shared" si="579"/>
        <v/>
      </c>
      <c r="M4660" s="28" t="s">
        <v>5848</v>
      </c>
      <c r="N4660" s="28" t="str">
        <f t="shared" si="580"/>
        <v/>
      </c>
      <c r="O4660" s="28" t="str">
        <f>IF(N4660=1,M4660&amp;" ("&amp;E4660&amp;")",M4660)</f>
        <v>Pink Ribbons, Inc.</v>
      </c>
      <c r="P4660" s="36">
        <f>INDEX(cpi!$A$1:$M$105,MATCH('Inflation adjust calc'!$E4660,cpi!$A:$A,0),MATCH('Inflation adjust calc'!$D4660,cpi!$1:$1,0))</f>
        <v>229.47800000000001</v>
      </c>
      <c r="Q4660" s="36">
        <f>cpi!$I$2</f>
        <v>240.85300000000001</v>
      </c>
      <c r="R4660" s="36">
        <f t="shared" si="585"/>
        <v>1.0495690218670199</v>
      </c>
      <c r="S4660" s="28" t="str">
        <f t="shared" si="581"/>
        <v/>
      </c>
      <c r="T4660" s="37">
        <f t="shared" si="582"/>
        <v>1259482.8262404238</v>
      </c>
      <c r="U4660" s="37">
        <f t="shared" si="583"/>
        <v>27926.932533837666</v>
      </c>
      <c r="V4660" s="37">
        <f t="shared" si="584"/>
        <v>27926.932533837666</v>
      </c>
    </row>
    <row r="4661" spans="1:22">
      <c r="A4661" s="23">
        <v>4660</v>
      </c>
      <c r="B4661" s="3">
        <v>40849</v>
      </c>
      <c r="C4661" s="28">
        <v>11</v>
      </c>
      <c r="D4661" s="29">
        <v>2</v>
      </c>
      <c r="E4661" s="28">
        <v>2011</v>
      </c>
      <c r="F4661" s="31">
        <f>DATE(E4661,D4661,C4661)</f>
        <v>40585</v>
      </c>
      <c r="G4661" s="24" t="s">
        <v>5849</v>
      </c>
      <c r="H4661" s="2">
        <v>1200000</v>
      </c>
      <c r="I4661" s="2">
        <v>7826</v>
      </c>
      <c r="J4661" s="2">
        <v>7826</v>
      </c>
      <c r="K4661" s="28" t="str">
        <f t="shared" si="578"/>
        <v/>
      </c>
      <c r="L4661" s="28" t="str">
        <f t="shared" si="579"/>
        <v/>
      </c>
      <c r="M4661" s="28" t="s">
        <v>5849</v>
      </c>
      <c r="N4661" s="28" t="str">
        <f t="shared" si="580"/>
        <v/>
      </c>
      <c r="O4661" s="28" t="str">
        <f>IF(N4661=1,M4661&amp;" ("&amp;E4661&amp;")",M4661)</f>
        <v>Certifiably Jonathan</v>
      </c>
      <c r="P4661" s="36">
        <f>INDEX(cpi!$A$1:$M$105,MATCH('Inflation adjust calc'!$E4661,cpi!$A:$A,0),MATCH('Inflation adjust calc'!$D4661,cpi!$1:$1,0))</f>
        <v>221.309</v>
      </c>
      <c r="Q4661" s="36">
        <f>cpi!$I$2</f>
        <v>240.85300000000001</v>
      </c>
      <c r="R4661" s="36">
        <f t="shared" si="585"/>
        <v>1.0883109136998497</v>
      </c>
      <c r="S4661" s="28" t="str">
        <f t="shared" si="581"/>
        <v/>
      </c>
      <c r="T4661" s="37">
        <f t="shared" si="582"/>
        <v>1305973.0964398196</v>
      </c>
      <c r="U4661" s="37">
        <f t="shared" si="583"/>
        <v>8517.1212106150233</v>
      </c>
      <c r="V4661" s="37">
        <f t="shared" si="584"/>
        <v>8517.1212106150233</v>
      </c>
    </row>
    <row r="4662" spans="1:22">
      <c r="A4662" s="23">
        <v>4661</v>
      </c>
      <c r="B4662" s="3" t="s">
        <v>1061</v>
      </c>
      <c r="C4662" s="28">
        <v>18</v>
      </c>
      <c r="D4662" s="29">
        <v>9</v>
      </c>
      <c r="E4662" s="28">
        <v>2015</v>
      </c>
      <c r="F4662" s="31">
        <f>DATE(E4662,D4662,C4662)</f>
        <v>42265</v>
      </c>
      <c r="G4662" s="24" t="s">
        <v>5850</v>
      </c>
      <c r="H4662" s="2">
        <v>1200000</v>
      </c>
      <c r="I4662" s="2">
        <v>4254</v>
      </c>
      <c r="J4662" s="2">
        <v>4254</v>
      </c>
      <c r="K4662" s="28" t="str">
        <f t="shared" si="578"/>
        <v/>
      </c>
      <c r="L4662" s="28" t="str">
        <f t="shared" si="579"/>
        <v/>
      </c>
      <c r="M4662" s="28" t="s">
        <v>5850</v>
      </c>
      <c r="N4662" s="28" t="str">
        <f t="shared" si="580"/>
        <v/>
      </c>
      <c r="O4662" s="28" t="str">
        <f>IF(N4662=1,M4662&amp;" ("&amp;E4662&amp;")",M4662)</f>
        <v>La navaja de Don Juan</v>
      </c>
      <c r="P4662" s="36">
        <f>INDEX(cpi!$A$1:$M$105,MATCH('Inflation adjust calc'!$E4662,cpi!$A:$A,0),MATCH('Inflation adjust calc'!$D4662,cpi!$1:$1,0))</f>
        <v>237.94499999999999</v>
      </c>
      <c r="Q4662" s="36">
        <f>cpi!$I$2</f>
        <v>240.85300000000001</v>
      </c>
      <c r="R4662" s="36">
        <f t="shared" si="585"/>
        <v>1.0122213116476497</v>
      </c>
      <c r="S4662" s="28" t="str">
        <f t="shared" si="581"/>
        <v/>
      </c>
      <c r="T4662" s="37">
        <f t="shared" si="582"/>
        <v>1214665.5739771796</v>
      </c>
      <c r="U4662" s="37">
        <f t="shared" si="583"/>
        <v>4305.989459749102</v>
      </c>
      <c r="V4662" s="37">
        <f t="shared" si="584"/>
        <v>4305.989459749102</v>
      </c>
    </row>
    <row r="4663" spans="1:22">
      <c r="A4663" s="23">
        <v>4662</v>
      </c>
      <c r="B4663" s="3" t="s">
        <v>1526</v>
      </c>
      <c r="C4663" s="28">
        <v>31</v>
      </c>
      <c r="D4663" s="29">
        <v>12</v>
      </c>
      <c r="E4663" s="28">
        <v>2008</v>
      </c>
      <c r="F4663" s="31">
        <f>DATE(E4663,D4663,C4663)</f>
        <v>39813</v>
      </c>
      <c r="G4663" s="24" t="s">
        <v>5851</v>
      </c>
      <c r="H4663" s="2">
        <v>1200000</v>
      </c>
      <c r="I4663">
        <v>0</v>
      </c>
      <c r="J4663" s="2">
        <v>81338</v>
      </c>
      <c r="K4663" s="28" t="str">
        <f t="shared" si="578"/>
        <v/>
      </c>
      <c r="L4663" s="28" t="str">
        <f t="shared" si="579"/>
        <v/>
      </c>
      <c r="M4663" s="28" t="s">
        <v>5851</v>
      </c>
      <c r="N4663" s="28" t="str">
        <f t="shared" si="580"/>
        <v/>
      </c>
      <c r="O4663" s="28" t="str">
        <f>IF(N4663=1,M4663&amp;" ("&amp;E4663&amp;")",M4663)</f>
        <v>Extreme Movie</v>
      </c>
      <c r="P4663" s="36">
        <f>INDEX(cpi!$A$1:$M$105,MATCH('Inflation adjust calc'!$E4663,cpi!$A:$A,0),MATCH('Inflation adjust calc'!$D4663,cpi!$1:$1,0))</f>
        <v>210.22800000000001</v>
      </c>
      <c r="Q4663" s="36">
        <f>cpi!$I$2</f>
        <v>240.85300000000001</v>
      </c>
      <c r="R4663" s="36">
        <f t="shared" si="585"/>
        <v>1.1456751717183249</v>
      </c>
      <c r="S4663" s="28" t="str">
        <f t="shared" si="581"/>
        <v/>
      </c>
      <c r="T4663" s="37">
        <f t="shared" si="582"/>
        <v>1374810.2060619898</v>
      </c>
      <c r="U4663" s="37">
        <f t="shared" si="583"/>
        <v>0</v>
      </c>
      <c r="V4663" s="37">
        <f t="shared" si="584"/>
        <v>93186.927117225103</v>
      </c>
    </row>
    <row r="4664" spans="1:22">
      <c r="A4664" s="23">
        <v>4663</v>
      </c>
      <c r="B4664" s="3" t="s">
        <v>5852</v>
      </c>
      <c r="C4664" s="28">
        <v>20</v>
      </c>
      <c r="D4664" s="29">
        <v>10</v>
      </c>
      <c r="E4664" s="28">
        <v>1936</v>
      </c>
      <c r="F4664" s="31">
        <f>DATE(E4664,D4664,C4664)</f>
        <v>13443</v>
      </c>
      <c r="G4664" s="24" t="s">
        <v>5853</v>
      </c>
      <c r="H4664" s="2">
        <v>1200000</v>
      </c>
      <c r="I4664">
        <v>0</v>
      </c>
      <c r="J4664">
        <v>0</v>
      </c>
      <c r="K4664" s="28">
        <f t="shared" si="578"/>
        <v>1</v>
      </c>
      <c r="L4664" s="28" t="str">
        <f t="shared" si="579"/>
        <v/>
      </c>
      <c r="M4664" s="28" t="s">
        <v>5853</v>
      </c>
      <c r="N4664" s="28" t="str">
        <f t="shared" si="580"/>
        <v/>
      </c>
      <c r="O4664" s="28" t="str">
        <f>IF(N4664=1,M4664&amp;" ("&amp;E4664&amp;")",M4664)</f>
        <v>Charge of the Light Brigade, The</v>
      </c>
      <c r="P4664" s="36">
        <f>INDEX(cpi!$A$1:$M$105,MATCH('Inflation adjust calc'!$E4664,cpi!$A:$A,0),MATCH('Inflation adjust calc'!$D4664,cpi!$1:$1,0))</f>
        <v>14</v>
      </c>
      <c r="Q4664" s="36">
        <f>cpi!$I$2</f>
        <v>240.85300000000001</v>
      </c>
      <c r="R4664" s="36">
        <f t="shared" si="585"/>
        <v>17.203785714285715</v>
      </c>
      <c r="S4664" s="28" t="str">
        <f t="shared" si="581"/>
        <v/>
      </c>
      <c r="T4664" s="37">
        <f t="shared" si="582"/>
        <v>20644542.857142858</v>
      </c>
      <c r="U4664" s="37">
        <f t="shared" si="583"/>
        <v>0</v>
      </c>
      <c r="V4664" s="37">
        <f t="shared" si="584"/>
        <v>0</v>
      </c>
    </row>
    <row r="4665" spans="1:22">
      <c r="A4665" s="23">
        <v>4664</v>
      </c>
      <c r="B4665" s="3" t="s">
        <v>856</v>
      </c>
      <c r="C4665" s="28">
        <v>18</v>
      </c>
      <c r="D4665" s="29">
        <v>6</v>
      </c>
      <c r="E4665" s="28">
        <v>2004</v>
      </c>
      <c r="F4665" s="31">
        <f>DATE(E4665,D4665,C4665)</f>
        <v>38156</v>
      </c>
      <c r="G4665" s="24" t="s">
        <v>5854</v>
      </c>
      <c r="H4665" s="2">
        <v>1200000</v>
      </c>
      <c r="I4665">
        <v>0</v>
      </c>
      <c r="J4665">
        <v>0</v>
      </c>
      <c r="K4665" s="28">
        <f t="shared" si="578"/>
        <v>1</v>
      </c>
      <c r="L4665" s="28" t="str">
        <f t="shared" si="579"/>
        <v/>
      </c>
      <c r="M4665" s="28" t="s">
        <v>5854</v>
      </c>
      <c r="N4665" s="28" t="str">
        <f t="shared" si="580"/>
        <v/>
      </c>
      <c r="O4665" s="28" t="str">
        <f>IF(N4665=1,M4665&amp;" ("&amp;E4665&amp;")",M4665)</f>
        <v>Grand Theft Parsons</v>
      </c>
      <c r="P4665" s="36">
        <f>INDEX(cpi!$A$1:$M$105,MATCH('Inflation adjust calc'!$E4665,cpi!$A:$A,0),MATCH('Inflation adjust calc'!$D4665,cpi!$1:$1,0))</f>
        <v>189.7</v>
      </c>
      <c r="Q4665" s="36">
        <f>cpi!$I$2</f>
        <v>240.85300000000001</v>
      </c>
      <c r="R4665" s="36">
        <f t="shared" si="585"/>
        <v>1.2696520822351083</v>
      </c>
      <c r="S4665" s="28" t="str">
        <f t="shared" si="581"/>
        <v/>
      </c>
      <c r="T4665" s="37">
        <f t="shared" si="582"/>
        <v>1523582.4986821299</v>
      </c>
      <c r="U4665" s="37">
        <f t="shared" si="583"/>
        <v>0</v>
      </c>
      <c r="V4665" s="37">
        <f t="shared" si="584"/>
        <v>0</v>
      </c>
    </row>
    <row r="4666" spans="1:22">
      <c r="A4666" s="23">
        <v>4665</v>
      </c>
      <c r="B4666" s="3" t="s">
        <v>5855</v>
      </c>
      <c r="C4666" s="28">
        <v>28</v>
      </c>
      <c r="D4666" s="29">
        <v>8</v>
      </c>
      <c r="E4666" s="28">
        <v>2012</v>
      </c>
      <c r="F4666" s="31">
        <f>DATE(E4666,D4666,C4666)</f>
        <v>41149</v>
      </c>
      <c r="G4666" s="24" t="s">
        <v>5856</v>
      </c>
      <c r="H4666" s="2">
        <v>1200000</v>
      </c>
      <c r="I4666">
        <v>0</v>
      </c>
      <c r="J4666">
        <v>0</v>
      </c>
      <c r="K4666" s="28">
        <f t="shared" si="578"/>
        <v>1</v>
      </c>
      <c r="L4666" s="28" t="str">
        <f t="shared" si="579"/>
        <v/>
      </c>
      <c r="M4666" s="28" t="s">
        <v>5856</v>
      </c>
      <c r="N4666" s="28" t="str">
        <f t="shared" si="580"/>
        <v/>
      </c>
      <c r="O4666" s="28" t="str">
        <f>IF(N4666=1,M4666&amp;" ("&amp;E4666&amp;")",M4666)</f>
        <v>Below Zero</v>
      </c>
      <c r="P4666" s="36">
        <f>INDEX(cpi!$A$1:$M$105,MATCH('Inflation adjust calc'!$E4666,cpi!$A:$A,0),MATCH('Inflation adjust calc'!$D4666,cpi!$1:$1,0))</f>
        <v>230.37899999999999</v>
      </c>
      <c r="Q4666" s="36">
        <f>cpi!$I$2</f>
        <v>240.85300000000001</v>
      </c>
      <c r="R4666" s="36">
        <f t="shared" si="585"/>
        <v>1.0454642133180543</v>
      </c>
      <c r="S4666" s="28" t="str">
        <f t="shared" si="581"/>
        <v/>
      </c>
      <c r="T4666" s="37">
        <f t="shared" si="582"/>
        <v>1254557.0559816652</v>
      </c>
      <c r="U4666" s="37">
        <f t="shared" si="583"/>
        <v>0</v>
      </c>
      <c r="V4666" s="37">
        <f t="shared" si="584"/>
        <v>0</v>
      </c>
    </row>
    <row r="4667" spans="1:22">
      <c r="A4667" s="23">
        <v>4666</v>
      </c>
      <c r="B4667" s="3">
        <v>41099</v>
      </c>
      <c r="C4667" s="28">
        <v>7</v>
      </c>
      <c r="D4667" s="29">
        <v>9</v>
      </c>
      <c r="E4667" s="28">
        <v>2012</v>
      </c>
      <c r="F4667" s="31">
        <f>DATE(E4667,D4667,C4667)</f>
        <v>41159</v>
      </c>
      <c r="G4667" s="24" t="s">
        <v>5857</v>
      </c>
      <c r="H4667" s="2">
        <v>1200000</v>
      </c>
      <c r="I4667">
        <v>0</v>
      </c>
      <c r="J4667">
        <v>0</v>
      </c>
      <c r="K4667" s="28">
        <f t="shared" si="578"/>
        <v>1</v>
      </c>
      <c r="L4667" s="28" t="str">
        <f t="shared" si="579"/>
        <v/>
      </c>
      <c r="M4667" s="28" t="s">
        <v>5857</v>
      </c>
      <c r="N4667" s="28" t="str">
        <f t="shared" si="580"/>
        <v/>
      </c>
      <c r="O4667" s="28" t="str">
        <f>IF(N4667=1,M4667&amp;" ("&amp;E4667&amp;")",M4667)</f>
        <v>Crowsnest</v>
      </c>
      <c r="P4667" s="36">
        <f>INDEX(cpi!$A$1:$M$105,MATCH('Inflation adjust calc'!$E4667,cpi!$A:$A,0),MATCH('Inflation adjust calc'!$D4667,cpi!$1:$1,0))</f>
        <v>231.40700000000001</v>
      </c>
      <c r="Q4667" s="36">
        <f>cpi!$I$2</f>
        <v>240.85300000000001</v>
      </c>
      <c r="R4667" s="36">
        <f t="shared" si="585"/>
        <v>1.0408198541962861</v>
      </c>
      <c r="S4667" s="28" t="str">
        <f t="shared" si="581"/>
        <v/>
      </c>
      <c r="T4667" s="37">
        <f t="shared" si="582"/>
        <v>1248983.8250355434</v>
      </c>
      <c r="U4667" s="37">
        <f t="shared" si="583"/>
        <v>0</v>
      </c>
      <c r="V4667" s="37">
        <f t="shared" si="584"/>
        <v>0</v>
      </c>
    </row>
    <row r="4668" spans="1:22">
      <c r="A4668" s="23">
        <v>4667</v>
      </c>
      <c r="B4668" s="3" t="s">
        <v>1063</v>
      </c>
      <c r="C4668" s="28">
        <v>14</v>
      </c>
      <c r="D4668" s="29">
        <v>9</v>
      </c>
      <c r="E4668" s="28">
        <v>2012</v>
      </c>
      <c r="F4668" s="31">
        <f>DATE(E4668,D4668,C4668)</f>
        <v>41166</v>
      </c>
      <c r="G4668" s="24" t="s">
        <v>5858</v>
      </c>
      <c r="H4668" s="2">
        <v>1200000</v>
      </c>
      <c r="I4668">
        <v>0</v>
      </c>
      <c r="J4668">
        <v>0</v>
      </c>
      <c r="K4668" s="28">
        <f t="shared" si="578"/>
        <v>1</v>
      </c>
      <c r="L4668" s="28" t="str">
        <f t="shared" si="579"/>
        <v/>
      </c>
      <c r="M4668" s="28" t="s">
        <v>5858</v>
      </c>
      <c r="N4668" s="28" t="str">
        <f t="shared" si="580"/>
        <v/>
      </c>
      <c r="O4668" s="28" t="str">
        <f>IF(N4668=1,M4668&amp;" ("&amp;E4668&amp;")",M4668)</f>
        <v>Airborne</v>
      </c>
      <c r="P4668" s="36">
        <f>INDEX(cpi!$A$1:$M$105,MATCH('Inflation adjust calc'!$E4668,cpi!$A:$A,0),MATCH('Inflation adjust calc'!$D4668,cpi!$1:$1,0))</f>
        <v>231.40700000000001</v>
      </c>
      <c r="Q4668" s="36">
        <f>cpi!$I$2</f>
        <v>240.85300000000001</v>
      </c>
      <c r="R4668" s="36">
        <f t="shared" si="585"/>
        <v>1.0408198541962861</v>
      </c>
      <c r="S4668" s="28" t="str">
        <f t="shared" si="581"/>
        <v/>
      </c>
      <c r="T4668" s="37">
        <f t="shared" si="582"/>
        <v>1248983.8250355434</v>
      </c>
      <c r="U4668" s="37">
        <f t="shared" si="583"/>
        <v>0</v>
      </c>
      <c r="V4668" s="37">
        <f t="shared" si="584"/>
        <v>0</v>
      </c>
    </row>
    <row r="4669" spans="1:22">
      <c r="A4669" s="23">
        <v>4668</v>
      </c>
      <c r="B4669" s="3">
        <v>41891</v>
      </c>
      <c r="C4669" s="28">
        <v>9</v>
      </c>
      <c r="D4669" s="29">
        <v>9</v>
      </c>
      <c r="E4669" s="28">
        <v>2014</v>
      </c>
      <c r="F4669" s="31">
        <f>DATE(E4669,D4669,C4669)</f>
        <v>41891</v>
      </c>
      <c r="G4669" s="24" t="s">
        <v>5859</v>
      </c>
      <c r="H4669" s="2">
        <v>1200000</v>
      </c>
      <c r="I4669">
        <v>0</v>
      </c>
      <c r="J4669">
        <v>0</v>
      </c>
      <c r="K4669" s="28">
        <f t="shared" si="578"/>
        <v>1</v>
      </c>
      <c r="L4669" s="28" t="str">
        <f t="shared" si="579"/>
        <v/>
      </c>
      <c r="M4669" s="28" t="s">
        <v>5859</v>
      </c>
      <c r="N4669" s="28" t="str">
        <f t="shared" si="580"/>
        <v/>
      </c>
      <c r="O4669" s="28" t="str">
        <f>IF(N4669=1,M4669&amp;" ("&amp;E4669&amp;")",M4669)</f>
        <v>Cotton Comes to Harlem</v>
      </c>
      <c r="P4669" s="36">
        <f>INDEX(cpi!$A$1:$M$105,MATCH('Inflation adjust calc'!$E4669,cpi!$A:$A,0),MATCH('Inflation adjust calc'!$D4669,cpi!$1:$1,0))</f>
        <v>238.03100000000001</v>
      </c>
      <c r="Q4669" s="36">
        <f>cpi!$I$2</f>
        <v>240.85300000000001</v>
      </c>
      <c r="R4669" s="36">
        <f t="shared" si="585"/>
        <v>1.0118555986405133</v>
      </c>
      <c r="S4669" s="28" t="str">
        <f t="shared" si="581"/>
        <v/>
      </c>
      <c r="T4669" s="37">
        <f t="shared" si="582"/>
        <v>1214226.718368616</v>
      </c>
      <c r="U4669" s="37">
        <f t="shared" si="583"/>
        <v>0</v>
      </c>
      <c r="V4669" s="37">
        <f t="shared" si="584"/>
        <v>0</v>
      </c>
    </row>
    <row r="4670" spans="1:22">
      <c r="A4670" s="23">
        <v>4669</v>
      </c>
      <c r="B4670" s="3">
        <v>42065</v>
      </c>
      <c r="C4670" s="28">
        <v>3</v>
      </c>
      <c r="D4670" s="29">
        <v>2</v>
      </c>
      <c r="E4670" s="28">
        <v>2015</v>
      </c>
      <c r="F4670" s="31">
        <f>DATE(E4670,D4670,C4670)</f>
        <v>42038</v>
      </c>
      <c r="G4670" s="24" t="s">
        <v>5860</v>
      </c>
      <c r="H4670" s="2">
        <v>1200000</v>
      </c>
      <c r="I4670">
        <v>0</v>
      </c>
      <c r="J4670">
        <v>0</v>
      </c>
      <c r="K4670" s="28">
        <f t="shared" si="578"/>
        <v>1</v>
      </c>
      <c r="L4670" s="28" t="str">
        <f t="shared" si="579"/>
        <v/>
      </c>
      <c r="M4670" s="28" t="s">
        <v>5860</v>
      </c>
      <c r="N4670" s="28" t="str">
        <f t="shared" si="580"/>
        <v/>
      </c>
      <c r="O4670" s="28" t="str">
        <f>IF(N4670=1,M4670&amp;" ("&amp;E4670&amp;")",M4670)</f>
        <v>Bleeding Hearts</v>
      </c>
      <c r="P4670" s="36">
        <f>INDEX(cpi!$A$1:$M$105,MATCH('Inflation adjust calc'!$E4670,cpi!$A:$A,0),MATCH('Inflation adjust calc'!$D4670,cpi!$1:$1,0))</f>
        <v>234.72200000000001</v>
      </c>
      <c r="Q4670" s="36">
        <f>cpi!$I$2</f>
        <v>240.85300000000001</v>
      </c>
      <c r="R4670" s="36">
        <f t="shared" si="585"/>
        <v>1.0261202614156322</v>
      </c>
      <c r="S4670" s="28" t="str">
        <f t="shared" si="581"/>
        <v/>
      </c>
      <c r="T4670" s="37">
        <f t="shared" si="582"/>
        <v>1231344.3136987586</v>
      </c>
      <c r="U4670" s="37">
        <f t="shared" si="583"/>
        <v>0</v>
      </c>
      <c r="V4670" s="37">
        <f t="shared" si="584"/>
        <v>0</v>
      </c>
    </row>
    <row r="4671" spans="1:22">
      <c r="A4671" s="23">
        <v>4670</v>
      </c>
      <c r="B4671" s="3" t="s">
        <v>2489</v>
      </c>
      <c r="C4671" s="28">
        <v>31</v>
      </c>
      <c r="D4671" s="29">
        <v>12</v>
      </c>
      <c r="E4671" s="28">
        <v>2013</v>
      </c>
      <c r="F4671" s="31">
        <f>DATE(E4671,D4671,C4671)</f>
        <v>41639</v>
      </c>
      <c r="G4671" s="24" t="s">
        <v>5861</v>
      </c>
      <c r="H4671" s="2">
        <v>1200000</v>
      </c>
      <c r="I4671">
        <v>0</v>
      </c>
      <c r="J4671">
        <v>0</v>
      </c>
      <c r="K4671" s="28">
        <f t="shared" si="578"/>
        <v>1</v>
      </c>
      <c r="L4671" s="28" t="str">
        <f t="shared" si="579"/>
        <v/>
      </c>
      <c r="M4671" s="28" t="s">
        <v>5861</v>
      </c>
      <c r="N4671" s="28" t="str">
        <f t="shared" si="580"/>
        <v/>
      </c>
      <c r="O4671" s="28" t="str">
        <f>IF(N4671=1,M4671&amp;" ("&amp;E4671&amp;")",M4671)</f>
        <v>The Wicked Within</v>
      </c>
      <c r="P4671" s="36">
        <f>INDEX(cpi!$A$1:$M$105,MATCH('Inflation adjust calc'!$E4671,cpi!$A:$A,0),MATCH('Inflation adjust calc'!$D4671,cpi!$1:$1,0))</f>
        <v>233.04900000000001</v>
      </c>
      <c r="Q4671" s="36">
        <f>cpi!$I$2</f>
        <v>240.85300000000001</v>
      </c>
      <c r="R4671" s="36">
        <f t="shared" si="585"/>
        <v>1.0334865200022314</v>
      </c>
      <c r="S4671" s="28" t="str">
        <f t="shared" si="581"/>
        <v/>
      </c>
      <c r="T4671" s="37">
        <f t="shared" si="582"/>
        <v>1240183.8240026776</v>
      </c>
      <c r="U4671" s="37">
        <f t="shared" si="583"/>
        <v>0</v>
      </c>
      <c r="V4671" s="37">
        <f t="shared" si="584"/>
        <v>0</v>
      </c>
    </row>
    <row r="4672" spans="1:22">
      <c r="A4672" s="23">
        <v>4671</v>
      </c>
      <c r="B4672" s="3" t="s">
        <v>654</v>
      </c>
      <c r="C4672" s="28">
        <v>21</v>
      </c>
      <c r="D4672" s="29">
        <v>3</v>
      </c>
      <c r="E4672" s="28">
        <v>2014</v>
      </c>
      <c r="F4672" s="31">
        <f>DATE(E4672,D4672,C4672)</f>
        <v>41719</v>
      </c>
      <c r="G4672" s="24" t="s">
        <v>5862</v>
      </c>
      <c r="H4672" s="2">
        <v>1150000</v>
      </c>
      <c r="I4672" s="2">
        <v>60755732</v>
      </c>
      <c r="J4672" s="2">
        <v>63777092</v>
      </c>
      <c r="K4672" s="28" t="str">
        <f t="shared" si="578"/>
        <v/>
      </c>
      <c r="L4672" s="28" t="str">
        <f t="shared" si="579"/>
        <v/>
      </c>
      <c r="M4672" s="28" t="s">
        <v>5862</v>
      </c>
      <c r="N4672" s="28" t="str">
        <f t="shared" si="580"/>
        <v/>
      </c>
      <c r="O4672" s="28" t="str">
        <f>IF(N4672=1,M4672&amp;" ("&amp;E4672&amp;")",M4672)</f>
        <v>God’s Not Dead</v>
      </c>
      <c r="P4672" s="36">
        <f>INDEX(cpi!$A$1:$M$105,MATCH('Inflation adjust calc'!$E4672,cpi!$A:$A,0),MATCH('Inflation adjust calc'!$D4672,cpi!$1:$1,0))</f>
        <v>236.29300000000001</v>
      </c>
      <c r="Q4672" s="36">
        <f>cpi!$I$2</f>
        <v>240.85300000000001</v>
      </c>
      <c r="R4672" s="36">
        <f t="shared" si="585"/>
        <v>1.0192980748477525</v>
      </c>
      <c r="S4672" s="28" t="str">
        <f t="shared" si="581"/>
        <v/>
      </c>
      <c r="T4672" s="37">
        <f t="shared" si="582"/>
        <v>1172192.7860749154</v>
      </c>
      <c r="U4672" s="37">
        <f t="shared" si="583"/>
        <v>61928200.663565993</v>
      </c>
      <c r="V4672" s="37">
        <f t="shared" si="584"/>
        <v>65007867.094987996</v>
      </c>
    </row>
    <row r="4673" spans="1:22">
      <c r="A4673" s="23">
        <v>4672</v>
      </c>
      <c r="B4673" s="3">
        <v>38543</v>
      </c>
      <c r="C4673" s="28">
        <v>7</v>
      </c>
      <c r="D4673" s="29">
        <v>10</v>
      </c>
      <c r="E4673" s="28">
        <v>2005</v>
      </c>
      <c r="F4673" s="31">
        <f>DATE(E4673,D4673,C4673)</f>
        <v>38632</v>
      </c>
      <c r="G4673" s="24" t="s">
        <v>5863</v>
      </c>
      <c r="H4673" s="2">
        <v>1125000</v>
      </c>
      <c r="I4673" s="2">
        <v>16124543</v>
      </c>
      <c r="J4673" s="2">
        <v>18673274</v>
      </c>
      <c r="K4673" s="28" t="str">
        <f t="shared" si="578"/>
        <v/>
      </c>
      <c r="L4673" s="28" t="str">
        <f t="shared" si="579"/>
        <v/>
      </c>
      <c r="M4673" s="28" t="s">
        <v>5863</v>
      </c>
      <c r="N4673" s="28" t="str">
        <f t="shared" si="580"/>
        <v/>
      </c>
      <c r="O4673" s="28" t="str">
        <f>IF(N4673=1,M4673&amp;" ("&amp;E4673&amp;")",M4673)</f>
        <v>Waiting...</v>
      </c>
      <c r="P4673" s="36">
        <f>INDEX(cpi!$A$1:$M$105,MATCH('Inflation adjust calc'!$E4673,cpi!$A:$A,0),MATCH('Inflation adjust calc'!$D4673,cpi!$1:$1,0))</f>
        <v>199.2</v>
      </c>
      <c r="Q4673" s="36">
        <f>cpi!$I$2</f>
        <v>240.85300000000001</v>
      </c>
      <c r="R4673" s="36">
        <f t="shared" si="585"/>
        <v>1.20910140562249</v>
      </c>
      <c r="S4673" s="28" t="str">
        <f t="shared" si="581"/>
        <v/>
      </c>
      <c r="T4673" s="37">
        <f t="shared" si="582"/>
        <v>1360239.0813253012</v>
      </c>
      <c r="U4673" s="37">
        <f t="shared" si="583"/>
        <v>19496207.606320281</v>
      </c>
      <c r="V4673" s="37">
        <f t="shared" si="584"/>
        <v>22577881.840973895</v>
      </c>
    </row>
    <row r="4674" spans="1:22">
      <c r="A4674" s="23">
        <v>4673</v>
      </c>
      <c r="B4674" s="3">
        <v>39056</v>
      </c>
      <c r="C4674" s="28">
        <v>12</v>
      </c>
      <c r="D4674" s="29">
        <v>5</v>
      </c>
      <c r="E4674" s="28">
        <v>2006</v>
      </c>
      <c r="F4674" s="31">
        <f>DATE(E4674,D4674,C4674)</f>
        <v>38849</v>
      </c>
      <c r="G4674" s="24" t="s">
        <v>5864</v>
      </c>
      <c r="H4674" s="2">
        <v>1125000</v>
      </c>
      <c r="I4674" s="2">
        <v>6408</v>
      </c>
      <c r="J4674" s="2">
        <v>414736</v>
      </c>
      <c r="K4674" s="28" t="str">
        <f t="shared" si="578"/>
        <v/>
      </c>
      <c r="L4674" s="28" t="str">
        <f t="shared" si="579"/>
        <v/>
      </c>
      <c r="M4674" s="28" t="s">
        <v>5864</v>
      </c>
      <c r="N4674" s="28" t="str">
        <f t="shared" si="580"/>
        <v/>
      </c>
      <c r="O4674" s="28" t="str">
        <f>IF(N4674=1,M4674&amp;" ("&amp;E4674&amp;")",M4674)</f>
        <v>Dead Man's Shoes</v>
      </c>
      <c r="P4674" s="36">
        <f>INDEX(cpi!$A$1:$M$105,MATCH('Inflation adjust calc'!$E4674,cpi!$A:$A,0),MATCH('Inflation adjust calc'!$D4674,cpi!$1:$1,0))</f>
        <v>202.5</v>
      </c>
      <c r="Q4674" s="36">
        <f>cpi!$I$2</f>
        <v>240.85300000000001</v>
      </c>
      <c r="R4674" s="36">
        <f t="shared" si="585"/>
        <v>1.1893975308641975</v>
      </c>
      <c r="S4674" s="28" t="str">
        <f t="shared" si="581"/>
        <v/>
      </c>
      <c r="T4674" s="37">
        <f t="shared" si="582"/>
        <v>1338072.2222222222</v>
      </c>
      <c r="U4674" s="37">
        <f t="shared" si="583"/>
        <v>7621.659377777778</v>
      </c>
      <c r="V4674" s="37">
        <f t="shared" si="584"/>
        <v>493285.97436049383</v>
      </c>
    </row>
    <row r="4675" spans="1:22">
      <c r="A4675" s="23">
        <v>4674</v>
      </c>
      <c r="B4675" s="3" t="s">
        <v>959</v>
      </c>
      <c r="C4675" s="28">
        <v>25</v>
      </c>
      <c r="D4675" s="29">
        <v>12</v>
      </c>
      <c r="E4675" s="28">
        <v>2005</v>
      </c>
      <c r="F4675" s="31">
        <f>DATE(E4675,D4675,C4675)</f>
        <v>38711</v>
      </c>
      <c r="G4675" s="24" t="s">
        <v>5865</v>
      </c>
      <c r="H4675" s="2">
        <v>1100000</v>
      </c>
      <c r="I4675" s="2">
        <v>16186348</v>
      </c>
      <c r="J4675" s="2">
        <v>29005064</v>
      </c>
      <c r="K4675" s="28" t="str">
        <f t="shared" ref="K4675:K4738" si="586">IF(J4675=0,1,"")</f>
        <v/>
      </c>
      <c r="L4675" s="28" t="str">
        <f t="shared" ref="L4675:L4738" si="587">IF(E4675&gt;2016,1,"")</f>
        <v/>
      </c>
      <c r="M4675" s="28" t="s">
        <v>5865</v>
      </c>
      <c r="N4675" s="28" t="str">
        <f t="shared" ref="N4675:N4738" si="588">IF(COUNTIF($M$2:$M$5233,M4675)&gt;1,1,"")</f>
        <v/>
      </c>
      <c r="O4675" s="28" t="str">
        <f>IF(N4675=1,M4675&amp;" ("&amp;E4675&amp;")",M4675)</f>
        <v>Wolf Creek</v>
      </c>
      <c r="P4675" s="36">
        <f>INDEX(cpi!$A$1:$M$105,MATCH('Inflation adjust calc'!$E4675,cpi!$A:$A,0),MATCH('Inflation adjust calc'!$D4675,cpi!$1:$1,0))</f>
        <v>196.8</v>
      </c>
      <c r="Q4675" s="36">
        <f>cpi!$I$2</f>
        <v>240.85300000000001</v>
      </c>
      <c r="R4675" s="36">
        <f t="shared" si="585"/>
        <v>1.2238465447154472</v>
      </c>
      <c r="S4675" s="28" t="str">
        <f t="shared" ref="S4675:S4738" si="589">IF(ISERROR(R4675),1,"")</f>
        <v/>
      </c>
      <c r="T4675" s="37">
        <f t="shared" ref="T4675:T4738" si="590">H4675*$R4675</f>
        <v>1346231.1991869919</v>
      </c>
      <c r="U4675" s="37">
        <f t="shared" ref="U4675:U4738" si="591">I4675*$R4675</f>
        <v>19809606.071361788</v>
      </c>
      <c r="V4675" s="37">
        <f t="shared" ref="V4675:V4738" si="592">J4675*$R4675</f>
        <v>35497747.35565041</v>
      </c>
    </row>
    <row r="4676" spans="1:22">
      <c r="A4676" s="23">
        <v>4675</v>
      </c>
      <c r="B4676" s="3" t="s">
        <v>714</v>
      </c>
      <c r="C4676" s="28">
        <v>23</v>
      </c>
      <c r="D4676" s="29">
        <v>3</v>
      </c>
      <c r="E4676" s="28">
        <v>2012</v>
      </c>
      <c r="F4676" s="31">
        <f>DATE(E4676,D4676,C4676)</f>
        <v>40991</v>
      </c>
      <c r="G4676" s="24" t="s">
        <v>5866</v>
      </c>
      <c r="H4676" s="2">
        <v>1100000</v>
      </c>
      <c r="I4676" s="2">
        <v>4105123</v>
      </c>
      <c r="J4676" s="2">
        <v>9297407</v>
      </c>
      <c r="K4676" s="28" t="str">
        <f t="shared" si="586"/>
        <v/>
      </c>
      <c r="L4676" s="28" t="str">
        <f t="shared" si="587"/>
        <v/>
      </c>
      <c r="M4676" s="28" t="s">
        <v>5866</v>
      </c>
      <c r="N4676" s="28" t="str">
        <f t="shared" si="588"/>
        <v/>
      </c>
      <c r="O4676" s="28" t="str">
        <f>IF(N4676=1,M4676&amp;" ("&amp;E4676&amp;")",M4676)</f>
        <v>Serbuan maut</v>
      </c>
      <c r="P4676" s="36">
        <f>INDEX(cpi!$A$1:$M$105,MATCH('Inflation adjust calc'!$E4676,cpi!$A:$A,0),MATCH('Inflation adjust calc'!$D4676,cpi!$1:$1,0))</f>
        <v>229.392</v>
      </c>
      <c r="Q4676" s="36">
        <f>cpi!$I$2</f>
        <v>240.85300000000001</v>
      </c>
      <c r="R4676" s="36">
        <f t="shared" si="585"/>
        <v>1.0499625095905698</v>
      </c>
      <c r="S4676" s="28" t="str">
        <f t="shared" si="589"/>
        <v/>
      </c>
      <c r="T4676" s="37">
        <f t="shared" si="590"/>
        <v>1154958.7605496268</v>
      </c>
      <c r="U4676" s="37">
        <f t="shared" si="591"/>
        <v>4310225.2472579684</v>
      </c>
      <c r="V4676" s="37">
        <f t="shared" si="592"/>
        <v>9761928.7864049301</v>
      </c>
    </row>
    <row r="4677" spans="1:22">
      <c r="A4677" s="23">
        <v>4676</v>
      </c>
      <c r="B4677" s="3">
        <v>31876</v>
      </c>
      <c r="C4677" s="28">
        <v>4</v>
      </c>
      <c r="D4677" s="29">
        <v>9</v>
      </c>
      <c r="E4677" s="28">
        <v>1987</v>
      </c>
      <c r="F4677" s="31">
        <f>DATE(E4677,D4677,C4677)</f>
        <v>32024</v>
      </c>
      <c r="G4677" s="24" t="s">
        <v>5867</v>
      </c>
      <c r="H4677" s="2">
        <v>1100000</v>
      </c>
      <c r="I4677" s="2">
        <v>1355728</v>
      </c>
      <c r="J4677" s="2">
        <v>1355728</v>
      </c>
      <c r="K4677" s="28" t="str">
        <f t="shared" si="586"/>
        <v/>
      </c>
      <c r="L4677" s="28" t="str">
        <f t="shared" si="587"/>
        <v/>
      </c>
      <c r="M4677" s="28" t="s">
        <v>5867</v>
      </c>
      <c r="N4677" s="28" t="str">
        <f t="shared" si="588"/>
        <v/>
      </c>
      <c r="O4677" s="28" t="str">
        <f>IF(N4677=1,M4677&amp;" ("&amp;E4677&amp;")",M4677)</f>
        <v>The Offspring</v>
      </c>
      <c r="P4677" s="36">
        <f>INDEX(cpi!$A$1:$M$105,MATCH('Inflation adjust calc'!$E4677,cpi!$A:$A,0),MATCH('Inflation adjust calc'!$D4677,cpi!$1:$1,0))</f>
        <v>115</v>
      </c>
      <c r="Q4677" s="36">
        <f>cpi!$I$2</f>
        <v>240.85300000000001</v>
      </c>
      <c r="R4677" s="36">
        <f t="shared" si="585"/>
        <v>2.0943739130434782</v>
      </c>
      <c r="S4677" s="28" t="str">
        <f t="shared" si="589"/>
        <v/>
      </c>
      <c r="T4677" s="37">
        <f t="shared" si="590"/>
        <v>2303811.3043478262</v>
      </c>
      <c r="U4677" s="37">
        <f t="shared" si="591"/>
        <v>2839401.3563826084</v>
      </c>
      <c r="V4677" s="37">
        <f t="shared" si="592"/>
        <v>2839401.3563826084</v>
      </c>
    </row>
    <row r="4678" spans="1:22">
      <c r="A4678" s="23">
        <v>4677</v>
      </c>
      <c r="B4678" s="3" t="s">
        <v>1224</v>
      </c>
      <c r="C4678" s="28">
        <v>22</v>
      </c>
      <c r="D4678" s="29">
        <v>2</v>
      </c>
      <c r="E4678" s="28">
        <v>2002</v>
      </c>
      <c r="F4678" s="31">
        <f>DATE(E4678,D4678,C4678)</f>
        <v>37309</v>
      </c>
      <c r="G4678" s="24" t="s">
        <v>5868</v>
      </c>
      <c r="H4678" s="2">
        <v>1100000</v>
      </c>
      <c r="I4678" s="2">
        <v>247740</v>
      </c>
      <c r="J4678" s="2">
        <v>247740</v>
      </c>
      <c r="K4678" s="28" t="str">
        <f t="shared" si="586"/>
        <v/>
      </c>
      <c r="L4678" s="28" t="str">
        <f t="shared" si="587"/>
        <v/>
      </c>
      <c r="M4678" s="28" t="s">
        <v>5868</v>
      </c>
      <c r="N4678" s="28" t="str">
        <f t="shared" si="588"/>
        <v/>
      </c>
      <c r="O4678" s="28" t="str">
        <f>IF(N4678=1,M4678&amp;" ("&amp;E4678&amp;")",M4678)</f>
        <v>Sex with Strangers</v>
      </c>
      <c r="P4678" s="36">
        <f>INDEX(cpi!$A$1:$M$105,MATCH('Inflation adjust calc'!$E4678,cpi!$A:$A,0),MATCH('Inflation adjust calc'!$D4678,cpi!$1:$1,0))</f>
        <v>177.8</v>
      </c>
      <c r="Q4678" s="36">
        <f>cpi!$I$2</f>
        <v>240.85300000000001</v>
      </c>
      <c r="R4678" s="36">
        <f t="shared" si="585"/>
        <v>1.35462879640045</v>
      </c>
      <c r="S4678" s="28" t="str">
        <f t="shared" si="589"/>
        <v/>
      </c>
      <c r="T4678" s="37">
        <f t="shared" si="590"/>
        <v>1490091.676040495</v>
      </c>
      <c r="U4678" s="37">
        <f t="shared" si="591"/>
        <v>335595.73802024749</v>
      </c>
      <c r="V4678" s="37">
        <f t="shared" si="592"/>
        <v>335595.73802024749</v>
      </c>
    </row>
    <row r="4679" spans="1:22">
      <c r="A4679" s="23">
        <v>4678</v>
      </c>
      <c r="B4679" s="3" t="s">
        <v>75</v>
      </c>
      <c r="C4679" s="28">
        <v>18</v>
      </c>
      <c r="D4679" s="29">
        <v>5</v>
      </c>
      <c r="E4679" s="28">
        <v>2012</v>
      </c>
      <c r="F4679" s="31">
        <f>DATE(E4679,D4679,C4679)</f>
        <v>41047</v>
      </c>
      <c r="G4679" s="24" t="s">
        <v>5869</v>
      </c>
      <c r="H4679" s="2">
        <v>1100000</v>
      </c>
      <c r="I4679" s="2">
        <v>56491</v>
      </c>
      <c r="J4679" s="2">
        <v>56491</v>
      </c>
      <c r="K4679" s="28" t="str">
        <f t="shared" si="586"/>
        <v/>
      </c>
      <c r="L4679" s="28" t="str">
        <f t="shared" si="587"/>
        <v/>
      </c>
      <c r="M4679" s="28" t="s">
        <v>5869</v>
      </c>
      <c r="N4679" s="28" t="str">
        <f t="shared" si="588"/>
        <v/>
      </c>
      <c r="O4679" s="28" t="str">
        <f>IF(N4679=1,M4679&amp;" ("&amp;E4679&amp;")",M4679)</f>
        <v>Beyond the Black Rainbow</v>
      </c>
      <c r="P4679" s="36">
        <f>INDEX(cpi!$A$1:$M$105,MATCH('Inflation adjust calc'!$E4679,cpi!$A:$A,0),MATCH('Inflation adjust calc'!$D4679,cpi!$1:$1,0))</f>
        <v>229.815</v>
      </c>
      <c r="Q4679" s="36">
        <f>cpi!$I$2</f>
        <v>240.85300000000001</v>
      </c>
      <c r="R4679" s="36">
        <f t="shared" si="585"/>
        <v>1.0480299371233384</v>
      </c>
      <c r="S4679" s="28" t="str">
        <f t="shared" si="589"/>
        <v/>
      </c>
      <c r="T4679" s="37">
        <f t="shared" si="590"/>
        <v>1152832.9308356722</v>
      </c>
      <c r="U4679" s="37">
        <f t="shared" si="591"/>
        <v>59204.25917803451</v>
      </c>
      <c r="V4679" s="37">
        <f t="shared" si="592"/>
        <v>59204.25917803451</v>
      </c>
    </row>
    <row r="4680" spans="1:22">
      <c r="A4680" s="23">
        <v>4679</v>
      </c>
      <c r="B4680" s="3" t="s">
        <v>5870</v>
      </c>
      <c r="C4680" s="28">
        <v>14</v>
      </c>
      <c r="D4680" s="29">
        <v>5</v>
      </c>
      <c r="E4680" s="28">
        <v>2003</v>
      </c>
      <c r="F4680" s="31">
        <f>DATE(E4680,D4680,C4680)</f>
        <v>37755</v>
      </c>
      <c r="G4680" s="24" t="s">
        <v>5871</v>
      </c>
      <c r="H4680" s="2">
        <v>1100000</v>
      </c>
      <c r="I4680" s="2">
        <v>39659</v>
      </c>
      <c r="J4680" s="2">
        <v>81371</v>
      </c>
      <c r="K4680" s="28" t="str">
        <f t="shared" si="586"/>
        <v/>
      </c>
      <c r="L4680" s="28" t="str">
        <f t="shared" si="587"/>
        <v/>
      </c>
      <c r="M4680" s="28" t="s">
        <v>5871</v>
      </c>
      <c r="N4680" s="28" t="str">
        <f t="shared" si="588"/>
        <v/>
      </c>
      <c r="O4680" s="28" t="str">
        <f>IF(N4680=1,M4680&amp;" ("&amp;E4680&amp;")",M4680)</f>
        <v>Dracula: Pages from a Virgin's Diary</v>
      </c>
      <c r="P4680" s="36">
        <f>INDEX(cpi!$A$1:$M$105,MATCH('Inflation adjust calc'!$E4680,cpi!$A:$A,0),MATCH('Inflation adjust calc'!$D4680,cpi!$1:$1,0))</f>
        <v>183.5</v>
      </c>
      <c r="Q4680" s="36">
        <f>cpi!$I$2</f>
        <v>240.85300000000001</v>
      </c>
      <c r="R4680" s="36">
        <f t="shared" si="585"/>
        <v>1.312550408719346</v>
      </c>
      <c r="S4680" s="28" t="str">
        <f t="shared" si="589"/>
        <v/>
      </c>
      <c r="T4680" s="37">
        <f t="shared" si="590"/>
        <v>1443805.4495912807</v>
      </c>
      <c r="U4680" s="37">
        <f t="shared" si="591"/>
        <v>52054.436659400548</v>
      </c>
      <c r="V4680" s="37">
        <f t="shared" si="592"/>
        <v>106803.53930790191</v>
      </c>
    </row>
    <row r="4681" spans="1:22">
      <c r="A4681" s="23">
        <v>4680</v>
      </c>
      <c r="B4681" s="3" t="s">
        <v>346</v>
      </c>
      <c r="C4681" s="28">
        <v>21</v>
      </c>
      <c r="D4681" s="29">
        <v>11</v>
      </c>
      <c r="E4681" s="28">
        <v>2014</v>
      </c>
      <c r="F4681" s="31">
        <f>DATE(E4681,D4681,C4681)</f>
        <v>41964</v>
      </c>
      <c r="G4681" s="24" t="s">
        <v>5872</v>
      </c>
      <c r="H4681" s="2">
        <v>1100000</v>
      </c>
      <c r="I4681" s="2">
        <v>2636</v>
      </c>
      <c r="J4681" s="2">
        <v>2636</v>
      </c>
      <c r="K4681" s="28" t="str">
        <f t="shared" si="586"/>
        <v/>
      </c>
      <c r="L4681" s="28" t="str">
        <f t="shared" si="587"/>
        <v/>
      </c>
      <c r="M4681" s="28" t="s">
        <v>5872</v>
      </c>
      <c r="N4681" s="28" t="str">
        <f t="shared" si="588"/>
        <v/>
      </c>
      <c r="O4681" s="28" t="str">
        <f>IF(N4681=1,M4681&amp;" ("&amp;E4681&amp;")",M4681)</f>
        <v>The Sleepwalker</v>
      </c>
      <c r="P4681" s="36">
        <f>INDEX(cpi!$A$1:$M$105,MATCH('Inflation adjust calc'!$E4681,cpi!$A:$A,0),MATCH('Inflation adjust calc'!$D4681,cpi!$1:$1,0))</f>
        <v>236.15100000000001</v>
      </c>
      <c r="Q4681" s="36">
        <f>cpi!$I$2</f>
        <v>240.85300000000001</v>
      </c>
      <c r="R4681" s="36">
        <f t="shared" si="585"/>
        <v>1.0199109891552438</v>
      </c>
      <c r="S4681" s="28" t="str">
        <f t="shared" si="589"/>
        <v/>
      </c>
      <c r="T4681" s="37">
        <f t="shared" si="590"/>
        <v>1121902.0880707682</v>
      </c>
      <c r="U4681" s="37">
        <f t="shared" si="591"/>
        <v>2688.4853674132228</v>
      </c>
      <c r="V4681" s="37">
        <f t="shared" si="592"/>
        <v>2688.4853674132228</v>
      </c>
    </row>
    <row r="4682" spans="1:22">
      <c r="A4682" s="23">
        <v>4681</v>
      </c>
      <c r="B4682" s="3" t="s">
        <v>815</v>
      </c>
      <c r="C4682" s="28">
        <v>31</v>
      </c>
      <c r="D4682" s="29">
        <v>12</v>
      </c>
      <c r="E4682" s="28">
        <v>2015</v>
      </c>
      <c r="F4682" s="31">
        <f>DATE(E4682,D4682,C4682)</f>
        <v>42369</v>
      </c>
      <c r="G4682" s="24" t="s">
        <v>5873</v>
      </c>
      <c r="H4682" s="2">
        <v>1100000</v>
      </c>
      <c r="I4682">
        <v>0</v>
      </c>
      <c r="J4682" s="2">
        <v>27561</v>
      </c>
      <c r="K4682" s="28" t="str">
        <f t="shared" si="586"/>
        <v/>
      </c>
      <c r="L4682" s="28" t="str">
        <f t="shared" si="587"/>
        <v/>
      </c>
      <c r="M4682" s="28" t="s">
        <v>5873</v>
      </c>
      <c r="N4682" s="28" t="str">
        <f t="shared" si="588"/>
        <v/>
      </c>
      <c r="O4682" s="28" t="str">
        <f>IF(N4682=1,M4682&amp;" ("&amp;E4682&amp;")",M4682)</f>
        <v>Departure</v>
      </c>
      <c r="P4682" s="36">
        <f>INDEX(cpi!$A$1:$M$105,MATCH('Inflation adjust calc'!$E4682,cpi!$A:$A,0),MATCH('Inflation adjust calc'!$D4682,cpi!$1:$1,0))</f>
        <v>236.52500000000001</v>
      </c>
      <c r="Q4682" s="36">
        <f>cpi!$I$2</f>
        <v>240.85300000000001</v>
      </c>
      <c r="R4682" s="36">
        <f t="shared" si="585"/>
        <v>1.0182982771377234</v>
      </c>
      <c r="S4682" s="28" t="str">
        <f t="shared" si="589"/>
        <v/>
      </c>
      <c r="T4682" s="37">
        <f t="shared" si="590"/>
        <v>1120128.1048514957</v>
      </c>
      <c r="U4682" s="37">
        <f t="shared" si="591"/>
        <v>0</v>
      </c>
      <c r="V4682" s="37">
        <f t="shared" si="592"/>
        <v>28065.318816192794</v>
      </c>
    </row>
    <row r="4683" spans="1:22">
      <c r="A4683" s="23">
        <v>4682</v>
      </c>
      <c r="B4683" s="3">
        <v>39998</v>
      </c>
      <c r="C4683" s="28">
        <v>7</v>
      </c>
      <c r="D4683" s="29">
        <v>4</v>
      </c>
      <c r="E4683" s="28">
        <v>2009</v>
      </c>
      <c r="F4683" s="31">
        <f>DATE(E4683,D4683,C4683)</f>
        <v>39910</v>
      </c>
      <c r="G4683" s="24" t="s">
        <v>5874</v>
      </c>
      <c r="H4683" s="2">
        <v>1100000</v>
      </c>
      <c r="I4683">
        <v>0</v>
      </c>
      <c r="J4683">
        <v>0</v>
      </c>
      <c r="K4683" s="28">
        <f t="shared" si="586"/>
        <v>1</v>
      </c>
      <c r="L4683" s="28" t="str">
        <f t="shared" si="587"/>
        <v/>
      </c>
      <c r="M4683" s="28" t="s">
        <v>5874</v>
      </c>
      <c r="N4683" s="28" t="str">
        <f t="shared" si="588"/>
        <v/>
      </c>
      <c r="O4683" s="28" t="str">
        <f>IF(N4683=1,M4683&amp;" ("&amp;E4683&amp;")",M4683)</f>
        <v>Faith Like Potatoes</v>
      </c>
      <c r="P4683" s="36">
        <f>INDEX(cpi!$A$1:$M$105,MATCH('Inflation adjust calc'!$E4683,cpi!$A:$A,0),MATCH('Inflation adjust calc'!$D4683,cpi!$1:$1,0))</f>
        <v>213.24</v>
      </c>
      <c r="Q4683" s="36">
        <f>cpi!$I$2</f>
        <v>240.85300000000001</v>
      </c>
      <c r="R4683" s="36">
        <f t="shared" si="585"/>
        <v>1.1294925905083475</v>
      </c>
      <c r="S4683" s="28" t="str">
        <f t="shared" si="589"/>
        <v/>
      </c>
      <c r="T4683" s="37">
        <f t="shared" si="590"/>
        <v>1242441.8495591823</v>
      </c>
      <c r="U4683" s="37">
        <f t="shared" si="591"/>
        <v>0</v>
      </c>
      <c r="V4683" s="37">
        <f t="shared" si="592"/>
        <v>0</v>
      </c>
    </row>
    <row r="4684" spans="1:22">
      <c r="A4684" s="23">
        <v>4683</v>
      </c>
      <c r="B4684" s="3" t="s">
        <v>5875</v>
      </c>
      <c r="C4684" s="28">
        <v>23</v>
      </c>
      <c r="D4684" s="29">
        <v>3</v>
      </c>
      <c r="E4684" s="28">
        <v>2010</v>
      </c>
      <c r="F4684" s="31">
        <f>DATE(E4684,D4684,C4684)</f>
        <v>40260</v>
      </c>
      <c r="G4684" s="24" t="s">
        <v>5876</v>
      </c>
      <c r="H4684" s="2">
        <v>1100000</v>
      </c>
      <c r="I4684">
        <v>0</v>
      </c>
      <c r="J4684">
        <v>0</v>
      </c>
      <c r="K4684" s="28">
        <f t="shared" si="586"/>
        <v>1</v>
      </c>
      <c r="L4684" s="28" t="str">
        <f t="shared" si="587"/>
        <v/>
      </c>
      <c r="M4684" s="28" t="s">
        <v>5876</v>
      </c>
      <c r="N4684" s="28" t="str">
        <f t="shared" si="588"/>
        <v/>
      </c>
      <c r="O4684" s="28" t="str">
        <f>IF(N4684=1,M4684&amp;" ("&amp;E4684&amp;")",M4684)</f>
        <v>Lake Mungo</v>
      </c>
      <c r="P4684" s="36">
        <f>INDEX(cpi!$A$1:$M$105,MATCH('Inflation adjust calc'!$E4684,cpi!$A:$A,0),MATCH('Inflation adjust calc'!$D4684,cpi!$1:$1,0))</f>
        <v>217.631</v>
      </c>
      <c r="Q4684" s="36">
        <f>cpi!$I$2</f>
        <v>240.85300000000001</v>
      </c>
      <c r="R4684" s="36">
        <f t="shared" si="585"/>
        <v>1.1067035486672396</v>
      </c>
      <c r="S4684" s="28" t="str">
        <f t="shared" si="589"/>
        <v/>
      </c>
      <c r="T4684" s="37">
        <f t="shared" si="590"/>
        <v>1217373.9035339635</v>
      </c>
      <c r="U4684" s="37">
        <f t="shared" si="591"/>
        <v>0</v>
      </c>
      <c r="V4684" s="37">
        <f t="shared" si="592"/>
        <v>0</v>
      </c>
    </row>
    <row r="4685" spans="1:22">
      <c r="A4685" s="23">
        <v>4684</v>
      </c>
      <c r="B4685" s="3">
        <v>42189</v>
      </c>
      <c r="C4685" s="28">
        <v>7</v>
      </c>
      <c r="D4685" s="29">
        <v>4</v>
      </c>
      <c r="E4685" s="28">
        <v>2015</v>
      </c>
      <c r="F4685" s="31">
        <f>DATE(E4685,D4685,C4685)</f>
        <v>42101</v>
      </c>
      <c r="G4685" s="24" t="s">
        <v>5877</v>
      </c>
      <c r="H4685" s="2">
        <v>1100000</v>
      </c>
      <c r="I4685">
        <v>0</v>
      </c>
      <c r="J4685">
        <v>0</v>
      </c>
      <c r="K4685" s="28">
        <f t="shared" si="586"/>
        <v>1</v>
      </c>
      <c r="L4685" s="28" t="str">
        <f t="shared" si="587"/>
        <v/>
      </c>
      <c r="M4685" s="28" t="s">
        <v>5877</v>
      </c>
      <c r="N4685" s="28" t="str">
        <f t="shared" si="588"/>
        <v/>
      </c>
      <c r="O4685" s="28" t="str">
        <f>IF(N4685=1,M4685&amp;" ("&amp;E4685&amp;")",M4685)</f>
        <v>Silent Running</v>
      </c>
      <c r="P4685" s="36">
        <f>INDEX(cpi!$A$1:$M$105,MATCH('Inflation adjust calc'!$E4685,cpi!$A:$A,0),MATCH('Inflation adjust calc'!$D4685,cpi!$1:$1,0))</f>
        <v>236.59899999999999</v>
      </c>
      <c r="Q4685" s="36">
        <f>cpi!$I$2</f>
        <v>240.85300000000001</v>
      </c>
      <c r="R4685" s="36">
        <f t="shared" si="585"/>
        <v>1.0179797885874413</v>
      </c>
      <c r="S4685" s="28" t="str">
        <f t="shared" si="589"/>
        <v/>
      </c>
      <c r="T4685" s="37">
        <f t="shared" si="590"/>
        <v>1119777.7674461855</v>
      </c>
      <c r="U4685" s="37">
        <f t="shared" si="591"/>
        <v>0</v>
      </c>
      <c r="V4685" s="37">
        <f t="shared" si="592"/>
        <v>0</v>
      </c>
    </row>
    <row r="4686" spans="1:22">
      <c r="A4686" s="23">
        <v>4685</v>
      </c>
      <c r="B4686" s="3" t="s">
        <v>2484</v>
      </c>
      <c r="C4686" s="28">
        <v>31</v>
      </c>
      <c r="D4686" s="29">
        <v>12</v>
      </c>
      <c r="E4686" s="28">
        <v>2010</v>
      </c>
      <c r="F4686" s="31">
        <f>DATE(E4686,D4686,C4686)</f>
        <v>40543</v>
      </c>
      <c r="G4686" s="24" t="s">
        <v>5878</v>
      </c>
      <c r="H4686" s="2">
        <v>1100000</v>
      </c>
      <c r="I4686">
        <v>0</v>
      </c>
      <c r="J4686">
        <v>0</v>
      </c>
      <c r="K4686" s="28">
        <f t="shared" si="586"/>
        <v>1</v>
      </c>
      <c r="L4686" s="28" t="str">
        <f t="shared" si="587"/>
        <v/>
      </c>
      <c r="M4686" s="28" t="s">
        <v>5878</v>
      </c>
      <c r="N4686" s="28" t="str">
        <f t="shared" si="588"/>
        <v/>
      </c>
      <c r="O4686" s="28" t="str">
        <f>IF(N4686=1,M4686&amp;" ("&amp;E4686&amp;")",M4686)</f>
        <v>Dead Undead The</v>
      </c>
      <c r="P4686" s="36">
        <f>INDEX(cpi!$A$1:$M$105,MATCH('Inflation adjust calc'!$E4686,cpi!$A:$A,0),MATCH('Inflation adjust calc'!$D4686,cpi!$1:$1,0))</f>
        <v>219.179</v>
      </c>
      <c r="Q4686" s="36">
        <f>cpi!$I$2</f>
        <v>240.85300000000001</v>
      </c>
      <c r="R4686" s="36">
        <f t="shared" si="585"/>
        <v>1.0988872109098042</v>
      </c>
      <c r="S4686" s="28" t="str">
        <f t="shared" si="589"/>
        <v/>
      </c>
      <c r="T4686" s="37">
        <f t="shared" si="590"/>
        <v>1208775.9320007847</v>
      </c>
      <c r="U4686" s="37">
        <f t="shared" si="591"/>
        <v>0</v>
      </c>
      <c r="V4686" s="37">
        <f t="shared" si="592"/>
        <v>0</v>
      </c>
    </row>
    <row r="4687" spans="1:22">
      <c r="A4687" s="23">
        <v>4686</v>
      </c>
      <c r="B4687" s="3" t="s">
        <v>2489</v>
      </c>
      <c r="C4687" s="28">
        <v>31</v>
      </c>
      <c r="D4687" s="29">
        <v>12</v>
      </c>
      <c r="E4687" s="28">
        <v>2013</v>
      </c>
      <c r="F4687" s="31">
        <f>DATE(E4687,D4687,C4687)</f>
        <v>41639</v>
      </c>
      <c r="G4687" s="24" t="s">
        <v>5879</v>
      </c>
      <c r="H4687" s="2">
        <v>1100000</v>
      </c>
      <c r="I4687">
        <v>0</v>
      </c>
      <c r="J4687">
        <v>0</v>
      </c>
      <c r="K4687" s="28">
        <f t="shared" si="586"/>
        <v>1</v>
      </c>
      <c r="L4687" s="28" t="str">
        <f t="shared" si="587"/>
        <v/>
      </c>
      <c r="M4687" s="28" t="s">
        <v>5879</v>
      </c>
      <c r="N4687" s="28" t="str">
        <f t="shared" si="588"/>
        <v/>
      </c>
      <c r="O4687" s="28" t="str">
        <f>IF(N4687=1,M4687&amp;" ("&amp;E4687&amp;")",M4687)</f>
        <v>The Vatican Exorcisms</v>
      </c>
      <c r="P4687" s="36">
        <f>INDEX(cpi!$A$1:$M$105,MATCH('Inflation adjust calc'!$E4687,cpi!$A:$A,0),MATCH('Inflation adjust calc'!$D4687,cpi!$1:$1,0))</f>
        <v>233.04900000000001</v>
      </c>
      <c r="Q4687" s="36">
        <f>cpi!$I$2</f>
        <v>240.85300000000001</v>
      </c>
      <c r="R4687" s="36">
        <f t="shared" si="585"/>
        <v>1.0334865200022314</v>
      </c>
      <c r="S4687" s="28" t="str">
        <f t="shared" si="589"/>
        <v/>
      </c>
      <c r="T4687" s="37">
        <f t="shared" si="590"/>
        <v>1136835.1720024545</v>
      </c>
      <c r="U4687" s="37">
        <f t="shared" si="591"/>
        <v>0</v>
      </c>
      <c r="V4687" s="37">
        <f t="shared" si="592"/>
        <v>0</v>
      </c>
    </row>
    <row r="4688" spans="1:22">
      <c r="A4688" s="23">
        <v>4687</v>
      </c>
      <c r="B4688" s="3">
        <v>40129</v>
      </c>
      <c r="C4688" s="28">
        <v>11</v>
      </c>
      <c r="D4688" s="29">
        <v>12</v>
      </c>
      <c r="E4688" s="28">
        <v>2009</v>
      </c>
      <c r="F4688" s="31">
        <f>DATE(E4688,D4688,C4688)</f>
        <v>40158</v>
      </c>
      <c r="G4688" s="24" t="s">
        <v>5880</v>
      </c>
      <c r="H4688" s="2">
        <v>1070000</v>
      </c>
      <c r="I4688" s="2">
        <v>164649</v>
      </c>
      <c r="J4688" s="2">
        <v>5348767</v>
      </c>
      <c r="K4688" s="28" t="str">
        <f t="shared" si="586"/>
        <v/>
      </c>
      <c r="L4688" s="28" t="str">
        <f t="shared" si="587"/>
        <v/>
      </c>
      <c r="M4688" s="28" t="s">
        <v>5880</v>
      </c>
      <c r="N4688" s="28" t="str">
        <f t="shared" si="588"/>
        <v/>
      </c>
      <c r="O4688" s="28" t="str">
        <f>IF(N4688=1,M4688&amp;" ("&amp;E4688&amp;")",M4688)</f>
        <v>Rocket Singh: Salesman of the Year</v>
      </c>
      <c r="P4688" s="36">
        <f>INDEX(cpi!$A$1:$M$105,MATCH('Inflation adjust calc'!$E4688,cpi!$A:$A,0),MATCH('Inflation adjust calc'!$D4688,cpi!$1:$1,0))</f>
        <v>215.94900000000001</v>
      </c>
      <c r="Q4688" s="36">
        <f>cpi!$I$2</f>
        <v>240.85300000000001</v>
      </c>
      <c r="R4688" s="36">
        <f t="shared" si="585"/>
        <v>1.1153235254620304</v>
      </c>
      <c r="S4688" s="28" t="str">
        <f t="shared" si="589"/>
        <v/>
      </c>
      <c r="T4688" s="37">
        <f t="shared" si="590"/>
        <v>1193396.1722443725</v>
      </c>
      <c r="U4688" s="37">
        <f t="shared" si="591"/>
        <v>183636.90314379786</v>
      </c>
      <c r="V4688" s="37">
        <f t="shared" si="592"/>
        <v>5965605.6673149681</v>
      </c>
    </row>
    <row r="4689" spans="1:22">
      <c r="A4689" s="23">
        <v>4688</v>
      </c>
      <c r="B4689" s="3" t="s">
        <v>5881</v>
      </c>
      <c r="C4689" s="28">
        <v>23</v>
      </c>
      <c r="D4689" s="29">
        <v>1</v>
      </c>
      <c r="E4689" s="28">
        <v>1943</v>
      </c>
      <c r="F4689" s="31">
        <f>DATE(E4689,D4689,C4689)</f>
        <v>15729</v>
      </c>
      <c r="G4689" s="24" t="s">
        <v>5882</v>
      </c>
      <c r="H4689" s="2">
        <v>1039000</v>
      </c>
      <c r="I4689" s="2">
        <v>10462500</v>
      </c>
      <c r="J4689" s="2">
        <v>10462500</v>
      </c>
      <c r="K4689" s="28" t="str">
        <f t="shared" si="586"/>
        <v/>
      </c>
      <c r="L4689" s="28" t="str">
        <f t="shared" si="587"/>
        <v/>
      </c>
      <c r="M4689" s="28" t="s">
        <v>5882</v>
      </c>
      <c r="N4689" s="28" t="str">
        <f t="shared" si="588"/>
        <v/>
      </c>
      <c r="O4689" s="28" t="str">
        <f>IF(N4689=1,M4689&amp;" ("&amp;E4689&amp;")",M4689)</f>
        <v>Casablanca</v>
      </c>
      <c r="P4689" s="36">
        <f>INDEX(cpi!$A$1:$M$105,MATCH('Inflation adjust calc'!$E4689,cpi!$A:$A,0),MATCH('Inflation adjust calc'!$D4689,cpi!$1:$1,0))</f>
        <v>16.899999999999999</v>
      </c>
      <c r="Q4689" s="36">
        <f>cpi!$I$2</f>
        <v>240.85300000000001</v>
      </c>
      <c r="R4689" s="36">
        <f t="shared" si="585"/>
        <v>14.251656804733729</v>
      </c>
      <c r="S4689" s="28" t="str">
        <f t="shared" si="589"/>
        <v/>
      </c>
      <c r="T4689" s="37">
        <f t="shared" si="590"/>
        <v>14807471.420118345</v>
      </c>
      <c r="U4689" s="37">
        <f t="shared" si="591"/>
        <v>149107959.31952664</v>
      </c>
      <c r="V4689" s="37">
        <f t="shared" si="592"/>
        <v>149107959.31952664</v>
      </c>
    </row>
    <row r="4690" spans="1:22">
      <c r="A4690" s="23">
        <v>4689</v>
      </c>
      <c r="B4690" s="3" t="s">
        <v>5883</v>
      </c>
      <c r="C4690" s="28">
        <v>21</v>
      </c>
      <c r="D4690" s="29">
        <v>11</v>
      </c>
      <c r="E4690" s="28">
        <v>1976</v>
      </c>
      <c r="F4690" s="31">
        <f>DATE(E4690,D4690,C4690)</f>
        <v>28085</v>
      </c>
      <c r="G4690" s="24" t="s">
        <v>5884</v>
      </c>
      <c r="H4690" s="2">
        <v>1000000</v>
      </c>
      <c r="I4690" s="2">
        <v>117235147</v>
      </c>
      <c r="J4690" s="2">
        <v>225000000</v>
      </c>
      <c r="K4690" s="28" t="str">
        <f t="shared" si="586"/>
        <v/>
      </c>
      <c r="L4690" s="28" t="str">
        <f t="shared" si="587"/>
        <v/>
      </c>
      <c r="M4690" s="28" t="s">
        <v>5884</v>
      </c>
      <c r="N4690" s="28" t="str">
        <f t="shared" si="588"/>
        <v/>
      </c>
      <c r="O4690" s="28" t="str">
        <f>IF(N4690=1,M4690&amp;" ("&amp;E4690&amp;")",M4690)</f>
        <v>Rocky</v>
      </c>
      <c r="P4690" s="36">
        <f>INDEX(cpi!$A$1:$M$105,MATCH('Inflation adjust calc'!$E4690,cpi!$A:$A,0),MATCH('Inflation adjust calc'!$D4690,cpi!$1:$1,0))</f>
        <v>58</v>
      </c>
      <c r="Q4690" s="36">
        <f>cpi!$I$2</f>
        <v>240.85300000000001</v>
      </c>
      <c r="R4690" s="36">
        <f t="shared" ref="R4690:R4753" si="593">Q4690/P4690</f>
        <v>4.1526379310344828</v>
      </c>
      <c r="S4690" s="28" t="str">
        <f t="shared" si="589"/>
        <v/>
      </c>
      <c r="T4690" s="37">
        <f t="shared" si="590"/>
        <v>4152637.9310344825</v>
      </c>
      <c r="U4690" s="37">
        <f t="shared" si="591"/>
        <v>486835118.28260344</v>
      </c>
      <c r="V4690" s="37">
        <f t="shared" si="592"/>
        <v>934343534.48275864</v>
      </c>
    </row>
    <row r="4691" spans="1:22">
      <c r="A4691" s="23">
        <v>4690</v>
      </c>
      <c r="B4691" s="3">
        <v>41061</v>
      </c>
      <c r="C4691" s="28">
        <v>6</v>
      </c>
      <c r="D4691" s="29">
        <v>1</v>
      </c>
      <c r="E4691" s="28">
        <v>2012</v>
      </c>
      <c r="F4691" s="31">
        <f>DATE(E4691,D4691,C4691)</f>
        <v>40914</v>
      </c>
      <c r="G4691" s="24" t="s">
        <v>5885</v>
      </c>
      <c r="H4691" s="2">
        <v>1000000</v>
      </c>
      <c r="I4691" s="2">
        <v>53261944</v>
      </c>
      <c r="J4691" s="2">
        <v>101758489</v>
      </c>
      <c r="K4691" s="28" t="str">
        <f t="shared" si="586"/>
        <v/>
      </c>
      <c r="L4691" s="28" t="str">
        <f t="shared" si="587"/>
        <v/>
      </c>
      <c r="M4691" s="28" t="s">
        <v>5885</v>
      </c>
      <c r="N4691" s="28" t="str">
        <f t="shared" si="588"/>
        <v/>
      </c>
      <c r="O4691" s="28" t="str">
        <f>IF(N4691=1,M4691&amp;" ("&amp;E4691&amp;")",M4691)</f>
        <v>The Devil Inside</v>
      </c>
      <c r="P4691" s="36">
        <f>INDEX(cpi!$A$1:$M$105,MATCH('Inflation adjust calc'!$E4691,cpi!$A:$A,0),MATCH('Inflation adjust calc'!$D4691,cpi!$1:$1,0))</f>
        <v>226.66499999999999</v>
      </c>
      <c r="Q4691" s="36">
        <f>cpi!$I$2</f>
        <v>240.85300000000001</v>
      </c>
      <c r="R4691" s="36">
        <f t="shared" si="593"/>
        <v>1.0625945779013082</v>
      </c>
      <c r="S4691" s="28" t="str">
        <f t="shared" si="589"/>
        <v/>
      </c>
      <c r="T4691" s="37">
        <f t="shared" si="590"/>
        <v>1062594.5779013082</v>
      </c>
      <c r="U4691" s="37">
        <f t="shared" si="591"/>
        <v>56595852.902883112</v>
      </c>
      <c r="V4691" s="37">
        <f t="shared" si="592"/>
        <v>108128018.66682991</v>
      </c>
    </row>
    <row r="4692" spans="1:22">
      <c r="A4692" s="23">
        <v>4691</v>
      </c>
      <c r="B4692" s="3">
        <v>23202</v>
      </c>
      <c r="C4692" s="28">
        <v>7</v>
      </c>
      <c r="D4692" s="29">
        <v>10</v>
      </c>
      <c r="E4692" s="28">
        <v>1963</v>
      </c>
      <c r="F4692" s="31">
        <f>DATE(E4692,D4692,C4692)</f>
        <v>23291</v>
      </c>
      <c r="G4692" s="24" t="s">
        <v>5886</v>
      </c>
      <c r="H4692" s="2">
        <v>1000000</v>
      </c>
      <c r="I4692" s="2">
        <v>37600000</v>
      </c>
      <c r="J4692" s="2">
        <v>37600000</v>
      </c>
      <c r="K4692" s="28" t="str">
        <f t="shared" si="586"/>
        <v/>
      </c>
      <c r="L4692" s="28" t="str">
        <f t="shared" si="587"/>
        <v/>
      </c>
      <c r="M4692" s="28" t="s">
        <v>5886</v>
      </c>
      <c r="N4692" s="28" t="str">
        <f t="shared" si="588"/>
        <v/>
      </c>
      <c r="O4692" s="28" t="str">
        <f>IF(N4692=1,M4692&amp;" ("&amp;E4692&amp;")",M4692)</f>
        <v>Tom Jones</v>
      </c>
      <c r="P4692" s="36">
        <f>INDEX(cpi!$A$1:$M$105,MATCH('Inflation adjust calc'!$E4692,cpi!$A:$A,0),MATCH('Inflation adjust calc'!$D4692,cpi!$1:$1,0))</f>
        <v>30.8</v>
      </c>
      <c r="Q4692" s="36">
        <f>cpi!$I$2</f>
        <v>240.85300000000001</v>
      </c>
      <c r="R4692" s="36">
        <f t="shared" si="593"/>
        <v>7.8199025974025975</v>
      </c>
      <c r="S4692" s="28" t="str">
        <f t="shared" si="589"/>
        <v/>
      </c>
      <c r="T4692" s="37">
        <f t="shared" si="590"/>
        <v>7819902.5974025978</v>
      </c>
      <c r="U4692" s="37">
        <f t="shared" si="591"/>
        <v>294028337.66233766</v>
      </c>
      <c r="V4692" s="37">
        <f t="shared" si="592"/>
        <v>294028337.66233766</v>
      </c>
    </row>
    <row r="4693" spans="1:22">
      <c r="A4693" s="23">
        <v>4692</v>
      </c>
      <c r="B4693" s="3" t="s">
        <v>1572</v>
      </c>
      <c r="C4693" s="28">
        <v>17</v>
      </c>
      <c r="D4693" s="29">
        <v>4</v>
      </c>
      <c r="E4693" s="28">
        <v>2015</v>
      </c>
      <c r="F4693" s="31">
        <f>DATE(E4693,D4693,C4693)</f>
        <v>42111</v>
      </c>
      <c r="G4693" s="24" t="s">
        <v>5887</v>
      </c>
      <c r="H4693" s="2">
        <v>1000000</v>
      </c>
      <c r="I4693" s="2">
        <v>32482090</v>
      </c>
      <c r="J4693" s="2">
        <v>62561449</v>
      </c>
      <c r="K4693" s="28" t="str">
        <f t="shared" si="586"/>
        <v/>
      </c>
      <c r="L4693" s="28" t="str">
        <f t="shared" si="587"/>
        <v/>
      </c>
      <c r="M4693" s="28" t="s">
        <v>5887</v>
      </c>
      <c r="N4693" s="28" t="str">
        <f t="shared" si="588"/>
        <v/>
      </c>
      <c r="O4693" s="28" t="str">
        <f>IF(N4693=1,M4693&amp;" ("&amp;E4693&amp;")",M4693)</f>
        <v>Unfriended</v>
      </c>
      <c r="P4693" s="36">
        <f>INDEX(cpi!$A$1:$M$105,MATCH('Inflation adjust calc'!$E4693,cpi!$A:$A,0),MATCH('Inflation adjust calc'!$D4693,cpi!$1:$1,0))</f>
        <v>236.59899999999999</v>
      </c>
      <c r="Q4693" s="36">
        <f>cpi!$I$2</f>
        <v>240.85300000000001</v>
      </c>
      <c r="R4693" s="36">
        <f t="shared" si="593"/>
        <v>1.0179797885874413</v>
      </c>
      <c r="S4693" s="28" t="str">
        <f t="shared" si="589"/>
        <v/>
      </c>
      <c r="T4693" s="37">
        <f t="shared" si="590"/>
        <v>1017979.7885874413</v>
      </c>
      <c r="U4693" s="37">
        <f t="shared" si="591"/>
        <v>33066111.11107824</v>
      </c>
      <c r="V4693" s="37">
        <f t="shared" si="592"/>
        <v>63686290.626743995</v>
      </c>
    </row>
    <row r="4694" spans="1:22">
      <c r="A4694" s="23">
        <v>4693</v>
      </c>
      <c r="B4694" s="3">
        <v>27974</v>
      </c>
      <c r="C4694" s="28">
        <v>8</v>
      </c>
      <c r="D4694" s="29">
        <v>2</v>
      </c>
      <c r="E4694" s="28">
        <v>1976</v>
      </c>
      <c r="F4694" s="31">
        <f>DATE(E4694,D4694,C4694)</f>
        <v>27798</v>
      </c>
      <c r="G4694" s="24" t="s">
        <v>5888</v>
      </c>
      <c r="H4694" s="2">
        <v>1000000</v>
      </c>
      <c r="I4694" s="2">
        <v>28262574</v>
      </c>
      <c r="J4694" s="2">
        <v>28268493</v>
      </c>
      <c r="K4694" s="28" t="str">
        <f t="shared" si="586"/>
        <v/>
      </c>
      <c r="L4694" s="28" t="str">
        <f t="shared" si="587"/>
        <v/>
      </c>
      <c r="M4694" s="28" t="s">
        <v>5888</v>
      </c>
      <c r="N4694" s="28" t="str">
        <f t="shared" si="588"/>
        <v/>
      </c>
      <c r="O4694" s="28" t="str">
        <f>IF(N4694=1,M4694&amp;" ("&amp;E4694&amp;")",M4694)</f>
        <v>Taxi Driver</v>
      </c>
      <c r="P4694" s="36">
        <f>INDEX(cpi!$A$1:$M$105,MATCH('Inflation adjust calc'!$E4694,cpi!$A:$A,0),MATCH('Inflation adjust calc'!$D4694,cpi!$1:$1,0))</f>
        <v>55.8</v>
      </c>
      <c r="Q4694" s="36">
        <f>cpi!$I$2</f>
        <v>240.85300000000001</v>
      </c>
      <c r="R4694" s="36">
        <f t="shared" si="593"/>
        <v>4.3163620071684594</v>
      </c>
      <c r="S4694" s="28" t="str">
        <f t="shared" si="589"/>
        <v/>
      </c>
      <c r="T4694" s="37">
        <f t="shared" si="590"/>
        <v>4316362.0071684597</v>
      </c>
      <c r="U4694" s="37">
        <f t="shared" si="591"/>
        <v>121991500.63838711</v>
      </c>
      <c r="V4694" s="37">
        <f t="shared" si="592"/>
        <v>122017049.18510754</v>
      </c>
    </row>
    <row r="4695" spans="1:22">
      <c r="A4695" s="23">
        <v>4694</v>
      </c>
      <c r="B4695" s="3" t="s">
        <v>5889</v>
      </c>
      <c r="C4695" s="28">
        <v>24</v>
      </c>
      <c r="D4695" s="29">
        <v>5</v>
      </c>
      <c r="E4695" s="28">
        <v>2006</v>
      </c>
      <c r="F4695" s="31">
        <f>DATE(E4695,D4695,C4695)</f>
        <v>38861</v>
      </c>
      <c r="G4695" s="24" t="s">
        <v>5890</v>
      </c>
      <c r="H4695" s="2">
        <v>1000000</v>
      </c>
      <c r="I4695" s="2">
        <v>24146161</v>
      </c>
      <c r="J4695" s="2">
        <v>52769915</v>
      </c>
      <c r="K4695" s="28" t="str">
        <f t="shared" si="586"/>
        <v/>
      </c>
      <c r="L4695" s="28" t="str">
        <f t="shared" si="587"/>
        <v/>
      </c>
      <c r="M4695" s="28" t="s">
        <v>5890</v>
      </c>
      <c r="N4695" s="28" t="str">
        <f t="shared" si="588"/>
        <v/>
      </c>
      <c r="O4695" s="28" t="str">
        <f>IF(N4695=1,M4695&amp;" ("&amp;E4695&amp;")",M4695)</f>
        <v>An Inconvenient Truth</v>
      </c>
      <c r="P4695" s="36">
        <f>INDEX(cpi!$A$1:$M$105,MATCH('Inflation adjust calc'!$E4695,cpi!$A:$A,0),MATCH('Inflation adjust calc'!$D4695,cpi!$1:$1,0))</f>
        <v>202.5</v>
      </c>
      <c r="Q4695" s="36">
        <f>cpi!$I$2</f>
        <v>240.85300000000001</v>
      </c>
      <c r="R4695" s="36">
        <f t="shared" si="593"/>
        <v>1.1893975308641975</v>
      </c>
      <c r="S4695" s="28" t="str">
        <f t="shared" si="589"/>
        <v/>
      </c>
      <c r="T4695" s="37">
        <f t="shared" si="590"/>
        <v>1189397.5308641975</v>
      </c>
      <c r="U4695" s="37">
        <f t="shared" si="591"/>
        <v>28719384.273249384</v>
      </c>
      <c r="V4695" s="37">
        <f t="shared" si="592"/>
        <v>62764406.604913577</v>
      </c>
    </row>
    <row r="4696" spans="1:22">
      <c r="A4696" s="23">
        <v>4695</v>
      </c>
      <c r="B4696" s="3">
        <v>29222</v>
      </c>
      <c r="C4696" s="28">
        <v>1</v>
      </c>
      <c r="D4696" s="29">
        <v>2</v>
      </c>
      <c r="E4696" s="28">
        <v>1980</v>
      </c>
      <c r="F4696" s="31">
        <f>DATE(E4696,D4696,C4696)</f>
        <v>29252</v>
      </c>
      <c r="G4696" s="24" t="s">
        <v>3355</v>
      </c>
      <c r="H4696" s="2">
        <v>1000000</v>
      </c>
      <c r="I4696" s="2">
        <v>21378361</v>
      </c>
      <c r="J4696" s="2">
        <v>21378361</v>
      </c>
      <c r="K4696" s="28" t="str">
        <f t="shared" si="586"/>
        <v/>
      </c>
      <c r="L4696" s="28" t="str">
        <f t="shared" si="587"/>
        <v/>
      </c>
      <c r="M4696" s="28" t="s">
        <v>3355</v>
      </c>
      <c r="N4696" s="28">
        <f t="shared" si="588"/>
        <v>1</v>
      </c>
      <c r="O4696" s="28" t="str">
        <f>IF(N4696=1,M4696&amp;" ("&amp;E4696&amp;")",M4696)</f>
        <v>The Fog (1980)</v>
      </c>
      <c r="P4696" s="36">
        <f>INDEX(cpi!$A$1:$M$105,MATCH('Inflation adjust calc'!$E4696,cpi!$A:$A,0),MATCH('Inflation adjust calc'!$D4696,cpi!$1:$1,0))</f>
        <v>78.900000000000006</v>
      </c>
      <c r="Q4696" s="36">
        <f>cpi!$I$2</f>
        <v>240.85300000000001</v>
      </c>
      <c r="R4696" s="36">
        <f t="shared" si="593"/>
        <v>3.0526362484157161</v>
      </c>
      <c r="S4696" s="28" t="str">
        <f t="shared" si="589"/>
        <v/>
      </c>
      <c r="T4696" s="37">
        <f t="shared" si="590"/>
        <v>3052636.248415716</v>
      </c>
      <c r="U4696" s="37">
        <f t="shared" si="591"/>
        <v>65260359.720316857</v>
      </c>
      <c r="V4696" s="37">
        <f t="shared" si="592"/>
        <v>65260359.720316857</v>
      </c>
    </row>
    <row r="4697" spans="1:22">
      <c r="A4697" s="23">
        <v>4696</v>
      </c>
      <c r="B4697" s="3" t="s">
        <v>65</v>
      </c>
      <c r="C4697" s="28">
        <v>25</v>
      </c>
      <c r="D4697" s="29">
        <v>5</v>
      </c>
      <c r="E4697" s="28">
        <v>2012</v>
      </c>
      <c r="F4697" s="31">
        <f>DATE(E4697,D4697,C4697)</f>
        <v>41054</v>
      </c>
      <c r="G4697" s="24" t="s">
        <v>5891</v>
      </c>
      <c r="H4697" s="2">
        <v>1000000</v>
      </c>
      <c r="I4697" s="2">
        <v>18119640</v>
      </c>
      <c r="J4697" s="2">
        <v>42411721</v>
      </c>
      <c r="K4697" s="28" t="str">
        <f t="shared" si="586"/>
        <v/>
      </c>
      <c r="L4697" s="28" t="str">
        <f t="shared" si="587"/>
        <v/>
      </c>
      <c r="M4697" s="28" t="s">
        <v>5891</v>
      </c>
      <c r="N4697" s="28" t="str">
        <f t="shared" si="588"/>
        <v/>
      </c>
      <c r="O4697" s="28" t="str">
        <f>IF(N4697=1,M4697&amp;" ("&amp;E4697&amp;")",M4697)</f>
        <v>Chernobyl Diaries</v>
      </c>
      <c r="P4697" s="36">
        <f>INDEX(cpi!$A$1:$M$105,MATCH('Inflation adjust calc'!$E4697,cpi!$A:$A,0),MATCH('Inflation adjust calc'!$D4697,cpi!$1:$1,0))</f>
        <v>229.815</v>
      </c>
      <c r="Q4697" s="36">
        <f>cpi!$I$2</f>
        <v>240.85300000000001</v>
      </c>
      <c r="R4697" s="36">
        <f t="shared" si="593"/>
        <v>1.0480299371233384</v>
      </c>
      <c r="S4697" s="28" t="str">
        <f t="shared" si="589"/>
        <v/>
      </c>
      <c r="T4697" s="37">
        <f t="shared" si="590"/>
        <v>1048029.9371233383</v>
      </c>
      <c r="U4697" s="37">
        <f t="shared" si="591"/>
        <v>18989925.169897527</v>
      </c>
      <c r="V4697" s="37">
        <f t="shared" si="592"/>
        <v>44448753.292922571</v>
      </c>
    </row>
    <row r="4698" spans="1:22">
      <c r="A4698" s="23">
        <v>4697</v>
      </c>
      <c r="B4698" s="3">
        <v>29863</v>
      </c>
      <c r="C4698" s="28">
        <v>10</v>
      </c>
      <c r="D4698" s="29">
        <v>4</v>
      </c>
      <c r="E4698" s="28">
        <v>1981</v>
      </c>
      <c r="F4698" s="31">
        <f>DATE(E4698,D4698,C4698)</f>
        <v>29686</v>
      </c>
      <c r="G4698" s="24" t="s">
        <v>5892</v>
      </c>
      <c r="H4698" s="2">
        <v>1000000</v>
      </c>
      <c r="I4698" s="2">
        <v>17985000</v>
      </c>
      <c r="J4698" s="2">
        <v>17985000</v>
      </c>
      <c r="K4698" s="28" t="str">
        <f t="shared" si="586"/>
        <v/>
      </c>
      <c r="L4698" s="28" t="str">
        <f t="shared" si="587"/>
        <v/>
      </c>
      <c r="M4698" s="28" t="s">
        <v>5892</v>
      </c>
      <c r="N4698" s="28" t="str">
        <f t="shared" si="588"/>
        <v/>
      </c>
      <c r="O4698" s="28" t="str">
        <f>IF(N4698=1,M4698&amp;" ("&amp;E4698&amp;")",M4698)</f>
        <v>The Howling</v>
      </c>
      <c r="P4698" s="36">
        <f>INDEX(cpi!$A$1:$M$105,MATCH('Inflation adjust calc'!$E4698,cpi!$A:$A,0),MATCH('Inflation adjust calc'!$D4698,cpi!$1:$1,0))</f>
        <v>89.1</v>
      </c>
      <c r="Q4698" s="36">
        <f>cpi!$I$2</f>
        <v>240.85300000000001</v>
      </c>
      <c r="R4698" s="36">
        <f t="shared" si="593"/>
        <v>2.7031762065095402</v>
      </c>
      <c r="S4698" s="28" t="str">
        <f t="shared" si="589"/>
        <v/>
      </c>
      <c r="T4698" s="37">
        <f t="shared" si="590"/>
        <v>2703176.2065095403</v>
      </c>
      <c r="U4698" s="37">
        <f t="shared" si="591"/>
        <v>48616624.074074082</v>
      </c>
      <c r="V4698" s="37">
        <f t="shared" si="592"/>
        <v>48616624.074074082</v>
      </c>
    </row>
    <row r="4699" spans="1:22">
      <c r="A4699" s="23">
        <v>4698</v>
      </c>
      <c r="B4699" s="3">
        <v>23228</v>
      </c>
      <c r="C4699" s="28">
        <v>8</v>
      </c>
      <c r="D4699" s="29">
        <v>5</v>
      </c>
      <c r="E4699" s="28">
        <v>1963</v>
      </c>
      <c r="F4699" s="31">
        <f>DATE(E4699,D4699,C4699)</f>
        <v>23139</v>
      </c>
      <c r="G4699" s="24" t="s">
        <v>5893</v>
      </c>
      <c r="H4699" s="2">
        <v>1000000</v>
      </c>
      <c r="I4699" s="2">
        <v>16067035</v>
      </c>
      <c r="J4699" s="2">
        <v>59567035</v>
      </c>
      <c r="K4699" s="28" t="str">
        <f t="shared" si="586"/>
        <v/>
      </c>
      <c r="L4699" s="28" t="str">
        <f t="shared" si="587"/>
        <v/>
      </c>
      <c r="M4699" s="28" t="s">
        <v>5893</v>
      </c>
      <c r="N4699" s="28" t="str">
        <f t="shared" si="588"/>
        <v/>
      </c>
      <c r="O4699" s="28" t="str">
        <f>IF(N4699=1,M4699&amp;" ("&amp;E4699&amp;")",M4699)</f>
        <v>Dr. No</v>
      </c>
      <c r="P4699" s="36">
        <f>INDEX(cpi!$A$1:$M$105,MATCH('Inflation adjust calc'!$E4699,cpi!$A:$A,0),MATCH('Inflation adjust calc'!$D4699,cpi!$1:$1,0))</f>
        <v>30.5</v>
      </c>
      <c r="Q4699" s="36">
        <f>cpi!$I$2</f>
        <v>240.85300000000001</v>
      </c>
      <c r="R4699" s="36">
        <f t="shared" si="593"/>
        <v>7.8968196721311479</v>
      </c>
      <c r="S4699" s="28" t="str">
        <f t="shared" si="589"/>
        <v/>
      </c>
      <c r="T4699" s="37">
        <f t="shared" si="590"/>
        <v>7896819.6721311482</v>
      </c>
      <c r="U4699" s="37">
        <f t="shared" si="591"/>
        <v>126878478.06081967</v>
      </c>
      <c r="V4699" s="37">
        <f t="shared" si="592"/>
        <v>470390133.79852462</v>
      </c>
    </row>
    <row r="4700" spans="1:22">
      <c r="A4700" s="23">
        <v>4699</v>
      </c>
      <c r="B4700" s="3" t="s">
        <v>3773</v>
      </c>
      <c r="C4700" s="28">
        <v>18</v>
      </c>
      <c r="D4700" s="29">
        <v>9</v>
      </c>
      <c r="E4700" s="28">
        <v>1987</v>
      </c>
      <c r="F4700" s="31">
        <f>DATE(E4700,D4700,C4700)</f>
        <v>32038</v>
      </c>
      <c r="G4700" s="24" t="s">
        <v>5894</v>
      </c>
      <c r="H4700" s="2">
        <v>1000000</v>
      </c>
      <c r="I4700" s="2">
        <v>14564000</v>
      </c>
      <c r="J4700" s="2">
        <v>14564000</v>
      </c>
      <c r="K4700" s="28" t="str">
        <f t="shared" si="586"/>
        <v/>
      </c>
      <c r="L4700" s="28" t="str">
        <f t="shared" si="587"/>
        <v/>
      </c>
      <c r="M4700" s="28" t="s">
        <v>5894</v>
      </c>
      <c r="N4700" s="28" t="str">
        <f t="shared" si="588"/>
        <v/>
      </c>
      <c r="O4700" s="28" t="str">
        <f>IF(N4700=1,M4700&amp;" ("&amp;E4700&amp;")",M4700)</f>
        <v>Hellraiser</v>
      </c>
      <c r="P4700" s="36">
        <f>INDEX(cpi!$A$1:$M$105,MATCH('Inflation adjust calc'!$E4700,cpi!$A:$A,0),MATCH('Inflation adjust calc'!$D4700,cpi!$1:$1,0))</f>
        <v>115</v>
      </c>
      <c r="Q4700" s="36">
        <f>cpi!$I$2</f>
        <v>240.85300000000001</v>
      </c>
      <c r="R4700" s="36">
        <f t="shared" si="593"/>
        <v>2.0943739130434782</v>
      </c>
      <c r="S4700" s="28" t="str">
        <f t="shared" si="589"/>
        <v/>
      </c>
      <c r="T4700" s="37">
        <f t="shared" si="590"/>
        <v>2094373.9130434783</v>
      </c>
      <c r="U4700" s="37">
        <f t="shared" si="591"/>
        <v>30502461.669565216</v>
      </c>
      <c r="V4700" s="37">
        <f t="shared" si="592"/>
        <v>30502461.669565216</v>
      </c>
    </row>
    <row r="4701" spans="1:22">
      <c r="A4701" s="23">
        <v>4700</v>
      </c>
      <c r="B4701" s="3" t="s">
        <v>1269</v>
      </c>
      <c r="C4701" s="28">
        <v>16</v>
      </c>
      <c r="D4701" s="29">
        <v>9</v>
      </c>
      <c r="E4701" s="28">
        <v>2005</v>
      </c>
      <c r="F4701" s="31">
        <f>DATE(E4701,D4701,C4701)</f>
        <v>38611</v>
      </c>
      <c r="G4701" s="24" t="s">
        <v>5895</v>
      </c>
      <c r="H4701" s="2">
        <v>1000000</v>
      </c>
      <c r="I4701" s="2">
        <v>10047674</v>
      </c>
      <c r="J4701" s="2">
        <v>15943081</v>
      </c>
      <c r="K4701" s="28" t="str">
        <f t="shared" si="586"/>
        <v/>
      </c>
      <c r="L4701" s="28" t="str">
        <f t="shared" si="587"/>
        <v/>
      </c>
      <c r="M4701" s="28" t="s">
        <v>5895</v>
      </c>
      <c r="N4701" s="28" t="str">
        <f t="shared" si="588"/>
        <v/>
      </c>
      <c r="O4701" s="28" t="str">
        <f>IF(N4701=1,M4701&amp;" ("&amp;E4701&amp;")",M4701)</f>
        <v>Cry Wolf</v>
      </c>
      <c r="P4701" s="36">
        <f>INDEX(cpi!$A$1:$M$105,MATCH('Inflation adjust calc'!$E4701,cpi!$A:$A,0),MATCH('Inflation adjust calc'!$D4701,cpi!$1:$1,0))</f>
        <v>198.8</v>
      </c>
      <c r="Q4701" s="36">
        <f>cpi!$I$2</f>
        <v>240.85300000000001</v>
      </c>
      <c r="R4701" s="36">
        <f t="shared" si="593"/>
        <v>1.2115342052313882</v>
      </c>
      <c r="S4701" s="28" t="str">
        <f t="shared" si="589"/>
        <v/>
      </c>
      <c r="T4701" s="37">
        <f t="shared" si="590"/>
        <v>1211534.2052313883</v>
      </c>
      <c r="U4701" s="37">
        <f t="shared" si="591"/>
        <v>12173100.734014083</v>
      </c>
      <c r="V4701" s="37">
        <f t="shared" si="592"/>
        <v>19315587.968274646</v>
      </c>
    </row>
    <row r="4702" spans="1:22">
      <c r="A4702" s="23">
        <v>4701</v>
      </c>
      <c r="B4702" s="3" t="s">
        <v>2099</v>
      </c>
      <c r="C4702" s="28">
        <v>18</v>
      </c>
      <c r="D4702" s="29">
        <v>8</v>
      </c>
      <c r="E4702" s="28">
        <v>2000</v>
      </c>
      <c r="F4702" s="31">
        <f>DATE(E4702,D4702,C4702)</f>
        <v>36756</v>
      </c>
      <c r="G4702" s="24" t="s">
        <v>5896</v>
      </c>
      <c r="H4702" s="2">
        <v>1000000</v>
      </c>
      <c r="I4702" s="2">
        <v>10037390</v>
      </c>
      <c r="J4702" s="2">
        <v>10037390</v>
      </c>
      <c r="K4702" s="28" t="str">
        <f t="shared" si="586"/>
        <v/>
      </c>
      <c r="L4702" s="28" t="str">
        <f t="shared" si="587"/>
        <v/>
      </c>
      <c r="M4702" s="28" t="s">
        <v>5896</v>
      </c>
      <c r="N4702" s="28" t="str">
        <f t="shared" si="588"/>
        <v/>
      </c>
      <c r="O4702" s="28" t="str">
        <f>IF(N4702=1,M4702&amp;" ("&amp;E4702&amp;")",M4702)</f>
        <v>Godzilla 2000</v>
      </c>
      <c r="P4702" s="36">
        <f>INDEX(cpi!$A$1:$M$105,MATCH('Inflation adjust calc'!$E4702,cpi!$A:$A,0),MATCH('Inflation adjust calc'!$D4702,cpi!$1:$1,0))</f>
        <v>172.8</v>
      </c>
      <c r="Q4702" s="36">
        <f>cpi!$I$2</f>
        <v>240.85300000000001</v>
      </c>
      <c r="R4702" s="36">
        <f t="shared" si="593"/>
        <v>1.3938252314814814</v>
      </c>
      <c r="S4702" s="28" t="str">
        <f t="shared" si="589"/>
        <v/>
      </c>
      <c r="T4702" s="37">
        <f t="shared" si="590"/>
        <v>1393825.2314814813</v>
      </c>
      <c r="U4702" s="37">
        <f t="shared" si="591"/>
        <v>13990367.440219907</v>
      </c>
      <c r="V4702" s="37">
        <f t="shared" si="592"/>
        <v>13990367.440219907</v>
      </c>
    </row>
    <row r="4703" spans="1:22">
      <c r="A4703" s="23">
        <v>4702</v>
      </c>
      <c r="B4703" s="3" t="s">
        <v>4523</v>
      </c>
      <c r="C4703" s="28">
        <v>29</v>
      </c>
      <c r="D4703" s="29">
        <v>12</v>
      </c>
      <c r="E4703" s="28">
        <v>2010</v>
      </c>
      <c r="F4703" s="31">
        <f>DATE(E4703,D4703,C4703)</f>
        <v>40541</v>
      </c>
      <c r="G4703" s="24" t="s">
        <v>5897</v>
      </c>
      <c r="H4703" s="2">
        <v>1000000</v>
      </c>
      <c r="I4703" s="2">
        <v>9737892</v>
      </c>
      <c r="J4703" s="2">
        <v>16566240</v>
      </c>
      <c r="K4703" s="28" t="str">
        <f t="shared" si="586"/>
        <v/>
      </c>
      <c r="L4703" s="28" t="str">
        <f t="shared" si="587"/>
        <v/>
      </c>
      <c r="M4703" s="28" t="s">
        <v>5897</v>
      </c>
      <c r="N4703" s="28" t="str">
        <f t="shared" si="588"/>
        <v/>
      </c>
      <c r="O4703" s="28" t="str">
        <f>IF(N4703=1,M4703&amp;" ("&amp;E4703&amp;")",M4703)</f>
        <v>Blue Valentine</v>
      </c>
      <c r="P4703" s="36">
        <f>INDEX(cpi!$A$1:$M$105,MATCH('Inflation adjust calc'!$E4703,cpi!$A:$A,0),MATCH('Inflation adjust calc'!$D4703,cpi!$1:$1,0))</f>
        <v>219.179</v>
      </c>
      <c r="Q4703" s="36">
        <f>cpi!$I$2</f>
        <v>240.85300000000001</v>
      </c>
      <c r="R4703" s="36">
        <f t="shared" si="593"/>
        <v>1.0988872109098042</v>
      </c>
      <c r="S4703" s="28" t="str">
        <f t="shared" si="589"/>
        <v/>
      </c>
      <c r="T4703" s="37">
        <f t="shared" si="590"/>
        <v>1098887.2109098043</v>
      </c>
      <c r="U4703" s="37">
        <f t="shared" si="591"/>
        <v>10700844.980020896</v>
      </c>
      <c r="V4703" s="37">
        <f t="shared" si="592"/>
        <v>18204429.268862434</v>
      </c>
    </row>
    <row r="4704" spans="1:22">
      <c r="A4704" s="23">
        <v>4703</v>
      </c>
      <c r="B4704" s="3">
        <v>38395</v>
      </c>
      <c r="C4704" s="28">
        <v>2</v>
      </c>
      <c r="D4704" s="29">
        <v>12</v>
      </c>
      <c r="E4704" s="28">
        <v>2005</v>
      </c>
      <c r="F4704" s="31">
        <f>DATE(E4704,D4704,C4704)</f>
        <v>38688</v>
      </c>
      <c r="G4704" s="24" t="s">
        <v>5898</v>
      </c>
      <c r="H4704" s="2">
        <v>1000000</v>
      </c>
      <c r="I4704" s="2">
        <v>9015303</v>
      </c>
      <c r="J4704" s="2">
        <v>16553163</v>
      </c>
      <c r="K4704" s="28" t="str">
        <f t="shared" si="586"/>
        <v/>
      </c>
      <c r="L4704" s="28" t="str">
        <f t="shared" si="587"/>
        <v/>
      </c>
      <c r="M4704" s="28" t="s">
        <v>5898</v>
      </c>
      <c r="N4704" s="28" t="str">
        <f t="shared" si="588"/>
        <v/>
      </c>
      <c r="O4704" s="28" t="str">
        <f>IF(N4704=1,M4704&amp;" ("&amp;E4704&amp;")",M4704)</f>
        <v>Transamerica</v>
      </c>
      <c r="P4704" s="36">
        <f>INDEX(cpi!$A$1:$M$105,MATCH('Inflation adjust calc'!$E4704,cpi!$A:$A,0),MATCH('Inflation adjust calc'!$D4704,cpi!$1:$1,0))</f>
        <v>196.8</v>
      </c>
      <c r="Q4704" s="36">
        <f>cpi!$I$2</f>
        <v>240.85300000000001</v>
      </c>
      <c r="R4704" s="36">
        <f t="shared" si="593"/>
        <v>1.2238465447154472</v>
      </c>
      <c r="S4704" s="28" t="str">
        <f t="shared" si="589"/>
        <v/>
      </c>
      <c r="T4704" s="37">
        <f t="shared" si="590"/>
        <v>1223846.5447154471</v>
      </c>
      <c r="U4704" s="37">
        <f t="shared" si="591"/>
        <v>11033347.426112805</v>
      </c>
      <c r="V4704" s="37">
        <f t="shared" si="592"/>
        <v>20258531.341661587</v>
      </c>
    </row>
    <row r="4705" spans="1:22">
      <c r="A4705" s="23">
        <v>4704</v>
      </c>
      <c r="B4705" s="3">
        <v>25569</v>
      </c>
      <c r="C4705" s="28">
        <v>1</v>
      </c>
      <c r="D4705" s="29">
        <v>1</v>
      </c>
      <c r="E4705" s="28">
        <v>1970</v>
      </c>
      <c r="F4705" s="31">
        <f>DATE(E4705,D4705,C4705)</f>
        <v>25569</v>
      </c>
      <c r="G4705" s="24" t="s">
        <v>5899</v>
      </c>
      <c r="H4705" s="2">
        <v>1000000</v>
      </c>
      <c r="I4705" s="2">
        <v>9000000</v>
      </c>
      <c r="J4705" s="2">
        <v>9000000</v>
      </c>
      <c r="K4705" s="28" t="str">
        <f t="shared" si="586"/>
        <v/>
      </c>
      <c r="L4705" s="28" t="str">
        <f t="shared" si="587"/>
        <v/>
      </c>
      <c r="M4705" s="28" t="s">
        <v>5899</v>
      </c>
      <c r="N4705" s="28" t="str">
        <f t="shared" si="588"/>
        <v/>
      </c>
      <c r="O4705" s="28" t="str">
        <f>IF(N4705=1,M4705&amp;" ("&amp;E4705&amp;")",M4705)</f>
        <v>Beyond the Valley of the Dolls</v>
      </c>
      <c r="P4705" s="36">
        <f>INDEX(cpi!$A$1:$M$105,MATCH('Inflation adjust calc'!$E4705,cpi!$A:$A,0),MATCH('Inflation adjust calc'!$D4705,cpi!$1:$1,0))</f>
        <v>37.799999999999997</v>
      </c>
      <c r="Q4705" s="36">
        <f>cpi!$I$2</f>
        <v>240.85300000000001</v>
      </c>
      <c r="R4705" s="36">
        <f t="shared" si="593"/>
        <v>6.3717724867724872</v>
      </c>
      <c r="S4705" s="28" t="str">
        <f t="shared" si="589"/>
        <v/>
      </c>
      <c r="T4705" s="37">
        <f t="shared" si="590"/>
        <v>6371772.4867724869</v>
      </c>
      <c r="U4705" s="37">
        <f t="shared" si="591"/>
        <v>57345952.380952388</v>
      </c>
      <c r="V4705" s="37">
        <f t="shared" si="592"/>
        <v>57345952.380952388</v>
      </c>
    </row>
    <row r="4706" spans="1:22">
      <c r="A4706" s="23">
        <v>4705</v>
      </c>
      <c r="B4706" s="3">
        <v>20455</v>
      </c>
      <c r="C4706" s="28">
        <v>1</v>
      </c>
      <c r="D4706" s="29">
        <v>1</v>
      </c>
      <c r="E4706" s="28">
        <v>1956</v>
      </c>
      <c r="F4706" s="31">
        <f>DATE(E4706,D4706,C4706)</f>
        <v>20455</v>
      </c>
      <c r="G4706" s="24" t="s">
        <v>5900</v>
      </c>
      <c r="H4706" s="2">
        <v>1000000</v>
      </c>
      <c r="I4706" s="2">
        <v>9000000</v>
      </c>
      <c r="J4706" s="2">
        <v>9000000</v>
      </c>
      <c r="K4706" s="28" t="str">
        <f t="shared" si="586"/>
        <v/>
      </c>
      <c r="L4706" s="28" t="str">
        <f t="shared" si="587"/>
        <v/>
      </c>
      <c r="M4706" s="28" t="s">
        <v>5900</v>
      </c>
      <c r="N4706" s="28" t="str">
        <f t="shared" si="588"/>
        <v/>
      </c>
      <c r="O4706" s="28" t="str">
        <f>IF(N4706=1,M4706&amp;" ("&amp;E4706&amp;")",M4706)</f>
        <v>Love Me Tender</v>
      </c>
      <c r="P4706" s="36">
        <f>INDEX(cpi!$A$1:$M$105,MATCH('Inflation adjust calc'!$E4706,cpi!$A:$A,0),MATCH('Inflation adjust calc'!$D4706,cpi!$1:$1,0))</f>
        <v>26.8</v>
      </c>
      <c r="Q4706" s="36">
        <f>cpi!$I$2</f>
        <v>240.85300000000001</v>
      </c>
      <c r="R4706" s="36">
        <f t="shared" si="593"/>
        <v>8.9870522388059708</v>
      </c>
      <c r="S4706" s="28" t="str">
        <f t="shared" si="589"/>
        <v/>
      </c>
      <c r="T4706" s="37">
        <f t="shared" si="590"/>
        <v>8987052.2388059702</v>
      </c>
      <c r="U4706" s="37">
        <f t="shared" si="591"/>
        <v>80883470.149253741</v>
      </c>
      <c r="V4706" s="37">
        <f t="shared" si="592"/>
        <v>80883470.149253741</v>
      </c>
    </row>
    <row r="4707" spans="1:22">
      <c r="A4707" s="23">
        <v>4706</v>
      </c>
      <c r="B4707" s="3">
        <v>17899</v>
      </c>
      <c r="C4707" s="28">
        <v>1</v>
      </c>
      <c r="D4707" s="29">
        <v>1</v>
      </c>
      <c r="E4707" s="28">
        <v>1949</v>
      </c>
      <c r="F4707" s="31">
        <f>DATE(E4707,D4707,C4707)</f>
        <v>17899</v>
      </c>
      <c r="G4707" s="24" t="s">
        <v>5901</v>
      </c>
      <c r="H4707" s="2">
        <v>1000000</v>
      </c>
      <c r="I4707" s="2">
        <v>7800000</v>
      </c>
      <c r="J4707" s="2">
        <v>7800000</v>
      </c>
      <c r="K4707" s="28" t="str">
        <f t="shared" si="586"/>
        <v/>
      </c>
      <c r="L4707" s="28" t="str">
        <f t="shared" si="587"/>
        <v/>
      </c>
      <c r="M4707" s="28" t="s">
        <v>5901</v>
      </c>
      <c r="N4707" s="28" t="str">
        <f t="shared" si="588"/>
        <v/>
      </c>
      <c r="O4707" s="28" t="str">
        <f>IF(N4707=1,M4707&amp;" ("&amp;E4707&amp;")",M4707)</f>
        <v>Sands of Iwo Jima</v>
      </c>
      <c r="P4707" s="36">
        <f>INDEX(cpi!$A$1:$M$105,MATCH('Inflation adjust calc'!$E4707,cpi!$A:$A,0),MATCH('Inflation adjust calc'!$D4707,cpi!$1:$1,0))</f>
        <v>24</v>
      </c>
      <c r="Q4707" s="36">
        <f>cpi!$I$2</f>
        <v>240.85300000000001</v>
      </c>
      <c r="R4707" s="36">
        <f t="shared" si="593"/>
        <v>10.035541666666667</v>
      </c>
      <c r="S4707" s="28" t="str">
        <f t="shared" si="589"/>
        <v/>
      </c>
      <c r="T4707" s="37">
        <f t="shared" si="590"/>
        <v>10035541.666666668</v>
      </c>
      <c r="U4707" s="37">
        <f t="shared" si="591"/>
        <v>78277225</v>
      </c>
      <c r="V4707" s="37">
        <f t="shared" si="592"/>
        <v>78277225</v>
      </c>
    </row>
    <row r="4708" spans="1:22">
      <c r="A4708" s="23">
        <v>4707</v>
      </c>
      <c r="B4708" s="3" t="s">
        <v>719</v>
      </c>
      <c r="C4708" s="28">
        <v>25</v>
      </c>
      <c r="D4708" s="29">
        <v>9</v>
      </c>
      <c r="E4708" s="28">
        <v>2015</v>
      </c>
      <c r="F4708" s="31">
        <f>DATE(E4708,D4708,C4708)</f>
        <v>42272</v>
      </c>
      <c r="G4708" s="24" t="s">
        <v>5902</v>
      </c>
      <c r="H4708" s="2">
        <v>1000000</v>
      </c>
      <c r="I4708" s="2">
        <v>7192291</v>
      </c>
      <c r="J4708" s="2">
        <v>12931569</v>
      </c>
      <c r="K4708" s="28" t="str">
        <f t="shared" si="586"/>
        <v/>
      </c>
      <c r="L4708" s="28" t="str">
        <f t="shared" si="587"/>
        <v/>
      </c>
      <c r="M4708" s="28" t="s">
        <v>5902</v>
      </c>
      <c r="N4708" s="28" t="str">
        <f t="shared" si="588"/>
        <v/>
      </c>
      <c r="O4708" s="28" t="str">
        <f>IF(N4708=1,M4708&amp;" ("&amp;E4708&amp;")",M4708)</f>
        <v>The Green Inferno</v>
      </c>
      <c r="P4708" s="36">
        <f>INDEX(cpi!$A$1:$M$105,MATCH('Inflation adjust calc'!$E4708,cpi!$A:$A,0),MATCH('Inflation adjust calc'!$D4708,cpi!$1:$1,0))</f>
        <v>237.94499999999999</v>
      </c>
      <c r="Q4708" s="36">
        <f>cpi!$I$2</f>
        <v>240.85300000000001</v>
      </c>
      <c r="R4708" s="36">
        <f t="shared" si="593"/>
        <v>1.0122213116476497</v>
      </c>
      <c r="S4708" s="28" t="str">
        <f t="shared" si="589"/>
        <v/>
      </c>
      <c r="T4708" s="37">
        <f t="shared" si="590"/>
        <v>1012221.3116476497</v>
      </c>
      <c r="U4708" s="37">
        <f t="shared" si="591"/>
        <v>7280190.2297715861</v>
      </c>
      <c r="V4708" s="37">
        <f t="shared" si="592"/>
        <v>13089609.734842086</v>
      </c>
    </row>
    <row r="4709" spans="1:22">
      <c r="A4709" s="23">
        <v>4708</v>
      </c>
      <c r="B4709" s="3" t="s">
        <v>2155</v>
      </c>
      <c r="C4709" s="28">
        <v>19</v>
      </c>
      <c r="D4709" s="29">
        <v>10</v>
      </c>
      <c r="E4709" s="28">
        <v>2012</v>
      </c>
      <c r="F4709" s="31">
        <f>DATE(E4709,D4709,C4709)</f>
        <v>41201</v>
      </c>
      <c r="G4709" s="24" t="s">
        <v>5903</v>
      </c>
      <c r="H4709" s="2">
        <v>1000000</v>
      </c>
      <c r="I4709" s="2">
        <v>6002451</v>
      </c>
      <c r="J4709" s="2">
        <v>11495204</v>
      </c>
      <c r="K4709" s="28" t="str">
        <f t="shared" si="586"/>
        <v/>
      </c>
      <c r="L4709" s="28" t="str">
        <f t="shared" si="587"/>
        <v/>
      </c>
      <c r="M4709" s="28" t="s">
        <v>5903</v>
      </c>
      <c r="N4709" s="28" t="str">
        <f t="shared" si="588"/>
        <v/>
      </c>
      <c r="O4709" s="28" t="str">
        <f>IF(N4709=1,M4709&amp;" ("&amp;E4709&amp;")",M4709)</f>
        <v>The Sessions</v>
      </c>
      <c r="P4709" s="36">
        <f>INDEX(cpi!$A$1:$M$105,MATCH('Inflation adjust calc'!$E4709,cpi!$A:$A,0),MATCH('Inflation adjust calc'!$D4709,cpi!$1:$1,0))</f>
        <v>231.31700000000001</v>
      </c>
      <c r="Q4709" s="36">
        <f>cpi!$I$2</f>
        <v>240.85300000000001</v>
      </c>
      <c r="R4709" s="36">
        <f t="shared" si="593"/>
        <v>1.0412248127029142</v>
      </c>
      <c r="S4709" s="28" t="str">
        <f t="shared" si="589"/>
        <v/>
      </c>
      <c r="T4709" s="37">
        <f t="shared" si="590"/>
        <v>1041224.8127029142</v>
      </c>
      <c r="U4709" s="37">
        <f t="shared" si="591"/>
        <v>6249900.9182334198</v>
      </c>
      <c r="V4709" s="37">
        <f t="shared" si="592"/>
        <v>11969091.63188179</v>
      </c>
    </row>
    <row r="4710" spans="1:22">
      <c r="A4710" s="23">
        <v>4709</v>
      </c>
      <c r="B4710" s="3">
        <v>39542</v>
      </c>
      <c r="C4710" s="28">
        <v>4</v>
      </c>
      <c r="D4710" s="29">
        <v>4</v>
      </c>
      <c r="E4710" s="28">
        <v>2008</v>
      </c>
      <c r="F4710" s="31">
        <f>DATE(E4710,D4710,C4710)</f>
        <v>39542</v>
      </c>
      <c r="G4710" s="24" t="s">
        <v>5904</v>
      </c>
      <c r="H4710" s="2">
        <v>1000000</v>
      </c>
      <c r="I4710" s="2">
        <v>5505267</v>
      </c>
      <c r="J4710" s="2">
        <v>16173879</v>
      </c>
      <c r="K4710" s="28" t="str">
        <f t="shared" si="586"/>
        <v/>
      </c>
      <c r="L4710" s="28" t="str">
        <f t="shared" si="587"/>
        <v/>
      </c>
      <c r="M4710" s="28" t="s">
        <v>5904</v>
      </c>
      <c r="N4710" s="28" t="str">
        <f t="shared" si="588"/>
        <v/>
      </c>
      <c r="O4710" s="28" t="str">
        <f>IF(N4710=1,M4710&amp;" ("&amp;E4710&amp;")",M4710)</f>
        <v>Shine a Light</v>
      </c>
      <c r="P4710" s="36">
        <f>INDEX(cpi!$A$1:$M$105,MATCH('Inflation adjust calc'!$E4710,cpi!$A:$A,0),MATCH('Inflation adjust calc'!$D4710,cpi!$1:$1,0))</f>
        <v>214.82300000000001</v>
      </c>
      <c r="Q4710" s="36">
        <f>cpi!$I$2</f>
        <v>240.85300000000001</v>
      </c>
      <c r="R4710" s="36">
        <f t="shared" si="593"/>
        <v>1.1211695209544601</v>
      </c>
      <c r="S4710" s="28" t="str">
        <f t="shared" si="589"/>
        <v/>
      </c>
      <c r="T4710" s="37">
        <f t="shared" si="590"/>
        <v>1121169.5209544601</v>
      </c>
      <c r="U4710" s="37">
        <f t="shared" si="591"/>
        <v>6172337.565116398</v>
      </c>
      <c r="V4710" s="37">
        <f t="shared" si="592"/>
        <v>18133660.170405403</v>
      </c>
    </row>
    <row r="4711" spans="1:22">
      <c r="A4711" s="23">
        <v>4710</v>
      </c>
      <c r="B4711" s="3" t="s">
        <v>714</v>
      </c>
      <c r="C4711" s="28">
        <v>23</v>
      </c>
      <c r="D4711" s="29">
        <v>3</v>
      </c>
      <c r="E4711" s="28">
        <v>2012</v>
      </c>
      <c r="F4711" s="31">
        <f>DATE(E4711,D4711,C4711)</f>
        <v>40991</v>
      </c>
      <c r="G4711" s="24" t="s">
        <v>5905</v>
      </c>
      <c r="H4711" s="2">
        <v>1000000</v>
      </c>
      <c r="I4711" s="2">
        <v>5355847</v>
      </c>
      <c r="J4711" s="2">
        <v>5391992</v>
      </c>
      <c r="K4711" s="28" t="str">
        <f t="shared" si="586"/>
        <v/>
      </c>
      <c r="L4711" s="28" t="str">
        <f t="shared" si="587"/>
        <v/>
      </c>
      <c r="M4711" s="28" t="s">
        <v>5905</v>
      </c>
      <c r="N4711" s="28" t="str">
        <f t="shared" si="588"/>
        <v/>
      </c>
      <c r="O4711" s="28" t="str">
        <f>IF(N4711=1,M4711&amp;" ("&amp;E4711&amp;")",M4711)</f>
        <v>October Baby</v>
      </c>
      <c r="P4711" s="36">
        <f>INDEX(cpi!$A$1:$M$105,MATCH('Inflation adjust calc'!$E4711,cpi!$A:$A,0),MATCH('Inflation adjust calc'!$D4711,cpi!$1:$1,0))</f>
        <v>229.392</v>
      </c>
      <c r="Q4711" s="36">
        <f>cpi!$I$2</f>
        <v>240.85300000000001</v>
      </c>
      <c r="R4711" s="36">
        <f t="shared" si="593"/>
        <v>1.0499625095905698</v>
      </c>
      <c r="S4711" s="28" t="str">
        <f t="shared" si="589"/>
        <v/>
      </c>
      <c r="T4711" s="37">
        <f t="shared" si="590"/>
        <v>1049962.5095905699</v>
      </c>
      <c r="U4711" s="37">
        <f t="shared" si="591"/>
        <v>5623438.5571031244</v>
      </c>
      <c r="V4711" s="37">
        <f t="shared" si="592"/>
        <v>5661389.4520122753</v>
      </c>
    </row>
    <row r="4712" spans="1:22">
      <c r="A4712" s="23">
        <v>4711</v>
      </c>
      <c r="B4712" s="3">
        <v>41982</v>
      </c>
      <c r="C4712" s="28">
        <v>12</v>
      </c>
      <c r="D4712" s="29">
        <v>9</v>
      </c>
      <c r="E4712" s="28">
        <v>2014</v>
      </c>
      <c r="F4712" s="31">
        <f>DATE(E4712,D4712,C4712)</f>
        <v>41894</v>
      </c>
      <c r="G4712" s="24" t="s">
        <v>5906</v>
      </c>
      <c r="H4712" s="2">
        <v>1000000</v>
      </c>
      <c r="I4712" s="2">
        <v>5284309</v>
      </c>
      <c r="J4712" s="2">
        <v>5797192</v>
      </c>
      <c r="K4712" s="28" t="str">
        <f t="shared" si="586"/>
        <v/>
      </c>
      <c r="L4712" s="28" t="str">
        <f t="shared" si="587"/>
        <v/>
      </c>
      <c r="M4712" s="28" t="s">
        <v>5906</v>
      </c>
      <c r="N4712" s="28" t="str">
        <f t="shared" si="588"/>
        <v/>
      </c>
      <c r="O4712" s="28" t="str">
        <f>IF(N4712=1,M4712&amp;" ("&amp;E4712&amp;")",M4712)</f>
        <v>The Skeleton Twins</v>
      </c>
      <c r="P4712" s="36">
        <f>INDEX(cpi!$A$1:$M$105,MATCH('Inflation adjust calc'!$E4712,cpi!$A:$A,0),MATCH('Inflation adjust calc'!$D4712,cpi!$1:$1,0))</f>
        <v>238.03100000000001</v>
      </c>
      <c r="Q4712" s="36">
        <f>cpi!$I$2</f>
        <v>240.85300000000001</v>
      </c>
      <c r="R4712" s="36">
        <f t="shared" si="593"/>
        <v>1.0118555986405133</v>
      </c>
      <c r="S4712" s="28" t="str">
        <f t="shared" si="589"/>
        <v/>
      </c>
      <c r="T4712" s="37">
        <f t="shared" si="590"/>
        <v>1011855.5986405134</v>
      </c>
      <c r="U4712" s="37">
        <f t="shared" si="591"/>
        <v>5346957.6465964522</v>
      </c>
      <c r="V4712" s="37">
        <f t="shared" si="592"/>
        <v>5865921.1815939946</v>
      </c>
    </row>
    <row r="4713" spans="1:22">
      <c r="A4713" s="23">
        <v>4712</v>
      </c>
      <c r="B4713" s="3" t="s">
        <v>60</v>
      </c>
      <c r="C4713" s="28">
        <v>14</v>
      </c>
      <c r="D4713" s="29">
        <v>6</v>
      </c>
      <c r="E4713" s="28">
        <v>2013</v>
      </c>
      <c r="F4713" s="31">
        <f>DATE(E4713,D4713,C4713)</f>
        <v>41439</v>
      </c>
      <c r="G4713" s="24" t="s">
        <v>5907</v>
      </c>
      <c r="H4713" s="2">
        <v>1000000</v>
      </c>
      <c r="I4713" s="2">
        <v>4946250</v>
      </c>
      <c r="J4713" s="2">
        <v>5892466</v>
      </c>
      <c r="K4713" s="28" t="str">
        <f t="shared" si="586"/>
        <v/>
      </c>
      <c r="L4713" s="28" t="str">
        <f t="shared" si="587"/>
        <v/>
      </c>
      <c r="M4713" s="28" t="s">
        <v>5907</v>
      </c>
      <c r="N4713" s="28" t="str">
        <f t="shared" si="588"/>
        <v/>
      </c>
      <c r="O4713" s="28" t="str">
        <f>IF(N4713=1,M4713&amp;" ("&amp;E4713&amp;")",M4713)</f>
        <v>20 Feet From Stardom</v>
      </c>
      <c r="P4713" s="36">
        <f>INDEX(cpi!$A$1:$M$105,MATCH('Inflation adjust calc'!$E4713,cpi!$A:$A,0),MATCH('Inflation adjust calc'!$D4713,cpi!$1:$1,0))</f>
        <v>233.50399999999999</v>
      </c>
      <c r="Q4713" s="36">
        <f>cpi!$I$2</f>
        <v>240.85300000000001</v>
      </c>
      <c r="R4713" s="36">
        <f t="shared" si="593"/>
        <v>1.0314726942579142</v>
      </c>
      <c r="S4713" s="28" t="str">
        <f t="shared" si="589"/>
        <v/>
      </c>
      <c r="T4713" s="37">
        <f t="shared" si="590"/>
        <v>1031472.6942579142</v>
      </c>
      <c r="U4713" s="37">
        <f t="shared" si="591"/>
        <v>5101921.813973208</v>
      </c>
      <c r="V4713" s="37">
        <f t="shared" si="592"/>
        <v>6077917.7808431545</v>
      </c>
    </row>
    <row r="4714" spans="1:22">
      <c r="A4714" s="23">
        <v>4713</v>
      </c>
      <c r="B4714" s="3">
        <v>40153</v>
      </c>
      <c r="C4714" s="28">
        <v>12</v>
      </c>
      <c r="D4714" s="29">
        <v>6</v>
      </c>
      <c r="E4714" s="28">
        <v>2009</v>
      </c>
      <c r="F4714" s="31">
        <f>DATE(E4714,D4714,C4714)</f>
        <v>39976</v>
      </c>
      <c r="G4714" s="24" t="s">
        <v>5908</v>
      </c>
      <c r="H4714" s="2">
        <v>1000000</v>
      </c>
      <c r="I4714" s="2">
        <v>4417674</v>
      </c>
      <c r="J4714" s="2">
        <v>4731944</v>
      </c>
      <c r="K4714" s="28" t="str">
        <f t="shared" si="586"/>
        <v/>
      </c>
      <c r="L4714" s="28" t="str">
        <f t="shared" si="587"/>
        <v/>
      </c>
      <c r="M4714" s="28" t="s">
        <v>5908</v>
      </c>
      <c r="N4714" s="28" t="str">
        <f t="shared" si="588"/>
        <v/>
      </c>
      <c r="O4714" s="28" t="str">
        <f>IF(N4714=1,M4714&amp;" ("&amp;E4714&amp;")",M4714)</f>
        <v>Food, Inc.</v>
      </c>
      <c r="P4714" s="36">
        <f>INDEX(cpi!$A$1:$M$105,MATCH('Inflation adjust calc'!$E4714,cpi!$A:$A,0),MATCH('Inflation adjust calc'!$D4714,cpi!$1:$1,0))</f>
        <v>215.69300000000001</v>
      </c>
      <c r="Q4714" s="36">
        <f>cpi!$I$2</f>
        <v>240.85300000000001</v>
      </c>
      <c r="R4714" s="36">
        <f t="shared" si="593"/>
        <v>1.1166472718168878</v>
      </c>
      <c r="S4714" s="28" t="str">
        <f t="shared" si="589"/>
        <v/>
      </c>
      <c r="T4714" s="37">
        <f t="shared" si="590"/>
        <v>1116647.2718168879</v>
      </c>
      <c r="U4714" s="37">
        <f t="shared" si="591"/>
        <v>4932983.6198763978</v>
      </c>
      <c r="V4714" s="37">
        <f t="shared" si="592"/>
        <v>5283912.3579902919</v>
      </c>
    </row>
    <row r="4715" spans="1:22">
      <c r="A4715" s="23">
        <v>4714</v>
      </c>
      <c r="B4715" s="3" t="s">
        <v>1653</v>
      </c>
      <c r="C4715" s="28">
        <v>21</v>
      </c>
      <c r="D4715" s="29">
        <v>8</v>
      </c>
      <c r="E4715" s="28">
        <v>1998</v>
      </c>
      <c r="F4715" s="31">
        <f>DATE(E4715,D4715,C4715)</f>
        <v>36028</v>
      </c>
      <c r="G4715" s="24" t="s">
        <v>5909</v>
      </c>
      <c r="H4715" s="2">
        <v>1000000</v>
      </c>
      <c r="I4715" s="2">
        <v>3395581</v>
      </c>
      <c r="J4715" s="2">
        <v>3465703</v>
      </c>
      <c r="K4715" s="28" t="str">
        <f t="shared" si="586"/>
        <v/>
      </c>
      <c r="L4715" s="28" t="str">
        <f t="shared" si="587"/>
        <v/>
      </c>
      <c r="M4715" s="28" t="s">
        <v>5909</v>
      </c>
      <c r="N4715" s="28" t="str">
        <f t="shared" si="588"/>
        <v/>
      </c>
      <c r="O4715" s="28" t="str">
        <f>IF(N4715=1,M4715&amp;" ("&amp;E4715&amp;")",M4715)</f>
        <v>Next Stop, Wonderland</v>
      </c>
      <c r="P4715" s="36">
        <f>INDEX(cpi!$A$1:$M$105,MATCH('Inflation adjust calc'!$E4715,cpi!$A:$A,0),MATCH('Inflation adjust calc'!$D4715,cpi!$1:$1,0))</f>
        <v>163.4</v>
      </c>
      <c r="Q4715" s="36">
        <f>cpi!$I$2</f>
        <v>240.85300000000001</v>
      </c>
      <c r="R4715" s="36">
        <f t="shared" si="593"/>
        <v>1.4740085679314565</v>
      </c>
      <c r="S4715" s="28" t="str">
        <f t="shared" si="589"/>
        <v/>
      </c>
      <c r="T4715" s="37">
        <f t="shared" si="590"/>
        <v>1474008.5679314565</v>
      </c>
      <c r="U4715" s="37">
        <f t="shared" si="591"/>
        <v>5005115.4871052634</v>
      </c>
      <c r="V4715" s="37">
        <f t="shared" si="592"/>
        <v>5108475.9159057522</v>
      </c>
    </row>
    <row r="4716" spans="1:22">
      <c r="A4716" s="23">
        <v>4715</v>
      </c>
      <c r="B4716" s="3">
        <v>41796</v>
      </c>
      <c r="C4716" s="28">
        <v>6</v>
      </c>
      <c r="D4716" s="29">
        <v>6</v>
      </c>
      <c r="E4716" s="28">
        <v>2014</v>
      </c>
      <c r="F4716" s="31">
        <f>DATE(E4716,D4716,C4716)</f>
        <v>41796</v>
      </c>
      <c r="G4716" s="24" t="s">
        <v>5910</v>
      </c>
      <c r="H4716" s="2">
        <v>1000000</v>
      </c>
      <c r="I4716" s="2">
        <v>3122616</v>
      </c>
      <c r="J4716" s="2">
        <v>3324070</v>
      </c>
      <c r="K4716" s="28" t="str">
        <f t="shared" si="586"/>
        <v/>
      </c>
      <c r="L4716" s="28" t="str">
        <f t="shared" si="587"/>
        <v/>
      </c>
      <c r="M4716" s="28" t="s">
        <v>5910</v>
      </c>
      <c r="N4716" s="28" t="str">
        <f t="shared" si="588"/>
        <v/>
      </c>
      <c r="O4716" s="28" t="str">
        <f>IF(N4716=1,M4716&amp;" ("&amp;E4716&amp;")",M4716)</f>
        <v>Obvious Child</v>
      </c>
      <c r="P4716" s="36">
        <f>INDEX(cpi!$A$1:$M$105,MATCH('Inflation adjust calc'!$E4716,cpi!$A:$A,0),MATCH('Inflation adjust calc'!$D4716,cpi!$1:$1,0))</f>
        <v>238.34299999999999</v>
      </c>
      <c r="Q4716" s="36">
        <f>cpi!$I$2</f>
        <v>240.85300000000001</v>
      </c>
      <c r="R4716" s="36">
        <f t="shared" si="593"/>
        <v>1.0105310413983211</v>
      </c>
      <c r="S4716" s="28" t="str">
        <f t="shared" si="589"/>
        <v/>
      </c>
      <c r="T4716" s="37">
        <f t="shared" si="590"/>
        <v>1010531.041398321</v>
      </c>
      <c r="U4716" s="37">
        <f t="shared" si="591"/>
        <v>3155500.3983670599</v>
      </c>
      <c r="V4716" s="37">
        <f t="shared" si="592"/>
        <v>3359075.9187809173</v>
      </c>
    </row>
    <row r="4717" spans="1:22">
      <c r="A4717" s="23">
        <v>4716</v>
      </c>
      <c r="B4717" s="3" t="s">
        <v>637</v>
      </c>
      <c r="C4717" s="28">
        <v>21</v>
      </c>
      <c r="D4717" s="29">
        <v>10</v>
      </c>
      <c r="E4717" s="28">
        <v>2011</v>
      </c>
      <c r="F4717" s="31">
        <f>DATE(E4717,D4717,C4717)</f>
        <v>40837</v>
      </c>
      <c r="G4717" s="24" t="s">
        <v>5911</v>
      </c>
      <c r="H4717" s="2">
        <v>1000000</v>
      </c>
      <c r="I4717" s="2">
        <v>2981038</v>
      </c>
      <c r="J4717" s="2">
        <v>5438911</v>
      </c>
      <c r="K4717" s="28" t="str">
        <f t="shared" si="586"/>
        <v/>
      </c>
      <c r="L4717" s="28" t="str">
        <f t="shared" si="587"/>
        <v/>
      </c>
      <c r="M4717" s="28" t="s">
        <v>5911</v>
      </c>
      <c r="N4717" s="28" t="str">
        <f t="shared" si="588"/>
        <v/>
      </c>
      <c r="O4717" s="28" t="str">
        <f>IF(N4717=1,M4717&amp;" ("&amp;E4717&amp;")",M4717)</f>
        <v>Martha Marcy May Marlene</v>
      </c>
      <c r="P4717" s="36">
        <f>INDEX(cpi!$A$1:$M$105,MATCH('Inflation adjust calc'!$E4717,cpi!$A:$A,0),MATCH('Inflation adjust calc'!$D4717,cpi!$1:$1,0))</f>
        <v>226.42099999999999</v>
      </c>
      <c r="Q4717" s="36">
        <f>cpi!$I$2</f>
        <v>240.85300000000001</v>
      </c>
      <c r="R4717" s="36">
        <f t="shared" si="593"/>
        <v>1.0637396707902536</v>
      </c>
      <c r="S4717" s="28" t="str">
        <f t="shared" si="589"/>
        <v/>
      </c>
      <c r="T4717" s="37">
        <f t="shared" si="590"/>
        <v>1063739.6707902534</v>
      </c>
      <c r="U4717" s="37">
        <f t="shared" si="591"/>
        <v>3171048.3807332357</v>
      </c>
      <c r="V4717" s="37">
        <f t="shared" si="592"/>
        <v>5785585.3965974888</v>
      </c>
    </row>
    <row r="4718" spans="1:22">
      <c r="A4718" s="23">
        <v>4717</v>
      </c>
      <c r="B4718" s="3">
        <v>38419</v>
      </c>
      <c r="C4718" s="28">
        <v>3</v>
      </c>
      <c r="D4718" s="29">
        <v>8</v>
      </c>
      <c r="E4718" s="28">
        <v>2005</v>
      </c>
      <c r="F4718" s="31">
        <f>DATE(E4718,D4718,C4718)</f>
        <v>38567</v>
      </c>
      <c r="G4718" s="24" t="s">
        <v>5912</v>
      </c>
      <c r="H4718" s="2">
        <v>1000000</v>
      </c>
      <c r="I4718" s="2">
        <v>2678010</v>
      </c>
      <c r="J4718" s="2">
        <v>3553253</v>
      </c>
      <c r="K4718" s="28" t="str">
        <f t="shared" si="586"/>
        <v/>
      </c>
      <c r="L4718" s="28" t="str">
        <f t="shared" si="587"/>
        <v/>
      </c>
      <c r="M4718" s="28" t="s">
        <v>5912</v>
      </c>
      <c r="N4718" s="28" t="str">
        <f t="shared" si="588"/>
        <v/>
      </c>
      <c r="O4718" s="28" t="str">
        <f>IF(N4718=1,M4718&amp;" ("&amp;E4718&amp;")",M4718)</f>
        <v>Junebug</v>
      </c>
      <c r="P4718" s="36">
        <f>INDEX(cpi!$A$1:$M$105,MATCH('Inflation adjust calc'!$E4718,cpi!$A:$A,0),MATCH('Inflation adjust calc'!$D4718,cpi!$1:$1,0))</f>
        <v>196.4</v>
      </c>
      <c r="Q4718" s="36">
        <f>cpi!$I$2</f>
        <v>240.85300000000001</v>
      </c>
      <c r="R4718" s="36">
        <f t="shared" si="593"/>
        <v>1.2263391038696538</v>
      </c>
      <c r="S4718" s="28" t="str">
        <f t="shared" si="589"/>
        <v/>
      </c>
      <c r="T4718" s="37">
        <f t="shared" si="590"/>
        <v>1226339.1038696538</v>
      </c>
      <c r="U4718" s="37">
        <f t="shared" si="591"/>
        <v>3284148.3835539715</v>
      </c>
      <c r="V4718" s="37">
        <f t="shared" si="592"/>
        <v>4357493.0998421591</v>
      </c>
    </row>
    <row r="4719" spans="1:22">
      <c r="A4719" s="23">
        <v>4718</v>
      </c>
      <c r="B4719" s="3">
        <v>39455</v>
      </c>
      <c r="C4719" s="28">
        <v>1</v>
      </c>
      <c r="D4719" s="29">
        <v>8</v>
      </c>
      <c r="E4719" s="28">
        <v>2008</v>
      </c>
      <c r="F4719" s="31">
        <f>DATE(E4719,D4719,C4719)</f>
        <v>39661</v>
      </c>
      <c r="G4719" s="24" t="s">
        <v>5913</v>
      </c>
      <c r="H4719" s="2">
        <v>1000000</v>
      </c>
      <c r="I4719" s="2">
        <v>2511476</v>
      </c>
      <c r="J4719" s="2">
        <v>6030129</v>
      </c>
      <c r="K4719" s="28" t="str">
        <f t="shared" si="586"/>
        <v/>
      </c>
      <c r="L4719" s="28" t="str">
        <f t="shared" si="587"/>
        <v/>
      </c>
      <c r="M4719" s="28" t="s">
        <v>5913</v>
      </c>
      <c r="N4719" s="28" t="str">
        <f t="shared" si="588"/>
        <v/>
      </c>
      <c r="O4719" s="28" t="str">
        <f>IF(N4719=1,M4719&amp;" ("&amp;E4719&amp;")",M4719)</f>
        <v>Frozen River</v>
      </c>
      <c r="P4719" s="36">
        <f>INDEX(cpi!$A$1:$M$105,MATCH('Inflation adjust calc'!$E4719,cpi!$A:$A,0),MATCH('Inflation adjust calc'!$D4719,cpi!$1:$1,0))</f>
        <v>219.08600000000001</v>
      </c>
      <c r="Q4719" s="36">
        <f>cpi!$I$2</f>
        <v>240.85300000000001</v>
      </c>
      <c r="R4719" s="36">
        <f t="shared" si="593"/>
        <v>1.0993536784641647</v>
      </c>
      <c r="S4719" s="28" t="str">
        <f t="shared" si="589"/>
        <v/>
      </c>
      <c r="T4719" s="37">
        <f t="shared" si="590"/>
        <v>1099353.6784641647</v>
      </c>
      <c r="U4719" s="37">
        <f t="shared" si="591"/>
        <v>2761000.3789744666</v>
      </c>
      <c r="V4719" s="37">
        <f t="shared" si="592"/>
        <v>6629244.4977634344</v>
      </c>
    </row>
    <row r="4720" spans="1:22">
      <c r="A4720" s="23">
        <v>4719</v>
      </c>
      <c r="B4720" s="3" t="s">
        <v>624</v>
      </c>
      <c r="C4720" s="28">
        <v>21</v>
      </c>
      <c r="D4720" s="29">
        <v>11</v>
      </c>
      <c r="E4720" s="28">
        <v>2001</v>
      </c>
      <c r="F4720" s="31">
        <f>DATE(E4720,D4720,C4720)</f>
        <v>37216</v>
      </c>
      <c r="G4720" s="24" t="s">
        <v>5914</v>
      </c>
      <c r="H4720" s="2">
        <v>1000000</v>
      </c>
      <c r="I4720" s="2">
        <v>2402459</v>
      </c>
      <c r="J4720" s="2">
        <v>3575308</v>
      </c>
      <c r="K4720" s="28" t="str">
        <f t="shared" si="586"/>
        <v/>
      </c>
      <c r="L4720" s="28" t="str">
        <f t="shared" si="587"/>
        <v/>
      </c>
      <c r="M4720" s="28" t="s">
        <v>5914</v>
      </c>
      <c r="N4720" s="28" t="str">
        <f t="shared" si="588"/>
        <v/>
      </c>
      <c r="O4720" s="28" t="str">
        <f>IF(N4720=1,M4720&amp;" ("&amp;E4720&amp;")",M4720)</f>
        <v>The Sidewalks of New York</v>
      </c>
      <c r="P4720" s="36">
        <f>INDEX(cpi!$A$1:$M$105,MATCH('Inflation adjust calc'!$E4720,cpi!$A:$A,0),MATCH('Inflation adjust calc'!$D4720,cpi!$1:$1,0))</f>
        <v>177.4</v>
      </c>
      <c r="Q4720" s="36">
        <f>cpi!$I$2</f>
        <v>240.85300000000001</v>
      </c>
      <c r="R4720" s="36">
        <f t="shared" si="593"/>
        <v>1.3576832018038332</v>
      </c>
      <c r="S4720" s="28" t="str">
        <f t="shared" si="589"/>
        <v/>
      </c>
      <c r="T4720" s="37">
        <f t="shared" si="590"/>
        <v>1357683.2018038332</v>
      </c>
      <c r="U4720" s="37">
        <f t="shared" si="591"/>
        <v>3261778.2273224355</v>
      </c>
      <c r="V4720" s="37">
        <f t="shared" si="592"/>
        <v>4854135.612874859</v>
      </c>
    </row>
    <row r="4721" spans="1:22">
      <c r="A4721" s="23">
        <v>4720</v>
      </c>
      <c r="B4721" s="3" t="s">
        <v>3885</v>
      </c>
      <c r="C4721" s="28">
        <v>24</v>
      </c>
      <c r="D4721" s="29">
        <v>4</v>
      </c>
      <c r="E4721" s="28">
        <v>1998</v>
      </c>
      <c r="F4721" s="31">
        <f>DATE(E4721,D4721,C4721)</f>
        <v>35909</v>
      </c>
      <c r="G4721" s="24" t="s">
        <v>5915</v>
      </c>
      <c r="H4721" s="2">
        <v>1000000</v>
      </c>
      <c r="I4721" s="2">
        <v>2057193</v>
      </c>
      <c r="J4721" s="2">
        <v>2315026</v>
      </c>
      <c r="K4721" s="28" t="str">
        <f t="shared" si="586"/>
        <v/>
      </c>
      <c r="L4721" s="28" t="str">
        <f t="shared" si="587"/>
        <v/>
      </c>
      <c r="M4721" s="28" t="s">
        <v>5915</v>
      </c>
      <c r="N4721" s="28" t="str">
        <f t="shared" si="588"/>
        <v/>
      </c>
      <c r="O4721" s="28" t="str">
        <f>IF(N4721=1,M4721&amp;" ("&amp;E4721&amp;")",M4721)</f>
        <v>Two Girls and a Guy</v>
      </c>
      <c r="P4721" s="36">
        <f>INDEX(cpi!$A$1:$M$105,MATCH('Inflation adjust calc'!$E4721,cpi!$A:$A,0),MATCH('Inflation adjust calc'!$D4721,cpi!$1:$1,0))</f>
        <v>162.5</v>
      </c>
      <c r="Q4721" s="36">
        <f>cpi!$I$2</f>
        <v>240.85300000000001</v>
      </c>
      <c r="R4721" s="36">
        <f t="shared" si="593"/>
        <v>1.4821723076923077</v>
      </c>
      <c r="S4721" s="28" t="str">
        <f t="shared" si="589"/>
        <v/>
      </c>
      <c r="T4721" s="37">
        <f t="shared" si="590"/>
        <v>1482172.3076923077</v>
      </c>
      <c r="U4721" s="37">
        <f t="shared" si="591"/>
        <v>3049114.4961784617</v>
      </c>
      <c r="V4721" s="37">
        <f t="shared" si="592"/>
        <v>3431267.4287876924</v>
      </c>
    </row>
    <row r="4722" spans="1:22">
      <c r="A4722" s="23">
        <v>4721</v>
      </c>
      <c r="B4722" s="3" t="s">
        <v>2323</v>
      </c>
      <c r="C4722" s="28">
        <v>29</v>
      </c>
      <c r="D4722" s="29">
        <v>9</v>
      </c>
      <c r="E4722" s="28">
        <v>2000</v>
      </c>
      <c r="F4722" s="31">
        <f>DATE(E4722,D4722,C4722)</f>
        <v>36798</v>
      </c>
      <c r="G4722" s="24" t="s">
        <v>5916</v>
      </c>
      <c r="H4722" s="2">
        <v>1000000</v>
      </c>
      <c r="I4722" s="2">
        <v>1744858</v>
      </c>
      <c r="J4722" s="2">
        <v>2022442</v>
      </c>
      <c r="K4722" s="28" t="str">
        <f t="shared" si="586"/>
        <v/>
      </c>
      <c r="L4722" s="28" t="str">
        <f t="shared" si="587"/>
        <v/>
      </c>
      <c r="M4722" s="28" t="s">
        <v>5916</v>
      </c>
      <c r="N4722" s="28" t="str">
        <f t="shared" si="588"/>
        <v/>
      </c>
      <c r="O4722" s="28" t="str">
        <f>IF(N4722=1,M4722&amp;" ("&amp;E4722&amp;")",M4722)</f>
        <v>The Broken Hearts Club: A Romantic Comedy</v>
      </c>
      <c r="P4722" s="36">
        <f>INDEX(cpi!$A$1:$M$105,MATCH('Inflation adjust calc'!$E4722,cpi!$A:$A,0),MATCH('Inflation adjust calc'!$D4722,cpi!$1:$1,0))</f>
        <v>173.7</v>
      </c>
      <c r="Q4722" s="36">
        <f>cpi!$I$2</f>
        <v>240.85300000000001</v>
      </c>
      <c r="R4722" s="36">
        <f t="shared" si="593"/>
        <v>1.3866033390903858</v>
      </c>
      <c r="S4722" s="28" t="str">
        <f t="shared" si="589"/>
        <v/>
      </c>
      <c r="T4722" s="37">
        <f t="shared" si="590"/>
        <v>1386603.3390903857</v>
      </c>
      <c r="U4722" s="37">
        <f t="shared" si="591"/>
        <v>2419425.9290385726</v>
      </c>
      <c r="V4722" s="37">
        <f t="shared" si="592"/>
        <v>2804324.8303166381</v>
      </c>
    </row>
    <row r="4723" spans="1:22">
      <c r="A4723" s="23">
        <v>4722</v>
      </c>
      <c r="B4723" s="3" t="s">
        <v>28</v>
      </c>
      <c r="C4723" s="28">
        <v>28</v>
      </c>
      <c r="D4723" s="29">
        <v>6</v>
      </c>
      <c r="E4723" s="28">
        <v>2006</v>
      </c>
      <c r="F4723" s="31">
        <f>DATE(E4723,D4723,C4723)</f>
        <v>38896</v>
      </c>
      <c r="G4723" s="24" t="s">
        <v>5917</v>
      </c>
      <c r="H4723" s="2">
        <v>1000000</v>
      </c>
      <c r="I4723" s="2">
        <v>1678874</v>
      </c>
      <c r="J4723" s="2">
        <v>1849392</v>
      </c>
      <c r="K4723" s="28" t="str">
        <f t="shared" si="586"/>
        <v/>
      </c>
      <c r="L4723" s="28" t="str">
        <f t="shared" si="587"/>
        <v/>
      </c>
      <c r="M4723" s="28" t="s">
        <v>5917</v>
      </c>
      <c r="N4723" s="28" t="str">
        <f t="shared" si="588"/>
        <v/>
      </c>
      <c r="O4723" s="28" t="str">
        <f>IF(N4723=1,M4723&amp;" ("&amp;E4723&amp;")",M4723)</f>
        <v>Who Killed the Electric Car?</v>
      </c>
      <c r="P4723" s="36">
        <f>INDEX(cpi!$A$1:$M$105,MATCH('Inflation adjust calc'!$E4723,cpi!$A:$A,0),MATCH('Inflation adjust calc'!$D4723,cpi!$1:$1,0))</f>
        <v>202.9</v>
      </c>
      <c r="Q4723" s="36">
        <f>cpi!$I$2</f>
        <v>240.85300000000001</v>
      </c>
      <c r="R4723" s="36">
        <f t="shared" si="593"/>
        <v>1.1870527353376048</v>
      </c>
      <c r="S4723" s="28" t="str">
        <f t="shared" si="589"/>
        <v/>
      </c>
      <c r="T4723" s="37">
        <f t="shared" si="590"/>
        <v>1187052.7353376048</v>
      </c>
      <c r="U4723" s="37">
        <f t="shared" si="591"/>
        <v>1992911.9739871859</v>
      </c>
      <c r="V4723" s="37">
        <f t="shared" si="592"/>
        <v>2195325.8323114836</v>
      </c>
    </row>
    <row r="4724" spans="1:22">
      <c r="A4724" s="23">
        <v>4723</v>
      </c>
      <c r="B4724" s="3" t="s">
        <v>1694</v>
      </c>
      <c r="C4724" s="28">
        <v>17</v>
      </c>
      <c r="D4724" s="29">
        <v>7</v>
      </c>
      <c r="E4724" s="28">
        <v>1996</v>
      </c>
      <c r="F4724" s="31">
        <f>DATE(E4724,D4724,C4724)</f>
        <v>35263</v>
      </c>
      <c r="G4724" s="24" t="s">
        <v>5918</v>
      </c>
      <c r="H4724" s="2">
        <v>1000000</v>
      </c>
      <c r="I4724" s="2">
        <v>1287480</v>
      </c>
      <c r="J4724" s="2">
        <v>1615787</v>
      </c>
      <c r="K4724" s="28" t="str">
        <f t="shared" si="586"/>
        <v/>
      </c>
      <c r="L4724" s="28" t="str">
        <f t="shared" si="587"/>
        <v/>
      </c>
      <c r="M4724" s="28" t="s">
        <v>5918</v>
      </c>
      <c r="N4724" s="28" t="str">
        <f t="shared" si="588"/>
        <v/>
      </c>
      <c r="O4724" s="28" t="str">
        <f>IF(N4724=1,M4724&amp;" ("&amp;E4724&amp;")",M4724)</f>
        <v>Walking and Talking</v>
      </c>
      <c r="P4724" s="36">
        <f>INDEX(cpi!$A$1:$M$105,MATCH('Inflation adjust calc'!$E4724,cpi!$A:$A,0),MATCH('Inflation adjust calc'!$D4724,cpi!$1:$1,0))</f>
        <v>157</v>
      </c>
      <c r="Q4724" s="36">
        <f>cpi!$I$2</f>
        <v>240.85300000000001</v>
      </c>
      <c r="R4724" s="36">
        <f t="shared" si="593"/>
        <v>1.534095541401274</v>
      </c>
      <c r="S4724" s="28" t="str">
        <f t="shared" si="589"/>
        <v/>
      </c>
      <c r="T4724" s="37">
        <f t="shared" si="590"/>
        <v>1534095.541401274</v>
      </c>
      <c r="U4724" s="37">
        <f t="shared" si="591"/>
        <v>1975117.3276433123</v>
      </c>
      <c r="V4724" s="37">
        <f t="shared" si="592"/>
        <v>2478771.6325541404</v>
      </c>
    </row>
    <row r="4725" spans="1:22">
      <c r="A4725" s="23">
        <v>4724</v>
      </c>
      <c r="B4725" s="3" t="s">
        <v>2393</v>
      </c>
      <c r="C4725" s="28">
        <v>19</v>
      </c>
      <c r="D4725" s="29">
        <v>9</v>
      </c>
      <c r="E4725" s="28">
        <v>2003</v>
      </c>
      <c r="F4725" s="31">
        <f>DATE(E4725,D4725,C4725)</f>
        <v>37883</v>
      </c>
      <c r="G4725" s="24" t="s">
        <v>5919</v>
      </c>
      <c r="H4725" s="2">
        <v>1000000</v>
      </c>
      <c r="I4725" s="2">
        <v>1239183</v>
      </c>
      <c r="J4725" s="2">
        <v>1492895</v>
      </c>
      <c r="K4725" s="28" t="str">
        <f t="shared" si="586"/>
        <v/>
      </c>
      <c r="L4725" s="28" t="str">
        <f t="shared" si="587"/>
        <v/>
      </c>
      <c r="M4725" s="28" t="s">
        <v>5919</v>
      </c>
      <c r="N4725" s="28" t="str">
        <f t="shared" si="588"/>
        <v/>
      </c>
      <c r="O4725" s="28" t="str">
        <f>IF(N4725=1,M4725&amp;" ("&amp;E4725&amp;")",M4725)</f>
        <v>Bubba Ho-Tep</v>
      </c>
      <c r="P4725" s="36">
        <f>INDEX(cpi!$A$1:$M$105,MATCH('Inflation adjust calc'!$E4725,cpi!$A:$A,0),MATCH('Inflation adjust calc'!$D4725,cpi!$1:$1,0))</f>
        <v>185.2</v>
      </c>
      <c r="Q4725" s="36">
        <f>cpi!$I$2</f>
        <v>240.85300000000001</v>
      </c>
      <c r="R4725" s="36">
        <f t="shared" si="593"/>
        <v>1.300502159827214</v>
      </c>
      <c r="S4725" s="28" t="str">
        <f t="shared" si="589"/>
        <v/>
      </c>
      <c r="T4725" s="37">
        <f t="shared" si="590"/>
        <v>1300502.159827214</v>
      </c>
      <c r="U4725" s="37">
        <f t="shared" si="591"/>
        <v>1611560.1679211664</v>
      </c>
      <c r="V4725" s="37">
        <f t="shared" si="592"/>
        <v>1941513.1718952486</v>
      </c>
    </row>
    <row r="4726" spans="1:22">
      <c r="A4726" s="23">
        <v>4725</v>
      </c>
      <c r="B4726" s="3">
        <v>37084</v>
      </c>
      <c r="C4726" s="28">
        <v>7</v>
      </c>
      <c r="D4726" s="29">
        <v>12</v>
      </c>
      <c r="E4726" s="28">
        <v>2001</v>
      </c>
      <c r="F4726" s="31">
        <f>DATE(E4726,D4726,C4726)</f>
        <v>37232</v>
      </c>
      <c r="G4726" s="24" t="s">
        <v>5920</v>
      </c>
      <c r="H4726" s="2">
        <v>1000000</v>
      </c>
      <c r="I4726" s="2">
        <v>1067481</v>
      </c>
      <c r="J4726" s="2">
        <v>2684207</v>
      </c>
      <c r="K4726" s="28" t="str">
        <f t="shared" si="586"/>
        <v/>
      </c>
      <c r="L4726" s="28" t="str">
        <f t="shared" si="587"/>
        <v/>
      </c>
      <c r="M4726" s="28" t="s">
        <v>5920</v>
      </c>
      <c r="N4726" s="28" t="str">
        <f t="shared" si="588"/>
        <v/>
      </c>
      <c r="O4726" s="28" t="str">
        <f>IF(N4726=1,M4726&amp;" ("&amp;E4726&amp;")",M4726)</f>
        <v>No Man's Land</v>
      </c>
      <c r="P4726" s="36">
        <f>INDEX(cpi!$A$1:$M$105,MATCH('Inflation adjust calc'!$E4726,cpi!$A:$A,0),MATCH('Inflation adjust calc'!$D4726,cpi!$1:$1,0))</f>
        <v>176.7</v>
      </c>
      <c r="Q4726" s="36">
        <f>cpi!$I$2</f>
        <v>240.85300000000001</v>
      </c>
      <c r="R4726" s="36">
        <f t="shared" si="593"/>
        <v>1.3630616864742502</v>
      </c>
      <c r="S4726" s="28" t="str">
        <f t="shared" si="589"/>
        <v/>
      </c>
      <c r="T4726" s="37">
        <f t="shared" si="590"/>
        <v>1363061.6864742502</v>
      </c>
      <c r="U4726" s="37">
        <f t="shared" si="591"/>
        <v>1455042.452139219</v>
      </c>
      <c r="V4726" s="37">
        <f t="shared" si="592"/>
        <v>3658739.7202659878</v>
      </c>
    </row>
    <row r="4727" spans="1:22">
      <c r="A4727" s="23">
        <v>4726</v>
      </c>
      <c r="B4727" s="3">
        <v>36048</v>
      </c>
      <c r="C4727" s="28">
        <v>9</v>
      </c>
      <c r="D4727" s="29">
        <v>10</v>
      </c>
      <c r="E4727" s="28">
        <v>1998</v>
      </c>
      <c r="F4727" s="31">
        <f>DATE(E4727,D4727,C4727)</f>
        <v>36077</v>
      </c>
      <c r="G4727" s="24" t="s">
        <v>5921</v>
      </c>
      <c r="H4727" s="2">
        <v>1000000</v>
      </c>
      <c r="I4727" s="2">
        <v>1009819</v>
      </c>
      <c r="J4727" s="2">
        <v>1087521</v>
      </c>
      <c r="K4727" s="28" t="str">
        <f t="shared" si="586"/>
        <v/>
      </c>
      <c r="L4727" s="28" t="str">
        <f t="shared" si="587"/>
        <v/>
      </c>
      <c r="M4727" s="28" t="s">
        <v>5921</v>
      </c>
      <c r="N4727" s="28" t="str">
        <f t="shared" si="588"/>
        <v/>
      </c>
      <c r="O4727" s="28" t="str">
        <f>IF(N4727=1,M4727&amp;" ("&amp;E4727&amp;")",M4727)</f>
        <v>Slam</v>
      </c>
      <c r="P4727" s="36">
        <f>INDEX(cpi!$A$1:$M$105,MATCH('Inflation adjust calc'!$E4727,cpi!$A:$A,0),MATCH('Inflation adjust calc'!$D4727,cpi!$1:$1,0))</f>
        <v>164</v>
      </c>
      <c r="Q4727" s="36">
        <f>cpi!$I$2</f>
        <v>240.85300000000001</v>
      </c>
      <c r="R4727" s="36">
        <f t="shared" si="593"/>
        <v>1.4686158536585365</v>
      </c>
      <c r="S4727" s="28" t="str">
        <f t="shared" si="589"/>
        <v/>
      </c>
      <c r="T4727" s="37">
        <f t="shared" si="590"/>
        <v>1468615.8536585364</v>
      </c>
      <c r="U4727" s="37">
        <f t="shared" si="591"/>
        <v>1483036.1927256098</v>
      </c>
      <c r="V4727" s="37">
        <f t="shared" si="592"/>
        <v>1597150.5817865853</v>
      </c>
    </row>
    <row r="4728" spans="1:22">
      <c r="A4728" s="23">
        <v>4727</v>
      </c>
      <c r="B4728" s="3">
        <v>37046</v>
      </c>
      <c r="C4728" s="28">
        <v>6</v>
      </c>
      <c r="D4728" s="29">
        <v>4</v>
      </c>
      <c r="E4728" s="28">
        <v>2001</v>
      </c>
      <c r="F4728" s="31">
        <f>DATE(E4728,D4728,C4728)</f>
        <v>36987</v>
      </c>
      <c r="G4728" s="24" t="s">
        <v>5922</v>
      </c>
      <c r="H4728" s="2">
        <v>1000000</v>
      </c>
      <c r="I4728" s="2">
        <v>852206</v>
      </c>
      <c r="J4728" s="2">
        <v>852206</v>
      </c>
      <c r="K4728" s="28" t="str">
        <f t="shared" si="586"/>
        <v/>
      </c>
      <c r="L4728" s="28" t="str">
        <f t="shared" si="587"/>
        <v/>
      </c>
      <c r="M4728" s="28" t="s">
        <v>5922</v>
      </c>
      <c r="N4728" s="28" t="str">
        <f t="shared" si="588"/>
        <v/>
      </c>
      <c r="O4728" s="28" t="str">
        <f>IF(N4728=1,M4728&amp;" ("&amp;E4728&amp;")",M4728)</f>
        <v>Brigham City</v>
      </c>
      <c r="P4728" s="36">
        <f>INDEX(cpi!$A$1:$M$105,MATCH('Inflation adjust calc'!$E4728,cpi!$A:$A,0),MATCH('Inflation adjust calc'!$D4728,cpi!$1:$1,0))</f>
        <v>176.9</v>
      </c>
      <c r="Q4728" s="36">
        <f>cpi!$I$2</f>
        <v>240.85300000000001</v>
      </c>
      <c r="R4728" s="36">
        <f t="shared" si="593"/>
        <v>1.3615206331260599</v>
      </c>
      <c r="S4728" s="28" t="str">
        <f t="shared" si="589"/>
        <v/>
      </c>
      <c r="T4728" s="37">
        <f t="shared" si="590"/>
        <v>1361520.6331260598</v>
      </c>
      <c r="U4728" s="37">
        <f t="shared" si="591"/>
        <v>1160296.0526738269</v>
      </c>
      <c r="V4728" s="37">
        <f t="shared" si="592"/>
        <v>1160296.0526738269</v>
      </c>
    </row>
    <row r="4729" spans="1:22">
      <c r="A4729" s="23">
        <v>4728</v>
      </c>
      <c r="B4729" s="3">
        <v>36537</v>
      </c>
      <c r="C4729" s="28">
        <v>1</v>
      </c>
      <c r="D4729" s="29">
        <v>12</v>
      </c>
      <c r="E4729" s="28">
        <v>2000</v>
      </c>
      <c r="F4729" s="31">
        <f>DATE(E4729,D4729,C4729)</f>
        <v>36861</v>
      </c>
      <c r="G4729" s="24" t="s">
        <v>5923</v>
      </c>
      <c r="H4729" s="2">
        <v>1000000</v>
      </c>
      <c r="I4729" s="2">
        <v>779137</v>
      </c>
      <c r="J4729" s="2">
        <v>1425707</v>
      </c>
      <c r="K4729" s="28" t="str">
        <f t="shared" si="586"/>
        <v/>
      </c>
      <c r="L4729" s="28" t="str">
        <f t="shared" si="587"/>
        <v/>
      </c>
      <c r="M4729" s="28" t="s">
        <v>5923</v>
      </c>
      <c r="N4729" s="28" t="str">
        <f t="shared" si="588"/>
        <v/>
      </c>
      <c r="O4729" s="28" t="str">
        <f>IF(N4729=1,M4729&amp;" ("&amp;E4729&amp;")",M4729)</f>
        <v>Panic</v>
      </c>
      <c r="P4729" s="36">
        <f>INDEX(cpi!$A$1:$M$105,MATCH('Inflation adjust calc'!$E4729,cpi!$A:$A,0),MATCH('Inflation adjust calc'!$D4729,cpi!$1:$1,0))</f>
        <v>174</v>
      </c>
      <c r="Q4729" s="36">
        <f>cpi!$I$2</f>
        <v>240.85300000000001</v>
      </c>
      <c r="R4729" s="36">
        <f t="shared" si="593"/>
        <v>1.384212643678161</v>
      </c>
      <c r="S4729" s="28" t="str">
        <f t="shared" si="589"/>
        <v/>
      </c>
      <c r="T4729" s="37">
        <f t="shared" si="590"/>
        <v>1384212.6436781611</v>
      </c>
      <c r="U4729" s="37">
        <f t="shared" si="591"/>
        <v>1078491.2865574714</v>
      </c>
      <c r="V4729" s="37">
        <f t="shared" si="592"/>
        <v>1973481.6555804599</v>
      </c>
    </row>
    <row r="4730" spans="1:22">
      <c r="A4730" s="23">
        <v>4729</v>
      </c>
      <c r="B4730" s="3">
        <v>41887</v>
      </c>
      <c r="C4730" s="28">
        <v>9</v>
      </c>
      <c r="D4730" s="29">
        <v>5</v>
      </c>
      <c r="E4730" s="28">
        <v>2014</v>
      </c>
      <c r="F4730" s="31">
        <f>DATE(E4730,D4730,C4730)</f>
        <v>41768</v>
      </c>
      <c r="G4730" s="24" t="s">
        <v>5924</v>
      </c>
      <c r="H4730" s="2">
        <v>1000000</v>
      </c>
      <c r="I4730" s="2">
        <v>767732</v>
      </c>
      <c r="J4730" s="2">
        <v>1156309</v>
      </c>
      <c r="K4730" s="28" t="str">
        <f t="shared" si="586"/>
        <v/>
      </c>
      <c r="L4730" s="28" t="str">
        <f t="shared" si="587"/>
        <v/>
      </c>
      <c r="M4730" s="28" t="s">
        <v>5924</v>
      </c>
      <c r="N4730" s="28" t="str">
        <f t="shared" si="588"/>
        <v/>
      </c>
      <c r="O4730" s="28" t="str">
        <f>IF(N4730=1,M4730&amp;" ("&amp;E4730&amp;")",M4730)</f>
        <v>Palo Alto</v>
      </c>
      <c r="P4730" s="36">
        <f>INDEX(cpi!$A$1:$M$105,MATCH('Inflation adjust calc'!$E4730,cpi!$A:$A,0),MATCH('Inflation adjust calc'!$D4730,cpi!$1:$1,0))</f>
        <v>237.9</v>
      </c>
      <c r="Q4730" s="36">
        <f>cpi!$I$2</f>
        <v>240.85300000000001</v>
      </c>
      <c r="R4730" s="36">
        <f t="shared" si="593"/>
        <v>1.0124127784783523</v>
      </c>
      <c r="S4730" s="28" t="str">
        <f t="shared" si="589"/>
        <v/>
      </c>
      <c r="T4730" s="37">
        <f t="shared" si="590"/>
        <v>1012412.7784783524</v>
      </c>
      <c r="U4730" s="37">
        <f t="shared" si="591"/>
        <v>777261.68724674243</v>
      </c>
      <c r="V4730" s="37">
        <f t="shared" si="592"/>
        <v>1170662.0074695251</v>
      </c>
    </row>
    <row r="4731" spans="1:22">
      <c r="A4731" s="23">
        <v>4730</v>
      </c>
      <c r="B4731" s="3">
        <v>36747</v>
      </c>
      <c r="C4731" s="28">
        <v>8</v>
      </c>
      <c r="D4731" s="29">
        <v>9</v>
      </c>
      <c r="E4731" s="28">
        <v>2000</v>
      </c>
      <c r="F4731" s="31">
        <f>DATE(E4731,D4731,C4731)</f>
        <v>36777</v>
      </c>
      <c r="G4731" s="24" t="s">
        <v>5925</v>
      </c>
      <c r="H4731" s="2">
        <v>1000000</v>
      </c>
      <c r="I4731" s="2">
        <v>623791</v>
      </c>
      <c r="J4731" s="2">
        <v>1179462</v>
      </c>
      <c r="K4731" s="28" t="str">
        <f t="shared" si="586"/>
        <v/>
      </c>
      <c r="L4731" s="28" t="str">
        <f t="shared" si="587"/>
        <v/>
      </c>
      <c r="M4731" s="28" t="s">
        <v>5925</v>
      </c>
      <c r="N4731" s="28" t="str">
        <f t="shared" si="588"/>
        <v/>
      </c>
      <c r="O4731" s="28" t="str">
        <f>IF(N4731=1,M4731&amp;" ("&amp;E4731&amp;")",M4731)</f>
        <v>Fiza</v>
      </c>
      <c r="P4731" s="36">
        <f>INDEX(cpi!$A$1:$M$105,MATCH('Inflation adjust calc'!$E4731,cpi!$A:$A,0),MATCH('Inflation adjust calc'!$D4731,cpi!$1:$1,0))</f>
        <v>173.7</v>
      </c>
      <c r="Q4731" s="36">
        <f>cpi!$I$2</f>
        <v>240.85300000000001</v>
      </c>
      <c r="R4731" s="36">
        <f t="shared" si="593"/>
        <v>1.3866033390903858</v>
      </c>
      <c r="S4731" s="28" t="str">
        <f t="shared" si="589"/>
        <v/>
      </c>
      <c r="T4731" s="37">
        <f t="shared" si="590"/>
        <v>1386603.3390903857</v>
      </c>
      <c r="U4731" s="37">
        <f t="shared" si="591"/>
        <v>864950.68349453085</v>
      </c>
      <c r="V4731" s="37">
        <f t="shared" si="592"/>
        <v>1635445.9475302247</v>
      </c>
    </row>
    <row r="4732" spans="1:22">
      <c r="A4732" s="23">
        <v>4731</v>
      </c>
      <c r="B4732" s="3">
        <v>40239</v>
      </c>
      <c r="C4732" s="28">
        <v>3</v>
      </c>
      <c r="D4732" s="29">
        <v>2</v>
      </c>
      <c r="E4732" s="28">
        <v>2010</v>
      </c>
      <c r="F4732" s="31">
        <f>DATE(E4732,D4732,C4732)</f>
        <v>40212</v>
      </c>
      <c r="G4732" s="24" t="s">
        <v>5926</v>
      </c>
      <c r="H4732" s="2">
        <v>1000000</v>
      </c>
      <c r="I4732" s="2">
        <v>621859</v>
      </c>
      <c r="J4732" s="2">
        <v>2721096</v>
      </c>
      <c r="K4732" s="28" t="str">
        <f t="shared" si="586"/>
        <v/>
      </c>
      <c r="L4732" s="28" t="str">
        <f t="shared" si="587"/>
        <v/>
      </c>
      <c r="M4732" s="28" t="s">
        <v>5926</v>
      </c>
      <c r="N4732" s="28" t="str">
        <f t="shared" si="588"/>
        <v/>
      </c>
      <c r="O4732" s="28" t="str">
        <f>IF(N4732=1,M4732&amp;" ("&amp;E4732&amp;")",M4732)</f>
        <v>Ajami</v>
      </c>
      <c r="P4732" s="36">
        <f>INDEX(cpi!$A$1:$M$105,MATCH('Inflation adjust calc'!$E4732,cpi!$A:$A,0),MATCH('Inflation adjust calc'!$D4732,cpi!$1:$1,0))</f>
        <v>216.74100000000001</v>
      </c>
      <c r="Q4732" s="36">
        <f>cpi!$I$2</f>
        <v>240.85300000000001</v>
      </c>
      <c r="R4732" s="36">
        <f t="shared" si="593"/>
        <v>1.1112479872289969</v>
      </c>
      <c r="S4732" s="28" t="str">
        <f t="shared" si="589"/>
        <v/>
      </c>
      <c r="T4732" s="37">
        <f t="shared" si="590"/>
        <v>1111247.9872289968</v>
      </c>
      <c r="U4732" s="37">
        <f t="shared" si="591"/>
        <v>691039.56209023681</v>
      </c>
      <c r="V4732" s="37">
        <f t="shared" si="592"/>
        <v>3023812.4530568747</v>
      </c>
    </row>
    <row r="4733" spans="1:22">
      <c r="A4733" s="23">
        <v>4732</v>
      </c>
      <c r="B4733" s="3" t="s">
        <v>887</v>
      </c>
      <c r="C4733" s="28">
        <v>23</v>
      </c>
      <c r="D4733" s="29">
        <v>10</v>
      </c>
      <c r="E4733" s="28">
        <v>1998</v>
      </c>
      <c r="F4733" s="31">
        <f>DATE(E4733,D4733,C4733)</f>
        <v>36091</v>
      </c>
      <c r="G4733" s="24" t="s">
        <v>5927</v>
      </c>
      <c r="H4733" s="2">
        <v>1000000</v>
      </c>
      <c r="I4733" s="2">
        <v>582024</v>
      </c>
      <c r="J4733" s="2">
        <v>627287</v>
      </c>
      <c r="K4733" s="28" t="str">
        <f t="shared" si="586"/>
        <v/>
      </c>
      <c r="L4733" s="28" t="str">
        <f t="shared" si="587"/>
        <v/>
      </c>
      <c r="M4733" s="28" t="s">
        <v>5927</v>
      </c>
      <c r="N4733" s="28" t="str">
        <f t="shared" si="588"/>
        <v/>
      </c>
      <c r="O4733" s="28" t="str">
        <f>IF(N4733=1,M4733&amp;" ("&amp;E4733&amp;")",M4733)</f>
        <v>Orgazmo</v>
      </c>
      <c r="P4733" s="36">
        <f>INDEX(cpi!$A$1:$M$105,MATCH('Inflation adjust calc'!$E4733,cpi!$A:$A,0),MATCH('Inflation adjust calc'!$D4733,cpi!$1:$1,0))</f>
        <v>164</v>
      </c>
      <c r="Q4733" s="36">
        <f>cpi!$I$2</f>
        <v>240.85300000000001</v>
      </c>
      <c r="R4733" s="36">
        <f t="shared" si="593"/>
        <v>1.4686158536585365</v>
      </c>
      <c r="S4733" s="28" t="str">
        <f t="shared" si="589"/>
        <v/>
      </c>
      <c r="T4733" s="37">
        <f t="shared" si="590"/>
        <v>1468615.8536585364</v>
      </c>
      <c r="U4733" s="37">
        <f t="shared" si="591"/>
        <v>854769.67360975605</v>
      </c>
      <c r="V4733" s="37">
        <f t="shared" si="592"/>
        <v>921243.63299390243</v>
      </c>
    </row>
    <row r="4734" spans="1:22">
      <c r="A4734" s="23">
        <v>4733</v>
      </c>
      <c r="B4734" s="3" t="s">
        <v>178</v>
      </c>
      <c r="C4734" s="28">
        <v>29</v>
      </c>
      <c r="D4734" s="29">
        <v>7</v>
      </c>
      <c r="E4734" s="28">
        <v>2011</v>
      </c>
      <c r="F4734" s="31">
        <f>DATE(E4734,D4734,C4734)</f>
        <v>40753</v>
      </c>
      <c r="G4734" s="24" t="s">
        <v>5928</v>
      </c>
      <c r="H4734" s="2">
        <v>1000000</v>
      </c>
      <c r="I4734" s="2">
        <v>568662</v>
      </c>
      <c r="J4734" s="2">
        <v>1239174</v>
      </c>
      <c r="K4734" s="28" t="str">
        <f t="shared" si="586"/>
        <v/>
      </c>
      <c r="L4734" s="28" t="str">
        <f t="shared" si="587"/>
        <v/>
      </c>
      <c r="M4734" s="28" t="s">
        <v>5928</v>
      </c>
      <c r="N4734" s="28" t="str">
        <f t="shared" si="588"/>
        <v/>
      </c>
      <c r="O4734" s="28" t="str">
        <f>IF(N4734=1,M4734&amp;" ("&amp;E4734&amp;")",M4734)</f>
        <v>The Future</v>
      </c>
      <c r="P4734" s="36">
        <f>INDEX(cpi!$A$1:$M$105,MATCH('Inflation adjust calc'!$E4734,cpi!$A:$A,0),MATCH('Inflation adjust calc'!$D4734,cpi!$1:$1,0))</f>
        <v>225.922</v>
      </c>
      <c r="Q4734" s="36">
        <f>cpi!$I$2</f>
        <v>240.85300000000001</v>
      </c>
      <c r="R4734" s="36">
        <f t="shared" si="593"/>
        <v>1.0660891812218376</v>
      </c>
      <c r="S4734" s="28" t="str">
        <f t="shared" si="589"/>
        <v/>
      </c>
      <c r="T4734" s="37">
        <f t="shared" si="590"/>
        <v>1066089.1812218376</v>
      </c>
      <c r="U4734" s="37">
        <f t="shared" si="591"/>
        <v>606244.40597197262</v>
      </c>
      <c r="V4734" s="37">
        <f t="shared" si="592"/>
        <v>1321069.9950513893</v>
      </c>
    </row>
    <row r="4735" spans="1:22">
      <c r="A4735" s="23">
        <v>4734</v>
      </c>
      <c r="B4735" s="3" t="s">
        <v>741</v>
      </c>
      <c r="C4735" s="28">
        <v>14</v>
      </c>
      <c r="D4735" s="29">
        <v>2</v>
      </c>
      <c r="E4735" s="28">
        <v>2003</v>
      </c>
      <c r="F4735" s="31">
        <f>DATE(E4735,D4735,C4735)</f>
        <v>37666</v>
      </c>
      <c r="G4735" s="24" t="s">
        <v>5929</v>
      </c>
      <c r="H4735" s="2">
        <v>1000000</v>
      </c>
      <c r="I4735" s="2">
        <v>549666</v>
      </c>
      <c r="J4735" s="2">
        <v>703020</v>
      </c>
      <c r="K4735" s="28" t="str">
        <f t="shared" si="586"/>
        <v/>
      </c>
      <c r="L4735" s="28" t="str">
        <f t="shared" si="587"/>
        <v/>
      </c>
      <c r="M4735" s="28" t="s">
        <v>5929</v>
      </c>
      <c r="N4735" s="28" t="str">
        <f t="shared" si="588"/>
        <v/>
      </c>
      <c r="O4735" s="28" t="str">
        <f>IF(N4735=1,M4735&amp;" ("&amp;E4735&amp;")",M4735)</f>
        <v>All the Real Girls</v>
      </c>
      <c r="P4735" s="36">
        <f>INDEX(cpi!$A$1:$M$105,MATCH('Inflation adjust calc'!$E4735,cpi!$A:$A,0),MATCH('Inflation adjust calc'!$D4735,cpi!$1:$1,0))</f>
        <v>183.1</v>
      </c>
      <c r="Q4735" s="36">
        <f>cpi!$I$2</f>
        <v>240.85300000000001</v>
      </c>
      <c r="R4735" s="36">
        <f t="shared" si="593"/>
        <v>1.3154178044784273</v>
      </c>
      <c r="S4735" s="28" t="str">
        <f t="shared" si="589"/>
        <v/>
      </c>
      <c r="T4735" s="37">
        <f t="shared" si="590"/>
        <v>1315417.8044784272</v>
      </c>
      <c r="U4735" s="37">
        <f t="shared" si="591"/>
        <v>723040.44291643915</v>
      </c>
      <c r="V4735" s="37">
        <f t="shared" si="592"/>
        <v>924765.02490442398</v>
      </c>
    </row>
    <row r="4736" spans="1:22">
      <c r="A4736" s="23">
        <v>4735</v>
      </c>
      <c r="B4736" s="3" t="s">
        <v>364</v>
      </c>
      <c r="C4736" s="28">
        <v>20</v>
      </c>
      <c r="D4736" s="29">
        <v>6</v>
      </c>
      <c r="E4736" s="28">
        <v>1997</v>
      </c>
      <c r="F4736" s="31">
        <f>DATE(E4736,D4736,C4736)</f>
        <v>35601</v>
      </c>
      <c r="G4736" s="24" t="s">
        <v>5930</v>
      </c>
      <c r="H4736" s="2">
        <v>1000000</v>
      </c>
      <c r="I4736" s="2">
        <v>542909</v>
      </c>
      <c r="J4736" s="2">
        <v>542909</v>
      </c>
      <c r="K4736" s="28" t="str">
        <f t="shared" si="586"/>
        <v/>
      </c>
      <c r="L4736" s="28" t="str">
        <f t="shared" si="587"/>
        <v/>
      </c>
      <c r="M4736" s="28" t="s">
        <v>5930</v>
      </c>
      <c r="N4736" s="28" t="str">
        <f t="shared" si="588"/>
        <v/>
      </c>
      <c r="O4736" s="28" t="str">
        <f>IF(N4736=1,M4736&amp;" ("&amp;E4736&amp;")",M4736)</f>
        <v>Dream With The Fishes</v>
      </c>
      <c r="P4736" s="36">
        <f>INDEX(cpi!$A$1:$M$105,MATCH('Inflation adjust calc'!$E4736,cpi!$A:$A,0),MATCH('Inflation adjust calc'!$D4736,cpi!$1:$1,0))</f>
        <v>160.30000000000001</v>
      </c>
      <c r="Q4736" s="36">
        <f>cpi!$I$2</f>
        <v>240.85300000000001</v>
      </c>
      <c r="R4736" s="36">
        <f t="shared" si="593"/>
        <v>1.5025140361821585</v>
      </c>
      <c r="S4736" s="28" t="str">
        <f t="shared" si="589"/>
        <v/>
      </c>
      <c r="T4736" s="37">
        <f t="shared" si="590"/>
        <v>1502514.0361821584</v>
      </c>
      <c r="U4736" s="37">
        <f t="shared" si="591"/>
        <v>815728.39286961954</v>
      </c>
      <c r="V4736" s="37">
        <f t="shared" si="592"/>
        <v>815728.39286961954</v>
      </c>
    </row>
    <row r="4737" spans="1:22">
      <c r="A4737" s="23">
        <v>4736</v>
      </c>
      <c r="B4737" s="3" t="s">
        <v>339</v>
      </c>
      <c r="C4737" s="28">
        <v>19</v>
      </c>
      <c r="D4737" s="29">
        <v>7</v>
      </c>
      <c r="E4737" s="28">
        <v>2013</v>
      </c>
      <c r="F4737" s="31">
        <f>DATE(E4737,D4737,C4737)</f>
        <v>41474</v>
      </c>
      <c r="G4737" s="24" t="s">
        <v>5931</v>
      </c>
      <c r="H4737" s="2">
        <v>1000000</v>
      </c>
      <c r="I4737" s="2">
        <v>486919</v>
      </c>
      <c r="J4737" s="2">
        <v>501289</v>
      </c>
      <c r="K4737" s="28" t="str">
        <f t="shared" si="586"/>
        <v/>
      </c>
      <c r="L4737" s="28" t="str">
        <f t="shared" si="587"/>
        <v/>
      </c>
      <c r="M4737" s="28" t="s">
        <v>5931</v>
      </c>
      <c r="N4737" s="28" t="str">
        <f t="shared" si="588"/>
        <v/>
      </c>
      <c r="O4737" s="28" t="str">
        <f>IF(N4737=1,M4737&amp;" ("&amp;E4737&amp;")",M4737)</f>
        <v>The Act of Killing</v>
      </c>
      <c r="P4737" s="36">
        <f>INDEX(cpi!$A$1:$M$105,MATCH('Inflation adjust calc'!$E4737,cpi!$A:$A,0),MATCH('Inflation adjust calc'!$D4737,cpi!$1:$1,0))</f>
        <v>233.596</v>
      </c>
      <c r="Q4737" s="36">
        <f>cpi!$I$2</f>
        <v>240.85300000000001</v>
      </c>
      <c r="R4737" s="36">
        <f t="shared" si="593"/>
        <v>1.0310664566174079</v>
      </c>
      <c r="S4737" s="28" t="str">
        <f t="shared" si="589"/>
        <v/>
      </c>
      <c r="T4737" s="37">
        <f t="shared" si="590"/>
        <v>1031066.456617408</v>
      </c>
      <c r="U4737" s="37">
        <f t="shared" si="591"/>
        <v>502045.84798969165</v>
      </c>
      <c r="V4737" s="37">
        <f t="shared" si="592"/>
        <v>516862.27297128382</v>
      </c>
    </row>
    <row r="4738" spans="1:22">
      <c r="A4738" s="23">
        <v>4737</v>
      </c>
      <c r="B4738" s="3">
        <v>37657</v>
      </c>
      <c r="C4738" s="28">
        <v>2</v>
      </c>
      <c r="D4738" s="29">
        <v>5</v>
      </c>
      <c r="E4738" s="28">
        <v>2003</v>
      </c>
      <c r="F4738" s="31">
        <f>DATE(E4738,D4738,C4738)</f>
        <v>37743</v>
      </c>
      <c r="G4738" s="24" t="s">
        <v>5932</v>
      </c>
      <c r="H4738" s="2">
        <v>1000000</v>
      </c>
      <c r="I4738" s="2">
        <v>464126</v>
      </c>
      <c r="J4738" s="2">
        <v>475367</v>
      </c>
      <c r="K4738" s="28" t="str">
        <f t="shared" si="586"/>
        <v/>
      </c>
      <c r="L4738" s="28" t="str">
        <f t="shared" si="587"/>
        <v/>
      </c>
      <c r="M4738" s="28" t="s">
        <v>5932</v>
      </c>
      <c r="N4738" s="28" t="str">
        <f t="shared" si="588"/>
        <v/>
      </c>
      <c r="O4738" s="28" t="str">
        <f>IF(N4738=1,M4738&amp;" ("&amp;E4738&amp;")",M4738)</f>
        <v>Blue Car</v>
      </c>
      <c r="P4738" s="36">
        <f>INDEX(cpi!$A$1:$M$105,MATCH('Inflation adjust calc'!$E4738,cpi!$A:$A,0),MATCH('Inflation adjust calc'!$D4738,cpi!$1:$1,0))</f>
        <v>183.5</v>
      </c>
      <c r="Q4738" s="36">
        <f>cpi!$I$2</f>
        <v>240.85300000000001</v>
      </c>
      <c r="R4738" s="36">
        <f t="shared" si="593"/>
        <v>1.312550408719346</v>
      </c>
      <c r="S4738" s="28" t="str">
        <f t="shared" si="589"/>
        <v/>
      </c>
      <c r="T4738" s="37">
        <f t="shared" si="590"/>
        <v>1312550.4087193459</v>
      </c>
      <c r="U4738" s="37">
        <f t="shared" si="591"/>
        <v>609188.77099727525</v>
      </c>
      <c r="V4738" s="37">
        <f t="shared" si="592"/>
        <v>623943.15014168934</v>
      </c>
    </row>
    <row r="4739" spans="1:22">
      <c r="A4739" s="23">
        <v>4738</v>
      </c>
      <c r="B4739" s="3" t="s">
        <v>2398</v>
      </c>
      <c r="C4739" s="28">
        <v>19</v>
      </c>
      <c r="D4739" s="29">
        <v>10</v>
      </c>
      <c r="E4739" s="28">
        <v>2007</v>
      </c>
      <c r="F4739" s="31">
        <f>DATE(E4739,D4739,C4739)</f>
        <v>39374</v>
      </c>
      <c r="G4739" s="24" t="s">
        <v>5933</v>
      </c>
      <c r="H4739" s="2">
        <v>1000000</v>
      </c>
      <c r="I4739" s="2">
        <v>446165</v>
      </c>
      <c r="J4739" s="2">
        <v>473769</v>
      </c>
      <c r="K4739" s="28" t="str">
        <f t="shared" ref="K4739:K4802" si="594">IF(J4739=0,1,"")</f>
        <v/>
      </c>
      <c r="L4739" s="28" t="str">
        <f t="shared" ref="L4739:L4802" si="595">IF(E4739&gt;2016,1,"")</f>
        <v/>
      </c>
      <c r="M4739" s="28" t="s">
        <v>5933</v>
      </c>
      <c r="N4739" s="28" t="str">
        <f t="shared" ref="N4739:N4802" si="596">IF(COUNTIF($M$2:$M$5233,M4739)&gt;1,1,"")</f>
        <v/>
      </c>
      <c r="O4739" s="28" t="str">
        <f>IF(N4739=1,M4739&amp;" ("&amp;E4739&amp;")",M4739)</f>
        <v>Wristcutters: A Love Story</v>
      </c>
      <c r="P4739" s="36">
        <f>INDEX(cpi!$A$1:$M$105,MATCH('Inflation adjust calc'!$E4739,cpi!$A:$A,0),MATCH('Inflation adjust calc'!$D4739,cpi!$1:$1,0))</f>
        <v>208.93600000000001</v>
      </c>
      <c r="Q4739" s="36">
        <f>cpi!$I$2</f>
        <v>240.85300000000001</v>
      </c>
      <c r="R4739" s="36">
        <f t="shared" si="593"/>
        <v>1.1527596967492437</v>
      </c>
      <c r="S4739" s="28" t="str">
        <f t="shared" ref="S4739:S4802" si="597">IF(ISERROR(R4739),1,"")</f>
        <v/>
      </c>
      <c r="T4739" s="37">
        <f t="shared" ref="T4739:T4802" si="598">H4739*$R4739</f>
        <v>1152759.6967492437</v>
      </c>
      <c r="U4739" s="37">
        <f t="shared" ref="U4739:U4802" si="599">I4739*$R4739</f>
        <v>514321.03010012634</v>
      </c>
      <c r="V4739" s="37">
        <f t="shared" ref="V4739:V4802" si="600">J4739*$R4739</f>
        <v>546141.80876919243</v>
      </c>
    </row>
    <row r="4740" spans="1:22">
      <c r="A4740" s="23">
        <v>4739</v>
      </c>
      <c r="B4740" s="3">
        <v>36651</v>
      </c>
      <c r="C4740" s="28">
        <v>5</v>
      </c>
      <c r="D4740" s="29">
        <v>5</v>
      </c>
      <c r="E4740" s="28">
        <v>2000</v>
      </c>
      <c r="F4740" s="31">
        <f>DATE(E4740,D4740,C4740)</f>
        <v>36651</v>
      </c>
      <c r="G4740" s="24" t="s">
        <v>5934</v>
      </c>
      <c r="H4740" s="2">
        <v>1000000</v>
      </c>
      <c r="I4740" s="2">
        <v>428535</v>
      </c>
      <c r="J4740" s="2">
        <v>428535</v>
      </c>
      <c r="K4740" s="28" t="str">
        <f t="shared" si="594"/>
        <v/>
      </c>
      <c r="L4740" s="28" t="str">
        <f t="shared" si="595"/>
        <v/>
      </c>
      <c r="M4740" s="28" t="s">
        <v>5934</v>
      </c>
      <c r="N4740" s="28" t="str">
        <f t="shared" si="596"/>
        <v/>
      </c>
      <c r="O4740" s="28" t="str">
        <f>IF(N4740=1,M4740&amp;" ("&amp;E4740&amp;")",M4740)</f>
        <v>Luminarias</v>
      </c>
      <c r="P4740" s="36">
        <f>INDEX(cpi!$A$1:$M$105,MATCH('Inflation adjust calc'!$E4740,cpi!$A:$A,0),MATCH('Inflation adjust calc'!$D4740,cpi!$1:$1,0))</f>
        <v>171.5</v>
      </c>
      <c r="Q4740" s="36">
        <f>cpi!$I$2</f>
        <v>240.85300000000001</v>
      </c>
      <c r="R4740" s="36">
        <f t="shared" si="593"/>
        <v>1.404390670553936</v>
      </c>
      <c r="S4740" s="28" t="str">
        <f t="shared" si="597"/>
        <v/>
      </c>
      <c r="T4740" s="37">
        <f t="shared" si="598"/>
        <v>1404390.6705539359</v>
      </c>
      <c r="U4740" s="37">
        <f t="shared" si="599"/>
        <v>601830.55600583099</v>
      </c>
      <c r="V4740" s="37">
        <f t="shared" si="600"/>
        <v>601830.55600583099</v>
      </c>
    </row>
    <row r="4741" spans="1:22">
      <c r="A4741" s="23">
        <v>4740</v>
      </c>
      <c r="B4741" s="3" t="s">
        <v>1473</v>
      </c>
      <c r="C4741" s="28">
        <v>18</v>
      </c>
      <c r="D4741" s="29">
        <v>7</v>
      </c>
      <c r="E4741" s="28">
        <v>2014</v>
      </c>
      <c r="F4741" s="31">
        <f>DATE(E4741,D4741,C4741)</f>
        <v>41838</v>
      </c>
      <c r="G4741" s="24" t="s">
        <v>5935</v>
      </c>
      <c r="H4741" s="2">
        <v>1000000</v>
      </c>
      <c r="I4741" s="2">
        <v>336472</v>
      </c>
      <c r="J4741" s="2">
        <v>852399</v>
      </c>
      <c r="K4741" s="28" t="str">
        <f t="shared" si="594"/>
        <v/>
      </c>
      <c r="L4741" s="28" t="str">
        <f t="shared" si="595"/>
        <v/>
      </c>
      <c r="M4741" s="28" t="s">
        <v>5935</v>
      </c>
      <c r="N4741" s="28" t="str">
        <f t="shared" si="596"/>
        <v/>
      </c>
      <c r="O4741" s="28" t="str">
        <f>IF(N4741=1,M4741&amp;" ("&amp;E4741&amp;")",M4741)</f>
        <v>I Origins</v>
      </c>
      <c r="P4741" s="36">
        <f>INDEX(cpi!$A$1:$M$105,MATCH('Inflation adjust calc'!$E4741,cpi!$A:$A,0),MATCH('Inflation adjust calc'!$D4741,cpi!$1:$1,0))</f>
        <v>238.25</v>
      </c>
      <c r="Q4741" s="36">
        <f>cpi!$I$2</f>
        <v>240.85300000000001</v>
      </c>
      <c r="R4741" s="36">
        <f t="shared" si="593"/>
        <v>1.0109254984260232</v>
      </c>
      <c r="S4741" s="28" t="str">
        <f t="shared" si="597"/>
        <v/>
      </c>
      <c r="T4741" s="37">
        <f t="shared" si="598"/>
        <v>1010925.4984260232</v>
      </c>
      <c r="U4741" s="37">
        <f t="shared" si="599"/>
        <v>340148.12430640089</v>
      </c>
      <c r="V4741" s="37">
        <f t="shared" si="600"/>
        <v>861711.88393284369</v>
      </c>
    </row>
    <row r="4742" spans="1:22">
      <c r="A4742" s="23">
        <v>4741</v>
      </c>
      <c r="B4742" s="3" t="s">
        <v>3591</v>
      </c>
      <c r="C4742" s="28">
        <v>28</v>
      </c>
      <c r="D4742" s="29">
        <v>11</v>
      </c>
      <c r="E4742" s="28">
        <v>2014</v>
      </c>
      <c r="F4742" s="31">
        <f>DATE(E4742,D4742,C4742)</f>
        <v>41971</v>
      </c>
      <c r="G4742" s="24" t="s">
        <v>5936</v>
      </c>
      <c r="H4742" s="2">
        <v>1000000</v>
      </c>
      <c r="I4742" s="2">
        <v>288757</v>
      </c>
      <c r="J4742" s="2">
        <v>288757</v>
      </c>
      <c r="K4742" s="28" t="str">
        <f t="shared" si="594"/>
        <v/>
      </c>
      <c r="L4742" s="28" t="str">
        <f t="shared" si="595"/>
        <v/>
      </c>
      <c r="M4742" s="28" t="s">
        <v>5936</v>
      </c>
      <c r="N4742" s="28" t="str">
        <f t="shared" si="596"/>
        <v/>
      </c>
      <c r="O4742" s="28" t="str">
        <f>IF(N4742=1,M4742&amp;" ("&amp;E4742&amp;")",M4742)</f>
        <v>Antarctica: A Year on Ice</v>
      </c>
      <c r="P4742" s="36">
        <f>INDEX(cpi!$A$1:$M$105,MATCH('Inflation adjust calc'!$E4742,cpi!$A:$A,0),MATCH('Inflation adjust calc'!$D4742,cpi!$1:$1,0))</f>
        <v>236.15100000000001</v>
      </c>
      <c r="Q4742" s="36">
        <f>cpi!$I$2</f>
        <v>240.85300000000001</v>
      </c>
      <c r="R4742" s="36">
        <f t="shared" si="593"/>
        <v>1.0199109891552438</v>
      </c>
      <c r="S4742" s="28" t="str">
        <f t="shared" si="597"/>
        <v/>
      </c>
      <c r="T4742" s="37">
        <f t="shared" si="598"/>
        <v>1019910.9891552438</v>
      </c>
      <c r="U4742" s="37">
        <f t="shared" si="599"/>
        <v>294506.43749550072</v>
      </c>
      <c r="V4742" s="37">
        <f t="shared" si="600"/>
        <v>294506.43749550072</v>
      </c>
    </row>
    <row r="4743" spans="1:22">
      <c r="A4743" s="23">
        <v>4742</v>
      </c>
      <c r="B4743" s="3" t="s">
        <v>1777</v>
      </c>
      <c r="C4743" s="28">
        <v>22</v>
      </c>
      <c r="D4743" s="29">
        <v>8</v>
      </c>
      <c r="E4743" s="28">
        <v>2003</v>
      </c>
      <c r="F4743" s="31">
        <f>DATE(E4743,D4743,C4743)</f>
        <v>37855</v>
      </c>
      <c r="G4743" s="24" t="s">
        <v>5937</v>
      </c>
      <c r="H4743" s="2">
        <v>1000000</v>
      </c>
      <c r="I4743" s="2">
        <v>280351</v>
      </c>
      <c r="J4743" s="2">
        <v>839145</v>
      </c>
      <c r="K4743" s="28" t="str">
        <f t="shared" si="594"/>
        <v/>
      </c>
      <c r="L4743" s="28" t="str">
        <f t="shared" si="595"/>
        <v/>
      </c>
      <c r="M4743" s="28" t="s">
        <v>5937</v>
      </c>
      <c r="N4743" s="28" t="str">
        <f t="shared" si="596"/>
        <v/>
      </c>
      <c r="O4743" s="28" t="str">
        <f>IF(N4743=1,M4743&amp;" ("&amp;E4743&amp;")",M4743)</f>
        <v>The Battle of Shaker Heights</v>
      </c>
      <c r="P4743" s="36">
        <f>INDEX(cpi!$A$1:$M$105,MATCH('Inflation adjust calc'!$E4743,cpi!$A:$A,0),MATCH('Inflation adjust calc'!$D4743,cpi!$1:$1,0))</f>
        <v>184.6</v>
      </c>
      <c r="Q4743" s="36">
        <f>cpi!$I$2</f>
        <v>240.85300000000001</v>
      </c>
      <c r="R4743" s="36">
        <f t="shared" si="593"/>
        <v>1.3047291440953415</v>
      </c>
      <c r="S4743" s="28" t="str">
        <f t="shared" si="597"/>
        <v/>
      </c>
      <c r="T4743" s="37">
        <f t="shared" si="598"/>
        <v>1304729.1440953414</v>
      </c>
      <c r="U4743" s="37">
        <f t="shared" si="599"/>
        <v>365782.12027627305</v>
      </c>
      <c r="V4743" s="37">
        <f t="shared" si="600"/>
        <v>1094856.9376218852</v>
      </c>
    </row>
    <row r="4744" spans="1:22">
      <c r="A4744" s="23">
        <v>4743</v>
      </c>
      <c r="B4744" s="3" t="s">
        <v>2698</v>
      </c>
      <c r="C4744" s="28">
        <v>18</v>
      </c>
      <c r="D4744" s="29">
        <v>1</v>
      </c>
      <c r="E4744" s="28">
        <v>2008</v>
      </c>
      <c r="F4744" s="31">
        <f>DATE(E4744,D4744,C4744)</f>
        <v>39465</v>
      </c>
      <c r="G4744" s="24" t="s">
        <v>5938</v>
      </c>
      <c r="H4744" s="2">
        <v>1000000</v>
      </c>
      <c r="I4744" s="2">
        <v>274661</v>
      </c>
      <c r="J4744" s="2">
        <v>304472</v>
      </c>
      <c r="K4744" s="28" t="str">
        <f t="shared" si="594"/>
        <v/>
      </c>
      <c r="L4744" s="28" t="str">
        <f t="shared" si="595"/>
        <v/>
      </c>
      <c r="M4744" s="28" t="s">
        <v>5938</v>
      </c>
      <c r="N4744" s="28" t="str">
        <f t="shared" si="596"/>
        <v/>
      </c>
      <c r="O4744" s="28" t="str">
        <f>IF(N4744=1,M4744&amp;" ("&amp;E4744&amp;")",M4744)</f>
        <v>Taxi to the Dark Side</v>
      </c>
      <c r="P4744" s="36">
        <f>INDEX(cpi!$A$1:$M$105,MATCH('Inflation adjust calc'!$E4744,cpi!$A:$A,0),MATCH('Inflation adjust calc'!$D4744,cpi!$1:$1,0))</f>
        <v>211.08</v>
      </c>
      <c r="Q4744" s="36">
        <f>cpi!$I$2</f>
        <v>240.85300000000001</v>
      </c>
      <c r="R4744" s="36">
        <f t="shared" si="593"/>
        <v>1.1410507864316846</v>
      </c>
      <c r="S4744" s="28" t="str">
        <f t="shared" si="597"/>
        <v/>
      </c>
      <c r="T4744" s="37">
        <f t="shared" si="598"/>
        <v>1141050.7864316846</v>
      </c>
      <c r="U4744" s="37">
        <f t="shared" si="599"/>
        <v>313402.15005211293</v>
      </c>
      <c r="V4744" s="37">
        <f t="shared" si="600"/>
        <v>347418.01504642784</v>
      </c>
    </row>
    <row r="4745" spans="1:22">
      <c r="A4745" s="23">
        <v>4744</v>
      </c>
      <c r="B4745" s="3" t="s">
        <v>1468</v>
      </c>
      <c r="C4745" s="28">
        <v>24</v>
      </c>
      <c r="D4745" s="29">
        <v>9</v>
      </c>
      <c r="E4745" s="28">
        <v>2004</v>
      </c>
      <c r="F4745" s="31">
        <f>DATE(E4745,D4745,C4745)</f>
        <v>38254</v>
      </c>
      <c r="G4745" s="24" t="s">
        <v>5939</v>
      </c>
      <c r="H4745" s="2">
        <v>1000000</v>
      </c>
      <c r="I4745" s="2">
        <v>227241</v>
      </c>
      <c r="J4745" s="2">
        <v>227241</v>
      </c>
      <c r="K4745" s="28" t="str">
        <f t="shared" si="594"/>
        <v/>
      </c>
      <c r="L4745" s="28" t="str">
        <f t="shared" si="595"/>
        <v/>
      </c>
      <c r="M4745" s="28" t="s">
        <v>5939</v>
      </c>
      <c r="N4745" s="28" t="str">
        <f t="shared" si="596"/>
        <v/>
      </c>
      <c r="O4745" s="28" t="str">
        <f>IF(N4745=1,M4745&amp;" ("&amp;E4745&amp;")",M4745)</f>
        <v>Guiana 1838</v>
      </c>
      <c r="P4745" s="36">
        <f>INDEX(cpi!$A$1:$M$105,MATCH('Inflation adjust calc'!$E4745,cpi!$A:$A,0),MATCH('Inflation adjust calc'!$D4745,cpi!$1:$1,0))</f>
        <v>189.9</v>
      </c>
      <c r="Q4745" s="36">
        <f>cpi!$I$2</f>
        <v>240.85300000000001</v>
      </c>
      <c r="R4745" s="36">
        <f t="shared" si="593"/>
        <v>1.2683149025803053</v>
      </c>
      <c r="S4745" s="28" t="str">
        <f t="shared" si="597"/>
        <v/>
      </c>
      <c r="T4745" s="37">
        <f t="shared" si="598"/>
        <v>1268314.9025803052</v>
      </c>
      <c r="U4745" s="37">
        <f t="shared" si="599"/>
        <v>288213.14677725115</v>
      </c>
      <c r="V4745" s="37">
        <f t="shared" si="600"/>
        <v>288213.14677725115</v>
      </c>
    </row>
    <row r="4746" spans="1:22">
      <c r="A4746" s="23">
        <v>4745</v>
      </c>
      <c r="B4746" s="3" t="s">
        <v>5940</v>
      </c>
      <c r="C4746" s="28">
        <v>30</v>
      </c>
      <c r="D4746" s="29">
        <v>12</v>
      </c>
      <c r="E4746" s="28">
        <v>2002</v>
      </c>
      <c r="F4746" s="31">
        <f>DATE(E4746,D4746,C4746)</f>
        <v>37620</v>
      </c>
      <c r="G4746" s="24" t="s">
        <v>5941</v>
      </c>
      <c r="H4746" s="2">
        <v>1000000</v>
      </c>
      <c r="I4746" s="2">
        <v>213137</v>
      </c>
      <c r="J4746" s="2">
        <v>213137</v>
      </c>
      <c r="K4746" s="28" t="str">
        <f t="shared" si="594"/>
        <v/>
      </c>
      <c r="L4746" s="28" t="str">
        <f t="shared" si="595"/>
        <v/>
      </c>
      <c r="M4746" s="28" t="s">
        <v>5941</v>
      </c>
      <c r="N4746" s="28" t="str">
        <f t="shared" si="596"/>
        <v/>
      </c>
      <c r="O4746" s="28" t="str">
        <f>IF(N4746=1,M4746&amp;" ("&amp;E4746&amp;")",M4746)</f>
        <v>Love Lisa</v>
      </c>
      <c r="P4746" s="36">
        <f>INDEX(cpi!$A$1:$M$105,MATCH('Inflation adjust calc'!$E4746,cpi!$A:$A,0),MATCH('Inflation adjust calc'!$D4746,cpi!$1:$1,0))</f>
        <v>180.9</v>
      </c>
      <c r="Q4746" s="36">
        <f>cpi!$I$2</f>
        <v>240.85300000000001</v>
      </c>
      <c r="R4746" s="36">
        <f t="shared" si="593"/>
        <v>1.3314151464897734</v>
      </c>
      <c r="S4746" s="28" t="str">
        <f t="shared" si="597"/>
        <v/>
      </c>
      <c r="T4746" s="37">
        <f t="shared" si="598"/>
        <v>1331415.1464897734</v>
      </c>
      <c r="U4746" s="37">
        <f t="shared" si="599"/>
        <v>283773.83007739083</v>
      </c>
      <c r="V4746" s="37">
        <f t="shared" si="600"/>
        <v>283773.83007739083</v>
      </c>
    </row>
    <row r="4747" spans="1:22">
      <c r="A4747" s="23">
        <v>4746</v>
      </c>
      <c r="B4747" s="3">
        <v>38905</v>
      </c>
      <c r="C4747" s="28">
        <v>7</v>
      </c>
      <c r="D4747" s="29">
        <v>7</v>
      </c>
      <c r="E4747" s="28">
        <v>2006</v>
      </c>
      <c r="F4747" s="31">
        <f>DATE(E4747,D4747,C4747)</f>
        <v>38905</v>
      </c>
      <c r="G4747" s="24" t="s">
        <v>5942</v>
      </c>
      <c r="H4747" s="2">
        <v>1000000</v>
      </c>
      <c r="I4747" s="2">
        <v>144601</v>
      </c>
      <c r="J4747" s="2">
        <v>215559</v>
      </c>
      <c r="K4747" s="28" t="str">
        <f t="shared" si="594"/>
        <v/>
      </c>
      <c r="L4747" s="28" t="str">
        <f t="shared" si="595"/>
        <v/>
      </c>
      <c r="M4747" s="28" t="s">
        <v>5942</v>
      </c>
      <c r="N4747" s="28" t="str">
        <f t="shared" si="596"/>
        <v/>
      </c>
      <c r="O4747" s="28" t="str">
        <f>IF(N4747=1,M4747&amp;" ("&amp;E4747&amp;")",M4747)</f>
        <v>Once in a Lifetime: the Extraordinary Story of the New York Cosmos</v>
      </c>
      <c r="P4747" s="36">
        <f>INDEX(cpi!$A$1:$M$105,MATCH('Inflation adjust calc'!$E4747,cpi!$A:$A,0),MATCH('Inflation adjust calc'!$D4747,cpi!$1:$1,0))</f>
        <v>203.5</v>
      </c>
      <c r="Q4747" s="36">
        <f>cpi!$I$2</f>
        <v>240.85300000000001</v>
      </c>
      <c r="R4747" s="36">
        <f t="shared" si="593"/>
        <v>1.1835528255528256</v>
      </c>
      <c r="S4747" s="28" t="str">
        <f t="shared" si="597"/>
        <v/>
      </c>
      <c r="T4747" s="37">
        <f t="shared" si="598"/>
        <v>1183552.8255528256</v>
      </c>
      <c r="U4747" s="37">
        <f t="shared" si="599"/>
        <v>171142.92212776415</v>
      </c>
      <c r="V4747" s="37">
        <f t="shared" si="600"/>
        <v>255125.46352334155</v>
      </c>
    </row>
    <row r="4748" spans="1:22">
      <c r="A4748" s="23">
        <v>4747</v>
      </c>
      <c r="B4748" s="3" t="s">
        <v>5943</v>
      </c>
      <c r="C4748" s="28">
        <v>22</v>
      </c>
      <c r="D4748" s="29">
        <v>8</v>
      </c>
      <c r="E4748" s="28">
        <v>2001</v>
      </c>
      <c r="F4748" s="31">
        <f>DATE(E4748,D4748,C4748)</f>
        <v>37125</v>
      </c>
      <c r="G4748" s="24" t="s">
        <v>5944</v>
      </c>
      <c r="H4748" s="2">
        <v>1000000</v>
      </c>
      <c r="I4748" s="2">
        <v>113433</v>
      </c>
      <c r="J4748" s="2">
        <v>113433</v>
      </c>
      <c r="K4748" s="28" t="str">
        <f t="shared" si="594"/>
        <v/>
      </c>
      <c r="L4748" s="28" t="str">
        <f t="shared" si="595"/>
        <v/>
      </c>
      <c r="M4748" s="28" t="s">
        <v>5944</v>
      </c>
      <c r="N4748" s="28" t="str">
        <f t="shared" si="596"/>
        <v/>
      </c>
      <c r="O4748" s="28" t="str">
        <f>IF(N4748=1,M4748&amp;" ("&amp;E4748&amp;")",M4748)</f>
        <v>Lisa Picard is Famous</v>
      </c>
      <c r="P4748" s="36">
        <f>INDEX(cpi!$A$1:$M$105,MATCH('Inflation adjust calc'!$E4748,cpi!$A:$A,0),MATCH('Inflation adjust calc'!$D4748,cpi!$1:$1,0))</f>
        <v>177.5</v>
      </c>
      <c r="Q4748" s="36">
        <f>cpi!$I$2</f>
        <v>240.85300000000001</v>
      </c>
      <c r="R4748" s="36">
        <f t="shared" si="593"/>
        <v>1.3569183098591551</v>
      </c>
      <c r="S4748" s="28" t="str">
        <f t="shared" si="597"/>
        <v/>
      </c>
      <c r="T4748" s="37">
        <f t="shared" si="598"/>
        <v>1356918.309859155</v>
      </c>
      <c r="U4748" s="37">
        <f t="shared" si="599"/>
        <v>153919.31464225354</v>
      </c>
      <c r="V4748" s="37">
        <f t="shared" si="600"/>
        <v>153919.31464225354</v>
      </c>
    </row>
    <row r="4749" spans="1:22">
      <c r="A4749" s="23">
        <v>4748</v>
      </c>
      <c r="B4749" s="3" t="s">
        <v>217</v>
      </c>
      <c r="C4749" s="28">
        <v>31</v>
      </c>
      <c r="D4749" s="29">
        <v>7</v>
      </c>
      <c r="E4749" s="28">
        <v>2015</v>
      </c>
      <c r="F4749" s="31">
        <f>DATE(E4749,D4749,C4749)</f>
        <v>42216</v>
      </c>
      <c r="G4749" s="24" t="s">
        <v>5945</v>
      </c>
      <c r="H4749" s="2">
        <v>1000000</v>
      </c>
      <c r="I4749" s="2">
        <v>101531</v>
      </c>
      <c r="J4749" s="2">
        <v>101531</v>
      </c>
      <c r="K4749" s="28" t="str">
        <f t="shared" si="594"/>
        <v/>
      </c>
      <c r="L4749" s="28" t="str">
        <f t="shared" si="595"/>
        <v/>
      </c>
      <c r="M4749" s="28" t="s">
        <v>5945</v>
      </c>
      <c r="N4749" s="28" t="str">
        <f t="shared" si="596"/>
        <v/>
      </c>
      <c r="O4749" s="28" t="str">
        <f>IF(N4749=1,M4749&amp;" ("&amp;E4749&amp;")",M4749)</f>
        <v>Beyond the Brick: A LEGO Brickumentary</v>
      </c>
      <c r="P4749" s="36">
        <f>INDEX(cpi!$A$1:$M$105,MATCH('Inflation adjust calc'!$E4749,cpi!$A:$A,0),MATCH('Inflation adjust calc'!$D4749,cpi!$1:$1,0))</f>
        <v>238.654</v>
      </c>
      <c r="Q4749" s="36">
        <f>cpi!$I$2</f>
        <v>240.85300000000001</v>
      </c>
      <c r="R4749" s="36">
        <f t="shared" si="593"/>
        <v>1.0092141761713611</v>
      </c>
      <c r="S4749" s="28" t="str">
        <f t="shared" si="597"/>
        <v/>
      </c>
      <c r="T4749" s="37">
        <f t="shared" si="598"/>
        <v>1009214.1761713611</v>
      </c>
      <c r="U4749" s="37">
        <f t="shared" si="599"/>
        <v>102466.52452085447</v>
      </c>
      <c r="V4749" s="37">
        <f t="shared" si="600"/>
        <v>102466.52452085447</v>
      </c>
    </row>
    <row r="4750" spans="1:22">
      <c r="A4750" s="23">
        <v>4749</v>
      </c>
      <c r="B4750" s="3" t="s">
        <v>4368</v>
      </c>
      <c r="C4750" s="28">
        <v>30</v>
      </c>
      <c r="D4750" s="29">
        <v>10</v>
      </c>
      <c r="E4750" s="28">
        <v>2009</v>
      </c>
      <c r="F4750" s="31">
        <f>DATE(E4750,D4750,C4750)</f>
        <v>40116</v>
      </c>
      <c r="G4750" s="24" t="s">
        <v>5946</v>
      </c>
      <c r="H4750" s="2">
        <v>1000000</v>
      </c>
      <c r="I4750" s="2">
        <v>101215</v>
      </c>
      <c r="J4750" s="2">
        <v>102812</v>
      </c>
      <c r="K4750" s="28" t="str">
        <f t="shared" si="594"/>
        <v/>
      </c>
      <c r="L4750" s="28" t="str">
        <f t="shared" si="595"/>
        <v/>
      </c>
      <c r="M4750" s="28" t="s">
        <v>5946</v>
      </c>
      <c r="N4750" s="28" t="str">
        <f t="shared" si="596"/>
        <v/>
      </c>
      <c r="O4750" s="28" t="str">
        <f>IF(N4750=1,M4750&amp;" ("&amp;E4750&amp;")",M4750)</f>
        <v>The House of the Devil</v>
      </c>
      <c r="P4750" s="36">
        <f>INDEX(cpi!$A$1:$M$105,MATCH('Inflation adjust calc'!$E4750,cpi!$A:$A,0),MATCH('Inflation adjust calc'!$D4750,cpi!$1:$1,0))</f>
        <v>216.17699999999999</v>
      </c>
      <c r="Q4750" s="36">
        <f>cpi!$I$2</f>
        <v>240.85300000000001</v>
      </c>
      <c r="R4750" s="36">
        <f t="shared" si="593"/>
        <v>1.1141472034490256</v>
      </c>
      <c r="S4750" s="28" t="str">
        <f t="shared" si="597"/>
        <v/>
      </c>
      <c r="T4750" s="37">
        <f t="shared" si="598"/>
        <v>1114147.2034490255</v>
      </c>
      <c r="U4750" s="37">
        <f t="shared" si="599"/>
        <v>112768.40919709313</v>
      </c>
      <c r="V4750" s="37">
        <f t="shared" si="600"/>
        <v>114547.70228100123</v>
      </c>
    </row>
    <row r="4751" spans="1:22">
      <c r="A4751" s="23">
        <v>4750</v>
      </c>
      <c r="B4751" s="3">
        <v>40914</v>
      </c>
      <c r="C4751" s="28">
        <v>1</v>
      </c>
      <c r="D4751" s="29">
        <v>6</v>
      </c>
      <c r="E4751" s="28">
        <v>2012</v>
      </c>
      <c r="F4751" s="31">
        <f>DATE(E4751,D4751,C4751)</f>
        <v>41061</v>
      </c>
      <c r="G4751" s="24" t="s">
        <v>5947</v>
      </c>
      <c r="H4751" s="2">
        <v>1000000</v>
      </c>
      <c r="I4751" s="2">
        <v>96734</v>
      </c>
      <c r="J4751" s="2">
        <v>96734</v>
      </c>
      <c r="K4751" s="28" t="str">
        <f t="shared" si="594"/>
        <v/>
      </c>
      <c r="L4751" s="28" t="str">
        <f t="shared" si="595"/>
        <v/>
      </c>
      <c r="M4751" s="28" t="s">
        <v>5947</v>
      </c>
      <c r="N4751" s="28" t="str">
        <f t="shared" si="596"/>
        <v/>
      </c>
      <c r="O4751" s="28" t="str">
        <f>IF(N4751=1,M4751&amp;" ("&amp;E4751&amp;")",M4751)</f>
        <v>Hardflip</v>
      </c>
      <c r="P4751" s="36">
        <f>INDEX(cpi!$A$1:$M$105,MATCH('Inflation adjust calc'!$E4751,cpi!$A:$A,0),MATCH('Inflation adjust calc'!$D4751,cpi!$1:$1,0))</f>
        <v>229.47800000000001</v>
      </c>
      <c r="Q4751" s="36">
        <f>cpi!$I$2</f>
        <v>240.85300000000001</v>
      </c>
      <c r="R4751" s="36">
        <f t="shared" si="593"/>
        <v>1.0495690218670199</v>
      </c>
      <c r="S4751" s="28" t="str">
        <f t="shared" si="597"/>
        <v/>
      </c>
      <c r="T4751" s="37">
        <f t="shared" si="598"/>
        <v>1049569.0218670201</v>
      </c>
      <c r="U4751" s="37">
        <f t="shared" si="599"/>
        <v>101529.00976128431</v>
      </c>
      <c r="V4751" s="37">
        <f t="shared" si="600"/>
        <v>101529.00976128431</v>
      </c>
    </row>
    <row r="4752" spans="1:22">
      <c r="A4752" s="23">
        <v>4751</v>
      </c>
      <c r="B4752" s="3">
        <v>42677</v>
      </c>
      <c r="C4752" s="28">
        <v>11</v>
      </c>
      <c r="D4752" s="29">
        <v>3</v>
      </c>
      <c r="E4752" s="28">
        <v>2016</v>
      </c>
      <c r="F4752" s="31">
        <f>DATE(E4752,D4752,C4752)</f>
        <v>42440</v>
      </c>
      <c r="G4752" s="24" t="s">
        <v>5948</v>
      </c>
      <c r="H4752" s="2">
        <v>1000000</v>
      </c>
      <c r="I4752" s="2">
        <v>63014</v>
      </c>
      <c r="J4752" s="2">
        <v>63014</v>
      </c>
      <c r="K4752" s="28" t="str">
        <f t="shared" si="594"/>
        <v/>
      </c>
      <c r="L4752" s="28" t="str">
        <f t="shared" si="595"/>
        <v/>
      </c>
      <c r="M4752" s="28" t="s">
        <v>5948</v>
      </c>
      <c r="N4752" s="28" t="str">
        <f t="shared" si="596"/>
        <v/>
      </c>
      <c r="O4752" s="28" t="str">
        <f>IF(N4752=1,M4752&amp;" ("&amp;E4752&amp;")",M4752)</f>
        <v>Creative Control</v>
      </c>
      <c r="P4752" s="36">
        <f>INDEX(cpi!$A$1:$M$105,MATCH('Inflation adjust calc'!$E4752,cpi!$A:$A,0),MATCH('Inflation adjust calc'!$D4752,cpi!$1:$1,0))</f>
        <v>238.13200000000001</v>
      </c>
      <c r="Q4752" s="36">
        <f>cpi!$I$2</f>
        <v>240.85300000000001</v>
      </c>
      <c r="R4752" s="36">
        <f t="shared" si="593"/>
        <v>1.0114264357583189</v>
      </c>
      <c r="S4752" s="28" t="str">
        <f t="shared" si="597"/>
        <v/>
      </c>
      <c r="T4752" s="37">
        <f t="shared" si="598"/>
        <v>1011426.4357583189</v>
      </c>
      <c r="U4752" s="37">
        <f t="shared" si="599"/>
        <v>63734.025422874707</v>
      </c>
      <c r="V4752" s="37">
        <f t="shared" si="600"/>
        <v>63734.025422874707</v>
      </c>
    </row>
    <row r="4753" spans="1:22">
      <c r="A4753" s="23">
        <v>4752</v>
      </c>
      <c r="B4753" s="3" t="s">
        <v>1269</v>
      </c>
      <c r="C4753" s="28">
        <v>16</v>
      </c>
      <c r="D4753" s="29">
        <v>9</v>
      </c>
      <c r="E4753" s="28">
        <v>2005</v>
      </c>
      <c r="F4753" s="31">
        <f>DATE(E4753,D4753,C4753)</f>
        <v>38611</v>
      </c>
      <c r="G4753" s="24" t="s">
        <v>5949</v>
      </c>
      <c r="H4753" s="2">
        <v>1000000</v>
      </c>
      <c r="I4753" s="2">
        <v>49000</v>
      </c>
      <c r="J4753" s="2">
        <v>1549000</v>
      </c>
      <c r="K4753" s="28" t="str">
        <f t="shared" si="594"/>
        <v/>
      </c>
      <c r="L4753" s="28" t="str">
        <f t="shared" si="595"/>
        <v/>
      </c>
      <c r="M4753" s="28" t="s">
        <v>5949</v>
      </c>
      <c r="N4753" s="28" t="str">
        <f t="shared" si="596"/>
        <v/>
      </c>
      <c r="O4753" s="28" t="str">
        <f>IF(N4753=1,M4753&amp;" ("&amp;E4753&amp;")",M4753)</f>
        <v>Chocolate: Deep Dark Secrets</v>
      </c>
      <c r="P4753" s="36">
        <f>INDEX(cpi!$A$1:$M$105,MATCH('Inflation adjust calc'!$E4753,cpi!$A:$A,0),MATCH('Inflation adjust calc'!$D4753,cpi!$1:$1,0))</f>
        <v>198.8</v>
      </c>
      <c r="Q4753" s="36">
        <f>cpi!$I$2</f>
        <v>240.85300000000001</v>
      </c>
      <c r="R4753" s="36">
        <f t="shared" si="593"/>
        <v>1.2115342052313882</v>
      </c>
      <c r="S4753" s="28" t="str">
        <f t="shared" si="597"/>
        <v/>
      </c>
      <c r="T4753" s="37">
        <f t="shared" si="598"/>
        <v>1211534.2052313883</v>
      </c>
      <c r="U4753" s="37">
        <f t="shared" si="599"/>
        <v>59365.176056338023</v>
      </c>
      <c r="V4753" s="37">
        <f t="shared" si="600"/>
        <v>1876666.4839034204</v>
      </c>
    </row>
    <row r="4754" spans="1:22">
      <c r="A4754" s="23">
        <v>4753</v>
      </c>
      <c r="B4754" s="3">
        <v>40550</v>
      </c>
      <c r="C4754" s="28">
        <v>1</v>
      </c>
      <c r="D4754" s="29">
        <v>7</v>
      </c>
      <c r="E4754" s="28">
        <v>2011</v>
      </c>
      <c r="F4754" s="31">
        <f>DATE(E4754,D4754,C4754)</f>
        <v>40725</v>
      </c>
      <c r="G4754" s="24" t="s">
        <v>5950</v>
      </c>
      <c r="H4754" s="2">
        <v>1000000</v>
      </c>
      <c r="I4754" s="2">
        <v>48764</v>
      </c>
      <c r="J4754" s="2">
        <v>51587</v>
      </c>
      <c r="K4754" s="28" t="str">
        <f t="shared" si="594"/>
        <v/>
      </c>
      <c r="L4754" s="28" t="str">
        <f t="shared" si="595"/>
        <v/>
      </c>
      <c r="M4754" s="28" t="s">
        <v>5950</v>
      </c>
      <c r="N4754" s="28" t="str">
        <f t="shared" si="596"/>
        <v/>
      </c>
      <c r="O4754" s="28" t="str">
        <f>IF(N4754=1,M4754&amp;" ("&amp;E4754&amp;")",M4754)</f>
        <v>The Perfect Host</v>
      </c>
      <c r="P4754" s="36">
        <f>INDEX(cpi!$A$1:$M$105,MATCH('Inflation adjust calc'!$E4754,cpi!$A:$A,0),MATCH('Inflation adjust calc'!$D4754,cpi!$1:$1,0))</f>
        <v>225.922</v>
      </c>
      <c r="Q4754" s="36">
        <f>cpi!$I$2</f>
        <v>240.85300000000001</v>
      </c>
      <c r="R4754" s="36">
        <f t="shared" ref="R4754:R4817" si="601">Q4754/P4754</f>
        <v>1.0660891812218376</v>
      </c>
      <c r="S4754" s="28" t="str">
        <f t="shared" si="597"/>
        <v/>
      </c>
      <c r="T4754" s="37">
        <f t="shared" si="598"/>
        <v>1066089.1812218376</v>
      </c>
      <c r="U4754" s="37">
        <f t="shared" si="599"/>
        <v>51986.772833101692</v>
      </c>
      <c r="V4754" s="37">
        <f t="shared" si="600"/>
        <v>54996.342591690933</v>
      </c>
    </row>
    <row r="4755" spans="1:22">
      <c r="A4755" s="23">
        <v>4754</v>
      </c>
      <c r="B4755" s="3" t="s">
        <v>1343</v>
      </c>
      <c r="C4755" s="28">
        <v>25</v>
      </c>
      <c r="D4755" s="29">
        <v>9</v>
      </c>
      <c r="E4755" s="28">
        <v>1998</v>
      </c>
      <c r="F4755" s="31">
        <f>DATE(E4755,D4755,C4755)</f>
        <v>36063</v>
      </c>
      <c r="G4755" s="24" t="s">
        <v>5951</v>
      </c>
      <c r="H4755" s="2">
        <v>1000000</v>
      </c>
      <c r="I4755" s="2">
        <v>22434</v>
      </c>
      <c r="J4755" s="2">
        <v>22434</v>
      </c>
      <c r="K4755" s="28" t="str">
        <f t="shared" si="594"/>
        <v/>
      </c>
      <c r="L4755" s="28" t="str">
        <f t="shared" si="595"/>
        <v/>
      </c>
      <c r="M4755" s="28" t="s">
        <v>5951</v>
      </c>
      <c r="N4755" s="28" t="str">
        <f t="shared" si="596"/>
        <v/>
      </c>
      <c r="O4755" s="28" t="str">
        <f>IF(N4755=1,M4755&amp;" ("&amp;E4755&amp;")",M4755)</f>
        <v>The Last Big Thing</v>
      </c>
      <c r="P4755" s="36">
        <f>INDEX(cpi!$A$1:$M$105,MATCH('Inflation adjust calc'!$E4755,cpi!$A:$A,0),MATCH('Inflation adjust calc'!$D4755,cpi!$1:$1,0))</f>
        <v>163.6</v>
      </c>
      <c r="Q4755" s="36">
        <f>cpi!$I$2</f>
        <v>240.85300000000001</v>
      </c>
      <c r="R4755" s="36">
        <f t="shared" si="601"/>
        <v>1.4722066014669928</v>
      </c>
      <c r="S4755" s="28" t="str">
        <f t="shared" si="597"/>
        <v/>
      </c>
      <c r="T4755" s="37">
        <f t="shared" si="598"/>
        <v>1472206.6014669929</v>
      </c>
      <c r="U4755" s="37">
        <f t="shared" si="599"/>
        <v>33027.482897310518</v>
      </c>
      <c r="V4755" s="37">
        <f t="shared" si="600"/>
        <v>33027.482897310518</v>
      </c>
    </row>
    <row r="4756" spans="1:22">
      <c r="A4756" s="23">
        <v>4755</v>
      </c>
      <c r="B4756" s="3">
        <v>35984</v>
      </c>
      <c r="C4756" s="28">
        <v>7</v>
      </c>
      <c r="D4756" s="29">
        <v>8</v>
      </c>
      <c r="E4756" s="28">
        <v>1998</v>
      </c>
      <c r="F4756" s="31">
        <f>DATE(E4756,D4756,C4756)</f>
        <v>36014</v>
      </c>
      <c r="G4756" s="24" t="s">
        <v>5952</v>
      </c>
      <c r="H4756" s="2">
        <v>1000000</v>
      </c>
      <c r="I4756" s="2">
        <v>21210</v>
      </c>
      <c r="J4756" s="2">
        <v>21210</v>
      </c>
      <c r="K4756" s="28" t="str">
        <f t="shared" si="594"/>
        <v/>
      </c>
      <c r="L4756" s="28" t="str">
        <f t="shared" si="595"/>
        <v/>
      </c>
      <c r="M4756" s="28" t="s">
        <v>5952</v>
      </c>
      <c r="N4756" s="28" t="str">
        <f t="shared" si="596"/>
        <v/>
      </c>
      <c r="O4756" s="28" t="str">
        <f>IF(N4756=1,M4756&amp;" ("&amp;E4756&amp;")",M4756)</f>
        <v>Safe Men</v>
      </c>
      <c r="P4756" s="36">
        <f>INDEX(cpi!$A$1:$M$105,MATCH('Inflation adjust calc'!$E4756,cpi!$A:$A,0),MATCH('Inflation adjust calc'!$D4756,cpi!$1:$1,0))</f>
        <v>163.4</v>
      </c>
      <c r="Q4756" s="36">
        <f>cpi!$I$2</f>
        <v>240.85300000000001</v>
      </c>
      <c r="R4756" s="36">
        <f t="shared" si="601"/>
        <v>1.4740085679314565</v>
      </c>
      <c r="S4756" s="28" t="str">
        <f t="shared" si="597"/>
        <v/>
      </c>
      <c r="T4756" s="37">
        <f t="shared" si="598"/>
        <v>1474008.5679314565</v>
      </c>
      <c r="U4756" s="37">
        <f t="shared" si="599"/>
        <v>31263.721725826192</v>
      </c>
      <c r="V4756" s="37">
        <f t="shared" si="600"/>
        <v>31263.721725826192</v>
      </c>
    </row>
    <row r="4757" spans="1:22">
      <c r="A4757" s="23">
        <v>4756</v>
      </c>
      <c r="B4757" s="3" t="s">
        <v>4177</v>
      </c>
      <c r="C4757" s="28">
        <v>31</v>
      </c>
      <c r="D4757" s="29">
        <v>8</v>
      </c>
      <c r="E4757" s="28">
        <v>2001</v>
      </c>
      <c r="F4757" s="31">
        <f>DATE(E4757,D4757,C4757)</f>
        <v>37134</v>
      </c>
      <c r="G4757" s="24" t="s">
        <v>5953</v>
      </c>
      <c r="H4757" s="2">
        <v>1000000</v>
      </c>
      <c r="I4757" s="2">
        <v>17127</v>
      </c>
      <c r="J4757" s="2">
        <v>17127</v>
      </c>
      <c r="K4757" s="28" t="str">
        <f t="shared" si="594"/>
        <v/>
      </c>
      <c r="L4757" s="28" t="str">
        <f t="shared" si="595"/>
        <v/>
      </c>
      <c r="M4757" s="28" t="s">
        <v>5953</v>
      </c>
      <c r="N4757" s="28" t="str">
        <f t="shared" si="596"/>
        <v/>
      </c>
      <c r="O4757" s="28" t="str">
        <f>IF(N4757=1,M4757&amp;" ("&amp;E4757&amp;")",M4757)</f>
        <v>Speedway Junky</v>
      </c>
      <c r="P4757" s="36">
        <f>INDEX(cpi!$A$1:$M$105,MATCH('Inflation adjust calc'!$E4757,cpi!$A:$A,0),MATCH('Inflation adjust calc'!$D4757,cpi!$1:$1,0))</f>
        <v>177.5</v>
      </c>
      <c r="Q4757" s="36">
        <f>cpi!$I$2</f>
        <v>240.85300000000001</v>
      </c>
      <c r="R4757" s="36">
        <f t="shared" si="601"/>
        <v>1.3569183098591551</v>
      </c>
      <c r="S4757" s="28" t="str">
        <f t="shared" si="597"/>
        <v/>
      </c>
      <c r="T4757" s="37">
        <f t="shared" si="598"/>
        <v>1356918.309859155</v>
      </c>
      <c r="U4757" s="37">
        <f t="shared" si="599"/>
        <v>23239.939892957747</v>
      </c>
      <c r="V4757" s="37">
        <f t="shared" si="600"/>
        <v>23239.939892957747</v>
      </c>
    </row>
    <row r="4758" spans="1:22">
      <c r="A4758" s="23">
        <v>4757</v>
      </c>
      <c r="B4758" s="3" t="s">
        <v>1784</v>
      </c>
      <c r="C4758" s="28">
        <v>13</v>
      </c>
      <c r="D4758" s="29">
        <v>2</v>
      </c>
      <c r="E4758" s="28">
        <v>2015</v>
      </c>
      <c r="F4758" s="31">
        <f>DATE(E4758,D4758,C4758)</f>
        <v>42048</v>
      </c>
      <c r="G4758" s="24" t="s">
        <v>5954</v>
      </c>
      <c r="H4758" s="2">
        <v>1000000</v>
      </c>
      <c r="I4758" s="2">
        <v>15156</v>
      </c>
      <c r="J4758" s="2">
        <v>15156</v>
      </c>
      <c r="K4758" s="28" t="str">
        <f t="shared" si="594"/>
        <v/>
      </c>
      <c r="L4758" s="28" t="str">
        <f t="shared" si="595"/>
        <v/>
      </c>
      <c r="M4758" s="28" t="s">
        <v>5954</v>
      </c>
      <c r="N4758" s="28" t="str">
        <f t="shared" si="596"/>
        <v/>
      </c>
      <c r="O4758" s="28" t="str">
        <f>IF(N4758=1,M4758&amp;" ("&amp;E4758&amp;")",M4758)</f>
        <v>Hits</v>
      </c>
      <c r="P4758" s="36">
        <f>INDEX(cpi!$A$1:$M$105,MATCH('Inflation adjust calc'!$E4758,cpi!$A:$A,0),MATCH('Inflation adjust calc'!$D4758,cpi!$1:$1,0))</f>
        <v>234.72200000000001</v>
      </c>
      <c r="Q4758" s="36">
        <f>cpi!$I$2</f>
        <v>240.85300000000001</v>
      </c>
      <c r="R4758" s="36">
        <f t="shared" si="601"/>
        <v>1.0261202614156322</v>
      </c>
      <c r="S4758" s="28" t="str">
        <f t="shared" si="597"/>
        <v/>
      </c>
      <c r="T4758" s="37">
        <f t="shared" si="598"/>
        <v>1026120.2614156322</v>
      </c>
      <c r="U4758" s="37">
        <f t="shared" si="599"/>
        <v>15551.878682015322</v>
      </c>
      <c r="V4758" s="37">
        <f t="shared" si="600"/>
        <v>15551.878682015322</v>
      </c>
    </row>
    <row r="4759" spans="1:22">
      <c r="A4759" s="23">
        <v>4758</v>
      </c>
      <c r="B4759" s="3" t="s">
        <v>3657</v>
      </c>
      <c r="C4759" s="28">
        <v>22</v>
      </c>
      <c r="D4759" s="29">
        <v>9</v>
      </c>
      <c r="E4759" s="28">
        <v>2000</v>
      </c>
      <c r="F4759" s="31">
        <f>DATE(E4759,D4759,C4759)</f>
        <v>36791</v>
      </c>
      <c r="G4759" s="24" t="s">
        <v>5955</v>
      </c>
      <c r="H4759" s="2">
        <v>1000000</v>
      </c>
      <c r="I4759" s="2">
        <v>12996</v>
      </c>
      <c r="J4759" s="2">
        <v>12996</v>
      </c>
      <c r="K4759" s="28" t="str">
        <f t="shared" si="594"/>
        <v/>
      </c>
      <c r="L4759" s="28" t="str">
        <f t="shared" si="595"/>
        <v/>
      </c>
      <c r="M4759" s="28" t="s">
        <v>5955</v>
      </c>
      <c r="N4759" s="28" t="str">
        <f t="shared" si="596"/>
        <v/>
      </c>
      <c r="O4759" s="28" t="str">
        <f>IF(N4759=1,M4759&amp;" ("&amp;E4759&amp;")",M4759)</f>
        <v>The Specials</v>
      </c>
      <c r="P4759" s="36">
        <f>INDEX(cpi!$A$1:$M$105,MATCH('Inflation adjust calc'!$E4759,cpi!$A:$A,0),MATCH('Inflation adjust calc'!$D4759,cpi!$1:$1,0))</f>
        <v>173.7</v>
      </c>
      <c r="Q4759" s="36">
        <f>cpi!$I$2</f>
        <v>240.85300000000001</v>
      </c>
      <c r="R4759" s="36">
        <f t="shared" si="601"/>
        <v>1.3866033390903858</v>
      </c>
      <c r="S4759" s="28" t="str">
        <f t="shared" si="597"/>
        <v/>
      </c>
      <c r="T4759" s="37">
        <f t="shared" si="598"/>
        <v>1386603.3390903857</v>
      </c>
      <c r="U4759" s="37">
        <f t="shared" si="599"/>
        <v>18020.296994818655</v>
      </c>
      <c r="V4759" s="37">
        <f t="shared" si="600"/>
        <v>18020.296994818655</v>
      </c>
    </row>
    <row r="4760" spans="1:22">
      <c r="A4760" s="23">
        <v>4759</v>
      </c>
      <c r="B4760" s="3">
        <v>40246</v>
      </c>
      <c r="C4760" s="28">
        <v>3</v>
      </c>
      <c r="D4760" s="29">
        <v>9</v>
      </c>
      <c r="E4760" s="28">
        <v>2010</v>
      </c>
      <c r="F4760" s="31">
        <f>DATE(E4760,D4760,C4760)</f>
        <v>40424</v>
      </c>
      <c r="G4760" s="24" t="s">
        <v>5956</v>
      </c>
      <c r="H4760" s="2">
        <v>1000000</v>
      </c>
      <c r="I4760" s="2">
        <v>11574</v>
      </c>
      <c r="J4760" s="2">
        <v>11574</v>
      </c>
      <c r="K4760" s="28" t="str">
        <f t="shared" si="594"/>
        <v/>
      </c>
      <c r="L4760" s="28" t="str">
        <f t="shared" si="595"/>
        <v/>
      </c>
      <c r="M4760" s="28" t="s">
        <v>5956</v>
      </c>
      <c r="N4760" s="28" t="str">
        <f t="shared" si="596"/>
        <v/>
      </c>
      <c r="O4760" s="28" t="str">
        <f>IF(N4760=1,M4760&amp;" ("&amp;E4760&amp;")",M4760)</f>
        <v>16 to Life</v>
      </c>
      <c r="P4760" s="36">
        <f>INDEX(cpi!$A$1:$M$105,MATCH('Inflation adjust calc'!$E4760,cpi!$A:$A,0),MATCH('Inflation adjust calc'!$D4760,cpi!$1:$1,0))</f>
        <v>218.43899999999999</v>
      </c>
      <c r="Q4760" s="36">
        <f>cpi!$I$2</f>
        <v>240.85300000000001</v>
      </c>
      <c r="R4760" s="36">
        <f t="shared" si="601"/>
        <v>1.1026098819350025</v>
      </c>
      <c r="S4760" s="28" t="str">
        <f t="shared" si="597"/>
        <v/>
      </c>
      <c r="T4760" s="37">
        <f t="shared" si="598"/>
        <v>1102609.8819350025</v>
      </c>
      <c r="U4760" s="37">
        <f t="shared" si="599"/>
        <v>12761.606773515719</v>
      </c>
      <c r="V4760" s="37">
        <f t="shared" si="600"/>
        <v>12761.606773515719</v>
      </c>
    </row>
    <row r="4761" spans="1:22">
      <c r="A4761" s="23">
        <v>4760</v>
      </c>
      <c r="B4761" s="3" t="s">
        <v>5957</v>
      </c>
      <c r="C4761" s="28">
        <v>17</v>
      </c>
      <c r="D4761" s="29">
        <v>1</v>
      </c>
      <c r="E4761" s="28">
        <v>2007</v>
      </c>
      <c r="F4761" s="31">
        <f>DATE(E4761,D4761,C4761)</f>
        <v>39099</v>
      </c>
      <c r="G4761" s="24" t="s">
        <v>5958</v>
      </c>
      <c r="H4761" s="2">
        <v>1000000</v>
      </c>
      <c r="I4761" s="2">
        <v>10787</v>
      </c>
      <c r="J4761" s="2">
        <v>844377</v>
      </c>
      <c r="K4761" s="28" t="str">
        <f t="shared" si="594"/>
        <v/>
      </c>
      <c r="L4761" s="28" t="str">
        <f t="shared" si="595"/>
        <v/>
      </c>
      <c r="M4761" s="28" t="s">
        <v>5958</v>
      </c>
      <c r="N4761" s="28" t="str">
        <f t="shared" si="596"/>
        <v/>
      </c>
      <c r="O4761" s="28" t="str">
        <f>IF(N4761=1,M4761&amp;" ("&amp;E4761&amp;")",M4761)</f>
        <v>Alone with Her</v>
      </c>
      <c r="P4761" s="36">
        <f>INDEX(cpi!$A$1:$M$105,MATCH('Inflation adjust calc'!$E4761,cpi!$A:$A,0),MATCH('Inflation adjust calc'!$D4761,cpi!$1:$1,0))</f>
        <v>202.416</v>
      </c>
      <c r="Q4761" s="36">
        <f>cpi!$I$2</f>
        <v>240.85300000000001</v>
      </c>
      <c r="R4761" s="36">
        <f t="shared" si="601"/>
        <v>1.1898911153268517</v>
      </c>
      <c r="S4761" s="28" t="str">
        <f t="shared" si="597"/>
        <v/>
      </c>
      <c r="T4761" s="37">
        <f t="shared" si="598"/>
        <v>1189891.1153268516</v>
      </c>
      <c r="U4761" s="37">
        <f t="shared" si="599"/>
        <v>12835.355461030749</v>
      </c>
      <c r="V4761" s="37">
        <f t="shared" si="600"/>
        <v>1004716.690286341</v>
      </c>
    </row>
    <row r="4762" spans="1:22">
      <c r="A4762" s="23">
        <v>4761</v>
      </c>
      <c r="B4762" s="3" t="s">
        <v>756</v>
      </c>
      <c r="C4762" s="28">
        <v>17</v>
      </c>
      <c r="D4762" s="29">
        <v>10</v>
      </c>
      <c r="E4762" s="28">
        <v>2014</v>
      </c>
      <c r="F4762" s="31">
        <f>DATE(E4762,D4762,C4762)</f>
        <v>41929</v>
      </c>
      <c r="G4762" s="24" t="s">
        <v>6864</v>
      </c>
      <c r="H4762" s="2">
        <v>1000000</v>
      </c>
      <c r="I4762" s="2">
        <v>9837</v>
      </c>
      <c r="J4762" s="2">
        <v>9837</v>
      </c>
      <c r="K4762" s="28" t="str">
        <f t="shared" si="594"/>
        <v/>
      </c>
      <c r="L4762" s="28" t="str">
        <f t="shared" si="595"/>
        <v/>
      </c>
      <c r="M4762" s="28" t="s">
        <v>6864</v>
      </c>
      <c r="N4762" s="28" t="str">
        <f t="shared" si="596"/>
        <v/>
      </c>
      <c r="O4762" s="28" t="str">
        <f>IF(N4762=1,M4762&amp;" ("&amp;E4762&amp;")",M4762)</f>
        <v>Camp X-Ray</v>
      </c>
      <c r="P4762" s="36">
        <f>INDEX(cpi!$A$1:$M$105,MATCH('Inflation adjust calc'!$E4762,cpi!$A:$A,0),MATCH('Inflation adjust calc'!$D4762,cpi!$1:$1,0))</f>
        <v>237.43299999999999</v>
      </c>
      <c r="Q4762" s="36">
        <f>cpi!$I$2</f>
        <v>240.85300000000001</v>
      </c>
      <c r="R4762" s="36">
        <f t="shared" si="601"/>
        <v>1.0144040634621136</v>
      </c>
      <c r="S4762" s="28" t="str">
        <f t="shared" si="597"/>
        <v/>
      </c>
      <c r="T4762" s="37">
        <f t="shared" si="598"/>
        <v>1014404.0634621136</v>
      </c>
      <c r="U4762" s="37">
        <f t="shared" si="599"/>
        <v>9978.6927722768123</v>
      </c>
      <c r="V4762" s="37">
        <f t="shared" si="600"/>
        <v>9978.6927722768123</v>
      </c>
    </row>
    <row r="4763" spans="1:22">
      <c r="A4763" s="23">
        <v>4762</v>
      </c>
      <c r="B4763" s="3" t="s">
        <v>238</v>
      </c>
      <c r="C4763" s="28">
        <v>21</v>
      </c>
      <c r="D4763" s="29">
        <v>11</v>
      </c>
      <c r="E4763" s="28">
        <v>2008</v>
      </c>
      <c r="F4763" s="31">
        <f>DATE(E4763,D4763,C4763)</f>
        <v>39773</v>
      </c>
      <c r="G4763" s="24" t="s">
        <v>5959</v>
      </c>
      <c r="H4763" s="2">
        <v>1000000</v>
      </c>
      <c r="I4763" s="2">
        <v>7202</v>
      </c>
      <c r="J4763" s="2">
        <v>26822</v>
      </c>
      <c r="K4763" s="28" t="str">
        <f t="shared" si="594"/>
        <v/>
      </c>
      <c r="L4763" s="28" t="str">
        <f t="shared" si="595"/>
        <v/>
      </c>
      <c r="M4763" s="28" t="s">
        <v>5959</v>
      </c>
      <c r="N4763" s="28" t="str">
        <f t="shared" si="596"/>
        <v/>
      </c>
      <c r="O4763" s="28" t="str">
        <f>IF(N4763=1,M4763&amp;" ("&amp;E4763&amp;")",M4763)</f>
        <v>Special</v>
      </c>
      <c r="P4763" s="36">
        <f>INDEX(cpi!$A$1:$M$105,MATCH('Inflation adjust calc'!$E4763,cpi!$A:$A,0),MATCH('Inflation adjust calc'!$D4763,cpi!$1:$1,0))</f>
        <v>212.42500000000001</v>
      </c>
      <c r="Q4763" s="36">
        <f>cpi!$I$2</f>
        <v>240.85300000000001</v>
      </c>
      <c r="R4763" s="36">
        <f t="shared" si="601"/>
        <v>1.1338260562551488</v>
      </c>
      <c r="S4763" s="28" t="str">
        <f t="shared" si="597"/>
        <v/>
      </c>
      <c r="T4763" s="37">
        <f t="shared" si="598"/>
        <v>1133826.0562551487</v>
      </c>
      <c r="U4763" s="37">
        <f t="shared" si="599"/>
        <v>8165.8152571495812</v>
      </c>
      <c r="V4763" s="37">
        <f t="shared" si="600"/>
        <v>30411.482480875598</v>
      </c>
    </row>
    <row r="4764" spans="1:22">
      <c r="A4764" s="23">
        <v>4763</v>
      </c>
      <c r="B4764" s="3">
        <v>42281</v>
      </c>
      <c r="C4764" s="28">
        <v>10</v>
      </c>
      <c r="D4764" s="29">
        <v>4</v>
      </c>
      <c r="E4764" s="28">
        <v>2015</v>
      </c>
      <c r="F4764" s="31">
        <f>DATE(E4764,D4764,C4764)</f>
        <v>42104</v>
      </c>
      <c r="G4764" s="24" t="s">
        <v>5960</v>
      </c>
      <c r="H4764" s="2">
        <v>1000000</v>
      </c>
      <c r="I4764" s="2">
        <v>6870</v>
      </c>
      <c r="J4764" s="2">
        <v>6870</v>
      </c>
      <c r="K4764" s="28" t="str">
        <f t="shared" si="594"/>
        <v/>
      </c>
      <c r="L4764" s="28" t="str">
        <f t="shared" si="595"/>
        <v/>
      </c>
      <c r="M4764" s="28" t="s">
        <v>5960</v>
      </c>
      <c r="N4764" s="28" t="str">
        <f t="shared" si="596"/>
        <v/>
      </c>
      <c r="O4764" s="28" t="str">
        <f>IF(N4764=1,M4764&amp;" ("&amp;E4764&amp;")",M4764)</f>
        <v>The Sisterhood of Night</v>
      </c>
      <c r="P4764" s="36">
        <f>INDEX(cpi!$A$1:$M$105,MATCH('Inflation adjust calc'!$E4764,cpi!$A:$A,0),MATCH('Inflation adjust calc'!$D4764,cpi!$1:$1,0))</f>
        <v>236.59899999999999</v>
      </c>
      <c r="Q4764" s="36">
        <f>cpi!$I$2</f>
        <v>240.85300000000001</v>
      </c>
      <c r="R4764" s="36">
        <f t="shared" si="601"/>
        <v>1.0179797885874413</v>
      </c>
      <c r="S4764" s="28" t="str">
        <f t="shared" si="597"/>
        <v/>
      </c>
      <c r="T4764" s="37">
        <f t="shared" si="598"/>
        <v>1017979.7885874413</v>
      </c>
      <c r="U4764" s="37">
        <f t="shared" si="599"/>
        <v>6993.5211475957221</v>
      </c>
      <c r="V4764" s="37">
        <f t="shared" si="600"/>
        <v>6993.5211475957221</v>
      </c>
    </row>
    <row r="4765" spans="1:22">
      <c r="A4765" s="23">
        <v>4764</v>
      </c>
      <c r="B4765" s="3" t="s">
        <v>4047</v>
      </c>
      <c r="C4765" s="28">
        <v>19</v>
      </c>
      <c r="D4765" s="29">
        <v>3</v>
      </c>
      <c r="E4765" s="28">
        <v>1999</v>
      </c>
      <c r="F4765" s="31">
        <f>DATE(E4765,D4765,C4765)</f>
        <v>36238</v>
      </c>
      <c r="G4765" s="24" t="s">
        <v>5961</v>
      </c>
      <c r="H4765" s="2">
        <v>1000000</v>
      </c>
      <c r="I4765" s="2">
        <v>5494</v>
      </c>
      <c r="J4765" s="2">
        <v>5494</v>
      </c>
      <c r="K4765" s="28" t="str">
        <f t="shared" si="594"/>
        <v/>
      </c>
      <c r="L4765" s="28" t="str">
        <f t="shared" si="595"/>
        <v/>
      </c>
      <c r="M4765" s="28" t="s">
        <v>5961</v>
      </c>
      <c r="N4765" s="28" t="str">
        <f t="shared" si="596"/>
        <v/>
      </c>
      <c r="O4765" s="28" t="str">
        <f>IF(N4765=1,M4765&amp;" ("&amp;E4765&amp;")",M4765)</f>
        <v>Sparkler</v>
      </c>
      <c r="P4765" s="36">
        <f>INDEX(cpi!$A$1:$M$105,MATCH('Inflation adjust calc'!$E4765,cpi!$A:$A,0),MATCH('Inflation adjust calc'!$D4765,cpi!$1:$1,0))</f>
        <v>165</v>
      </c>
      <c r="Q4765" s="36">
        <f>cpi!$I$2</f>
        <v>240.85300000000001</v>
      </c>
      <c r="R4765" s="36">
        <f t="shared" si="601"/>
        <v>1.4597151515151516</v>
      </c>
      <c r="S4765" s="28" t="str">
        <f t="shared" si="597"/>
        <v/>
      </c>
      <c r="T4765" s="37">
        <f t="shared" si="598"/>
        <v>1459715.1515151516</v>
      </c>
      <c r="U4765" s="37">
        <f t="shared" si="599"/>
        <v>8019.6750424242427</v>
      </c>
      <c r="V4765" s="37">
        <f t="shared" si="600"/>
        <v>8019.6750424242427</v>
      </c>
    </row>
    <row r="4766" spans="1:22">
      <c r="A4766" s="23">
        <v>4765</v>
      </c>
      <c r="B4766" s="3" t="s">
        <v>1456</v>
      </c>
      <c r="C4766" s="28">
        <v>18</v>
      </c>
      <c r="D4766" s="29">
        <v>3</v>
      </c>
      <c r="E4766" s="28">
        <v>2005</v>
      </c>
      <c r="F4766" s="31">
        <f>DATE(E4766,D4766,C4766)</f>
        <v>38429</v>
      </c>
      <c r="G4766" s="24" t="s">
        <v>5962</v>
      </c>
      <c r="H4766" s="2">
        <v>1000000</v>
      </c>
      <c r="I4766" s="2">
        <v>3700</v>
      </c>
      <c r="J4766" s="2">
        <v>3700</v>
      </c>
      <c r="K4766" s="28" t="str">
        <f t="shared" si="594"/>
        <v/>
      </c>
      <c r="L4766" s="28" t="str">
        <f t="shared" si="595"/>
        <v/>
      </c>
      <c r="M4766" s="28" t="s">
        <v>5962</v>
      </c>
      <c r="N4766" s="28" t="str">
        <f t="shared" si="596"/>
        <v/>
      </c>
      <c r="O4766" s="28" t="str">
        <f>IF(N4766=1,M4766&amp;" ("&amp;E4766&amp;")",M4766)</f>
        <v>The Helix... Loaded</v>
      </c>
      <c r="P4766" s="36">
        <f>INDEX(cpi!$A$1:$M$105,MATCH('Inflation adjust calc'!$E4766,cpi!$A:$A,0),MATCH('Inflation adjust calc'!$D4766,cpi!$1:$1,0))</f>
        <v>193.3</v>
      </c>
      <c r="Q4766" s="36">
        <f>cpi!$I$2</f>
        <v>240.85300000000001</v>
      </c>
      <c r="R4766" s="36">
        <f t="shared" si="601"/>
        <v>1.2460062079668908</v>
      </c>
      <c r="S4766" s="28" t="str">
        <f t="shared" si="597"/>
        <v/>
      </c>
      <c r="T4766" s="37">
        <f t="shared" si="598"/>
        <v>1246006.2079668907</v>
      </c>
      <c r="U4766" s="37">
        <f t="shared" si="599"/>
        <v>4610.222969477496</v>
      </c>
      <c r="V4766" s="37">
        <f t="shared" si="600"/>
        <v>4610.222969477496</v>
      </c>
    </row>
    <row r="4767" spans="1:22">
      <c r="A4767" s="23">
        <v>4766</v>
      </c>
      <c r="B4767" s="3" t="s">
        <v>226</v>
      </c>
      <c r="C4767" s="28">
        <v>15</v>
      </c>
      <c r="D4767" s="29">
        <v>5</v>
      </c>
      <c r="E4767" s="28">
        <v>2015</v>
      </c>
      <c r="F4767" s="31">
        <f>DATE(E4767,D4767,C4767)</f>
        <v>42139</v>
      </c>
      <c r="G4767" s="24" t="s">
        <v>5963</v>
      </c>
      <c r="H4767" s="2">
        <v>1000000</v>
      </c>
      <c r="I4767" s="2">
        <v>1036</v>
      </c>
      <c r="J4767" s="2">
        <v>1036</v>
      </c>
      <c r="K4767" s="28" t="str">
        <f t="shared" si="594"/>
        <v/>
      </c>
      <c r="L4767" s="28" t="str">
        <f t="shared" si="595"/>
        <v/>
      </c>
      <c r="M4767" s="28" t="s">
        <v>5963</v>
      </c>
      <c r="N4767" s="28" t="str">
        <f t="shared" si="596"/>
        <v/>
      </c>
      <c r="O4767" s="28" t="str">
        <f>IF(N4767=1,M4767&amp;" ("&amp;E4767&amp;")",M4767)</f>
        <v>Childless</v>
      </c>
      <c r="P4767" s="36">
        <f>INDEX(cpi!$A$1:$M$105,MATCH('Inflation adjust calc'!$E4767,cpi!$A:$A,0),MATCH('Inflation adjust calc'!$D4767,cpi!$1:$1,0))</f>
        <v>237.80500000000001</v>
      </c>
      <c r="Q4767" s="36">
        <f>cpi!$I$2</f>
        <v>240.85300000000001</v>
      </c>
      <c r="R4767" s="36">
        <f t="shared" si="601"/>
        <v>1.0128172241962954</v>
      </c>
      <c r="S4767" s="28" t="str">
        <f t="shared" si="597"/>
        <v/>
      </c>
      <c r="T4767" s="37">
        <f t="shared" si="598"/>
        <v>1012817.2241962954</v>
      </c>
      <c r="U4767" s="37">
        <f t="shared" si="599"/>
        <v>1049.2786442673621</v>
      </c>
      <c r="V4767" s="37">
        <f t="shared" si="600"/>
        <v>1049.2786442673621</v>
      </c>
    </row>
    <row r="4768" spans="1:22">
      <c r="A4768" s="23">
        <v>4767</v>
      </c>
      <c r="B4768" s="3" t="s">
        <v>1209</v>
      </c>
      <c r="C4768" s="28">
        <v>21</v>
      </c>
      <c r="D4768" s="29">
        <v>4</v>
      </c>
      <c r="E4768" s="28">
        <v>2006</v>
      </c>
      <c r="F4768" s="31">
        <f>DATE(E4768,D4768,C4768)</f>
        <v>38828</v>
      </c>
      <c r="G4768" s="24" t="s">
        <v>5964</v>
      </c>
      <c r="H4768" s="2">
        <v>1000000</v>
      </c>
      <c r="I4768">
        <v>884</v>
      </c>
      <c r="J4768">
        <v>884</v>
      </c>
      <c r="K4768" s="28" t="str">
        <f t="shared" si="594"/>
        <v/>
      </c>
      <c r="L4768" s="28" t="str">
        <f t="shared" si="595"/>
        <v/>
      </c>
      <c r="M4768" s="28" t="s">
        <v>5964</v>
      </c>
      <c r="N4768" s="28" t="str">
        <f t="shared" si="596"/>
        <v/>
      </c>
      <c r="O4768" s="28" t="str">
        <f>IF(N4768=1,M4768&amp;" ("&amp;E4768&amp;")",M4768)</f>
        <v>In Her Line of Fire</v>
      </c>
      <c r="P4768" s="36">
        <f>INDEX(cpi!$A$1:$M$105,MATCH('Inflation adjust calc'!$E4768,cpi!$A:$A,0),MATCH('Inflation adjust calc'!$D4768,cpi!$1:$1,0))</f>
        <v>201.5</v>
      </c>
      <c r="Q4768" s="36">
        <f>cpi!$I$2</f>
        <v>240.85300000000001</v>
      </c>
      <c r="R4768" s="36">
        <f t="shared" si="601"/>
        <v>1.1953002481389579</v>
      </c>
      <c r="S4768" s="28" t="str">
        <f t="shared" si="597"/>
        <v/>
      </c>
      <c r="T4768" s="37">
        <f t="shared" si="598"/>
        <v>1195300.2481389579</v>
      </c>
      <c r="U4768" s="37">
        <f t="shared" si="599"/>
        <v>1056.6454193548389</v>
      </c>
      <c r="V4768" s="37">
        <f t="shared" si="600"/>
        <v>1056.6454193548389</v>
      </c>
    </row>
    <row r="4769" spans="1:22">
      <c r="A4769" s="23">
        <v>4768</v>
      </c>
      <c r="B4769" s="3" t="s">
        <v>1197</v>
      </c>
      <c r="C4769" s="28">
        <v>13</v>
      </c>
      <c r="D4769" s="29">
        <v>12</v>
      </c>
      <c r="E4769" s="28">
        <v>2002</v>
      </c>
      <c r="F4769" s="31">
        <f>DATE(E4769,D4769,C4769)</f>
        <v>37603</v>
      </c>
      <c r="G4769" s="24" t="s">
        <v>5965</v>
      </c>
      <c r="H4769" s="2">
        <v>1000000</v>
      </c>
      <c r="I4769">
        <v>703</v>
      </c>
      <c r="J4769">
        <v>703</v>
      </c>
      <c r="K4769" s="28" t="str">
        <f t="shared" si="594"/>
        <v/>
      </c>
      <c r="L4769" s="28" t="str">
        <f t="shared" si="595"/>
        <v/>
      </c>
      <c r="M4769" s="28" t="s">
        <v>5965</v>
      </c>
      <c r="N4769" s="28" t="str">
        <f t="shared" si="596"/>
        <v/>
      </c>
      <c r="O4769" s="28" t="str">
        <f>IF(N4769=1,M4769&amp;" ("&amp;E4769&amp;")",M4769)</f>
        <v>The Jimmy Show</v>
      </c>
      <c r="P4769" s="36">
        <f>INDEX(cpi!$A$1:$M$105,MATCH('Inflation adjust calc'!$E4769,cpi!$A:$A,0),MATCH('Inflation adjust calc'!$D4769,cpi!$1:$1,0))</f>
        <v>180.9</v>
      </c>
      <c r="Q4769" s="36">
        <f>cpi!$I$2</f>
        <v>240.85300000000001</v>
      </c>
      <c r="R4769" s="36">
        <f t="shared" si="601"/>
        <v>1.3314151464897734</v>
      </c>
      <c r="S4769" s="28" t="str">
        <f t="shared" si="597"/>
        <v/>
      </c>
      <c r="T4769" s="37">
        <f t="shared" si="598"/>
        <v>1331415.1464897734</v>
      </c>
      <c r="U4769" s="37">
        <f t="shared" si="599"/>
        <v>935.98484798231073</v>
      </c>
      <c r="V4769" s="37">
        <f t="shared" si="600"/>
        <v>935.98484798231073</v>
      </c>
    </row>
    <row r="4770" spans="1:22">
      <c r="A4770" s="23">
        <v>4769</v>
      </c>
      <c r="B4770" s="3" t="s">
        <v>2489</v>
      </c>
      <c r="C4770" s="28">
        <v>31</v>
      </c>
      <c r="D4770" s="29">
        <v>12</v>
      </c>
      <c r="E4770" s="28">
        <v>2013</v>
      </c>
      <c r="F4770" s="31">
        <f>DATE(E4770,D4770,C4770)</f>
        <v>41639</v>
      </c>
      <c r="G4770" s="24" t="s">
        <v>5966</v>
      </c>
      <c r="H4770" s="2">
        <v>1000000</v>
      </c>
      <c r="I4770">
        <v>0</v>
      </c>
      <c r="J4770" s="2">
        <v>552614</v>
      </c>
      <c r="K4770" s="28" t="str">
        <f t="shared" si="594"/>
        <v/>
      </c>
      <c r="L4770" s="28" t="str">
        <f t="shared" si="595"/>
        <v/>
      </c>
      <c r="M4770" s="28" t="s">
        <v>5966</v>
      </c>
      <c r="N4770" s="28" t="str">
        <f t="shared" si="596"/>
        <v/>
      </c>
      <c r="O4770" s="28" t="str">
        <f>IF(N4770=1,M4770&amp;" ("&amp;E4770&amp;")",M4770)</f>
        <v>Heli</v>
      </c>
      <c r="P4770" s="36">
        <f>INDEX(cpi!$A$1:$M$105,MATCH('Inflation adjust calc'!$E4770,cpi!$A:$A,0),MATCH('Inflation adjust calc'!$D4770,cpi!$1:$1,0))</f>
        <v>233.04900000000001</v>
      </c>
      <c r="Q4770" s="36">
        <f>cpi!$I$2</f>
        <v>240.85300000000001</v>
      </c>
      <c r="R4770" s="36">
        <f t="shared" si="601"/>
        <v>1.0334865200022314</v>
      </c>
      <c r="S4770" s="28" t="str">
        <f t="shared" si="597"/>
        <v/>
      </c>
      <c r="T4770" s="37">
        <f t="shared" si="598"/>
        <v>1033486.5200022314</v>
      </c>
      <c r="U4770" s="37">
        <f t="shared" si="599"/>
        <v>0</v>
      </c>
      <c r="V4770" s="37">
        <f t="shared" si="600"/>
        <v>571119.1197645131</v>
      </c>
    </row>
    <row r="4771" spans="1:22">
      <c r="A4771" s="23">
        <v>4770</v>
      </c>
      <c r="B4771" s="3" t="s">
        <v>815</v>
      </c>
      <c r="C4771" s="28">
        <v>31</v>
      </c>
      <c r="D4771" s="29">
        <v>12</v>
      </c>
      <c r="E4771" s="28">
        <v>2015</v>
      </c>
      <c r="F4771" s="31">
        <f>DATE(E4771,D4771,C4771)</f>
        <v>42369</v>
      </c>
      <c r="G4771" s="24" t="s">
        <v>5967</v>
      </c>
      <c r="H4771" s="2">
        <v>1000000</v>
      </c>
      <c r="I4771">
        <v>0</v>
      </c>
      <c r="J4771" s="2">
        <v>17721</v>
      </c>
      <c r="K4771" s="28" t="str">
        <f t="shared" si="594"/>
        <v/>
      </c>
      <c r="L4771" s="28" t="str">
        <f t="shared" si="595"/>
        <v/>
      </c>
      <c r="M4771" s="28" t="s">
        <v>5967</v>
      </c>
      <c r="N4771" s="28" t="str">
        <f t="shared" si="596"/>
        <v/>
      </c>
      <c r="O4771" s="28" t="str">
        <f>IF(N4771=1,M4771&amp;" ("&amp;E4771&amp;")",M4771)</f>
        <v>Karachi se Lahore</v>
      </c>
      <c r="P4771" s="36">
        <f>INDEX(cpi!$A$1:$M$105,MATCH('Inflation adjust calc'!$E4771,cpi!$A:$A,0),MATCH('Inflation adjust calc'!$D4771,cpi!$1:$1,0))</f>
        <v>236.52500000000001</v>
      </c>
      <c r="Q4771" s="36">
        <f>cpi!$I$2</f>
        <v>240.85300000000001</v>
      </c>
      <c r="R4771" s="36">
        <f t="shared" si="601"/>
        <v>1.0182982771377234</v>
      </c>
      <c r="S4771" s="28" t="str">
        <f t="shared" si="597"/>
        <v/>
      </c>
      <c r="T4771" s="37">
        <f t="shared" si="598"/>
        <v>1018298.2771377234</v>
      </c>
      <c r="U4771" s="37">
        <f t="shared" si="599"/>
        <v>0</v>
      </c>
      <c r="V4771" s="37">
        <f t="shared" si="600"/>
        <v>18045.263769157595</v>
      </c>
    </row>
    <row r="4772" spans="1:22">
      <c r="A4772" s="23">
        <v>4771</v>
      </c>
      <c r="B4772" s="3" t="s">
        <v>1772</v>
      </c>
      <c r="C4772" s="28">
        <v>31</v>
      </c>
      <c r="D4772" s="29">
        <v>12</v>
      </c>
      <c r="E4772" s="28">
        <v>2006</v>
      </c>
      <c r="F4772" s="31">
        <f>DATE(E4772,D4772,C4772)</f>
        <v>39082</v>
      </c>
      <c r="G4772" s="24" t="s">
        <v>5968</v>
      </c>
      <c r="H4772" s="2">
        <v>1000000</v>
      </c>
      <c r="I4772">
        <v>0</v>
      </c>
      <c r="J4772" s="2">
        <v>5382</v>
      </c>
      <c r="K4772" s="28" t="str">
        <f t="shared" si="594"/>
        <v/>
      </c>
      <c r="L4772" s="28" t="str">
        <f t="shared" si="595"/>
        <v/>
      </c>
      <c r="M4772" s="28" t="s">
        <v>5968</v>
      </c>
      <c r="N4772" s="28" t="str">
        <f t="shared" si="596"/>
        <v/>
      </c>
      <c r="O4772" s="28" t="str">
        <f>IF(N4772=1,M4772&amp;" ("&amp;E4772&amp;")",M4772)</f>
        <v>Loving Annabelle</v>
      </c>
      <c r="P4772" s="36">
        <f>INDEX(cpi!$A$1:$M$105,MATCH('Inflation adjust calc'!$E4772,cpi!$A:$A,0),MATCH('Inflation adjust calc'!$D4772,cpi!$1:$1,0))</f>
        <v>201.8</v>
      </c>
      <c r="Q4772" s="36">
        <f>cpi!$I$2</f>
        <v>240.85300000000001</v>
      </c>
      <c r="R4772" s="36">
        <f t="shared" si="601"/>
        <v>1.1935232903865214</v>
      </c>
      <c r="S4772" s="28" t="str">
        <f t="shared" si="597"/>
        <v/>
      </c>
      <c r="T4772" s="37">
        <f t="shared" si="598"/>
        <v>1193523.2903865215</v>
      </c>
      <c r="U4772" s="37">
        <f t="shared" si="599"/>
        <v>0</v>
      </c>
      <c r="V4772" s="37">
        <f t="shared" si="600"/>
        <v>6423.5423488602582</v>
      </c>
    </row>
    <row r="4773" spans="1:22">
      <c r="A4773" s="23">
        <v>4772</v>
      </c>
      <c r="B4773" s="3">
        <v>39825</v>
      </c>
      <c r="C4773" s="28">
        <v>1</v>
      </c>
      <c r="D4773" s="29">
        <v>12</v>
      </c>
      <c r="E4773" s="28">
        <v>2009</v>
      </c>
      <c r="F4773" s="31">
        <f>DATE(E4773,D4773,C4773)</f>
        <v>40148</v>
      </c>
      <c r="G4773" s="24" t="s">
        <v>5969</v>
      </c>
      <c r="H4773" s="2">
        <v>1000000</v>
      </c>
      <c r="I4773">
        <v>0</v>
      </c>
      <c r="J4773">
        <v>0</v>
      </c>
      <c r="K4773" s="28">
        <f t="shared" si="594"/>
        <v>1</v>
      </c>
      <c r="L4773" s="28" t="str">
        <f t="shared" si="595"/>
        <v/>
      </c>
      <c r="M4773" s="28" t="s">
        <v>5969</v>
      </c>
      <c r="N4773" s="28" t="str">
        <f t="shared" si="596"/>
        <v/>
      </c>
      <c r="O4773" s="28" t="str">
        <f>IF(N4773=1,M4773&amp;" ("&amp;E4773&amp;")",M4773)</f>
        <v>Frat Party</v>
      </c>
      <c r="P4773" s="36">
        <f>INDEX(cpi!$A$1:$M$105,MATCH('Inflation adjust calc'!$E4773,cpi!$A:$A,0),MATCH('Inflation adjust calc'!$D4773,cpi!$1:$1,0))</f>
        <v>215.94900000000001</v>
      </c>
      <c r="Q4773" s="36">
        <f>cpi!$I$2</f>
        <v>240.85300000000001</v>
      </c>
      <c r="R4773" s="36">
        <f t="shared" si="601"/>
        <v>1.1153235254620304</v>
      </c>
      <c r="S4773" s="28" t="str">
        <f t="shared" si="597"/>
        <v/>
      </c>
      <c r="T4773" s="37">
        <f t="shared" si="598"/>
        <v>1115323.5254620304</v>
      </c>
      <c r="U4773" s="37">
        <f t="shared" si="599"/>
        <v>0</v>
      </c>
      <c r="V4773" s="37">
        <f t="shared" si="600"/>
        <v>0</v>
      </c>
    </row>
    <row r="4774" spans="1:22">
      <c r="A4774" s="23">
        <v>4773</v>
      </c>
      <c r="B4774" s="3" t="s">
        <v>1236</v>
      </c>
      <c r="C4774" s="28">
        <v>15</v>
      </c>
      <c r="D4774" s="29">
        <v>9</v>
      </c>
      <c r="E4774" s="28">
        <v>2006</v>
      </c>
      <c r="F4774" s="31">
        <f>DATE(E4774,D4774,C4774)</f>
        <v>38975</v>
      </c>
      <c r="G4774" s="24" t="s">
        <v>5970</v>
      </c>
      <c r="H4774" s="2">
        <v>1000000</v>
      </c>
      <c r="I4774">
        <v>0</v>
      </c>
      <c r="J4774">
        <v>0</v>
      </c>
      <c r="K4774" s="28">
        <f t="shared" si="594"/>
        <v>1</v>
      </c>
      <c r="L4774" s="28" t="str">
        <f t="shared" si="595"/>
        <v/>
      </c>
      <c r="M4774" s="28" t="s">
        <v>5970</v>
      </c>
      <c r="N4774" s="28" t="str">
        <f t="shared" si="596"/>
        <v/>
      </c>
      <c r="O4774" s="28" t="str">
        <f>IF(N4774=1,M4774&amp;" ("&amp;E4774&amp;")",M4774)</f>
        <v>Jimmy and Judy</v>
      </c>
      <c r="P4774" s="36">
        <f>INDEX(cpi!$A$1:$M$105,MATCH('Inflation adjust calc'!$E4774,cpi!$A:$A,0),MATCH('Inflation adjust calc'!$D4774,cpi!$1:$1,0))</f>
        <v>202.9</v>
      </c>
      <c r="Q4774" s="36">
        <f>cpi!$I$2</f>
        <v>240.85300000000001</v>
      </c>
      <c r="R4774" s="36">
        <f t="shared" si="601"/>
        <v>1.1870527353376048</v>
      </c>
      <c r="S4774" s="28" t="str">
        <f t="shared" si="597"/>
        <v/>
      </c>
      <c r="T4774" s="37">
        <f t="shared" si="598"/>
        <v>1187052.7353376048</v>
      </c>
      <c r="U4774" s="37">
        <f t="shared" si="599"/>
        <v>0</v>
      </c>
      <c r="V4774" s="37">
        <f t="shared" si="600"/>
        <v>0</v>
      </c>
    </row>
    <row r="4775" spans="1:22">
      <c r="A4775" s="23">
        <v>4774</v>
      </c>
      <c r="B4775" s="3" t="s">
        <v>1257</v>
      </c>
      <c r="C4775" s="28">
        <v>24</v>
      </c>
      <c r="D4775" s="29">
        <v>10</v>
      </c>
      <c r="E4775" s="28">
        <v>2003</v>
      </c>
      <c r="F4775" s="31">
        <f>DATE(E4775,D4775,C4775)</f>
        <v>37918</v>
      </c>
      <c r="G4775" s="24" t="s">
        <v>5971</v>
      </c>
      <c r="H4775" s="2">
        <v>1000000</v>
      </c>
      <c r="I4775">
        <v>0</v>
      </c>
      <c r="J4775">
        <v>0</v>
      </c>
      <c r="K4775" s="28">
        <f t="shared" si="594"/>
        <v>1</v>
      </c>
      <c r="L4775" s="28" t="str">
        <f t="shared" si="595"/>
        <v/>
      </c>
      <c r="M4775" s="28" t="s">
        <v>5971</v>
      </c>
      <c r="N4775" s="28" t="str">
        <f t="shared" si="596"/>
        <v/>
      </c>
      <c r="O4775" s="28" t="str">
        <f>IF(N4775=1,M4775&amp;" ("&amp;E4775&amp;")",M4775)</f>
        <v>The Party's Over</v>
      </c>
      <c r="P4775" s="36">
        <f>INDEX(cpi!$A$1:$M$105,MATCH('Inflation adjust calc'!$E4775,cpi!$A:$A,0),MATCH('Inflation adjust calc'!$D4775,cpi!$1:$1,0))</f>
        <v>185</v>
      </c>
      <c r="Q4775" s="36">
        <f>cpi!$I$2</f>
        <v>240.85300000000001</v>
      </c>
      <c r="R4775" s="36">
        <f t="shared" si="601"/>
        <v>1.3019081081081081</v>
      </c>
      <c r="S4775" s="28" t="str">
        <f t="shared" si="597"/>
        <v/>
      </c>
      <c r="T4775" s="37">
        <f t="shared" si="598"/>
        <v>1301908.1081081082</v>
      </c>
      <c r="U4775" s="37">
        <f t="shared" si="599"/>
        <v>0</v>
      </c>
      <c r="V4775" s="37">
        <f t="shared" si="600"/>
        <v>0</v>
      </c>
    </row>
    <row r="4776" spans="1:22">
      <c r="A4776" s="23">
        <v>4775</v>
      </c>
      <c r="B4776" s="3" t="s">
        <v>5972</v>
      </c>
      <c r="C4776" s="28">
        <v>17</v>
      </c>
      <c r="D4776" s="29">
        <v>7</v>
      </c>
      <c r="E4776" s="28">
        <v>2009</v>
      </c>
      <c r="F4776" s="31">
        <f>DATE(E4776,D4776,C4776)</f>
        <v>40011</v>
      </c>
      <c r="G4776" s="24" t="s">
        <v>5973</v>
      </c>
      <c r="H4776" s="2">
        <v>1000000</v>
      </c>
      <c r="I4776">
        <v>0</v>
      </c>
      <c r="J4776">
        <v>0</v>
      </c>
      <c r="K4776" s="28">
        <f t="shared" si="594"/>
        <v>1</v>
      </c>
      <c r="L4776" s="28" t="str">
        <f t="shared" si="595"/>
        <v/>
      </c>
      <c r="M4776" s="28" t="s">
        <v>5973</v>
      </c>
      <c r="N4776" s="28" t="str">
        <f t="shared" si="596"/>
        <v/>
      </c>
      <c r="O4776" s="28" t="str">
        <f>IF(N4776=1,M4776&amp;" ("&amp;E4776&amp;")",M4776)</f>
        <v>The Poker House</v>
      </c>
      <c r="P4776" s="36">
        <f>INDEX(cpi!$A$1:$M$105,MATCH('Inflation adjust calc'!$E4776,cpi!$A:$A,0),MATCH('Inflation adjust calc'!$D4776,cpi!$1:$1,0))</f>
        <v>215.351</v>
      </c>
      <c r="Q4776" s="36">
        <f>cpi!$I$2</f>
        <v>240.85300000000001</v>
      </c>
      <c r="R4776" s="36">
        <f t="shared" si="601"/>
        <v>1.1184206249332485</v>
      </c>
      <c r="S4776" s="28" t="str">
        <f t="shared" si="597"/>
        <v/>
      </c>
      <c r="T4776" s="37">
        <f t="shared" si="598"/>
        <v>1118420.6249332484</v>
      </c>
      <c r="U4776" s="37">
        <f t="shared" si="599"/>
        <v>0</v>
      </c>
      <c r="V4776" s="37">
        <f t="shared" si="600"/>
        <v>0</v>
      </c>
    </row>
    <row r="4777" spans="1:22">
      <c r="A4777" s="23">
        <v>4776</v>
      </c>
      <c r="B4777" s="3" t="s">
        <v>1087</v>
      </c>
      <c r="C4777" s="28">
        <v>23</v>
      </c>
      <c r="D4777" s="29">
        <v>9</v>
      </c>
      <c r="E4777" s="28">
        <v>2005</v>
      </c>
      <c r="F4777" s="31">
        <f>DATE(E4777,D4777,C4777)</f>
        <v>38618</v>
      </c>
      <c r="G4777" s="24" t="s">
        <v>5974</v>
      </c>
      <c r="H4777" s="2">
        <v>1000000</v>
      </c>
      <c r="I4777">
        <v>0</v>
      </c>
      <c r="J4777">
        <v>0</v>
      </c>
      <c r="K4777" s="28">
        <f t="shared" si="594"/>
        <v>1</v>
      </c>
      <c r="L4777" s="28" t="str">
        <f t="shared" si="595"/>
        <v/>
      </c>
      <c r="M4777" s="28" t="s">
        <v>5974</v>
      </c>
      <c r="N4777" s="28" t="str">
        <f t="shared" si="596"/>
        <v/>
      </c>
      <c r="O4777" s="28" t="str">
        <f>IF(N4777=1,M4777&amp;" ("&amp;E4777&amp;")",M4777)</f>
        <v>Proud</v>
      </c>
      <c r="P4777" s="36">
        <f>INDEX(cpi!$A$1:$M$105,MATCH('Inflation adjust calc'!$E4777,cpi!$A:$A,0),MATCH('Inflation adjust calc'!$D4777,cpi!$1:$1,0))</f>
        <v>198.8</v>
      </c>
      <c r="Q4777" s="36">
        <f>cpi!$I$2</f>
        <v>240.85300000000001</v>
      </c>
      <c r="R4777" s="36">
        <f t="shared" si="601"/>
        <v>1.2115342052313882</v>
      </c>
      <c r="S4777" s="28" t="str">
        <f t="shared" si="597"/>
        <v/>
      </c>
      <c r="T4777" s="37">
        <f t="shared" si="598"/>
        <v>1211534.2052313883</v>
      </c>
      <c r="U4777" s="37">
        <f t="shared" si="599"/>
        <v>0</v>
      </c>
      <c r="V4777" s="37">
        <f t="shared" si="600"/>
        <v>0</v>
      </c>
    </row>
    <row r="4778" spans="1:22">
      <c r="A4778" s="23">
        <v>4777</v>
      </c>
      <c r="B4778" s="3" t="s">
        <v>1526</v>
      </c>
      <c r="C4778" s="28">
        <v>31</v>
      </c>
      <c r="D4778" s="29">
        <v>12</v>
      </c>
      <c r="E4778" s="28">
        <v>2008</v>
      </c>
      <c r="F4778" s="31">
        <f>DATE(E4778,D4778,C4778)</f>
        <v>39813</v>
      </c>
      <c r="G4778" s="24" t="s">
        <v>5975</v>
      </c>
      <c r="H4778" s="2">
        <v>1000000</v>
      </c>
      <c r="I4778">
        <v>0</v>
      </c>
      <c r="J4778">
        <v>0</v>
      </c>
      <c r="K4778" s="28">
        <f t="shared" si="594"/>
        <v>1</v>
      </c>
      <c r="L4778" s="28" t="str">
        <f t="shared" si="595"/>
        <v/>
      </c>
      <c r="M4778" s="28" t="s">
        <v>5975</v>
      </c>
      <c r="N4778" s="28" t="str">
        <f t="shared" si="596"/>
        <v/>
      </c>
      <c r="O4778" s="28" t="str">
        <f>IF(N4778=1,M4778&amp;" ("&amp;E4778&amp;")",M4778)</f>
        <v>Steppin: The Movie</v>
      </c>
      <c r="P4778" s="36">
        <f>INDEX(cpi!$A$1:$M$105,MATCH('Inflation adjust calc'!$E4778,cpi!$A:$A,0),MATCH('Inflation adjust calc'!$D4778,cpi!$1:$1,0))</f>
        <v>210.22800000000001</v>
      </c>
      <c r="Q4778" s="36">
        <f>cpi!$I$2</f>
        <v>240.85300000000001</v>
      </c>
      <c r="R4778" s="36">
        <f t="shared" si="601"/>
        <v>1.1456751717183249</v>
      </c>
      <c r="S4778" s="28" t="str">
        <f t="shared" si="597"/>
        <v/>
      </c>
      <c r="T4778" s="37">
        <f t="shared" si="598"/>
        <v>1145675.171718325</v>
      </c>
      <c r="U4778" s="37">
        <f t="shared" si="599"/>
        <v>0</v>
      </c>
      <c r="V4778" s="37">
        <f t="shared" si="600"/>
        <v>0</v>
      </c>
    </row>
    <row r="4779" spans="1:22">
      <c r="A4779" s="23">
        <v>4778</v>
      </c>
      <c r="B4779" s="3" t="s">
        <v>1195</v>
      </c>
      <c r="C4779" s="28">
        <v>29</v>
      </c>
      <c r="D4779" s="29">
        <v>1</v>
      </c>
      <c r="E4779" s="28">
        <v>2010</v>
      </c>
      <c r="F4779" s="31">
        <f>DATE(E4779,D4779,C4779)</f>
        <v>40207</v>
      </c>
      <c r="G4779" s="24" t="s">
        <v>5976</v>
      </c>
      <c r="H4779" s="2">
        <v>1000000</v>
      </c>
      <c r="I4779">
        <v>0</v>
      </c>
      <c r="J4779">
        <v>0</v>
      </c>
      <c r="K4779" s="28">
        <f t="shared" si="594"/>
        <v>1</v>
      </c>
      <c r="L4779" s="28" t="str">
        <f t="shared" si="595"/>
        <v/>
      </c>
      <c r="M4779" s="28" t="s">
        <v>5976</v>
      </c>
      <c r="N4779" s="28" t="str">
        <f t="shared" si="596"/>
        <v/>
      </c>
      <c r="O4779" s="28" t="str">
        <f>IF(N4779=1,M4779&amp;" ("&amp;E4779&amp;")",M4779)</f>
        <v>Zombies of Mass Destruction</v>
      </c>
      <c r="P4779" s="36">
        <f>INDEX(cpi!$A$1:$M$105,MATCH('Inflation adjust calc'!$E4779,cpi!$A:$A,0),MATCH('Inflation adjust calc'!$D4779,cpi!$1:$1,0))</f>
        <v>216.68700000000001</v>
      </c>
      <c r="Q4779" s="36">
        <f>cpi!$I$2</f>
        <v>240.85300000000001</v>
      </c>
      <c r="R4779" s="36">
        <f t="shared" si="601"/>
        <v>1.1115249184307319</v>
      </c>
      <c r="S4779" s="28" t="str">
        <f t="shared" si="597"/>
        <v/>
      </c>
      <c r="T4779" s="37">
        <f t="shared" si="598"/>
        <v>1111524.9184307319</v>
      </c>
      <c r="U4779" s="37">
        <f t="shared" si="599"/>
        <v>0</v>
      </c>
      <c r="V4779" s="37">
        <f t="shared" si="600"/>
        <v>0</v>
      </c>
    </row>
    <row r="4780" spans="1:22">
      <c r="A4780" s="23">
        <v>4779</v>
      </c>
      <c r="B4780" s="3" t="s">
        <v>5198</v>
      </c>
      <c r="C4780" s="28">
        <v>20</v>
      </c>
      <c r="D4780" s="29">
        <v>3</v>
      </c>
      <c r="E4780" s="28">
        <v>2012</v>
      </c>
      <c r="F4780" s="31">
        <f>DATE(E4780,D4780,C4780)</f>
        <v>40988</v>
      </c>
      <c r="G4780" s="24" t="s">
        <v>5977</v>
      </c>
      <c r="H4780" s="2">
        <v>1000000</v>
      </c>
      <c r="I4780">
        <v>0</v>
      </c>
      <c r="J4780">
        <v>0</v>
      </c>
      <c r="K4780" s="28">
        <f t="shared" si="594"/>
        <v>1</v>
      </c>
      <c r="L4780" s="28" t="str">
        <f t="shared" si="595"/>
        <v/>
      </c>
      <c r="M4780" s="28" t="s">
        <v>5977</v>
      </c>
      <c r="N4780" s="28" t="str">
        <f t="shared" si="596"/>
        <v/>
      </c>
      <c r="O4780" s="28" t="str">
        <f>IF(N4780=1,M4780&amp;" ("&amp;E4780&amp;")",M4780)</f>
        <v>Snow White: A Deadly Summer</v>
      </c>
      <c r="P4780" s="36">
        <f>INDEX(cpi!$A$1:$M$105,MATCH('Inflation adjust calc'!$E4780,cpi!$A:$A,0),MATCH('Inflation adjust calc'!$D4780,cpi!$1:$1,0))</f>
        <v>229.392</v>
      </c>
      <c r="Q4780" s="36">
        <f>cpi!$I$2</f>
        <v>240.85300000000001</v>
      </c>
      <c r="R4780" s="36">
        <f t="shared" si="601"/>
        <v>1.0499625095905698</v>
      </c>
      <c r="S4780" s="28" t="str">
        <f t="shared" si="597"/>
        <v/>
      </c>
      <c r="T4780" s="37">
        <f t="shared" si="598"/>
        <v>1049962.5095905699</v>
      </c>
      <c r="U4780" s="37">
        <f t="shared" si="599"/>
        <v>0</v>
      </c>
      <c r="V4780" s="37">
        <f t="shared" si="600"/>
        <v>0</v>
      </c>
    </row>
    <row r="4781" spans="1:22">
      <c r="A4781" s="23">
        <v>4780</v>
      </c>
      <c r="B4781" s="3">
        <v>41162</v>
      </c>
      <c r="C4781" s="28">
        <v>9</v>
      </c>
      <c r="D4781" s="29">
        <v>10</v>
      </c>
      <c r="E4781" s="28">
        <v>2012</v>
      </c>
      <c r="F4781" s="31">
        <f>DATE(E4781,D4781,C4781)</f>
        <v>41191</v>
      </c>
      <c r="G4781" s="24" t="s">
        <v>5978</v>
      </c>
      <c r="H4781" s="2">
        <v>1000000</v>
      </c>
      <c r="I4781">
        <v>0</v>
      </c>
      <c r="J4781">
        <v>0</v>
      </c>
      <c r="K4781" s="28">
        <f t="shared" si="594"/>
        <v>1</v>
      </c>
      <c r="L4781" s="28" t="str">
        <f t="shared" si="595"/>
        <v/>
      </c>
      <c r="M4781" s="28" t="s">
        <v>5978</v>
      </c>
      <c r="N4781" s="28" t="str">
        <f t="shared" si="596"/>
        <v/>
      </c>
      <c r="O4781" s="28" t="str">
        <f>IF(N4781=1,M4781&amp;" ("&amp;E4781&amp;")",M4781)</f>
        <v>Truth or Die</v>
      </c>
      <c r="P4781" s="36">
        <f>INDEX(cpi!$A$1:$M$105,MATCH('Inflation adjust calc'!$E4781,cpi!$A:$A,0),MATCH('Inflation adjust calc'!$D4781,cpi!$1:$1,0))</f>
        <v>231.31700000000001</v>
      </c>
      <c r="Q4781" s="36">
        <f>cpi!$I$2</f>
        <v>240.85300000000001</v>
      </c>
      <c r="R4781" s="36">
        <f t="shared" si="601"/>
        <v>1.0412248127029142</v>
      </c>
      <c r="S4781" s="28" t="str">
        <f t="shared" si="597"/>
        <v/>
      </c>
      <c r="T4781" s="37">
        <f t="shared" si="598"/>
        <v>1041224.8127029142</v>
      </c>
      <c r="U4781" s="37">
        <f t="shared" si="599"/>
        <v>0</v>
      </c>
      <c r="V4781" s="37">
        <f t="shared" si="600"/>
        <v>0</v>
      </c>
    </row>
    <row r="4782" spans="1:22">
      <c r="A4782" s="23">
        <v>4781</v>
      </c>
      <c r="B4782" s="3" t="s">
        <v>5979</v>
      </c>
      <c r="C4782" s="28">
        <v>14</v>
      </c>
      <c r="D4782" s="29">
        <v>5</v>
      </c>
      <c r="E4782" s="28">
        <v>2013</v>
      </c>
      <c r="F4782" s="31">
        <f>DATE(E4782,D4782,C4782)</f>
        <v>41408</v>
      </c>
      <c r="G4782" s="24" t="s">
        <v>5980</v>
      </c>
      <c r="H4782" s="2">
        <v>1000000</v>
      </c>
      <c r="I4782">
        <v>0</v>
      </c>
      <c r="J4782">
        <v>0</v>
      </c>
      <c r="K4782" s="28">
        <f t="shared" si="594"/>
        <v>1</v>
      </c>
      <c r="L4782" s="28" t="str">
        <f t="shared" si="595"/>
        <v/>
      </c>
      <c r="M4782" s="28" t="s">
        <v>5980</v>
      </c>
      <c r="N4782" s="28" t="str">
        <f t="shared" si="596"/>
        <v/>
      </c>
      <c r="O4782" s="28" t="str">
        <f>IF(N4782=1,M4782&amp;" ("&amp;E4782&amp;")",M4782)</f>
        <v>Black Rock</v>
      </c>
      <c r="P4782" s="36">
        <f>INDEX(cpi!$A$1:$M$105,MATCH('Inflation adjust calc'!$E4782,cpi!$A:$A,0),MATCH('Inflation adjust calc'!$D4782,cpi!$1:$1,0))</f>
        <v>232.94499999999999</v>
      </c>
      <c r="Q4782" s="36">
        <f>cpi!$I$2</f>
        <v>240.85300000000001</v>
      </c>
      <c r="R4782" s="36">
        <f t="shared" si="601"/>
        <v>1.0339479276224002</v>
      </c>
      <c r="S4782" s="28" t="str">
        <f t="shared" si="597"/>
        <v/>
      </c>
      <c r="T4782" s="37">
        <f t="shared" si="598"/>
        <v>1033947.9276224002</v>
      </c>
      <c r="U4782" s="37">
        <f t="shared" si="599"/>
        <v>0</v>
      </c>
      <c r="V4782" s="37">
        <f t="shared" si="600"/>
        <v>0</v>
      </c>
    </row>
    <row r="4783" spans="1:22">
      <c r="A4783" s="23">
        <v>4782</v>
      </c>
      <c r="B4783" s="3">
        <v>41821</v>
      </c>
      <c r="C4783" s="28">
        <v>7</v>
      </c>
      <c r="D4783" s="29">
        <v>1</v>
      </c>
      <c r="E4783" s="28">
        <v>2014</v>
      </c>
      <c r="F4783" s="31">
        <f>DATE(E4783,D4783,C4783)</f>
        <v>41646</v>
      </c>
      <c r="G4783" s="24" t="s">
        <v>5981</v>
      </c>
      <c r="H4783" s="2">
        <v>1000000</v>
      </c>
      <c r="I4783">
        <v>0</v>
      </c>
      <c r="J4783">
        <v>0</v>
      </c>
      <c r="K4783" s="28">
        <f t="shared" si="594"/>
        <v>1</v>
      </c>
      <c r="L4783" s="28" t="str">
        <f t="shared" si="595"/>
        <v/>
      </c>
      <c r="M4783" s="28" t="s">
        <v>5981</v>
      </c>
      <c r="N4783" s="28" t="str">
        <f t="shared" si="596"/>
        <v/>
      </c>
      <c r="O4783" s="28" t="str">
        <f>IF(N4783=1,M4783&amp;" ("&amp;E4783&amp;")",M4783)</f>
        <v>Hidden Away</v>
      </c>
      <c r="P4783" s="36">
        <f>INDEX(cpi!$A$1:$M$105,MATCH('Inflation adjust calc'!$E4783,cpi!$A:$A,0),MATCH('Inflation adjust calc'!$D4783,cpi!$1:$1,0))</f>
        <v>233.916</v>
      </c>
      <c r="Q4783" s="36">
        <f>cpi!$I$2</f>
        <v>240.85300000000001</v>
      </c>
      <c r="R4783" s="36">
        <f t="shared" si="601"/>
        <v>1.0296559448690983</v>
      </c>
      <c r="S4783" s="28" t="str">
        <f t="shared" si="597"/>
        <v/>
      </c>
      <c r="T4783" s="37">
        <f t="shared" si="598"/>
        <v>1029655.9448690983</v>
      </c>
      <c r="U4783" s="37">
        <f t="shared" si="599"/>
        <v>0</v>
      </c>
      <c r="V4783" s="37">
        <f t="shared" si="600"/>
        <v>0</v>
      </c>
    </row>
    <row r="4784" spans="1:22">
      <c r="A4784" s="23">
        <v>4783</v>
      </c>
      <c r="B4784" s="3">
        <v>41374</v>
      </c>
      <c r="C4784" s="28">
        <v>4</v>
      </c>
      <c r="D4784" s="29">
        <v>10</v>
      </c>
      <c r="E4784" s="28">
        <v>2013</v>
      </c>
      <c r="F4784" s="31">
        <f>DATE(E4784,D4784,C4784)</f>
        <v>41551</v>
      </c>
      <c r="G4784" s="24" t="s">
        <v>5982</v>
      </c>
      <c r="H4784" s="2">
        <v>1000000</v>
      </c>
      <c r="I4784">
        <v>0</v>
      </c>
      <c r="J4784">
        <v>0</v>
      </c>
      <c r="K4784" s="28">
        <f t="shared" si="594"/>
        <v>1</v>
      </c>
      <c r="L4784" s="28" t="str">
        <f t="shared" si="595"/>
        <v/>
      </c>
      <c r="M4784" s="28" t="s">
        <v>5982</v>
      </c>
      <c r="N4784" s="28" t="str">
        <f t="shared" si="596"/>
        <v/>
      </c>
      <c r="O4784" s="28" t="str">
        <f>IF(N4784=1,M4784&amp;" ("&amp;E4784&amp;")",M4784)</f>
        <v>My Last Day Without You</v>
      </c>
      <c r="P4784" s="36">
        <f>INDEX(cpi!$A$1:$M$105,MATCH('Inflation adjust calc'!$E4784,cpi!$A:$A,0),MATCH('Inflation adjust calc'!$D4784,cpi!$1:$1,0))</f>
        <v>233.54599999999999</v>
      </c>
      <c r="Q4784" s="36">
        <f>cpi!$I$2</f>
        <v>240.85300000000001</v>
      </c>
      <c r="R4784" s="36">
        <f t="shared" si="601"/>
        <v>1.031287198239319</v>
      </c>
      <c r="S4784" s="28" t="str">
        <f t="shared" si="597"/>
        <v/>
      </c>
      <c r="T4784" s="37">
        <f t="shared" si="598"/>
        <v>1031287.198239319</v>
      </c>
      <c r="U4784" s="37">
        <f t="shared" si="599"/>
        <v>0</v>
      </c>
      <c r="V4784" s="37">
        <f t="shared" si="600"/>
        <v>0</v>
      </c>
    </row>
    <row r="4785" spans="1:22">
      <c r="A4785" s="23">
        <v>4784</v>
      </c>
      <c r="B4785" s="3">
        <v>41496</v>
      </c>
      <c r="C4785" s="28">
        <v>8</v>
      </c>
      <c r="D4785" s="29">
        <v>10</v>
      </c>
      <c r="E4785" s="28">
        <v>2013</v>
      </c>
      <c r="F4785" s="31">
        <f>DATE(E4785,D4785,C4785)</f>
        <v>41555</v>
      </c>
      <c r="G4785" s="24" t="s">
        <v>5983</v>
      </c>
      <c r="H4785" s="2">
        <v>1000000</v>
      </c>
      <c r="I4785">
        <v>0</v>
      </c>
      <c r="J4785">
        <v>0</v>
      </c>
      <c r="K4785" s="28">
        <f t="shared" si="594"/>
        <v>1</v>
      </c>
      <c r="L4785" s="28" t="str">
        <f t="shared" si="595"/>
        <v/>
      </c>
      <c r="M4785" s="28" t="s">
        <v>5983</v>
      </c>
      <c r="N4785" s="28" t="str">
        <f t="shared" si="596"/>
        <v/>
      </c>
      <c r="O4785" s="28" t="str">
        <f>IF(N4785=1,M4785&amp;" ("&amp;E4785&amp;")",M4785)</f>
        <v>Zombie Hunter</v>
      </c>
      <c r="P4785" s="36">
        <f>INDEX(cpi!$A$1:$M$105,MATCH('Inflation adjust calc'!$E4785,cpi!$A:$A,0),MATCH('Inflation adjust calc'!$D4785,cpi!$1:$1,0))</f>
        <v>233.54599999999999</v>
      </c>
      <c r="Q4785" s="36">
        <f>cpi!$I$2</f>
        <v>240.85300000000001</v>
      </c>
      <c r="R4785" s="36">
        <f t="shared" si="601"/>
        <v>1.031287198239319</v>
      </c>
      <c r="S4785" s="28" t="str">
        <f t="shared" si="597"/>
        <v/>
      </c>
      <c r="T4785" s="37">
        <f t="shared" si="598"/>
        <v>1031287.198239319</v>
      </c>
      <c r="U4785" s="37">
        <f t="shared" si="599"/>
        <v>0</v>
      </c>
      <c r="V4785" s="37">
        <f t="shared" si="600"/>
        <v>0</v>
      </c>
    </row>
    <row r="4786" spans="1:22">
      <c r="A4786" s="23">
        <v>4785</v>
      </c>
      <c r="B4786" s="3" t="s">
        <v>1976</v>
      </c>
      <c r="C4786" s="28">
        <v>31</v>
      </c>
      <c r="D4786" s="29">
        <v>12</v>
      </c>
      <c r="E4786" s="28">
        <v>2014</v>
      </c>
      <c r="F4786" s="31">
        <f>DATE(E4786,D4786,C4786)</f>
        <v>42004</v>
      </c>
      <c r="G4786" s="24" t="s">
        <v>5984</v>
      </c>
      <c r="H4786" s="2">
        <v>1000000</v>
      </c>
      <c r="I4786">
        <v>0</v>
      </c>
      <c r="J4786">
        <v>0</v>
      </c>
      <c r="K4786" s="28">
        <f t="shared" si="594"/>
        <v>1</v>
      </c>
      <c r="L4786" s="28" t="str">
        <f t="shared" si="595"/>
        <v/>
      </c>
      <c r="M4786" s="28" t="s">
        <v>5984</v>
      </c>
      <c r="N4786" s="28" t="str">
        <f t="shared" si="596"/>
        <v/>
      </c>
      <c r="O4786" s="28" t="str">
        <f>IF(N4786=1,M4786&amp;" ("&amp;E4786&amp;")",M4786)</f>
        <v>Doc Holliday's Revenge</v>
      </c>
      <c r="P4786" s="36">
        <f>INDEX(cpi!$A$1:$M$105,MATCH('Inflation adjust calc'!$E4786,cpi!$A:$A,0),MATCH('Inflation adjust calc'!$D4786,cpi!$1:$1,0))</f>
        <v>234.81200000000001</v>
      </c>
      <c r="Q4786" s="36">
        <f>cpi!$I$2</f>
        <v>240.85300000000001</v>
      </c>
      <c r="R4786" s="36">
        <f t="shared" si="601"/>
        <v>1.0257269645503637</v>
      </c>
      <c r="S4786" s="28" t="str">
        <f t="shared" si="597"/>
        <v/>
      </c>
      <c r="T4786" s="37">
        <f t="shared" si="598"/>
        <v>1025726.9645503637</v>
      </c>
      <c r="U4786" s="37">
        <f t="shared" si="599"/>
        <v>0</v>
      </c>
      <c r="V4786" s="37">
        <f t="shared" si="600"/>
        <v>0</v>
      </c>
    </row>
    <row r="4787" spans="1:22">
      <c r="A4787" s="23">
        <v>4786</v>
      </c>
      <c r="B4787" s="3" t="s">
        <v>5985</v>
      </c>
      <c r="C4787" s="28">
        <v>24</v>
      </c>
      <c r="D4787" s="29">
        <v>6</v>
      </c>
      <c r="E4787" s="28">
        <v>2014</v>
      </c>
      <c r="F4787" s="31">
        <f>DATE(E4787,D4787,C4787)</f>
        <v>41814</v>
      </c>
      <c r="G4787" s="24" t="s">
        <v>5986</v>
      </c>
      <c r="H4787" s="2">
        <v>1000000</v>
      </c>
      <c r="I4787">
        <v>0</v>
      </c>
      <c r="J4787">
        <v>0</v>
      </c>
      <c r="K4787" s="28">
        <f t="shared" si="594"/>
        <v>1</v>
      </c>
      <c r="L4787" s="28" t="str">
        <f t="shared" si="595"/>
        <v/>
      </c>
      <c r="M4787" s="28" t="s">
        <v>5986</v>
      </c>
      <c r="N4787" s="28" t="str">
        <f t="shared" si="596"/>
        <v/>
      </c>
      <c r="O4787" s="28" t="str">
        <f>IF(N4787=1,M4787&amp;" ("&amp;E4787&amp;")",M4787)</f>
        <v>A Fine Step</v>
      </c>
      <c r="P4787" s="36">
        <f>INDEX(cpi!$A$1:$M$105,MATCH('Inflation adjust calc'!$E4787,cpi!$A:$A,0),MATCH('Inflation adjust calc'!$D4787,cpi!$1:$1,0))</f>
        <v>238.34299999999999</v>
      </c>
      <c r="Q4787" s="36">
        <f>cpi!$I$2</f>
        <v>240.85300000000001</v>
      </c>
      <c r="R4787" s="36">
        <f t="shared" si="601"/>
        <v>1.0105310413983211</v>
      </c>
      <c r="S4787" s="28" t="str">
        <f t="shared" si="597"/>
        <v/>
      </c>
      <c r="T4787" s="37">
        <f t="shared" si="598"/>
        <v>1010531.041398321</v>
      </c>
      <c r="U4787" s="37">
        <f t="shared" si="599"/>
        <v>0</v>
      </c>
      <c r="V4787" s="37">
        <f t="shared" si="600"/>
        <v>0</v>
      </c>
    </row>
    <row r="4788" spans="1:22">
      <c r="A4788" s="23">
        <v>4787</v>
      </c>
      <c r="B4788" s="3">
        <v>42279</v>
      </c>
      <c r="C4788" s="28">
        <v>10</v>
      </c>
      <c r="D4788" s="29">
        <v>2</v>
      </c>
      <c r="E4788" s="28">
        <v>2015</v>
      </c>
      <c r="F4788" s="31">
        <f>DATE(E4788,D4788,C4788)</f>
        <v>42045</v>
      </c>
      <c r="G4788" s="24" t="s">
        <v>5987</v>
      </c>
      <c r="H4788" s="2">
        <v>1000000</v>
      </c>
      <c r="I4788">
        <v>0</v>
      </c>
      <c r="J4788">
        <v>0</v>
      </c>
      <c r="K4788" s="28">
        <f t="shared" si="594"/>
        <v>1</v>
      </c>
      <c r="L4788" s="28" t="str">
        <f t="shared" si="595"/>
        <v/>
      </c>
      <c r="M4788" s="28" t="s">
        <v>5987</v>
      </c>
      <c r="N4788" s="28" t="str">
        <f t="shared" si="596"/>
        <v/>
      </c>
      <c r="O4788" s="28" t="str">
        <f>IF(N4788=1,M4788&amp;" ("&amp;E4788&amp;")",M4788)</f>
        <v>Fear Clinic</v>
      </c>
      <c r="P4788" s="36">
        <f>INDEX(cpi!$A$1:$M$105,MATCH('Inflation adjust calc'!$E4788,cpi!$A:$A,0),MATCH('Inflation adjust calc'!$D4788,cpi!$1:$1,0))</f>
        <v>234.72200000000001</v>
      </c>
      <c r="Q4788" s="36">
        <f>cpi!$I$2</f>
        <v>240.85300000000001</v>
      </c>
      <c r="R4788" s="36">
        <f t="shared" si="601"/>
        <v>1.0261202614156322</v>
      </c>
      <c r="S4788" s="28" t="str">
        <f t="shared" si="597"/>
        <v/>
      </c>
      <c r="T4788" s="37">
        <f t="shared" si="598"/>
        <v>1026120.2614156322</v>
      </c>
      <c r="U4788" s="37">
        <f t="shared" si="599"/>
        <v>0</v>
      </c>
      <c r="V4788" s="37">
        <f t="shared" si="600"/>
        <v>0</v>
      </c>
    </row>
    <row r="4789" spans="1:22">
      <c r="A4789" s="23">
        <v>4788</v>
      </c>
      <c r="B4789" s="3">
        <v>42280</v>
      </c>
      <c r="C4789" s="28">
        <v>10</v>
      </c>
      <c r="D4789" s="29">
        <v>3</v>
      </c>
      <c r="E4789" s="28">
        <v>2015</v>
      </c>
      <c r="F4789" s="31">
        <f>DATE(E4789,D4789,C4789)</f>
        <v>42073</v>
      </c>
      <c r="G4789" s="24" t="s">
        <v>5988</v>
      </c>
      <c r="H4789" s="2">
        <v>1000000</v>
      </c>
      <c r="I4789">
        <v>0</v>
      </c>
      <c r="J4789">
        <v>0</v>
      </c>
      <c r="K4789" s="28">
        <f t="shared" si="594"/>
        <v>1</v>
      </c>
      <c r="L4789" s="28" t="str">
        <f t="shared" si="595"/>
        <v/>
      </c>
      <c r="M4789" s="28" t="s">
        <v>5988</v>
      </c>
      <c r="N4789" s="28" t="str">
        <f t="shared" si="596"/>
        <v/>
      </c>
      <c r="O4789" s="28" t="str">
        <f>IF(N4789=1,M4789&amp;" ("&amp;E4789&amp;")",M4789)</f>
        <v>The Pet</v>
      </c>
      <c r="P4789" s="36">
        <f>INDEX(cpi!$A$1:$M$105,MATCH('Inflation adjust calc'!$E4789,cpi!$A:$A,0),MATCH('Inflation adjust calc'!$D4789,cpi!$1:$1,0))</f>
        <v>236.119</v>
      </c>
      <c r="Q4789" s="36">
        <f>cpi!$I$2</f>
        <v>240.85300000000001</v>
      </c>
      <c r="R4789" s="36">
        <f t="shared" si="601"/>
        <v>1.0200492124733715</v>
      </c>
      <c r="S4789" s="28" t="str">
        <f t="shared" si="597"/>
        <v/>
      </c>
      <c r="T4789" s="37">
        <f t="shared" si="598"/>
        <v>1020049.2124733715</v>
      </c>
      <c r="U4789" s="37">
        <f t="shared" si="599"/>
        <v>0</v>
      </c>
      <c r="V4789" s="37">
        <f t="shared" si="600"/>
        <v>0</v>
      </c>
    </row>
    <row r="4790" spans="1:22">
      <c r="A4790" s="23">
        <v>4789</v>
      </c>
      <c r="B4790" s="3" t="s">
        <v>1976</v>
      </c>
      <c r="C4790" s="28">
        <v>31</v>
      </c>
      <c r="D4790" s="29">
        <v>12</v>
      </c>
      <c r="E4790" s="28">
        <v>2014</v>
      </c>
      <c r="F4790" s="31">
        <f>DATE(E4790,D4790,C4790)</f>
        <v>42004</v>
      </c>
      <c r="G4790" s="24" t="s">
        <v>5989</v>
      </c>
      <c r="H4790" s="2">
        <v>1000000</v>
      </c>
      <c r="I4790">
        <v>0</v>
      </c>
      <c r="J4790">
        <v>0</v>
      </c>
      <c r="K4790" s="28">
        <f t="shared" si="594"/>
        <v>1</v>
      </c>
      <c r="L4790" s="28" t="str">
        <f t="shared" si="595"/>
        <v/>
      </c>
      <c r="M4790" s="28" t="s">
        <v>5989</v>
      </c>
      <c r="N4790" s="28" t="str">
        <f t="shared" si="596"/>
        <v/>
      </c>
      <c r="O4790" s="28" t="str">
        <f>IF(N4790=1,M4790&amp;" ("&amp;E4790&amp;")",M4790)</f>
        <v>Bang Bang Baby</v>
      </c>
      <c r="P4790" s="36">
        <f>INDEX(cpi!$A$1:$M$105,MATCH('Inflation adjust calc'!$E4790,cpi!$A:$A,0),MATCH('Inflation adjust calc'!$D4790,cpi!$1:$1,0))</f>
        <v>234.81200000000001</v>
      </c>
      <c r="Q4790" s="36">
        <f>cpi!$I$2</f>
        <v>240.85300000000001</v>
      </c>
      <c r="R4790" s="36">
        <f t="shared" si="601"/>
        <v>1.0257269645503637</v>
      </c>
      <c r="S4790" s="28" t="str">
        <f t="shared" si="597"/>
        <v/>
      </c>
      <c r="T4790" s="37">
        <f t="shared" si="598"/>
        <v>1025726.9645503637</v>
      </c>
      <c r="U4790" s="37">
        <f t="shared" si="599"/>
        <v>0</v>
      </c>
      <c r="V4790" s="37">
        <f t="shared" si="600"/>
        <v>0</v>
      </c>
    </row>
    <row r="4791" spans="1:22">
      <c r="A4791" s="23">
        <v>4790</v>
      </c>
      <c r="B4791" s="3">
        <v>42372</v>
      </c>
      <c r="C4791" s="28">
        <v>1</v>
      </c>
      <c r="D4791" s="29">
        <v>3</v>
      </c>
      <c r="E4791" s="28">
        <v>2016</v>
      </c>
      <c r="F4791" s="31">
        <f>DATE(E4791,D4791,C4791)</f>
        <v>42430</v>
      </c>
      <c r="G4791" s="24">
        <v>1982</v>
      </c>
      <c r="H4791" s="2">
        <v>1000000</v>
      </c>
      <c r="I4791">
        <v>0</v>
      </c>
      <c r="J4791">
        <v>0</v>
      </c>
      <c r="K4791" s="28">
        <f t="shared" si="594"/>
        <v>1</v>
      </c>
      <c r="L4791" s="28" t="str">
        <f t="shared" si="595"/>
        <v/>
      </c>
      <c r="M4791" s="28">
        <v>1982</v>
      </c>
      <c r="N4791" s="28" t="str">
        <f t="shared" si="596"/>
        <v/>
      </c>
      <c r="O4791" s="28">
        <f>IF(N4791=1,M4791&amp;" ("&amp;E4791&amp;")",M4791)</f>
        <v>1982</v>
      </c>
      <c r="P4791" s="36">
        <f>INDEX(cpi!$A$1:$M$105,MATCH('Inflation adjust calc'!$E4791,cpi!$A:$A,0),MATCH('Inflation adjust calc'!$D4791,cpi!$1:$1,0))</f>
        <v>238.13200000000001</v>
      </c>
      <c r="Q4791" s="36">
        <f>cpi!$I$2</f>
        <v>240.85300000000001</v>
      </c>
      <c r="R4791" s="36">
        <f t="shared" si="601"/>
        <v>1.0114264357583189</v>
      </c>
      <c r="S4791" s="28" t="str">
        <f t="shared" si="597"/>
        <v/>
      </c>
      <c r="T4791" s="37">
        <f t="shared" si="598"/>
        <v>1011426.4357583189</v>
      </c>
      <c r="U4791" s="37">
        <f t="shared" si="599"/>
        <v>0</v>
      </c>
      <c r="V4791" s="37">
        <f t="shared" si="600"/>
        <v>0</v>
      </c>
    </row>
    <row r="4792" spans="1:22">
      <c r="A4792" s="23">
        <v>4791</v>
      </c>
      <c r="B4792" s="3" t="s">
        <v>5030</v>
      </c>
      <c r="C4792" s="28">
        <v>27</v>
      </c>
      <c r="D4792" s="29">
        <v>10</v>
      </c>
      <c r="E4792" s="28">
        <v>2015</v>
      </c>
      <c r="F4792" s="31">
        <f>DATE(E4792,D4792,C4792)</f>
        <v>42304</v>
      </c>
      <c r="G4792" s="24" t="s">
        <v>5990</v>
      </c>
      <c r="H4792" s="2">
        <v>1000000</v>
      </c>
      <c r="I4792">
        <v>0</v>
      </c>
      <c r="J4792">
        <v>0</v>
      </c>
      <c r="K4792" s="28">
        <f t="shared" si="594"/>
        <v>1</v>
      </c>
      <c r="L4792" s="28" t="str">
        <f t="shared" si="595"/>
        <v/>
      </c>
      <c r="M4792" s="28" t="s">
        <v>5990</v>
      </c>
      <c r="N4792" s="28" t="str">
        <f t="shared" si="596"/>
        <v/>
      </c>
      <c r="O4792" s="28" t="str">
        <f>IF(N4792=1,M4792&amp;" ("&amp;E4792&amp;")",M4792)</f>
        <v>The Horror Network</v>
      </c>
      <c r="P4792" s="36">
        <f>INDEX(cpi!$A$1:$M$105,MATCH('Inflation adjust calc'!$E4792,cpi!$A:$A,0),MATCH('Inflation adjust calc'!$D4792,cpi!$1:$1,0))</f>
        <v>237.83799999999999</v>
      </c>
      <c r="Q4792" s="36">
        <f>cpi!$I$2</f>
        <v>240.85300000000001</v>
      </c>
      <c r="R4792" s="36">
        <f t="shared" si="601"/>
        <v>1.0126766959022528</v>
      </c>
      <c r="S4792" s="28" t="str">
        <f t="shared" si="597"/>
        <v/>
      </c>
      <c r="T4792" s="37">
        <f t="shared" si="598"/>
        <v>1012676.6959022528</v>
      </c>
      <c r="U4792" s="37">
        <f t="shared" si="599"/>
        <v>0</v>
      </c>
      <c r="V4792" s="37">
        <f t="shared" si="600"/>
        <v>0</v>
      </c>
    </row>
    <row r="4793" spans="1:22">
      <c r="A4793" s="23">
        <v>4792</v>
      </c>
      <c r="B4793" s="3" t="s">
        <v>2862</v>
      </c>
      <c r="C4793" s="28">
        <v>31</v>
      </c>
      <c r="D4793" s="29">
        <v>12</v>
      </c>
      <c r="E4793" s="28">
        <v>2016</v>
      </c>
      <c r="F4793" s="31">
        <f>DATE(E4793,D4793,C4793)</f>
        <v>42735</v>
      </c>
      <c r="G4793" s="24" t="s">
        <v>5991</v>
      </c>
      <c r="H4793" s="2">
        <v>1000000</v>
      </c>
      <c r="I4793">
        <v>0</v>
      </c>
      <c r="J4793">
        <v>0</v>
      </c>
      <c r="K4793" s="28">
        <f t="shared" si="594"/>
        <v>1</v>
      </c>
      <c r="L4793" s="28" t="str">
        <f t="shared" si="595"/>
        <v/>
      </c>
      <c r="M4793" s="28" t="s">
        <v>5991</v>
      </c>
      <c r="N4793" s="28" t="str">
        <f t="shared" si="596"/>
        <v/>
      </c>
      <c r="O4793" s="28" t="str">
        <f>IF(N4793=1,M4793&amp;" ("&amp;E4793&amp;")",M4793)</f>
        <v>Chemical Cut</v>
      </c>
      <c r="P4793" s="36">
        <f>INDEX(cpi!$A$1:$M$105,MATCH('Inflation adjust calc'!$E4793,cpi!$A:$A,0),MATCH('Inflation adjust calc'!$D4793,cpi!$1:$1,0))</f>
        <v>0</v>
      </c>
      <c r="Q4793" s="36">
        <f>cpi!$I$2</f>
        <v>240.85300000000001</v>
      </c>
      <c r="R4793" s="36" t="e">
        <f t="shared" si="601"/>
        <v>#DIV/0!</v>
      </c>
      <c r="S4793" s="28">
        <f t="shared" si="597"/>
        <v>1</v>
      </c>
      <c r="T4793" s="37" t="e">
        <f t="shared" si="598"/>
        <v>#DIV/0!</v>
      </c>
      <c r="U4793" s="37" t="e">
        <f t="shared" si="599"/>
        <v>#DIV/0!</v>
      </c>
      <c r="V4793" s="37" t="e">
        <f t="shared" si="600"/>
        <v>#DIV/0!</v>
      </c>
    </row>
    <row r="4794" spans="1:22">
      <c r="A4794" s="23">
        <v>4793</v>
      </c>
      <c r="B4794" s="3">
        <v>42320</v>
      </c>
      <c r="C4794" s="28">
        <v>11</v>
      </c>
      <c r="D4794" s="29">
        <v>12</v>
      </c>
      <c r="E4794" s="28">
        <v>2015</v>
      </c>
      <c r="F4794" s="31">
        <f>DATE(E4794,D4794,C4794)</f>
        <v>42349</v>
      </c>
      <c r="G4794" s="24" t="s">
        <v>5992</v>
      </c>
      <c r="H4794" s="2">
        <v>1000000</v>
      </c>
      <c r="I4794">
        <v>0</v>
      </c>
      <c r="J4794">
        <v>0</v>
      </c>
      <c r="K4794" s="28">
        <f t="shared" si="594"/>
        <v>1</v>
      </c>
      <c r="L4794" s="28" t="str">
        <f t="shared" si="595"/>
        <v/>
      </c>
      <c r="M4794" s="28" t="s">
        <v>5992</v>
      </c>
      <c r="N4794" s="28" t="str">
        <f t="shared" si="596"/>
        <v/>
      </c>
      <c r="O4794" s="28" t="str">
        <f>IF(N4794=1,M4794&amp;" ("&amp;E4794&amp;")",M4794)</f>
        <v>American Hero</v>
      </c>
      <c r="P4794" s="36">
        <f>INDEX(cpi!$A$1:$M$105,MATCH('Inflation adjust calc'!$E4794,cpi!$A:$A,0),MATCH('Inflation adjust calc'!$D4794,cpi!$1:$1,0))</f>
        <v>236.52500000000001</v>
      </c>
      <c r="Q4794" s="36">
        <f>cpi!$I$2</f>
        <v>240.85300000000001</v>
      </c>
      <c r="R4794" s="36">
        <f t="shared" si="601"/>
        <v>1.0182982771377234</v>
      </c>
      <c r="S4794" s="28" t="str">
        <f t="shared" si="597"/>
        <v/>
      </c>
      <c r="T4794" s="37">
        <f t="shared" si="598"/>
        <v>1018298.2771377234</v>
      </c>
      <c r="U4794" s="37">
        <f t="shared" si="599"/>
        <v>0</v>
      </c>
      <c r="V4794" s="37">
        <f t="shared" si="600"/>
        <v>0</v>
      </c>
    </row>
    <row r="4795" spans="1:22">
      <c r="A4795" s="23">
        <v>4794</v>
      </c>
      <c r="B4795" s="3" t="s">
        <v>5993</v>
      </c>
      <c r="C4795" s="28">
        <v>22</v>
      </c>
      <c r="D4795" s="29">
        <v>12</v>
      </c>
      <c r="E4795" s="28">
        <v>2015</v>
      </c>
      <c r="F4795" s="31">
        <f>DATE(E4795,D4795,C4795)</f>
        <v>42360</v>
      </c>
      <c r="G4795" s="24" t="s">
        <v>5994</v>
      </c>
      <c r="H4795" s="2">
        <v>1000000</v>
      </c>
      <c r="I4795">
        <v>0</v>
      </c>
      <c r="J4795">
        <v>0</v>
      </c>
      <c r="K4795" s="28">
        <f t="shared" si="594"/>
        <v>1</v>
      </c>
      <c r="L4795" s="28" t="str">
        <f t="shared" si="595"/>
        <v/>
      </c>
      <c r="M4795" s="28" t="s">
        <v>5994</v>
      </c>
      <c r="N4795" s="28" t="str">
        <f t="shared" si="596"/>
        <v/>
      </c>
      <c r="O4795" s="28" t="str">
        <f>IF(N4795=1,M4795&amp;" ("&amp;E4795&amp;")",M4795)</f>
        <v>Por amor en el caserio</v>
      </c>
      <c r="P4795" s="36">
        <f>INDEX(cpi!$A$1:$M$105,MATCH('Inflation adjust calc'!$E4795,cpi!$A:$A,0),MATCH('Inflation adjust calc'!$D4795,cpi!$1:$1,0))</f>
        <v>236.52500000000001</v>
      </c>
      <c r="Q4795" s="36">
        <f>cpi!$I$2</f>
        <v>240.85300000000001</v>
      </c>
      <c r="R4795" s="36">
        <f t="shared" si="601"/>
        <v>1.0182982771377234</v>
      </c>
      <c r="S4795" s="28" t="str">
        <f t="shared" si="597"/>
        <v/>
      </c>
      <c r="T4795" s="37">
        <f t="shared" si="598"/>
        <v>1018298.2771377234</v>
      </c>
      <c r="U4795" s="37">
        <f t="shared" si="599"/>
        <v>0</v>
      </c>
      <c r="V4795" s="37">
        <f t="shared" si="600"/>
        <v>0</v>
      </c>
    </row>
    <row r="4796" spans="1:22">
      <c r="A4796" s="23">
        <v>4795</v>
      </c>
      <c r="B4796" s="3">
        <v>39088</v>
      </c>
      <c r="C4796" s="28">
        <v>1</v>
      </c>
      <c r="D4796" s="29">
        <v>6</v>
      </c>
      <c r="E4796" s="28">
        <v>2007</v>
      </c>
      <c r="F4796" s="31">
        <f>DATE(E4796,D4796,C4796)</f>
        <v>39234</v>
      </c>
      <c r="G4796" s="24" t="s">
        <v>5995</v>
      </c>
      <c r="H4796" s="2">
        <v>989000</v>
      </c>
      <c r="I4796" s="2">
        <v>8158</v>
      </c>
      <c r="J4796" s="2">
        <v>8158</v>
      </c>
      <c r="K4796" s="28" t="str">
        <f t="shared" si="594"/>
        <v/>
      </c>
      <c r="L4796" s="28" t="str">
        <f t="shared" si="595"/>
        <v/>
      </c>
      <c r="M4796" s="28" t="s">
        <v>5995</v>
      </c>
      <c r="N4796" s="28" t="str">
        <f t="shared" si="596"/>
        <v/>
      </c>
      <c r="O4796" s="28" t="str">
        <f>IF(N4796=1,M4796&amp;" ("&amp;E4796&amp;")",M4796)</f>
        <v>And Then Came Love</v>
      </c>
      <c r="P4796" s="36">
        <f>INDEX(cpi!$A$1:$M$105,MATCH('Inflation adjust calc'!$E4796,cpi!$A:$A,0),MATCH('Inflation adjust calc'!$D4796,cpi!$1:$1,0))</f>
        <v>208.352</v>
      </c>
      <c r="Q4796" s="36">
        <f>cpi!$I$2</f>
        <v>240.85300000000001</v>
      </c>
      <c r="R4796" s="36">
        <f t="shared" si="601"/>
        <v>1.1559908232222393</v>
      </c>
      <c r="S4796" s="28" t="str">
        <f t="shared" si="597"/>
        <v/>
      </c>
      <c r="T4796" s="37">
        <f t="shared" si="598"/>
        <v>1143274.9241667946</v>
      </c>
      <c r="U4796" s="37">
        <f t="shared" si="599"/>
        <v>9430.5731358470293</v>
      </c>
      <c r="V4796" s="37">
        <f t="shared" si="600"/>
        <v>9430.5731358470293</v>
      </c>
    </row>
    <row r="4797" spans="1:22">
      <c r="A4797" s="23">
        <v>4796</v>
      </c>
      <c r="B4797" s="3" t="s">
        <v>788</v>
      </c>
      <c r="C4797" s="28">
        <v>14</v>
      </c>
      <c r="D4797" s="29">
        <v>4</v>
      </c>
      <c r="E4797" s="28">
        <v>2006</v>
      </c>
      <c r="F4797" s="31">
        <f>DATE(E4797,D4797,C4797)</f>
        <v>38821</v>
      </c>
      <c r="G4797" s="24" t="s">
        <v>5996</v>
      </c>
      <c r="H4797" s="2">
        <v>950000</v>
      </c>
      <c r="I4797" s="2">
        <v>1024640</v>
      </c>
      <c r="J4797" s="2">
        <v>8267066</v>
      </c>
      <c r="K4797" s="28" t="str">
        <f t="shared" si="594"/>
        <v/>
      </c>
      <c r="L4797" s="28" t="str">
        <f t="shared" si="595"/>
        <v/>
      </c>
      <c r="M4797" s="28" t="s">
        <v>5996</v>
      </c>
      <c r="N4797" s="28" t="str">
        <f t="shared" si="596"/>
        <v/>
      </c>
      <c r="O4797" s="28" t="str">
        <f>IF(N4797=1,M4797&amp;" ("&amp;E4797&amp;")",M4797)</f>
        <v>Hard Candy</v>
      </c>
      <c r="P4797" s="36">
        <f>INDEX(cpi!$A$1:$M$105,MATCH('Inflation adjust calc'!$E4797,cpi!$A:$A,0),MATCH('Inflation adjust calc'!$D4797,cpi!$1:$1,0))</f>
        <v>201.5</v>
      </c>
      <c r="Q4797" s="36">
        <f>cpi!$I$2</f>
        <v>240.85300000000001</v>
      </c>
      <c r="R4797" s="36">
        <f t="shared" si="601"/>
        <v>1.1953002481389579</v>
      </c>
      <c r="S4797" s="28" t="str">
        <f t="shared" si="597"/>
        <v/>
      </c>
      <c r="T4797" s="37">
        <f t="shared" si="598"/>
        <v>1135535.2357320099</v>
      </c>
      <c r="U4797" s="37">
        <f t="shared" si="599"/>
        <v>1224752.4462531018</v>
      </c>
      <c r="V4797" s="37">
        <f t="shared" si="600"/>
        <v>9881626.0411811415</v>
      </c>
    </row>
    <row r="4798" spans="1:22">
      <c r="A4798" s="23">
        <v>4797</v>
      </c>
      <c r="B4798" s="3" t="s">
        <v>1179</v>
      </c>
      <c r="C4798" s="28">
        <v>27</v>
      </c>
      <c r="D4798" s="29">
        <v>9</v>
      </c>
      <c r="E4798" s="28">
        <v>2002</v>
      </c>
      <c r="F4798" s="31">
        <f>DATE(E4798,D4798,C4798)</f>
        <v>37526</v>
      </c>
      <c r="G4798" s="24" t="s">
        <v>5997</v>
      </c>
      <c r="H4798" s="2">
        <v>950000</v>
      </c>
      <c r="I4798" s="2">
        <v>814666</v>
      </c>
      <c r="J4798" s="2">
        <v>814666</v>
      </c>
      <c r="K4798" s="28" t="str">
        <f t="shared" si="594"/>
        <v/>
      </c>
      <c r="L4798" s="28" t="str">
        <f t="shared" si="595"/>
        <v/>
      </c>
      <c r="M4798" s="28" t="s">
        <v>5997</v>
      </c>
      <c r="N4798" s="28" t="str">
        <f t="shared" si="596"/>
        <v/>
      </c>
      <c r="O4798" s="28" t="str">
        <f>IF(N4798=1,M4798&amp;" ("&amp;E4798&amp;")",M4798)</f>
        <v>Charly</v>
      </c>
      <c r="P4798" s="36">
        <f>INDEX(cpi!$A$1:$M$105,MATCH('Inflation adjust calc'!$E4798,cpi!$A:$A,0),MATCH('Inflation adjust calc'!$D4798,cpi!$1:$1,0))</f>
        <v>181</v>
      </c>
      <c r="Q4798" s="36">
        <f>cpi!$I$2</f>
        <v>240.85300000000001</v>
      </c>
      <c r="R4798" s="36">
        <f t="shared" si="601"/>
        <v>1.3306795580110498</v>
      </c>
      <c r="S4798" s="28" t="str">
        <f t="shared" si="597"/>
        <v/>
      </c>
      <c r="T4798" s="37">
        <f t="shared" si="598"/>
        <v>1264145.5801104973</v>
      </c>
      <c r="U4798" s="37">
        <f t="shared" si="599"/>
        <v>1084059.3928066299</v>
      </c>
      <c r="V4798" s="37">
        <f t="shared" si="600"/>
        <v>1084059.3928066299</v>
      </c>
    </row>
    <row r="4799" spans="1:22">
      <c r="A4799" s="23">
        <v>4798</v>
      </c>
      <c r="B4799" s="3" t="s">
        <v>2484</v>
      </c>
      <c r="C4799" s="28">
        <v>31</v>
      </c>
      <c r="D4799" s="29">
        <v>12</v>
      </c>
      <c r="E4799" s="28">
        <v>2010</v>
      </c>
      <c r="F4799" s="31">
        <f>DATE(E4799,D4799,C4799)</f>
        <v>40543</v>
      </c>
      <c r="G4799" s="24" t="s">
        <v>3554</v>
      </c>
      <c r="H4799" s="2">
        <v>950000</v>
      </c>
      <c r="I4799">
        <v>0</v>
      </c>
      <c r="J4799" s="2">
        <v>11784772</v>
      </c>
      <c r="K4799" s="28" t="str">
        <f t="shared" si="594"/>
        <v/>
      </c>
      <c r="L4799" s="28" t="str">
        <f t="shared" si="595"/>
        <v/>
      </c>
      <c r="M4799" s="28" t="s">
        <v>3554</v>
      </c>
      <c r="N4799" s="28">
        <f t="shared" si="596"/>
        <v>1</v>
      </c>
      <c r="O4799" s="28" t="str">
        <f>IF(N4799=1,M4799&amp;" ("&amp;E4799&amp;")",M4799)</f>
        <v>Trance (2010)</v>
      </c>
      <c r="P4799" s="36">
        <f>INDEX(cpi!$A$1:$M$105,MATCH('Inflation adjust calc'!$E4799,cpi!$A:$A,0),MATCH('Inflation adjust calc'!$D4799,cpi!$1:$1,0))</f>
        <v>219.179</v>
      </c>
      <c r="Q4799" s="36">
        <f>cpi!$I$2</f>
        <v>240.85300000000001</v>
      </c>
      <c r="R4799" s="36">
        <f t="shared" si="601"/>
        <v>1.0988872109098042</v>
      </c>
      <c r="S4799" s="28" t="str">
        <f t="shared" si="597"/>
        <v/>
      </c>
      <c r="T4799" s="37">
        <f t="shared" si="598"/>
        <v>1043942.850364314</v>
      </c>
      <c r="U4799" s="37">
        <f t="shared" si="599"/>
        <v>0</v>
      </c>
      <c r="V4799" s="37">
        <f t="shared" si="600"/>
        <v>12950135.234287955</v>
      </c>
    </row>
    <row r="4800" spans="1:22">
      <c r="A4800" s="23">
        <v>4799</v>
      </c>
      <c r="B4800" s="3">
        <v>41913</v>
      </c>
      <c r="C4800" s="28">
        <v>10</v>
      </c>
      <c r="D4800" s="29">
        <v>1</v>
      </c>
      <c r="E4800" s="28">
        <v>2014</v>
      </c>
      <c r="F4800" s="31">
        <f>DATE(E4800,D4800,C4800)</f>
        <v>41649</v>
      </c>
      <c r="G4800" s="24" t="s">
        <v>5998</v>
      </c>
      <c r="H4800" s="2">
        <v>950000</v>
      </c>
      <c r="I4800">
        <v>0</v>
      </c>
      <c r="J4800" s="2">
        <v>78122</v>
      </c>
      <c r="K4800" s="28" t="str">
        <f t="shared" si="594"/>
        <v/>
      </c>
      <c r="L4800" s="28" t="str">
        <f t="shared" si="595"/>
        <v/>
      </c>
      <c r="M4800" s="28" t="s">
        <v>5998</v>
      </c>
      <c r="N4800" s="28" t="str">
        <f t="shared" si="596"/>
        <v/>
      </c>
      <c r="O4800" s="28" t="str">
        <f>IF(N4800=1,M4800&amp;" ("&amp;E4800&amp;")",M4800)</f>
        <v>Banshee Chapter</v>
      </c>
      <c r="P4800" s="36">
        <f>INDEX(cpi!$A$1:$M$105,MATCH('Inflation adjust calc'!$E4800,cpi!$A:$A,0),MATCH('Inflation adjust calc'!$D4800,cpi!$1:$1,0))</f>
        <v>233.916</v>
      </c>
      <c r="Q4800" s="36">
        <f>cpi!$I$2</f>
        <v>240.85300000000001</v>
      </c>
      <c r="R4800" s="36">
        <f t="shared" si="601"/>
        <v>1.0296559448690983</v>
      </c>
      <c r="S4800" s="28" t="str">
        <f t="shared" si="597"/>
        <v/>
      </c>
      <c r="T4800" s="37">
        <f t="shared" si="598"/>
        <v>978173.14762564341</v>
      </c>
      <c r="U4800" s="37">
        <f t="shared" si="599"/>
        <v>0</v>
      </c>
      <c r="V4800" s="37">
        <f t="shared" si="600"/>
        <v>80438.781725063702</v>
      </c>
    </row>
    <row r="4801" spans="1:22">
      <c r="A4801" s="23">
        <v>4800</v>
      </c>
      <c r="B4801" s="3">
        <v>41981</v>
      </c>
      <c r="C4801" s="28">
        <v>12</v>
      </c>
      <c r="D4801" s="29">
        <v>8</v>
      </c>
      <c r="E4801" s="28">
        <v>2014</v>
      </c>
      <c r="F4801" s="31">
        <f>DATE(E4801,D4801,C4801)</f>
        <v>41863</v>
      </c>
      <c r="G4801" s="24" t="s">
        <v>5999</v>
      </c>
      <c r="H4801" s="2">
        <v>950000</v>
      </c>
      <c r="I4801">
        <v>0</v>
      </c>
      <c r="J4801">
        <v>0</v>
      </c>
      <c r="K4801" s="28">
        <f t="shared" si="594"/>
        <v>1</v>
      </c>
      <c r="L4801" s="28" t="str">
        <f t="shared" si="595"/>
        <v/>
      </c>
      <c r="M4801" s="28" t="s">
        <v>5999</v>
      </c>
      <c r="N4801" s="28" t="str">
        <f t="shared" si="596"/>
        <v/>
      </c>
      <c r="O4801" s="28" t="str">
        <f>IF(N4801=1,M4801&amp;" ("&amp;E4801&amp;")",M4801)</f>
        <v>Jesse</v>
      </c>
      <c r="P4801" s="36">
        <f>INDEX(cpi!$A$1:$M$105,MATCH('Inflation adjust calc'!$E4801,cpi!$A:$A,0),MATCH('Inflation adjust calc'!$D4801,cpi!$1:$1,0))</f>
        <v>237.852</v>
      </c>
      <c r="Q4801" s="36">
        <f>cpi!$I$2</f>
        <v>240.85300000000001</v>
      </c>
      <c r="R4801" s="36">
        <f t="shared" si="601"/>
        <v>1.0126170896187545</v>
      </c>
      <c r="S4801" s="28" t="str">
        <f t="shared" si="597"/>
        <v/>
      </c>
      <c r="T4801" s="37">
        <f t="shared" si="598"/>
        <v>961986.23513781675</v>
      </c>
      <c r="U4801" s="37">
        <f t="shared" si="599"/>
        <v>0</v>
      </c>
      <c r="V4801" s="37">
        <f t="shared" si="600"/>
        <v>0</v>
      </c>
    </row>
    <row r="4802" spans="1:22">
      <c r="A4802" s="23">
        <v>4801</v>
      </c>
      <c r="B4802" s="3">
        <v>42066</v>
      </c>
      <c r="C4802" s="28">
        <v>3</v>
      </c>
      <c r="D4802" s="29">
        <v>3</v>
      </c>
      <c r="E4802" s="28">
        <v>2015</v>
      </c>
      <c r="F4802" s="31">
        <f>DATE(E4802,D4802,C4802)</f>
        <v>42066</v>
      </c>
      <c r="G4802" s="24" t="s">
        <v>6000</v>
      </c>
      <c r="H4802" s="2">
        <v>950000</v>
      </c>
      <c r="I4802">
        <v>0</v>
      </c>
      <c r="J4802">
        <v>0</v>
      </c>
      <c r="K4802" s="28">
        <f t="shared" si="594"/>
        <v>1</v>
      </c>
      <c r="L4802" s="28" t="str">
        <f t="shared" si="595"/>
        <v/>
      </c>
      <c r="M4802" s="28" t="s">
        <v>6000</v>
      </c>
      <c r="N4802" s="28" t="str">
        <f t="shared" si="596"/>
        <v/>
      </c>
      <c r="O4802" s="28" t="str">
        <f>IF(N4802=1,M4802&amp;" ("&amp;E4802&amp;")",M4802)</f>
        <v>Ask Me Anything</v>
      </c>
      <c r="P4802" s="36">
        <f>INDEX(cpi!$A$1:$M$105,MATCH('Inflation adjust calc'!$E4802,cpi!$A:$A,0),MATCH('Inflation adjust calc'!$D4802,cpi!$1:$1,0))</f>
        <v>236.119</v>
      </c>
      <c r="Q4802" s="36">
        <f>cpi!$I$2</f>
        <v>240.85300000000001</v>
      </c>
      <c r="R4802" s="36">
        <f t="shared" si="601"/>
        <v>1.0200492124733715</v>
      </c>
      <c r="S4802" s="28" t="str">
        <f t="shared" si="597"/>
        <v/>
      </c>
      <c r="T4802" s="37">
        <f t="shared" si="598"/>
        <v>969046.75184970303</v>
      </c>
      <c r="U4802" s="37">
        <f t="shared" si="599"/>
        <v>0</v>
      </c>
      <c r="V4802" s="37">
        <f t="shared" si="600"/>
        <v>0</v>
      </c>
    </row>
    <row r="4803" spans="1:22">
      <c r="A4803" s="23">
        <v>4802</v>
      </c>
      <c r="B4803" s="3" t="s">
        <v>2384</v>
      </c>
      <c r="C4803" s="28">
        <v>13</v>
      </c>
      <c r="D4803" s="29">
        <v>4</v>
      </c>
      <c r="E4803" s="28">
        <v>2012</v>
      </c>
      <c r="F4803" s="31">
        <f>DATE(E4803,D4803,C4803)</f>
        <v>41012</v>
      </c>
      <c r="G4803" s="24" t="s">
        <v>6001</v>
      </c>
      <c r="H4803" s="2">
        <v>930000</v>
      </c>
      <c r="I4803" s="2">
        <v>30905</v>
      </c>
      <c r="J4803" s="2">
        <v>30905</v>
      </c>
      <c r="K4803" s="28" t="str">
        <f t="shared" ref="K4803:K4866" si="602">IF(J4803=0,1,"")</f>
        <v/>
      </c>
      <c r="L4803" s="28" t="str">
        <f t="shared" ref="L4803:L4866" si="603">IF(E4803&gt;2016,1,"")</f>
        <v/>
      </c>
      <c r="M4803" s="28" t="s">
        <v>6001</v>
      </c>
      <c r="N4803" s="28" t="str">
        <f t="shared" ref="N4803:N4866" si="604">IF(COUNTIF($M$2:$M$5233,M4803)&gt;1,1,"")</f>
        <v/>
      </c>
      <c r="O4803" s="28" t="str">
        <f>IF(N4803=1,M4803&amp;" ("&amp;E4803&amp;")",M4803)</f>
        <v>L!fe Happens</v>
      </c>
      <c r="P4803" s="36">
        <f>INDEX(cpi!$A$1:$M$105,MATCH('Inflation adjust calc'!$E4803,cpi!$A:$A,0),MATCH('Inflation adjust calc'!$D4803,cpi!$1:$1,0))</f>
        <v>230.08500000000001</v>
      </c>
      <c r="Q4803" s="36">
        <f>cpi!$I$2</f>
        <v>240.85300000000001</v>
      </c>
      <c r="R4803" s="36">
        <f t="shared" si="601"/>
        <v>1.0468000956168373</v>
      </c>
      <c r="S4803" s="28" t="str">
        <f t="shared" ref="S4803:S4866" si="605">IF(ISERROR(R4803),1,"")</f>
        <v/>
      </c>
      <c r="T4803" s="37">
        <f t="shared" ref="T4803:T4866" si="606">H4803*$R4803</f>
        <v>973524.08892365871</v>
      </c>
      <c r="U4803" s="37">
        <f t="shared" ref="U4803:U4866" si="607">I4803*$R4803</f>
        <v>32351.356955038358</v>
      </c>
      <c r="V4803" s="37">
        <f t="shared" ref="V4803:V4866" si="608">J4803*$R4803</f>
        <v>32351.356955038358</v>
      </c>
    </row>
    <row r="4804" spans="1:22">
      <c r="A4804" s="23">
        <v>4803</v>
      </c>
      <c r="B4804" s="3" t="s">
        <v>346</v>
      </c>
      <c r="C4804" s="28">
        <v>21</v>
      </c>
      <c r="D4804" s="29">
        <v>11</v>
      </c>
      <c r="E4804" s="28">
        <v>2014</v>
      </c>
      <c r="F4804" s="31">
        <f>DATE(E4804,D4804,C4804)</f>
        <v>41964</v>
      </c>
      <c r="G4804" s="24" t="s">
        <v>6002</v>
      </c>
      <c r="H4804" s="2">
        <v>913000</v>
      </c>
      <c r="I4804">
        <v>0</v>
      </c>
      <c r="J4804">
        <v>0</v>
      </c>
      <c r="K4804" s="28">
        <f t="shared" si="602"/>
        <v>1</v>
      </c>
      <c r="L4804" s="28" t="str">
        <f t="shared" si="603"/>
        <v/>
      </c>
      <c r="M4804" s="28" t="s">
        <v>6002</v>
      </c>
      <c r="N4804" s="28" t="str">
        <f t="shared" si="604"/>
        <v/>
      </c>
      <c r="O4804" s="28" t="str">
        <f>IF(N4804=1,M4804&amp;" ("&amp;E4804&amp;")",M4804)</f>
        <v>Food Chains</v>
      </c>
      <c r="P4804" s="36">
        <f>INDEX(cpi!$A$1:$M$105,MATCH('Inflation adjust calc'!$E4804,cpi!$A:$A,0),MATCH('Inflation adjust calc'!$D4804,cpi!$1:$1,0))</f>
        <v>236.15100000000001</v>
      </c>
      <c r="Q4804" s="36">
        <f>cpi!$I$2</f>
        <v>240.85300000000001</v>
      </c>
      <c r="R4804" s="36">
        <f t="shared" si="601"/>
        <v>1.0199109891552438</v>
      </c>
      <c r="S4804" s="28" t="str">
        <f t="shared" si="605"/>
        <v/>
      </c>
      <c r="T4804" s="37">
        <f t="shared" si="606"/>
        <v>931178.73309873755</v>
      </c>
      <c r="U4804" s="37">
        <f t="shared" si="607"/>
        <v>0</v>
      </c>
      <c r="V4804" s="37">
        <f t="shared" si="608"/>
        <v>0</v>
      </c>
    </row>
    <row r="4805" spans="1:22">
      <c r="A4805" s="23">
        <v>4804</v>
      </c>
      <c r="B4805" s="3" t="s">
        <v>6003</v>
      </c>
      <c r="C4805" s="28">
        <v>28</v>
      </c>
      <c r="D4805" s="29">
        <v>7</v>
      </c>
      <c r="E4805" s="28">
        <v>1954</v>
      </c>
      <c r="F4805" s="31">
        <f>DATE(E4805,D4805,C4805)</f>
        <v>19933</v>
      </c>
      <c r="G4805" s="24" t="s">
        <v>6004</v>
      </c>
      <c r="H4805" s="2">
        <v>910000</v>
      </c>
      <c r="I4805" s="2">
        <v>9600000</v>
      </c>
      <c r="J4805" s="2">
        <v>9600000</v>
      </c>
      <c r="K4805" s="28" t="str">
        <f t="shared" si="602"/>
        <v/>
      </c>
      <c r="L4805" s="28" t="str">
        <f t="shared" si="603"/>
        <v/>
      </c>
      <c r="M4805" s="28" t="s">
        <v>6004</v>
      </c>
      <c r="N4805" s="28" t="str">
        <f t="shared" si="604"/>
        <v/>
      </c>
      <c r="O4805" s="28" t="str">
        <f>IF(N4805=1,M4805&amp;" ("&amp;E4805&amp;")",M4805)</f>
        <v>On the Waterfront</v>
      </c>
      <c r="P4805" s="36">
        <f>INDEX(cpi!$A$1:$M$105,MATCH('Inflation adjust calc'!$E4805,cpi!$A:$A,0),MATCH('Inflation adjust calc'!$D4805,cpi!$1:$1,0))</f>
        <v>26.9</v>
      </c>
      <c r="Q4805" s="36">
        <f>cpi!$I$2</f>
        <v>240.85300000000001</v>
      </c>
      <c r="R4805" s="36">
        <f t="shared" si="601"/>
        <v>8.9536431226765814</v>
      </c>
      <c r="S4805" s="28" t="str">
        <f t="shared" si="605"/>
        <v/>
      </c>
      <c r="T4805" s="37">
        <f t="shared" si="606"/>
        <v>8147815.2416356886</v>
      </c>
      <c r="U4805" s="37">
        <f t="shared" si="607"/>
        <v>85954973.977695182</v>
      </c>
      <c r="V4805" s="37">
        <f t="shared" si="608"/>
        <v>85954973.977695182</v>
      </c>
    </row>
    <row r="4806" spans="1:22">
      <c r="A4806" s="23">
        <v>4805</v>
      </c>
      <c r="B4806" s="3">
        <v>41615</v>
      </c>
      <c r="C4806" s="28">
        <v>12</v>
      </c>
      <c r="D4806" s="29">
        <v>7</v>
      </c>
      <c r="E4806" s="28">
        <v>2013</v>
      </c>
      <c r="F4806" s="31">
        <f>DATE(E4806,D4806,C4806)</f>
        <v>41467</v>
      </c>
      <c r="G4806" s="24" t="s">
        <v>6005</v>
      </c>
      <c r="H4806" s="2">
        <v>900000</v>
      </c>
      <c r="I4806" s="2">
        <v>16098998</v>
      </c>
      <c r="J4806" s="2">
        <v>17549645</v>
      </c>
      <c r="K4806" s="28" t="str">
        <f t="shared" si="602"/>
        <v/>
      </c>
      <c r="L4806" s="28" t="str">
        <f t="shared" si="603"/>
        <v/>
      </c>
      <c r="M4806" s="28" t="s">
        <v>6005</v>
      </c>
      <c r="N4806" s="28" t="str">
        <f t="shared" si="604"/>
        <v/>
      </c>
      <c r="O4806" s="28" t="str">
        <f>IF(N4806=1,M4806&amp;" ("&amp;E4806&amp;")",M4806)</f>
        <v>Fruitvale Station</v>
      </c>
      <c r="P4806" s="36">
        <f>INDEX(cpi!$A$1:$M$105,MATCH('Inflation adjust calc'!$E4806,cpi!$A:$A,0),MATCH('Inflation adjust calc'!$D4806,cpi!$1:$1,0))</f>
        <v>233.596</v>
      </c>
      <c r="Q4806" s="36">
        <f>cpi!$I$2</f>
        <v>240.85300000000001</v>
      </c>
      <c r="R4806" s="36">
        <f t="shared" si="601"/>
        <v>1.0310664566174079</v>
      </c>
      <c r="S4806" s="28" t="str">
        <f t="shared" si="605"/>
        <v/>
      </c>
      <c r="T4806" s="37">
        <f t="shared" si="606"/>
        <v>927959.81095566717</v>
      </c>
      <c r="U4806" s="37">
        <f t="shared" si="607"/>
        <v>16599136.822950738</v>
      </c>
      <c r="V4806" s="37">
        <f t="shared" si="608"/>
        <v>18094850.285043411</v>
      </c>
    </row>
    <row r="4807" spans="1:22">
      <c r="A4807" s="23">
        <v>4806</v>
      </c>
      <c r="B4807" s="3">
        <v>42373</v>
      </c>
      <c r="C4807" s="28">
        <v>1</v>
      </c>
      <c r="D4807" s="29">
        <v>4</v>
      </c>
      <c r="E4807" s="28">
        <v>2016</v>
      </c>
      <c r="F4807" s="31">
        <f>DATE(E4807,D4807,C4807)</f>
        <v>42461</v>
      </c>
      <c r="G4807" s="24" t="s">
        <v>6865</v>
      </c>
      <c r="H4807" s="2">
        <v>900000</v>
      </c>
      <c r="I4807" s="2">
        <v>9097072</v>
      </c>
      <c r="J4807" s="2">
        <v>9097072</v>
      </c>
      <c r="K4807" s="28" t="str">
        <f t="shared" si="602"/>
        <v/>
      </c>
      <c r="L4807" s="28" t="str">
        <f t="shared" si="603"/>
        <v/>
      </c>
      <c r="M4807" s="28" t="s">
        <v>6865</v>
      </c>
      <c r="N4807" s="28" t="str">
        <f t="shared" si="604"/>
        <v/>
      </c>
      <c r="O4807" s="28" t="str">
        <f>IF(N4807=1,M4807&amp;" ("&amp;E4807&amp;")",M4807)</f>
        <v>Meet the Blacks</v>
      </c>
      <c r="P4807" s="36">
        <f>INDEX(cpi!$A$1:$M$105,MATCH('Inflation adjust calc'!$E4807,cpi!$A:$A,0),MATCH('Inflation adjust calc'!$D4807,cpi!$1:$1,0))</f>
        <v>239.261</v>
      </c>
      <c r="Q4807" s="36">
        <f>cpi!$I$2</f>
        <v>240.85300000000001</v>
      </c>
      <c r="R4807" s="36">
        <f t="shared" si="601"/>
        <v>1.0066538215588834</v>
      </c>
      <c r="S4807" s="28" t="str">
        <f t="shared" si="605"/>
        <v/>
      </c>
      <c r="T4807" s="37">
        <f t="shared" si="606"/>
        <v>905988.43940299505</v>
      </c>
      <c r="U4807" s="37">
        <f t="shared" si="607"/>
        <v>9157602.2937963139</v>
      </c>
      <c r="V4807" s="37">
        <f t="shared" si="608"/>
        <v>9157602.2937963139</v>
      </c>
    </row>
    <row r="4808" spans="1:22">
      <c r="A4808" s="23">
        <v>4807</v>
      </c>
      <c r="B4808" s="3" t="s">
        <v>1604</v>
      </c>
      <c r="C4808" s="28">
        <v>25</v>
      </c>
      <c r="D4808" s="29">
        <v>1</v>
      </c>
      <c r="E4808" s="28">
        <v>2008</v>
      </c>
      <c r="F4808" s="31">
        <f>DATE(E4808,D4808,C4808)</f>
        <v>39472</v>
      </c>
      <c r="G4808" s="24" t="s">
        <v>6006</v>
      </c>
      <c r="H4808" s="2">
        <v>900000</v>
      </c>
      <c r="I4808" s="2">
        <v>1196321</v>
      </c>
      <c r="J4808" s="2">
        <v>11993156</v>
      </c>
      <c r="K4808" s="28" t="str">
        <f t="shared" si="602"/>
        <v/>
      </c>
      <c r="L4808" s="28" t="str">
        <f t="shared" si="603"/>
        <v/>
      </c>
      <c r="M4808" s="28" t="s">
        <v>6006</v>
      </c>
      <c r="N4808" s="28" t="str">
        <f t="shared" si="604"/>
        <v/>
      </c>
      <c r="O4808" s="28" t="str">
        <f>IF(N4808=1,M4808&amp;" ("&amp;E4808&amp;")",M4808)</f>
        <v>4 luni, 3 saptamani si 2 zile</v>
      </c>
      <c r="P4808" s="36">
        <f>INDEX(cpi!$A$1:$M$105,MATCH('Inflation adjust calc'!$E4808,cpi!$A:$A,0),MATCH('Inflation adjust calc'!$D4808,cpi!$1:$1,0))</f>
        <v>211.08</v>
      </c>
      <c r="Q4808" s="36">
        <f>cpi!$I$2</f>
        <v>240.85300000000001</v>
      </c>
      <c r="R4808" s="36">
        <f t="shared" si="601"/>
        <v>1.1410507864316846</v>
      </c>
      <c r="S4808" s="28" t="str">
        <f t="shared" si="605"/>
        <v/>
      </c>
      <c r="T4808" s="37">
        <f t="shared" si="606"/>
        <v>1026945.7077885161</v>
      </c>
      <c r="U4808" s="37">
        <f t="shared" si="607"/>
        <v>1365063.0178747394</v>
      </c>
      <c r="V4808" s="37">
        <f t="shared" si="608"/>
        <v>13684800.085597876</v>
      </c>
    </row>
    <row r="4809" spans="1:22">
      <c r="A4809" s="23">
        <v>4808</v>
      </c>
      <c r="B4809" s="3" t="s">
        <v>1887</v>
      </c>
      <c r="C4809" s="28">
        <v>26</v>
      </c>
      <c r="D4809" s="29">
        <v>8</v>
      </c>
      <c r="E4809" s="28">
        <v>2011</v>
      </c>
      <c r="F4809" s="31">
        <f>DATE(E4809,D4809,C4809)</f>
        <v>40781</v>
      </c>
      <c r="G4809" s="24" t="s">
        <v>6007</v>
      </c>
      <c r="H4809" s="2">
        <v>900000</v>
      </c>
      <c r="I4809" s="2">
        <v>454121</v>
      </c>
      <c r="J4809" s="2">
        <v>958978</v>
      </c>
      <c r="K4809" s="28" t="str">
        <f t="shared" si="602"/>
        <v/>
      </c>
      <c r="L4809" s="28" t="str">
        <f t="shared" si="603"/>
        <v/>
      </c>
      <c r="M4809" s="28" t="s">
        <v>6007</v>
      </c>
      <c r="N4809" s="28" t="str">
        <f t="shared" si="604"/>
        <v/>
      </c>
      <c r="O4809" s="28" t="str">
        <f>IF(N4809=1,M4809&amp;" ("&amp;E4809&amp;")",M4809)</f>
        <v>Circumstance</v>
      </c>
      <c r="P4809" s="36">
        <f>INDEX(cpi!$A$1:$M$105,MATCH('Inflation adjust calc'!$E4809,cpi!$A:$A,0),MATCH('Inflation adjust calc'!$D4809,cpi!$1:$1,0))</f>
        <v>226.54499999999999</v>
      </c>
      <c r="Q4809" s="36">
        <f>cpi!$I$2</f>
        <v>240.85300000000001</v>
      </c>
      <c r="R4809" s="36">
        <f t="shared" si="601"/>
        <v>1.0631574300911519</v>
      </c>
      <c r="S4809" s="28" t="str">
        <f t="shared" si="605"/>
        <v/>
      </c>
      <c r="T4809" s="37">
        <f t="shared" si="606"/>
        <v>956841.68708203675</v>
      </c>
      <c r="U4809" s="37">
        <f t="shared" si="607"/>
        <v>482802.11531042401</v>
      </c>
      <c r="V4809" s="37">
        <f t="shared" si="608"/>
        <v>1019544.5859939527</v>
      </c>
    </row>
    <row r="4810" spans="1:22">
      <c r="A4810" s="23">
        <v>4809</v>
      </c>
      <c r="B4810" s="3" t="s">
        <v>1846</v>
      </c>
      <c r="C4810" s="28">
        <v>25</v>
      </c>
      <c r="D4810" s="29">
        <v>8</v>
      </c>
      <c r="E4810" s="28">
        <v>2006</v>
      </c>
      <c r="F4810" s="31">
        <f>DATE(E4810,D4810,C4810)</f>
        <v>38954</v>
      </c>
      <c r="G4810" s="24" t="s">
        <v>6008</v>
      </c>
      <c r="H4810" s="2">
        <v>900000</v>
      </c>
      <c r="I4810" s="2">
        <v>381420</v>
      </c>
      <c r="J4810" s="2">
        <v>381420</v>
      </c>
      <c r="K4810" s="28" t="str">
        <f t="shared" si="602"/>
        <v/>
      </c>
      <c r="L4810" s="28" t="str">
        <f t="shared" si="603"/>
        <v/>
      </c>
      <c r="M4810" s="28" t="s">
        <v>6008</v>
      </c>
      <c r="N4810" s="28" t="str">
        <f t="shared" si="604"/>
        <v/>
      </c>
      <c r="O4810" s="28" t="str">
        <f>IF(N4810=1,M4810&amp;" ("&amp;E4810&amp;")",M4810)</f>
        <v>The Quiet</v>
      </c>
      <c r="P4810" s="36">
        <f>INDEX(cpi!$A$1:$M$105,MATCH('Inflation adjust calc'!$E4810,cpi!$A:$A,0),MATCH('Inflation adjust calc'!$D4810,cpi!$1:$1,0))</f>
        <v>203.9</v>
      </c>
      <c r="Q4810" s="36">
        <f>cpi!$I$2</f>
        <v>240.85300000000001</v>
      </c>
      <c r="R4810" s="36">
        <f t="shared" si="601"/>
        <v>1.1812309955860716</v>
      </c>
      <c r="S4810" s="28" t="str">
        <f t="shared" si="605"/>
        <v/>
      </c>
      <c r="T4810" s="37">
        <f t="shared" si="606"/>
        <v>1063107.8960274644</v>
      </c>
      <c r="U4810" s="37">
        <f t="shared" si="607"/>
        <v>450545.1263364394</v>
      </c>
      <c r="V4810" s="37">
        <f t="shared" si="608"/>
        <v>450545.1263364394</v>
      </c>
    </row>
    <row r="4811" spans="1:22">
      <c r="A4811" s="23">
        <v>4810</v>
      </c>
      <c r="B4811" s="3" t="s">
        <v>1357</v>
      </c>
      <c r="C4811" s="28">
        <v>27</v>
      </c>
      <c r="D4811" s="29">
        <v>4</v>
      </c>
      <c r="E4811" s="28">
        <v>2012</v>
      </c>
      <c r="F4811" s="31">
        <f>DATE(E4811,D4811,C4811)</f>
        <v>41026</v>
      </c>
      <c r="G4811" s="24" t="s">
        <v>6866</v>
      </c>
      <c r="H4811" s="2">
        <v>900000</v>
      </c>
      <c r="I4811" s="2">
        <v>7396</v>
      </c>
      <c r="J4811" s="2">
        <v>7396</v>
      </c>
      <c r="K4811" s="28" t="str">
        <f t="shared" si="602"/>
        <v/>
      </c>
      <c r="L4811" s="28" t="str">
        <f t="shared" si="603"/>
        <v/>
      </c>
      <c r="M4811" s="28" t="s">
        <v>6866</v>
      </c>
      <c r="N4811" s="28" t="str">
        <f t="shared" si="604"/>
        <v/>
      </c>
      <c r="O4811" s="28" t="str">
        <f>IF(N4811=1,M4811&amp;" ("&amp;E4811&amp;")",M4811)</f>
        <v>The Giant Mechanical Man</v>
      </c>
      <c r="P4811" s="36">
        <f>INDEX(cpi!$A$1:$M$105,MATCH('Inflation adjust calc'!$E4811,cpi!$A:$A,0),MATCH('Inflation adjust calc'!$D4811,cpi!$1:$1,0))</f>
        <v>230.08500000000001</v>
      </c>
      <c r="Q4811" s="36">
        <f>cpi!$I$2</f>
        <v>240.85300000000001</v>
      </c>
      <c r="R4811" s="36">
        <f t="shared" si="601"/>
        <v>1.0468000956168373</v>
      </c>
      <c r="S4811" s="28" t="str">
        <f t="shared" si="605"/>
        <v/>
      </c>
      <c r="T4811" s="37">
        <f t="shared" si="606"/>
        <v>942120.08605515352</v>
      </c>
      <c r="U4811" s="37">
        <f t="shared" si="607"/>
        <v>7742.1335071821286</v>
      </c>
      <c r="V4811" s="37">
        <f t="shared" si="608"/>
        <v>7742.1335071821286</v>
      </c>
    </row>
    <row r="4812" spans="1:22">
      <c r="A4812" s="23">
        <v>4811</v>
      </c>
      <c r="B4812" s="3">
        <v>41398</v>
      </c>
      <c r="C4812" s="28">
        <v>5</v>
      </c>
      <c r="D4812" s="29">
        <v>4</v>
      </c>
      <c r="E4812" s="28">
        <v>2013</v>
      </c>
      <c r="F4812" s="31">
        <f>DATE(E4812,D4812,C4812)</f>
        <v>41369</v>
      </c>
      <c r="G4812" s="24" t="s">
        <v>6009</v>
      </c>
      <c r="H4812" s="2">
        <v>900000</v>
      </c>
      <c r="I4812" s="2">
        <v>6997</v>
      </c>
      <c r="J4812" s="2">
        <v>413733</v>
      </c>
      <c r="K4812" s="28" t="str">
        <f t="shared" si="602"/>
        <v/>
      </c>
      <c r="L4812" s="28" t="str">
        <f t="shared" si="603"/>
        <v/>
      </c>
      <c r="M4812" s="28" t="s">
        <v>6009</v>
      </c>
      <c r="N4812" s="28" t="str">
        <f t="shared" si="604"/>
        <v/>
      </c>
      <c r="O4812" s="28" t="str">
        <f>IF(N4812=1,M4812&amp;" ("&amp;E4812&amp;")",M4812)</f>
        <v>The Brass Teapot</v>
      </c>
      <c r="P4812" s="36">
        <f>INDEX(cpi!$A$1:$M$105,MATCH('Inflation adjust calc'!$E4812,cpi!$A:$A,0),MATCH('Inflation adjust calc'!$D4812,cpi!$1:$1,0))</f>
        <v>232.53100000000001</v>
      </c>
      <c r="Q4812" s="36">
        <f>cpi!$I$2</f>
        <v>240.85300000000001</v>
      </c>
      <c r="R4812" s="36">
        <f t="shared" si="601"/>
        <v>1.0357887765502234</v>
      </c>
      <c r="S4812" s="28" t="str">
        <f t="shared" si="605"/>
        <v/>
      </c>
      <c r="T4812" s="37">
        <f t="shared" si="606"/>
        <v>932209.89889520104</v>
      </c>
      <c r="U4812" s="37">
        <f t="shared" si="607"/>
        <v>7247.414069521913</v>
      </c>
      <c r="V4812" s="37">
        <f t="shared" si="608"/>
        <v>428539.9978884536</v>
      </c>
    </row>
    <row r="4813" spans="1:22">
      <c r="A4813" s="23">
        <v>4812</v>
      </c>
      <c r="B4813" s="3" t="s">
        <v>1976</v>
      </c>
      <c r="C4813" s="28">
        <v>31</v>
      </c>
      <c r="D4813" s="29">
        <v>12</v>
      </c>
      <c r="E4813" s="28">
        <v>2014</v>
      </c>
      <c r="F4813" s="31">
        <f>DATE(E4813,D4813,C4813)</f>
        <v>42004</v>
      </c>
      <c r="G4813" s="24" t="s">
        <v>6010</v>
      </c>
      <c r="H4813" s="2">
        <v>900000</v>
      </c>
      <c r="I4813">
        <v>0</v>
      </c>
      <c r="J4813">
        <v>0</v>
      </c>
      <c r="K4813" s="28">
        <f t="shared" si="602"/>
        <v>1</v>
      </c>
      <c r="L4813" s="28" t="str">
        <f t="shared" si="603"/>
        <v/>
      </c>
      <c r="M4813" s="28" t="s">
        <v>6010</v>
      </c>
      <c r="N4813" s="28" t="str">
        <f t="shared" si="604"/>
        <v/>
      </c>
      <c r="O4813" s="28" t="str">
        <f>IF(N4813=1,M4813&amp;" ("&amp;E4813&amp;")",M4813)</f>
        <v>40 Weeks</v>
      </c>
      <c r="P4813" s="36">
        <f>INDEX(cpi!$A$1:$M$105,MATCH('Inflation adjust calc'!$E4813,cpi!$A:$A,0),MATCH('Inflation adjust calc'!$D4813,cpi!$1:$1,0))</f>
        <v>234.81200000000001</v>
      </c>
      <c r="Q4813" s="36">
        <f>cpi!$I$2</f>
        <v>240.85300000000001</v>
      </c>
      <c r="R4813" s="36">
        <f t="shared" si="601"/>
        <v>1.0257269645503637</v>
      </c>
      <c r="S4813" s="28" t="str">
        <f t="shared" si="605"/>
        <v/>
      </c>
      <c r="T4813" s="37">
        <f t="shared" si="606"/>
        <v>923154.26809532731</v>
      </c>
      <c r="U4813" s="37">
        <f t="shared" si="607"/>
        <v>0</v>
      </c>
      <c r="V4813" s="37">
        <f t="shared" si="608"/>
        <v>0</v>
      </c>
    </row>
    <row r="4814" spans="1:22">
      <c r="A4814" s="23">
        <v>4813</v>
      </c>
      <c r="B4814" s="3">
        <v>42129</v>
      </c>
      <c r="C4814" s="28">
        <v>5</v>
      </c>
      <c r="D4814" s="29">
        <v>5</v>
      </c>
      <c r="E4814" s="28">
        <v>2015</v>
      </c>
      <c r="F4814" s="31">
        <f>DATE(E4814,D4814,C4814)</f>
        <v>42129</v>
      </c>
      <c r="G4814" s="24" t="s">
        <v>6011</v>
      </c>
      <c r="H4814" s="2">
        <v>900000</v>
      </c>
      <c r="I4814">
        <v>0</v>
      </c>
      <c r="J4814">
        <v>0</v>
      </c>
      <c r="K4814" s="28">
        <f t="shared" si="602"/>
        <v>1</v>
      </c>
      <c r="L4814" s="28" t="str">
        <f t="shared" si="603"/>
        <v/>
      </c>
      <c r="M4814" s="28" t="s">
        <v>6011</v>
      </c>
      <c r="N4814" s="28" t="str">
        <f t="shared" si="604"/>
        <v/>
      </c>
      <c r="O4814" s="28" t="str">
        <f>IF(N4814=1,M4814&amp;" ("&amp;E4814&amp;")",M4814)</f>
        <v>Le bonheur d'Elza</v>
      </c>
      <c r="P4814" s="36">
        <f>INDEX(cpi!$A$1:$M$105,MATCH('Inflation adjust calc'!$E4814,cpi!$A:$A,0),MATCH('Inflation adjust calc'!$D4814,cpi!$1:$1,0))</f>
        <v>237.80500000000001</v>
      </c>
      <c r="Q4814" s="36">
        <f>cpi!$I$2</f>
        <v>240.85300000000001</v>
      </c>
      <c r="R4814" s="36">
        <f t="shared" si="601"/>
        <v>1.0128172241962954</v>
      </c>
      <c r="S4814" s="28" t="str">
        <f t="shared" si="605"/>
        <v/>
      </c>
      <c r="T4814" s="37">
        <f t="shared" si="606"/>
        <v>911535.5017766658</v>
      </c>
      <c r="U4814" s="37">
        <f t="shared" si="607"/>
        <v>0</v>
      </c>
      <c r="V4814" s="37">
        <f t="shared" si="608"/>
        <v>0</v>
      </c>
    </row>
    <row r="4815" spans="1:22">
      <c r="A4815" s="23">
        <v>4814</v>
      </c>
      <c r="B4815" s="3" t="s">
        <v>6012</v>
      </c>
      <c r="C4815" s="28">
        <v>13</v>
      </c>
      <c r="D4815" s="29">
        <v>8</v>
      </c>
      <c r="E4815" s="28">
        <v>1942</v>
      </c>
      <c r="F4815" s="31">
        <f>DATE(E4815,D4815,C4815)</f>
        <v>15566</v>
      </c>
      <c r="G4815" s="24" t="s">
        <v>6013</v>
      </c>
      <c r="H4815" s="2">
        <v>858000</v>
      </c>
      <c r="I4815" s="2">
        <v>102797000</v>
      </c>
      <c r="J4815" s="2">
        <v>268000000</v>
      </c>
      <c r="K4815" s="28" t="str">
        <f t="shared" si="602"/>
        <v/>
      </c>
      <c r="L4815" s="28" t="str">
        <f t="shared" si="603"/>
        <v/>
      </c>
      <c r="M4815" s="28" t="s">
        <v>6013</v>
      </c>
      <c r="N4815" s="28" t="str">
        <f t="shared" si="604"/>
        <v/>
      </c>
      <c r="O4815" s="28" t="str">
        <f>IF(N4815=1,M4815&amp;" ("&amp;E4815&amp;")",M4815)</f>
        <v>Bambi</v>
      </c>
      <c r="P4815" s="36">
        <f>INDEX(cpi!$A$1:$M$105,MATCH('Inflation adjust calc'!$E4815,cpi!$A:$A,0),MATCH('Inflation adjust calc'!$D4815,cpi!$1:$1,0))</f>
        <v>16.5</v>
      </c>
      <c r="Q4815" s="36">
        <f>cpi!$I$2</f>
        <v>240.85300000000001</v>
      </c>
      <c r="R4815" s="36">
        <f t="shared" si="601"/>
        <v>14.597151515151516</v>
      </c>
      <c r="S4815" s="28" t="str">
        <f t="shared" si="605"/>
        <v/>
      </c>
      <c r="T4815" s="37">
        <f t="shared" si="606"/>
        <v>12524356.000000002</v>
      </c>
      <c r="U4815" s="37">
        <f t="shared" si="607"/>
        <v>1500543384.3030305</v>
      </c>
      <c r="V4815" s="37">
        <f t="shared" si="608"/>
        <v>3912036606.0606065</v>
      </c>
    </row>
    <row r="4816" spans="1:22">
      <c r="A4816" s="23">
        <v>4815</v>
      </c>
      <c r="B4816" s="3" t="s">
        <v>3784</v>
      </c>
      <c r="C4816" s="28">
        <v>31</v>
      </c>
      <c r="D4816" s="29">
        <v>8</v>
      </c>
      <c r="E4816" s="28">
        <v>2012</v>
      </c>
      <c r="F4816" s="31">
        <f>DATE(E4816,D4816,C4816)</f>
        <v>41152</v>
      </c>
      <c r="G4816" s="24" t="s">
        <v>6014</v>
      </c>
      <c r="H4816" s="2">
        <v>850000</v>
      </c>
      <c r="I4816" s="2">
        <v>1251749</v>
      </c>
      <c r="J4816" s="2">
        <v>1386088</v>
      </c>
      <c r="K4816" s="28" t="str">
        <f t="shared" si="602"/>
        <v/>
      </c>
      <c r="L4816" s="28" t="str">
        <f t="shared" si="603"/>
        <v/>
      </c>
      <c r="M4816" s="28" t="s">
        <v>6014</v>
      </c>
      <c r="N4816" s="28" t="str">
        <f t="shared" si="604"/>
        <v/>
      </c>
      <c r="O4816" s="28" t="str">
        <f>IF(N4816=1,M4816&amp;" ("&amp;E4816&amp;")",M4816)</f>
        <v>For a Good Time, Call</v>
      </c>
      <c r="P4816" s="36">
        <f>INDEX(cpi!$A$1:$M$105,MATCH('Inflation adjust calc'!$E4816,cpi!$A:$A,0),MATCH('Inflation adjust calc'!$D4816,cpi!$1:$1,0))</f>
        <v>230.37899999999999</v>
      </c>
      <c r="Q4816" s="36">
        <f>cpi!$I$2</f>
        <v>240.85300000000001</v>
      </c>
      <c r="R4816" s="36">
        <f t="shared" si="601"/>
        <v>1.0454642133180543</v>
      </c>
      <c r="S4816" s="28" t="str">
        <f t="shared" si="605"/>
        <v/>
      </c>
      <c r="T4816" s="37">
        <f t="shared" si="606"/>
        <v>888644.5813203461</v>
      </c>
      <c r="U4816" s="37">
        <f t="shared" si="607"/>
        <v>1308658.7835566611</v>
      </c>
      <c r="V4816" s="37">
        <f t="shared" si="608"/>
        <v>1449105.4005095952</v>
      </c>
    </row>
    <row r="4817" spans="1:22">
      <c r="A4817" s="23">
        <v>4816</v>
      </c>
      <c r="B4817" s="3" t="s">
        <v>1569</v>
      </c>
      <c r="C4817" s="28">
        <v>30</v>
      </c>
      <c r="D4817" s="29">
        <v>1</v>
      </c>
      <c r="E4817" s="28">
        <v>2004</v>
      </c>
      <c r="F4817" s="31">
        <f>DATE(E4817,D4817,C4817)</f>
        <v>38016</v>
      </c>
      <c r="G4817" s="24" t="s">
        <v>6015</v>
      </c>
      <c r="H4817" s="2">
        <v>850000</v>
      </c>
      <c r="I4817" s="2">
        <v>833118</v>
      </c>
      <c r="J4817" s="2">
        <v>865708</v>
      </c>
      <c r="K4817" s="28" t="str">
        <f t="shared" si="602"/>
        <v/>
      </c>
      <c r="L4817" s="28" t="str">
        <f t="shared" si="603"/>
        <v/>
      </c>
      <c r="M4817" s="28" t="s">
        <v>6015</v>
      </c>
      <c r="N4817" s="28" t="str">
        <f t="shared" si="604"/>
        <v/>
      </c>
      <c r="O4817" s="28" t="str">
        <f>IF(N4817=1,M4817&amp;" ("&amp;E4817&amp;")",M4817)</f>
        <v>Latter Days</v>
      </c>
      <c r="P4817" s="36">
        <f>INDEX(cpi!$A$1:$M$105,MATCH('Inflation adjust calc'!$E4817,cpi!$A:$A,0),MATCH('Inflation adjust calc'!$D4817,cpi!$1:$1,0))</f>
        <v>185.2</v>
      </c>
      <c r="Q4817" s="36">
        <f>cpi!$I$2</f>
        <v>240.85300000000001</v>
      </c>
      <c r="R4817" s="36">
        <f t="shared" si="601"/>
        <v>1.300502159827214</v>
      </c>
      <c r="S4817" s="28" t="str">
        <f t="shared" si="605"/>
        <v/>
      </c>
      <c r="T4817" s="37">
        <f t="shared" si="606"/>
        <v>1105426.835853132</v>
      </c>
      <c r="U4817" s="37">
        <f t="shared" si="607"/>
        <v>1083471.7583909289</v>
      </c>
      <c r="V4817" s="37">
        <f t="shared" si="608"/>
        <v>1125855.1237796978</v>
      </c>
    </row>
    <row r="4818" spans="1:22">
      <c r="A4818" s="23">
        <v>4817</v>
      </c>
      <c r="B4818" s="3" t="s">
        <v>1898</v>
      </c>
      <c r="C4818" s="28">
        <v>21</v>
      </c>
      <c r="D4818" s="29">
        <v>3</v>
      </c>
      <c r="E4818" s="28">
        <v>2008</v>
      </c>
      <c r="F4818" s="31">
        <f>DATE(E4818,D4818,C4818)</f>
        <v>39528</v>
      </c>
      <c r="G4818" s="24" t="s">
        <v>6016</v>
      </c>
      <c r="H4818" s="2">
        <v>850000</v>
      </c>
      <c r="I4818" s="2">
        <v>442638</v>
      </c>
      <c r="J4818" s="2">
        <v>442638</v>
      </c>
      <c r="K4818" s="28" t="str">
        <f t="shared" si="602"/>
        <v/>
      </c>
      <c r="L4818" s="28" t="str">
        <f t="shared" si="603"/>
        <v/>
      </c>
      <c r="M4818" s="28" t="s">
        <v>6016</v>
      </c>
      <c r="N4818" s="28" t="str">
        <f t="shared" si="604"/>
        <v/>
      </c>
      <c r="O4818" s="28" t="str">
        <f>IF(N4818=1,M4818&amp;" ("&amp;E4818&amp;")",M4818)</f>
        <v>The Hammer</v>
      </c>
      <c r="P4818" s="36">
        <f>INDEX(cpi!$A$1:$M$105,MATCH('Inflation adjust calc'!$E4818,cpi!$A:$A,0),MATCH('Inflation adjust calc'!$D4818,cpi!$1:$1,0))</f>
        <v>213.52799999999999</v>
      </c>
      <c r="Q4818" s="36">
        <f>cpi!$I$2</f>
        <v>240.85300000000001</v>
      </c>
      <c r="R4818" s="36">
        <f t="shared" ref="R4818:R4881" si="609">Q4818/P4818</f>
        <v>1.1279691656363569</v>
      </c>
      <c r="S4818" s="28" t="str">
        <f t="shared" si="605"/>
        <v/>
      </c>
      <c r="T4818" s="37">
        <f t="shared" si="606"/>
        <v>958773.79079090338</v>
      </c>
      <c r="U4818" s="37">
        <f t="shared" si="607"/>
        <v>499282.01553894574</v>
      </c>
      <c r="V4818" s="37">
        <f t="shared" si="608"/>
        <v>499282.01553894574</v>
      </c>
    </row>
    <row r="4819" spans="1:22">
      <c r="A4819" s="23">
        <v>4818</v>
      </c>
      <c r="B4819" s="3" t="s">
        <v>5094</v>
      </c>
      <c r="C4819" s="28">
        <v>28</v>
      </c>
      <c r="D4819" s="29">
        <v>8</v>
      </c>
      <c r="E4819" s="28">
        <v>2015</v>
      </c>
      <c r="F4819" s="31">
        <f>DATE(E4819,D4819,C4819)</f>
        <v>42244</v>
      </c>
      <c r="G4819" s="24" t="s">
        <v>6017</v>
      </c>
      <c r="H4819" s="2">
        <v>850000</v>
      </c>
      <c r="I4819" s="2">
        <v>3256</v>
      </c>
      <c r="J4819" s="2">
        <v>3256</v>
      </c>
      <c r="K4819" s="28" t="str">
        <f t="shared" si="602"/>
        <v/>
      </c>
      <c r="L4819" s="28" t="str">
        <f t="shared" si="603"/>
        <v/>
      </c>
      <c r="M4819" s="28" t="s">
        <v>6017</v>
      </c>
      <c r="N4819" s="28" t="str">
        <f t="shared" si="604"/>
        <v/>
      </c>
      <c r="O4819" s="28" t="str">
        <f>IF(N4819=1,M4819&amp;" ("&amp;E4819&amp;")",M4819)</f>
        <v>Windsor Drive</v>
      </c>
      <c r="P4819" s="36">
        <f>INDEX(cpi!$A$1:$M$105,MATCH('Inflation adjust calc'!$E4819,cpi!$A:$A,0),MATCH('Inflation adjust calc'!$D4819,cpi!$1:$1,0))</f>
        <v>238.316</v>
      </c>
      <c r="Q4819" s="36">
        <f>cpi!$I$2</f>
        <v>240.85300000000001</v>
      </c>
      <c r="R4819" s="36">
        <f t="shared" si="609"/>
        <v>1.01064552946508</v>
      </c>
      <c r="S4819" s="28" t="str">
        <f t="shared" si="605"/>
        <v/>
      </c>
      <c r="T4819" s="37">
        <f t="shared" si="606"/>
        <v>859048.70004531799</v>
      </c>
      <c r="U4819" s="37">
        <f t="shared" si="607"/>
        <v>3290.6618439383005</v>
      </c>
      <c r="V4819" s="37">
        <f t="shared" si="608"/>
        <v>3290.6618439383005</v>
      </c>
    </row>
    <row r="4820" spans="1:22">
      <c r="A4820" s="23">
        <v>4819</v>
      </c>
      <c r="B4820" s="3" t="s">
        <v>828</v>
      </c>
      <c r="C4820" s="28">
        <v>31</v>
      </c>
      <c r="D4820" s="29">
        <v>12</v>
      </c>
      <c r="E4820" s="28">
        <v>2012</v>
      </c>
      <c r="F4820" s="31">
        <f>DATE(E4820,D4820,C4820)</f>
        <v>41274</v>
      </c>
      <c r="G4820" s="24" t="s">
        <v>3615</v>
      </c>
      <c r="H4820" s="2">
        <v>850000</v>
      </c>
      <c r="I4820">
        <v>0</v>
      </c>
      <c r="J4820">
        <v>0</v>
      </c>
      <c r="K4820" s="28">
        <f t="shared" si="602"/>
        <v>1</v>
      </c>
      <c r="L4820" s="28" t="str">
        <f t="shared" si="603"/>
        <v/>
      </c>
      <c r="M4820" s="28" t="s">
        <v>3615</v>
      </c>
      <c r="N4820" s="28">
        <f t="shared" si="604"/>
        <v>1</v>
      </c>
      <c r="O4820" s="28" t="str">
        <f>IF(N4820=1,M4820&amp;" ("&amp;E4820&amp;")",M4820)</f>
        <v>Snitch (2012)</v>
      </c>
      <c r="P4820" s="36">
        <f>INDEX(cpi!$A$1:$M$105,MATCH('Inflation adjust calc'!$E4820,cpi!$A:$A,0),MATCH('Inflation adjust calc'!$D4820,cpi!$1:$1,0))</f>
        <v>229.601</v>
      </c>
      <c r="Q4820" s="36">
        <f>cpi!$I$2</f>
        <v>240.85300000000001</v>
      </c>
      <c r="R4820" s="36">
        <f t="shared" si="609"/>
        <v>1.0490067551970592</v>
      </c>
      <c r="S4820" s="28" t="str">
        <f t="shared" si="605"/>
        <v/>
      </c>
      <c r="T4820" s="37">
        <f t="shared" si="606"/>
        <v>891655.74191750039</v>
      </c>
      <c r="U4820" s="37">
        <f t="shared" si="607"/>
        <v>0</v>
      </c>
      <c r="V4820" s="37">
        <f t="shared" si="608"/>
        <v>0</v>
      </c>
    </row>
    <row r="4821" spans="1:22">
      <c r="A4821" s="23">
        <v>4820</v>
      </c>
      <c r="B4821" s="3" t="s">
        <v>1526</v>
      </c>
      <c r="C4821" s="28">
        <v>31</v>
      </c>
      <c r="D4821" s="29">
        <v>12</v>
      </c>
      <c r="E4821" s="28">
        <v>2008</v>
      </c>
      <c r="F4821" s="31">
        <f>DATE(E4821,D4821,C4821)</f>
        <v>39813</v>
      </c>
      <c r="G4821" s="24" t="s">
        <v>6018</v>
      </c>
      <c r="H4821" s="2">
        <v>850000</v>
      </c>
      <c r="I4821">
        <v>0</v>
      </c>
      <c r="J4821">
        <v>0</v>
      </c>
      <c r="K4821" s="28">
        <f t="shared" si="602"/>
        <v>1</v>
      </c>
      <c r="L4821" s="28" t="str">
        <f t="shared" si="603"/>
        <v/>
      </c>
      <c r="M4821" s="28" t="s">
        <v>6018</v>
      </c>
      <c r="N4821" s="28" t="str">
        <f t="shared" si="604"/>
        <v/>
      </c>
      <c r="O4821" s="28" t="str">
        <f>IF(N4821=1,M4821&amp;" ("&amp;E4821&amp;")",M4821)</f>
        <v>Harrison Montgomery</v>
      </c>
      <c r="P4821" s="36">
        <f>INDEX(cpi!$A$1:$M$105,MATCH('Inflation adjust calc'!$E4821,cpi!$A:$A,0),MATCH('Inflation adjust calc'!$D4821,cpi!$1:$1,0))</f>
        <v>210.22800000000001</v>
      </c>
      <c r="Q4821" s="36">
        <f>cpi!$I$2</f>
        <v>240.85300000000001</v>
      </c>
      <c r="R4821" s="36">
        <f t="shared" si="609"/>
        <v>1.1456751717183249</v>
      </c>
      <c r="S4821" s="28" t="str">
        <f t="shared" si="605"/>
        <v/>
      </c>
      <c r="T4821" s="37">
        <f t="shared" si="606"/>
        <v>973823.89596057613</v>
      </c>
      <c r="U4821" s="37">
        <f t="shared" si="607"/>
        <v>0</v>
      </c>
      <c r="V4821" s="37">
        <f t="shared" si="608"/>
        <v>0</v>
      </c>
    </row>
    <row r="4822" spans="1:22">
      <c r="A4822" s="23">
        <v>4821</v>
      </c>
      <c r="B4822" s="3">
        <v>40976</v>
      </c>
      <c r="C4822" s="28">
        <v>3</v>
      </c>
      <c r="D4822" s="29">
        <v>8</v>
      </c>
      <c r="E4822" s="28">
        <v>2012</v>
      </c>
      <c r="F4822" s="31">
        <f>DATE(E4822,D4822,C4822)</f>
        <v>41124</v>
      </c>
      <c r="G4822" s="24" t="s">
        <v>6019</v>
      </c>
      <c r="H4822" s="2">
        <v>840000</v>
      </c>
      <c r="I4822" s="2">
        <v>3103407</v>
      </c>
      <c r="J4822" s="2">
        <v>3787689</v>
      </c>
      <c r="K4822" s="28" t="str">
        <f t="shared" si="602"/>
        <v/>
      </c>
      <c r="L4822" s="28" t="str">
        <f t="shared" si="603"/>
        <v/>
      </c>
      <c r="M4822" s="28" t="s">
        <v>6019</v>
      </c>
      <c r="N4822" s="28" t="str">
        <f t="shared" si="604"/>
        <v/>
      </c>
      <c r="O4822" s="28" t="str">
        <f>IF(N4822=1,M4822&amp;" ("&amp;E4822&amp;")",M4822)</f>
        <v>Celeste and Jesse Forever</v>
      </c>
      <c r="P4822" s="36">
        <f>INDEX(cpi!$A$1:$M$105,MATCH('Inflation adjust calc'!$E4822,cpi!$A:$A,0),MATCH('Inflation adjust calc'!$D4822,cpi!$1:$1,0))</f>
        <v>230.37899999999999</v>
      </c>
      <c r="Q4822" s="36">
        <f>cpi!$I$2</f>
        <v>240.85300000000001</v>
      </c>
      <c r="R4822" s="36">
        <f t="shared" si="609"/>
        <v>1.0454642133180543</v>
      </c>
      <c r="S4822" s="28" t="str">
        <f t="shared" si="605"/>
        <v/>
      </c>
      <c r="T4822" s="37">
        <f t="shared" si="606"/>
        <v>878189.93918716558</v>
      </c>
      <c r="U4822" s="37">
        <f t="shared" si="607"/>
        <v>3244500.9578607427</v>
      </c>
      <c r="V4822" s="37">
        <f t="shared" si="608"/>
        <v>3959893.3006784478</v>
      </c>
    </row>
    <row r="4823" spans="1:22">
      <c r="A4823" s="23">
        <v>4822</v>
      </c>
      <c r="B4823" s="3" t="s">
        <v>3118</v>
      </c>
      <c r="C4823" s="28">
        <v>25</v>
      </c>
      <c r="D4823" s="29">
        <v>10</v>
      </c>
      <c r="E4823" s="28">
        <v>2002</v>
      </c>
      <c r="F4823" s="31">
        <f>DATE(E4823,D4823,C4823)</f>
        <v>37554</v>
      </c>
      <c r="G4823" s="24" t="s">
        <v>6020</v>
      </c>
      <c r="H4823" s="2">
        <v>825000</v>
      </c>
      <c r="I4823" s="2">
        <v>1500711</v>
      </c>
      <c r="J4823" s="2">
        <v>1500711</v>
      </c>
      <c r="K4823" s="28" t="str">
        <f t="shared" si="602"/>
        <v/>
      </c>
      <c r="L4823" s="28" t="str">
        <f t="shared" si="603"/>
        <v/>
      </c>
      <c r="M4823" s="28" t="s">
        <v>6020</v>
      </c>
      <c r="N4823" s="28" t="str">
        <f t="shared" si="604"/>
        <v/>
      </c>
      <c r="O4823" s="28" t="str">
        <f>IF(N4823=1,M4823&amp;" ("&amp;E4823&amp;")",M4823)</f>
        <v>Time Changer</v>
      </c>
      <c r="P4823" s="36">
        <f>INDEX(cpi!$A$1:$M$105,MATCH('Inflation adjust calc'!$E4823,cpi!$A:$A,0),MATCH('Inflation adjust calc'!$D4823,cpi!$1:$1,0))</f>
        <v>181.3</v>
      </c>
      <c r="Q4823" s="36">
        <f>cpi!$I$2</f>
        <v>240.85300000000001</v>
      </c>
      <c r="R4823" s="36">
        <f t="shared" si="609"/>
        <v>1.3284776613348042</v>
      </c>
      <c r="S4823" s="28" t="str">
        <f t="shared" si="605"/>
        <v/>
      </c>
      <c r="T4823" s="37">
        <f t="shared" si="606"/>
        <v>1095994.0706012135</v>
      </c>
      <c r="U4823" s="37">
        <f t="shared" si="607"/>
        <v>1993661.0396194153</v>
      </c>
      <c r="V4823" s="37">
        <f t="shared" si="608"/>
        <v>1993661.0396194153</v>
      </c>
    </row>
    <row r="4824" spans="1:22">
      <c r="A4824" s="23">
        <v>4823</v>
      </c>
      <c r="B4824" s="3">
        <v>40125</v>
      </c>
      <c r="C4824" s="28">
        <v>11</v>
      </c>
      <c r="D4824" s="29">
        <v>8</v>
      </c>
      <c r="E4824" s="28">
        <v>2009</v>
      </c>
      <c r="F4824" s="31">
        <f>DATE(E4824,D4824,C4824)</f>
        <v>40036</v>
      </c>
      <c r="G4824" s="24" t="s">
        <v>6021</v>
      </c>
      <c r="H4824" s="2">
        <v>825000</v>
      </c>
      <c r="I4824">
        <v>0</v>
      </c>
      <c r="J4824" s="2">
        <v>610776</v>
      </c>
      <c r="K4824" s="28" t="str">
        <f t="shared" si="602"/>
        <v/>
      </c>
      <c r="L4824" s="28" t="str">
        <f t="shared" si="603"/>
        <v/>
      </c>
      <c r="M4824" s="28" t="s">
        <v>6021</v>
      </c>
      <c r="N4824" s="28" t="str">
        <f t="shared" si="604"/>
        <v/>
      </c>
      <c r="O4824" s="28" t="str">
        <f>IF(N4824=1,M4824&amp;" ("&amp;E4824&amp;")",M4824)</f>
        <v>London to Brighton</v>
      </c>
      <c r="P4824" s="36">
        <f>INDEX(cpi!$A$1:$M$105,MATCH('Inflation adjust calc'!$E4824,cpi!$A:$A,0),MATCH('Inflation adjust calc'!$D4824,cpi!$1:$1,0))</f>
        <v>215.834</v>
      </c>
      <c r="Q4824" s="36">
        <f>cpi!$I$2</f>
        <v>240.85300000000001</v>
      </c>
      <c r="R4824" s="36">
        <f t="shared" si="609"/>
        <v>1.1159177886709231</v>
      </c>
      <c r="S4824" s="28" t="str">
        <f t="shared" si="605"/>
        <v/>
      </c>
      <c r="T4824" s="37">
        <f t="shared" si="606"/>
        <v>920632.17565351154</v>
      </c>
      <c r="U4824" s="37">
        <f t="shared" si="607"/>
        <v>0</v>
      </c>
      <c r="V4824" s="37">
        <f t="shared" si="608"/>
        <v>681575.80329327169</v>
      </c>
    </row>
    <row r="4825" spans="1:22">
      <c r="A4825" s="23">
        <v>4824</v>
      </c>
      <c r="B4825" s="3" t="s">
        <v>2045</v>
      </c>
      <c r="C4825" s="28">
        <v>31</v>
      </c>
      <c r="D4825" s="29">
        <v>12</v>
      </c>
      <c r="E4825" s="28">
        <v>2009</v>
      </c>
      <c r="F4825" s="31">
        <f>DATE(E4825,D4825,C4825)</f>
        <v>40178</v>
      </c>
      <c r="G4825" s="24" t="s">
        <v>6022</v>
      </c>
      <c r="H4825" s="2">
        <v>820000</v>
      </c>
      <c r="I4825">
        <v>0</v>
      </c>
      <c r="J4825" s="2">
        <v>16909</v>
      </c>
      <c r="K4825" s="28" t="str">
        <f t="shared" si="602"/>
        <v/>
      </c>
      <c r="L4825" s="28" t="str">
        <f t="shared" si="603"/>
        <v/>
      </c>
      <c r="M4825" s="28" t="s">
        <v>6022</v>
      </c>
      <c r="N4825" s="28" t="str">
        <f t="shared" si="604"/>
        <v/>
      </c>
      <c r="O4825" s="28" t="str">
        <f>IF(N4825=1,M4825&amp;" ("&amp;E4825&amp;")",M4825)</f>
        <v>Crying With Laughter</v>
      </c>
      <c r="P4825" s="36">
        <f>INDEX(cpi!$A$1:$M$105,MATCH('Inflation adjust calc'!$E4825,cpi!$A:$A,0),MATCH('Inflation adjust calc'!$D4825,cpi!$1:$1,0))</f>
        <v>215.94900000000001</v>
      </c>
      <c r="Q4825" s="36">
        <f>cpi!$I$2</f>
        <v>240.85300000000001</v>
      </c>
      <c r="R4825" s="36">
        <f t="shared" si="609"/>
        <v>1.1153235254620304</v>
      </c>
      <c r="S4825" s="28" t="str">
        <f t="shared" si="605"/>
        <v/>
      </c>
      <c r="T4825" s="37">
        <f t="shared" si="606"/>
        <v>914565.29087886494</v>
      </c>
      <c r="U4825" s="37">
        <f t="shared" si="607"/>
        <v>0</v>
      </c>
      <c r="V4825" s="37">
        <f t="shared" si="608"/>
        <v>18859.005492037471</v>
      </c>
    </row>
    <row r="4826" spans="1:22">
      <c r="A4826" s="23">
        <v>4825</v>
      </c>
      <c r="B4826" s="3" t="s">
        <v>3796</v>
      </c>
      <c r="C4826" s="28">
        <v>30</v>
      </c>
      <c r="D4826" s="29">
        <v>12</v>
      </c>
      <c r="E4826" s="28">
        <v>2011</v>
      </c>
      <c r="F4826" s="31">
        <f>DATE(E4826,D4826,C4826)</f>
        <v>40907</v>
      </c>
      <c r="G4826" s="24" t="s">
        <v>6023</v>
      </c>
      <c r="H4826" s="2">
        <v>800000</v>
      </c>
      <c r="I4826" s="2">
        <v>7098492</v>
      </c>
      <c r="J4826" s="2">
        <v>24426169</v>
      </c>
      <c r="K4826" s="28" t="str">
        <f t="shared" si="602"/>
        <v/>
      </c>
      <c r="L4826" s="28" t="str">
        <f t="shared" si="603"/>
        <v/>
      </c>
      <c r="M4826" s="28" t="s">
        <v>6023</v>
      </c>
      <c r="N4826" s="28" t="str">
        <f t="shared" si="604"/>
        <v/>
      </c>
      <c r="O4826" s="28" t="str">
        <f>IF(N4826=1,M4826&amp;" ("&amp;E4826&amp;")",M4826)</f>
        <v>Jodaeiye Nader az Simin</v>
      </c>
      <c r="P4826" s="36">
        <f>INDEX(cpi!$A$1:$M$105,MATCH('Inflation adjust calc'!$E4826,cpi!$A:$A,0),MATCH('Inflation adjust calc'!$D4826,cpi!$1:$1,0))</f>
        <v>225.672</v>
      </c>
      <c r="Q4826" s="36">
        <f>cpi!$I$2</f>
        <v>240.85300000000001</v>
      </c>
      <c r="R4826" s="36">
        <f t="shared" si="609"/>
        <v>1.0672701974547132</v>
      </c>
      <c r="S4826" s="28" t="str">
        <f t="shared" si="605"/>
        <v/>
      </c>
      <c r="T4826" s="37">
        <f t="shared" si="606"/>
        <v>853816.15796377056</v>
      </c>
      <c r="U4826" s="37">
        <f t="shared" si="607"/>
        <v>7576008.9584707022</v>
      </c>
      <c r="V4826" s="37">
        <f t="shared" si="608"/>
        <v>26069322.211692195</v>
      </c>
    </row>
    <row r="4827" spans="1:22">
      <c r="A4827" s="23">
        <v>4826</v>
      </c>
      <c r="B4827" s="3">
        <v>35343</v>
      </c>
      <c r="C4827" s="28">
        <v>10</v>
      </c>
      <c r="D4827" s="29">
        <v>5</v>
      </c>
      <c r="E4827" s="28">
        <v>1996</v>
      </c>
      <c r="F4827" s="31">
        <f>DATE(E4827,D4827,C4827)</f>
        <v>35195</v>
      </c>
      <c r="G4827" s="24" t="s">
        <v>6024</v>
      </c>
      <c r="H4827" s="2">
        <v>800000</v>
      </c>
      <c r="I4827" s="2">
        <v>4198137</v>
      </c>
      <c r="J4827" s="2">
        <v>5034794</v>
      </c>
      <c r="K4827" s="28" t="str">
        <f t="shared" si="602"/>
        <v/>
      </c>
      <c r="L4827" s="28" t="str">
        <f t="shared" si="603"/>
        <v/>
      </c>
      <c r="M4827" s="28" t="s">
        <v>6024</v>
      </c>
      <c r="N4827" s="28" t="str">
        <f t="shared" si="604"/>
        <v/>
      </c>
      <c r="O4827" s="28" t="str">
        <f>IF(N4827=1,M4827&amp;" ("&amp;E4827&amp;")",M4827)</f>
        <v>Welcome to the Dollhouse</v>
      </c>
      <c r="P4827" s="36">
        <f>INDEX(cpi!$A$1:$M$105,MATCH('Inflation adjust calc'!$E4827,cpi!$A:$A,0),MATCH('Inflation adjust calc'!$D4827,cpi!$1:$1,0))</f>
        <v>156.6</v>
      </c>
      <c r="Q4827" s="36">
        <f>cpi!$I$2</f>
        <v>240.85300000000001</v>
      </c>
      <c r="R4827" s="36">
        <f t="shared" si="609"/>
        <v>1.5380140485312901</v>
      </c>
      <c r="S4827" s="28" t="str">
        <f t="shared" si="605"/>
        <v/>
      </c>
      <c r="T4827" s="37">
        <f t="shared" si="606"/>
        <v>1230411.238825032</v>
      </c>
      <c r="U4827" s="37">
        <f t="shared" si="607"/>
        <v>6456793.683659005</v>
      </c>
      <c r="V4827" s="37">
        <f t="shared" si="608"/>
        <v>7743583.9034610484</v>
      </c>
    </row>
    <row r="4828" spans="1:22">
      <c r="A4828" s="23">
        <v>4827</v>
      </c>
      <c r="B4828" s="3" t="s">
        <v>696</v>
      </c>
      <c r="C4828" s="28">
        <v>28</v>
      </c>
      <c r="D4828" s="29">
        <v>3</v>
      </c>
      <c r="E4828" s="28">
        <v>2003</v>
      </c>
      <c r="F4828" s="31">
        <f>DATE(E4828,D4828,C4828)</f>
        <v>37708</v>
      </c>
      <c r="G4828" s="24" t="s">
        <v>6025</v>
      </c>
      <c r="H4828" s="2">
        <v>800000</v>
      </c>
      <c r="I4828" s="2">
        <v>2073984</v>
      </c>
      <c r="J4828" s="2">
        <v>2900578</v>
      </c>
      <c r="K4828" s="28" t="str">
        <f t="shared" si="602"/>
        <v/>
      </c>
      <c r="L4828" s="28" t="str">
        <f t="shared" si="603"/>
        <v/>
      </c>
      <c r="M4828" s="28" t="s">
        <v>6025</v>
      </c>
      <c r="N4828" s="28" t="str">
        <f t="shared" si="604"/>
        <v/>
      </c>
      <c r="O4828" s="28" t="str">
        <f>IF(N4828=1,M4828&amp;" ("&amp;E4828&amp;")",M4828)</f>
        <v>Raising Victor Vargas</v>
      </c>
      <c r="P4828" s="36">
        <f>INDEX(cpi!$A$1:$M$105,MATCH('Inflation adjust calc'!$E4828,cpi!$A:$A,0),MATCH('Inflation adjust calc'!$D4828,cpi!$1:$1,0))</f>
        <v>184.2</v>
      </c>
      <c r="Q4828" s="36">
        <f>cpi!$I$2</f>
        <v>240.85300000000001</v>
      </c>
      <c r="R4828" s="36">
        <f t="shared" si="609"/>
        <v>1.3075624321389796</v>
      </c>
      <c r="S4828" s="28" t="str">
        <f t="shared" si="605"/>
        <v/>
      </c>
      <c r="T4828" s="37">
        <f t="shared" si="606"/>
        <v>1046049.9457111837</v>
      </c>
      <c r="U4828" s="37">
        <f t="shared" si="607"/>
        <v>2711863.5632573296</v>
      </c>
      <c r="V4828" s="37">
        <f t="shared" si="608"/>
        <v>3792686.8242888171</v>
      </c>
    </row>
    <row r="4829" spans="1:22">
      <c r="A4829" s="23">
        <v>4828</v>
      </c>
      <c r="B4829" s="3">
        <v>33979</v>
      </c>
      <c r="C4829" s="28">
        <v>1</v>
      </c>
      <c r="D4829" s="29">
        <v>10</v>
      </c>
      <c r="E4829" s="28">
        <v>1993</v>
      </c>
      <c r="F4829" s="31">
        <f>DATE(E4829,D4829,C4829)</f>
        <v>34243</v>
      </c>
      <c r="G4829" s="24" t="s">
        <v>6026</v>
      </c>
      <c r="H4829" s="2">
        <v>800000</v>
      </c>
      <c r="I4829" s="2">
        <v>1001437</v>
      </c>
      <c r="J4829" s="2">
        <v>1001437</v>
      </c>
      <c r="K4829" s="28" t="str">
        <f t="shared" si="602"/>
        <v/>
      </c>
      <c r="L4829" s="28" t="str">
        <f t="shared" si="603"/>
        <v/>
      </c>
      <c r="M4829" s="28" t="s">
        <v>6026</v>
      </c>
      <c r="N4829" s="28" t="str">
        <f t="shared" si="604"/>
        <v/>
      </c>
      <c r="O4829" s="28" t="str">
        <f>IF(N4829=1,M4829&amp;" ("&amp;E4829&amp;")",M4829)</f>
        <v>Ruby in Paradise</v>
      </c>
      <c r="P4829" s="36">
        <f>INDEX(cpi!$A$1:$M$105,MATCH('Inflation adjust calc'!$E4829,cpi!$A:$A,0),MATCH('Inflation adjust calc'!$D4829,cpi!$1:$1,0))</f>
        <v>145.69999999999999</v>
      </c>
      <c r="Q4829" s="36">
        <f>cpi!$I$2</f>
        <v>240.85300000000001</v>
      </c>
      <c r="R4829" s="36">
        <f t="shared" si="609"/>
        <v>1.6530748112560056</v>
      </c>
      <c r="S4829" s="28" t="str">
        <f t="shared" si="605"/>
        <v/>
      </c>
      <c r="T4829" s="37">
        <f t="shared" si="606"/>
        <v>1322459.8490048046</v>
      </c>
      <c r="U4829" s="37">
        <f t="shared" si="607"/>
        <v>1655450.2797597805</v>
      </c>
      <c r="V4829" s="37">
        <f t="shared" si="608"/>
        <v>1655450.2797597805</v>
      </c>
    </row>
    <row r="4830" spans="1:22">
      <c r="A4830" s="23">
        <v>4829</v>
      </c>
      <c r="B4830" s="3">
        <v>37507</v>
      </c>
      <c r="C4830" s="28">
        <v>9</v>
      </c>
      <c r="D4830" s="29">
        <v>8</v>
      </c>
      <c r="E4830" s="28">
        <v>2002</v>
      </c>
      <c r="F4830" s="31">
        <f>DATE(E4830,D4830,C4830)</f>
        <v>37477</v>
      </c>
      <c r="G4830" s="24" t="s">
        <v>6027</v>
      </c>
      <c r="H4830" s="2">
        <v>800000</v>
      </c>
      <c r="I4830" s="2">
        <v>881950</v>
      </c>
      <c r="J4830" s="2">
        <v>881950</v>
      </c>
      <c r="K4830" s="28" t="str">
        <f t="shared" si="602"/>
        <v/>
      </c>
      <c r="L4830" s="28" t="str">
        <f t="shared" si="603"/>
        <v/>
      </c>
      <c r="M4830" s="28" t="s">
        <v>6027</v>
      </c>
      <c r="N4830" s="28" t="str">
        <f t="shared" si="604"/>
        <v/>
      </c>
      <c r="O4830" s="28" t="str">
        <f>IF(N4830=1,M4830&amp;" ("&amp;E4830&amp;")",M4830)</f>
        <v>Pandora's Box</v>
      </c>
      <c r="P4830" s="36">
        <f>INDEX(cpi!$A$1:$M$105,MATCH('Inflation adjust calc'!$E4830,cpi!$A:$A,0),MATCH('Inflation adjust calc'!$D4830,cpi!$1:$1,0))</f>
        <v>180.7</v>
      </c>
      <c r="Q4830" s="36">
        <f>cpi!$I$2</f>
        <v>240.85300000000001</v>
      </c>
      <c r="R4830" s="36">
        <f t="shared" si="609"/>
        <v>1.3328887659103488</v>
      </c>
      <c r="S4830" s="28" t="str">
        <f t="shared" si="605"/>
        <v/>
      </c>
      <c r="T4830" s="37">
        <f t="shared" si="606"/>
        <v>1066311.012728279</v>
      </c>
      <c r="U4830" s="37">
        <f t="shared" si="607"/>
        <v>1175541.2470946321</v>
      </c>
      <c r="V4830" s="37">
        <f t="shared" si="608"/>
        <v>1175541.2470946321</v>
      </c>
    </row>
    <row r="4831" spans="1:22">
      <c r="A4831" s="23">
        <v>4830</v>
      </c>
      <c r="B4831" s="3" t="s">
        <v>6028</v>
      </c>
      <c r="C4831" s="28">
        <v>18</v>
      </c>
      <c r="D4831" s="29">
        <v>7</v>
      </c>
      <c r="E4831" s="28">
        <v>2007</v>
      </c>
      <c r="F4831" s="31">
        <f>DATE(E4831,D4831,C4831)</f>
        <v>39281</v>
      </c>
      <c r="G4831" s="24" t="s">
        <v>6029</v>
      </c>
      <c r="H4831" s="2">
        <v>800000</v>
      </c>
      <c r="I4831" s="2">
        <v>200433</v>
      </c>
      <c r="J4831" s="2">
        <v>200433</v>
      </c>
      <c r="K4831" s="28" t="str">
        <f t="shared" si="602"/>
        <v/>
      </c>
      <c r="L4831" s="28" t="str">
        <f t="shared" si="603"/>
        <v/>
      </c>
      <c r="M4831" s="28" t="s">
        <v>6029</v>
      </c>
      <c r="N4831" s="28" t="str">
        <f t="shared" si="604"/>
        <v/>
      </c>
      <c r="O4831" s="28" t="str">
        <f>IF(N4831=1,M4831&amp;" ("&amp;E4831&amp;")",M4831)</f>
        <v>Cama adentro</v>
      </c>
      <c r="P4831" s="36">
        <f>INDEX(cpi!$A$1:$M$105,MATCH('Inflation adjust calc'!$E4831,cpi!$A:$A,0),MATCH('Inflation adjust calc'!$D4831,cpi!$1:$1,0))</f>
        <v>208.29900000000001</v>
      </c>
      <c r="Q4831" s="36">
        <f>cpi!$I$2</f>
        <v>240.85300000000001</v>
      </c>
      <c r="R4831" s="36">
        <f t="shared" si="609"/>
        <v>1.1562849557607093</v>
      </c>
      <c r="S4831" s="28" t="str">
        <f t="shared" si="605"/>
        <v/>
      </c>
      <c r="T4831" s="37">
        <f t="shared" si="606"/>
        <v>925027.96460856742</v>
      </c>
      <c r="U4831" s="37">
        <f t="shared" si="607"/>
        <v>231757.66253798627</v>
      </c>
      <c r="V4831" s="37">
        <f t="shared" si="608"/>
        <v>231757.66253798627</v>
      </c>
    </row>
    <row r="4832" spans="1:22">
      <c r="A4832" s="23">
        <v>4831</v>
      </c>
      <c r="B4832" s="3">
        <v>36802</v>
      </c>
      <c r="C4832" s="28">
        <v>10</v>
      </c>
      <c r="D4832" s="29">
        <v>3</v>
      </c>
      <c r="E4832" s="28">
        <v>2000</v>
      </c>
      <c r="F4832" s="31">
        <f>DATE(E4832,D4832,C4832)</f>
        <v>36595</v>
      </c>
      <c r="G4832" s="24" t="s">
        <v>6030</v>
      </c>
      <c r="H4832" s="2">
        <v>800000</v>
      </c>
      <c r="I4832" s="2">
        <v>144583</v>
      </c>
      <c r="J4832" s="2">
        <v>371647</v>
      </c>
      <c r="K4832" s="28" t="str">
        <f t="shared" si="602"/>
        <v/>
      </c>
      <c r="L4832" s="28" t="str">
        <f t="shared" si="603"/>
        <v/>
      </c>
      <c r="M4832" s="28" t="s">
        <v>6030</v>
      </c>
      <c r="N4832" s="28" t="str">
        <f t="shared" si="604"/>
        <v/>
      </c>
      <c r="O4832" s="28" t="str">
        <f>IF(N4832=1,M4832&amp;" ("&amp;E4832&amp;")",M4832)</f>
        <v>Deterrence</v>
      </c>
      <c r="P4832" s="36">
        <f>INDEX(cpi!$A$1:$M$105,MATCH('Inflation adjust calc'!$E4832,cpi!$A:$A,0),MATCH('Inflation adjust calc'!$D4832,cpi!$1:$1,0))</f>
        <v>171.2</v>
      </c>
      <c r="Q4832" s="36">
        <f>cpi!$I$2</f>
        <v>240.85300000000001</v>
      </c>
      <c r="R4832" s="36">
        <f t="shared" si="609"/>
        <v>1.4068516355140188</v>
      </c>
      <c r="S4832" s="28" t="str">
        <f t="shared" si="605"/>
        <v/>
      </c>
      <c r="T4832" s="37">
        <f t="shared" si="606"/>
        <v>1125481.308411215</v>
      </c>
      <c r="U4832" s="37">
        <f t="shared" si="607"/>
        <v>203406.83001752337</v>
      </c>
      <c r="V4832" s="37">
        <f t="shared" si="608"/>
        <v>522852.18978387857</v>
      </c>
    </row>
    <row r="4833" spans="1:22">
      <c r="A4833" s="23">
        <v>4832</v>
      </c>
      <c r="B4833" s="3">
        <v>38173</v>
      </c>
      <c r="C4833" s="28">
        <v>7</v>
      </c>
      <c r="D4833" s="29">
        <v>5</v>
      </c>
      <c r="E4833" s="28">
        <v>2004</v>
      </c>
      <c r="F4833" s="31">
        <f>DATE(E4833,D4833,C4833)</f>
        <v>38114</v>
      </c>
      <c r="G4833" s="24" t="s">
        <v>6031</v>
      </c>
      <c r="H4833" s="2">
        <v>800000</v>
      </c>
      <c r="I4833" s="2">
        <v>62544</v>
      </c>
      <c r="J4833" s="2">
        <v>62544</v>
      </c>
      <c r="K4833" s="28" t="str">
        <f t="shared" si="602"/>
        <v/>
      </c>
      <c r="L4833" s="28" t="str">
        <f t="shared" si="603"/>
        <v/>
      </c>
      <c r="M4833" s="28" t="s">
        <v>6031</v>
      </c>
      <c r="N4833" s="28" t="str">
        <f t="shared" si="604"/>
        <v/>
      </c>
      <c r="O4833" s="28" t="str">
        <f>IF(N4833=1,M4833&amp;" ("&amp;E4833&amp;")",M4833)</f>
        <v>The Mudge Boy</v>
      </c>
      <c r="P4833" s="36">
        <f>INDEX(cpi!$A$1:$M$105,MATCH('Inflation adjust calc'!$E4833,cpi!$A:$A,0),MATCH('Inflation adjust calc'!$D4833,cpi!$1:$1,0))</f>
        <v>189.1</v>
      </c>
      <c r="Q4833" s="36">
        <f>cpi!$I$2</f>
        <v>240.85300000000001</v>
      </c>
      <c r="R4833" s="36">
        <f t="shared" si="609"/>
        <v>1.2736805922792174</v>
      </c>
      <c r="S4833" s="28" t="str">
        <f t="shared" si="605"/>
        <v/>
      </c>
      <c r="T4833" s="37">
        <f t="shared" si="606"/>
        <v>1018944.4738233739</v>
      </c>
      <c r="U4833" s="37">
        <f t="shared" si="607"/>
        <v>79661.078963511376</v>
      </c>
      <c r="V4833" s="37">
        <f t="shared" si="608"/>
        <v>79661.078963511376</v>
      </c>
    </row>
    <row r="4834" spans="1:22">
      <c r="A4834" s="23">
        <v>4833</v>
      </c>
      <c r="B4834" s="3">
        <v>37929</v>
      </c>
      <c r="C4834" s="28">
        <v>11</v>
      </c>
      <c r="D4834" s="29">
        <v>4</v>
      </c>
      <c r="E4834" s="28">
        <v>2003</v>
      </c>
      <c r="F4834" s="31">
        <f>DATE(E4834,D4834,C4834)</f>
        <v>37722</v>
      </c>
      <c r="G4834" s="24" t="s">
        <v>6032</v>
      </c>
      <c r="H4834" s="2">
        <v>800000</v>
      </c>
      <c r="I4834" s="2">
        <v>58163</v>
      </c>
      <c r="J4834" s="2">
        <v>58163</v>
      </c>
      <c r="K4834" s="28" t="str">
        <f t="shared" si="602"/>
        <v/>
      </c>
      <c r="L4834" s="28" t="str">
        <f t="shared" si="603"/>
        <v/>
      </c>
      <c r="M4834" s="28" t="s">
        <v>6032</v>
      </c>
      <c r="N4834" s="28" t="str">
        <f t="shared" si="604"/>
        <v/>
      </c>
      <c r="O4834" s="28" t="str">
        <f>IF(N4834=1,M4834&amp;" ("&amp;E4834&amp;")",M4834)</f>
        <v>The Young Unknowns</v>
      </c>
      <c r="P4834" s="36">
        <f>INDEX(cpi!$A$1:$M$105,MATCH('Inflation adjust calc'!$E4834,cpi!$A:$A,0),MATCH('Inflation adjust calc'!$D4834,cpi!$1:$1,0))</f>
        <v>183.8</v>
      </c>
      <c r="Q4834" s="36">
        <f>cpi!$I$2</f>
        <v>240.85300000000001</v>
      </c>
      <c r="R4834" s="36">
        <f t="shared" si="609"/>
        <v>1.3104080522306856</v>
      </c>
      <c r="S4834" s="28" t="str">
        <f t="shared" si="605"/>
        <v/>
      </c>
      <c r="T4834" s="37">
        <f t="shared" si="606"/>
        <v>1048326.4417845485</v>
      </c>
      <c r="U4834" s="37">
        <f t="shared" si="607"/>
        <v>76217.263541893364</v>
      </c>
      <c r="V4834" s="37">
        <f t="shared" si="608"/>
        <v>76217.263541893364</v>
      </c>
    </row>
    <row r="4835" spans="1:22">
      <c r="A4835" s="23">
        <v>4834</v>
      </c>
      <c r="B4835" s="3" t="s">
        <v>1193</v>
      </c>
      <c r="C4835" s="28">
        <v>19</v>
      </c>
      <c r="D4835" s="29">
        <v>6</v>
      </c>
      <c r="E4835" s="28">
        <v>2009</v>
      </c>
      <c r="F4835" s="31">
        <f>DATE(E4835,D4835,C4835)</f>
        <v>39983</v>
      </c>
      <c r="G4835" s="24" t="s">
        <v>6033</v>
      </c>
      <c r="H4835" s="2">
        <v>800000</v>
      </c>
      <c r="I4835" s="2">
        <v>46742</v>
      </c>
      <c r="J4835" s="2">
        <v>2194020</v>
      </c>
      <c r="K4835" s="28" t="str">
        <f t="shared" si="602"/>
        <v/>
      </c>
      <c r="L4835" s="28" t="str">
        <f t="shared" si="603"/>
        <v/>
      </c>
      <c r="M4835" s="28" t="s">
        <v>6033</v>
      </c>
      <c r="N4835" s="28" t="str">
        <f t="shared" si="604"/>
        <v/>
      </c>
      <c r="O4835" s="28" t="str">
        <f>IF(N4835=1,M4835&amp;" ("&amp;E4835&amp;")",M4835)</f>
        <v>Dod sno</v>
      </c>
      <c r="P4835" s="36">
        <f>INDEX(cpi!$A$1:$M$105,MATCH('Inflation adjust calc'!$E4835,cpi!$A:$A,0),MATCH('Inflation adjust calc'!$D4835,cpi!$1:$1,0))</f>
        <v>215.69300000000001</v>
      </c>
      <c r="Q4835" s="36">
        <f>cpi!$I$2</f>
        <v>240.85300000000001</v>
      </c>
      <c r="R4835" s="36">
        <f t="shared" si="609"/>
        <v>1.1166472718168878</v>
      </c>
      <c r="S4835" s="28" t="str">
        <f t="shared" si="605"/>
        <v/>
      </c>
      <c r="T4835" s="37">
        <f t="shared" si="606"/>
        <v>893317.81745351024</v>
      </c>
      <c r="U4835" s="37">
        <f t="shared" si="607"/>
        <v>52194.326779264971</v>
      </c>
      <c r="V4835" s="37">
        <f t="shared" si="608"/>
        <v>2449946.4473116882</v>
      </c>
    </row>
    <row r="4836" spans="1:22">
      <c r="A4836" s="23">
        <v>4835</v>
      </c>
      <c r="B4836" s="3" t="s">
        <v>2221</v>
      </c>
      <c r="C4836" s="28">
        <v>19</v>
      </c>
      <c r="D4836" s="29">
        <v>9</v>
      </c>
      <c r="E4836" s="28">
        <v>2014</v>
      </c>
      <c r="F4836" s="31">
        <f>DATE(E4836,D4836,C4836)</f>
        <v>41901</v>
      </c>
      <c r="G4836" s="24" t="s">
        <v>6034</v>
      </c>
      <c r="H4836" s="2">
        <v>800000</v>
      </c>
      <c r="I4836" s="2">
        <v>35688</v>
      </c>
      <c r="J4836" s="2">
        <v>35688</v>
      </c>
      <c r="K4836" s="28" t="str">
        <f t="shared" si="602"/>
        <v/>
      </c>
      <c r="L4836" s="28" t="str">
        <f t="shared" si="603"/>
        <v/>
      </c>
      <c r="M4836" s="28" t="s">
        <v>6034</v>
      </c>
      <c r="N4836" s="28" t="str">
        <f t="shared" si="604"/>
        <v/>
      </c>
      <c r="O4836" s="28" t="str">
        <f>IF(N4836=1,M4836&amp;" ("&amp;E4836&amp;")",M4836)</f>
        <v>Not Cool</v>
      </c>
      <c r="P4836" s="36">
        <f>INDEX(cpi!$A$1:$M$105,MATCH('Inflation adjust calc'!$E4836,cpi!$A:$A,0),MATCH('Inflation adjust calc'!$D4836,cpi!$1:$1,0))</f>
        <v>238.03100000000001</v>
      </c>
      <c r="Q4836" s="36">
        <f>cpi!$I$2</f>
        <v>240.85300000000001</v>
      </c>
      <c r="R4836" s="36">
        <f t="shared" si="609"/>
        <v>1.0118555986405133</v>
      </c>
      <c r="S4836" s="28" t="str">
        <f t="shared" si="605"/>
        <v/>
      </c>
      <c r="T4836" s="37">
        <f t="shared" si="606"/>
        <v>809484.47891241068</v>
      </c>
      <c r="U4836" s="37">
        <f t="shared" si="607"/>
        <v>36111.102604282642</v>
      </c>
      <c r="V4836" s="37">
        <f t="shared" si="608"/>
        <v>36111.102604282642</v>
      </c>
    </row>
    <row r="4837" spans="1:22">
      <c r="A4837" s="23">
        <v>4836</v>
      </c>
      <c r="B4837" s="3">
        <v>40970</v>
      </c>
      <c r="C4837" s="28">
        <v>3</v>
      </c>
      <c r="D4837" s="29">
        <v>2</v>
      </c>
      <c r="E4837" s="28">
        <v>2012</v>
      </c>
      <c r="F4837" s="31">
        <f>DATE(E4837,D4837,C4837)</f>
        <v>40942</v>
      </c>
      <c r="G4837" s="24" t="s">
        <v>6035</v>
      </c>
      <c r="H4837" s="2">
        <v>800000</v>
      </c>
      <c r="I4837" s="2">
        <v>29063</v>
      </c>
      <c r="J4837" s="2">
        <v>462206</v>
      </c>
      <c r="K4837" s="28" t="str">
        <f t="shared" si="602"/>
        <v/>
      </c>
      <c r="L4837" s="28" t="str">
        <f t="shared" si="603"/>
        <v/>
      </c>
      <c r="M4837" s="28" t="s">
        <v>6035</v>
      </c>
      <c r="N4837" s="28" t="str">
        <f t="shared" si="604"/>
        <v/>
      </c>
      <c r="O4837" s="28" t="str">
        <f>IF(N4837=1,M4837&amp;" ("&amp;E4837&amp;")",M4837)</f>
        <v>Kill List</v>
      </c>
      <c r="P4837" s="36">
        <f>INDEX(cpi!$A$1:$M$105,MATCH('Inflation adjust calc'!$E4837,cpi!$A:$A,0),MATCH('Inflation adjust calc'!$D4837,cpi!$1:$1,0))</f>
        <v>227.66300000000001</v>
      </c>
      <c r="Q4837" s="36">
        <f>cpi!$I$2</f>
        <v>240.85300000000001</v>
      </c>
      <c r="R4837" s="36">
        <f t="shared" si="609"/>
        <v>1.0579365114225852</v>
      </c>
      <c r="S4837" s="28" t="str">
        <f t="shared" si="605"/>
        <v/>
      </c>
      <c r="T4837" s="37">
        <f t="shared" si="606"/>
        <v>846349.20913806814</v>
      </c>
      <c r="U4837" s="37">
        <f t="shared" si="607"/>
        <v>30746.808831474591</v>
      </c>
      <c r="V4837" s="37">
        <f t="shared" si="608"/>
        <v>488984.60319858737</v>
      </c>
    </row>
    <row r="4838" spans="1:22">
      <c r="A4838" s="23">
        <v>4837</v>
      </c>
      <c r="B4838" s="3">
        <v>42248</v>
      </c>
      <c r="C4838" s="28">
        <v>9</v>
      </c>
      <c r="D4838" s="29">
        <v>1</v>
      </c>
      <c r="E4838" s="28">
        <v>2015</v>
      </c>
      <c r="F4838" s="31">
        <f>DATE(E4838,D4838,C4838)</f>
        <v>42013</v>
      </c>
      <c r="G4838" s="24" t="s">
        <v>6036</v>
      </c>
      <c r="H4838" s="2">
        <v>800000</v>
      </c>
      <c r="I4838">
        <v>0</v>
      </c>
      <c r="J4838">
        <v>0</v>
      </c>
      <c r="K4838" s="28">
        <f t="shared" si="602"/>
        <v>1</v>
      </c>
      <c r="L4838" s="28" t="str">
        <f t="shared" si="603"/>
        <v/>
      </c>
      <c r="M4838" s="28" t="s">
        <v>6036</v>
      </c>
      <c r="N4838" s="28" t="str">
        <f t="shared" si="604"/>
        <v/>
      </c>
      <c r="O4838" s="28" t="str">
        <f>IF(N4838=1,M4838&amp;" ("&amp;E4838&amp;")",M4838)</f>
        <v>Vessel</v>
      </c>
      <c r="P4838" s="36">
        <f>INDEX(cpi!$A$1:$M$105,MATCH('Inflation adjust calc'!$E4838,cpi!$A:$A,0),MATCH('Inflation adjust calc'!$D4838,cpi!$1:$1,0))</f>
        <v>233.70699999999999</v>
      </c>
      <c r="Q4838" s="36">
        <f>cpi!$I$2</f>
        <v>240.85300000000001</v>
      </c>
      <c r="R4838" s="36">
        <f t="shared" si="609"/>
        <v>1.0305767478081531</v>
      </c>
      <c r="S4838" s="28" t="str">
        <f t="shared" si="605"/>
        <v/>
      </c>
      <c r="T4838" s="37">
        <f t="shared" si="606"/>
        <v>824461.39824652253</v>
      </c>
      <c r="U4838" s="37">
        <f t="shared" si="607"/>
        <v>0</v>
      </c>
      <c r="V4838" s="37">
        <f t="shared" si="608"/>
        <v>0</v>
      </c>
    </row>
    <row r="4839" spans="1:22">
      <c r="A4839" s="23">
        <v>4838</v>
      </c>
      <c r="B4839" s="3">
        <v>38146</v>
      </c>
      <c r="C4839" s="28">
        <v>6</v>
      </c>
      <c r="D4839" s="29">
        <v>8</v>
      </c>
      <c r="E4839" s="28">
        <v>2004</v>
      </c>
      <c r="F4839" s="31">
        <f>DATE(E4839,D4839,C4839)</f>
        <v>38205</v>
      </c>
      <c r="G4839" s="24" t="s">
        <v>6037</v>
      </c>
      <c r="H4839" s="2">
        <v>780000</v>
      </c>
      <c r="I4839" s="2">
        <v>1310470</v>
      </c>
      <c r="J4839" s="2">
        <v>1310470</v>
      </c>
      <c r="K4839" s="28" t="str">
        <f t="shared" si="602"/>
        <v/>
      </c>
      <c r="L4839" s="28" t="str">
        <f t="shared" si="603"/>
        <v/>
      </c>
      <c r="M4839" s="28" t="s">
        <v>6037</v>
      </c>
      <c r="N4839" s="28" t="str">
        <f t="shared" si="604"/>
        <v/>
      </c>
      <c r="O4839" s="28" t="str">
        <f>IF(N4839=1,M4839&amp;" ("&amp;E4839&amp;")",M4839)</f>
        <v>Saints and Soldiers</v>
      </c>
      <c r="P4839" s="36">
        <f>INDEX(cpi!$A$1:$M$105,MATCH('Inflation adjust calc'!$E4839,cpi!$A:$A,0),MATCH('Inflation adjust calc'!$D4839,cpi!$1:$1,0))</f>
        <v>189.5</v>
      </c>
      <c r="Q4839" s="36">
        <f>cpi!$I$2</f>
        <v>240.85300000000001</v>
      </c>
      <c r="R4839" s="36">
        <f t="shared" si="609"/>
        <v>1.2709920844327178</v>
      </c>
      <c r="S4839" s="28" t="str">
        <f t="shared" si="605"/>
        <v/>
      </c>
      <c r="T4839" s="37">
        <f t="shared" si="606"/>
        <v>991373.82585751987</v>
      </c>
      <c r="U4839" s="37">
        <f t="shared" si="607"/>
        <v>1665596.9968865437</v>
      </c>
      <c r="V4839" s="37">
        <f t="shared" si="608"/>
        <v>1665596.9968865437</v>
      </c>
    </row>
    <row r="4840" spans="1:22">
      <c r="A4840" s="23">
        <v>4839</v>
      </c>
      <c r="B4840" s="3">
        <v>26976</v>
      </c>
      <c r="C4840" s="28">
        <v>11</v>
      </c>
      <c r="D4840" s="29">
        <v>8</v>
      </c>
      <c r="E4840" s="28">
        <v>1973</v>
      </c>
      <c r="F4840" s="31">
        <f>DATE(E4840,D4840,C4840)</f>
        <v>26887</v>
      </c>
      <c r="G4840" s="24" t="s">
        <v>6038</v>
      </c>
      <c r="H4840" s="2">
        <v>777000</v>
      </c>
      <c r="I4840" s="2">
        <v>115000000</v>
      </c>
      <c r="J4840" s="2">
        <v>140000000</v>
      </c>
      <c r="K4840" s="28" t="str">
        <f t="shared" si="602"/>
        <v/>
      </c>
      <c r="L4840" s="28" t="str">
        <f t="shared" si="603"/>
        <v/>
      </c>
      <c r="M4840" s="28" t="s">
        <v>6038</v>
      </c>
      <c r="N4840" s="28" t="str">
        <f t="shared" si="604"/>
        <v/>
      </c>
      <c r="O4840" s="28" t="str">
        <f>IF(N4840=1,M4840&amp;" ("&amp;E4840&amp;")",M4840)</f>
        <v>American Graffiti</v>
      </c>
      <c r="P4840" s="36">
        <f>INDEX(cpi!$A$1:$M$105,MATCH('Inflation adjust calc'!$E4840,cpi!$A:$A,0),MATCH('Inflation adjust calc'!$D4840,cpi!$1:$1,0))</f>
        <v>45.1</v>
      </c>
      <c r="Q4840" s="36">
        <f>cpi!$I$2</f>
        <v>240.85300000000001</v>
      </c>
      <c r="R4840" s="36">
        <f t="shared" si="609"/>
        <v>5.3404212860310425</v>
      </c>
      <c r="S4840" s="28" t="str">
        <f t="shared" si="605"/>
        <v/>
      </c>
      <c r="T4840" s="37">
        <f t="shared" si="606"/>
        <v>4149507.3392461198</v>
      </c>
      <c r="U4840" s="37">
        <f t="shared" si="607"/>
        <v>614148447.89356983</v>
      </c>
      <c r="V4840" s="37">
        <f t="shared" si="608"/>
        <v>747658980.04434597</v>
      </c>
    </row>
    <row r="4841" spans="1:22">
      <c r="A4841" s="23">
        <v>4840</v>
      </c>
      <c r="B4841" s="3">
        <v>38938</v>
      </c>
      <c r="C4841" s="28">
        <v>8</v>
      </c>
      <c r="D4841" s="29">
        <v>9</v>
      </c>
      <c r="E4841" s="28">
        <v>2006</v>
      </c>
      <c r="F4841" s="31">
        <f>DATE(E4841,D4841,C4841)</f>
        <v>38968</v>
      </c>
      <c r="G4841" s="24" t="s">
        <v>6039</v>
      </c>
      <c r="H4841" s="2">
        <v>775000</v>
      </c>
      <c r="I4841">
        <v>0</v>
      </c>
      <c r="J4841">
        <v>0</v>
      </c>
      <c r="K4841" s="28">
        <f t="shared" si="602"/>
        <v>1</v>
      </c>
      <c r="L4841" s="28" t="str">
        <f t="shared" si="603"/>
        <v/>
      </c>
      <c r="M4841" s="28" t="s">
        <v>6039</v>
      </c>
      <c r="N4841" s="28" t="str">
        <f t="shared" si="604"/>
        <v/>
      </c>
      <c r="O4841" s="28" t="str">
        <f>IF(N4841=1,M4841&amp;" ("&amp;E4841&amp;")",M4841)</f>
        <v>Iraq for Sale: The War Profiteers</v>
      </c>
      <c r="P4841" s="36">
        <f>INDEX(cpi!$A$1:$M$105,MATCH('Inflation adjust calc'!$E4841,cpi!$A:$A,0),MATCH('Inflation adjust calc'!$D4841,cpi!$1:$1,0))</f>
        <v>202.9</v>
      </c>
      <c r="Q4841" s="36">
        <f>cpi!$I$2</f>
        <v>240.85300000000001</v>
      </c>
      <c r="R4841" s="36">
        <f t="shared" si="609"/>
        <v>1.1870527353376048</v>
      </c>
      <c r="S4841" s="28" t="str">
        <f t="shared" si="605"/>
        <v/>
      </c>
      <c r="T4841" s="37">
        <f t="shared" si="606"/>
        <v>919965.86988664372</v>
      </c>
      <c r="U4841" s="37">
        <f t="shared" si="607"/>
        <v>0</v>
      </c>
      <c r="V4841" s="37">
        <f t="shared" si="608"/>
        <v>0</v>
      </c>
    </row>
    <row r="4842" spans="1:22">
      <c r="A4842" s="23">
        <v>4841</v>
      </c>
      <c r="B4842" s="3">
        <v>40795</v>
      </c>
      <c r="C4842" s="28">
        <v>9</v>
      </c>
      <c r="D4842" s="29">
        <v>9</v>
      </c>
      <c r="E4842" s="28">
        <v>2011</v>
      </c>
      <c r="F4842" s="31">
        <f>DATE(E4842,D4842,C4842)</f>
        <v>40795</v>
      </c>
      <c r="G4842" s="24" t="s">
        <v>6040</v>
      </c>
      <c r="H4842" s="2">
        <v>750000</v>
      </c>
      <c r="I4842" s="2">
        <v>7706436</v>
      </c>
      <c r="J4842" s="2">
        <v>7712436</v>
      </c>
      <c r="K4842" s="28" t="str">
        <f t="shared" si="602"/>
        <v/>
      </c>
      <c r="L4842" s="28" t="str">
        <f t="shared" si="603"/>
        <v/>
      </c>
      <c r="M4842" s="28" t="s">
        <v>6040</v>
      </c>
      <c r="N4842" s="28" t="str">
        <f t="shared" si="604"/>
        <v/>
      </c>
      <c r="O4842" s="28" t="str">
        <f>IF(N4842=1,M4842&amp;" ("&amp;E4842&amp;")",M4842)</f>
        <v>Kevin Hart: Laugh at My Pain</v>
      </c>
      <c r="P4842" s="36">
        <f>INDEX(cpi!$A$1:$M$105,MATCH('Inflation adjust calc'!$E4842,cpi!$A:$A,0),MATCH('Inflation adjust calc'!$D4842,cpi!$1:$1,0))</f>
        <v>226.88900000000001</v>
      </c>
      <c r="Q4842" s="36">
        <f>cpi!$I$2</f>
        <v>240.85300000000001</v>
      </c>
      <c r="R4842" s="36">
        <f t="shared" si="609"/>
        <v>1.0615455134449003</v>
      </c>
      <c r="S4842" s="28" t="str">
        <f t="shared" si="605"/>
        <v/>
      </c>
      <c r="T4842" s="37">
        <f t="shared" si="606"/>
        <v>796159.13508367527</v>
      </c>
      <c r="U4842" s="37">
        <f t="shared" si="607"/>
        <v>8180732.5604502643</v>
      </c>
      <c r="V4842" s="37">
        <f t="shared" si="608"/>
        <v>8187101.8335309336</v>
      </c>
    </row>
    <row r="4843" spans="1:22">
      <c r="A4843" s="23">
        <v>4842</v>
      </c>
      <c r="B4843" s="3" t="s">
        <v>3054</v>
      </c>
      <c r="C4843" s="28">
        <v>13</v>
      </c>
      <c r="D4843" s="29">
        <v>4</v>
      </c>
      <c r="E4843" s="28">
        <v>2007</v>
      </c>
      <c r="F4843" s="31">
        <f>DATE(E4843,D4843,C4843)</f>
        <v>39185</v>
      </c>
      <c r="G4843" s="24" t="s">
        <v>6041</v>
      </c>
      <c r="H4843" s="2">
        <v>750000</v>
      </c>
      <c r="I4843" s="2">
        <v>5520368</v>
      </c>
      <c r="J4843" s="2">
        <v>5520368</v>
      </c>
      <c r="K4843" s="28" t="str">
        <f t="shared" si="602"/>
        <v/>
      </c>
      <c r="L4843" s="28" t="str">
        <f t="shared" si="603"/>
        <v/>
      </c>
      <c r="M4843" s="28" t="s">
        <v>6041</v>
      </c>
      <c r="N4843" s="28" t="str">
        <f t="shared" si="604"/>
        <v/>
      </c>
      <c r="O4843" s="28" t="str">
        <f>IF(N4843=1,M4843&amp;" ("&amp;E4843&amp;")",M4843)</f>
        <v>Aqua Teen Hunger Force Colon Movie Film for Theaters</v>
      </c>
      <c r="P4843" s="36">
        <f>INDEX(cpi!$A$1:$M$105,MATCH('Inflation adjust calc'!$E4843,cpi!$A:$A,0),MATCH('Inflation adjust calc'!$D4843,cpi!$1:$1,0))</f>
        <v>206.68600000000001</v>
      </c>
      <c r="Q4843" s="36">
        <f>cpi!$I$2</f>
        <v>240.85300000000001</v>
      </c>
      <c r="R4843" s="36">
        <f t="shared" si="609"/>
        <v>1.165308729183399</v>
      </c>
      <c r="S4843" s="28" t="str">
        <f t="shared" si="605"/>
        <v/>
      </c>
      <c r="T4843" s="37">
        <f t="shared" si="606"/>
        <v>873981.54688754922</v>
      </c>
      <c r="U4843" s="37">
        <f t="shared" si="607"/>
        <v>6432933.0187047021</v>
      </c>
      <c r="V4843" s="37">
        <f t="shared" si="608"/>
        <v>6432933.0187047021</v>
      </c>
    </row>
    <row r="4844" spans="1:22">
      <c r="A4844" s="23">
        <v>4843</v>
      </c>
      <c r="B4844" s="3">
        <v>41127</v>
      </c>
      <c r="C4844" s="28">
        <v>8</v>
      </c>
      <c r="D4844" s="29">
        <v>6</v>
      </c>
      <c r="E4844" s="28">
        <v>2012</v>
      </c>
      <c r="F4844" s="31">
        <f>DATE(E4844,D4844,C4844)</f>
        <v>41068</v>
      </c>
      <c r="G4844" s="24" t="s">
        <v>6042</v>
      </c>
      <c r="H4844" s="2">
        <v>750000</v>
      </c>
      <c r="I4844" s="2">
        <v>4010957</v>
      </c>
      <c r="J4844" s="2">
        <v>4422318</v>
      </c>
      <c r="K4844" s="28" t="str">
        <f t="shared" si="602"/>
        <v/>
      </c>
      <c r="L4844" s="28" t="str">
        <f t="shared" si="603"/>
        <v/>
      </c>
      <c r="M4844" s="28" t="s">
        <v>6042</v>
      </c>
      <c r="N4844" s="28" t="str">
        <f t="shared" si="604"/>
        <v/>
      </c>
      <c r="O4844" s="28" t="str">
        <f>IF(N4844=1,M4844&amp;" ("&amp;E4844&amp;")",M4844)</f>
        <v>Safety Not Guaranteed</v>
      </c>
      <c r="P4844" s="36">
        <f>INDEX(cpi!$A$1:$M$105,MATCH('Inflation adjust calc'!$E4844,cpi!$A:$A,0),MATCH('Inflation adjust calc'!$D4844,cpi!$1:$1,0))</f>
        <v>229.47800000000001</v>
      </c>
      <c r="Q4844" s="36">
        <f>cpi!$I$2</f>
        <v>240.85300000000001</v>
      </c>
      <c r="R4844" s="36">
        <f t="shared" si="609"/>
        <v>1.0495690218670199</v>
      </c>
      <c r="S4844" s="28" t="str">
        <f t="shared" si="605"/>
        <v/>
      </c>
      <c r="T4844" s="37">
        <f t="shared" si="606"/>
        <v>787176.76640026493</v>
      </c>
      <c r="U4844" s="37">
        <f t="shared" si="607"/>
        <v>4209776.2152406769</v>
      </c>
      <c r="V4844" s="37">
        <f t="shared" si="608"/>
        <v>4641527.9776449157</v>
      </c>
    </row>
    <row r="4845" spans="1:22">
      <c r="A4845" s="23">
        <v>4844</v>
      </c>
      <c r="B4845" s="3">
        <v>40970</v>
      </c>
      <c r="C4845" s="28">
        <v>3</v>
      </c>
      <c r="D4845" s="29">
        <v>2</v>
      </c>
      <c r="E4845" s="28">
        <v>2012</v>
      </c>
      <c r="F4845" s="31">
        <f>DATE(E4845,D4845,C4845)</f>
        <v>40942</v>
      </c>
      <c r="G4845" s="24" t="s">
        <v>6043</v>
      </c>
      <c r="H4845" s="2">
        <v>750000</v>
      </c>
      <c r="I4845" s="2">
        <v>78396</v>
      </c>
      <c r="J4845" s="2">
        <v>1011535</v>
      </c>
      <c r="K4845" s="28" t="str">
        <f t="shared" si="602"/>
        <v/>
      </c>
      <c r="L4845" s="28" t="str">
        <f t="shared" si="603"/>
        <v/>
      </c>
      <c r="M4845" s="28" t="s">
        <v>6043</v>
      </c>
      <c r="N4845" s="28" t="str">
        <f t="shared" si="604"/>
        <v/>
      </c>
      <c r="O4845" s="28" t="str">
        <f>IF(N4845=1,M4845&amp;" ("&amp;E4845&amp;")",M4845)</f>
        <v>The Innkeepers</v>
      </c>
      <c r="P4845" s="36">
        <f>INDEX(cpi!$A$1:$M$105,MATCH('Inflation adjust calc'!$E4845,cpi!$A:$A,0),MATCH('Inflation adjust calc'!$D4845,cpi!$1:$1,0))</f>
        <v>227.66300000000001</v>
      </c>
      <c r="Q4845" s="36">
        <f>cpi!$I$2</f>
        <v>240.85300000000001</v>
      </c>
      <c r="R4845" s="36">
        <f t="shared" si="609"/>
        <v>1.0579365114225852</v>
      </c>
      <c r="S4845" s="28" t="str">
        <f t="shared" si="605"/>
        <v/>
      </c>
      <c r="T4845" s="37">
        <f t="shared" si="606"/>
        <v>793452.38356693892</v>
      </c>
      <c r="U4845" s="37">
        <f t="shared" si="607"/>
        <v>82937.99074948499</v>
      </c>
      <c r="V4845" s="37">
        <f t="shared" si="608"/>
        <v>1070139.8090818448</v>
      </c>
    </row>
    <row r="4846" spans="1:22">
      <c r="A4846" s="23">
        <v>4845</v>
      </c>
      <c r="B4846" s="3" t="s">
        <v>3271</v>
      </c>
      <c r="C4846" s="28">
        <v>29</v>
      </c>
      <c r="D4846" s="29">
        <v>8</v>
      </c>
      <c r="E4846" s="28">
        <v>2014</v>
      </c>
      <c r="F4846" s="31">
        <f>DATE(E4846,D4846,C4846)</f>
        <v>41880</v>
      </c>
      <c r="G4846" s="24" t="s">
        <v>6044</v>
      </c>
      <c r="H4846" s="2">
        <v>750000</v>
      </c>
      <c r="I4846" s="2">
        <v>59656</v>
      </c>
      <c r="J4846" s="2">
        <v>59656</v>
      </c>
      <c r="K4846" s="28" t="str">
        <f t="shared" si="602"/>
        <v/>
      </c>
      <c r="L4846" s="28" t="str">
        <f t="shared" si="603"/>
        <v/>
      </c>
      <c r="M4846" s="28" t="s">
        <v>6044</v>
      </c>
      <c r="N4846" s="28" t="str">
        <f t="shared" si="604"/>
        <v/>
      </c>
      <c r="O4846" s="28" t="str">
        <f>IF(N4846=1,M4846&amp;" ("&amp;E4846&amp;")",M4846)</f>
        <v>Il conformista</v>
      </c>
      <c r="P4846" s="36">
        <f>INDEX(cpi!$A$1:$M$105,MATCH('Inflation adjust calc'!$E4846,cpi!$A:$A,0),MATCH('Inflation adjust calc'!$D4846,cpi!$1:$1,0))</f>
        <v>237.852</v>
      </c>
      <c r="Q4846" s="36">
        <f>cpi!$I$2</f>
        <v>240.85300000000001</v>
      </c>
      <c r="R4846" s="36">
        <f t="shared" si="609"/>
        <v>1.0126170896187545</v>
      </c>
      <c r="S4846" s="28" t="str">
        <f t="shared" si="605"/>
        <v/>
      </c>
      <c r="T4846" s="37">
        <f t="shared" si="606"/>
        <v>759462.81721406593</v>
      </c>
      <c r="U4846" s="37">
        <f t="shared" si="607"/>
        <v>60408.685098296417</v>
      </c>
      <c r="V4846" s="37">
        <f t="shared" si="608"/>
        <v>60408.685098296417</v>
      </c>
    </row>
    <row r="4847" spans="1:22">
      <c r="A4847" s="23">
        <v>4846</v>
      </c>
      <c r="B4847" s="3" t="s">
        <v>479</v>
      </c>
      <c r="C4847" s="28">
        <v>15</v>
      </c>
      <c r="D4847" s="29">
        <v>11</v>
      </c>
      <c r="E4847" s="28">
        <v>2002</v>
      </c>
      <c r="F4847" s="31">
        <f>DATE(E4847,D4847,C4847)</f>
        <v>37575</v>
      </c>
      <c r="G4847" s="24" t="s">
        <v>6045</v>
      </c>
      <c r="H4847" s="2">
        <v>750000</v>
      </c>
      <c r="I4847" s="2">
        <v>47329</v>
      </c>
      <c r="J4847" s="2">
        <v>47329</v>
      </c>
      <c r="K4847" s="28" t="str">
        <f t="shared" si="602"/>
        <v/>
      </c>
      <c r="L4847" s="28" t="str">
        <f t="shared" si="603"/>
        <v/>
      </c>
      <c r="M4847" s="28" t="s">
        <v>6045</v>
      </c>
      <c r="N4847" s="28" t="str">
        <f t="shared" si="604"/>
        <v/>
      </c>
      <c r="O4847" s="28" t="str">
        <f>IF(N4847=1,M4847&amp;" ("&amp;E4847&amp;")",M4847)</f>
        <v>Interview with the Assassin</v>
      </c>
      <c r="P4847" s="36">
        <f>INDEX(cpi!$A$1:$M$105,MATCH('Inflation adjust calc'!$E4847,cpi!$A:$A,0),MATCH('Inflation adjust calc'!$D4847,cpi!$1:$1,0))</f>
        <v>181.3</v>
      </c>
      <c r="Q4847" s="36">
        <f>cpi!$I$2</f>
        <v>240.85300000000001</v>
      </c>
      <c r="R4847" s="36">
        <f t="shared" si="609"/>
        <v>1.3284776613348042</v>
      </c>
      <c r="S4847" s="28" t="str">
        <f t="shared" si="605"/>
        <v/>
      </c>
      <c r="T4847" s="37">
        <f t="shared" si="606"/>
        <v>996358.24600110308</v>
      </c>
      <c r="U4847" s="37">
        <f t="shared" si="607"/>
        <v>62875.519233314946</v>
      </c>
      <c r="V4847" s="37">
        <f t="shared" si="608"/>
        <v>62875.519233314946</v>
      </c>
    </row>
    <row r="4848" spans="1:22">
      <c r="A4848" s="23">
        <v>4847</v>
      </c>
      <c r="B4848" s="3">
        <v>38359</v>
      </c>
      <c r="C4848" s="28">
        <v>1</v>
      </c>
      <c r="D4848" s="29">
        <v>7</v>
      </c>
      <c r="E4848" s="28">
        <v>2005</v>
      </c>
      <c r="F4848" s="31">
        <f>DATE(E4848,D4848,C4848)</f>
        <v>38534</v>
      </c>
      <c r="G4848" s="24" t="s">
        <v>6046</v>
      </c>
      <c r="H4848" s="2">
        <v>750000</v>
      </c>
      <c r="I4848" s="2">
        <v>41196</v>
      </c>
      <c r="J4848" s="2">
        <v>229250</v>
      </c>
      <c r="K4848" s="28" t="str">
        <f t="shared" si="602"/>
        <v/>
      </c>
      <c r="L4848" s="28" t="str">
        <f t="shared" si="603"/>
        <v/>
      </c>
      <c r="M4848" s="28" t="s">
        <v>6046</v>
      </c>
      <c r="N4848" s="28" t="str">
        <f t="shared" si="604"/>
        <v/>
      </c>
      <c r="O4848" s="28" t="str">
        <f>IF(N4848=1,M4848&amp;" ("&amp;E4848&amp;")",M4848)</f>
        <v>Undead</v>
      </c>
      <c r="P4848" s="36">
        <f>INDEX(cpi!$A$1:$M$105,MATCH('Inflation adjust calc'!$E4848,cpi!$A:$A,0),MATCH('Inflation adjust calc'!$D4848,cpi!$1:$1,0))</f>
        <v>195.4</v>
      </c>
      <c r="Q4848" s="36">
        <f>cpi!$I$2</f>
        <v>240.85300000000001</v>
      </c>
      <c r="R4848" s="36">
        <f t="shared" si="609"/>
        <v>1.2326151484135108</v>
      </c>
      <c r="S4848" s="28" t="str">
        <f t="shared" si="605"/>
        <v/>
      </c>
      <c r="T4848" s="37">
        <f t="shared" si="606"/>
        <v>924461.36131013313</v>
      </c>
      <c r="U4848" s="37">
        <f t="shared" si="607"/>
        <v>50778.813654042991</v>
      </c>
      <c r="V4848" s="37">
        <f t="shared" si="608"/>
        <v>282577.02277379733</v>
      </c>
    </row>
    <row r="4849" spans="1:22">
      <c r="A4849" s="23">
        <v>4848</v>
      </c>
      <c r="B4849" s="3" t="s">
        <v>1243</v>
      </c>
      <c r="C4849" s="28">
        <v>23</v>
      </c>
      <c r="D4849" s="29">
        <v>1</v>
      </c>
      <c r="E4849" s="28">
        <v>2009</v>
      </c>
      <c r="F4849" s="31">
        <f>DATE(E4849,D4849,C4849)</f>
        <v>39836</v>
      </c>
      <c r="G4849" s="24" t="s">
        <v>6047</v>
      </c>
      <c r="H4849" s="2">
        <v>750000</v>
      </c>
      <c r="I4849" s="2">
        <v>19367</v>
      </c>
      <c r="J4849" s="2">
        <v>814801</v>
      </c>
      <c r="K4849" s="28" t="str">
        <f t="shared" si="602"/>
        <v/>
      </c>
      <c r="L4849" s="28" t="str">
        <f t="shared" si="603"/>
        <v/>
      </c>
      <c r="M4849" s="28" t="s">
        <v>6047</v>
      </c>
      <c r="N4849" s="28" t="str">
        <f t="shared" si="604"/>
        <v/>
      </c>
      <c r="O4849" s="28" t="str">
        <f>IF(N4849=1,M4849&amp;" ("&amp;E4849&amp;")",M4849)</f>
        <v>Donkey Punch</v>
      </c>
      <c r="P4849" s="36">
        <f>INDEX(cpi!$A$1:$M$105,MATCH('Inflation adjust calc'!$E4849,cpi!$A:$A,0),MATCH('Inflation adjust calc'!$D4849,cpi!$1:$1,0))</f>
        <v>211.143</v>
      </c>
      <c r="Q4849" s="36">
        <f>cpi!$I$2</f>
        <v>240.85300000000001</v>
      </c>
      <c r="R4849" s="36">
        <f t="shared" si="609"/>
        <v>1.1407103242825953</v>
      </c>
      <c r="S4849" s="28" t="str">
        <f t="shared" si="605"/>
        <v/>
      </c>
      <c r="T4849" s="37">
        <f t="shared" si="606"/>
        <v>855532.74321194645</v>
      </c>
      <c r="U4849" s="37">
        <f t="shared" si="607"/>
        <v>22092.136850381023</v>
      </c>
      <c r="V4849" s="37">
        <f t="shared" si="608"/>
        <v>929451.91293578292</v>
      </c>
    </row>
    <row r="4850" spans="1:22">
      <c r="A4850" s="23">
        <v>4849</v>
      </c>
      <c r="B4850" s="3">
        <v>41588</v>
      </c>
      <c r="C4850" s="28">
        <v>11</v>
      </c>
      <c r="D4850" s="29">
        <v>10</v>
      </c>
      <c r="E4850" s="28">
        <v>2013</v>
      </c>
      <c r="F4850" s="31">
        <f>DATE(E4850,D4850,C4850)</f>
        <v>41558</v>
      </c>
      <c r="G4850" s="24" t="s">
        <v>6048</v>
      </c>
      <c r="H4850" s="2">
        <v>750000</v>
      </c>
      <c r="I4850">
        <v>0</v>
      </c>
      <c r="J4850" s="2">
        <v>1960521</v>
      </c>
      <c r="K4850" s="28" t="str">
        <f t="shared" si="602"/>
        <v/>
      </c>
      <c r="L4850" s="28" t="str">
        <f t="shared" si="603"/>
        <v/>
      </c>
      <c r="M4850" s="28" t="s">
        <v>6048</v>
      </c>
      <c r="N4850" s="28" t="str">
        <f t="shared" si="604"/>
        <v/>
      </c>
      <c r="O4850" s="28" t="str">
        <f>IF(N4850=1,M4850&amp;" ("&amp;E4850&amp;")",M4850)</f>
        <v>All the Boys Love Mandy Lane</v>
      </c>
      <c r="P4850" s="36">
        <f>INDEX(cpi!$A$1:$M$105,MATCH('Inflation adjust calc'!$E4850,cpi!$A:$A,0),MATCH('Inflation adjust calc'!$D4850,cpi!$1:$1,0))</f>
        <v>233.54599999999999</v>
      </c>
      <c r="Q4850" s="36">
        <f>cpi!$I$2</f>
        <v>240.85300000000001</v>
      </c>
      <c r="R4850" s="36">
        <f t="shared" si="609"/>
        <v>1.031287198239319</v>
      </c>
      <c r="S4850" s="28" t="str">
        <f t="shared" si="605"/>
        <v/>
      </c>
      <c r="T4850" s="37">
        <f t="shared" si="606"/>
        <v>773465.39867948927</v>
      </c>
      <c r="U4850" s="37">
        <f t="shared" si="607"/>
        <v>0</v>
      </c>
      <c r="V4850" s="37">
        <f t="shared" si="608"/>
        <v>2021860.2091793481</v>
      </c>
    </row>
    <row r="4851" spans="1:22">
      <c r="A4851" s="23">
        <v>4850</v>
      </c>
      <c r="B4851" s="3" t="s">
        <v>1976</v>
      </c>
      <c r="C4851" s="28">
        <v>31</v>
      </c>
      <c r="D4851" s="29">
        <v>12</v>
      </c>
      <c r="E4851" s="28">
        <v>2014</v>
      </c>
      <c r="F4851" s="31">
        <f>DATE(E4851,D4851,C4851)</f>
        <v>42004</v>
      </c>
      <c r="G4851" s="24" t="s">
        <v>6049</v>
      </c>
      <c r="H4851" s="2">
        <v>750000</v>
      </c>
      <c r="I4851">
        <v>0</v>
      </c>
      <c r="J4851">
        <v>450</v>
      </c>
      <c r="K4851" s="28" t="str">
        <f t="shared" si="602"/>
        <v/>
      </c>
      <c r="L4851" s="28" t="str">
        <f t="shared" si="603"/>
        <v/>
      </c>
      <c r="M4851" s="28" t="s">
        <v>6049</v>
      </c>
      <c r="N4851" s="28" t="str">
        <f t="shared" si="604"/>
        <v/>
      </c>
      <c r="O4851" s="28" t="str">
        <f>IF(N4851=1,M4851&amp;" ("&amp;E4851&amp;")",M4851)</f>
        <v>Destiny</v>
      </c>
      <c r="P4851" s="36">
        <f>INDEX(cpi!$A$1:$M$105,MATCH('Inflation adjust calc'!$E4851,cpi!$A:$A,0),MATCH('Inflation adjust calc'!$D4851,cpi!$1:$1,0))</f>
        <v>234.81200000000001</v>
      </c>
      <c r="Q4851" s="36">
        <f>cpi!$I$2</f>
        <v>240.85300000000001</v>
      </c>
      <c r="R4851" s="36">
        <f t="shared" si="609"/>
        <v>1.0257269645503637</v>
      </c>
      <c r="S4851" s="28" t="str">
        <f t="shared" si="605"/>
        <v/>
      </c>
      <c r="T4851" s="37">
        <f t="shared" si="606"/>
        <v>769295.22341277276</v>
      </c>
      <c r="U4851" s="37">
        <f t="shared" si="607"/>
        <v>0</v>
      </c>
      <c r="V4851" s="37">
        <f t="shared" si="608"/>
        <v>461.57713404766366</v>
      </c>
    </row>
    <row r="4852" spans="1:22">
      <c r="A4852" s="23">
        <v>4851</v>
      </c>
      <c r="B4852" s="3">
        <v>39998</v>
      </c>
      <c r="C4852" s="28">
        <v>7</v>
      </c>
      <c r="D4852" s="29">
        <v>4</v>
      </c>
      <c r="E4852" s="28">
        <v>2009</v>
      </c>
      <c r="F4852" s="31">
        <f>DATE(E4852,D4852,C4852)</f>
        <v>39910</v>
      </c>
      <c r="G4852" s="24" t="s">
        <v>6050</v>
      </c>
      <c r="H4852" s="2">
        <v>750000</v>
      </c>
      <c r="I4852">
        <v>0</v>
      </c>
      <c r="J4852">
        <v>0</v>
      </c>
      <c r="K4852" s="28">
        <f t="shared" si="602"/>
        <v>1</v>
      </c>
      <c r="L4852" s="28" t="str">
        <f t="shared" si="603"/>
        <v/>
      </c>
      <c r="M4852" s="28" t="s">
        <v>6050</v>
      </c>
      <c r="N4852" s="28" t="str">
        <f t="shared" si="604"/>
        <v/>
      </c>
      <c r="O4852" s="28" t="str">
        <f>IF(N4852=1,M4852&amp;" ("&amp;E4852&amp;")",M4852)</f>
        <v>Bled</v>
      </c>
      <c r="P4852" s="36">
        <f>INDEX(cpi!$A$1:$M$105,MATCH('Inflation adjust calc'!$E4852,cpi!$A:$A,0),MATCH('Inflation adjust calc'!$D4852,cpi!$1:$1,0))</f>
        <v>213.24</v>
      </c>
      <c r="Q4852" s="36">
        <f>cpi!$I$2</f>
        <v>240.85300000000001</v>
      </c>
      <c r="R4852" s="36">
        <f t="shared" si="609"/>
        <v>1.1294925905083475</v>
      </c>
      <c r="S4852" s="28" t="str">
        <f t="shared" si="605"/>
        <v/>
      </c>
      <c r="T4852" s="37">
        <f t="shared" si="606"/>
        <v>847119.44288126065</v>
      </c>
      <c r="U4852" s="37">
        <f t="shared" si="607"/>
        <v>0</v>
      </c>
      <c r="V4852" s="37">
        <f t="shared" si="608"/>
        <v>0</v>
      </c>
    </row>
    <row r="4853" spans="1:22">
      <c r="A4853" s="23">
        <v>4852</v>
      </c>
      <c r="B4853" s="3">
        <v>42491</v>
      </c>
      <c r="C4853" s="28">
        <v>5</v>
      </c>
      <c r="D4853" s="29">
        <v>1</v>
      </c>
      <c r="E4853" s="28">
        <v>2016</v>
      </c>
      <c r="F4853" s="31">
        <f>DATE(E4853,D4853,C4853)</f>
        <v>42374</v>
      </c>
      <c r="G4853" s="24" t="s">
        <v>6051</v>
      </c>
      <c r="H4853" s="2">
        <v>750000</v>
      </c>
      <c r="I4853">
        <v>0</v>
      </c>
      <c r="J4853">
        <v>0</v>
      </c>
      <c r="K4853" s="28">
        <f t="shared" si="602"/>
        <v>1</v>
      </c>
      <c r="L4853" s="28" t="str">
        <f t="shared" si="603"/>
        <v/>
      </c>
      <c r="M4853" s="28" t="s">
        <v>6051</v>
      </c>
      <c r="N4853" s="28" t="str">
        <f t="shared" si="604"/>
        <v/>
      </c>
      <c r="O4853" s="28" t="str">
        <f>IF(N4853=1,M4853&amp;" ("&amp;E4853&amp;")",M4853)</f>
        <v>Adulterers</v>
      </c>
      <c r="P4853" s="36">
        <f>INDEX(cpi!$A$1:$M$105,MATCH('Inflation adjust calc'!$E4853,cpi!$A:$A,0),MATCH('Inflation adjust calc'!$D4853,cpi!$1:$1,0))</f>
        <v>236.916</v>
      </c>
      <c r="Q4853" s="36">
        <f>cpi!$I$2</f>
        <v>240.85300000000001</v>
      </c>
      <c r="R4853" s="36">
        <f t="shared" si="609"/>
        <v>1.0166177041651894</v>
      </c>
      <c r="S4853" s="28" t="str">
        <f t="shared" si="605"/>
        <v/>
      </c>
      <c r="T4853" s="37">
        <f t="shared" si="606"/>
        <v>762463.27812389203</v>
      </c>
      <c r="U4853" s="37">
        <f t="shared" si="607"/>
        <v>0</v>
      </c>
      <c r="V4853" s="37">
        <f t="shared" si="608"/>
        <v>0</v>
      </c>
    </row>
    <row r="4854" spans="1:22">
      <c r="A4854" s="23">
        <v>4853</v>
      </c>
      <c r="B4854" s="3" t="s">
        <v>6052</v>
      </c>
      <c r="C4854" s="28">
        <v>25</v>
      </c>
      <c r="D4854" s="29">
        <v>6</v>
      </c>
      <c r="E4854" s="28">
        <v>1968</v>
      </c>
      <c r="F4854" s="31">
        <f>DATE(E4854,D4854,C4854)</f>
        <v>25014</v>
      </c>
      <c r="G4854" s="24" t="s">
        <v>6053</v>
      </c>
      <c r="H4854" s="2">
        <v>747000</v>
      </c>
      <c r="I4854" s="2">
        <v>44566</v>
      </c>
      <c r="J4854" s="2">
        <v>44566</v>
      </c>
      <c r="K4854" s="28" t="str">
        <f t="shared" si="602"/>
        <v/>
      </c>
      <c r="L4854" s="28" t="str">
        <f t="shared" si="603"/>
        <v/>
      </c>
      <c r="M4854" s="28" t="s">
        <v>6053</v>
      </c>
      <c r="N4854" s="28" t="str">
        <f t="shared" si="604"/>
        <v/>
      </c>
      <c r="O4854" s="28" t="str">
        <f>IF(N4854=1,M4854&amp;" ("&amp;E4854&amp;")",M4854)</f>
        <v>La mariée était en noir</v>
      </c>
      <c r="P4854" s="36">
        <f>INDEX(cpi!$A$1:$M$105,MATCH('Inflation adjust calc'!$E4854,cpi!$A:$A,0),MATCH('Inflation adjust calc'!$D4854,cpi!$1:$1,0))</f>
        <v>34.700000000000003</v>
      </c>
      <c r="Q4854" s="36">
        <f>cpi!$I$2</f>
        <v>240.85300000000001</v>
      </c>
      <c r="R4854" s="36">
        <f t="shared" si="609"/>
        <v>6.9410086455331408</v>
      </c>
      <c r="S4854" s="28" t="str">
        <f t="shared" si="605"/>
        <v/>
      </c>
      <c r="T4854" s="37">
        <f t="shared" si="606"/>
        <v>5184933.4582132557</v>
      </c>
      <c r="U4854" s="37">
        <f t="shared" si="607"/>
        <v>309332.99129682995</v>
      </c>
      <c r="V4854" s="37">
        <f t="shared" si="608"/>
        <v>309332.99129682995</v>
      </c>
    </row>
    <row r="4855" spans="1:22">
      <c r="A4855" s="23">
        <v>4854</v>
      </c>
      <c r="B4855" s="3">
        <v>18994</v>
      </c>
      <c r="C4855" s="28">
        <v>1</v>
      </c>
      <c r="D4855" s="29">
        <v>1</v>
      </c>
      <c r="E4855" s="28">
        <v>1952</v>
      </c>
      <c r="F4855" s="31">
        <f>DATE(E4855,D4855,C4855)</f>
        <v>18994</v>
      </c>
      <c r="G4855" s="24" t="s">
        <v>6054</v>
      </c>
      <c r="H4855" s="2">
        <v>730000</v>
      </c>
      <c r="I4855" s="2">
        <v>8000000</v>
      </c>
      <c r="J4855" s="2">
        <v>8000000</v>
      </c>
      <c r="K4855" s="28" t="str">
        <f t="shared" si="602"/>
        <v/>
      </c>
      <c r="L4855" s="28" t="str">
        <f t="shared" si="603"/>
        <v/>
      </c>
      <c r="M4855" s="28" t="s">
        <v>6054</v>
      </c>
      <c r="N4855" s="28" t="str">
        <f t="shared" si="604"/>
        <v/>
      </c>
      <c r="O4855" s="28" t="str">
        <f>IF(N4855=1,M4855&amp;" ("&amp;E4855&amp;")",M4855)</f>
        <v>High Noon</v>
      </c>
      <c r="P4855" s="36">
        <f>INDEX(cpi!$A$1:$M$105,MATCH('Inflation adjust calc'!$E4855,cpi!$A:$A,0),MATCH('Inflation adjust calc'!$D4855,cpi!$1:$1,0))</f>
        <v>26.5</v>
      </c>
      <c r="Q4855" s="36">
        <f>cpi!$I$2</f>
        <v>240.85300000000001</v>
      </c>
      <c r="R4855" s="36">
        <f t="shared" si="609"/>
        <v>9.0887924528301891</v>
      </c>
      <c r="S4855" s="28" t="str">
        <f t="shared" si="605"/>
        <v/>
      </c>
      <c r="T4855" s="37">
        <f t="shared" si="606"/>
        <v>6634818.4905660376</v>
      </c>
      <c r="U4855" s="37">
        <f t="shared" si="607"/>
        <v>72710339.622641519</v>
      </c>
      <c r="V4855" s="37">
        <f t="shared" si="608"/>
        <v>72710339.622641519</v>
      </c>
    </row>
    <row r="4856" spans="1:22">
      <c r="A4856" s="23">
        <v>4855</v>
      </c>
      <c r="B4856" s="3" t="s">
        <v>4473</v>
      </c>
      <c r="C4856" s="28">
        <v>14</v>
      </c>
      <c r="D4856" s="29">
        <v>10</v>
      </c>
      <c r="E4856" s="28">
        <v>1994</v>
      </c>
      <c r="F4856" s="31">
        <f>DATE(E4856,D4856,C4856)</f>
        <v>34621</v>
      </c>
      <c r="G4856" s="24" t="s">
        <v>6055</v>
      </c>
      <c r="H4856" s="2">
        <v>700000</v>
      </c>
      <c r="I4856" s="2">
        <v>7768371</v>
      </c>
      <c r="J4856" s="2">
        <v>11768371</v>
      </c>
      <c r="K4856" s="28" t="str">
        <f t="shared" si="602"/>
        <v/>
      </c>
      <c r="L4856" s="28" t="str">
        <f t="shared" si="603"/>
        <v/>
      </c>
      <c r="M4856" s="28" t="s">
        <v>6055</v>
      </c>
      <c r="N4856" s="28" t="str">
        <f t="shared" si="604"/>
        <v/>
      </c>
      <c r="O4856" s="28" t="str">
        <f>IF(N4856=1,M4856&amp;" ("&amp;E4856&amp;")",M4856)</f>
        <v>Hoop Dreams</v>
      </c>
      <c r="P4856" s="36">
        <f>INDEX(cpi!$A$1:$M$105,MATCH('Inflation adjust calc'!$E4856,cpi!$A:$A,0),MATCH('Inflation adjust calc'!$D4856,cpi!$1:$1,0))</f>
        <v>149.5</v>
      </c>
      <c r="Q4856" s="36">
        <f>cpi!$I$2</f>
        <v>240.85300000000001</v>
      </c>
      <c r="R4856" s="36">
        <f t="shared" si="609"/>
        <v>1.6110568561872911</v>
      </c>
      <c r="S4856" s="28" t="str">
        <f t="shared" si="605"/>
        <v/>
      </c>
      <c r="T4856" s="37">
        <f t="shared" si="606"/>
        <v>1127739.7993311037</v>
      </c>
      <c r="U4856" s="37">
        <f t="shared" si="607"/>
        <v>12515287.360956524</v>
      </c>
      <c r="V4856" s="37">
        <f t="shared" si="608"/>
        <v>18959514.785705686</v>
      </c>
    </row>
    <row r="4857" spans="1:22">
      <c r="A4857" s="23">
        <v>4856</v>
      </c>
      <c r="B4857" s="3" t="s">
        <v>771</v>
      </c>
      <c r="C4857" s="28">
        <v>24</v>
      </c>
      <c r="D4857" s="29">
        <v>6</v>
      </c>
      <c r="E4857" s="28">
        <v>2005</v>
      </c>
      <c r="F4857" s="31">
        <f>DATE(E4857,D4857,C4857)</f>
        <v>38527</v>
      </c>
      <c r="G4857" s="24" t="s">
        <v>6056</v>
      </c>
      <c r="H4857" s="2">
        <v>700000</v>
      </c>
      <c r="I4857" s="2">
        <v>3278611</v>
      </c>
      <c r="J4857" s="2">
        <v>4857731</v>
      </c>
      <c r="K4857" s="28" t="str">
        <f t="shared" si="602"/>
        <v/>
      </c>
      <c r="L4857" s="28" t="str">
        <f t="shared" si="603"/>
        <v/>
      </c>
      <c r="M4857" s="28" t="s">
        <v>6056</v>
      </c>
      <c r="N4857" s="28" t="str">
        <f t="shared" si="604"/>
        <v/>
      </c>
      <c r="O4857" s="28" t="str">
        <f>IF(N4857=1,M4857&amp;" ("&amp;E4857&amp;")",M4857)</f>
        <v>Rize</v>
      </c>
      <c r="P4857" s="36">
        <f>INDEX(cpi!$A$1:$M$105,MATCH('Inflation adjust calc'!$E4857,cpi!$A:$A,0),MATCH('Inflation adjust calc'!$D4857,cpi!$1:$1,0))</f>
        <v>194.5</v>
      </c>
      <c r="Q4857" s="36">
        <f>cpi!$I$2</f>
        <v>240.85300000000001</v>
      </c>
      <c r="R4857" s="36">
        <f t="shared" si="609"/>
        <v>1.238318766066838</v>
      </c>
      <c r="S4857" s="28" t="str">
        <f t="shared" si="605"/>
        <v/>
      </c>
      <c r="T4857" s="37">
        <f t="shared" si="606"/>
        <v>866823.13624678657</v>
      </c>
      <c r="U4857" s="37">
        <f t="shared" si="607"/>
        <v>4059965.5279331617</v>
      </c>
      <c r="V4857" s="37">
        <f t="shared" si="608"/>
        <v>6015419.4578046268</v>
      </c>
    </row>
    <row r="4858" spans="1:22">
      <c r="A4858" s="23">
        <v>4857</v>
      </c>
      <c r="B4858" s="3">
        <v>39029</v>
      </c>
      <c r="C4858" s="28">
        <v>11</v>
      </c>
      <c r="D4858" s="29">
        <v>8</v>
      </c>
      <c r="E4858" s="28">
        <v>2006</v>
      </c>
      <c r="F4858" s="31">
        <f>DATE(E4858,D4858,C4858)</f>
        <v>38940</v>
      </c>
      <c r="G4858" s="24" t="s">
        <v>6057</v>
      </c>
      <c r="H4858" s="2">
        <v>700000</v>
      </c>
      <c r="I4858" s="2">
        <v>2697938</v>
      </c>
      <c r="J4858" s="2">
        <v>4911725</v>
      </c>
      <c r="K4858" s="28" t="str">
        <f t="shared" si="602"/>
        <v/>
      </c>
      <c r="L4858" s="28" t="str">
        <f t="shared" si="603"/>
        <v/>
      </c>
      <c r="M4858" s="28" t="s">
        <v>6057</v>
      </c>
      <c r="N4858" s="28" t="str">
        <f t="shared" si="604"/>
        <v/>
      </c>
      <c r="O4858" s="28" t="str">
        <f>IF(N4858=1,M4858&amp;" ("&amp;E4858&amp;")",M4858)</f>
        <v>Half Nelson</v>
      </c>
      <c r="P4858" s="36">
        <f>INDEX(cpi!$A$1:$M$105,MATCH('Inflation adjust calc'!$E4858,cpi!$A:$A,0),MATCH('Inflation adjust calc'!$D4858,cpi!$1:$1,0))</f>
        <v>203.9</v>
      </c>
      <c r="Q4858" s="36">
        <f>cpi!$I$2</f>
        <v>240.85300000000001</v>
      </c>
      <c r="R4858" s="36">
        <f t="shared" si="609"/>
        <v>1.1812309955860716</v>
      </c>
      <c r="S4858" s="28" t="str">
        <f t="shared" si="605"/>
        <v/>
      </c>
      <c r="T4858" s="37">
        <f t="shared" si="606"/>
        <v>826861.69691025012</v>
      </c>
      <c r="U4858" s="37">
        <f t="shared" si="607"/>
        <v>3186887.9897694946</v>
      </c>
      <c r="V4858" s="37">
        <f t="shared" si="608"/>
        <v>5801881.8117949972</v>
      </c>
    </row>
    <row r="4859" spans="1:22">
      <c r="A4859" s="23">
        <v>4858</v>
      </c>
      <c r="B4859" s="3">
        <v>37081</v>
      </c>
      <c r="C4859" s="28">
        <v>7</v>
      </c>
      <c r="D4859" s="29">
        <v>9</v>
      </c>
      <c r="E4859" s="28">
        <v>2001</v>
      </c>
      <c r="F4859" s="31">
        <f>DATE(E4859,D4859,C4859)</f>
        <v>37141</v>
      </c>
      <c r="G4859" s="24" t="s">
        <v>6058</v>
      </c>
      <c r="H4859" s="2">
        <v>700000</v>
      </c>
      <c r="I4859" s="2">
        <v>1140965</v>
      </c>
      <c r="J4859" s="2">
        <v>1140965</v>
      </c>
      <c r="K4859" s="28" t="str">
        <f t="shared" si="602"/>
        <v/>
      </c>
      <c r="L4859" s="28" t="str">
        <f t="shared" si="603"/>
        <v/>
      </c>
      <c r="M4859" s="28" t="s">
        <v>6058</v>
      </c>
      <c r="N4859" s="28" t="str">
        <f t="shared" si="604"/>
        <v/>
      </c>
      <c r="O4859" s="28" t="str">
        <f>IF(N4859=1,M4859&amp;" ("&amp;E4859&amp;")",M4859)</f>
        <v>L.I.E.</v>
      </c>
      <c r="P4859" s="36">
        <f>INDEX(cpi!$A$1:$M$105,MATCH('Inflation adjust calc'!$E4859,cpi!$A:$A,0),MATCH('Inflation adjust calc'!$D4859,cpi!$1:$1,0))</f>
        <v>178.3</v>
      </c>
      <c r="Q4859" s="36">
        <f>cpi!$I$2</f>
        <v>240.85300000000001</v>
      </c>
      <c r="R4859" s="36">
        <f t="shared" si="609"/>
        <v>1.3508300616937745</v>
      </c>
      <c r="S4859" s="28" t="str">
        <f t="shared" si="605"/>
        <v/>
      </c>
      <c r="T4859" s="37">
        <f t="shared" si="606"/>
        <v>945581.04318564211</v>
      </c>
      <c r="U4859" s="37">
        <f t="shared" si="607"/>
        <v>1541249.8213404375</v>
      </c>
      <c r="V4859" s="37">
        <f t="shared" si="608"/>
        <v>1541249.8213404375</v>
      </c>
    </row>
    <row r="4860" spans="1:22">
      <c r="A4860" s="23">
        <v>4859</v>
      </c>
      <c r="B4860" s="3">
        <v>36382</v>
      </c>
      <c r="C4860" s="28">
        <v>8</v>
      </c>
      <c r="D4860" s="29">
        <v>10</v>
      </c>
      <c r="E4860" s="28">
        <v>1999</v>
      </c>
      <c r="F4860" s="31">
        <f>DATE(E4860,D4860,C4860)</f>
        <v>36441</v>
      </c>
      <c r="G4860" s="24" t="s">
        <v>6059</v>
      </c>
      <c r="H4860" s="2">
        <v>700000</v>
      </c>
      <c r="I4860" s="2">
        <v>10508</v>
      </c>
      <c r="J4860" s="2">
        <v>10508</v>
      </c>
      <c r="K4860" s="28" t="str">
        <f t="shared" si="602"/>
        <v/>
      </c>
      <c r="L4860" s="28" t="str">
        <f t="shared" si="603"/>
        <v/>
      </c>
      <c r="M4860" s="28" t="s">
        <v>6059</v>
      </c>
      <c r="N4860" s="28" t="str">
        <f t="shared" si="604"/>
        <v/>
      </c>
      <c r="O4860" s="28" t="str">
        <f>IF(N4860=1,M4860&amp;" ("&amp;E4860&amp;")",M4860)</f>
        <v>Naturally Native</v>
      </c>
      <c r="P4860" s="36">
        <f>INDEX(cpi!$A$1:$M$105,MATCH('Inflation adjust calc'!$E4860,cpi!$A:$A,0),MATCH('Inflation adjust calc'!$D4860,cpi!$1:$1,0))</f>
        <v>168.2</v>
      </c>
      <c r="Q4860" s="36">
        <f>cpi!$I$2</f>
        <v>240.85300000000001</v>
      </c>
      <c r="R4860" s="36">
        <f t="shared" si="609"/>
        <v>1.4319441141498217</v>
      </c>
      <c r="S4860" s="28" t="str">
        <f t="shared" si="605"/>
        <v/>
      </c>
      <c r="T4860" s="37">
        <f t="shared" si="606"/>
        <v>1002360.8799048752</v>
      </c>
      <c r="U4860" s="37">
        <f t="shared" si="607"/>
        <v>15046.868751486327</v>
      </c>
      <c r="V4860" s="37">
        <f t="shared" si="608"/>
        <v>15046.868751486327</v>
      </c>
    </row>
    <row r="4861" spans="1:22">
      <c r="A4861" s="23">
        <v>4860</v>
      </c>
      <c r="B4861" s="3" t="s">
        <v>6060</v>
      </c>
      <c r="C4861" s="28">
        <v>26</v>
      </c>
      <c r="D4861" s="29">
        <v>1</v>
      </c>
      <c r="E4861" s="28">
        <v>2010</v>
      </c>
      <c r="F4861" s="31">
        <f>DATE(E4861,D4861,C4861)</f>
        <v>40204</v>
      </c>
      <c r="G4861" s="24" t="s">
        <v>6061</v>
      </c>
      <c r="H4861" s="2">
        <v>700000</v>
      </c>
      <c r="I4861">
        <v>0</v>
      </c>
      <c r="J4861" s="2">
        <v>1160</v>
      </c>
      <c r="K4861" s="28" t="str">
        <f t="shared" si="602"/>
        <v/>
      </c>
      <c r="L4861" s="28" t="str">
        <f t="shared" si="603"/>
        <v/>
      </c>
      <c r="M4861" s="28" t="s">
        <v>6061</v>
      </c>
      <c r="N4861" s="28" t="str">
        <f t="shared" si="604"/>
        <v/>
      </c>
      <c r="O4861" s="28" t="str">
        <f>IF(N4861=1,M4861&amp;" ("&amp;E4861&amp;")",M4861)</f>
        <v>B-Girl</v>
      </c>
      <c r="P4861" s="36">
        <f>INDEX(cpi!$A$1:$M$105,MATCH('Inflation adjust calc'!$E4861,cpi!$A:$A,0),MATCH('Inflation adjust calc'!$D4861,cpi!$1:$1,0))</f>
        <v>216.68700000000001</v>
      </c>
      <c r="Q4861" s="36">
        <f>cpi!$I$2</f>
        <v>240.85300000000001</v>
      </c>
      <c r="R4861" s="36">
        <f t="shared" si="609"/>
        <v>1.1115249184307319</v>
      </c>
      <c r="S4861" s="28" t="str">
        <f t="shared" si="605"/>
        <v/>
      </c>
      <c r="T4861" s="37">
        <f t="shared" si="606"/>
        <v>778067.44290151226</v>
      </c>
      <c r="U4861" s="37">
        <f t="shared" si="607"/>
        <v>0</v>
      </c>
      <c r="V4861" s="37">
        <f t="shared" si="608"/>
        <v>1289.368905379649</v>
      </c>
    </row>
    <row r="4862" spans="1:22">
      <c r="A4862" s="23">
        <v>4861</v>
      </c>
      <c r="B4862" s="3" t="s">
        <v>549</v>
      </c>
      <c r="C4862" s="28">
        <v>13</v>
      </c>
      <c r="D4862" s="29">
        <v>3</v>
      </c>
      <c r="E4862" s="28">
        <v>2015</v>
      </c>
      <c r="F4862" s="31">
        <f>DATE(E4862,D4862,C4862)</f>
        <v>42076</v>
      </c>
      <c r="G4862" s="24" t="s">
        <v>6062</v>
      </c>
      <c r="H4862" s="2">
        <v>700000</v>
      </c>
      <c r="I4862">
        <v>0</v>
      </c>
      <c r="J4862">
        <v>0</v>
      </c>
      <c r="K4862" s="28">
        <f t="shared" si="602"/>
        <v>1</v>
      </c>
      <c r="L4862" s="28" t="str">
        <f t="shared" si="603"/>
        <v/>
      </c>
      <c r="M4862" s="28" t="s">
        <v>6062</v>
      </c>
      <c r="N4862" s="28" t="str">
        <f t="shared" si="604"/>
        <v/>
      </c>
      <c r="O4862" s="28" t="str">
        <f>IF(N4862=1,M4862&amp;" ("&amp;E4862&amp;")",M4862)</f>
        <v>Walter</v>
      </c>
      <c r="P4862" s="36">
        <f>INDEX(cpi!$A$1:$M$105,MATCH('Inflation adjust calc'!$E4862,cpi!$A:$A,0),MATCH('Inflation adjust calc'!$D4862,cpi!$1:$1,0))</f>
        <v>236.119</v>
      </c>
      <c r="Q4862" s="36">
        <f>cpi!$I$2</f>
        <v>240.85300000000001</v>
      </c>
      <c r="R4862" s="36">
        <f t="shared" si="609"/>
        <v>1.0200492124733715</v>
      </c>
      <c r="S4862" s="28" t="str">
        <f t="shared" si="605"/>
        <v/>
      </c>
      <c r="T4862" s="37">
        <f t="shared" si="606"/>
        <v>714034.44873136003</v>
      </c>
      <c r="U4862" s="37">
        <f t="shared" si="607"/>
        <v>0</v>
      </c>
      <c r="V4862" s="37">
        <f t="shared" si="608"/>
        <v>0</v>
      </c>
    </row>
    <row r="4863" spans="1:22">
      <c r="A4863" s="23">
        <v>4862</v>
      </c>
      <c r="B4863" s="3">
        <v>12239</v>
      </c>
      <c r="C4863" s="28">
        <v>7</v>
      </c>
      <c r="D4863" s="29">
        <v>4</v>
      </c>
      <c r="E4863" s="28">
        <v>1933</v>
      </c>
      <c r="F4863" s="31">
        <f>DATE(E4863,D4863,C4863)</f>
        <v>12151</v>
      </c>
      <c r="G4863" s="24" t="s">
        <v>78</v>
      </c>
      <c r="H4863" s="2">
        <v>672000</v>
      </c>
      <c r="I4863" s="2">
        <v>10000000</v>
      </c>
      <c r="J4863" s="2">
        <v>10000650</v>
      </c>
      <c r="K4863" s="28" t="str">
        <f t="shared" si="602"/>
        <v/>
      </c>
      <c r="L4863" s="28" t="str">
        <f t="shared" si="603"/>
        <v/>
      </c>
      <c r="M4863" s="28" t="s">
        <v>78</v>
      </c>
      <c r="N4863" s="28">
        <f t="shared" si="604"/>
        <v>1</v>
      </c>
      <c r="O4863" s="28" t="str">
        <f>IF(N4863=1,M4863&amp;" ("&amp;E4863&amp;")",M4863)</f>
        <v>King Kong (1933)</v>
      </c>
      <c r="P4863" s="36">
        <f>INDEX(cpi!$A$1:$M$105,MATCH('Inflation adjust calc'!$E4863,cpi!$A:$A,0),MATCH('Inflation adjust calc'!$D4863,cpi!$1:$1,0))</f>
        <v>12.6</v>
      </c>
      <c r="Q4863" s="36">
        <f>cpi!$I$2</f>
        <v>240.85300000000001</v>
      </c>
      <c r="R4863" s="36">
        <f t="shared" si="609"/>
        <v>19.11531746031746</v>
      </c>
      <c r="S4863" s="28" t="str">
        <f t="shared" si="605"/>
        <v/>
      </c>
      <c r="T4863" s="37">
        <f t="shared" si="606"/>
        <v>12845493.333333332</v>
      </c>
      <c r="U4863" s="37">
        <f t="shared" si="607"/>
        <v>191153174.6031746</v>
      </c>
      <c r="V4863" s="37">
        <f t="shared" si="608"/>
        <v>191165599.55952379</v>
      </c>
    </row>
    <row r="4864" spans="1:22">
      <c r="A4864" s="23">
        <v>4863</v>
      </c>
      <c r="B4864" s="3">
        <v>19636</v>
      </c>
      <c r="C4864" s="28">
        <v>10</v>
      </c>
      <c r="D4864" s="29">
        <v>4</v>
      </c>
      <c r="E4864" s="28">
        <v>1953</v>
      </c>
      <c r="F4864" s="31">
        <f>DATE(E4864,D4864,C4864)</f>
        <v>19459</v>
      </c>
      <c r="G4864" s="24" t="s">
        <v>2140</v>
      </c>
      <c r="H4864" s="2">
        <v>658000</v>
      </c>
      <c r="I4864" s="2">
        <v>23800000</v>
      </c>
      <c r="J4864" s="2">
        <v>23800000</v>
      </c>
      <c r="K4864" s="28" t="str">
        <f t="shared" si="602"/>
        <v/>
      </c>
      <c r="L4864" s="28" t="str">
        <f t="shared" si="603"/>
        <v/>
      </c>
      <c r="M4864" s="28" t="s">
        <v>2140</v>
      </c>
      <c r="N4864" s="28">
        <f t="shared" si="604"/>
        <v>1</v>
      </c>
      <c r="O4864" s="28" t="str">
        <f>IF(N4864=1,M4864&amp;" ("&amp;E4864&amp;")",M4864)</f>
        <v>House of Wax (1953)</v>
      </c>
      <c r="P4864" s="36">
        <f>INDEX(cpi!$A$1:$M$105,MATCH('Inflation adjust calc'!$E4864,cpi!$A:$A,0),MATCH('Inflation adjust calc'!$D4864,cpi!$1:$1,0))</f>
        <v>26.6</v>
      </c>
      <c r="Q4864" s="36">
        <f>cpi!$I$2</f>
        <v>240.85300000000001</v>
      </c>
      <c r="R4864" s="36">
        <f t="shared" si="609"/>
        <v>9.0546240601503758</v>
      </c>
      <c r="S4864" s="28" t="str">
        <f t="shared" si="605"/>
        <v/>
      </c>
      <c r="T4864" s="37">
        <f t="shared" si="606"/>
        <v>5957942.6315789474</v>
      </c>
      <c r="U4864" s="37">
        <f t="shared" si="607"/>
        <v>215500052.63157895</v>
      </c>
      <c r="V4864" s="37">
        <f t="shared" si="608"/>
        <v>215500052.63157895</v>
      </c>
    </row>
    <row r="4865" spans="1:22">
      <c r="A4865" s="23">
        <v>4864</v>
      </c>
      <c r="B4865" s="3" t="s">
        <v>599</v>
      </c>
      <c r="C4865" s="28">
        <v>19</v>
      </c>
      <c r="D4865" s="29">
        <v>6</v>
      </c>
      <c r="E4865" s="28">
        <v>1998</v>
      </c>
      <c r="F4865" s="31">
        <f>DATE(E4865,D4865,C4865)</f>
        <v>35965</v>
      </c>
      <c r="G4865" s="24" t="s">
        <v>6063</v>
      </c>
      <c r="H4865" s="2">
        <v>650000</v>
      </c>
      <c r="I4865" s="2">
        <v>2301777</v>
      </c>
      <c r="J4865" s="2">
        <v>2301777</v>
      </c>
      <c r="K4865" s="28" t="str">
        <f t="shared" si="602"/>
        <v/>
      </c>
      <c r="L4865" s="28" t="str">
        <f t="shared" si="603"/>
        <v/>
      </c>
      <c r="M4865" s="28" t="s">
        <v>6063</v>
      </c>
      <c r="N4865" s="28" t="str">
        <f t="shared" si="604"/>
        <v/>
      </c>
      <c r="O4865" s="28" t="str">
        <f>IF(N4865=1,M4865&amp;" ("&amp;E4865&amp;")",M4865)</f>
        <v>Hav Plenty</v>
      </c>
      <c r="P4865" s="36">
        <f>INDEX(cpi!$A$1:$M$105,MATCH('Inflation adjust calc'!$E4865,cpi!$A:$A,0),MATCH('Inflation adjust calc'!$D4865,cpi!$1:$1,0))</f>
        <v>163</v>
      </c>
      <c r="Q4865" s="36">
        <f>cpi!$I$2</f>
        <v>240.85300000000001</v>
      </c>
      <c r="R4865" s="36">
        <f t="shared" si="609"/>
        <v>1.4776257668711656</v>
      </c>
      <c r="S4865" s="28" t="str">
        <f t="shared" si="605"/>
        <v/>
      </c>
      <c r="T4865" s="37">
        <f t="shared" si="606"/>
        <v>960456.7484662577</v>
      </c>
      <c r="U4865" s="37">
        <f t="shared" si="607"/>
        <v>3401165.0047914111</v>
      </c>
      <c r="V4865" s="37">
        <f t="shared" si="608"/>
        <v>3401165.0047914111</v>
      </c>
    </row>
    <row r="4866" spans="1:22">
      <c r="A4866" s="23">
        <v>4865</v>
      </c>
      <c r="B4866" s="3">
        <v>41588</v>
      </c>
      <c r="C4866" s="28">
        <v>11</v>
      </c>
      <c r="D4866" s="29">
        <v>10</v>
      </c>
      <c r="E4866" s="28">
        <v>2013</v>
      </c>
      <c r="F4866" s="31">
        <f>DATE(E4866,D4866,C4866)</f>
        <v>41558</v>
      </c>
      <c r="G4866" s="24" t="s">
        <v>6064</v>
      </c>
      <c r="H4866" s="2">
        <v>650000</v>
      </c>
      <c r="I4866" s="2">
        <v>171962</v>
      </c>
      <c r="J4866" s="2">
        <v>171962</v>
      </c>
      <c r="K4866" s="28" t="str">
        <f t="shared" si="602"/>
        <v/>
      </c>
      <c r="L4866" s="28" t="str">
        <f t="shared" si="603"/>
        <v/>
      </c>
      <c r="M4866" s="28" t="s">
        <v>6064</v>
      </c>
      <c r="N4866" s="28" t="str">
        <f t="shared" si="604"/>
        <v/>
      </c>
      <c r="O4866" s="28" t="str">
        <f>IF(N4866=1,M4866&amp;" ("&amp;E4866&amp;")",M4866)</f>
        <v>Escape from Tomorrow</v>
      </c>
      <c r="P4866" s="36">
        <f>INDEX(cpi!$A$1:$M$105,MATCH('Inflation adjust calc'!$E4866,cpi!$A:$A,0),MATCH('Inflation adjust calc'!$D4866,cpi!$1:$1,0))</f>
        <v>233.54599999999999</v>
      </c>
      <c r="Q4866" s="36">
        <f>cpi!$I$2</f>
        <v>240.85300000000001</v>
      </c>
      <c r="R4866" s="36">
        <f t="shared" si="609"/>
        <v>1.031287198239319</v>
      </c>
      <c r="S4866" s="28" t="str">
        <f t="shared" si="605"/>
        <v/>
      </c>
      <c r="T4866" s="37">
        <f t="shared" si="606"/>
        <v>670336.67885555734</v>
      </c>
      <c r="U4866" s="37">
        <f t="shared" si="607"/>
        <v>177342.20918362978</v>
      </c>
      <c r="V4866" s="37">
        <f t="shared" si="608"/>
        <v>177342.20918362978</v>
      </c>
    </row>
    <row r="4867" spans="1:22">
      <c r="A4867" s="23">
        <v>4866</v>
      </c>
      <c r="B4867" s="3" t="s">
        <v>828</v>
      </c>
      <c r="C4867" s="28">
        <v>31</v>
      </c>
      <c r="D4867" s="29">
        <v>12</v>
      </c>
      <c r="E4867" s="28">
        <v>2012</v>
      </c>
      <c r="F4867" s="31">
        <f>DATE(E4867,D4867,C4867)</f>
        <v>41274</v>
      </c>
      <c r="G4867" s="24" t="s">
        <v>6065</v>
      </c>
      <c r="H4867" s="2">
        <v>650000</v>
      </c>
      <c r="I4867">
        <v>0</v>
      </c>
      <c r="J4867">
        <v>0</v>
      </c>
      <c r="K4867" s="28">
        <f t="shared" ref="K4867:K4930" si="610">IF(J4867=0,1,"")</f>
        <v>1</v>
      </c>
      <c r="L4867" s="28" t="str">
        <f t="shared" ref="L4867:L4930" si="611">IF(E4867&gt;2016,1,"")</f>
        <v/>
      </c>
      <c r="M4867" s="28" t="s">
        <v>6065</v>
      </c>
      <c r="N4867" s="28" t="str">
        <f t="shared" ref="N4867:N4930" si="612">IF(COUNTIF($M$2:$M$5233,M4867)&gt;1,1,"")</f>
        <v/>
      </c>
      <c r="O4867" s="28" t="str">
        <f>IF(N4867=1,M4867&amp;" ("&amp;E4867&amp;")",M4867)</f>
        <v>After</v>
      </c>
      <c r="P4867" s="36">
        <f>INDEX(cpi!$A$1:$M$105,MATCH('Inflation adjust calc'!$E4867,cpi!$A:$A,0),MATCH('Inflation adjust calc'!$D4867,cpi!$1:$1,0))</f>
        <v>229.601</v>
      </c>
      <c r="Q4867" s="36">
        <f>cpi!$I$2</f>
        <v>240.85300000000001</v>
      </c>
      <c r="R4867" s="36">
        <f t="shared" si="609"/>
        <v>1.0490067551970592</v>
      </c>
      <c r="S4867" s="28" t="str">
        <f t="shared" ref="S4867:S4930" si="613">IF(ISERROR(R4867),1,"")</f>
        <v/>
      </c>
      <c r="T4867" s="37">
        <f t="shared" ref="T4867:T4930" si="614">H4867*$R4867</f>
        <v>681854.39087808854</v>
      </c>
      <c r="U4867" s="37">
        <f t="shared" ref="U4867:U4930" si="615">I4867*$R4867</f>
        <v>0</v>
      </c>
      <c r="V4867" s="37">
        <f t="shared" ref="V4867:V4930" si="616">J4867*$R4867</f>
        <v>0</v>
      </c>
    </row>
    <row r="4868" spans="1:22">
      <c r="A4868" s="23">
        <v>4867</v>
      </c>
      <c r="B4868" s="3" t="s">
        <v>1976</v>
      </c>
      <c r="C4868" s="28">
        <v>31</v>
      </c>
      <c r="D4868" s="29">
        <v>12</v>
      </c>
      <c r="E4868" s="28">
        <v>2014</v>
      </c>
      <c r="F4868" s="31">
        <f>DATE(E4868,D4868,C4868)</f>
        <v>42004</v>
      </c>
      <c r="G4868" s="24" t="s">
        <v>6066</v>
      </c>
      <c r="H4868" s="2">
        <v>650000</v>
      </c>
      <c r="I4868">
        <v>0</v>
      </c>
      <c r="J4868">
        <v>0</v>
      </c>
      <c r="K4868" s="28">
        <f t="shared" si="610"/>
        <v>1</v>
      </c>
      <c r="L4868" s="28" t="str">
        <f t="shared" si="611"/>
        <v/>
      </c>
      <c r="M4868" s="28" t="s">
        <v>6066</v>
      </c>
      <c r="N4868" s="28" t="str">
        <f t="shared" si="612"/>
        <v/>
      </c>
      <c r="O4868" s="28" t="str">
        <f>IF(N4868=1,M4868&amp;" ("&amp;E4868&amp;")",M4868)</f>
        <v>The Hadza: Last of the First</v>
      </c>
      <c r="P4868" s="36">
        <f>INDEX(cpi!$A$1:$M$105,MATCH('Inflation adjust calc'!$E4868,cpi!$A:$A,0),MATCH('Inflation adjust calc'!$D4868,cpi!$1:$1,0))</f>
        <v>234.81200000000001</v>
      </c>
      <c r="Q4868" s="36">
        <f>cpi!$I$2</f>
        <v>240.85300000000001</v>
      </c>
      <c r="R4868" s="36">
        <f t="shared" si="609"/>
        <v>1.0257269645503637</v>
      </c>
      <c r="S4868" s="28" t="str">
        <f t="shared" si="613"/>
        <v/>
      </c>
      <c r="T4868" s="37">
        <f t="shared" si="614"/>
        <v>666722.52695773647</v>
      </c>
      <c r="U4868" s="37">
        <f t="shared" si="615"/>
        <v>0</v>
      </c>
      <c r="V4868" s="37">
        <f t="shared" si="616"/>
        <v>0</v>
      </c>
    </row>
    <row r="4869" spans="1:22">
      <c r="A4869" s="23">
        <v>4868</v>
      </c>
      <c r="B4869" s="3" t="s">
        <v>2045</v>
      </c>
      <c r="C4869" s="28">
        <v>31</v>
      </c>
      <c r="D4869" s="29">
        <v>12</v>
      </c>
      <c r="E4869" s="28">
        <v>2009</v>
      </c>
      <c r="F4869" s="31">
        <f>DATE(E4869,D4869,C4869)</f>
        <v>40178</v>
      </c>
      <c r="G4869" s="24" t="s">
        <v>6067</v>
      </c>
      <c r="H4869" s="2">
        <v>640000</v>
      </c>
      <c r="I4869">
        <v>0</v>
      </c>
      <c r="J4869" s="2">
        <v>14812</v>
      </c>
      <c r="K4869" s="28" t="str">
        <f t="shared" si="610"/>
        <v/>
      </c>
      <c r="L4869" s="28" t="str">
        <f t="shared" si="611"/>
        <v/>
      </c>
      <c r="M4869" s="28" t="s">
        <v>6067</v>
      </c>
      <c r="N4869" s="28" t="str">
        <f t="shared" si="612"/>
        <v/>
      </c>
      <c r="O4869" s="28" t="str">
        <f>IF(N4869=1,M4869&amp;" ("&amp;E4869&amp;")",M4869)</f>
        <v>Starsuckers</v>
      </c>
      <c r="P4869" s="36">
        <f>INDEX(cpi!$A$1:$M$105,MATCH('Inflation adjust calc'!$E4869,cpi!$A:$A,0),MATCH('Inflation adjust calc'!$D4869,cpi!$1:$1,0))</f>
        <v>215.94900000000001</v>
      </c>
      <c r="Q4869" s="36">
        <f>cpi!$I$2</f>
        <v>240.85300000000001</v>
      </c>
      <c r="R4869" s="36">
        <f t="shared" si="609"/>
        <v>1.1153235254620304</v>
      </c>
      <c r="S4869" s="28" t="str">
        <f t="shared" si="613"/>
        <v/>
      </c>
      <c r="T4869" s="37">
        <f t="shared" si="614"/>
        <v>713807.05629569944</v>
      </c>
      <c r="U4869" s="37">
        <f t="shared" si="615"/>
        <v>0</v>
      </c>
      <c r="V4869" s="37">
        <f t="shared" si="616"/>
        <v>16520.172059143595</v>
      </c>
    </row>
    <row r="4870" spans="1:22">
      <c r="A4870" s="23">
        <v>4869</v>
      </c>
      <c r="B4870" s="3" t="s">
        <v>2489</v>
      </c>
      <c r="C4870" s="28">
        <v>31</v>
      </c>
      <c r="D4870" s="29">
        <v>12</v>
      </c>
      <c r="E4870" s="28">
        <v>2013</v>
      </c>
      <c r="F4870" s="31">
        <f>DATE(E4870,D4870,C4870)</f>
        <v>41639</v>
      </c>
      <c r="G4870" s="24" t="s">
        <v>6068</v>
      </c>
      <c r="H4870" s="2">
        <v>625000</v>
      </c>
      <c r="I4870">
        <v>0</v>
      </c>
      <c r="J4870">
        <v>0</v>
      </c>
      <c r="K4870" s="28">
        <f t="shared" si="610"/>
        <v>1</v>
      </c>
      <c r="L4870" s="28" t="str">
        <f t="shared" si="611"/>
        <v/>
      </c>
      <c r="M4870" s="28" t="s">
        <v>6068</v>
      </c>
      <c r="N4870" s="28" t="str">
        <f t="shared" si="612"/>
        <v/>
      </c>
      <c r="O4870" s="28" t="str">
        <f>IF(N4870=1,M4870&amp;" ("&amp;E4870&amp;")",M4870)</f>
        <v>Treachery</v>
      </c>
      <c r="P4870" s="36">
        <f>INDEX(cpi!$A$1:$M$105,MATCH('Inflation adjust calc'!$E4870,cpi!$A:$A,0),MATCH('Inflation adjust calc'!$D4870,cpi!$1:$1,0))</f>
        <v>233.04900000000001</v>
      </c>
      <c r="Q4870" s="36">
        <f>cpi!$I$2</f>
        <v>240.85300000000001</v>
      </c>
      <c r="R4870" s="36">
        <f t="shared" si="609"/>
        <v>1.0334865200022314</v>
      </c>
      <c r="S4870" s="28" t="str">
        <f t="shared" si="613"/>
        <v/>
      </c>
      <c r="T4870" s="37">
        <f t="shared" si="614"/>
        <v>645929.07500139461</v>
      </c>
      <c r="U4870" s="37">
        <f t="shared" si="615"/>
        <v>0</v>
      </c>
      <c r="V4870" s="37">
        <f t="shared" si="616"/>
        <v>0</v>
      </c>
    </row>
    <row r="4871" spans="1:22">
      <c r="A4871" s="23">
        <v>4870</v>
      </c>
      <c r="B4871" s="3">
        <v>12944</v>
      </c>
      <c r="C4871" s="28">
        <v>6</v>
      </c>
      <c r="D4871" s="29">
        <v>9</v>
      </c>
      <c r="E4871" s="28">
        <v>1935</v>
      </c>
      <c r="F4871" s="31">
        <f>DATE(E4871,D4871,C4871)</f>
        <v>13033</v>
      </c>
      <c r="G4871" s="24" t="s">
        <v>6069</v>
      </c>
      <c r="H4871" s="2">
        <v>609000</v>
      </c>
      <c r="I4871" s="2">
        <v>1782000</v>
      </c>
      <c r="J4871" s="2">
        <v>3202000</v>
      </c>
      <c r="K4871" s="28" t="str">
        <f t="shared" si="610"/>
        <v/>
      </c>
      <c r="L4871" s="28" t="str">
        <f t="shared" si="611"/>
        <v/>
      </c>
      <c r="M4871" s="28" t="s">
        <v>6069</v>
      </c>
      <c r="N4871" s="28" t="str">
        <f t="shared" si="612"/>
        <v/>
      </c>
      <c r="O4871" s="28" t="str">
        <f>IF(N4871=1,M4871&amp;" ("&amp;E4871&amp;")",M4871)</f>
        <v>Top Hat</v>
      </c>
      <c r="P4871" s="36">
        <f>INDEX(cpi!$A$1:$M$105,MATCH('Inflation adjust calc'!$E4871,cpi!$A:$A,0),MATCH('Inflation adjust calc'!$D4871,cpi!$1:$1,0))</f>
        <v>13.7</v>
      </c>
      <c r="Q4871" s="36">
        <f>cpi!$I$2</f>
        <v>240.85300000000001</v>
      </c>
      <c r="R4871" s="36">
        <f t="shared" si="609"/>
        <v>17.580510948905111</v>
      </c>
      <c r="S4871" s="28" t="str">
        <f t="shared" si="613"/>
        <v/>
      </c>
      <c r="T4871" s="37">
        <f t="shared" si="614"/>
        <v>10706531.167883214</v>
      </c>
      <c r="U4871" s="37">
        <f t="shared" si="615"/>
        <v>31328470.510948908</v>
      </c>
      <c r="V4871" s="37">
        <f t="shared" si="616"/>
        <v>56292796.058394164</v>
      </c>
    </row>
    <row r="4872" spans="1:22">
      <c r="A4872" s="23">
        <v>4871</v>
      </c>
      <c r="B4872" s="3" t="s">
        <v>2891</v>
      </c>
      <c r="C4872" s="28">
        <v>14</v>
      </c>
      <c r="D4872" s="29">
        <v>7</v>
      </c>
      <c r="E4872" s="28">
        <v>1999</v>
      </c>
      <c r="F4872" s="31">
        <f>DATE(E4872,D4872,C4872)</f>
        <v>36355</v>
      </c>
      <c r="G4872" s="24" t="s">
        <v>6070</v>
      </c>
      <c r="H4872" s="2">
        <v>600000</v>
      </c>
      <c r="I4872" s="2">
        <v>140539099</v>
      </c>
      <c r="J4872" s="2">
        <v>248300000</v>
      </c>
      <c r="K4872" s="28" t="str">
        <f t="shared" si="610"/>
        <v/>
      </c>
      <c r="L4872" s="28" t="str">
        <f t="shared" si="611"/>
        <v/>
      </c>
      <c r="M4872" s="28" t="s">
        <v>6070</v>
      </c>
      <c r="N4872" s="28" t="str">
        <f t="shared" si="612"/>
        <v/>
      </c>
      <c r="O4872" s="28" t="str">
        <f>IF(N4872=1,M4872&amp;" ("&amp;E4872&amp;")",M4872)</f>
        <v>The Blair Witch Project</v>
      </c>
      <c r="P4872" s="36">
        <f>INDEX(cpi!$A$1:$M$105,MATCH('Inflation adjust calc'!$E4872,cpi!$A:$A,0),MATCH('Inflation adjust calc'!$D4872,cpi!$1:$1,0))</f>
        <v>166.7</v>
      </c>
      <c r="Q4872" s="36">
        <f>cpi!$I$2</f>
        <v>240.85300000000001</v>
      </c>
      <c r="R4872" s="36">
        <f t="shared" si="609"/>
        <v>1.4448290341931616</v>
      </c>
      <c r="S4872" s="28" t="str">
        <f t="shared" si="613"/>
        <v/>
      </c>
      <c r="T4872" s="37">
        <f t="shared" si="614"/>
        <v>866897.42051589699</v>
      </c>
      <c r="U4872" s="37">
        <f t="shared" si="615"/>
        <v>203054970.67454711</v>
      </c>
      <c r="V4872" s="37">
        <f t="shared" si="616"/>
        <v>358751049.190162</v>
      </c>
    </row>
    <row r="4873" spans="1:22">
      <c r="A4873" s="23">
        <v>4872</v>
      </c>
      <c r="B4873" s="3" t="s">
        <v>6071</v>
      </c>
      <c r="C4873" s="28">
        <v>26</v>
      </c>
      <c r="D4873" s="29">
        <v>3</v>
      </c>
      <c r="E4873" s="28">
        <v>1970</v>
      </c>
      <c r="F4873" s="31">
        <f>DATE(E4873,D4873,C4873)</f>
        <v>25653</v>
      </c>
      <c r="G4873" s="24" t="s">
        <v>6072</v>
      </c>
      <c r="H4873" s="2">
        <v>600000</v>
      </c>
      <c r="I4873" s="2">
        <v>34505110</v>
      </c>
      <c r="J4873" s="2">
        <v>34505110</v>
      </c>
      <c r="K4873" s="28" t="str">
        <f t="shared" si="610"/>
        <v/>
      </c>
      <c r="L4873" s="28" t="str">
        <f t="shared" si="611"/>
        <v/>
      </c>
      <c r="M4873" s="28" t="s">
        <v>6072</v>
      </c>
      <c r="N4873" s="28" t="str">
        <f t="shared" si="612"/>
        <v/>
      </c>
      <c r="O4873" s="28" t="str">
        <f>IF(N4873=1,M4873&amp;" ("&amp;E4873&amp;")",M4873)</f>
        <v>Woodstock</v>
      </c>
      <c r="P4873" s="36">
        <f>INDEX(cpi!$A$1:$M$105,MATCH('Inflation adjust calc'!$E4873,cpi!$A:$A,0),MATCH('Inflation adjust calc'!$D4873,cpi!$1:$1,0))</f>
        <v>38.200000000000003</v>
      </c>
      <c r="Q4873" s="36">
        <f>cpi!$I$2</f>
        <v>240.85300000000001</v>
      </c>
      <c r="R4873" s="36">
        <f t="shared" si="609"/>
        <v>6.3050523560209424</v>
      </c>
      <c r="S4873" s="28" t="str">
        <f t="shared" si="613"/>
        <v/>
      </c>
      <c r="T4873" s="37">
        <f t="shared" si="614"/>
        <v>3783031.4136125655</v>
      </c>
      <c r="U4873" s="37">
        <f t="shared" si="615"/>
        <v>217556525.10026178</v>
      </c>
      <c r="V4873" s="37">
        <f t="shared" si="616"/>
        <v>217556525.10026178</v>
      </c>
    </row>
    <row r="4874" spans="1:22">
      <c r="A4874" s="23">
        <v>4873</v>
      </c>
      <c r="B4874" s="3">
        <v>28406</v>
      </c>
      <c r="C4874" s="28">
        <v>10</v>
      </c>
      <c r="D4874" s="29">
        <v>8</v>
      </c>
      <c r="E4874" s="28">
        <v>1977</v>
      </c>
      <c r="F4874" s="31">
        <f>DATE(E4874,D4874,C4874)</f>
        <v>28347</v>
      </c>
      <c r="G4874" s="24" t="s">
        <v>6073</v>
      </c>
      <c r="H4874" s="2">
        <v>600000</v>
      </c>
      <c r="I4874" s="2">
        <v>15000000</v>
      </c>
      <c r="J4874" s="2">
        <v>20000000</v>
      </c>
      <c r="K4874" s="28" t="str">
        <f t="shared" si="610"/>
        <v/>
      </c>
      <c r="L4874" s="28" t="str">
        <f t="shared" si="611"/>
        <v/>
      </c>
      <c r="M4874" s="28" t="s">
        <v>6073</v>
      </c>
      <c r="N4874" s="28" t="str">
        <f t="shared" si="612"/>
        <v/>
      </c>
      <c r="O4874" s="28" t="str">
        <f>IF(N4874=1,M4874&amp;" ("&amp;E4874&amp;")",M4874)</f>
        <v>The Kentucky Fried Movie</v>
      </c>
      <c r="P4874" s="36">
        <f>INDEX(cpi!$A$1:$M$105,MATCH('Inflation adjust calc'!$E4874,cpi!$A:$A,0),MATCH('Inflation adjust calc'!$D4874,cpi!$1:$1,0))</f>
        <v>61.2</v>
      </c>
      <c r="Q4874" s="36">
        <f>cpi!$I$2</f>
        <v>240.85300000000001</v>
      </c>
      <c r="R4874" s="36">
        <f t="shared" si="609"/>
        <v>3.9355065359477122</v>
      </c>
      <c r="S4874" s="28" t="str">
        <f t="shared" si="613"/>
        <v/>
      </c>
      <c r="T4874" s="37">
        <f t="shared" si="614"/>
        <v>2361303.9215686275</v>
      </c>
      <c r="U4874" s="37">
        <f t="shared" si="615"/>
        <v>59032598.039215684</v>
      </c>
      <c r="V4874" s="37">
        <f t="shared" si="616"/>
        <v>78710130.71895425</v>
      </c>
    </row>
    <row r="4875" spans="1:22">
      <c r="A4875" s="23">
        <v>4874</v>
      </c>
      <c r="B4875" s="3">
        <v>24750</v>
      </c>
      <c r="C4875" s="28">
        <v>10</v>
      </c>
      <c r="D4875" s="29">
        <v>5</v>
      </c>
      <c r="E4875" s="28">
        <v>1967</v>
      </c>
      <c r="F4875" s="31">
        <f>DATE(E4875,D4875,C4875)</f>
        <v>24602</v>
      </c>
      <c r="G4875" s="24" t="s">
        <v>6074</v>
      </c>
      <c r="H4875" s="2">
        <v>600000</v>
      </c>
      <c r="I4875" s="2">
        <v>4300000</v>
      </c>
      <c r="J4875" s="2">
        <v>4300000</v>
      </c>
      <c r="K4875" s="28" t="str">
        <f t="shared" si="610"/>
        <v/>
      </c>
      <c r="L4875" s="28" t="str">
        <f t="shared" si="611"/>
        <v/>
      </c>
      <c r="M4875" s="28" t="s">
        <v>6074</v>
      </c>
      <c r="N4875" s="28" t="str">
        <f t="shared" si="612"/>
        <v/>
      </c>
      <c r="O4875" s="28" t="str">
        <f>IF(N4875=1,M4875&amp;" ("&amp;E4875&amp;")",M4875)</f>
        <v>Per qualche dollaro in più</v>
      </c>
      <c r="P4875" s="36">
        <f>INDEX(cpi!$A$1:$M$105,MATCH('Inflation adjust calc'!$E4875,cpi!$A:$A,0),MATCH('Inflation adjust calc'!$D4875,cpi!$1:$1,0))</f>
        <v>33.200000000000003</v>
      </c>
      <c r="Q4875" s="36">
        <f>cpi!$I$2</f>
        <v>240.85300000000001</v>
      </c>
      <c r="R4875" s="36">
        <f t="shared" si="609"/>
        <v>7.2546084337349397</v>
      </c>
      <c r="S4875" s="28" t="str">
        <f t="shared" si="613"/>
        <v/>
      </c>
      <c r="T4875" s="37">
        <f t="shared" si="614"/>
        <v>4352765.0602409635</v>
      </c>
      <c r="U4875" s="37">
        <f t="shared" si="615"/>
        <v>31194816.265060242</v>
      </c>
      <c r="V4875" s="37">
        <f t="shared" si="616"/>
        <v>31194816.265060242</v>
      </c>
    </row>
    <row r="4876" spans="1:22">
      <c r="A4876" s="23">
        <v>4875</v>
      </c>
      <c r="B4876" s="3" t="s">
        <v>6075</v>
      </c>
      <c r="C4876" s="28">
        <v>31</v>
      </c>
      <c r="D4876" s="29">
        <v>10</v>
      </c>
      <c r="E4876" s="28">
        <v>2000</v>
      </c>
      <c r="F4876" s="31">
        <f>DATE(E4876,D4876,C4876)</f>
        <v>36830</v>
      </c>
      <c r="G4876" s="24" t="s">
        <v>6076</v>
      </c>
      <c r="H4876" s="2">
        <v>600000</v>
      </c>
      <c r="I4876" s="2">
        <v>173599</v>
      </c>
      <c r="J4876" s="2">
        <v>173599</v>
      </c>
      <c r="K4876" s="28" t="str">
        <f t="shared" si="610"/>
        <v/>
      </c>
      <c r="L4876" s="28" t="str">
        <f t="shared" si="611"/>
        <v/>
      </c>
      <c r="M4876" s="28" t="s">
        <v>6076</v>
      </c>
      <c r="N4876" s="28" t="str">
        <f t="shared" si="612"/>
        <v/>
      </c>
      <c r="O4876" s="28" t="str">
        <f>IF(N4876=1,M4876&amp;" ("&amp;E4876&amp;")",M4876)</f>
        <v>Mercy Streets</v>
      </c>
      <c r="P4876" s="36">
        <f>INDEX(cpi!$A$1:$M$105,MATCH('Inflation adjust calc'!$E4876,cpi!$A:$A,0),MATCH('Inflation adjust calc'!$D4876,cpi!$1:$1,0))</f>
        <v>174</v>
      </c>
      <c r="Q4876" s="36">
        <f>cpi!$I$2</f>
        <v>240.85300000000001</v>
      </c>
      <c r="R4876" s="36">
        <f t="shared" si="609"/>
        <v>1.384212643678161</v>
      </c>
      <c r="S4876" s="28" t="str">
        <f t="shared" si="613"/>
        <v/>
      </c>
      <c r="T4876" s="37">
        <f t="shared" si="614"/>
        <v>830527.58620689658</v>
      </c>
      <c r="U4876" s="37">
        <f t="shared" si="615"/>
        <v>240297.93072988506</v>
      </c>
      <c r="V4876" s="37">
        <f t="shared" si="616"/>
        <v>240297.93072988506</v>
      </c>
    </row>
    <row r="4877" spans="1:22">
      <c r="A4877" s="23">
        <v>4876</v>
      </c>
      <c r="B4877" s="3">
        <v>41675</v>
      </c>
      <c r="C4877" s="28">
        <v>2</v>
      </c>
      <c r="D4877" s="29">
        <v>5</v>
      </c>
      <c r="E4877" s="28">
        <v>2014</v>
      </c>
      <c r="F4877" s="31">
        <f>DATE(E4877,D4877,C4877)</f>
        <v>41761</v>
      </c>
      <c r="G4877" s="24" t="s">
        <v>6077</v>
      </c>
      <c r="H4877" s="2">
        <v>600000</v>
      </c>
      <c r="I4877" s="2">
        <v>42557</v>
      </c>
      <c r="J4877" s="2">
        <v>42557</v>
      </c>
      <c r="K4877" s="28" t="str">
        <f t="shared" si="610"/>
        <v/>
      </c>
      <c r="L4877" s="28" t="str">
        <f t="shared" si="611"/>
        <v/>
      </c>
      <c r="M4877" s="28" t="s">
        <v>6077</v>
      </c>
      <c r="N4877" s="28" t="str">
        <f t="shared" si="612"/>
        <v/>
      </c>
      <c r="O4877" s="28" t="str">
        <f>IF(N4877=1,M4877&amp;" ("&amp;E4877&amp;")",M4877)</f>
        <v>Water &amp; Power</v>
      </c>
      <c r="P4877" s="36">
        <f>INDEX(cpi!$A$1:$M$105,MATCH('Inflation adjust calc'!$E4877,cpi!$A:$A,0),MATCH('Inflation adjust calc'!$D4877,cpi!$1:$1,0))</f>
        <v>237.9</v>
      </c>
      <c r="Q4877" s="36">
        <f>cpi!$I$2</f>
        <v>240.85300000000001</v>
      </c>
      <c r="R4877" s="36">
        <f t="shared" si="609"/>
        <v>1.0124127784783523</v>
      </c>
      <c r="S4877" s="28" t="str">
        <f t="shared" si="613"/>
        <v/>
      </c>
      <c r="T4877" s="37">
        <f t="shared" si="614"/>
        <v>607447.66708701139</v>
      </c>
      <c r="U4877" s="37">
        <f t="shared" si="615"/>
        <v>43085.25061370324</v>
      </c>
      <c r="V4877" s="37">
        <f t="shared" si="616"/>
        <v>43085.25061370324</v>
      </c>
    </row>
    <row r="4878" spans="1:22">
      <c r="A4878" s="23">
        <v>4877</v>
      </c>
      <c r="B4878" s="3" t="s">
        <v>2398</v>
      </c>
      <c r="C4878" s="28">
        <v>19</v>
      </c>
      <c r="D4878" s="29">
        <v>10</v>
      </c>
      <c r="E4878" s="28">
        <v>2007</v>
      </c>
      <c r="F4878" s="31">
        <f>DATE(E4878,D4878,C4878)</f>
        <v>39374</v>
      </c>
      <c r="G4878" s="24" t="s">
        <v>6078</v>
      </c>
      <c r="H4878" s="2">
        <v>600000</v>
      </c>
      <c r="I4878" s="2">
        <v>23616</v>
      </c>
      <c r="J4878" s="2">
        <v>23616</v>
      </c>
      <c r="K4878" s="28" t="str">
        <f t="shared" si="610"/>
        <v/>
      </c>
      <c r="L4878" s="28" t="str">
        <f t="shared" si="611"/>
        <v/>
      </c>
      <c r="M4878" s="28" t="s">
        <v>6078</v>
      </c>
      <c r="N4878" s="28" t="str">
        <f t="shared" si="612"/>
        <v/>
      </c>
      <c r="O4878" s="28" t="str">
        <f>IF(N4878=1,M4878&amp;" ("&amp;E4878&amp;")",M4878)</f>
        <v>Arnolds Park</v>
      </c>
      <c r="P4878" s="36">
        <f>INDEX(cpi!$A$1:$M$105,MATCH('Inflation adjust calc'!$E4878,cpi!$A:$A,0),MATCH('Inflation adjust calc'!$D4878,cpi!$1:$1,0))</f>
        <v>208.93600000000001</v>
      </c>
      <c r="Q4878" s="36">
        <f>cpi!$I$2</f>
        <v>240.85300000000001</v>
      </c>
      <c r="R4878" s="36">
        <f t="shared" si="609"/>
        <v>1.1527596967492437</v>
      </c>
      <c r="S4878" s="28" t="str">
        <f t="shared" si="613"/>
        <v/>
      </c>
      <c r="T4878" s="37">
        <f t="shared" si="614"/>
        <v>691655.81804954621</v>
      </c>
      <c r="U4878" s="37">
        <f t="shared" si="615"/>
        <v>27223.57299843014</v>
      </c>
      <c r="V4878" s="37">
        <f t="shared" si="616"/>
        <v>27223.57299843014</v>
      </c>
    </row>
    <row r="4879" spans="1:22">
      <c r="A4879" s="23">
        <v>4878</v>
      </c>
      <c r="B4879" s="3">
        <v>36198</v>
      </c>
      <c r="C4879" s="28">
        <v>2</v>
      </c>
      <c r="D4879" s="29">
        <v>7</v>
      </c>
      <c r="E4879" s="28">
        <v>1999</v>
      </c>
      <c r="F4879" s="31">
        <f>DATE(E4879,D4879,C4879)</f>
        <v>36343</v>
      </c>
      <c r="G4879" s="24" t="s">
        <v>6079</v>
      </c>
      <c r="H4879" s="2">
        <v>600000</v>
      </c>
      <c r="I4879" s="2">
        <v>15030</v>
      </c>
      <c r="J4879" s="2">
        <v>85343</v>
      </c>
      <c r="K4879" s="28" t="str">
        <f t="shared" si="610"/>
        <v/>
      </c>
      <c r="L4879" s="28" t="str">
        <f t="shared" si="611"/>
        <v/>
      </c>
      <c r="M4879" s="28" t="s">
        <v>6079</v>
      </c>
      <c r="N4879" s="28" t="str">
        <f t="shared" si="612"/>
        <v/>
      </c>
      <c r="O4879" s="28" t="str">
        <f>IF(N4879=1,M4879&amp;" ("&amp;E4879&amp;")",M4879)</f>
        <v>Broken Vessels</v>
      </c>
      <c r="P4879" s="36">
        <f>INDEX(cpi!$A$1:$M$105,MATCH('Inflation adjust calc'!$E4879,cpi!$A:$A,0),MATCH('Inflation adjust calc'!$D4879,cpi!$1:$1,0))</f>
        <v>166.7</v>
      </c>
      <c r="Q4879" s="36">
        <f>cpi!$I$2</f>
        <v>240.85300000000001</v>
      </c>
      <c r="R4879" s="36">
        <f t="shared" si="609"/>
        <v>1.4448290341931616</v>
      </c>
      <c r="S4879" s="28" t="str">
        <f t="shared" si="613"/>
        <v/>
      </c>
      <c r="T4879" s="37">
        <f t="shared" si="614"/>
        <v>866897.42051589699</v>
      </c>
      <c r="U4879" s="37">
        <f t="shared" si="615"/>
        <v>21715.780383923218</v>
      </c>
      <c r="V4879" s="37">
        <f t="shared" si="616"/>
        <v>123306.04426514699</v>
      </c>
    </row>
    <row r="4880" spans="1:22">
      <c r="A4880" s="23">
        <v>4879</v>
      </c>
      <c r="B4880" s="3" t="s">
        <v>166</v>
      </c>
      <c r="C4880" s="28">
        <v>22</v>
      </c>
      <c r="D4880" s="29">
        <v>5</v>
      </c>
      <c r="E4880" s="28">
        <v>2015</v>
      </c>
      <c r="F4880" s="31">
        <f>DATE(E4880,D4880,C4880)</f>
        <v>42146</v>
      </c>
      <c r="G4880" s="24" t="s">
        <v>6867</v>
      </c>
      <c r="H4880" s="2">
        <v>600000</v>
      </c>
      <c r="I4880" s="2">
        <v>3301</v>
      </c>
      <c r="J4880" s="2">
        <v>3301</v>
      </c>
      <c r="K4880" s="28" t="str">
        <f t="shared" si="610"/>
        <v/>
      </c>
      <c r="L4880" s="28" t="str">
        <f t="shared" si="611"/>
        <v/>
      </c>
      <c r="M4880" s="28" t="s">
        <v>6867</v>
      </c>
      <c r="N4880" s="28" t="str">
        <f t="shared" si="612"/>
        <v/>
      </c>
      <c r="O4880" s="28" t="str">
        <f>IF(N4880=1,M4880&amp;" ("&amp;E4880&amp;")",M4880)</f>
        <v>Drunk Wedding</v>
      </c>
      <c r="P4880" s="36">
        <f>INDEX(cpi!$A$1:$M$105,MATCH('Inflation adjust calc'!$E4880,cpi!$A:$A,0),MATCH('Inflation adjust calc'!$D4880,cpi!$1:$1,0))</f>
        <v>237.80500000000001</v>
      </c>
      <c r="Q4880" s="36">
        <f>cpi!$I$2</f>
        <v>240.85300000000001</v>
      </c>
      <c r="R4880" s="36">
        <f t="shared" si="609"/>
        <v>1.0128172241962954</v>
      </c>
      <c r="S4880" s="28" t="str">
        <f t="shared" si="613"/>
        <v/>
      </c>
      <c r="T4880" s="37">
        <f t="shared" si="614"/>
        <v>607690.3345177772</v>
      </c>
      <c r="U4880" s="37">
        <f t="shared" si="615"/>
        <v>3343.3096570719713</v>
      </c>
      <c r="V4880" s="37">
        <f t="shared" si="616"/>
        <v>3343.3096570719713</v>
      </c>
    </row>
    <row r="4881" spans="1:22">
      <c r="A4881" s="23">
        <v>4880</v>
      </c>
      <c r="B4881" s="3">
        <v>42463</v>
      </c>
      <c r="C4881" s="28">
        <v>4</v>
      </c>
      <c r="D4881" s="29">
        <v>3</v>
      </c>
      <c r="E4881" s="28">
        <v>2016</v>
      </c>
      <c r="F4881" s="31">
        <f>DATE(E4881,D4881,C4881)</f>
        <v>42433</v>
      </c>
      <c r="G4881" s="24" t="s">
        <v>6080</v>
      </c>
      <c r="H4881" s="2">
        <v>600000</v>
      </c>
      <c r="I4881">
        <v>0</v>
      </c>
      <c r="J4881" s="2">
        <v>7943</v>
      </c>
      <c r="K4881" s="28" t="str">
        <f t="shared" si="610"/>
        <v/>
      </c>
      <c r="L4881" s="28" t="str">
        <f t="shared" si="611"/>
        <v/>
      </c>
      <c r="M4881" s="28" t="s">
        <v>6080</v>
      </c>
      <c r="N4881" s="28" t="str">
        <f t="shared" si="612"/>
        <v/>
      </c>
      <c r="O4881" s="28" t="str">
        <f>IF(N4881=1,M4881&amp;" ("&amp;E4881&amp;")",M4881)</f>
        <v>They Will Have to Kill Us First</v>
      </c>
      <c r="P4881" s="36">
        <f>INDEX(cpi!$A$1:$M$105,MATCH('Inflation adjust calc'!$E4881,cpi!$A:$A,0),MATCH('Inflation adjust calc'!$D4881,cpi!$1:$1,0))</f>
        <v>238.13200000000001</v>
      </c>
      <c r="Q4881" s="36">
        <f>cpi!$I$2</f>
        <v>240.85300000000001</v>
      </c>
      <c r="R4881" s="36">
        <f t="shared" si="609"/>
        <v>1.0114264357583189</v>
      </c>
      <c r="S4881" s="28" t="str">
        <f t="shared" si="613"/>
        <v/>
      </c>
      <c r="T4881" s="37">
        <f t="shared" si="614"/>
        <v>606855.86145499139</v>
      </c>
      <c r="U4881" s="37">
        <f t="shared" si="615"/>
        <v>0</v>
      </c>
      <c r="V4881" s="37">
        <f t="shared" si="616"/>
        <v>8033.7601792283276</v>
      </c>
    </row>
    <row r="4882" spans="1:22">
      <c r="A4882" s="23">
        <v>4881</v>
      </c>
      <c r="B4882" s="3" t="s">
        <v>2504</v>
      </c>
      <c r="C4882" s="28">
        <v>23</v>
      </c>
      <c r="D4882" s="29">
        <v>8</v>
      </c>
      <c r="E4882" s="28">
        <v>2002</v>
      </c>
      <c r="F4882" s="31">
        <f>DATE(E4882,D4882,C4882)</f>
        <v>37491</v>
      </c>
      <c r="G4882" s="24" t="s">
        <v>6081</v>
      </c>
      <c r="H4882" s="2">
        <v>600000</v>
      </c>
      <c r="I4882">
        <v>0</v>
      </c>
      <c r="J4882">
        <v>0</v>
      </c>
      <c r="K4882" s="28">
        <f t="shared" si="610"/>
        <v>1</v>
      </c>
      <c r="L4882" s="28" t="str">
        <f t="shared" si="611"/>
        <v/>
      </c>
      <c r="M4882" s="28" t="s">
        <v>6081</v>
      </c>
      <c r="N4882" s="28" t="str">
        <f t="shared" si="612"/>
        <v/>
      </c>
      <c r="O4882" s="28" t="str">
        <f>IF(N4882=1,M4882&amp;" ("&amp;E4882&amp;")",M4882)</f>
        <v>Crop Circles: Quest for Truth</v>
      </c>
      <c r="P4882" s="36">
        <f>INDEX(cpi!$A$1:$M$105,MATCH('Inflation adjust calc'!$E4882,cpi!$A:$A,0),MATCH('Inflation adjust calc'!$D4882,cpi!$1:$1,0))</f>
        <v>180.7</v>
      </c>
      <c r="Q4882" s="36">
        <f>cpi!$I$2</f>
        <v>240.85300000000001</v>
      </c>
      <c r="R4882" s="36">
        <f t="shared" ref="R4882:R4945" si="617">Q4882/P4882</f>
        <v>1.3328887659103488</v>
      </c>
      <c r="S4882" s="28" t="str">
        <f t="shared" si="613"/>
        <v/>
      </c>
      <c r="T4882" s="37">
        <f t="shared" si="614"/>
        <v>799733.25954620924</v>
      </c>
      <c r="U4882" s="37">
        <f t="shared" si="615"/>
        <v>0</v>
      </c>
      <c r="V4882" s="37">
        <f t="shared" si="616"/>
        <v>0</v>
      </c>
    </row>
    <row r="4883" spans="1:22">
      <c r="A4883" s="23">
        <v>4882</v>
      </c>
      <c r="B4883" s="3">
        <v>41859</v>
      </c>
      <c r="C4883" s="28">
        <v>8</v>
      </c>
      <c r="D4883" s="29">
        <v>8</v>
      </c>
      <c r="E4883" s="28">
        <v>2014</v>
      </c>
      <c r="F4883" s="31">
        <f>DATE(E4883,D4883,C4883)</f>
        <v>41859</v>
      </c>
      <c r="G4883" s="24" t="s">
        <v>6082</v>
      </c>
      <c r="H4883" s="2">
        <v>600000</v>
      </c>
      <c r="I4883">
        <v>0</v>
      </c>
      <c r="J4883">
        <v>0</v>
      </c>
      <c r="K4883" s="28">
        <f t="shared" si="610"/>
        <v>1</v>
      </c>
      <c r="L4883" s="28" t="str">
        <f t="shared" si="611"/>
        <v/>
      </c>
      <c r="M4883" s="28" t="s">
        <v>6082</v>
      </c>
      <c r="N4883" s="28" t="str">
        <f t="shared" si="612"/>
        <v/>
      </c>
      <c r="O4883" s="28" t="str">
        <f>IF(N4883=1,M4883&amp;" ("&amp;E4883&amp;")",M4883)</f>
        <v>The Maid's Room</v>
      </c>
      <c r="P4883" s="36">
        <f>INDEX(cpi!$A$1:$M$105,MATCH('Inflation adjust calc'!$E4883,cpi!$A:$A,0),MATCH('Inflation adjust calc'!$D4883,cpi!$1:$1,0))</f>
        <v>237.852</v>
      </c>
      <c r="Q4883" s="36">
        <f>cpi!$I$2</f>
        <v>240.85300000000001</v>
      </c>
      <c r="R4883" s="36">
        <f t="shared" si="617"/>
        <v>1.0126170896187545</v>
      </c>
      <c r="S4883" s="28" t="str">
        <f t="shared" si="613"/>
        <v/>
      </c>
      <c r="T4883" s="37">
        <f t="shared" si="614"/>
        <v>607570.2537712527</v>
      </c>
      <c r="U4883" s="37">
        <f t="shared" si="615"/>
        <v>0</v>
      </c>
      <c r="V4883" s="37">
        <f t="shared" si="616"/>
        <v>0</v>
      </c>
    </row>
    <row r="4884" spans="1:22">
      <c r="A4884" s="23">
        <v>4883</v>
      </c>
      <c r="B4884" s="3" t="s">
        <v>1976</v>
      </c>
      <c r="C4884" s="28">
        <v>31</v>
      </c>
      <c r="D4884" s="29">
        <v>12</v>
      </c>
      <c r="E4884" s="28">
        <v>2014</v>
      </c>
      <c r="F4884" s="31">
        <f>DATE(E4884,D4884,C4884)</f>
        <v>42004</v>
      </c>
      <c r="G4884" s="24" t="s">
        <v>6083</v>
      </c>
      <c r="H4884" s="2">
        <v>600000</v>
      </c>
      <c r="I4884">
        <v>0</v>
      </c>
      <c r="J4884">
        <v>0</v>
      </c>
      <c r="K4884" s="28">
        <f t="shared" si="610"/>
        <v>1</v>
      </c>
      <c r="L4884" s="28" t="str">
        <f t="shared" si="611"/>
        <v/>
      </c>
      <c r="M4884" s="28" t="s">
        <v>6083</v>
      </c>
      <c r="N4884" s="28" t="str">
        <f t="shared" si="612"/>
        <v/>
      </c>
      <c r="O4884" s="28" t="str">
        <f>IF(N4884=1,M4884&amp;" ("&amp;E4884&amp;")",M4884)</f>
        <v>Light from the Darkroom</v>
      </c>
      <c r="P4884" s="36">
        <f>INDEX(cpi!$A$1:$M$105,MATCH('Inflation adjust calc'!$E4884,cpi!$A:$A,0),MATCH('Inflation adjust calc'!$D4884,cpi!$1:$1,0))</f>
        <v>234.81200000000001</v>
      </c>
      <c r="Q4884" s="36">
        <f>cpi!$I$2</f>
        <v>240.85300000000001</v>
      </c>
      <c r="R4884" s="36">
        <f t="shared" si="617"/>
        <v>1.0257269645503637</v>
      </c>
      <c r="S4884" s="28" t="str">
        <f t="shared" si="613"/>
        <v/>
      </c>
      <c r="T4884" s="37">
        <f t="shared" si="614"/>
        <v>615436.17873021821</v>
      </c>
      <c r="U4884" s="37">
        <f t="shared" si="615"/>
        <v>0</v>
      </c>
      <c r="V4884" s="37">
        <f t="shared" si="616"/>
        <v>0</v>
      </c>
    </row>
    <row r="4885" spans="1:22">
      <c r="A4885" s="23">
        <v>4884</v>
      </c>
      <c r="B4885" s="3" t="s">
        <v>4553</v>
      </c>
      <c r="C4885" s="28">
        <v>24</v>
      </c>
      <c r="D4885" s="29">
        <v>2</v>
      </c>
      <c r="E4885" s="28">
        <v>2015</v>
      </c>
      <c r="F4885" s="31">
        <f>DATE(E4885,D4885,C4885)</f>
        <v>42059</v>
      </c>
      <c r="G4885" s="24" t="s">
        <v>6084</v>
      </c>
      <c r="H4885" s="2">
        <v>600000</v>
      </c>
      <c r="I4885">
        <v>0</v>
      </c>
      <c r="J4885">
        <v>0</v>
      </c>
      <c r="K4885" s="28">
        <f t="shared" si="610"/>
        <v>1</v>
      </c>
      <c r="L4885" s="28" t="str">
        <f t="shared" si="611"/>
        <v/>
      </c>
      <c r="M4885" s="28" t="s">
        <v>6084</v>
      </c>
      <c r="N4885" s="28" t="str">
        <f t="shared" si="612"/>
        <v/>
      </c>
      <c r="O4885" s="28" t="str">
        <f>IF(N4885=1,M4885&amp;" ("&amp;E4885&amp;")",M4885)</f>
        <v>Irreplaceable</v>
      </c>
      <c r="P4885" s="36">
        <f>INDEX(cpi!$A$1:$M$105,MATCH('Inflation adjust calc'!$E4885,cpi!$A:$A,0),MATCH('Inflation adjust calc'!$D4885,cpi!$1:$1,0))</f>
        <v>234.72200000000001</v>
      </c>
      <c r="Q4885" s="36">
        <f>cpi!$I$2</f>
        <v>240.85300000000001</v>
      </c>
      <c r="R4885" s="36">
        <f t="shared" si="617"/>
        <v>1.0261202614156322</v>
      </c>
      <c r="S4885" s="28" t="str">
        <f t="shared" si="613"/>
        <v/>
      </c>
      <c r="T4885" s="37">
        <f t="shared" si="614"/>
        <v>615672.1568493793</v>
      </c>
      <c r="U4885" s="37">
        <f t="shared" si="615"/>
        <v>0</v>
      </c>
      <c r="V4885" s="37">
        <f t="shared" si="616"/>
        <v>0</v>
      </c>
    </row>
    <row r="4886" spans="1:22">
      <c r="A4886" s="23">
        <v>4885</v>
      </c>
      <c r="B4886" s="3">
        <v>23689</v>
      </c>
      <c r="C4886" s="28">
        <v>11</v>
      </c>
      <c r="D4886" s="29">
        <v>8</v>
      </c>
      <c r="E4886" s="28">
        <v>1964</v>
      </c>
      <c r="F4886" s="31">
        <f>DATE(E4886,D4886,C4886)</f>
        <v>23600</v>
      </c>
      <c r="G4886" s="24" t="s">
        <v>6085</v>
      </c>
      <c r="H4886" s="2">
        <v>560000</v>
      </c>
      <c r="I4886" s="2">
        <v>1537860</v>
      </c>
      <c r="J4886" s="2">
        <v>1585688</v>
      </c>
      <c r="K4886" s="28" t="str">
        <f t="shared" si="610"/>
        <v/>
      </c>
      <c r="L4886" s="28" t="str">
        <f t="shared" si="611"/>
        <v/>
      </c>
      <c r="M4886" s="28" t="s">
        <v>6085</v>
      </c>
      <c r="N4886" s="28" t="str">
        <f t="shared" si="612"/>
        <v/>
      </c>
      <c r="O4886" s="28" t="str">
        <f>IF(N4886=1,M4886&amp;" ("&amp;E4886&amp;")",M4886)</f>
        <v>A Hard Day's Night</v>
      </c>
      <c r="P4886" s="36">
        <f>INDEX(cpi!$A$1:$M$105,MATCH('Inflation adjust calc'!$E4886,cpi!$A:$A,0),MATCH('Inflation adjust calc'!$D4886,cpi!$1:$1,0))</f>
        <v>31</v>
      </c>
      <c r="Q4886" s="36">
        <f>cpi!$I$2</f>
        <v>240.85300000000001</v>
      </c>
      <c r="R4886" s="36">
        <f t="shared" si="617"/>
        <v>7.7694516129032261</v>
      </c>
      <c r="S4886" s="28" t="str">
        <f t="shared" si="613"/>
        <v/>
      </c>
      <c r="T4886" s="37">
        <f t="shared" si="614"/>
        <v>4350892.9032258065</v>
      </c>
      <c r="U4886" s="37">
        <f t="shared" si="615"/>
        <v>11948328.857419355</v>
      </c>
      <c r="V4886" s="37">
        <f t="shared" si="616"/>
        <v>12319926.189161291</v>
      </c>
    </row>
    <row r="4887" spans="1:22">
      <c r="A4887" s="23">
        <v>4886</v>
      </c>
      <c r="B4887" s="3" t="s">
        <v>178</v>
      </c>
      <c r="C4887" s="28">
        <v>29</v>
      </c>
      <c r="D4887" s="29">
        <v>7</v>
      </c>
      <c r="E4887" s="28">
        <v>2011</v>
      </c>
      <c r="F4887" s="31">
        <f>DATE(E4887,D4887,C4887)</f>
        <v>40753</v>
      </c>
      <c r="G4887" s="24" t="s">
        <v>6086</v>
      </c>
      <c r="H4887" s="2">
        <v>560000</v>
      </c>
      <c r="I4887" s="2">
        <v>3709</v>
      </c>
      <c r="J4887" s="2">
        <v>3709</v>
      </c>
      <c r="K4887" s="28" t="str">
        <f t="shared" si="610"/>
        <v/>
      </c>
      <c r="L4887" s="28" t="str">
        <f t="shared" si="611"/>
        <v/>
      </c>
      <c r="M4887" s="28" t="s">
        <v>6086</v>
      </c>
      <c r="N4887" s="28" t="str">
        <f t="shared" si="612"/>
        <v/>
      </c>
      <c r="O4887" s="28" t="str">
        <f>IF(N4887=1,M4887&amp;" ("&amp;E4887&amp;")",M4887)</f>
        <v>The Harvest/La Cosecha</v>
      </c>
      <c r="P4887" s="36">
        <f>INDEX(cpi!$A$1:$M$105,MATCH('Inflation adjust calc'!$E4887,cpi!$A:$A,0),MATCH('Inflation adjust calc'!$D4887,cpi!$1:$1,0))</f>
        <v>225.922</v>
      </c>
      <c r="Q4887" s="36">
        <f>cpi!$I$2</f>
        <v>240.85300000000001</v>
      </c>
      <c r="R4887" s="36">
        <f t="shared" si="617"/>
        <v>1.0660891812218376</v>
      </c>
      <c r="S4887" s="28" t="str">
        <f t="shared" si="613"/>
        <v/>
      </c>
      <c r="T4887" s="37">
        <f t="shared" si="614"/>
        <v>597009.94148422906</v>
      </c>
      <c r="U4887" s="37">
        <f t="shared" si="615"/>
        <v>3954.1247731517956</v>
      </c>
      <c r="V4887" s="37">
        <f t="shared" si="616"/>
        <v>3954.1247731517956</v>
      </c>
    </row>
    <row r="4888" spans="1:22">
      <c r="A4888" s="23">
        <v>4887</v>
      </c>
      <c r="B4888" s="3" t="s">
        <v>815</v>
      </c>
      <c r="C4888" s="28">
        <v>31</v>
      </c>
      <c r="D4888" s="29">
        <v>12</v>
      </c>
      <c r="E4888" s="28">
        <v>2015</v>
      </c>
      <c r="F4888" s="31">
        <f>DATE(E4888,D4888,C4888)</f>
        <v>42369</v>
      </c>
      <c r="G4888" s="24" t="s">
        <v>6087</v>
      </c>
      <c r="H4888" s="2">
        <v>560000</v>
      </c>
      <c r="I4888">
        <v>0</v>
      </c>
      <c r="J4888" s="2">
        <v>8462</v>
      </c>
      <c r="K4888" s="28" t="str">
        <f t="shared" si="610"/>
        <v/>
      </c>
      <c r="L4888" s="28" t="str">
        <f t="shared" si="611"/>
        <v/>
      </c>
      <c r="M4888" s="28" t="s">
        <v>6087</v>
      </c>
      <c r="N4888" s="28" t="str">
        <f t="shared" si="612"/>
        <v/>
      </c>
      <c r="O4888" s="28" t="str">
        <f>IF(N4888=1,M4888&amp;" ("&amp;E4888&amp;")",M4888)</f>
        <v>Julija in alfa Romeo</v>
      </c>
      <c r="P4888" s="36">
        <f>INDEX(cpi!$A$1:$M$105,MATCH('Inflation adjust calc'!$E4888,cpi!$A:$A,0),MATCH('Inflation adjust calc'!$D4888,cpi!$1:$1,0))</f>
        <v>236.52500000000001</v>
      </c>
      <c r="Q4888" s="36">
        <f>cpi!$I$2</f>
        <v>240.85300000000001</v>
      </c>
      <c r="R4888" s="36">
        <f t="shared" si="617"/>
        <v>1.0182982771377234</v>
      </c>
      <c r="S4888" s="28" t="str">
        <f t="shared" si="613"/>
        <v/>
      </c>
      <c r="T4888" s="37">
        <f t="shared" si="614"/>
        <v>570247.03519712505</v>
      </c>
      <c r="U4888" s="37">
        <f t="shared" si="615"/>
        <v>0</v>
      </c>
      <c r="V4888" s="37">
        <f t="shared" si="616"/>
        <v>8616.8400211394146</v>
      </c>
    </row>
    <row r="4889" spans="1:22">
      <c r="A4889" s="23">
        <v>4888</v>
      </c>
      <c r="B4889" s="3" t="s">
        <v>6088</v>
      </c>
      <c r="C4889" s="28">
        <v>31</v>
      </c>
      <c r="D4889" s="29">
        <v>12</v>
      </c>
      <c r="E4889" s="28">
        <v>1931</v>
      </c>
      <c r="F4889" s="31">
        <f>DATE(E4889,D4889,C4889)</f>
        <v>11688</v>
      </c>
      <c r="G4889" s="24" t="s">
        <v>6089</v>
      </c>
      <c r="H4889" s="2">
        <v>558000</v>
      </c>
      <c r="I4889" s="2">
        <v>900000</v>
      </c>
      <c r="J4889" s="2">
        <v>900000</v>
      </c>
      <c r="K4889" s="28" t="str">
        <f t="shared" si="610"/>
        <v/>
      </c>
      <c r="L4889" s="28" t="str">
        <f t="shared" si="611"/>
        <v/>
      </c>
      <c r="M4889" s="28" t="s">
        <v>6089</v>
      </c>
      <c r="N4889" s="28" t="str">
        <f t="shared" si="612"/>
        <v/>
      </c>
      <c r="O4889" s="28" t="str">
        <f>IF(N4889=1,M4889&amp;" ("&amp;E4889&amp;")",M4889)</f>
        <v>Mata Hari</v>
      </c>
      <c r="P4889" s="36">
        <f>INDEX(cpi!$A$1:$M$105,MATCH('Inflation adjust calc'!$E4889,cpi!$A:$A,0),MATCH('Inflation adjust calc'!$D4889,cpi!$1:$1,0))</f>
        <v>14.6</v>
      </c>
      <c r="Q4889" s="36">
        <f>cpi!$I$2</f>
        <v>240.85300000000001</v>
      </c>
      <c r="R4889" s="36">
        <f t="shared" si="617"/>
        <v>16.49678082191781</v>
      </c>
      <c r="S4889" s="28" t="str">
        <f t="shared" si="613"/>
        <v/>
      </c>
      <c r="T4889" s="37">
        <f t="shared" si="614"/>
        <v>9205203.6986301374</v>
      </c>
      <c r="U4889" s="37">
        <f t="shared" si="615"/>
        <v>14847102.739726029</v>
      </c>
      <c r="V4889" s="37">
        <f t="shared" si="616"/>
        <v>14847102.739726029</v>
      </c>
    </row>
    <row r="4890" spans="1:22">
      <c r="A4890" s="23">
        <v>4889</v>
      </c>
      <c r="B4890" s="3">
        <v>29469</v>
      </c>
      <c r="C4890" s="28">
        <v>9</v>
      </c>
      <c r="D4890" s="29">
        <v>5</v>
      </c>
      <c r="E4890" s="28">
        <v>1980</v>
      </c>
      <c r="F4890" s="31">
        <f>DATE(E4890,D4890,C4890)</f>
        <v>29350</v>
      </c>
      <c r="G4890" s="24" t="s">
        <v>3449</v>
      </c>
      <c r="H4890" s="2">
        <v>550000</v>
      </c>
      <c r="I4890" s="2">
        <v>39754601</v>
      </c>
      <c r="J4890" s="2">
        <v>59754601</v>
      </c>
      <c r="K4890" s="28" t="str">
        <f t="shared" si="610"/>
        <v/>
      </c>
      <c r="L4890" s="28" t="str">
        <f t="shared" si="611"/>
        <v/>
      </c>
      <c r="M4890" s="28" t="s">
        <v>3449</v>
      </c>
      <c r="N4890" s="28">
        <f t="shared" si="612"/>
        <v>1</v>
      </c>
      <c r="O4890" s="28" t="str">
        <f>IF(N4890=1,M4890&amp;" ("&amp;E4890&amp;")",M4890)</f>
        <v>Friday the 13th (1980)</v>
      </c>
      <c r="P4890" s="36">
        <f>INDEX(cpi!$A$1:$M$105,MATCH('Inflation adjust calc'!$E4890,cpi!$A:$A,0),MATCH('Inflation adjust calc'!$D4890,cpi!$1:$1,0))</f>
        <v>81.8</v>
      </c>
      <c r="Q4890" s="36">
        <f>cpi!$I$2</f>
        <v>240.85300000000001</v>
      </c>
      <c r="R4890" s="36">
        <f t="shared" si="617"/>
        <v>2.9444132029339856</v>
      </c>
      <c r="S4890" s="28" t="str">
        <f t="shared" si="613"/>
        <v/>
      </c>
      <c r="T4890" s="37">
        <f t="shared" si="614"/>
        <v>1619427.2616136922</v>
      </c>
      <c r="U4890" s="37">
        <f t="shared" si="615"/>
        <v>117053972.06177263</v>
      </c>
      <c r="V4890" s="37">
        <f t="shared" si="616"/>
        <v>175942236.12045234</v>
      </c>
    </row>
    <row r="4891" spans="1:22">
      <c r="A4891" s="23">
        <v>4890</v>
      </c>
      <c r="B4891" s="3" t="s">
        <v>6090</v>
      </c>
      <c r="C4891" s="28">
        <v>27</v>
      </c>
      <c r="D4891" s="29">
        <v>4</v>
      </c>
      <c r="E4891" s="28">
        <v>1984</v>
      </c>
      <c r="F4891" s="31">
        <f>DATE(E4891,D4891,C4891)</f>
        <v>30799</v>
      </c>
      <c r="G4891" s="24" t="s">
        <v>6091</v>
      </c>
      <c r="H4891" s="2">
        <v>550000</v>
      </c>
      <c r="I4891" s="2">
        <v>5269990</v>
      </c>
      <c r="J4891" s="2">
        <v>5269990</v>
      </c>
      <c r="K4891" s="28" t="str">
        <f t="shared" si="610"/>
        <v/>
      </c>
      <c r="L4891" s="28" t="str">
        <f t="shared" si="611"/>
        <v/>
      </c>
      <c r="M4891" s="28" t="s">
        <v>6091</v>
      </c>
      <c r="N4891" s="28" t="str">
        <f t="shared" si="612"/>
        <v/>
      </c>
      <c r="O4891" s="28" t="str">
        <f>IF(N4891=1,M4891&amp;" ("&amp;E4891&amp;")",M4891)</f>
        <v>Love Letters</v>
      </c>
      <c r="P4891" s="36">
        <f>INDEX(cpi!$A$1:$M$105,MATCH('Inflation adjust calc'!$E4891,cpi!$A:$A,0),MATCH('Inflation adjust calc'!$D4891,cpi!$1:$1,0))</f>
        <v>103.1</v>
      </c>
      <c r="Q4891" s="36">
        <f>cpi!$I$2</f>
        <v>240.85300000000001</v>
      </c>
      <c r="R4891" s="36">
        <f t="shared" si="617"/>
        <v>2.3361105722599422</v>
      </c>
      <c r="S4891" s="28" t="str">
        <f t="shared" si="613"/>
        <v/>
      </c>
      <c r="T4891" s="37">
        <f t="shared" si="614"/>
        <v>1284860.8147429682</v>
      </c>
      <c r="U4891" s="37">
        <f t="shared" si="615"/>
        <v>12311279.354704173</v>
      </c>
      <c r="V4891" s="37">
        <f t="shared" si="616"/>
        <v>12311279.354704173</v>
      </c>
    </row>
    <row r="4892" spans="1:22">
      <c r="A4892" s="23">
        <v>4891</v>
      </c>
      <c r="B4892" s="3">
        <v>41982</v>
      </c>
      <c r="C4892" s="28">
        <v>12</v>
      </c>
      <c r="D4892" s="29">
        <v>9</v>
      </c>
      <c r="E4892" s="28">
        <v>2014</v>
      </c>
      <c r="F4892" s="31">
        <f>DATE(E4892,D4892,C4892)</f>
        <v>41894</v>
      </c>
      <c r="G4892" s="24" t="s">
        <v>6092</v>
      </c>
      <c r="H4892" s="2">
        <v>550000</v>
      </c>
      <c r="I4892" s="2">
        <v>9111</v>
      </c>
      <c r="J4892" s="2">
        <v>9111</v>
      </c>
      <c r="K4892" s="28" t="str">
        <f t="shared" si="610"/>
        <v/>
      </c>
      <c r="L4892" s="28" t="str">
        <f t="shared" si="611"/>
        <v/>
      </c>
      <c r="M4892" s="28" t="s">
        <v>6092</v>
      </c>
      <c r="N4892" s="28" t="str">
        <f t="shared" si="612"/>
        <v/>
      </c>
      <c r="O4892" s="28" t="str">
        <f>IF(N4892=1,M4892&amp;" ("&amp;E4892&amp;")",M4892)</f>
        <v>Faith Connections</v>
      </c>
      <c r="P4892" s="36">
        <f>INDEX(cpi!$A$1:$M$105,MATCH('Inflation adjust calc'!$E4892,cpi!$A:$A,0),MATCH('Inflation adjust calc'!$D4892,cpi!$1:$1,0))</f>
        <v>238.03100000000001</v>
      </c>
      <c r="Q4892" s="36">
        <f>cpi!$I$2</f>
        <v>240.85300000000001</v>
      </c>
      <c r="R4892" s="36">
        <f t="shared" si="617"/>
        <v>1.0118555986405133</v>
      </c>
      <c r="S4892" s="28" t="str">
        <f t="shared" si="613"/>
        <v/>
      </c>
      <c r="T4892" s="37">
        <f t="shared" si="614"/>
        <v>556520.57925228239</v>
      </c>
      <c r="U4892" s="37">
        <f t="shared" si="615"/>
        <v>9219.0163592137178</v>
      </c>
      <c r="V4892" s="37">
        <f t="shared" si="616"/>
        <v>9219.0163592137178</v>
      </c>
    </row>
    <row r="4893" spans="1:22">
      <c r="A4893" s="23">
        <v>4892</v>
      </c>
      <c r="B4893" s="3">
        <v>41063</v>
      </c>
      <c r="C4893" s="28">
        <v>6</v>
      </c>
      <c r="D4893" s="29">
        <v>3</v>
      </c>
      <c r="E4893" s="28">
        <v>2012</v>
      </c>
      <c r="F4893" s="31">
        <f>DATE(E4893,D4893,C4893)</f>
        <v>40974</v>
      </c>
      <c r="G4893" s="24" t="s">
        <v>6093</v>
      </c>
      <c r="H4893" s="2">
        <v>546173</v>
      </c>
      <c r="I4893">
        <v>0</v>
      </c>
      <c r="J4893">
        <v>0</v>
      </c>
      <c r="K4893" s="28">
        <f t="shared" si="610"/>
        <v>1</v>
      </c>
      <c r="L4893" s="28" t="str">
        <f t="shared" si="611"/>
        <v/>
      </c>
      <c r="M4893" s="28" t="s">
        <v>6093</v>
      </c>
      <c r="N4893" s="28" t="str">
        <f t="shared" si="612"/>
        <v/>
      </c>
      <c r="O4893" s="28" t="str">
        <f>IF(N4893=1,M4893&amp;" ("&amp;E4893&amp;")",M4893)</f>
        <v>High Road</v>
      </c>
      <c r="P4893" s="36">
        <f>INDEX(cpi!$A$1:$M$105,MATCH('Inflation adjust calc'!$E4893,cpi!$A:$A,0),MATCH('Inflation adjust calc'!$D4893,cpi!$1:$1,0))</f>
        <v>229.392</v>
      </c>
      <c r="Q4893" s="36">
        <f>cpi!$I$2</f>
        <v>240.85300000000001</v>
      </c>
      <c r="R4893" s="36">
        <f t="shared" si="617"/>
        <v>1.0499625095905698</v>
      </c>
      <c r="S4893" s="28" t="str">
        <f t="shared" si="613"/>
        <v/>
      </c>
      <c r="T4893" s="37">
        <f t="shared" si="614"/>
        <v>573461.17375061032</v>
      </c>
      <c r="U4893" s="37">
        <f t="shared" si="615"/>
        <v>0</v>
      </c>
      <c r="V4893" s="37">
        <f t="shared" si="616"/>
        <v>0</v>
      </c>
    </row>
    <row r="4894" spans="1:22">
      <c r="A4894" s="23">
        <v>4893</v>
      </c>
      <c r="B4894" s="3" t="s">
        <v>743</v>
      </c>
      <c r="C4894" s="28">
        <v>26</v>
      </c>
      <c r="D4894" s="29">
        <v>9</v>
      </c>
      <c r="E4894" s="28">
        <v>2008</v>
      </c>
      <c r="F4894" s="31">
        <f>DATE(E4894,D4894,C4894)</f>
        <v>39717</v>
      </c>
      <c r="G4894" s="24" t="s">
        <v>6094</v>
      </c>
      <c r="H4894" s="2">
        <v>500000</v>
      </c>
      <c r="I4894" s="2">
        <v>33456317</v>
      </c>
      <c r="J4894" s="2">
        <v>33473297</v>
      </c>
      <c r="K4894" s="28" t="str">
        <f t="shared" si="610"/>
        <v/>
      </c>
      <c r="L4894" s="28" t="str">
        <f t="shared" si="611"/>
        <v/>
      </c>
      <c r="M4894" s="28" t="s">
        <v>6094</v>
      </c>
      <c r="N4894" s="28" t="str">
        <f t="shared" si="612"/>
        <v/>
      </c>
      <c r="O4894" s="28" t="str">
        <f>IF(N4894=1,M4894&amp;" ("&amp;E4894&amp;")",M4894)</f>
        <v>Fireproof</v>
      </c>
      <c r="P4894" s="36">
        <f>INDEX(cpi!$A$1:$M$105,MATCH('Inflation adjust calc'!$E4894,cpi!$A:$A,0),MATCH('Inflation adjust calc'!$D4894,cpi!$1:$1,0))</f>
        <v>218.78299999999999</v>
      </c>
      <c r="Q4894" s="36">
        <f>cpi!$I$2</f>
        <v>240.85300000000001</v>
      </c>
      <c r="R4894" s="36">
        <f t="shared" si="617"/>
        <v>1.100876210674504</v>
      </c>
      <c r="S4894" s="28" t="str">
        <f t="shared" si="613"/>
        <v/>
      </c>
      <c r="T4894" s="37">
        <f t="shared" si="614"/>
        <v>550438.10533725203</v>
      </c>
      <c r="U4894" s="37">
        <f t="shared" si="615"/>
        <v>36831263.48208499</v>
      </c>
      <c r="V4894" s="37">
        <f t="shared" si="616"/>
        <v>36849956.360142246</v>
      </c>
    </row>
    <row r="4895" spans="1:22">
      <c r="A4895" s="23">
        <v>4894</v>
      </c>
      <c r="B4895" s="3" t="s">
        <v>6095</v>
      </c>
      <c r="C4895" s="28">
        <v>15</v>
      </c>
      <c r="D4895" s="29">
        <v>11</v>
      </c>
      <c r="E4895" s="28">
        <v>1974</v>
      </c>
      <c r="F4895" s="31">
        <f>DATE(E4895,D4895,C4895)</f>
        <v>27348</v>
      </c>
      <c r="G4895" s="24" t="s">
        <v>6096</v>
      </c>
      <c r="H4895" s="2">
        <v>500000</v>
      </c>
      <c r="I4895" s="2">
        <v>31559560</v>
      </c>
      <c r="J4895" s="2">
        <v>31559560</v>
      </c>
      <c r="K4895" s="28" t="str">
        <f t="shared" si="610"/>
        <v/>
      </c>
      <c r="L4895" s="28" t="str">
        <f t="shared" si="611"/>
        <v/>
      </c>
      <c r="M4895" s="28" t="s">
        <v>6096</v>
      </c>
      <c r="N4895" s="28" t="str">
        <f t="shared" si="612"/>
        <v/>
      </c>
      <c r="O4895" s="28" t="str">
        <f>IF(N4895=1,M4895&amp;" ("&amp;E4895&amp;")",M4895)</f>
        <v>Benji</v>
      </c>
      <c r="P4895" s="36">
        <f>INDEX(cpi!$A$1:$M$105,MATCH('Inflation adjust calc'!$E4895,cpi!$A:$A,0),MATCH('Inflation adjust calc'!$D4895,cpi!$1:$1,0))</f>
        <v>51.5</v>
      </c>
      <c r="Q4895" s="36">
        <f>cpi!$I$2</f>
        <v>240.85300000000001</v>
      </c>
      <c r="R4895" s="36">
        <f t="shared" si="617"/>
        <v>4.6767572815533986</v>
      </c>
      <c r="S4895" s="28" t="str">
        <f t="shared" si="613"/>
        <v/>
      </c>
      <c r="T4895" s="37">
        <f t="shared" si="614"/>
        <v>2338378.6407766994</v>
      </c>
      <c r="U4895" s="37">
        <f t="shared" si="615"/>
        <v>147596402.03262138</v>
      </c>
      <c r="V4895" s="37">
        <f t="shared" si="616"/>
        <v>147596402.03262138</v>
      </c>
    </row>
    <row r="4896" spans="1:22">
      <c r="A4896" s="23">
        <v>4895</v>
      </c>
      <c r="B4896" s="3">
        <v>38146</v>
      </c>
      <c r="C4896" s="28">
        <v>6</v>
      </c>
      <c r="D4896" s="29">
        <v>8</v>
      </c>
      <c r="E4896" s="28">
        <v>2004</v>
      </c>
      <c r="F4896" s="31">
        <f>DATE(E4896,D4896,C4896)</f>
        <v>38205</v>
      </c>
      <c r="G4896" s="24" t="s">
        <v>6097</v>
      </c>
      <c r="H4896" s="2">
        <v>500000</v>
      </c>
      <c r="I4896" s="2">
        <v>30500882</v>
      </c>
      <c r="J4896" s="2">
        <v>55518641</v>
      </c>
      <c r="K4896" s="28" t="str">
        <f t="shared" si="610"/>
        <v/>
      </c>
      <c r="L4896" s="28" t="str">
        <f t="shared" si="611"/>
        <v/>
      </c>
      <c r="M4896" s="28" t="s">
        <v>6097</v>
      </c>
      <c r="N4896" s="28" t="str">
        <f t="shared" si="612"/>
        <v/>
      </c>
      <c r="O4896" s="28" t="str">
        <f>IF(N4896=1,M4896&amp;" ("&amp;E4896&amp;")",M4896)</f>
        <v>Open Water</v>
      </c>
      <c r="P4896" s="36">
        <f>INDEX(cpi!$A$1:$M$105,MATCH('Inflation adjust calc'!$E4896,cpi!$A:$A,0),MATCH('Inflation adjust calc'!$D4896,cpi!$1:$1,0))</f>
        <v>189.5</v>
      </c>
      <c r="Q4896" s="36">
        <f>cpi!$I$2</f>
        <v>240.85300000000001</v>
      </c>
      <c r="R4896" s="36">
        <f t="shared" si="617"/>
        <v>1.2709920844327178</v>
      </c>
      <c r="S4896" s="28" t="str">
        <f t="shared" si="613"/>
        <v/>
      </c>
      <c r="T4896" s="37">
        <f t="shared" si="614"/>
        <v>635496.04221635894</v>
      </c>
      <c r="U4896" s="37">
        <f t="shared" si="615"/>
        <v>38766379.590216361</v>
      </c>
      <c r="V4896" s="37">
        <f t="shared" si="616"/>
        <v>70563753.249461755</v>
      </c>
    </row>
    <row r="4897" spans="1:22">
      <c r="A4897" s="23">
        <v>4896</v>
      </c>
      <c r="B4897" s="3">
        <v>28126</v>
      </c>
      <c r="C4897" s="28">
        <v>1</v>
      </c>
      <c r="D4897" s="29">
        <v>1</v>
      </c>
      <c r="E4897" s="28">
        <v>1977</v>
      </c>
      <c r="F4897" s="31">
        <f>DATE(E4897,D4897,C4897)</f>
        <v>28126</v>
      </c>
      <c r="G4897" s="24" t="s">
        <v>6098</v>
      </c>
      <c r="H4897" s="2">
        <v>500000</v>
      </c>
      <c r="I4897" s="2">
        <v>17000000</v>
      </c>
      <c r="J4897" s="2">
        <v>17000000</v>
      </c>
      <c r="K4897" s="28" t="str">
        <f t="shared" si="610"/>
        <v/>
      </c>
      <c r="L4897" s="28" t="str">
        <f t="shared" si="611"/>
        <v/>
      </c>
      <c r="M4897" s="28" t="s">
        <v>6098</v>
      </c>
      <c r="N4897" s="28" t="str">
        <f t="shared" si="612"/>
        <v/>
      </c>
      <c r="O4897" s="28" t="str">
        <f>IF(N4897=1,M4897&amp;" ("&amp;E4897&amp;")",M4897)</f>
        <v>Kingdom of the Spiders</v>
      </c>
      <c r="P4897" s="36">
        <f>INDEX(cpi!$A$1:$M$105,MATCH('Inflation adjust calc'!$E4897,cpi!$A:$A,0),MATCH('Inflation adjust calc'!$D4897,cpi!$1:$1,0))</f>
        <v>58.5</v>
      </c>
      <c r="Q4897" s="36">
        <f>cpi!$I$2</f>
        <v>240.85300000000001</v>
      </c>
      <c r="R4897" s="36">
        <f t="shared" si="617"/>
        <v>4.1171452991452995</v>
      </c>
      <c r="S4897" s="28" t="str">
        <f t="shared" si="613"/>
        <v/>
      </c>
      <c r="T4897" s="37">
        <f t="shared" si="614"/>
        <v>2058572.6495726497</v>
      </c>
      <c r="U4897" s="37">
        <f t="shared" si="615"/>
        <v>69991470.085470095</v>
      </c>
      <c r="V4897" s="37">
        <f t="shared" si="616"/>
        <v>69991470.085470095</v>
      </c>
    </row>
    <row r="4898" spans="1:22">
      <c r="A4898" s="23">
        <v>4897</v>
      </c>
      <c r="B4898" s="3" t="s">
        <v>1647</v>
      </c>
      <c r="C4898" s="28">
        <v>13</v>
      </c>
      <c r="D4898" s="29">
        <v>5</v>
      </c>
      <c r="E4898" s="28">
        <v>2005</v>
      </c>
      <c r="F4898" s="31">
        <f>DATE(E4898,D4898,C4898)</f>
        <v>38485</v>
      </c>
      <c r="G4898" s="24" t="s">
        <v>6099</v>
      </c>
      <c r="H4898" s="2">
        <v>500000</v>
      </c>
      <c r="I4898" s="2">
        <v>8117961</v>
      </c>
      <c r="J4898" s="2">
        <v>9387581</v>
      </c>
      <c r="K4898" s="28" t="str">
        <f t="shared" si="610"/>
        <v/>
      </c>
      <c r="L4898" s="28" t="str">
        <f t="shared" si="611"/>
        <v/>
      </c>
      <c r="M4898" s="28" t="s">
        <v>6099</v>
      </c>
      <c r="N4898" s="28" t="str">
        <f t="shared" si="612"/>
        <v/>
      </c>
      <c r="O4898" s="28" t="str">
        <f>IF(N4898=1,M4898&amp;" ("&amp;E4898&amp;")",M4898)</f>
        <v>Mad Hot Ballroom</v>
      </c>
      <c r="P4898" s="36">
        <f>INDEX(cpi!$A$1:$M$105,MATCH('Inflation adjust calc'!$E4898,cpi!$A:$A,0),MATCH('Inflation adjust calc'!$D4898,cpi!$1:$1,0))</f>
        <v>194.4</v>
      </c>
      <c r="Q4898" s="36">
        <f>cpi!$I$2</f>
        <v>240.85300000000001</v>
      </c>
      <c r="R4898" s="36">
        <f t="shared" si="617"/>
        <v>1.2389557613168725</v>
      </c>
      <c r="S4898" s="28" t="str">
        <f t="shared" si="613"/>
        <v/>
      </c>
      <c r="T4898" s="37">
        <f t="shared" si="614"/>
        <v>619477.88065843622</v>
      </c>
      <c r="U4898" s="37">
        <f t="shared" si="615"/>
        <v>10057794.551095679</v>
      </c>
      <c r="V4898" s="37">
        <f t="shared" si="616"/>
        <v>11630797.564778807</v>
      </c>
    </row>
    <row r="4899" spans="1:22">
      <c r="A4899" s="23">
        <v>4898</v>
      </c>
      <c r="B4899" s="3">
        <v>37690</v>
      </c>
      <c r="C4899" s="28">
        <v>3</v>
      </c>
      <c r="D4899" s="29">
        <v>10</v>
      </c>
      <c r="E4899" s="28">
        <v>2003</v>
      </c>
      <c r="F4899" s="31">
        <f>DATE(E4899,D4899,C4899)</f>
        <v>37897</v>
      </c>
      <c r="G4899" s="24" t="s">
        <v>6100</v>
      </c>
      <c r="H4899" s="2">
        <v>500000</v>
      </c>
      <c r="I4899" s="2">
        <v>5801558</v>
      </c>
      <c r="J4899" s="2">
        <v>9470209</v>
      </c>
      <c r="K4899" s="28" t="str">
        <f t="shared" si="610"/>
        <v/>
      </c>
      <c r="L4899" s="28" t="str">
        <f t="shared" si="611"/>
        <v/>
      </c>
      <c r="M4899" s="28" t="s">
        <v>6100</v>
      </c>
      <c r="N4899" s="28" t="str">
        <f t="shared" si="612"/>
        <v/>
      </c>
      <c r="O4899" s="28" t="str">
        <f>IF(N4899=1,M4899&amp;" ("&amp;E4899&amp;")",M4899)</f>
        <v>The Station Agent</v>
      </c>
      <c r="P4899" s="36">
        <f>INDEX(cpi!$A$1:$M$105,MATCH('Inflation adjust calc'!$E4899,cpi!$A:$A,0),MATCH('Inflation adjust calc'!$D4899,cpi!$1:$1,0))</f>
        <v>185</v>
      </c>
      <c r="Q4899" s="36">
        <f>cpi!$I$2</f>
        <v>240.85300000000001</v>
      </c>
      <c r="R4899" s="36">
        <f t="shared" si="617"/>
        <v>1.3019081081081081</v>
      </c>
      <c r="S4899" s="28" t="str">
        <f t="shared" si="613"/>
        <v/>
      </c>
      <c r="T4899" s="37">
        <f t="shared" si="614"/>
        <v>650954.05405405408</v>
      </c>
      <c r="U4899" s="37">
        <f t="shared" si="615"/>
        <v>7553095.3998594591</v>
      </c>
      <c r="V4899" s="37">
        <f t="shared" si="616"/>
        <v>12329341.882578379</v>
      </c>
    </row>
    <row r="4900" spans="1:22">
      <c r="A4900" s="23">
        <v>4899</v>
      </c>
      <c r="B4900" s="3" t="s">
        <v>1592</v>
      </c>
      <c r="C4900" s="28">
        <v>22</v>
      </c>
      <c r="D4900" s="29">
        <v>1</v>
      </c>
      <c r="E4900" s="28">
        <v>2010</v>
      </c>
      <c r="F4900" s="31">
        <f>DATE(E4900,D4900,C4900)</f>
        <v>40200</v>
      </c>
      <c r="G4900" s="24" t="s">
        <v>6101</v>
      </c>
      <c r="H4900" s="2">
        <v>500000</v>
      </c>
      <c r="I4900" s="2">
        <v>3777210</v>
      </c>
      <c r="J4900" s="2">
        <v>3824868</v>
      </c>
      <c r="K4900" s="28" t="str">
        <f t="shared" si="610"/>
        <v/>
      </c>
      <c r="L4900" s="28" t="str">
        <f t="shared" si="611"/>
        <v/>
      </c>
      <c r="M4900" s="28" t="s">
        <v>6101</v>
      </c>
      <c r="N4900" s="28" t="str">
        <f t="shared" si="612"/>
        <v/>
      </c>
      <c r="O4900" s="28" t="str">
        <f>IF(N4900=1,M4900&amp;" ("&amp;E4900&amp;")",M4900)</f>
        <v>To Save a Life</v>
      </c>
      <c r="P4900" s="36">
        <f>INDEX(cpi!$A$1:$M$105,MATCH('Inflation adjust calc'!$E4900,cpi!$A:$A,0),MATCH('Inflation adjust calc'!$D4900,cpi!$1:$1,0))</f>
        <v>216.68700000000001</v>
      </c>
      <c r="Q4900" s="36">
        <f>cpi!$I$2</f>
        <v>240.85300000000001</v>
      </c>
      <c r="R4900" s="36">
        <f t="shared" si="617"/>
        <v>1.1115249184307319</v>
      </c>
      <c r="S4900" s="28" t="str">
        <f t="shared" si="613"/>
        <v/>
      </c>
      <c r="T4900" s="37">
        <f t="shared" si="614"/>
        <v>555762.45921536593</v>
      </c>
      <c r="U4900" s="37">
        <f t="shared" si="615"/>
        <v>4198463.037145745</v>
      </c>
      <c r="V4900" s="37">
        <f t="shared" si="616"/>
        <v>4251436.0917083165</v>
      </c>
    </row>
    <row r="4901" spans="1:22">
      <c r="A4901" s="23">
        <v>4900</v>
      </c>
      <c r="B4901" s="3" t="s">
        <v>674</v>
      </c>
      <c r="C4901" s="28">
        <v>16</v>
      </c>
      <c r="D4901" s="29">
        <v>6</v>
      </c>
      <c r="E4901" s="28">
        <v>2006</v>
      </c>
      <c r="F4901" s="31">
        <f>DATE(E4901,D4901,C4901)</f>
        <v>38884</v>
      </c>
      <c r="G4901" s="24" t="s">
        <v>6102</v>
      </c>
      <c r="H4901" s="2">
        <v>500000</v>
      </c>
      <c r="I4901" s="2">
        <v>3121270</v>
      </c>
      <c r="J4901" s="2">
        <v>3177636</v>
      </c>
      <c r="K4901" s="28" t="str">
        <f t="shared" si="610"/>
        <v/>
      </c>
      <c r="L4901" s="28" t="str">
        <f t="shared" si="611"/>
        <v/>
      </c>
      <c r="M4901" s="28" t="s">
        <v>6102</v>
      </c>
      <c r="N4901" s="28" t="str">
        <f t="shared" si="612"/>
        <v/>
      </c>
      <c r="O4901" s="28" t="str">
        <f>IF(N4901=1,M4901&amp;" ("&amp;E4901&amp;")",M4901)</f>
        <v>Wordplay</v>
      </c>
      <c r="P4901" s="36">
        <f>INDEX(cpi!$A$1:$M$105,MATCH('Inflation adjust calc'!$E4901,cpi!$A:$A,0),MATCH('Inflation adjust calc'!$D4901,cpi!$1:$1,0))</f>
        <v>202.9</v>
      </c>
      <c r="Q4901" s="36">
        <f>cpi!$I$2</f>
        <v>240.85300000000001</v>
      </c>
      <c r="R4901" s="36">
        <f t="shared" si="617"/>
        <v>1.1870527353376048</v>
      </c>
      <c r="S4901" s="28" t="str">
        <f t="shared" si="613"/>
        <v/>
      </c>
      <c r="T4901" s="37">
        <f t="shared" si="614"/>
        <v>593526.36766880238</v>
      </c>
      <c r="U4901" s="37">
        <f t="shared" si="615"/>
        <v>3705112.0912272059</v>
      </c>
      <c r="V4901" s="37">
        <f t="shared" si="616"/>
        <v>3772021.5057072453</v>
      </c>
    </row>
    <row r="4902" spans="1:22">
      <c r="A4902" s="23">
        <v>4901</v>
      </c>
      <c r="B4902" s="3" t="s">
        <v>2284</v>
      </c>
      <c r="C4902" s="28">
        <v>22</v>
      </c>
      <c r="D4902" s="29">
        <v>10</v>
      </c>
      <c r="E4902" s="28">
        <v>1999</v>
      </c>
      <c r="F4902" s="31">
        <f>DATE(E4902,D4902,C4902)</f>
        <v>36455</v>
      </c>
      <c r="G4902" s="24" t="s">
        <v>6103</v>
      </c>
      <c r="H4902" s="2">
        <v>500000</v>
      </c>
      <c r="I4902" s="2">
        <v>2047570</v>
      </c>
      <c r="J4902" s="2">
        <v>2047570</v>
      </c>
      <c r="K4902" s="28" t="str">
        <f t="shared" si="610"/>
        <v/>
      </c>
      <c r="L4902" s="28" t="str">
        <f t="shared" si="611"/>
        <v/>
      </c>
      <c r="M4902" s="28" t="s">
        <v>6103</v>
      </c>
      <c r="N4902" s="28" t="str">
        <f t="shared" si="612"/>
        <v/>
      </c>
      <c r="O4902" s="28" t="str">
        <f>IF(N4902=1,M4902&amp;" ("&amp;E4902&amp;")",M4902)</f>
        <v>Beyond the Mat</v>
      </c>
      <c r="P4902" s="36">
        <f>INDEX(cpi!$A$1:$M$105,MATCH('Inflation adjust calc'!$E4902,cpi!$A:$A,0),MATCH('Inflation adjust calc'!$D4902,cpi!$1:$1,0))</f>
        <v>168.2</v>
      </c>
      <c r="Q4902" s="36">
        <f>cpi!$I$2</f>
        <v>240.85300000000001</v>
      </c>
      <c r="R4902" s="36">
        <f t="shared" si="617"/>
        <v>1.4319441141498217</v>
      </c>
      <c r="S4902" s="28" t="str">
        <f t="shared" si="613"/>
        <v/>
      </c>
      <c r="T4902" s="37">
        <f t="shared" si="614"/>
        <v>715972.05707491084</v>
      </c>
      <c r="U4902" s="37">
        <f t="shared" si="615"/>
        <v>2932005.8098097504</v>
      </c>
      <c r="V4902" s="37">
        <f t="shared" si="616"/>
        <v>2932005.8098097504</v>
      </c>
    </row>
    <row r="4903" spans="1:22">
      <c r="A4903" s="23">
        <v>4902</v>
      </c>
      <c r="B4903" s="3">
        <v>37258</v>
      </c>
      <c r="C4903" s="28">
        <v>1</v>
      </c>
      <c r="D4903" s="29">
        <v>2</v>
      </c>
      <c r="E4903" s="28">
        <v>2002</v>
      </c>
      <c r="F4903" s="31">
        <f>DATE(E4903,D4903,C4903)</f>
        <v>37288</v>
      </c>
      <c r="G4903" s="24" t="s">
        <v>6104</v>
      </c>
      <c r="H4903" s="2">
        <v>500000</v>
      </c>
      <c r="I4903" s="2">
        <v>1250798</v>
      </c>
      <c r="J4903" s="2">
        <v>1250798</v>
      </c>
      <c r="K4903" s="28" t="str">
        <f t="shared" si="610"/>
        <v/>
      </c>
      <c r="L4903" s="28" t="str">
        <f t="shared" si="611"/>
        <v/>
      </c>
      <c r="M4903" s="28" t="s">
        <v>6104</v>
      </c>
      <c r="N4903" s="28" t="str">
        <f t="shared" si="612"/>
        <v/>
      </c>
      <c r="O4903" s="28" t="str">
        <f>IF(N4903=1,M4903&amp;" ("&amp;E4903&amp;")",M4903)</f>
        <v>The Singles Ward</v>
      </c>
      <c r="P4903" s="36">
        <f>INDEX(cpi!$A$1:$M$105,MATCH('Inflation adjust calc'!$E4903,cpi!$A:$A,0),MATCH('Inflation adjust calc'!$D4903,cpi!$1:$1,0))</f>
        <v>177.8</v>
      </c>
      <c r="Q4903" s="36">
        <f>cpi!$I$2</f>
        <v>240.85300000000001</v>
      </c>
      <c r="R4903" s="36">
        <f t="shared" si="617"/>
        <v>1.35462879640045</v>
      </c>
      <c r="S4903" s="28" t="str">
        <f t="shared" si="613"/>
        <v/>
      </c>
      <c r="T4903" s="37">
        <f t="shared" si="614"/>
        <v>677314.39820022497</v>
      </c>
      <c r="U4903" s="37">
        <f t="shared" si="615"/>
        <v>1694366.98928009</v>
      </c>
      <c r="V4903" s="37">
        <f t="shared" si="616"/>
        <v>1694366.98928009</v>
      </c>
    </row>
    <row r="4904" spans="1:22">
      <c r="A4904" s="23">
        <v>4903</v>
      </c>
      <c r="B4904" s="3">
        <v>40762</v>
      </c>
      <c r="C4904" s="28">
        <v>8</v>
      </c>
      <c r="D4904" s="29">
        <v>7</v>
      </c>
      <c r="E4904" s="28">
        <v>2011</v>
      </c>
      <c r="F4904" s="31">
        <f>DATE(E4904,D4904,C4904)</f>
        <v>40732</v>
      </c>
      <c r="G4904" s="24" t="s">
        <v>6105</v>
      </c>
      <c r="H4904" s="2">
        <v>500000</v>
      </c>
      <c r="I4904" s="2">
        <v>1131261</v>
      </c>
      <c r="J4904" s="2">
        <v>1131261</v>
      </c>
      <c r="K4904" s="28" t="str">
        <f t="shared" si="610"/>
        <v/>
      </c>
      <c r="L4904" s="28" t="str">
        <f t="shared" si="611"/>
        <v/>
      </c>
      <c r="M4904" s="28" t="s">
        <v>6105</v>
      </c>
      <c r="N4904" s="28" t="str">
        <f t="shared" si="612"/>
        <v/>
      </c>
      <c r="O4904" s="28" t="str">
        <f>IF(N4904=1,M4904&amp;" ("&amp;E4904&amp;")",M4904)</f>
        <v>Sholem Aleichem: Laughing in the Darkness</v>
      </c>
      <c r="P4904" s="36">
        <f>INDEX(cpi!$A$1:$M$105,MATCH('Inflation adjust calc'!$E4904,cpi!$A:$A,0),MATCH('Inflation adjust calc'!$D4904,cpi!$1:$1,0))</f>
        <v>225.922</v>
      </c>
      <c r="Q4904" s="36">
        <f>cpi!$I$2</f>
        <v>240.85300000000001</v>
      </c>
      <c r="R4904" s="36">
        <f t="shared" si="617"/>
        <v>1.0660891812218376</v>
      </c>
      <c r="S4904" s="28" t="str">
        <f t="shared" si="613"/>
        <v/>
      </c>
      <c r="T4904" s="37">
        <f t="shared" si="614"/>
        <v>533044.59061091882</v>
      </c>
      <c r="U4904" s="37">
        <f t="shared" si="615"/>
        <v>1206025.1132381973</v>
      </c>
      <c r="V4904" s="37">
        <f t="shared" si="616"/>
        <v>1206025.1132381973</v>
      </c>
    </row>
    <row r="4905" spans="1:22">
      <c r="A4905" s="23">
        <v>4904</v>
      </c>
      <c r="B4905" s="3" t="s">
        <v>1569</v>
      </c>
      <c r="C4905" s="28">
        <v>30</v>
      </c>
      <c r="D4905" s="29">
        <v>1</v>
      </c>
      <c r="E4905" s="28">
        <v>2004</v>
      </c>
      <c r="F4905" s="31">
        <f>DATE(E4905,D4905,C4905)</f>
        <v>38016</v>
      </c>
      <c r="G4905" s="24" t="s">
        <v>6106</v>
      </c>
      <c r="H4905" s="2">
        <v>500000</v>
      </c>
      <c r="I4905" s="2">
        <v>1127331</v>
      </c>
      <c r="J4905" s="2">
        <v>1971479</v>
      </c>
      <c r="K4905" s="28" t="str">
        <f t="shared" si="610"/>
        <v/>
      </c>
      <c r="L4905" s="28" t="str">
        <f t="shared" si="611"/>
        <v/>
      </c>
      <c r="M4905" s="28" t="s">
        <v>6106</v>
      </c>
      <c r="N4905" s="28" t="str">
        <f t="shared" si="612"/>
        <v/>
      </c>
      <c r="O4905" s="28" t="str">
        <f>IF(N4905=1,M4905&amp;" ("&amp;E4905&amp;")",M4905)</f>
        <v>Osama</v>
      </c>
      <c r="P4905" s="36">
        <f>INDEX(cpi!$A$1:$M$105,MATCH('Inflation adjust calc'!$E4905,cpi!$A:$A,0),MATCH('Inflation adjust calc'!$D4905,cpi!$1:$1,0))</f>
        <v>185.2</v>
      </c>
      <c r="Q4905" s="36">
        <f>cpi!$I$2</f>
        <v>240.85300000000001</v>
      </c>
      <c r="R4905" s="36">
        <f t="shared" si="617"/>
        <v>1.300502159827214</v>
      </c>
      <c r="S4905" s="28" t="str">
        <f t="shared" si="613"/>
        <v/>
      </c>
      <c r="T4905" s="37">
        <f t="shared" si="614"/>
        <v>650251.07991360698</v>
      </c>
      <c r="U4905" s="37">
        <f t="shared" si="615"/>
        <v>1466096.4003401729</v>
      </c>
      <c r="V4905" s="37">
        <f t="shared" si="616"/>
        <v>2563912.697553996</v>
      </c>
    </row>
    <row r="4906" spans="1:22">
      <c r="A4906" s="23">
        <v>4905</v>
      </c>
      <c r="B4906" s="3">
        <v>36775</v>
      </c>
      <c r="C4906" s="28">
        <v>9</v>
      </c>
      <c r="D4906" s="29">
        <v>6</v>
      </c>
      <c r="E4906" s="28">
        <v>2000</v>
      </c>
      <c r="F4906" s="31">
        <f>DATE(E4906,D4906,C4906)</f>
        <v>36686</v>
      </c>
      <c r="G4906" s="24" t="s">
        <v>6107</v>
      </c>
      <c r="H4906" s="2">
        <v>500000</v>
      </c>
      <c r="I4906" s="2">
        <v>1115313</v>
      </c>
      <c r="J4906" s="2">
        <v>1167524</v>
      </c>
      <c r="K4906" s="28" t="str">
        <f t="shared" si="610"/>
        <v/>
      </c>
      <c r="L4906" s="28" t="str">
        <f t="shared" si="611"/>
        <v/>
      </c>
      <c r="M4906" s="28" t="s">
        <v>6107</v>
      </c>
      <c r="N4906" s="28" t="str">
        <f t="shared" si="612"/>
        <v/>
      </c>
      <c r="O4906" s="28" t="str">
        <f>IF(N4906=1,M4906&amp;" ("&amp;E4906&amp;")",M4906)</f>
        <v>Groove</v>
      </c>
      <c r="P4906" s="36">
        <f>INDEX(cpi!$A$1:$M$105,MATCH('Inflation adjust calc'!$E4906,cpi!$A:$A,0),MATCH('Inflation adjust calc'!$D4906,cpi!$1:$1,0))</f>
        <v>172.4</v>
      </c>
      <c r="Q4906" s="36">
        <f>cpi!$I$2</f>
        <v>240.85300000000001</v>
      </c>
      <c r="R4906" s="36">
        <f t="shared" si="617"/>
        <v>1.3970591647331787</v>
      </c>
      <c r="S4906" s="28" t="str">
        <f t="shared" si="613"/>
        <v/>
      </c>
      <c r="T4906" s="37">
        <f t="shared" si="614"/>
        <v>698529.58236658934</v>
      </c>
      <c r="U4906" s="37">
        <f t="shared" si="615"/>
        <v>1558158.2481960556</v>
      </c>
      <c r="V4906" s="37">
        <f t="shared" si="616"/>
        <v>1631100.1042459398</v>
      </c>
    </row>
    <row r="4907" spans="1:22">
      <c r="A4907" s="23">
        <v>4906</v>
      </c>
      <c r="B4907" s="3" t="s">
        <v>2642</v>
      </c>
      <c r="C4907" s="28">
        <v>31</v>
      </c>
      <c r="D4907" s="29">
        <v>1</v>
      </c>
      <c r="E4907" s="28">
        <v>2003</v>
      </c>
      <c r="F4907" s="31">
        <f>DATE(E4907,D4907,C4907)</f>
        <v>37652</v>
      </c>
      <c r="G4907" s="24" t="s">
        <v>6108</v>
      </c>
      <c r="H4907" s="2">
        <v>500000</v>
      </c>
      <c r="I4907" s="2">
        <v>1111615</v>
      </c>
      <c r="J4907" s="2">
        <v>1111615</v>
      </c>
      <c r="K4907" s="28" t="str">
        <f t="shared" si="610"/>
        <v/>
      </c>
      <c r="L4907" s="28" t="str">
        <f t="shared" si="611"/>
        <v/>
      </c>
      <c r="M4907" s="28" t="s">
        <v>6108</v>
      </c>
      <c r="N4907" s="28" t="str">
        <f t="shared" si="612"/>
        <v/>
      </c>
      <c r="O4907" s="28" t="str">
        <f>IF(N4907=1,M4907&amp;" ("&amp;E4907&amp;")",M4907)</f>
        <v>The R.M.</v>
      </c>
      <c r="P4907" s="36">
        <f>INDEX(cpi!$A$1:$M$105,MATCH('Inflation adjust calc'!$E4907,cpi!$A:$A,0),MATCH('Inflation adjust calc'!$D4907,cpi!$1:$1,0))</f>
        <v>181.7</v>
      </c>
      <c r="Q4907" s="36">
        <f>cpi!$I$2</f>
        <v>240.85300000000001</v>
      </c>
      <c r="R4907" s="36">
        <f t="shared" si="617"/>
        <v>1.325553109521189</v>
      </c>
      <c r="S4907" s="28" t="str">
        <f t="shared" si="613"/>
        <v/>
      </c>
      <c r="T4907" s="37">
        <f t="shared" si="614"/>
        <v>662776.5547605945</v>
      </c>
      <c r="U4907" s="37">
        <f t="shared" si="615"/>
        <v>1473504.7198403964</v>
      </c>
      <c r="V4907" s="37">
        <f t="shared" si="616"/>
        <v>1473504.7198403964</v>
      </c>
    </row>
    <row r="4908" spans="1:22">
      <c r="A4908" s="23">
        <v>4907</v>
      </c>
      <c r="B4908" s="3" t="s">
        <v>928</v>
      </c>
      <c r="C4908" s="28">
        <v>30</v>
      </c>
      <c r="D4908" s="29">
        <v>7</v>
      </c>
      <c r="E4908" s="28">
        <v>1999</v>
      </c>
      <c r="F4908" s="31">
        <f>DATE(E4908,D4908,C4908)</f>
        <v>36371</v>
      </c>
      <c r="G4908" s="24" t="s">
        <v>6109</v>
      </c>
      <c r="H4908" s="2">
        <v>500000</v>
      </c>
      <c r="I4908" s="2">
        <v>985341</v>
      </c>
      <c r="J4908" s="2">
        <v>1027228</v>
      </c>
      <c r="K4908" s="28" t="str">
        <f t="shared" si="610"/>
        <v/>
      </c>
      <c r="L4908" s="28" t="str">
        <f t="shared" si="611"/>
        <v/>
      </c>
      <c r="M4908" s="28" t="s">
        <v>6109</v>
      </c>
      <c r="N4908" s="28" t="str">
        <f t="shared" si="612"/>
        <v/>
      </c>
      <c r="O4908" s="28" t="str">
        <f>IF(N4908=1,M4908&amp;" ("&amp;E4908&amp;")",M4908)</f>
        <v>Twin Falls Idaho</v>
      </c>
      <c r="P4908" s="36">
        <f>INDEX(cpi!$A$1:$M$105,MATCH('Inflation adjust calc'!$E4908,cpi!$A:$A,0),MATCH('Inflation adjust calc'!$D4908,cpi!$1:$1,0))</f>
        <v>166.7</v>
      </c>
      <c r="Q4908" s="36">
        <f>cpi!$I$2</f>
        <v>240.85300000000001</v>
      </c>
      <c r="R4908" s="36">
        <f t="shared" si="617"/>
        <v>1.4448290341931616</v>
      </c>
      <c r="S4908" s="28" t="str">
        <f t="shared" si="613"/>
        <v/>
      </c>
      <c r="T4908" s="37">
        <f t="shared" si="614"/>
        <v>722414.51709658082</v>
      </c>
      <c r="U4908" s="37">
        <f t="shared" si="615"/>
        <v>1423649.2853809239</v>
      </c>
      <c r="V4908" s="37">
        <f t="shared" si="616"/>
        <v>1484168.839136173</v>
      </c>
    </row>
    <row r="4909" spans="1:22">
      <c r="A4909" s="23">
        <v>4908</v>
      </c>
      <c r="B4909" s="3" t="s">
        <v>826</v>
      </c>
      <c r="C4909" s="28">
        <v>20</v>
      </c>
      <c r="D4909" s="29">
        <v>8</v>
      </c>
      <c r="E4909" s="28">
        <v>2004</v>
      </c>
      <c r="F4909" s="31">
        <f>DATE(E4909,D4909,C4909)</f>
        <v>38219</v>
      </c>
      <c r="G4909" s="24" t="s">
        <v>6110</v>
      </c>
      <c r="H4909" s="2">
        <v>500000</v>
      </c>
      <c r="I4909" s="2">
        <v>603951</v>
      </c>
      <c r="J4909" s="2">
        <v>1348750</v>
      </c>
      <c r="K4909" s="28" t="str">
        <f t="shared" si="610"/>
        <v/>
      </c>
      <c r="L4909" s="28" t="str">
        <f t="shared" si="611"/>
        <v/>
      </c>
      <c r="M4909" s="28" t="s">
        <v>6110</v>
      </c>
      <c r="N4909" s="28" t="str">
        <f t="shared" si="612"/>
        <v/>
      </c>
      <c r="O4909" s="28" t="str">
        <f>IF(N4909=1,M4909&amp;" ("&amp;E4909&amp;")",M4909)</f>
        <v>Mean Creek</v>
      </c>
      <c r="P4909" s="36">
        <f>INDEX(cpi!$A$1:$M$105,MATCH('Inflation adjust calc'!$E4909,cpi!$A:$A,0),MATCH('Inflation adjust calc'!$D4909,cpi!$1:$1,0))</f>
        <v>189.5</v>
      </c>
      <c r="Q4909" s="36">
        <f>cpi!$I$2</f>
        <v>240.85300000000001</v>
      </c>
      <c r="R4909" s="36">
        <f t="shared" si="617"/>
        <v>1.2709920844327178</v>
      </c>
      <c r="S4909" s="28" t="str">
        <f t="shared" si="613"/>
        <v/>
      </c>
      <c r="T4909" s="37">
        <f t="shared" si="614"/>
        <v>635496.04221635894</v>
      </c>
      <c r="U4909" s="37">
        <f t="shared" si="615"/>
        <v>767616.94038522441</v>
      </c>
      <c r="V4909" s="37">
        <f t="shared" si="616"/>
        <v>1714250.5738786282</v>
      </c>
    </row>
    <row r="4910" spans="1:22">
      <c r="A4910" s="23">
        <v>4909</v>
      </c>
      <c r="B4910" s="3" t="s">
        <v>1990</v>
      </c>
      <c r="C4910" s="28">
        <v>23</v>
      </c>
      <c r="D4910" s="29">
        <v>8</v>
      </c>
      <c r="E4910" s="28">
        <v>2013</v>
      </c>
      <c r="F4910" s="31">
        <f>DATE(E4910,D4910,C4910)</f>
        <v>41509</v>
      </c>
      <c r="G4910" s="24" t="s">
        <v>6111</v>
      </c>
      <c r="H4910" s="2">
        <v>500000</v>
      </c>
      <c r="I4910" s="2">
        <v>343706</v>
      </c>
      <c r="J4910" s="2">
        <v>407100</v>
      </c>
      <c r="K4910" s="28" t="str">
        <f t="shared" si="610"/>
        <v/>
      </c>
      <c r="L4910" s="28" t="str">
        <f t="shared" si="611"/>
        <v/>
      </c>
      <c r="M4910" s="28" t="s">
        <v>6111</v>
      </c>
      <c r="N4910" s="28" t="str">
        <f t="shared" si="612"/>
        <v/>
      </c>
      <c r="O4910" s="28" t="str">
        <f>IF(N4910=1,M4910&amp;" ("&amp;E4910&amp;")",M4910)</f>
        <v>Drinking Buddies</v>
      </c>
      <c r="P4910" s="36">
        <f>INDEX(cpi!$A$1:$M$105,MATCH('Inflation adjust calc'!$E4910,cpi!$A:$A,0),MATCH('Inflation adjust calc'!$D4910,cpi!$1:$1,0))</f>
        <v>233.87700000000001</v>
      </c>
      <c r="Q4910" s="36">
        <f>cpi!$I$2</f>
        <v>240.85300000000001</v>
      </c>
      <c r="R4910" s="36">
        <f t="shared" si="617"/>
        <v>1.0298276444455847</v>
      </c>
      <c r="S4910" s="28" t="str">
        <f t="shared" si="613"/>
        <v/>
      </c>
      <c r="T4910" s="37">
        <f t="shared" si="614"/>
        <v>514913.82222279237</v>
      </c>
      <c r="U4910" s="37">
        <f t="shared" si="615"/>
        <v>353957.94036181417</v>
      </c>
      <c r="V4910" s="37">
        <f t="shared" si="616"/>
        <v>419242.83405379753</v>
      </c>
    </row>
    <row r="4911" spans="1:22">
      <c r="A4911" s="23">
        <v>4910</v>
      </c>
      <c r="B4911" s="3" t="s">
        <v>899</v>
      </c>
      <c r="C4911" s="28">
        <v>13</v>
      </c>
      <c r="D4911" s="29">
        <v>2</v>
      </c>
      <c r="E4911" s="28">
        <v>1998</v>
      </c>
      <c r="F4911" s="31">
        <f>DATE(E4911,D4911,C4911)</f>
        <v>35839</v>
      </c>
      <c r="G4911" s="24" t="s">
        <v>6112</v>
      </c>
      <c r="H4911" s="2">
        <v>500000</v>
      </c>
      <c r="I4911" s="2">
        <v>334041</v>
      </c>
      <c r="J4911" s="2">
        <v>367582</v>
      </c>
      <c r="K4911" s="28" t="str">
        <f t="shared" si="610"/>
        <v/>
      </c>
      <c r="L4911" s="28" t="str">
        <f t="shared" si="611"/>
        <v/>
      </c>
      <c r="M4911" s="28" t="s">
        <v>6112</v>
      </c>
      <c r="N4911" s="28" t="str">
        <f t="shared" si="612"/>
        <v/>
      </c>
      <c r="O4911" s="28" t="str">
        <f>IF(N4911=1,M4911&amp;" ("&amp;E4911&amp;")",M4911)</f>
        <v>Hurricane Streets</v>
      </c>
      <c r="P4911" s="36">
        <f>INDEX(cpi!$A$1:$M$105,MATCH('Inflation adjust calc'!$E4911,cpi!$A:$A,0),MATCH('Inflation adjust calc'!$D4911,cpi!$1:$1,0))</f>
        <v>161.9</v>
      </c>
      <c r="Q4911" s="36">
        <f>cpi!$I$2</f>
        <v>240.85300000000001</v>
      </c>
      <c r="R4911" s="36">
        <f t="shared" si="617"/>
        <v>1.4876652254478073</v>
      </c>
      <c r="S4911" s="28" t="str">
        <f t="shared" si="613"/>
        <v/>
      </c>
      <c r="T4911" s="37">
        <f t="shared" si="614"/>
        <v>743832.61272390361</v>
      </c>
      <c r="U4911" s="37">
        <f t="shared" si="615"/>
        <v>496941.17957381101</v>
      </c>
      <c r="V4911" s="37">
        <f t="shared" si="616"/>
        <v>546838.95890055597</v>
      </c>
    </row>
    <row r="4912" spans="1:22">
      <c r="A4912" s="23">
        <v>4911</v>
      </c>
      <c r="B4912" s="3">
        <v>37597</v>
      </c>
      <c r="C4912" s="28">
        <v>12</v>
      </c>
      <c r="D4912" s="29">
        <v>7</v>
      </c>
      <c r="E4912" s="28">
        <v>2002</v>
      </c>
      <c r="F4912" s="31">
        <f>DATE(E4912,D4912,C4912)</f>
        <v>37449</v>
      </c>
      <c r="G4912" s="24" t="s">
        <v>6113</v>
      </c>
      <c r="H4912" s="2">
        <v>500000</v>
      </c>
      <c r="I4912" s="2">
        <v>307631</v>
      </c>
      <c r="J4912" s="2">
        <v>308793</v>
      </c>
      <c r="K4912" s="28" t="str">
        <f t="shared" si="610"/>
        <v/>
      </c>
      <c r="L4912" s="28" t="str">
        <f t="shared" si="611"/>
        <v/>
      </c>
      <c r="M4912" s="28" t="s">
        <v>6113</v>
      </c>
      <c r="N4912" s="28" t="str">
        <f t="shared" si="612"/>
        <v/>
      </c>
      <c r="O4912" s="28" t="str">
        <f>IF(N4912=1,M4912&amp;" ("&amp;E4912&amp;")",M4912)</f>
        <v>Never Again</v>
      </c>
      <c r="P4912" s="36">
        <f>INDEX(cpi!$A$1:$M$105,MATCH('Inflation adjust calc'!$E4912,cpi!$A:$A,0),MATCH('Inflation adjust calc'!$D4912,cpi!$1:$1,0))</f>
        <v>180.1</v>
      </c>
      <c r="Q4912" s="36">
        <f>cpi!$I$2</f>
        <v>240.85300000000001</v>
      </c>
      <c r="R4912" s="36">
        <f t="shared" si="617"/>
        <v>1.3373292615213772</v>
      </c>
      <c r="S4912" s="28" t="str">
        <f t="shared" si="613"/>
        <v/>
      </c>
      <c r="T4912" s="37">
        <f t="shared" si="614"/>
        <v>668664.63076068857</v>
      </c>
      <c r="U4912" s="37">
        <f t="shared" si="615"/>
        <v>411403.93805108278</v>
      </c>
      <c r="V4912" s="37">
        <f t="shared" si="616"/>
        <v>412957.91465297062</v>
      </c>
    </row>
    <row r="4913" spans="1:22">
      <c r="A4913" s="23">
        <v>4912</v>
      </c>
      <c r="B4913" s="3" t="s">
        <v>6114</v>
      </c>
      <c r="C4913" s="28">
        <v>19</v>
      </c>
      <c r="D4913" s="29">
        <v>11</v>
      </c>
      <c r="E4913" s="28">
        <v>1956</v>
      </c>
      <c r="F4913" s="31">
        <f>DATE(E4913,D4913,C4913)</f>
        <v>20778</v>
      </c>
      <c r="G4913" s="24" t="s">
        <v>6115</v>
      </c>
      <c r="H4913" s="2">
        <v>500000</v>
      </c>
      <c r="I4913" s="2">
        <v>271736</v>
      </c>
      <c r="J4913" s="2">
        <v>271736</v>
      </c>
      <c r="K4913" s="28" t="str">
        <f t="shared" si="610"/>
        <v/>
      </c>
      <c r="L4913" s="28" t="str">
        <f t="shared" si="611"/>
        <v/>
      </c>
      <c r="M4913" s="28" t="s">
        <v>6115</v>
      </c>
      <c r="N4913" s="28" t="str">
        <f t="shared" si="612"/>
        <v/>
      </c>
      <c r="O4913" s="28" t="str">
        <f>IF(N4913=1,M4913&amp;" ("&amp;E4913&amp;")",M4913)</f>
        <v>Shichinin no samurai</v>
      </c>
      <c r="P4913" s="36">
        <f>INDEX(cpi!$A$1:$M$105,MATCH('Inflation adjust calc'!$E4913,cpi!$A:$A,0),MATCH('Inflation adjust calc'!$D4913,cpi!$1:$1,0))</f>
        <v>27.5</v>
      </c>
      <c r="Q4913" s="36">
        <f>cpi!$I$2</f>
        <v>240.85300000000001</v>
      </c>
      <c r="R4913" s="36">
        <f t="shared" si="617"/>
        <v>8.7582909090909098</v>
      </c>
      <c r="S4913" s="28" t="str">
        <f t="shared" si="613"/>
        <v/>
      </c>
      <c r="T4913" s="37">
        <f t="shared" si="614"/>
        <v>4379145.4545454551</v>
      </c>
      <c r="U4913" s="37">
        <f t="shared" si="615"/>
        <v>2379942.9384727273</v>
      </c>
      <c r="V4913" s="37">
        <f t="shared" si="616"/>
        <v>2379942.9384727273</v>
      </c>
    </row>
    <row r="4914" spans="1:22">
      <c r="A4914" s="23">
        <v>4913</v>
      </c>
      <c r="B4914" s="3" t="s">
        <v>2750</v>
      </c>
      <c r="C4914" s="28">
        <v>29</v>
      </c>
      <c r="D4914" s="29">
        <v>8</v>
      </c>
      <c r="E4914" s="28">
        <v>2003</v>
      </c>
      <c r="F4914" s="31">
        <f>DATE(E4914,D4914,C4914)</f>
        <v>37862</v>
      </c>
      <c r="G4914" s="24" t="s">
        <v>6116</v>
      </c>
      <c r="H4914" s="2">
        <v>500000</v>
      </c>
      <c r="I4914" s="2">
        <v>254293</v>
      </c>
      <c r="J4914" s="2">
        <v>254293</v>
      </c>
      <c r="K4914" s="28" t="str">
        <f t="shared" si="610"/>
        <v/>
      </c>
      <c r="L4914" s="28" t="str">
        <f t="shared" si="611"/>
        <v/>
      </c>
      <c r="M4914" s="28" t="s">
        <v>6116</v>
      </c>
      <c r="N4914" s="28" t="str">
        <f t="shared" si="612"/>
        <v/>
      </c>
      <c r="O4914" s="28" t="str">
        <f>IF(N4914=1,M4914&amp;" ("&amp;E4914&amp;")",M4914)</f>
        <v>Civil Brand</v>
      </c>
      <c r="P4914" s="36">
        <f>INDEX(cpi!$A$1:$M$105,MATCH('Inflation adjust calc'!$E4914,cpi!$A:$A,0),MATCH('Inflation adjust calc'!$D4914,cpi!$1:$1,0))</f>
        <v>184.6</v>
      </c>
      <c r="Q4914" s="36">
        <f>cpi!$I$2</f>
        <v>240.85300000000001</v>
      </c>
      <c r="R4914" s="36">
        <f t="shared" si="617"/>
        <v>1.3047291440953415</v>
      </c>
      <c r="S4914" s="28" t="str">
        <f t="shared" si="613"/>
        <v/>
      </c>
      <c r="T4914" s="37">
        <f t="shared" si="614"/>
        <v>652364.57204767072</v>
      </c>
      <c r="U4914" s="37">
        <f t="shared" si="615"/>
        <v>331783.48823943664</v>
      </c>
      <c r="V4914" s="37">
        <f t="shared" si="616"/>
        <v>331783.48823943664</v>
      </c>
    </row>
    <row r="4915" spans="1:22">
      <c r="A4915" s="23">
        <v>4914</v>
      </c>
      <c r="B4915" s="3" t="s">
        <v>3454</v>
      </c>
      <c r="C4915" s="28">
        <v>29</v>
      </c>
      <c r="D4915" s="29">
        <v>10</v>
      </c>
      <c r="E4915" s="28">
        <v>2010</v>
      </c>
      <c r="F4915" s="31">
        <f>DATE(E4915,D4915,C4915)</f>
        <v>40480</v>
      </c>
      <c r="G4915" s="24" t="s">
        <v>6117</v>
      </c>
      <c r="H4915" s="2">
        <v>500000</v>
      </c>
      <c r="I4915" s="2">
        <v>237301</v>
      </c>
      <c r="J4915" s="2">
        <v>5639730</v>
      </c>
      <c r="K4915" s="28" t="str">
        <f t="shared" si="610"/>
        <v/>
      </c>
      <c r="L4915" s="28" t="str">
        <f t="shared" si="611"/>
        <v/>
      </c>
      <c r="M4915" s="28" t="s">
        <v>6117</v>
      </c>
      <c r="N4915" s="28" t="str">
        <f t="shared" si="612"/>
        <v/>
      </c>
      <c r="O4915" s="28" t="str">
        <f>IF(N4915=1,M4915&amp;" ("&amp;E4915&amp;")",M4915)</f>
        <v>Monsters</v>
      </c>
      <c r="P4915" s="36">
        <f>INDEX(cpi!$A$1:$M$105,MATCH('Inflation adjust calc'!$E4915,cpi!$A:$A,0),MATCH('Inflation adjust calc'!$D4915,cpi!$1:$1,0))</f>
        <v>218.71100000000001</v>
      </c>
      <c r="Q4915" s="36">
        <f>cpi!$I$2</f>
        <v>240.85300000000001</v>
      </c>
      <c r="R4915" s="36">
        <f t="shared" si="617"/>
        <v>1.1012386208283991</v>
      </c>
      <c r="S4915" s="28" t="str">
        <f t="shared" si="613"/>
        <v/>
      </c>
      <c r="T4915" s="37">
        <f t="shared" si="614"/>
        <v>550619.31041419948</v>
      </c>
      <c r="U4915" s="37">
        <f t="shared" si="615"/>
        <v>261325.02596119992</v>
      </c>
      <c r="V4915" s="37">
        <f t="shared" si="616"/>
        <v>6210688.4870445468</v>
      </c>
    </row>
    <row r="4916" spans="1:22">
      <c r="A4916" s="23">
        <v>4915</v>
      </c>
      <c r="B4916" s="3" t="s">
        <v>1450</v>
      </c>
      <c r="C4916" s="28">
        <v>24</v>
      </c>
      <c r="D4916" s="29">
        <v>3</v>
      </c>
      <c r="E4916" s="28">
        <v>2006</v>
      </c>
      <c r="F4916" s="31">
        <f>DATE(E4916,D4916,C4916)</f>
        <v>38800</v>
      </c>
      <c r="G4916" s="24" t="s">
        <v>6118</v>
      </c>
      <c r="H4916" s="2">
        <v>500000</v>
      </c>
      <c r="I4916" s="2">
        <v>154187</v>
      </c>
      <c r="J4916" s="2">
        <v>602789</v>
      </c>
      <c r="K4916" s="28" t="str">
        <f t="shared" si="610"/>
        <v/>
      </c>
      <c r="L4916" s="28" t="str">
        <f t="shared" si="611"/>
        <v/>
      </c>
      <c r="M4916" s="28" t="s">
        <v>6118</v>
      </c>
      <c r="N4916" s="28" t="str">
        <f t="shared" si="612"/>
        <v/>
      </c>
      <c r="O4916" s="28" t="str">
        <f>IF(N4916=1,M4916&amp;" ("&amp;E4916&amp;")",M4916)</f>
        <v>Lonesome Jim</v>
      </c>
      <c r="P4916" s="36">
        <f>INDEX(cpi!$A$1:$M$105,MATCH('Inflation adjust calc'!$E4916,cpi!$A:$A,0),MATCH('Inflation adjust calc'!$D4916,cpi!$1:$1,0))</f>
        <v>199.8</v>
      </c>
      <c r="Q4916" s="36">
        <f>cpi!$I$2</f>
        <v>240.85300000000001</v>
      </c>
      <c r="R4916" s="36">
        <f t="shared" si="617"/>
        <v>1.2054704704704704</v>
      </c>
      <c r="S4916" s="28" t="str">
        <f t="shared" si="613"/>
        <v/>
      </c>
      <c r="T4916" s="37">
        <f t="shared" si="614"/>
        <v>602735.23523523519</v>
      </c>
      <c r="U4916" s="37">
        <f t="shared" si="615"/>
        <v>185867.87543043043</v>
      </c>
      <c r="V4916" s="37">
        <f t="shared" si="616"/>
        <v>726644.33942442434</v>
      </c>
    </row>
    <row r="4917" spans="1:22">
      <c r="A4917" s="23">
        <v>4916</v>
      </c>
      <c r="B4917" s="3" t="s">
        <v>6119</v>
      </c>
      <c r="C4917" s="28">
        <v>17</v>
      </c>
      <c r="D4917" s="29">
        <v>4</v>
      </c>
      <c r="E4917" s="28">
        <v>2013</v>
      </c>
      <c r="F4917" s="31">
        <f>DATE(E4917,D4917,C4917)</f>
        <v>41381</v>
      </c>
      <c r="G4917" s="24" t="s">
        <v>6120</v>
      </c>
      <c r="H4917" s="2">
        <v>500000</v>
      </c>
      <c r="I4917" s="2">
        <v>152449</v>
      </c>
      <c r="J4917" s="2">
        <v>152449</v>
      </c>
      <c r="K4917" s="28" t="str">
        <f t="shared" si="610"/>
        <v/>
      </c>
      <c r="L4917" s="28" t="str">
        <f t="shared" si="611"/>
        <v/>
      </c>
      <c r="M4917" s="28" t="s">
        <v>6120</v>
      </c>
      <c r="N4917" s="28" t="str">
        <f t="shared" si="612"/>
        <v/>
      </c>
      <c r="O4917" s="28" t="str">
        <f>IF(N4917=1,M4917&amp;" ("&amp;E4917&amp;")",M4917)</f>
        <v>Deceptive Practice: The Mysteries and Mentors of Ricky Jay</v>
      </c>
      <c r="P4917" s="36">
        <f>INDEX(cpi!$A$1:$M$105,MATCH('Inflation adjust calc'!$E4917,cpi!$A:$A,0),MATCH('Inflation adjust calc'!$D4917,cpi!$1:$1,0))</f>
        <v>232.53100000000001</v>
      </c>
      <c r="Q4917" s="36">
        <f>cpi!$I$2</f>
        <v>240.85300000000001</v>
      </c>
      <c r="R4917" s="36">
        <f t="shared" si="617"/>
        <v>1.0357887765502234</v>
      </c>
      <c r="S4917" s="28" t="str">
        <f t="shared" si="613"/>
        <v/>
      </c>
      <c r="T4917" s="37">
        <f t="shared" si="614"/>
        <v>517894.38827511168</v>
      </c>
      <c r="U4917" s="37">
        <f t="shared" si="615"/>
        <v>157904.96319630501</v>
      </c>
      <c r="V4917" s="37">
        <f t="shared" si="616"/>
        <v>157904.96319630501</v>
      </c>
    </row>
    <row r="4918" spans="1:22">
      <c r="A4918" s="23">
        <v>4917</v>
      </c>
      <c r="B4918" s="3" t="s">
        <v>656</v>
      </c>
      <c r="C4918" s="28">
        <v>28</v>
      </c>
      <c r="D4918" s="29">
        <v>9</v>
      </c>
      <c r="E4918" s="28">
        <v>2012</v>
      </c>
      <c r="F4918" s="31">
        <f>DATE(E4918,D4918,C4918)</f>
        <v>41180</v>
      </c>
      <c r="G4918" s="24" t="s">
        <v>6121</v>
      </c>
      <c r="H4918" s="2">
        <v>500000</v>
      </c>
      <c r="I4918" s="2">
        <v>134109</v>
      </c>
      <c r="J4918" s="2">
        <v>314444</v>
      </c>
      <c r="K4918" s="28" t="str">
        <f t="shared" si="610"/>
        <v/>
      </c>
      <c r="L4918" s="28" t="str">
        <f t="shared" si="611"/>
        <v/>
      </c>
      <c r="M4918" s="28" t="s">
        <v>6121</v>
      </c>
      <c r="N4918" s="28" t="str">
        <f t="shared" si="612"/>
        <v/>
      </c>
      <c r="O4918" s="28" t="str">
        <f>IF(N4918=1,M4918&amp;" ("&amp;E4918&amp;")",M4918)</f>
        <v>The Other Dream Team</v>
      </c>
      <c r="P4918" s="36">
        <f>INDEX(cpi!$A$1:$M$105,MATCH('Inflation adjust calc'!$E4918,cpi!$A:$A,0),MATCH('Inflation adjust calc'!$D4918,cpi!$1:$1,0))</f>
        <v>231.40700000000001</v>
      </c>
      <c r="Q4918" s="36">
        <f>cpi!$I$2</f>
        <v>240.85300000000001</v>
      </c>
      <c r="R4918" s="36">
        <f t="shared" si="617"/>
        <v>1.0408198541962861</v>
      </c>
      <c r="S4918" s="28" t="str">
        <f t="shared" si="613"/>
        <v/>
      </c>
      <c r="T4918" s="37">
        <f t="shared" si="614"/>
        <v>520409.92709814303</v>
      </c>
      <c r="U4918" s="37">
        <f t="shared" si="615"/>
        <v>139583.30982640974</v>
      </c>
      <c r="V4918" s="37">
        <f t="shared" si="616"/>
        <v>327279.55823289696</v>
      </c>
    </row>
    <row r="4919" spans="1:22">
      <c r="A4919" s="23">
        <v>4918</v>
      </c>
      <c r="B4919" s="3">
        <v>40547</v>
      </c>
      <c r="C4919" s="28">
        <v>1</v>
      </c>
      <c r="D4919" s="29">
        <v>4</v>
      </c>
      <c r="E4919" s="28">
        <v>2011</v>
      </c>
      <c r="F4919" s="31">
        <f>DATE(E4919,D4919,C4919)</f>
        <v>40634</v>
      </c>
      <c r="G4919" s="24" t="s">
        <v>6122</v>
      </c>
      <c r="H4919" s="2">
        <v>500000</v>
      </c>
      <c r="I4919" s="2">
        <v>100370</v>
      </c>
      <c r="J4919" s="2">
        <v>680914</v>
      </c>
      <c r="K4919" s="28" t="str">
        <f t="shared" si="610"/>
        <v/>
      </c>
      <c r="L4919" s="28" t="str">
        <f t="shared" si="611"/>
        <v/>
      </c>
      <c r="M4919" s="28" t="s">
        <v>6122</v>
      </c>
      <c r="N4919" s="28" t="str">
        <f t="shared" si="612"/>
        <v/>
      </c>
      <c r="O4919" s="28" t="str">
        <f>IF(N4919=1,M4919&amp;" ("&amp;E4919&amp;")",M4919)</f>
        <v>Rubber</v>
      </c>
      <c r="P4919" s="36">
        <f>INDEX(cpi!$A$1:$M$105,MATCH('Inflation adjust calc'!$E4919,cpi!$A:$A,0),MATCH('Inflation adjust calc'!$D4919,cpi!$1:$1,0))</f>
        <v>224.90600000000001</v>
      </c>
      <c r="Q4919" s="36">
        <f>cpi!$I$2</f>
        <v>240.85300000000001</v>
      </c>
      <c r="R4919" s="36">
        <f t="shared" si="617"/>
        <v>1.0709051781633216</v>
      </c>
      <c r="S4919" s="28" t="str">
        <f t="shared" si="613"/>
        <v/>
      </c>
      <c r="T4919" s="37">
        <f t="shared" si="614"/>
        <v>535452.58908166084</v>
      </c>
      <c r="U4919" s="37">
        <f t="shared" si="615"/>
        <v>107486.7527322526</v>
      </c>
      <c r="V4919" s="37">
        <f t="shared" si="616"/>
        <v>729194.32848389994</v>
      </c>
    </row>
    <row r="4920" spans="1:22">
      <c r="A4920" s="23">
        <v>4919</v>
      </c>
      <c r="B4920" s="3">
        <v>33239</v>
      </c>
      <c r="C4920" s="28">
        <v>1</v>
      </c>
      <c r="D4920" s="29">
        <v>1</v>
      </c>
      <c r="E4920" s="28">
        <v>1991</v>
      </c>
      <c r="F4920" s="31">
        <f>DATE(E4920,D4920,C4920)</f>
        <v>33239</v>
      </c>
      <c r="G4920" s="24" t="s">
        <v>6123</v>
      </c>
      <c r="H4920" s="2">
        <v>500000</v>
      </c>
      <c r="I4920" s="2">
        <v>55000</v>
      </c>
      <c r="J4920" s="2">
        <v>55000</v>
      </c>
      <c r="K4920" s="28" t="str">
        <f t="shared" si="610"/>
        <v/>
      </c>
      <c r="L4920" s="28" t="str">
        <f t="shared" si="611"/>
        <v/>
      </c>
      <c r="M4920" s="28" t="s">
        <v>6123</v>
      </c>
      <c r="N4920" s="28" t="str">
        <f t="shared" si="612"/>
        <v/>
      </c>
      <c r="O4920" s="28" t="str">
        <f>IF(N4920=1,M4920&amp;" ("&amp;E4920&amp;")",M4920)</f>
        <v>Johnny Suede</v>
      </c>
      <c r="P4920" s="36">
        <f>INDEX(cpi!$A$1:$M$105,MATCH('Inflation adjust calc'!$E4920,cpi!$A:$A,0),MATCH('Inflation adjust calc'!$D4920,cpi!$1:$1,0))</f>
        <v>134.6</v>
      </c>
      <c r="Q4920" s="36">
        <f>cpi!$I$2</f>
        <v>240.85300000000001</v>
      </c>
      <c r="R4920" s="36">
        <f t="shared" si="617"/>
        <v>1.789398216939079</v>
      </c>
      <c r="S4920" s="28" t="str">
        <f t="shared" si="613"/>
        <v/>
      </c>
      <c r="T4920" s="37">
        <f t="shared" si="614"/>
        <v>894699.10846953944</v>
      </c>
      <c r="U4920" s="37">
        <f t="shared" si="615"/>
        <v>98416.90193164935</v>
      </c>
      <c r="V4920" s="37">
        <f t="shared" si="616"/>
        <v>98416.90193164935</v>
      </c>
    </row>
    <row r="4921" spans="1:22">
      <c r="A4921" s="23">
        <v>4920</v>
      </c>
      <c r="B4921" s="3">
        <v>39212</v>
      </c>
      <c r="C4921" s="28">
        <v>5</v>
      </c>
      <c r="D4921" s="29">
        <v>10</v>
      </c>
      <c r="E4921" s="28">
        <v>2007</v>
      </c>
      <c r="F4921" s="31">
        <f>DATE(E4921,D4921,C4921)</f>
        <v>39360</v>
      </c>
      <c r="G4921" s="24" t="s">
        <v>6124</v>
      </c>
      <c r="H4921" s="2">
        <v>500000</v>
      </c>
      <c r="I4921" s="2">
        <v>52850</v>
      </c>
      <c r="J4921" s="2">
        <v>53201</v>
      </c>
      <c r="K4921" s="28" t="str">
        <f t="shared" si="610"/>
        <v/>
      </c>
      <c r="L4921" s="28" t="str">
        <f t="shared" si="611"/>
        <v/>
      </c>
      <c r="M4921" s="28" t="s">
        <v>6124</v>
      </c>
      <c r="N4921" s="28" t="str">
        <f t="shared" si="612"/>
        <v/>
      </c>
      <c r="O4921" s="28" t="str">
        <f>IF(N4921=1,M4921&amp;" ("&amp;E4921&amp;")",M4921)</f>
        <v>Finishing the Game</v>
      </c>
      <c r="P4921" s="36">
        <f>INDEX(cpi!$A$1:$M$105,MATCH('Inflation adjust calc'!$E4921,cpi!$A:$A,0),MATCH('Inflation adjust calc'!$D4921,cpi!$1:$1,0))</f>
        <v>208.93600000000001</v>
      </c>
      <c r="Q4921" s="36">
        <f>cpi!$I$2</f>
        <v>240.85300000000001</v>
      </c>
      <c r="R4921" s="36">
        <f t="shared" si="617"/>
        <v>1.1527596967492437</v>
      </c>
      <c r="S4921" s="28" t="str">
        <f t="shared" si="613"/>
        <v/>
      </c>
      <c r="T4921" s="37">
        <f t="shared" si="614"/>
        <v>576379.84837462183</v>
      </c>
      <c r="U4921" s="37">
        <f t="shared" si="615"/>
        <v>60923.349973197532</v>
      </c>
      <c r="V4921" s="37">
        <f t="shared" si="616"/>
        <v>61327.968626756512</v>
      </c>
    </row>
    <row r="4922" spans="1:22">
      <c r="A4922" s="23">
        <v>4921</v>
      </c>
      <c r="B4922" s="3" t="s">
        <v>1337</v>
      </c>
      <c r="C4922" s="28">
        <v>18</v>
      </c>
      <c r="D4922" s="29">
        <v>4</v>
      </c>
      <c r="E4922" s="28">
        <v>2008</v>
      </c>
      <c r="F4922" s="31">
        <f>DATE(E4922,D4922,C4922)</f>
        <v>39556</v>
      </c>
      <c r="G4922" s="24" t="s">
        <v>6125</v>
      </c>
      <c r="H4922" s="2">
        <v>500000</v>
      </c>
      <c r="I4922" s="2">
        <v>32033</v>
      </c>
      <c r="J4922" s="2">
        <v>32033</v>
      </c>
      <c r="K4922" s="28" t="str">
        <f t="shared" si="610"/>
        <v/>
      </c>
      <c r="L4922" s="28" t="str">
        <f t="shared" si="611"/>
        <v/>
      </c>
      <c r="M4922" s="28" t="s">
        <v>6125</v>
      </c>
      <c r="N4922" s="28" t="str">
        <f t="shared" si="612"/>
        <v/>
      </c>
      <c r="O4922" s="28" t="str">
        <f>IF(N4922=1,M4922&amp;" ("&amp;E4922&amp;")",M4922)</f>
        <v>Kiss the Bride</v>
      </c>
      <c r="P4922" s="36">
        <f>INDEX(cpi!$A$1:$M$105,MATCH('Inflation adjust calc'!$E4922,cpi!$A:$A,0),MATCH('Inflation adjust calc'!$D4922,cpi!$1:$1,0))</f>
        <v>214.82300000000001</v>
      </c>
      <c r="Q4922" s="36">
        <f>cpi!$I$2</f>
        <v>240.85300000000001</v>
      </c>
      <c r="R4922" s="36">
        <f t="shared" si="617"/>
        <v>1.1211695209544601</v>
      </c>
      <c r="S4922" s="28" t="str">
        <f t="shared" si="613"/>
        <v/>
      </c>
      <c r="T4922" s="37">
        <f t="shared" si="614"/>
        <v>560584.76047723007</v>
      </c>
      <c r="U4922" s="37">
        <f t="shared" si="615"/>
        <v>35914.423264734221</v>
      </c>
      <c r="V4922" s="37">
        <f t="shared" si="616"/>
        <v>35914.423264734221</v>
      </c>
    </row>
    <row r="4923" spans="1:22">
      <c r="A4923" s="23">
        <v>4922</v>
      </c>
      <c r="B4923" s="3">
        <v>37932</v>
      </c>
      <c r="C4923" s="28">
        <v>11</v>
      </c>
      <c r="D4923" s="29">
        <v>7</v>
      </c>
      <c r="E4923" s="28">
        <v>2003</v>
      </c>
      <c r="F4923" s="31">
        <f>DATE(E4923,D4923,C4923)</f>
        <v>37813</v>
      </c>
      <c r="G4923" s="24" t="s">
        <v>6126</v>
      </c>
      <c r="H4923" s="2">
        <v>500000</v>
      </c>
      <c r="I4923" s="2">
        <v>19800</v>
      </c>
      <c r="J4923" s="2">
        <v>19800</v>
      </c>
      <c r="K4923" s="28" t="str">
        <f t="shared" si="610"/>
        <v/>
      </c>
      <c r="L4923" s="28" t="str">
        <f t="shared" si="611"/>
        <v/>
      </c>
      <c r="M4923" s="28" t="s">
        <v>6126</v>
      </c>
      <c r="N4923" s="28" t="str">
        <f t="shared" si="612"/>
        <v/>
      </c>
      <c r="O4923" s="28" t="str">
        <f>IF(N4923=1,M4923&amp;" ("&amp;E4923&amp;")",M4923)</f>
        <v>The Journey</v>
      </c>
      <c r="P4923" s="36">
        <f>INDEX(cpi!$A$1:$M$105,MATCH('Inflation adjust calc'!$E4923,cpi!$A:$A,0),MATCH('Inflation adjust calc'!$D4923,cpi!$1:$1,0))</f>
        <v>183.9</v>
      </c>
      <c r="Q4923" s="36">
        <f>cpi!$I$2</f>
        <v>240.85300000000001</v>
      </c>
      <c r="R4923" s="36">
        <f t="shared" si="617"/>
        <v>1.3096954866775421</v>
      </c>
      <c r="S4923" s="28" t="str">
        <f t="shared" si="613"/>
        <v/>
      </c>
      <c r="T4923" s="37">
        <f t="shared" si="614"/>
        <v>654847.74333877105</v>
      </c>
      <c r="U4923" s="37">
        <f t="shared" si="615"/>
        <v>25931.970636215334</v>
      </c>
      <c r="V4923" s="37">
        <f t="shared" si="616"/>
        <v>25931.970636215334</v>
      </c>
    </row>
    <row r="4924" spans="1:22">
      <c r="A4924" s="23">
        <v>4923</v>
      </c>
      <c r="B4924" s="3" t="s">
        <v>6127</v>
      </c>
      <c r="C4924" s="28">
        <v>23</v>
      </c>
      <c r="D4924" s="29">
        <v>4</v>
      </c>
      <c r="E4924" s="28">
        <v>2009</v>
      </c>
      <c r="F4924" s="31">
        <f>DATE(E4924,D4924,C4924)</f>
        <v>39926</v>
      </c>
      <c r="G4924" s="24" t="s">
        <v>322</v>
      </c>
      <c r="H4924" s="2">
        <v>500000</v>
      </c>
      <c r="I4924" s="2">
        <v>15433</v>
      </c>
      <c r="J4924" s="2">
        <v>44793168</v>
      </c>
      <c r="K4924" s="28" t="str">
        <f t="shared" si="610"/>
        <v/>
      </c>
      <c r="L4924" s="28" t="str">
        <f t="shared" si="611"/>
        <v/>
      </c>
      <c r="M4924" s="28" t="s">
        <v>322</v>
      </c>
      <c r="N4924" s="28">
        <f t="shared" si="612"/>
        <v>1</v>
      </c>
      <c r="O4924" s="28" t="str">
        <f>IF(N4924=1,M4924&amp;" ("&amp;E4924&amp;")",M4924)</f>
        <v>Home (2009)</v>
      </c>
      <c r="P4924" s="36">
        <f>INDEX(cpi!$A$1:$M$105,MATCH('Inflation adjust calc'!$E4924,cpi!$A:$A,0),MATCH('Inflation adjust calc'!$D4924,cpi!$1:$1,0))</f>
        <v>213.24</v>
      </c>
      <c r="Q4924" s="36">
        <f>cpi!$I$2</f>
        <v>240.85300000000001</v>
      </c>
      <c r="R4924" s="36">
        <f t="shared" si="617"/>
        <v>1.1294925905083475</v>
      </c>
      <c r="S4924" s="28" t="str">
        <f t="shared" si="613"/>
        <v/>
      </c>
      <c r="T4924" s="37">
        <f t="shared" si="614"/>
        <v>564746.29525417381</v>
      </c>
      <c r="U4924" s="37">
        <f t="shared" si="615"/>
        <v>17431.459149315328</v>
      </c>
      <c r="V4924" s="37">
        <f t="shared" si="616"/>
        <v>50593551.361395612</v>
      </c>
    </row>
    <row r="4925" spans="1:22">
      <c r="A4925" s="23">
        <v>4924</v>
      </c>
      <c r="B4925" s="3">
        <v>37895</v>
      </c>
      <c r="C4925" s="28">
        <v>10</v>
      </c>
      <c r="D4925" s="29">
        <v>1</v>
      </c>
      <c r="E4925" s="28">
        <v>2003</v>
      </c>
      <c r="F4925" s="31">
        <f>DATE(E4925,D4925,C4925)</f>
        <v>37631</v>
      </c>
      <c r="G4925" s="24" t="s">
        <v>6128</v>
      </c>
      <c r="H4925" s="2">
        <v>500000</v>
      </c>
      <c r="I4925" s="2">
        <v>13134</v>
      </c>
      <c r="J4925" s="2">
        <v>13134</v>
      </c>
      <c r="K4925" s="28" t="str">
        <f t="shared" si="610"/>
        <v/>
      </c>
      <c r="L4925" s="28" t="str">
        <f t="shared" si="611"/>
        <v/>
      </c>
      <c r="M4925" s="28" t="s">
        <v>6128</v>
      </c>
      <c r="N4925" s="28" t="str">
        <f t="shared" si="612"/>
        <v/>
      </c>
      <c r="O4925" s="28" t="str">
        <f>IF(N4925=1,M4925&amp;" ("&amp;E4925&amp;")",M4925)</f>
        <v>The Slaughter Rule</v>
      </c>
      <c r="P4925" s="36">
        <f>INDEX(cpi!$A$1:$M$105,MATCH('Inflation adjust calc'!$E4925,cpi!$A:$A,0),MATCH('Inflation adjust calc'!$D4925,cpi!$1:$1,0))</f>
        <v>181.7</v>
      </c>
      <c r="Q4925" s="36">
        <f>cpi!$I$2</f>
        <v>240.85300000000001</v>
      </c>
      <c r="R4925" s="36">
        <f t="shared" si="617"/>
        <v>1.325553109521189</v>
      </c>
      <c r="S4925" s="28" t="str">
        <f t="shared" si="613"/>
        <v/>
      </c>
      <c r="T4925" s="37">
        <f t="shared" si="614"/>
        <v>662776.5547605945</v>
      </c>
      <c r="U4925" s="37">
        <f t="shared" si="615"/>
        <v>17409.814540451298</v>
      </c>
      <c r="V4925" s="37">
        <f t="shared" si="616"/>
        <v>17409.814540451298</v>
      </c>
    </row>
    <row r="4926" spans="1:22">
      <c r="A4926" s="23">
        <v>4925</v>
      </c>
      <c r="B4926" s="3" t="s">
        <v>73</v>
      </c>
      <c r="C4926" s="28">
        <v>14</v>
      </c>
      <c r="D4926" s="29">
        <v>5</v>
      </c>
      <c r="E4926" s="28">
        <v>2010</v>
      </c>
      <c r="F4926" s="31">
        <f>DATE(E4926,D4926,C4926)</f>
        <v>40312</v>
      </c>
      <c r="G4926" s="24" t="s">
        <v>6129</v>
      </c>
      <c r="H4926" s="2">
        <v>500000</v>
      </c>
      <c r="I4926" s="2">
        <v>12232</v>
      </c>
      <c r="J4926" s="2">
        <v>12232</v>
      </c>
      <c r="K4926" s="28" t="str">
        <f t="shared" si="610"/>
        <v/>
      </c>
      <c r="L4926" s="28" t="str">
        <f t="shared" si="611"/>
        <v/>
      </c>
      <c r="M4926" s="28" t="s">
        <v>6129</v>
      </c>
      <c r="N4926" s="28" t="str">
        <f t="shared" si="612"/>
        <v/>
      </c>
      <c r="O4926" s="28" t="str">
        <f>IF(N4926=1,M4926&amp;" ("&amp;E4926&amp;")",M4926)</f>
        <v>The Living Wake</v>
      </c>
      <c r="P4926" s="36">
        <f>INDEX(cpi!$A$1:$M$105,MATCH('Inflation adjust calc'!$E4926,cpi!$A:$A,0),MATCH('Inflation adjust calc'!$D4926,cpi!$1:$1,0))</f>
        <v>218.178</v>
      </c>
      <c r="Q4926" s="36">
        <f>cpi!$I$2</f>
        <v>240.85300000000001</v>
      </c>
      <c r="R4926" s="36">
        <f t="shared" si="617"/>
        <v>1.1039289020891199</v>
      </c>
      <c r="S4926" s="28" t="str">
        <f t="shared" si="613"/>
        <v/>
      </c>
      <c r="T4926" s="37">
        <f t="shared" si="614"/>
        <v>551964.45104455994</v>
      </c>
      <c r="U4926" s="37">
        <f t="shared" si="615"/>
        <v>13503.258330354114</v>
      </c>
      <c r="V4926" s="37">
        <f t="shared" si="616"/>
        <v>13503.258330354114</v>
      </c>
    </row>
    <row r="4927" spans="1:22">
      <c r="A4927" s="23">
        <v>4926</v>
      </c>
      <c r="B4927" s="3" t="s">
        <v>1564</v>
      </c>
      <c r="C4927" s="28">
        <v>27</v>
      </c>
      <c r="D4927" s="29">
        <v>2</v>
      </c>
      <c r="E4927" s="28">
        <v>2009</v>
      </c>
      <c r="F4927" s="31">
        <f>DATE(E4927,D4927,C4927)</f>
        <v>39871</v>
      </c>
      <c r="G4927" s="24" t="s">
        <v>6130</v>
      </c>
      <c r="H4927" s="2">
        <v>500000</v>
      </c>
      <c r="I4927" s="2">
        <v>6840</v>
      </c>
      <c r="J4927" s="2">
        <v>77121</v>
      </c>
      <c r="K4927" s="28" t="str">
        <f t="shared" si="610"/>
        <v/>
      </c>
      <c r="L4927" s="28" t="str">
        <f t="shared" si="611"/>
        <v/>
      </c>
      <c r="M4927" s="28" t="s">
        <v>6130</v>
      </c>
      <c r="N4927" s="28" t="str">
        <f t="shared" si="612"/>
        <v/>
      </c>
      <c r="O4927" s="28" t="str">
        <f>IF(N4927=1,M4927&amp;" ("&amp;E4927&amp;")",M4927)</f>
        <v>Scott Walker: 30 Century Man</v>
      </c>
      <c r="P4927" s="36">
        <f>INDEX(cpi!$A$1:$M$105,MATCH('Inflation adjust calc'!$E4927,cpi!$A:$A,0),MATCH('Inflation adjust calc'!$D4927,cpi!$1:$1,0))</f>
        <v>212.19300000000001</v>
      </c>
      <c r="Q4927" s="36">
        <f>cpi!$I$2</f>
        <v>240.85300000000001</v>
      </c>
      <c r="R4927" s="36">
        <f t="shared" si="617"/>
        <v>1.1350657184732766</v>
      </c>
      <c r="S4927" s="28" t="str">
        <f t="shared" si="613"/>
        <v/>
      </c>
      <c r="T4927" s="37">
        <f t="shared" si="614"/>
        <v>567532.85923663829</v>
      </c>
      <c r="U4927" s="37">
        <f t="shared" si="615"/>
        <v>7763.8495143572118</v>
      </c>
      <c r="V4927" s="37">
        <f t="shared" si="616"/>
        <v>87537.403274377561</v>
      </c>
    </row>
    <row r="4928" spans="1:22">
      <c r="A4928" s="23">
        <v>4927</v>
      </c>
      <c r="B4928" s="3" t="s">
        <v>970</v>
      </c>
      <c r="C4928" s="28">
        <v>21</v>
      </c>
      <c r="D4928" s="29">
        <v>10</v>
      </c>
      <c r="E4928" s="28">
        <v>2005</v>
      </c>
      <c r="F4928" s="31">
        <f>DATE(E4928,D4928,C4928)</f>
        <v>38646</v>
      </c>
      <c r="G4928" s="24" t="s">
        <v>6131</v>
      </c>
      <c r="H4928" s="2">
        <v>500000</v>
      </c>
      <c r="I4928" s="2">
        <v>4134</v>
      </c>
      <c r="J4928" s="2">
        <v>4134</v>
      </c>
      <c r="K4928" s="28" t="str">
        <f t="shared" si="610"/>
        <v/>
      </c>
      <c r="L4928" s="28" t="str">
        <f t="shared" si="611"/>
        <v/>
      </c>
      <c r="M4928" s="28" t="s">
        <v>6131</v>
      </c>
      <c r="N4928" s="28" t="str">
        <f t="shared" si="612"/>
        <v/>
      </c>
      <c r="O4928" s="28" t="str">
        <f>IF(N4928=1,M4928&amp;" ("&amp;E4928&amp;")",M4928)</f>
        <v>The Californians</v>
      </c>
      <c r="P4928" s="36">
        <f>INDEX(cpi!$A$1:$M$105,MATCH('Inflation adjust calc'!$E4928,cpi!$A:$A,0),MATCH('Inflation adjust calc'!$D4928,cpi!$1:$1,0))</f>
        <v>199.2</v>
      </c>
      <c r="Q4928" s="36">
        <f>cpi!$I$2</f>
        <v>240.85300000000001</v>
      </c>
      <c r="R4928" s="36">
        <f t="shared" si="617"/>
        <v>1.20910140562249</v>
      </c>
      <c r="S4928" s="28" t="str">
        <f t="shared" si="613"/>
        <v/>
      </c>
      <c r="T4928" s="37">
        <f t="shared" si="614"/>
        <v>604550.70281124499</v>
      </c>
      <c r="U4928" s="37">
        <f t="shared" si="615"/>
        <v>4998.4252108433739</v>
      </c>
      <c r="V4928" s="37">
        <f t="shared" si="616"/>
        <v>4998.4252108433739</v>
      </c>
    </row>
    <row r="4929" spans="1:22">
      <c r="A4929" s="23">
        <v>4928</v>
      </c>
      <c r="B4929" s="3">
        <v>41921</v>
      </c>
      <c r="C4929" s="28">
        <v>10</v>
      </c>
      <c r="D4929" s="29">
        <v>9</v>
      </c>
      <c r="E4929" s="28">
        <v>2014</v>
      </c>
      <c r="F4929" s="31">
        <f>DATE(E4929,D4929,C4929)</f>
        <v>41892</v>
      </c>
      <c r="G4929" s="24" t="s">
        <v>6132</v>
      </c>
      <c r="H4929" s="2">
        <v>500000</v>
      </c>
      <c r="I4929" s="2">
        <v>1822</v>
      </c>
      <c r="J4929" s="2">
        <v>1822</v>
      </c>
      <c r="K4929" s="28" t="str">
        <f t="shared" si="610"/>
        <v/>
      </c>
      <c r="L4929" s="28" t="str">
        <f t="shared" si="611"/>
        <v/>
      </c>
      <c r="M4929" s="28" t="s">
        <v>6132</v>
      </c>
      <c r="N4929" s="28" t="str">
        <f t="shared" si="612"/>
        <v/>
      </c>
      <c r="O4929" s="28" t="str">
        <f>IF(N4929=1,M4929&amp;" ("&amp;E4929&amp;")",M4929)</f>
        <v>Born to Fly: Elizabeth Streb vs. Gravity</v>
      </c>
      <c r="P4929" s="36">
        <f>INDEX(cpi!$A$1:$M$105,MATCH('Inflation adjust calc'!$E4929,cpi!$A:$A,0),MATCH('Inflation adjust calc'!$D4929,cpi!$1:$1,0))</f>
        <v>238.03100000000001</v>
      </c>
      <c r="Q4929" s="36">
        <f>cpi!$I$2</f>
        <v>240.85300000000001</v>
      </c>
      <c r="R4929" s="36">
        <f t="shared" si="617"/>
        <v>1.0118555986405133</v>
      </c>
      <c r="S4929" s="28" t="str">
        <f t="shared" si="613"/>
        <v/>
      </c>
      <c r="T4929" s="37">
        <f t="shared" si="614"/>
        <v>505927.79932025669</v>
      </c>
      <c r="U4929" s="37">
        <f t="shared" si="615"/>
        <v>1843.6009007230152</v>
      </c>
      <c r="V4929" s="37">
        <f t="shared" si="616"/>
        <v>1843.6009007230152</v>
      </c>
    </row>
    <row r="4930" spans="1:22">
      <c r="A4930" s="23">
        <v>4929</v>
      </c>
      <c r="B4930" s="3" t="s">
        <v>245</v>
      </c>
      <c r="C4930" s="28">
        <v>28</v>
      </c>
      <c r="D4930" s="29">
        <v>6</v>
      </c>
      <c r="E4930" s="28">
        <v>2013</v>
      </c>
      <c r="F4930" s="31">
        <f>DATE(E4930,D4930,C4930)</f>
        <v>41453</v>
      </c>
      <c r="G4930" s="24" t="s">
        <v>6133</v>
      </c>
      <c r="H4930" s="2">
        <v>500000</v>
      </c>
      <c r="I4930" s="2">
        <v>1778</v>
      </c>
      <c r="J4930" s="2">
        <v>1778</v>
      </c>
      <c r="K4930" s="28" t="str">
        <f t="shared" si="610"/>
        <v/>
      </c>
      <c r="L4930" s="28" t="str">
        <f t="shared" si="611"/>
        <v/>
      </c>
      <c r="M4930" s="28" t="s">
        <v>6133</v>
      </c>
      <c r="N4930" s="28" t="str">
        <f t="shared" si="612"/>
        <v/>
      </c>
      <c r="O4930" s="28" t="str">
        <f>IF(N4930=1,M4930&amp;" ("&amp;E4930&amp;")",M4930)</f>
        <v>Detention of the Dead</v>
      </c>
      <c r="P4930" s="36">
        <f>INDEX(cpi!$A$1:$M$105,MATCH('Inflation adjust calc'!$E4930,cpi!$A:$A,0),MATCH('Inflation adjust calc'!$D4930,cpi!$1:$1,0))</f>
        <v>233.50399999999999</v>
      </c>
      <c r="Q4930" s="36">
        <f>cpi!$I$2</f>
        <v>240.85300000000001</v>
      </c>
      <c r="R4930" s="36">
        <f t="shared" si="617"/>
        <v>1.0314726942579142</v>
      </c>
      <c r="S4930" s="28" t="str">
        <f t="shared" si="613"/>
        <v/>
      </c>
      <c r="T4930" s="37">
        <f t="shared" si="614"/>
        <v>515736.3471289571</v>
      </c>
      <c r="U4930" s="37">
        <f t="shared" si="615"/>
        <v>1833.9584503905714</v>
      </c>
      <c r="V4930" s="37">
        <f t="shared" si="616"/>
        <v>1833.9584503905714</v>
      </c>
    </row>
    <row r="4931" spans="1:22">
      <c r="A4931" s="23">
        <v>4930</v>
      </c>
      <c r="B4931" s="3" t="s">
        <v>1772</v>
      </c>
      <c r="C4931" s="28">
        <v>31</v>
      </c>
      <c r="D4931" s="29">
        <v>12</v>
      </c>
      <c r="E4931" s="28">
        <v>2006</v>
      </c>
      <c r="F4931" s="31">
        <f>DATE(E4931,D4931,C4931)</f>
        <v>39082</v>
      </c>
      <c r="G4931" s="24" t="s">
        <v>6134</v>
      </c>
      <c r="H4931" s="2">
        <v>500000</v>
      </c>
      <c r="I4931">
        <v>0</v>
      </c>
      <c r="J4931" s="2">
        <v>3000000</v>
      </c>
      <c r="K4931" s="28" t="str">
        <f t="shared" ref="K4931:K4994" si="618">IF(J4931=0,1,"")</f>
        <v/>
      </c>
      <c r="L4931" s="28" t="str">
        <f t="shared" ref="L4931:L4994" si="619">IF(E4931&gt;2016,1,"")</f>
        <v/>
      </c>
      <c r="M4931" s="28" t="s">
        <v>6134</v>
      </c>
      <c r="N4931" s="28" t="str">
        <f t="shared" ref="N4931:N4994" si="620">IF(COUNTIF($M$2:$M$5233,M4931)&gt;1,1,"")</f>
        <v/>
      </c>
      <c r="O4931" s="28" t="str">
        <f>IF(N4931=1,M4931&amp;" ("&amp;E4931&amp;")",M4931)</f>
        <v>Fengkuang de Shitou</v>
      </c>
      <c r="P4931" s="36">
        <f>INDEX(cpi!$A$1:$M$105,MATCH('Inflation adjust calc'!$E4931,cpi!$A:$A,0),MATCH('Inflation adjust calc'!$D4931,cpi!$1:$1,0))</f>
        <v>201.8</v>
      </c>
      <c r="Q4931" s="36">
        <f>cpi!$I$2</f>
        <v>240.85300000000001</v>
      </c>
      <c r="R4931" s="36">
        <f t="shared" si="617"/>
        <v>1.1935232903865214</v>
      </c>
      <c r="S4931" s="28" t="str">
        <f t="shared" ref="S4931:S4994" si="621">IF(ISERROR(R4931),1,"")</f>
        <v/>
      </c>
      <c r="T4931" s="37">
        <f t="shared" ref="T4931:T4994" si="622">H4931*$R4931</f>
        <v>596761.64519326075</v>
      </c>
      <c r="U4931" s="37">
        <f t="shared" ref="U4931:U4994" si="623">I4931*$R4931</f>
        <v>0</v>
      </c>
      <c r="V4931" s="37">
        <f t="shared" ref="V4931:V4994" si="624">J4931*$R4931</f>
        <v>3580569.8711595642</v>
      </c>
    </row>
    <row r="4932" spans="1:22">
      <c r="A4932" s="23">
        <v>4931</v>
      </c>
      <c r="B4932" s="3">
        <v>41487</v>
      </c>
      <c r="C4932" s="28">
        <v>8</v>
      </c>
      <c r="D4932" s="29">
        <v>1</v>
      </c>
      <c r="E4932" s="28">
        <v>2013</v>
      </c>
      <c r="F4932" s="31">
        <f>DATE(E4932,D4932,C4932)</f>
        <v>41282</v>
      </c>
      <c r="G4932" s="24" t="s">
        <v>6135</v>
      </c>
      <c r="H4932" s="2">
        <v>500000</v>
      </c>
      <c r="I4932">
        <v>0</v>
      </c>
      <c r="J4932" s="2">
        <v>2141436</v>
      </c>
      <c r="K4932" s="28" t="str">
        <f t="shared" si="618"/>
        <v/>
      </c>
      <c r="L4932" s="28" t="str">
        <f t="shared" si="619"/>
        <v/>
      </c>
      <c r="M4932" s="28" t="s">
        <v>6135</v>
      </c>
      <c r="N4932" s="28" t="str">
        <f t="shared" si="620"/>
        <v/>
      </c>
      <c r="O4932" s="28" t="str">
        <f>IF(N4932=1,M4932&amp;" ("&amp;E4932&amp;")",M4932)</f>
        <v>Now is Good</v>
      </c>
      <c r="P4932" s="36">
        <f>INDEX(cpi!$A$1:$M$105,MATCH('Inflation adjust calc'!$E4932,cpi!$A:$A,0),MATCH('Inflation adjust calc'!$D4932,cpi!$1:$1,0))</f>
        <v>230.28</v>
      </c>
      <c r="Q4932" s="36">
        <f>cpi!$I$2</f>
        <v>240.85300000000001</v>
      </c>
      <c r="R4932" s="36">
        <f t="shared" si="617"/>
        <v>1.0459136703143999</v>
      </c>
      <c r="S4932" s="28" t="str">
        <f t="shared" si="621"/>
        <v/>
      </c>
      <c r="T4932" s="37">
        <f t="shared" si="622"/>
        <v>522956.83515719994</v>
      </c>
      <c r="U4932" s="37">
        <f t="shared" si="623"/>
        <v>0</v>
      </c>
      <c r="V4932" s="37">
        <f t="shared" si="624"/>
        <v>2239757.1865033871</v>
      </c>
    </row>
    <row r="4933" spans="1:22">
      <c r="A4933" s="23">
        <v>4932</v>
      </c>
      <c r="B4933" s="3">
        <v>36933</v>
      </c>
      <c r="C4933" s="28">
        <v>2</v>
      </c>
      <c r="D4933" s="29">
        <v>11</v>
      </c>
      <c r="E4933" s="28">
        <v>2001</v>
      </c>
      <c r="F4933" s="31">
        <f>DATE(E4933,D4933,C4933)</f>
        <v>37197</v>
      </c>
      <c r="G4933" s="24" t="s">
        <v>6136</v>
      </c>
      <c r="H4933" s="2">
        <v>500000</v>
      </c>
      <c r="I4933">
        <v>0</v>
      </c>
      <c r="J4933" s="2">
        <v>7890</v>
      </c>
      <c r="K4933" s="28" t="str">
        <f t="shared" si="618"/>
        <v/>
      </c>
      <c r="L4933" s="28" t="str">
        <f t="shared" si="619"/>
        <v/>
      </c>
      <c r="M4933" s="28" t="s">
        <v>6136</v>
      </c>
      <c r="N4933" s="28" t="str">
        <f t="shared" si="620"/>
        <v/>
      </c>
      <c r="O4933" s="28" t="str">
        <f>IF(N4933=1,M4933&amp;" ("&amp;E4933&amp;")",M4933)</f>
        <v>Everything Put Together</v>
      </c>
      <c r="P4933" s="36">
        <f>INDEX(cpi!$A$1:$M$105,MATCH('Inflation adjust calc'!$E4933,cpi!$A:$A,0),MATCH('Inflation adjust calc'!$D4933,cpi!$1:$1,0))</f>
        <v>177.4</v>
      </c>
      <c r="Q4933" s="36">
        <f>cpi!$I$2</f>
        <v>240.85300000000001</v>
      </c>
      <c r="R4933" s="36">
        <f t="shared" si="617"/>
        <v>1.3576832018038332</v>
      </c>
      <c r="S4933" s="28" t="str">
        <f t="shared" si="621"/>
        <v/>
      </c>
      <c r="T4933" s="37">
        <f t="shared" si="622"/>
        <v>678841.60090191662</v>
      </c>
      <c r="U4933" s="37">
        <f t="shared" si="623"/>
        <v>0</v>
      </c>
      <c r="V4933" s="37">
        <f t="shared" si="624"/>
        <v>10712.120462232244</v>
      </c>
    </row>
    <row r="4934" spans="1:22">
      <c r="A4934" s="23">
        <v>4933</v>
      </c>
      <c r="B4934" s="3" t="s">
        <v>2484</v>
      </c>
      <c r="C4934" s="28">
        <v>31</v>
      </c>
      <c r="D4934" s="29">
        <v>12</v>
      </c>
      <c r="E4934" s="28">
        <v>2010</v>
      </c>
      <c r="F4934" s="31">
        <f>DATE(E4934,D4934,C4934)</f>
        <v>40543</v>
      </c>
      <c r="G4934" s="24" t="s">
        <v>6137</v>
      </c>
      <c r="H4934" s="2">
        <v>500000</v>
      </c>
      <c r="I4934">
        <v>0</v>
      </c>
      <c r="J4934">
        <v>0</v>
      </c>
      <c r="K4934" s="28">
        <f t="shared" si="618"/>
        <v>1</v>
      </c>
      <c r="L4934" s="28" t="str">
        <f t="shared" si="619"/>
        <v/>
      </c>
      <c r="M4934" s="28" t="s">
        <v>6137</v>
      </c>
      <c r="N4934" s="28" t="str">
        <f t="shared" si="620"/>
        <v/>
      </c>
      <c r="O4934" s="28" t="str">
        <f>IF(N4934=1,M4934&amp;" ("&amp;E4934&amp;")",M4934)</f>
        <v>Drones</v>
      </c>
      <c r="P4934" s="36">
        <f>INDEX(cpi!$A$1:$M$105,MATCH('Inflation adjust calc'!$E4934,cpi!$A:$A,0),MATCH('Inflation adjust calc'!$D4934,cpi!$1:$1,0))</f>
        <v>219.179</v>
      </c>
      <c r="Q4934" s="36">
        <f>cpi!$I$2</f>
        <v>240.85300000000001</v>
      </c>
      <c r="R4934" s="36">
        <f t="shared" si="617"/>
        <v>1.0988872109098042</v>
      </c>
      <c r="S4934" s="28" t="str">
        <f t="shared" si="621"/>
        <v/>
      </c>
      <c r="T4934" s="37">
        <f t="shared" si="622"/>
        <v>549443.60545490216</v>
      </c>
      <c r="U4934" s="37">
        <f t="shared" si="623"/>
        <v>0</v>
      </c>
      <c r="V4934" s="37">
        <f t="shared" si="624"/>
        <v>0</v>
      </c>
    </row>
    <row r="4935" spans="1:22">
      <c r="A4935" s="23">
        <v>4934</v>
      </c>
      <c r="B4935" s="3">
        <v>40972</v>
      </c>
      <c r="C4935" s="28">
        <v>3</v>
      </c>
      <c r="D4935" s="29">
        <v>4</v>
      </c>
      <c r="E4935" s="28">
        <v>2012</v>
      </c>
      <c r="F4935" s="31">
        <f>DATE(E4935,D4935,C4935)</f>
        <v>41002</v>
      </c>
      <c r="G4935" s="24" t="s">
        <v>6138</v>
      </c>
      <c r="H4935" s="2">
        <v>500000</v>
      </c>
      <c r="I4935">
        <v>0</v>
      </c>
      <c r="J4935">
        <v>0</v>
      </c>
      <c r="K4935" s="28">
        <f t="shared" si="618"/>
        <v>1</v>
      </c>
      <c r="L4935" s="28" t="str">
        <f t="shared" si="619"/>
        <v/>
      </c>
      <c r="M4935" s="28" t="s">
        <v>6138</v>
      </c>
      <c r="N4935" s="28" t="str">
        <f t="shared" si="620"/>
        <v/>
      </c>
      <c r="O4935" s="28" t="str">
        <f>IF(N4935=1,M4935&amp;" ("&amp;E4935&amp;")",M4935)</f>
        <v>Enter Nowhere</v>
      </c>
      <c r="P4935" s="36">
        <f>INDEX(cpi!$A$1:$M$105,MATCH('Inflation adjust calc'!$E4935,cpi!$A:$A,0),MATCH('Inflation adjust calc'!$D4935,cpi!$1:$1,0))</f>
        <v>230.08500000000001</v>
      </c>
      <c r="Q4935" s="36">
        <f>cpi!$I$2</f>
        <v>240.85300000000001</v>
      </c>
      <c r="R4935" s="36">
        <f t="shared" si="617"/>
        <v>1.0468000956168373</v>
      </c>
      <c r="S4935" s="28" t="str">
        <f t="shared" si="621"/>
        <v/>
      </c>
      <c r="T4935" s="37">
        <f t="shared" si="622"/>
        <v>523400.04780841863</v>
      </c>
      <c r="U4935" s="37">
        <f t="shared" si="623"/>
        <v>0</v>
      </c>
      <c r="V4935" s="37">
        <f t="shared" si="624"/>
        <v>0</v>
      </c>
    </row>
    <row r="4936" spans="1:22">
      <c r="A4936" s="23">
        <v>4935</v>
      </c>
      <c r="B4936" s="3" t="s">
        <v>6139</v>
      </c>
      <c r="C4936" s="28">
        <v>17</v>
      </c>
      <c r="D4936" s="29">
        <v>7</v>
      </c>
      <c r="E4936" s="28">
        <v>2012</v>
      </c>
      <c r="F4936" s="31">
        <f>DATE(E4936,D4936,C4936)</f>
        <v>41107</v>
      </c>
      <c r="G4936" s="24" t="s">
        <v>6140</v>
      </c>
      <c r="H4936" s="2">
        <v>500000</v>
      </c>
      <c r="I4936">
        <v>0</v>
      </c>
      <c r="J4936">
        <v>0</v>
      </c>
      <c r="K4936" s="28">
        <f t="shared" si="618"/>
        <v>1</v>
      </c>
      <c r="L4936" s="28" t="str">
        <f t="shared" si="619"/>
        <v/>
      </c>
      <c r="M4936" s="28" t="s">
        <v>6140</v>
      </c>
      <c r="N4936" s="28" t="str">
        <f t="shared" si="620"/>
        <v/>
      </c>
      <c r="O4936" s="28" t="str">
        <f>IF(N4936=1,M4936&amp;" ("&amp;E4936&amp;")",M4936)</f>
        <v>Girls Gone Dead</v>
      </c>
      <c r="P4936" s="36">
        <f>INDEX(cpi!$A$1:$M$105,MATCH('Inflation adjust calc'!$E4936,cpi!$A:$A,0),MATCH('Inflation adjust calc'!$D4936,cpi!$1:$1,0))</f>
        <v>229.10400000000001</v>
      </c>
      <c r="Q4936" s="36">
        <f>cpi!$I$2</f>
        <v>240.85300000000001</v>
      </c>
      <c r="R4936" s="36">
        <f t="shared" si="617"/>
        <v>1.0512823870382009</v>
      </c>
      <c r="S4936" s="28" t="str">
        <f t="shared" si="621"/>
        <v/>
      </c>
      <c r="T4936" s="37">
        <f t="shared" si="622"/>
        <v>525641.19351910043</v>
      </c>
      <c r="U4936" s="37">
        <f t="shared" si="623"/>
        <v>0</v>
      </c>
      <c r="V4936" s="37">
        <f t="shared" si="624"/>
        <v>0</v>
      </c>
    </row>
    <row r="4937" spans="1:22">
      <c r="A4937" s="23">
        <v>4936</v>
      </c>
      <c r="B4937" s="3" t="s">
        <v>3757</v>
      </c>
      <c r="C4937" s="28">
        <v>31</v>
      </c>
      <c r="D4937" s="29">
        <v>12</v>
      </c>
      <c r="E4937" s="28">
        <v>2005</v>
      </c>
      <c r="F4937" s="31">
        <f>DATE(E4937,D4937,C4937)</f>
        <v>38717</v>
      </c>
      <c r="G4937" s="24" t="s">
        <v>6141</v>
      </c>
      <c r="H4937" s="2">
        <v>500000</v>
      </c>
      <c r="I4937">
        <v>0</v>
      </c>
      <c r="J4937">
        <v>0</v>
      </c>
      <c r="K4937" s="28">
        <f t="shared" si="618"/>
        <v>1</v>
      </c>
      <c r="L4937" s="28" t="str">
        <f t="shared" si="619"/>
        <v/>
      </c>
      <c r="M4937" s="28" t="s">
        <v>6141</v>
      </c>
      <c r="N4937" s="28" t="str">
        <f t="shared" si="620"/>
        <v/>
      </c>
      <c r="O4937" s="28" t="str">
        <f>IF(N4937=1,M4937&amp;" ("&amp;E4937&amp;")",M4937)</f>
        <v>Insomnia Manica</v>
      </c>
      <c r="P4937" s="36">
        <f>INDEX(cpi!$A$1:$M$105,MATCH('Inflation adjust calc'!$E4937,cpi!$A:$A,0),MATCH('Inflation adjust calc'!$D4937,cpi!$1:$1,0))</f>
        <v>196.8</v>
      </c>
      <c r="Q4937" s="36">
        <f>cpi!$I$2</f>
        <v>240.85300000000001</v>
      </c>
      <c r="R4937" s="36">
        <f t="shared" si="617"/>
        <v>1.2238465447154472</v>
      </c>
      <c r="S4937" s="28" t="str">
        <f t="shared" si="621"/>
        <v/>
      </c>
      <c r="T4937" s="37">
        <f t="shared" si="622"/>
        <v>611923.27235772356</v>
      </c>
      <c r="U4937" s="37">
        <f t="shared" si="623"/>
        <v>0</v>
      </c>
      <c r="V4937" s="37">
        <f t="shared" si="624"/>
        <v>0</v>
      </c>
    </row>
    <row r="4938" spans="1:22">
      <c r="A4938" s="23">
        <v>4937</v>
      </c>
      <c r="B4938" s="3" t="s">
        <v>1976</v>
      </c>
      <c r="C4938" s="28">
        <v>31</v>
      </c>
      <c r="D4938" s="29">
        <v>12</v>
      </c>
      <c r="E4938" s="28">
        <v>2014</v>
      </c>
      <c r="F4938" s="31">
        <f>DATE(E4938,D4938,C4938)</f>
        <v>42004</v>
      </c>
      <c r="G4938" s="24" t="s">
        <v>6142</v>
      </c>
      <c r="H4938" s="2">
        <v>500000</v>
      </c>
      <c r="I4938">
        <v>0</v>
      </c>
      <c r="J4938">
        <v>0</v>
      </c>
      <c r="K4938" s="28">
        <f t="shared" si="618"/>
        <v>1</v>
      </c>
      <c r="L4938" s="28" t="str">
        <f t="shared" si="619"/>
        <v/>
      </c>
      <c r="M4938" s="28" t="s">
        <v>6142</v>
      </c>
      <c r="N4938" s="28" t="str">
        <f t="shared" si="620"/>
        <v/>
      </c>
      <c r="O4938" s="28" t="str">
        <f>IF(N4938=1,M4938&amp;" ("&amp;E4938&amp;")",M4938)</f>
        <v>America Is Still The Place</v>
      </c>
      <c r="P4938" s="36">
        <f>INDEX(cpi!$A$1:$M$105,MATCH('Inflation adjust calc'!$E4938,cpi!$A:$A,0),MATCH('Inflation adjust calc'!$D4938,cpi!$1:$1,0))</f>
        <v>234.81200000000001</v>
      </c>
      <c r="Q4938" s="36">
        <f>cpi!$I$2</f>
        <v>240.85300000000001</v>
      </c>
      <c r="R4938" s="36">
        <f t="shared" si="617"/>
        <v>1.0257269645503637</v>
      </c>
      <c r="S4938" s="28" t="str">
        <f t="shared" si="621"/>
        <v/>
      </c>
      <c r="T4938" s="37">
        <f t="shared" si="622"/>
        <v>512863.48227518186</v>
      </c>
      <c r="U4938" s="37">
        <f t="shared" si="623"/>
        <v>0</v>
      </c>
      <c r="V4938" s="37">
        <f t="shared" si="624"/>
        <v>0</v>
      </c>
    </row>
    <row r="4939" spans="1:22">
      <c r="A4939" s="23">
        <v>4938</v>
      </c>
      <c r="B4939" s="3" t="s">
        <v>612</v>
      </c>
      <c r="C4939" s="28">
        <v>24</v>
      </c>
      <c r="D4939" s="29">
        <v>7</v>
      </c>
      <c r="E4939" s="28">
        <v>2015</v>
      </c>
      <c r="F4939" s="31">
        <f>DATE(E4939,D4939,C4939)</f>
        <v>42209</v>
      </c>
      <c r="G4939" s="24" t="s">
        <v>6143</v>
      </c>
      <c r="H4939" s="2">
        <v>500000</v>
      </c>
      <c r="I4939">
        <v>0</v>
      </c>
      <c r="J4939">
        <v>0</v>
      </c>
      <c r="K4939" s="28">
        <f t="shared" si="618"/>
        <v>1</v>
      </c>
      <c r="L4939" s="28" t="str">
        <f t="shared" si="619"/>
        <v/>
      </c>
      <c r="M4939" s="28" t="s">
        <v>6143</v>
      </c>
      <c r="N4939" s="28" t="str">
        <f t="shared" si="620"/>
        <v/>
      </c>
      <c r="O4939" s="28" t="str">
        <f>IF(N4939=1,M4939&amp;" ("&amp;E4939&amp;")",M4939)</f>
        <v>The Outrageous Sophie Tucker</v>
      </c>
      <c r="P4939" s="36">
        <f>INDEX(cpi!$A$1:$M$105,MATCH('Inflation adjust calc'!$E4939,cpi!$A:$A,0),MATCH('Inflation adjust calc'!$D4939,cpi!$1:$1,0))</f>
        <v>238.654</v>
      </c>
      <c r="Q4939" s="36">
        <f>cpi!$I$2</f>
        <v>240.85300000000001</v>
      </c>
      <c r="R4939" s="36">
        <f t="shared" si="617"/>
        <v>1.0092141761713611</v>
      </c>
      <c r="S4939" s="28" t="str">
        <f t="shared" si="621"/>
        <v/>
      </c>
      <c r="T4939" s="37">
        <f t="shared" si="622"/>
        <v>504607.08808568056</v>
      </c>
      <c r="U4939" s="37">
        <f t="shared" si="623"/>
        <v>0</v>
      </c>
      <c r="V4939" s="37">
        <f t="shared" si="624"/>
        <v>0</v>
      </c>
    </row>
    <row r="4940" spans="1:22">
      <c r="A4940" s="23">
        <v>4939</v>
      </c>
      <c r="B4940" s="3">
        <v>42280</v>
      </c>
      <c r="C4940" s="28">
        <v>10</v>
      </c>
      <c r="D4940" s="29">
        <v>3</v>
      </c>
      <c r="E4940" s="28">
        <v>2015</v>
      </c>
      <c r="F4940" s="31">
        <f>DATE(E4940,D4940,C4940)</f>
        <v>42073</v>
      </c>
      <c r="G4940" s="24" t="s">
        <v>6144</v>
      </c>
      <c r="H4940" s="2">
        <v>500000</v>
      </c>
      <c r="I4940">
        <v>0</v>
      </c>
      <c r="J4940">
        <v>0</v>
      </c>
      <c r="K4940" s="28">
        <f t="shared" si="618"/>
        <v>1</v>
      </c>
      <c r="L4940" s="28" t="str">
        <f t="shared" si="619"/>
        <v/>
      </c>
      <c r="M4940" s="28" t="s">
        <v>6144</v>
      </c>
      <c r="N4940" s="28" t="str">
        <f t="shared" si="620"/>
        <v/>
      </c>
      <c r="O4940" s="28" t="str">
        <f>IF(N4940=1,M4940&amp;" ("&amp;E4940&amp;")",M4940)</f>
        <v>Subconscious</v>
      </c>
      <c r="P4940" s="36">
        <f>INDEX(cpi!$A$1:$M$105,MATCH('Inflation adjust calc'!$E4940,cpi!$A:$A,0),MATCH('Inflation adjust calc'!$D4940,cpi!$1:$1,0))</f>
        <v>236.119</v>
      </c>
      <c r="Q4940" s="36">
        <f>cpi!$I$2</f>
        <v>240.85300000000001</v>
      </c>
      <c r="R4940" s="36">
        <f t="shared" si="617"/>
        <v>1.0200492124733715</v>
      </c>
      <c r="S4940" s="28" t="str">
        <f t="shared" si="621"/>
        <v/>
      </c>
      <c r="T4940" s="37">
        <f t="shared" si="622"/>
        <v>510024.60623668577</v>
      </c>
      <c r="U4940" s="37">
        <f t="shared" si="623"/>
        <v>0</v>
      </c>
      <c r="V4940" s="37">
        <f t="shared" si="624"/>
        <v>0</v>
      </c>
    </row>
    <row r="4941" spans="1:22">
      <c r="A4941" s="23">
        <v>4940</v>
      </c>
      <c r="B4941" s="3" t="s">
        <v>4564</v>
      </c>
      <c r="C4941" s="28">
        <v>14</v>
      </c>
      <c r="D4941" s="29">
        <v>4</v>
      </c>
      <c r="E4941" s="28">
        <v>2015</v>
      </c>
      <c r="F4941" s="31">
        <f>DATE(E4941,D4941,C4941)</f>
        <v>42108</v>
      </c>
      <c r="G4941" s="24" t="s">
        <v>6145</v>
      </c>
      <c r="H4941" s="2">
        <v>500000</v>
      </c>
      <c r="I4941">
        <v>0</v>
      </c>
      <c r="J4941">
        <v>0</v>
      </c>
      <c r="K4941" s="28">
        <f t="shared" si="618"/>
        <v>1</v>
      </c>
      <c r="L4941" s="28" t="str">
        <f t="shared" si="619"/>
        <v/>
      </c>
      <c r="M4941" s="28" t="s">
        <v>6145</v>
      </c>
      <c r="N4941" s="28" t="str">
        <f t="shared" si="620"/>
        <v/>
      </c>
      <c r="O4941" s="28" t="str">
        <f>IF(N4941=1,M4941&amp;" ("&amp;E4941&amp;")",M4941)</f>
        <v>Roadside</v>
      </c>
      <c r="P4941" s="36">
        <f>INDEX(cpi!$A$1:$M$105,MATCH('Inflation adjust calc'!$E4941,cpi!$A:$A,0),MATCH('Inflation adjust calc'!$D4941,cpi!$1:$1,0))</f>
        <v>236.59899999999999</v>
      </c>
      <c r="Q4941" s="36">
        <f>cpi!$I$2</f>
        <v>240.85300000000001</v>
      </c>
      <c r="R4941" s="36">
        <f t="shared" si="617"/>
        <v>1.0179797885874413</v>
      </c>
      <c r="S4941" s="28" t="str">
        <f t="shared" si="621"/>
        <v/>
      </c>
      <c r="T4941" s="37">
        <f t="shared" si="622"/>
        <v>508989.89429372066</v>
      </c>
      <c r="U4941" s="37">
        <f t="shared" si="623"/>
        <v>0</v>
      </c>
      <c r="V4941" s="37">
        <f t="shared" si="624"/>
        <v>0</v>
      </c>
    </row>
    <row r="4942" spans="1:22">
      <c r="A4942" s="23">
        <v>4941</v>
      </c>
      <c r="B4942" s="3" t="s">
        <v>1976</v>
      </c>
      <c r="C4942" s="28">
        <v>31</v>
      </c>
      <c r="D4942" s="29">
        <v>12</v>
      </c>
      <c r="E4942" s="28">
        <v>2014</v>
      </c>
      <c r="F4942" s="31">
        <f>DATE(E4942,D4942,C4942)</f>
        <v>42004</v>
      </c>
      <c r="G4942" s="24" t="s">
        <v>6146</v>
      </c>
      <c r="H4942" s="2">
        <v>500000</v>
      </c>
      <c r="I4942">
        <v>0</v>
      </c>
      <c r="J4942">
        <v>0</v>
      </c>
      <c r="K4942" s="28">
        <f t="shared" si="618"/>
        <v>1</v>
      </c>
      <c r="L4942" s="28" t="str">
        <f t="shared" si="619"/>
        <v/>
      </c>
      <c r="M4942" s="28" t="s">
        <v>6146</v>
      </c>
      <c r="N4942" s="28" t="str">
        <f t="shared" si="620"/>
        <v/>
      </c>
      <c r="O4942" s="28" t="str">
        <f>IF(N4942=1,M4942&amp;" ("&amp;E4942&amp;")",M4942)</f>
        <v>Diamond Rufff</v>
      </c>
      <c r="P4942" s="36">
        <f>INDEX(cpi!$A$1:$M$105,MATCH('Inflation adjust calc'!$E4942,cpi!$A:$A,0),MATCH('Inflation adjust calc'!$D4942,cpi!$1:$1,0))</f>
        <v>234.81200000000001</v>
      </c>
      <c r="Q4942" s="36">
        <f>cpi!$I$2</f>
        <v>240.85300000000001</v>
      </c>
      <c r="R4942" s="36">
        <f t="shared" si="617"/>
        <v>1.0257269645503637</v>
      </c>
      <c r="S4942" s="28" t="str">
        <f t="shared" si="621"/>
        <v/>
      </c>
      <c r="T4942" s="37">
        <f t="shared" si="622"/>
        <v>512863.48227518186</v>
      </c>
      <c r="U4942" s="37">
        <f t="shared" si="623"/>
        <v>0</v>
      </c>
      <c r="V4942" s="37">
        <f t="shared" si="624"/>
        <v>0</v>
      </c>
    </row>
    <row r="4943" spans="1:22">
      <c r="A4943" s="23">
        <v>4942</v>
      </c>
      <c r="B4943" s="3">
        <v>42279</v>
      </c>
      <c r="C4943" s="28">
        <v>10</v>
      </c>
      <c r="D4943" s="29">
        <v>2</v>
      </c>
      <c r="E4943" s="28">
        <v>2015</v>
      </c>
      <c r="F4943" s="31">
        <f>DATE(E4943,D4943,C4943)</f>
        <v>42045</v>
      </c>
      <c r="G4943" s="24" t="s">
        <v>6147</v>
      </c>
      <c r="H4943" s="2">
        <v>500000</v>
      </c>
      <c r="I4943">
        <v>0</v>
      </c>
      <c r="J4943">
        <v>0</v>
      </c>
      <c r="K4943" s="28">
        <f t="shared" si="618"/>
        <v>1</v>
      </c>
      <c r="L4943" s="28" t="str">
        <f t="shared" si="619"/>
        <v/>
      </c>
      <c r="M4943" s="28" t="s">
        <v>6147</v>
      </c>
      <c r="N4943" s="28" t="str">
        <f t="shared" si="620"/>
        <v/>
      </c>
      <c r="O4943" s="28" t="str">
        <f>IF(N4943=1,M4943&amp;" ("&amp;E4943&amp;")",M4943)</f>
        <v>Love in the Time of Monsters</v>
      </c>
      <c r="P4943" s="36">
        <f>INDEX(cpi!$A$1:$M$105,MATCH('Inflation adjust calc'!$E4943,cpi!$A:$A,0),MATCH('Inflation adjust calc'!$D4943,cpi!$1:$1,0))</f>
        <v>234.72200000000001</v>
      </c>
      <c r="Q4943" s="36">
        <f>cpi!$I$2</f>
        <v>240.85300000000001</v>
      </c>
      <c r="R4943" s="36">
        <f t="shared" si="617"/>
        <v>1.0261202614156322</v>
      </c>
      <c r="S4943" s="28" t="str">
        <f t="shared" si="621"/>
        <v/>
      </c>
      <c r="T4943" s="37">
        <f t="shared" si="622"/>
        <v>513060.1307078161</v>
      </c>
      <c r="U4943" s="37">
        <f t="shared" si="623"/>
        <v>0</v>
      </c>
      <c r="V4943" s="37">
        <f t="shared" si="624"/>
        <v>0</v>
      </c>
    </row>
    <row r="4944" spans="1:22">
      <c r="A4944" s="23">
        <v>4943</v>
      </c>
      <c r="B4944" s="3" t="s">
        <v>828</v>
      </c>
      <c r="C4944" s="28">
        <v>31</v>
      </c>
      <c r="D4944" s="29">
        <v>12</v>
      </c>
      <c r="E4944" s="28">
        <v>2012</v>
      </c>
      <c r="F4944" s="31">
        <f>DATE(E4944,D4944,C4944)</f>
        <v>41274</v>
      </c>
      <c r="G4944" s="24" t="s">
        <v>6148</v>
      </c>
      <c r="H4944" s="2">
        <v>500000</v>
      </c>
      <c r="I4944">
        <v>0</v>
      </c>
      <c r="J4944">
        <v>0</v>
      </c>
      <c r="K4944" s="28">
        <f t="shared" si="618"/>
        <v>1</v>
      </c>
      <c r="L4944" s="28" t="str">
        <f t="shared" si="619"/>
        <v/>
      </c>
      <c r="M4944" s="28" t="s">
        <v>6148</v>
      </c>
      <c r="N4944" s="28" t="str">
        <f t="shared" si="620"/>
        <v/>
      </c>
      <c r="O4944" s="28" t="str">
        <f>IF(N4944=1,M4944&amp;" ("&amp;E4944&amp;")",M4944)</f>
        <v>El rey de Najayo</v>
      </c>
      <c r="P4944" s="36">
        <f>INDEX(cpi!$A$1:$M$105,MATCH('Inflation adjust calc'!$E4944,cpi!$A:$A,0),MATCH('Inflation adjust calc'!$D4944,cpi!$1:$1,0))</f>
        <v>229.601</v>
      </c>
      <c r="Q4944" s="36">
        <f>cpi!$I$2</f>
        <v>240.85300000000001</v>
      </c>
      <c r="R4944" s="36">
        <f t="shared" si="617"/>
        <v>1.0490067551970592</v>
      </c>
      <c r="S4944" s="28" t="str">
        <f t="shared" si="621"/>
        <v/>
      </c>
      <c r="T4944" s="37">
        <f t="shared" si="622"/>
        <v>524503.37759852957</v>
      </c>
      <c r="U4944" s="37">
        <f t="shared" si="623"/>
        <v>0</v>
      </c>
      <c r="V4944" s="37">
        <f t="shared" si="624"/>
        <v>0</v>
      </c>
    </row>
    <row r="4945" spans="1:22">
      <c r="A4945" s="23">
        <v>4944</v>
      </c>
      <c r="B4945" s="3" t="s">
        <v>1976</v>
      </c>
      <c r="C4945" s="28">
        <v>31</v>
      </c>
      <c r="D4945" s="29">
        <v>12</v>
      </c>
      <c r="E4945" s="28">
        <v>2014</v>
      </c>
      <c r="F4945" s="31">
        <f>DATE(E4945,D4945,C4945)</f>
        <v>42004</v>
      </c>
      <c r="G4945" s="24" t="s">
        <v>6149</v>
      </c>
      <c r="H4945" s="2">
        <v>500000</v>
      </c>
      <c r="I4945">
        <v>0</v>
      </c>
      <c r="J4945">
        <v>0</v>
      </c>
      <c r="K4945" s="28">
        <f t="shared" si="618"/>
        <v>1</v>
      </c>
      <c r="L4945" s="28" t="str">
        <f t="shared" si="619"/>
        <v/>
      </c>
      <c r="M4945" s="28" t="s">
        <v>6149</v>
      </c>
      <c r="N4945" s="28" t="str">
        <f t="shared" si="620"/>
        <v/>
      </c>
      <c r="O4945" s="28" t="str">
        <f>IF(N4945=1,M4945&amp;" ("&amp;E4945&amp;")",M4945)</f>
        <v>Fight to the Finish</v>
      </c>
      <c r="P4945" s="36">
        <f>INDEX(cpi!$A$1:$M$105,MATCH('Inflation adjust calc'!$E4945,cpi!$A:$A,0),MATCH('Inflation adjust calc'!$D4945,cpi!$1:$1,0))</f>
        <v>234.81200000000001</v>
      </c>
      <c r="Q4945" s="36">
        <f>cpi!$I$2</f>
        <v>240.85300000000001</v>
      </c>
      <c r="R4945" s="36">
        <f t="shared" si="617"/>
        <v>1.0257269645503637</v>
      </c>
      <c r="S4945" s="28" t="str">
        <f t="shared" si="621"/>
        <v/>
      </c>
      <c r="T4945" s="37">
        <f t="shared" si="622"/>
        <v>512863.48227518186</v>
      </c>
      <c r="U4945" s="37">
        <f t="shared" si="623"/>
        <v>0</v>
      </c>
      <c r="V4945" s="37">
        <f t="shared" si="624"/>
        <v>0</v>
      </c>
    </row>
    <row r="4946" spans="1:22">
      <c r="A4946" s="23">
        <v>4945</v>
      </c>
      <c r="B4946" s="3" t="s">
        <v>2489</v>
      </c>
      <c r="C4946" s="28">
        <v>31</v>
      </c>
      <c r="D4946" s="29">
        <v>12</v>
      </c>
      <c r="E4946" s="28">
        <v>2013</v>
      </c>
      <c r="F4946" s="31">
        <f>DATE(E4946,D4946,C4946)</f>
        <v>41639</v>
      </c>
      <c r="G4946" s="24" t="s">
        <v>6150</v>
      </c>
      <c r="H4946" s="2">
        <v>500000</v>
      </c>
      <c r="I4946">
        <v>0</v>
      </c>
      <c r="J4946">
        <v>0</v>
      </c>
      <c r="K4946" s="28">
        <f t="shared" si="618"/>
        <v>1</v>
      </c>
      <c r="L4946" s="28" t="str">
        <f t="shared" si="619"/>
        <v/>
      </c>
      <c r="M4946" s="28" t="s">
        <v>6150</v>
      </c>
      <c r="N4946" s="28" t="str">
        <f t="shared" si="620"/>
        <v/>
      </c>
      <c r="O4946" s="28" t="str">
        <f>IF(N4946=1,M4946&amp;" ("&amp;E4946&amp;")",M4946)</f>
        <v>Bucky and the Squirrels</v>
      </c>
      <c r="P4946" s="36">
        <f>INDEX(cpi!$A$1:$M$105,MATCH('Inflation adjust calc'!$E4946,cpi!$A:$A,0),MATCH('Inflation adjust calc'!$D4946,cpi!$1:$1,0))</f>
        <v>233.04900000000001</v>
      </c>
      <c r="Q4946" s="36">
        <f>cpi!$I$2</f>
        <v>240.85300000000001</v>
      </c>
      <c r="R4946" s="36">
        <f t="shared" ref="R4946:R5009" si="625">Q4946/P4946</f>
        <v>1.0334865200022314</v>
      </c>
      <c r="S4946" s="28" t="str">
        <f t="shared" si="621"/>
        <v/>
      </c>
      <c r="T4946" s="37">
        <f t="shared" si="622"/>
        <v>516743.26000111568</v>
      </c>
      <c r="U4946" s="37">
        <f t="shared" si="623"/>
        <v>0</v>
      </c>
      <c r="V4946" s="37">
        <f t="shared" si="624"/>
        <v>0</v>
      </c>
    </row>
    <row r="4947" spans="1:22">
      <c r="A4947" s="23">
        <v>4946</v>
      </c>
      <c r="B4947" s="3" t="s">
        <v>6151</v>
      </c>
      <c r="C4947" s="28">
        <v>31</v>
      </c>
      <c r="D4947" s="29">
        <v>12</v>
      </c>
      <c r="E4947" s="28">
        <v>1990</v>
      </c>
      <c r="F4947" s="31">
        <f>DATE(E4947,D4947,C4947)</f>
        <v>33238</v>
      </c>
      <c r="G4947" s="24" t="s">
        <v>6152</v>
      </c>
      <c r="H4947" s="2">
        <v>500000</v>
      </c>
      <c r="I4947">
        <v>0</v>
      </c>
      <c r="J4947">
        <v>0</v>
      </c>
      <c r="K4947" s="28">
        <f t="shared" si="618"/>
        <v>1</v>
      </c>
      <c r="L4947" s="28" t="str">
        <f t="shared" si="619"/>
        <v/>
      </c>
      <c r="M4947" s="28" t="s">
        <v>6152</v>
      </c>
      <c r="N4947" s="28" t="str">
        <f t="shared" si="620"/>
        <v/>
      </c>
      <c r="O4947" s="28" t="str">
        <f>IF(N4947=1,M4947&amp;" ("&amp;E4947&amp;")",M4947)</f>
        <v>Going Under</v>
      </c>
      <c r="P4947" s="36">
        <f>INDEX(cpi!$A$1:$M$105,MATCH('Inflation adjust calc'!$E4947,cpi!$A:$A,0),MATCH('Inflation adjust calc'!$D4947,cpi!$1:$1,0))</f>
        <v>133.80000000000001</v>
      </c>
      <c r="Q4947" s="36">
        <f>cpi!$I$2</f>
        <v>240.85300000000001</v>
      </c>
      <c r="R4947" s="36">
        <f t="shared" si="625"/>
        <v>1.8000971599402091</v>
      </c>
      <c r="S4947" s="28" t="str">
        <f t="shared" si="621"/>
        <v/>
      </c>
      <c r="T4947" s="37">
        <f t="shared" si="622"/>
        <v>900048.57997010462</v>
      </c>
      <c r="U4947" s="37">
        <f t="shared" si="623"/>
        <v>0</v>
      </c>
      <c r="V4947" s="37">
        <f t="shared" si="624"/>
        <v>0</v>
      </c>
    </row>
    <row r="4948" spans="1:22">
      <c r="A4948" s="23">
        <v>4947</v>
      </c>
      <c r="B4948" s="3" t="s">
        <v>6153</v>
      </c>
      <c r="C4948" s="28">
        <v>23</v>
      </c>
      <c r="D4948" s="29">
        <v>6</v>
      </c>
      <c r="E4948" s="28">
        <v>2015</v>
      </c>
      <c r="F4948" s="31">
        <f>DATE(E4948,D4948,C4948)</f>
        <v>42178</v>
      </c>
      <c r="G4948" s="24" t="s">
        <v>3985</v>
      </c>
      <c r="H4948" s="2">
        <v>500000</v>
      </c>
      <c r="I4948">
        <v>0</v>
      </c>
      <c r="J4948">
        <v>0</v>
      </c>
      <c r="K4948" s="28">
        <f t="shared" si="618"/>
        <v>1</v>
      </c>
      <c r="L4948" s="28" t="str">
        <f t="shared" si="619"/>
        <v/>
      </c>
      <c r="M4948" s="28" t="s">
        <v>3985</v>
      </c>
      <c r="N4948" s="28">
        <f t="shared" si="620"/>
        <v>1</v>
      </c>
      <c r="O4948" s="28" t="str">
        <f>IF(N4948=1,M4948&amp;" ("&amp;E4948&amp;")",M4948)</f>
        <v>Crossroads (2015)</v>
      </c>
      <c r="P4948" s="36">
        <f>INDEX(cpi!$A$1:$M$105,MATCH('Inflation adjust calc'!$E4948,cpi!$A:$A,0),MATCH('Inflation adjust calc'!$D4948,cpi!$1:$1,0))</f>
        <v>238.63800000000001</v>
      </c>
      <c r="Q4948" s="36">
        <f>cpi!$I$2</f>
        <v>240.85300000000001</v>
      </c>
      <c r="R4948" s="36">
        <f t="shared" si="625"/>
        <v>1.0092818411149942</v>
      </c>
      <c r="S4948" s="28" t="str">
        <f t="shared" si="621"/>
        <v/>
      </c>
      <c r="T4948" s="37">
        <f t="shared" si="622"/>
        <v>504640.92055749707</v>
      </c>
      <c r="U4948" s="37">
        <f t="shared" si="623"/>
        <v>0</v>
      </c>
      <c r="V4948" s="37">
        <f t="shared" si="624"/>
        <v>0</v>
      </c>
    </row>
    <row r="4949" spans="1:22">
      <c r="A4949" s="23">
        <v>4948</v>
      </c>
      <c r="B4949" s="3">
        <v>42316</v>
      </c>
      <c r="C4949" s="28">
        <v>11</v>
      </c>
      <c r="D4949" s="29">
        <v>8</v>
      </c>
      <c r="E4949" s="28">
        <v>2015</v>
      </c>
      <c r="F4949" s="31">
        <f>DATE(E4949,D4949,C4949)</f>
        <v>42227</v>
      </c>
      <c r="G4949" s="24" t="s">
        <v>6154</v>
      </c>
      <c r="H4949" s="2">
        <v>500000</v>
      </c>
      <c r="I4949">
        <v>0</v>
      </c>
      <c r="J4949">
        <v>0</v>
      </c>
      <c r="K4949" s="28">
        <f t="shared" si="618"/>
        <v>1</v>
      </c>
      <c r="L4949" s="28" t="str">
        <f t="shared" si="619"/>
        <v/>
      </c>
      <c r="M4949" s="28" t="s">
        <v>6154</v>
      </c>
      <c r="N4949" s="28" t="str">
        <f t="shared" si="620"/>
        <v/>
      </c>
      <c r="O4949" s="28" t="str">
        <f>IF(N4949=1,M4949&amp;" ("&amp;E4949&amp;")",M4949)</f>
        <v>Alleluia! The Devil's Carnival</v>
      </c>
      <c r="P4949" s="36">
        <f>INDEX(cpi!$A$1:$M$105,MATCH('Inflation adjust calc'!$E4949,cpi!$A:$A,0),MATCH('Inflation adjust calc'!$D4949,cpi!$1:$1,0))</f>
        <v>238.316</v>
      </c>
      <c r="Q4949" s="36">
        <f>cpi!$I$2</f>
        <v>240.85300000000001</v>
      </c>
      <c r="R4949" s="36">
        <f t="shared" si="625"/>
        <v>1.01064552946508</v>
      </c>
      <c r="S4949" s="28" t="str">
        <f t="shared" si="621"/>
        <v/>
      </c>
      <c r="T4949" s="37">
        <f t="shared" si="622"/>
        <v>505322.76473254</v>
      </c>
      <c r="U4949" s="37">
        <f t="shared" si="623"/>
        <v>0</v>
      </c>
      <c r="V4949" s="37">
        <f t="shared" si="624"/>
        <v>0</v>
      </c>
    </row>
    <row r="4950" spans="1:22">
      <c r="A4950" s="23">
        <v>4949</v>
      </c>
      <c r="B4950" s="3">
        <v>42016</v>
      </c>
      <c r="C4950" s="28">
        <v>1</v>
      </c>
      <c r="D4950" s="29">
        <v>12</v>
      </c>
      <c r="E4950" s="28">
        <v>2015</v>
      </c>
      <c r="F4950" s="31">
        <f>DATE(E4950,D4950,C4950)</f>
        <v>42339</v>
      </c>
      <c r="G4950" s="24" t="s">
        <v>6155</v>
      </c>
      <c r="H4950" s="2">
        <v>500000</v>
      </c>
      <c r="I4950">
        <v>0</v>
      </c>
      <c r="J4950">
        <v>0</v>
      </c>
      <c r="K4950" s="28">
        <f t="shared" si="618"/>
        <v>1</v>
      </c>
      <c r="L4950" s="28" t="str">
        <f t="shared" si="619"/>
        <v/>
      </c>
      <c r="M4950" s="28" t="s">
        <v>6155</v>
      </c>
      <c r="N4950" s="28" t="str">
        <f t="shared" si="620"/>
        <v/>
      </c>
      <c r="O4950" s="28" t="str">
        <f>IF(N4950=1,M4950&amp;" ("&amp;E4950&amp;")",M4950)</f>
        <v>Brooklyn Bizarre</v>
      </c>
      <c r="P4950" s="36">
        <f>INDEX(cpi!$A$1:$M$105,MATCH('Inflation adjust calc'!$E4950,cpi!$A:$A,0),MATCH('Inflation adjust calc'!$D4950,cpi!$1:$1,0))</f>
        <v>236.52500000000001</v>
      </c>
      <c r="Q4950" s="36">
        <f>cpi!$I$2</f>
        <v>240.85300000000001</v>
      </c>
      <c r="R4950" s="36">
        <f t="shared" si="625"/>
        <v>1.0182982771377234</v>
      </c>
      <c r="S4950" s="28" t="str">
        <f t="shared" si="621"/>
        <v/>
      </c>
      <c r="T4950" s="37">
        <f t="shared" si="622"/>
        <v>509149.1385688617</v>
      </c>
      <c r="U4950" s="37">
        <f t="shared" si="623"/>
        <v>0</v>
      </c>
      <c r="V4950" s="37">
        <f t="shared" si="624"/>
        <v>0</v>
      </c>
    </row>
    <row r="4951" spans="1:22">
      <c r="A4951" s="23">
        <v>4950</v>
      </c>
      <c r="B4951" s="3" t="s">
        <v>2862</v>
      </c>
      <c r="C4951" s="28">
        <v>31</v>
      </c>
      <c r="D4951" s="29">
        <v>12</v>
      </c>
      <c r="E4951" s="28">
        <v>2016</v>
      </c>
      <c r="F4951" s="31">
        <f>DATE(E4951,D4951,C4951)</f>
        <v>42735</v>
      </c>
      <c r="G4951" s="24" t="s">
        <v>6156</v>
      </c>
      <c r="H4951" s="2">
        <v>500000</v>
      </c>
      <c r="I4951">
        <v>0</v>
      </c>
      <c r="J4951">
        <v>0</v>
      </c>
      <c r="K4951" s="28">
        <f t="shared" si="618"/>
        <v>1</v>
      </c>
      <c r="L4951" s="28" t="str">
        <f t="shared" si="619"/>
        <v/>
      </c>
      <c r="M4951" s="28" t="s">
        <v>6156</v>
      </c>
      <c r="N4951" s="28" t="str">
        <f t="shared" si="620"/>
        <v/>
      </c>
      <c r="O4951" s="28" t="str">
        <f>IF(N4951=1,M4951&amp;" ("&amp;E4951&amp;")",M4951)</f>
        <v>Crabs!</v>
      </c>
      <c r="P4951" s="36">
        <f>INDEX(cpi!$A$1:$M$105,MATCH('Inflation adjust calc'!$E4951,cpi!$A:$A,0),MATCH('Inflation adjust calc'!$D4951,cpi!$1:$1,0))</f>
        <v>0</v>
      </c>
      <c r="Q4951" s="36">
        <f>cpi!$I$2</f>
        <v>240.85300000000001</v>
      </c>
      <c r="R4951" s="36" t="e">
        <f t="shared" si="625"/>
        <v>#DIV/0!</v>
      </c>
      <c r="S4951" s="28">
        <f t="shared" si="621"/>
        <v>1</v>
      </c>
      <c r="T4951" s="37" t="e">
        <f t="shared" si="622"/>
        <v>#DIV/0!</v>
      </c>
      <c r="U4951" s="37" t="e">
        <f t="shared" si="623"/>
        <v>#DIV/0!</v>
      </c>
      <c r="V4951" s="37" t="e">
        <f t="shared" si="624"/>
        <v>#DIV/0!</v>
      </c>
    </row>
    <row r="4952" spans="1:22">
      <c r="A4952" s="23">
        <v>4951</v>
      </c>
      <c r="B4952" s="3" t="s">
        <v>1976</v>
      </c>
      <c r="C4952" s="28">
        <v>31</v>
      </c>
      <c r="D4952" s="29">
        <v>12</v>
      </c>
      <c r="E4952" s="28">
        <v>2014</v>
      </c>
      <c r="F4952" s="31">
        <f>DATE(E4952,D4952,C4952)</f>
        <v>42004</v>
      </c>
      <c r="G4952" s="24" t="s">
        <v>6157</v>
      </c>
      <c r="H4952" s="2">
        <v>500000</v>
      </c>
      <c r="I4952">
        <v>0</v>
      </c>
      <c r="J4952">
        <v>0</v>
      </c>
      <c r="K4952" s="28">
        <f t="shared" si="618"/>
        <v>1</v>
      </c>
      <c r="L4952" s="28" t="str">
        <f t="shared" si="619"/>
        <v/>
      </c>
      <c r="M4952" s="28" t="s">
        <v>6157</v>
      </c>
      <c r="N4952" s="28" t="str">
        <f t="shared" si="620"/>
        <v/>
      </c>
      <c r="O4952" s="28" t="str">
        <f>IF(N4952=1,M4952&amp;" ("&amp;E4952&amp;")",M4952)</f>
        <v>The Sound and the Shadow</v>
      </c>
      <c r="P4952" s="36">
        <f>INDEX(cpi!$A$1:$M$105,MATCH('Inflation adjust calc'!$E4952,cpi!$A:$A,0),MATCH('Inflation adjust calc'!$D4952,cpi!$1:$1,0))</f>
        <v>234.81200000000001</v>
      </c>
      <c r="Q4952" s="36">
        <f>cpi!$I$2</f>
        <v>240.85300000000001</v>
      </c>
      <c r="R4952" s="36">
        <f t="shared" si="625"/>
        <v>1.0257269645503637</v>
      </c>
      <c r="S4952" s="28" t="str">
        <f t="shared" si="621"/>
        <v/>
      </c>
      <c r="T4952" s="37">
        <f t="shared" si="622"/>
        <v>512863.48227518186</v>
      </c>
      <c r="U4952" s="37">
        <f t="shared" si="623"/>
        <v>0</v>
      </c>
      <c r="V4952" s="37">
        <f t="shared" si="624"/>
        <v>0</v>
      </c>
    </row>
    <row r="4953" spans="1:22">
      <c r="A4953" s="23">
        <v>4952</v>
      </c>
      <c r="B4953" s="3" t="s">
        <v>815</v>
      </c>
      <c r="C4953" s="28">
        <v>31</v>
      </c>
      <c r="D4953" s="29">
        <v>12</v>
      </c>
      <c r="E4953" s="28">
        <v>2015</v>
      </c>
      <c r="F4953" s="31">
        <f>DATE(E4953,D4953,C4953)</f>
        <v>42369</v>
      </c>
      <c r="G4953" s="24" t="s">
        <v>6158</v>
      </c>
      <c r="H4953" s="2">
        <v>500000</v>
      </c>
      <c r="I4953">
        <v>0</v>
      </c>
      <c r="J4953">
        <v>0</v>
      </c>
      <c r="K4953" s="28">
        <f t="shared" si="618"/>
        <v>1</v>
      </c>
      <c r="L4953" s="28" t="str">
        <f t="shared" si="619"/>
        <v/>
      </c>
      <c r="M4953" s="28" t="s">
        <v>6158</v>
      </c>
      <c r="N4953" s="28" t="str">
        <f t="shared" si="620"/>
        <v/>
      </c>
      <c r="O4953" s="28" t="str">
        <f>IF(N4953=1,M4953&amp;" ("&amp;E4953&amp;")",M4953)</f>
        <v>Rodeo Girl</v>
      </c>
      <c r="P4953" s="36">
        <f>INDEX(cpi!$A$1:$M$105,MATCH('Inflation adjust calc'!$E4953,cpi!$A:$A,0),MATCH('Inflation adjust calc'!$D4953,cpi!$1:$1,0))</f>
        <v>236.52500000000001</v>
      </c>
      <c r="Q4953" s="36">
        <f>cpi!$I$2</f>
        <v>240.85300000000001</v>
      </c>
      <c r="R4953" s="36">
        <f t="shared" si="625"/>
        <v>1.0182982771377234</v>
      </c>
      <c r="S4953" s="28" t="str">
        <f t="shared" si="621"/>
        <v/>
      </c>
      <c r="T4953" s="37">
        <f t="shared" si="622"/>
        <v>509149.1385688617</v>
      </c>
      <c r="U4953" s="37">
        <f t="shared" si="623"/>
        <v>0</v>
      </c>
      <c r="V4953" s="37">
        <f t="shared" si="624"/>
        <v>0</v>
      </c>
    </row>
    <row r="4954" spans="1:22">
      <c r="A4954" s="23">
        <v>4953</v>
      </c>
      <c r="B4954" s="3">
        <v>42288</v>
      </c>
      <c r="C4954" s="28">
        <v>10</v>
      </c>
      <c r="D4954" s="29">
        <v>11</v>
      </c>
      <c r="E4954" s="28">
        <v>2015</v>
      </c>
      <c r="F4954" s="31">
        <f>DATE(E4954,D4954,C4954)</f>
        <v>42318</v>
      </c>
      <c r="G4954" s="24" t="s">
        <v>6159</v>
      </c>
      <c r="H4954" s="2">
        <v>500000</v>
      </c>
      <c r="I4954">
        <v>0</v>
      </c>
      <c r="J4954">
        <v>0</v>
      </c>
      <c r="K4954" s="28">
        <f t="shared" si="618"/>
        <v>1</v>
      </c>
      <c r="L4954" s="28" t="str">
        <f t="shared" si="619"/>
        <v/>
      </c>
      <c r="M4954" s="28" t="s">
        <v>6159</v>
      </c>
      <c r="N4954" s="28" t="str">
        <f t="shared" si="620"/>
        <v/>
      </c>
      <c r="O4954" s="28" t="str">
        <f>IF(N4954=1,M4954&amp;" ("&amp;E4954&amp;")",M4954)</f>
        <v>The Little Ponderosa Zoo</v>
      </c>
      <c r="P4954" s="36">
        <f>INDEX(cpi!$A$1:$M$105,MATCH('Inflation adjust calc'!$E4954,cpi!$A:$A,0),MATCH('Inflation adjust calc'!$D4954,cpi!$1:$1,0))</f>
        <v>237.33600000000001</v>
      </c>
      <c r="Q4954" s="36">
        <f>cpi!$I$2</f>
        <v>240.85300000000001</v>
      </c>
      <c r="R4954" s="36">
        <f t="shared" si="625"/>
        <v>1.014818653722992</v>
      </c>
      <c r="S4954" s="28" t="str">
        <f t="shared" si="621"/>
        <v/>
      </c>
      <c r="T4954" s="37">
        <f t="shared" si="622"/>
        <v>507409.32686149597</v>
      </c>
      <c r="U4954" s="37">
        <f t="shared" si="623"/>
        <v>0</v>
      </c>
      <c r="V4954" s="37">
        <f t="shared" si="624"/>
        <v>0</v>
      </c>
    </row>
    <row r="4955" spans="1:22">
      <c r="A4955" s="23">
        <v>4954</v>
      </c>
      <c r="B4955" s="3" t="s">
        <v>6160</v>
      </c>
      <c r="C4955" s="28">
        <v>31</v>
      </c>
      <c r="D4955" s="29">
        <v>12</v>
      </c>
      <c r="E4955" s="28">
        <v>1984</v>
      </c>
      <c r="F4955" s="31">
        <f>DATE(E4955,D4955,C4955)</f>
        <v>31047</v>
      </c>
      <c r="G4955" s="24" t="s">
        <v>6161</v>
      </c>
      <c r="H4955" s="2">
        <v>475000</v>
      </c>
      <c r="I4955">
        <v>0</v>
      </c>
      <c r="J4955">
        <v>0</v>
      </c>
      <c r="K4955" s="28">
        <f t="shared" si="618"/>
        <v>1</v>
      </c>
      <c r="L4955" s="28" t="str">
        <f t="shared" si="619"/>
        <v/>
      </c>
      <c r="M4955" s="28" t="s">
        <v>6161</v>
      </c>
      <c r="N4955" s="28" t="str">
        <f t="shared" si="620"/>
        <v/>
      </c>
      <c r="O4955" s="28" t="str">
        <f>IF(N4955=1,M4955&amp;" ("&amp;E4955&amp;")",M4955)</f>
        <v>The Toxic Avenger</v>
      </c>
      <c r="P4955" s="36">
        <f>INDEX(cpi!$A$1:$M$105,MATCH('Inflation adjust calc'!$E4955,cpi!$A:$A,0),MATCH('Inflation adjust calc'!$D4955,cpi!$1:$1,0))</f>
        <v>105.3</v>
      </c>
      <c r="Q4955" s="36">
        <f>cpi!$I$2</f>
        <v>240.85300000000001</v>
      </c>
      <c r="R4955" s="36">
        <f t="shared" si="625"/>
        <v>2.2873029439696109</v>
      </c>
      <c r="S4955" s="28" t="str">
        <f t="shared" si="621"/>
        <v/>
      </c>
      <c r="T4955" s="37">
        <f t="shared" si="622"/>
        <v>1086468.8983855653</v>
      </c>
      <c r="U4955" s="37">
        <f t="shared" si="623"/>
        <v>0</v>
      </c>
      <c r="V4955" s="37">
        <f t="shared" si="624"/>
        <v>0</v>
      </c>
    </row>
    <row r="4956" spans="1:22">
      <c r="A4956" s="23">
        <v>4955</v>
      </c>
      <c r="B4956" s="3" t="s">
        <v>781</v>
      </c>
      <c r="C4956" s="28">
        <v>25</v>
      </c>
      <c r="D4956" s="29">
        <v>9</v>
      </c>
      <c r="E4956" s="28">
        <v>2009</v>
      </c>
      <c r="F4956" s="31">
        <f>DATE(E4956,D4956,C4956)</f>
        <v>40081</v>
      </c>
      <c r="G4956" s="24" t="s">
        <v>6162</v>
      </c>
      <c r="H4956" s="2">
        <v>450000</v>
      </c>
      <c r="I4956" s="2">
        <v>107918810</v>
      </c>
      <c r="J4956" s="2">
        <v>194183034</v>
      </c>
      <c r="K4956" s="28" t="str">
        <f t="shared" si="618"/>
        <v/>
      </c>
      <c r="L4956" s="28" t="str">
        <f t="shared" si="619"/>
        <v/>
      </c>
      <c r="M4956" s="28" t="s">
        <v>6162</v>
      </c>
      <c r="N4956" s="28" t="str">
        <f t="shared" si="620"/>
        <v/>
      </c>
      <c r="O4956" s="28" t="str">
        <f>IF(N4956=1,M4956&amp;" ("&amp;E4956&amp;")",M4956)</f>
        <v>Paranormal Activity</v>
      </c>
      <c r="P4956" s="36">
        <f>INDEX(cpi!$A$1:$M$105,MATCH('Inflation adjust calc'!$E4956,cpi!$A:$A,0),MATCH('Inflation adjust calc'!$D4956,cpi!$1:$1,0))</f>
        <v>215.96899999999999</v>
      </c>
      <c r="Q4956" s="36">
        <f>cpi!$I$2</f>
        <v>240.85300000000001</v>
      </c>
      <c r="R4956" s="36">
        <f t="shared" si="625"/>
        <v>1.1152202399418436</v>
      </c>
      <c r="S4956" s="28" t="str">
        <f t="shared" si="621"/>
        <v/>
      </c>
      <c r="T4956" s="37">
        <f t="shared" si="622"/>
        <v>501849.10797382961</v>
      </c>
      <c r="U4956" s="37">
        <f t="shared" si="623"/>
        <v>120353241.18243822</v>
      </c>
      <c r="V4956" s="37">
        <f t="shared" si="624"/>
        <v>216556849.77011517</v>
      </c>
    </row>
    <row r="4957" spans="1:22">
      <c r="A4957" s="23">
        <v>4956</v>
      </c>
      <c r="B4957" s="3">
        <v>33239</v>
      </c>
      <c r="C4957" s="28">
        <v>1</v>
      </c>
      <c r="D4957" s="29">
        <v>1</v>
      </c>
      <c r="E4957" s="28">
        <v>1991</v>
      </c>
      <c r="F4957" s="31">
        <f>DATE(E4957,D4957,C4957)</f>
        <v>33239</v>
      </c>
      <c r="G4957" s="24" t="s">
        <v>6163</v>
      </c>
      <c r="H4957" s="2">
        <v>450000</v>
      </c>
      <c r="I4957" s="2">
        <v>2712293</v>
      </c>
      <c r="J4957" s="2">
        <v>2712293</v>
      </c>
      <c r="K4957" s="28" t="str">
        <f t="shared" si="618"/>
        <v/>
      </c>
      <c r="L4957" s="28" t="str">
        <f t="shared" si="619"/>
        <v/>
      </c>
      <c r="M4957" s="28" t="s">
        <v>6163</v>
      </c>
      <c r="N4957" s="28" t="str">
        <f t="shared" si="620"/>
        <v/>
      </c>
      <c r="O4957" s="28" t="str">
        <f>IF(N4957=1,M4957&amp;" ("&amp;E4957&amp;")",M4957)</f>
        <v>Straight out of Brooklyn</v>
      </c>
      <c r="P4957" s="36">
        <f>INDEX(cpi!$A$1:$M$105,MATCH('Inflation adjust calc'!$E4957,cpi!$A:$A,0),MATCH('Inflation adjust calc'!$D4957,cpi!$1:$1,0))</f>
        <v>134.6</v>
      </c>
      <c r="Q4957" s="36">
        <f>cpi!$I$2</f>
        <v>240.85300000000001</v>
      </c>
      <c r="R4957" s="36">
        <f t="shared" si="625"/>
        <v>1.789398216939079</v>
      </c>
      <c r="S4957" s="28" t="str">
        <f t="shared" si="621"/>
        <v/>
      </c>
      <c r="T4957" s="37">
        <f t="shared" si="622"/>
        <v>805229.19762258558</v>
      </c>
      <c r="U4957" s="37">
        <f t="shared" si="623"/>
        <v>4853372.2580163451</v>
      </c>
      <c r="V4957" s="37">
        <f t="shared" si="624"/>
        <v>4853372.2580163451</v>
      </c>
    </row>
    <row r="4958" spans="1:22">
      <c r="A4958" s="23">
        <v>4957</v>
      </c>
      <c r="B4958" s="3" t="s">
        <v>839</v>
      </c>
      <c r="C4958" s="28">
        <v>31</v>
      </c>
      <c r="D4958" s="29">
        <v>3</v>
      </c>
      <c r="E4958" s="28">
        <v>2006</v>
      </c>
      <c r="F4958" s="31">
        <f>DATE(E4958,D4958,C4958)</f>
        <v>38807</v>
      </c>
      <c r="G4958" s="24" t="s">
        <v>6164</v>
      </c>
      <c r="H4958" s="2">
        <v>450000</v>
      </c>
      <c r="I4958" s="2">
        <v>2075743</v>
      </c>
      <c r="J4958" s="2">
        <v>4243996</v>
      </c>
      <c r="K4958" s="28" t="str">
        <f t="shared" si="618"/>
        <v/>
      </c>
      <c r="L4958" s="28" t="str">
        <f t="shared" si="619"/>
        <v/>
      </c>
      <c r="M4958" s="28" t="s">
        <v>6164</v>
      </c>
      <c r="N4958" s="28" t="str">
        <f t="shared" si="620"/>
        <v/>
      </c>
      <c r="O4958" s="28" t="str">
        <f>IF(N4958=1,M4958&amp;" ("&amp;E4958&amp;")",M4958)</f>
        <v>Brick</v>
      </c>
      <c r="P4958" s="36">
        <f>INDEX(cpi!$A$1:$M$105,MATCH('Inflation adjust calc'!$E4958,cpi!$A:$A,0),MATCH('Inflation adjust calc'!$D4958,cpi!$1:$1,0))</f>
        <v>199.8</v>
      </c>
      <c r="Q4958" s="36">
        <f>cpi!$I$2</f>
        <v>240.85300000000001</v>
      </c>
      <c r="R4958" s="36">
        <f t="shared" si="625"/>
        <v>1.2054704704704704</v>
      </c>
      <c r="S4958" s="28" t="str">
        <f t="shared" si="621"/>
        <v/>
      </c>
      <c r="T4958" s="37">
        <f t="shared" si="622"/>
        <v>542461.71171171172</v>
      </c>
      <c r="U4958" s="37">
        <f t="shared" si="623"/>
        <v>2502246.8907857859</v>
      </c>
      <c r="V4958" s="37">
        <f t="shared" si="624"/>
        <v>5116011.8547947947</v>
      </c>
    </row>
    <row r="4959" spans="1:22">
      <c r="A4959" s="23">
        <v>4958</v>
      </c>
      <c r="B4959" s="3" t="s">
        <v>1494</v>
      </c>
      <c r="C4959" s="28">
        <v>22</v>
      </c>
      <c r="D4959" s="29">
        <v>8</v>
      </c>
      <c r="E4959" s="28">
        <v>1997</v>
      </c>
      <c r="F4959" s="31">
        <f>DATE(E4959,D4959,C4959)</f>
        <v>35664</v>
      </c>
      <c r="G4959" s="24" t="s">
        <v>6165</v>
      </c>
      <c r="H4959" s="2">
        <v>450000</v>
      </c>
      <c r="I4959" s="2">
        <v>410919</v>
      </c>
      <c r="J4959" s="2">
        <v>450349</v>
      </c>
      <c r="K4959" s="28" t="str">
        <f t="shared" si="618"/>
        <v/>
      </c>
      <c r="L4959" s="28" t="str">
        <f t="shared" si="619"/>
        <v/>
      </c>
      <c r="M4959" s="28" t="s">
        <v>6165</v>
      </c>
      <c r="N4959" s="28" t="str">
        <f t="shared" si="620"/>
        <v/>
      </c>
      <c r="O4959" s="28" t="str">
        <f>IF(N4959=1,M4959&amp;" ("&amp;E4959&amp;")",M4959)</f>
        <v>Sunday</v>
      </c>
      <c r="P4959" s="36">
        <f>INDEX(cpi!$A$1:$M$105,MATCH('Inflation adjust calc'!$E4959,cpi!$A:$A,0),MATCH('Inflation adjust calc'!$D4959,cpi!$1:$1,0))</f>
        <v>160.80000000000001</v>
      </c>
      <c r="Q4959" s="36">
        <f>cpi!$I$2</f>
        <v>240.85300000000001</v>
      </c>
      <c r="R4959" s="36">
        <f t="shared" si="625"/>
        <v>1.4978420398009951</v>
      </c>
      <c r="S4959" s="28" t="str">
        <f t="shared" si="621"/>
        <v/>
      </c>
      <c r="T4959" s="37">
        <f t="shared" si="622"/>
        <v>674028.91791044781</v>
      </c>
      <c r="U4959" s="37">
        <f t="shared" si="623"/>
        <v>615491.75315298513</v>
      </c>
      <c r="V4959" s="37">
        <f t="shared" si="624"/>
        <v>674551.66478233831</v>
      </c>
    </row>
    <row r="4960" spans="1:22">
      <c r="A4960" s="23">
        <v>4959</v>
      </c>
      <c r="B4960" s="3">
        <v>39029</v>
      </c>
      <c r="C4960" s="28">
        <v>11</v>
      </c>
      <c r="D4960" s="29">
        <v>8</v>
      </c>
      <c r="E4960" s="28">
        <v>2006</v>
      </c>
      <c r="F4960" s="31">
        <f>DATE(E4960,D4960,C4960)</f>
        <v>38940</v>
      </c>
      <c r="G4960" s="24" t="s">
        <v>6166</v>
      </c>
      <c r="H4960" s="2">
        <v>450000</v>
      </c>
      <c r="I4960" s="2">
        <v>379418</v>
      </c>
      <c r="J4960" s="2">
        <v>1297745</v>
      </c>
      <c r="K4960" s="28" t="str">
        <f t="shared" si="618"/>
        <v/>
      </c>
      <c r="L4960" s="28" t="str">
        <f t="shared" si="619"/>
        <v/>
      </c>
      <c r="M4960" s="28" t="s">
        <v>6166</v>
      </c>
      <c r="N4960" s="28" t="str">
        <f t="shared" si="620"/>
        <v/>
      </c>
      <c r="O4960" s="28" t="str">
        <f>IF(N4960=1,M4960&amp;" ("&amp;E4960&amp;")",M4960)</f>
        <v>Conversations with Other Women</v>
      </c>
      <c r="P4960" s="36">
        <f>INDEX(cpi!$A$1:$M$105,MATCH('Inflation adjust calc'!$E4960,cpi!$A:$A,0),MATCH('Inflation adjust calc'!$D4960,cpi!$1:$1,0))</f>
        <v>203.9</v>
      </c>
      <c r="Q4960" s="36">
        <f>cpi!$I$2</f>
        <v>240.85300000000001</v>
      </c>
      <c r="R4960" s="36">
        <f t="shared" si="625"/>
        <v>1.1812309955860716</v>
      </c>
      <c r="S4960" s="28" t="str">
        <f t="shared" si="621"/>
        <v/>
      </c>
      <c r="T4960" s="37">
        <f t="shared" si="622"/>
        <v>531553.94801373221</v>
      </c>
      <c r="U4960" s="37">
        <f t="shared" si="623"/>
        <v>448180.30188327609</v>
      </c>
      <c r="V4960" s="37">
        <f t="shared" si="624"/>
        <v>1532936.6183668466</v>
      </c>
    </row>
    <row r="4961" spans="1:22">
      <c r="A4961" s="23">
        <v>4960</v>
      </c>
      <c r="B4961" s="3" t="s">
        <v>184</v>
      </c>
      <c r="C4961" s="28">
        <v>20</v>
      </c>
      <c r="D4961" s="29">
        <v>11</v>
      </c>
      <c r="E4961" s="28">
        <v>2015</v>
      </c>
      <c r="F4961" s="31">
        <f>DATE(E4961,D4961,C4961)</f>
        <v>42328</v>
      </c>
      <c r="G4961" s="24" t="s">
        <v>6167</v>
      </c>
      <c r="H4961" s="2">
        <v>450000</v>
      </c>
      <c r="I4961" s="2">
        <v>41260</v>
      </c>
      <c r="J4961" s="2">
        <v>42503</v>
      </c>
      <c r="K4961" s="28" t="str">
        <f t="shared" si="618"/>
        <v/>
      </c>
      <c r="L4961" s="28" t="str">
        <f t="shared" si="619"/>
        <v/>
      </c>
      <c r="M4961" s="28" t="s">
        <v>6167</v>
      </c>
      <c r="N4961" s="28" t="str">
        <f t="shared" si="620"/>
        <v/>
      </c>
      <c r="O4961" s="28" t="str">
        <f>IF(N4961=1,M4961&amp;" ("&amp;E4961&amp;")",M4961)</f>
        <v>Siakh lokhamim: ha'slilim ha'gnouzim</v>
      </c>
      <c r="P4961" s="36">
        <f>INDEX(cpi!$A$1:$M$105,MATCH('Inflation adjust calc'!$E4961,cpi!$A:$A,0),MATCH('Inflation adjust calc'!$D4961,cpi!$1:$1,0))</f>
        <v>237.33600000000001</v>
      </c>
      <c r="Q4961" s="36">
        <f>cpi!$I$2</f>
        <v>240.85300000000001</v>
      </c>
      <c r="R4961" s="36">
        <f t="shared" si="625"/>
        <v>1.014818653722992</v>
      </c>
      <c r="S4961" s="28" t="str">
        <f t="shared" si="621"/>
        <v/>
      </c>
      <c r="T4961" s="37">
        <f t="shared" si="622"/>
        <v>456668.39417534636</v>
      </c>
      <c r="U4961" s="37">
        <f t="shared" si="623"/>
        <v>41871.417652610646</v>
      </c>
      <c r="V4961" s="37">
        <f t="shared" si="624"/>
        <v>43132.837239188324</v>
      </c>
    </row>
    <row r="4962" spans="1:22">
      <c r="A4962" s="23">
        <v>4961</v>
      </c>
      <c r="B4962" s="3">
        <v>39696</v>
      </c>
      <c r="C4962" s="28">
        <v>9</v>
      </c>
      <c r="D4962" s="29">
        <v>5</v>
      </c>
      <c r="E4962" s="28">
        <v>2008</v>
      </c>
      <c r="F4962" s="31">
        <f>DATE(E4962,D4962,C4962)</f>
        <v>39577</v>
      </c>
      <c r="G4962" s="24" t="s">
        <v>6168</v>
      </c>
      <c r="H4962" s="2">
        <v>450000</v>
      </c>
      <c r="I4962" s="2">
        <v>13804</v>
      </c>
      <c r="J4962" s="2">
        <v>22623</v>
      </c>
      <c r="K4962" s="28" t="str">
        <f t="shared" si="618"/>
        <v/>
      </c>
      <c r="L4962" s="28" t="str">
        <f t="shared" si="619"/>
        <v/>
      </c>
      <c r="M4962" s="28" t="s">
        <v>6168</v>
      </c>
      <c r="N4962" s="28" t="str">
        <f t="shared" si="620"/>
        <v/>
      </c>
      <c r="O4962" s="28" t="str">
        <f>IF(N4962=1,M4962&amp;" ("&amp;E4962&amp;")",M4962)</f>
        <v>Poultrygeist: Night of the Chicken Dead</v>
      </c>
      <c r="P4962" s="36">
        <f>INDEX(cpi!$A$1:$M$105,MATCH('Inflation adjust calc'!$E4962,cpi!$A:$A,0),MATCH('Inflation adjust calc'!$D4962,cpi!$1:$1,0))</f>
        <v>216.63200000000001</v>
      </c>
      <c r="Q4962" s="36">
        <f>cpi!$I$2</f>
        <v>240.85300000000001</v>
      </c>
      <c r="R4962" s="36">
        <f t="shared" si="625"/>
        <v>1.1118071199084161</v>
      </c>
      <c r="S4962" s="28" t="str">
        <f t="shared" si="621"/>
        <v/>
      </c>
      <c r="T4962" s="37">
        <f t="shared" si="622"/>
        <v>500313.20395878726</v>
      </c>
      <c r="U4962" s="37">
        <f t="shared" si="623"/>
        <v>15347.385483215776</v>
      </c>
      <c r="V4962" s="37">
        <f t="shared" si="624"/>
        <v>25152.412473688099</v>
      </c>
    </row>
    <row r="4963" spans="1:22">
      <c r="A4963" s="23">
        <v>4962</v>
      </c>
      <c r="B4963" s="3">
        <v>41950</v>
      </c>
      <c r="C4963" s="28">
        <v>11</v>
      </c>
      <c r="D4963" s="29">
        <v>7</v>
      </c>
      <c r="E4963" s="28">
        <v>2014</v>
      </c>
      <c r="F4963" s="31">
        <f>DATE(E4963,D4963,C4963)</f>
        <v>41831</v>
      </c>
      <c r="G4963" s="24" t="s">
        <v>6169</v>
      </c>
      <c r="H4963" s="2">
        <v>450000</v>
      </c>
      <c r="I4963" s="2">
        <v>13486</v>
      </c>
      <c r="J4963" s="2">
        <v>13486</v>
      </c>
      <c r="K4963" s="28" t="str">
        <f t="shared" si="618"/>
        <v/>
      </c>
      <c r="L4963" s="28" t="str">
        <f t="shared" si="619"/>
        <v/>
      </c>
      <c r="M4963" s="28" t="s">
        <v>6169</v>
      </c>
      <c r="N4963" s="28" t="str">
        <f t="shared" si="620"/>
        <v/>
      </c>
      <c r="O4963" s="28" t="str">
        <f>IF(N4963=1,M4963&amp;" ("&amp;E4963&amp;")",M4963)</f>
        <v>As It Is in Heaven</v>
      </c>
      <c r="P4963" s="36">
        <f>INDEX(cpi!$A$1:$M$105,MATCH('Inflation adjust calc'!$E4963,cpi!$A:$A,0),MATCH('Inflation adjust calc'!$D4963,cpi!$1:$1,0))</f>
        <v>238.25</v>
      </c>
      <c r="Q4963" s="36">
        <f>cpi!$I$2</f>
        <v>240.85300000000001</v>
      </c>
      <c r="R4963" s="36">
        <f t="shared" si="625"/>
        <v>1.0109254984260232</v>
      </c>
      <c r="S4963" s="28" t="str">
        <f t="shared" si="621"/>
        <v/>
      </c>
      <c r="T4963" s="37">
        <f t="shared" si="622"/>
        <v>454916.47429171042</v>
      </c>
      <c r="U4963" s="37">
        <f t="shared" si="623"/>
        <v>13633.341271773348</v>
      </c>
      <c r="V4963" s="37">
        <f t="shared" si="624"/>
        <v>13633.341271773348</v>
      </c>
    </row>
    <row r="4964" spans="1:22">
      <c r="A4964" s="23">
        <v>4963</v>
      </c>
      <c r="B4964" s="3">
        <v>41646</v>
      </c>
      <c r="C4964" s="28">
        <v>1</v>
      </c>
      <c r="D4964" s="29">
        <v>7</v>
      </c>
      <c r="E4964" s="28">
        <v>2014</v>
      </c>
      <c r="F4964" s="31">
        <f>DATE(E4964,D4964,C4964)</f>
        <v>41821</v>
      </c>
      <c r="G4964" s="24" t="s">
        <v>6170</v>
      </c>
      <c r="H4964" s="2">
        <v>450000</v>
      </c>
      <c r="I4964">
        <v>0</v>
      </c>
      <c r="J4964">
        <v>0</v>
      </c>
      <c r="K4964" s="28">
        <f t="shared" si="618"/>
        <v>1</v>
      </c>
      <c r="L4964" s="28" t="str">
        <f t="shared" si="619"/>
        <v/>
      </c>
      <c r="M4964" s="28" t="s">
        <v>6170</v>
      </c>
      <c r="N4964" s="28" t="str">
        <f t="shared" si="620"/>
        <v/>
      </c>
      <c r="O4964" s="28" t="str">
        <f>IF(N4964=1,M4964&amp;" ("&amp;E4964&amp;")",M4964)</f>
        <v>Mutual Friends</v>
      </c>
      <c r="P4964" s="36">
        <f>INDEX(cpi!$A$1:$M$105,MATCH('Inflation adjust calc'!$E4964,cpi!$A:$A,0),MATCH('Inflation adjust calc'!$D4964,cpi!$1:$1,0))</f>
        <v>238.25</v>
      </c>
      <c r="Q4964" s="36">
        <f>cpi!$I$2</f>
        <v>240.85300000000001</v>
      </c>
      <c r="R4964" s="36">
        <f t="shared" si="625"/>
        <v>1.0109254984260232</v>
      </c>
      <c r="S4964" s="28" t="str">
        <f t="shared" si="621"/>
        <v/>
      </c>
      <c r="T4964" s="37">
        <f t="shared" si="622"/>
        <v>454916.47429171042</v>
      </c>
      <c r="U4964" s="37">
        <f t="shared" si="623"/>
        <v>0</v>
      </c>
      <c r="V4964" s="37">
        <f t="shared" si="624"/>
        <v>0</v>
      </c>
    </row>
    <row r="4965" spans="1:22">
      <c r="A4965" s="23">
        <v>4964</v>
      </c>
      <c r="B4965" s="3" t="s">
        <v>1976</v>
      </c>
      <c r="C4965" s="28">
        <v>31</v>
      </c>
      <c r="D4965" s="29">
        <v>12</v>
      </c>
      <c r="E4965" s="28">
        <v>2014</v>
      </c>
      <c r="F4965" s="31">
        <f>DATE(E4965,D4965,C4965)</f>
        <v>42004</v>
      </c>
      <c r="G4965" s="24" t="s">
        <v>6171</v>
      </c>
      <c r="H4965" s="2">
        <v>450000</v>
      </c>
      <c r="I4965">
        <v>0</v>
      </c>
      <c r="J4965">
        <v>0</v>
      </c>
      <c r="K4965" s="28">
        <f t="shared" si="618"/>
        <v>1</v>
      </c>
      <c r="L4965" s="28" t="str">
        <f t="shared" si="619"/>
        <v/>
      </c>
      <c r="M4965" s="28" t="s">
        <v>6171</v>
      </c>
      <c r="N4965" s="28" t="str">
        <f t="shared" si="620"/>
        <v/>
      </c>
      <c r="O4965" s="28" t="str">
        <f>IF(N4965=1,M4965&amp;" ("&amp;E4965&amp;")",M4965)</f>
        <v>Rise Of the Entrepreneur - The Search For A Better Way</v>
      </c>
      <c r="P4965" s="36">
        <f>INDEX(cpi!$A$1:$M$105,MATCH('Inflation adjust calc'!$E4965,cpi!$A:$A,0),MATCH('Inflation adjust calc'!$D4965,cpi!$1:$1,0))</f>
        <v>234.81200000000001</v>
      </c>
      <c r="Q4965" s="36">
        <f>cpi!$I$2</f>
        <v>240.85300000000001</v>
      </c>
      <c r="R4965" s="36">
        <f t="shared" si="625"/>
        <v>1.0257269645503637</v>
      </c>
      <c r="S4965" s="28" t="str">
        <f t="shared" si="621"/>
        <v/>
      </c>
      <c r="T4965" s="37">
        <f t="shared" si="622"/>
        <v>461577.13404766365</v>
      </c>
      <c r="U4965" s="37">
        <f t="shared" si="623"/>
        <v>0</v>
      </c>
      <c r="V4965" s="37">
        <f t="shared" si="624"/>
        <v>0</v>
      </c>
    </row>
    <row r="4966" spans="1:22">
      <c r="A4966" s="23">
        <v>4965</v>
      </c>
      <c r="B4966" s="3">
        <v>12300</v>
      </c>
      <c r="C4966" s="28">
        <v>9</v>
      </c>
      <c r="D4966" s="29">
        <v>3</v>
      </c>
      <c r="E4966" s="28">
        <v>1933</v>
      </c>
      <c r="F4966" s="31">
        <f>DATE(E4966,D4966,C4966)</f>
        <v>12122</v>
      </c>
      <c r="G4966" s="24" t="s">
        <v>6172</v>
      </c>
      <c r="H4966" s="2">
        <v>439000</v>
      </c>
      <c r="I4966" s="2">
        <v>1438000</v>
      </c>
      <c r="J4966" s="2">
        <v>2281000</v>
      </c>
      <c r="K4966" s="28" t="str">
        <f t="shared" si="618"/>
        <v/>
      </c>
      <c r="L4966" s="28" t="str">
        <f t="shared" si="619"/>
        <v/>
      </c>
      <c r="M4966" s="28" t="s">
        <v>6172</v>
      </c>
      <c r="N4966" s="28" t="str">
        <f t="shared" si="620"/>
        <v/>
      </c>
      <c r="O4966" s="28" t="str">
        <f>IF(N4966=1,M4966&amp;" ("&amp;E4966&amp;")",M4966)</f>
        <v>42nd Street</v>
      </c>
      <c r="P4966" s="36">
        <f>INDEX(cpi!$A$1:$M$105,MATCH('Inflation adjust calc'!$E4966,cpi!$A:$A,0),MATCH('Inflation adjust calc'!$D4966,cpi!$1:$1,0))</f>
        <v>12.6</v>
      </c>
      <c r="Q4966" s="36">
        <f>cpi!$I$2</f>
        <v>240.85300000000001</v>
      </c>
      <c r="R4966" s="36">
        <f t="shared" si="625"/>
        <v>19.11531746031746</v>
      </c>
      <c r="S4966" s="28" t="str">
        <f t="shared" si="621"/>
        <v/>
      </c>
      <c r="T4966" s="37">
        <f t="shared" si="622"/>
        <v>8391624.3650793657</v>
      </c>
      <c r="U4966" s="37">
        <f t="shared" si="623"/>
        <v>27487826.507936507</v>
      </c>
      <c r="V4966" s="37">
        <f t="shared" si="624"/>
        <v>43602039.126984127</v>
      </c>
    </row>
    <row r="4967" spans="1:22">
      <c r="A4967" s="23">
        <v>4966</v>
      </c>
      <c r="B4967" s="3">
        <v>32940</v>
      </c>
      <c r="C4967" s="28">
        <v>3</v>
      </c>
      <c r="D4967" s="29">
        <v>8</v>
      </c>
      <c r="E4967" s="28">
        <v>1990</v>
      </c>
      <c r="F4967" s="31">
        <f>DATE(E4967,D4967,C4967)</f>
        <v>33088</v>
      </c>
      <c r="G4967" s="24" t="s">
        <v>6173</v>
      </c>
      <c r="H4967" s="2">
        <v>430000</v>
      </c>
      <c r="I4967" s="2">
        <v>2938000</v>
      </c>
      <c r="J4967" s="2">
        <v>2938000</v>
      </c>
      <c r="K4967" s="28" t="str">
        <f t="shared" si="618"/>
        <v/>
      </c>
      <c r="L4967" s="28" t="str">
        <f t="shared" si="619"/>
        <v/>
      </c>
      <c r="M4967" s="28" t="s">
        <v>6173</v>
      </c>
      <c r="N4967" s="28" t="str">
        <f t="shared" si="620"/>
        <v/>
      </c>
      <c r="O4967" s="28" t="str">
        <f>IF(N4967=1,M4967&amp;" ("&amp;E4967&amp;")",M4967)</f>
        <v>Metropolitan</v>
      </c>
      <c r="P4967" s="36">
        <f>INDEX(cpi!$A$1:$M$105,MATCH('Inflation adjust calc'!$E4967,cpi!$A:$A,0),MATCH('Inflation adjust calc'!$D4967,cpi!$1:$1,0))</f>
        <v>131.6</v>
      </c>
      <c r="Q4967" s="36">
        <f>cpi!$I$2</f>
        <v>240.85300000000001</v>
      </c>
      <c r="R4967" s="36">
        <f t="shared" si="625"/>
        <v>1.8301899696048634</v>
      </c>
      <c r="S4967" s="28" t="str">
        <f t="shared" si="621"/>
        <v/>
      </c>
      <c r="T4967" s="37">
        <f t="shared" si="622"/>
        <v>786981.68693009124</v>
      </c>
      <c r="U4967" s="37">
        <f t="shared" si="623"/>
        <v>5377098.1306990888</v>
      </c>
      <c r="V4967" s="37">
        <f t="shared" si="624"/>
        <v>5377098.1306990888</v>
      </c>
    </row>
    <row r="4968" spans="1:22">
      <c r="A4968" s="23">
        <v>4967</v>
      </c>
      <c r="B4968" s="3" t="s">
        <v>3049</v>
      </c>
      <c r="C4968" s="28">
        <v>21</v>
      </c>
      <c r="D4968" s="29">
        <v>1</v>
      </c>
      <c r="E4968" s="28">
        <v>2005</v>
      </c>
      <c r="F4968" s="31">
        <f>DATE(E4968,D4968,C4968)</f>
        <v>38373</v>
      </c>
      <c r="G4968" s="24" t="s">
        <v>6174</v>
      </c>
      <c r="H4968" s="2">
        <v>425000</v>
      </c>
      <c r="I4968" s="2">
        <v>12604</v>
      </c>
      <c r="J4968" s="2">
        <v>12604</v>
      </c>
      <c r="K4968" s="28" t="str">
        <f t="shared" si="618"/>
        <v/>
      </c>
      <c r="L4968" s="28" t="str">
        <f t="shared" si="619"/>
        <v/>
      </c>
      <c r="M4968" s="28" t="s">
        <v>6174</v>
      </c>
      <c r="N4968" s="28" t="str">
        <f t="shared" si="620"/>
        <v/>
      </c>
      <c r="O4968" s="28" t="str">
        <f>IF(N4968=1,M4968&amp;" ("&amp;E4968&amp;")",M4968)</f>
        <v>Gory Gory Hallelujah</v>
      </c>
      <c r="P4968" s="36">
        <f>INDEX(cpi!$A$1:$M$105,MATCH('Inflation adjust calc'!$E4968,cpi!$A:$A,0),MATCH('Inflation adjust calc'!$D4968,cpi!$1:$1,0))</f>
        <v>190.7</v>
      </c>
      <c r="Q4968" s="36">
        <f>cpi!$I$2</f>
        <v>240.85300000000001</v>
      </c>
      <c r="R4968" s="36">
        <f t="shared" si="625"/>
        <v>1.2629942317776615</v>
      </c>
      <c r="S4968" s="28" t="str">
        <f t="shared" si="621"/>
        <v/>
      </c>
      <c r="T4968" s="37">
        <f t="shared" si="622"/>
        <v>536772.54850550613</v>
      </c>
      <c r="U4968" s="37">
        <f t="shared" si="623"/>
        <v>15918.779297325646</v>
      </c>
      <c r="V4968" s="37">
        <f t="shared" si="624"/>
        <v>15918.779297325646</v>
      </c>
    </row>
    <row r="4969" spans="1:22">
      <c r="A4969" s="23">
        <v>4968</v>
      </c>
      <c r="B4969" s="3" t="s">
        <v>1811</v>
      </c>
      <c r="C4969" s="28">
        <v>25</v>
      </c>
      <c r="D4969" s="29">
        <v>4</v>
      </c>
      <c r="E4969" s="28">
        <v>2014</v>
      </c>
      <c r="F4969" s="31">
        <f>DATE(E4969,D4969,C4969)</f>
        <v>41754</v>
      </c>
      <c r="G4969" s="24" t="s">
        <v>6175</v>
      </c>
      <c r="H4969" s="2">
        <v>420000</v>
      </c>
      <c r="I4969" s="2">
        <v>258384</v>
      </c>
      <c r="J4969" s="2">
        <v>435168</v>
      </c>
      <c r="K4969" s="28" t="str">
        <f t="shared" si="618"/>
        <v/>
      </c>
      <c r="L4969" s="28" t="str">
        <f t="shared" si="619"/>
        <v/>
      </c>
      <c r="M4969" s="28" t="s">
        <v>6175</v>
      </c>
      <c r="N4969" s="28" t="str">
        <f t="shared" si="620"/>
        <v/>
      </c>
      <c r="O4969" s="28" t="str">
        <f>IF(N4969=1,M4969&amp;" ("&amp;E4969&amp;")",M4969)</f>
        <v>Blue Ruin</v>
      </c>
      <c r="P4969" s="36">
        <f>INDEX(cpi!$A$1:$M$105,MATCH('Inflation adjust calc'!$E4969,cpi!$A:$A,0),MATCH('Inflation adjust calc'!$D4969,cpi!$1:$1,0))</f>
        <v>237.072</v>
      </c>
      <c r="Q4969" s="36">
        <f>cpi!$I$2</f>
        <v>240.85300000000001</v>
      </c>
      <c r="R4969" s="36">
        <f t="shared" si="625"/>
        <v>1.0159487413106567</v>
      </c>
      <c r="S4969" s="28" t="str">
        <f t="shared" si="621"/>
        <v/>
      </c>
      <c r="T4969" s="37">
        <f t="shared" si="622"/>
        <v>426698.4713504758</v>
      </c>
      <c r="U4969" s="37">
        <f t="shared" si="623"/>
        <v>262504.89957481273</v>
      </c>
      <c r="V4969" s="37">
        <f t="shared" si="624"/>
        <v>442108.38185867586</v>
      </c>
    </row>
    <row r="4970" spans="1:22">
      <c r="A4970" s="23">
        <v>4969</v>
      </c>
      <c r="B4970" s="3">
        <v>38297</v>
      </c>
      <c r="C4970" s="28">
        <v>11</v>
      </c>
      <c r="D4970" s="29">
        <v>6</v>
      </c>
      <c r="E4970" s="28">
        <v>2004</v>
      </c>
      <c r="F4970" s="31">
        <f>DATE(E4970,D4970,C4970)</f>
        <v>38149</v>
      </c>
      <c r="G4970" s="24" t="s">
        <v>6176</v>
      </c>
      <c r="H4970" s="2">
        <v>400000</v>
      </c>
      <c r="I4970" s="2">
        <v>44540956</v>
      </c>
      <c r="J4970" s="2">
        <v>46122713</v>
      </c>
      <c r="K4970" s="28" t="str">
        <f t="shared" si="618"/>
        <v/>
      </c>
      <c r="L4970" s="28" t="str">
        <f t="shared" si="619"/>
        <v/>
      </c>
      <c r="M4970" s="28" t="s">
        <v>6176</v>
      </c>
      <c r="N4970" s="28" t="str">
        <f t="shared" si="620"/>
        <v/>
      </c>
      <c r="O4970" s="28" t="str">
        <f>IF(N4970=1,M4970&amp;" ("&amp;E4970&amp;")",M4970)</f>
        <v>Napoleon Dynamite</v>
      </c>
      <c r="P4970" s="36">
        <f>INDEX(cpi!$A$1:$M$105,MATCH('Inflation adjust calc'!$E4970,cpi!$A:$A,0),MATCH('Inflation adjust calc'!$D4970,cpi!$1:$1,0))</f>
        <v>189.7</v>
      </c>
      <c r="Q4970" s="36">
        <f>cpi!$I$2</f>
        <v>240.85300000000001</v>
      </c>
      <c r="R4970" s="36">
        <f t="shared" si="625"/>
        <v>1.2696520822351083</v>
      </c>
      <c r="S4970" s="28" t="str">
        <f t="shared" si="621"/>
        <v/>
      </c>
      <c r="T4970" s="37">
        <f t="shared" si="622"/>
        <v>507860.8328940433</v>
      </c>
      <c r="U4970" s="37">
        <f t="shared" si="623"/>
        <v>56551517.530142337</v>
      </c>
      <c r="V4970" s="37">
        <f t="shared" si="624"/>
        <v>58559798.598782301</v>
      </c>
    </row>
    <row r="4971" spans="1:22">
      <c r="A4971" s="23">
        <v>4970</v>
      </c>
      <c r="B4971" s="3">
        <v>27672</v>
      </c>
      <c r="C4971" s="28">
        <v>10</v>
      </c>
      <c r="D4971" s="29">
        <v>5</v>
      </c>
      <c r="E4971" s="28">
        <v>1975</v>
      </c>
      <c r="F4971" s="31">
        <f>DATE(E4971,D4971,C4971)</f>
        <v>27524</v>
      </c>
      <c r="G4971" s="24" t="s">
        <v>6177</v>
      </c>
      <c r="H4971" s="2">
        <v>400000</v>
      </c>
      <c r="I4971" s="2">
        <v>3427696</v>
      </c>
      <c r="J4971" s="2">
        <v>5028948</v>
      </c>
      <c r="K4971" s="28" t="str">
        <f t="shared" si="618"/>
        <v/>
      </c>
      <c r="L4971" s="28" t="str">
        <f t="shared" si="619"/>
        <v/>
      </c>
      <c r="M4971" s="28" t="s">
        <v>6177</v>
      </c>
      <c r="N4971" s="28" t="str">
        <f t="shared" si="620"/>
        <v/>
      </c>
      <c r="O4971" s="28" t="str">
        <f>IF(N4971=1,M4971&amp;" ("&amp;E4971&amp;")",M4971)</f>
        <v>Monty Python and the Holy Grail</v>
      </c>
      <c r="P4971" s="36">
        <f>INDEX(cpi!$A$1:$M$105,MATCH('Inflation adjust calc'!$E4971,cpi!$A:$A,0),MATCH('Inflation adjust calc'!$D4971,cpi!$1:$1,0))</f>
        <v>53.2</v>
      </c>
      <c r="Q4971" s="36">
        <f>cpi!$I$2</f>
        <v>240.85300000000001</v>
      </c>
      <c r="R4971" s="36">
        <f t="shared" si="625"/>
        <v>4.5273120300751879</v>
      </c>
      <c r="S4971" s="28" t="str">
        <f t="shared" si="621"/>
        <v/>
      </c>
      <c r="T4971" s="37">
        <f t="shared" si="622"/>
        <v>1810924.8120300751</v>
      </c>
      <c r="U4971" s="37">
        <f t="shared" si="623"/>
        <v>15518249.336240601</v>
      </c>
      <c r="V4971" s="37">
        <f t="shared" si="624"/>
        <v>22767616.779022556</v>
      </c>
    </row>
    <row r="4972" spans="1:22">
      <c r="A4972" s="23">
        <v>4971</v>
      </c>
      <c r="B4972" s="3">
        <v>38756</v>
      </c>
      <c r="C4972" s="28">
        <v>2</v>
      </c>
      <c r="D4972" s="29">
        <v>8</v>
      </c>
      <c r="E4972" s="28">
        <v>2006</v>
      </c>
      <c r="F4972" s="31">
        <f>DATE(E4972,D4972,C4972)</f>
        <v>38931</v>
      </c>
      <c r="G4972" s="24" t="s">
        <v>6178</v>
      </c>
      <c r="H4972" s="2">
        <v>400000</v>
      </c>
      <c r="I4972" s="2">
        <v>1692693</v>
      </c>
      <c r="J4972" s="2">
        <v>2797199</v>
      </c>
      <c r="K4972" s="28" t="str">
        <f t="shared" si="618"/>
        <v/>
      </c>
      <c r="L4972" s="28" t="str">
        <f t="shared" si="619"/>
        <v/>
      </c>
      <c r="M4972" s="28" t="s">
        <v>6178</v>
      </c>
      <c r="N4972" s="28" t="str">
        <f t="shared" si="620"/>
        <v/>
      </c>
      <c r="O4972" s="28" t="str">
        <f>IF(N4972=1,M4972&amp;" ("&amp;E4972&amp;")",M4972)</f>
        <v>Quinceanera</v>
      </c>
      <c r="P4972" s="36">
        <f>INDEX(cpi!$A$1:$M$105,MATCH('Inflation adjust calc'!$E4972,cpi!$A:$A,0),MATCH('Inflation adjust calc'!$D4972,cpi!$1:$1,0))</f>
        <v>203.9</v>
      </c>
      <c r="Q4972" s="36">
        <f>cpi!$I$2</f>
        <v>240.85300000000001</v>
      </c>
      <c r="R4972" s="36">
        <f t="shared" si="625"/>
        <v>1.1812309955860716</v>
      </c>
      <c r="S4972" s="28" t="str">
        <f t="shared" si="621"/>
        <v/>
      </c>
      <c r="T4972" s="37">
        <f t="shared" si="622"/>
        <v>472492.39823442866</v>
      </c>
      <c r="U4972" s="37">
        <f t="shared" si="623"/>
        <v>1999461.4376115743</v>
      </c>
      <c r="V4972" s="37">
        <f t="shared" si="624"/>
        <v>3304138.1596223637</v>
      </c>
    </row>
    <row r="4973" spans="1:22">
      <c r="A4973" s="23">
        <v>4972</v>
      </c>
      <c r="B4973" s="3" t="s">
        <v>1935</v>
      </c>
      <c r="C4973" s="28">
        <v>26</v>
      </c>
      <c r="D4973" s="29">
        <v>4</v>
      </c>
      <c r="E4973" s="28">
        <v>2002</v>
      </c>
      <c r="F4973" s="31">
        <f>DATE(E4973,D4973,C4973)</f>
        <v>37372</v>
      </c>
      <c r="G4973" s="24" t="s">
        <v>6179</v>
      </c>
      <c r="H4973" s="2">
        <v>400000</v>
      </c>
      <c r="I4973" s="2">
        <v>1293295</v>
      </c>
      <c r="J4973" s="2">
        <v>1600566</v>
      </c>
      <c r="K4973" s="28" t="str">
        <f t="shared" si="618"/>
        <v/>
      </c>
      <c r="L4973" s="28" t="str">
        <f t="shared" si="619"/>
        <v/>
      </c>
      <c r="M4973" s="28" t="s">
        <v>6179</v>
      </c>
      <c r="N4973" s="28" t="str">
        <f t="shared" si="620"/>
        <v/>
      </c>
      <c r="O4973" s="28" t="str">
        <f>IF(N4973=1,M4973&amp;" ("&amp;E4973&amp;")",M4973)</f>
        <v>Dogtown and Z-Boys</v>
      </c>
      <c r="P4973" s="36">
        <f>INDEX(cpi!$A$1:$M$105,MATCH('Inflation adjust calc'!$E4973,cpi!$A:$A,0),MATCH('Inflation adjust calc'!$D4973,cpi!$1:$1,0))</f>
        <v>179.8</v>
      </c>
      <c r="Q4973" s="36">
        <f>cpi!$I$2</f>
        <v>240.85300000000001</v>
      </c>
      <c r="R4973" s="36">
        <f t="shared" si="625"/>
        <v>1.3395606229143493</v>
      </c>
      <c r="S4973" s="28" t="str">
        <f t="shared" si="621"/>
        <v/>
      </c>
      <c r="T4973" s="37">
        <f t="shared" si="622"/>
        <v>535824.24916573975</v>
      </c>
      <c r="U4973" s="37">
        <f t="shared" si="623"/>
        <v>1732447.0558120133</v>
      </c>
      <c r="V4973" s="37">
        <f t="shared" si="624"/>
        <v>2144055.1879755282</v>
      </c>
    </row>
    <row r="4974" spans="1:22">
      <c r="A4974" s="23">
        <v>4973</v>
      </c>
      <c r="B4974" s="3" t="s">
        <v>1347</v>
      </c>
      <c r="C4974" s="28">
        <v>24</v>
      </c>
      <c r="D4974" s="29">
        <v>10</v>
      </c>
      <c r="E4974" s="28">
        <v>2008</v>
      </c>
      <c r="F4974" s="31">
        <f>DATE(E4974,D4974,C4974)</f>
        <v>39745</v>
      </c>
      <c r="G4974" s="24" t="s">
        <v>6180</v>
      </c>
      <c r="H4974" s="2">
        <v>400000</v>
      </c>
      <c r="I4974" s="2">
        <v>655538</v>
      </c>
      <c r="J4974" s="2">
        <v>655538</v>
      </c>
      <c r="K4974" s="28" t="str">
        <f t="shared" si="618"/>
        <v/>
      </c>
      <c r="L4974" s="28" t="str">
        <f t="shared" si="619"/>
        <v/>
      </c>
      <c r="M4974" s="28" t="s">
        <v>6180</v>
      </c>
      <c r="N4974" s="28" t="str">
        <f t="shared" si="620"/>
        <v/>
      </c>
      <c r="O4974" s="28" t="str">
        <f>IF(N4974=1,M4974&amp;" ("&amp;E4974&amp;")",M4974)</f>
        <v>Heroes</v>
      </c>
      <c r="P4974" s="36">
        <f>INDEX(cpi!$A$1:$M$105,MATCH('Inflation adjust calc'!$E4974,cpi!$A:$A,0),MATCH('Inflation adjust calc'!$D4974,cpi!$1:$1,0))</f>
        <v>216.57300000000001</v>
      </c>
      <c r="Q4974" s="36">
        <f>cpi!$I$2</f>
        <v>240.85300000000001</v>
      </c>
      <c r="R4974" s="36">
        <f t="shared" si="625"/>
        <v>1.1121100044788592</v>
      </c>
      <c r="S4974" s="28" t="str">
        <f t="shared" si="621"/>
        <v/>
      </c>
      <c r="T4974" s="37">
        <f t="shared" si="622"/>
        <v>444844.00179154368</v>
      </c>
      <c r="U4974" s="37">
        <f t="shared" si="623"/>
        <v>729030.36811606237</v>
      </c>
      <c r="V4974" s="37">
        <f t="shared" si="624"/>
        <v>729030.36811606237</v>
      </c>
    </row>
    <row r="4975" spans="1:22">
      <c r="A4975" s="23">
        <v>4974</v>
      </c>
      <c r="B4975" s="3">
        <v>38148</v>
      </c>
      <c r="C4975" s="28">
        <v>6</v>
      </c>
      <c r="D4975" s="29">
        <v>10</v>
      </c>
      <c r="E4975" s="28">
        <v>2004</v>
      </c>
      <c r="F4975" s="31">
        <f>DATE(E4975,D4975,C4975)</f>
        <v>38266</v>
      </c>
      <c r="G4975" s="24" t="s">
        <v>6181</v>
      </c>
      <c r="H4975" s="2">
        <v>400000</v>
      </c>
      <c r="I4975" s="2">
        <v>592014</v>
      </c>
      <c r="J4975" s="2">
        <v>1162014</v>
      </c>
      <c r="K4975" s="28" t="str">
        <f t="shared" si="618"/>
        <v/>
      </c>
      <c r="L4975" s="28" t="str">
        <f t="shared" si="619"/>
        <v/>
      </c>
      <c r="M4975" s="28" t="s">
        <v>6181</v>
      </c>
      <c r="N4975" s="28" t="str">
        <f t="shared" si="620"/>
        <v/>
      </c>
      <c r="O4975" s="28" t="str">
        <f>IF(N4975=1,M4975&amp;" ("&amp;E4975&amp;")",M4975)</f>
        <v>Tarnation</v>
      </c>
      <c r="P4975" s="36">
        <f>INDEX(cpi!$A$1:$M$105,MATCH('Inflation adjust calc'!$E4975,cpi!$A:$A,0),MATCH('Inflation adjust calc'!$D4975,cpi!$1:$1,0))</f>
        <v>190.9</v>
      </c>
      <c r="Q4975" s="36">
        <f>cpi!$I$2</f>
        <v>240.85300000000001</v>
      </c>
      <c r="R4975" s="36">
        <f t="shared" si="625"/>
        <v>1.2616710319539026</v>
      </c>
      <c r="S4975" s="28" t="str">
        <f t="shared" si="621"/>
        <v/>
      </c>
      <c r="T4975" s="37">
        <f t="shared" si="622"/>
        <v>504668.41278156103</v>
      </c>
      <c r="U4975" s="37">
        <f t="shared" si="623"/>
        <v>746926.91431115766</v>
      </c>
      <c r="V4975" s="37">
        <f t="shared" si="624"/>
        <v>1466079.4025248822</v>
      </c>
    </row>
    <row r="4976" spans="1:22">
      <c r="A4976" s="23">
        <v>4975</v>
      </c>
      <c r="B4976" s="3" t="s">
        <v>1136</v>
      </c>
      <c r="C4976" s="28">
        <v>15</v>
      </c>
      <c r="D4976" s="29">
        <v>10</v>
      </c>
      <c r="E4976" s="28">
        <v>2010</v>
      </c>
      <c r="F4976" s="31">
        <f>DATE(E4976,D4976,C4976)</f>
        <v>40466</v>
      </c>
      <c r="G4976" s="24" t="s">
        <v>6182</v>
      </c>
      <c r="H4976" s="2">
        <v>400000</v>
      </c>
      <c r="I4976" s="2">
        <v>433588</v>
      </c>
      <c r="J4976" s="2">
        <v>433588</v>
      </c>
      <c r="K4976" s="28" t="str">
        <f t="shared" si="618"/>
        <v/>
      </c>
      <c r="L4976" s="28" t="str">
        <f t="shared" si="619"/>
        <v/>
      </c>
      <c r="M4976" s="28" t="s">
        <v>6182</v>
      </c>
      <c r="N4976" s="28" t="str">
        <f t="shared" si="620"/>
        <v/>
      </c>
      <c r="O4976" s="28" t="str">
        <f>IF(N4976=1,M4976&amp;" ("&amp;E4976&amp;")",M4976)</f>
        <v>I Want Your Money</v>
      </c>
      <c r="P4976" s="36">
        <f>INDEX(cpi!$A$1:$M$105,MATCH('Inflation adjust calc'!$E4976,cpi!$A:$A,0),MATCH('Inflation adjust calc'!$D4976,cpi!$1:$1,0))</f>
        <v>218.71100000000001</v>
      </c>
      <c r="Q4976" s="36">
        <f>cpi!$I$2</f>
        <v>240.85300000000001</v>
      </c>
      <c r="R4976" s="36">
        <f t="shared" si="625"/>
        <v>1.1012386208283991</v>
      </c>
      <c r="S4976" s="28" t="str">
        <f t="shared" si="621"/>
        <v/>
      </c>
      <c r="T4976" s="37">
        <f t="shared" si="622"/>
        <v>440495.44833135966</v>
      </c>
      <c r="U4976" s="37">
        <f t="shared" si="623"/>
        <v>477483.8511277439</v>
      </c>
      <c r="V4976" s="37">
        <f t="shared" si="624"/>
        <v>477483.8511277439</v>
      </c>
    </row>
    <row r="4977" spans="1:22">
      <c r="A4977" s="23">
        <v>4976</v>
      </c>
      <c r="B4977" s="3">
        <v>30317</v>
      </c>
      <c r="C4977" s="28">
        <v>1</v>
      </c>
      <c r="D4977" s="29">
        <v>1</v>
      </c>
      <c r="E4977" s="28">
        <v>1983</v>
      </c>
      <c r="F4977" s="31">
        <f>DATE(E4977,D4977,C4977)</f>
        <v>30317</v>
      </c>
      <c r="G4977" s="24" t="s">
        <v>6183</v>
      </c>
      <c r="H4977" s="2">
        <v>400000</v>
      </c>
      <c r="I4977" s="2">
        <v>126387</v>
      </c>
      <c r="J4977" s="2">
        <v>126387</v>
      </c>
      <c r="K4977" s="28" t="str">
        <f t="shared" si="618"/>
        <v/>
      </c>
      <c r="L4977" s="28" t="str">
        <f t="shared" si="619"/>
        <v/>
      </c>
      <c r="M4977" s="28" t="s">
        <v>6183</v>
      </c>
      <c r="N4977" s="28" t="str">
        <f t="shared" si="620"/>
        <v/>
      </c>
      <c r="O4977" s="28" t="str">
        <f>IF(N4977=1,M4977&amp;" ("&amp;E4977&amp;")",M4977)</f>
        <v>E tu vivrai nel terrore - L'aldilà</v>
      </c>
      <c r="P4977" s="36">
        <f>INDEX(cpi!$A$1:$M$105,MATCH('Inflation adjust calc'!$E4977,cpi!$A:$A,0),MATCH('Inflation adjust calc'!$D4977,cpi!$1:$1,0))</f>
        <v>97.8</v>
      </c>
      <c r="Q4977" s="36">
        <f>cpi!$I$2</f>
        <v>240.85300000000001</v>
      </c>
      <c r="R4977" s="36">
        <f t="shared" si="625"/>
        <v>2.4627096114519431</v>
      </c>
      <c r="S4977" s="28" t="str">
        <f t="shared" si="621"/>
        <v/>
      </c>
      <c r="T4977" s="37">
        <f t="shared" si="622"/>
        <v>985083.84458077722</v>
      </c>
      <c r="U4977" s="37">
        <f t="shared" si="623"/>
        <v>311254.47966257675</v>
      </c>
      <c r="V4977" s="37">
        <f t="shared" si="624"/>
        <v>311254.47966257675</v>
      </c>
    </row>
    <row r="4978" spans="1:22">
      <c r="A4978" s="23">
        <v>4977</v>
      </c>
      <c r="B4978" s="3" t="s">
        <v>4233</v>
      </c>
      <c r="C4978" s="28">
        <v>16</v>
      </c>
      <c r="D4978" s="29">
        <v>5</v>
      </c>
      <c r="E4978" s="28">
        <v>1980</v>
      </c>
      <c r="F4978" s="31">
        <f>DATE(E4978,D4978,C4978)</f>
        <v>29357</v>
      </c>
      <c r="G4978" s="24" t="s">
        <v>6184</v>
      </c>
      <c r="H4978" s="2">
        <v>400000</v>
      </c>
      <c r="I4978" s="2">
        <v>89134</v>
      </c>
      <c r="J4978" s="2">
        <v>89134</v>
      </c>
      <c r="K4978" s="28" t="str">
        <f t="shared" si="618"/>
        <v/>
      </c>
      <c r="L4978" s="28" t="str">
        <f t="shared" si="619"/>
        <v/>
      </c>
      <c r="M4978" s="28" t="s">
        <v>6184</v>
      </c>
      <c r="N4978" s="28" t="str">
        <f t="shared" si="620"/>
        <v/>
      </c>
      <c r="O4978" s="28" t="str">
        <f>IF(N4978=1,M4978&amp;" ("&amp;E4978&amp;")",M4978)</f>
        <v>Home Movies</v>
      </c>
      <c r="P4978" s="36">
        <f>INDEX(cpi!$A$1:$M$105,MATCH('Inflation adjust calc'!$E4978,cpi!$A:$A,0),MATCH('Inflation adjust calc'!$D4978,cpi!$1:$1,0))</f>
        <v>81.8</v>
      </c>
      <c r="Q4978" s="36">
        <f>cpi!$I$2</f>
        <v>240.85300000000001</v>
      </c>
      <c r="R4978" s="36">
        <f t="shared" si="625"/>
        <v>2.9444132029339856</v>
      </c>
      <c r="S4978" s="28" t="str">
        <f t="shared" si="621"/>
        <v/>
      </c>
      <c r="T4978" s="37">
        <f t="shared" si="622"/>
        <v>1177765.2811735943</v>
      </c>
      <c r="U4978" s="37">
        <f t="shared" si="623"/>
        <v>262447.32643031789</v>
      </c>
      <c r="V4978" s="37">
        <f t="shared" si="624"/>
        <v>262447.32643031789</v>
      </c>
    </row>
    <row r="4979" spans="1:22">
      <c r="A4979" s="23">
        <v>4978</v>
      </c>
      <c r="B4979" s="3" t="s">
        <v>484</v>
      </c>
      <c r="C4979" s="28">
        <v>27</v>
      </c>
      <c r="D4979" s="29">
        <v>7</v>
      </c>
      <c r="E4979" s="28">
        <v>2001</v>
      </c>
      <c r="F4979" s="31">
        <f>DATE(E4979,D4979,C4979)</f>
        <v>37099</v>
      </c>
      <c r="G4979" s="24" t="s">
        <v>6185</v>
      </c>
      <c r="H4979" s="2">
        <v>400000</v>
      </c>
      <c r="I4979" s="2">
        <v>44452</v>
      </c>
      <c r="J4979" s="2">
        <v>44452</v>
      </c>
      <c r="K4979" s="28" t="str">
        <f t="shared" si="618"/>
        <v/>
      </c>
      <c r="L4979" s="28" t="str">
        <f t="shared" si="619"/>
        <v/>
      </c>
      <c r="M4979" s="28" t="s">
        <v>6185</v>
      </c>
      <c r="N4979" s="28" t="str">
        <f t="shared" si="620"/>
        <v/>
      </c>
      <c r="O4979" s="28" t="str">
        <f>IF(N4979=1,M4979&amp;" ("&amp;E4979&amp;")",M4979)</f>
        <v>Jackpot</v>
      </c>
      <c r="P4979" s="36">
        <f>INDEX(cpi!$A$1:$M$105,MATCH('Inflation adjust calc'!$E4979,cpi!$A:$A,0),MATCH('Inflation adjust calc'!$D4979,cpi!$1:$1,0))</f>
        <v>177.5</v>
      </c>
      <c r="Q4979" s="36">
        <f>cpi!$I$2</f>
        <v>240.85300000000001</v>
      </c>
      <c r="R4979" s="36">
        <f t="shared" si="625"/>
        <v>1.3569183098591551</v>
      </c>
      <c r="S4979" s="28" t="str">
        <f t="shared" si="621"/>
        <v/>
      </c>
      <c r="T4979" s="37">
        <f t="shared" si="622"/>
        <v>542767.32394366199</v>
      </c>
      <c r="U4979" s="37">
        <f t="shared" si="623"/>
        <v>60317.732709859163</v>
      </c>
      <c r="V4979" s="37">
        <f t="shared" si="624"/>
        <v>60317.732709859163</v>
      </c>
    </row>
    <row r="4980" spans="1:22">
      <c r="A4980" s="23">
        <v>4979</v>
      </c>
      <c r="B4980" s="3">
        <v>38272</v>
      </c>
      <c r="C4980" s="28">
        <v>10</v>
      </c>
      <c r="D4980" s="29">
        <v>12</v>
      </c>
      <c r="E4980" s="28">
        <v>2004</v>
      </c>
      <c r="F4980" s="31">
        <f>DATE(E4980,D4980,C4980)</f>
        <v>38331</v>
      </c>
      <c r="G4980" s="24" t="s">
        <v>6186</v>
      </c>
      <c r="H4980" s="2">
        <v>400000</v>
      </c>
      <c r="I4980" s="2">
        <v>31425</v>
      </c>
      <c r="J4980" s="2">
        <v>31425</v>
      </c>
      <c r="K4980" s="28" t="str">
        <f t="shared" si="618"/>
        <v/>
      </c>
      <c r="L4980" s="28" t="str">
        <f t="shared" si="619"/>
        <v/>
      </c>
      <c r="M4980" s="28" t="s">
        <v>6186</v>
      </c>
      <c r="N4980" s="28" t="str">
        <f t="shared" si="620"/>
        <v/>
      </c>
      <c r="O4980" s="28" t="str">
        <f>IF(N4980=1,M4980&amp;" ("&amp;E4980&amp;")",M4980)</f>
        <v>Fabled</v>
      </c>
      <c r="P4980" s="36">
        <f>INDEX(cpi!$A$1:$M$105,MATCH('Inflation adjust calc'!$E4980,cpi!$A:$A,0),MATCH('Inflation adjust calc'!$D4980,cpi!$1:$1,0))</f>
        <v>190.3</v>
      </c>
      <c r="Q4980" s="36">
        <f>cpi!$I$2</f>
        <v>240.85300000000001</v>
      </c>
      <c r="R4980" s="36">
        <f t="shared" si="625"/>
        <v>1.2656489753021545</v>
      </c>
      <c r="S4980" s="28" t="str">
        <f t="shared" si="621"/>
        <v/>
      </c>
      <c r="T4980" s="37">
        <f t="shared" si="622"/>
        <v>506259.59012086177</v>
      </c>
      <c r="U4980" s="37">
        <f t="shared" si="623"/>
        <v>39773.019048870206</v>
      </c>
      <c r="V4980" s="37">
        <f t="shared" si="624"/>
        <v>39773.019048870206</v>
      </c>
    </row>
    <row r="4981" spans="1:22">
      <c r="A4981" s="23">
        <v>4980</v>
      </c>
      <c r="B4981" s="3" t="s">
        <v>6187</v>
      </c>
      <c r="C4981" s="28">
        <v>13</v>
      </c>
      <c r="D4981" s="29">
        <v>10</v>
      </c>
      <c r="E4981" s="28">
        <v>2005</v>
      </c>
      <c r="F4981" s="31">
        <f>DATE(E4981,D4981,C4981)</f>
        <v>38638</v>
      </c>
      <c r="G4981" s="24" t="s">
        <v>6188</v>
      </c>
      <c r="H4981" s="2">
        <v>400000</v>
      </c>
      <c r="I4981">
        <v>423</v>
      </c>
      <c r="J4981">
        <v>423</v>
      </c>
      <c r="K4981" s="28" t="str">
        <f t="shared" si="618"/>
        <v/>
      </c>
      <c r="L4981" s="28" t="str">
        <f t="shared" si="619"/>
        <v/>
      </c>
      <c r="M4981" s="28" t="s">
        <v>6188</v>
      </c>
      <c r="N4981" s="28" t="str">
        <f t="shared" si="620"/>
        <v/>
      </c>
      <c r="O4981" s="28" t="str">
        <f>IF(N4981=1,M4981&amp;" ("&amp;E4981&amp;")",M4981)</f>
        <v>The Dark Hours</v>
      </c>
      <c r="P4981" s="36">
        <f>INDEX(cpi!$A$1:$M$105,MATCH('Inflation adjust calc'!$E4981,cpi!$A:$A,0),MATCH('Inflation adjust calc'!$D4981,cpi!$1:$1,0))</f>
        <v>199.2</v>
      </c>
      <c r="Q4981" s="36">
        <f>cpi!$I$2</f>
        <v>240.85300000000001</v>
      </c>
      <c r="R4981" s="36">
        <f t="shared" si="625"/>
        <v>1.20910140562249</v>
      </c>
      <c r="S4981" s="28" t="str">
        <f t="shared" si="621"/>
        <v/>
      </c>
      <c r="T4981" s="37">
        <f t="shared" si="622"/>
        <v>483640.56224899599</v>
      </c>
      <c r="U4981" s="37">
        <f t="shared" si="623"/>
        <v>511.44989457831326</v>
      </c>
      <c r="V4981" s="37">
        <f t="shared" si="624"/>
        <v>511.44989457831326</v>
      </c>
    </row>
    <row r="4982" spans="1:22">
      <c r="A4982" s="23">
        <v>4981</v>
      </c>
      <c r="B4982" s="3">
        <v>31416</v>
      </c>
      <c r="C4982" s="28">
        <v>1</v>
      </c>
      <c r="D4982" s="29">
        <v>4</v>
      </c>
      <c r="E4982" s="28">
        <v>1986</v>
      </c>
      <c r="F4982" s="31">
        <f>DATE(E4982,D4982,C4982)</f>
        <v>31503</v>
      </c>
      <c r="G4982" s="24" t="s">
        <v>6189</v>
      </c>
      <c r="H4982" s="2">
        <v>400000</v>
      </c>
      <c r="I4982">
        <v>0</v>
      </c>
      <c r="J4982">
        <v>0</v>
      </c>
      <c r="K4982" s="28">
        <f t="shared" si="618"/>
        <v>1</v>
      </c>
      <c r="L4982" s="28" t="str">
        <f t="shared" si="619"/>
        <v/>
      </c>
      <c r="M4982" s="28" t="s">
        <v>6189</v>
      </c>
      <c r="N4982" s="28" t="str">
        <f t="shared" si="620"/>
        <v/>
      </c>
      <c r="O4982" s="28" t="str">
        <f>IF(N4982=1,M4982&amp;" ("&amp;E4982&amp;")",M4982)</f>
        <v>My Beautiful Laundrette</v>
      </c>
      <c r="P4982" s="36">
        <f>INDEX(cpi!$A$1:$M$105,MATCH('Inflation adjust calc'!$E4982,cpi!$A:$A,0),MATCH('Inflation adjust calc'!$D4982,cpi!$1:$1,0))</f>
        <v>108.6</v>
      </c>
      <c r="Q4982" s="36">
        <f>cpi!$I$2</f>
        <v>240.85300000000001</v>
      </c>
      <c r="R4982" s="36">
        <f t="shared" si="625"/>
        <v>2.2177992633517496</v>
      </c>
      <c r="S4982" s="28" t="str">
        <f t="shared" si="621"/>
        <v/>
      </c>
      <c r="T4982" s="37">
        <f t="shared" si="622"/>
        <v>887119.70534069987</v>
      </c>
      <c r="U4982" s="37">
        <f t="shared" si="623"/>
        <v>0</v>
      </c>
      <c r="V4982" s="37">
        <f t="shared" si="624"/>
        <v>0</v>
      </c>
    </row>
    <row r="4983" spans="1:22">
      <c r="A4983" s="23">
        <v>4982</v>
      </c>
      <c r="B4983" s="3">
        <v>38453</v>
      </c>
      <c r="C4983" s="28">
        <v>4</v>
      </c>
      <c r="D4983" s="29">
        <v>11</v>
      </c>
      <c r="E4983" s="28">
        <v>2005</v>
      </c>
      <c r="F4983" s="31">
        <f>DATE(E4983,D4983,C4983)</f>
        <v>38660</v>
      </c>
      <c r="G4983" s="24" t="s">
        <v>6190</v>
      </c>
      <c r="H4983" s="2">
        <v>400000</v>
      </c>
      <c r="I4983">
        <v>0</v>
      </c>
      <c r="J4983">
        <v>0</v>
      </c>
      <c r="K4983" s="28">
        <f t="shared" si="618"/>
        <v>1</v>
      </c>
      <c r="L4983" s="28" t="str">
        <f t="shared" si="619"/>
        <v/>
      </c>
      <c r="M4983" s="28" t="s">
        <v>6190</v>
      </c>
      <c r="N4983" s="28" t="str">
        <f t="shared" si="620"/>
        <v/>
      </c>
      <c r="O4983" s="28" t="str">
        <f>IF(N4983=1,M4983&amp;" ("&amp;E4983&amp;")",M4983)</f>
        <v>Show Me</v>
      </c>
      <c r="P4983" s="36">
        <f>INDEX(cpi!$A$1:$M$105,MATCH('Inflation adjust calc'!$E4983,cpi!$A:$A,0),MATCH('Inflation adjust calc'!$D4983,cpi!$1:$1,0))</f>
        <v>197.6</v>
      </c>
      <c r="Q4983" s="36">
        <f>cpi!$I$2</f>
        <v>240.85300000000001</v>
      </c>
      <c r="R4983" s="36">
        <f t="shared" si="625"/>
        <v>1.2188917004048583</v>
      </c>
      <c r="S4983" s="28" t="str">
        <f t="shared" si="621"/>
        <v/>
      </c>
      <c r="T4983" s="37">
        <f t="shared" si="622"/>
        <v>487556.68016194331</v>
      </c>
      <c r="U4983" s="37">
        <f t="shared" si="623"/>
        <v>0</v>
      </c>
      <c r="V4983" s="37">
        <f t="shared" si="624"/>
        <v>0</v>
      </c>
    </row>
    <row r="4984" spans="1:22">
      <c r="A4984" s="23">
        <v>4983</v>
      </c>
      <c r="B4984" s="3" t="s">
        <v>1976</v>
      </c>
      <c r="C4984" s="28">
        <v>31</v>
      </c>
      <c r="D4984" s="29">
        <v>12</v>
      </c>
      <c r="E4984" s="28">
        <v>2014</v>
      </c>
      <c r="F4984" s="31">
        <f>DATE(E4984,D4984,C4984)</f>
        <v>42004</v>
      </c>
      <c r="G4984" s="24" t="s">
        <v>6191</v>
      </c>
      <c r="H4984" s="2">
        <v>400000</v>
      </c>
      <c r="I4984">
        <v>0</v>
      </c>
      <c r="J4984">
        <v>0</v>
      </c>
      <c r="K4984" s="28">
        <f t="shared" si="618"/>
        <v>1</v>
      </c>
      <c r="L4984" s="28" t="str">
        <f t="shared" si="619"/>
        <v/>
      </c>
      <c r="M4984" s="28" t="s">
        <v>6191</v>
      </c>
      <c r="N4984" s="28" t="str">
        <f t="shared" si="620"/>
        <v/>
      </c>
      <c r="O4984" s="28" t="str">
        <f>IF(N4984=1,M4984&amp;" ("&amp;E4984&amp;")",M4984)</f>
        <v>Pancakes</v>
      </c>
      <c r="P4984" s="36">
        <f>INDEX(cpi!$A$1:$M$105,MATCH('Inflation adjust calc'!$E4984,cpi!$A:$A,0),MATCH('Inflation adjust calc'!$D4984,cpi!$1:$1,0))</f>
        <v>234.81200000000001</v>
      </c>
      <c r="Q4984" s="36">
        <f>cpi!$I$2</f>
        <v>240.85300000000001</v>
      </c>
      <c r="R4984" s="36">
        <f t="shared" si="625"/>
        <v>1.0257269645503637</v>
      </c>
      <c r="S4984" s="28" t="str">
        <f t="shared" si="621"/>
        <v/>
      </c>
      <c r="T4984" s="37">
        <f t="shared" si="622"/>
        <v>410290.78582014551</v>
      </c>
      <c r="U4984" s="37">
        <f t="shared" si="623"/>
        <v>0</v>
      </c>
      <c r="V4984" s="37">
        <f t="shared" si="624"/>
        <v>0</v>
      </c>
    </row>
    <row r="4985" spans="1:22">
      <c r="A4985" s="23">
        <v>4984</v>
      </c>
      <c r="B4985" s="3" t="s">
        <v>6192</v>
      </c>
      <c r="C4985" s="28">
        <v>31</v>
      </c>
      <c r="D4985" s="29">
        <v>3</v>
      </c>
      <c r="E4985" s="28">
        <v>2015</v>
      </c>
      <c r="F4985" s="31">
        <f>DATE(E4985,D4985,C4985)</f>
        <v>42094</v>
      </c>
      <c r="G4985" s="24" t="s">
        <v>6193</v>
      </c>
      <c r="H4985" s="2">
        <v>400000</v>
      </c>
      <c r="I4985">
        <v>0</v>
      </c>
      <c r="J4985">
        <v>0</v>
      </c>
      <c r="K4985" s="28">
        <f t="shared" si="618"/>
        <v>1</v>
      </c>
      <c r="L4985" s="28" t="str">
        <f t="shared" si="619"/>
        <v/>
      </c>
      <c r="M4985" s="28" t="s">
        <v>6193</v>
      </c>
      <c r="N4985" s="28" t="str">
        <f t="shared" si="620"/>
        <v/>
      </c>
      <c r="O4985" s="28" t="str">
        <f>IF(N4985=1,M4985&amp;" ("&amp;E4985&amp;")",M4985)</f>
        <v>Viskningar och rop</v>
      </c>
      <c r="P4985" s="36">
        <f>INDEX(cpi!$A$1:$M$105,MATCH('Inflation adjust calc'!$E4985,cpi!$A:$A,0),MATCH('Inflation adjust calc'!$D4985,cpi!$1:$1,0))</f>
        <v>236.119</v>
      </c>
      <c r="Q4985" s="36">
        <f>cpi!$I$2</f>
        <v>240.85300000000001</v>
      </c>
      <c r="R4985" s="36">
        <f t="shared" si="625"/>
        <v>1.0200492124733715</v>
      </c>
      <c r="S4985" s="28" t="str">
        <f t="shared" si="621"/>
        <v/>
      </c>
      <c r="T4985" s="37">
        <f t="shared" si="622"/>
        <v>408019.68498934864</v>
      </c>
      <c r="U4985" s="37">
        <f t="shared" si="623"/>
        <v>0</v>
      </c>
      <c r="V4985" s="37">
        <f t="shared" si="624"/>
        <v>0</v>
      </c>
    </row>
    <row r="4986" spans="1:22">
      <c r="A4986" s="23">
        <v>4985</v>
      </c>
      <c r="B4986" s="3">
        <v>5974</v>
      </c>
      <c r="C4986" s="28">
        <v>5</v>
      </c>
      <c r="D4986" s="29">
        <v>9</v>
      </c>
      <c r="E4986" s="28">
        <v>1916</v>
      </c>
      <c r="F4986" s="31">
        <f>DATE(E4986,D4986,C4986)</f>
        <v>6093</v>
      </c>
      <c r="G4986" s="24" t="s">
        <v>6194</v>
      </c>
      <c r="H4986" s="2">
        <v>385907</v>
      </c>
      <c r="I4986">
        <v>0</v>
      </c>
      <c r="J4986">
        <v>0</v>
      </c>
      <c r="K4986" s="28">
        <f t="shared" si="618"/>
        <v>1</v>
      </c>
      <c r="L4986" s="28" t="str">
        <f t="shared" si="619"/>
        <v/>
      </c>
      <c r="M4986" s="28" t="s">
        <v>6194</v>
      </c>
      <c r="N4986" s="28" t="str">
        <f t="shared" si="620"/>
        <v/>
      </c>
      <c r="O4986" s="28" t="str">
        <f>IF(N4986=1,M4986&amp;" ("&amp;E4986&amp;")",M4986)</f>
        <v>Intolerance</v>
      </c>
      <c r="P4986" s="36">
        <f>INDEX(cpi!$A$1:$M$105,MATCH('Inflation adjust calc'!$E4986,cpi!$A:$A,0),MATCH('Inflation adjust calc'!$D4986,cpi!$1:$1,0))</f>
        <v>11.1</v>
      </c>
      <c r="Q4986" s="36">
        <f>cpi!$I$2</f>
        <v>240.85300000000001</v>
      </c>
      <c r="R4986" s="36">
        <f t="shared" si="625"/>
        <v>21.698468468468469</v>
      </c>
      <c r="S4986" s="28" t="str">
        <f t="shared" si="621"/>
        <v/>
      </c>
      <c r="T4986" s="37">
        <f t="shared" si="622"/>
        <v>8373590.8712612614</v>
      </c>
      <c r="U4986" s="37">
        <f t="shared" si="623"/>
        <v>0</v>
      </c>
      <c r="V4986" s="37">
        <f t="shared" si="624"/>
        <v>0</v>
      </c>
    </row>
    <row r="4987" spans="1:22">
      <c r="A4987" s="23">
        <v>4986</v>
      </c>
      <c r="B4987" s="3">
        <v>10595</v>
      </c>
      <c r="C4987" s="28">
        <v>1</v>
      </c>
      <c r="D4987" s="29">
        <v>2</v>
      </c>
      <c r="E4987" s="28">
        <v>1929</v>
      </c>
      <c r="F4987" s="31">
        <f>DATE(E4987,D4987,C4987)</f>
        <v>10625</v>
      </c>
      <c r="G4987" s="24" t="s">
        <v>6195</v>
      </c>
      <c r="H4987" s="2">
        <v>379000</v>
      </c>
      <c r="I4987" s="2">
        <v>2800000</v>
      </c>
      <c r="J4987" s="2">
        <v>4358000</v>
      </c>
      <c r="K4987" s="28" t="str">
        <f t="shared" si="618"/>
        <v/>
      </c>
      <c r="L4987" s="28" t="str">
        <f t="shared" si="619"/>
        <v/>
      </c>
      <c r="M4987" s="28" t="s">
        <v>6195</v>
      </c>
      <c r="N4987" s="28" t="str">
        <f t="shared" si="620"/>
        <v/>
      </c>
      <c r="O4987" s="28" t="str">
        <f>IF(N4987=1,M4987&amp;" ("&amp;E4987&amp;")",M4987)</f>
        <v>The Broadway Melody</v>
      </c>
      <c r="P4987" s="36">
        <f>INDEX(cpi!$A$1:$M$105,MATCH('Inflation adjust calc'!$E4987,cpi!$A:$A,0),MATCH('Inflation adjust calc'!$D4987,cpi!$1:$1,0))</f>
        <v>17.100000000000001</v>
      </c>
      <c r="Q4987" s="36">
        <f>cpi!$I$2</f>
        <v>240.85300000000001</v>
      </c>
      <c r="R4987" s="36">
        <f t="shared" si="625"/>
        <v>14.084970760233917</v>
      </c>
      <c r="S4987" s="28" t="str">
        <f t="shared" si="621"/>
        <v/>
      </c>
      <c r="T4987" s="37">
        <f t="shared" si="622"/>
        <v>5338203.9181286544</v>
      </c>
      <c r="U4987" s="37">
        <f t="shared" si="623"/>
        <v>39437918.128654964</v>
      </c>
      <c r="V4987" s="37">
        <f t="shared" si="624"/>
        <v>61382302.573099412</v>
      </c>
    </row>
    <row r="4988" spans="1:22">
      <c r="A4988" s="23">
        <v>4987</v>
      </c>
      <c r="B4988" s="3" t="s">
        <v>4601</v>
      </c>
      <c r="C4988" s="28">
        <v>15</v>
      </c>
      <c r="D4988" s="29">
        <v>4</v>
      </c>
      <c r="E4988" s="28">
        <v>1983</v>
      </c>
      <c r="F4988" s="31">
        <f>DATE(E4988,D4988,C4988)</f>
        <v>30421</v>
      </c>
      <c r="G4988" s="24" t="s">
        <v>6196</v>
      </c>
      <c r="H4988" s="2">
        <v>375000</v>
      </c>
      <c r="I4988" s="2">
        <v>2400000</v>
      </c>
      <c r="J4988" s="2">
        <v>29400000</v>
      </c>
      <c r="K4988" s="28" t="str">
        <f t="shared" si="618"/>
        <v/>
      </c>
      <c r="L4988" s="28" t="str">
        <f t="shared" si="619"/>
        <v/>
      </c>
      <c r="M4988" s="28" t="s">
        <v>6196</v>
      </c>
      <c r="N4988" s="28" t="str">
        <f t="shared" si="620"/>
        <v/>
      </c>
      <c r="O4988" s="28" t="str">
        <f>IF(N4988=1,M4988&amp;" ("&amp;E4988&amp;")",M4988)</f>
        <v>The Evil Dead</v>
      </c>
      <c r="P4988" s="36">
        <f>INDEX(cpi!$A$1:$M$105,MATCH('Inflation adjust calc'!$E4988,cpi!$A:$A,0),MATCH('Inflation adjust calc'!$D4988,cpi!$1:$1,0))</f>
        <v>98.6</v>
      </c>
      <c r="Q4988" s="36">
        <f>cpi!$I$2</f>
        <v>240.85300000000001</v>
      </c>
      <c r="R4988" s="36">
        <f t="shared" si="625"/>
        <v>2.4427281947261665</v>
      </c>
      <c r="S4988" s="28" t="str">
        <f t="shared" si="621"/>
        <v/>
      </c>
      <c r="T4988" s="37">
        <f t="shared" si="622"/>
        <v>916023.07302231248</v>
      </c>
      <c r="U4988" s="37">
        <f t="shared" si="623"/>
        <v>5862547.6673427997</v>
      </c>
      <c r="V4988" s="37">
        <f t="shared" si="624"/>
        <v>71816208.924949303</v>
      </c>
    </row>
    <row r="4989" spans="1:22">
      <c r="A4989" s="23">
        <v>4988</v>
      </c>
      <c r="B4989" s="3" t="s">
        <v>3707</v>
      </c>
      <c r="C4989" s="28">
        <v>21</v>
      </c>
      <c r="D4989" s="29">
        <v>5</v>
      </c>
      <c r="E4989" s="28">
        <v>1999</v>
      </c>
      <c r="F4989" s="31">
        <f>DATE(E4989,D4989,C4989)</f>
        <v>36301</v>
      </c>
      <c r="G4989" s="24" t="s">
        <v>6197</v>
      </c>
      <c r="H4989" s="2">
        <v>375000</v>
      </c>
      <c r="I4989" s="2">
        <v>617172</v>
      </c>
      <c r="J4989" s="2">
        <v>617172</v>
      </c>
      <c r="K4989" s="28" t="str">
        <f t="shared" si="618"/>
        <v/>
      </c>
      <c r="L4989" s="28" t="str">
        <f t="shared" si="619"/>
        <v/>
      </c>
      <c r="M4989" s="28" t="s">
        <v>6197</v>
      </c>
      <c r="N4989" s="28" t="str">
        <f t="shared" si="620"/>
        <v/>
      </c>
      <c r="O4989" s="28" t="str">
        <f>IF(N4989=1,M4989&amp;" ("&amp;E4989&amp;")",M4989)</f>
        <v>Trekkies</v>
      </c>
      <c r="P4989" s="36">
        <f>INDEX(cpi!$A$1:$M$105,MATCH('Inflation adjust calc'!$E4989,cpi!$A:$A,0),MATCH('Inflation adjust calc'!$D4989,cpi!$1:$1,0))</f>
        <v>166.2</v>
      </c>
      <c r="Q4989" s="36">
        <f>cpi!$I$2</f>
        <v>240.85300000000001</v>
      </c>
      <c r="R4989" s="36">
        <f t="shared" si="625"/>
        <v>1.449175691937425</v>
      </c>
      <c r="S4989" s="28" t="str">
        <f t="shared" si="621"/>
        <v/>
      </c>
      <c r="T4989" s="37">
        <f t="shared" si="622"/>
        <v>543440.88447653432</v>
      </c>
      <c r="U4989" s="37">
        <f t="shared" si="623"/>
        <v>894390.66014440451</v>
      </c>
      <c r="V4989" s="37">
        <f t="shared" si="624"/>
        <v>894390.66014440451</v>
      </c>
    </row>
    <row r="4990" spans="1:22">
      <c r="A4990" s="23">
        <v>4989</v>
      </c>
      <c r="B4990" s="3">
        <v>29221</v>
      </c>
      <c r="C4990" s="28">
        <v>1</v>
      </c>
      <c r="D4990" s="29">
        <v>1</v>
      </c>
      <c r="E4990" s="28">
        <v>1980</v>
      </c>
      <c r="F4990" s="31">
        <f>DATE(E4990,D4990,C4990)</f>
        <v>29221</v>
      </c>
      <c r="G4990" s="24" t="s">
        <v>6198</v>
      </c>
      <c r="H4990" s="2">
        <v>350000</v>
      </c>
      <c r="I4990" s="2">
        <v>10000000</v>
      </c>
      <c r="J4990" s="2">
        <v>10000000</v>
      </c>
      <c r="K4990" s="28" t="str">
        <f t="shared" si="618"/>
        <v/>
      </c>
      <c r="L4990" s="28" t="str">
        <f t="shared" si="619"/>
        <v/>
      </c>
      <c r="M4990" s="28" t="s">
        <v>6198</v>
      </c>
      <c r="N4990" s="28" t="str">
        <f t="shared" si="620"/>
        <v/>
      </c>
      <c r="O4990" s="28" t="str">
        <f>IF(N4990=1,M4990&amp;" ("&amp;E4990&amp;")",M4990)</f>
        <v>Maniac</v>
      </c>
      <c r="P4990" s="36">
        <f>INDEX(cpi!$A$1:$M$105,MATCH('Inflation adjust calc'!$E4990,cpi!$A:$A,0),MATCH('Inflation adjust calc'!$D4990,cpi!$1:$1,0))</f>
        <v>77.8</v>
      </c>
      <c r="Q4990" s="36">
        <f>cpi!$I$2</f>
        <v>240.85300000000001</v>
      </c>
      <c r="R4990" s="36">
        <f t="shared" si="625"/>
        <v>3.0957969151670954</v>
      </c>
      <c r="S4990" s="28" t="str">
        <f t="shared" si="621"/>
        <v/>
      </c>
      <c r="T4990" s="37">
        <f t="shared" si="622"/>
        <v>1083528.9203084833</v>
      </c>
      <c r="U4990" s="37">
        <f t="shared" si="623"/>
        <v>30957969.151670955</v>
      </c>
      <c r="V4990" s="37">
        <f t="shared" si="624"/>
        <v>30957969.151670955</v>
      </c>
    </row>
    <row r="4991" spans="1:22">
      <c r="A4991" s="23">
        <v>4990</v>
      </c>
      <c r="B4991" s="3">
        <v>31778</v>
      </c>
      <c r="C4991" s="28">
        <v>1</v>
      </c>
      <c r="D4991" s="29">
        <v>1</v>
      </c>
      <c r="E4991" s="28">
        <v>1987</v>
      </c>
      <c r="F4991" s="31">
        <f>DATE(E4991,D4991,C4991)</f>
        <v>31778</v>
      </c>
      <c r="G4991" s="24" t="s">
        <v>6199</v>
      </c>
      <c r="H4991" s="2">
        <v>350000</v>
      </c>
      <c r="I4991" s="2">
        <v>4000000</v>
      </c>
      <c r="J4991" s="2">
        <v>4000000</v>
      </c>
      <c r="K4991" s="28" t="str">
        <f t="shared" si="618"/>
        <v/>
      </c>
      <c r="L4991" s="28" t="str">
        <f t="shared" si="619"/>
        <v/>
      </c>
      <c r="M4991" s="28" t="s">
        <v>6199</v>
      </c>
      <c r="N4991" s="28" t="str">
        <f t="shared" si="620"/>
        <v/>
      </c>
      <c r="O4991" s="28" t="str">
        <f>IF(N4991=1,M4991&amp;" ("&amp;E4991&amp;")",M4991)</f>
        <v>American Ninja 2: The Confrontation</v>
      </c>
      <c r="P4991" s="36">
        <f>INDEX(cpi!$A$1:$M$105,MATCH('Inflation adjust calc'!$E4991,cpi!$A:$A,0),MATCH('Inflation adjust calc'!$D4991,cpi!$1:$1,0))</f>
        <v>111.2</v>
      </c>
      <c r="Q4991" s="36">
        <f>cpi!$I$2</f>
        <v>240.85300000000001</v>
      </c>
      <c r="R4991" s="36">
        <f t="shared" si="625"/>
        <v>2.1659442446043164</v>
      </c>
      <c r="S4991" s="28" t="str">
        <f t="shared" si="621"/>
        <v/>
      </c>
      <c r="T4991" s="37">
        <f t="shared" si="622"/>
        <v>758080.48561151081</v>
      </c>
      <c r="U4991" s="37">
        <f t="shared" si="623"/>
        <v>8663776.9784172662</v>
      </c>
      <c r="V4991" s="37">
        <f t="shared" si="624"/>
        <v>8663776.9784172662</v>
      </c>
    </row>
    <row r="4992" spans="1:22">
      <c r="A4992" s="23">
        <v>4991</v>
      </c>
      <c r="B4992" s="3">
        <v>38571</v>
      </c>
      <c r="C4992" s="28">
        <v>8</v>
      </c>
      <c r="D4992" s="29">
        <v>7</v>
      </c>
      <c r="E4992" s="28">
        <v>2005</v>
      </c>
      <c r="F4992" s="31">
        <f>DATE(E4992,D4992,C4992)</f>
        <v>38541</v>
      </c>
      <c r="G4992" s="24" t="s">
        <v>6200</v>
      </c>
      <c r="H4992" s="2">
        <v>350000</v>
      </c>
      <c r="I4992" s="2">
        <v>1531154</v>
      </c>
      <c r="J4992" s="2">
        <v>1772979</v>
      </c>
      <c r="K4992" s="28" t="str">
        <f t="shared" si="618"/>
        <v/>
      </c>
      <c r="L4992" s="28" t="str">
        <f t="shared" si="619"/>
        <v/>
      </c>
      <c r="M4992" s="28" t="s">
        <v>6200</v>
      </c>
      <c r="N4992" s="28" t="str">
        <f t="shared" si="620"/>
        <v/>
      </c>
      <c r="O4992" s="28" t="str">
        <f>IF(N4992=1,M4992&amp;" ("&amp;E4992&amp;")",M4992)</f>
        <v>Murderball</v>
      </c>
      <c r="P4992" s="36">
        <f>INDEX(cpi!$A$1:$M$105,MATCH('Inflation adjust calc'!$E4992,cpi!$A:$A,0),MATCH('Inflation adjust calc'!$D4992,cpi!$1:$1,0))</f>
        <v>195.4</v>
      </c>
      <c r="Q4992" s="36">
        <f>cpi!$I$2</f>
        <v>240.85300000000001</v>
      </c>
      <c r="R4992" s="36">
        <f t="shared" si="625"/>
        <v>1.2326151484135108</v>
      </c>
      <c r="S4992" s="28" t="str">
        <f t="shared" si="621"/>
        <v/>
      </c>
      <c r="T4992" s="37">
        <f t="shared" si="622"/>
        <v>431415.30194472877</v>
      </c>
      <c r="U4992" s="37">
        <f t="shared" si="623"/>
        <v>1887323.6149539407</v>
      </c>
      <c r="V4992" s="37">
        <f t="shared" si="624"/>
        <v>2185400.7732190378</v>
      </c>
    </row>
    <row r="4993" spans="1:22">
      <c r="A4993" s="23">
        <v>4992</v>
      </c>
      <c r="B4993" s="3">
        <v>40187</v>
      </c>
      <c r="C4993" s="28">
        <v>1</v>
      </c>
      <c r="D4993" s="29">
        <v>9</v>
      </c>
      <c r="E4993" s="28">
        <v>2010</v>
      </c>
      <c r="F4993" s="31">
        <f>DATE(E4993,D4993,C4993)</f>
        <v>40422</v>
      </c>
      <c r="G4993" s="24" t="s">
        <v>6201</v>
      </c>
      <c r="H4993" s="2">
        <v>350000</v>
      </c>
      <c r="I4993" s="2">
        <v>246574</v>
      </c>
      <c r="J4993" s="2">
        <v>310891</v>
      </c>
      <c r="K4993" s="28" t="str">
        <f t="shared" si="618"/>
        <v/>
      </c>
      <c r="L4993" s="28" t="str">
        <f t="shared" si="619"/>
        <v/>
      </c>
      <c r="M4993" s="28" t="s">
        <v>6201</v>
      </c>
      <c r="N4993" s="28" t="str">
        <f t="shared" si="620"/>
        <v/>
      </c>
      <c r="O4993" s="28" t="str">
        <f>IF(N4993=1,M4993&amp;" ("&amp;E4993&amp;")",M4993)</f>
        <v>My Dog Tulip</v>
      </c>
      <c r="P4993" s="36">
        <f>INDEX(cpi!$A$1:$M$105,MATCH('Inflation adjust calc'!$E4993,cpi!$A:$A,0),MATCH('Inflation adjust calc'!$D4993,cpi!$1:$1,0))</f>
        <v>218.43899999999999</v>
      </c>
      <c r="Q4993" s="36">
        <f>cpi!$I$2</f>
        <v>240.85300000000001</v>
      </c>
      <c r="R4993" s="36">
        <f t="shared" si="625"/>
        <v>1.1026098819350025</v>
      </c>
      <c r="S4993" s="28" t="str">
        <f t="shared" si="621"/>
        <v/>
      </c>
      <c r="T4993" s="37">
        <f t="shared" si="622"/>
        <v>385913.45867725089</v>
      </c>
      <c r="U4993" s="37">
        <f t="shared" si="623"/>
        <v>271874.92902824131</v>
      </c>
      <c r="V4993" s="37">
        <f t="shared" si="624"/>
        <v>342791.48880465486</v>
      </c>
    </row>
    <row r="4994" spans="1:22">
      <c r="A4994" s="23">
        <v>4993</v>
      </c>
      <c r="B4994" s="3" t="s">
        <v>6202</v>
      </c>
      <c r="C4994" s="28">
        <v>18</v>
      </c>
      <c r="D4994" s="29">
        <v>10</v>
      </c>
      <c r="E4994" s="28">
        <v>2006</v>
      </c>
      <c r="F4994" s="31">
        <f>DATE(E4994,D4994,C4994)</f>
        <v>39008</v>
      </c>
      <c r="G4994" s="24" t="s">
        <v>6203</v>
      </c>
      <c r="H4994" s="2">
        <v>350000</v>
      </c>
      <c r="I4994" s="2">
        <v>84689</v>
      </c>
      <c r="J4994" s="2">
        <v>84689</v>
      </c>
      <c r="K4994" s="28" t="str">
        <f t="shared" si="618"/>
        <v/>
      </c>
      <c r="L4994" s="28" t="str">
        <f t="shared" si="619"/>
        <v/>
      </c>
      <c r="M4994" s="28" t="s">
        <v>6203</v>
      </c>
      <c r="N4994" s="28" t="str">
        <f t="shared" si="620"/>
        <v/>
      </c>
      <c r="O4994" s="28" t="str">
        <f>IF(N4994=1,M4994&amp;" ("&amp;E4994&amp;")",M4994)</f>
        <v>51 Birch Street</v>
      </c>
      <c r="P4994" s="36">
        <f>INDEX(cpi!$A$1:$M$105,MATCH('Inflation adjust calc'!$E4994,cpi!$A:$A,0),MATCH('Inflation adjust calc'!$D4994,cpi!$1:$1,0))</f>
        <v>201.8</v>
      </c>
      <c r="Q4994" s="36">
        <f>cpi!$I$2</f>
        <v>240.85300000000001</v>
      </c>
      <c r="R4994" s="36">
        <f t="shared" si="625"/>
        <v>1.1935232903865214</v>
      </c>
      <c r="S4994" s="28" t="str">
        <f t="shared" si="621"/>
        <v/>
      </c>
      <c r="T4994" s="37">
        <f t="shared" si="622"/>
        <v>417733.1516352825</v>
      </c>
      <c r="U4994" s="37">
        <f t="shared" si="623"/>
        <v>101078.29393954411</v>
      </c>
      <c r="V4994" s="37">
        <f t="shared" si="624"/>
        <v>101078.29393954411</v>
      </c>
    </row>
    <row r="4995" spans="1:22">
      <c r="A4995" s="23">
        <v>4994</v>
      </c>
      <c r="B4995" s="3" t="s">
        <v>479</v>
      </c>
      <c r="C4995" s="28">
        <v>15</v>
      </c>
      <c r="D4995" s="29">
        <v>11</v>
      </c>
      <c r="E4995" s="28">
        <v>2002</v>
      </c>
      <c r="F4995" s="31">
        <f>DATE(E4995,D4995,C4995)</f>
        <v>37575</v>
      </c>
      <c r="G4995" s="24" t="s">
        <v>6204</v>
      </c>
      <c r="H4995" s="2">
        <v>350000</v>
      </c>
      <c r="I4995" s="2">
        <v>9118</v>
      </c>
      <c r="J4995" s="2">
        <v>9118</v>
      </c>
      <c r="K4995" s="28" t="str">
        <f t="shared" ref="K4995:K5058" si="626">IF(J4995=0,1,"")</f>
        <v/>
      </c>
      <c r="L4995" s="28" t="str">
        <f t="shared" ref="L4995:L5058" si="627">IF(E4995&gt;2016,1,"")</f>
        <v/>
      </c>
      <c r="M4995" s="28" t="s">
        <v>6204</v>
      </c>
      <c r="N4995" s="28" t="str">
        <f t="shared" ref="N4995:N5058" si="628">IF(COUNTIF($M$2:$M$5233,M4995)&gt;1,1,"")</f>
        <v/>
      </c>
      <c r="O4995" s="28" t="str">
        <f>IF(N4995=1,M4995&amp;" ("&amp;E4995&amp;")",M4995)</f>
        <v>Revolution#9</v>
      </c>
      <c r="P4995" s="36">
        <f>INDEX(cpi!$A$1:$M$105,MATCH('Inflation adjust calc'!$E4995,cpi!$A:$A,0),MATCH('Inflation adjust calc'!$D4995,cpi!$1:$1,0))</f>
        <v>181.3</v>
      </c>
      <c r="Q4995" s="36">
        <f>cpi!$I$2</f>
        <v>240.85300000000001</v>
      </c>
      <c r="R4995" s="36">
        <f t="shared" si="625"/>
        <v>1.3284776613348042</v>
      </c>
      <c r="S4995" s="28" t="str">
        <f t="shared" ref="S4995:S5058" si="629">IF(ISERROR(R4995),1,"")</f>
        <v/>
      </c>
      <c r="T4995" s="37">
        <f t="shared" ref="T4995:T5058" si="630">H4995*$R4995</f>
        <v>464967.18146718148</v>
      </c>
      <c r="U4995" s="37">
        <f t="shared" ref="U4995:U5058" si="631">I4995*$R4995</f>
        <v>12113.059316050745</v>
      </c>
      <c r="V4995" s="37">
        <f t="shared" ref="V4995:V5058" si="632">J4995*$R4995</f>
        <v>12113.059316050745</v>
      </c>
    </row>
    <row r="4996" spans="1:22">
      <c r="A4996" s="23">
        <v>4995</v>
      </c>
      <c r="B4996" s="3">
        <v>40090</v>
      </c>
      <c r="C4996" s="28">
        <v>10</v>
      </c>
      <c r="D4996" s="29">
        <v>4</v>
      </c>
      <c r="E4996" s="28">
        <v>2009</v>
      </c>
      <c r="F4996" s="31">
        <f>DATE(E4996,D4996,C4996)</f>
        <v>39913</v>
      </c>
      <c r="G4996" s="24" t="s">
        <v>6205</v>
      </c>
      <c r="H4996" s="2">
        <v>350000</v>
      </c>
      <c r="I4996">
        <v>0</v>
      </c>
      <c r="J4996">
        <v>0</v>
      </c>
      <c r="K4996" s="28">
        <f t="shared" si="626"/>
        <v>1</v>
      </c>
      <c r="L4996" s="28" t="str">
        <f t="shared" si="627"/>
        <v/>
      </c>
      <c r="M4996" s="28" t="s">
        <v>6205</v>
      </c>
      <c r="N4996" s="28" t="str">
        <f t="shared" si="628"/>
        <v/>
      </c>
      <c r="O4996" s="28" t="str">
        <f>IF(N4996=1,M4996&amp;" ("&amp;E4996&amp;")",M4996)</f>
        <v>Royal Kill</v>
      </c>
      <c r="P4996" s="36">
        <f>INDEX(cpi!$A$1:$M$105,MATCH('Inflation adjust calc'!$E4996,cpi!$A:$A,0),MATCH('Inflation adjust calc'!$D4996,cpi!$1:$1,0))</f>
        <v>213.24</v>
      </c>
      <c r="Q4996" s="36">
        <f>cpi!$I$2</f>
        <v>240.85300000000001</v>
      </c>
      <c r="R4996" s="36">
        <f t="shared" si="625"/>
        <v>1.1294925905083475</v>
      </c>
      <c r="S4996" s="28" t="str">
        <f t="shared" si="629"/>
        <v/>
      </c>
      <c r="T4996" s="37">
        <f t="shared" si="630"/>
        <v>395322.40667792165</v>
      </c>
      <c r="U4996" s="37">
        <f t="shared" si="631"/>
        <v>0</v>
      </c>
      <c r="V4996" s="37">
        <f t="shared" si="632"/>
        <v>0</v>
      </c>
    </row>
    <row r="4997" spans="1:22">
      <c r="A4997" s="23">
        <v>4996</v>
      </c>
      <c r="B4997" s="3" t="s">
        <v>5694</v>
      </c>
      <c r="C4997" s="28">
        <v>20</v>
      </c>
      <c r="D4997" s="29">
        <v>10</v>
      </c>
      <c r="E4997" s="28">
        <v>2015</v>
      </c>
      <c r="F4997" s="31">
        <f>DATE(E4997,D4997,C4997)</f>
        <v>42297</v>
      </c>
      <c r="G4997" s="24" t="s">
        <v>6206</v>
      </c>
      <c r="H4997" s="2">
        <v>350000</v>
      </c>
      <c r="I4997">
        <v>0</v>
      </c>
      <c r="J4997">
        <v>0</v>
      </c>
      <c r="K4997" s="28">
        <f t="shared" si="626"/>
        <v>1</v>
      </c>
      <c r="L4997" s="28" t="str">
        <f t="shared" si="627"/>
        <v/>
      </c>
      <c r="M4997" s="28" t="s">
        <v>6206</v>
      </c>
      <c r="N4997" s="28" t="str">
        <f t="shared" si="628"/>
        <v/>
      </c>
      <c r="O4997" s="28" t="str">
        <f>IF(N4997=1,M4997&amp;" ("&amp;E4997&amp;")",M4997)</f>
        <v>Rotor DR1</v>
      </c>
      <c r="P4997" s="36">
        <f>INDEX(cpi!$A$1:$M$105,MATCH('Inflation adjust calc'!$E4997,cpi!$A:$A,0),MATCH('Inflation adjust calc'!$D4997,cpi!$1:$1,0))</f>
        <v>237.83799999999999</v>
      </c>
      <c r="Q4997" s="36">
        <f>cpi!$I$2</f>
        <v>240.85300000000001</v>
      </c>
      <c r="R4997" s="36">
        <f t="shared" si="625"/>
        <v>1.0126766959022528</v>
      </c>
      <c r="S4997" s="28" t="str">
        <f t="shared" si="629"/>
        <v/>
      </c>
      <c r="T4997" s="37">
        <f t="shared" si="630"/>
        <v>354436.84356578847</v>
      </c>
      <c r="U4997" s="37">
        <f t="shared" si="631"/>
        <v>0</v>
      </c>
      <c r="V4997" s="37">
        <f t="shared" si="632"/>
        <v>0</v>
      </c>
    </row>
    <row r="4998" spans="1:22">
      <c r="A4998" s="23">
        <v>4997</v>
      </c>
      <c r="B4998" s="3" t="s">
        <v>6207</v>
      </c>
      <c r="C4998" s="28">
        <v>13</v>
      </c>
      <c r="D4998" s="29">
        <v>4</v>
      </c>
      <c r="E4998" s="28">
        <v>1957</v>
      </c>
      <c r="F4998" s="31">
        <f>DATE(E4998,D4998,C4998)</f>
        <v>20923</v>
      </c>
      <c r="G4998" s="24" t="s">
        <v>6208</v>
      </c>
      <c r="H4998" s="2">
        <v>340000</v>
      </c>
      <c r="I4998">
        <v>0</v>
      </c>
      <c r="J4998">
        <v>0</v>
      </c>
      <c r="K4998" s="28">
        <f t="shared" si="626"/>
        <v>1</v>
      </c>
      <c r="L4998" s="28" t="str">
        <f t="shared" si="627"/>
        <v/>
      </c>
      <c r="M4998" s="28" t="s">
        <v>6208</v>
      </c>
      <c r="N4998" s="28" t="str">
        <f t="shared" si="628"/>
        <v/>
      </c>
      <c r="O4998" s="28" t="str">
        <f>IF(N4998=1,M4998&amp;" ("&amp;E4998&amp;")",M4998)</f>
        <v>12 Angry Men</v>
      </c>
      <c r="P4998" s="36">
        <f>INDEX(cpi!$A$1:$M$105,MATCH('Inflation adjust calc'!$E4998,cpi!$A:$A,0),MATCH('Inflation adjust calc'!$D4998,cpi!$1:$1,0))</f>
        <v>27.9</v>
      </c>
      <c r="Q4998" s="36">
        <f>cpi!$I$2</f>
        <v>240.85300000000001</v>
      </c>
      <c r="R4998" s="36">
        <f t="shared" si="625"/>
        <v>8.6327240143369188</v>
      </c>
      <c r="S4998" s="28" t="str">
        <f t="shared" si="629"/>
        <v/>
      </c>
      <c r="T4998" s="37">
        <f t="shared" si="630"/>
        <v>2935126.1648745523</v>
      </c>
      <c r="U4998" s="37">
        <f t="shared" si="631"/>
        <v>0</v>
      </c>
      <c r="V4998" s="37">
        <f t="shared" si="632"/>
        <v>0</v>
      </c>
    </row>
    <row r="4999" spans="1:22">
      <c r="A4999" s="23">
        <v>4998</v>
      </c>
      <c r="B4999" s="3" t="s">
        <v>6209</v>
      </c>
      <c r="C4999" s="28">
        <v>17</v>
      </c>
      <c r="D4999" s="29">
        <v>10</v>
      </c>
      <c r="E4999" s="28">
        <v>1978</v>
      </c>
      <c r="F4999" s="31">
        <f>DATE(E4999,D4999,C4999)</f>
        <v>28780</v>
      </c>
      <c r="G4999" s="24" t="s">
        <v>3603</v>
      </c>
      <c r="H4999" s="2">
        <v>325000</v>
      </c>
      <c r="I4999" s="2">
        <v>47000000</v>
      </c>
      <c r="J4999" s="2">
        <v>70000000</v>
      </c>
      <c r="K4999" s="28" t="str">
        <f t="shared" si="626"/>
        <v/>
      </c>
      <c r="L4999" s="28" t="str">
        <f t="shared" si="627"/>
        <v/>
      </c>
      <c r="M4999" s="28" t="s">
        <v>3603</v>
      </c>
      <c r="N4999" s="28">
        <f t="shared" si="628"/>
        <v>1</v>
      </c>
      <c r="O4999" s="28" t="str">
        <f>IF(N4999=1,M4999&amp;" ("&amp;E4999&amp;")",M4999)</f>
        <v>Halloween (1978)</v>
      </c>
      <c r="P4999" s="36">
        <f>INDEX(cpi!$A$1:$M$105,MATCH('Inflation adjust calc'!$E4999,cpi!$A:$A,0),MATCH('Inflation adjust calc'!$D4999,cpi!$1:$1,0))</f>
        <v>67.099999999999994</v>
      </c>
      <c r="Q4999" s="36">
        <f>cpi!$I$2</f>
        <v>240.85300000000001</v>
      </c>
      <c r="R4999" s="36">
        <f t="shared" si="625"/>
        <v>3.5894634873323401</v>
      </c>
      <c r="S4999" s="28" t="str">
        <f t="shared" si="629"/>
        <v/>
      </c>
      <c r="T4999" s="37">
        <f t="shared" si="630"/>
        <v>1166575.6333830105</v>
      </c>
      <c r="U4999" s="37">
        <f t="shared" si="631"/>
        <v>168704783.90461999</v>
      </c>
      <c r="V4999" s="37">
        <f t="shared" si="632"/>
        <v>251262444.11326382</v>
      </c>
    </row>
    <row r="5000" spans="1:22">
      <c r="A5000" s="23">
        <v>4999</v>
      </c>
      <c r="B5000" s="3">
        <v>12420</v>
      </c>
      <c r="C5000" s="28">
        <v>1</v>
      </c>
      <c r="D5000" s="29">
        <v>1</v>
      </c>
      <c r="E5000" s="28">
        <v>1934</v>
      </c>
      <c r="F5000" s="31">
        <f>DATE(E5000,D5000,C5000)</f>
        <v>12420</v>
      </c>
      <c r="G5000" s="24" t="s">
        <v>6210</v>
      </c>
      <c r="H5000" s="2">
        <v>325000</v>
      </c>
      <c r="I5000" s="2">
        <v>2500000</v>
      </c>
      <c r="J5000" s="2">
        <v>2500000</v>
      </c>
      <c r="K5000" s="28" t="str">
        <f t="shared" si="626"/>
        <v/>
      </c>
      <c r="L5000" s="28" t="str">
        <f t="shared" si="627"/>
        <v/>
      </c>
      <c r="M5000" s="28" t="s">
        <v>6210</v>
      </c>
      <c r="N5000" s="28" t="str">
        <f t="shared" si="628"/>
        <v/>
      </c>
      <c r="O5000" s="28" t="str">
        <f>IF(N5000=1,M5000&amp;" ("&amp;E5000&amp;")",M5000)</f>
        <v>It Happened One Night</v>
      </c>
      <c r="P5000" s="36">
        <f>INDEX(cpi!$A$1:$M$105,MATCH('Inflation adjust calc'!$E5000,cpi!$A:$A,0),MATCH('Inflation adjust calc'!$D5000,cpi!$1:$1,0))</f>
        <v>13.2</v>
      </c>
      <c r="Q5000" s="36">
        <f>cpi!$I$2</f>
        <v>240.85300000000001</v>
      </c>
      <c r="R5000" s="36">
        <f t="shared" si="625"/>
        <v>18.246439393939397</v>
      </c>
      <c r="S5000" s="28" t="str">
        <f t="shared" si="629"/>
        <v/>
      </c>
      <c r="T5000" s="37">
        <f t="shared" si="630"/>
        <v>5930092.8030303037</v>
      </c>
      <c r="U5000" s="37">
        <f t="shared" si="631"/>
        <v>45616098.484848492</v>
      </c>
      <c r="V5000" s="37">
        <f t="shared" si="632"/>
        <v>45616098.484848492</v>
      </c>
    </row>
    <row r="5001" spans="1:22">
      <c r="A5001" s="23">
        <v>5000</v>
      </c>
      <c r="B5001" s="3" t="s">
        <v>842</v>
      </c>
      <c r="C5001" s="28">
        <v>25</v>
      </c>
      <c r="D5001" s="29">
        <v>6</v>
      </c>
      <c r="E5001" s="28">
        <v>2010</v>
      </c>
      <c r="F5001" s="31">
        <f>DATE(E5001,D5001,C5001)</f>
        <v>40354</v>
      </c>
      <c r="G5001" s="24" t="s">
        <v>6211</v>
      </c>
      <c r="H5001" s="2">
        <v>323000</v>
      </c>
      <c r="I5001" s="2">
        <v>110248</v>
      </c>
      <c r="J5001" s="2">
        <v>1373407</v>
      </c>
      <c r="K5001" s="28" t="str">
        <f t="shared" si="626"/>
        <v/>
      </c>
      <c r="L5001" s="28" t="str">
        <f t="shared" si="627"/>
        <v/>
      </c>
      <c r="M5001" s="28" t="s">
        <v>6211</v>
      </c>
      <c r="N5001" s="28" t="str">
        <f t="shared" si="628"/>
        <v/>
      </c>
      <c r="O5001" s="28" t="str">
        <f>IF(N5001=1,M5001&amp;" ("&amp;E5001&amp;")",M5001)</f>
        <v>Dogtooth</v>
      </c>
      <c r="P5001" s="36">
        <f>INDEX(cpi!$A$1:$M$105,MATCH('Inflation adjust calc'!$E5001,cpi!$A:$A,0),MATCH('Inflation adjust calc'!$D5001,cpi!$1:$1,0))</f>
        <v>217.965</v>
      </c>
      <c r="Q5001" s="36">
        <f>cpi!$I$2</f>
        <v>240.85300000000001</v>
      </c>
      <c r="R5001" s="36">
        <f t="shared" si="625"/>
        <v>1.1050076847200239</v>
      </c>
      <c r="S5001" s="28" t="str">
        <f t="shared" si="629"/>
        <v/>
      </c>
      <c r="T5001" s="37">
        <f t="shared" si="630"/>
        <v>356917.48216456769</v>
      </c>
      <c r="U5001" s="37">
        <f t="shared" si="631"/>
        <v>121824.8872250132</v>
      </c>
      <c r="V5001" s="37">
        <f t="shared" si="632"/>
        <v>1517625.2892482737</v>
      </c>
    </row>
    <row r="5002" spans="1:22">
      <c r="A5002" s="23">
        <v>5001</v>
      </c>
      <c r="B5002" s="3" t="s">
        <v>515</v>
      </c>
      <c r="C5002" s="28">
        <v>24</v>
      </c>
      <c r="D5002" s="29">
        <v>11</v>
      </c>
      <c r="E5002" s="28">
        <v>1999</v>
      </c>
      <c r="F5002" s="31">
        <f>DATE(E5002,D5002,C5002)</f>
        <v>36488</v>
      </c>
      <c r="G5002" s="24" t="s">
        <v>6212</v>
      </c>
      <c r="H5002" s="2">
        <v>312000</v>
      </c>
      <c r="I5002" s="2">
        <v>1350248</v>
      </c>
      <c r="J5002" s="2">
        <v>1788168</v>
      </c>
      <c r="K5002" s="28" t="str">
        <f t="shared" si="626"/>
        <v/>
      </c>
      <c r="L5002" s="28" t="str">
        <f t="shared" si="627"/>
        <v/>
      </c>
      <c r="M5002" s="28" t="s">
        <v>6212</v>
      </c>
      <c r="N5002" s="28" t="str">
        <f t="shared" si="628"/>
        <v/>
      </c>
      <c r="O5002" s="28" t="str">
        <f>IF(N5002=1,M5002&amp;" ("&amp;E5002&amp;")",M5002)</f>
        <v>Tumbleweeds</v>
      </c>
      <c r="P5002" s="36">
        <f>INDEX(cpi!$A$1:$M$105,MATCH('Inflation adjust calc'!$E5002,cpi!$A:$A,0),MATCH('Inflation adjust calc'!$D5002,cpi!$1:$1,0))</f>
        <v>168.3</v>
      </c>
      <c r="Q5002" s="36">
        <f>cpi!$I$2</f>
        <v>240.85300000000001</v>
      </c>
      <c r="R5002" s="36">
        <f t="shared" si="625"/>
        <v>1.4310932857991681</v>
      </c>
      <c r="S5002" s="28" t="str">
        <f t="shared" si="629"/>
        <v/>
      </c>
      <c r="T5002" s="37">
        <f t="shared" si="630"/>
        <v>446501.10516934044</v>
      </c>
      <c r="U5002" s="37">
        <f t="shared" si="631"/>
        <v>1932330.8469637551</v>
      </c>
      <c r="V5002" s="37">
        <f t="shared" si="632"/>
        <v>2559035.2186809266</v>
      </c>
    </row>
    <row r="5003" spans="1:22">
      <c r="A5003" s="23">
        <v>5002</v>
      </c>
      <c r="B5003" s="3" t="s">
        <v>302</v>
      </c>
      <c r="C5003" s="28">
        <v>14</v>
      </c>
      <c r="D5003" s="29">
        <v>11</v>
      </c>
      <c r="E5003" s="28">
        <v>2003</v>
      </c>
      <c r="F5003" s="31">
        <f>DATE(E5003,D5003,C5003)</f>
        <v>37939</v>
      </c>
      <c r="G5003" s="24" t="s">
        <v>6213</v>
      </c>
      <c r="H5003" s="2">
        <v>300000</v>
      </c>
      <c r="I5003" s="2">
        <v>7718961</v>
      </c>
      <c r="J5003" s="2">
        <v>7808524</v>
      </c>
      <c r="K5003" s="28" t="str">
        <f t="shared" si="626"/>
        <v/>
      </c>
      <c r="L5003" s="28" t="str">
        <f t="shared" si="627"/>
        <v/>
      </c>
      <c r="M5003" s="28" t="s">
        <v>6213</v>
      </c>
      <c r="N5003" s="28" t="str">
        <f t="shared" si="628"/>
        <v/>
      </c>
      <c r="O5003" s="28" t="str">
        <f>IF(N5003=1,M5003&amp;" ("&amp;E5003&amp;")",M5003)</f>
        <v>Tupac Resurrection</v>
      </c>
      <c r="P5003" s="36">
        <f>INDEX(cpi!$A$1:$M$105,MATCH('Inflation adjust calc'!$E5003,cpi!$A:$A,0),MATCH('Inflation adjust calc'!$D5003,cpi!$1:$1,0))</f>
        <v>184.5</v>
      </c>
      <c r="Q5003" s="36">
        <f>cpi!$I$2</f>
        <v>240.85300000000001</v>
      </c>
      <c r="R5003" s="36">
        <f t="shared" si="625"/>
        <v>1.3054363143631438</v>
      </c>
      <c r="S5003" s="28" t="str">
        <f t="shared" si="629"/>
        <v/>
      </c>
      <c r="T5003" s="37">
        <f t="shared" si="630"/>
        <v>391630.89430894313</v>
      </c>
      <c r="U5003" s="37">
        <f t="shared" si="631"/>
        <v>10076611.998552846</v>
      </c>
      <c r="V5003" s="37">
        <f t="shared" si="632"/>
        <v>10193530.791176153</v>
      </c>
    </row>
    <row r="5004" spans="1:22">
      <c r="A5004" s="23">
        <v>5003</v>
      </c>
      <c r="B5004" s="3">
        <v>36802</v>
      </c>
      <c r="C5004" s="28">
        <v>10</v>
      </c>
      <c r="D5004" s="29">
        <v>3</v>
      </c>
      <c r="E5004" s="28">
        <v>2000</v>
      </c>
      <c r="F5004" s="31">
        <f>DATE(E5004,D5004,C5004)</f>
        <v>36595</v>
      </c>
      <c r="G5004" s="24" t="s">
        <v>6214</v>
      </c>
      <c r="H5004" s="2">
        <v>300000</v>
      </c>
      <c r="I5004" s="2">
        <v>2637726</v>
      </c>
      <c r="J5004" s="2">
        <v>2652515</v>
      </c>
      <c r="K5004" s="28" t="str">
        <f t="shared" si="626"/>
        <v/>
      </c>
      <c r="L5004" s="28" t="str">
        <f t="shared" si="627"/>
        <v/>
      </c>
      <c r="M5004" s="28" t="s">
        <v>6214</v>
      </c>
      <c r="N5004" s="28" t="str">
        <f t="shared" si="628"/>
        <v/>
      </c>
      <c r="O5004" s="28" t="str">
        <f>IF(N5004=1,M5004&amp;" ("&amp;E5004&amp;")",M5004)</f>
        <v>God's Army</v>
      </c>
      <c r="P5004" s="36">
        <f>INDEX(cpi!$A$1:$M$105,MATCH('Inflation adjust calc'!$E5004,cpi!$A:$A,0),MATCH('Inflation adjust calc'!$D5004,cpi!$1:$1,0))</f>
        <v>171.2</v>
      </c>
      <c r="Q5004" s="36">
        <f>cpi!$I$2</f>
        <v>240.85300000000001</v>
      </c>
      <c r="R5004" s="36">
        <f t="shared" si="625"/>
        <v>1.4068516355140188</v>
      </c>
      <c r="S5004" s="28" t="str">
        <f t="shared" si="629"/>
        <v/>
      </c>
      <c r="T5004" s="37">
        <f t="shared" si="630"/>
        <v>422055.49065420567</v>
      </c>
      <c r="U5004" s="37">
        <f t="shared" si="631"/>
        <v>3710889.1371378507</v>
      </c>
      <c r="V5004" s="37">
        <f t="shared" si="632"/>
        <v>3731695.0659754677</v>
      </c>
    </row>
    <row r="5005" spans="1:22">
      <c r="A5005" s="23">
        <v>5004</v>
      </c>
      <c r="B5005" s="3" t="s">
        <v>3487</v>
      </c>
      <c r="C5005" s="28">
        <v>17</v>
      </c>
      <c r="D5005" s="29">
        <v>10</v>
      </c>
      <c r="E5005" s="28">
        <v>2003</v>
      </c>
      <c r="F5005" s="31">
        <f>DATE(E5005,D5005,C5005)</f>
        <v>37911</v>
      </c>
      <c r="G5005" s="24" t="s">
        <v>6215</v>
      </c>
      <c r="H5005" s="2">
        <v>300000</v>
      </c>
      <c r="I5005" s="2">
        <v>2528664</v>
      </c>
      <c r="J5005" s="2">
        <v>3571253</v>
      </c>
      <c r="K5005" s="28" t="str">
        <f t="shared" si="626"/>
        <v/>
      </c>
      <c r="L5005" s="28" t="str">
        <f t="shared" si="627"/>
        <v/>
      </c>
      <c r="M5005" s="28" t="s">
        <v>6215</v>
      </c>
      <c r="N5005" s="28" t="str">
        <f t="shared" si="628"/>
        <v/>
      </c>
      <c r="O5005" s="28" t="str">
        <f>IF(N5005=1,M5005&amp;" ("&amp;E5005&amp;")",M5005)</f>
        <v>Pieces of April</v>
      </c>
      <c r="P5005" s="36">
        <f>INDEX(cpi!$A$1:$M$105,MATCH('Inflation adjust calc'!$E5005,cpi!$A:$A,0),MATCH('Inflation adjust calc'!$D5005,cpi!$1:$1,0))</f>
        <v>185</v>
      </c>
      <c r="Q5005" s="36">
        <f>cpi!$I$2</f>
        <v>240.85300000000001</v>
      </c>
      <c r="R5005" s="36">
        <f t="shared" si="625"/>
        <v>1.3019081081081081</v>
      </c>
      <c r="S5005" s="28" t="str">
        <f t="shared" si="629"/>
        <v/>
      </c>
      <c r="T5005" s="37">
        <f t="shared" si="630"/>
        <v>390572.43243243243</v>
      </c>
      <c r="U5005" s="37">
        <f t="shared" si="631"/>
        <v>3292088.1642810809</v>
      </c>
      <c r="V5005" s="37">
        <f t="shared" si="632"/>
        <v>4649443.2368054055</v>
      </c>
    </row>
    <row r="5006" spans="1:22">
      <c r="A5006" s="23">
        <v>5005</v>
      </c>
      <c r="B5006" s="3" t="s">
        <v>1010</v>
      </c>
      <c r="C5006" s="28">
        <v>20</v>
      </c>
      <c r="D5006" s="29">
        <v>9</v>
      </c>
      <c r="E5006" s="28">
        <v>1996</v>
      </c>
      <c r="F5006" s="31">
        <f>DATE(E5006,D5006,C5006)</f>
        <v>35328</v>
      </c>
      <c r="G5006" s="24" t="s">
        <v>6216</v>
      </c>
      <c r="H5006" s="2">
        <v>300000</v>
      </c>
      <c r="I5006" s="2">
        <v>1652472</v>
      </c>
      <c r="J5006" s="2">
        <v>2525984</v>
      </c>
      <c r="K5006" s="28" t="str">
        <f t="shared" si="626"/>
        <v/>
      </c>
      <c r="L5006" s="28" t="str">
        <f t="shared" si="627"/>
        <v/>
      </c>
      <c r="M5006" s="28" t="s">
        <v>6216</v>
      </c>
      <c r="N5006" s="28" t="str">
        <f t="shared" si="628"/>
        <v/>
      </c>
      <c r="O5006" s="28" t="str">
        <f>IF(N5006=1,M5006&amp;" ("&amp;E5006&amp;")",M5006)</f>
        <v>When The Cat's Away</v>
      </c>
      <c r="P5006" s="36">
        <f>INDEX(cpi!$A$1:$M$105,MATCH('Inflation adjust calc'!$E5006,cpi!$A:$A,0),MATCH('Inflation adjust calc'!$D5006,cpi!$1:$1,0))</f>
        <v>157.80000000000001</v>
      </c>
      <c r="Q5006" s="36">
        <f>cpi!$I$2</f>
        <v>240.85300000000001</v>
      </c>
      <c r="R5006" s="36">
        <f t="shared" si="625"/>
        <v>1.5263181242078581</v>
      </c>
      <c r="S5006" s="28" t="str">
        <f t="shared" si="629"/>
        <v/>
      </c>
      <c r="T5006" s="37">
        <f t="shared" si="630"/>
        <v>457895.43726235745</v>
      </c>
      <c r="U5006" s="37">
        <f t="shared" si="631"/>
        <v>2522197.9633460077</v>
      </c>
      <c r="V5006" s="37">
        <f t="shared" si="632"/>
        <v>3855455.1606590622</v>
      </c>
    </row>
    <row r="5007" spans="1:22">
      <c r="A5007" s="23">
        <v>5006</v>
      </c>
      <c r="B5007" s="3">
        <v>39733</v>
      </c>
      <c r="C5007" s="28">
        <v>10</v>
      </c>
      <c r="D5007" s="29">
        <v>12</v>
      </c>
      <c r="E5007" s="28">
        <v>2008</v>
      </c>
      <c r="F5007" s="31">
        <f>DATE(E5007,D5007,C5007)</f>
        <v>39792</v>
      </c>
      <c r="G5007" s="24" t="s">
        <v>6217</v>
      </c>
      <c r="H5007" s="2">
        <v>300000</v>
      </c>
      <c r="I5007" s="2">
        <v>865695</v>
      </c>
      <c r="J5007" s="2">
        <v>1416046</v>
      </c>
      <c r="K5007" s="28" t="str">
        <f t="shared" si="626"/>
        <v/>
      </c>
      <c r="L5007" s="28" t="str">
        <f t="shared" si="627"/>
        <v/>
      </c>
      <c r="M5007" s="28" t="s">
        <v>6217</v>
      </c>
      <c r="N5007" s="28" t="str">
        <f t="shared" si="628"/>
        <v/>
      </c>
      <c r="O5007" s="28" t="str">
        <f>IF(N5007=1,M5007&amp;" ("&amp;E5007&amp;")",M5007)</f>
        <v>Wendy and Lucy</v>
      </c>
      <c r="P5007" s="36">
        <f>INDEX(cpi!$A$1:$M$105,MATCH('Inflation adjust calc'!$E5007,cpi!$A:$A,0),MATCH('Inflation adjust calc'!$D5007,cpi!$1:$1,0))</f>
        <v>210.22800000000001</v>
      </c>
      <c r="Q5007" s="36">
        <f>cpi!$I$2</f>
        <v>240.85300000000001</v>
      </c>
      <c r="R5007" s="36">
        <f t="shared" si="625"/>
        <v>1.1456751717183249</v>
      </c>
      <c r="S5007" s="28" t="str">
        <f t="shared" si="629"/>
        <v/>
      </c>
      <c r="T5007" s="37">
        <f t="shared" si="630"/>
        <v>343702.55151549744</v>
      </c>
      <c r="U5007" s="37">
        <f t="shared" si="631"/>
        <v>991805.26778069523</v>
      </c>
      <c r="V5007" s="37">
        <f t="shared" si="632"/>
        <v>1622328.7442110472</v>
      </c>
    </row>
    <row r="5008" spans="1:22">
      <c r="A5008" s="23">
        <v>5007</v>
      </c>
      <c r="B5008" s="3">
        <v>36108</v>
      </c>
      <c r="C5008" s="28">
        <v>11</v>
      </c>
      <c r="D5008" s="29">
        <v>9</v>
      </c>
      <c r="E5008" s="28">
        <v>1998</v>
      </c>
      <c r="F5008" s="31">
        <f>DATE(E5008,D5008,C5008)</f>
        <v>36049</v>
      </c>
      <c r="G5008" s="24" t="s">
        <v>6218</v>
      </c>
      <c r="H5008" s="2">
        <v>300000</v>
      </c>
      <c r="I5008" s="2">
        <v>373615</v>
      </c>
      <c r="J5008" s="2">
        <v>373615</v>
      </c>
      <c r="K5008" s="28" t="str">
        <f t="shared" si="626"/>
        <v/>
      </c>
      <c r="L5008" s="28" t="str">
        <f t="shared" si="627"/>
        <v/>
      </c>
      <c r="M5008" s="28" t="s">
        <v>6218</v>
      </c>
      <c r="N5008" s="28" t="str">
        <f t="shared" si="628"/>
        <v/>
      </c>
      <c r="O5008" s="28" t="str">
        <f>IF(N5008=1,M5008&amp;" ("&amp;E5008&amp;")",M5008)</f>
        <v>Let's Talk About Sex</v>
      </c>
      <c r="P5008" s="36">
        <f>INDEX(cpi!$A$1:$M$105,MATCH('Inflation adjust calc'!$E5008,cpi!$A:$A,0),MATCH('Inflation adjust calc'!$D5008,cpi!$1:$1,0))</f>
        <v>163.6</v>
      </c>
      <c r="Q5008" s="36">
        <f>cpi!$I$2</f>
        <v>240.85300000000001</v>
      </c>
      <c r="R5008" s="36">
        <f t="shared" si="625"/>
        <v>1.4722066014669928</v>
      </c>
      <c r="S5008" s="28" t="str">
        <f t="shared" si="629"/>
        <v/>
      </c>
      <c r="T5008" s="37">
        <f t="shared" si="630"/>
        <v>441661.98044009786</v>
      </c>
      <c r="U5008" s="37">
        <f t="shared" si="631"/>
        <v>550038.46940709045</v>
      </c>
      <c r="V5008" s="37">
        <f t="shared" si="632"/>
        <v>550038.46940709045</v>
      </c>
    </row>
    <row r="5009" spans="1:22">
      <c r="A5009" s="23">
        <v>5008</v>
      </c>
      <c r="B5009" s="3" t="s">
        <v>1846</v>
      </c>
      <c r="C5009" s="28">
        <v>25</v>
      </c>
      <c r="D5009" s="29">
        <v>8</v>
      </c>
      <c r="E5009" s="28">
        <v>2006</v>
      </c>
      <c r="F5009" s="31">
        <f>DATE(E5009,D5009,C5009)</f>
        <v>38954</v>
      </c>
      <c r="G5009" s="24" t="s">
        <v>6219</v>
      </c>
      <c r="H5009" s="2">
        <v>300000</v>
      </c>
      <c r="I5009" s="2">
        <v>255923</v>
      </c>
      <c r="J5009" s="2">
        <v>399908</v>
      </c>
      <c r="K5009" s="28" t="str">
        <f t="shared" si="626"/>
        <v/>
      </c>
      <c r="L5009" s="28" t="str">
        <f t="shared" si="627"/>
        <v/>
      </c>
      <c r="M5009" s="28" t="s">
        <v>6219</v>
      </c>
      <c r="N5009" s="28" t="str">
        <f t="shared" si="628"/>
        <v/>
      </c>
      <c r="O5009" s="28" t="str">
        <f>IF(N5009=1,M5009&amp;" ("&amp;E5009&amp;")",M5009)</f>
        <v>Old Joy</v>
      </c>
      <c r="P5009" s="36">
        <f>INDEX(cpi!$A$1:$M$105,MATCH('Inflation adjust calc'!$E5009,cpi!$A:$A,0),MATCH('Inflation adjust calc'!$D5009,cpi!$1:$1,0))</f>
        <v>203.9</v>
      </c>
      <c r="Q5009" s="36">
        <f>cpi!$I$2</f>
        <v>240.85300000000001</v>
      </c>
      <c r="R5009" s="36">
        <f t="shared" si="625"/>
        <v>1.1812309955860716</v>
      </c>
      <c r="S5009" s="28" t="str">
        <f t="shared" si="629"/>
        <v/>
      </c>
      <c r="T5009" s="37">
        <f t="shared" si="630"/>
        <v>354369.29867582145</v>
      </c>
      <c r="U5009" s="37">
        <f t="shared" si="631"/>
        <v>302304.1800833742</v>
      </c>
      <c r="V5009" s="37">
        <f t="shared" si="632"/>
        <v>472383.72498283471</v>
      </c>
    </row>
    <row r="5010" spans="1:22">
      <c r="A5010" s="23">
        <v>5009</v>
      </c>
      <c r="B5010" s="3" t="s">
        <v>210</v>
      </c>
      <c r="C5010" s="28">
        <v>15</v>
      </c>
      <c r="D5010" s="29">
        <v>7</v>
      </c>
      <c r="E5010" s="28">
        <v>2005</v>
      </c>
      <c r="F5010" s="31">
        <f>DATE(E5010,D5010,C5010)</f>
        <v>38548</v>
      </c>
      <c r="G5010" s="24" t="s">
        <v>6220</v>
      </c>
      <c r="H5010" s="2">
        <v>300000</v>
      </c>
      <c r="I5010" s="2">
        <v>87264</v>
      </c>
      <c r="J5010" s="2">
        <v>87264</v>
      </c>
      <c r="K5010" s="28" t="str">
        <f t="shared" si="626"/>
        <v/>
      </c>
      <c r="L5010" s="28" t="str">
        <f t="shared" si="627"/>
        <v/>
      </c>
      <c r="M5010" s="28" t="s">
        <v>6220</v>
      </c>
      <c r="N5010" s="28" t="str">
        <f t="shared" si="628"/>
        <v/>
      </c>
      <c r="O5010" s="28" t="str">
        <f>IF(N5010=1,M5010&amp;" ("&amp;E5010&amp;")",M5010)</f>
        <v>First Morning</v>
      </c>
      <c r="P5010" s="36">
        <f>INDEX(cpi!$A$1:$M$105,MATCH('Inflation adjust calc'!$E5010,cpi!$A:$A,0),MATCH('Inflation adjust calc'!$D5010,cpi!$1:$1,0))</f>
        <v>195.4</v>
      </c>
      <c r="Q5010" s="36">
        <f>cpi!$I$2</f>
        <v>240.85300000000001</v>
      </c>
      <c r="R5010" s="36">
        <f t="shared" ref="R5010:R5073" si="633">Q5010/P5010</f>
        <v>1.2326151484135108</v>
      </c>
      <c r="S5010" s="28" t="str">
        <f t="shared" si="629"/>
        <v/>
      </c>
      <c r="T5010" s="37">
        <f t="shared" si="630"/>
        <v>369784.54452405323</v>
      </c>
      <c r="U5010" s="37">
        <f t="shared" si="631"/>
        <v>107562.9283111566</v>
      </c>
      <c r="V5010" s="37">
        <f t="shared" si="632"/>
        <v>107562.9283111566</v>
      </c>
    </row>
    <row r="5011" spans="1:22">
      <c r="A5011" s="23">
        <v>5010</v>
      </c>
      <c r="B5011" s="3" t="s">
        <v>377</v>
      </c>
      <c r="C5011" s="28">
        <v>15</v>
      </c>
      <c r="D5011" s="29">
        <v>6</v>
      </c>
      <c r="E5011" s="28">
        <v>2007</v>
      </c>
      <c r="F5011" s="31">
        <f>DATE(E5011,D5011,C5011)</f>
        <v>39248</v>
      </c>
      <c r="G5011" s="24" t="s">
        <v>6221</v>
      </c>
      <c r="H5011" s="2">
        <v>300000</v>
      </c>
      <c r="I5011" s="2">
        <v>70807</v>
      </c>
      <c r="J5011" s="2">
        <v>70807</v>
      </c>
      <c r="K5011" s="28" t="str">
        <f t="shared" si="626"/>
        <v/>
      </c>
      <c r="L5011" s="28" t="str">
        <f t="shared" si="627"/>
        <v/>
      </c>
      <c r="M5011" s="28" t="s">
        <v>6221</v>
      </c>
      <c r="N5011" s="28" t="str">
        <f t="shared" si="628"/>
        <v/>
      </c>
      <c r="O5011" s="28" t="str">
        <f>IF(N5011=1,M5011&amp;" ("&amp;E5011&amp;")",M5011)</f>
        <v>Pierrot le fou</v>
      </c>
      <c r="P5011" s="36">
        <f>INDEX(cpi!$A$1:$M$105,MATCH('Inflation adjust calc'!$E5011,cpi!$A:$A,0),MATCH('Inflation adjust calc'!$D5011,cpi!$1:$1,0))</f>
        <v>208.352</v>
      </c>
      <c r="Q5011" s="36">
        <f>cpi!$I$2</f>
        <v>240.85300000000001</v>
      </c>
      <c r="R5011" s="36">
        <f t="shared" si="633"/>
        <v>1.1559908232222393</v>
      </c>
      <c r="S5011" s="28" t="str">
        <f t="shared" si="629"/>
        <v/>
      </c>
      <c r="T5011" s="37">
        <f t="shared" si="630"/>
        <v>346797.24696667178</v>
      </c>
      <c r="U5011" s="37">
        <f t="shared" si="631"/>
        <v>81852.242219897103</v>
      </c>
      <c r="V5011" s="37">
        <f t="shared" si="632"/>
        <v>81852.242219897103</v>
      </c>
    </row>
    <row r="5012" spans="1:22">
      <c r="A5012" s="23">
        <v>5011</v>
      </c>
      <c r="B5012" s="3">
        <v>40850</v>
      </c>
      <c r="C5012" s="28">
        <v>11</v>
      </c>
      <c r="D5012" s="29">
        <v>3</v>
      </c>
      <c r="E5012" s="28">
        <v>2011</v>
      </c>
      <c r="F5012" s="31">
        <f>DATE(E5012,D5012,C5012)</f>
        <v>40613</v>
      </c>
      <c r="G5012" s="24" t="s">
        <v>6222</v>
      </c>
      <c r="H5012" s="2">
        <v>300000</v>
      </c>
      <c r="I5012" s="2">
        <v>39475</v>
      </c>
      <c r="J5012" s="2">
        <v>39475</v>
      </c>
      <c r="K5012" s="28" t="str">
        <f t="shared" si="626"/>
        <v/>
      </c>
      <c r="L5012" s="28" t="str">
        <f t="shared" si="627"/>
        <v/>
      </c>
      <c r="M5012" s="28" t="s">
        <v>6222</v>
      </c>
      <c r="N5012" s="28" t="str">
        <f t="shared" si="628"/>
        <v/>
      </c>
      <c r="O5012" s="28" t="str">
        <f>IF(N5012=1,M5012&amp;" ("&amp;E5012&amp;")",M5012)</f>
        <v>3 Backyards</v>
      </c>
      <c r="P5012" s="36">
        <f>INDEX(cpi!$A$1:$M$105,MATCH('Inflation adjust calc'!$E5012,cpi!$A:$A,0),MATCH('Inflation adjust calc'!$D5012,cpi!$1:$1,0))</f>
        <v>223.46700000000001</v>
      </c>
      <c r="Q5012" s="36">
        <f>cpi!$I$2</f>
        <v>240.85300000000001</v>
      </c>
      <c r="R5012" s="36">
        <f t="shared" si="633"/>
        <v>1.0778011965972605</v>
      </c>
      <c r="S5012" s="28" t="str">
        <f t="shared" si="629"/>
        <v/>
      </c>
      <c r="T5012" s="37">
        <f t="shared" si="630"/>
        <v>323340.35897917813</v>
      </c>
      <c r="U5012" s="37">
        <f t="shared" si="631"/>
        <v>42546.202235676858</v>
      </c>
      <c r="V5012" s="37">
        <f t="shared" si="632"/>
        <v>42546.202235676858</v>
      </c>
    </row>
    <row r="5013" spans="1:22">
      <c r="A5013" s="23">
        <v>5012</v>
      </c>
      <c r="B5013" s="3">
        <v>39055</v>
      </c>
      <c r="C5013" s="28">
        <v>12</v>
      </c>
      <c r="D5013" s="29">
        <v>4</v>
      </c>
      <c r="E5013" s="28">
        <v>2006</v>
      </c>
      <c r="F5013" s="31">
        <f>DATE(E5013,D5013,C5013)</f>
        <v>38819</v>
      </c>
      <c r="G5013" s="24" t="s">
        <v>6223</v>
      </c>
      <c r="H5013" s="2">
        <v>300000</v>
      </c>
      <c r="I5013" s="2">
        <v>33312</v>
      </c>
      <c r="J5013" s="2">
        <v>33312</v>
      </c>
      <c r="K5013" s="28" t="str">
        <f t="shared" si="626"/>
        <v/>
      </c>
      <c r="L5013" s="28" t="str">
        <f t="shared" si="627"/>
        <v/>
      </c>
      <c r="M5013" s="28" t="s">
        <v>6223</v>
      </c>
      <c r="N5013" s="28" t="str">
        <f t="shared" si="628"/>
        <v/>
      </c>
      <c r="O5013" s="28" t="str">
        <f>IF(N5013=1,M5013&amp;" ("&amp;E5013&amp;")",M5013)</f>
        <v>Sisters in Law</v>
      </c>
      <c r="P5013" s="36">
        <f>INDEX(cpi!$A$1:$M$105,MATCH('Inflation adjust calc'!$E5013,cpi!$A:$A,0),MATCH('Inflation adjust calc'!$D5013,cpi!$1:$1,0))</f>
        <v>201.5</v>
      </c>
      <c r="Q5013" s="36">
        <f>cpi!$I$2</f>
        <v>240.85300000000001</v>
      </c>
      <c r="R5013" s="36">
        <f t="shared" si="633"/>
        <v>1.1953002481389579</v>
      </c>
      <c r="S5013" s="28" t="str">
        <f t="shared" si="629"/>
        <v/>
      </c>
      <c r="T5013" s="37">
        <f t="shared" si="630"/>
        <v>358590.07444168738</v>
      </c>
      <c r="U5013" s="37">
        <f t="shared" si="631"/>
        <v>39817.841866004965</v>
      </c>
      <c r="V5013" s="37">
        <f t="shared" si="632"/>
        <v>39817.841866004965</v>
      </c>
    </row>
    <row r="5014" spans="1:22">
      <c r="A5014" s="23">
        <v>5013</v>
      </c>
      <c r="B5014" s="3">
        <v>41163</v>
      </c>
      <c r="C5014" s="28">
        <v>9</v>
      </c>
      <c r="D5014" s="29">
        <v>11</v>
      </c>
      <c r="E5014" s="28">
        <v>2012</v>
      </c>
      <c r="F5014" s="31">
        <f>DATE(E5014,D5014,C5014)</f>
        <v>41222</v>
      </c>
      <c r="G5014" s="24" t="s">
        <v>6224</v>
      </c>
      <c r="H5014" s="2">
        <v>300000</v>
      </c>
      <c r="I5014" s="2">
        <v>17241</v>
      </c>
      <c r="J5014" s="2">
        <v>17241</v>
      </c>
      <c r="K5014" s="28" t="str">
        <f t="shared" si="626"/>
        <v/>
      </c>
      <c r="L5014" s="28" t="str">
        <f t="shared" si="627"/>
        <v/>
      </c>
      <c r="M5014" s="28" t="s">
        <v>6224</v>
      </c>
      <c r="N5014" s="28" t="str">
        <f t="shared" si="628"/>
        <v/>
      </c>
      <c r="O5014" s="28" t="str">
        <f>IF(N5014=1,M5014&amp;" ("&amp;E5014&amp;")",M5014)</f>
        <v>Nothing But a Man</v>
      </c>
      <c r="P5014" s="36">
        <f>INDEX(cpi!$A$1:$M$105,MATCH('Inflation adjust calc'!$E5014,cpi!$A:$A,0),MATCH('Inflation adjust calc'!$D5014,cpi!$1:$1,0))</f>
        <v>230.221</v>
      </c>
      <c r="Q5014" s="36">
        <f>cpi!$I$2</f>
        <v>240.85300000000001</v>
      </c>
      <c r="R5014" s="36">
        <f t="shared" si="633"/>
        <v>1.0461817123546506</v>
      </c>
      <c r="S5014" s="28" t="str">
        <f t="shared" si="629"/>
        <v/>
      </c>
      <c r="T5014" s="37">
        <f t="shared" si="630"/>
        <v>313854.51370639517</v>
      </c>
      <c r="U5014" s="37">
        <f t="shared" si="631"/>
        <v>18037.218902706532</v>
      </c>
      <c r="V5014" s="37">
        <f t="shared" si="632"/>
        <v>18037.218902706532</v>
      </c>
    </row>
    <row r="5015" spans="1:22">
      <c r="A5015" s="23">
        <v>5014</v>
      </c>
      <c r="B5015" s="3" t="s">
        <v>387</v>
      </c>
      <c r="C5015" s="28">
        <v>19</v>
      </c>
      <c r="D5015" s="29">
        <v>7</v>
      </c>
      <c r="E5015" s="28">
        <v>2002</v>
      </c>
      <c r="F5015" s="31">
        <f>DATE(E5015,D5015,C5015)</f>
        <v>37456</v>
      </c>
      <c r="G5015" s="24" t="s">
        <v>6225</v>
      </c>
      <c r="H5015" s="2">
        <v>300000</v>
      </c>
      <c r="I5015" s="2">
        <v>16892</v>
      </c>
      <c r="J5015" s="2">
        <v>2066892</v>
      </c>
      <c r="K5015" s="28" t="str">
        <f t="shared" si="626"/>
        <v/>
      </c>
      <c r="L5015" s="28" t="str">
        <f t="shared" si="627"/>
        <v/>
      </c>
      <c r="M5015" s="28" t="s">
        <v>6225</v>
      </c>
      <c r="N5015" s="28" t="str">
        <f t="shared" si="628"/>
        <v/>
      </c>
      <c r="O5015" s="28" t="str">
        <f>IF(N5015=1,M5015&amp;" ("&amp;E5015&amp;")",M5015)</f>
        <v>Ayurveda: Art of Being</v>
      </c>
      <c r="P5015" s="36">
        <f>INDEX(cpi!$A$1:$M$105,MATCH('Inflation adjust calc'!$E5015,cpi!$A:$A,0),MATCH('Inflation adjust calc'!$D5015,cpi!$1:$1,0))</f>
        <v>180.1</v>
      </c>
      <c r="Q5015" s="36">
        <f>cpi!$I$2</f>
        <v>240.85300000000001</v>
      </c>
      <c r="R5015" s="36">
        <f t="shared" si="633"/>
        <v>1.3373292615213772</v>
      </c>
      <c r="S5015" s="28" t="str">
        <f t="shared" si="629"/>
        <v/>
      </c>
      <c r="T5015" s="37">
        <f t="shared" si="630"/>
        <v>401198.77845641319</v>
      </c>
      <c r="U5015" s="37">
        <f t="shared" si="631"/>
        <v>22590.165885619102</v>
      </c>
      <c r="V5015" s="37">
        <f t="shared" si="632"/>
        <v>2764115.1520044422</v>
      </c>
    </row>
    <row r="5016" spans="1:22">
      <c r="A5016" s="23">
        <v>5015</v>
      </c>
      <c r="B5016" s="3">
        <v>35984</v>
      </c>
      <c r="C5016" s="28">
        <v>7</v>
      </c>
      <c r="D5016" s="29">
        <v>8</v>
      </c>
      <c r="E5016" s="28">
        <v>1998</v>
      </c>
      <c r="F5016" s="31">
        <f>DATE(E5016,D5016,C5016)</f>
        <v>36014</v>
      </c>
      <c r="G5016" s="24" t="s">
        <v>6226</v>
      </c>
      <c r="H5016" s="2">
        <v>300000</v>
      </c>
      <c r="I5016" s="2">
        <v>10876</v>
      </c>
      <c r="J5016" s="2">
        <v>10876</v>
      </c>
      <c r="K5016" s="28" t="str">
        <f t="shared" si="626"/>
        <v/>
      </c>
      <c r="L5016" s="28" t="str">
        <f t="shared" si="627"/>
        <v/>
      </c>
      <c r="M5016" s="28" t="s">
        <v>6226</v>
      </c>
      <c r="N5016" s="28" t="str">
        <f t="shared" si="628"/>
        <v/>
      </c>
      <c r="O5016" s="28" t="str">
        <f>IF(N5016=1,M5016&amp;" ("&amp;E5016&amp;")",M5016)</f>
        <v>First Love, Last Rites</v>
      </c>
      <c r="P5016" s="36">
        <f>INDEX(cpi!$A$1:$M$105,MATCH('Inflation adjust calc'!$E5016,cpi!$A:$A,0),MATCH('Inflation adjust calc'!$D5016,cpi!$1:$1,0))</f>
        <v>163.4</v>
      </c>
      <c r="Q5016" s="36">
        <f>cpi!$I$2</f>
        <v>240.85300000000001</v>
      </c>
      <c r="R5016" s="36">
        <f t="shared" si="633"/>
        <v>1.4740085679314565</v>
      </c>
      <c r="S5016" s="28" t="str">
        <f t="shared" si="629"/>
        <v/>
      </c>
      <c r="T5016" s="37">
        <f t="shared" si="630"/>
        <v>442202.57037943695</v>
      </c>
      <c r="U5016" s="37">
        <f t="shared" si="631"/>
        <v>16031.317184822521</v>
      </c>
      <c r="V5016" s="37">
        <f t="shared" si="632"/>
        <v>16031.317184822521</v>
      </c>
    </row>
    <row r="5017" spans="1:22">
      <c r="A5017" s="23">
        <v>5016</v>
      </c>
      <c r="B5017" s="3">
        <v>38508</v>
      </c>
      <c r="C5017" s="28">
        <v>6</v>
      </c>
      <c r="D5017" s="29">
        <v>5</v>
      </c>
      <c r="E5017" s="28">
        <v>2005</v>
      </c>
      <c r="F5017" s="31">
        <f>DATE(E5017,D5017,C5017)</f>
        <v>38478</v>
      </c>
      <c r="G5017" s="24" t="s">
        <v>6227</v>
      </c>
      <c r="H5017" s="2">
        <v>300000</v>
      </c>
      <c r="I5017" s="2">
        <v>10514</v>
      </c>
      <c r="J5017" s="2">
        <v>10514</v>
      </c>
      <c r="K5017" s="28" t="str">
        <f t="shared" si="626"/>
        <v/>
      </c>
      <c r="L5017" s="28" t="str">
        <f t="shared" si="627"/>
        <v/>
      </c>
      <c r="M5017" s="28" t="s">
        <v>6227</v>
      </c>
      <c r="N5017" s="28" t="str">
        <f t="shared" si="628"/>
        <v/>
      </c>
      <c r="O5017" s="28" t="str">
        <f>IF(N5017=1,M5017&amp;" ("&amp;E5017&amp;")",M5017)</f>
        <v>Fighting Tommy Riley</v>
      </c>
      <c r="P5017" s="36">
        <f>INDEX(cpi!$A$1:$M$105,MATCH('Inflation adjust calc'!$E5017,cpi!$A:$A,0),MATCH('Inflation adjust calc'!$D5017,cpi!$1:$1,0))</f>
        <v>194.4</v>
      </c>
      <c r="Q5017" s="36">
        <f>cpi!$I$2</f>
        <v>240.85300000000001</v>
      </c>
      <c r="R5017" s="36">
        <f t="shared" si="633"/>
        <v>1.2389557613168725</v>
      </c>
      <c r="S5017" s="28" t="str">
        <f t="shared" si="629"/>
        <v/>
      </c>
      <c r="T5017" s="37">
        <f t="shared" si="630"/>
        <v>371686.72839506174</v>
      </c>
      <c r="U5017" s="37">
        <f t="shared" si="631"/>
        <v>13026.380874485598</v>
      </c>
      <c r="V5017" s="37">
        <f t="shared" si="632"/>
        <v>13026.380874485598</v>
      </c>
    </row>
    <row r="5018" spans="1:22">
      <c r="A5018" s="23">
        <v>5017</v>
      </c>
      <c r="B5018" s="3" t="s">
        <v>331</v>
      </c>
      <c r="C5018" s="28">
        <v>28</v>
      </c>
      <c r="D5018" s="29">
        <v>3</v>
      </c>
      <c r="E5018" s="28">
        <v>2014</v>
      </c>
      <c r="F5018" s="31">
        <f>DATE(E5018,D5018,C5018)</f>
        <v>41726</v>
      </c>
      <c r="G5018" s="24" t="s">
        <v>6228</v>
      </c>
      <c r="H5018" s="2">
        <v>300000</v>
      </c>
      <c r="I5018" s="2">
        <v>3496</v>
      </c>
      <c r="J5018" s="2">
        <v>3496</v>
      </c>
      <c r="K5018" s="28" t="str">
        <f t="shared" si="626"/>
        <v/>
      </c>
      <c r="L5018" s="28" t="str">
        <f t="shared" si="627"/>
        <v/>
      </c>
      <c r="M5018" s="28" t="s">
        <v>6228</v>
      </c>
      <c r="N5018" s="28" t="str">
        <f t="shared" si="628"/>
        <v/>
      </c>
      <c r="O5018" s="28" t="str">
        <f>IF(N5018=1,M5018&amp;" ("&amp;E5018&amp;")",M5018)</f>
        <v>Locker 13</v>
      </c>
      <c r="P5018" s="36">
        <f>INDEX(cpi!$A$1:$M$105,MATCH('Inflation adjust calc'!$E5018,cpi!$A:$A,0),MATCH('Inflation adjust calc'!$D5018,cpi!$1:$1,0))</f>
        <v>236.29300000000001</v>
      </c>
      <c r="Q5018" s="36">
        <f>cpi!$I$2</f>
        <v>240.85300000000001</v>
      </c>
      <c r="R5018" s="36">
        <f t="shared" si="633"/>
        <v>1.0192980748477525</v>
      </c>
      <c r="S5018" s="28" t="str">
        <f t="shared" si="629"/>
        <v/>
      </c>
      <c r="T5018" s="37">
        <f t="shared" si="630"/>
        <v>305789.42245432572</v>
      </c>
      <c r="U5018" s="37">
        <f t="shared" si="631"/>
        <v>3563.4660696677429</v>
      </c>
      <c r="V5018" s="37">
        <f t="shared" si="632"/>
        <v>3563.4660696677429</v>
      </c>
    </row>
    <row r="5019" spans="1:22">
      <c r="A5019" s="23">
        <v>5018</v>
      </c>
      <c r="B5019" s="3" t="s">
        <v>794</v>
      </c>
      <c r="C5019" s="28">
        <v>23</v>
      </c>
      <c r="D5019" s="29">
        <v>10</v>
      </c>
      <c r="E5019" s="28">
        <v>2015</v>
      </c>
      <c r="F5019" s="31">
        <f>DATE(E5019,D5019,C5019)</f>
        <v>42300</v>
      </c>
      <c r="G5019" s="24" t="s">
        <v>6229</v>
      </c>
      <c r="H5019" s="2">
        <v>300000</v>
      </c>
      <c r="I5019" s="2">
        <v>1711</v>
      </c>
      <c r="J5019" s="2">
        <v>1711</v>
      </c>
      <c r="K5019" s="28" t="str">
        <f t="shared" si="626"/>
        <v/>
      </c>
      <c r="L5019" s="28" t="str">
        <f t="shared" si="627"/>
        <v/>
      </c>
      <c r="M5019" s="28" t="s">
        <v>6229</v>
      </c>
      <c r="N5019" s="28" t="str">
        <f t="shared" si="628"/>
        <v/>
      </c>
      <c r="O5019" s="28" t="str">
        <f>IF(N5019=1,M5019&amp;" ("&amp;E5019&amp;")",M5019)</f>
        <v>The Looking Glass</v>
      </c>
      <c r="P5019" s="36">
        <f>INDEX(cpi!$A$1:$M$105,MATCH('Inflation adjust calc'!$E5019,cpi!$A:$A,0),MATCH('Inflation adjust calc'!$D5019,cpi!$1:$1,0))</f>
        <v>237.83799999999999</v>
      </c>
      <c r="Q5019" s="36">
        <f>cpi!$I$2</f>
        <v>240.85300000000001</v>
      </c>
      <c r="R5019" s="36">
        <f t="shared" si="633"/>
        <v>1.0126766959022528</v>
      </c>
      <c r="S5019" s="28" t="str">
        <f t="shared" si="629"/>
        <v/>
      </c>
      <c r="T5019" s="37">
        <f t="shared" si="630"/>
        <v>303803.00877067586</v>
      </c>
      <c r="U5019" s="37">
        <f t="shared" si="631"/>
        <v>1732.6898266887547</v>
      </c>
      <c r="V5019" s="37">
        <f t="shared" si="632"/>
        <v>1732.6898266887547</v>
      </c>
    </row>
    <row r="5020" spans="1:22">
      <c r="A5020" s="23">
        <v>5019</v>
      </c>
      <c r="B5020" s="3" t="s">
        <v>2990</v>
      </c>
      <c r="C5020" s="28">
        <v>31</v>
      </c>
      <c r="D5020" s="29">
        <v>10</v>
      </c>
      <c r="E5020" s="28">
        <v>2014</v>
      </c>
      <c r="F5020" s="31">
        <f>DATE(E5020,D5020,C5020)</f>
        <v>41943</v>
      </c>
      <c r="G5020" s="24" t="s">
        <v>6230</v>
      </c>
      <c r="H5020" s="2">
        <v>300000</v>
      </c>
      <c r="I5020">
        <v>0</v>
      </c>
      <c r="J5020" s="2">
        <v>177507</v>
      </c>
      <c r="K5020" s="28" t="str">
        <f t="shared" si="626"/>
        <v/>
      </c>
      <c r="L5020" s="28" t="str">
        <f t="shared" si="627"/>
        <v/>
      </c>
      <c r="M5020" s="28" t="s">
        <v>6230</v>
      </c>
      <c r="N5020" s="28" t="str">
        <f t="shared" si="628"/>
        <v/>
      </c>
      <c r="O5020" s="28" t="str">
        <f>IF(N5020=1,M5020&amp;" ("&amp;E5020&amp;")",M5020)</f>
        <v>All You Need Is Love</v>
      </c>
      <c r="P5020" s="36">
        <f>INDEX(cpi!$A$1:$M$105,MATCH('Inflation adjust calc'!$E5020,cpi!$A:$A,0),MATCH('Inflation adjust calc'!$D5020,cpi!$1:$1,0))</f>
        <v>237.43299999999999</v>
      </c>
      <c r="Q5020" s="36">
        <f>cpi!$I$2</f>
        <v>240.85300000000001</v>
      </c>
      <c r="R5020" s="36">
        <f t="shared" si="633"/>
        <v>1.0144040634621136</v>
      </c>
      <c r="S5020" s="28" t="str">
        <f t="shared" si="629"/>
        <v/>
      </c>
      <c r="T5020" s="37">
        <f t="shared" si="630"/>
        <v>304321.2190386341</v>
      </c>
      <c r="U5020" s="37">
        <f t="shared" si="631"/>
        <v>0</v>
      </c>
      <c r="V5020" s="37">
        <f t="shared" si="632"/>
        <v>180063.82209296941</v>
      </c>
    </row>
    <row r="5021" spans="1:22">
      <c r="A5021" s="23">
        <v>5020</v>
      </c>
      <c r="B5021" s="3">
        <v>27398</v>
      </c>
      <c r="C5021" s="28">
        <v>1</v>
      </c>
      <c r="D5021" s="29">
        <v>4</v>
      </c>
      <c r="E5021" s="28">
        <v>1975</v>
      </c>
      <c r="F5021" s="31">
        <f>DATE(E5021,D5021,C5021)</f>
        <v>27485</v>
      </c>
      <c r="G5021" s="24" t="s">
        <v>6231</v>
      </c>
      <c r="H5021" s="2">
        <v>300000</v>
      </c>
      <c r="I5021">
        <v>0</v>
      </c>
      <c r="J5021">
        <v>0</v>
      </c>
      <c r="K5021" s="28">
        <f t="shared" si="626"/>
        <v>1</v>
      </c>
      <c r="L5021" s="28" t="str">
        <f t="shared" si="627"/>
        <v/>
      </c>
      <c r="M5021" s="28" t="s">
        <v>6231</v>
      </c>
      <c r="N5021" s="28" t="str">
        <f t="shared" si="628"/>
        <v/>
      </c>
      <c r="O5021" s="28" t="str">
        <f>IF(N5021=1,M5021&amp;" ("&amp;E5021&amp;")",M5021)</f>
        <v>Death Race 2000</v>
      </c>
      <c r="P5021" s="36">
        <f>INDEX(cpi!$A$1:$M$105,MATCH('Inflation adjust calc'!$E5021,cpi!$A:$A,0),MATCH('Inflation adjust calc'!$D5021,cpi!$1:$1,0))</f>
        <v>52.9</v>
      </c>
      <c r="Q5021" s="36">
        <f>cpi!$I$2</f>
        <v>240.85300000000001</v>
      </c>
      <c r="R5021" s="36">
        <f t="shared" si="633"/>
        <v>4.5529867674858222</v>
      </c>
      <c r="S5021" s="28" t="str">
        <f t="shared" si="629"/>
        <v/>
      </c>
      <c r="T5021" s="37">
        <f t="shared" si="630"/>
        <v>1365896.0302457467</v>
      </c>
      <c r="U5021" s="37">
        <f t="shared" si="631"/>
        <v>0</v>
      </c>
      <c r="V5021" s="37">
        <f t="shared" si="632"/>
        <v>0</v>
      </c>
    </row>
    <row r="5022" spans="1:22">
      <c r="A5022" s="23">
        <v>5021</v>
      </c>
      <c r="B5022" s="3">
        <v>40975</v>
      </c>
      <c r="C5022" s="28">
        <v>3</v>
      </c>
      <c r="D5022" s="29">
        <v>7</v>
      </c>
      <c r="E5022" s="28">
        <v>2012</v>
      </c>
      <c r="F5022" s="31">
        <f>DATE(E5022,D5022,C5022)</f>
        <v>41093</v>
      </c>
      <c r="G5022" s="24" t="s">
        <v>6232</v>
      </c>
      <c r="H5022" s="2">
        <v>300000</v>
      </c>
      <c r="I5022">
        <v>0</v>
      </c>
      <c r="J5022">
        <v>0</v>
      </c>
      <c r="K5022" s="28">
        <f t="shared" si="626"/>
        <v>1</v>
      </c>
      <c r="L5022" s="28" t="str">
        <f t="shared" si="627"/>
        <v/>
      </c>
      <c r="M5022" s="28" t="s">
        <v>6232</v>
      </c>
      <c r="N5022" s="28" t="str">
        <f t="shared" si="628"/>
        <v/>
      </c>
      <c r="O5022" s="28" t="str">
        <f>IF(N5022=1,M5022&amp;" ("&amp;E5022&amp;")",M5022)</f>
        <v>Some Guy Who Kills People</v>
      </c>
      <c r="P5022" s="36">
        <f>INDEX(cpi!$A$1:$M$105,MATCH('Inflation adjust calc'!$E5022,cpi!$A:$A,0),MATCH('Inflation adjust calc'!$D5022,cpi!$1:$1,0))</f>
        <v>229.10400000000001</v>
      </c>
      <c r="Q5022" s="36">
        <f>cpi!$I$2</f>
        <v>240.85300000000001</v>
      </c>
      <c r="R5022" s="36">
        <f t="shared" si="633"/>
        <v>1.0512823870382009</v>
      </c>
      <c r="S5022" s="28" t="str">
        <f t="shared" si="629"/>
        <v/>
      </c>
      <c r="T5022" s="37">
        <f t="shared" si="630"/>
        <v>315384.71611146023</v>
      </c>
      <c r="U5022" s="37">
        <f t="shared" si="631"/>
        <v>0</v>
      </c>
      <c r="V5022" s="37">
        <f t="shared" si="632"/>
        <v>0</v>
      </c>
    </row>
    <row r="5023" spans="1:22">
      <c r="A5023" s="23">
        <v>5022</v>
      </c>
      <c r="B5023" s="3">
        <v>41463</v>
      </c>
      <c r="C5023" s="28">
        <v>7</v>
      </c>
      <c r="D5023" s="29">
        <v>8</v>
      </c>
      <c r="E5023" s="28">
        <v>2013</v>
      </c>
      <c r="F5023" s="31">
        <f>DATE(E5023,D5023,C5023)</f>
        <v>41493</v>
      </c>
      <c r="G5023" s="24" t="s">
        <v>6233</v>
      </c>
      <c r="H5023" s="2">
        <v>300000</v>
      </c>
      <c r="I5023">
        <v>0</v>
      </c>
      <c r="J5023">
        <v>0</v>
      </c>
      <c r="K5023" s="28">
        <f t="shared" si="626"/>
        <v>1</v>
      </c>
      <c r="L5023" s="28" t="str">
        <f t="shared" si="627"/>
        <v/>
      </c>
      <c r="M5023" s="28" t="s">
        <v>6233</v>
      </c>
      <c r="N5023" s="28" t="str">
        <f t="shared" si="628"/>
        <v/>
      </c>
      <c r="O5023" s="28" t="str">
        <f>IF(N5023=1,M5023&amp;" ("&amp;E5023&amp;")",M5023)</f>
        <v>Midnight Cabaret</v>
      </c>
      <c r="P5023" s="36">
        <f>INDEX(cpi!$A$1:$M$105,MATCH('Inflation adjust calc'!$E5023,cpi!$A:$A,0),MATCH('Inflation adjust calc'!$D5023,cpi!$1:$1,0))</f>
        <v>233.87700000000001</v>
      </c>
      <c r="Q5023" s="36">
        <f>cpi!$I$2</f>
        <v>240.85300000000001</v>
      </c>
      <c r="R5023" s="36">
        <f t="shared" si="633"/>
        <v>1.0298276444455847</v>
      </c>
      <c r="S5023" s="28" t="str">
        <f t="shared" si="629"/>
        <v/>
      </c>
      <c r="T5023" s="37">
        <f t="shared" si="630"/>
        <v>308948.29333367542</v>
      </c>
      <c r="U5023" s="37">
        <f t="shared" si="631"/>
        <v>0</v>
      </c>
      <c r="V5023" s="37">
        <f t="shared" si="632"/>
        <v>0</v>
      </c>
    </row>
    <row r="5024" spans="1:22">
      <c r="A5024" s="23">
        <v>5023</v>
      </c>
      <c r="B5024" s="3">
        <v>42280</v>
      </c>
      <c r="C5024" s="28">
        <v>10</v>
      </c>
      <c r="D5024" s="29">
        <v>3</v>
      </c>
      <c r="E5024" s="28">
        <v>2015</v>
      </c>
      <c r="F5024" s="31">
        <f>DATE(E5024,D5024,C5024)</f>
        <v>42073</v>
      </c>
      <c r="G5024" s="24" t="s">
        <v>6234</v>
      </c>
      <c r="H5024" s="2">
        <v>300000</v>
      </c>
      <c r="I5024">
        <v>0</v>
      </c>
      <c r="J5024">
        <v>0</v>
      </c>
      <c r="K5024" s="28">
        <f t="shared" si="626"/>
        <v>1</v>
      </c>
      <c r="L5024" s="28" t="str">
        <f t="shared" si="627"/>
        <v/>
      </c>
      <c r="M5024" s="28" t="s">
        <v>6234</v>
      </c>
      <c r="N5024" s="28" t="str">
        <f t="shared" si="628"/>
        <v/>
      </c>
      <c r="O5024" s="28" t="str">
        <f>IF(N5024=1,M5024&amp;" ("&amp;E5024&amp;")",M5024)</f>
        <v>Teeth and Blood</v>
      </c>
      <c r="P5024" s="36">
        <f>INDEX(cpi!$A$1:$M$105,MATCH('Inflation adjust calc'!$E5024,cpi!$A:$A,0),MATCH('Inflation adjust calc'!$D5024,cpi!$1:$1,0))</f>
        <v>236.119</v>
      </c>
      <c r="Q5024" s="36">
        <f>cpi!$I$2</f>
        <v>240.85300000000001</v>
      </c>
      <c r="R5024" s="36">
        <f t="shared" si="633"/>
        <v>1.0200492124733715</v>
      </c>
      <c r="S5024" s="28" t="str">
        <f t="shared" si="629"/>
        <v/>
      </c>
      <c r="T5024" s="37">
        <f t="shared" si="630"/>
        <v>306014.76374201145</v>
      </c>
      <c r="U5024" s="37">
        <f t="shared" si="631"/>
        <v>0</v>
      </c>
      <c r="V5024" s="37">
        <f t="shared" si="632"/>
        <v>0</v>
      </c>
    </row>
    <row r="5025" spans="1:22">
      <c r="A5025" s="23">
        <v>5024</v>
      </c>
      <c r="B5025" s="3" t="s">
        <v>815</v>
      </c>
      <c r="C5025" s="28">
        <v>31</v>
      </c>
      <c r="D5025" s="29">
        <v>12</v>
      </c>
      <c r="E5025" s="28">
        <v>2015</v>
      </c>
      <c r="F5025" s="31">
        <f>DATE(E5025,D5025,C5025)</f>
        <v>42369</v>
      </c>
      <c r="G5025" s="24" t="s">
        <v>6235</v>
      </c>
      <c r="H5025" s="2">
        <v>300000</v>
      </c>
      <c r="I5025">
        <v>0</v>
      </c>
      <c r="J5025">
        <v>0</v>
      </c>
      <c r="K5025" s="28">
        <f t="shared" si="626"/>
        <v>1</v>
      </c>
      <c r="L5025" s="28" t="str">
        <f t="shared" si="627"/>
        <v/>
      </c>
      <c r="M5025" s="28" t="s">
        <v>6235</v>
      </c>
      <c r="N5025" s="28" t="str">
        <f t="shared" si="628"/>
        <v/>
      </c>
      <c r="O5025" s="28" t="str">
        <f>IF(N5025=1,M5025&amp;" ("&amp;E5025&amp;")",M5025)</f>
        <v>Walking to Paris</v>
      </c>
      <c r="P5025" s="36">
        <f>INDEX(cpi!$A$1:$M$105,MATCH('Inflation adjust calc'!$E5025,cpi!$A:$A,0),MATCH('Inflation adjust calc'!$D5025,cpi!$1:$1,0))</f>
        <v>236.52500000000001</v>
      </c>
      <c r="Q5025" s="36">
        <f>cpi!$I$2</f>
        <v>240.85300000000001</v>
      </c>
      <c r="R5025" s="36">
        <f t="shared" si="633"/>
        <v>1.0182982771377234</v>
      </c>
      <c r="S5025" s="28" t="str">
        <f t="shared" si="629"/>
        <v/>
      </c>
      <c r="T5025" s="37">
        <f t="shared" si="630"/>
        <v>305489.48314131703</v>
      </c>
      <c r="U5025" s="37">
        <f t="shared" si="631"/>
        <v>0</v>
      </c>
      <c r="V5025" s="37">
        <f t="shared" si="632"/>
        <v>0</v>
      </c>
    </row>
    <row r="5026" spans="1:22">
      <c r="A5026" s="23">
        <v>5025</v>
      </c>
      <c r="B5026" s="3" t="s">
        <v>2484</v>
      </c>
      <c r="C5026" s="28">
        <v>31</v>
      </c>
      <c r="D5026" s="29">
        <v>12</v>
      </c>
      <c r="E5026" s="28">
        <v>2010</v>
      </c>
      <c r="F5026" s="31">
        <f>DATE(E5026,D5026,C5026)</f>
        <v>40543</v>
      </c>
      <c r="G5026" s="24" t="s">
        <v>6236</v>
      </c>
      <c r="H5026" s="2">
        <v>300000</v>
      </c>
      <c r="I5026">
        <v>0</v>
      </c>
      <c r="J5026">
        <v>0</v>
      </c>
      <c r="K5026" s="28">
        <f t="shared" si="626"/>
        <v>1</v>
      </c>
      <c r="L5026" s="28" t="str">
        <f t="shared" si="627"/>
        <v/>
      </c>
      <c r="M5026" s="28" t="s">
        <v>6236</v>
      </c>
      <c r="N5026" s="28" t="str">
        <f t="shared" si="628"/>
        <v/>
      </c>
      <c r="O5026" s="28" t="str">
        <f>IF(N5026=1,M5026&amp;" ("&amp;E5026&amp;")",M5026)</f>
        <v>Anderson's Cross</v>
      </c>
      <c r="P5026" s="36">
        <f>INDEX(cpi!$A$1:$M$105,MATCH('Inflation adjust calc'!$E5026,cpi!$A:$A,0),MATCH('Inflation adjust calc'!$D5026,cpi!$1:$1,0))</f>
        <v>219.179</v>
      </c>
      <c r="Q5026" s="36">
        <f>cpi!$I$2</f>
        <v>240.85300000000001</v>
      </c>
      <c r="R5026" s="36">
        <f t="shared" si="633"/>
        <v>1.0988872109098042</v>
      </c>
      <c r="S5026" s="28" t="str">
        <f t="shared" si="629"/>
        <v/>
      </c>
      <c r="T5026" s="37">
        <f t="shared" si="630"/>
        <v>329666.16327294125</v>
      </c>
      <c r="U5026" s="37">
        <f t="shared" si="631"/>
        <v>0</v>
      </c>
      <c r="V5026" s="37">
        <f t="shared" si="632"/>
        <v>0</v>
      </c>
    </row>
    <row r="5027" spans="1:22">
      <c r="A5027" s="23">
        <v>5026</v>
      </c>
      <c r="B5027" s="3">
        <v>42228</v>
      </c>
      <c r="C5027" s="28">
        <v>8</v>
      </c>
      <c r="D5027" s="29">
        <v>12</v>
      </c>
      <c r="E5027" s="28">
        <v>2015</v>
      </c>
      <c r="F5027" s="31">
        <f>DATE(E5027,D5027,C5027)</f>
        <v>42346</v>
      </c>
      <c r="G5027" s="24" t="s">
        <v>6237</v>
      </c>
      <c r="H5027" s="2">
        <v>300000</v>
      </c>
      <c r="I5027">
        <v>0</v>
      </c>
      <c r="J5027">
        <v>0</v>
      </c>
      <c r="K5027" s="28">
        <f t="shared" si="626"/>
        <v>1</v>
      </c>
      <c r="L5027" s="28" t="str">
        <f t="shared" si="627"/>
        <v/>
      </c>
      <c r="M5027" s="28" t="s">
        <v>6237</v>
      </c>
      <c r="N5027" s="28" t="str">
        <f t="shared" si="628"/>
        <v/>
      </c>
      <c r="O5027" s="28" t="str">
        <f>IF(N5027=1,M5027&amp;" ("&amp;E5027&amp;")",M5027)</f>
        <v>Amidst the Devil's Wings</v>
      </c>
      <c r="P5027" s="36">
        <f>INDEX(cpi!$A$1:$M$105,MATCH('Inflation adjust calc'!$E5027,cpi!$A:$A,0),MATCH('Inflation adjust calc'!$D5027,cpi!$1:$1,0))</f>
        <v>236.52500000000001</v>
      </c>
      <c r="Q5027" s="36">
        <f>cpi!$I$2</f>
        <v>240.85300000000001</v>
      </c>
      <c r="R5027" s="36">
        <f t="shared" si="633"/>
        <v>1.0182982771377234</v>
      </c>
      <c r="S5027" s="28" t="str">
        <f t="shared" si="629"/>
        <v/>
      </c>
      <c r="T5027" s="37">
        <f t="shared" si="630"/>
        <v>305489.48314131703</v>
      </c>
      <c r="U5027" s="37">
        <f t="shared" si="631"/>
        <v>0</v>
      </c>
      <c r="V5027" s="37">
        <f t="shared" si="632"/>
        <v>0</v>
      </c>
    </row>
    <row r="5028" spans="1:22">
      <c r="A5028" s="23">
        <v>5027</v>
      </c>
      <c r="B5028" s="3" t="s">
        <v>2484</v>
      </c>
      <c r="C5028" s="28">
        <v>31</v>
      </c>
      <c r="D5028" s="29">
        <v>12</v>
      </c>
      <c r="E5028" s="28">
        <v>2010</v>
      </c>
      <c r="F5028" s="31">
        <f>DATE(E5028,D5028,C5028)</f>
        <v>40543</v>
      </c>
      <c r="G5028" s="24" t="s">
        <v>6238</v>
      </c>
      <c r="H5028" s="2">
        <v>290000</v>
      </c>
      <c r="I5028">
        <v>0</v>
      </c>
      <c r="J5028">
        <v>0</v>
      </c>
      <c r="K5028" s="28">
        <f t="shared" si="626"/>
        <v>1</v>
      </c>
      <c r="L5028" s="28" t="str">
        <f t="shared" si="627"/>
        <v/>
      </c>
      <c r="M5028" s="28" t="s">
        <v>6238</v>
      </c>
      <c r="N5028" s="28" t="str">
        <f t="shared" si="628"/>
        <v/>
      </c>
      <c r="O5028" s="28" t="str">
        <f>IF(N5028=1,M5028&amp;" ("&amp;E5028&amp;")",M5028)</f>
        <v>Death Calls</v>
      </c>
      <c r="P5028" s="36">
        <f>INDEX(cpi!$A$1:$M$105,MATCH('Inflation adjust calc'!$E5028,cpi!$A:$A,0),MATCH('Inflation adjust calc'!$D5028,cpi!$1:$1,0))</f>
        <v>219.179</v>
      </c>
      <c r="Q5028" s="36">
        <f>cpi!$I$2</f>
        <v>240.85300000000001</v>
      </c>
      <c r="R5028" s="36">
        <f t="shared" si="633"/>
        <v>1.0988872109098042</v>
      </c>
      <c r="S5028" s="28" t="str">
        <f t="shared" si="629"/>
        <v/>
      </c>
      <c r="T5028" s="37">
        <f t="shared" si="630"/>
        <v>318677.29116384324</v>
      </c>
      <c r="U5028" s="37">
        <f t="shared" si="631"/>
        <v>0</v>
      </c>
      <c r="V5028" s="37">
        <f t="shared" si="632"/>
        <v>0</v>
      </c>
    </row>
    <row r="5029" spans="1:22">
      <c r="A5029" s="23">
        <v>5028</v>
      </c>
      <c r="B5029" s="3" t="s">
        <v>506</v>
      </c>
      <c r="C5029" s="28">
        <v>17</v>
      </c>
      <c r="D5029" s="29">
        <v>8</v>
      </c>
      <c r="E5029" s="28">
        <v>2012</v>
      </c>
      <c r="F5029" s="31">
        <f>DATE(E5029,D5029,C5029)</f>
        <v>41138</v>
      </c>
      <c r="G5029" s="24" t="s">
        <v>6239</v>
      </c>
      <c r="H5029" s="2">
        <v>270000</v>
      </c>
      <c r="I5029" s="2">
        <v>319285</v>
      </c>
      <c r="J5029" s="2">
        <v>830700</v>
      </c>
      <c r="K5029" s="28" t="str">
        <f t="shared" si="626"/>
        <v/>
      </c>
      <c r="L5029" s="28" t="str">
        <f t="shared" si="627"/>
        <v/>
      </c>
      <c r="M5029" s="28" t="s">
        <v>6239</v>
      </c>
      <c r="N5029" s="28" t="str">
        <f t="shared" si="628"/>
        <v/>
      </c>
      <c r="O5029" s="28" t="str">
        <f>IF(N5029=1,M5029&amp;" ("&amp;E5029&amp;")",M5029)</f>
        <v>Compliance</v>
      </c>
      <c r="P5029" s="36">
        <f>INDEX(cpi!$A$1:$M$105,MATCH('Inflation adjust calc'!$E5029,cpi!$A:$A,0),MATCH('Inflation adjust calc'!$D5029,cpi!$1:$1,0))</f>
        <v>230.37899999999999</v>
      </c>
      <c r="Q5029" s="36">
        <f>cpi!$I$2</f>
        <v>240.85300000000001</v>
      </c>
      <c r="R5029" s="36">
        <f t="shared" si="633"/>
        <v>1.0454642133180543</v>
      </c>
      <c r="S5029" s="28" t="str">
        <f t="shared" si="629"/>
        <v/>
      </c>
      <c r="T5029" s="37">
        <f t="shared" si="630"/>
        <v>282275.33759587468</v>
      </c>
      <c r="U5029" s="37">
        <f t="shared" si="631"/>
        <v>333801.04134925496</v>
      </c>
      <c r="V5029" s="37">
        <f t="shared" si="632"/>
        <v>868467.12200330768</v>
      </c>
    </row>
    <row r="5030" spans="1:22">
      <c r="A5030" s="23">
        <v>5029</v>
      </c>
      <c r="B5030" s="3">
        <v>29591</v>
      </c>
      <c r="C5030" s="28">
        <v>1</v>
      </c>
      <c r="D5030" s="29">
        <v>5</v>
      </c>
      <c r="E5030" s="28">
        <v>1981</v>
      </c>
      <c r="F5030" s="31">
        <f>DATE(E5030,D5030,C5030)</f>
        <v>29707</v>
      </c>
      <c r="G5030" s="24" t="s">
        <v>6240</v>
      </c>
      <c r="H5030" s="2">
        <v>250000</v>
      </c>
      <c r="I5030" s="2">
        <v>23894000</v>
      </c>
      <c r="J5030" s="2">
        <v>23894000</v>
      </c>
      <c r="K5030" s="28" t="str">
        <f t="shared" si="626"/>
        <v/>
      </c>
      <c r="L5030" s="28" t="str">
        <f t="shared" si="627"/>
        <v/>
      </c>
      <c r="M5030" s="28" t="s">
        <v>6240</v>
      </c>
      <c r="N5030" s="28" t="str">
        <f t="shared" si="628"/>
        <v/>
      </c>
      <c r="O5030" s="28" t="str">
        <f>IF(N5030=1,M5030&amp;" ("&amp;E5030&amp;")",M5030)</f>
        <v>Graduation Day</v>
      </c>
      <c r="P5030" s="36">
        <f>INDEX(cpi!$A$1:$M$105,MATCH('Inflation adjust calc'!$E5030,cpi!$A:$A,0),MATCH('Inflation adjust calc'!$D5030,cpi!$1:$1,0))</f>
        <v>89.8</v>
      </c>
      <c r="Q5030" s="36">
        <f>cpi!$I$2</f>
        <v>240.85300000000001</v>
      </c>
      <c r="R5030" s="36">
        <f t="shared" si="633"/>
        <v>2.682104677060134</v>
      </c>
      <c r="S5030" s="28" t="str">
        <f t="shared" si="629"/>
        <v/>
      </c>
      <c r="T5030" s="37">
        <f t="shared" si="630"/>
        <v>670526.16926503344</v>
      </c>
      <c r="U5030" s="37">
        <f t="shared" si="631"/>
        <v>64086209.153674841</v>
      </c>
      <c r="V5030" s="37">
        <f t="shared" si="632"/>
        <v>64086209.153674841</v>
      </c>
    </row>
    <row r="5031" spans="1:22">
      <c r="A5031" s="23">
        <v>5030</v>
      </c>
      <c r="B5031" s="3">
        <v>35524</v>
      </c>
      <c r="C5031" s="28">
        <v>4</v>
      </c>
      <c r="D5031" s="29">
        <v>4</v>
      </c>
      <c r="E5031" s="28">
        <v>1997</v>
      </c>
      <c r="F5031" s="31">
        <f>DATE(E5031,D5031,C5031)</f>
        <v>35524</v>
      </c>
      <c r="G5031" s="24" t="s">
        <v>6241</v>
      </c>
      <c r="H5031" s="2">
        <v>250000</v>
      </c>
      <c r="I5031" s="2">
        <v>12006514</v>
      </c>
      <c r="J5031" s="2">
        <v>15155095</v>
      </c>
      <c r="K5031" s="28" t="str">
        <f t="shared" si="626"/>
        <v/>
      </c>
      <c r="L5031" s="28" t="str">
        <f t="shared" si="627"/>
        <v/>
      </c>
      <c r="M5031" s="28" t="s">
        <v>6241</v>
      </c>
      <c r="N5031" s="28" t="str">
        <f t="shared" si="628"/>
        <v/>
      </c>
      <c r="O5031" s="28" t="str">
        <f>IF(N5031=1,M5031&amp;" ("&amp;E5031&amp;")",M5031)</f>
        <v>Chasing Amy</v>
      </c>
      <c r="P5031" s="36">
        <f>INDEX(cpi!$A$1:$M$105,MATCH('Inflation adjust calc'!$E5031,cpi!$A:$A,0),MATCH('Inflation adjust calc'!$D5031,cpi!$1:$1,0))</f>
        <v>160.19999999999999</v>
      </c>
      <c r="Q5031" s="36">
        <f>cpi!$I$2</f>
        <v>240.85300000000001</v>
      </c>
      <c r="R5031" s="36">
        <f t="shared" si="633"/>
        <v>1.5034519350811488</v>
      </c>
      <c r="S5031" s="28" t="str">
        <f t="shared" si="629"/>
        <v/>
      </c>
      <c r="T5031" s="37">
        <f t="shared" si="630"/>
        <v>375862.98377028719</v>
      </c>
      <c r="U5031" s="37">
        <f t="shared" si="631"/>
        <v>18051216.706878904</v>
      </c>
      <c r="V5031" s="37">
        <f t="shared" si="632"/>
        <v>22784956.904088642</v>
      </c>
    </row>
    <row r="5032" spans="1:22">
      <c r="A5032" s="23">
        <v>5031</v>
      </c>
      <c r="B5032" s="3" t="s">
        <v>1438</v>
      </c>
      <c r="C5032" s="28">
        <v>28</v>
      </c>
      <c r="D5032" s="29">
        <v>6</v>
      </c>
      <c r="E5032" s="28">
        <v>2002</v>
      </c>
      <c r="F5032" s="31">
        <f>DATE(E5032,D5032,C5032)</f>
        <v>37435</v>
      </c>
      <c r="G5032" s="24" t="s">
        <v>6242</v>
      </c>
      <c r="H5032" s="2">
        <v>250000</v>
      </c>
      <c r="I5032" s="2">
        <v>4210379</v>
      </c>
      <c r="J5032" s="2">
        <v>4613482</v>
      </c>
      <c r="K5032" s="28" t="str">
        <f t="shared" si="626"/>
        <v/>
      </c>
      <c r="L5032" s="28" t="str">
        <f t="shared" si="627"/>
        <v/>
      </c>
      <c r="M5032" s="28" t="s">
        <v>6242</v>
      </c>
      <c r="N5032" s="28" t="str">
        <f t="shared" si="628"/>
        <v/>
      </c>
      <c r="O5032" s="28" t="str">
        <f>IF(N5032=1,M5032&amp;" ("&amp;E5032&amp;")",M5032)</f>
        <v>Lovely and Amazing</v>
      </c>
      <c r="P5032" s="36">
        <f>INDEX(cpi!$A$1:$M$105,MATCH('Inflation adjust calc'!$E5032,cpi!$A:$A,0),MATCH('Inflation adjust calc'!$D5032,cpi!$1:$1,0))</f>
        <v>179.9</v>
      </c>
      <c r="Q5032" s="36">
        <f>cpi!$I$2</f>
        <v>240.85300000000001</v>
      </c>
      <c r="R5032" s="36">
        <f t="shared" si="633"/>
        <v>1.3388160088938299</v>
      </c>
      <c r="S5032" s="28" t="str">
        <f t="shared" si="629"/>
        <v/>
      </c>
      <c r="T5032" s="37">
        <f t="shared" si="630"/>
        <v>334704.0022234575</v>
      </c>
      <c r="U5032" s="37">
        <f t="shared" si="631"/>
        <v>5636922.8087103944</v>
      </c>
      <c r="V5032" s="37">
        <f t="shared" si="632"/>
        <v>6176603.5583435241</v>
      </c>
    </row>
    <row r="5033" spans="1:22">
      <c r="A5033" s="23">
        <v>5032</v>
      </c>
      <c r="B5033" s="3">
        <v>37929</v>
      </c>
      <c r="C5033" s="28">
        <v>11</v>
      </c>
      <c r="D5033" s="29">
        <v>4</v>
      </c>
      <c r="E5033" s="28">
        <v>2003</v>
      </c>
      <c r="F5033" s="31">
        <f>DATE(E5033,D5033,C5033)</f>
        <v>37722</v>
      </c>
      <c r="G5033" s="24" t="s">
        <v>6243</v>
      </c>
      <c r="H5033" s="2">
        <v>250000</v>
      </c>
      <c r="I5033" s="2">
        <v>3802390</v>
      </c>
      <c r="J5033" s="2">
        <v>3809226</v>
      </c>
      <c r="K5033" s="28" t="str">
        <f t="shared" si="626"/>
        <v/>
      </c>
      <c r="L5033" s="28" t="str">
        <f t="shared" si="627"/>
        <v/>
      </c>
      <c r="M5033" s="28" t="s">
        <v>6243</v>
      </c>
      <c r="N5033" s="28" t="str">
        <f t="shared" si="628"/>
        <v/>
      </c>
      <c r="O5033" s="28" t="str">
        <f>IF(N5033=1,M5033&amp;" ("&amp;E5033&amp;")",M5033)</f>
        <v>Better Luck Tomorrow</v>
      </c>
      <c r="P5033" s="36">
        <f>INDEX(cpi!$A$1:$M$105,MATCH('Inflation adjust calc'!$E5033,cpi!$A:$A,0),MATCH('Inflation adjust calc'!$D5033,cpi!$1:$1,0))</f>
        <v>183.8</v>
      </c>
      <c r="Q5033" s="36">
        <f>cpi!$I$2</f>
        <v>240.85300000000001</v>
      </c>
      <c r="R5033" s="36">
        <f t="shared" si="633"/>
        <v>1.3104080522306856</v>
      </c>
      <c r="S5033" s="28" t="str">
        <f t="shared" si="629"/>
        <v/>
      </c>
      <c r="T5033" s="37">
        <f t="shared" si="630"/>
        <v>327602.01305767137</v>
      </c>
      <c r="U5033" s="37">
        <f t="shared" si="631"/>
        <v>4982682.4737214362</v>
      </c>
      <c r="V5033" s="37">
        <f t="shared" si="632"/>
        <v>4991640.4231664855</v>
      </c>
    </row>
    <row r="5034" spans="1:22">
      <c r="A5034" s="23">
        <v>5033</v>
      </c>
      <c r="B5034" s="3" t="s">
        <v>323</v>
      </c>
      <c r="C5034" s="28">
        <v>28</v>
      </c>
      <c r="D5034" s="29">
        <v>10</v>
      </c>
      <c r="E5034" s="28">
        <v>2011</v>
      </c>
      <c r="F5034" s="31">
        <f>DATE(E5034,D5034,C5034)</f>
        <v>40844</v>
      </c>
      <c r="G5034" s="24" t="s">
        <v>6244</v>
      </c>
      <c r="H5034" s="2">
        <v>250000</v>
      </c>
      <c r="I5034" s="2">
        <v>3395391</v>
      </c>
      <c r="J5034" s="2">
        <v>3731489</v>
      </c>
      <c r="K5034" s="28" t="str">
        <f t="shared" si="626"/>
        <v/>
      </c>
      <c r="L5034" s="28" t="str">
        <f t="shared" si="627"/>
        <v/>
      </c>
      <c r="M5034" s="28" t="s">
        <v>6244</v>
      </c>
      <c r="N5034" s="28" t="str">
        <f t="shared" si="628"/>
        <v/>
      </c>
      <c r="O5034" s="28" t="str">
        <f>IF(N5034=1,M5034&amp;" ("&amp;E5034&amp;")",M5034)</f>
        <v>Like Crazy</v>
      </c>
      <c r="P5034" s="36">
        <f>INDEX(cpi!$A$1:$M$105,MATCH('Inflation adjust calc'!$E5034,cpi!$A:$A,0),MATCH('Inflation adjust calc'!$D5034,cpi!$1:$1,0))</f>
        <v>226.42099999999999</v>
      </c>
      <c r="Q5034" s="36">
        <f>cpi!$I$2</f>
        <v>240.85300000000001</v>
      </c>
      <c r="R5034" s="36">
        <f t="shared" si="633"/>
        <v>1.0637396707902536</v>
      </c>
      <c r="S5034" s="28" t="str">
        <f t="shared" si="629"/>
        <v/>
      </c>
      <c r="T5034" s="37">
        <f t="shared" si="630"/>
        <v>265934.91769756336</v>
      </c>
      <c r="U5034" s="37">
        <f t="shared" si="631"/>
        <v>3611812.1045441898</v>
      </c>
      <c r="V5034" s="37">
        <f t="shared" si="632"/>
        <v>3969332.8804174527</v>
      </c>
    </row>
    <row r="5035" spans="1:22">
      <c r="A5035" s="23">
        <v>5034</v>
      </c>
      <c r="B5035" s="3" t="s">
        <v>482</v>
      </c>
      <c r="C5035" s="28">
        <v>16</v>
      </c>
      <c r="D5035" s="29">
        <v>6</v>
      </c>
      <c r="E5035" s="28">
        <v>1995</v>
      </c>
      <c r="F5035" s="31">
        <f>DATE(E5035,D5035,C5035)</f>
        <v>34866</v>
      </c>
      <c r="G5035" s="24" t="s">
        <v>6245</v>
      </c>
      <c r="H5035" s="2">
        <v>250000</v>
      </c>
      <c r="I5035" s="2">
        <v>2210408</v>
      </c>
      <c r="J5035" s="2">
        <v>2477155</v>
      </c>
      <c r="K5035" s="28" t="str">
        <f t="shared" si="626"/>
        <v/>
      </c>
      <c r="L5035" s="28" t="str">
        <f t="shared" si="627"/>
        <v/>
      </c>
      <c r="M5035" s="28" t="s">
        <v>6245</v>
      </c>
      <c r="N5035" s="28" t="str">
        <f t="shared" si="628"/>
        <v/>
      </c>
      <c r="O5035" s="28" t="str">
        <f>IF(N5035=1,M5035&amp;" ("&amp;E5035&amp;")",M5035)</f>
        <v>The Incredibly True Adventure of Two Girls in Love</v>
      </c>
      <c r="P5035" s="36">
        <f>INDEX(cpi!$A$1:$M$105,MATCH('Inflation adjust calc'!$E5035,cpi!$A:$A,0),MATCH('Inflation adjust calc'!$D5035,cpi!$1:$1,0))</f>
        <v>152.5</v>
      </c>
      <c r="Q5035" s="36">
        <f>cpi!$I$2</f>
        <v>240.85300000000001</v>
      </c>
      <c r="R5035" s="36">
        <f t="shared" si="633"/>
        <v>1.5793639344262296</v>
      </c>
      <c r="S5035" s="28" t="str">
        <f t="shared" si="629"/>
        <v/>
      </c>
      <c r="T5035" s="37">
        <f t="shared" si="630"/>
        <v>394840.98360655742</v>
      </c>
      <c r="U5035" s="37">
        <f t="shared" si="631"/>
        <v>3491038.6755672134</v>
      </c>
      <c r="V5035" s="37">
        <f t="shared" si="632"/>
        <v>3912329.2669836069</v>
      </c>
    </row>
    <row r="5036" spans="1:22">
      <c r="A5036" s="23">
        <v>5035</v>
      </c>
      <c r="B5036" s="3" t="s">
        <v>845</v>
      </c>
      <c r="C5036" s="28">
        <v>14</v>
      </c>
      <c r="D5036" s="29">
        <v>7</v>
      </c>
      <c r="E5036" s="28">
        <v>2000</v>
      </c>
      <c r="F5036" s="31">
        <f>DATE(E5036,D5036,C5036)</f>
        <v>36721</v>
      </c>
      <c r="G5036" s="24" t="s">
        <v>6246</v>
      </c>
      <c r="H5036" s="2">
        <v>250000</v>
      </c>
      <c r="I5036" s="2">
        <v>1055671</v>
      </c>
      <c r="J5036" s="2">
        <v>1157672</v>
      </c>
      <c r="K5036" s="28" t="str">
        <f t="shared" si="626"/>
        <v/>
      </c>
      <c r="L5036" s="28" t="str">
        <f t="shared" si="627"/>
        <v/>
      </c>
      <c r="M5036" s="28" t="s">
        <v>6246</v>
      </c>
      <c r="N5036" s="28" t="str">
        <f t="shared" si="628"/>
        <v/>
      </c>
      <c r="O5036" s="28" t="str">
        <f>IF(N5036=1,M5036&amp;" ("&amp;E5036&amp;")",M5036)</f>
        <v>Chuck&amp;Buck</v>
      </c>
      <c r="P5036" s="36">
        <f>INDEX(cpi!$A$1:$M$105,MATCH('Inflation adjust calc'!$E5036,cpi!$A:$A,0),MATCH('Inflation adjust calc'!$D5036,cpi!$1:$1,0))</f>
        <v>172.8</v>
      </c>
      <c r="Q5036" s="36">
        <f>cpi!$I$2</f>
        <v>240.85300000000001</v>
      </c>
      <c r="R5036" s="36">
        <f t="shared" si="633"/>
        <v>1.3938252314814814</v>
      </c>
      <c r="S5036" s="28" t="str">
        <f t="shared" si="629"/>
        <v/>
      </c>
      <c r="T5036" s="37">
        <f t="shared" si="630"/>
        <v>348456.30787037034</v>
      </c>
      <c r="U5036" s="37">
        <f t="shared" si="631"/>
        <v>1471420.875943287</v>
      </c>
      <c r="V5036" s="37">
        <f t="shared" si="632"/>
        <v>1613592.4433796296</v>
      </c>
    </row>
    <row r="5037" spans="1:22">
      <c r="A5037" s="23">
        <v>5036</v>
      </c>
      <c r="B5037" s="3" t="s">
        <v>677</v>
      </c>
      <c r="C5037" s="28">
        <v>16</v>
      </c>
      <c r="D5037" s="29">
        <v>3</v>
      </c>
      <c r="E5037" s="28">
        <v>2001</v>
      </c>
      <c r="F5037" s="31">
        <f>DATE(E5037,D5037,C5037)</f>
        <v>36966</v>
      </c>
      <c r="G5037" s="24" t="s">
        <v>6247</v>
      </c>
      <c r="H5037" s="2">
        <v>250000</v>
      </c>
      <c r="I5037" s="2">
        <v>902835</v>
      </c>
      <c r="J5037" s="2">
        <v>1366235</v>
      </c>
      <c r="K5037" s="28" t="str">
        <f t="shared" si="626"/>
        <v/>
      </c>
      <c r="L5037" s="28" t="str">
        <f t="shared" si="627"/>
        <v/>
      </c>
      <c r="M5037" s="28" t="s">
        <v>6247</v>
      </c>
      <c r="N5037" s="28" t="str">
        <f t="shared" si="628"/>
        <v/>
      </c>
      <c r="O5037" s="28" t="str">
        <f>IF(N5037=1,M5037&amp;" ("&amp;E5037&amp;")",M5037)</f>
        <v>American Desi</v>
      </c>
      <c r="P5037" s="36">
        <f>INDEX(cpi!$A$1:$M$105,MATCH('Inflation adjust calc'!$E5037,cpi!$A:$A,0),MATCH('Inflation adjust calc'!$D5037,cpi!$1:$1,0))</f>
        <v>176.2</v>
      </c>
      <c r="Q5037" s="36">
        <f>cpi!$I$2</f>
        <v>240.85300000000001</v>
      </c>
      <c r="R5037" s="36">
        <f t="shared" si="633"/>
        <v>1.3669296254256529</v>
      </c>
      <c r="S5037" s="28" t="str">
        <f t="shared" si="629"/>
        <v/>
      </c>
      <c r="T5037" s="37">
        <f t="shared" si="630"/>
        <v>341732.40635641321</v>
      </c>
      <c r="U5037" s="37">
        <f t="shared" si="631"/>
        <v>1234111.9083711694</v>
      </c>
      <c r="V5037" s="37">
        <f t="shared" si="632"/>
        <v>1867547.0967934169</v>
      </c>
    </row>
    <row r="5038" spans="1:22">
      <c r="A5038" s="23">
        <v>5037</v>
      </c>
      <c r="B5038" s="3">
        <v>36108</v>
      </c>
      <c r="C5038" s="28">
        <v>11</v>
      </c>
      <c r="D5038" s="29">
        <v>9</v>
      </c>
      <c r="E5038" s="28">
        <v>1998</v>
      </c>
      <c r="F5038" s="31">
        <f>DATE(E5038,D5038,C5038)</f>
        <v>36049</v>
      </c>
      <c r="G5038" s="24" t="s">
        <v>6248</v>
      </c>
      <c r="H5038" s="2">
        <v>250000</v>
      </c>
      <c r="I5038" s="2">
        <v>489220</v>
      </c>
      <c r="J5038" s="2">
        <v>8969065</v>
      </c>
      <c r="K5038" s="28" t="str">
        <f t="shared" si="626"/>
        <v/>
      </c>
      <c r="L5038" s="28" t="str">
        <f t="shared" si="627"/>
        <v/>
      </c>
      <c r="M5038" s="28" t="s">
        <v>6248</v>
      </c>
      <c r="N5038" s="28" t="str">
        <f t="shared" si="628"/>
        <v/>
      </c>
      <c r="O5038" s="28" t="str">
        <f>IF(N5038=1,M5038&amp;" ("&amp;E5038&amp;")",M5038)</f>
        <v>Cube</v>
      </c>
      <c r="P5038" s="36">
        <f>INDEX(cpi!$A$1:$M$105,MATCH('Inflation adjust calc'!$E5038,cpi!$A:$A,0),MATCH('Inflation adjust calc'!$D5038,cpi!$1:$1,0))</f>
        <v>163.6</v>
      </c>
      <c r="Q5038" s="36">
        <f>cpi!$I$2</f>
        <v>240.85300000000001</v>
      </c>
      <c r="R5038" s="36">
        <f t="shared" si="633"/>
        <v>1.4722066014669928</v>
      </c>
      <c r="S5038" s="28" t="str">
        <f t="shared" si="629"/>
        <v/>
      </c>
      <c r="T5038" s="37">
        <f t="shared" si="630"/>
        <v>368051.65036674822</v>
      </c>
      <c r="U5038" s="37">
        <f t="shared" si="631"/>
        <v>720232.91356968216</v>
      </c>
      <c r="V5038" s="37">
        <f t="shared" si="632"/>
        <v>13204316.701986553</v>
      </c>
    </row>
    <row r="5039" spans="1:22">
      <c r="A5039" s="23">
        <v>5038</v>
      </c>
      <c r="B5039" s="3" t="s">
        <v>6249</v>
      </c>
      <c r="C5039" s="28">
        <v>28</v>
      </c>
      <c r="D5039" s="29">
        <v>3</v>
      </c>
      <c r="E5039" s="28">
        <v>1997</v>
      </c>
      <c r="F5039" s="31">
        <f>DATE(E5039,D5039,C5039)</f>
        <v>35517</v>
      </c>
      <c r="G5039" s="24" t="s">
        <v>6250</v>
      </c>
      <c r="H5039" s="2">
        <v>250000</v>
      </c>
      <c r="I5039" s="2">
        <v>212285</v>
      </c>
      <c r="J5039" s="2">
        <v>743216</v>
      </c>
      <c r="K5039" s="28" t="str">
        <f t="shared" si="626"/>
        <v/>
      </c>
      <c r="L5039" s="28" t="str">
        <f t="shared" si="627"/>
        <v/>
      </c>
      <c r="M5039" s="28" t="s">
        <v>6250</v>
      </c>
      <c r="N5039" s="28" t="str">
        <f t="shared" si="628"/>
        <v/>
      </c>
      <c r="O5039" s="28" t="str">
        <f>IF(N5039=1,M5039&amp;" ("&amp;E5039&amp;")",M5039)</f>
        <v>Love and Other Catastrophes</v>
      </c>
      <c r="P5039" s="36">
        <f>INDEX(cpi!$A$1:$M$105,MATCH('Inflation adjust calc'!$E5039,cpi!$A:$A,0),MATCH('Inflation adjust calc'!$D5039,cpi!$1:$1,0))</f>
        <v>160</v>
      </c>
      <c r="Q5039" s="36">
        <f>cpi!$I$2</f>
        <v>240.85300000000001</v>
      </c>
      <c r="R5039" s="36">
        <f t="shared" si="633"/>
        <v>1.50533125</v>
      </c>
      <c r="S5039" s="28" t="str">
        <f t="shared" si="629"/>
        <v/>
      </c>
      <c r="T5039" s="37">
        <f t="shared" si="630"/>
        <v>376332.8125</v>
      </c>
      <c r="U5039" s="37">
        <f t="shared" si="631"/>
        <v>319559.24440625001</v>
      </c>
      <c r="V5039" s="37">
        <f t="shared" si="632"/>
        <v>1118786.2703</v>
      </c>
    </row>
    <row r="5040" spans="1:22">
      <c r="A5040" s="23">
        <v>5039</v>
      </c>
      <c r="B5040" s="3" t="s">
        <v>3897</v>
      </c>
      <c r="C5040" s="28">
        <v>28</v>
      </c>
      <c r="D5040" s="29">
        <v>8</v>
      </c>
      <c r="E5040" s="28">
        <v>1998</v>
      </c>
      <c r="F5040" s="31">
        <f>DATE(E5040,D5040,C5040)</f>
        <v>36035</v>
      </c>
      <c r="G5040" s="24" t="s">
        <v>6251</v>
      </c>
      <c r="H5040" s="2">
        <v>250000</v>
      </c>
      <c r="I5040" s="2">
        <v>203134</v>
      </c>
      <c r="J5040" s="2">
        <v>203134</v>
      </c>
      <c r="K5040" s="28" t="str">
        <f t="shared" si="626"/>
        <v/>
      </c>
      <c r="L5040" s="28" t="str">
        <f t="shared" si="627"/>
        <v/>
      </c>
      <c r="M5040" s="28" t="s">
        <v>6251</v>
      </c>
      <c r="N5040" s="28" t="str">
        <f t="shared" si="628"/>
        <v/>
      </c>
      <c r="O5040" s="28" t="str">
        <f>IF(N5040=1,M5040&amp;" ("&amp;E5040&amp;")",M5040)</f>
        <v>I Married a Strange Person</v>
      </c>
      <c r="P5040" s="36">
        <f>INDEX(cpi!$A$1:$M$105,MATCH('Inflation adjust calc'!$E5040,cpi!$A:$A,0),MATCH('Inflation adjust calc'!$D5040,cpi!$1:$1,0))</f>
        <v>163.4</v>
      </c>
      <c r="Q5040" s="36">
        <f>cpi!$I$2</f>
        <v>240.85300000000001</v>
      </c>
      <c r="R5040" s="36">
        <f t="shared" si="633"/>
        <v>1.4740085679314565</v>
      </c>
      <c r="S5040" s="28" t="str">
        <f t="shared" si="629"/>
        <v/>
      </c>
      <c r="T5040" s="37">
        <f t="shared" si="630"/>
        <v>368502.14198286412</v>
      </c>
      <c r="U5040" s="37">
        <f t="shared" si="631"/>
        <v>299421.25643818849</v>
      </c>
      <c r="V5040" s="37">
        <f t="shared" si="632"/>
        <v>299421.25643818849</v>
      </c>
    </row>
    <row r="5041" spans="1:22">
      <c r="A5041" s="23">
        <v>5040</v>
      </c>
      <c r="B5041" s="3" t="s">
        <v>393</v>
      </c>
      <c r="C5041" s="28">
        <v>22</v>
      </c>
      <c r="D5041" s="29">
        <v>7</v>
      </c>
      <c r="E5041" s="28">
        <v>2005</v>
      </c>
      <c r="F5041" s="31">
        <f>DATE(E5041,D5041,C5041)</f>
        <v>38555</v>
      </c>
      <c r="G5041" s="24" t="s">
        <v>6252</v>
      </c>
      <c r="H5041" s="2">
        <v>250000</v>
      </c>
      <c r="I5041" s="2">
        <v>191862</v>
      </c>
      <c r="J5041" s="2">
        <v>191862</v>
      </c>
      <c r="K5041" s="28" t="str">
        <f t="shared" si="626"/>
        <v/>
      </c>
      <c r="L5041" s="28" t="str">
        <f t="shared" si="627"/>
        <v/>
      </c>
      <c r="M5041" s="28" t="s">
        <v>6252</v>
      </c>
      <c r="N5041" s="28" t="str">
        <f t="shared" si="628"/>
        <v/>
      </c>
      <c r="O5041" s="28" t="str">
        <f>IF(N5041=1,M5041&amp;" ("&amp;E5041&amp;")",M5041)</f>
        <v>November</v>
      </c>
      <c r="P5041" s="36">
        <f>INDEX(cpi!$A$1:$M$105,MATCH('Inflation adjust calc'!$E5041,cpi!$A:$A,0),MATCH('Inflation adjust calc'!$D5041,cpi!$1:$1,0))</f>
        <v>195.4</v>
      </c>
      <c r="Q5041" s="36">
        <f>cpi!$I$2</f>
        <v>240.85300000000001</v>
      </c>
      <c r="R5041" s="36">
        <f t="shared" si="633"/>
        <v>1.2326151484135108</v>
      </c>
      <c r="S5041" s="28" t="str">
        <f t="shared" si="629"/>
        <v/>
      </c>
      <c r="T5041" s="37">
        <f t="shared" si="630"/>
        <v>308153.78710337769</v>
      </c>
      <c r="U5041" s="37">
        <f t="shared" si="631"/>
        <v>236492.00760491303</v>
      </c>
      <c r="V5041" s="37">
        <f t="shared" si="632"/>
        <v>236492.00760491303</v>
      </c>
    </row>
    <row r="5042" spans="1:22">
      <c r="A5042" s="23">
        <v>5041</v>
      </c>
      <c r="B5042" s="3" t="s">
        <v>1516</v>
      </c>
      <c r="C5042" s="28">
        <v>17</v>
      </c>
      <c r="D5042" s="29">
        <v>9</v>
      </c>
      <c r="E5042" s="28">
        <v>1999</v>
      </c>
      <c r="F5042" s="31">
        <f>DATE(E5042,D5042,C5042)</f>
        <v>36420</v>
      </c>
      <c r="G5042" s="24" t="s">
        <v>6253</v>
      </c>
      <c r="H5042" s="2">
        <v>250000</v>
      </c>
      <c r="I5042" s="2">
        <v>178095</v>
      </c>
      <c r="J5042" s="2">
        <v>178095</v>
      </c>
      <c r="K5042" s="28" t="str">
        <f t="shared" si="626"/>
        <v/>
      </c>
      <c r="L5042" s="28" t="str">
        <f t="shared" si="627"/>
        <v/>
      </c>
      <c r="M5042" s="28" t="s">
        <v>6253</v>
      </c>
      <c r="N5042" s="28" t="str">
        <f t="shared" si="628"/>
        <v/>
      </c>
      <c r="O5042" s="28" t="str">
        <f>IF(N5042=1,M5042&amp;" ("&amp;E5042&amp;")",M5042)</f>
        <v>Sugar Town</v>
      </c>
      <c r="P5042" s="36">
        <f>INDEX(cpi!$A$1:$M$105,MATCH('Inflation adjust calc'!$E5042,cpi!$A:$A,0),MATCH('Inflation adjust calc'!$D5042,cpi!$1:$1,0))</f>
        <v>167.9</v>
      </c>
      <c r="Q5042" s="36">
        <f>cpi!$I$2</f>
        <v>240.85300000000001</v>
      </c>
      <c r="R5042" s="36">
        <f t="shared" si="633"/>
        <v>1.434502680166766</v>
      </c>
      <c r="S5042" s="28" t="str">
        <f t="shared" si="629"/>
        <v/>
      </c>
      <c r="T5042" s="37">
        <f t="shared" si="630"/>
        <v>358625.67004169151</v>
      </c>
      <c r="U5042" s="37">
        <f t="shared" si="631"/>
        <v>255477.75482430018</v>
      </c>
      <c r="V5042" s="37">
        <f t="shared" si="632"/>
        <v>255477.75482430018</v>
      </c>
    </row>
    <row r="5043" spans="1:22">
      <c r="A5043" s="23">
        <v>5042</v>
      </c>
      <c r="B5043" s="3" t="s">
        <v>2152</v>
      </c>
      <c r="C5043" s="28">
        <v>28</v>
      </c>
      <c r="D5043" s="29">
        <v>3</v>
      </c>
      <c r="E5043" s="28">
        <v>2008</v>
      </c>
      <c r="F5043" s="31">
        <f>DATE(E5043,D5043,C5043)</f>
        <v>39535</v>
      </c>
      <c r="G5043" s="24" t="s">
        <v>6254</v>
      </c>
      <c r="H5043" s="2">
        <v>250000</v>
      </c>
      <c r="I5043" s="2">
        <v>67665</v>
      </c>
      <c r="J5043" s="2">
        <v>67665</v>
      </c>
      <c r="K5043" s="28" t="str">
        <f t="shared" si="626"/>
        <v/>
      </c>
      <c r="L5043" s="28" t="str">
        <f t="shared" si="627"/>
        <v/>
      </c>
      <c r="M5043" s="28" t="s">
        <v>6254</v>
      </c>
      <c r="N5043" s="28" t="str">
        <f t="shared" si="628"/>
        <v/>
      </c>
      <c r="O5043" s="28" t="str">
        <f>IF(N5043=1,M5043&amp;" ("&amp;E5043&amp;")",M5043)</f>
        <v>Happy Valley</v>
      </c>
      <c r="P5043" s="36">
        <f>INDEX(cpi!$A$1:$M$105,MATCH('Inflation adjust calc'!$E5043,cpi!$A:$A,0),MATCH('Inflation adjust calc'!$D5043,cpi!$1:$1,0))</f>
        <v>213.52799999999999</v>
      </c>
      <c r="Q5043" s="36">
        <f>cpi!$I$2</f>
        <v>240.85300000000001</v>
      </c>
      <c r="R5043" s="36">
        <f t="shared" si="633"/>
        <v>1.1279691656363569</v>
      </c>
      <c r="S5043" s="28" t="str">
        <f t="shared" si="629"/>
        <v/>
      </c>
      <c r="T5043" s="37">
        <f t="shared" si="630"/>
        <v>281992.29140908923</v>
      </c>
      <c r="U5043" s="37">
        <f t="shared" si="631"/>
        <v>76324.033592784093</v>
      </c>
      <c r="V5043" s="37">
        <f t="shared" si="632"/>
        <v>76324.033592784093</v>
      </c>
    </row>
    <row r="5044" spans="1:22">
      <c r="A5044" s="23">
        <v>5043</v>
      </c>
      <c r="B5044" s="3">
        <v>41313</v>
      </c>
      <c r="C5044" s="28">
        <v>2</v>
      </c>
      <c r="D5044" s="29">
        <v>8</v>
      </c>
      <c r="E5044" s="28">
        <v>2013</v>
      </c>
      <c r="F5044" s="31">
        <f>DATE(E5044,D5044,C5044)</f>
        <v>41488</v>
      </c>
      <c r="G5044" s="24" t="s">
        <v>6255</v>
      </c>
      <c r="H5044" s="2">
        <v>250000</v>
      </c>
      <c r="I5044" s="2">
        <v>59671</v>
      </c>
      <c r="J5044" s="2">
        <v>62375</v>
      </c>
      <c r="K5044" s="28" t="str">
        <f t="shared" si="626"/>
        <v/>
      </c>
      <c r="L5044" s="28" t="str">
        <f t="shared" si="627"/>
        <v/>
      </c>
      <c r="M5044" s="28" t="s">
        <v>6255</v>
      </c>
      <c r="N5044" s="28" t="str">
        <f t="shared" si="628"/>
        <v/>
      </c>
      <c r="O5044" s="28" t="str">
        <f>IF(N5044=1,M5044&amp;" ("&amp;E5044&amp;")",M5044)</f>
        <v>The Canyons</v>
      </c>
      <c r="P5044" s="36">
        <f>INDEX(cpi!$A$1:$M$105,MATCH('Inflation adjust calc'!$E5044,cpi!$A:$A,0),MATCH('Inflation adjust calc'!$D5044,cpi!$1:$1,0))</f>
        <v>233.87700000000001</v>
      </c>
      <c r="Q5044" s="36">
        <f>cpi!$I$2</f>
        <v>240.85300000000001</v>
      </c>
      <c r="R5044" s="36">
        <f t="shared" si="633"/>
        <v>1.0298276444455847</v>
      </c>
      <c r="S5044" s="28" t="str">
        <f t="shared" si="629"/>
        <v/>
      </c>
      <c r="T5044" s="37">
        <f t="shared" si="630"/>
        <v>257456.91111139618</v>
      </c>
      <c r="U5044" s="37">
        <f t="shared" si="631"/>
        <v>61450.845371712487</v>
      </c>
      <c r="V5044" s="37">
        <f t="shared" si="632"/>
        <v>64235.499322293348</v>
      </c>
    </row>
    <row r="5045" spans="1:22">
      <c r="A5045" s="23">
        <v>5044</v>
      </c>
      <c r="B5045" s="3" t="s">
        <v>28</v>
      </c>
      <c r="C5045" s="28">
        <v>28</v>
      </c>
      <c r="D5045" s="29">
        <v>6</v>
      </c>
      <c r="E5045" s="28">
        <v>2006</v>
      </c>
      <c r="F5045" s="31">
        <f>DATE(E5045,D5045,C5045)</f>
        <v>38896</v>
      </c>
      <c r="G5045" s="24" t="s">
        <v>6256</v>
      </c>
      <c r="H5045" s="2">
        <v>250000</v>
      </c>
      <c r="I5045" s="2">
        <v>51540</v>
      </c>
      <c r="J5045" s="2">
        <v>51540</v>
      </c>
      <c r="K5045" s="28" t="str">
        <f t="shared" si="626"/>
        <v/>
      </c>
      <c r="L5045" s="28" t="str">
        <f t="shared" si="627"/>
        <v/>
      </c>
      <c r="M5045" s="28" t="s">
        <v>6256</v>
      </c>
      <c r="N5045" s="28" t="str">
        <f t="shared" si="628"/>
        <v/>
      </c>
      <c r="O5045" s="28" t="str">
        <f>IF(N5045=1,M5045&amp;" ("&amp;E5045&amp;")",M5045)</f>
        <v>The Motel</v>
      </c>
      <c r="P5045" s="36">
        <f>INDEX(cpi!$A$1:$M$105,MATCH('Inflation adjust calc'!$E5045,cpi!$A:$A,0),MATCH('Inflation adjust calc'!$D5045,cpi!$1:$1,0))</f>
        <v>202.9</v>
      </c>
      <c r="Q5045" s="36">
        <f>cpi!$I$2</f>
        <v>240.85300000000001</v>
      </c>
      <c r="R5045" s="36">
        <f t="shared" si="633"/>
        <v>1.1870527353376048</v>
      </c>
      <c r="S5045" s="28" t="str">
        <f t="shared" si="629"/>
        <v/>
      </c>
      <c r="T5045" s="37">
        <f t="shared" si="630"/>
        <v>296763.18383440119</v>
      </c>
      <c r="U5045" s="37">
        <f t="shared" si="631"/>
        <v>61180.697979300152</v>
      </c>
      <c r="V5045" s="37">
        <f t="shared" si="632"/>
        <v>61180.697979300152</v>
      </c>
    </row>
    <row r="5046" spans="1:22">
      <c r="A5046" s="23">
        <v>5045</v>
      </c>
      <c r="B5046" s="3" t="s">
        <v>210</v>
      </c>
      <c r="C5046" s="28">
        <v>15</v>
      </c>
      <c r="D5046" s="29">
        <v>7</v>
      </c>
      <c r="E5046" s="28">
        <v>2005</v>
      </c>
      <c r="F5046" s="31">
        <f>DATE(E5046,D5046,C5046)</f>
        <v>38548</v>
      </c>
      <c r="G5046" s="24" t="s">
        <v>6257</v>
      </c>
      <c r="H5046" s="2">
        <v>250000</v>
      </c>
      <c r="I5046" s="2">
        <v>49772</v>
      </c>
      <c r="J5046" s="2">
        <v>237816</v>
      </c>
      <c r="K5046" s="28" t="str">
        <f t="shared" si="626"/>
        <v/>
      </c>
      <c r="L5046" s="28" t="str">
        <f t="shared" si="627"/>
        <v/>
      </c>
      <c r="M5046" s="28" t="s">
        <v>6257</v>
      </c>
      <c r="N5046" s="28" t="str">
        <f t="shared" si="628"/>
        <v/>
      </c>
      <c r="O5046" s="28" t="str">
        <f>IF(N5046=1,M5046&amp;" ("&amp;E5046&amp;")",M5046)</f>
        <v>On the Outs</v>
      </c>
      <c r="P5046" s="36">
        <f>INDEX(cpi!$A$1:$M$105,MATCH('Inflation adjust calc'!$E5046,cpi!$A:$A,0),MATCH('Inflation adjust calc'!$D5046,cpi!$1:$1,0))</f>
        <v>195.4</v>
      </c>
      <c r="Q5046" s="36">
        <f>cpi!$I$2</f>
        <v>240.85300000000001</v>
      </c>
      <c r="R5046" s="36">
        <f t="shared" si="633"/>
        <v>1.2326151484135108</v>
      </c>
      <c r="S5046" s="28" t="str">
        <f t="shared" si="629"/>
        <v/>
      </c>
      <c r="T5046" s="37">
        <f t="shared" si="630"/>
        <v>308153.78710337769</v>
      </c>
      <c r="U5046" s="37">
        <f t="shared" si="631"/>
        <v>61349.721166837262</v>
      </c>
      <c r="V5046" s="37">
        <f t="shared" si="632"/>
        <v>293135.60413510748</v>
      </c>
    </row>
    <row r="5047" spans="1:22">
      <c r="A5047" s="23">
        <v>5046</v>
      </c>
      <c r="B5047" s="3" t="s">
        <v>207</v>
      </c>
      <c r="C5047" s="28">
        <v>14</v>
      </c>
      <c r="D5047" s="29">
        <v>12</v>
      </c>
      <c r="E5047" s="28">
        <v>2007</v>
      </c>
      <c r="F5047" s="31">
        <f>DATE(E5047,D5047,C5047)</f>
        <v>39430</v>
      </c>
      <c r="G5047" s="24" t="s">
        <v>6258</v>
      </c>
      <c r="H5047" s="2">
        <v>250000</v>
      </c>
      <c r="I5047" s="2">
        <v>46026</v>
      </c>
      <c r="J5047" s="2">
        <v>284174</v>
      </c>
      <c r="K5047" s="28" t="str">
        <f t="shared" si="626"/>
        <v/>
      </c>
      <c r="L5047" s="28" t="str">
        <f t="shared" si="627"/>
        <v/>
      </c>
      <c r="M5047" s="28" t="s">
        <v>6258</v>
      </c>
      <c r="N5047" s="28" t="str">
        <f t="shared" si="628"/>
        <v/>
      </c>
      <c r="O5047" s="28" t="str">
        <f>IF(N5047=1,M5047&amp;" ("&amp;E5047&amp;")",M5047)</f>
        <v>Shotgun Stories</v>
      </c>
      <c r="P5047" s="36">
        <f>INDEX(cpi!$A$1:$M$105,MATCH('Inflation adjust calc'!$E5047,cpi!$A:$A,0),MATCH('Inflation adjust calc'!$D5047,cpi!$1:$1,0))</f>
        <v>210.036</v>
      </c>
      <c r="Q5047" s="36">
        <f>cpi!$I$2</f>
        <v>240.85300000000001</v>
      </c>
      <c r="R5047" s="36">
        <f t="shared" si="633"/>
        <v>1.1467224666247691</v>
      </c>
      <c r="S5047" s="28" t="str">
        <f t="shared" si="629"/>
        <v/>
      </c>
      <c r="T5047" s="37">
        <f t="shared" si="630"/>
        <v>286680.61665619229</v>
      </c>
      <c r="U5047" s="37">
        <f t="shared" si="631"/>
        <v>52779.048248871622</v>
      </c>
      <c r="V5047" s="37">
        <f t="shared" si="632"/>
        <v>325868.7102306271</v>
      </c>
    </row>
    <row r="5048" spans="1:22">
      <c r="A5048" s="23">
        <v>5047</v>
      </c>
      <c r="B5048" s="3">
        <v>41796</v>
      </c>
      <c r="C5048" s="28">
        <v>6</v>
      </c>
      <c r="D5048" s="29">
        <v>6</v>
      </c>
      <c r="E5048" s="28">
        <v>2014</v>
      </c>
      <c r="F5048" s="31">
        <f>DATE(E5048,D5048,C5048)</f>
        <v>41796</v>
      </c>
      <c r="G5048" s="24" t="s">
        <v>6259</v>
      </c>
      <c r="H5048" s="2">
        <v>250000</v>
      </c>
      <c r="I5048" s="2">
        <v>18823</v>
      </c>
      <c r="J5048" s="2">
        <v>18823</v>
      </c>
      <c r="K5048" s="28" t="str">
        <f t="shared" si="626"/>
        <v/>
      </c>
      <c r="L5048" s="28" t="str">
        <f t="shared" si="627"/>
        <v/>
      </c>
      <c r="M5048" s="28" t="s">
        <v>6259</v>
      </c>
      <c r="N5048" s="28" t="str">
        <f t="shared" si="628"/>
        <v/>
      </c>
      <c r="O5048" s="28" t="str">
        <f>IF(N5048=1,M5048&amp;" ("&amp;E5048&amp;")",M5048)</f>
        <v>Test</v>
      </c>
      <c r="P5048" s="36">
        <f>INDEX(cpi!$A$1:$M$105,MATCH('Inflation adjust calc'!$E5048,cpi!$A:$A,0),MATCH('Inflation adjust calc'!$D5048,cpi!$1:$1,0))</f>
        <v>238.34299999999999</v>
      </c>
      <c r="Q5048" s="36">
        <f>cpi!$I$2</f>
        <v>240.85300000000001</v>
      </c>
      <c r="R5048" s="36">
        <f t="shared" si="633"/>
        <v>1.0105310413983211</v>
      </c>
      <c r="S5048" s="28" t="str">
        <f t="shared" si="629"/>
        <v/>
      </c>
      <c r="T5048" s="37">
        <f t="shared" si="630"/>
        <v>252632.76034958026</v>
      </c>
      <c r="U5048" s="37">
        <f t="shared" si="631"/>
        <v>19021.225792240599</v>
      </c>
      <c r="V5048" s="37">
        <f t="shared" si="632"/>
        <v>19021.225792240599</v>
      </c>
    </row>
    <row r="5049" spans="1:22">
      <c r="A5049" s="23">
        <v>5048</v>
      </c>
      <c r="B5049" s="3">
        <v>36373</v>
      </c>
      <c r="C5049" s="28">
        <v>8</v>
      </c>
      <c r="D5049" s="29">
        <v>1</v>
      </c>
      <c r="E5049" s="28">
        <v>1999</v>
      </c>
      <c r="F5049" s="31">
        <f>DATE(E5049,D5049,C5049)</f>
        <v>36168</v>
      </c>
      <c r="G5049" s="24" t="s">
        <v>6260</v>
      </c>
      <c r="H5049" s="2">
        <v>250000</v>
      </c>
      <c r="I5049" s="2">
        <v>18195</v>
      </c>
      <c r="J5049" s="2">
        <v>20628</v>
      </c>
      <c r="K5049" s="28" t="str">
        <f t="shared" si="626"/>
        <v/>
      </c>
      <c r="L5049" s="28" t="str">
        <f t="shared" si="627"/>
        <v/>
      </c>
      <c r="M5049" s="28" t="s">
        <v>6260</v>
      </c>
      <c r="N5049" s="28" t="str">
        <f t="shared" si="628"/>
        <v/>
      </c>
      <c r="O5049" s="28" t="str">
        <f>IF(N5049=1,M5049&amp;" ("&amp;E5049&amp;")",M5049)</f>
        <v>Sticky Fingers of Time</v>
      </c>
      <c r="P5049" s="36">
        <f>INDEX(cpi!$A$1:$M$105,MATCH('Inflation adjust calc'!$E5049,cpi!$A:$A,0),MATCH('Inflation adjust calc'!$D5049,cpi!$1:$1,0))</f>
        <v>164.3</v>
      </c>
      <c r="Q5049" s="36">
        <f>cpi!$I$2</f>
        <v>240.85300000000001</v>
      </c>
      <c r="R5049" s="36">
        <f t="shared" si="633"/>
        <v>1.4659342665855142</v>
      </c>
      <c r="S5049" s="28" t="str">
        <f t="shared" si="629"/>
        <v/>
      </c>
      <c r="T5049" s="37">
        <f t="shared" si="630"/>
        <v>366483.56664637855</v>
      </c>
      <c r="U5049" s="37">
        <f t="shared" si="631"/>
        <v>26672.673980523432</v>
      </c>
      <c r="V5049" s="37">
        <f t="shared" si="632"/>
        <v>30239.292051125987</v>
      </c>
    </row>
    <row r="5050" spans="1:22">
      <c r="A5050" s="23">
        <v>5049</v>
      </c>
      <c r="B5050" s="3" t="s">
        <v>528</v>
      </c>
      <c r="C5050" s="28">
        <v>15</v>
      </c>
      <c r="D5050" s="29">
        <v>8</v>
      </c>
      <c r="E5050" s="28">
        <v>2014</v>
      </c>
      <c r="F5050" s="31">
        <f>DATE(E5050,D5050,C5050)</f>
        <v>41866</v>
      </c>
      <c r="G5050" s="24" t="s">
        <v>6261</v>
      </c>
      <c r="H5050" s="2">
        <v>250000</v>
      </c>
      <c r="I5050" s="2">
        <v>12848</v>
      </c>
      <c r="J5050" s="2">
        <v>12848</v>
      </c>
      <c r="K5050" s="28" t="str">
        <f t="shared" si="626"/>
        <v/>
      </c>
      <c r="L5050" s="28" t="str">
        <f t="shared" si="627"/>
        <v/>
      </c>
      <c r="M5050" s="28" t="s">
        <v>6261</v>
      </c>
      <c r="N5050" s="28" t="str">
        <f t="shared" si="628"/>
        <v/>
      </c>
      <c r="O5050" s="28" t="str">
        <f>IF(N5050=1,M5050&amp;" ("&amp;E5050&amp;")",M5050)</f>
        <v>Night Lights</v>
      </c>
      <c r="P5050" s="36">
        <f>INDEX(cpi!$A$1:$M$105,MATCH('Inflation adjust calc'!$E5050,cpi!$A:$A,0),MATCH('Inflation adjust calc'!$D5050,cpi!$1:$1,0))</f>
        <v>237.852</v>
      </c>
      <c r="Q5050" s="36">
        <f>cpi!$I$2</f>
        <v>240.85300000000001</v>
      </c>
      <c r="R5050" s="36">
        <f t="shared" si="633"/>
        <v>1.0126170896187545</v>
      </c>
      <c r="S5050" s="28" t="str">
        <f t="shared" si="629"/>
        <v/>
      </c>
      <c r="T5050" s="37">
        <f t="shared" si="630"/>
        <v>253154.27240468864</v>
      </c>
      <c r="U5050" s="37">
        <f t="shared" si="631"/>
        <v>13010.104367421758</v>
      </c>
      <c r="V5050" s="37">
        <f t="shared" si="632"/>
        <v>13010.104367421758</v>
      </c>
    </row>
    <row r="5051" spans="1:22">
      <c r="A5051" s="23">
        <v>5050</v>
      </c>
      <c r="B5051" s="3" t="s">
        <v>6262</v>
      </c>
      <c r="C5051" s="28">
        <v>24</v>
      </c>
      <c r="D5051" s="29">
        <v>3</v>
      </c>
      <c r="E5051" s="28">
        <v>2015</v>
      </c>
      <c r="F5051" s="31">
        <f>DATE(E5051,D5051,C5051)</f>
        <v>42087</v>
      </c>
      <c r="G5051" s="24" t="s">
        <v>6263</v>
      </c>
      <c r="H5051" s="2">
        <v>250000</v>
      </c>
      <c r="I5051">
        <v>0</v>
      </c>
      <c r="J5051" s="2">
        <v>3234</v>
      </c>
      <c r="K5051" s="28" t="str">
        <f t="shared" si="626"/>
        <v/>
      </c>
      <c r="L5051" s="28" t="str">
        <f t="shared" si="627"/>
        <v/>
      </c>
      <c r="M5051" s="28" t="s">
        <v>6263</v>
      </c>
      <c r="N5051" s="28" t="str">
        <f t="shared" si="628"/>
        <v/>
      </c>
      <c r="O5051" s="28" t="str">
        <f>IF(N5051=1,M5051&amp;" ("&amp;E5051&amp;")",M5051)</f>
        <v>Along the Roadside</v>
      </c>
      <c r="P5051" s="36">
        <f>INDEX(cpi!$A$1:$M$105,MATCH('Inflation adjust calc'!$E5051,cpi!$A:$A,0),MATCH('Inflation adjust calc'!$D5051,cpi!$1:$1,0))</f>
        <v>236.119</v>
      </c>
      <c r="Q5051" s="36">
        <f>cpi!$I$2</f>
        <v>240.85300000000001</v>
      </c>
      <c r="R5051" s="36">
        <f t="shared" si="633"/>
        <v>1.0200492124733715</v>
      </c>
      <c r="S5051" s="28" t="str">
        <f t="shared" si="629"/>
        <v/>
      </c>
      <c r="T5051" s="37">
        <f t="shared" si="630"/>
        <v>255012.30311834288</v>
      </c>
      <c r="U5051" s="37">
        <f t="shared" si="631"/>
        <v>0</v>
      </c>
      <c r="V5051" s="37">
        <f t="shared" si="632"/>
        <v>3298.8391531388834</v>
      </c>
    </row>
    <row r="5052" spans="1:22">
      <c r="A5052" s="23">
        <v>5051</v>
      </c>
      <c r="B5052" s="3" t="s">
        <v>6264</v>
      </c>
      <c r="C5052" s="28">
        <v>21</v>
      </c>
      <c r="D5052" s="29">
        <v>10</v>
      </c>
      <c r="E5052" s="28">
        <v>2008</v>
      </c>
      <c r="F5052" s="31">
        <f>DATE(E5052,D5052,C5052)</f>
        <v>39742</v>
      </c>
      <c r="G5052" s="24" t="s">
        <v>6265</v>
      </c>
      <c r="H5052" s="2">
        <v>250000</v>
      </c>
      <c r="I5052">
        <v>0</v>
      </c>
      <c r="J5052">
        <v>0</v>
      </c>
      <c r="K5052" s="28">
        <f t="shared" si="626"/>
        <v>1</v>
      </c>
      <c r="L5052" s="28" t="str">
        <f t="shared" si="627"/>
        <v/>
      </c>
      <c r="M5052" s="28" t="s">
        <v>6265</v>
      </c>
      <c r="N5052" s="28" t="str">
        <f t="shared" si="628"/>
        <v/>
      </c>
      <c r="O5052" s="28" t="str">
        <f>IF(N5052=1,M5052&amp;" ("&amp;E5052&amp;")",M5052)</f>
        <v>Sunday School Musical</v>
      </c>
      <c r="P5052" s="36">
        <f>INDEX(cpi!$A$1:$M$105,MATCH('Inflation adjust calc'!$E5052,cpi!$A:$A,0),MATCH('Inflation adjust calc'!$D5052,cpi!$1:$1,0))</f>
        <v>216.57300000000001</v>
      </c>
      <c r="Q5052" s="36">
        <f>cpi!$I$2</f>
        <v>240.85300000000001</v>
      </c>
      <c r="R5052" s="36">
        <f t="shared" si="633"/>
        <v>1.1121100044788592</v>
      </c>
      <c r="S5052" s="28" t="str">
        <f t="shared" si="629"/>
        <v/>
      </c>
      <c r="T5052" s="37">
        <f t="shared" si="630"/>
        <v>278027.50111971481</v>
      </c>
      <c r="U5052" s="37">
        <f t="shared" si="631"/>
        <v>0</v>
      </c>
      <c r="V5052" s="37">
        <f t="shared" si="632"/>
        <v>0</v>
      </c>
    </row>
    <row r="5053" spans="1:22">
      <c r="A5053" s="23">
        <v>5052</v>
      </c>
      <c r="B5053" s="3">
        <v>40308</v>
      </c>
      <c r="C5053" s="28">
        <v>5</v>
      </c>
      <c r="D5053" s="29">
        <v>10</v>
      </c>
      <c r="E5053" s="28">
        <v>2010</v>
      </c>
      <c r="F5053" s="31">
        <f>DATE(E5053,D5053,C5053)</f>
        <v>40456</v>
      </c>
      <c r="G5053" s="24" t="s">
        <v>6266</v>
      </c>
      <c r="H5053" s="2">
        <v>250000</v>
      </c>
      <c r="I5053">
        <v>0</v>
      </c>
      <c r="J5053">
        <v>0</v>
      </c>
      <c r="K5053" s="28">
        <f t="shared" si="626"/>
        <v>1</v>
      </c>
      <c r="L5053" s="28" t="str">
        <f t="shared" si="627"/>
        <v/>
      </c>
      <c r="M5053" s="28" t="s">
        <v>6266</v>
      </c>
      <c r="N5053" s="28" t="str">
        <f t="shared" si="628"/>
        <v/>
      </c>
      <c r="O5053" s="28" t="str">
        <f>IF(N5053=1,M5053&amp;" ("&amp;E5053&amp;")",M5053)</f>
        <v>Rust</v>
      </c>
      <c r="P5053" s="36">
        <f>INDEX(cpi!$A$1:$M$105,MATCH('Inflation adjust calc'!$E5053,cpi!$A:$A,0),MATCH('Inflation adjust calc'!$D5053,cpi!$1:$1,0))</f>
        <v>218.71100000000001</v>
      </c>
      <c r="Q5053" s="36">
        <f>cpi!$I$2</f>
        <v>240.85300000000001</v>
      </c>
      <c r="R5053" s="36">
        <f t="shared" si="633"/>
        <v>1.1012386208283991</v>
      </c>
      <c r="S5053" s="28" t="str">
        <f t="shared" si="629"/>
        <v/>
      </c>
      <c r="T5053" s="37">
        <f t="shared" si="630"/>
        <v>275309.65520709974</v>
      </c>
      <c r="U5053" s="37">
        <f t="shared" si="631"/>
        <v>0</v>
      </c>
      <c r="V5053" s="37">
        <f t="shared" si="632"/>
        <v>0</v>
      </c>
    </row>
    <row r="5054" spans="1:22">
      <c r="A5054" s="23">
        <v>5053</v>
      </c>
      <c r="B5054" s="3" t="s">
        <v>2484</v>
      </c>
      <c r="C5054" s="28">
        <v>31</v>
      </c>
      <c r="D5054" s="29">
        <v>12</v>
      </c>
      <c r="E5054" s="28">
        <v>2010</v>
      </c>
      <c r="F5054" s="31">
        <f>DATE(E5054,D5054,C5054)</f>
        <v>40543</v>
      </c>
      <c r="G5054" s="24" t="s">
        <v>6267</v>
      </c>
      <c r="H5054" s="2">
        <v>250000</v>
      </c>
      <c r="I5054">
        <v>0</v>
      </c>
      <c r="J5054">
        <v>0</v>
      </c>
      <c r="K5054" s="28">
        <f t="shared" si="626"/>
        <v>1</v>
      </c>
      <c r="L5054" s="28" t="str">
        <f t="shared" si="627"/>
        <v/>
      </c>
      <c r="M5054" s="28" t="s">
        <v>6267</v>
      </c>
      <c r="N5054" s="28" t="str">
        <f t="shared" si="628"/>
        <v/>
      </c>
      <c r="O5054" s="28" t="str">
        <f>IF(N5054=1,M5054&amp;" ("&amp;E5054&amp;")",M5054)</f>
        <v>The Christmas Bunny</v>
      </c>
      <c r="P5054" s="36">
        <f>INDEX(cpi!$A$1:$M$105,MATCH('Inflation adjust calc'!$E5054,cpi!$A:$A,0),MATCH('Inflation adjust calc'!$D5054,cpi!$1:$1,0))</f>
        <v>219.179</v>
      </c>
      <c r="Q5054" s="36">
        <f>cpi!$I$2</f>
        <v>240.85300000000001</v>
      </c>
      <c r="R5054" s="36">
        <f t="shared" si="633"/>
        <v>1.0988872109098042</v>
      </c>
      <c r="S5054" s="28" t="str">
        <f t="shared" si="629"/>
        <v/>
      </c>
      <c r="T5054" s="37">
        <f t="shared" si="630"/>
        <v>274721.80272745108</v>
      </c>
      <c r="U5054" s="37">
        <f t="shared" si="631"/>
        <v>0</v>
      </c>
      <c r="V5054" s="37">
        <f t="shared" si="632"/>
        <v>0</v>
      </c>
    </row>
    <row r="5055" spans="1:22">
      <c r="A5055" s="23">
        <v>5054</v>
      </c>
      <c r="B5055" s="3">
        <v>40097</v>
      </c>
      <c r="C5055" s="28">
        <v>10</v>
      </c>
      <c r="D5055" s="29">
        <v>11</v>
      </c>
      <c r="E5055" s="28">
        <v>2009</v>
      </c>
      <c r="F5055" s="31">
        <f>DATE(E5055,D5055,C5055)</f>
        <v>40127</v>
      </c>
      <c r="G5055" s="24" t="s">
        <v>6268</v>
      </c>
      <c r="H5055" s="2">
        <v>250000</v>
      </c>
      <c r="I5055">
        <v>0</v>
      </c>
      <c r="J5055">
        <v>0</v>
      </c>
      <c r="K5055" s="28">
        <f t="shared" si="626"/>
        <v>1</v>
      </c>
      <c r="L5055" s="28" t="str">
        <f t="shared" si="627"/>
        <v/>
      </c>
      <c r="M5055" s="28" t="s">
        <v>6268</v>
      </c>
      <c r="N5055" s="28" t="str">
        <f t="shared" si="628"/>
        <v/>
      </c>
      <c r="O5055" s="28" t="str">
        <f>IF(N5055=1,M5055&amp;" ("&amp;E5055&amp;")",M5055)</f>
        <v>Ink</v>
      </c>
      <c r="P5055" s="36">
        <f>INDEX(cpi!$A$1:$M$105,MATCH('Inflation adjust calc'!$E5055,cpi!$A:$A,0),MATCH('Inflation adjust calc'!$D5055,cpi!$1:$1,0))</f>
        <v>216.33</v>
      </c>
      <c r="Q5055" s="36">
        <f>cpi!$I$2</f>
        <v>240.85300000000001</v>
      </c>
      <c r="R5055" s="36">
        <f t="shared" si="633"/>
        <v>1.1133592197106272</v>
      </c>
      <c r="S5055" s="28" t="str">
        <f t="shared" si="629"/>
        <v/>
      </c>
      <c r="T5055" s="37">
        <f t="shared" si="630"/>
        <v>278339.80492765683</v>
      </c>
      <c r="U5055" s="37">
        <f t="shared" si="631"/>
        <v>0</v>
      </c>
      <c r="V5055" s="37">
        <f t="shared" si="632"/>
        <v>0</v>
      </c>
    </row>
    <row r="5056" spans="1:22">
      <c r="A5056" s="23">
        <v>5055</v>
      </c>
      <c r="B5056" s="3" t="s">
        <v>6269</v>
      </c>
      <c r="C5056" s="28">
        <v>18</v>
      </c>
      <c r="D5056" s="29">
        <v>12</v>
      </c>
      <c r="E5056" s="28">
        <v>2012</v>
      </c>
      <c r="F5056" s="31">
        <f>DATE(E5056,D5056,C5056)</f>
        <v>41261</v>
      </c>
      <c r="G5056" s="24" t="s">
        <v>6270</v>
      </c>
      <c r="H5056" s="2">
        <v>250000</v>
      </c>
      <c r="I5056">
        <v>0</v>
      </c>
      <c r="J5056">
        <v>0</v>
      </c>
      <c r="K5056" s="28">
        <f t="shared" si="626"/>
        <v>1</v>
      </c>
      <c r="L5056" s="28" t="str">
        <f t="shared" si="627"/>
        <v/>
      </c>
      <c r="M5056" s="28" t="s">
        <v>6270</v>
      </c>
      <c r="N5056" s="28" t="str">
        <f t="shared" si="628"/>
        <v/>
      </c>
      <c r="O5056" s="28" t="str">
        <f>IF(N5056=1,M5056&amp;" ("&amp;E5056&amp;")",M5056)</f>
        <v>The Frozen</v>
      </c>
      <c r="P5056" s="36">
        <f>INDEX(cpi!$A$1:$M$105,MATCH('Inflation adjust calc'!$E5056,cpi!$A:$A,0),MATCH('Inflation adjust calc'!$D5056,cpi!$1:$1,0))</f>
        <v>229.601</v>
      </c>
      <c r="Q5056" s="36">
        <f>cpi!$I$2</f>
        <v>240.85300000000001</v>
      </c>
      <c r="R5056" s="36">
        <f t="shared" si="633"/>
        <v>1.0490067551970592</v>
      </c>
      <c r="S5056" s="28" t="str">
        <f t="shared" si="629"/>
        <v/>
      </c>
      <c r="T5056" s="37">
        <f t="shared" si="630"/>
        <v>262251.68879926478</v>
      </c>
      <c r="U5056" s="37">
        <f t="shared" si="631"/>
        <v>0</v>
      </c>
      <c r="V5056" s="37">
        <f t="shared" si="632"/>
        <v>0</v>
      </c>
    </row>
    <row r="5057" spans="1:22">
      <c r="A5057" s="23">
        <v>5056</v>
      </c>
      <c r="B5057" s="3">
        <v>41947</v>
      </c>
      <c r="C5057" s="28">
        <v>11</v>
      </c>
      <c r="D5057" s="29">
        <v>4</v>
      </c>
      <c r="E5057" s="28">
        <v>2014</v>
      </c>
      <c r="F5057" s="31">
        <f>DATE(E5057,D5057,C5057)</f>
        <v>41740</v>
      </c>
      <c r="G5057" s="24" t="s">
        <v>6271</v>
      </c>
      <c r="H5057" s="2">
        <v>250000</v>
      </c>
      <c r="I5057">
        <v>0</v>
      </c>
      <c r="J5057">
        <v>0</v>
      </c>
      <c r="K5057" s="28">
        <f t="shared" si="626"/>
        <v>1</v>
      </c>
      <c r="L5057" s="28" t="str">
        <f t="shared" si="627"/>
        <v/>
      </c>
      <c r="M5057" s="28" t="s">
        <v>6271</v>
      </c>
      <c r="N5057" s="28" t="str">
        <f t="shared" si="628"/>
        <v/>
      </c>
      <c r="O5057" s="28" t="str">
        <f>IF(N5057=1,M5057&amp;" ("&amp;E5057&amp;")",M5057)</f>
        <v>Jesus People</v>
      </c>
      <c r="P5057" s="36">
        <f>INDEX(cpi!$A$1:$M$105,MATCH('Inflation adjust calc'!$E5057,cpi!$A:$A,0),MATCH('Inflation adjust calc'!$D5057,cpi!$1:$1,0))</f>
        <v>237.072</v>
      </c>
      <c r="Q5057" s="36">
        <f>cpi!$I$2</f>
        <v>240.85300000000001</v>
      </c>
      <c r="R5057" s="36">
        <f t="shared" si="633"/>
        <v>1.0159487413106567</v>
      </c>
      <c r="S5057" s="28" t="str">
        <f t="shared" si="629"/>
        <v/>
      </c>
      <c r="T5057" s="37">
        <f t="shared" si="630"/>
        <v>253987.18532766419</v>
      </c>
      <c r="U5057" s="37">
        <f t="shared" si="631"/>
        <v>0</v>
      </c>
      <c r="V5057" s="37">
        <f t="shared" si="632"/>
        <v>0</v>
      </c>
    </row>
    <row r="5058" spans="1:22">
      <c r="A5058" s="23">
        <v>5057</v>
      </c>
      <c r="B5058" s="3" t="s">
        <v>2484</v>
      </c>
      <c r="C5058" s="28">
        <v>31</v>
      </c>
      <c r="D5058" s="29">
        <v>12</v>
      </c>
      <c r="E5058" s="28">
        <v>2010</v>
      </c>
      <c r="F5058" s="31">
        <f>DATE(E5058,D5058,C5058)</f>
        <v>40543</v>
      </c>
      <c r="G5058" s="24" t="s">
        <v>6272</v>
      </c>
      <c r="H5058" s="2">
        <v>250000</v>
      </c>
      <c r="I5058">
        <v>0</v>
      </c>
      <c r="J5058">
        <v>0</v>
      </c>
      <c r="K5058" s="28">
        <f t="shared" si="626"/>
        <v>1</v>
      </c>
      <c r="L5058" s="28" t="str">
        <f t="shared" si="627"/>
        <v/>
      </c>
      <c r="M5058" s="28" t="s">
        <v>6272</v>
      </c>
      <c r="N5058" s="28" t="str">
        <f t="shared" si="628"/>
        <v/>
      </c>
      <c r="O5058" s="28" t="str">
        <f>IF(N5058=1,M5058&amp;" ("&amp;E5058&amp;")",M5058)</f>
        <v>Butterfly</v>
      </c>
      <c r="P5058" s="36">
        <f>INDEX(cpi!$A$1:$M$105,MATCH('Inflation adjust calc'!$E5058,cpi!$A:$A,0),MATCH('Inflation adjust calc'!$D5058,cpi!$1:$1,0))</f>
        <v>219.179</v>
      </c>
      <c r="Q5058" s="36">
        <f>cpi!$I$2</f>
        <v>240.85300000000001</v>
      </c>
      <c r="R5058" s="36">
        <f t="shared" si="633"/>
        <v>1.0988872109098042</v>
      </c>
      <c r="S5058" s="28" t="str">
        <f t="shared" si="629"/>
        <v/>
      </c>
      <c r="T5058" s="37">
        <f t="shared" si="630"/>
        <v>274721.80272745108</v>
      </c>
      <c r="U5058" s="37">
        <f t="shared" si="631"/>
        <v>0</v>
      </c>
      <c r="V5058" s="37">
        <f t="shared" si="632"/>
        <v>0</v>
      </c>
    </row>
    <row r="5059" spans="1:22">
      <c r="A5059" s="23">
        <v>5058</v>
      </c>
      <c r="B5059" s="3">
        <v>42065</v>
      </c>
      <c r="C5059" s="28">
        <v>3</v>
      </c>
      <c r="D5059" s="29">
        <v>2</v>
      </c>
      <c r="E5059" s="28">
        <v>2015</v>
      </c>
      <c r="F5059" s="31">
        <f>DATE(E5059,D5059,C5059)</f>
        <v>42038</v>
      </c>
      <c r="G5059" s="24" t="s">
        <v>6273</v>
      </c>
      <c r="H5059" s="2">
        <v>250000</v>
      </c>
      <c r="I5059">
        <v>0</v>
      </c>
      <c r="J5059">
        <v>0</v>
      </c>
      <c r="K5059" s="28">
        <f t="shared" ref="K5059:K5122" si="634">IF(J5059=0,1,"")</f>
        <v>1</v>
      </c>
      <c r="L5059" s="28" t="str">
        <f t="shared" ref="L5059:L5122" si="635">IF(E5059&gt;2016,1,"")</f>
        <v/>
      </c>
      <c r="M5059" s="28" t="s">
        <v>6273</v>
      </c>
      <c r="N5059" s="28" t="str">
        <f t="shared" ref="N5059:N5122" si="636">IF(COUNTIF($M$2:$M$5233,M5059)&gt;1,1,"")</f>
        <v/>
      </c>
      <c r="O5059" s="28" t="str">
        <f>IF(N5059=1,M5059&amp;" ("&amp;E5059&amp;")",M5059)</f>
        <v>UnDivided</v>
      </c>
      <c r="P5059" s="36">
        <f>INDEX(cpi!$A$1:$M$105,MATCH('Inflation adjust calc'!$E5059,cpi!$A:$A,0),MATCH('Inflation adjust calc'!$D5059,cpi!$1:$1,0))</f>
        <v>234.72200000000001</v>
      </c>
      <c r="Q5059" s="36">
        <f>cpi!$I$2</f>
        <v>240.85300000000001</v>
      </c>
      <c r="R5059" s="36">
        <f t="shared" si="633"/>
        <v>1.0261202614156322</v>
      </c>
      <c r="S5059" s="28" t="str">
        <f t="shared" ref="S5059:S5122" si="637">IF(ISERROR(R5059),1,"")</f>
        <v/>
      </c>
      <c r="T5059" s="37">
        <f t="shared" ref="T5059:T5122" si="638">H5059*$R5059</f>
        <v>256530.06535390805</v>
      </c>
      <c r="U5059" s="37">
        <f t="shared" ref="U5059:U5122" si="639">I5059*$R5059</f>
        <v>0</v>
      </c>
      <c r="V5059" s="37">
        <f t="shared" ref="V5059:V5122" si="640">J5059*$R5059</f>
        <v>0</v>
      </c>
    </row>
    <row r="5060" spans="1:22">
      <c r="A5060" s="23">
        <v>5059</v>
      </c>
      <c r="B5060" s="3" t="s">
        <v>1976</v>
      </c>
      <c r="C5060" s="28">
        <v>31</v>
      </c>
      <c r="D5060" s="29">
        <v>12</v>
      </c>
      <c r="E5060" s="28">
        <v>2014</v>
      </c>
      <c r="F5060" s="31">
        <f>DATE(E5060,D5060,C5060)</f>
        <v>42004</v>
      </c>
      <c r="G5060" s="24" t="s">
        <v>6274</v>
      </c>
      <c r="H5060" s="2">
        <v>250000</v>
      </c>
      <c r="I5060">
        <v>0</v>
      </c>
      <c r="J5060">
        <v>0</v>
      </c>
      <c r="K5060" s="28">
        <f t="shared" si="634"/>
        <v>1</v>
      </c>
      <c r="L5060" s="28" t="str">
        <f t="shared" si="635"/>
        <v/>
      </c>
      <c r="M5060" s="28" t="s">
        <v>6274</v>
      </c>
      <c r="N5060" s="28" t="str">
        <f t="shared" si="636"/>
        <v/>
      </c>
      <c r="O5060" s="28" t="str">
        <f>IF(N5060=1,M5060&amp;" ("&amp;E5060&amp;")",M5060)</f>
        <v>Horse Camp</v>
      </c>
      <c r="P5060" s="36">
        <f>INDEX(cpi!$A$1:$M$105,MATCH('Inflation adjust calc'!$E5060,cpi!$A:$A,0),MATCH('Inflation adjust calc'!$D5060,cpi!$1:$1,0))</f>
        <v>234.81200000000001</v>
      </c>
      <c r="Q5060" s="36">
        <f>cpi!$I$2</f>
        <v>240.85300000000001</v>
      </c>
      <c r="R5060" s="36">
        <f t="shared" si="633"/>
        <v>1.0257269645503637</v>
      </c>
      <c r="S5060" s="28" t="str">
        <f t="shared" si="637"/>
        <v/>
      </c>
      <c r="T5060" s="37">
        <f t="shared" si="638"/>
        <v>256431.74113759093</v>
      </c>
      <c r="U5060" s="37">
        <f t="shared" si="639"/>
        <v>0</v>
      </c>
      <c r="V5060" s="37">
        <f t="shared" si="640"/>
        <v>0</v>
      </c>
    </row>
    <row r="5061" spans="1:22">
      <c r="A5061" s="23">
        <v>5060</v>
      </c>
      <c r="B5061" s="3" t="s">
        <v>4553</v>
      </c>
      <c r="C5061" s="28">
        <v>24</v>
      </c>
      <c r="D5061" s="29">
        <v>2</v>
      </c>
      <c r="E5061" s="28">
        <v>2015</v>
      </c>
      <c r="F5061" s="31">
        <f>DATE(E5061,D5061,C5061)</f>
        <v>42059</v>
      </c>
      <c r="G5061" s="24" t="s">
        <v>6275</v>
      </c>
      <c r="H5061" s="2">
        <v>250000</v>
      </c>
      <c r="I5061">
        <v>0</v>
      </c>
      <c r="J5061">
        <v>0</v>
      </c>
      <c r="K5061" s="28">
        <f t="shared" si="634"/>
        <v>1</v>
      </c>
      <c r="L5061" s="28" t="str">
        <f t="shared" si="635"/>
        <v/>
      </c>
      <c r="M5061" s="28" t="s">
        <v>6275</v>
      </c>
      <c r="N5061" s="28" t="str">
        <f t="shared" si="636"/>
        <v/>
      </c>
      <c r="O5061" s="28" t="str">
        <f>IF(N5061=1,M5061&amp;" ("&amp;E5061&amp;")",M5061)</f>
        <v>Give Me Shelter</v>
      </c>
      <c r="P5061" s="36">
        <f>INDEX(cpi!$A$1:$M$105,MATCH('Inflation adjust calc'!$E5061,cpi!$A:$A,0),MATCH('Inflation adjust calc'!$D5061,cpi!$1:$1,0))</f>
        <v>234.72200000000001</v>
      </c>
      <c r="Q5061" s="36">
        <f>cpi!$I$2</f>
        <v>240.85300000000001</v>
      </c>
      <c r="R5061" s="36">
        <f t="shared" si="633"/>
        <v>1.0261202614156322</v>
      </c>
      <c r="S5061" s="28" t="str">
        <f t="shared" si="637"/>
        <v/>
      </c>
      <c r="T5061" s="37">
        <f t="shared" si="638"/>
        <v>256530.06535390805</v>
      </c>
      <c r="U5061" s="37">
        <f t="shared" si="639"/>
        <v>0</v>
      </c>
      <c r="V5061" s="37">
        <f t="shared" si="640"/>
        <v>0</v>
      </c>
    </row>
    <row r="5062" spans="1:22">
      <c r="A5062" s="23">
        <v>5061</v>
      </c>
      <c r="B5062" s="3" t="s">
        <v>3843</v>
      </c>
      <c r="C5062" s="28">
        <v>31</v>
      </c>
      <c r="D5062" s="29">
        <v>12</v>
      </c>
      <c r="E5062" s="28">
        <v>2011</v>
      </c>
      <c r="F5062" s="31">
        <f>DATE(E5062,D5062,C5062)</f>
        <v>40908</v>
      </c>
      <c r="G5062" s="24" t="s">
        <v>6276</v>
      </c>
      <c r="H5062" s="2">
        <v>250000</v>
      </c>
      <c r="I5062">
        <v>0</v>
      </c>
      <c r="J5062">
        <v>0</v>
      </c>
      <c r="K5062" s="28">
        <f t="shared" si="634"/>
        <v>1</v>
      </c>
      <c r="L5062" s="28" t="str">
        <f t="shared" si="635"/>
        <v/>
      </c>
      <c r="M5062" s="28" t="s">
        <v>6276</v>
      </c>
      <c r="N5062" s="28" t="str">
        <f t="shared" si="636"/>
        <v/>
      </c>
      <c r="O5062" s="28" t="str">
        <f>IF(N5062=1,M5062&amp;" ("&amp;E5062&amp;")",M5062)</f>
        <v>Rock the House</v>
      </c>
      <c r="P5062" s="36">
        <f>INDEX(cpi!$A$1:$M$105,MATCH('Inflation adjust calc'!$E5062,cpi!$A:$A,0),MATCH('Inflation adjust calc'!$D5062,cpi!$1:$1,0))</f>
        <v>225.672</v>
      </c>
      <c r="Q5062" s="36">
        <f>cpi!$I$2</f>
        <v>240.85300000000001</v>
      </c>
      <c r="R5062" s="36">
        <f t="shared" si="633"/>
        <v>1.0672701974547132</v>
      </c>
      <c r="S5062" s="28" t="str">
        <f t="shared" si="637"/>
        <v/>
      </c>
      <c r="T5062" s="37">
        <f t="shared" si="638"/>
        <v>266817.54936367832</v>
      </c>
      <c r="U5062" s="37">
        <f t="shared" si="639"/>
        <v>0</v>
      </c>
      <c r="V5062" s="37">
        <f t="shared" si="640"/>
        <v>0</v>
      </c>
    </row>
    <row r="5063" spans="1:22">
      <c r="A5063" s="23">
        <v>5062</v>
      </c>
      <c r="B5063" s="3" t="s">
        <v>815</v>
      </c>
      <c r="C5063" s="28">
        <v>31</v>
      </c>
      <c r="D5063" s="29">
        <v>12</v>
      </c>
      <c r="E5063" s="28">
        <v>2015</v>
      </c>
      <c r="F5063" s="31">
        <f>DATE(E5063,D5063,C5063)</f>
        <v>42369</v>
      </c>
      <c r="G5063" s="24" t="s">
        <v>6277</v>
      </c>
      <c r="H5063" s="2">
        <v>250000</v>
      </c>
      <c r="I5063">
        <v>0</v>
      </c>
      <c r="J5063">
        <v>0</v>
      </c>
      <c r="K5063" s="28">
        <f t="shared" si="634"/>
        <v>1</v>
      </c>
      <c r="L5063" s="28" t="str">
        <f t="shared" si="635"/>
        <v/>
      </c>
      <c r="M5063" s="28" t="s">
        <v>6277</v>
      </c>
      <c r="N5063" s="28" t="str">
        <f t="shared" si="636"/>
        <v/>
      </c>
      <c r="O5063" s="28" t="str">
        <f>IF(N5063=1,M5063&amp;" ("&amp;E5063&amp;")",M5063)</f>
        <v>Shooting the Warwicks</v>
      </c>
      <c r="P5063" s="36">
        <f>INDEX(cpi!$A$1:$M$105,MATCH('Inflation adjust calc'!$E5063,cpi!$A:$A,0),MATCH('Inflation adjust calc'!$D5063,cpi!$1:$1,0))</f>
        <v>236.52500000000001</v>
      </c>
      <c r="Q5063" s="36">
        <f>cpi!$I$2</f>
        <v>240.85300000000001</v>
      </c>
      <c r="R5063" s="36">
        <f t="shared" si="633"/>
        <v>1.0182982771377234</v>
      </c>
      <c r="S5063" s="28" t="str">
        <f t="shared" si="637"/>
        <v/>
      </c>
      <c r="T5063" s="37">
        <f t="shared" si="638"/>
        <v>254574.56928443085</v>
      </c>
      <c r="U5063" s="37">
        <f t="shared" si="639"/>
        <v>0</v>
      </c>
      <c r="V5063" s="37">
        <f t="shared" si="640"/>
        <v>0</v>
      </c>
    </row>
    <row r="5064" spans="1:22">
      <c r="A5064" s="23">
        <v>5063</v>
      </c>
      <c r="B5064" s="3" t="s">
        <v>4676</v>
      </c>
      <c r="C5064" s="28">
        <v>18</v>
      </c>
      <c r="D5064" s="29">
        <v>8</v>
      </c>
      <c r="E5064" s="28">
        <v>2015</v>
      </c>
      <c r="F5064" s="31">
        <f>DATE(E5064,D5064,C5064)</f>
        <v>42234</v>
      </c>
      <c r="G5064" s="24" t="s">
        <v>3708</v>
      </c>
      <c r="H5064" s="2">
        <v>250000</v>
      </c>
      <c r="I5064">
        <v>0</v>
      </c>
      <c r="J5064">
        <v>0</v>
      </c>
      <c r="K5064" s="28">
        <f t="shared" si="634"/>
        <v>1</v>
      </c>
      <c r="L5064" s="28" t="str">
        <f t="shared" si="635"/>
        <v/>
      </c>
      <c r="M5064" s="28" t="s">
        <v>3708</v>
      </c>
      <c r="N5064" s="28">
        <f t="shared" si="636"/>
        <v>1</v>
      </c>
      <c r="O5064" s="28" t="str">
        <f>IF(N5064=1,M5064&amp;" ("&amp;E5064&amp;")",M5064)</f>
        <v>The Love Letter (2015)</v>
      </c>
      <c r="P5064" s="36">
        <f>INDEX(cpi!$A$1:$M$105,MATCH('Inflation adjust calc'!$E5064,cpi!$A:$A,0),MATCH('Inflation adjust calc'!$D5064,cpi!$1:$1,0))</f>
        <v>238.316</v>
      </c>
      <c r="Q5064" s="36">
        <f>cpi!$I$2</f>
        <v>240.85300000000001</v>
      </c>
      <c r="R5064" s="36">
        <f t="shared" si="633"/>
        <v>1.01064552946508</v>
      </c>
      <c r="S5064" s="28" t="str">
        <f t="shared" si="637"/>
        <v/>
      </c>
      <c r="T5064" s="37">
        <f t="shared" si="638"/>
        <v>252661.38236627</v>
      </c>
      <c r="U5064" s="37">
        <f t="shared" si="639"/>
        <v>0</v>
      </c>
      <c r="V5064" s="37">
        <f t="shared" si="640"/>
        <v>0</v>
      </c>
    </row>
    <row r="5065" spans="1:22">
      <c r="A5065" s="23">
        <v>5064</v>
      </c>
      <c r="B5065" s="3">
        <v>42257</v>
      </c>
      <c r="C5065" s="28">
        <v>9</v>
      </c>
      <c r="D5065" s="29">
        <v>10</v>
      </c>
      <c r="E5065" s="28">
        <v>2015</v>
      </c>
      <c r="F5065" s="31">
        <f>DATE(E5065,D5065,C5065)</f>
        <v>42286</v>
      </c>
      <c r="G5065" s="24" t="s">
        <v>6278</v>
      </c>
      <c r="H5065" s="2">
        <v>250000</v>
      </c>
      <c r="I5065">
        <v>0</v>
      </c>
      <c r="J5065">
        <v>0</v>
      </c>
      <c r="K5065" s="28">
        <f t="shared" si="634"/>
        <v>1</v>
      </c>
      <c r="L5065" s="28" t="str">
        <f t="shared" si="635"/>
        <v/>
      </c>
      <c r="M5065" s="28" t="s">
        <v>6278</v>
      </c>
      <c r="N5065" s="28" t="str">
        <f t="shared" si="636"/>
        <v/>
      </c>
      <c r="O5065" s="28" t="str">
        <f>IF(N5065=1,M5065&amp;" ("&amp;E5065&amp;")",M5065)</f>
        <v>Western Religion</v>
      </c>
      <c r="P5065" s="36">
        <f>INDEX(cpi!$A$1:$M$105,MATCH('Inflation adjust calc'!$E5065,cpi!$A:$A,0),MATCH('Inflation adjust calc'!$D5065,cpi!$1:$1,0))</f>
        <v>237.83799999999999</v>
      </c>
      <c r="Q5065" s="36">
        <f>cpi!$I$2</f>
        <v>240.85300000000001</v>
      </c>
      <c r="R5065" s="36">
        <f t="shared" si="633"/>
        <v>1.0126766959022528</v>
      </c>
      <c r="S5065" s="28" t="str">
        <f t="shared" si="637"/>
        <v/>
      </c>
      <c r="T5065" s="37">
        <f t="shared" si="638"/>
        <v>253169.1739755632</v>
      </c>
      <c r="U5065" s="37">
        <f t="shared" si="639"/>
        <v>0</v>
      </c>
      <c r="V5065" s="37">
        <f t="shared" si="640"/>
        <v>0</v>
      </c>
    </row>
    <row r="5066" spans="1:22">
      <c r="A5066" s="23">
        <v>5065</v>
      </c>
      <c r="B5066" s="3" t="s">
        <v>815</v>
      </c>
      <c r="C5066" s="28">
        <v>31</v>
      </c>
      <c r="D5066" s="29">
        <v>12</v>
      </c>
      <c r="E5066" s="28">
        <v>2015</v>
      </c>
      <c r="F5066" s="31">
        <f>DATE(E5066,D5066,C5066)</f>
        <v>42369</v>
      </c>
      <c r="G5066" s="27">
        <v>42678</v>
      </c>
      <c r="H5066" s="2">
        <v>250000</v>
      </c>
      <c r="I5066">
        <v>0</v>
      </c>
      <c r="J5066">
        <v>0</v>
      </c>
      <c r="K5066" s="28">
        <f t="shared" si="634"/>
        <v>1</v>
      </c>
      <c r="L5066" s="28" t="str">
        <f t="shared" si="635"/>
        <v/>
      </c>
      <c r="M5066" s="28">
        <v>42678</v>
      </c>
      <c r="N5066" s="28" t="str">
        <f t="shared" si="636"/>
        <v/>
      </c>
      <c r="O5066" s="28">
        <f>IF(N5066=1,M5066&amp;" ("&amp;E5066&amp;")",M5066)</f>
        <v>42678</v>
      </c>
      <c r="P5066" s="36">
        <f>INDEX(cpi!$A$1:$M$105,MATCH('Inflation adjust calc'!$E5066,cpi!$A:$A,0),MATCH('Inflation adjust calc'!$D5066,cpi!$1:$1,0))</f>
        <v>236.52500000000001</v>
      </c>
      <c r="Q5066" s="36">
        <f>cpi!$I$2</f>
        <v>240.85300000000001</v>
      </c>
      <c r="R5066" s="36">
        <f t="shared" si="633"/>
        <v>1.0182982771377234</v>
      </c>
      <c r="S5066" s="28" t="str">
        <f t="shared" si="637"/>
        <v/>
      </c>
      <c r="T5066" s="37">
        <f t="shared" si="638"/>
        <v>254574.56928443085</v>
      </c>
      <c r="U5066" s="37">
        <f t="shared" si="639"/>
        <v>0</v>
      </c>
      <c r="V5066" s="37">
        <f t="shared" si="640"/>
        <v>0</v>
      </c>
    </row>
    <row r="5067" spans="1:22">
      <c r="A5067" s="23">
        <v>5066</v>
      </c>
      <c r="B5067" s="3">
        <v>9133</v>
      </c>
      <c r="C5067" s="28">
        <v>1</v>
      </c>
      <c r="D5067" s="29">
        <v>1</v>
      </c>
      <c r="E5067" s="28">
        <v>1925</v>
      </c>
      <c r="F5067" s="31">
        <f>DATE(E5067,D5067,C5067)</f>
        <v>9133</v>
      </c>
      <c r="G5067" s="24" t="s">
        <v>6279</v>
      </c>
      <c r="H5067" s="2">
        <v>245000</v>
      </c>
      <c r="I5067" s="2">
        <v>11000000</v>
      </c>
      <c r="J5067" s="2">
        <v>22000000</v>
      </c>
      <c r="K5067" s="28" t="str">
        <f t="shared" si="634"/>
        <v/>
      </c>
      <c r="L5067" s="28" t="str">
        <f t="shared" si="635"/>
        <v/>
      </c>
      <c r="M5067" s="28" t="s">
        <v>6279</v>
      </c>
      <c r="N5067" s="28" t="str">
        <f t="shared" si="636"/>
        <v/>
      </c>
      <c r="O5067" s="28" t="str">
        <f>IF(N5067=1,M5067&amp;" ("&amp;E5067&amp;")",M5067)</f>
        <v>The Big Parade</v>
      </c>
      <c r="P5067" s="36">
        <f>INDEX(cpi!$A$1:$M$105,MATCH('Inflation adjust calc'!$E5067,cpi!$A:$A,0),MATCH('Inflation adjust calc'!$D5067,cpi!$1:$1,0))</f>
        <v>17.3</v>
      </c>
      <c r="Q5067" s="36">
        <f>cpi!$I$2</f>
        <v>240.85300000000001</v>
      </c>
      <c r="R5067" s="36">
        <f t="shared" si="633"/>
        <v>13.922138728323699</v>
      </c>
      <c r="S5067" s="28" t="str">
        <f t="shared" si="637"/>
        <v/>
      </c>
      <c r="T5067" s="37">
        <f t="shared" si="638"/>
        <v>3410923.9884393062</v>
      </c>
      <c r="U5067" s="37">
        <f t="shared" si="639"/>
        <v>153143526.01156068</v>
      </c>
      <c r="V5067" s="37">
        <f t="shared" si="640"/>
        <v>306287052.02312136</v>
      </c>
    </row>
    <row r="5068" spans="1:22">
      <c r="A5068" s="23">
        <v>5067</v>
      </c>
      <c r="B5068" s="3" t="s">
        <v>2881</v>
      </c>
      <c r="C5068" s="28">
        <v>31</v>
      </c>
      <c r="D5068" s="29">
        <v>10</v>
      </c>
      <c r="E5068" s="28">
        <v>2008</v>
      </c>
      <c r="F5068" s="31">
        <f>DATE(E5068,D5068,C5068)</f>
        <v>39752</v>
      </c>
      <c r="G5068" s="24" t="s">
        <v>6280</v>
      </c>
      <c r="H5068" s="2">
        <v>240000</v>
      </c>
      <c r="I5068" s="2">
        <v>7484</v>
      </c>
      <c r="J5068" s="2">
        <v>7484</v>
      </c>
      <c r="K5068" s="28" t="str">
        <f t="shared" si="634"/>
        <v/>
      </c>
      <c r="L5068" s="28" t="str">
        <f t="shared" si="635"/>
        <v/>
      </c>
      <c r="M5068" s="28" t="s">
        <v>6280</v>
      </c>
      <c r="N5068" s="28" t="str">
        <f t="shared" si="636"/>
        <v/>
      </c>
      <c r="O5068" s="28" t="str">
        <f>IF(N5068=1,M5068&amp;" ("&amp;E5068&amp;")",M5068)</f>
        <v>Little Big Top</v>
      </c>
      <c r="P5068" s="36">
        <f>INDEX(cpi!$A$1:$M$105,MATCH('Inflation adjust calc'!$E5068,cpi!$A:$A,0),MATCH('Inflation adjust calc'!$D5068,cpi!$1:$1,0))</f>
        <v>216.57300000000001</v>
      </c>
      <c r="Q5068" s="36">
        <f>cpi!$I$2</f>
        <v>240.85300000000001</v>
      </c>
      <c r="R5068" s="36">
        <f t="shared" si="633"/>
        <v>1.1121100044788592</v>
      </c>
      <c r="S5068" s="28" t="str">
        <f t="shared" si="637"/>
        <v/>
      </c>
      <c r="T5068" s="37">
        <f t="shared" si="638"/>
        <v>266906.40107492619</v>
      </c>
      <c r="U5068" s="37">
        <f t="shared" si="639"/>
        <v>8323.0312735197822</v>
      </c>
      <c r="V5068" s="37">
        <f t="shared" si="640"/>
        <v>8323.0312735197822</v>
      </c>
    </row>
    <row r="5069" spans="1:22">
      <c r="A5069" s="23">
        <v>5068</v>
      </c>
      <c r="B5069" s="3">
        <v>40066</v>
      </c>
      <c r="C5069" s="28">
        <v>9</v>
      </c>
      <c r="D5069" s="29">
        <v>10</v>
      </c>
      <c r="E5069" s="28">
        <v>2009</v>
      </c>
      <c r="F5069" s="31">
        <f>DATE(E5069,D5069,C5069)</f>
        <v>40095</v>
      </c>
      <c r="G5069" s="24" t="s">
        <v>6281</v>
      </c>
      <c r="H5069" s="2">
        <v>230000</v>
      </c>
      <c r="I5069" s="2">
        <v>104979</v>
      </c>
      <c r="J5069" s="2">
        <v>2703762</v>
      </c>
      <c r="K5069" s="28" t="str">
        <f t="shared" si="634"/>
        <v/>
      </c>
      <c r="L5069" s="28" t="str">
        <f t="shared" si="635"/>
        <v/>
      </c>
      <c r="M5069" s="28" t="s">
        <v>6281</v>
      </c>
      <c r="N5069" s="28" t="str">
        <f t="shared" si="636"/>
        <v/>
      </c>
      <c r="O5069" s="28" t="str">
        <f>IF(N5069=1,M5069&amp;" ("&amp;E5069&amp;")",M5069)</f>
        <v>Bronson</v>
      </c>
      <c r="P5069" s="36">
        <f>INDEX(cpi!$A$1:$M$105,MATCH('Inflation adjust calc'!$E5069,cpi!$A:$A,0),MATCH('Inflation adjust calc'!$D5069,cpi!$1:$1,0))</f>
        <v>216.17699999999999</v>
      </c>
      <c r="Q5069" s="36">
        <f>cpi!$I$2</f>
        <v>240.85300000000001</v>
      </c>
      <c r="R5069" s="36">
        <f t="shared" si="633"/>
        <v>1.1141472034490256</v>
      </c>
      <c r="S5069" s="28" t="str">
        <f t="shared" si="637"/>
        <v/>
      </c>
      <c r="T5069" s="37">
        <f t="shared" si="638"/>
        <v>256253.85679327589</v>
      </c>
      <c r="U5069" s="37">
        <f t="shared" si="639"/>
        <v>116962.05927087527</v>
      </c>
      <c r="V5069" s="37">
        <f t="shared" si="640"/>
        <v>3012388.8710917444</v>
      </c>
    </row>
    <row r="5070" spans="1:22">
      <c r="A5070" s="23">
        <v>5069</v>
      </c>
      <c r="B5070" s="3" t="s">
        <v>9</v>
      </c>
      <c r="C5070" s="28">
        <v>20</v>
      </c>
      <c r="D5070" s="29">
        <v>7</v>
      </c>
      <c r="E5070" s="28">
        <v>2012</v>
      </c>
      <c r="F5070" s="31">
        <f>DATE(E5070,D5070,C5070)</f>
        <v>41110</v>
      </c>
      <c r="G5070" s="24" t="s">
        <v>6282</v>
      </c>
      <c r="H5070" s="2">
        <v>225000</v>
      </c>
      <c r="I5070" s="2">
        <v>1109276</v>
      </c>
      <c r="J5070" s="2">
        <v>1109276</v>
      </c>
      <c r="K5070" s="28" t="str">
        <f t="shared" si="634"/>
        <v/>
      </c>
      <c r="L5070" s="28" t="str">
        <f t="shared" si="635"/>
        <v/>
      </c>
      <c r="M5070" s="28" t="s">
        <v>6282</v>
      </c>
      <c r="N5070" s="28" t="str">
        <f t="shared" si="636"/>
        <v/>
      </c>
      <c r="O5070" s="28" t="str">
        <f>IF(N5070=1,M5070&amp;" ("&amp;E5070&amp;")",M5070)</f>
        <v>Burn</v>
      </c>
      <c r="P5070" s="36">
        <f>INDEX(cpi!$A$1:$M$105,MATCH('Inflation adjust calc'!$E5070,cpi!$A:$A,0),MATCH('Inflation adjust calc'!$D5070,cpi!$1:$1,0))</f>
        <v>229.10400000000001</v>
      </c>
      <c r="Q5070" s="36">
        <f>cpi!$I$2</f>
        <v>240.85300000000001</v>
      </c>
      <c r="R5070" s="36">
        <f t="shared" si="633"/>
        <v>1.0512823870382009</v>
      </c>
      <c r="S5070" s="28" t="str">
        <f t="shared" si="637"/>
        <v/>
      </c>
      <c r="T5070" s="37">
        <f t="shared" si="638"/>
        <v>236538.53708359521</v>
      </c>
      <c r="U5070" s="37">
        <f t="shared" si="639"/>
        <v>1166162.3211641873</v>
      </c>
      <c r="V5070" s="37">
        <f t="shared" si="640"/>
        <v>1166162.3211641873</v>
      </c>
    </row>
    <row r="5071" spans="1:22">
      <c r="A5071" s="23">
        <v>5070</v>
      </c>
      <c r="B5071" s="3" t="s">
        <v>1216</v>
      </c>
      <c r="C5071" s="28">
        <v>15</v>
      </c>
      <c r="D5071" s="29">
        <v>9</v>
      </c>
      <c r="E5071" s="28">
        <v>2000</v>
      </c>
      <c r="F5071" s="31">
        <f>DATE(E5071,D5071,C5071)</f>
        <v>36784</v>
      </c>
      <c r="G5071" s="24" t="s">
        <v>6283</v>
      </c>
      <c r="H5071" s="2">
        <v>225000</v>
      </c>
      <c r="I5071" s="2">
        <v>1032075</v>
      </c>
      <c r="J5071" s="2">
        <v>1032075</v>
      </c>
      <c r="K5071" s="28" t="str">
        <f t="shared" si="634"/>
        <v/>
      </c>
      <c r="L5071" s="28" t="str">
        <f t="shared" si="635"/>
        <v/>
      </c>
      <c r="M5071" s="28" t="s">
        <v>6283</v>
      </c>
      <c r="N5071" s="28" t="str">
        <f t="shared" si="636"/>
        <v/>
      </c>
      <c r="O5071" s="28" t="str">
        <f>IF(N5071=1,M5071&amp;" ("&amp;E5071&amp;")",M5071)</f>
        <v>Urbania</v>
      </c>
      <c r="P5071" s="36">
        <f>INDEX(cpi!$A$1:$M$105,MATCH('Inflation adjust calc'!$E5071,cpi!$A:$A,0),MATCH('Inflation adjust calc'!$D5071,cpi!$1:$1,0))</f>
        <v>173.7</v>
      </c>
      <c r="Q5071" s="36">
        <f>cpi!$I$2</f>
        <v>240.85300000000001</v>
      </c>
      <c r="R5071" s="36">
        <f t="shared" si="633"/>
        <v>1.3866033390903858</v>
      </c>
      <c r="S5071" s="28" t="str">
        <f t="shared" si="637"/>
        <v/>
      </c>
      <c r="T5071" s="37">
        <f t="shared" si="638"/>
        <v>311985.75129533681</v>
      </c>
      <c r="U5071" s="37">
        <f t="shared" si="639"/>
        <v>1431078.64119171</v>
      </c>
      <c r="V5071" s="37">
        <f t="shared" si="640"/>
        <v>1431078.64119171</v>
      </c>
    </row>
    <row r="5072" spans="1:22">
      <c r="A5072" s="23">
        <v>5071</v>
      </c>
      <c r="B5072" s="3" t="s">
        <v>6284</v>
      </c>
      <c r="C5072" s="28">
        <v>13</v>
      </c>
      <c r="D5072" s="29">
        <v>6</v>
      </c>
      <c r="E5072" s="28">
        <v>1953</v>
      </c>
      <c r="F5072" s="31">
        <f>DATE(E5072,D5072,C5072)</f>
        <v>19523</v>
      </c>
      <c r="G5072" s="24" t="s">
        <v>6285</v>
      </c>
      <c r="H5072" s="2">
        <v>210000</v>
      </c>
      <c r="I5072" s="2">
        <v>5000000</v>
      </c>
      <c r="J5072" s="2">
        <v>5000000</v>
      </c>
      <c r="K5072" s="28" t="str">
        <f t="shared" si="634"/>
        <v/>
      </c>
      <c r="L5072" s="28" t="str">
        <f t="shared" si="635"/>
        <v/>
      </c>
      <c r="M5072" s="28" t="s">
        <v>6285</v>
      </c>
      <c r="N5072" s="28" t="str">
        <f t="shared" si="636"/>
        <v/>
      </c>
      <c r="O5072" s="28" t="str">
        <f>IF(N5072=1,M5072&amp;" ("&amp;E5072&amp;")",M5072)</f>
        <v>The Beast from 20,000 Fathoms</v>
      </c>
      <c r="P5072" s="36">
        <f>INDEX(cpi!$A$1:$M$105,MATCH('Inflation adjust calc'!$E5072,cpi!$A:$A,0),MATCH('Inflation adjust calc'!$D5072,cpi!$1:$1,0))</f>
        <v>26.8</v>
      </c>
      <c r="Q5072" s="36">
        <f>cpi!$I$2</f>
        <v>240.85300000000001</v>
      </c>
      <c r="R5072" s="36">
        <f t="shared" si="633"/>
        <v>8.9870522388059708</v>
      </c>
      <c r="S5072" s="28" t="str">
        <f t="shared" si="637"/>
        <v/>
      </c>
      <c r="T5072" s="37">
        <f t="shared" si="638"/>
        <v>1887280.970149254</v>
      </c>
      <c r="U5072" s="37">
        <f t="shared" si="639"/>
        <v>44935261.194029853</v>
      </c>
      <c r="V5072" s="37">
        <f t="shared" si="640"/>
        <v>44935261.194029853</v>
      </c>
    </row>
    <row r="5073" spans="1:22">
      <c r="A5073" s="23">
        <v>5072</v>
      </c>
      <c r="B5073" s="3" t="s">
        <v>6286</v>
      </c>
      <c r="C5073" s="28">
        <v>25</v>
      </c>
      <c r="D5073" s="29">
        <v>7</v>
      </c>
      <c r="E5073" s="28">
        <v>1969</v>
      </c>
      <c r="F5073" s="31">
        <f>DATE(E5073,D5073,C5073)</f>
        <v>25409</v>
      </c>
      <c r="G5073" s="24" t="s">
        <v>6287</v>
      </c>
      <c r="H5073" s="2">
        <v>200000</v>
      </c>
      <c r="I5073" s="2">
        <v>13500000</v>
      </c>
      <c r="J5073" s="2">
        <v>25000000</v>
      </c>
      <c r="K5073" s="28" t="str">
        <f t="shared" si="634"/>
        <v/>
      </c>
      <c r="L5073" s="28" t="str">
        <f t="shared" si="635"/>
        <v/>
      </c>
      <c r="M5073" s="28" t="s">
        <v>6287</v>
      </c>
      <c r="N5073" s="28" t="str">
        <f t="shared" si="636"/>
        <v/>
      </c>
      <c r="O5073" s="28" t="str">
        <f>IF(N5073=1,M5073&amp;" ("&amp;E5073&amp;")",M5073)</f>
        <v>The Stewardesses</v>
      </c>
      <c r="P5073" s="36">
        <f>INDEX(cpi!$A$1:$M$105,MATCH('Inflation adjust calc'!$E5073,cpi!$A:$A,0),MATCH('Inflation adjust calc'!$D5073,cpi!$1:$1,0))</f>
        <v>36.799999999999997</v>
      </c>
      <c r="Q5073" s="36">
        <f>cpi!$I$2</f>
        <v>240.85300000000001</v>
      </c>
      <c r="R5073" s="36">
        <f t="shared" si="633"/>
        <v>6.54491847826087</v>
      </c>
      <c r="S5073" s="28" t="str">
        <f t="shared" si="637"/>
        <v/>
      </c>
      <c r="T5073" s="37">
        <f t="shared" si="638"/>
        <v>1308983.6956521741</v>
      </c>
      <c r="U5073" s="37">
        <f t="shared" si="639"/>
        <v>88356399.456521749</v>
      </c>
      <c r="V5073" s="37">
        <f t="shared" si="640"/>
        <v>163622961.95652175</v>
      </c>
    </row>
    <row r="5074" spans="1:22">
      <c r="A5074" s="23">
        <v>5073</v>
      </c>
      <c r="B5074" s="3" t="s">
        <v>6288</v>
      </c>
      <c r="C5074" s="28">
        <v>21</v>
      </c>
      <c r="D5074" s="29">
        <v>3</v>
      </c>
      <c r="E5074" s="28">
        <v>1980</v>
      </c>
      <c r="F5074" s="31">
        <f>DATE(E5074,D5074,C5074)</f>
        <v>29301</v>
      </c>
      <c r="G5074" s="24" t="s">
        <v>6289</v>
      </c>
      <c r="H5074" s="2">
        <v>200000</v>
      </c>
      <c r="I5074" s="2">
        <v>8750000</v>
      </c>
      <c r="J5074" s="2">
        <v>99750000</v>
      </c>
      <c r="K5074" s="28" t="str">
        <f t="shared" si="634"/>
        <v/>
      </c>
      <c r="L5074" s="28" t="str">
        <f t="shared" si="635"/>
        <v/>
      </c>
      <c r="M5074" s="28" t="s">
        <v>6289</v>
      </c>
      <c r="N5074" s="28" t="str">
        <f t="shared" si="636"/>
        <v/>
      </c>
      <c r="O5074" s="28" t="str">
        <f>IF(N5074=1,M5074&amp;" ("&amp;E5074&amp;")",M5074)</f>
        <v>Mad Max</v>
      </c>
      <c r="P5074" s="36">
        <f>INDEX(cpi!$A$1:$M$105,MATCH('Inflation adjust calc'!$E5074,cpi!$A:$A,0),MATCH('Inflation adjust calc'!$D5074,cpi!$1:$1,0))</f>
        <v>80.099999999999994</v>
      </c>
      <c r="Q5074" s="36">
        <f>cpi!$I$2</f>
        <v>240.85300000000001</v>
      </c>
      <c r="R5074" s="36">
        <f t="shared" ref="R5074:R5137" si="641">Q5074/P5074</f>
        <v>3.0069038701622977</v>
      </c>
      <c r="S5074" s="28" t="str">
        <f t="shared" si="637"/>
        <v/>
      </c>
      <c r="T5074" s="37">
        <f t="shared" si="638"/>
        <v>601380.77403245948</v>
      </c>
      <c r="U5074" s="37">
        <f t="shared" si="639"/>
        <v>26310408.863920104</v>
      </c>
      <c r="V5074" s="37">
        <f t="shared" si="640"/>
        <v>299938661.04868919</v>
      </c>
    </row>
    <row r="5075" spans="1:22">
      <c r="A5075" s="23">
        <v>5074</v>
      </c>
      <c r="B5075" s="3" t="s">
        <v>6290</v>
      </c>
      <c r="C5075" s="28">
        <v>24</v>
      </c>
      <c r="D5075" s="29">
        <v>12</v>
      </c>
      <c r="E5075" s="28">
        <v>1916</v>
      </c>
      <c r="F5075" s="31">
        <f>DATE(E5075,D5075,C5075)</f>
        <v>6203</v>
      </c>
      <c r="G5075" s="24" t="s">
        <v>4898</v>
      </c>
      <c r="H5075" s="2">
        <v>200000</v>
      </c>
      <c r="I5075" s="2">
        <v>8000000</v>
      </c>
      <c r="J5075" s="2">
        <v>8000000</v>
      </c>
      <c r="K5075" s="28" t="str">
        <f t="shared" si="634"/>
        <v/>
      </c>
      <c r="L5075" s="28" t="str">
        <f t="shared" si="635"/>
        <v/>
      </c>
      <c r="M5075" s="28" t="s">
        <v>4898</v>
      </c>
      <c r="N5075" s="28">
        <f t="shared" si="636"/>
        <v>1</v>
      </c>
      <c r="O5075" s="28" t="str">
        <f>IF(N5075=1,M5075&amp;" ("&amp;E5075&amp;")",M5075)</f>
        <v>20,000 Leagues Under the Sea (1916)</v>
      </c>
      <c r="P5075" s="36">
        <f>INDEX(cpi!$A$1:$M$105,MATCH('Inflation adjust calc'!$E5075,cpi!$A:$A,0),MATCH('Inflation adjust calc'!$D5075,cpi!$1:$1,0))</f>
        <v>11.6</v>
      </c>
      <c r="Q5075" s="36">
        <f>cpi!$I$2</f>
        <v>240.85300000000001</v>
      </c>
      <c r="R5075" s="36">
        <f t="shared" si="641"/>
        <v>20.763189655172415</v>
      </c>
      <c r="S5075" s="28" t="str">
        <f t="shared" si="637"/>
        <v/>
      </c>
      <c r="T5075" s="37">
        <f t="shared" si="638"/>
        <v>4152637.931034483</v>
      </c>
      <c r="U5075" s="37">
        <f t="shared" si="639"/>
        <v>166105517.24137932</v>
      </c>
      <c r="V5075" s="37">
        <f t="shared" si="640"/>
        <v>166105517.24137932</v>
      </c>
    </row>
    <row r="5076" spans="1:22">
      <c r="A5076" s="23">
        <v>5075</v>
      </c>
      <c r="B5076" s="3" t="s">
        <v>1724</v>
      </c>
      <c r="C5076" s="28">
        <v>18</v>
      </c>
      <c r="D5076" s="29">
        <v>10</v>
      </c>
      <c r="E5076" s="28">
        <v>1996</v>
      </c>
      <c r="F5076" s="31">
        <f>DATE(E5076,D5076,C5076)</f>
        <v>35356</v>
      </c>
      <c r="G5076" s="24" t="s">
        <v>6291</v>
      </c>
      <c r="H5076" s="2">
        <v>200000</v>
      </c>
      <c r="I5076" s="2">
        <v>4505922</v>
      </c>
      <c r="J5076" s="2">
        <v>6618578</v>
      </c>
      <c r="K5076" s="28" t="str">
        <f t="shared" si="634"/>
        <v/>
      </c>
      <c r="L5076" s="28" t="str">
        <f t="shared" si="635"/>
        <v/>
      </c>
      <c r="M5076" s="28" t="s">
        <v>6291</v>
      </c>
      <c r="N5076" s="28" t="str">
        <f t="shared" si="636"/>
        <v/>
      </c>
      <c r="O5076" s="28" t="str">
        <f>IF(N5076=1,M5076&amp;" ("&amp;E5076&amp;")",M5076)</f>
        <v>Swingers</v>
      </c>
      <c r="P5076" s="36">
        <f>INDEX(cpi!$A$1:$M$105,MATCH('Inflation adjust calc'!$E5076,cpi!$A:$A,0),MATCH('Inflation adjust calc'!$D5076,cpi!$1:$1,0))</f>
        <v>158.30000000000001</v>
      </c>
      <c r="Q5076" s="36">
        <f>cpi!$I$2</f>
        <v>240.85300000000001</v>
      </c>
      <c r="R5076" s="36">
        <f t="shared" si="641"/>
        <v>1.5214971572962728</v>
      </c>
      <c r="S5076" s="28" t="str">
        <f t="shared" si="637"/>
        <v/>
      </c>
      <c r="T5076" s="37">
        <f t="shared" si="638"/>
        <v>304299.43145925453</v>
      </c>
      <c r="U5076" s="37">
        <f t="shared" si="639"/>
        <v>6855747.5139987357</v>
      </c>
      <c r="V5076" s="37">
        <f t="shared" si="640"/>
        <v>10070147.61234365</v>
      </c>
    </row>
    <row r="5077" spans="1:22">
      <c r="A5077" s="23">
        <v>5076</v>
      </c>
      <c r="B5077" s="3" t="s">
        <v>6292</v>
      </c>
      <c r="C5077" s="28">
        <v>18</v>
      </c>
      <c r="D5077" s="29">
        <v>1</v>
      </c>
      <c r="E5077" s="28">
        <v>1967</v>
      </c>
      <c r="F5077" s="31">
        <f>DATE(E5077,D5077,C5077)</f>
        <v>24490</v>
      </c>
      <c r="G5077" s="24" t="s">
        <v>6293</v>
      </c>
      <c r="H5077" s="2">
        <v>200000</v>
      </c>
      <c r="I5077" s="2">
        <v>3500000</v>
      </c>
      <c r="J5077" s="2">
        <v>3500000</v>
      </c>
      <c r="K5077" s="28" t="str">
        <f t="shared" si="634"/>
        <v/>
      </c>
      <c r="L5077" s="28" t="str">
        <f t="shared" si="635"/>
        <v/>
      </c>
      <c r="M5077" s="28" t="s">
        <v>6293</v>
      </c>
      <c r="N5077" s="28" t="str">
        <f t="shared" si="636"/>
        <v/>
      </c>
      <c r="O5077" s="28" t="str">
        <f>IF(N5077=1,M5077&amp;" ("&amp;E5077&amp;")",M5077)</f>
        <v>Per un pugno di dollari</v>
      </c>
      <c r="P5077" s="36">
        <f>INDEX(cpi!$A$1:$M$105,MATCH('Inflation adjust calc'!$E5077,cpi!$A:$A,0),MATCH('Inflation adjust calc'!$D5077,cpi!$1:$1,0))</f>
        <v>32.9</v>
      </c>
      <c r="Q5077" s="36">
        <f>cpi!$I$2</f>
        <v>240.85300000000001</v>
      </c>
      <c r="R5077" s="36">
        <f t="shared" si="641"/>
        <v>7.3207598784194534</v>
      </c>
      <c r="S5077" s="28" t="str">
        <f t="shared" si="637"/>
        <v/>
      </c>
      <c r="T5077" s="37">
        <f t="shared" si="638"/>
        <v>1464151.9756838907</v>
      </c>
      <c r="U5077" s="37">
        <f t="shared" si="639"/>
        <v>25622659.574468087</v>
      </c>
      <c r="V5077" s="37">
        <f t="shared" si="640"/>
        <v>25622659.574468087</v>
      </c>
    </row>
    <row r="5078" spans="1:22">
      <c r="A5078" s="23">
        <v>5077</v>
      </c>
      <c r="B5078" s="3" t="s">
        <v>999</v>
      </c>
      <c r="C5078" s="28">
        <v>25</v>
      </c>
      <c r="D5078" s="29">
        <v>2</v>
      </c>
      <c r="E5078" s="28">
        <v>2011</v>
      </c>
      <c r="F5078" s="31">
        <f>DATE(E5078,D5078,C5078)</f>
        <v>40599</v>
      </c>
      <c r="G5078" s="24" t="s">
        <v>6294</v>
      </c>
      <c r="H5078" s="2">
        <v>200000</v>
      </c>
      <c r="I5078" s="2">
        <v>2430735</v>
      </c>
      <c r="J5078" s="2">
        <v>2430735</v>
      </c>
      <c r="K5078" s="28" t="str">
        <f t="shared" si="634"/>
        <v/>
      </c>
      <c r="L5078" s="28" t="str">
        <f t="shared" si="635"/>
        <v/>
      </c>
      <c r="M5078" s="28" t="s">
        <v>6294</v>
      </c>
      <c r="N5078" s="28" t="str">
        <f t="shared" si="636"/>
        <v/>
      </c>
      <c r="O5078" s="28" t="str">
        <f>IF(N5078=1,M5078&amp;" ("&amp;E5078&amp;")",M5078)</f>
        <v>The Grace Card</v>
      </c>
      <c r="P5078" s="36">
        <f>INDEX(cpi!$A$1:$M$105,MATCH('Inflation adjust calc'!$E5078,cpi!$A:$A,0),MATCH('Inflation adjust calc'!$D5078,cpi!$1:$1,0))</f>
        <v>221.309</v>
      </c>
      <c r="Q5078" s="36">
        <f>cpi!$I$2</f>
        <v>240.85300000000001</v>
      </c>
      <c r="R5078" s="36">
        <f t="shared" si="641"/>
        <v>1.0883109136998497</v>
      </c>
      <c r="S5078" s="28" t="str">
        <f t="shared" si="637"/>
        <v/>
      </c>
      <c r="T5078" s="37">
        <f t="shared" si="638"/>
        <v>217662.18273996993</v>
      </c>
      <c r="U5078" s="37">
        <f t="shared" si="639"/>
        <v>2645395.4288122039</v>
      </c>
      <c r="V5078" s="37">
        <f t="shared" si="640"/>
        <v>2645395.4288122039</v>
      </c>
    </row>
    <row r="5079" spans="1:22">
      <c r="A5079" s="23">
        <v>5078</v>
      </c>
      <c r="B5079" s="3">
        <v>12299</v>
      </c>
      <c r="C5079" s="28">
        <v>9</v>
      </c>
      <c r="D5079" s="29">
        <v>2</v>
      </c>
      <c r="E5079" s="28">
        <v>1933</v>
      </c>
      <c r="F5079" s="31">
        <f>DATE(E5079,D5079,C5079)</f>
        <v>12094</v>
      </c>
      <c r="G5079" s="24" t="s">
        <v>6295</v>
      </c>
      <c r="H5079" s="2">
        <v>200000</v>
      </c>
      <c r="I5079" s="2">
        <v>2000000</v>
      </c>
      <c r="J5079" s="2">
        <v>2000000</v>
      </c>
      <c r="K5079" s="28" t="str">
        <f t="shared" si="634"/>
        <v/>
      </c>
      <c r="L5079" s="28" t="str">
        <f t="shared" si="635"/>
        <v/>
      </c>
      <c r="M5079" s="28" t="s">
        <v>6295</v>
      </c>
      <c r="N5079" s="28" t="str">
        <f t="shared" si="636"/>
        <v/>
      </c>
      <c r="O5079" s="28" t="str">
        <f>IF(N5079=1,M5079&amp;" ("&amp;E5079&amp;")",M5079)</f>
        <v>She Done Him Wrong</v>
      </c>
      <c r="P5079" s="36">
        <f>INDEX(cpi!$A$1:$M$105,MATCH('Inflation adjust calc'!$E5079,cpi!$A:$A,0),MATCH('Inflation adjust calc'!$D5079,cpi!$1:$1,0))</f>
        <v>12.7</v>
      </c>
      <c r="Q5079" s="36">
        <f>cpi!$I$2</f>
        <v>240.85300000000001</v>
      </c>
      <c r="R5079" s="36">
        <f t="shared" si="641"/>
        <v>18.964803149606301</v>
      </c>
      <c r="S5079" s="28" t="str">
        <f t="shared" si="637"/>
        <v/>
      </c>
      <c r="T5079" s="37">
        <f t="shared" si="638"/>
        <v>3792960.6299212603</v>
      </c>
      <c r="U5079" s="37">
        <f t="shared" si="639"/>
        <v>37929606.299212605</v>
      </c>
      <c r="V5079" s="37">
        <f t="shared" si="640"/>
        <v>37929606.299212605</v>
      </c>
    </row>
    <row r="5080" spans="1:22">
      <c r="A5080" s="23">
        <v>5079</v>
      </c>
      <c r="B5080" s="3">
        <v>36832</v>
      </c>
      <c r="C5080" s="28">
        <v>11</v>
      </c>
      <c r="D5080" s="29">
        <v>2</v>
      </c>
      <c r="E5080" s="28">
        <v>2000</v>
      </c>
      <c r="F5080" s="31">
        <f>DATE(E5080,D5080,C5080)</f>
        <v>36567</v>
      </c>
      <c r="G5080" s="24" t="s">
        <v>6296</v>
      </c>
      <c r="H5080" s="2">
        <v>200000</v>
      </c>
      <c r="I5080" s="2">
        <v>1161843</v>
      </c>
      <c r="J5080" s="2">
        <v>1161843</v>
      </c>
      <c r="K5080" s="28" t="str">
        <f t="shared" si="634"/>
        <v/>
      </c>
      <c r="L5080" s="28" t="str">
        <f t="shared" si="635"/>
        <v/>
      </c>
      <c r="M5080" s="28" t="s">
        <v>6296</v>
      </c>
      <c r="N5080" s="28" t="str">
        <f t="shared" si="636"/>
        <v/>
      </c>
      <c r="O5080" s="28" t="str">
        <f>IF(N5080=1,M5080&amp;" ("&amp;E5080&amp;")",M5080)</f>
        <v>Trois</v>
      </c>
      <c r="P5080" s="36">
        <f>INDEX(cpi!$A$1:$M$105,MATCH('Inflation adjust calc'!$E5080,cpi!$A:$A,0),MATCH('Inflation adjust calc'!$D5080,cpi!$1:$1,0))</f>
        <v>169.8</v>
      </c>
      <c r="Q5080" s="36">
        <f>cpi!$I$2</f>
        <v>240.85300000000001</v>
      </c>
      <c r="R5080" s="36">
        <f t="shared" si="641"/>
        <v>1.4184511189634863</v>
      </c>
      <c r="S5080" s="28" t="str">
        <f t="shared" si="637"/>
        <v/>
      </c>
      <c r="T5080" s="37">
        <f t="shared" si="638"/>
        <v>283690.22379269724</v>
      </c>
      <c r="U5080" s="37">
        <f t="shared" si="639"/>
        <v>1648017.5034098937</v>
      </c>
      <c r="V5080" s="37">
        <f t="shared" si="640"/>
        <v>1648017.5034098937</v>
      </c>
    </row>
    <row r="5081" spans="1:22">
      <c r="A5081" s="23">
        <v>5080</v>
      </c>
      <c r="B5081" s="3" t="s">
        <v>3445</v>
      </c>
      <c r="C5081" s="28">
        <v>22</v>
      </c>
      <c r="D5081" s="29">
        <v>10</v>
      </c>
      <c r="E5081" s="28">
        <v>2004</v>
      </c>
      <c r="F5081" s="31">
        <f>DATE(E5081,D5081,C5081)</f>
        <v>38282</v>
      </c>
      <c r="G5081" s="24" t="s">
        <v>6297</v>
      </c>
      <c r="H5081" s="2">
        <v>200000</v>
      </c>
      <c r="I5081" s="2">
        <v>381225</v>
      </c>
      <c r="J5081" s="2">
        <v>439651</v>
      </c>
      <c r="K5081" s="28" t="str">
        <f t="shared" si="634"/>
        <v/>
      </c>
      <c r="L5081" s="28" t="str">
        <f t="shared" si="635"/>
        <v/>
      </c>
      <c r="M5081" s="28" t="s">
        <v>6297</v>
      </c>
      <c r="N5081" s="28" t="str">
        <f t="shared" si="636"/>
        <v/>
      </c>
      <c r="O5081" s="28" t="str">
        <f>IF(N5081=1,M5081&amp;" ("&amp;E5081&amp;")",M5081)</f>
        <v>Short Cut to Nirvana: Kumbh Mela</v>
      </c>
      <c r="P5081" s="36">
        <f>INDEX(cpi!$A$1:$M$105,MATCH('Inflation adjust calc'!$E5081,cpi!$A:$A,0),MATCH('Inflation adjust calc'!$D5081,cpi!$1:$1,0))</f>
        <v>190.9</v>
      </c>
      <c r="Q5081" s="36">
        <f>cpi!$I$2</f>
        <v>240.85300000000001</v>
      </c>
      <c r="R5081" s="36">
        <f t="shared" si="641"/>
        <v>1.2616710319539026</v>
      </c>
      <c r="S5081" s="28" t="str">
        <f t="shared" si="637"/>
        <v/>
      </c>
      <c r="T5081" s="37">
        <f t="shared" si="638"/>
        <v>252334.20639078051</v>
      </c>
      <c r="U5081" s="37">
        <f t="shared" si="639"/>
        <v>480980.5391566265</v>
      </c>
      <c r="V5081" s="37">
        <f t="shared" si="640"/>
        <v>554694.93086956523</v>
      </c>
    </row>
    <row r="5082" spans="1:22">
      <c r="A5082" s="23">
        <v>5081</v>
      </c>
      <c r="B5082" s="3">
        <v>41253</v>
      </c>
      <c r="C5082" s="28">
        <v>12</v>
      </c>
      <c r="D5082" s="29">
        <v>10</v>
      </c>
      <c r="E5082" s="28">
        <v>2012</v>
      </c>
      <c r="F5082" s="31">
        <f>DATE(E5082,D5082,C5082)</f>
        <v>41194</v>
      </c>
      <c r="G5082" s="24" t="s">
        <v>6298</v>
      </c>
      <c r="H5082" s="2">
        <v>200000</v>
      </c>
      <c r="I5082" s="2">
        <v>236806</v>
      </c>
      <c r="J5082" s="2">
        <v>236806</v>
      </c>
      <c r="K5082" s="28" t="str">
        <f t="shared" si="634"/>
        <v/>
      </c>
      <c r="L5082" s="28" t="str">
        <f t="shared" si="635"/>
        <v/>
      </c>
      <c r="M5082" s="28" t="s">
        <v>6298</v>
      </c>
      <c r="N5082" s="28" t="str">
        <f t="shared" si="636"/>
        <v/>
      </c>
      <c r="O5082" s="28" t="str">
        <f>IF(N5082=1,M5082&amp;" ("&amp;E5082&amp;")",M5082)</f>
        <v>Middle of Nowhere</v>
      </c>
      <c r="P5082" s="36">
        <f>INDEX(cpi!$A$1:$M$105,MATCH('Inflation adjust calc'!$E5082,cpi!$A:$A,0),MATCH('Inflation adjust calc'!$D5082,cpi!$1:$1,0))</f>
        <v>231.31700000000001</v>
      </c>
      <c r="Q5082" s="36">
        <f>cpi!$I$2</f>
        <v>240.85300000000001</v>
      </c>
      <c r="R5082" s="36">
        <f t="shared" si="641"/>
        <v>1.0412248127029142</v>
      </c>
      <c r="S5082" s="28" t="str">
        <f t="shared" si="637"/>
        <v/>
      </c>
      <c r="T5082" s="37">
        <f t="shared" si="638"/>
        <v>208244.96254058284</v>
      </c>
      <c r="U5082" s="37">
        <f t="shared" si="639"/>
        <v>246568.28299692631</v>
      </c>
      <c r="V5082" s="37">
        <f t="shared" si="640"/>
        <v>246568.28299692631</v>
      </c>
    </row>
    <row r="5083" spans="1:22">
      <c r="A5083" s="23">
        <v>5082</v>
      </c>
      <c r="B5083" s="3">
        <v>39731</v>
      </c>
      <c r="C5083" s="28">
        <v>10</v>
      </c>
      <c r="D5083" s="29">
        <v>10</v>
      </c>
      <c r="E5083" s="28">
        <v>2008</v>
      </c>
      <c r="F5083" s="31">
        <f>DATE(E5083,D5083,C5083)</f>
        <v>39731</v>
      </c>
      <c r="G5083" s="24" t="s">
        <v>6299</v>
      </c>
      <c r="H5083" s="2">
        <v>200000</v>
      </c>
      <c r="I5083" s="2">
        <v>212989</v>
      </c>
      <c r="J5083" s="2">
        <v>212989</v>
      </c>
      <c r="K5083" s="28" t="str">
        <f t="shared" si="634"/>
        <v/>
      </c>
      <c r="L5083" s="28" t="str">
        <f t="shared" si="635"/>
        <v/>
      </c>
      <c r="M5083" s="28" t="s">
        <v>6299</v>
      </c>
      <c r="N5083" s="28" t="str">
        <f t="shared" si="636"/>
        <v/>
      </c>
      <c r="O5083" s="28" t="str">
        <f>IF(N5083=1,M5083&amp;" ("&amp;E5083&amp;")",M5083)</f>
        <v>Call+Response</v>
      </c>
      <c r="P5083" s="36">
        <f>INDEX(cpi!$A$1:$M$105,MATCH('Inflation adjust calc'!$E5083,cpi!$A:$A,0),MATCH('Inflation adjust calc'!$D5083,cpi!$1:$1,0))</f>
        <v>216.57300000000001</v>
      </c>
      <c r="Q5083" s="36">
        <f>cpi!$I$2</f>
        <v>240.85300000000001</v>
      </c>
      <c r="R5083" s="36">
        <f t="shared" si="641"/>
        <v>1.1121100044788592</v>
      </c>
      <c r="S5083" s="28" t="str">
        <f t="shared" si="637"/>
        <v/>
      </c>
      <c r="T5083" s="37">
        <f t="shared" si="638"/>
        <v>222422.00089577184</v>
      </c>
      <c r="U5083" s="37">
        <f t="shared" si="639"/>
        <v>236867.19774394773</v>
      </c>
      <c r="V5083" s="37">
        <f t="shared" si="640"/>
        <v>236867.19774394773</v>
      </c>
    </row>
    <row r="5084" spans="1:22">
      <c r="A5084" s="23">
        <v>5083</v>
      </c>
      <c r="B5084" s="3">
        <v>37534</v>
      </c>
      <c r="C5084" s="28">
        <v>10</v>
      </c>
      <c r="D5084" s="29">
        <v>5</v>
      </c>
      <c r="E5084" s="28">
        <v>2002</v>
      </c>
      <c r="F5084" s="31">
        <f>DATE(E5084,D5084,C5084)</f>
        <v>37386</v>
      </c>
      <c r="G5084" s="24" t="s">
        <v>6300</v>
      </c>
      <c r="H5084" s="2">
        <v>200000</v>
      </c>
      <c r="I5084" s="2">
        <v>174682</v>
      </c>
      <c r="J5084" s="2">
        <v>174682</v>
      </c>
      <c r="K5084" s="28" t="str">
        <f t="shared" si="634"/>
        <v/>
      </c>
      <c r="L5084" s="28" t="str">
        <f t="shared" si="635"/>
        <v/>
      </c>
      <c r="M5084" s="28" t="s">
        <v>6300</v>
      </c>
      <c r="N5084" s="28" t="str">
        <f t="shared" si="636"/>
        <v/>
      </c>
      <c r="O5084" s="28" t="str">
        <f>IF(N5084=1,M5084&amp;" ("&amp;E5084&amp;")",M5084)</f>
        <v>The Business of Fancy Dancing</v>
      </c>
      <c r="P5084" s="36">
        <f>INDEX(cpi!$A$1:$M$105,MATCH('Inflation adjust calc'!$E5084,cpi!$A:$A,0),MATCH('Inflation adjust calc'!$D5084,cpi!$1:$1,0))</f>
        <v>179.8</v>
      </c>
      <c r="Q5084" s="36">
        <f>cpi!$I$2</f>
        <v>240.85300000000001</v>
      </c>
      <c r="R5084" s="36">
        <f t="shared" si="641"/>
        <v>1.3395606229143493</v>
      </c>
      <c r="S5084" s="28" t="str">
        <f t="shared" si="637"/>
        <v/>
      </c>
      <c r="T5084" s="37">
        <f t="shared" si="638"/>
        <v>267912.12458286987</v>
      </c>
      <c r="U5084" s="37">
        <f t="shared" si="639"/>
        <v>233997.12873192437</v>
      </c>
      <c r="V5084" s="37">
        <f t="shared" si="640"/>
        <v>233997.12873192437</v>
      </c>
    </row>
    <row r="5085" spans="1:22">
      <c r="A5085" s="23">
        <v>5084</v>
      </c>
      <c r="B5085" s="3">
        <v>37534</v>
      </c>
      <c r="C5085" s="28">
        <v>10</v>
      </c>
      <c r="D5085" s="29">
        <v>5</v>
      </c>
      <c r="E5085" s="28">
        <v>2002</v>
      </c>
      <c r="F5085" s="31">
        <f>DATE(E5085,D5085,C5085)</f>
        <v>37386</v>
      </c>
      <c r="G5085" s="24" t="s">
        <v>6301</v>
      </c>
      <c r="H5085" s="2">
        <v>200000</v>
      </c>
      <c r="I5085" s="2">
        <v>162605</v>
      </c>
      <c r="J5085" s="2">
        <v>162605</v>
      </c>
      <c r="K5085" s="28" t="str">
        <f t="shared" si="634"/>
        <v/>
      </c>
      <c r="L5085" s="28" t="str">
        <f t="shared" si="635"/>
        <v/>
      </c>
      <c r="M5085" s="28" t="s">
        <v>6301</v>
      </c>
      <c r="N5085" s="28" t="str">
        <f t="shared" si="636"/>
        <v/>
      </c>
      <c r="O5085" s="28" t="str">
        <f>IF(N5085=1,M5085&amp;" ("&amp;E5085&amp;")",M5085)</f>
        <v>Hybrid</v>
      </c>
      <c r="P5085" s="36">
        <f>INDEX(cpi!$A$1:$M$105,MATCH('Inflation adjust calc'!$E5085,cpi!$A:$A,0),MATCH('Inflation adjust calc'!$D5085,cpi!$1:$1,0))</f>
        <v>179.8</v>
      </c>
      <c r="Q5085" s="36">
        <f>cpi!$I$2</f>
        <v>240.85300000000001</v>
      </c>
      <c r="R5085" s="36">
        <f t="shared" si="641"/>
        <v>1.3395606229143493</v>
      </c>
      <c r="S5085" s="28" t="str">
        <f t="shared" si="637"/>
        <v/>
      </c>
      <c r="T5085" s="37">
        <f t="shared" si="638"/>
        <v>267912.12458286987</v>
      </c>
      <c r="U5085" s="37">
        <f t="shared" si="639"/>
        <v>217819.25508898776</v>
      </c>
      <c r="V5085" s="37">
        <f t="shared" si="640"/>
        <v>217819.25508898776</v>
      </c>
    </row>
    <row r="5086" spans="1:22">
      <c r="A5086" s="23">
        <v>5085</v>
      </c>
      <c r="B5086" s="3" t="s">
        <v>289</v>
      </c>
      <c r="C5086" s="28">
        <v>13</v>
      </c>
      <c r="D5086" s="29">
        <v>6</v>
      </c>
      <c r="E5086" s="28">
        <v>2008</v>
      </c>
      <c r="F5086" s="31">
        <f>DATE(E5086,D5086,C5086)</f>
        <v>39612</v>
      </c>
      <c r="G5086" s="24" t="s">
        <v>6302</v>
      </c>
      <c r="H5086" s="2">
        <v>200000</v>
      </c>
      <c r="I5086" s="2">
        <v>140016</v>
      </c>
      <c r="J5086" s="2">
        <v>140016</v>
      </c>
      <c r="K5086" s="28" t="str">
        <f t="shared" si="634"/>
        <v/>
      </c>
      <c r="L5086" s="28" t="str">
        <f t="shared" si="635"/>
        <v/>
      </c>
      <c r="M5086" s="28" t="s">
        <v>6302</v>
      </c>
      <c r="N5086" s="28" t="str">
        <f t="shared" si="636"/>
        <v/>
      </c>
      <c r="O5086" s="28" t="str">
        <f>IF(N5086=1,M5086&amp;" ("&amp;E5086&amp;")",M5086)</f>
        <v>Baghead</v>
      </c>
      <c r="P5086" s="36">
        <f>INDEX(cpi!$A$1:$M$105,MATCH('Inflation adjust calc'!$E5086,cpi!$A:$A,0),MATCH('Inflation adjust calc'!$D5086,cpi!$1:$1,0))</f>
        <v>218.815</v>
      </c>
      <c r="Q5086" s="36">
        <f>cpi!$I$2</f>
        <v>240.85300000000001</v>
      </c>
      <c r="R5086" s="36">
        <f t="shared" si="641"/>
        <v>1.1007152160500879</v>
      </c>
      <c r="S5086" s="28" t="str">
        <f t="shared" si="637"/>
        <v/>
      </c>
      <c r="T5086" s="37">
        <f t="shared" si="638"/>
        <v>220143.04321001758</v>
      </c>
      <c r="U5086" s="37">
        <f t="shared" si="639"/>
        <v>154117.74169046912</v>
      </c>
      <c r="V5086" s="37">
        <f t="shared" si="640"/>
        <v>154117.74169046912</v>
      </c>
    </row>
    <row r="5087" spans="1:22">
      <c r="A5087" s="23">
        <v>5086</v>
      </c>
      <c r="B5087" s="3">
        <v>38269</v>
      </c>
      <c r="C5087" s="28">
        <v>10</v>
      </c>
      <c r="D5087" s="29">
        <v>9</v>
      </c>
      <c r="E5087" s="28">
        <v>2004</v>
      </c>
      <c r="F5087" s="31">
        <f>DATE(E5087,D5087,C5087)</f>
        <v>38240</v>
      </c>
      <c r="G5087" s="24" t="s">
        <v>6303</v>
      </c>
      <c r="H5087" s="2">
        <v>200000</v>
      </c>
      <c r="I5087" s="2">
        <v>126021</v>
      </c>
      <c r="J5087" s="2">
        <v>346106</v>
      </c>
      <c r="K5087" s="28" t="str">
        <f t="shared" si="634"/>
        <v/>
      </c>
      <c r="L5087" s="28" t="str">
        <f t="shared" si="635"/>
        <v/>
      </c>
      <c r="M5087" s="28" t="s">
        <v>6303</v>
      </c>
      <c r="N5087" s="28" t="str">
        <f t="shared" si="636"/>
        <v/>
      </c>
      <c r="O5087" s="28" t="str">
        <f>IF(N5087=1,M5087&amp;" ("&amp;E5087&amp;")",M5087)</f>
        <v>Malevolence</v>
      </c>
      <c r="P5087" s="36">
        <f>INDEX(cpi!$A$1:$M$105,MATCH('Inflation adjust calc'!$E5087,cpi!$A:$A,0),MATCH('Inflation adjust calc'!$D5087,cpi!$1:$1,0))</f>
        <v>189.9</v>
      </c>
      <c r="Q5087" s="36">
        <f>cpi!$I$2</f>
        <v>240.85300000000001</v>
      </c>
      <c r="R5087" s="36">
        <f t="shared" si="641"/>
        <v>1.2683149025803053</v>
      </c>
      <c r="S5087" s="28" t="str">
        <f t="shared" si="637"/>
        <v/>
      </c>
      <c r="T5087" s="37">
        <f t="shared" si="638"/>
        <v>253662.98051606107</v>
      </c>
      <c r="U5087" s="37">
        <f t="shared" si="639"/>
        <v>159834.31233807266</v>
      </c>
      <c r="V5087" s="37">
        <f t="shared" si="640"/>
        <v>438971.39767245913</v>
      </c>
    </row>
    <row r="5088" spans="1:22">
      <c r="A5088" s="23">
        <v>5087</v>
      </c>
      <c r="B5088" s="3">
        <v>38604</v>
      </c>
      <c r="C5088" s="28">
        <v>9</v>
      </c>
      <c r="D5088" s="29">
        <v>9</v>
      </c>
      <c r="E5088" s="28">
        <v>2005</v>
      </c>
      <c r="F5088" s="31">
        <f>DATE(E5088,D5088,C5088)</f>
        <v>38604</v>
      </c>
      <c r="G5088" s="24" t="s">
        <v>2417</v>
      </c>
      <c r="H5088" s="2">
        <v>200000</v>
      </c>
      <c r="I5088" s="2">
        <v>44701</v>
      </c>
      <c r="J5088" s="2">
        <v>44701</v>
      </c>
      <c r="K5088" s="28" t="str">
        <f t="shared" si="634"/>
        <v/>
      </c>
      <c r="L5088" s="28" t="str">
        <f t="shared" si="635"/>
        <v/>
      </c>
      <c r="M5088" s="28" t="s">
        <v>2417</v>
      </c>
      <c r="N5088" s="28">
        <f t="shared" si="636"/>
        <v>1</v>
      </c>
      <c r="O5088" s="28" t="str">
        <f>IF(N5088=1,M5088&amp;" ("&amp;E5088&amp;")",M5088)</f>
        <v>Side Effects (2005)</v>
      </c>
      <c r="P5088" s="36">
        <f>INDEX(cpi!$A$1:$M$105,MATCH('Inflation adjust calc'!$E5088,cpi!$A:$A,0),MATCH('Inflation adjust calc'!$D5088,cpi!$1:$1,0))</f>
        <v>198.8</v>
      </c>
      <c r="Q5088" s="36">
        <f>cpi!$I$2</f>
        <v>240.85300000000001</v>
      </c>
      <c r="R5088" s="36">
        <f t="shared" si="641"/>
        <v>1.2115342052313882</v>
      </c>
      <c r="S5088" s="28" t="str">
        <f t="shared" si="637"/>
        <v/>
      </c>
      <c r="T5088" s="37">
        <f t="shared" si="638"/>
        <v>242306.84104627764</v>
      </c>
      <c r="U5088" s="37">
        <f t="shared" si="639"/>
        <v>54156.790508048281</v>
      </c>
      <c r="V5088" s="37">
        <f t="shared" si="640"/>
        <v>54156.790508048281</v>
      </c>
    </row>
    <row r="5089" spans="1:22">
      <c r="A5089" s="23">
        <v>5088</v>
      </c>
      <c r="B5089" s="3">
        <v>39731</v>
      </c>
      <c r="C5089" s="28">
        <v>10</v>
      </c>
      <c r="D5089" s="29">
        <v>10</v>
      </c>
      <c r="E5089" s="28">
        <v>2008</v>
      </c>
      <c r="F5089" s="31">
        <f>DATE(E5089,D5089,C5089)</f>
        <v>39731</v>
      </c>
      <c r="G5089" s="24" t="s">
        <v>6304</v>
      </c>
      <c r="H5089" s="2">
        <v>200000</v>
      </c>
      <c r="I5089" s="2">
        <v>28835</v>
      </c>
      <c r="J5089" s="2">
        <v>52443</v>
      </c>
      <c r="K5089" s="28" t="str">
        <f t="shared" si="634"/>
        <v/>
      </c>
      <c r="L5089" s="28" t="str">
        <f t="shared" si="635"/>
        <v/>
      </c>
      <c r="M5089" s="28" t="s">
        <v>6304</v>
      </c>
      <c r="N5089" s="28" t="str">
        <f t="shared" si="636"/>
        <v/>
      </c>
      <c r="O5089" s="28" t="str">
        <f>IF(N5089=1,M5089&amp;" ("&amp;E5089&amp;")",M5089)</f>
        <v>Good Dick</v>
      </c>
      <c r="P5089" s="36">
        <f>INDEX(cpi!$A$1:$M$105,MATCH('Inflation adjust calc'!$E5089,cpi!$A:$A,0),MATCH('Inflation adjust calc'!$D5089,cpi!$1:$1,0))</f>
        <v>216.57300000000001</v>
      </c>
      <c r="Q5089" s="36">
        <f>cpi!$I$2</f>
        <v>240.85300000000001</v>
      </c>
      <c r="R5089" s="36">
        <f t="shared" si="641"/>
        <v>1.1121100044788592</v>
      </c>
      <c r="S5089" s="28" t="str">
        <f t="shared" si="637"/>
        <v/>
      </c>
      <c r="T5089" s="37">
        <f t="shared" si="638"/>
        <v>222422.00089577184</v>
      </c>
      <c r="U5089" s="37">
        <f t="shared" si="639"/>
        <v>32067.691979147905</v>
      </c>
      <c r="V5089" s="37">
        <f t="shared" si="640"/>
        <v>58322.384964884812</v>
      </c>
    </row>
    <row r="5090" spans="1:22">
      <c r="A5090" s="23">
        <v>5089</v>
      </c>
      <c r="B5090" s="3" t="s">
        <v>859</v>
      </c>
      <c r="C5090" s="28">
        <v>21</v>
      </c>
      <c r="D5090" s="29">
        <v>7</v>
      </c>
      <c r="E5090" s="28">
        <v>2006</v>
      </c>
      <c r="F5090" s="31">
        <f>DATE(E5090,D5090,C5090)</f>
        <v>38919</v>
      </c>
      <c r="G5090" s="24" t="s">
        <v>6305</v>
      </c>
      <c r="H5090" s="2">
        <v>200000</v>
      </c>
      <c r="I5090" s="2">
        <v>7033</v>
      </c>
      <c r="J5090" s="2">
        <v>7033</v>
      </c>
      <c r="K5090" s="28" t="str">
        <f t="shared" si="634"/>
        <v/>
      </c>
      <c r="L5090" s="28" t="str">
        <f t="shared" si="635"/>
        <v/>
      </c>
      <c r="M5090" s="28" t="s">
        <v>6305</v>
      </c>
      <c r="N5090" s="28" t="str">
        <f t="shared" si="636"/>
        <v/>
      </c>
      <c r="O5090" s="28" t="str">
        <f>IF(N5090=1,M5090&amp;" ("&amp;E5090&amp;")",M5090)</f>
        <v>The Case of the Grinning Cat</v>
      </c>
      <c r="P5090" s="36">
        <f>INDEX(cpi!$A$1:$M$105,MATCH('Inflation adjust calc'!$E5090,cpi!$A:$A,0),MATCH('Inflation adjust calc'!$D5090,cpi!$1:$1,0))</f>
        <v>203.5</v>
      </c>
      <c r="Q5090" s="36">
        <f>cpi!$I$2</f>
        <v>240.85300000000001</v>
      </c>
      <c r="R5090" s="36">
        <f t="shared" si="641"/>
        <v>1.1835528255528256</v>
      </c>
      <c r="S5090" s="28" t="str">
        <f t="shared" si="637"/>
        <v/>
      </c>
      <c r="T5090" s="37">
        <f t="shared" si="638"/>
        <v>236710.5651105651</v>
      </c>
      <c r="U5090" s="37">
        <f t="shared" si="639"/>
        <v>8323.9270221130228</v>
      </c>
      <c r="V5090" s="37">
        <f t="shared" si="640"/>
        <v>8323.9270221130228</v>
      </c>
    </row>
    <row r="5091" spans="1:22">
      <c r="A5091" s="23">
        <v>5090</v>
      </c>
      <c r="B5091" s="3">
        <v>38534</v>
      </c>
      <c r="C5091" s="28">
        <v>7</v>
      </c>
      <c r="D5091" s="29">
        <v>1</v>
      </c>
      <c r="E5091" s="28">
        <v>2005</v>
      </c>
      <c r="F5091" s="31">
        <f>DATE(E5091,D5091,C5091)</f>
        <v>38359</v>
      </c>
      <c r="G5091" s="24" t="s">
        <v>6306</v>
      </c>
      <c r="H5091" s="2">
        <v>200000</v>
      </c>
      <c r="I5091" s="2">
        <v>6260</v>
      </c>
      <c r="J5091" s="2">
        <v>6260</v>
      </c>
      <c r="K5091" s="28" t="str">
        <f t="shared" si="634"/>
        <v/>
      </c>
      <c r="L5091" s="28" t="str">
        <f t="shared" si="635"/>
        <v/>
      </c>
      <c r="M5091" s="28" t="s">
        <v>6306</v>
      </c>
      <c r="N5091" s="28" t="str">
        <f t="shared" si="636"/>
        <v/>
      </c>
      <c r="O5091" s="28" t="str">
        <f>IF(N5091=1,M5091&amp;" ("&amp;E5091&amp;")",M5091)</f>
        <v>Solitude</v>
      </c>
      <c r="P5091" s="36">
        <f>INDEX(cpi!$A$1:$M$105,MATCH('Inflation adjust calc'!$E5091,cpi!$A:$A,0),MATCH('Inflation adjust calc'!$D5091,cpi!$1:$1,0))</f>
        <v>190.7</v>
      </c>
      <c r="Q5091" s="36">
        <f>cpi!$I$2</f>
        <v>240.85300000000001</v>
      </c>
      <c r="R5091" s="36">
        <f t="shared" si="641"/>
        <v>1.2629942317776615</v>
      </c>
      <c r="S5091" s="28" t="str">
        <f t="shared" si="637"/>
        <v/>
      </c>
      <c r="T5091" s="37">
        <f t="shared" si="638"/>
        <v>252598.8463555323</v>
      </c>
      <c r="U5091" s="37">
        <f t="shared" si="639"/>
        <v>7906.3438909281604</v>
      </c>
      <c r="V5091" s="37">
        <f t="shared" si="640"/>
        <v>7906.3438909281604</v>
      </c>
    </row>
    <row r="5092" spans="1:22">
      <c r="A5092" s="23">
        <v>5091</v>
      </c>
      <c r="B5092" s="3" t="s">
        <v>1016</v>
      </c>
      <c r="C5092" s="28">
        <v>14</v>
      </c>
      <c r="D5092" s="29">
        <v>3</v>
      </c>
      <c r="E5092" s="28">
        <v>2014</v>
      </c>
      <c r="F5092" s="31">
        <f>DATE(E5092,D5092,C5092)</f>
        <v>41712</v>
      </c>
      <c r="G5092" s="24" t="s">
        <v>6307</v>
      </c>
      <c r="H5092" s="2">
        <v>200000</v>
      </c>
      <c r="I5092" s="2">
        <v>3648</v>
      </c>
      <c r="J5092" s="2">
        <v>3648</v>
      </c>
      <c r="K5092" s="28" t="str">
        <f t="shared" si="634"/>
        <v/>
      </c>
      <c r="L5092" s="28" t="str">
        <f t="shared" si="635"/>
        <v/>
      </c>
      <c r="M5092" s="28" t="s">
        <v>6307</v>
      </c>
      <c r="N5092" s="28" t="str">
        <f t="shared" si="636"/>
        <v/>
      </c>
      <c r="O5092" s="28" t="str">
        <f>IF(N5092=1,M5092&amp;" ("&amp;E5092&amp;")",M5092)</f>
        <v>The Word</v>
      </c>
      <c r="P5092" s="36">
        <f>INDEX(cpi!$A$1:$M$105,MATCH('Inflation adjust calc'!$E5092,cpi!$A:$A,0),MATCH('Inflation adjust calc'!$D5092,cpi!$1:$1,0))</f>
        <v>236.29300000000001</v>
      </c>
      <c r="Q5092" s="36">
        <f>cpi!$I$2</f>
        <v>240.85300000000001</v>
      </c>
      <c r="R5092" s="36">
        <f t="shared" si="641"/>
        <v>1.0192980748477525</v>
      </c>
      <c r="S5092" s="28" t="str">
        <f t="shared" si="637"/>
        <v/>
      </c>
      <c r="T5092" s="37">
        <f t="shared" si="638"/>
        <v>203859.61496955049</v>
      </c>
      <c r="U5092" s="37">
        <f t="shared" si="639"/>
        <v>3718.3993770446009</v>
      </c>
      <c r="V5092" s="37">
        <f t="shared" si="640"/>
        <v>3718.3993770446009</v>
      </c>
    </row>
    <row r="5093" spans="1:22">
      <c r="A5093" s="23">
        <v>5092</v>
      </c>
      <c r="B5093" s="3" t="s">
        <v>377</v>
      </c>
      <c r="C5093" s="28">
        <v>15</v>
      </c>
      <c r="D5093" s="29">
        <v>6</v>
      </c>
      <c r="E5093" s="28">
        <v>2007</v>
      </c>
      <c r="F5093" s="31">
        <f>DATE(E5093,D5093,C5093)</f>
        <v>39248</v>
      </c>
      <c r="G5093" s="24" t="s">
        <v>6308</v>
      </c>
      <c r="H5093" s="2">
        <v>200000</v>
      </c>
      <c r="I5093" s="2">
        <v>1217</v>
      </c>
      <c r="J5093" s="2">
        <v>1217</v>
      </c>
      <c r="K5093" s="28" t="str">
        <f t="shared" si="634"/>
        <v/>
      </c>
      <c r="L5093" s="28" t="str">
        <f t="shared" si="635"/>
        <v/>
      </c>
      <c r="M5093" s="28" t="s">
        <v>6308</v>
      </c>
      <c r="N5093" s="28" t="str">
        <f t="shared" si="636"/>
        <v/>
      </c>
      <c r="O5093" s="28" t="str">
        <f>IF(N5093=1,M5093&amp;" ("&amp;E5093&amp;")",M5093)</f>
        <v>The Trials of Darryl Hunt</v>
      </c>
      <c r="P5093" s="36">
        <f>INDEX(cpi!$A$1:$M$105,MATCH('Inflation adjust calc'!$E5093,cpi!$A:$A,0),MATCH('Inflation adjust calc'!$D5093,cpi!$1:$1,0))</f>
        <v>208.352</v>
      </c>
      <c r="Q5093" s="36">
        <f>cpi!$I$2</f>
        <v>240.85300000000001</v>
      </c>
      <c r="R5093" s="36">
        <f t="shared" si="641"/>
        <v>1.1559908232222393</v>
      </c>
      <c r="S5093" s="28" t="str">
        <f t="shared" si="637"/>
        <v/>
      </c>
      <c r="T5093" s="37">
        <f t="shared" si="638"/>
        <v>231198.16464444785</v>
      </c>
      <c r="U5093" s="37">
        <f t="shared" si="639"/>
        <v>1406.8408318614652</v>
      </c>
      <c r="V5093" s="37">
        <f t="shared" si="640"/>
        <v>1406.8408318614652</v>
      </c>
    </row>
    <row r="5094" spans="1:22">
      <c r="A5094" s="23">
        <v>5093</v>
      </c>
      <c r="B5094" s="3" t="s">
        <v>2398</v>
      </c>
      <c r="C5094" s="28">
        <v>19</v>
      </c>
      <c r="D5094" s="29">
        <v>10</v>
      </c>
      <c r="E5094" s="28">
        <v>2007</v>
      </c>
      <c r="F5094" s="31">
        <f>DATE(E5094,D5094,C5094)</f>
        <v>39374</v>
      </c>
      <c r="G5094" s="24" t="s">
        <v>6309</v>
      </c>
      <c r="H5094" s="2">
        <v>200000</v>
      </c>
      <c r="I5094">
        <v>0</v>
      </c>
      <c r="J5094">
        <v>0</v>
      </c>
      <c r="K5094" s="28">
        <f t="shared" si="634"/>
        <v>1</v>
      </c>
      <c r="L5094" s="28" t="str">
        <f t="shared" si="635"/>
        <v/>
      </c>
      <c r="M5094" s="28" t="s">
        <v>6309</v>
      </c>
      <c r="N5094" s="28" t="str">
        <f t="shared" si="636"/>
        <v/>
      </c>
      <c r="O5094" s="28" t="str">
        <f>IF(N5094=1,M5094&amp;" ("&amp;E5094&amp;")",M5094)</f>
        <v>The Man From Earth</v>
      </c>
      <c r="P5094" s="36">
        <f>INDEX(cpi!$A$1:$M$105,MATCH('Inflation adjust calc'!$E5094,cpi!$A:$A,0),MATCH('Inflation adjust calc'!$D5094,cpi!$1:$1,0))</f>
        <v>208.93600000000001</v>
      </c>
      <c r="Q5094" s="36">
        <f>cpi!$I$2</f>
        <v>240.85300000000001</v>
      </c>
      <c r="R5094" s="36">
        <f t="shared" si="641"/>
        <v>1.1527596967492437</v>
      </c>
      <c r="S5094" s="28" t="str">
        <f t="shared" si="637"/>
        <v/>
      </c>
      <c r="T5094" s="37">
        <f t="shared" si="638"/>
        <v>230551.93934984875</v>
      </c>
      <c r="U5094" s="37">
        <f t="shared" si="639"/>
        <v>0</v>
      </c>
      <c r="V5094" s="37">
        <f t="shared" si="640"/>
        <v>0</v>
      </c>
    </row>
    <row r="5095" spans="1:22">
      <c r="A5095" s="23">
        <v>5094</v>
      </c>
      <c r="B5095" s="3" t="s">
        <v>2292</v>
      </c>
      <c r="C5095" s="28">
        <v>31</v>
      </c>
      <c r="D5095" s="29">
        <v>12</v>
      </c>
      <c r="E5095" s="28">
        <v>2004</v>
      </c>
      <c r="F5095" s="31">
        <f>DATE(E5095,D5095,C5095)</f>
        <v>38352</v>
      </c>
      <c r="G5095" s="24" t="s">
        <v>6310</v>
      </c>
      <c r="H5095" s="2">
        <v>200000</v>
      </c>
      <c r="I5095">
        <v>0</v>
      </c>
      <c r="J5095">
        <v>0</v>
      </c>
      <c r="K5095" s="28">
        <f t="shared" si="634"/>
        <v>1</v>
      </c>
      <c r="L5095" s="28" t="str">
        <f t="shared" si="635"/>
        <v/>
      </c>
      <c r="M5095" s="28" t="s">
        <v>6310</v>
      </c>
      <c r="N5095" s="28" t="str">
        <f t="shared" si="636"/>
        <v/>
      </c>
      <c r="O5095" s="28" t="str">
        <f>IF(N5095=1,M5095&amp;" ("&amp;E5095&amp;")",M5095)</f>
        <v>Samantha: An American Girl Holiday</v>
      </c>
      <c r="P5095" s="36">
        <f>INDEX(cpi!$A$1:$M$105,MATCH('Inflation adjust calc'!$E5095,cpi!$A:$A,0),MATCH('Inflation adjust calc'!$D5095,cpi!$1:$1,0))</f>
        <v>190.3</v>
      </c>
      <c r="Q5095" s="36">
        <f>cpi!$I$2</f>
        <v>240.85300000000001</v>
      </c>
      <c r="R5095" s="36">
        <f t="shared" si="641"/>
        <v>1.2656489753021545</v>
      </c>
      <c r="S5095" s="28" t="str">
        <f t="shared" si="637"/>
        <v/>
      </c>
      <c r="T5095" s="37">
        <f t="shared" si="638"/>
        <v>253129.79506043089</v>
      </c>
      <c r="U5095" s="37">
        <f t="shared" si="639"/>
        <v>0</v>
      </c>
      <c r="V5095" s="37">
        <f t="shared" si="640"/>
        <v>0</v>
      </c>
    </row>
    <row r="5096" spans="1:22">
      <c r="A5096" s="23">
        <v>5095</v>
      </c>
      <c r="B5096" s="3" t="s">
        <v>6311</v>
      </c>
      <c r="C5096" s="28">
        <v>17</v>
      </c>
      <c r="D5096" s="29">
        <v>1</v>
      </c>
      <c r="E5096" s="28">
        <v>2008</v>
      </c>
      <c r="F5096" s="31">
        <f>DATE(E5096,D5096,C5096)</f>
        <v>39464</v>
      </c>
      <c r="G5096" s="24" t="s">
        <v>6312</v>
      </c>
      <c r="H5096" s="2">
        <v>200000</v>
      </c>
      <c r="I5096">
        <v>0</v>
      </c>
      <c r="J5096">
        <v>0</v>
      </c>
      <c r="K5096" s="28">
        <f t="shared" si="634"/>
        <v>1</v>
      </c>
      <c r="L5096" s="28" t="str">
        <f t="shared" si="635"/>
        <v/>
      </c>
      <c r="M5096" s="28" t="s">
        <v>6312</v>
      </c>
      <c r="N5096" s="28" t="str">
        <f t="shared" si="636"/>
        <v/>
      </c>
      <c r="O5096" s="28" t="str">
        <f>IF(N5096=1,M5096&amp;" ("&amp;E5096&amp;")",M5096)</f>
        <v>Yesterday Was a Lie</v>
      </c>
      <c r="P5096" s="36">
        <f>INDEX(cpi!$A$1:$M$105,MATCH('Inflation adjust calc'!$E5096,cpi!$A:$A,0),MATCH('Inflation adjust calc'!$D5096,cpi!$1:$1,0))</f>
        <v>211.08</v>
      </c>
      <c r="Q5096" s="36">
        <f>cpi!$I$2</f>
        <v>240.85300000000001</v>
      </c>
      <c r="R5096" s="36">
        <f t="shared" si="641"/>
        <v>1.1410507864316846</v>
      </c>
      <c r="S5096" s="28" t="str">
        <f t="shared" si="637"/>
        <v/>
      </c>
      <c r="T5096" s="37">
        <f t="shared" si="638"/>
        <v>228210.15728633691</v>
      </c>
      <c r="U5096" s="37">
        <f t="shared" si="639"/>
        <v>0</v>
      </c>
      <c r="V5096" s="37">
        <f t="shared" si="640"/>
        <v>0</v>
      </c>
    </row>
    <row r="5097" spans="1:22">
      <c r="A5097" s="23">
        <v>5096</v>
      </c>
      <c r="B5097" s="3">
        <v>41982</v>
      </c>
      <c r="C5097" s="28">
        <v>12</v>
      </c>
      <c r="D5097" s="29">
        <v>9</v>
      </c>
      <c r="E5097" s="28">
        <v>2014</v>
      </c>
      <c r="F5097" s="31">
        <f>DATE(E5097,D5097,C5097)</f>
        <v>41894</v>
      </c>
      <c r="G5097" s="24" t="s">
        <v>6313</v>
      </c>
      <c r="H5097" s="2">
        <v>200000</v>
      </c>
      <c r="I5097">
        <v>0</v>
      </c>
      <c r="J5097">
        <v>0</v>
      </c>
      <c r="K5097" s="28">
        <f t="shared" si="634"/>
        <v>1</v>
      </c>
      <c r="L5097" s="28" t="str">
        <f t="shared" si="635"/>
        <v/>
      </c>
      <c r="M5097" s="28" t="s">
        <v>6313</v>
      </c>
      <c r="N5097" s="28" t="str">
        <f t="shared" si="636"/>
        <v/>
      </c>
      <c r="O5097" s="28" t="str">
        <f>IF(N5097=1,M5097&amp;" ("&amp;E5097&amp;")",M5097)</f>
        <v>Archaeology of a Woman</v>
      </c>
      <c r="P5097" s="36">
        <f>INDEX(cpi!$A$1:$M$105,MATCH('Inflation adjust calc'!$E5097,cpi!$A:$A,0),MATCH('Inflation adjust calc'!$D5097,cpi!$1:$1,0))</f>
        <v>238.03100000000001</v>
      </c>
      <c r="Q5097" s="36">
        <f>cpi!$I$2</f>
        <v>240.85300000000001</v>
      </c>
      <c r="R5097" s="36">
        <f t="shared" si="641"/>
        <v>1.0118555986405133</v>
      </c>
      <c r="S5097" s="28" t="str">
        <f t="shared" si="637"/>
        <v/>
      </c>
      <c r="T5097" s="37">
        <f t="shared" si="638"/>
        <v>202371.11972810267</v>
      </c>
      <c r="U5097" s="37">
        <f t="shared" si="639"/>
        <v>0</v>
      </c>
      <c r="V5097" s="37">
        <f t="shared" si="640"/>
        <v>0</v>
      </c>
    </row>
    <row r="5098" spans="1:22">
      <c r="A5098" s="23">
        <v>5097</v>
      </c>
      <c r="B5098" s="3" t="s">
        <v>6314</v>
      </c>
      <c r="C5098" s="28">
        <v>26</v>
      </c>
      <c r="D5098" s="29">
        <v>8</v>
      </c>
      <c r="E5098" s="28">
        <v>2014</v>
      </c>
      <c r="F5098" s="31">
        <f>DATE(E5098,D5098,C5098)</f>
        <v>41877</v>
      </c>
      <c r="G5098" s="24" t="s">
        <v>6315</v>
      </c>
      <c r="H5098" s="2">
        <v>200000</v>
      </c>
      <c r="I5098">
        <v>0</v>
      </c>
      <c r="J5098">
        <v>0</v>
      </c>
      <c r="K5098" s="28">
        <f t="shared" si="634"/>
        <v>1</v>
      </c>
      <c r="L5098" s="28" t="str">
        <f t="shared" si="635"/>
        <v/>
      </c>
      <c r="M5098" s="28" t="s">
        <v>6315</v>
      </c>
      <c r="N5098" s="28" t="str">
        <f t="shared" si="636"/>
        <v/>
      </c>
      <c r="O5098" s="28" t="str">
        <f>IF(N5098=1,M5098&amp;" ("&amp;E5098&amp;")",M5098)</f>
        <v>Sanctuary; Quite a Conundrum</v>
      </c>
      <c r="P5098" s="36">
        <f>INDEX(cpi!$A$1:$M$105,MATCH('Inflation adjust calc'!$E5098,cpi!$A:$A,0),MATCH('Inflation adjust calc'!$D5098,cpi!$1:$1,0))</f>
        <v>237.852</v>
      </c>
      <c r="Q5098" s="36">
        <f>cpi!$I$2</f>
        <v>240.85300000000001</v>
      </c>
      <c r="R5098" s="36">
        <f t="shared" si="641"/>
        <v>1.0126170896187545</v>
      </c>
      <c r="S5098" s="28" t="str">
        <f t="shared" si="637"/>
        <v/>
      </c>
      <c r="T5098" s="37">
        <f t="shared" si="638"/>
        <v>202523.41792375091</v>
      </c>
      <c r="U5098" s="37">
        <f t="shared" si="639"/>
        <v>0</v>
      </c>
      <c r="V5098" s="37">
        <f t="shared" si="640"/>
        <v>0</v>
      </c>
    </row>
    <row r="5099" spans="1:22">
      <c r="A5099" s="23">
        <v>5098</v>
      </c>
      <c r="B5099" s="3" t="s">
        <v>5101</v>
      </c>
      <c r="C5099" s="28">
        <v>29</v>
      </c>
      <c r="D5099" s="29">
        <v>9</v>
      </c>
      <c r="E5099" s="28">
        <v>2015</v>
      </c>
      <c r="F5099" s="31">
        <f>DATE(E5099,D5099,C5099)</f>
        <v>42276</v>
      </c>
      <c r="G5099" s="24" t="s">
        <v>6316</v>
      </c>
      <c r="H5099" s="2">
        <v>200000</v>
      </c>
      <c r="I5099">
        <v>0</v>
      </c>
      <c r="J5099">
        <v>0</v>
      </c>
      <c r="K5099" s="28">
        <f t="shared" si="634"/>
        <v>1</v>
      </c>
      <c r="L5099" s="28" t="str">
        <f t="shared" si="635"/>
        <v/>
      </c>
      <c r="M5099" s="28" t="s">
        <v>6316</v>
      </c>
      <c r="N5099" s="28" t="str">
        <f t="shared" si="636"/>
        <v/>
      </c>
      <c r="O5099" s="28" t="str">
        <f>IF(N5099=1,M5099&amp;" ("&amp;E5099&amp;")",M5099)</f>
        <v>Theresa Is a Mother</v>
      </c>
      <c r="P5099" s="36">
        <f>INDEX(cpi!$A$1:$M$105,MATCH('Inflation adjust calc'!$E5099,cpi!$A:$A,0),MATCH('Inflation adjust calc'!$D5099,cpi!$1:$1,0))</f>
        <v>237.94499999999999</v>
      </c>
      <c r="Q5099" s="36">
        <f>cpi!$I$2</f>
        <v>240.85300000000001</v>
      </c>
      <c r="R5099" s="36">
        <f t="shared" si="641"/>
        <v>1.0122213116476497</v>
      </c>
      <c r="S5099" s="28" t="str">
        <f t="shared" si="637"/>
        <v/>
      </c>
      <c r="T5099" s="37">
        <f t="shared" si="638"/>
        <v>202444.26232952994</v>
      </c>
      <c r="U5099" s="37">
        <f t="shared" si="639"/>
        <v>0</v>
      </c>
      <c r="V5099" s="37">
        <f t="shared" si="640"/>
        <v>0</v>
      </c>
    </row>
    <row r="5100" spans="1:22">
      <c r="A5100" s="23">
        <v>5099</v>
      </c>
      <c r="B5100" s="3">
        <v>42288</v>
      </c>
      <c r="C5100" s="28">
        <v>10</v>
      </c>
      <c r="D5100" s="29">
        <v>11</v>
      </c>
      <c r="E5100" s="28">
        <v>2015</v>
      </c>
      <c r="F5100" s="31">
        <f>DATE(E5100,D5100,C5100)</f>
        <v>42318</v>
      </c>
      <c r="G5100" s="24" t="s">
        <v>6317</v>
      </c>
      <c r="H5100" s="2">
        <v>200000</v>
      </c>
      <c r="I5100">
        <v>0</v>
      </c>
      <c r="J5100">
        <v>0</v>
      </c>
      <c r="K5100" s="28">
        <f t="shared" si="634"/>
        <v>1</v>
      </c>
      <c r="L5100" s="28" t="str">
        <f t="shared" si="635"/>
        <v/>
      </c>
      <c r="M5100" s="28" t="s">
        <v>6317</v>
      </c>
      <c r="N5100" s="28" t="str">
        <f t="shared" si="636"/>
        <v/>
      </c>
      <c r="O5100" s="28" t="str">
        <f>IF(N5100=1,M5100&amp;" ("&amp;E5100&amp;")",M5100)</f>
        <v>Perfect Cowboy</v>
      </c>
      <c r="P5100" s="36">
        <f>INDEX(cpi!$A$1:$M$105,MATCH('Inflation adjust calc'!$E5100,cpi!$A:$A,0),MATCH('Inflation adjust calc'!$D5100,cpi!$1:$1,0))</f>
        <v>237.33600000000001</v>
      </c>
      <c r="Q5100" s="36">
        <f>cpi!$I$2</f>
        <v>240.85300000000001</v>
      </c>
      <c r="R5100" s="36">
        <f t="shared" si="641"/>
        <v>1.014818653722992</v>
      </c>
      <c r="S5100" s="28" t="str">
        <f t="shared" si="637"/>
        <v/>
      </c>
      <c r="T5100" s="37">
        <f t="shared" si="638"/>
        <v>202963.7307445984</v>
      </c>
      <c r="U5100" s="37">
        <f t="shared" si="639"/>
        <v>0</v>
      </c>
      <c r="V5100" s="37">
        <f t="shared" si="640"/>
        <v>0</v>
      </c>
    </row>
    <row r="5101" spans="1:22">
      <c r="A5101" s="23">
        <v>5100</v>
      </c>
      <c r="B5101" s="3" t="s">
        <v>1976</v>
      </c>
      <c r="C5101" s="28">
        <v>31</v>
      </c>
      <c r="D5101" s="29">
        <v>12</v>
      </c>
      <c r="E5101" s="28">
        <v>2014</v>
      </c>
      <c r="F5101" s="31">
        <f>DATE(E5101,D5101,C5101)</f>
        <v>42004</v>
      </c>
      <c r="G5101" s="24" t="s">
        <v>6318</v>
      </c>
      <c r="H5101" s="2">
        <v>200000</v>
      </c>
      <c r="I5101">
        <v>0</v>
      </c>
      <c r="J5101">
        <v>0</v>
      </c>
      <c r="K5101" s="28">
        <f t="shared" si="634"/>
        <v>1</v>
      </c>
      <c r="L5101" s="28" t="str">
        <f t="shared" si="635"/>
        <v/>
      </c>
      <c r="M5101" s="28" t="s">
        <v>6318</v>
      </c>
      <c r="N5101" s="28" t="str">
        <f t="shared" si="636"/>
        <v/>
      </c>
      <c r="O5101" s="28" t="str">
        <f>IF(N5101=1,M5101&amp;" ("&amp;E5101&amp;")",M5101)</f>
        <v>H.</v>
      </c>
      <c r="P5101" s="36">
        <f>INDEX(cpi!$A$1:$M$105,MATCH('Inflation adjust calc'!$E5101,cpi!$A:$A,0),MATCH('Inflation adjust calc'!$D5101,cpi!$1:$1,0))</f>
        <v>234.81200000000001</v>
      </c>
      <c r="Q5101" s="36">
        <f>cpi!$I$2</f>
        <v>240.85300000000001</v>
      </c>
      <c r="R5101" s="36">
        <f t="shared" si="641"/>
        <v>1.0257269645503637</v>
      </c>
      <c r="S5101" s="28" t="str">
        <f t="shared" si="637"/>
        <v/>
      </c>
      <c r="T5101" s="37">
        <f t="shared" si="638"/>
        <v>205145.39291007275</v>
      </c>
      <c r="U5101" s="37">
        <f t="shared" si="639"/>
        <v>0</v>
      </c>
      <c r="V5101" s="37">
        <f t="shared" si="640"/>
        <v>0</v>
      </c>
    </row>
    <row r="5102" spans="1:22">
      <c r="A5102" s="23">
        <v>5101</v>
      </c>
      <c r="B5102" s="3" t="s">
        <v>975</v>
      </c>
      <c r="C5102" s="28">
        <v>23</v>
      </c>
      <c r="D5102" s="29">
        <v>9</v>
      </c>
      <c r="E5102" s="28">
        <v>2011</v>
      </c>
      <c r="F5102" s="31">
        <f>DATE(E5102,D5102,C5102)</f>
        <v>40809</v>
      </c>
      <c r="G5102" s="24" t="s">
        <v>6319</v>
      </c>
      <c r="H5102" s="2">
        <v>190000</v>
      </c>
      <c r="I5102" s="2">
        <v>484592</v>
      </c>
      <c r="J5102" s="2">
        <v>1577585</v>
      </c>
      <c r="K5102" s="28" t="str">
        <f t="shared" si="634"/>
        <v/>
      </c>
      <c r="L5102" s="28" t="str">
        <f t="shared" si="635"/>
        <v/>
      </c>
      <c r="M5102" s="28" t="s">
        <v>6319</v>
      </c>
      <c r="N5102" s="28" t="str">
        <f t="shared" si="636"/>
        <v/>
      </c>
      <c r="O5102" s="28" t="str">
        <f>IF(N5102=1,M5102&amp;" ("&amp;E5102&amp;")",M5102)</f>
        <v>Weekend</v>
      </c>
      <c r="P5102" s="36">
        <f>INDEX(cpi!$A$1:$M$105,MATCH('Inflation adjust calc'!$E5102,cpi!$A:$A,0),MATCH('Inflation adjust calc'!$D5102,cpi!$1:$1,0))</f>
        <v>226.88900000000001</v>
      </c>
      <c r="Q5102" s="36">
        <f>cpi!$I$2</f>
        <v>240.85300000000001</v>
      </c>
      <c r="R5102" s="36">
        <f t="shared" si="641"/>
        <v>1.0615455134449003</v>
      </c>
      <c r="S5102" s="28" t="str">
        <f t="shared" si="637"/>
        <v/>
      </c>
      <c r="T5102" s="37">
        <f t="shared" si="638"/>
        <v>201693.64755453105</v>
      </c>
      <c r="U5102" s="37">
        <f t="shared" si="639"/>
        <v>514416.46345129114</v>
      </c>
      <c r="V5102" s="37">
        <f t="shared" si="640"/>
        <v>1674678.2788279732</v>
      </c>
    </row>
    <row r="5103" spans="1:22">
      <c r="A5103" s="23">
        <v>5102</v>
      </c>
      <c r="B5103" s="3" t="s">
        <v>2466</v>
      </c>
      <c r="C5103" s="28">
        <v>22</v>
      </c>
      <c r="D5103" s="29">
        <v>1</v>
      </c>
      <c r="E5103" s="28">
        <v>1999</v>
      </c>
      <c r="F5103" s="31">
        <f>DATE(E5103,D5103,C5103)</f>
        <v>36182</v>
      </c>
      <c r="G5103" s="24" t="s">
        <v>6320</v>
      </c>
      <c r="H5103" s="2">
        <v>180000</v>
      </c>
      <c r="I5103" s="2">
        <v>933933</v>
      </c>
      <c r="J5103" s="2">
        <v>1628579</v>
      </c>
      <c r="K5103" s="28" t="str">
        <f t="shared" si="634"/>
        <v/>
      </c>
      <c r="L5103" s="28" t="str">
        <f t="shared" si="635"/>
        <v/>
      </c>
      <c r="M5103" s="28" t="s">
        <v>6320</v>
      </c>
      <c r="N5103" s="28" t="str">
        <f t="shared" si="636"/>
        <v/>
      </c>
      <c r="O5103" s="28" t="str">
        <f>IF(N5103=1,M5103&amp;" ("&amp;E5103&amp;")",M5103)</f>
        <v>Bacheha-Ye aseman</v>
      </c>
      <c r="P5103" s="36">
        <f>INDEX(cpi!$A$1:$M$105,MATCH('Inflation adjust calc'!$E5103,cpi!$A:$A,0),MATCH('Inflation adjust calc'!$D5103,cpi!$1:$1,0))</f>
        <v>164.3</v>
      </c>
      <c r="Q5103" s="36">
        <f>cpi!$I$2</f>
        <v>240.85300000000001</v>
      </c>
      <c r="R5103" s="36">
        <f t="shared" si="641"/>
        <v>1.4659342665855142</v>
      </c>
      <c r="S5103" s="28" t="str">
        <f t="shared" si="637"/>
        <v/>
      </c>
      <c r="T5103" s="37">
        <f t="shared" si="638"/>
        <v>263868.16798539256</v>
      </c>
      <c r="U5103" s="37">
        <f t="shared" si="639"/>
        <v>1369084.3873950089</v>
      </c>
      <c r="V5103" s="37">
        <f t="shared" si="640"/>
        <v>2387389.7619415703</v>
      </c>
    </row>
    <row r="5104" spans="1:22">
      <c r="A5104" s="23">
        <v>5103</v>
      </c>
      <c r="B5104" s="3" t="s">
        <v>1056</v>
      </c>
      <c r="C5104" s="28">
        <v>27</v>
      </c>
      <c r="D5104" s="29">
        <v>2</v>
      </c>
      <c r="E5104" s="28">
        <v>2015</v>
      </c>
      <c r="F5104" s="31">
        <f>DATE(E5104,D5104,C5104)</f>
        <v>42062</v>
      </c>
      <c r="G5104" s="24" t="s">
        <v>6321</v>
      </c>
      <c r="H5104" s="2">
        <v>180000</v>
      </c>
      <c r="I5104" s="2">
        <v>8956</v>
      </c>
      <c r="J5104" s="2">
        <v>8956</v>
      </c>
      <c r="K5104" s="28" t="str">
        <f t="shared" si="634"/>
        <v/>
      </c>
      <c r="L5104" s="28" t="str">
        <f t="shared" si="635"/>
        <v/>
      </c>
      <c r="M5104" s="28" t="s">
        <v>6321</v>
      </c>
      <c r="N5104" s="28" t="str">
        <f t="shared" si="636"/>
        <v/>
      </c>
      <c r="O5104" s="28" t="str">
        <f>IF(N5104=1,M5104&amp;" ("&amp;E5104&amp;")",M5104)</f>
        <v>Butterfly Girl</v>
      </c>
      <c r="P5104" s="36">
        <f>INDEX(cpi!$A$1:$M$105,MATCH('Inflation adjust calc'!$E5104,cpi!$A:$A,0),MATCH('Inflation adjust calc'!$D5104,cpi!$1:$1,0))</f>
        <v>234.72200000000001</v>
      </c>
      <c r="Q5104" s="36">
        <f>cpi!$I$2</f>
        <v>240.85300000000001</v>
      </c>
      <c r="R5104" s="36">
        <f t="shared" si="641"/>
        <v>1.0261202614156322</v>
      </c>
      <c r="S5104" s="28" t="str">
        <f t="shared" si="637"/>
        <v/>
      </c>
      <c r="T5104" s="37">
        <f t="shared" si="638"/>
        <v>184701.6470548138</v>
      </c>
      <c r="U5104" s="37">
        <f t="shared" si="639"/>
        <v>9189.9330612384019</v>
      </c>
      <c r="V5104" s="37">
        <f t="shared" si="640"/>
        <v>9189.9330612384019</v>
      </c>
    </row>
    <row r="5105" spans="1:22">
      <c r="A5105" s="23">
        <v>5104</v>
      </c>
      <c r="B5105" s="3">
        <v>31632</v>
      </c>
      <c r="C5105" s="28">
        <v>8</v>
      </c>
      <c r="D5105" s="29">
        <v>8</v>
      </c>
      <c r="E5105" s="28">
        <v>1986</v>
      </c>
      <c r="F5105" s="31">
        <f>DATE(E5105,D5105,C5105)</f>
        <v>31632</v>
      </c>
      <c r="G5105" s="24" t="s">
        <v>6322</v>
      </c>
      <c r="H5105" s="2">
        <v>175000</v>
      </c>
      <c r="I5105" s="2">
        <v>7137502</v>
      </c>
      <c r="J5105" s="2">
        <v>7137502</v>
      </c>
      <c r="K5105" s="28" t="str">
        <f t="shared" si="634"/>
        <v/>
      </c>
      <c r="L5105" s="28" t="str">
        <f t="shared" si="635"/>
        <v/>
      </c>
      <c r="M5105" s="28" t="s">
        <v>6322</v>
      </c>
      <c r="N5105" s="28" t="str">
        <f t="shared" si="636"/>
        <v/>
      </c>
      <c r="O5105" s="28" t="str">
        <f>IF(N5105=1,M5105&amp;" ("&amp;E5105&amp;")",M5105)</f>
        <v>She's Gotta Have It</v>
      </c>
      <c r="P5105" s="36">
        <f>INDEX(cpi!$A$1:$M$105,MATCH('Inflation adjust calc'!$E5105,cpi!$A:$A,0),MATCH('Inflation adjust calc'!$D5105,cpi!$1:$1,0))</f>
        <v>109.7</v>
      </c>
      <c r="Q5105" s="36">
        <f>cpi!$I$2</f>
        <v>240.85300000000001</v>
      </c>
      <c r="R5105" s="36">
        <f t="shared" si="641"/>
        <v>2.1955606198723792</v>
      </c>
      <c r="S5105" s="28" t="str">
        <f t="shared" si="637"/>
        <v/>
      </c>
      <c r="T5105" s="37">
        <f t="shared" si="638"/>
        <v>384223.10847766633</v>
      </c>
      <c r="U5105" s="37">
        <f t="shared" si="639"/>
        <v>15670818.315460347</v>
      </c>
      <c r="V5105" s="37">
        <f t="shared" si="640"/>
        <v>15670818.315460347</v>
      </c>
    </row>
    <row r="5106" spans="1:22">
      <c r="A5106" s="23">
        <v>5105</v>
      </c>
      <c r="B5106" s="3" t="s">
        <v>271</v>
      </c>
      <c r="C5106" s="28">
        <v>22</v>
      </c>
      <c r="D5106" s="29">
        <v>7</v>
      </c>
      <c r="E5106" s="28">
        <v>2011</v>
      </c>
      <c r="F5106" s="31">
        <f>DATE(E5106,D5106,C5106)</f>
        <v>40746</v>
      </c>
      <c r="G5106" s="24" t="s">
        <v>6323</v>
      </c>
      <c r="H5106" s="2">
        <v>175000</v>
      </c>
      <c r="I5106" s="2">
        <v>1321194</v>
      </c>
      <c r="J5106" s="2">
        <v>2102779</v>
      </c>
      <c r="K5106" s="28" t="str">
        <f t="shared" si="634"/>
        <v/>
      </c>
      <c r="L5106" s="28" t="str">
        <f t="shared" si="635"/>
        <v/>
      </c>
      <c r="M5106" s="28" t="s">
        <v>6323</v>
      </c>
      <c r="N5106" s="28" t="str">
        <f t="shared" si="636"/>
        <v/>
      </c>
      <c r="O5106" s="28" t="str">
        <f>IF(N5106=1,M5106&amp;" ("&amp;E5106&amp;")",M5106)</f>
        <v>Another Earth</v>
      </c>
      <c r="P5106" s="36">
        <f>INDEX(cpi!$A$1:$M$105,MATCH('Inflation adjust calc'!$E5106,cpi!$A:$A,0),MATCH('Inflation adjust calc'!$D5106,cpi!$1:$1,0))</f>
        <v>225.922</v>
      </c>
      <c r="Q5106" s="36">
        <f>cpi!$I$2</f>
        <v>240.85300000000001</v>
      </c>
      <c r="R5106" s="36">
        <f t="shared" si="641"/>
        <v>1.0660891812218376</v>
      </c>
      <c r="S5106" s="28" t="str">
        <f t="shared" si="637"/>
        <v/>
      </c>
      <c r="T5106" s="37">
        <f t="shared" si="638"/>
        <v>186565.60671382159</v>
      </c>
      <c r="U5106" s="37">
        <f t="shared" si="639"/>
        <v>1408510.6296952046</v>
      </c>
      <c r="V5106" s="37">
        <f t="shared" si="640"/>
        <v>2241749.9424004746</v>
      </c>
    </row>
    <row r="5107" spans="1:22">
      <c r="A5107" s="23">
        <v>5106</v>
      </c>
      <c r="B5107" s="3" t="s">
        <v>1990</v>
      </c>
      <c r="C5107" s="28">
        <v>23</v>
      </c>
      <c r="D5107" s="29">
        <v>8</v>
      </c>
      <c r="E5107" s="28">
        <v>2013</v>
      </c>
      <c r="F5107" s="31">
        <f>DATE(E5107,D5107,C5107)</f>
        <v>41509</v>
      </c>
      <c r="G5107" s="24" t="s">
        <v>6868</v>
      </c>
      <c r="H5107" s="2">
        <v>175000</v>
      </c>
      <c r="I5107" s="2">
        <v>2602</v>
      </c>
      <c r="J5107" s="2">
        <v>2602</v>
      </c>
      <c r="K5107" s="28" t="str">
        <f t="shared" si="634"/>
        <v/>
      </c>
      <c r="L5107" s="28" t="str">
        <f t="shared" si="635"/>
        <v/>
      </c>
      <c r="M5107" s="28" t="s">
        <v>6868</v>
      </c>
      <c r="N5107" s="28" t="str">
        <f t="shared" si="636"/>
        <v/>
      </c>
      <c r="O5107" s="28" t="str">
        <f>IF(N5107=1,M5107&amp;" ("&amp;E5107&amp;")",M5107)</f>
        <v>Sparrows Dance</v>
      </c>
      <c r="P5107" s="36">
        <f>INDEX(cpi!$A$1:$M$105,MATCH('Inflation adjust calc'!$E5107,cpi!$A:$A,0),MATCH('Inflation adjust calc'!$D5107,cpi!$1:$1,0))</f>
        <v>233.87700000000001</v>
      </c>
      <c r="Q5107" s="36">
        <f>cpi!$I$2</f>
        <v>240.85300000000001</v>
      </c>
      <c r="R5107" s="36">
        <f t="shared" si="641"/>
        <v>1.0298276444455847</v>
      </c>
      <c r="S5107" s="28" t="str">
        <f t="shared" si="637"/>
        <v/>
      </c>
      <c r="T5107" s="37">
        <f t="shared" si="638"/>
        <v>180219.83777797731</v>
      </c>
      <c r="U5107" s="37">
        <f t="shared" si="639"/>
        <v>2679.6115308474114</v>
      </c>
      <c r="V5107" s="37">
        <f t="shared" si="640"/>
        <v>2679.6115308474114</v>
      </c>
    </row>
    <row r="5108" spans="1:22">
      <c r="A5108" s="23">
        <v>5107</v>
      </c>
      <c r="B5108" s="3">
        <v>42103</v>
      </c>
      <c r="C5108" s="28">
        <v>4</v>
      </c>
      <c r="D5108" s="29">
        <v>9</v>
      </c>
      <c r="E5108" s="28">
        <v>2015</v>
      </c>
      <c r="F5108" s="31">
        <f>DATE(E5108,D5108,C5108)</f>
        <v>42251</v>
      </c>
      <c r="G5108" s="24" t="s">
        <v>6324</v>
      </c>
      <c r="H5108" s="2">
        <v>175000</v>
      </c>
      <c r="I5108">
        <v>0</v>
      </c>
      <c r="J5108">
        <v>0</v>
      </c>
      <c r="K5108" s="28">
        <f t="shared" si="634"/>
        <v>1</v>
      </c>
      <c r="L5108" s="28" t="str">
        <f t="shared" si="635"/>
        <v/>
      </c>
      <c r="M5108" s="28" t="s">
        <v>6324</v>
      </c>
      <c r="N5108" s="28" t="str">
        <f t="shared" si="636"/>
        <v/>
      </c>
      <c r="O5108" s="28" t="str">
        <f>IF(N5108=1,M5108&amp;" ("&amp;E5108&amp;")",M5108)</f>
        <v>Heroes of Dirt</v>
      </c>
      <c r="P5108" s="36">
        <f>INDEX(cpi!$A$1:$M$105,MATCH('Inflation adjust calc'!$E5108,cpi!$A:$A,0),MATCH('Inflation adjust calc'!$D5108,cpi!$1:$1,0))</f>
        <v>237.94499999999999</v>
      </c>
      <c r="Q5108" s="36">
        <f>cpi!$I$2</f>
        <v>240.85300000000001</v>
      </c>
      <c r="R5108" s="36">
        <f t="shared" si="641"/>
        <v>1.0122213116476497</v>
      </c>
      <c r="S5108" s="28" t="str">
        <f t="shared" si="637"/>
        <v/>
      </c>
      <c r="T5108" s="37">
        <f t="shared" si="638"/>
        <v>177138.7295383387</v>
      </c>
      <c r="U5108" s="37">
        <f t="shared" si="639"/>
        <v>0</v>
      </c>
      <c r="V5108" s="37">
        <f t="shared" si="640"/>
        <v>0</v>
      </c>
    </row>
    <row r="5109" spans="1:22">
      <c r="A5109" s="23">
        <v>5108</v>
      </c>
      <c r="B5109" s="3" t="s">
        <v>6325</v>
      </c>
      <c r="C5109" s="28">
        <v>30</v>
      </c>
      <c r="D5109" s="29">
        <v>6</v>
      </c>
      <c r="E5109" s="28">
        <v>1979</v>
      </c>
      <c r="F5109" s="31">
        <f>DATE(E5109,D5109,C5109)</f>
        <v>29036</v>
      </c>
      <c r="G5109" s="24" t="s">
        <v>6326</v>
      </c>
      <c r="H5109" s="2">
        <v>170000</v>
      </c>
      <c r="I5109" s="2">
        <v>14000</v>
      </c>
      <c r="J5109" s="2">
        <v>14000</v>
      </c>
      <c r="K5109" s="28" t="str">
        <f t="shared" si="634"/>
        <v/>
      </c>
      <c r="L5109" s="28" t="str">
        <f t="shared" si="635"/>
        <v/>
      </c>
      <c r="M5109" s="28" t="s">
        <v>6326</v>
      </c>
      <c r="N5109" s="28" t="str">
        <f t="shared" si="636"/>
        <v/>
      </c>
      <c r="O5109" s="28" t="str">
        <f>IF(N5109=1,M5109&amp;" ("&amp;E5109&amp;")",M5109)</f>
        <v>Dolphin</v>
      </c>
      <c r="P5109" s="36">
        <f>INDEX(cpi!$A$1:$M$105,MATCH('Inflation adjust calc'!$E5109,cpi!$A:$A,0),MATCH('Inflation adjust calc'!$D5109,cpi!$1:$1,0))</f>
        <v>72.3</v>
      </c>
      <c r="Q5109" s="36">
        <f>cpi!$I$2</f>
        <v>240.85300000000001</v>
      </c>
      <c r="R5109" s="36">
        <f t="shared" si="641"/>
        <v>3.3313001383125869</v>
      </c>
      <c r="S5109" s="28" t="str">
        <f t="shared" si="637"/>
        <v/>
      </c>
      <c r="T5109" s="37">
        <f t="shared" si="638"/>
        <v>566321.02351313981</v>
      </c>
      <c r="U5109" s="37">
        <f t="shared" si="639"/>
        <v>46638.201936376216</v>
      </c>
      <c r="V5109" s="37">
        <f t="shared" si="640"/>
        <v>46638.201936376216</v>
      </c>
    </row>
    <row r="5110" spans="1:22">
      <c r="A5110" s="23">
        <v>5109</v>
      </c>
      <c r="B5110" s="3" t="s">
        <v>815</v>
      </c>
      <c r="C5110" s="28">
        <v>31</v>
      </c>
      <c r="D5110" s="29">
        <v>12</v>
      </c>
      <c r="E5110" s="28">
        <v>2015</v>
      </c>
      <c r="F5110" s="31">
        <f>DATE(E5110,D5110,C5110)</f>
        <v>42369</v>
      </c>
      <c r="G5110" s="24" t="s">
        <v>6327</v>
      </c>
      <c r="H5110" s="2">
        <v>168000</v>
      </c>
      <c r="I5110">
        <v>0</v>
      </c>
      <c r="J5110" s="2">
        <v>29827</v>
      </c>
      <c r="K5110" s="28" t="str">
        <f t="shared" si="634"/>
        <v/>
      </c>
      <c r="L5110" s="28" t="str">
        <f t="shared" si="635"/>
        <v/>
      </c>
      <c r="M5110" s="28" t="s">
        <v>6327</v>
      </c>
      <c r="N5110" s="28" t="str">
        <f t="shared" si="636"/>
        <v/>
      </c>
      <c r="O5110" s="28" t="str">
        <f>IF(N5110=1,M5110&amp;" ("&amp;E5110&amp;")",M5110)</f>
        <v>Lumea e a mea</v>
      </c>
      <c r="P5110" s="36">
        <f>INDEX(cpi!$A$1:$M$105,MATCH('Inflation adjust calc'!$E5110,cpi!$A:$A,0),MATCH('Inflation adjust calc'!$D5110,cpi!$1:$1,0))</f>
        <v>236.52500000000001</v>
      </c>
      <c r="Q5110" s="36">
        <f>cpi!$I$2</f>
        <v>240.85300000000001</v>
      </c>
      <c r="R5110" s="36">
        <f t="shared" si="641"/>
        <v>1.0182982771377234</v>
      </c>
      <c r="S5110" s="28" t="str">
        <f t="shared" si="637"/>
        <v/>
      </c>
      <c r="T5110" s="37">
        <f t="shared" si="638"/>
        <v>171074.11055913754</v>
      </c>
      <c r="U5110" s="37">
        <f t="shared" si="639"/>
        <v>0</v>
      </c>
      <c r="V5110" s="37">
        <f t="shared" si="640"/>
        <v>30372.782712186876</v>
      </c>
    </row>
    <row r="5111" spans="1:22">
      <c r="A5111" s="23">
        <v>5110</v>
      </c>
      <c r="B5111" s="3">
        <v>40126</v>
      </c>
      <c r="C5111" s="28">
        <v>11</v>
      </c>
      <c r="D5111" s="29">
        <v>9</v>
      </c>
      <c r="E5111" s="28">
        <v>2009</v>
      </c>
      <c r="F5111" s="31">
        <f>DATE(E5111,D5111,C5111)</f>
        <v>40067</v>
      </c>
      <c r="G5111" s="24" t="s">
        <v>6328</v>
      </c>
      <c r="H5111" s="2">
        <v>160000</v>
      </c>
      <c r="I5111" s="2">
        <v>156612</v>
      </c>
      <c r="J5111" s="2">
        <v>156612</v>
      </c>
      <c r="K5111" s="28" t="str">
        <f t="shared" si="634"/>
        <v/>
      </c>
      <c r="L5111" s="28" t="str">
        <f t="shared" si="635"/>
        <v/>
      </c>
      <c r="M5111" s="28" t="s">
        <v>6328</v>
      </c>
      <c r="N5111" s="28" t="str">
        <f t="shared" si="636"/>
        <v/>
      </c>
      <c r="O5111" s="28" t="str">
        <f>IF(N5111=1,M5111&amp;" ("&amp;E5111&amp;")",M5111)</f>
        <v>The Horse Boy</v>
      </c>
      <c r="P5111" s="36">
        <f>INDEX(cpi!$A$1:$M$105,MATCH('Inflation adjust calc'!$E5111,cpi!$A:$A,0),MATCH('Inflation adjust calc'!$D5111,cpi!$1:$1,0))</f>
        <v>215.96899999999999</v>
      </c>
      <c r="Q5111" s="36">
        <f>cpi!$I$2</f>
        <v>240.85300000000001</v>
      </c>
      <c r="R5111" s="36">
        <f t="shared" si="641"/>
        <v>1.1152202399418436</v>
      </c>
      <c r="S5111" s="28" t="str">
        <f t="shared" si="637"/>
        <v/>
      </c>
      <c r="T5111" s="37">
        <f t="shared" si="638"/>
        <v>178435.23839069498</v>
      </c>
      <c r="U5111" s="37">
        <f t="shared" si="639"/>
        <v>174656.872217772</v>
      </c>
      <c r="V5111" s="37">
        <f t="shared" si="640"/>
        <v>174656.872217772</v>
      </c>
    </row>
    <row r="5112" spans="1:22">
      <c r="A5112" s="23">
        <v>5111</v>
      </c>
      <c r="B5112" s="3">
        <v>37259</v>
      </c>
      <c r="C5112" s="28">
        <v>1</v>
      </c>
      <c r="D5112" s="29">
        <v>3</v>
      </c>
      <c r="E5112" s="28">
        <v>2002</v>
      </c>
      <c r="F5112" s="31">
        <f>DATE(E5112,D5112,C5112)</f>
        <v>37316</v>
      </c>
      <c r="G5112" s="24" t="s">
        <v>5496</v>
      </c>
      <c r="H5112" s="2">
        <v>160000</v>
      </c>
      <c r="I5112" s="2">
        <v>32092</v>
      </c>
      <c r="J5112" s="2">
        <v>32092</v>
      </c>
      <c r="K5112" s="28" t="str">
        <f t="shared" si="634"/>
        <v/>
      </c>
      <c r="L5112" s="28" t="str">
        <f t="shared" si="635"/>
        <v/>
      </c>
      <c r="M5112" s="28" t="s">
        <v>5496</v>
      </c>
      <c r="N5112" s="28">
        <f t="shared" si="636"/>
        <v>1</v>
      </c>
      <c r="O5112" s="28" t="str">
        <f>IF(N5112=1,M5112&amp;" ("&amp;E5112&amp;")",M5112)</f>
        <v>The Calling (2002)</v>
      </c>
      <c r="P5112" s="36">
        <f>INDEX(cpi!$A$1:$M$105,MATCH('Inflation adjust calc'!$E5112,cpi!$A:$A,0),MATCH('Inflation adjust calc'!$D5112,cpi!$1:$1,0))</f>
        <v>178.8</v>
      </c>
      <c r="Q5112" s="36">
        <f>cpi!$I$2</f>
        <v>240.85300000000001</v>
      </c>
      <c r="R5112" s="36">
        <f t="shared" si="641"/>
        <v>1.3470525727069351</v>
      </c>
      <c r="S5112" s="28" t="str">
        <f t="shared" si="637"/>
        <v/>
      </c>
      <c r="T5112" s="37">
        <f t="shared" si="638"/>
        <v>215528.41163310962</v>
      </c>
      <c r="U5112" s="37">
        <f t="shared" si="639"/>
        <v>43229.611163310961</v>
      </c>
      <c r="V5112" s="37">
        <f t="shared" si="640"/>
        <v>43229.611163310961</v>
      </c>
    </row>
    <row r="5113" spans="1:22">
      <c r="A5113" s="23">
        <v>5112</v>
      </c>
      <c r="B5113" s="3">
        <v>25934</v>
      </c>
      <c r="C5113" s="28">
        <v>1</v>
      </c>
      <c r="D5113" s="29">
        <v>1</v>
      </c>
      <c r="E5113" s="28">
        <v>1971</v>
      </c>
      <c r="F5113" s="31">
        <f>DATE(E5113,D5113,C5113)</f>
        <v>25934</v>
      </c>
      <c r="G5113" s="24" t="s">
        <v>6329</v>
      </c>
      <c r="H5113" s="2">
        <v>150000</v>
      </c>
      <c r="I5113" s="2">
        <v>15200000</v>
      </c>
      <c r="J5113" s="2">
        <v>15200000</v>
      </c>
      <c r="K5113" s="28" t="str">
        <f t="shared" si="634"/>
        <v/>
      </c>
      <c r="L5113" s="28" t="str">
        <f t="shared" si="635"/>
        <v/>
      </c>
      <c r="M5113" s="28" t="s">
        <v>6329</v>
      </c>
      <c r="N5113" s="28" t="str">
        <f t="shared" si="636"/>
        <v/>
      </c>
      <c r="O5113" s="28" t="str">
        <f>IF(N5113=1,M5113&amp;" ("&amp;E5113&amp;")",M5113)</f>
        <v>Sweet Sweetback's Baad Asssss Song</v>
      </c>
      <c r="P5113" s="36">
        <f>INDEX(cpi!$A$1:$M$105,MATCH('Inflation adjust calc'!$E5113,cpi!$A:$A,0),MATCH('Inflation adjust calc'!$D5113,cpi!$1:$1,0))</f>
        <v>39.799999999999997</v>
      </c>
      <c r="Q5113" s="36">
        <f>cpi!$I$2</f>
        <v>240.85300000000001</v>
      </c>
      <c r="R5113" s="36">
        <f t="shared" si="641"/>
        <v>6.0515829145728652</v>
      </c>
      <c r="S5113" s="28" t="str">
        <f t="shared" si="637"/>
        <v/>
      </c>
      <c r="T5113" s="37">
        <f t="shared" si="638"/>
        <v>907737.43718592974</v>
      </c>
      <c r="U5113" s="37">
        <f t="shared" si="639"/>
        <v>91984060.301507547</v>
      </c>
      <c r="V5113" s="37">
        <f t="shared" si="640"/>
        <v>91984060.301507547</v>
      </c>
    </row>
    <row r="5114" spans="1:22">
      <c r="A5114" s="23">
        <v>5113</v>
      </c>
      <c r="B5114" s="3" t="s">
        <v>6330</v>
      </c>
      <c r="C5114" s="28">
        <v>16</v>
      </c>
      <c r="D5114" s="29">
        <v>5</v>
      </c>
      <c r="E5114" s="28">
        <v>2007</v>
      </c>
      <c r="F5114" s="31">
        <f>DATE(E5114,D5114,C5114)</f>
        <v>39218</v>
      </c>
      <c r="G5114" s="24" t="s">
        <v>6331</v>
      </c>
      <c r="H5114" s="2">
        <v>150000</v>
      </c>
      <c r="I5114" s="2">
        <v>9445857</v>
      </c>
      <c r="J5114" s="2">
        <v>23344056</v>
      </c>
      <c r="K5114" s="28" t="str">
        <f t="shared" si="634"/>
        <v/>
      </c>
      <c r="L5114" s="28" t="str">
        <f t="shared" si="635"/>
        <v/>
      </c>
      <c r="M5114" s="28" t="s">
        <v>6331</v>
      </c>
      <c r="N5114" s="28" t="str">
        <f t="shared" si="636"/>
        <v/>
      </c>
      <c r="O5114" s="28" t="str">
        <f>IF(N5114=1,M5114&amp;" ("&amp;E5114&amp;")",M5114)</f>
        <v>Once</v>
      </c>
      <c r="P5114" s="36">
        <f>INDEX(cpi!$A$1:$M$105,MATCH('Inflation adjust calc'!$E5114,cpi!$A:$A,0),MATCH('Inflation adjust calc'!$D5114,cpi!$1:$1,0))</f>
        <v>207.94900000000001</v>
      </c>
      <c r="Q5114" s="36">
        <f>cpi!$I$2</f>
        <v>240.85300000000001</v>
      </c>
      <c r="R5114" s="36">
        <f t="shared" si="641"/>
        <v>1.1582311047420282</v>
      </c>
      <c r="S5114" s="28" t="str">
        <f t="shared" si="637"/>
        <v/>
      </c>
      <c r="T5114" s="37">
        <f t="shared" si="638"/>
        <v>173734.66571130423</v>
      </c>
      <c r="U5114" s="37">
        <f t="shared" si="639"/>
        <v>10940485.388345219</v>
      </c>
      <c r="V5114" s="37">
        <f t="shared" si="640"/>
        <v>27037811.770039771</v>
      </c>
    </row>
    <row r="5115" spans="1:22">
      <c r="A5115" s="23">
        <v>5114</v>
      </c>
      <c r="B5115" s="3" t="s">
        <v>387</v>
      </c>
      <c r="C5115" s="28">
        <v>19</v>
      </c>
      <c r="D5115" s="29">
        <v>7</v>
      </c>
      <c r="E5115" s="28">
        <v>2002</v>
      </c>
      <c r="F5115" s="31">
        <f>DATE(E5115,D5115,C5115)</f>
        <v>37456</v>
      </c>
      <c r="G5115" s="24" t="s">
        <v>6332</v>
      </c>
      <c r="H5115" s="2">
        <v>150000</v>
      </c>
      <c r="I5115" s="2">
        <v>2891288</v>
      </c>
      <c r="J5115" s="2">
        <v>3270128</v>
      </c>
      <c r="K5115" s="28" t="str">
        <f t="shared" si="634"/>
        <v/>
      </c>
      <c r="L5115" s="28" t="str">
        <f t="shared" si="635"/>
        <v/>
      </c>
      <c r="M5115" s="28" t="s">
        <v>6332</v>
      </c>
      <c r="N5115" s="28" t="str">
        <f t="shared" si="636"/>
        <v/>
      </c>
      <c r="O5115" s="28" t="str">
        <f>IF(N5115=1,M5115&amp;" ("&amp;E5115&amp;")",M5115)</f>
        <v>Tadpole</v>
      </c>
      <c r="P5115" s="36">
        <f>INDEX(cpi!$A$1:$M$105,MATCH('Inflation adjust calc'!$E5115,cpi!$A:$A,0),MATCH('Inflation adjust calc'!$D5115,cpi!$1:$1,0))</f>
        <v>180.1</v>
      </c>
      <c r="Q5115" s="36">
        <f>cpi!$I$2</f>
        <v>240.85300000000001</v>
      </c>
      <c r="R5115" s="36">
        <f t="shared" si="641"/>
        <v>1.3373292615213772</v>
      </c>
      <c r="S5115" s="28" t="str">
        <f t="shared" si="637"/>
        <v/>
      </c>
      <c r="T5115" s="37">
        <f t="shared" si="638"/>
        <v>200599.38922820659</v>
      </c>
      <c r="U5115" s="37">
        <f t="shared" si="639"/>
        <v>3866604.0458856197</v>
      </c>
      <c r="V5115" s="37">
        <f t="shared" si="640"/>
        <v>4373237.8633203786</v>
      </c>
    </row>
    <row r="5116" spans="1:22">
      <c r="A5116" s="23">
        <v>5115</v>
      </c>
      <c r="B5116" s="3" t="s">
        <v>1416</v>
      </c>
      <c r="C5116" s="28">
        <v>23</v>
      </c>
      <c r="D5116" s="29">
        <v>6</v>
      </c>
      <c r="E5116" s="28">
        <v>2000</v>
      </c>
      <c r="F5116" s="31">
        <f>DATE(E5116,D5116,C5116)</f>
        <v>36700</v>
      </c>
      <c r="G5116" s="24" t="s">
        <v>6333</v>
      </c>
      <c r="H5116" s="2">
        <v>150000</v>
      </c>
      <c r="I5116" s="2">
        <v>110719</v>
      </c>
      <c r="J5116" s="2">
        <v>110719</v>
      </c>
      <c r="K5116" s="28" t="str">
        <f t="shared" si="634"/>
        <v/>
      </c>
      <c r="L5116" s="28" t="str">
        <f t="shared" si="635"/>
        <v/>
      </c>
      <c r="M5116" s="28" t="s">
        <v>6333</v>
      </c>
      <c r="N5116" s="28" t="str">
        <f t="shared" si="636"/>
        <v/>
      </c>
      <c r="O5116" s="28" t="str">
        <f>IF(N5116=1,M5116&amp;" ("&amp;E5116&amp;")",M5116)</f>
        <v>Woman Chaser</v>
      </c>
      <c r="P5116" s="36">
        <f>INDEX(cpi!$A$1:$M$105,MATCH('Inflation adjust calc'!$E5116,cpi!$A:$A,0),MATCH('Inflation adjust calc'!$D5116,cpi!$1:$1,0))</f>
        <v>172.4</v>
      </c>
      <c r="Q5116" s="36">
        <f>cpi!$I$2</f>
        <v>240.85300000000001</v>
      </c>
      <c r="R5116" s="36">
        <f t="shared" si="641"/>
        <v>1.3970591647331787</v>
      </c>
      <c r="S5116" s="28" t="str">
        <f t="shared" si="637"/>
        <v/>
      </c>
      <c r="T5116" s="37">
        <f t="shared" si="638"/>
        <v>209558.87470997681</v>
      </c>
      <c r="U5116" s="37">
        <f t="shared" si="639"/>
        <v>154680.99366009282</v>
      </c>
      <c r="V5116" s="37">
        <f t="shared" si="640"/>
        <v>154680.99366009282</v>
      </c>
    </row>
    <row r="5117" spans="1:22">
      <c r="A5117" s="23">
        <v>5116</v>
      </c>
      <c r="B5117" s="3" t="s">
        <v>1572</v>
      </c>
      <c r="C5117" s="28">
        <v>17</v>
      </c>
      <c r="D5117" s="29">
        <v>4</v>
      </c>
      <c r="E5117" s="28">
        <v>2015</v>
      </c>
      <c r="F5117" s="31">
        <f>DATE(E5117,D5117,C5117)</f>
        <v>42111</v>
      </c>
      <c r="G5117" s="24" t="s">
        <v>6334</v>
      </c>
      <c r="H5117" s="2">
        <v>150000</v>
      </c>
      <c r="I5117" s="2">
        <v>7193</v>
      </c>
      <c r="J5117" s="2">
        <v>7193</v>
      </c>
      <c r="K5117" s="28" t="str">
        <f t="shared" si="634"/>
        <v/>
      </c>
      <c r="L5117" s="28" t="str">
        <f t="shared" si="635"/>
        <v/>
      </c>
      <c r="M5117" s="28" t="s">
        <v>6334</v>
      </c>
      <c r="N5117" s="28" t="str">
        <f t="shared" si="636"/>
        <v/>
      </c>
      <c r="O5117" s="28" t="str">
        <f>IF(N5117=1,M5117&amp;" ("&amp;E5117&amp;")",M5117)</f>
        <v>Antarctic Edge: 70º South</v>
      </c>
      <c r="P5117" s="36">
        <f>INDEX(cpi!$A$1:$M$105,MATCH('Inflation adjust calc'!$E5117,cpi!$A:$A,0),MATCH('Inflation adjust calc'!$D5117,cpi!$1:$1,0))</f>
        <v>236.59899999999999</v>
      </c>
      <c r="Q5117" s="36">
        <f>cpi!$I$2</f>
        <v>240.85300000000001</v>
      </c>
      <c r="R5117" s="36">
        <f t="shared" si="641"/>
        <v>1.0179797885874413</v>
      </c>
      <c r="S5117" s="28" t="str">
        <f t="shared" si="637"/>
        <v/>
      </c>
      <c r="T5117" s="37">
        <f t="shared" si="638"/>
        <v>152696.96828811619</v>
      </c>
      <c r="U5117" s="37">
        <f t="shared" si="639"/>
        <v>7322.3286193094655</v>
      </c>
      <c r="V5117" s="37">
        <f t="shared" si="640"/>
        <v>7322.3286193094655</v>
      </c>
    </row>
    <row r="5118" spans="1:22">
      <c r="A5118" s="23">
        <v>5117</v>
      </c>
      <c r="B5118" s="3" t="s">
        <v>4204</v>
      </c>
      <c r="C5118" s="28">
        <v>21</v>
      </c>
      <c r="D5118" s="29">
        <v>8</v>
      </c>
      <c r="E5118" s="28">
        <v>2015</v>
      </c>
      <c r="F5118" s="31">
        <f>DATE(E5118,D5118,C5118)</f>
        <v>42237</v>
      </c>
      <c r="G5118" s="24" t="s">
        <v>6335</v>
      </c>
      <c r="H5118" s="2">
        <v>150000</v>
      </c>
      <c r="I5118" s="2">
        <v>5858</v>
      </c>
      <c r="J5118" s="2">
        <v>5858</v>
      </c>
      <c r="K5118" s="28" t="str">
        <f t="shared" si="634"/>
        <v/>
      </c>
      <c r="L5118" s="28" t="str">
        <f t="shared" si="635"/>
        <v/>
      </c>
      <c r="M5118" s="28" t="s">
        <v>6335</v>
      </c>
      <c r="N5118" s="28" t="str">
        <f t="shared" si="636"/>
        <v/>
      </c>
      <c r="O5118" s="28" t="str">
        <f>IF(N5118=1,M5118&amp;" ("&amp;E5118&amp;")",M5118)</f>
        <v>Top Spin</v>
      </c>
      <c r="P5118" s="36">
        <f>INDEX(cpi!$A$1:$M$105,MATCH('Inflation adjust calc'!$E5118,cpi!$A:$A,0),MATCH('Inflation adjust calc'!$D5118,cpi!$1:$1,0))</f>
        <v>238.316</v>
      </c>
      <c r="Q5118" s="36">
        <f>cpi!$I$2</f>
        <v>240.85300000000001</v>
      </c>
      <c r="R5118" s="36">
        <f t="shared" si="641"/>
        <v>1.01064552946508</v>
      </c>
      <c r="S5118" s="28" t="str">
        <f t="shared" si="637"/>
        <v/>
      </c>
      <c r="T5118" s="37">
        <f t="shared" si="638"/>
        <v>151596.82941976201</v>
      </c>
      <c r="U5118" s="37">
        <f t="shared" si="639"/>
        <v>5920.3615116064384</v>
      </c>
      <c r="V5118" s="37">
        <f t="shared" si="640"/>
        <v>5920.3615116064384</v>
      </c>
    </row>
    <row r="5119" spans="1:22">
      <c r="A5119" s="23">
        <v>5118</v>
      </c>
      <c r="B5119" s="3" t="s">
        <v>2489</v>
      </c>
      <c r="C5119" s="28">
        <v>31</v>
      </c>
      <c r="D5119" s="29">
        <v>12</v>
      </c>
      <c r="E5119" s="28">
        <v>2013</v>
      </c>
      <c r="F5119" s="31">
        <f>DATE(E5119,D5119,C5119)</f>
        <v>41639</v>
      </c>
      <c r="G5119" s="24" t="s">
        <v>6336</v>
      </c>
      <c r="H5119" s="2">
        <v>150000</v>
      </c>
      <c r="I5119">
        <v>0</v>
      </c>
      <c r="J5119" s="2">
        <v>32927</v>
      </c>
      <c r="K5119" s="28" t="str">
        <f t="shared" si="634"/>
        <v/>
      </c>
      <c r="L5119" s="28" t="str">
        <f t="shared" si="635"/>
        <v/>
      </c>
      <c r="M5119" s="28" t="s">
        <v>6336</v>
      </c>
      <c r="N5119" s="28" t="str">
        <f t="shared" si="636"/>
        <v/>
      </c>
      <c r="O5119" s="28" t="str">
        <f>IF(N5119=1,M5119&amp;" ("&amp;E5119&amp;")",M5119)</f>
        <v>Speak No Evil</v>
      </c>
      <c r="P5119" s="36">
        <f>INDEX(cpi!$A$1:$M$105,MATCH('Inflation adjust calc'!$E5119,cpi!$A:$A,0),MATCH('Inflation adjust calc'!$D5119,cpi!$1:$1,0))</f>
        <v>233.04900000000001</v>
      </c>
      <c r="Q5119" s="36">
        <f>cpi!$I$2</f>
        <v>240.85300000000001</v>
      </c>
      <c r="R5119" s="36">
        <f t="shared" si="641"/>
        <v>1.0334865200022314</v>
      </c>
      <c r="S5119" s="28" t="str">
        <f t="shared" si="637"/>
        <v/>
      </c>
      <c r="T5119" s="37">
        <f t="shared" si="638"/>
        <v>155022.9780003347</v>
      </c>
      <c r="U5119" s="37">
        <f t="shared" si="639"/>
        <v>0</v>
      </c>
      <c r="V5119" s="37">
        <f t="shared" si="640"/>
        <v>34029.610644113476</v>
      </c>
    </row>
    <row r="5120" spans="1:22">
      <c r="A5120" s="23">
        <v>5119</v>
      </c>
      <c r="B5120" s="3">
        <v>39974</v>
      </c>
      <c r="C5120" s="28">
        <v>6</v>
      </c>
      <c r="D5120" s="29">
        <v>10</v>
      </c>
      <c r="E5120" s="28">
        <v>2009</v>
      </c>
      <c r="F5120" s="31">
        <f>DATE(E5120,D5120,C5120)</f>
        <v>40092</v>
      </c>
      <c r="G5120" s="24" t="s">
        <v>6337</v>
      </c>
      <c r="H5120" s="2">
        <v>150000</v>
      </c>
      <c r="I5120">
        <v>0</v>
      </c>
      <c r="J5120">
        <v>0</v>
      </c>
      <c r="K5120" s="28">
        <f t="shared" si="634"/>
        <v>1</v>
      </c>
      <c r="L5120" s="28" t="str">
        <f t="shared" si="635"/>
        <v/>
      </c>
      <c r="M5120" s="28" t="s">
        <v>6337</v>
      </c>
      <c r="N5120" s="28" t="str">
        <f t="shared" si="636"/>
        <v/>
      </c>
      <c r="O5120" s="28" t="str">
        <f>IF(N5120=1,M5120&amp;" ("&amp;E5120&amp;")",M5120)</f>
        <v>A Charlie Brown Christmas</v>
      </c>
      <c r="P5120" s="36">
        <f>INDEX(cpi!$A$1:$M$105,MATCH('Inflation adjust calc'!$E5120,cpi!$A:$A,0),MATCH('Inflation adjust calc'!$D5120,cpi!$1:$1,0))</f>
        <v>216.17699999999999</v>
      </c>
      <c r="Q5120" s="36">
        <f>cpi!$I$2</f>
        <v>240.85300000000001</v>
      </c>
      <c r="R5120" s="36">
        <f t="shared" si="641"/>
        <v>1.1141472034490256</v>
      </c>
      <c r="S5120" s="28" t="str">
        <f t="shared" si="637"/>
        <v/>
      </c>
      <c r="T5120" s="37">
        <f t="shared" si="638"/>
        <v>167122.08051735384</v>
      </c>
      <c r="U5120" s="37">
        <f t="shared" si="639"/>
        <v>0</v>
      </c>
      <c r="V5120" s="37">
        <f t="shared" si="640"/>
        <v>0</v>
      </c>
    </row>
    <row r="5121" spans="1:22">
      <c r="A5121" s="23">
        <v>5120</v>
      </c>
      <c r="B5121" s="3">
        <v>41338</v>
      </c>
      <c r="C5121" s="28">
        <v>3</v>
      </c>
      <c r="D5121" s="29">
        <v>5</v>
      </c>
      <c r="E5121" s="28">
        <v>2013</v>
      </c>
      <c r="F5121" s="31">
        <f>DATE(E5121,D5121,C5121)</f>
        <v>41397</v>
      </c>
      <c r="G5121" s="24" t="s">
        <v>6338</v>
      </c>
      <c r="H5121" s="2">
        <v>150000</v>
      </c>
      <c r="I5121">
        <v>0</v>
      </c>
      <c r="J5121">
        <v>0</v>
      </c>
      <c r="K5121" s="28">
        <f t="shared" si="634"/>
        <v>1</v>
      </c>
      <c r="L5121" s="28" t="str">
        <f t="shared" si="635"/>
        <v/>
      </c>
      <c r="M5121" s="28" t="s">
        <v>6338</v>
      </c>
      <c r="N5121" s="28" t="str">
        <f t="shared" si="636"/>
        <v/>
      </c>
      <c r="O5121" s="28" t="str">
        <f>IF(N5121=1,M5121&amp;" ("&amp;E5121&amp;")",M5121)</f>
        <v>Aroused</v>
      </c>
      <c r="P5121" s="36">
        <f>INDEX(cpi!$A$1:$M$105,MATCH('Inflation adjust calc'!$E5121,cpi!$A:$A,0),MATCH('Inflation adjust calc'!$D5121,cpi!$1:$1,0))</f>
        <v>232.94499999999999</v>
      </c>
      <c r="Q5121" s="36">
        <f>cpi!$I$2</f>
        <v>240.85300000000001</v>
      </c>
      <c r="R5121" s="36">
        <f t="shared" si="641"/>
        <v>1.0339479276224002</v>
      </c>
      <c r="S5121" s="28" t="str">
        <f t="shared" si="637"/>
        <v/>
      </c>
      <c r="T5121" s="37">
        <f t="shared" si="638"/>
        <v>155092.18914336004</v>
      </c>
      <c r="U5121" s="37">
        <f t="shared" si="639"/>
        <v>0</v>
      </c>
      <c r="V5121" s="37">
        <f t="shared" si="640"/>
        <v>0</v>
      </c>
    </row>
    <row r="5122" spans="1:22">
      <c r="A5122" s="23">
        <v>5121</v>
      </c>
      <c r="B5122" s="3" t="s">
        <v>815</v>
      </c>
      <c r="C5122" s="28">
        <v>31</v>
      </c>
      <c r="D5122" s="29">
        <v>12</v>
      </c>
      <c r="E5122" s="28">
        <v>2015</v>
      </c>
      <c r="F5122" s="31">
        <f>DATE(E5122,D5122,C5122)</f>
        <v>42369</v>
      </c>
      <c r="G5122" s="24" t="s">
        <v>6339</v>
      </c>
      <c r="H5122" s="2">
        <v>150000</v>
      </c>
      <c r="I5122">
        <v>0</v>
      </c>
      <c r="J5122">
        <v>0</v>
      </c>
      <c r="K5122" s="28">
        <f t="shared" si="634"/>
        <v>1</v>
      </c>
      <c r="L5122" s="28" t="str">
        <f t="shared" si="635"/>
        <v/>
      </c>
      <c r="M5122" s="28" t="s">
        <v>6339</v>
      </c>
      <c r="N5122" s="28" t="str">
        <f t="shared" si="636"/>
        <v/>
      </c>
      <c r="O5122" s="28" t="str">
        <f>IF(N5122=1,M5122&amp;" ("&amp;E5122&amp;")",M5122)</f>
        <v>Escaping the Holocost</v>
      </c>
      <c r="P5122" s="36">
        <f>INDEX(cpi!$A$1:$M$105,MATCH('Inflation adjust calc'!$E5122,cpi!$A:$A,0),MATCH('Inflation adjust calc'!$D5122,cpi!$1:$1,0))</f>
        <v>236.52500000000001</v>
      </c>
      <c r="Q5122" s="36">
        <f>cpi!$I$2</f>
        <v>240.85300000000001</v>
      </c>
      <c r="R5122" s="36">
        <f t="shared" si="641"/>
        <v>1.0182982771377234</v>
      </c>
      <c r="S5122" s="28" t="str">
        <f t="shared" si="637"/>
        <v/>
      </c>
      <c r="T5122" s="37">
        <f t="shared" si="638"/>
        <v>152744.74157065852</v>
      </c>
      <c r="U5122" s="37">
        <f t="shared" si="639"/>
        <v>0</v>
      </c>
      <c r="V5122" s="37">
        <f t="shared" si="640"/>
        <v>0</v>
      </c>
    </row>
    <row r="5123" spans="1:22">
      <c r="A5123" s="23">
        <v>5122</v>
      </c>
      <c r="B5123" s="3" t="s">
        <v>6340</v>
      </c>
      <c r="C5123" s="28">
        <v>18</v>
      </c>
      <c r="D5123" s="29">
        <v>10</v>
      </c>
      <c r="E5123" s="28">
        <v>1974</v>
      </c>
      <c r="F5123" s="31">
        <f>DATE(E5123,D5123,C5123)</f>
        <v>27320</v>
      </c>
      <c r="G5123" s="24" t="s">
        <v>4382</v>
      </c>
      <c r="H5123" s="2">
        <v>140000</v>
      </c>
      <c r="I5123" s="2">
        <v>26572439</v>
      </c>
      <c r="J5123" s="2">
        <v>26572439</v>
      </c>
      <c r="K5123" s="28" t="str">
        <f t="shared" ref="K5123:K5186" si="642">IF(J5123=0,1,"")</f>
        <v/>
      </c>
      <c r="L5123" s="28" t="str">
        <f t="shared" ref="L5123:L5186" si="643">IF(E5123&gt;2016,1,"")</f>
        <v/>
      </c>
      <c r="M5123" s="28" t="s">
        <v>4382</v>
      </c>
      <c r="N5123" s="28">
        <f t="shared" ref="N5123:N5186" si="644">IF(COUNTIF($M$2:$M$5233,M5123)&gt;1,1,"")</f>
        <v>1</v>
      </c>
      <c r="O5123" s="28" t="str">
        <f>IF(N5123=1,M5123&amp;" ("&amp;E5123&amp;")",M5123)</f>
        <v>The Texas Chainsaw Massacre (1974)</v>
      </c>
      <c r="P5123" s="36">
        <f>INDEX(cpi!$A$1:$M$105,MATCH('Inflation adjust calc'!$E5123,cpi!$A:$A,0),MATCH('Inflation adjust calc'!$D5123,cpi!$1:$1,0))</f>
        <v>51.1</v>
      </c>
      <c r="Q5123" s="36">
        <f>cpi!$I$2</f>
        <v>240.85300000000001</v>
      </c>
      <c r="R5123" s="36">
        <f t="shared" si="641"/>
        <v>4.7133659491193738</v>
      </c>
      <c r="S5123" s="28" t="str">
        <f t="shared" ref="S5123:S5186" si="645">IF(ISERROR(R5123),1,"")</f>
        <v/>
      </c>
      <c r="T5123" s="37">
        <f t="shared" ref="T5123:T5186" si="646">H5123*$R5123</f>
        <v>659871.23287671234</v>
      </c>
      <c r="U5123" s="37">
        <f t="shared" ref="U5123:U5186" si="647">I5123*$R5123</f>
        <v>125245629.16765167</v>
      </c>
      <c r="V5123" s="37">
        <f t="shared" ref="V5123:V5186" si="648">J5123*$R5123</f>
        <v>125245629.16765167</v>
      </c>
    </row>
    <row r="5124" spans="1:22">
      <c r="A5124" s="23">
        <v>5123</v>
      </c>
      <c r="B5124" s="3" t="s">
        <v>3779</v>
      </c>
      <c r="C5124" s="28">
        <v>20</v>
      </c>
      <c r="D5124" s="29">
        <v>12</v>
      </c>
      <c r="E5124" s="28">
        <v>1989</v>
      </c>
      <c r="F5124" s="31">
        <f>DATE(E5124,D5124,C5124)</f>
        <v>32862</v>
      </c>
      <c r="G5124" s="24" t="s">
        <v>6341</v>
      </c>
      <c r="H5124" s="2">
        <v>140000</v>
      </c>
      <c r="I5124" s="2">
        <v>6706368</v>
      </c>
      <c r="J5124" s="2">
        <v>6706368</v>
      </c>
      <c r="K5124" s="28" t="str">
        <f t="shared" si="642"/>
        <v/>
      </c>
      <c r="L5124" s="28" t="str">
        <f t="shared" si="643"/>
        <v/>
      </c>
      <c r="M5124" s="28" t="s">
        <v>6341</v>
      </c>
      <c r="N5124" s="28" t="str">
        <f t="shared" si="644"/>
        <v/>
      </c>
      <c r="O5124" s="28" t="str">
        <f>IF(N5124=1,M5124&amp;" ("&amp;E5124&amp;")",M5124)</f>
        <v>Roger &amp; Me</v>
      </c>
      <c r="P5124" s="36">
        <f>INDEX(cpi!$A$1:$M$105,MATCH('Inflation adjust calc'!$E5124,cpi!$A:$A,0),MATCH('Inflation adjust calc'!$D5124,cpi!$1:$1,0))</f>
        <v>126.1</v>
      </c>
      <c r="Q5124" s="36">
        <f>cpi!$I$2</f>
        <v>240.85300000000001</v>
      </c>
      <c r="R5124" s="36">
        <f t="shared" si="641"/>
        <v>1.9100158604282318</v>
      </c>
      <c r="S5124" s="28" t="str">
        <f t="shared" si="645"/>
        <v/>
      </c>
      <c r="T5124" s="37">
        <f t="shared" si="646"/>
        <v>267402.22045995243</v>
      </c>
      <c r="U5124" s="37">
        <f t="shared" si="647"/>
        <v>12809269.245868361</v>
      </c>
      <c r="V5124" s="37">
        <f t="shared" si="648"/>
        <v>12809269.245868361</v>
      </c>
    </row>
    <row r="5125" spans="1:22">
      <c r="A5125" s="23">
        <v>5124</v>
      </c>
      <c r="B5125" s="3" t="s">
        <v>1357</v>
      </c>
      <c r="C5125" s="28">
        <v>27</v>
      </c>
      <c r="D5125" s="29">
        <v>4</v>
      </c>
      <c r="E5125" s="28">
        <v>2012</v>
      </c>
      <c r="F5125" s="31">
        <f>DATE(E5125,D5125,C5125)</f>
        <v>41026</v>
      </c>
      <c r="G5125" s="24" t="s">
        <v>6342</v>
      </c>
      <c r="H5125" s="2">
        <v>135000</v>
      </c>
      <c r="I5125" s="2">
        <v>408015</v>
      </c>
      <c r="J5125" s="2">
        <v>429448</v>
      </c>
      <c r="K5125" s="28" t="str">
        <f t="shared" si="642"/>
        <v/>
      </c>
      <c r="L5125" s="28" t="str">
        <f t="shared" si="643"/>
        <v/>
      </c>
      <c r="M5125" s="28" t="s">
        <v>6342</v>
      </c>
      <c r="N5125" s="28" t="str">
        <f t="shared" si="644"/>
        <v/>
      </c>
      <c r="O5125" s="28" t="str">
        <f>IF(N5125=1,M5125&amp;" ("&amp;E5125&amp;")",M5125)</f>
        <v>Sound of My Voice</v>
      </c>
      <c r="P5125" s="36">
        <f>INDEX(cpi!$A$1:$M$105,MATCH('Inflation adjust calc'!$E5125,cpi!$A:$A,0),MATCH('Inflation adjust calc'!$D5125,cpi!$1:$1,0))</f>
        <v>230.08500000000001</v>
      </c>
      <c r="Q5125" s="36">
        <f>cpi!$I$2</f>
        <v>240.85300000000001</v>
      </c>
      <c r="R5125" s="36">
        <f t="shared" si="641"/>
        <v>1.0468000956168373</v>
      </c>
      <c r="S5125" s="28" t="str">
        <f t="shared" si="645"/>
        <v/>
      </c>
      <c r="T5125" s="37">
        <f t="shared" si="646"/>
        <v>141318.01290827303</v>
      </c>
      <c r="U5125" s="37">
        <f t="shared" si="647"/>
        <v>427110.14101310389</v>
      </c>
      <c r="V5125" s="37">
        <f t="shared" si="648"/>
        <v>449546.20746245951</v>
      </c>
    </row>
    <row r="5126" spans="1:22">
      <c r="A5126" s="23">
        <v>5125</v>
      </c>
      <c r="B5126" s="3" t="s">
        <v>6343</v>
      </c>
      <c r="C5126" s="28">
        <v>16</v>
      </c>
      <c r="D5126" s="29">
        <v>11</v>
      </c>
      <c r="E5126" s="28">
        <v>1942</v>
      </c>
      <c r="F5126" s="31">
        <f>DATE(E5126,D5126,C5126)</f>
        <v>15661</v>
      </c>
      <c r="G5126" s="24" t="s">
        <v>3942</v>
      </c>
      <c r="H5126" s="2">
        <v>134000</v>
      </c>
      <c r="I5126" s="2">
        <v>4000000</v>
      </c>
      <c r="J5126" s="2">
        <v>8000000</v>
      </c>
      <c r="K5126" s="28" t="str">
        <f t="shared" si="642"/>
        <v/>
      </c>
      <c r="L5126" s="28" t="str">
        <f t="shared" si="643"/>
        <v/>
      </c>
      <c r="M5126" s="28" t="s">
        <v>3942</v>
      </c>
      <c r="N5126" s="28">
        <f t="shared" si="644"/>
        <v>1</v>
      </c>
      <c r="O5126" s="28" t="str">
        <f>IF(N5126=1,M5126&amp;" ("&amp;E5126&amp;")",M5126)</f>
        <v>Cat People (1942)</v>
      </c>
      <c r="P5126" s="36">
        <f>INDEX(cpi!$A$1:$M$105,MATCH('Inflation adjust calc'!$E5126,cpi!$A:$A,0),MATCH('Inflation adjust calc'!$D5126,cpi!$1:$1,0))</f>
        <v>16.8</v>
      </c>
      <c r="Q5126" s="36">
        <f>cpi!$I$2</f>
        <v>240.85300000000001</v>
      </c>
      <c r="R5126" s="36">
        <f t="shared" si="641"/>
        <v>14.336488095238096</v>
      </c>
      <c r="S5126" s="28" t="str">
        <f t="shared" si="645"/>
        <v/>
      </c>
      <c r="T5126" s="37">
        <f t="shared" si="646"/>
        <v>1921089.4047619049</v>
      </c>
      <c r="U5126" s="37">
        <f t="shared" si="647"/>
        <v>57345952.380952381</v>
      </c>
      <c r="V5126" s="37">
        <f t="shared" si="648"/>
        <v>114691904.76190476</v>
      </c>
    </row>
    <row r="5127" spans="1:22">
      <c r="A5127" s="23">
        <v>5126</v>
      </c>
      <c r="B5127" s="3" t="s">
        <v>1473</v>
      </c>
      <c r="C5127" s="28">
        <v>18</v>
      </c>
      <c r="D5127" s="29">
        <v>7</v>
      </c>
      <c r="E5127" s="28">
        <v>2014</v>
      </c>
      <c r="F5127" s="31">
        <f>DATE(E5127,D5127,C5127)</f>
        <v>41838</v>
      </c>
      <c r="G5127" s="24" t="s">
        <v>6344</v>
      </c>
      <c r="H5127" s="2">
        <v>125000</v>
      </c>
      <c r="I5127">
        <v>0</v>
      </c>
      <c r="J5127">
        <v>0</v>
      </c>
      <c r="K5127" s="28">
        <f t="shared" si="642"/>
        <v>1</v>
      </c>
      <c r="L5127" s="28" t="str">
        <f t="shared" si="643"/>
        <v/>
      </c>
      <c r="M5127" s="28" t="s">
        <v>6344</v>
      </c>
      <c r="N5127" s="28" t="str">
        <f t="shared" si="644"/>
        <v/>
      </c>
      <c r="O5127" s="28" t="str">
        <f>IF(N5127=1,M5127&amp;" ("&amp;E5127&amp;")",M5127)</f>
        <v>An American in Hollywood</v>
      </c>
      <c r="P5127" s="36">
        <f>INDEX(cpi!$A$1:$M$105,MATCH('Inflation adjust calc'!$E5127,cpi!$A:$A,0),MATCH('Inflation adjust calc'!$D5127,cpi!$1:$1,0))</f>
        <v>238.25</v>
      </c>
      <c r="Q5127" s="36">
        <f>cpi!$I$2</f>
        <v>240.85300000000001</v>
      </c>
      <c r="R5127" s="36">
        <f t="shared" si="641"/>
        <v>1.0109254984260232</v>
      </c>
      <c r="S5127" s="28" t="str">
        <f t="shared" si="645"/>
        <v/>
      </c>
      <c r="T5127" s="37">
        <f t="shared" si="646"/>
        <v>126365.6873032529</v>
      </c>
      <c r="U5127" s="37">
        <f t="shared" si="647"/>
        <v>0</v>
      </c>
      <c r="V5127" s="37">
        <f t="shared" si="648"/>
        <v>0</v>
      </c>
    </row>
    <row r="5128" spans="1:22">
      <c r="A5128" s="23">
        <v>5127</v>
      </c>
      <c r="B5128" s="3">
        <v>42316</v>
      </c>
      <c r="C5128" s="28">
        <v>11</v>
      </c>
      <c r="D5128" s="29">
        <v>8</v>
      </c>
      <c r="E5128" s="28">
        <v>2015</v>
      </c>
      <c r="F5128" s="31">
        <f>DATE(E5128,D5128,C5128)</f>
        <v>42227</v>
      </c>
      <c r="G5128" s="24" t="s">
        <v>6345</v>
      </c>
      <c r="H5128" s="2">
        <v>125000</v>
      </c>
      <c r="I5128">
        <v>0</v>
      </c>
      <c r="J5128">
        <v>0</v>
      </c>
      <c r="K5128" s="28">
        <f t="shared" si="642"/>
        <v>1</v>
      </c>
      <c r="L5128" s="28" t="str">
        <f t="shared" si="643"/>
        <v/>
      </c>
      <c r="M5128" s="28" t="s">
        <v>6345</v>
      </c>
      <c r="N5128" s="28" t="str">
        <f t="shared" si="644"/>
        <v/>
      </c>
      <c r="O5128" s="28" t="str">
        <f>IF(N5128=1,M5128&amp;" ("&amp;E5128&amp;")",M5128)</f>
        <v>The Brain That Sings</v>
      </c>
      <c r="P5128" s="36">
        <f>INDEX(cpi!$A$1:$M$105,MATCH('Inflation adjust calc'!$E5128,cpi!$A:$A,0),MATCH('Inflation adjust calc'!$D5128,cpi!$1:$1,0))</f>
        <v>238.316</v>
      </c>
      <c r="Q5128" s="36">
        <f>cpi!$I$2</f>
        <v>240.85300000000001</v>
      </c>
      <c r="R5128" s="36">
        <f t="shared" si="641"/>
        <v>1.01064552946508</v>
      </c>
      <c r="S5128" s="28" t="str">
        <f t="shared" si="645"/>
        <v/>
      </c>
      <c r="T5128" s="37">
        <f t="shared" si="646"/>
        <v>126330.691183135</v>
      </c>
      <c r="U5128" s="37">
        <f t="shared" si="647"/>
        <v>0</v>
      </c>
      <c r="V5128" s="37">
        <f t="shared" si="648"/>
        <v>0</v>
      </c>
    </row>
    <row r="5129" spans="1:22">
      <c r="A5129" s="23">
        <v>5128</v>
      </c>
      <c r="B5129" s="3" t="s">
        <v>815</v>
      </c>
      <c r="C5129" s="28">
        <v>31</v>
      </c>
      <c r="D5129" s="29">
        <v>12</v>
      </c>
      <c r="E5129" s="28">
        <v>2015</v>
      </c>
      <c r="F5129" s="31">
        <f>DATE(E5129,D5129,C5129)</f>
        <v>42369</v>
      </c>
      <c r="G5129" s="24" t="s">
        <v>6346</v>
      </c>
      <c r="H5129" s="2">
        <v>125000</v>
      </c>
      <c r="I5129">
        <v>0</v>
      </c>
      <c r="J5129">
        <v>0</v>
      </c>
      <c r="K5129" s="28">
        <f t="shared" si="642"/>
        <v>1</v>
      </c>
      <c r="L5129" s="28" t="str">
        <f t="shared" si="643"/>
        <v/>
      </c>
      <c r="M5129" s="28" t="s">
        <v>6346</v>
      </c>
      <c r="N5129" s="28" t="str">
        <f t="shared" si="644"/>
        <v/>
      </c>
      <c r="O5129" s="28" t="str">
        <f>IF(N5129=1,M5129&amp;" ("&amp;E5129&amp;")",M5129)</f>
        <v>Romantic Schemer</v>
      </c>
      <c r="P5129" s="36">
        <f>INDEX(cpi!$A$1:$M$105,MATCH('Inflation adjust calc'!$E5129,cpi!$A:$A,0),MATCH('Inflation adjust calc'!$D5129,cpi!$1:$1,0))</f>
        <v>236.52500000000001</v>
      </c>
      <c r="Q5129" s="36">
        <f>cpi!$I$2</f>
        <v>240.85300000000001</v>
      </c>
      <c r="R5129" s="36">
        <f t="shared" si="641"/>
        <v>1.0182982771377234</v>
      </c>
      <c r="S5129" s="28" t="str">
        <f t="shared" si="645"/>
        <v/>
      </c>
      <c r="T5129" s="37">
        <f t="shared" si="646"/>
        <v>127287.28464221543</v>
      </c>
      <c r="U5129" s="37">
        <f t="shared" si="647"/>
        <v>0</v>
      </c>
      <c r="V5129" s="37">
        <f t="shared" si="648"/>
        <v>0</v>
      </c>
    </row>
    <row r="5130" spans="1:22">
      <c r="A5130" s="23">
        <v>5129</v>
      </c>
      <c r="B5130" s="3" t="s">
        <v>963</v>
      </c>
      <c r="C5130" s="28">
        <v>15</v>
      </c>
      <c r="D5130" s="29">
        <v>6</v>
      </c>
      <c r="E5130" s="28">
        <v>2012</v>
      </c>
      <c r="F5130" s="31">
        <f>DATE(E5130,D5130,C5130)</f>
        <v>41075</v>
      </c>
      <c r="G5130" s="24" t="s">
        <v>6347</v>
      </c>
      <c r="H5130" s="2">
        <v>120000</v>
      </c>
      <c r="I5130" s="2">
        <v>1597486</v>
      </c>
      <c r="J5130" s="2">
        <v>3090593</v>
      </c>
      <c r="K5130" s="28" t="str">
        <f t="shared" si="642"/>
        <v/>
      </c>
      <c r="L5130" s="28" t="str">
        <f t="shared" si="643"/>
        <v/>
      </c>
      <c r="M5130" s="28" t="s">
        <v>6347</v>
      </c>
      <c r="N5130" s="28" t="str">
        <f t="shared" si="644"/>
        <v/>
      </c>
      <c r="O5130" s="28" t="str">
        <f>IF(N5130=1,M5130&amp;" ("&amp;E5130&amp;")",M5130)</f>
        <v>Your Sister's Sister</v>
      </c>
      <c r="P5130" s="36">
        <f>INDEX(cpi!$A$1:$M$105,MATCH('Inflation adjust calc'!$E5130,cpi!$A:$A,0),MATCH('Inflation adjust calc'!$D5130,cpi!$1:$1,0))</f>
        <v>229.47800000000001</v>
      </c>
      <c r="Q5130" s="36">
        <f>cpi!$I$2</f>
        <v>240.85300000000001</v>
      </c>
      <c r="R5130" s="36">
        <f t="shared" si="641"/>
        <v>1.0495690218670199</v>
      </c>
      <c r="S5130" s="28" t="str">
        <f t="shared" si="645"/>
        <v/>
      </c>
      <c r="T5130" s="37">
        <f t="shared" si="646"/>
        <v>125948.28262404239</v>
      </c>
      <c r="U5130" s="37">
        <f t="shared" si="647"/>
        <v>1676671.8184662582</v>
      </c>
      <c r="V5130" s="37">
        <f t="shared" si="648"/>
        <v>3243790.6719990587</v>
      </c>
    </row>
    <row r="5131" spans="1:22">
      <c r="A5131" s="23">
        <v>5130</v>
      </c>
      <c r="B5131" s="3" t="s">
        <v>2078</v>
      </c>
      <c r="C5131" s="28">
        <v>30</v>
      </c>
      <c r="D5131" s="29">
        <v>6</v>
      </c>
      <c r="E5131" s="28">
        <v>2006</v>
      </c>
      <c r="F5131" s="31">
        <f>DATE(E5131,D5131,C5131)</f>
        <v>38898</v>
      </c>
      <c r="G5131" s="24" t="s">
        <v>6348</v>
      </c>
      <c r="H5131" s="2">
        <v>120000</v>
      </c>
      <c r="I5131">
        <v>0</v>
      </c>
      <c r="J5131">
        <v>0</v>
      </c>
      <c r="K5131" s="28">
        <f t="shared" si="642"/>
        <v>1</v>
      </c>
      <c r="L5131" s="28" t="str">
        <f t="shared" si="643"/>
        <v/>
      </c>
      <c r="M5131" s="28" t="s">
        <v>6348</v>
      </c>
      <c r="N5131" s="28" t="str">
        <f t="shared" si="644"/>
        <v/>
      </c>
      <c r="O5131" s="28" t="str">
        <f>IF(N5131=1,M5131&amp;" ("&amp;E5131&amp;")",M5131)</f>
        <v>The Blood of My Brother: A Story of Death in Iraq</v>
      </c>
      <c r="P5131" s="36">
        <f>INDEX(cpi!$A$1:$M$105,MATCH('Inflation adjust calc'!$E5131,cpi!$A:$A,0),MATCH('Inflation adjust calc'!$D5131,cpi!$1:$1,0))</f>
        <v>202.9</v>
      </c>
      <c r="Q5131" s="36">
        <f>cpi!$I$2</f>
        <v>240.85300000000001</v>
      </c>
      <c r="R5131" s="36">
        <f t="shared" si="641"/>
        <v>1.1870527353376048</v>
      </c>
      <c r="S5131" s="28" t="str">
        <f t="shared" si="645"/>
        <v/>
      </c>
      <c r="T5131" s="37">
        <f t="shared" si="646"/>
        <v>142446.32824051258</v>
      </c>
      <c r="U5131" s="37">
        <f t="shared" si="647"/>
        <v>0</v>
      </c>
      <c r="V5131" s="37">
        <f t="shared" si="648"/>
        <v>0</v>
      </c>
    </row>
    <row r="5132" spans="1:22">
      <c r="A5132" s="23">
        <v>5131</v>
      </c>
      <c r="B5132" s="3" t="s">
        <v>2572</v>
      </c>
      <c r="C5132" s="28">
        <v>31</v>
      </c>
      <c r="D5132" s="29">
        <v>12</v>
      </c>
      <c r="E5132" s="28">
        <v>2007</v>
      </c>
      <c r="F5132" s="31">
        <f>DATE(E5132,D5132,C5132)</f>
        <v>39447</v>
      </c>
      <c r="G5132" s="24" t="s">
        <v>6349</v>
      </c>
      <c r="H5132" s="2">
        <v>120000</v>
      </c>
      <c r="I5132">
        <v>0</v>
      </c>
      <c r="J5132">
        <v>0</v>
      </c>
      <c r="K5132" s="28">
        <f t="shared" si="642"/>
        <v>1</v>
      </c>
      <c r="L5132" s="28" t="str">
        <f t="shared" si="643"/>
        <v/>
      </c>
      <c r="M5132" s="28" t="s">
        <v>6349</v>
      </c>
      <c r="N5132" s="28">
        <f t="shared" si="644"/>
        <v>1</v>
      </c>
      <c r="O5132" s="28" t="str">
        <f>IF(N5132=1,M5132&amp;" ("&amp;E5132&amp;")",M5132)</f>
        <v>A Dog's Breakfast (2007)</v>
      </c>
      <c r="P5132" s="36">
        <f>INDEX(cpi!$A$1:$M$105,MATCH('Inflation adjust calc'!$E5132,cpi!$A:$A,0),MATCH('Inflation adjust calc'!$D5132,cpi!$1:$1,0))</f>
        <v>210.036</v>
      </c>
      <c r="Q5132" s="36">
        <f>cpi!$I$2</f>
        <v>240.85300000000001</v>
      </c>
      <c r="R5132" s="36">
        <f t="shared" si="641"/>
        <v>1.1467224666247691</v>
      </c>
      <c r="S5132" s="28" t="str">
        <f t="shared" si="645"/>
        <v/>
      </c>
      <c r="T5132" s="37">
        <f t="shared" si="646"/>
        <v>137606.69599497228</v>
      </c>
      <c r="U5132" s="37">
        <f t="shared" si="647"/>
        <v>0</v>
      </c>
      <c r="V5132" s="37">
        <f t="shared" si="648"/>
        <v>0</v>
      </c>
    </row>
    <row r="5133" spans="1:22">
      <c r="A5133" s="23">
        <v>5132</v>
      </c>
      <c r="B5133" s="3" t="s">
        <v>2572</v>
      </c>
      <c r="C5133" s="28">
        <v>31</v>
      </c>
      <c r="D5133" s="29">
        <v>12</v>
      </c>
      <c r="E5133" s="28">
        <v>2007</v>
      </c>
      <c r="F5133" s="31">
        <f>DATE(E5133,D5133,C5133)</f>
        <v>39447</v>
      </c>
      <c r="G5133" s="24" t="s">
        <v>6349</v>
      </c>
      <c r="H5133" s="2">
        <v>120000</v>
      </c>
      <c r="I5133">
        <v>0</v>
      </c>
      <c r="J5133">
        <v>0</v>
      </c>
      <c r="K5133" s="28">
        <f t="shared" si="642"/>
        <v>1</v>
      </c>
      <c r="L5133" s="28" t="str">
        <f t="shared" si="643"/>
        <v/>
      </c>
      <c r="M5133" s="28" t="s">
        <v>6349</v>
      </c>
      <c r="N5133" s="28">
        <f t="shared" si="644"/>
        <v>1</v>
      </c>
      <c r="O5133" s="28" t="str">
        <f>IF(N5133=1,M5133&amp;" ("&amp;E5133&amp;")",M5133)</f>
        <v>A Dog's Breakfast (2007)</v>
      </c>
      <c r="P5133" s="36">
        <f>INDEX(cpi!$A$1:$M$105,MATCH('Inflation adjust calc'!$E5133,cpi!$A:$A,0),MATCH('Inflation adjust calc'!$D5133,cpi!$1:$1,0))</f>
        <v>210.036</v>
      </c>
      <c r="Q5133" s="36">
        <f>cpi!$I$2</f>
        <v>240.85300000000001</v>
      </c>
      <c r="R5133" s="36">
        <f t="shared" si="641"/>
        <v>1.1467224666247691</v>
      </c>
      <c r="S5133" s="28" t="str">
        <f t="shared" si="645"/>
        <v/>
      </c>
      <c r="T5133" s="37">
        <f t="shared" si="646"/>
        <v>137606.69599497228</v>
      </c>
      <c r="U5133" s="37">
        <f t="shared" si="647"/>
        <v>0</v>
      </c>
      <c r="V5133" s="37">
        <f t="shared" si="648"/>
        <v>0</v>
      </c>
    </row>
    <row r="5134" spans="1:22">
      <c r="A5134" s="23">
        <v>5133</v>
      </c>
      <c r="B5134" s="3" t="s">
        <v>6350</v>
      </c>
      <c r="C5134" s="28">
        <v>24</v>
      </c>
      <c r="D5134" s="29">
        <v>5</v>
      </c>
      <c r="E5134" s="28">
        <v>2016</v>
      </c>
      <c r="F5134" s="31">
        <f>DATE(E5134,D5134,C5134)</f>
        <v>42514</v>
      </c>
      <c r="G5134" s="24" t="s">
        <v>6351</v>
      </c>
      <c r="H5134" s="2">
        <v>120000</v>
      </c>
      <c r="I5134">
        <v>0</v>
      </c>
      <c r="J5134">
        <v>0</v>
      </c>
      <c r="K5134" s="28">
        <f t="shared" si="642"/>
        <v>1</v>
      </c>
      <c r="L5134" s="28" t="str">
        <f t="shared" si="643"/>
        <v/>
      </c>
      <c r="M5134" s="28" t="s">
        <v>6351</v>
      </c>
      <c r="N5134" s="28" t="str">
        <f t="shared" si="644"/>
        <v/>
      </c>
      <c r="O5134" s="28" t="str">
        <f>IF(N5134=1,M5134&amp;" ("&amp;E5134&amp;")",M5134)</f>
        <v>Une Femme Mariée</v>
      </c>
      <c r="P5134" s="36">
        <f>INDEX(cpi!$A$1:$M$105,MATCH('Inflation adjust calc'!$E5134,cpi!$A:$A,0),MATCH('Inflation adjust calc'!$D5134,cpi!$1:$1,0))</f>
        <v>240.23599999999999</v>
      </c>
      <c r="Q5134" s="36">
        <f>cpi!$I$2</f>
        <v>240.85300000000001</v>
      </c>
      <c r="R5134" s="36">
        <f t="shared" si="641"/>
        <v>1.0025683078306333</v>
      </c>
      <c r="S5134" s="28" t="str">
        <f t="shared" si="645"/>
        <v/>
      </c>
      <c r="T5134" s="37">
        <f t="shared" si="646"/>
        <v>120308.196939676</v>
      </c>
      <c r="U5134" s="37">
        <f t="shared" si="647"/>
        <v>0</v>
      </c>
      <c r="V5134" s="37">
        <f t="shared" si="648"/>
        <v>0</v>
      </c>
    </row>
    <row r="5135" spans="1:22">
      <c r="A5135" s="23">
        <v>5134</v>
      </c>
      <c r="B5135" s="3">
        <v>24847</v>
      </c>
      <c r="C5135" s="28">
        <v>1</v>
      </c>
      <c r="D5135" s="29">
        <v>10</v>
      </c>
      <c r="E5135" s="28">
        <v>1968</v>
      </c>
      <c r="F5135" s="31">
        <f>DATE(E5135,D5135,C5135)</f>
        <v>25112</v>
      </c>
      <c r="G5135" s="24" t="s">
        <v>5109</v>
      </c>
      <c r="H5135" s="2">
        <v>114000</v>
      </c>
      <c r="I5135" s="2">
        <v>12000000</v>
      </c>
      <c r="J5135" s="2">
        <v>30000000</v>
      </c>
      <c r="K5135" s="28" t="str">
        <f t="shared" si="642"/>
        <v/>
      </c>
      <c r="L5135" s="28" t="str">
        <f t="shared" si="643"/>
        <v/>
      </c>
      <c r="M5135" s="28" t="s">
        <v>5109</v>
      </c>
      <c r="N5135" s="28">
        <f t="shared" si="644"/>
        <v>1</v>
      </c>
      <c r="O5135" s="28" t="str">
        <f>IF(N5135=1,M5135&amp;" ("&amp;E5135&amp;")",M5135)</f>
        <v>Night of the Living Dead (1968)</v>
      </c>
      <c r="P5135" s="36">
        <f>INDEX(cpi!$A$1:$M$105,MATCH('Inflation adjust calc'!$E5135,cpi!$A:$A,0),MATCH('Inflation adjust calc'!$D5135,cpi!$1:$1,0))</f>
        <v>35.299999999999997</v>
      </c>
      <c r="Q5135" s="36">
        <f>cpi!$I$2</f>
        <v>240.85300000000001</v>
      </c>
      <c r="R5135" s="36">
        <f t="shared" si="641"/>
        <v>6.8230311614730885</v>
      </c>
      <c r="S5135" s="28" t="str">
        <f t="shared" si="645"/>
        <v/>
      </c>
      <c r="T5135" s="37">
        <f t="shared" si="646"/>
        <v>777825.55240793212</v>
      </c>
      <c r="U5135" s="37">
        <f t="shared" si="647"/>
        <v>81876373.937677056</v>
      </c>
      <c r="V5135" s="37">
        <f t="shared" si="648"/>
        <v>204690934.84419265</v>
      </c>
    </row>
    <row r="5136" spans="1:22">
      <c r="A5136" s="23">
        <v>5135</v>
      </c>
      <c r="B5136" s="3">
        <v>5693</v>
      </c>
      <c r="C5136" s="28">
        <v>8</v>
      </c>
      <c r="D5136" s="29">
        <v>2</v>
      </c>
      <c r="E5136" s="28">
        <v>1915</v>
      </c>
      <c r="F5136" s="31">
        <f>DATE(E5136,D5136,C5136)</f>
        <v>5518</v>
      </c>
      <c r="G5136" s="24" t="s">
        <v>6352</v>
      </c>
      <c r="H5136" s="2">
        <v>110000</v>
      </c>
      <c r="I5136" s="2">
        <v>10000000</v>
      </c>
      <c r="J5136" s="2">
        <v>11000000</v>
      </c>
      <c r="K5136" s="28" t="str">
        <f t="shared" si="642"/>
        <v/>
      </c>
      <c r="L5136" s="28" t="str">
        <f t="shared" si="643"/>
        <v/>
      </c>
      <c r="M5136" s="28" t="s">
        <v>6352</v>
      </c>
      <c r="N5136" s="28">
        <f t="shared" si="644"/>
        <v>1</v>
      </c>
      <c r="O5136" s="28" t="str">
        <f>IF(N5136=1,M5136&amp;" ("&amp;E5136&amp;")",M5136)</f>
        <v>The Birth of a Nation (1915)</v>
      </c>
      <c r="P5136" s="36">
        <f>INDEX(cpi!$A$1:$M$105,MATCH('Inflation adjust calc'!$E5136,cpi!$A:$A,0),MATCH('Inflation adjust calc'!$D5136,cpi!$1:$1,0))</f>
        <v>10</v>
      </c>
      <c r="Q5136" s="36">
        <f>cpi!$I$2</f>
        <v>240.85300000000001</v>
      </c>
      <c r="R5136" s="36">
        <f t="shared" si="641"/>
        <v>24.0853</v>
      </c>
      <c r="S5136" s="28" t="str">
        <f t="shared" si="645"/>
        <v/>
      </c>
      <c r="T5136" s="37">
        <f t="shared" si="646"/>
        <v>2649383</v>
      </c>
      <c r="U5136" s="37">
        <f t="shared" si="647"/>
        <v>240853000</v>
      </c>
      <c r="V5136" s="37">
        <f t="shared" si="648"/>
        <v>264938300</v>
      </c>
    </row>
    <row r="5137" spans="1:22">
      <c r="A5137" s="23">
        <v>5136</v>
      </c>
      <c r="B5137" s="3">
        <v>37690</v>
      </c>
      <c r="C5137" s="28">
        <v>3</v>
      </c>
      <c r="D5137" s="29">
        <v>10</v>
      </c>
      <c r="E5137" s="28">
        <v>2003</v>
      </c>
      <c r="F5137" s="31">
        <f>DATE(E5137,D5137,C5137)</f>
        <v>37897</v>
      </c>
      <c r="G5137" s="24" t="s">
        <v>6353</v>
      </c>
      <c r="H5137" s="2">
        <v>103000</v>
      </c>
      <c r="I5137" s="2">
        <v>16137</v>
      </c>
      <c r="J5137" s="2">
        <v>16137</v>
      </c>
      <c r="K5137" s="28" t="str">
        <f t="shared" si="642"/>
        <v/>
      </c>
      <c r="L5137" s="28" t="str">
        <f t="shared" si="643"/>
        <v/>
      </c>
      <c r="M5137" s="28" t="s">
        <v>6353</v>
      </c>
      <c r="N5137" s="28" t="str">
        <f t="shared" si="644"/>
        <v/>
      </c>
      <c r="O5137" s="28" t="str">
        <f>IF(N5137=1,M5137&amp;" ("&amp;E5137&amp;")",M5137)</f>
        <v>The Work and the Story</v>
      </c>
      <c r="P5137" s="36">
        <f>INDEX(cpi!$A$1:$M$105,MATCH('Inflation adjust calc'!$E5137,cpi!$A:$A,0),MATCH('Inflation adjust calc'!$D5137,cpi!$1:$1,0))</f>
        <v>185</v>
      </c>
      <c r="Q5137" s="36">
        <f>cpi!$I$2</f>
        <v>240.85300000000001</v>
      </c>
      <c r="R5137" s="36">
        <f t="shared" si="641"/>
        <v>1.3019081081081081</v>
      </c>
      <c r="S5137" s="28" t="str">
        <f t="shared" si="645"/>
        <v/>
      </c>
      <c r="T5137" s="37">
        <f t="shared" si="646"/>
        <v>134096.53513513514</v>
      </c>
      <c r="U5137" s="37">
        <f t="shared" si="647"/>
        <v>21008.891140540542</v>
      </c>
      <c r="V5137" s="37">
        <f t="shared" si="648"/>
        <v>21008.891140540542</v>
      </c>
    </row>
    <row r="5138" spans="1:22">
      <c r="A5138" s="23">
        <v>5137</v>
      </c>
      <c r="B5138" s="3">
        <v>42284</v>
      </c>
      <c r="C5138" s="28">
        <v>10</v>
      </c>
      <c r="D5138" s="29">
        <v>7</v>
      </c>
      <c r="E5138" s="28">
        <v>2015</v>
      </c>
      <c r="F5138" s="31">
        <f>DATE(E5138,D5138,C5138)</f>
        <v>42195</v>
      </c>
      <c r="G5138" s="24" t="s">
        <v>6354</v>
      </c>
      <c r="H5138" s="2">
        <v>100000</v>
      </c>
      <c r="I5138" s="2">
        <v>22764410</v>
      </c>
      <c r="J5138" s="2">
        <v>41753881</v>
      </c>
      <c r="K5138" s="28" t="str">
        <f t="shared" si="642"/>
        <v/>
      </c>
      <c r="L5138" s="28" t="str">
        <f t="shared" si="643"/>
        <v/>
      </c>
      <c r="M5138" s="28" t="s">
        <v>6354</v>
      </c>
      <c r="N5138" s="28" t="str">
        <f t="shared" si="644"/>
        <v/>
      </c>
      <c r="O5138" s="28" t="str">
        <f>IF(N5138=1,M5138&amp;" ("&amp;E5138&amp;")",M5138)</f>
        <v>The Gallows</v>
      </c>
      <c r="P5138" s="36">
        <f>INDEX(cpi!$A$1:$M$105,MATCH('Inflation adjust calc'!$E5138,cpi!$A:$A,0),MATCH('Inflation adjust calc'!$D5138,cpi!$1:$1,0))</f>
        <v>238.654</v>
      </c>
      <c r="Q5138" s="36">
        <f>cpi!$I$2</f>
        <v>240.85300000000001</v>
      </c>
      <c r="R5138" s="36">
        <f t="shared" ref="R5138:R5201" si="649">Q5138/P5138</f>
        <v>1.0092141761713611</v>
      </c>
      <c r="S5138" s="28" t="str">
        <f t="shared" si="645"/>
        <v/>
      </c>
      <c r="T5138" s="37">
        <f t="shared" si="646"/>
        <v>100921.41761713612</v>
      </c>
      <c r="U5138" s="37">
        <f t="shared" si="647"/>
        <v>22974165.284177095</v>
      </c>
      <c r="V5138" s="37">
        <f t="shared" si="648"/>
        <v>42138608.615372047</v>
      </c>
    </row>
    <row r="5139" spans="1:22">
      <c r="A5139" s="23">
        <v>5138</v>
      </c>
      <c r="B5139" s="3" t="s">
        <v>667</v>
      </c>
      <c r="C5139" s="28">
        <v>29</v>
      </c>
      <c r="D5139" s="29">
        <v>9</v>
      </c>
      <c r="E5139" s="28">
        <v>2006</v>
      </c>
      <c r="F5139" s="31">
        <f>DATE(E5139,D5139,C5139)</f>
        <v>38989</v>
      </c>
      <c r="G5139" s="24" t="s">
        <v>6355</v>
      </c>
      <c r="H5139" s="2">
        <v>100000</v>
      </c>
      <c r="I5139" s="2">
        <v>10178331</v>
      </c>
      <c r="J5139" s="2">
        <v>10243159</v>
      </c>
      <c r="K5139" s="28" t="str">
        <f t="shared" si="642"/>
        <v/>
      </c>
      <c r="L5139" s="28" t="str">
        <f t="shared" si="643"/>
        <v/>
      </c>
      <c r="M5139" s="28" t="s">
        <v>6355</v>
      </c>
      <c r="N5139" s="28" t="str">
        <f t="shared" si="644"/>
        <v/>
      </c>
      <c r="O5139" s="28" t="str">
        <f>IF(N5139=1,M5139&amp;" ("&amp;E5139&amp;")",M5139)</f>
        <v>Facing the Giants</v>
      </c>
      <c r="P5139" s="36">
        <f>INDEX(cpi!$A$1:$M$105,MATCH('Inflation adjust calc'!$E5139,cpi!$A:$A,0),MATCH('Inflation adjust calc'!$D5139,cpi!$1:$1,0))</f>
        <v>202.9</v>
      </c>
      <c r="Q5139" s="36">
        <f>cpi!$I$2</f>
        <v>240.85300000000001</v>
      </c>
      <c r="R5139" s="36">
        <f t="shared" si="649"/>
        <v>1.1870527353376048</v>
      </c>
      <c r="S5139" s="28" t="str">
        <f t="shared" si="645"/>
        <v/>
      </c>
      <c r="T5139" s="37">
        <f t="shared" si="646"/>
        <v>118705.27353376048</v>
      </c>
      <c r="U5139" s="37">
        <f t="shared" si="647"/>
        <v>12082215.654721538</v>
      </c>
      <c r="V5139" s="37">
        <f t="shared" si="648"/>
        <v>12159169.909448005</v>
      </c>
    </row>
    <row r="5140" spans="1:22">
      <c r="A5140" s="23">
        <v>5139</v>
      </c>
      <c r="B5140" s="3">
        <v>28126</v>
      </c>
      <c r="C5140" s="28">
        <v>1</v>
      </c>
      <c r="D5140" s="29">
        <v>1</v>
      </c>
      <c r="E5140" s="28">
        <v>1977</v>
      </c>
      <c r="F5140" s="31">
        <f>DATE(E5140,D5140,C5140)</f>
        <v>28126</v>
      </c>
      <c r="G5140" s="24" t="s">
        <v>6356</v>
      </c>
      <c r="H5140" s="2">
        <v>100000</v>
      </c>
      <c r="I5140" s="2">
        <v>7000000</v>
      </c>
      <c r="J5140" s="2">
        <v>7000000</v>
      </c>
      <c r="K5140" s="28" t="str">
        <f t="shared" si="642"/>
        <v/>
      </c>
      <c r="L5140" s="28" t="str">
        <f t="shared" si="643"/>
        <v/>
      </c>
      <c r="M5140" s="28" t="s">
        <v>6356</v>
      </c>
      <c r="N5140" s="28" t="str">
        <f t="shared" si="644"/>
        <v/>
      </c>
      <c r="O5140" s="28" t="str">
        <f>IF(N5140=1,M5140&amp;" ("&amp;E5140&amp;")",M5140)</f>
        <v>Eraserhead</v>
      </c>
      <c r="P5140" s="36">
        <f>INDEX(cpi!$A$1:$M$105,MATCH('Inflation adjust calc'!$E5140,cpi!$A:$A,0),MATCH('Inflation adjust calc'!$D5140,cpi!$1:$1,0))</f>
        <v>58.5</v>
      </c>
      <c r="Q5140" s="36">
        <f>cpi!$I$2</f>
        <v>240.85300000000001</v>
      </c>
      <c r="R5140" s="36">
        <f t="shared" si="649"/>
        <v>4.1171452991452995</v>
      </c>
      <c r="S5140" s="28" t="str">
        <f t="shared" si="645"/>
        <v/>
      </c>
      <c r="T5140" s="37">
        <f t="shared" si="646"/>
        <v>411714.52991452994</v>
      </c>
      <c r="U5140" s="37">
        <f t="shared" si="647"/>
        <v>28820017.094017096</v>
      </c>
      <c r="V5140" s="37">
        <f t="shared" si="648"/>
        <v>28820017.094017096</v>
      </c>
    </row>
    <row r="5141" spans="1:22">
      <c r="A5141" s="23">
        <v>5140</v>
      </c>
      <c r="B5141" s="3">
        <v>31780</v>
      </c>
      <c r="C5141" s="28">
        <v>1</v>
      </c>
      <c r="D5141" s="29">
        <v>3</v>
      </c>
      <c r="E5141" s="28">
        <v>1987</v>
      </c>
      <c r="F5141" s="31">
        <f>DATE(E5141,D5141,C5141)</f>
        <v>31837</v>
      </c>
      <c r="G5141" s="24" t="s">
        <v>6357</v>
      </c>
      <c r="H5141" s="2">
        <v>100000</v>
      </c>
      <c r="I5141" s="2">
        <v>5228617</v>
      </c>
      <c r="J5141" s="2">
        <v>5228617</v>
      </c>
      <c r="K5141" s="28" t="str">
        <f t="shared" si="642"/>
        <v/>
      </c>
      <c r="L5141" s="28" t="str">
        <f t="shared" si="643"/>
        <v/>
      </c>
      <c r="M5141" s="28" t="s">
        <v>6357</v>
      </c>
      <c r="N5141" s="28" t="str">
        <f t="shared" si="644"/>
        <v/>
      </c>
      <c r="O5141" s="28" t="str">
        <f>IF(N5141=1,M5141&amp;" ("&amp;E5141&amp;")",M5141)</f>
        <v>Hollywood Shuffle</v>
      </c>
      <c r="P5141" s="36">
        <f>INDEX(cpi!$A$1:$M$105,MATCH('Inflation adjust calc'!$E5141,cpi!$A:$A,0),MATCH('Inflation adjust calc'!$D5141,cpi!$1:$1,0))</f>
        <v>112.1</v>
      </c>
      <c r="Q5141" s="36">
        <f>cpi!$I$2</f>
        <v>240.85300000000001</v>
      </c>
      <c r="R5141" s="36">
        <f t="shared" si="649"/>
        <v>2.1485548617305978</v>
      </c>
      <c r="S5141" s="28" t="str">
        <f t="shared" si="645"/>
        <v/>
      </c>
      <c r="T5141" s="37">
        <f t="shared" si="646"/>
        <v>214855.48617305979</v>
      </c>
      <c r="U5141" s="37">
        <f t="shared" si="647"/>
        <v>11233970.475477254</v>
      </c>
      <c r="V5141" s="37">
        <f t="shared" si="648"/>
        <v>11233970.475477254</v>
      </c>
    </row>
    <row r="5142" spans="1:22">
      <c r="A5142" s="23">
        <v>5141</v>
      </c>
      <c r="B5142" s="3" t="s">
        <v>6358</v>
      </c>
      <c r="C5142" s="28">
        <v>17</v>
      </c>
      <c r="D5142" s="29">
        <v>9</v>
      </c>
      <c r="E5142" s="28">
        <v>1920</v>
      </c>
      <c r="F5142" s="31">
        <f>DATE(E5142,D5142,C5142)</f>
        <v>7566</v>
      </c>
      <c r="G5142" s="24" t="s">
        <v>6359</v>
      </c>
      <c r="H5142" s="2">
        <v>100000</v>
      </c>
      <c r="I5142" s="2">
        <v>3000000</v>
      </c>
      <c r="J5142" s="2">
        <v>3000000</v>
      </c>
      <c r="K5142" s="28" t="str">
        <f t="shared" si="642"/>
        <v/>
      </c>
      <c r="L5142" s="28" t="str">
        <f t="shared" si="643"/>
        <v/>
      </c>
      <c r="M5142" s="28" t="s">
        <v>6359</v>
      </c>
      <c r="N5142" s="28" t="str">
        <f t="shared" si="644"/>
        <v/>
      </c>
      <c r="O5142" s="28" t="str">
        <f>IF(N5142=1,M5142&amp;" ("&amp;E5142&amp;")",M5142)</f>
        <v>Over the Hill to the Poorhouse</v>
      </c>
      <c r="P5142" s="36">
        <f>INDEX(cpi!$A$1:$M$105,MATCH('Inflation adjust calc'!$E5142,cpi!$A:$A,0),MATCH('Inflation adjust calc'!$D5142,cpi!$1:$1,0))</f>
        <v>20</v>
      </c>
      <c r="Q5142" s="36">
        <f>cpi!$I$2</f>
        <v>240.85300000000001</v>
      </c>
      <c r="R5142" s="36">
        <f t="shared" si="649"/>
        <v>12.04265</v>
      </c>
      <c r="S5142" s="28" t="str">
        <f t="shared" si="645"/>
        <v/>
      </c>
      <c r="T5142" s="37">
        <f t="shared" si="646"/>
        <v>1204265</v>
      </c>
      <c r="U5142" s="37">
        <f t="shared" si="647"/>
        <v>36127950</v>
      </c>
      <c r="V5142" s="37">
        <f t="shared" si="648"/>
        <v>36127950</v>
      </c>
    </row>
    <row r="5143" spans="1:22">
      <c r="A5143" s="23">
        <v>5142</v>
      </c>
      <c r="B5143" s="3">
        <v>36048</v>
      </c>
      <c r="C5143" s="28">
        <v>9</v>
      </c>
      <c r="D5143" s="29">
        <v>10</v>
      </c>
      <c r="E5143" s="28">
        <v>1998</v>
      </c>
      <c r="F5143" s="31">
        <f>DATE(E5143,D5143,C5143)</f>
        <v>36077</v>
      </c>
      <c r="G5143" s="24" t="s">
        <v>6360</v>
      </c>
      <c r="H5143" s="2">
        <v>100000</v>
      </c>
      <c r="I5143" s="2">
        <v>2652246</v>
      </c>
      <c r="J5143" s="2">
        <v>6121582</v>
      </c>
      <c r="K5143" s="28" t="str">
        <f t="shared" si="642"/>
        <v/>
      </c>
      <c r="L5143" s="28" t="str">
        <f t="shared" si="643"/>
        <v/>
      </c>
      <c r="M5143" s="28" t="s">
        <v>6360</v>
      </c>
      <c r="N5143" s="28" t="str">
        <f t="shared" si="644"/>
        <v/>
      </c>
      <c r="O5143" s="28" t="str">
        <f>IF(N5143=1,M5143&amp;" ("&amp;E5143&amp;")",M5143)</f>
        <v>The Mighty</v>
      </c>
      <c r="P5143" s="36">
        <f>INDEX(cpi!$A$1:$M$105,MATCH('Inflation adjust calc'!$E5143,cpi!$A:$A,0),MATCH('Inflation adjust calc'!$D5143,cpi!$1:$1,0))</f>
        <v>164</v>
      </c>
      <c r="Q5143" s="36">
        <f>cpi!$I$2</f>
        <v>240.85300000000001</v>
      </c>
      <c r="R5143" s="36">
        <f t="shared" si="649"/>
        <v>1.4686158536585365</v>
      </c>
      <c r="S5143" s="28" t="str">
        <f t="shared" si="645"/>
        <v/>
      </c>
      <c r="T5143" s="37">
        <f t="shared" si="646"/>
        <v>146861.58536585365</v>
      </c>
      <c r="U5143" s="37">
        <f t="shared" si="647"/>
        <v>3895130.523402439</v>
      </c>
      <c r="V5143" s="37">
        <f t="shared" si="648"/>
        <v>8990252.3746707309</v>
      </c>
    </row>
    <row r="5144" spans="1:22">
      <c r="A5144" s="23">
        <v>5143</v>
      </c>
      <c r="B5144" s="3">
        <v>29499</v>
      </c>
      <c r="C5144" s="28">
        <v>10</v>
      </c>
      <c r="D5144" s="29">
        <v>5</v>
      </c>
      <c r="E5144" s="28">
        <v>1980</v>
      </c>
      <c r="F5144" s="31">
        <f>DATE(E5144,D5144,C5144)</f>
        <v>29351</v>
      </c>
      <c r="G5144" s="24" t="s">
        <v>6361</v>
      </c>
      <c r="H5144" s="2">
        <v>100000</v>
      </c>
      <c r="I5144" s="2">
        <v>287000</v>
      </c>
      <c r="J5144" s="2">
        <v>287000</v>
      </c>
      <c r="K5144" s="28" t="str">
        <f t="shared" si="642"/>
        <v/>
      </c>
      <c r="L5144" s="28" t="str">
        <f t="shared" si="643"/>
        <v/>
      </c>
      <c r="M5144" s="28" t="s">
        <v>6361</v>
      </c>
      <c r="N5144" s="28" t="str">
        <f t="shared" si="644"/>
        <v/>
      </c>
      <c r="O5144" s="28" t="str">
        <f>IF(N5144=1,M5144&amp;" ("&amp;E5144&amp;")",M5144)</f>
        <v>Penitentiary</v>
      </c>
      <c r="P5144" s="36">
        <f>INDEX(cpi!$A$1:$M$105,MATCH('Inflation adjust calc'!$E5144,cpi!$A:$A,0),MATCH('Inflation adjust calc'!$D5144,cpi!$1:$1,0))</f>
        <v>81.8</v>
      </c>
      <c r="Q5144" s="36">
        <f>cpi!$I$2</f>
        <v>240.85300000000001</v>
      </c>
      <c r="R5144" s="36">
        <f t="shared" si="649"/>
        <v>2.9444132029339856</v>
      </c>
      <c r="S5144" s="28" t="str">
        <f t="shared" si="645"/>
        <v/>
      </c>
      <c r="T5144" s="37">
        <f t="shared" si="646"/>
        <v>294441.32029339857</v>
      </c>
      <c r="U5144" s="37">
        <f t="shared" si="647"/>
        <v>845046.5892420538</v>
      </c>
      <c r="V5144" s="37">
        <f t="shared" si="648"/>
        <v>845046.5892420538</v>
      </c>
    </row>
    <row r="5145" spans="1:22">
      <c r="A5145" s="23">
        <v>5144</v>
      </c>
      <c r="B5145" s="3">
        <v>38140</v>
      </c>
      <c r="C5145" s="28">
        <v>6</v>
      </c>
      <c r="D5145" s="29">
        <v>2</v>
      </c>
      <c r="E5145" s="28">
        <v>2004</v>
      </c>
      <c r="F5145" s="31">
        <f>DATE(E5145,D5145,C5145)</f>
        <v>38023</v>
      </c>
      <c r="G5145" s="24" t="s">
        <v>6362</v>
      </c>
      <c r="H5145" s="2">
        <v>100000</v>
      </c>
      <c r="I5145" s="2">
        <v>110536</v>
      </c>
      <c r="J5145" s="2">
        <v>110536</v>
      </c>
      <c r="K5145" s="28" t="str">
        <f t="shared" si="642"/>
        <v/>
      </c>
      <c r="L5145" s="28" t="str">
        <f t="shared" si="643"/>
        <v/>
      </c>
      <c r="M5145" s="28" t="s">
        <v>6362</v>
      </c>
      <c r="N5145" s="28" t="str">
        <f t="shared" si="644"/>
        <v/>
      </c>
      <c r="O5145" s="28" t="str">
        <f>IF(N5145=1,M5145&amp;" ("&amp;E5145&amp;")",M5145)</f>
        <v>The Lost Skeleton of Cadavra</v>
      </c>
      <c r="P5145" s="36">
        <f>INDEX(cpi!$A$1:$M$105,MATCH('Inflation adjust calc'!$E5145,cpi!$A:$A,0),MATCH('Inflation adjust calc'!$D5145,cpi!$1:$1,0))</f>
        <v>186.2</v>
      </c>
      <c r="Q5145" s="36">
        <f>cpi!$I$2</f>
        <v>240.85300000000001</v>
      </c>
      <c r="R5145" s="36">
        <f t="shared" si="649"/>
        <v>1.2935177228786252</v>
      </c>
      <c r="S5145" s="28" t="str">
        <f t="shared" si="645"/>
        <v/>
      </c>
      <c r="T5145" s="37">
        <f t="shared" si="646"/>
        <v>129351.77228786252</v>
      </c>
      <c r="U5145" s="37">
        <f t="shared" si="647"/>
        <v>142980.27501611173</v>
      </c>
      <c r="V5145" s="37">
        <f t="shared" si="648"/>
        <v>142980.27501611173</v>
      </c>
    </row>
    <row r="5146" spans="1:22">
      <c r="A5146" s="23">
        <v>5145</v>
      </c>
      <c r="B5146" s="3" t="s">
        <v>654</v>
      </c>
      <c r="C5146" s="28">
        <v>21</v>
      </c>
      <c r="D5146" s="29">
        <v>3</v>
      </c>
      <c r="E5146" s="28">
        <v>2014</v>
      </c>
      <c r="F5146" s="31">
        <f>DATE(E5146,D5146,C5146)</f>
        <v>41719</v>
      </c>
      <c r="G5146" s="24" t="s">
        <v>6363</v>
      </c>
      <c r="H5146" s="2">
        <v>100000</v>
      </c>
      <c r="I5146" s="2">
        <v>59424</v>
      </c>
      <c r="J5146" s="2">
        <v>59424</v>
      </c>
      <c r="K5146" s="28" t="str">
        <f t="shared" si="642"/>
        <v/>
      </c>
      <c r="L5146" s="28" t="str">
        <f t="shared" si="643"/>
        <v/>
      </c>
      <c r="M5146" s="28" t="s">
        <v>6363</v>
      </c>
      <c r="N5146" s="28" t="str">
        <f t="shared" si="644"/>
        <v/>
      </c>
      <c r="O5146" s="28" t="str">
        <f>IF(N5146=1,M5146&amp;" ("&amp;E5146&amp;")",M5146)</f>
        <v>Cheap Thrills</v>
      </c>
      <c r="P5146" s="36">
        <f>INDEX(cpi!$A$1:$M$105,MATCH('Inflation adjust calc'!$E5146,cpi!$A:$A,0),MATCH('Inflation adjust calc'!$D5146,cpi!$1:$1,0))</f>
        <v>236.29300000000001</v>
      </c>
      <c r="Q5146" s="36">
        <f>cpi!$I$2</f>
        <v>240.85300000000001</v>
      </c>
      <c r="R5146" s="36">
        <f t="shared" si="649"/>
        <v>1.0192980748477525</v>
      </c>
      <c r="S5146" s="28" t="str">
        <f t="shared" si="645"/>
        <v/>
      </c>
      <c r="T5146" s="37">
        <f t="shared" si="646"/>
        <v>101929.80748477524</v>
      </c>
      <c r="U5146" s="37">
        <f t="shared" si="647"/>
        <v>60570.768799752841</v>
      </c>
      <c r="V5146" s="37">
        <f t="shared" si="648"/>
        <v>60570.768799752841</v>
      </c>
    </row>
    <row r="5147" spans="1:22">
      <c r="A5147" s="23">
        <v>5146</v>
      </c>
      <c r="B5147" s="3" t="s">
        <v>6364</v>
      </c>
      <c r="C5147" s="28">
        <v>19</v>
      </c>
      <c r="D5147" s="29">
        <v>6</v>
      </c>
      <c r="E5147" s="28">
        <v>2014</v>
      </c>
      <c r="F5147" s="31">
        <f>DATE(E5147,D5147,C5147)</f>
        <v>41809</v>
      </c>
      <c r="G5147" s="24" t="s">
        <v>6365</v>
      </c>
      <c r="H5147" s="2">
        <v>100000</v>
      </c>
      <c r="I5147" s="2">
        <v>20056</v>
      </c>
      <c r="J5147" s="2">
        <v>20056</v>
      </c>
      <c r="K5147" s="28" t="str">
        <f t="shared" si="642"/>
        <v/>
      </c>
      <c r="L5147" s="28" t="str">
        <f t="shared" si="643"/>
        <v/>
      </c>
      <c r="M5147" s="28" t="s">
        <v>6365</v>
      </c>
      <c r="N5147" s="28" t="str">
        <f t="shared" si="644"/>
        <v/>
      </c>
      <c r="O5147" s="28" t="str">
        <f>IF(N5147=1,M5147&amp;" ("&amp;E5147&amp;")",M5147)</f>
        <v>The Past is a Grotesque Animal</v>
      </c>
      <c r="P5147" s="36">
        <f>INDEX(cpi!$A$1:$M$105,MATCH('Inflation adjust calc'!$E5147,cpi!$A:$A,0),MATCH('Inflation adjust calc'!$D5147,cpi!$1:$1,0))</f>
        <v>238.34299999999999</v>
      </c>
      <c r="Q5147" s="36">
        <f>cpi!$I$2</f>
        <v>240.85300000000001</v>
      </c>
      <c r="R5147" s="36">
        <f t="shared" si="649"/>
        <v>1.0105310413983211</v>
      </c>
      <c r="S5147" s="28" t="str">
        <f t="shared" si="645"/>
        <v/>
      </c>
      <c r="T5147" s="37">
        <f t="shared" si="646"/>
        <v>101053.10413983211</v>
      </c>
      <c r="U5147" s="37">
        <f t="shared" si="647"/>
        <v>20267.210566284728</v>
      </c>
      <c r="V5147" s="37">
        <f t="shared" si="648"/>
        <v>20267.210566284728</v>
      </c>
    </row>
    <row r="5148" spans="1:22">
      <c r="A5148" s="23">
        <v>5147</v>
      </c>
      <c r="B5148" s="3">
        <v>37145</v>
      </c>
      <c r="C5148" s="28">
        <v>9</v>
      </c>
      <c r="D5148" s="29">
        <v>11</v>
      </c>
      <c r="E5148" s="28">
        <v>2001</v>
      </c>
      <c r="F5148" s="31">
        <f>DATE(E5148,D5148,C5148)</f>
        <v>37204</v>
      </c>
      <c r="G5148" s="24" t="s">
        <v>6366</v>
      </c>
      <c r="H5148" s="2">
        <v>100000</v>
      </c>
      <c r="I5148" s="2">
        <v>1358</v>
      </c>
      <c r="J5148" s="2">
        <v>1358</v>
      </c>
      <c r="K5148" s="28" t="str">
        <f t="shared" si="642"/>
        <v/>
      </c>
      <c r="L5148" s="28" t="str">
        <f t="shared" si="643"/>
        <v/>
      </c>
      <c r="M5148" s="28" t="s">
        <v>6366</v>
      </c>
      <c r="N5148" s="28" t="str">
        <f t="shared" si="644"/>
        <v/>
      </c>
      <c r="O5148" s="28" t="str">
        <f>IF(N5148=1,M5148&amp;" ("&amp;E5148&amp;")",M5148)</f>
        <v>Keeping it Real: The Adventures of Greg Walloch</v>
      </c>
      <c r="P5148" s="36">
        <f>INDEX(cpi!$A$1:$M$105,MATCH('Inflation adjust calc'!$E5148,cpi!$A:$A,0),MATCH('Inflation adjust calc'!$D5148,cpi!$1:$1,0))</f>
        <v>177.4</v>
      </c>
      <c r="Q5148" s="36">
        <f>cpi!$I$2</f>
        <v>240.85300000000001</v>
      </c>
      <c r="R5148" s="36">
        <f t="shared" si="649"/>
        <v>1.3576832018038332</v>
      </c>
      <c r="S5148" s="28" t="str">
        <f t="shared" si="645"/>
        <v/>
      </c>
      <c r="T5148" s="37">
        <f t="shared" si="646"/>
        <v>135768.32018038331</v>
      </c>
      <c r="U5148" s="37">
        <f t="shared" si="647"/>
        <v>1843.7337880496054</v>
      </c>
      <c r="V5148" s="37">
        <f t="shared" si="648"/>
        <v>1843.7337880496054</v>
      </c>
    </row>
    <row r="5149" spans="1:22">
      <c r="A5149" s="23">
        <v>5148</v>
      </c>
      <c r="B5149" s="3" t="s">
        <v>75</v>
      </c>
      <c r="C5149" s="28">
        <v>18</v>
      </c>
      <c r="D5149" s="29">
        <v>5</v>
      </c>
      <c r="E5149" s="28">
        <v>2012</v>
      </c>
      <c r="F5149" s="31">
        <f>DATE(E5149,D5149,C5149)</f>
        <v>41047</v>
      </c>
      <c r="G5149" s="24" t="s">
        <v>6367</v>
      </c>
      <c r="H5149" s="2">
        <v>100000</v>
      </c>
      <c r="I5149">
        <v>0</v>
      </c>
      <c r="J5149">
        <v>0</v>
      </c>
      <c r="K5149" s="28">
        <f t="shared" si="642"/>
        <v>1</v>
      </c>
      <c r="L5149" s="28" t="str">
        <f t="shared" si="643"/>
        <v/>
      </c>
      <c r="M5149" s="28" t="s">
        <v>6367</v>
      </c>
      <c r="N5149" s="28" t="str">
        <f t="shared" si="644"/>
        <v/>
      </c>
      <c r="O5149" s="28" t="str">
        <f>IF(N5149=1,M5149&amp;" ("&amp;E5149&amp;")",M5149)</f>
        <v>Indie Game: The Movie</v>
      </c>
      <c r="P5149" s="36">
        <f>INDEX(cpi!$A$1:$M$105,MATCH('Inflation adjust calc'!$E5149,cpi!$A:$A,0),MATCH('Inflation adjust calc'!$D5149,cpi!$1:$1,0))</f>
        <v>229.815</v>
      </c>
      <c r="Q5149" s="36">
        <f>cpi!$I$2</f>
        <v>240.85300000000001</v>
      </c>
      <c r="R5149" s="36">
        <f t="shared" si="649"/>
        <v>1.0480299371233384</v>
      </c>
      <c r="S5149" s="28" t="str">
        <f t="shared" si="645"/>
        <v/>
      </c>
      <c r="T5149" s="37">
        <f t="shared" si="646"/>
        <v>104802.99371233383</v>
      </c>
      <c r="U5149" s="37">
        <f t="shared" si="647"/>
        <v>0</v>
      </c>
      <c r="V5149" s="37">
        <f t="shared" si="648"/>
        <v>0</v>
      </c>
    </row>
    <row r="5150" spans="1:22">
      <c r="A5150" s="23">
        <v>5149</v>
      </c>
      <c r="B5150" s="3" t="s">
        <v>1976</v>
      </c>
      <c r="C5150" s="28">
        <v>31</v>
      </c>
      <c r="D5150" s="29">
        <v>12</v>
      </c>
      <c r="E5150" s="28">
        <v>2014</v>
      </c>
      <c r="F5150" s="31">
        <f>DATE(E5150,D5150,C5150)</f>
        <v>42004</v>
      </c>
      <c r="G5150" s="24" t="s">
        <v>6368</v>
      </c>
      <c r="H5150" s="2">
        <v>100000</v>
      </c>
      <c r="I5150">
        <v>0</v>
      </c>
      <c r="J5150">
        <v>0</v>
      </c>
      <c r="K5150" s="28">
        <f t="shared" si="642"/>
        <v>1</v>
      </c>
      <c r="L5150" s="28" t="str">
        <f t="shared" si="643"/>
        <v/>
      </c>
      <c r="M5150" s="28" t="s">
        <v>6368</v>
      </c>
      <c r="N5150" s="28" t="str">
        <f t="shared" si="644"/>
        <v/>
      </c>
      <c r="O5150" s="28" t="str">
        <f>IF(N5150=1,M5150&amp;" ("&amp;E5150&amp;")",M5150)</f>
        <v>Dude, Where's My Dog</v>
      </c>
      <c r="P5150" s="36">
        <f>INDEX(cpi!$A$1:$M$105,MATCH('Inflation adjust calc'!$E5150,cpi!$A:$A,0),MATCH('Inflation adjust calc'!$D5150,cpi!$1:$1,0))</f>
        <v>234.81200000000001</v>
      </c>
      <c r="Q5150" s="36">
        <f>cpi!$I$2</f>
        <v>240.85300000000001</v>
      </c>
      <c r="R5150" s="36">
        <f t="shared" si="649"/>
        <v>1.0257269645503637</v>
      </c>
      <c r="S5150" s="28" t="str">
        <f t="shared" si="645"/>
        <v/>
      </c>
      <c r="T5150" s="37">
        <f t="shared" si="646"/>
        <v>102572.69645503638</v>
      </c>
      <c r="U5150" s="37">
        <f t="shared" si="647"/>
        <v>0</v>
      </c>
      <c r="V5150" s="37">
        <f t="shared" si="648"/>
        <v>0</v>
      </c>
    </row>
    <row r="5151" spans="1:22">
      <c r="A5151" s="23">
        <v>5150</v>
      </c>
      <c r="B5151" s="3" t="s">
        <v>2489</v>
      </c>
      <c r="C5151" s="28">
        <v>31</v>
      </c>
      <c r="D5151" s="29">
        <v>12</v>
      </c>
      <c r="E5151" s="28">
        <v>2013</v>
      </c>
      <c r="F5151" s="31">
        <f>DATE(E5151,D5151,C5151)</f>
        <v>41639</v>
      </c>
      <c r="G5151" s="24" t="s">
        <v>6369</v>
      </c>
      <c r="H5151" s="2">
        <v>100000</v>
      </c>
      <c r="I5151">
        <v>0</v>
      </c>
      <c r="J5151">
        <v>0</v>
      </c>
      <c r="K5151" s="28">
        <f t="shared" si="642"/>
        <v>1</v>
      </c>
      <c r="L5151" s="28" t="str">
        <f t="shared" si="643"/>
        <v/>
      </c>
      <c r="M5151" s="28" t="s">
        <v>6369</v>
      </c>
      <c r="N5151" s="28" t="str">
        <f t="shared" si="644"/>
        <v/>
      </c>
      <c r="O5151" s="28" t="str">
        <f>IF(N5151=1,M5151&amp;" ("&amp;E5151&amp;")",M5151)</f>
        <v>Echo Dr.</v>
      </c>
      <c r="P5151" s="36">
        <f>INDEX(cpi!$A$1:$M$105,MATCH('Inflation adjust calc'!$E5151,cpi!$A:$A,0),MATCH('Inflation adjust calc'!$D5151,cpi!$1:$1,0))</f>
        <v>233.04900000000001</v>
      </c>
      <c r="Q5151" s="36">
        <f>cpi!$I$2</f>
        <v>240.85300000000001</v>
      </c>
      <c r="R5151" s="36">
        <f t="shared" si="649"/>
        <v>1.0334865200022314</v>
      </c>
      <c r="S5151" s="28" t="str">
        <f t="shared" si="645"/>
        <v/>
      </c>
      <c r="T5151" s="37">
        <f t="shared" si="646"/>
        <v>103348.65200022314</v>
      </c>
      <c r="U5151" s="37">
        <f t="shared" si="647"/>
        <v>0</v>
      </c>
      <c r="V5151" s="37">
        <f t="shared" si="648"/>
        <v>0</v>
      </c>
    </row>
    <row r="5152" spans="1:22">
      <c r="A5152" s="23">
        <v>5151</v>
      </c>
      <c r="B5152" s="3" t="s">
        <v>2669</v>
      </c>
      <c r="C5152" s="28">
        <v>17</v>
      </c>
      <c r="D5152" s="29">
        <v>3</v>
      </c>
      <c r="E5152" s="28">
        <v>2015</v>
      </c>
      <c r="F5152" s="31">
        <f>DATE(E5152,D5152,C5152)</f>
        <v>42080</v>
      </c>
      <c r="G5152" s="24" t="s">
        <v>6370</v>
      </c>
      <c r="H5152" s="2">
        <v>100000</v>
      </c>
      <c r="I5152">
        <v>0</v>
      </c>
      <c r="J5152">
        <v>0</v>
      </c>
      <c r="K5152" s="28">
        <f t="shared" si="642"/>
        <v>1</v>
      </c>
      <c r="L5152" s="28" t="str">
        <f t="shared" si="643"/>
        <v/>
      </c>
      <c r="M5152" s="28" t="s">
        <v>6370</v>
      </c>
      <c r="N5152" s="28" t="str">
        <f t="shared" si="644"/>
        <v/>
      </c>
      <c r="O5152" s="28" t="str">
        <f>IF(N5152=1,M5152&amp;" ("&amp;E5152&amp;")",M5152)</f>
        <v>Closure</v>
      </c>
      <c r="P5152" s="36">
        <f>INDEX(cpi!$A$1:$M$105,MATCH('Inflation adjust calc'!$E5152,cpi!$A:$A,0),MATCH('Inflation adjust calc'!$D5152,cpi!$1:$1,0))</f>
        <v>236.119</v>
      </c>
      <c r="Q5152" s="36">
        <f>cpi!$I$2</f>
        <v>240.85300000000001</v>
      </c>
      <c r="R5152" s="36">
        <f t="shared" si="649"/>
        <v>1.0200492124733715</v>
      </c>
      <c r="S5152" s="28" t="str">
        <f t="shared" si="645"/>
        <v/>
      </c>
      <c r="T5152" s="37">
        <f t="shared" si="646"/>
        <v>102004.92124733716</v>
      </c>
      <c r="U5152" s="37">
        <f t="shared" si="647"/>
        <v>0</v>
      </c>
      <c r="V5152" s="37">
        <f t="shared" si="648"/>
        <v>0</v>
      </c>
    </row>
    <row r="5153" spans="1:22">
      <c r="A5153" s="23">
        <v>5152</v>
      </c>
      <c r="B5153" s="3" t="s">
        <v>815</v>
      </c>
      <c r="C5153" s="28">
        <v>31</v>
      </c>
      <c r="D5153" s="29">
        <v>12</v>
      </c>
      <c r="E5153" s="28">
        <v>2015</v>
      </c>
      <c r="F5153" s="31">
        <f>DATE(E5153,D5153,C5153)</f>
        <v>42369</v>
      </c>
      <c r="G5153" s="24" t="s">
        <v>6371</v>
      </c>
      <c r="H5153" s="2">
        <v>100000</v>
      </c>
      <c r="I5153">
        <v>0</v>
      </c>
      <c r="J5153">
        <v>0</v>
      </c>
      <c r="K5153" s="28">
        <f t="shared" si="642"/>
        <v>1</v>
      </c>
      <c r="L5153" s="28" t="str">
        <f t="shared" si="643"/>
        <v/>
      </c>
      <c r="M5153" s="28" t="s">
        <v>6371</v>
      </c>
      <c r="N5153" s="28" t="str">
        <f t="shared" si="644"/>
        <v/>
      </c>
      <c r="O5153" s="28" t="str">
        <f>IF(N5153=1,M5153&amp;" ("&amp;E5153&amp;")",M5153)</f>
        <v>Lunchtime Heroes</v>
      </c>
      <c r="P5153" s="36">
        <f>INDEX(cpi!$A$1:$M$105,MATCH('Inflation adjust calc'!$E5153,cpi!$A:$A,0),MATCH('Inflation adjust calc'!$D5153,cpi!$1:$1,0))</f>
        <v>236.52500000000001</v>
      </c>
      <c r="Q5153" s="36">
        <f>cpi!$I$2</f>
        <v>240.85300000000001</v>
      </c>
      <c r="R5153" s="36">
        <f t="shared" si="649"/>
        <v>1.0182982771377234</v>
      </c>
      <c r="S5153" s="28" t="str">
        <f t="shared" si="645"/>
        <v/>
      </c>
      <c r="T5153" s="37">
        <f t="shared" si="646"/>
        <v>101829.82771377233</v>
      </c>
      <c r="U5153" s="37">
        <f t="shared" si="647"/>
        <v>0</v>
      </c>
      <c r="V5153" s="37">
        <f t="shared" si="648"/>
        <v>0</v>
      </c>
    </row>
    <row r="5154" spans="1:22">
      <c r="A5154" s="23">
        <v>5153</v>
      </c>
      <c r="B5154" s="3" t="s">
        <v>6372</v>
      </c>
      <c r="C5154" s="28">
        <v>25</v>
      </c>
      <c r="D5154" s="29">
        <v>3</v>
      </c>
      <c r="E5154" s="28">
        <v>2015</v>
      </c>
      <c r="F5154" s="31">
        <f>DATE(E5154,D5154,C5154)</f>
        <v>42088</v>
      </c>
      <c r="G5154" s="24" t="s">
        <v>6373</v>
      </c>
      <c r="H5154" s="2">
        <v>100000</v>
      </c>
      <c r="I5154">
        <v>0</v>
      </c>
      <c r="J5154">
        <v>0</v>
      </c>
      <c r="K5154" s="28">
        <f t="shared" si="642"/>
        <v>1</v>
      </c>
      <c r="L5154" s="28" t="str">
        <f t="shared" si="643"/>
        <v/>
      </c>
      <c r="M5154" s="28" t="s">
        <v>6373</v>
      </c>
      <c r="N5154" s="28" t="str">
        <f t="shared" si="644"/>
        <v/>
      </c>
      <c r="O5154" s="28" t="str">
        <f>IF(N5154=1,M5154&amp;" ("&amp;E5154&amp;")",M5154)</f>
        <v>Open Secret</v>
      </c>
      <c r="P5154" s="36">
        <f>INDEX(cpi!$A$1:$M$105,MATCH('Inflation adjust calc'!$E5154,cpi!$A:$A,0),MATCH('Inflation adjust calc'!$D5154,cpi!$1:$1,0))</f>
        <v>236.119</v>
      </c>
      <c r="Q5154" s="36">
        <f>cpi!$I$2</f>
        <v>240.85300000000001</v>
      </c>
      <c r="R5154" s="36">
        <f t="shared" si="649"/>
        <v>1.0200492124733715</v>
      </c>
      <c r="S5154" s="28" t="str">
        <f t="shared" si="645"/>
        <v/>
      </c>
      <c r="T5154" s="37">
        <f t="shared" si="646"/>
        <v>102004.92124733716</v>
      </c>
      <c r="U5154" s="37">
        <f t="shared" si="647"/>
        <v>0</v>
      </c>
      <c r="V5154" s="37">
        <f t="shared" si="648"/>
        <v>0</v>
      </c>
    </row>
    <row r="5155" spans="1:22">
      <c r="A5155" s="23">
        <v>5154</v>
      </c>
      <c r="B5155" s="3">
        <v>42288</v>
      </c>
      <c r="C5155" s="28">
        <v>10</v>
      </c>
      <c r="D5155" s="29">
        <v>11</v>
      </c>
      <c r="E5155" s="28">
        <v>2015</v>
      </c>
      <c r="F5155" s="31">
        <f>DATE(E5155,D5155,C5155)</f>
        <v>42318</v>
      </c>
      <c r="G5155" s="24" t="s">
        <v>6374</v>
      </c>
      <c r="H5155" s="2">
        <v>100000</v>
      </c>
      <c r="I5155">
        <v>0</v>
      </c>
      <c r="J5155">
        <v>0</v>
      </c>
      <c r="K5155" s="28">
        <f t="shared" si="642"/>
        <v>1</v>
      </c>
      <c r="L5155" s="28" t="str">
        <f t="shared" si="643"/>
        <v/>
      </c>
      <c r="M5155" s="28" t="s">
        <v>6374</v>
      </c>
      <c r="N5155" s="28" t="str">
        <f t="shared" si="644"/>
        <v/>
      </c>
      <c r="O5155" s="28" t="str">
        <f>IF(N5155=1,M5155&amp;" ("&amp;E5155&amp;")",M5155)</f>
        <v>The Night Visitor</v>
      </c>
      <c r="P5155" s="36">
        <f>INDEX(cpi!$A$1:$M$105,MATCH('Inflation adjust calc'!$E5155,cpi!$A:$A,0),MATCH('Inflation adjust calc'!$D5155,cpi!$1:$1,0))</f>
        <v>237.33600000000001</v>
      </c>
      <c r="Q5155" s="36">
        <f>cpi!$I$2</f>
        <v>240.85300000000001</v>
      </c>
      <c r="R5155" s="36">
        <f t="shared" si="649"/>
        <v>1.014818653722992</v>
      </c>
      <c r="S5155" s="28" t="str">
        <f t="shared" si="645"/>
        <v/>
      </c>
      <c r="T5155" s="37">
        <f t="shared" si="646"/>
        <v>101481.8653722992</v>
      </c>
      <c r="U5155" s="37">
        <f t="shared" si="647"/>
        <v>0</v>
      </c>
      <c r="V5155" s="37">
        <f t="shared" si="648"/>
        <v>0</v>
      </c>
    </row>
    <row r="5156" spans="1:22">
      <c r="A5156" s="23">
        <v>5155</v>
      </c>
      <c r="B5156" s="3">
        <v>42192</v>
      </c>
      <c r="C5156" s="28">
        <v>7</v>
      </c>
      <c r="D5156" s="29">
        <v>7</v>
      </c>
      <c r="E5156" s="28">
        <v>2015</v>
      </c>
      <c r="F5156" s="31">
        <f>DATE(E5156,D5156,C5156)</f>
        <v>42192</v>
      </c>
      <c r="G5156" s="24" t="s">
        <v>6375</v>
      </c>
      <c r="H5156" s="2">
        <v>100000</v>
      </c>
      <c r="I5156">
        <v>0</v>
      </c>
      <c r="J5156">
        <v>0</v>
      </c>
      <c r="K5156" s="28">
        <f t="shared" si="642"/>
        <v>1</v>
      </c>
      <c r="L5156" s="28" t="str">
        <f t="shared" si="643"/>
        <v/>
      </c>
      <c r="M5156" s="28" t="s">
        <v>6375</v>
      </c>
      <c r="N5156" s="28" t="str">
        <f t="shared" si="644"/>
        <v/>
      </c>
      <c r="O5156" s="28" t="str">
        <f>IF(N5156=1,M5156&amp;" ("&amp;E5156&amp;")",M5156)</f>
        <v>Tiger Orange</v>
      </c>
      <c r="P5156" s="36">
        <f>INDEX(cpi!$A$1:$M$105,MATCH('Inflation adjust calc'!$E5156,cpi!$A:$A,0),MATCH('Inflation adjust calc'!$D5156,cpi!$1:$1,0))</f>
        <v>238.654</v>
      </c>
      <c r="Q5156" s="36">
        <f>cpi!$I$2</f>
        <v>240.85300000000001</v>
      </c>
      <c r="R5156" s="36">
        <f t="shared" si="649"/>
        <v>1.0092141761713611</v>
      </c>
      <c r="S5156" s="28" t="str">
        <f t="shared" si="645"/>
        <v/>
      </c>
      <c r="T5156" s="37">
        <f t="shared" si="646"/>
        <v>100921.41761713612</v>
      </c>
      <c r="U5156" s="37">
        <f t="shared" si="647"/>
        <v>0</v>
      </c>
      <c r="V5156" s="37">
        <f t="shared" si="648"/>
        <v>0</v>
      </c>
    </row>
    <row r="5157" spans="1:22">
      <c r="A5157" s="23">
        <v>5156</v>
      </c>
      <c r="B5157" s="3" t="s">
        <v>6376</v>
      </c>
      <c r="C5157" s="28">
        <v>30</v>
      </c>
      <c r="D5157" s="29">
        <v>8</v>
      </c>
      <c r="E5157" s="28">
        <v>1972</v>
      </c>
      <c r="F5157" s="31">
        <f>DATE(E5157,D5157,C5157)</f>
        <v>26541</v>
      </c>
      <c r="G5157" s="24" t="s">
        <v>3633</v>
      </c>
      <c r="H5157" s="2">
        <v>87000</v>
      </c>
      <c r="I5157" s="2">
        <v>3100000</v>
      </c>
      <c r="J5157" s="2">
        <v>3100000</v>
      </c>
      <c r="K5157" s="28" t="str">
        <f t="shared" si="642"/>
        <v/>
      </c>
      <c r="L5157" s="28" t="str">
        <f t="shared" si="643"/>
        <v/>
      </c>
      <c r="M5157" s="28" t="s">
        <v>3633</v>
      </c>
      <c r="N5157" s="28">
        <f t="shared" si="644"/>
        <v>1</v>
      </c>
      <c r="O5157" s="28" t="str">
        <f>IF(N5157=1,M5157&amp;" ("&amp;E5157&amp;")",M5157)</f>
        <v>The Last House on the Left (1972)</v>
      </c>
      <c r="P5157" s="36">
        <f>INDEX(cpi!$A$1:$M$105,MATCH('Inflation adjust calc'!$E5157,cpi!$A:$A,0),MATCH('Inflation adjust calc'!$D5157,cpi!$1:$1,0))</f>
        <v>42</v>
      </c>
      <c r="Q5157" s="36">
        <f>cpi!$I$2</f>
        <v>240.85300000000001</v>
      </c>
      <c r="R5157" s="36">
        <f t="shared" si="649"/>
        <v>5.7345952380952383</v>
      </c>
      <c r="S5157" s="28" t="str">
        <f t="shared" si="645"/>
        <v/>
      </c>
      <c r="T5157" s="37">
        <f t="shared" si="646"/>
        <v>498909.78571428574</v>
      </c>
      <c r="U5157" s="37">
        <f t="shared" si="647"/>
        <v>17777245.238095239</v>
      </c>
      <c r="V5157" s="37">
        <f t="shared" si="648"/>
        <v>17777245.238095239</v>
      </c>
    </row>
    <row r="5158" spans="1:22">
      <c r="A5158" s="23">
        <v>5157</v>
      </c>
      <c r="B5158" s="3" t="s">
        <v>319</v>
      </c>
      <c r="C5158" s="28">
        <v>17</v>
      </c>
      <c r="D5158" s="29">
        <v>7</v>
      </c>
      <c r="E5158" s="28">
        <v>2015</v>
      </c>
      <c r="F5158" s="31">
        <f>DATE(E5158,D5158,C5158)</f>
        <v>42202</v>
      </c>
      <c r="G5158" s="24" t="s">
        <v>6377</v>
      </c>
      <c r="H5158" s="2">
        <v>75000</v>
      </c>
      <c r="I5158" s="2">
        <v>8799</v>
      </c>
      <c r="J5158" s="2">
        <v>8799</v>
      </c>
      <c r="K5158" s="28" t="str">
        <f t="shared" si="642"/>
        <v/>
      </c>
      <c r="L5158" s="28" t="str">
        <f t="shared" si="643"/>
        <v/>
      </c>
      <c r="M5158" s="28" t="s">
        <v>6377</v>
      </c>
      <c r="N5158" s="28" t="str">
        <f t="shared" si="644"/>
        <v/>
      </c>
      <c r="O5158" s="28" t="str">
        <f>IF(N5158=1,M5158&amp;" ("&amp;E5158&amp;")",M5158)</f>
        <v>Dawn of the Crescent Moon</v>
      </c>
      <c r="P5158" s="36">
        <f>INDEX(cpi!$A$1:$M$105,MATCH('Inflation adjust calc'!$E5158,cpi!$A:$A,0),MATCH('Inflation adjust calc'!$D5158,cpi!$1:$1,0))</f>
        <v>238.654</v>
      </c>
      <c r="Q5158" s="36">
        <f>cpi!$I$2</f>
        <v>240.85300000000001</v>
      </c>
      <c r="R5158" s="36">
        <f t="shared" si="649"/>
        <v>1.0092141761713611</v>
      </c>
      <c r="S5158" s="28" t="str">
        <f t="shared" si="645"/>
        <v/>
      </c>
      <c r="T5158" s="37">
        <f t="shared" si="646"/>
        <v>75691.063212852081</v>
      </c>
      <c r="U5158" s="37">
        <f t="shared" si="647"/>
        <v>8880.0755361318061</v>
      </c>
      <c r="V5158" s="37">
        <f t="shared" si="648"/>
        <v>8880.0755361318061</v>
      </c>
    </row>
    <row r="5159" spans="1:22">
      <c r="A5159" s="23">
        <v>5158</v>
      </c>
      <c r="B5159" s="3" t="s">
        <v>5101</v>
      </c>
      <c r="C5159" s="28">
        <v>29</v>
      </c>
      <c r="D5159" s="29">
        <v>9</v>
      </c>
      <c r="E5159" s="28">
        <v>2015</v>
      </c>
      <c r="F5159" s="31">
        <f>DATE(E5159,D5159,C5159)</f>
        <v>42276</v>
      </c>
      <c r="G5159" s="24" t="s">
        <v>6378</v>
      </c>
      <c r="H5159" s="2">
        <v>75000</v>
      </c>
      <c r="I5159">
        <v>0</v>
      </c>
      <c r="J5159">
        <v>0</v>
      </c>
      <c r="K5159" s="28">
        <f t="shared" si="642"/>
        <v>1</v>
      </c>
      <c r="L5159" s="28" t="str">
        <f t="shared" si="643"/>
        <v/>
      </c>
      <c r="M5159" s="28" t="s">
        <v>6378</v>
      </c>
      <c r="N5159" s="28" t="str">
        <f t="shared" si="644"/>
        <v/>
      </c>
      <c r="O5159" s="28" t="str">
        <f>IF(N5159=1,M5159&amp;" ("&amp;E5159&amp;")",M5159)</f>
        <v>Queen Crab</v>
      </c>
      <c r="P5159" s="36">
        <f>INDEX(cpi!$A$1:$M$105,MATCH('Inflation adjust calc'!$E5159,cpi!$A:$A,0),MATCH('Inflation adjust calc'!$D5159,cpi!$1:$1,0))</f>
        <v>237.94499999999999</v>
      </c>
      <c r="Q5159" s="36">
        <f>cpi!$I$2</f>
        <v>240.85300000000001</v>
      </c>
      <c r="R5159" s="36">
        <f t="shared" si="649"/>
        <v>1.0122213116476497</v>
      </c>
      <c r="S5159" s="28" t="str">
        <f t="shared" si="645"/>
        <v/>
      </c>
      <c r="T5159" s="37">
        <f t="shared" si="646"/>
        <v>75916.598373573725</v>
      </c>
      <c r="U5159" s="37">
        <f t="shared" si="647"/>
        <v>0</v>
      </c>
      <c r="V5159" s="37">
        <f t="shared" si="648"/>
        <v>0</v>
      </c>
    </row>
    <row r="5160" spans="1:22">
      <c r="A5160" s="23">
        <v>5159</v>
      </c>
      <c r="B5160" s="3" t="s">
        <v>512</v>
      </c>
      <c r="C5160" s="28">
        <v>25</v>
      </c>
      <c r="D5160" s="29">
        <v>7</v>
      </c>
      <c r="E5160" s="28">
        <v>2014</v>
      </c>
      <c r="F5160" s="31">
        <f>DATE(E5160,D5160,C5160)</f>
        <v>41845</v>
      </c>
      <c r="G5160" s="24" t="s">
        <v>6379</v>
      </c>
      <c r="H5160" s="2">
        <v>70000</v>
      </c>
      <c r="I5160" s="2">
        <v>30312</v>
      </c>
      <c r="J5160" s="2">
        <v>30312</v>
      </c>
      <c r="K5160" s="28" t="str">
        <f t="shared" si="642"/>
        <v/>
      </c>
      <c r="L5160" s="28" t="str">
        <f t="shared" si="643"/>
        <v/>
      </c>
      <c r="M5160" s="28" t="s">
        <v>6379</v>
      </c>
      <c r="N5160" s="28" t="str">
        <f t="shared" si="644"/>
        <v/>
      </c>
      <c r="O5160" s="28" t="str">
        <f>IF(N5160=1,M5160&amp;" ("&amp;E5160&amp;")",M5160)</f>
        <v>Happy Christmas</v>
      </c>
      <c r="P5160" s="36">
        <f>INDEX(cpi!$A$1:$M$105,MATCH('Inflation adjust calc'!$E5160,cpi!$A:$A,0),MATCH('Inflation adjust calc'!$D5160,cpi!$1:$1,0))</f>
        <v>238.25</v>
      </c>
      <c r="Q5160" s="36">
        <f>cpi!$I$2</f>
        <v>240.85300000000001</v>
      </c>
      <c r="R5160" s="36">
        <f t="shared" si="649"/>
        <v>1.0109254984260232</v>
      </c>
      <c r="S5160" s="28" t="str">
        <f t="shared" si="645"/>
        <v/>
      </c>
      <c r="T5160" s="37">
        <f t="shared" si="646"/>
        <v>70764.784889821618</v>
      </c>
      <c r="U5160" s="37">
        <f t="shared" si="647"/>
        <v>30643.173708289614</v>
      </c>
      <c r="V5160" s="37">
        <f t="shared" si="648"/>
        <v>30643.173708289614</v>
      </c>
    </row>
    <row r="5161" spans="1:22">
      <c r="A5161" s="23">
        <v>5160</v>
      </c>
      <c r="B5161" s="3" t="s">
        <v>2723</v>
      </c>
      <c r="C5161" s="28">
        <v>28</v>
      </c>
      <c r="D5161" s="29">
        <v>1</v>
      </c>
      <c r="E5161" s="28">
        <v>2005</v>
      </c>
      <c r="F5161" s="31">
        <f>DATE(E5161,D5161,C5161)</f>
        <v>38380</v>
      </c>
      <c r="G5161" s="24" t="s">
        <v>6380</v>
      </c>
      <c r="H5161" s="2">
        <v>70000</v>
      </c>
      <c r="I5161" s="2">
        <v>4930</v>
      </c>
      <c r="J5161" s="2">
        <v>4930</v>
      </c>
      <c r="K5161" s="28" t="str">
        <f t="shared" si="642"/>
        <v/>
      </c>
      <c r="L5161" s="28" t="str">
        <f t="shared" si="643"/>
        <v/>
      </c>
      <c r="M5161" s="28" t="s">
        <v>6380</v>
      </c>
      <c r="N5161" s="28" t="str">
        <f t="shared" si="644"/>
        <v/>
      </c>
      <c r="O5161" s="28" t="str">
        <f>IF(N5161=1,M5161&amp;" ("&amp;E5161&amp;")",M5161)</f>
        <v>Peace, Propaganda and the Promised Land</v>
      </c>
      <c r="P5161" s="36">
        <f>INDEX(cpi!$A$1:$M$105,MATCH('Inflation adjust calc'!$E5161,cpi!$A:$A,0),MATCH('Inflation adjust calc'!$D5161,cpi!$1:$1,0))</f>
        <v>190.7</v>
      </c>
      <c r="Q5161" s="36">
        <f>cpi!$I$2</f>
        <v>240.85300000000001</v>
      </c>
      <c r="R5161" s="36">
        <f t="shared" si="649"/>
        <v>1.2629942317776615</v>
      </c>
      <c r="S5161" s="28" t="str">
        <f t="shared" si="645"/>
        <v/>
      </c>
      <c r="T5161" s="37">
        <f t="shared" si="646"/>
        <v>88409.596224436304</v>
      </c>
      <c r="U5161" s="37">
        <f t="shared" si="647"/>
        <v>6226.561562663871</v>
      </c>
      <c r="V5161" s="37">
        <f t="shared" si="648"/>
        <v>6226.561562663871</v>
      </c>
    </row>
    <row r="5162" spans="1:22">
      <c r="A5162" s="23">
        <v>5161</v>
      </c>
      <c r="B5162" s="3" t="s">
        <v>3843</v>
      </c>
      <c r="C5162" s="28">
        <v>31</v>
      </c>
      <c r="D5162" s="29">
        <v>12</v>
      </c>
      <c r="E5162" s="28">
        <v>2011</v>
      </c>
      <c r="F5162" s="31">
        <f>DATE(E5162,D5162,C5162)</f>
        <v>40908</v>
      </c>
      <c r="G5162" s="24" t="s">
        <v>6381</v>
      </c>
      <c r="H5162" s="2">
        <v>70000</v>
      </c>
      <c r="I5162">
        <v>0</v>
      </c>
      <c r="J5162" s="2">
        <v>8555</v>
      </c>
      <c r="K5162" s="28" t="str">
        <f t="shared" si="642"/>
        <v/>
      </c>
      <c r="L5162" s="28" t="str">
        <f t="shared" si="643"/>
        <v/>
      </c>
      <c r="M5162" s="28" t="s">
        <v>6381</v>
      </c>
      <c r="N5162" s="28" t="str">
        <f t="shared" si="644"/>
        <v/>
      </c>
      <c r="O5162" s="28" t="str">
        <f>IF(N5162=1,M5162&amp;" ("&amp;E5162&amp;")",M5162)</f>
        <v>Absentia</v>
      </c>
      <c r="P5162" s="36">
        <f>INDEX(cpi!$A$1:$M$105,MATCH('Inflation adjust calc'!$E5162,cpi!$A:$A,0),MATCH('Inflation adjust calc'!$D5162,cpi!$1:$1,0))</f>
        <v>225.672</v>
      </c>
      <c r="Q5162" s="36">
        <f>cpi!$I$2</f>
        <v>240.85300000000001</v>
      </c>
      <c r="R5162" s="36">
        <f t="shared" si="649"/>
        <v>1.0672701974547132</v>
      </c>
      <c r="S5162" s="28" t="str">
        <f t="shared" si="645"/>
        <v/>
      </c>
      <c r="T5162" s="37">
        <f t="shared" si="646"/>
        <v>74708.913821829919</v>
      </c>
      <c r="U5162" s="37">
        <f t="shared" si="647"/>
        <v>0</v>
      </c>
      <c r="V5162" s="37">
        <f t="shared" si="648"/>
        <v>9130.4965392250706</v>
      </c>
    </row>
    <row r="5163" spans="1:22">
      <c r="A5163" s="23">
        <v>5162</v>
      </c>
      <c r="B5163" s="3">
        <v>36075</v>
      </c>
      <c r="C5163" s="28">
        <v>10</v>
      </c>
      <c r="D5163" s="29">
        <v>7</v>
      </c>
      <c r="E5163" s="28">
        <v>1998</v>
      </c>
      <c r="F5163" s="31">
        <f>DATE(E5163,D5163,C5163)</f>
        <v>35986</v>
      </c>
      <c r="G5163" s="24" t="s">
        <v>6382</v>
      </c>
      <c r="H5163" s="2">
        <v>68000</v>
      </c>
      <c r="I5163" s="2">
        <v>3221152</v>
      </c>
      <c r="J5163" s="2">
        <v>4678513</v>
      </c>
      <c r="K5163" s="28" t="str">
        <f t="shared" si="642"/>
        <v/>
      </c>
      <c r="L5163" s="28" t="str">
        <f t="shared" si="643"/>
        <v/>
      </c>
      <c r="M5163" s="28" t="s">
        <v>6382</v>
      </c>
      <c r="N5163" s="28" t="str">
        <f t="shared" si="644"/>
        <v/>
      </c>
      <c r="O5163" s="28" t="str">
        <f>IF(N5163=1,M5163&amp;" ("&amp;E5163&amp;")",M5163)</f>
        <v>Pi</v>
      </c>
      <c r="P5163" s="36">
        <f>INDEX(cpi!$A$1:$M$105,MATCH('Inflation adjust calc'!$E5163,cpi!$A:$A,0),MATCH('Inflation adjust calc'!$D5163,cpi!$1:$1,0))</f>
        <v>163.19999999999999</v>
      </c>
      <c r="Q5163" s="36">
        <f>cpi!$I$2</f>
        <v>240.85300000000001</v>
      </c>
      <c r="R5163" s="36">
        <f t="shared" si="649"/>
        <v>1.4758149509803924</v>
      </c>
      <c r="S5163" s="28" t="str">
        <f t="shared" si="645"/>
        <v/>
      </c>
      <c r="T5163" s="37">
        <f t="shared" si="646"/>
        <v>100355.41666666669</v>
      </c>
      <c r="U5163" s="37">
        <f t="shared" si="647"/>
        <v>4753824.2809803933</v>
      </c>
      <c r="V5163" s="37">
        <f t="shared" si="648"/>
        <v>6904619.4337561289</v>
      </c>
    </row>
    <row r="5164" spans="1:22">
      <c r="A5164" s="23">
        <v>5163</v>
      </c>
      <c r="B5164" s="3" t="s">
        <v>6383</v>
      </c>
      <c r="C5164" s="28">
        <v>20</v>
      </c>
      <c r="D5164" s="29">
        <v>2</v>
      </c>
      <c r="E5164" s="28">
        <v>1998</v>
      </c>
      <c r="F5164" s="31">
        <f>DATE(E5164,D5164,C5164)</f>
        <v>35846</v>
      </c>
      <c r="G5164" s="24" t="s">
        <v>6384</v>
      </c>
      <c r="H5164" s="2">
        <v>68000</v>
      </c>
      <c r="I5164" s="2">
        <v>33598</v>
      </c>
      <c r="J5164" s="2">
        <v>33598</v>
      </c>
      <c r="K5164" s="28" t="str">
        <f t="shared" si="642"/>
        <v/>
      </c>
      <c r="L5164" s="28" t="str">
        <f t="shared" si="643"/>
        <v/>
      </c>
      <c r="M5164" s="28" t="s">
        <v>6384</v>
      </c>
      <c r="N5164" s="28" t="str">
        <f t="shared" si="644"/>
        <v/>
      </c>
      <c r="O5164" s="28" t="str">
        <f>IF(N5164=1,M5164&amp;" ("&amp;E5164&amp;")",M5164)</f>
        <v>I Love You … Don't Touch Me!</v>
      </c>
      <c r="P5164" s="36">
        <f>INDEX(cpi!$A$1:$M$105,MATCH('Inflation adjust calc'!$E5164,cpi!$A:$A,0),MATCH('Inflation adjust calc'!$D5164,cpi!$1:$1,0))</f>
        <v>161.9</v>
      </c>
      <c r="Q5164" s="36">
        <f>cpi!$I$2</f>
        <v>240.85300000000001</v>
      </c>
      <c r="R5164" s="36">
        <f t="shared" si="649"/>
        <v>1.4876652254478073</v>
      </c>
      <c r="S5164" s="28" t="str">
        <f t="shared" si="645"/>
        <v/>
      </c>
      <c r="T5164" s="37">
        <f t="shared" si="646"/>
        <v>101161.2353304509</v>
      </c>
      <c r="U5164" s="37">
        <f t="shared" si="647"/>
        <v>49982.576244595431</v>
      </c>
      <c r="V5164" s="37">
        <f t="shared" si="648"/>
        <v>49982.576244595431</v>
      </c>
    </row>
    <row r="5165" spans="1:22">
      <c r="A5165" s="23">
        <v>5164</v>
      </c>
      <c r="B5165" s="3" t="s">
        <v>1889</v>
      </c>
      <c r="C5165" s="28">
        <v>26</v>
      </c>
      <c r="D5165" s="29">
        <v>2</v>
      </c>
      <c r="E5165" s="28">
        <v>1999</v>
      </c>
      <c r="F5165" s="31">
        <f>DATE(E5165,D5165,C5165)</f>
        <v>36217</v>
      </c>
      <c r="G5165" s="24" t="s">
        <v>6385</v>
      </c>
      <c r="H5165" s="2">
        <v>66000</v>
      </c>
      <c r="I5165" s="2">
        <v>541636</v>
      </c>
      <c r="J5165" s="2">
        <v>602920</v>
      </c>
      <c r="K5165" s="28" t="str">
        <f t="shared" si="642"/>
        <v/>
      </c>
      <c r="L5165" s="28" t="str">
        <f t="shared" si="643"/>
        <v/>
      </c>
      <c r="M5165" s="28" t="s">
        <v>6385</v>
      </c>
      <c r="N5165" s="28" t="str">
        <f t="shared" si="644"/>
        <v/>
      </c>
      <c r="O5165" s="28" t="str">
        <f>IF(N5165=1,M5165&amp;" ("&amp;E5165&amp;")",M5165)</f>
        <v>20 Dates</v>
      </c>
      <c r="P5165" s="36">
        <f>INDEX(cpi!$A$1:$M$105,MATCH('Inflation adjust calc'!$E5165,cpi!$A:$A,0),MATCH('Inflation adjust calc'!$D5165,cpi!$1:$1,0))</f>
        <v>164.5</v>
      </c>
      <c r="Q5165" s="36">
        <f>cpi!$I$2</f>
        <v>240.85300000000001</v>
      </c>
      <c r="R5165" s="36">
        <f t="shared" si="649"/>
        <v>1.4641519756838905</v>
      </c>
      <c r="S5165" s="28" t="str">
        <f t="shared" si="645"/>
        <v/>
      </c>
      <c r="T5165" s="37">
        <f t="shared" si="646"/>
        <v>96634.030395136782</v>
      </c>
      <c r="U5165" s="37">
        <f t="shared" si="647"/>
        <v>793037.41950151976</v>
      </c>
      <c r="V5165" s="37">
        <f t="shared" si="648"/>
        <v>882766.50917933125</v>
      </c>
    </row>
    <row r="5166" spans="1:22">
      <c r="A5166" s="23">
        <v>5165</v>
      </c>
      <c r="B5166" s="3">
        <v>38173</v>
      </c>
      <c r="C5166" s="28">
        <v>7</v>
      </c>
      <c r="D5166" s="29">
        <v>5</v>
      </c>
      <c r="E5166" s="28">
        <v>2004</v>
      </c>
      <c r="F5166" s="31">
        <f>DATE(E5166,D5166,C5166)</f>
        <v>38114</v>
      </c>
      <c r="G5166" s="24" t="s">
        <v>6386</v>
      </c>
      <c r="H5166" s="2">
        <v>65000</v>
      </c>
      <c r="I5166" s="2">
        <v>11529368</v>
      </c>
      <c r="J5166" s="2">
        <v>22233808</v>
      </c>
      <c r="K5166" s="28" t="str">
        <f t="shared" si="642"/>
        <v/>
      </c>
      <c r="L5166" s="28" t="str">
        <f t="shared" si="643"/>
        <v/>
      </c>
      <c r="M5166" s="28" t="s">
        <v>6386</v>
      </c>
      <c r="N5166" s="28" t="str">
        <f t="shared" si="644"/>
        <v/>
      </c>
      <c r="O5166" s="28" t="str">
        <f>IF(N5166=1,M5166&amp;" ("&amp;E5166&amp;")",M5166)</f>
        <v>Super Size Me</v>
      </c>
      <c r="P5166" s="36">
        <f>INDEX(cpi!$A$1:$M$105,MATCH('Inflation adjust calc'!$E5166,cpi!$A:$A,0),MATCH('Inflation adjust calc'!$D5166,cpi!$1:$1,0))</f>
        <v>189.1</v>
      </c>
      <c r="Q5166" s="36">
        <f>cpi!$I$2</f>
        <v>240.85300000000001</v>
      </c>
      <c r="R5166" s="36">
        <f t="shared" si="649"/>
        <v>1.2736805922792174</v>
      </c>
      <c r="S5166" s="28" t="str">
        <f t="shared" si="645"/>
        <v/>
      </c>
      <c r="T5166" s="37">
        <f t="shared" si="646"/>
        <v>82789.238498149134</v>
      </c>
      <c r="U5166" s="37">
        <f t="shared" si="647"/>
        <v>14684732.262845056</v>
      </c>
      <c r="V5166" s="37">
        <f t="shared" si="648"/>
        <v>28318769.742062401</v>
      </c>
    </row>
    <row r="5167" spans="1:22">
      <c r="A5167" s="23">
        <v>5166</v>
      </c>
      <c r="B5167" s="3" t="s">
        <v>1477</v>
      </c>
      <c r="C5167" s="28">
        <v>25</v>
      </c>
      <c r="D5167" s="29">
        <v>1</v>
      </c>
      <c r="E5167" s="28">
        <v>2013</v>
      </c>
      <c r="F5167" s="31">
        <f>DATE(E5167,D5167,C5167)</f>
        <v>41299</v>
      </c>
      <c r="G5167" s="24" t="s">
        <v>6387</v>
      </c>
      <c r="H5167" s="2">
        <v>60000</v>
      </c>
      <c r="I5167" s="2">
        <v>4917</v>
      </c>
      <c r="J5167" s="2">
        <v>4917</v>
      </c>
      <c r="K5167" s="28" t="str">
        <f t="shared" si="642"/>
        <v/>
      </c>
      <c r="L5167" s="28" t="str">
        <f t="shared" si="643"/>
        <v/>
      </c>
      <c r="M5167" s="28" t="s">
        <v>6387</v>
      </c>
      <c r="N5167" s="28" t="str">
        <f t="shared" si="644"/>
        <v/>
      </c>
      <c r="O5167" s="28" t="str">
        <f>IF(N5167=1,M5167&amp;" ("&amp;E5167&amp;")",M5167)</f>
        <v>Supporting Characters</v>
      </c>
      <c r="P5167" s="36">
        <f>INDEX(cpi!$A$1:$M$105,MATCH('Inflation adjust calc'!$E5167,cpi!$A:$A,0),MATCH('Inflation adjust calc'!$D5167,cpi!$1:$1,0))</f>
        <v>230.28</v>
      </c>
      <c r="Q5167" s="36">
        <f>cpi!$I$2</f>
        <v>240.85300000000001</v>
      </c>
      <c r="R5167" s="36">
        <f t="shared" si="649"/>
        <v>1.0459136703143999</v>
      </c>
      <c r="S5167" s="28" t="str">
        <f t="shared" si="645"/>
        <v/>
      </c>
      <c r="T5167" s="37">
        <f t="shared" si="646"/>
        <v>62754.820218863992</v>
      </c>
      <c r="U5167" s="37">
        <f t="shared" si="647"/>
        <v>5142.7575169359043</v>
      </c>
      <c r="V5167" s="37">
        <f t="shared" si="648"/>
        <v>5142.7575169359043</v>
      </c>
    </row>
    <row r="5168" spans="1:22">
      <c r="A5168" s="23">
        <v>5167</v>
      </c>
      <c r="B5168" s="3" t="s">
        <v>1742</v>
      </c>
      <c r="C5168" s="28">
        <v>16</v>
      </c>
      <c r="D5168" s="29">
        <v>3</v>
      </c>
      <c r="E5168" s="28">
        <v>2012</v>
      </c>
      <c r="F5168" s="31">
        <f>DATE(E5168,D5168,C5168)</f>
        <v>40984</v>
      </c>
      <c r="G5168" s="24" t="s">
        <v>6388</v>
      </c>
      <c r="H5168" s="2">
        <v>60000</v>
      </c>
      <c r="I5168">
        <v>0</v>
      </c>
      <c r="J5168">
        <v>0</v>
      </c>
      <c r="K5168" s="28">
        <f t="shared" si="642"/>
        <v>1</v>
      </c>
      <c r="L5168" s="28" t="str">
        <f t="shared" si="643"/>
        <v/>
      </c>
      <c r="M5168" s="28" t="s">
        <v>6388</v>
      </c>
      <c r="N5168" s="28" t="str">
        <f t="shared" si="644"/>
        <v/>
      </c>
      <c r="O5168" s="28" t="str">
        <f>IF(N5168=1,M5168&amp;" ("&amp;E5168&amp;")",M5168)</f>
        <v>The FP</v>
      </c>
      <c r="P5168" s="36">
        <f>INDEX(cpi!$A$1:$M$105,MATCH('Inflation adjust calc'!$E5168,cpi!$A:$A,0),MATCH('Inflation adjust calc'!$D5168,cpi!$1:$1,0))</f>
        <v>229.392</v>
      </c>
      <c r="Q5168" s="36">
        <f>cpi!$I$2</f>
        <v>240.85300000000001</v>
      </c>
      <c r="R5168" s="36">
        <f t="shared" si="649"/>
        <v>1.0499625095905698</v>
      </c>
      <c r="S5168" s="28" t="str">
        <f t="shared" si="645"/>
        <v/>
      </c>
      <c r="T5168" s="37">
        <f t="shared" si="646"/>
        <v>62997.750575434191</v>
      </c>
      <c r="U5168" s="37">
        <f t="shared" si="647"/>
        <v>0</v>
      </c>
      <c r="V5168" s="37">
        <f t="shared" si="648"/>
        <v>0</v>
      </c>
    </row>
    <row r="5169" spans="1:22">
      <c r="A5169" s="23">
        <v>5168</v>
      </c>
      <c r="B5169" s="3" t="s">
        <v>828</v>
      </c>
      <c r="C5169" s="28">
        <v>31</v>
      </c>
      <c r="D5169" s="29">
        <v>12</v>
      </c>
      <c r="E5169" s="28">
        <v>2012</v>
      </c>
      <c r="F5169" s="31">
        <f>DATE(E5169,D5169,C5169)</f>
        <v>41274</v>
      </c>
      <c r="G5169" s="24" t="s">
        <v>6389</v>
      </c>
      <c r="H5169" s="2">
        <v>60000</v>
      </c>
      <c r="I5169">
        <v>0</v>
      </c>
      <c r="J5169">
        <v>0</v>
      </c>
      <c r="K5169" s="28">
        <f t="shared" si="642"/>
        <v>1</v>
      </c>
      <c r="L5169" s="28" t="str">
        <f t="shared" si="643"/>
        <v/>
      </c>
      <c r="M5169" s="28" t="s">
        <v>6389</v>
      </c>
      <c r="N5169" s="28" t="str">
        <f t="shared" si="644"/>
        <v/>
      </c>
      <c r="O5169" s="28" t="str">
        <f>IF(N5169=1,M5169&amp;" ("&amp;E5169&amp;")",M5169)</f>
        <v>Hayride</v>
      </c>
      <c r="P5169" s="36">
        <f>INDEX(cpi!$A$1:$M$105,MATCH('Inflation adjust calc'!$E5169,cpi!$A:$A,0),MATCH('Inflation adjust calc'!$D5169,cpi!$1:$1,0))</f>
        <v>229.601</v>
      </c>
      <c r="Q5169" s="36">
        <f>cpi!$I$2</f>
        <v>240.85300000000001</v>
      </c>
      <c r="R5169" s="36">
        <f t="shared" si="649"/>
        <v>1.0490067551970592</v>
      </c>
      <c r="S5169" s="28" t="str">
        <f t="shared" si="645"/>
        <v/>
      </c>
      <c r="T5169" s="37">
        <f t="shared" si="646"/>
        <v>62940.405311823553</v>
      </c>
      <c r="U5169" s="37">
        <f t="shared" si="647"/>
        <v>0</v>
      </c>
      <c r="V5169" s="37">
        <f t="shared" si="648"/>
        <v>0</v>
      </c>
    </row>
    <row r="5170" spans="1:22">
      <c r="A5170" s="23">
        <v>5169</v>
      </c>
      <c r="B5170" s="3" t="s">
        <v>5993</v>
      </c>
      <c r="C5170" s="28">
        <v>22</v>
      </c>
      <c r="D5170" s="29">
        <v>12</v>
      </c>
      <c r="E5170" s="28">
        <v>2015</v>
      </c>
      <c r="F5170" s="31">
        <f>DATE(E5170,D5170,C5170)</f>
        <v>42360</v>
      </c>
      <c r="G5170" s="24" t="s">
        <v>6390</v>
      </c>
      <c r="H5170" s="2">
        <v>60000</v>
      </c>
      <c r="I5170">
        <v>0</v>
      </c>
      <c r="J5170">
        <v>0</v>
      </c>
      <c r="K5170" s="28">
        <f t="shared" si="642"/>
        <v>1</v>
      </c>
      <c r="L5170" s="28" t="str">
        <f t="shared" si="643"/>
        <v/>
      </c>
      <c r="M5170" s="28" t="s">
        <v>6390</v>
      </c>
      <c r="N5170" s="28" t="str">
        <f t="shared" si="644"/>
        <v/>
      </c>
      <c r="O5170" s="28" t="str">
        <f>IF(N5170=1,M5170&amp;" ("&amp;E5170&amp;")",M5170)</f>
        <v>The Brain That Wouldn't Die</v>
      </c>
      <c r="P5170" s="36">
        <f>INDEX(cpi!$A$1:$M$105,MATCH('Inflation adjust calc'!$E5170,cpi!$A:$A,0),MATCH('Inflation adjust calc'!$D5170,cpi!$1:$1,0))</f>
        <v>236.52500000000001</v>
      </c>
      <c r="Q5170" s="36">
        <f>cpi!$I$2</f>
        <v>240.85300000000001</v>
      </c>
      <c r="R5170" s="36">
        <f t="shared" si="649"/>
        <v>1.0182982771377234</v>
      </c>
      <c r="S5170" s="28" t="str">
        <f t="shared" si="645"/>
        <v/>
      </c>
      <c r="T5170" s="37">
        <f t="shared" si="646"/>
        <v>61097.896628263399</v>
      </c>
      <c r="U5170" s="37">
        <f t="shared" si="647"/>
        <v>0</v>
      </c>
      <c r="V5170" s="37">
        <f t="shared" si="648"/>
        <v>0</v>
      </c>
    </row>
    <row r="5171" spans="1:22">
      <c r="A5171" s="23">
        <v>5170</v>
      </c>
      <c r="B5171" s="3">
        <v>41374</v>
      </c>
      <c r="C5171" s="28">
        <v>4</v>
      </c>
      <c r="D5171" s="29">
        <v>10</v>
      </c>
      <c r="E5171" s="28">
        <v>2013</v>
      </c>
      <c r="F5171" s="31">
        <f>DATE(E5171,D5171,C5171)</f>
        <v>41551</v>
      </c>
      <c r="G5171" s="24" t="s">
        <v>6391</v>
      </c>
      <c r="H5171" s="2">
        <v>55000</v>
      </c>
      <c r="I5171">
        <v>0</v>
      </c>
      <c r="J5171">
        <v>0</v>
      </c>
      <c r="K5171" s="28">
        <f t="shared" si="642"/>
        <v>1</v>
      </c>
      <c r="L5171" s="28" t="str">
        <f t="shared" si="643"/>
        <v/>
      </c>
      <c r="M5171" s="28" t="s">
        <v>6391</v>
      </c>
      <c r="N5171" s="28" t="str">
        <f t="shared" si="644"/>
        <v/>
      </c>
      <c r="O5171" s="28" t="str">
        <f>IF(N5171=1,M5171&amp;" ("&amp;E5171&amp;")",M5171)</f>
        <v>The Dirties</v>
      </c>
      <c r="P5171" s="36">
        <f>INDEX(cpi!$A$1:$M$105,MATCH('Inflation adjust calc'!$E5171,cpi!$A:$A,0),MATCH('Inflation adjust calc'!$D5171,cpi!$1:$1,0))</f>
        <v>233.54599999999999</v>
      </c>
      <c r="Q5171" s="36">
        <f>cpi!$I$2</f>
        <v>240.85300000000001</v>
      </c>
      <c r="R5171" s="36">
        <f t="shared" si="649"/>
        <v>1.031287198239319</v>
      </c>
      <c r="S5171" s="28" t="str">
        <f t="shared" si="645"/>
        <v/>
      </c>
      <c r="T5171" s="37">
        <f t="shared" si="646"/>
        <v>56720.795903162543</v>
      </c>
      <c r="U5171" s="37">
        <f t="shared" si="647"/>
        <v>0</v>
      </c>
      <c r="V5171" s="37">
        <f t="shared" si="648"/>
        <v>0</v>
      </c>
    </row>
    <row r="5172" spans="1:22">
      <c r="A5172" s="23">
        <v>5171</v>
      </c>
      <c r="B5172" s="3">
        <v>34950</v>
      </c>
      <c r="C5172" s="28">
        <v>9</v>
      </c>
      <c r="D5172" s="29">
        <v>8</v>
      </c>
      <c r="E5172" s="28">
        <v>1995</v>
      </c>
      <c r="F5172" s="31">
        <f>DATE(E5172,D5172,C5172)</f>
        <v>34920</v>
      </c>
      <c r="G5172" s="24" t="s">
        <v>6392</v>
      </c>
      <c r="H5172" s="2">
        <v>50000</v>
      </c>
      <c r="I5172" s="2">
        <v>10426506</v>
      </c>
      <c r="J5172" s="2">
        <v>10426506</v>
      </c>
      <c r="K5172" s="28" t="str">
        <f t="shared" si="642"/>
        <v/>
      </c>
      <c r="L5172" s="28" t="str">
        <f t="shared" si="643"/>
        <v/>
      </c>
      <c r="M5172" s="28" t="s">
        <v>6392</v>
      </c>
      <c r="N5172" s="28" t="str">
        <f t="shared" si="644"/>
        <v/>
      </c>
      <c r="O5172" s="28" t="str">
        <f>IF(N5172=1,M5172&amp;" ("&amp;E5172&amp;")",M5172)</f>
        <v>The Brothers McMullen</v>
      </c>
      <c r="P5172" s="36">
        <f>INDEX(cpi!$A$1:$M$105,MATCH('Inflation adjust calc'!$E5172,cpi!$A:$A,0),MATCH('Inflation adjust calc'!$D5172,cpi!$1:$1,0))</f>
        <v>152.9</v>
      </c>
      <c r="Q5172" s="36">
        <f>cpi!$I$2</f>
        <v>240.85300000000001</v>
      </c>
      <c r="R5172" s="36">
        <f t="shared" si="649"/>
        <v>1.5752321778940483</v>
      </c>
      <c r="S5172" s="28" t="str">
        <f t="shared" si="645"/>
        <v/>
      </c>
      <c r="T5172" s="37">
        <f t="shared" si="646"/>
        <v>78761.608894702411</v>
      </c>
      <c r="U5172" s="37">
        <f t="shared" si="647"/>
        <v>16424167.754205363</v>
      </c>
      <c r="V5172" s="37">
        <f t="shared" si="648"/>
        <v>16424167.754205363</v>
      </c>
    </row>
    <row r="5173" spans="1:22">
      <c r="A5173" s="23">
        <v>5172</v>
      </c>
      <c r="B5173" s="3" t="s">
        <v>677</v>
      </c>
      <c r="C5173" s="28">
        <v>16</v>
      </c>
      <c r="D5173" s="29">
        <v>3</v>
      </c>
      <c r="E5173" s="28">
        <v>2001</v>
      </c>
      <c r="F5173" s="31">
        <f>DATE(E5173,D5173,C5173)</f>
        <v>36966</v>
      </c>
      <c r="G5173" s="24" t="s">
        <v>6393</v>
      </c>
      <c r="H5173" s="2">
        <v>50000</v>
      </c>
      <c r="I5173" s="2">
        <v>2335352</v>
      </c>
      <c r="J5173" s="2">
        <v>2335352</v>
      </c>
      <c r="K5173" s="28" t="str">
        <f t="shared" si="642"/>
        <v/>
      </c>
      <c r="L5173" s="28" t="str">
        <f t="shared" si="643"/>
        <v/>
      </c>
      <c r="M5173" s="28" t="s">
        <v>6393</v>
      </c>
      <c r="N5173" s="28" t="str">
        <f t="shared" si="644"/>
        <v/>
      </c>
      <c r="O5173" s="28" t="str">
        <f>IF(N5173=1,M5173&amp;" ("&amp;E5173&amp;")",M5173)</f>
        <v>Gabriela</v>
      </c>
      <c r="P5173" s="36">
        <f>INDEX(cpi!$A$1:$M$105,MATCH('Inflation adjust calc'!$E5173,cpi!$A:$A,0),MATCH('Inflation adjust calc'!$D5173,cpi!$1:$1,0))</f>
        <v>176.2</v>
      </c>
      <c r="Q5173" s="36">
        <f>cpi!$I$2</f>
        <v>240.85300000000001</v>
      </c>
      <c r="R5173" s="36">
        <f t="shared" si="649"/>
        <v>1.3669296254256529</v>
      </c>
      <c r="S5173" s="28" t="str">
        <f t="shared" si="645"/>
        <v/>
      </c>
      <c r="T5173" s="37">
        <f t="shared" si="646"/>
        <v>68346.481271282639</v>
      </c>
      <c r="U5173" s="37">
        <f t="shared" si="647"/>
        <v>3192261.8345970493</v>
      </c>
      <c r="V5173" s="37">
        <f t="shared" si="648"/>
        <v>3192261.8345970493</v>
      </c>
    </row>
    <row r="5174" spans="1:22">
      <c r="A5174" s="23">
        <v>5173</v>
      </c>
      <c r="B5174" s="3">
        <v>40523</v>
      </c>
      <c r="C5174" s="28">
        <v>12</v>
      </c>
      <c r="D5174" s="29">
        <v>11</v>
      </c>
      <c r="E5174" s="28">
        <v>2010</v>
      </c>
      <c r="F5174" s="31">
        <f>DATE(E5174,D5174,C5174)</f>
        <v>40494</v>
      </c>
      <c r="G5174" s="24" t="s">
        <v>6394</v>
      </c>
      <c r="H5174" s="2">
        <v>50000</v>
      </c>
      <c r="I5174" s="2">
        <v>391674</v>
      </c>
      <c r="J5174" s="2">
        <v>424149</v>
      </c>
      <c r="K5174" s="28" t="str">
        <f t="shared" si="642"/>
        <v/>
      </c>
      <c r="L5174" s="28" t="str">
        <f t="shared" si="643"/>
        <v/>
      </c>
      <c r="M5174" s="28" t="s">
        <v>6394</v>
      </c>
      <c r="N5174" s="28" t="str">
        <f t="shared" si="644"/>
        <v/>
      </c>
      <c r="O5174" s="28" t="str">
        <f>IF(N5174=1,M5174&amp;" ("&amp;E5174&amp;")",M5174)</f>
        <v>Tiny Furniture</v>
      </c>
      <c r="P5174" s="36">
        <f>INDEX(cpi!$A$1:$M$105,MATCH('Inflation adjust calc'!$E5174,cpi!$A:$A,0),MATCH('Inflation adjust calc'!$D5174,cpi!$1:$1,0))</f>
        <v>218.803</v>
      </c>
      <c r="Q5174" s="36">
        <f>cpi!$I$2</f>
        <v>240.85300000000001</v>
      </c>
      <c r="R5174" s="36">
        <f t="shared" si="649"/>
        <v>1.1007755835157653</v>
      </c>
      <c r="S5174" s="28" t="str">
        <f t="shared" si="645"/>
        <v/>
      </c>
      <c r="T5174" s="37">
        <f t="shared" si="646"/>
        <v>55038.779175788266</v>
      </c>
      <c r="U5174" s="37">
        <f t="shared" si="647"/>
        <v>431145.17589795386</v>
      </c>
      <c r="V5174" s="37">
        <f t="shared" si="648"/>
        <v>466892.86297262833</v>
      </c>
    </row>
    <row r="5175" spans="1:22">
      <c r="A5175" s="23">
        <v>5174</v>
      </c>
      <c r="B5175" s="3" t="s">
        <v>1825</v>
      </c>
      <c r="C5175" s="28">
        <v>22</v>
      </c>
      <c r="D5175" s="29">
        <v>2</v>
      </c>
      <c r="E5175" s="28">
        <v>2008</v>
      </c>
      <c r="F5175" s="31">
        <f>DATE(E5175,D5175,C5175)</f>
        <v>39500</v>
      </c>
      <c r="G5175" s="24" t="s">
        <v>6395</v>
      </c>
      <c r="H5175" s="2">
        <v>50000</v>
      </c>
      <c r="I5175" s="2">
        <v>251150</v>
      </c>
      <c r="J5175" s="2">
        <v>406299</v>
      </c>
      <c r="K5175" s="28" t="str">
        <f t="shared" si="642"/>
        <v/>
      </c>
      <c r="L5175" s="28" t="str">
        <f t="shared" si="643"/>
        <v/>
      </c>
      <c r="M5175" s="28" t="s">
        <v>6395</v>
      </c>
      <c r="N5175" s="28" t="str">
        <f t="shared" si="644"/>
        <v/>
      </c>
      <c r="O5175" s="28" t="str">
        <f>IF(N5175=1,M5175&amp;" ("&amp;E5175&amp;")",M5175)</f>
        <v>The Signal</v>
      </c>
      <c r="P5175" s="36">
        <f>INDEX(cpi!$A$1:$M$105,MATCH('Inflation adjust calc'!$E5175,cpi!$A:$A,0),MATCH('Inflation adjust calc'!$D5175,cpi!$1:$1,0))</f>
        <v>211.69300000000001</v>
      </c>
      <c r="Q5175" s="36">
        <f>cpi!$I$2</f>
        <v>240.85300000000001</v>
      </c>
      <c r="R5175" s="36">
        <f t="shared" si="649"/>
        <v>1.1377466425436835</v>
      </c>
      <c r="S5175" s="28" t="str">
        <f t="shared" si="645"/>
        <v/>
      </c>
      <c r="T5175" s="37">
        <f t="shared" si="646"/>
        <v>56887.332127184178</v>
      </c>
      <c r="U5175" s="37">
        <f t="shared" si="647"/>
        <v>285745.06927484612</v>
      </c>
      <c r="V5175" s="37">
        <f t="shared" si="648"/>
        <v>462265.32311885606</v>
      </c>
    </row>
    <row r="5176" spans="1:22">
      <c r="A5176" s="23">
        <v>5175</v>
      </c>
      <c r="B5176" s="3" t="s">
        <v>217</v>
      </c>
      <c r="C5176" s="28">
        <v>31</v>
      </c>
      <c r="D5176" s="29">
        <v>7</v>
      </c>
      <c r="E5176" s="28">
        <v>2015</v>
      </c>
      <c r="F5176" s="31">
        <f>DATE(E5176,D5176,C5176)</f>
        <v>42216</v>
      </c>
      <c r="G5176" s="24" t="s">
        <v>6396</v>
      </c>
      <c r="H5176" s="2">
        <v>50000</v>
      </c>
      <c r="I5176" s="2">
        <v>8374</v>
      </c>
      <c r="J5176" s="2">
        <v>8374</v>
      </c>
      <c r="K5176" s="28" t="str">
        <f t="shared" si="642"/>
        <v/>
      </c>
      <c r="L5176" s="28" t="str">
        <f t="shared" si="643"/>
        <v/>
      </c>
      <c r="M5176" s="28" t="s">
        <v>6396</v>
      </c>
      <c r="N5176" s="28" t="str">
        <f t="shared" si="644"/>
        <v/>
      </c>
      <c r="O5176" s="28" t="str">
        <f>IF(N5176=1,M5176&amp;" ("&amp;E5176&amp;")",M5176)</f>
        <v>Counting</v>
      </c>
      <c r="P5176" s="36">
        <f>INDEX(cpi!$A$1:$M$105,MATCH('Inflation adjust calc'!$E5176,cpi!$A:$A,0),MATCH('Inflation adjust calc'!$D5176,cpi!$1:$1,0))</f>
        <v>238.654</v>
      </c>
      <c r="Q5176" s="36">
        <f>cpi!$I$2</f>
        <v>240.85300000000001</v>
      </c>
      <c r="R5176" s="36">
        <f t="shared" si="649"/>
        <v>1.0092141761713611</v>
      </c>
      <c r="S5176" s="28" t="str">
        <f t="shared" si="645"/>
        <v/>
      </c>
      <c r="T5176" s="37">
        <f t="shared" si="646"/>
        <v>50460.708808568059</v>
      </c>
      <c r="U5176" s="37">
        <f t="shared" si="647"/>
        <v>8451.1595112589785</v>
      </c>
      <c r="V5176" s="37">
        <f t="shared" si="648"/>
        <v>8451.1595112589785</v>
      </c>
    </row>
    <row r="5177" spans="1:22">
      <c r="A5177" s="23">
        <v>5176</v>
      </c>
      <c r="B5177" s="3" t="s">
        <v>2045</v>
      </c>
      <c r="C5177" s="28">
        <v>31</v>
      </c>
      <c r="D5177" s="29">
        <v>12</v>
      </c>
      <c r="E5177" s="28">
        <v>2009</v>
      </c>
      <c r="F5177" s="31">
        <f>DATE(E5177,D5177,C5177)</f>
        <v>40178</v>
      </c>
      <c r="G5177" s="24" t="s">
        <v>6397</v>
      </c>
      <c r="H5177" s="2">
        <v>50000</v>
      </c>
      <c r="I5177">
        <v>0</v>
      </c>
      <c r="J5177">
        <v>0</v>
      </c>
      <c r="K5177" s="28">
        <f t="shared" si="642"/>
        <v>1</v>
      </c>
      <c r="L5177" s="28" t="str">
        <f t="shared" si="643"/>
        <v/>
      </c>
      <c r="M5177" s="28" t="s">
        <v>6397</v>
      </c>
      <c r="N5177" s="28" t="str">
        <f t="shared" si="644"/>
        <v/>
      </c>
      <c r="O5177" s="28" t="str">
        <f>IF(N5177=1,M5177&amp;" ("&amp;E5177&amp;")",M5177)</f>
        <v>Big Things</v>
      </c>
      <c r="P5177" s="36">
        <f>INDEX(cpi!$A$1:$M$105,MATCH('Inflation adjust calc'!$E5177,cpi!$A:$A,0),MATCH('Inflation adjust calc'!$D5177,cpi!$1:$1,0))</f>
        <v>215.94900000000001</v>
      </c>
      <c r="Q5177" s="36">
        <f>cpi!$I$2</f>
        <v>240.85300000000001</v>
      </c>
      <c r="R5177" s="36">
        <f t="shared" si="649"/>
        <v>1.1153235254620304</v>
      </c>
      <c r="S5177" s="28" t="str">
        <f t="shared" si="645"/>
        <v/>
      </c>
      <c r="T5177" s="37">
        <f t="shared" si="646"/>
        <v>55766.176273101519</v>
      </c>
      <c r="U5177" s="37">
        <f t="shared" si="647"/>
        <v>0</v>
      </c>
      <c r="V5177" s="37">
        <f t="shared" si="648"/>
        <v>0</v>
      </c>
    </row>
    <row r="5178" spans="1:22">
      <c r="A5178" s="23">
        <v>5177</v>
      </c>
      <c r="B5178" s="3" t="s">
        <v>3757</v>
      </c>
      <c r="C5178" s="28">
        <v>31</v>
      </c>
      <c r="D5178" s="29">
        <v>12</v>
      </c>
      <c r="E5178" s="28">
        <v>2005</v>
      </c>
      <c r="F5178" s="31">
        <f>DATE(E5178,D5178,C5178)</f>
        <v>38717</v>
      </c>
      <c r="G5178" s="24" t="s">
        <v>6398</v>
      </c>
      <c r="H5178" s="2">
        <v>50000</v>
      </c>
      <c r="I5178">
        <v>0</v>
      </c>
      <c r="J5178">
        <v>0</v>
      </c>
      <c r="K5178" s="28">
        <f t="shared" si="642"/>
        <v>1</v>
      </c>
      <c r="L5178" s="28" t="str">
        <f t="shared" si="643"/>
        <v/>
      </c>
      <c r="M5178" s="28" t="s">
        <v>6398</v>
      </c>
      <c r="N5178" s="28" t="str">
        <f t="shared" si="644"/>
        <v/>
      </c>
      <c r="O5178" s="28" t="str">
        <f>IF(N5178=1,M5178&amp;" ("&amp;E5178&amp;")",M5178)</f>
        <v>The Call of Cthulhu</v>
      </c>
      <c r="P5178" s="36">
        <f>INDEX(cpi!$A$1:$M$105,MATCH('Inflation adjust calc'!$E5178,cpi!$A:$A,0),MATCH('Inflation adjust calc'!$D5178,cpi!$1:$1,0))</f>
        <v>196.8</v>
      </c>
      <c r="Q5178" s="36">
        <f>cpi!$I$2</f>
        <v>240.85300000000001</v>
      </c>
      <c r="R5178" s="36">
        <f t="shared" si="649"/>
        <v>1.2238465447154472</v>
      </c>
      <c r="S5178" s="28" t="str">
        <f t="shared" si="645"/>
        <v/>
      </c>
      <c r="T5178" s="37">
        <f t="shared" si="646"/>
        <v>61192.327235772362</v>
      </c>
      <c r="U5178" s="37">
        <f t="shared" si="647"/>
        <v>0</v>
      </c>
      <c r="V5178" s="37">
        <f t="shared" si="648"/>
        <v>0</v>
      </c>
    </row>
    <row r="5179" spans="1:22">
      <c r="A5179" s="23">
        <v>5178</v>
      </c>
      <c r="B5179" s="3">
        <v>42102</v>
      </c>
      <c r="C5179" s="28">
        <v>4</v>
      </c>
      <c r="D5179" s="29">
        <v>8</v>
      </c>
      <c r="E5179" s="28">
        <v>2015</v>
      </c>
      <c r="F5179" s="31">
        <f>DATE(E5179,D5179,C5179)</f>
        <v>42220</v>
      </c>
      <c r="G5179" s="24" t="s">
        <v>6399</v>
      </c>
      <c r="H5179" s="2">
        <v>50000</v>
      </c>
      <c r="I5179">
        <v>0</v>
      </c>
      <c r="J5179">
        <v>0</v>
      </c>
      <c r="K5179" s="28">
        <f t="shared" si="642"/>
        <v>1</v>
      </c>
      <c r="L5179" s="28" t="str">
        <f t="shared" si="643"/>
        <v/>
      </c>
      <c r="M5179" s="28" t="s">
        <v>6399</v>
      </c>
      <c r="N5179" s="28" t="str">
        <f t="shared" si="644"/>
        <v/>
      </c>
      <c r="O5179" s="28" t="str">
        <f>IF(N5179=1,M5179&amp;" ("&amp;E5179&amp;")",M5179)</f>
        <v>Bending Steel</v>
      </c>
      <c r="P5179" s="36">
        <f>INDEX(cpi!$A$1:$M$105,MATCH('Inflation adjust calc'!$E5179,cpi!$A:$A,0),MATCH('Inflation adjust calc'!$D5179,cpi!$1:$1,0))</f>
        <v>238.316</v>
      </c>
      <c r="Q5179" s="36">
        <f>cpi!$I$2</f>
        <v>240.85300000000001</v>
      </c>
      <c r="R5179" s="36">
        <f t="shared" si="649"/>
        <v>1.01064552946508</v>
      </c>
      <c r="S5179" s="28" t="str">
        <f t="shared" si="645"/>
        <v/>
      </c>
      <c r="T5179" s="37">
        <f t="shared" si="646"/>
        <v>50532.276473254002</v>
      </c>
      <c r="U5179" s="37">
        <f t="shared" si="647"/>
        <v>0</v>
      </c>
      <c r="V5179" s="37">
        <f t="shared" si="648"/>
        <v>0</v>
      </c>
    </row>
    <row r="5180" spans="1:22">
      <c r="A5180" s="23">
        <v>5179</v>
      </c>
      <c r="B5180" s="3">
        <v>42013</v>
      </c>
      <c r="C5180" s="28">
        <v>1</v>
      </c>
      <c r="D5180" s="29">
        <v>9</v>
      </c>
      <c r="E5180" s="28">
        <v>2015</v>
      </c>
      <c r="F5180" s="31">
        <f>DATE(E5180,D5180,C5180)</f>
        <v>42248</v>
      </c>
      <c r="G5180" s="24" t="s">
        <v>6400</v>
      </c>
      <c r="H5180" s="2">
        <v>50000</v>
      </c>
      <c r="I5180">
        <v>0</v>
      </c>
      <c r="J5180">
        <v>0</v>
      </c>
      <c r="K5180" s="28">
        <f t="shared" si="642"/>
        <v>1</v>
      </c>
      <c r="L5180" s="28" t="str">
        <f t="shared" si="643"/>
        <v/>
      </c>
      <c r="M5180" s="28" t="s">
        <v>6400</v>
      </c>
      <c r="N5180" s="28" t="str">
        <f t="shared" si="644"/>
        <v/>
      </c>
      <c r="O5180" s="28" t="str">
        <f>IF(N5180=1,M5180&amp;" ("&amp;E5180&amp;")",M5180)</f>
        <v>Run, Hide, Die</v>
      </c>
      <c r="P5180" s="36">
        <f>INDEX(cpi!$A$1:$M$105,MATCH('Inflation adjust calc'!$E5180,cpi!$A:$A,0),MATCH('Inflation adjust calc'!$D5180,cpi!$1:$1,0))</f>
        <v>237.94499999999999</v>
      </c>
      <c r="Q5180" s="36">
        <f>cpi!$I$2</f>
        <v>240.85300000000001</v>
      </c>
      <c r="R5180" s="36">
        <f t="shared" si="649"/>
        <v>1.0122213116476497</v>
      </c>
      <c r="S5180" s="28" t="str">
        <f t="shared" si="645"/>
        <v/>
      </c>
      <c r="T5180" s="37">
        <f t="shared" si="646"/>
        <v>50611.065582382485</v>
      </c>
      <c r="U5180" s="37">
        <f t="shared" si="647"/>
        <v>0</v>
      </c>
      <c r="V5180" s="37">
        <f t="shared" si="648"/>
        <v>0</v>
      </c>
    </row>
    <row r="5181" spans="1:22">
      <c r="A5181" s="23">
        <v>5180</v>
      </c>
      <c r="B5181" s="3" t="s">
        <v>1976</v>
      </c>
      <c r="C5181" s="28">
        <v>31</v>
      </c>
      <c r="D5181" s="29">
        <v>12</v>
      </c>
      <c r="E5181" s="28">
        <v>2014</v>
      </c>
      <c r="F5181" s="31">
        <f>DATE(E5181,D5181,C5181)</f>
        <v>42004</v>
      </c>
      <c r="G5181" s="24" t="s">
        <v>6401</v>
      </c>
      <c r="H5181" s="2">
        <v>50000</v>
      </c>
      <c r="I5181">
        <v>0</v>
      </c>
      <c r="J5181">
        <v>0</v>
      </c>
      <c r="K5181" s="28">
        <f t="shared" si="642"/>
        <v>1</v>
      </c>
      <c r="L5181" s="28" t="str">
        <f t="shared" si="643"/>
        <v/>
      </c>
      <c r="M5181" s="28" t="s">
        <v>6401</v>
      </c>
      <c r="N5181" s="28" t="str">
        <f t="shared" si="644"/>
        <v/>
      </c>
      <c r="O5181" s="28" t="str">
        <f>IF(N5181=1,M5181&amp;" ("&amp;E5181&amp;")",M5181)</f>
        <v>The Image Revolution</v>
      </c>
      <c r="P5181" s="36">
        <f>INDEX(cpi!$A$1:$M$105,MATCH('Inflation adjust calc'!$E5181,cpi!$A:$A,0),MATCH('Inflation adjust calc'!$D5181,cpi!$1:$1,0))</f>
        <v>234.81200000000001</v>
      </c>
      <c r="Q5181" s="36">
        <f>cpi!$I$2</f>
        <v>240.85300000000001</v>
      </c>
      <c r="R5181" s="36">
        <f t="shared" si="649"/>
        <v>1.0257269645503637</v>
      </c>
      <c r="S5181" s="28" t="str">
        <f t="shared" si="645"/>
        <v/>
      </c>
      <c r="T5181" s="37">
        <f t="shared" si="646"/>
        <v>51286.348227518189</v>
      </c>
      <c r="U5181" s="37">
        <f t="shared" si="647"/>
        <v>0</v>
      </c>
      <c r="V5181" s="37">
        <f t="shared" si="648"/>
        <v>0</v>
      </c>
    </row>
    <row r="5182" spans="1:22">
      <c r="A5182" s="23">
        <v>5181</v>
      </c>
      <c r="B5182" s="3" t="s">
        <v>2790</v>
      </c>
      <c r="C5182" s="28">
        <v>25</v>
      </c>
      <c r="D5182" s="29">
        <v>10</v>
      </c>
      <c r="E5182" s="28">
        <v>2013</v>
      </c>
      <c r="F5182" s="31">
        <f>DATE(E5182,D5182,C5182)</f>
        <v>41572</v>
      </c>
      <c r="G5182" s="24" t="s">
        <v>6402</v>
      </c>
      <c r="H5182" s="2">
        <v>45000</v>
      </c>
      <c r="I5182">
        <v>0</v>
      </c>
      <c r="J5182">
        <v>0</v>
      </c>
      <c r="K5182" s="28">
        <f t="shared" si="642"/>
        <v>1</v>
      </c>
      <c r="L5182" s="28" t="str">
        <f t="shared" si="643"/>
        <v/>
      </c>
      <c r="M5182" s="28" t="s">
        <v>6402</v>
      </c>
      <c r="N5182" s="28" t="str">
        <f t="shared" si="644"/>
        <v/>
      </c>
      <c r="O5182" s="28" t="str">
        <f>IF(N5182=1,M5182&amp;" ("&amp;E5182&amp;")",M5182)</f>
        <v>A True Story</v>
      </c>
      <c r="P5182" s="36">
        <f>INDEX(cpi!$A$1:$M$105,MATCH('Inflation adjust calc'!$E5182,cpi!$A:$A,0),MATCH('Inflation adjust calc'!$D5182,cpi!$1:$1,0))</f>
        <v>233.54599999999999</v>
      </c>
      <c r="Q5182" s="36">
        <f>cpi!$I$2</f>
        <v>240.85300000000001</v>
      </c>
      <c r="R5182" s="36">
        <f t="shared" si="649"/>
        <v>1.031287198239319</v>
      </c>
      <c r="S5182" s="28" t="str">
        <f t="shared" si="645"/>
        <v/>
      </c>
      <c r="T5182" s="37">
        <f t="shared" si="646"/>
        <v>46407.923920769354</v>
      </c>
      <c r="U5182" s="37">
        <f t="shared" si="647"/>
        <v>0</v>
      </c>
      <c r="V5182" s="37">
        <f t="shared" si="648"/>
        <v>0</v>
      </c>
    </row>
    <row r="5183" spans="1:22">
      <c r="A5183" s="23">
        <v>5182</v>
      </c>
      <c r="B5183" s="3" t="s">
        <v>1085</v>
      </c>
      <c r="C5183" s="28">
        <v>27</v>
      </c>
      <c r="D5183" s="29">
        <v>10</v>
      </c>
      <c r="E5183" s="28">
        <v>2000</v>
      </c>
      <c r="F5183" s="31">
        <f>DATE(E5183,D5183,C5183)</f>
        <v>36826</v>
      </c>
      <c r="G5183" s="24" t="s">
        <v>6403</v>
      </c>
      <c r="H5183" s="2">
        <v>42000</v>
      </c>
      <c r="I5183" s="2">
        <v>241816</v>
      </c>
      <c r="J5183" s="2">
        <v>342722</v>
      </c>
      <c r="K5183" s="28" t="str">
        <f t="shared" si="642"/>
        <v/>
      </c>
      <c r="L5183" s="28" t="str">
        <f t="shared" si="643"/>
        <v/>
      </c>
      <c r="M5183" s="28" t="s">
        <v>6403</v>
      </c>
      <c r="N5183" s="28" t="str">
        <f t="shared" si="644"/>
        <v/>
      </c>
      <c r="O5183" s="28" t="str">
        <f>IF(N5183=1,M5183&amp;" ("&amp;E5183&amp;")",M5183)</f>
        <v>George Washington</v>
      </c>
      <c r="P5183" s="36">
        <f>INDEX(cpi!$A$1:$M$105,MATCH('Inflation adjust calc'!$E5183,cpi!$A:$A,0),MATCH('Inflation adjust calc'!$D5183,cpi!$1:$1,0))</f>
        <v>174</v>
      </c>
      <c r="Q5183" s="36">
        <f>cpi!$I$2</f>
        <v>240.85300000000001</v>
      </c>
      <c r="R5183" s="36">
        <f t="shared" si="649"/>
        <v>1.384212643678161</v>
      </c>
      <c r="S5183" s="28" t="str">
        <f t="shared" si="645"/>
        <v/>
      </c>
      <c r="T5183" s="37">
        <f t="shared" si="646"/>
        <v>58136.931034482761</v>
      </c>
      <c r="U5183" s="37">
        <f t="shared" si="647"/>
        <v>334724.76464367815</v>
      </c>
      <c r="V5183" s="37">
        <f t="shared" si="648"/>
        <v>474400.12566666672</v>
      </c>
    </row>
    <row r="5184" spans="1:22">
      <c r="A5184" s="23">
        <v>5183</v>
      </c>
      <c r="B5184" s="3" t="s">
        <v>87</v>
      </c>
      <c r="C5184" s="28">
        <v>21</v>
      </c>
      <c r="D5184" s="29">
        <v>6</v>
      </c>
      <c r="E5184" s="28">
        <v>2013</v>
      </c>
      <c r="F5184" s="31">
        <f>DATE(E5184,D5184,C5184)</f>
        <v>41446</v>
      </c>
      <c r="G5184" s="24" t="s">
        <v>6404</v>
      </c>
      <c r="H5184" s="2">
        <v>42000</v>
      </c>
      <c r="I5184">
        <v>0</v>
      </c>
      <c r="J5184">
        <v>0</v>
      </c>
      <c r="K5184" s="28">
        <f t="shared" si="642"/>
        <v>1</v>
      </c>
      <c r="L5184" s="28" t="str">
        <f t="shared" si="643"/>
        <v/>
      </c>
      <c r="M5184" s="28" t="s">
        <v>6404</v>
      </c>
      <c r="N5184" s="28" t="str">
        <f t="shared" si="644"/>
        <v/>
      </c>
      <c r="O5184" s="28" t="str">
        <f>IF(N5184=1,M5184&amp;" ("&amp;E5184&amp;")",M5184)</f>
        <v>This Is Martin Bonner</v>
      </c>
      <c r="P5184" s="36">
        <f>INDEX(cpi!$A$1:$M$105,MATCH('Inflation adjust calc'!$E5184,cpi!$A:$A,0),MATCH('Inflation adjust calc'!$D5184,cpi!$1:$1,0))</f>
        <v>233.50399999999999</v>
      </c>
      <c r="Q5184" s="36">
        <f>cpi!$I$2</f>
        <v>240.85300000000001</v>
      </c>
      <c r="R5184" s="36">
        <f t="shared" si="649"/>
        <v>1.0314726942579142</v>
      </c>
      <c r="S5184" s="28" t="str">
        <f t="shared" si="645"/>
        <v/>
      </c>
      <c r="T5184" s="37">
        <f t="shared" si="646"/>
        <v>43321.853158832397</v>
      </c>
      <c r="U5184" s="37">
        <f t="shared" si="647"/>
        <v>0</v>
      </c>
      <c r="V5184" s="37">
        <f t="shared" si="648"/>
        <v>0</v>
      </c>
    </row>
    <row r="5185" spans="1:22">
      <c r="A5185" s="23">
        <v>5184</v>
      </c>
      <c r="B5185" s="3" t="s">
        <v>1904</v>
      </c>
      <c r="C5185" s="28">
        <v>25</v>
      </c>
      <c r="D5185" s="29">
        <v>8</v>
      </c>
      <c r="E5185" s="28">
        <v>2000</v>
      </c>
      <c r="F5185" s="31">
        <f>DATE(E5185,D5185,C5185)</f>
        <v>36763</v>
      </c>
      <c r="G5185" s="24" t="s">
        <v>6405</v>
      </c>
      <c r="H5185" s="2">
        <v>40000</v>
      </c>
      <c r="I5185" s="2">
        <v>277233</v>
      </c>
      <c r="J5185" s="2">
        <v>277233</v>
      </c>
      <c r="K5185" s="28" t="str">
        <f t="shared" si="642"/>
        <v/>
      </c>
      <c r="L5185" s="28" t="str">
        <f t="shared" si="643"/>
        <v/>
      </c>
      <c r="M5185" s="28" t="s">
        <v>6405</v>
      </c>
      <c r="N5185" s="28" t="str">
        <f t="shared" si="644"/>
        <v/>
      </c>
      <c r="O5185" s="28" t="str">
        <f>IF(N5185=1,M5185&amp;" ("&amp;E5185&amp;")",M5185)</f>
        <v>Smiling Fish and Goat on Fire</v>
      </c>
      <c r="P5185" s="36">
        <f>INDEX(cpi!$A$1:$M$105,MATCH('Inflation adjust calc'!$E5185,cpi!$A:$A,0),MATCH('Inflation adjust calc'!$D5185,cpi!$1:$1,0))</f>
        <v>172.8</v>
      </c>
      <c r="Q5185" s="36">
        <f>cpi!$I$2</f>
        <v>240.85300000000001</v>
      </c>
      <c r="R5185" s="36">
        <f t="shared" si="649"/>
        <v>1.3938252314814814</v>
      </c>
      <c r="S5185" s="28" t="str">
        <f t="shared" si="645"/>
        <v/>
      </c>
      <c r="T5185" s="37">
        <f t="shared" si="646"/>
        <v>55753.009259259255</v>
      </c>
      <c r="U5185" s="37">
        <f t="shared" si="647"/>
        <v>386414.35039930552</v>
      </c>
      <c r="V5185" s="37">
        <f t="shared" si="648"/>
        <v>386414.35039930552</v>
      </c>
    </row>
    <row r="5186" spans="1:22">
      <c r="A5186" s="23">
        <v>5185</v>
      </c>
      <c r="B5186" s="3">
        <v>40515</v>
      </c>
      <c r="C5186" s="28">
        <v>12</v>
      </c>
      <c r="D5186" s="29">
        <v>3</v>
      </c>
      <c r="E5186" s="28">
        <v>2010</v>
      </c>
      <c r="F5186" s="31">
        <f>DATE(E5186,D5186,C5186)</f>
        <v>40249</v>
      </c>
      <c r="G5186" s="24" t="s">
        <v>6406</v>
      </c>
      <c r="H5186" s="2">
        <v>40000</v>
      </c>
      <c r="I5186" s="2">
        <v>25572</v>
      </c>
      <c r="J5186" s="2">
        <v>25572</v>
      </c>
      <c r="K5186" s="28" t="str">
        <f t="shared" si="642"/>
        <v/>
      </c>
      <c r="L5186" s="28" t="str">
        <f t="shared" si="643"/>
        <v/>
      </c>
      <c r="M5186" s="28" t="s">
        <v>6406</v>
      </c>
      <c r="N5186" s="28" t="str">
        <f t="shared" si="644"/>
        <v/>
      </c>
      <c r="O5186" s="28" t="str">
        <f>IF(N5186=1,M5186&amp;" ("&amp;E5186&amp;")",M5186)</f>
        <v>The Exploding Girl</v>
      </c>
      <c r="P5186" s="36">
        <f>INDEX(cpi!$A$1:$M$105,MATCH('Inflation adjust calc'!$E5186,cpi!$A:$A,0),MATCH('Inflation adjust calc'!$D5186,cpi!$1:$1,0))</f>
        <v>217.631</v>
      </c>
      <c r="Q5186" s="36">
        <f>cpi!$I$2</f>
        <v>240.85300000000001</v>
      </c>
      <c r="R5186" s="36">
        <f t="shared" si="649"/>
        <v>1.1067035486672396</v>
      </c>
      <c r="S5186" s="28" t="str">
        <f t="shared" si="645"/>
        <v/>
      </c>
      <c r="T5186" s="37">
        <f t="shared" si="646"/>
        <v>44268.141946689582</v>
      </c>
      <c r="U5186" s="37">
        <f t="shared" si="647"/>
        <v>28300.62314651865</v>
      </c>
      <c r="V5186" s="37">
        <f t="shared" si="648"/>
        <v>28300.62314651865</v>
      </c>
    </row>
    <row r="5187" spans="1:22">
      <c r="A5187" s="23">
        <v>5186</v>
      </c>
      <c r="B5187" s="3">
        <v>40849</v>
      </c>
      <c r="C5187" s="28">
        <v>11</v>
      </c>
      <c r="D5187" s="29">
        <v>2</v>
      </c>
      <c r="E5187" s="28">
        <v>2011</v>
      </c>
      <c r="F5187" s="31">
        <f>DATE(E5187,D5187,C5187)</f>
        <v>40585</v>
      </c>
      <c r="G5187" s="24" t="s">
        <v>6407</v>
      </c>
      <c r="H5187" s="2">
        <v>40000</v>
      </c>
      <c r="I5187" s="2">
        <v>3632</v>
      </c>
      <c r="J5187" s="2">
        <v>3632</v>
      </c>
      <c r="K5187" s="28" t="str">
        <f t="shared" ref="K5187:K5233" si="650">IF(J5187=0,1,"")</f>
        <v/>
      </c>
      <c r="L5187" s="28" t="str">
        <f t="shared" ref="L5187:L5233" si="651">IF(E5187&gt;2016,1,"")</f>
        <v/>
      </c>
      <c r="M5187" s="28" t="s">
        <v>6407</v>
      </c>
      <c r="N5187" s="28" t="str">
        <f t="shared" ref="N5187:N5233" si="652">IF(COUNTIF($M$2:$M$5233,M5187)&gt;1,1,"")</f>
        <v/>
      </c>
      <c r="O5187" s="28" t="str">
        <f>IF(N5187=1,M5187&amp;" ("&amp;E5187&amp;")",M5187)</f>
        <v>Raymond Did It</v>
      </c>
      <c r="P5187" s="36">
        <f>INDEX(cpi!$A$1:$M$105,MATCH('Inflation adjust calc'!$E5187,cpi!$A:$A,0),MATCH('Inflation adjust calc'!$D5187,cpi!$1:$1,0))</f>
        <v>221.309</v>
      </c>
      <c r="Q5187" s="36">
        <f>cpi!$I$2</f>
        <v>240.85300000000001</v>
      </c>
      <c r="R5187" s="36">
        <f t="shared" si="649"/>
        <v>1.0883109136998497</v>
      </c>
      <c r="S5187" s="28" t="str">
        <f t="shared" ref="S5187:S5233" si="653">IF(ISERROR(R5187),1,"")</f>
        <v/>
      </c>
      <c r="T5187" s="37">
        <f t="shared" ref="T5187:T5233" si="654">H5187*$R5187</f>
        <v>43532.436547993988</v>
      </c>
      <c r="U5187" s="37">
        <f t="shared" ref="U5187:U5233" si="655">I5187*$R5187</f>
        <v>3952.745238557854</v>
      </c>
      <c r="V5187" s="37">
        <f t="shared" ref="V5187:V5233" si="656">J5187*$R5187</f>
        <v>3952.745238557854</v>
      </c>
    </row>
    <row r="5188" spans="1:22">
      <c r="A5188" s="23">
        <v>5187</v>
      </c>
      <c r="B5188" s="3">
        <v>33245</v>
      </c>
      <c r="C5188" s="28">
        <v>1</v>
      </c>
      <c r="D5188" s="29">
        <v>7</v>
      </c>
      <c r="E5188" s="28">
        <v>1991</v>
      </c>
      <c r="F5188" s="31">
        <f>DATE(E5188,D5188,C5188)</f>
        <v>33420</v>
      </c>
      <c r="G5188" s="24" t="s">
        <v>6408</v>
      </c>
      <c r="H5188" s="2">
        <v>35000</v>
      </c>
      <c r="I5188" s="2">
        <v>321952</v>
      </c>
      <c r="J5188" s="2">
        <v>321952</v>
      </c>
      <c r="K5188" s="28" t="str">
        <f t="shared" si="650"/>
        <v/>
      </c>
      <c r="L5188" s="28" t="str">
        <f t="shared" si="651"/>
        <v/>
      </c>
      <c r="M5188" s="28" t="s">
        <v>6408</v>
      </c>
      <c r="N5188" s="28" t="str">
        <f t="shared" si="652"/>
        <v/>
      </c>
      <c r="O5188" s="28" t="str">
        <f>IF(N5188=1,M5188&amp;" ("&amp;E5188&amp;")",M5188)</f>
        <v>The Last Waltz</v>
      </c>
      <c r="P5188" s="36">
        <f>INDEX(cpi!$A$1:$M$105,MATCH('Inflation adjust calc'!$E5188,cpi!$A:$A,0),MATCH('Inflation adjust calc'!$D5188,cpi!$1:$1,0))</f>
        <v>136.19999999999999</v>
      </c>
      <c r="Q5188" s="36">
        <f>cpi!$I$2</f>
        <v>240.85300000000001</v>
      </c>
      <c r="R5188" s="36">
        <f t="shared" si="649"/>
        <v>1.7683773861967698</v>
      </c>
      <c r="S5188" s="28" t="str">
        <f t="shared" si="653"/>
        <v/>
      </c>
      <c r="T5188" s="37">
        <f t="shared" si="654"/>
        <v>61893.208516886945</v>
      </c>
      <c r="U5188" s="37">
        <f t="shared" si="655"/>
        <v>569332.63624082238</v>
      </c>
      <c r="V5188" s="37">
        <f t="shared" si="656"/>
        <v>569332.63624082238</v>
      </c>
    </row>
    <row r="5189" spans="1:22">
      <c r="A5189" s="23">
        <v>5188</v>
      </c>
      <c r="B5189" s="3" t="s">
        <v>2790</v>
      </c>
      <c r="C5189" s="28">
        <v>25</v>
      </c>
      <c r="D5189" s="29">
        <v>10</v>
      </c>
      <c r="E5189" s="28">
        <v>2013</v>
      </c>
      <c r="F5189" s="31">
        <f>DATE(E5189,D5189,C5189)</f>
        <v>41572</v>
      </c>
      <c r="G5189" s="24" t="s">
        <v>6409</v>
      </c>
      <c r="H5189" s="2">
        <v>35000</v>
      </c>
      <c r="I5189">
        <v>0</v>
      </c>
      <c r="J5189">
        <v>0</v>
      </c>
      <c r="K5189" s="28">
        <f t="shared" si="650"/>
        <v>1</v>
      </c>
      <c r="L5189" s="28" t="str">
        <f t="shared" si="651"/>
        <v/>
      </c>
      <c r="M5189" s="28" t="s">
        <v>6409</v>
      </c>
      <c r="N5189" s="28" t="str">
        <f t="shared" si="652"/>
        <v/>
      </c>
      <c r="O5189" s="28" t="str">
        <f>IF(N5189=1,M5189&amp;" ("&amp;E5189&amp;")",M5189)</f>
        <v>Her Cry: La Llorona Investigation</v>
      </c>
      <c r="P5189" s="36">
        <f>INDEX(cpi!$A$1:$M$105,MATCH('Inflation adjust calc'!$E5189,cpi!$A:$A,0),MATCH('Inflation adjust calc'!$D5189,cpi!$1:$1,0))</f>
        <v>233.54599999999999</v>
      </c>
      <c r="Q5189" s="36">
        <f>cpi!$I$2</f>
        <v>240.85300000000001</v>
      </c>
      <c r="R5189" s="36">
        <f t="shared" si="649"/>
        <v>1.031287198239319</v>
      </c>
      <c r="S5189" s="28" t="str">
        <f t="shared" si="653"/>
        <v/>
      </c>
      <c r="T5189" s="37">
        <f t="shared" si="654"/>
        <v>36095.051938376164</v>
      </c>
      <c r="U5189" s="37">
        <f t="shared" si="655"/>
        <v>0</v>
      </c>
      <c r="V5189" s="37">
        <f t="shared" si="656"/>
        <v>0</v>
      </c>
    </row>
    <row r="5190" spans="1:22">
      <c r="A5190" s="23">
        <v>5189</v>
      </c>
      <c r="B5190" s="3" t="s">
        <v>1976</v>
      </c>
      <c r="C5190" s="28">
        <v>31</v>
      </c>
      <c r="D5190" s="29">
        <v>12</v>
      </c>
      <c r="E5190" s="28">
        <v>2014</v>
      </c>
      <c r="F5190" s="31">
        <f>DATE(E5190,D5190,C5190)</f>
        <v>42004</v>
      </c>
      <c r="G5190" s="24" t="s">
        <v>6410</v>
      </c>
      <c r="H5190" s="2">
        <v>35000</v>
      </c>
      <c r="I5190">
        <v>0</v>
      </c>
      <c r="J5190">
        <v>0</v>
      </c>
      <c r="K5190" s="28">
        <f t="shared" si="650"/>
        <v>1</v>
      </c>
      <c r="L5190" s="28" t="str">
        <f t="shared" si="651"/>
        <v/>
      </c>
      <c r="M5190" s="28" t="s">
        <v>6410</v>
      </c>
      <c r="N5190" s="28" t="str">
        <f t="shared" si="652"/>
        <v/>
      </c>
      <c r="O5190" s="28" t="str">
        <f>IF(N5190=1,M5190&amp;" ("&amp;E5190&amp;")",M5190)</f>
        <v>Happy 40th</v>
      </c>
      <c r="P5190" s="36">
        <f>INDEX(cpi!$A$1:$M$105,MATCH('Inflation adjust calc'!$E5190,cpi!$A:$A,0),MATCH('Inflation adjust calc'!$D5190,cpi!$1:$1,0))</f>
        <v>234.81200000000001</v>
      </c>
      <c r="Q5190" s="36">
        <f>cpi!$I$2</f>
        <v>240.85300000000001</v>
      </c>
      <c r="R5190" s="36">
        <f t="shared" si="649"/>
        <v>1.0257269645503637</v>
      </c>
      <c r="S5190" s="28" t="str">
        <f t="shared" si="653"/>
        <v/>
      </c>
      <c r="T5190" s="37">
        <f t="shared" si="654"/>
        <v>35900.443759262729</v>
      </c>
      <c r="U5190" s="37">
        <f t="shared" si="655"/>
        <v>0</v>
      </c>
      <c r="V5190" s="37">
        <f t="shared" si="656"/>
        <v>0</v>
      </c>
    </row>
    <row r="5191" spans="1:22">
      <c r="A5191" s="23">
        <v>5190</v>
      </c>
      <c r="B5191" s="3" t="s">
        <v>45</v>
      </c>
      <c r="C5191" s="28">
        <v>18</v>
      </c>
      <c r="D5191" s="29">
        <v>7</v>
      </c>
      <c r="E5191" s="28">
        <v>2008</v>
      </c>
      <c r="F5191" s="31">
        <f>DATE(E5191,D5191,C5191)</f>
        <v>39647</v>
      </c>
      <c r="G5191" s="24" t="s">
        <v>6411</v>
      </c>
      <c r="H5191" s="2">
        <v>30000</v>
      </c>
      <c r="I5191" s="2">
        <v>243768</v>
      </c>
      <c r="J5191" s="2">
        <v>243768</v>
      </c>
      <c r="K5191" s="28" t="str">
        <f t="shared" si="650"/>
        <v/>
      </c>
      <c r="L5191" s="28" t="str">
        <f t="shared" si="651"/>
        <v/>
      </c>
      <c r="M5191" s="28" t="s">
        <v>6411</v>
      </c>
      <c r="N5191" s="28" t="str">
        <f t="shared" si="652"/>
        <v/>
      </c>
      <c r="O5191" s="28" t="str">
        <f>IF(N5191=1,M5191&amp;" ("&amp;E5191&amp;")",M5191)</f>
        <v>The Legend of God's Gun</v>
      </c>
      <c r="P5191" s="36">
        <f>INDEX(cpi!$A$1:$M$105,MATCH('Inflation adjust calc'!$E5191,cpi!$A:$A,0),MATCH('Inflation adjust calc'!$D5191,cpi!$1:$1,0))</f>
        <v>219.964</v>
      </c>
      <c r="Q5191" s="36">
        <f>cpi!$I$2</f>
        <v>240.85300000000001</v>
      </c>
      <c r="R5191" s="36">
        <f t="shared" si="649"/>
        <v>1.0949655398156062</v>
      </c>
      <c r="S5191" s="28" t="str">
        <f t="shared" si="653"/>
        <v/>
      </c>
      <c r="T5191" s="37">
        <f t="shared" si="654"/>
        <v>32848.966194468187</v>
      </c>
      <c r="U5191" s="37">
        <f t="shared" si="655"/>
        <v>266917.55970977066</v>
      </c>
      <c r="V5191" s="37">
        <f t="shared" si="656"/>
        <v>266917.55970977066</v>
      </c>
    </row>
    <row r="5192" spans="1:22">
      <c r="A5192" s="23">
        <v>5191</v>
      </c>
      <c r="B5192" s="3">
        <v>38726</v>
      </c>
      <c r="C5192" s="28">
        <v>1</v>
      </c>
      <c r="D5192" s="29">
        <v>9</v>
      </c>
      <c r="E5192" s="28">
        <v>2006</v>
      </c>
      <c r="F5192" s="31">
        <f>DATE(E5192,D5192,C5192)</f>
        <v>38961</v>
      </c>
      <c r="G5192" s="24" t="s">
        <v>6412</v>
      </c>
      <c r="H5192" s="2">
        <v>30000</v>
      </c>
      <c r="I5192" s="2">
        <v>103509</v>
      </c>
      <c r="J5192" s="2">
        <v>103509</v>
      </c>
      <c r="K5192" s="28" t="str">
        <f t="shared" si="650"/>
        <v/>
      </c>
      <c r="L5192" s="28" t="str">
        <f t="shared" si="651"/>
        <v/>
      </c>
      <c r="M5192" s="28" t="s">
        <v>6412</v>
      </c>
      <c r="N5192" s="28" t="str">
        <f t="shared" si="652"/>
        <v/>
      </c>
      <c r="O5192" s="28" t="str">
        <f>IF(N5192=1,M5192&amp;" ("&amp;E5192&amp;")",M5192)</f>
        <v>Mutual Appreciation</v>
      </c>
      <c r="P5192" s="36">
        <f>INDEX(cpi!$A$1:$M$105,MATCH('Inflation adjust calc'!$E5192,cpi!$A:$A,0),MATCH('Inflation adjust calc'!$D5192,cpi!$1:$1,0))</f>
        <v>202.9</v>
      </c>
      <c r="Q5192" s="36">
        <f>cpi!$I$2</f>
        <v>240.85300000000001</v>
      </c>
      <c r="R5192" s="36">
        <f t="shared" si="649"/>
        <v>1.1870527353376048</v>
      </c>
      <c r="S5192" s="28" t="str">
        <f t="shared" si="653"/>
        <v/>
      </c>
      <c r="T5192" s="37">
        <f t="shared" si="654"/>
        <v>35611.582060128145</v>
      </c>
      <c r="U5192" s="37">
        <f t="shared" si="655"/>
        <v>122870.64158206014</v>
      </c>
      <c r="V5192" s="37">
        <f t="shared" si="656"/>
        <v>122870.64158206014</v>
      </c>
    </row>
    <row r="5193" spans="1:22">
      <c r="A5193" s="23">
        <v>5192</v>
      </c>
      <c r="B5193" s="3" t="s">
        <v>1229</v>
      </c>
      <c r="C5193" s="28">
        <v>29</v>
      </c>
      <c r="D5193" s="29">
        <v>4</v>
      </c>
      <c r="E5193" s="28">
        <v>2005</v>
      </c>
      <c r="F5193" s="31">
        <f>DATE(E5193,D5193,C5193)</f>
        <v>38471</v>
      </c>
      <c r="G5193" s="24" t="s">
        <v>6413</v>
      </c>
      <c r="H5193" s="2">
        <v>30000</v>
      </c>
      <c r="I5193" s="2">
        <v>77070</v>
      </c>
      <c r="J5193" s="2">
        <v>82698</v>
      </c>
      <c r="K5193" s="28" t="str">
        <f t="shared" si="650"/>
        <v/>
      </c>
      <c r="L5193" s="28" t="str">
        <f t="shared" si="651"/>
        <v/>
      </c>
      <c r="M5193" s="28" t="s">
        <v>6413</v>
      </c>
      <c r="N5193" s="28" t="str">
        <f t="shared" si="652"/>
        <v/>
      </c>
      <c r="O5193" s="28" t="str">
        <f>IF(N5193=1,M5193&amp;" ("&amp;E5193&amp;")",M5193)</f>
        <v>Funny Ha Ha</v>
      </c>
      <c r="P5193" s="36">
        <f>INDEX(cpi!$A$1:$M$105,MATCH('Inflation adjust calc'!$E5193,cpi!$A:$A,0),MATCH('Inflation adjust calc'!$D5193,cpi!$1:$1,0))</f>
        <v>194.6</v>
      </c>
      <c r="Q5193" s="36">
        <f>cpi!$I$2</f>
        <v>240.85300000000001</v>
      </c>
      <c r="R5193" s="36">
        <f t="shared" si="649"/>
        <v>1.2376824254881809</v>
      </c>
      <c r="S5193" s="28" t="str">
        <f t="shared" si="653"/>
        <v/>
      </c>
      <c r="T5193" s="37">
        <f t="shared" si="654"/>
        <v>37130.472764645427</v>
      </c>
      <c r="U5193" s="37">
        <f t="shared" si="655"/>
        <v>95388.1845323741</v>
      </c>
      <c r="V5193" s="37">
        <f t="shared" si="656"/>
        <v>102353.86122302158</v>
      </c>
    </row>
    <row r="5194" spans="1:22">
      <c r="A5194" s="23">
        <v>5193</v>
      </c>
      <c r="B5194" s="3" t="s">
        <v>1136</v>
      </c>
      <c r="C5194" s="28">
        <v>15</v>
      </c>
      <c r="D5194" s="29">
        <v>10</v>
      </c>
      <c r="E5194" s="28">
        <v>2010</v>
      </c>
      <c r="F5194" s="31">
        <f>DATE(E5194,D5194,C5194)</f>
        <v>40466</v>
      </c>
      <c r="G5194" s="24" t="s">
        <v>6414</v>
      </c>
      <c r="H5194" s="2">
        <v>30000</v>
      </c>
      <c r="I5194" s="2">
        <v>9812</v>
      </c>
      <c r="J5194" s="2">
        <v>9812</v>
      </c>
      <c r="K5194" s="28" t="str">
        <f t="shared" si="650"/>
        <v/>
      </c>
      <c r="L5194" s="28" t="str">
        <f t="shared" si="651"/>
        <v/>
      </c>
      <c r="M5194" s="28" t="s">
        <v>6414</v>
      </c>
      <c r="N5194" s="28" t="str">
        <f t="shared" si="652"/>
        <v/>
      </c>
      <c r="O5194" s="28" t="str">
        <f>IF(N5194=1,M5194&amp;" ("&amp;E5194&amp;")",M5194)</f>
        <v>Down Terrace</v>
      </c>
      <c r="P5194" s="36">
        <f>INDEX(cpi!$A$1:$M$105,MATCH('Inflation adjust calc'!$E5194,cpi!$A:$A,0),MATCH('Inflation adjust calc'!$D5194,cpi!$1:$1,0))</f>
        <v>218.71100000000001</v>
      </c>
      <c r="Q5194" s="36">
        <f>cpi!$I$2</f>
        <v>240.85300000000001</v>
      </c>
      <c r="R5194" s="36">
        <f t="shared" si="649"/>
        <v>1.1012386208283991</v>
      </c>
      <c r="S5194" s="28" t="str">
        <f t="shared" si="653"/>
        <v/>
      </c>
      <c r="T5194" s="37">
        <f t="shared" si="654"/>
        <v>33037.158624851974</v>
      </c>
      <c r="U5194" s="37">
        <f t="shared" si="655"/>
        <v>10805.353347568253</v>
      </c>
      <c r="V5194" s="37">
        <f t="shared" si="656"/>
        <v>10805.353347568253</v>
      </c>
    </row>
    <row r="5195" spans="1:22">
      <c r="A5195" s="23">
        <v>5194</v>
      </c>
      <c r="B5195" s="3" t="s">
        <v>2489</v>
      </c>
      <c r="C5195" s="28">
        <v>31</v>
      </c>
      <c r="D5195" s="29">
        <v>12</v>
      </c>
      <c r="E5195" s="28">
        <v>2013</v>
      </c>
      <c r="F5195" s="31">
        <f>DATE(E5195,D5195,C5195)</f>
        <v>41639</v>
      </c>
      <c r="G5195" s="24" t="s">
        <v>6415</v>
      </c>
      <c r="H5195" s="2">
        <v>30000</v>
      </c>
      <c r="I5195">
        <v>0</v>
      </c>
      <c r="J5195">
        <v>0</v>
      </c>
      <c r="K5195" s="28">
        <f t="shared" si="650"/>
        <v>1</v>
      </c>
      <c r="L5195" s="28" t="str">
        <f t="shared" si="651"/>
        <v/>
      </c>
      <c r="M5195" s="28" t="s">
        <v>6415</v>
      </c>
      <c r="N5195" s="28" t="str">
        <f t="shared" si="652"/>
        <v/>
      </c>
      <c r="O5195" s="28" t="str">
        <f>IF(N5195=1,M5195&amp;" ("&amp;E5195&amp;")",M5195)</f>
        <v>Paraphobia</v>
      </c>
      <c r="P5195" s="36">
        <f>INDEX(cpi!$A$1:$M$105,MATCH('Inflation adjust calc'!$E5195,cpi!$A:$A,0),MATCH('Inflation adjust calc'!$D5195,cpi!$1:$1,0))</f>
        <v>233.04900000000001</v>
      </c>
      <c r="Q5195" s="36">
        <f>cpi!$I$2</f>
        <v>240.85300000000001</v>
      </c>
      <c r="R5195" s="36">
        <f t="shared" si="649"/>
        <v>1.0334865200022314</v>
      </c>
      <c r="S5195" s="28" t="str">
        <f t="shared" si="653"/>
        <v/>
      </c>
      <c r="T5195" s="37">
        <f t="shared" si="654"/>
        <v>31004.595600066943</v>
      </c>
      <c r="U5195" s="37">
        <f t="shared" si="655"/>
        <v>0</v>
      </c>
      <c r="V5195" s="37">
        <f t="shared" si="656"/>
        <v>0</v>
      </c>
    </row>
    <row r="5196" spans="1:22">
      <c r="A5196" s="23">
        <v>5195</v>
      </c>
      <c r="B5196" s="3" t="s">
        <v>6416</v>
      </c>
      <c r="C5196" s="28">
        <v>19</v>
      </c>
      <c r="D5196" s="29">
        <v>10</v>
      </c>
      <c r="E5196" s="28">
        <v>1994</v>
      </c>
      <c r="F5196" s="31">
        <f>DATE(E5196,D5196,C5196)</f>
        <v>34626</v>
      </c>
      <c r="G5196" s="24" t="s">
        <v>6417</v>
      </c>
      <c r="H5196" s="2">
        <v>27000</v>
      </c>
      <c r="I5196" s="2">
        <v>3073428</v>
      </c>
      <c r="J5196" s="2">
        <v>3894240</v>
      </c>
      <c r="K5196" s="28" t="str">
        <f t="shared" si="650"/>
        <v/>
      </c>
      <c r="L5196" s="28" t="str">
        <f t="shared" si="651"/>
        <v/>
      </c>
      <c r="M5196" s="28" t="s">
        <v>6417</v>
      </c>
      <c r="N5196" s="28" t="str">
        <f t="shared" si="652"/>
        <v/>
      </c>
      <c r="O5196" s="28" t="str">
        <f>IF(N5196=1,M5196&amp;" ("&amp;E5196&amp;")",M5196)</f>
        <v>Clerks</v>
      </c>
      <c r="P5196" s="36">
        <f>INDEX(cpi!$A$1:$M$105,MATCH('Inflation adjust calc'!$E5196,cpi!$A:$A,0),MATCH('Inflation adjust calc'!$D5196,cpi!$1:$1,0))</f>
        <v>149.5</v>
      </c>
      <c r="Q5196" s="36">
        <f>cpi!$I$2</f>
        <v>240.85300000000001</v>
      </c>
      <c r="R5196" s="36">
        <f t="shared" si="649"/>
        <v>1.6110568561872911</v>
      </c>
      <c r="S5196" s="28" t="str">
        <f t="shared" si="653"/>
        <v/>
      </c>
      <c r="T5196" s="37">
        <f t="shared" si="654"/>
        <v>43498.535117056861</v>
      </c>
      <c r="U5196" s="37">
        <f t="shared" si="655"/>
        <v>4951467.2513979934</v>
      </c>
      <c r="V5196" s="37">
        <f t="shared" si="656"/>
        <v>6273842.0516387969</v>
      </c>
    </row>
    <row r="5197" spans="1:22">
      <c r="A5197" s="23">
        <v>5196</v>
      </c>
      <c r="B5197" s="3" t="s">
        <v>1650</v>
      </c>
      <c r="C5197" s="28">
        <v>24</v>
      </c>
      <c r="D5197" s="29">
        <v>12</v>
      </c>
      <c r="E5197" s="28">
        <v>1999</v>
      </c>
      <c r="F5197" s="31">
        <f>DATE(E5197,D5197,C5197)</f>
        <v>36518</v>
      </c>
      <c r="G5197" s="24" t="s">
        <v>6418</v>
      </c>
      <c r="H5197" s="2">
        <v>27000</v>
      </c>
      <c r="I5197" s="2">
        <v>8231</v>
      </c>
      <c r="J5197" s="2">
        <v>8231</v>
      </c>
      <c r="K5197" s="28" t="str">
        <f t="shared" si="650"/>
        <v/>
      </c>
      <c r="L5197" s="28" t="str">
        <f t="shared" si="651"/>
        <v/>
      </c>
      <c r="M5197" s="28" t="s">
        <v>6418</v>
      </c>
      <c r="N5197" s="28" t="str">
        <f t="shared" si="652"/>
        <v/>
      </c>
      <c r="O5197" s="28" t="str">
        <f>IF(N5197=1,M5197&amp;" ("&amp;E5197&amp;")",M5197)</f>
        <v>Pink Narcissus</v>
      </c>
      <c r="P5197" s="36">
        <f>INDEX(cpi!$A$1:$M$105,MATCH('Inflation adjust calc'!$E5197,cpi!$A:$A,0),MATCH('Inflation adjust calc'!$D5197,cpi!$1:$1,0))</f>
        <v>168.3</v>
      </c>
      <c r="Q5197" s="36">
        <f>cpi!$I$2</f>
        <v>240.85300000000001</v>
      </c>
      <c r="R5197" s="36">
        <f t="shared" si="649"/>
        <v>1.4310932857991681</v>
      </c>
      <c r="S5197" s="28" t="str">
        <f t="shared" si="653"/>
        <v/>
      </c>
      <c r="T5197" s="37">
        <f t="shared" si="654"/>
        <v>38639.518716577535</v>
      </c>
      <c r="U5197" s="37">
        <f t="shared" si="655"/>
        <v>11779.328835412953</v>
      </c>
      <c r="V5197" s="37">
        <f t="shared" si="656"/>
        <v>11779.328835412953</v>
      </c>
    </row>
    <row r="5198" spans="1:22">
      <c r="A5198" s="23">
        <v>5197</v>
      </c>
      <c r="B5198" s="3" t="s">
        <v>6419</v>
      </c>
      <c r="C5198" s="28">
        <v>30</v>
      </c>
      <c r="D5198" s="29">
        <v>6</v>
      </c>
      <c r="E5198" s="28">
        <v>1972</v>
      </c>
      <c r="F5198" s="31">
        <f>DATE(E5198,D5198,C5198)</f>
        <v>26480</v>
      </c>
      <c r="G5198" s="24" t="s">
        <v>6420</v>
      </c>
      <c r="H5198" s="2">
        <v>25000</v>
      </c>
      <c r="I5198" s="2">
        <v>45000000</v>
      </c>
      <c r="J5198" s="2">
        <v>45000000</v>
      </c>
      <c r="K5198" s="28" t="str">
        <f t="shared" si="650"/>
        <v/>
      </c>
      <c r="L5198" s="28" t="str">
        <f t="shared" si="651"/>
        <v/>
      </c>
      <c r="M5198" s="28" t="s">
        <v>6420</v>
      </c>
      <c r="N5198" s="28" t="str">
        <f t="shared" si="652"/>
        <v/>
      </c>
      <c r="O5198" s="28" t="str">
        <f>IF(N5198=1,M5198&amp;" ("&amp;E5198&amp;")",M5198)</f>
        <v>Deep Throat</v>
      </c>
      <c r="P5198" s="36">
        <f>INDEX(cpi!$A$1:$M$105,MATCH('Inflation adjust calc'!$E5198,cpi!$A:$A,0),MATCH('Inflation adjust calc'!$D5198,cpi!$1:$1,0))</f>
        <v>41.7</v>
      </c>
      <c r="Q5198" s="36">
        <f>cpi!$I$2</f>
        <v>240.85300000000001</v>
      </c>
      <c r="R5198" s="36">
        <f t="shared" si="649"/>
        <v>5.7758513189448442</v>
      </c>
      <c r="S5198" s="28" t="str">
        <f t="shared" si="653"/>
        <v/>
      </c>
      <c r="T5198" s="37">
        <f t="shared" si="654"/>
        <v>144396.2829736211</v>
      </c>
      <c r="U5198" s="37">
        <f t="shared" si="655"/>
        <v>259913309.35251799</v>
      </c>
      <c r="V5198" s="37">
        <f t="shared" si="656"/>
        <v>259913309.35251799</v>
      </c>
    </row>
    <row r="5199" spans="1:22">
      <c r="A5199" s="23">
        <v>5198</v>
      </c>
      <c r="B5199" s="3">
        <v>35438</v>
      </c>
      <c r="C5199" s="28">
        <v>1</v>
      </c>
      <c r="D5199" s="29">
        <v>8</v>
      </c>
      <c r="E5199" s="28">
        <v>1997</v>
      </c>
      <c r="F5199" s="31">
        <f>DATE(E5199,D5199,C5199)</f>
        <v>35643</v>
      </c>
      <c r="G5199" s="24" t="s">
        <v>6421</v>
      </c>
      <c r="H5199" s="2">
        <v>25000</v>
      </c>
      <c r="I5199" s="2">
        <v>2883661</v>
      </c>
      <c r="J5199" s="2">
        <v>2883661</v>
      </c>
      <c r="K5199" s="28" t="str">
        <f t="shared" si="650"/>
        <v/>
      </c>
      <c r="L5199" s="28" t="str">
        <f t="shared" si="651"/>
        <v/>
      </c>
      <c r="M5199" s="28" t="s">
        <v>6421</v>
      </c>
      <c r="N5199" s="28" t="str">
        <f t="shared" si="652"/>
        <v/>
      </c>
      <c r="O5199" s="28" t="str">
        <f>IF(N5199=1,M5199&amp;" ("&amp;E5199&amp;")",M5199)</f>
        <v>In the Company of Men</v>
      </c>
      <c r="P5199" s="36">
        <f>INDEX(cpi!$A$1:$M$105,MATCH('Inflation adjust calc'!$E5199,cpi!$A:$A,0),MATCH('Inflation adjust calc'!$D5199,cpi!$1:$1,0))</f>
        <v>160.80000000000001</v>
      </c>
      <c r="Q5199" s="36">
        <f>cpi!$I$2</f>
        <v>240.85300000000001</v>
      </c>
      <c r="R5199" s="36">
        <f t="shared" si="649"/>
        <v>1.4978420398009951</v>
      </c>
      <c r="S5199" s="28" t="str">
        <f t="shared" si="653"/>
        <v/>
      </c>
      <c r="T5199" s="37">
        <f t="shared" si="654"/>
        <v>37446.050995024874</v>
      </c>
      <c r="U5199" s="37">
        <f t="shared" si="655"/>
        <v>4319268.6743345773</v>
      </c>
      <c r="V5199" s="37">
        <f t="shared" si="656"/>
        <v>4319268.6743345773</v>
      </c>
    </row>
    <row r="5200" spans="1:22">
      <c r="A5200" s="23">
        <v>5199</v>
      </c>
      <c r="B5200" s="3" t="s">
        <v>1245</v>
      </c>
      <c r="C5200" s="28">
        <v>14</v>
      </c>
      <c r="D5200" s="29">
        <v>1</v>
      </c>
      <c r="E5200" s="28">
        <v>2000</v>
      </c>
      <c r="F5200" s="31">
        <f>DATE(E5200,D5200,C5200)</f>
        <v>36539</v>
      </c>
      <c r="G5200" s="24" t="s">
        <v>6422</v>
      </c>
      <c r="H5200" s="2">
        <v>25000</v>
      </c>
      <c r="I5200" s="2">
        <v>195043</v>
      </c>
      <c r="J5200" s="2">
        <v>195043</v>
      </c>
      <c r="K5200" s="28" t="str">
        <f t="shared" si="650"/>
        <v/>
      </c>
      <c r="L5200" s="28" t="str">
        <f t="shared" si="651"/>
        <v/>
      </c>
      <c r="M5200" s="28" t="s">
        <v>6422</v>
      </c>
      <c r="N5200" s="28" t="str">
        <f t="shared" si="652"/>
        <v/>
      </c>
      <c r="O5200" s="28" t="str">
        <f>IF(N5200=1,M5200&amp;" ("&amp;E5200&amp;")",M5200)</f>
        <v>The Terrorist</v>
      </c>
      <c r="P5200" s="36">
        <f>INDEX(cpi!$A$1:$M$105,MATCH('Inflation adjust calc'!$E5200,cpi!$A:$A,0),MATCH('Inflation adjust calc'!$D5200,cpi!$1:$1,0))</f>
        <v>168.8</v>
      </c>
      <c r="Q5200" s="36">
        <f>cpi!$I$2</f>
        <v>240.85300000000001</v>
      </c>
      <c r="R5200" s="36">
        <f t="shared" si="649"/>
        <v>1.4268542654028435</v>
      </c>
      <c r="S5200" s="28" t="str">
        <f t="shared" si="653"/>
        <v/>
      </c>
      <c r="T5200" s="37">
        <f t="shared" si="654"/>
        <v>35671.35663507109</v>
      </c>
      <c r="U5200" s="37">
        <f t="shared" si="655"/>
        <v>278297.93648696679</v>
      </c>
      <c r="V5200" s="37">
        <f t="shared" si="656"/>
        <v>278297.93648696679</v>
      </c>
    </row>
    <row r="5201" spans="1:22">
      <c r="A5201" s="23">
        <v>5200</v>
      </c>
      <c r="B5201" s="3">
        <v>42013</v>
      </c>
      <c r="C5201" s="28">
        <v>1</v>
      </c>
      <c r="D5201" s="29">
        <v>9</v>
      </c>
      <c r="E5201" s="28">
        <v>2015</v>
      </c>
      <c r="F5201" s="31">
        <f>DATE(E5201,D5201,C5201)</f>
        <v>42248</v>
      </c>
      <c r="G5201" s="24" t="s">
        <v>6423</v>
      </c>
      <c r="H5201" s="2">
        <v>25000</v>
      </c>
      <c r="I5201">
        <v>0</v>
      </c>
      <c r="J5201" s="2">
        <v>2322</v>
      </c>
      <c r="K5201" s="28" t="str">
        <f t="shared" si="650"/>
        <v/>
      </c>
      <c r="L5201" s="28" t="str">
        <f t="shared" si="651"/>
        <v/>
      </c>
      <c r="M5201" s="28" t="s">
        <v>6423</v>
      </c>
      <c r="N5201" s="28" t="str">
        <f t="shared" si="652"/>
        <v/>
      </c>
      <c r="O5201" s="28" t="str">
        <f>IF(N5201=1,M5201&amp;" ("&amp;E5201&amp;")",M5201)</f>
        <v>Backmask</v>
      </c>
      <c r="P5201" s="36">
        <f>INDEX(cpi!$A$1:$M$105,MATCH('Inflation adjust calc'!$E5201,cpi!$A:$A,0),MATCH('Inflation adjust calc'!$D5201,cpi!$1:$1,0))</f>
        <v>237.94499999999999</v>
      </c>
      <c r="Q5201" s="36">
        <f>cpi!$I$2</f>
        <v>240.85300000000001</v>
      </c>
      <c r="R5201" s="36">
        <f t="shared" si="649"/>
        <v>1.0122213116476497</v>
      </c>
      <c r="S5201" s="28" t="str">
        <f t="shared" si="653"/>
        <v/>
      </c>
      <c r="T5201" s="37">
        <f t="shared" si="654"/>
        <v>25305.532791191243</v>
      </c>
      <c r="U5201" s="37">
        <f t="shared" si="655"/>
        <v>0</v>
      </c>
      <c r="V5201" s="37">
        <f t="shared" si="656"/>
        <v>2350.3778856458425</v>
      </c>
    </row>
    <row r="5202" spans="1:22">
      <c r="A5202" s="23">
        <v>5201</v>
      </c>
      <c r="B5202" s="3" t="s">
        <v>883</v>
      </c>
      <c r="C5202" s="28">
        <v>13</v>
      </c>
      <c r="D5202" s="29">
        <v>6</v>
      </c>
      <c r="E5202" s="28">
        <v>2003</v>
      </c>
      <c r="F5202" s="31">
        <f>DATE(E5202,D5202,C5202)</f>
        <v>37785</v>
      </c>
      <c r="G5202" s="24" t="s">
        <v>6424</v>
      </c>
      <c r="H5202" s="2">
        <v>25000</v>
      </c>
      <c r="I5202">
        <v>0</v>
      </c>
      <c r="J5202">
        <v>0</v>
      </c>
      <c r="K5202" s="28">
        <f t="shared" si="650"/>
        <v>1</v>
      </c>
      <c r="L5202" s="28" t="str">
        <f t="shared" si="651"/>
        <v/>
      </c>
      <c r="M5202" s="28" t="s">
        <v>6424</v>
      </c>
      <c r="N5202" s="28" t="str">
        <f t="shared" si="652"/>
        <v/>
      </c>
      <c r="O5202" s="28" t="str">
        <f>IF(N5202=1,M5202&amp;" ("&amp;E5202&amp;")",M5202)</f>
        <v>Manito</v>
      </c>
      <c r="P5202" s="36">
        <f>INDEX(cpi!$A$1:$M$105,MATCH('Inflation adjust calc'!$E5202,cpi!$A:$A,0),MATCH('Inflation adjust calc'!$D5202,cpi!$1:$1,0))</f>
        <v>183.7</v>
      </c>
      <c r="Q5202" s="36">
        <f>cpi!$I$2</f>
        <v>240.85300000000001</v>
      </c>
      <c r="R5202" s="36">
        <f t="shared" ref="R5202:R5233" si="657">Q5202/P5202</f>
        <v>1.3111213935764836</v>
      </c>
      <c r="S5202" s="28" t="str">
        <f t="shared" si="653"/>
        <v/>
      </c>
      <c r="T5202" s="37">
        <f t="shared" si="654"/>
        <v>32778.034839412088</v>
      </c>
      <c r="U5202" s="37">
        <f t="shared" si="655"/>
        <v>0</v>
      </c>
      <c r="V5202" s="37">
        <f t="shared" si="656"/>
        <v>0</v>
      </c>
    </row>
    <row r="5203" spans="1:22">
      <c r="A5203" s="23">
        <v>5202</v>
      </c>
      <c r="B5203" s="3" t="s">
        <v>5658</v>
      </c>
      <c r="C5203" s="28">
        <v>21</v>
      </c>
      <c r="D5203" s="29">
        <v>4</v>
      </c>
      <c r="E5203" s="28">
        <v>2015</v>
      </c>
      <c r="F5203" s="31">
        <f>DATE(E5203,D5203,C5203)</f>
        <v>42115</v>
      </c>
      <c r="G5203" s="24" t="s">
        <v>6425</v>
      </c>
      <c r="H5203" s="2">
        <v>25000</v>
      </c>
      <c r="I5203">
        <v>0</v>
      </c>
      <c r="J5203">
        <v>0</v>
      </c>
      <c r="K5203" s="28">
        <f t="shared" si="650"/>
        <v>1</v>
      </c>
      <c r="L5203" s="28" t="str">
        <f t="shared" si="651"/>
        <v/>
      </c>
      <c r="M5203" s="28" t="s">
        <v>6425</v>
      </c>
      <c r="N5203" s="28" t="str">
        <f t="shared" si="652"/>
        <v/>
      </c>
      <c r="O5203" s="28" t="str">
        <f>IF(N5203=1,M5203&amp;" ("&amp;E5203&amp;")",M5203)</f>
        <v>Ten</v>
      </c>
      <c r="P5203" s="36">
        <f>INDEX(cpi!$A$1:$M$105,MATCH('Inflation adjust calc'!$E5203,cpi!$A:$A,0),MATCH('Inflation adjust calc'!$D5203,cpi!$1:$1,0))</f>
        <v>236.59899999999999</v>
      </c>
      <c r="Q5203" s="36">
        <f>cpi!$I$2</f>
        <v>240.85300000000001</v>
      </c>
      <c r="R5203" s="36">
        <f t="shared" si="657"/>
        <v>1.0179797885874413</v>
      </c>
      <c r="S5203" s="28" t="str">
        <f t="shared" si="653"/>
        <v/>
      </c>
      <c r="T5203" s="37">
        <f t="shared" si="654"/>
        <v>25449.494714686032</v>
      </c>
      <c r="U5203" s="37">
        <f t="shared" si="655"/>
        <v>0</v>
      </c>
      <c r="V5203" s="37">
        <f t="shared" si="656"/>
        <v>0</v>
      </c>
    </row>
    <row r="5204" spans="1:22">
      <c r="A5204" s="23">
        <v>5203</v>
      </c>
      <c r="B5204" s="3">
        <v>42016</v>
      </c>
      <c r="C5204" s="28">
        <v>1</v>
      </c>
      <c r="D5204" s="29">
        <v>12</v>
      </c>
      <c r="E5204" s="28">
        <v>2015</v>
      </c>
      <c r="F5204" s="31">
        <f>DATE(E5204,D5204,C5204)</f>
        <v>42339</v>
      </c>
      <c r="G5204" s="24" t="s">
        <v>6426</v>
      </c>
      <c r="H5204" s="2">
        <v>25000</v>
      </c>
      <c r="I5204">
        <v>0</v>
      </c>
      <c r="J5204">
        <v>0</v>
      </c>
      <c r="K5204" s="28">
        <f t="shared" si="650"/>
        <v>1</v>
      </c>
      <c r="L5204" s="28" t="str">
        <f t="shared" si="651"/>
        <v/>
      </c>
      <c r="M5204" s="28" t="s">
        <v>6426</v>
      </c>
      <c r="N5204" s="28" t="str">
        <f t="shared" si="652"/>
        <v/>
      </c>
      <c r="O5204" s="28" t="str">
        <f>IF(N5204=1,M5204&amp;" ("&amp;E5204&amp;")",M5204)</f>
        <v>Dutch Kills</v>
      </c>
      <c r="P5204" s="36">
        <f>INDEX(cpi!$A$1:$M$105,MATCH('Inflation adjust calc'!$E5204,cpi!$A:$A,0),MATCH('Inflation adjust calc'!$D5204,cpi!$1:$1,0))</f>
        <v>236.52500000000001</v>
      </c>
      <c r="Q5204" s="36">
        <f>cpi!$I$2</f>
        <v>240.85300000000001</v>
      </c>
      <c r="R5204" s="36">
        <f t="shared" si="657"/>
        <v>1.0182982771377234</v>
      </c>
      <c r="S5204" s="28" t="str">
        <f t="shared" si="653"/>
        <v/>
      </c>
      <c r="T5204" s="37">
        <f t="shared" si="654"/>
        <v>25457.456928443084</v>
      </c>
      <c r="U5204" s="37">
        <f t="shared" si="655"/>
        <v>0</v>
      </c>
      <c r="V5204" s="37">
        <f t="shared" si="656"/>
        <v>0</v>
      </c>
    </row>
    <row r="5205" spans="1:22">
      <c r="A5205" s="23">
        <v>5204</v>
      </c>
      <c r="B5205" s="3">
        <v>33246</v>
      </c>
      <c r="C5205" s="28">
        <v>1</v>
      </c>
      <c r="D5205" s="29">
        <v>8</v>
      </c>
      <c r="E5205" s="28">
        <v>1991</v>
      </c>
      <c r="F5205" s="31">
        <f>DATE(E5205,D5205,C5205)</f>
        <v>33451</v>
      </c>
      <c r="G5205" s="24" t="s">
        <v>6427</v>
      </c>
      <c r="H5205" s="2">
        <v>23000</v>
      </c>
      <c r="I5205" s="2">
        <v>1227508</v>
      </c>
      <c r="J5205" s="2">
        <v>1227508</v>
      </c>
      <c r="K5205" s="28" t="str">
        <f t="shared" si="650"/>
        <v/>
      </c>
      <c r="L5205" s="28" t="str">
        <f t="shared" si="651"/>
        <v/>
      </c>
      <c r="M5205" s="28" t="s">
        <v>6427</v>
      </c>
      <c r="N5205" s="28" t="str">
        <f t="shared" si="652"/>
        <v/>
      </c>
      <c r="O5205" s="28" t="str">
        <f>IF(N5205=1,M5205&amp;" ("&amp;E5205&amp;")",M5205)</f>
        <v>Slacker</v>
      </c>
      <c r="P5205" s="36">
        <f>INDEX(cpi!$A$1:$M$105,MATCH('Inflation adjust calc'!$E5205,cpi!$A:$A,0),MATCH('Inflation adjust calc'!$D5205,cpi!$1:$1,0))</f>
        <v>136.6</v>
      </c>
      <c r="Q5205" s="36">
        <f>cpi!$I$2</f>
        <v>240.85300000000001</v>
      </c>
      <c r="R5205" s="36">
        <f t="shared" si="657"/>
        <v>1.7631991215226941</v>
      </c>
      <c r="S5205" s="28" t="str">
        <f t="shared" si="653"/>
        <v/>
      </c>
      <c r="T5205" s="37">
        <f t="shared" si="654"/>
        <v>40553.579795021964</v>
      </c>
      <c r="U5205" s="37">
        <f t="shared" si="655"/>
        <v>2164341.0272620791</v>
      </c>
      <c r="V5205" s="37">
        <f t="shared" si="656"/>
        <v>2164341.0272620791</v>
      </c>
    </row>
    <row r="5206" spans="1:22">
      <c r="A5206" s="23">
        <v>5205</v>
      </c>
      <c r="B5206" s="3" t="s">
        <v>1976</v>
      </c>
      <c r="C5206" s="28">
        <v>31</v>
      </c>
      <c r="D5206" s="29">
        <v>12</v>
      </c>
      <c r="E5206" s="28">
        <v>2014</v>
      </c>
      <c r="F5206" s="31">
        <f>DATE(E5206,D5206,C5206)</f>
        <v>42004</v>
      </c>
      <c r="G5206" s="24" t="s">
        <v>6428</v>
      </c>
      <c r="H5206" s="2">
        <v>22000</v>
      </c>
      <c r="I5206">
        <v>0</v>
      </c>
      <c r="J5206">
        <v>0</v>
      </c>
      <c r="K5206" s="28">
        <f t="shared" si="650"/>
        <v>1</v>
      </c>
      <c r="L5206" s="28" t="str">
        <f t="shared" si="651"/>
        <v/>
      </c>
      <c r="M5206" s="28" t="s">
        <v>6428</v>
      </c>
      <c r="N5206" s="28" t="str">
        <f t="shared" si="652"/>
        <v/>
      </c>
      <c r="O5206" s="28" t="str">
        <f>IF(N5206=1,M5206&amp;" ("&amp;E5206&amp;")",M5206)</f>
        <v>Dry Spell</v>
      </c>
      <c r="P5206" s="36">
        <f>INDEX(cpi!$A$1:$M$105,MATCH('Inflation adjust calc'!$E5206,cpi!$A:$A,0),MATCH('Inflation adjust calc'!$D5206,cpi!$1:$1,0))</f>
        <v>234.81200000000001</v>
      </c>
      <c r="Q5206" s="36">
        <f>cpi!$I$2</f>
        <v>240.85300000000001</v>
      </c>
      <c r="R5206" s="36">
        <f t="shared" si="657"/>
        <v>1.0257269645503637</v>
      </c>
      <c r="S5206" s="28" t="str">
        <f t="shared" si="653"/>
        <v/>
      </c>
      <c r="T5206" s="37">
        <f t="shared" si="654"/>
        <v>22565.993220108001</v>
      </c>
      <c r="U5206" s="37">
        <f t="shared" si="655"/>
        <v>0</v>
      </c>
      <c r="V5206" s="37">
        <f t="shared" si="656"/>
        <v>0</v>
      </c>
    </row>
    <row r="5207" spans="1:22">
      <c r="A5207" s="23">
        <v>5206</v>
      </c>
      <c r="B5207" s="3" t="s">
        <v>2491</v>
      </c>
      <c r="C5207" s="28">
        <v>31</v>
      </c>
      <c r="D5207" s="29">
        <v>12</v>
      </c>
      <c r="E5207" s="28">
        <v>2003</v>
      </c>
      <c r="F5207" s="31">
        <f>DATE(E5207,D5207,C5207)</f>
        <v>37986</v>
      </c>
      <c r="G5207" s="24" t="s">
        <v>6429</v>
      </c>
      <c r="H5207" s="2">
        <v>20000</v>
      </c>
      <c r="I5207">
        <v>0</v>
      </c>
      <c r="J5207">
        <v>0</v>
      </c>
      <c r="K5207" s="28">
        <f t="shared" si="650"/>
        <v>1</v>
      </c>
      <c r="L5207" s="28" t="str">
        <f t="shared" si="651"/>
        <v/>
      </c>
      <c r="M5207" s="28" t="s">
        <v>6429</v>
      </c>
      <c r="N5207" s="28" t="str">
        <f t="shared" si="652"/>
        <v/>
      </c>
      <c r="O5207" s="28" t="str">
        <f>IF(N5207=1,M5207&amp;" ("&amp;E5207&amp;")",M5207)</f>
        <v>Flywheel</v>
      </c>
      <c r="P5207" s="36">
        <f>INDEX(cpi!$A$1:$M$105,MATCH('Inflation adjust calc'!$E5207,cpi!$A:$A,0),MATCH('Inflation adjust calc'!$D5207,cpi!$1:$1,0))</f>
        <v>184.3</v>
      </c>
      <c r="Q5207" s="36">
        <f>cpi!$I$2</f>
        <v>240.85300000000001</v>
      </c>
      <c r="R5207" s="36">
        <f t="shared" si="657"/>
        <v>1.3068529571351057</v>
      </c>
      <c r="S5207" s="28" t="str">
        <f t="shared" si="653"/>
        <v/>
      </c>
      <c r="T5207" s="37">
        <f t="shared" si="654"/>
        <v>26137.059142702114</v>
      </c>
      <c r="U5207" s="37">
        <f t="shared" si="655"/>
        <v>0</v>
      </c>
      <c r="V5207" s="37">
        <f t="shared" si="656"/>
        <v>0</v>
      </c>
    </row>
    <row r="5208" spans="1:22">
      <c r="A5208" s="23">
        <v>5207</v>
      </c>
      <c r="B5208" s="3">
        <v>41365</v>
      </c>
      <c r="C5208" s="28">
        <v>4</v>
      </c>
      <c r="D5208" s="29">
        <v>1</v>
      </c>
      <c r="E5208" s="28">
        <v>2013</v>
      </c>
      <c r="F5208" s="31">
        <f>DATE(E5208,D5208,C5208)</f>
        <v>41278</v>
      </c>
      <c r="G5208" s="24" t="s">
        <v>6430</v>
      </c>
      <c r="H5208" s="2">
        <v>20000</v>
      </c>
      <c r="I5208">
        <v>0</v>
      </c>
      <c r="J5208">
        <v>0</v>
      </c>
      <c r="K5208" s="28">
        <f t="shared" si="650"/>
        <v>1</v>
      </c>
      <c r="L5208" s="28" t="str">
        <f t="shared" si="651"/>
        <v/>
      </c>
      <c r="M5208" s="28" t="s">
        <v>6430</v>
      </c>
      <c r="N5208" s="28" t="str">
        <f t="shared" si="652"/>
        <v/>
      </c>
      <c r="O5208" s="28" t="str">
        <f>IF(N5208=1,M5208&amp;" ("&amp;E5208&amp;")",M5208)</f>
        <v>All Superheroes Must Die</v>
      </c>
      <c r="P5208" s="36">
        <f>INDEX(cpi!$A$1:$M$105,MATCH('Inflation adjust calc'!$E5208,cpi!$A:$A,0),MATCH('Inflation adjust calc'!$D5208,cpi!$1:$1,0))</f>
        <v>230.28</v>
      </c>
      <c r="Q5208" s="36">
        <f>cpi!$I$2</f>
        <v>240.85300000000001</v>
      </c>
      <c r="R5208" s="36">
        <f t="shared" si="657"/>
        <v>1.0459136703143999</v>
      </c>
      <c r="S5208" s="28" t="str">
        <f t="shared" si="653"/>
        <v/>
      </c>
      <c r="T5208" s="37">
        <f t="shared" si="654"/>
        <v>20918.273406287997</v>
      </c>
      <c r="U5208" s="37">
        <f t="shared" si="655"/>
        <v>0</v>
      </c>
      <c r="V5208" s="37">
        <f t="shared" si="656"/>
        <v>0</v>
      </c>
    </row>
    <row r="5209" spans="1:22">
      <c r="A5209" s="23">
        <v>5208</v>
      </c>
      <c r="B5209" s="3" t="s">
        <v>5658</v>
      </c>
      <c r="C5209" s="28">
        <v>21</v>
      </c>
      <c r="D5209" s="29">
        <v>4</v>
      </c>
      <c r="E5209" s="28">
        <v>2015</v>
      </c>
      <c r="F5209" s="31">
        <f>DATE(E5209,D5209,C5209)</f>
        <v>42115</v>
      </c>
      <c r="G5209" s="24" t="s">
        <v>6431</v>
      </c>
      <c r="H5209" s="2">
        <v>20000</v>
      </c>
      <c r="I5209">
        <v>0</v>
      </c>
      <c r="J5209">
        <v>0</v>
      </c>
      <c r="K5209" s="28">
        <f t="shared" si="650"/>
        <v>1</v>
      </c>
      <c r="L5209" s="28" t="str">
        <f t="shared" si="651"/>
        <v/>
      </c>
      <c r="M5209" s="28" t="s">
        <v>6431</v>
      </c>
      <c r="N5209" s="28" t="str">
        <f t="shared" si="652"/>
        <v/>
      </c>
      <c r="O5209" s="28" t="str">
        <f>IF(N5209=1,M5209&amp;" ("&amp;E5209&amp;")",M5209)</f>
        <v>The Front Man</v>
      </c>
      <c r="P5209" s="36">
        <f>INDEX(cpi!$A$1:$M$105,MATCH('Inflation adjust calc'!$E5209,cpi!$A:$A,0),MATCH('Inflation adjust calc'!$D5209,cpi!$1:$1,0))</f>
        <v>236.59899999999999</v>
      </c>
      <c r="Q5209" s="36">
        <f>cpi!$I$2</f>
        <v>240.85300000000001</v>
      </c>
      <c r="R5209" s="36">
        <f t="shared" si="657"/>
        <v>1.0179797885874413</v>
      </c>
      <c r="S5209" s="28" t="str">
        <f t="shared" si="653"/>
        <v/>
      </c>
      <c r="T5209" s="37">
        <f t="shared" si="654"/>
        <v>20359.595771748827</v>
      </c>
      <c r="U5209" s="37">
        <f t="shared" si="655"/>
        <v>0</v>
      </c>
      <c r="V5209" s="37">
        <f t="shared" si="656"/>
        <v>0</v>
      </c>
    </row>
    <row r="5210" spans="1:22">
      <c r="A5210" s="23">
        <v>5209</v>
      </c>
      <c r="B5210" s="3" t="s">
        <v>3515</v>
      </c>
      <c r="C5210" s="28">
        <v>25</v>
      </c>
      <c r="D5210" s="29">
        <v>11</v>
      </c>
      <c r="E5210" s="28">
        <v>2011</v>
      </c>
      <c r="F5210" s="31">
        <f>DATE(E5210,D5210,C5210)</f>
        <v>40872</v>
      </c>
      <c r="G5210" s="24" t="s">
        <v>6432</v>
      </c>
      <c r="H5210" s="2">
        <v>17300</v>
      </c>
      <c r="I5210">
        <v>0</v>
      </c>
      <c r="J5210">
        <v>0</v>
      </c>
      <c r="K5210" s="28">
        <f t="shared" si="650"/>
        <v>1</v>
      </c>
      <c r="L5210" s="28" t="str">
        <f t="shared" si="651"/>
        <v/>
      </c>
      <c r="M5210" s="28" t="s">
        <v>6432</v>
      </c>
      <c r="N5210" s="28" t="str">
        <f t="shared" si="652"/>
        <v/>
      </c>
      <c r="O5210" s="28" t="str">
        <f>IF(N5210=1,M5210&amp;" ("&amp;E5210&amp;")",M5210)</f>
        <v>The Ridges</v>
      </c>
      <c r="P5210" s="36">
        <f>INDEX(cpi!$A$1:$M$105,MATCH('Inflation adjust calc'!$E5210,cpi!$A:$A,0),MATCH('Inflation adjust calc'!$D5210,cpi!$1:$1,0))</f>
        <v>226.23</v>
      </c>
      <c r="Q5210" s="36">
        <f>cpi!$I$2</f>
        <v>240.85300000000001</v>
      </c>
      <c r="R5210" s="36">
        <f t="shared" si="657"/>
        <v>1.0646377580338595</v>
      </c>
      <c r="S5210" s="28" t="str">
        <f t="shared" si="653"/>
        <v/>
      </c>
      <c r="T5210" s="37">
        <f t="shared" si="654"/>
        <v>18418.233213985768</v>
      </c>
      <c r="U5210" s="37">
        <f t="shared" si="655"/>
        <v>0</v>
      </c>
      <c r="V5210" s="37">
        <f t="shared" si="656"/>
        <v>0</v>
      </c>
    </row>
    <row r="5211" spans="1:22">
      <c r="A5211" s="23">
        <v>5210</v>
      </c>
      <c r="B5211" s="3">
        <v>38754</v>
      </c>
      <c r="C5211" s="28">
        <v>2</v>
      </c>
      <c r="D5211" s="29">
        <v>6</v>
      </c>
      <c r="E5211" s="28">
        <v>2006</v>
      </c>
      <c r="F5211" s="31">
        <f>DATE(E5211,D5211,C5211)</f>
        <v>38870</v>
      </c>
      <c r="G5211" s="24" t="s">
        <v>6433</v>
      </c>
      <c r="H5211" s="2">
        <v>15000</v>
      </c>
      <c r="I5211" s="2">
        <v>194523</v>
      </c>
      <c r="J5211" s="2">
        <v>195254</v>
      </c>
      <c r="K5211" s="28" t="str">
        <f t="shared" si="650"/>
        <v/>
      </c>
      <c r="L5211" s="28" t="str">
        <f t="shared" si="651"/>
        <v/>
      </c>
      <c r="M5211" s="28" t="s">
        <v>6433</v>
      </c>
      <c r="N5211" s="28" t="str">
        <f t="shared" si="652"/>
        <v/>
      </c>
      <c r="O5211" s="28" t="str">
        <f>IF(N5211=1,M5211&amp;" ("&amp;E5211&amp;")",M5211)</f>
        <v>The Puffy Chair</v>
      </c>
      <c r="P5211" s="36">
        <f>INDEX(cpi!$A$1:$M$105,MATCH('Inflation adjust calc'!$E5211,cpi!$A:$A,0),MATCH('Inflation adjust calc'!$D5211,cpi!$1:$1,0))</f>
        <v>202.9</v>
      </c>
      <c r="Q5211" s="36">
        <f>cpi!$I$2</f>
        <v>240.85300000000001</v>
      </c>
      <c r="R5211" s="36">
        <f t="shared" si="657"/>
        <v>1.1870527353376048</v>
      </c>
      <c r="S5211" s="28" t="str">
        <f t="shared" si="653"/>
        <v/>
      </c>
      <c r="T5211" s="37">
        <f t="shared" si="654"/>
        <v>17805.791030064072</v>
      </c>
      <c r="U5211" s="37">
        <f t="shared" si="655"/>
        <v>230909.05923607689</v>
      </c>
      <c r="V5211" s="37">
        <f t="shared" si="656"/>
        <v>231776.79478560868</v>
      </c>
    </row>
    <row r="5212" spans="1:22">
      <c r="A5212" s="23">
        <v>5211</v>
      </c>
      <c r="B5212" s="3">
        <v>40213</v>
      </c>
      <c r="C5212" s="28">
        <v>2</v>
      </c>
      <c r="D5212" s="29">
        <v>4</v>
      </c>
      <c r="E5212" s="28">
        <v>2010</v>
      </c>
      <c r="F5212" s="31">
        <f>DATE(E5212,D5212,C5212)</f>
        <v>40270</v>
      </c>
      <c r="G5212" s="24" t="s">
        <v>6434</v>
      </c>
      <c r="H5212" s="2">
        <v>15000</v>
      </c>
      <c r="I5212" s="2">
        <v>115592</v>
      </c>
      <c r="J5212" s="2">
        <v>115592</v>
      </c>
      <c r="K5212" s="28" t="str">
        <f t="shared" si="650"/>
        <v/>
      </c>
      <c r="L5212" s="28" t="str">
        <f t="shared" si="651"/>
        <v/>
      </c>
      <c r="M5212" s="28" t="s">
        <v>6434</v>
      </c>
      <c r="N5212" s="28" t="str">
        <f t="shared" si="652"/>
        <v/>
      </c>
      <c r="O5212" s="28" t="str">
        <f>IF(N5212=1,M5212&amp;" ("&amp;E5212&amp;")",M5212)</f>
        <v>Breaking Upwards</v>
      </c>
      <c r="P5212" s="36">
        <f>INDEX(cpi!$A$1:$M$105,MATCH('Inflation adjust calc'!$E5212,cpi!$A:$A,0),MATCH('Inflation adjust calc'!$D5212,cpi!$1:$1,0))</f>
        <v>218.00899999999999</v>
      </c>
      <c r="Q5212" s="36">
        <f>cpi!$I$2</f>
        <v>240.85300000000001</v>
      </c>
      <c r="R5212" s="36">
        <f t="shared" si="657"/>
        <v>1.104784664853286</v>
      </c>
      <c r="S5212" s="28" t="str">
        <f t="shared" si="653"/>
        <v/>
      </c>
      <c r="T5212" s="37">
        <f t="shared" si="654"/>
        <v>16571.769972799291</v>
      </c>
      <c r="U5212" s="37">
        <f t="shared" si="655"/>
        <v>127704.26897972103</v>
      </c>
      <c r="V5212" s="37">
        <f t="shared" si="656"/>
        <v>127704.26897972103</v>
      </c>
    </row>
    <row r="5213" spans="1:22">
      <c r="A5213" s="23">
        <v>5212</v>
      </c>
      <c r="B5213" s="3" t="s">
        <v>1976</v>
      </c>
      <c r="C5213" s="28">
        <v>31</v>
      </c>
      <c r="D5213" s="29">
        <v>12</v>
      </c>
      <c r="E5213" s="28">
        <v>2014</v>
      </c>
      <c r="F5213" s="31">
        <f>DATE(E5213,D5213,C5213)</f>
        <v>42004</v>
      </c>
      <c r="G5213" s="24" t="s">
        <v>6435</v>
      </c>
      <c r="H5213" s="2">
        <v>15000</v>
      </c>
      <c r="I5213">
        <v>0</v>
      </c>
      <c r="J5213">
        <v>0</v>
      </c>
      <c r="K5213" s="28">
        <f t="shared" si="650"/>
        <v>1</v>
      </c>
      <c r="L5213" s="28" t="str">
        <f t="shared" si="651"/>
        <v/>
      </c>
      <c r="M5213" s="28" t="s">
        <v>6435</v>
      </c>
      <c r="N5213" s="28" t="str">
        <f t="shared" si="652"/>
        <v/>
      </c>
      <c r="O5213" s="28" t="str">
        <f>IF(N5213=1,M5213&amp;" ("&amp;E5213&amp;")",M5213)</f>
        <v>Stories of Our Lives</v>
      </c>
      <c r="P5213" s="36">
        <f>INDEX(cpi!$A$1:$M$105,MATCH('Inflation adjust calc'!$E5213,cpi!$A:$A,0),MATCH('Inflation adjust calc'!$D5213,cpi!$1:$1,0))</f>
        <v>234.81200000000001</v>
      </c>
      <c r="Q5213" s="36">
        <f>cpi!$I$2</f>
        <v>240.85300000000001</v>
      </c>
      <c r="R5213" s="36">
        <f t="shared" si="657"/>
        <v>1.0257269645503637</v>
      </c>
      <c r="S5213" s="28" t="str">
        <f t="shared" si="653"/>
        <v/>
      </c>
      <c r="T5213" s="37">
        <f t="shared" si="654"/>
        <v>15385.904468255456</v>
      </c>
      <c r="U5213" s="37">
        <f t="shared" si="655"/>
        <v>0</v>
      </c>
      <c r="V5213" s="37">
        <f t="shared" si="656"/>
        <v>0</v>
      </c>
    </row>
    <row r="5214" spans="1:22">
      <c r="A5214" s="23">
        <v>5213</v>
      </c>
      <c r="B5214" s="3">
        <v>35738</v>
      </c>
      <c r="C5214" s="28">
        <v>11</v>
      </c>
      <c r="D5214" s="29">
        <v>4</v>
      </c>
      <c r="E5214" s="28">
        <v>1997</v>
      </c>
      <c r="F5214" s="31">
        <f>DATE(E5214,D5214,C5214)</f>
        <v>35531</v>
      </c>
      <c r="G5214" s="24" t="s">
        <v>6436</v>
      </c>
      <c r="H5214" s="2">
        <v>12000</v>
      </c>
      <c r="I5214" s="2">
        <v>413802</v>
      </c>
      <c r="J5214" s="2">
        <v>413802</v>
      </c>
      <c r="K5214" s="28" t="str">
        <f t="shared" si="650"/>
        <v/>
      </c>
      <c r="L5214" s="28" t="str">
        <f t="shared" si="651"/>
        <v/>
      </c>
      <c r="M5214" s="28" t="s">
        <v>6436</v>
      </c>
      <c r="N5214" s="28" t="str">
        <f t="shared" si="652"/>
        <v/>
      </c>
      <c r="O5214" s="28" t="str">
        <f>IF(N5214=1,M5214&amp;" ("&amp;E5214&amp;")",M5214)</f>
        <v>Pink Flamingos</v>
      </c>
      <c r="P5214" s="36">
        <f>INDEX(cpi!$A$1:$M$105,MATCH('Inflation adjust calc'!$E5214,cpi!$A:$A,0),MATCH('Inflation adjust calc'!$D5214,cpi!$1:$1,0))</f>
        <v>160.19999999999999</v>
      </c>
      <c r="Q5214" s="36">
        <f>cpi!$I$2</f>
        <v>240.85300000000001</v>
      </c>
      <c r="R5214" s="36">
        <f t="shared" si="657"/>
        <v>1.5034519350811488</v>
      </c>
      <c r="S5214" s="28" t="str">
        <f t="shared" si="653"/>
        <v/>
      </c>
      <c r="T5214" s="37">
        <f t="shared" si="654"/>
        <v>18041.423220973786</v>
      </c>
      <c r="U5214" s="37">
        <f t="shared" si="655"/>
        <v>622131.4176404496</v>
      </c>
      <c r="V5214" s="37">
        <f t="shared" si="656"/>
        <v>622131.4176404496</v>
      </c>
    </row>
    <row r="5215" spans="1:22">
      <c r="A5215" s="23">
        <v>5214</v>
      </c>
      <c r="B5215" s="3" t="s">
        <v>1316</v>
      </c>
      <c r="C5215" s="28">
        <v>28</v>
      </c>
      <c r="D5215" s="29">
        <v>4</v>
      </c>
      <c r="E5215" s="28">
        <v>2006</v>
      </c>
      <c r="F5215" s="31">
        <f>DATE(E5215,D5215,C5215)</f>
        <v>38835</v>
      </c>
      <c r="G5215" s="24" t="s">
        <v>6437</v>
      </c>
      <c r="H5215" s="2">
        <v>12000</v>
      </c>
      <c r="I5215" s="2">
        <v>1336</v>
      </c>
      <c r="J5215" s="2">
        <v>1336</v>
      </c>
      <c r="K5215" s="28" t="str">
        <f t="shared" si="650"/>
        <v/>
      </c>
      <c r="L5215" s="28" t="str">
        <f t="shared" si="651"/>
        <v/>
      </c>
      <c r="M5215" s="28" t="s">
        <v>6437</v>
      </c>
      <c r="N5215" s="28" t="str">
        <f t="shared" si="652"/>
        <v/>
      </c>
      <c r="O5215" s="28" t="str">
        <f>IF(N5215=1,M5215&amp;" ("&amp;E5215&amp;")",M5215)</f>
        <v>Grip: A Criminal's Story</v>
      </c>
      <c r="P5215" s="36">
        <f>INDEX(cpi!$A$1:$M$105,MATCH('Inflation adjust calc'!$E5215,cpi!$A:$A,0),MATCH('Inflation adjust calc'!$D5215,cpi!$1:$1,0))</f>
        <v>201.5</v>
      </c>
      <c r="Q5215" s="36">
        <f>cpi!$I$2</f>
        <v>240.85300000000001</v>
      </c>
      <c r="R5215" s="36">
        <f t="shared" si="657"/>
        <v>1.1953002481389579</v>
      </c>
      <c r="S5215" s="28" t="str">
        <f t="shared" si="653"/>
        <v/>
      </c>
      <c r="T5215" s="37">
        <f t="shared" si="654"/>
        <v>14343.602977667495</v>
      </c>
      <c r="U5215" s="37">
        <f t="shared" si="655"/>
        <v>1596.9211315136477</v>
      </c>
      <c r="V5215" s="37">
        <f t="shared" si="656"/>
        <v>1596.9211315136477</v>
      </c>
    </row>
    <row r="5216" spans="1:22">
      <c r="A5216" s="23">
        <v>5215</v>
      </c>
      <c r="B5216" s="3" t="s">
        <v>2572</v>
      </c>
      <c r="C5216" s="28">
        <v>31</v>
      </c>
      <c r="D5216" s="29">
        <v>12</v>
      </c>
      <c r="E5216" s="28">
        <v>2007</v>
      </c>
      <c r="F5216" s="31">
        <f>DATE(E5216,D5216,C5216)</f>
        <v>39447</v>
      </c>
      <c r="G5216" s="24" t="s">
        <v>6438</v>
      </c>
      <c r="H5216" s="2">
        <v>12000</v>
      </c>
      <c r="I5216">
        <v>0</v>
      </c>
      <c r="J5216">
        <v>0</v>
      </c>
      <c r="K5216" s="28">
        <f t="shared" si="650"/>
        <v>1</v>
      </c>
      <c r="L5216" s="28" t="str">
        <f t="shared" si="651"/>
        <v/>
      </c>
      <c r="M5216" s="28" t="s">
        <v>6438</v>
      </c>
      <c r="N5216" s="28" t="str">
        <f t="shared" si="652"/>
        <v/>
      </c>
      <c r="O5216" s="28" t="str">
        <f>IF(N5216=1,M5216&amp;" ("&amp;E5216&amp;")",M5216)</f>
        <v>Tin Can Man</v>
      </c>
      <c r="P5216" s="36">
        <f>INDEX(cpi!$A$1:$M$105,MATCH('Inflation adjust calc'!$E5216,cpi!$A:$A,0),MATCH('Inflation adjust calc'!$D5216,cpi!$1:$1,0))</f>
        <v>210.036</v>
      </c>
      <c r="Q5216" s="36">
        <f>cpi!$I$2</f>
        <v>240.85300000000001</v>
      </c>
      <c r="R5216" s="36">
        <f t="shared" si="657"/>
        <v>1.1467224666247691</v>
      </c>
      <c r="S5216" s="28" t="str">
        <f t="shared" si="653"/>
        <v/>
      </c>
      <c r="T5216" s="37">
        <f t="shared" si="654"/>
        <v>13760.669599497229</v>
      </c>
      <c r="U5216" s="37">
        <f t="shared" si="655"/>
        <v>0</v>
      </c>
      <c r="V5216" s="37">
        <f t="shared" si="656"/>
        <v>0</v>
      </c>
    </row>
    <row r="5217" spans="1:22">
      <c r="A5217" s="23">
        <v>5216</v>
      </c>
      <c r="B5217" s="3">
        <v>37137</v>
      </c>
      <c r="C5217" s="28">
        <v>9</v>
      </c>
      <c r="D5217" s="29">
        <v>3</v>
      </c>
      <c r="E5217" s="28">
        <v>2001</v>
      </c>
      <c r="F5217" s="31">
        <f>DATE(E5217,D5217,C5217)</f>
        <v>36959</v>
      </c>
      <c r="G5217" s="24" t="s">
        <v>6439</v>
      </c>
      <c r="H5217" s="2">
        <v>10000</v>
      </c>
      <c r="I5217" s="2">
        <v>673780</v>
      </c>
      <c r="J5217" s="2">
        <v>673780</v>
      </c>
      <c r="K5217" s="28" t="str">
        <f t="shared" si="650"/>
        <v/>
      </c>
      <c r="L5217" s="28" t="str">
        <f t="shared" si="651"/>
        <v/>
      </c>
      <c r="M5217" s="28" t="s">
        <v>6439</v>
      </c>
      <c r="N5217" s="28" t="str">
        <f t="shared" si="652"/>
        <v/>
      </c>
      <c r="O5217" s="28" t="str">
        <f>IF(N5217=1,M5217&amp;" ("&amp;E5217&amp;")",M5217)</f>
        <v>Dayereh</v>
      </c>
      <c r="P5217" s="36">
        <f>INDEX(cpi!$A$1:$M$105,MATCH('Inflation adjust calc'!$E5217,cpi!$A:$A,0),MATCH('Inflation adjust calc'!$D5217,cpi!$1:$1,0))</f>
        <v>176.2</v>
      </c>
      <c r="Q5217" s="36">
        <f>cpi!$I$2</f>
        <v>240.85300000000001</v>
      </c>
      <c r="R5217" s="36">
        <f t="shared" si="657"/>
        <v>1.3669296254256529</v>
      </c>
      <c r="S5217" s="28" t="str">
        <f t="shared" si="653"/>
        <v/>
      </c>
      <c r="T5217" s="37">
        <f t="shared" si="654"/>
        <v>13669.296254256529</v>
      </c>
      <c r="U5217" s="37">
        <f t="shared" si="655"/>
        <v>921009.84301929642</v>
      </c>
      <c r="V5217" s="37">
        <f t="shared" si="656"/>
        <v>921009.84301929642</v>
      </c>
    </row>
    <row r="5218" spans="1:22">
      <c r="A5218" s="23">
        <v>5217</v>
      </c>
      <c r="B5218" s="3" t="s">
        <v>1316</v>
      </c>
      <c r="C5218" s="28">
        <v>28</v>
      </c>
      <c r="D5218" s="29">
        <v>4</v>
      </c>
      <c r="E5218" s="28">
        <v>2006</v>
      </c>
      <c r="F5218" s="31">
        <f>DATE(E5218,D5218,C5218)</f>
        <v>38835</v>
      </c>
      <c r="G5218" s="24" t="s">
        <v>6440</v>
      </c>
      <c r="H5218" s="2">
        <v>10000</v>
      </c>
      <c r="I5218" s="2">
        <v>138711</v>
      </c>
      <c r="J5218" s="2">
        <v>138711</v>
      </c>
      <c r="K5218" s="28" t="str">
        <f t="shared" si="650"/>
        <v/>
      </c>
      <c r="L5218" s="28" t="str">
        <f t="shared" si="651"/>
        <v/>
      </c>
      <c r="M5218" s="28" t="s">
        <v>6440</v>
      </c>
      <c r="N5218" s="28" t="str">
        <f t="shared" si="652"/>
        <v/>
      </c>
      <c r="O5218" s="28" t="str">
        <f>IF(N5218=1,M5218&amp;" ("&amp;E5218&amp;")",M5218)</f>
        <v>Clean</v>
      </c>
      <c r="P5218" s="36">
        <f>INDEX(cpi!$A$1:$M$105,MATCH('Inflation adjust calc'!$E5218,cpi!$A:$A,0),MATCH('Inflation adjust calc'!$D5218,cpi!$1:$1,0))</f>
        <v>201.5</v>
      </c>
      <c r="Q5218" s="36">
        <f>cpi!$I$2</f>
        <v>240.85300000000001</v>
      </c>
      <c r="R5218" s="36">
        <f t="shared" si="657"/>
        <v>1.1953002481389579</v>
      </c>
      <c r="S5218" s="28" t="str">
        <f t="shared" si="653"/>
        <v/>
      </c>
      <c r="T5218" s="37">
        <f t="shared" si="654"/>
        <v>11953.002481389578</v>
      </c>
      <c r="U5218" s="37">
        <f t="shared" si="655"/>
        <v>165801.29271960299</v>
      </c>
      <c r="V5218" s="37">
        <f t="shared" si="656"/>
        <v>165801.29271960299</v>
      </c>
    </row>
    <row r="5219" spans="1:22">
      <c r="A5219" s="23">
        <v>5218</v>
      </c>
      <c r="B5219" s="3">
        <v>37049</v>
      </c>
      <c r="C5219" s="28">
        <v>6</v>
      </c>
      <c r="D5219" s="29">
        <v>7</v>
      </c>
      <c r="E5219" s="28">
        <v>2001</v>
      </c>
      <c r="F5219" s="31">
        <f>DATE(E5219,D5219,C5219)</f>
        <v>37078</v>
      </c>
      <c r="G5219" s="24" t="s">
        <v>6441</v>
      </c>
      <c r="H5219" s="2">
        <v>10000</v>
      </c>
      <c r="I5219" s="2">
        <v>94596</v>
      </c>
      <c r="J5219" s="2">
        <v>94596</v>
      </c>
      <c r="K5219" s="28" t="str">
        <f t="shared" si="650"/>
        <v/>
      </c>
      <c r="L5219" s="28" t="str">
        <f t="shared" si="651"/>
        <v/>
      </c>
      <c r="M5219" s="28" t="s">
        <v>6441</v>
      </c>
      <c r="N5219" s="28" t="str">
        <f t="shared" si="652"/>
        <v/>
      </c>
      <c r="O5219" s="28" t="str">
        <f>IF(N5219=1,M5219&amp;" ("&amp;E5219&amp;")",M5219)</f>
        <v>Cure</v>
      </c>
      <c r="P5219" s="36">
        <f>INDEX(cpi!$A$1:$M$105,MATCH('Inflation adjust calc'!$E5219,cpi!$A:$A,0),MATCH('Inflation adjust calc'!$D5219,cpi!$1:$1,0))</f>
        <v>177.5</v>
      </c>
      <c r="Q5219" s="36">
        <f>cpi!$I$2</f>
        <v>240.85300000000001</v>
      </c>
      <c r="R5219" s="36">
        <f t="shared" si="657"/>
        <v>1.3569183098591551</v>
      </c>
      <c r="S5219" s="28" t="str">
        <f t="shared" si="653"/>
        <v/>
      </c>
      <c r="T5219" s="37">
        <f t="shared" si="654"/>
        <v>13569.183098591551</v>
      </c>
      <c r="U5219" s="37">
        <f t="shared" si="655"/>
        <v>128359.04443943664</v>
      </c>
      <c r="V5219" s="37">
        <f t="shared" si="656"/>
        <v>128359.04443943664</v>
      </c>
    </row>
    <row r="5220" spans="1:22">
      <c r="A5220" s="23">
        <v>5219</v>
      </c>
      <c r="B5220" s="3" t="s">
        <v>358</v>
      </c>
      <c r="C5220" s="28">
        <v>28</v>
      </c>
      <c r="D5220" s="29">
        <v>5</v>
      </c>
      <c r="E5220" s="28">
        <v>2004</v>
      </c>
      <c r="F5220" s="31">
        <f>DATE(E5220,D5220,C5220)</f>
        <v>38135</v>
      </c>
      <c r="G5220" s="24" t="s">
        <v>6442</v>
      </c>
      <c r="H5220" s="2">
        <v>10000</v>
      </c>
      <c r="I5220" s="2">
        <v>1987</v>
      </c>
      <c r="J5220" s="2">
        <v>1987</v>
      </c>
      <c r="K5220" s="28" t="str">
        <f t="shared" si="650"/>
        <v/>
      </c>
      <c r="L5220" s="28" t="str">
        <f t="shared" si="651"/>
        <v/>
      </c>
      <c r="M5220" s="28" t="s">
        <v>6442</v>
      </c>
      <c r="N5220" s="28" t="str">
        <f t="shared" si="652"/>
        <v/>
      </c>
      <c r="O5220" s="28" t="str">
        <f>IF(N5220=1,M5220&amp;" ("&amp;E5220&amp;")",M5220)</f>
        <v>On the Down Low</v>
      </c>
      <c r="P5220" s="36">
        <f>INDEX(cpi!$A$1:$M$105,MATCH('Inflation adjust calc'!$E5220,cpi!$A:$A,0),MATCH('Inflation adjust calc'!$D5220,cpi!$1:$1,0))</f>
        <v>189.1</v>
      </c>
      <c r="Q5220" s="36">
        <f>cpi!$I$2</f>
        <v>240.85300000000001</v>
      </c>
      <c r="R5220" s="36">
        <f t="shared" si="657"/>
        <v>1.2736805922792174</v>
      </c>
      <c r="S5220" s="28" t="str">
        <f t="shared" si="653"/>
        <v/>
      </c>
      <c r="T5220" s="37">
        <f t="shared" si="654"/>
        <v>12736.805922792173</v>
      </c>
      <c r="U5220" s="37">
        <f t="shared" si="655"/>
        <v>2530.8033368588049</v>
      </c>
      <c r="V5220" s="37">
        <f t="shared" si="656"/>
        <v>2530.8033368588049</v>
      </c>
    </row>
    <row r="5221" spans="1:22">
      <c r="A5221" s="23">
        <v>5220</v>
      </c>
      <c r="B5221" s="3">
        <v>35068</v>
      </c>
      <c r="C5221" s="28">
        <v>1</v>
      </c>
      <c r="D5221" s="29">
        <v>4</v>
      </c>
      <c r="E5221" s="28">
        <v>1996</v>
      </c>
      <c r="F5221" s="31">
        <f>DATE(E5221,D5221,C5221)</f>
        <v>35156</v>
      </c>
      <c r="G5221" s="24" t="s">
        <v>6443</v>
      </c>
      <c r="H5221" s="2">
        <v>10000</v>
      </c>
      <c r="I5221">
        <v>527</v>
      </c>
      <c r="J5221">
        <v>527</v>
      </c>
      <c r="K5221" s="28" t="str">
        <f t="shared" si="650"/>
        <v/>
      </c>
      <c r="L5221" s="28" t="str">
        <f t="shared" si="651"/>
        <v/>
      </c>
      <c r="M5221" s="28" t="s">
        <v>6443</v>
      </c>
      <c r="N5221" s="28" t="str">
        <f t="shared" si="652"/>
        <v/>
      </c>
      <c r="O5221" s="28" t="str">
        <f>IF(N5221=1,M5221&amp;" ("&amp;E5221&amp;")",M5221)</f>
        <v>Bang</v>
      </c>
      <c r="P5221" s="36">
        <f>INDEX(cpi!$A$1:$M$105,MATCH('Inflation adjust calc'!$E5221,cpi!$A:$A,0),MATCH('Inflation adjust calc'!$D5221,cpi!$1:$1,0))</f>
        <v>156.30000000000001</v>
      </c>
      <c r="Q5221" s="36">
        <f>cpi!$I$2</f>
        <v>240.85300000000001</v>
      </c>
      <c r="R5221" s="36">
        <f t="shared" si="657"/>
        <v>1.5409660908509277</v>
      </c>
      <c r="S5221" s="28" t="str">
        <f t="shared" si="653"/>
        <v/>
      </c>
      <c r="T5221" s="37">
        <f t="shared" si="654"/>
        <v>15409.660908509277</v>
      </c>
      <c r="U5221" s="37">
        <f t="shared" si="655"/>
        <v>812.08912987843894</v>
      </c>
      <c r="V5221" s="37">
        <f t="shared" si="656"/>
        <v>812.08912987843894</v>
      </c>
    </row>
    <row r="5222" spans="1:22">
      <c r="A5222" s="23">
        <v>5221</v>
      </c>
      <c r="B5222" s="3" t="s">
        <v>6444</v>
      </c>
      <c r="C5222" s="28">
        <v>14</v>
      </c>
      <c r="D5222" s="29">
        <v>8</v>
      </c>
      <c r="E5222" s="28">
        <v>2008</v>
      </c>
      <c r="F5222" s="31">
        <f>DATE(E5222,D5222,C5222)</f>
        <v>39674</v>
      </c>
      <c r="G5222" s="24" t="s">
        <v>6445</v>
      </c>
      <c r="H5222" s="2">
        <v>10000</v>
      </c>
      <c r="I5222">
        <v>401</v>
      </c>
      <c r="J5222">
        <v>401</v>
      </c>
      <c r="K5222" s="28" t="str">
        <f t="shared" si="650"/>
        <v/>
      </c>
      <c r="L5222" s="28" t="str">
        <f t="shared" si="651"/>
        <v/>
      </c>
      <c r="M5222" s="28" t="s">
        <v>6445</v>
      </c>
      <c r="N5222" s="28" t="str">
        <f t="shared" si="652"/>
        <v/>
      </c>
      <c r="O5222" s="28" t="str">
        <f>IF(N5222=1,M5222&amp;" ("&amp;E5222&amp;")",M5222)</f>
        <v>The Rise and Fall of Miss Thang</v>
      </c>
      <c r="P5222" s="36">
        <f>INDEX(cpi!$A$1:$M$105,MATCH('Inflation adjust calc'!$E5222,cpi!$A:$A,0),MATCH('Inflation adjust calc'!$D5222,cpi!$1:$1,0))</f>
        <v>219.08600000000001</v>
      </c>
      <c r="Q5222" s="36">
        <f>cpi!$I$2</f>
        <v>240.85300000000001</v>
      </c>
      <c r="R5222" s="36">
        <f t="shared" si="657"/>
        <v>1.0993536784641647</v>
      </c>
      <c r="S5222" s="28" t="str">
        <f t="shared" si="653"/>
        <v/>
      </c>
      <c r="T5222" s="37">
        <f t="shared" si="654"/>
        <v>10993.536784641647</v>
      </c>
      <c r="U5222" s="37">
        <f t="shared" si="655"/>
        <v>440.84082506413</v>
      </c>
      <c r="V5222" s="37">
        <f t="shared" si="656"/>
        <v>440.84082506413</v>
      </c>
    </row>
    <row r="5223" spans="1:22">
      <c r="A5223" s="23">
        <v>5222</v>
      </c>
      <c r="B5223" s="3" t="s">
        <v>4354</v>
      </c>
      <c r="C5223" s="28">
        <v>19</v>
      </c>
      <c r="D5223" s="29">
        <v>5</v>
      </c>
      <c r="E5223" s="28">
        <v>2015</v>
      </c>
      <c r="F5223" s="31">
        <f>DATE(E5223,D5223,C5223)</f>
        <v>42143</v>
      </c>
      <c r="G5223" s="24" t="s">
        <v>6446</v>
      </c>
      <c r="H5223" s="2">
        <v>10000</v>
      </c>
      <c r="I5223">
        <v>0</v>
      </c>
      <c r="J5223">
        <v>0</v>
      </c>
      <c r="K5223" s="28">
        <f t="shared" si="650"/>
        <v>1</v>
      </c>
      <c r="L5223" s="28" t="str">
        <f t="shared" si="651"/>
        <v/>
      </c>
      <c r="M5223" s="28" t="s">
        <v>6446</v>
      </c>
      <c r="N5223" s="28" t="str">
        <f t="shared" si="652"/>
        <v/>
      </c>
      <c r="O5223" s="28" t="str">
        <f>IF(N5223=1,M5223&amp;" ("&amp;E5223&amp;")",M5223)</f>
        <v>Family Motocross</v>
      </c>
      <c r="P5223" s="36">
        <f>INDEX(cpi!$A$1:$M$105,MATCH('Inflation adjust calc'!$E5223,cpi!$A:$A,0),MATCH('Inflation adjust calc'!$D5223,cpi!$1:$1,0))</f>
        <v>237.80500000000001</v>
      </c>
      <c r="Q5223" s="36">
        <f>cpi!$I$2</f>
        <v>240.85300000000001</v>
      </c>
      <c r="R5223" s="36">
        <f t="shared" si="657"/>
        <v>1.0128172241962954</v>
      </c>
      <c r="S5223" s="28" t="str">
        <f t="shared" si="653"/>
        <v/>
      </c>
      <c r="T5223" s="37">
        <f t="shared" si="654"/>
        <v>10128.172241962953</v>
      </c>
      <c r="U5223" s="37">
        <f t="shared" si="655"/>
        <v>0</v>
      </c>
      <c r="V5223" s="37">
        <f t="shared" si="656"/>
        <v>0</v>
      </c>
    </row>
    <row r="5224" spans="1:22">
      <c r="A5224" s="23">
        <v>5223</v>
      </c>
      <c r="B5224" s="3" t="s">
        <v>2579</v>
      </c>
      <c r="C5224" s="28">
        <v>13</v>
      </c>
      <c r="D5224" s="29">
        <v>1</v>
      </c>
      <c r="E5224" s="28">
        <v>2012</v>
      </c>
      <c r="F5224" s="31">
        <f>DATE(E5224,D5224,C5224)</f>
        <v>40921</v>
      </c>
      <c r="G5224" s="24" t="s">
        <v>6447</v>
      </c>
      <c r="H5224" s="2">
        <v>9000</v>
      </c>
      <c r="I5224" s="2">
        <v>4584</v>
      </c>
      <c r="J5224" s="2">
        <v>4584</v>
      </c>
      <c r="K5224" s="28" t="str">
        <f t="shared" si="650"/>
        <v/>
      </c>
      <c r="L5224" s="28" t="str">
        <f t="shared" si="651"/>
        <v/>
      </c>
      <c r="M5224" s="28" t="s">
        <v>6447</v>
      </c>
      <c r="N5224" s="28" t="str">
        <f t="shared" si="652"/>
        <v/>
      </c>
      <c r="O5224" s="28" t="str">
        <f>IF(N5224=1,M5224&amp;" ("&amp;E5224&amp;")",M5224)</f>
        <v>Newlyweds</v>
      </c>
      <c r="P5224" s="36">
        <f>INDEX(cpi!$A$1:$M$105,MATCH('Inflation adjust calc'!$E5224,cpi!$A:$A,0),MATCH('Inflation adjust calc'!$D5224,cpi!$1:$1,0))</f>
        <v>226.66499999999999</v>
      </c>
      <c r="Q5224" s="36">
        <f>cpi!$I$2</f>
        <v>240.85300000000001</v>
      </c>
      <c r="R5224" s="36">
        <f t="shared" si="657"/>
        <v>1.0625945779013082</v>
      </c>
      <c r="S5224" s="28" t="str">
        <f t="shared" si="653"/>
        <v/>
      </c>
      <c r="T5224" s="37">
        <f t="shared" si="654"/>
        <v>9563.3512011117728</v>
      </c>
      <c r="U5224" s="37">
        <f t="shared" si="655"/>
        <v>4870.9335450995968</v>
      </c>
      <c r="V5224" s="37">
        <f t="shared" si="656"/>
        <v>4870.9335450995968</v>
      </c>
    </row>
    <row r="5225" spans="1:22">
      <c r="A5225" s="23">
        <v>5224</v>
      </c>
      <c r="B5225" s="3" t="s">
        <v>6448</v>
      </c>
      <c r="C5225" s="28">
        <v>26</v>
      </c>
      <c r="D5225" s="29">
        <v>2</v>
      </c>
      <c r="E5225" s="28">
        <v>1993</v>
      </c>
      <c r="F5225" s="31">
        <f>DATE(E5225,D5225,C5225)</f>
        <v>34026</v>
      </c>
      <c r="G5225" s="24" t="s">
        <v>6449</v>
      </c>
      <c r="H5225" s="2">
        <v>7000</v>
      </c>
      <c r="I5225" s="2">
        <v>2040920</v>
      </c>
      <c r="J5225" s="2">
        <v>2041928</v>
      </c>
      <c r="K5225" s="28" t="str">
        <f t="shared" si="650"/>
        <v/>
      </c>
      <c r="L5225" s="28" t="str">
        <f t="shared" si="651"/>
        <v/>
      </c>
      <c r="M5225" s="28" t="s">
        <v>6449</v>
      </c>
      <c r="N5225" s="28" t="str">
        <f t="shared" si="652"/>
        <v/>
      </c>
      <c r="O5225" s="28" t="str">
        <f>IF(N5225=1,M5225&amp;" ("&amp;E5225&amp;")",M5225)</f>
        <v>El Mariachi</v>
      </c>
      <c r="P5225" s="36">
        <f>INDEX(cpi!$A$1:$M$105,MATCH('Inflation adjust calc'!$E5225,cpi!$A:$A,0),MATCH('Inflation adjust calc'!$D5225,cpi!$1:$1,0))</f>
        <v>143.1</v>
      </c>
      <c r="Q5225" s="36">
        <f>cpi!$I$2</f>
        <v>240.85300000000001</v>
      </c>
      <c r="R5225" s="36">
        <f t="shared" si="657"/>
        <v>1.6831097134870721</v>
      </c>
      <c r="S5225" s="28" t="str">
        <f t="shared" si="653"/>
        <v/>
      </c>
      <c r="T5225" s="37">
        <f t="shared" si="654"/>
        <v>11781.767994409505</v>
      </c>
      <c r="U5225" s="37">
        <f t="shared" si="655"/>
        <v>3435092.2764500352</v>
      </c>
      <c r="V5225" s="37">
        <f t="shared" si="656"/>
        <v>3436788.8510412299</v>
      </c>
    </row>
    <row r="5226" spans="1:22">
      <c r="A5226" s="23">
        <v>5225</v>
      </c>
      <c r="B5226" s="3">
        <v>38209</v>
      </c>
      <c r="C5226" s="28">
        <v>8</v>
      </c>
      <c r="D5226" s="29">
        <v>10</v>
      </c>
      <c r="E5226" s="28">
        <v>2004</v>
      </c>
      <c r="F5226" s="31">
        <f>DATE(E5226,D5226,C5226)</f>
        <v>38268</v>
      </c>
      <c r="G5226" s="24" t="s">
        <v>6450</v>
      </c>
      <c r="H5226" s="2">
        <v>7000</v>
      </c>
      <c r="I5226" s="2">
        <v>424760</v>
      </c>
      <c r="J5226" s="2">
        <v>841926</v>
      </c>
      <c r="K5226" s="28" t="str">
        <f t="shared" si="650"/>
        <v/>
      </c>
      <c r="L5226" s="28" t="str">
        <f t="shared" si="651"/>
        <v/>
      </c>
      <c r="M5226" s="28" t="s">
        <v>6450</v>
      </c>
      <c r="N5226" s="28" t="str">
        <f t="shared" si="652"/>
        <v/>
      </c>
      <c r="O5226" s="28" t="str">
        <f>IF(N5226=1,M5226&amp;" ("&amp;E5226&amp;")",M5226)</f>
        <v>Primer</v>
      </c>
      <c r="P5226" s="36">
        <f>INDEX(cpi!$A$1:$M$105,MATCH('Inflation adjust calc'!$E5226,cpi!$A:$A,0),MATCH('Inflation adjust calc'!$D5226,cpi!$1:$1,0))</f>
        <v>190.9</v>
      </c>
      <c r="Q5226" s="36">
        <f>cpi!$I$2</f>
        <v>240.85300000000001</v>
      </c>
      <c r="R5226" s="36">
        <f t="shared" si="657"/>
        <v>1.2616710319539026</v>
      </c>
      <c r="S5226" s="28" t="str">
        <f t="shared" si="653"/>
        <v/>
      </c>
      <c r="T5226" s="37">
        <f t="shared" si="654"/>
        <v>8831.6972236773181</v>
      </c>
      <c r="U5226" s="37">
        <f t="shared" si="655"/>
        <v>535907.38753273967</v>
      </c>
      <c r="V5226" s="37">
        <f t="shared" si="656"/>
        <v>1062233.6452488215</v>
      </c>
    </row>
    <row r="5227" spans="1:22">
      <c r="A5227" s="23">
        <v>5226</v>
      </c>
      <c r="B5227" s="3" t="s">
        <v>71</v>
      </c>
      <c r="C5227" s="28">
        <v>26</v>
      </c>
      <c r="D5227" s="29">
        <v>5</v>
      </c>
      <c r="E5227" s="28">
        <v>2006</v>
      </c>
      <c r="F5227" s="31">
        <f>DATE(E5227,D5227,C5227)</f>
        <v>38863</v>
      </c>
      <c r="G5227" s="24" t="s">
        <v>6451</v>
      </c>
      <c r="H5227" s="2">
        <v>7000</v>
      </c>
      <c r="I5227" s="2">
        <v>70071</v>
      </c>
      <c r="J5227" s="2">
        <v>71644</v>
      </c>
      <c r="K5227" s="28" t="str">
        <f t="shared" si="650"/>
        <v/>
      </c>
      <c r="L5227" s="28" t="str">
        <f t="shared" si="651"/>
        <v/>
      </c>
      <c r="M5227" s="28" t="s">
        <v>6451</v>
      </c>
      <c r="N5227" s="28" t="str">
        <f t="shared" si="652"/>
        <v/>
      </c>
      <c r="O5227" s="28" t="str">
        <f>IF(N5227=1,M5227&amp;" ("&amp;E5227&amp;")",M5227)</f>
        <v>Cavite</v>
      </c>
      <c r="P5227" s="36">
        <f>INDEX(cpi!$A$1:$M$105,MATCH('Inflation adjust calc'!$E5227,cpi!$A:$A,0),MATCH('Inflation adjust calc'!$D5227,cpi!$1:$1,0))</f>
        <v>202.5</v>
      </c>
      <c r="Q5227" s="36">
        <f>cpi!$I$2</f>
        <v>240.85300000000001</v>
      </c>
      <c r="R5227" s="36">
        <f t="shared" si="657"/>
        <v>1.1893975308641975</v>
      </c>
      <c r="S5227" s="28" t="str">
        <f t="shared" si="653"/>
        <v/>
      </c>
      <c r="T5227" s="37">
        <f t="shared" si="654"/>
        <v>8325.7827160493835</v>
      </c>
      <c r="U5227" s="37">
        <f t="shared" si="655"/>
        <v>83342.274385185185</v>
      </c>
      <c r="V5227" s="37">
        <f t="shared" si="656"/>
        <v>85213.19670123457</v>
      </c>
    </row>
    <row r="5228" spans="1:22">
      <c r="A5228" s="23">
        <v>5227</v>
      </c>
      <c r="B5228" s="3">
        <v>37987</v>
      </c>
      <c r="C5228" s="28">
        <v>1</v>
      </c>
      <c r="D5228" s="29">
        <v>1</v>
      </c>
      <c r="E5228" s="28">
        <v>2004</v>
      </c>
      <c r="F5228" s="31">
        <f>DATE(E5228,D5228,C5228)</f>
        <v>37987</v>
      </c>
      <c r="G5228" s="24" t="s">
        <v>6452</v>
      </c>
      <c r="H5228" s="2">
        <v>7000</v>
      </c>
      <c r="I5228">
        <v>900</v>
      </c>
      <c r="J5228">
        <v>900</v>
      </c>
      <c r="K5228" s="28" t="str">
        <f t="shared" si="650"/>
        <v/>
      </c>
      <c r="L5228" s="28" t="str">
        <f t="shared" si="651"/>
        <v/>
      </c>
      <c r="M5228" s="28" t="s">
        <v>6452</v>
      </c>
      <c r="N5228" s="28" t="str">
        <f t="shared" si="652"/>
        <v/>
      </c>
      <c r="O5228" s="28" t="str">
        <f>IF(N5228=1,M5228&amp;" ("&amp;E5228&amp;")",M5228)</f>
        <v>The Mongol King</v>
      </c>
      <c r="P5228" s="36">
        <f>INDEX(cpi!$A$1:$M$105,MATCH('Inflation adjust calc'!$E5228,cpi!$A:$A,0),MATCH('Inflation adjust calc'!$D5228,cpi!$1:$1,0))</f>
        <v>185.2</v>
      </c>
      <c r="Q5228" s="36">
        <f>cpi!$I$2</f>
        <v>240.85300000000001</v>
      </c>
      <c r="R5228" s="36">
        <f t="shared" si="657"/>
        <v>1.300502159827214</v>
      </c>
      <c r="S5228" s="28" t="str">
        <f t="shared" si="653"/>
        <v/>
      </c>
      <c r="T5228" s="37">
        <f t="shared" si="654"/>
        <v>9103.5151187904976</v>
      </c>
      <c r="U5228" s="37">
        <f t="shared" si="655"/>
        <v>1170.4519438444925</v>
      </c>
      <c r="V5228" s="37">
        <f t="shared" si="656"/>
        <v>1170.4519438444925</v>
      </c>
    </row>
    <row r="5229" spans="1:22">
      <c r="A5229" s="23">
        <v>5228</v>
      </c>
      <c r="B5229" s="3">
        <v>36195</v>
      </c>
      <c r="C5229" s="28">
        <v>2</v>
      </c>
      <c r="D5229" s="29">
        <v>4</v>
      </c>
      <c r="E5229" s="28">
        <v>1999</v>
      </c>
      <c r="F5229" s="31">
        <f>DATE(E5229,D5229,C5229)</f>
        <v>36252</v>
      </c>
      <c r="G5229" s="24" t="s">
        <v>6453</v>
      </c>
      <c r="H5229" s="2">
        <v>6000</v>
      </c>
      <c r="I5229" s="2">
        <v>48482</v>
      </c>
      <c r="J5229" s="2">
        <v>240495</v>
      </c>
      <c r="K5229" s="28" t="str">
        <f t="shared" si="650"/>
        <v/>
      </c>
      <c r="L5229" s="28" t="str">
        <f t="shared" si="651"/>
        <v/>
      </c>
      <c r="M5229" s="28" t="s">
        <v>6453</v>
      </c>
      <c r="N5229" s="28" t="str">
        <f t="shared" si="652"/>
        <v/>
      </c>
      <c r="O5229" s="28" t="str">
        <f>IF(N5229=1,M5229&amp;" ("&amp;E5229&amp;")",M5229)</f>
        <v>Following</v>
      </c>
      <c r="P5229" s="36">
        <f>INDEX(cpi!$A$1:$M$105,MATCH('Inflation adjust calc'!$E5229,cpi!$A:$A,0),MATCH('Inflation adjust calc'!$D5229,cpi!$1:$1,0))</f>
        <v>166.2</v>
      </c>
      <c r="Q5229" s="36">
        <f>cpi!$I$2</f>
        <v>240.85300000000001</v>
      </c>
      <c r="R5229" s="36">
        <f t="shared" si="657"/>
        <v>1.449175691937425</v>
      </c>
      <c r="S5229" s="28" t="str">
        <f t="shared" si="653"/>
        <v/>
      </c>
      <c r="T5229" s="37">
        <f t="shared" si="654"/>
        <v>8695.0541516245503</v>
      </c>
      <c r="U5229" s="37">
        <f t="shared" si="655"/>
        <v>70258.935896510244</v>
      </c>
      <c r="V5229" s="37">
        <f t="shared" si="656"/>
        <v>348519.50803249102</v>
      </c>
    </row>
    <row r="5230" spans="1:22">
      <c r="A5230" s="23">
        <v>5229</v>
      </c>
      <c r="B5230" s="3" t="s">
        <v>6454</v>
      </c>
      <c r="C5230" s="28">
        <v>13</v>
      </c>
      <c r="D5230" s="29">
        <v>7</v>
      </c>
      <c r="E5230" s="28">
        <v>2005</v>
      </c>
      <c r="F5230" s="31">
        <f>DATE(E5230,D5230,C5230)</f>
        <v>38546</v>
      </c>
      <c r="G5230" s="24" t="s">
        <v>6455</v>
      </c>
      <c r="H5230" s="2">
        <v>5000</v>
      </c>
      <c r="I5230" s="2">
        <v>1338</v>
      </c>
      <c r="J5230" s="2">
        <v>1338</v>
      </c>
      <c r="K5230" s="28" t="str">
        <f t="shared" si="650"/>
        <v/>
      </c>
      <c r="L5230" s="28" t="str">
        <f t="shared" si="651"/>
        <v/>
      </c>
      <c r="M5230" s="28" t="s">
        <v>6455</v>
      </c>
      <c r="N5230" s="28" t="str">
        <f t="shared" si="652"/>
        <v/>
      </c>
      <c r="O5230" s="28" t="str">
        <f>IF(N5230=1,M5230&amp;" ("&amp;E5230&amp;")",M5230)</f>
        <v>Return to the Land of Wonders</v>
      </c>
      <c r="P5230" s="36">
        <f>INDEX(cpi!$A$1:$M$105,MATCH('Inflation adjust calc'!$E5230,cpi!$A:$A,0),MATCH('Inflation adjust calc'!$D5230,cpi!$1:$1,0))</f>
        <v>195.4</v>
      </c>
      <c r="Q5230" s="36">
        <f>cpi!$I$2</f>
        <v>240.85300000000001</v>
      </c>
      <c r="R5230" s="36">
        <f t="shared" si="657"/>
        <v>1.2326151484135108</v>
      </c>
      <c r="S5230" s="28" t="str">
        <f t="shared" si="653"/>
        <v/>
      </c>
      <c r="T5230" s="37">
        <f t="shared" si="654"/>
        <v>6163.0757420675545</v>
      </c>
      <c r="U5230" s="37">
        <f t="shared" si="655"/>
        <v>1649.2390685772775</v>
      </c>
      <c r="V5230" s="37">
        <f t="shared" si="656"/>
        <v>1649.2390685772775</v>
      </c>
    </row>
    <row r="5231" spans="1:22">
      <c r="A5231" s="23">
        <v>5230</v>
      </c>
      <c r="B5231" s="3" t="s">
        <v>5101</v>
      </c>
      <c r="C5231" s="28">
        <v>29</v>
      </c>
      <c r="D5231" s="29">
        <v>9</v>
      </c>
      <c r="E5231" s="28">
        <v>2015</v>
      </c>
      <c r="F5231" s="31">
        <f>DATE(E5231,D5231,C5231)</f>
        <v>42276</v>
      </c>
      <c r="G5231" s="24" t="s">
        <v>6456</v>
      </c>
      <c r="H5231" s="2">
        <v>5000</v>
      </c>
      <c r="I5231">
        <v>0</v>
      </c>
      <c r="J5231">
        <v>0</v>
      </c>
      <c r="K5231" s="28">
        <f t="shared" si="650"/>
        <v>1</v>
      </c>
      <c r="L5231" s="28" t="str">
        <f t="shared" si="651"/>
        <v/>
      </c>
      <c r="M5231" s="28" t="s">
        <v>6456</v>
      </c>
      <c r="N5231" s="28" t="str">
        <f t="shared" si="652"/>
        <v/>
      </c>
      <c r="O5231" s="28" t="str">
        <f>IF(N5231=1,M5231&amp;" ("&amp;E5231&amp;")",M5231)</f>
        <v>Signed Sealed Delivered</v>
      </c>
      <c r="P5231" s="36">
        <f>INDEX(cpi!$A$1:$M$105,MATCH('Inflation adjust calc'!$E5231,cpi!$A:$A,0),MATCH('Inflation adjust calc'!$D5231,cpi!$1:$1,0))</f>
        <v>237.94499999999999</v>
      </c>
      <c r="Q5231" s="36">
        <f>cpi!$I$2</f>
        <v>240.85300000000001</v>
      </c>
      <c r="R5231" s="36">
        <f t="shared" si="657"/>
        <v>1.0122213116476497</v>
      </c>
      <c r="S5231" s="28" t="str">
        <f t="shared" si="653"/>
        <v/>
      </c>
      <c r="T5231" s="37">
        <f t="shared" si="654"/>
        <v>5061.1065582382489</v>
      </c>
      <c r="U5231" s="37">
        <f t="shared" si="655"/>
        <v>0</v>
      </c>
      <c r="V5231" s="37">
        <f t="shared" si="656"/>
        <v>0</v>
      </c>
    </row>
    <row r="5232" spans="1:22">
      <c r="A5232" s="23">
        <v>5231</v>
      </c>
      <c r="B5232" s="3" t="s">
        <v>5101</v>
      </c>
      <c r="C5232" s="28">
        <v>29</v>
      </c>
      <c r="D5232" s="29">
        <v>9</v>
      </c>
      <c r="E5232" s="28">
        <v>2015</v>
      </c>
      <c r="F5232" s="31">
        <f>DATE(E5232,D5232,C5232)</f>
        <v>42276</v>
      </c>
      <c r="G5232" s="24" t="s">
        <v>6458</v>
      </c>
      <c r="H5232" s="2">
        <v>1400</v>
      </c>
      <c r="I5232">
        <v>0</v>
      </c>
      <c r="J5232">
        <v>0</v>
      </c>
      <c r="K5232" s="28">
        <f t="shared" si="650"/>
        <v>1</v>
      </c>
      <c r="L5232" s="28" t="str">
        <f t="shared" si="651"/>
        <v/>
      </c>
      <c r="M5232" s="28" t="s">
        <v>6458</v>
      </c>
      <c r="N5232" s="28" t="str">
        <f t="shared" si="652"/>
        <v/>
      </c>
      <c r="O5232" s="28" t="str">
        <f>IF(N5232=1,M5232&amp;" ("&amp;E5232&amp;")",M5232)</f>
        <v>A Plague So Pleasant</v>
      </c>
      <c r="P5232" s="36">
        <f>INDEX(cpi!$A$1:$M$105,MATCH('Inflation adjust calc'!$E5232,cpi!$A:$A,0),MATCH('Inflation adjust calc'!$D5232,cpi!$1:$1,0))</f>
        <v>237.94499999999999</v>
      </c>
      <c r="Q5232" s="36">
        <f>cpi!$I$2</f>
        <v>240.85300000000001</v>
      </c>
      <c r="R5232" s="36">
        <f t="shared" si="657"/>
        <v>1.0122213116476497</v>
      </c>
      <c r="S5232" s="28" t="str">
        <f t="shared" si="653"/>
        <v/>
      </c>
      <c r="T5232" s="37">
        <f t="shared" si="654"/>
        <v>1417.1098363067097</v>
      </c>
      <c r="U5232" s="37">
        <f t="shared" si="655"/>
        <v>0</v>
      </c>
      <c r="V5232" s="37">
        <f t="shared" si="656"/>
        <v>0</v>
      </c>
    </row>
    <row r="5233" spans="1:22">
      <c r="A5233" s="23">
        <v>5232</v>
      </c>
      <c r="B5233" s="3">
        <v>38480</v>
      </c>
      <c r="C5233" s="28">
        <v>5</v>
      </c>
      <c r="D5233" s="29">
        <v>8</v>
      </c>
      <c r="E5233" s="28">
        <v>2005</v>
      </c>
      <c r="F5233" s="31">
        <f>DATE(E5233,D5233,C5233)</f>
        <v>38569</v>
      </c>
      <c r="G5233" s="24" t="s">
        <v>6459</v>
      </c>
      <c r="H5233" s="2">
        <v>1100</v>
      </c>
      <c r="I5233" s="2">
        <v>181041</v>
      </c>
      <c r="J5233" s="2">
        <v>181041</v>
      </c>
      <c r="K5233" s="28" t="str">
        <f t="shared" si="650"/>
        <v/>
      </c>
      <c r="L5233" s="28" t="str">
        <f t="shared" si="651"/>
        <v/>
      </c>
      <c r="M5233" s="28" t="s">
        <v>6459</v>
      </c>
      <c r="N5233" s="28" t="str">
        <f t="shared" si="652"/>
        <v/>
      </c>
      <c r="O5233" s="28" t="str">
        <f>IF(N5233=1,M5233&amp;" ("&amp;E5233&amp;")",M5233)</f>
        <v>My Date With Drew</v>
      </c>
      <c r="P5233" s="36">
        <f>INDEX(cpi!$A$1:$M$105,MATCH('Inflation adjust calc'!$E5233,cpi!$A:$A,0),MATCH('Inflation adjust calc'!$D5233,cpi!$1:$1,0))</f>
        <v>196.4</v>
      </c>
      <c r="Q5233" s="36">
        <f>cpi!$I$2</f>
        <v>240.85300000000001</v>
      </c>
      <c r="R5233" s="36">
        <f t="shared" si="657"/>
        <v>1.2263391038696538</v>
      </c>
      <c r="S5233" s="28" t="str">
        <f t="shared" si="653"/>
        <v/>
      </c>
      <c r="T5233" s="37">
        <f t="shared" si="654"/>
        <v>1348.9730142566193</v>
      </c>
      <c r="U5233" s="37">
        <f t="shared" si="655"/>
        <v>222017.65770366599</v>
      </c>
      <c r="V5233" s="37">
        <f t="shared" si="656"/>
        <v>222017.65770366599</v>
      </c>
    </row>
    <row r="5237" spans="1:22">
      <c r="C5237" s="30">
        <f>MAX(C2:C5233)</f>
        <v>31</v>
      </c>
      <c r="D5237" s="30">
        <f>MAX(D2:D5233)</f>
        <v>12</v>
      </c>
      <c r="E5237" s="30">
        <f>MAX(E2:E5233)</f>
        <v>2020</v>
      </c>
      <c r="F5237" s="30"/>
    </row>
    <row r="5238" spans="1:22">
      <c r="C5238" s="30">
        <f>MIN(C2:C5233)</f>
        <v>1</v>
      </c>
      <c r="D5238" s="30">
        <f>MIN(D2:D5233)</f>
        <v>1</v>
      </c>
      <c r="E5238" s="30">
        <f>MIN(E2:E5233)</f>
        <v>1915</v>
      </c>
      <c r="F5238" s="30"/>
    </row>
  </sheetData>
  <conditionalFormatting sqref="M2:M5233">
    <cfRule type="duplicateValues" dxfId="0" priority="1"/>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P105"/>
  <sheetViews>
    <sheetView workbookViewId="0">
      <selection activeCell="A2" sqref="A2"/>
    </sheetView>
  </sheetViews>
  <sheetFormatPr baseColWidth="10" defaultRowHeight="15" customHeight="1" x14ac:dyDescent="0"/>
  <sheetData>
    <row r="1" spans="1:16" ht="15" customHeight="1">
      <c r="A1" s="33" t="s">
        <v>6878</v>
      </c>
      <c r="B1">
        <v>1</v>
      </c>
      <c r="C1">
        <v>2</v>
      </c>
      <c r="D1">
        <v>3</v>
      </c>
      <c r="E1">
        <v>4</v>
      </c>
      <c r="F1">
        <v>5</v>
      </c>
      <c r="G1">
        <v>6</v>
      </c>
      <c r="H1">
        <v>7</v>
      </c>
      <c r="I1">
        <v>8</v>
      </c>
      <c r="J1">
        <v>9</v>
      </c>
      <c r="K1">
        <v>10</v>
      </c>
      <c r="L1">
        <v>11</v>
      </c>
      <c r="M1">
        <v>12</v>
      </c>
      <c r="N1" s="33" t="s">
        <v>6891</v>
      </c>
    </row>
    <row r="2" spans="1:16" ht="15" customHeight="1">
      <c r="A2">
        <v>2016</v>
      </c>
      <c r="B2">
        <v>236.916</v>
      </c>
      <c r="C2">
        <v>237.11099999999999</v>
      </c>
      <c r="D2">
        <v>238.13200000000001</v>
      </c>
      <c r="E2">
        <v>239.261</v>
      </c>
      <c r="F2">
        <v>240.23599999999999</v>
      </c>
      <c r="G2">
        <v>241.03800000000001</v>
      </c>
      <c r="H2">
        <v>240.64699999999999</v>
      </c>
      <c r="I2">
        <v>240.85300000000001</v>
      </c>
      <c r="P2" s="24" t="s">
        <v>6896</v>
      </c>
    </row>
    <row r="3" spans="1:16" ht="15" customHeight="1">
      <c r="A3">
        <v>2015</v>
      </c>
      <c r="B3">
        <v>233.70699999999999</v>
      </c>
      <c r="C3">
        <v>234.72200000000001</v>
      </c>
      <c r="D3">
        <v>236.119</v>
      </c>
      <c r="E3">
        <v>236.59899999999999</v>
      </c>
      <c r="F3">
        <v>237.80500000000001</v>
      </c>
      <c r="G3">
        <v>238.63800000000001</v>
      </c>
      <c r="H3">
        <v>238.654</v>
      </c>
      <c r="I3">
        <v>238.316</v>
      </c>
      <c r="J3">
        <v>237.94499999999999</v>
      </c>
      <c r="K3">
        <v>237.83799999999999</v>
      </c>
      <c r="L3">
        <v>237.33600000000001</v>
      </c>
      <c r="M3">
        <v>236.52500000000001</v>
      </c>
      <c r="N3">
        <v>237.017</v>
      </c>
      <c r="P3" t="s">
        <v>6899</v>
      </c>
    </row>
    <row r="4" spans="1:16" ht="15" customHeight="1">
      <c r="A4" s="35">
        <v>2014</v>
      </c>
      <c r="B4">
        <v>233.916</v>
      </c>
      <c r="C4">
        <v>234.78100000000001</v>
      </c>
      <c r="D4">
        <v>236.29300000000001</v>
      </c>
      <c r="E4">
        <v>237.072</v>
      </c>
      <c r="F4">
        <v>237.9</v>
      </c>
      <c r="G4">
        <v>238.34299999999999</v>
      </c>
      <c r="H4">
        <v>238.25</v>
      </c>
      <c r="I4">
        <v>237.852</v>
      </c>
      <c r="J4">
        <v>238.03100000000001</v>
      </c>
      <c r="K4">
        <v>237.43299999999999</v>
      </c>
      <c r="L4">
        <v>236.15100000000001</v>
      </c>
      <c r="M4">
        <v>234.81200000000001</v>
      </c>
      <c r="N4">
        <v>236.73599999999999</v>
      </c>
      <c r="P4" t="s">
        <v>6895</v>
      </c>
    </row>
    <row r="5" spans="1:16" ht="15" customHeight="1">
      <c r="A5">
        <v>2013</v>
      </c>
      <c r="B5">
        <v>230.28</v>
      </c>
      <c r="C5">
        <v>232.166</v>
      </c>
      <c r="D5">
        <v>232.773</v>
      </c>
      <c r="E5">
        <v>232.53100000000001</v>
      </c>
      <c r="F5">
        <v>232.94499999999999</v>
      </c>
      <c r="G5">
        <v>233.50399999999999</v>
      </c>
      <c r="H5">
        <v>233.596</v>
      </c>
      <c r="I5">
        <v>233.87700000000001</v>
      </c>
      <c r="J5">
        <v>234.149</v>
      </c>
      <c r="K5">
        <v>233.54599999999999</v>
      </c>
      <c r="L5">
        <v>233.06899999999999</v>
      </c>
      <c r="M5">
        <v>233.04900000000001</v>
      </c>
      <c r="N5">
        <v>232.95699999999999</v>
      </c>
      <c r="P5" t="s">
        <v>6897</v>
      </c>
    </row>
    <row r="6" spans="1:16" ht="15" customHeight="1">
      <c r="A6">
        <v>2012</v>
      </c>
      <c r="B6">
        <v>226.66499999999999</v>
      </c>
      <c r="C6">
        <v>227.66300000000001</v>
      </c>
      <c r="D6">
        <v>229.392</v>
      </c>
      <c r="E6">
        <v>230.08500000000001</v>
      </c>
      <c r="F6">
        <v>229.815</v>
      </c>
      <c r="G6">
        <v>229.47800000000001</v>
      </c>
      <c r="H6">
        <v>229.10400000000001</v>
      </c>
      <c r="I6">
        <v>230.37899999999999</v>
      </c>
      <c r="J6">
        <v>231.40700000000001</v>
      </c>
      <c r="K6">
        <v>231.31700000000001</v>
      </c>
      <c r="L6">
        <v>230.221</v>
      </c>
      <c r="M6">
        <v>229.601</v>
      </c>
      <c r="N6">
        <v>229.59399999999999</v>
      </c>
      <c r="P6" s="34" t="s">
        <v>6898</v>
      </c>
    </row>
    <row r="7" spans="1:16" ht="15" customHeight="1">
      <c r="A7">
        <v>2011</v>
      </c>
      <c r="B7">
        <v>220.22300000000001</v>
      </c>
      <c r="C7">
        <v>221.309</v>
      </c>
      <c r="D7">
        <v>223.46700000000001</v>
      </c>
      <c r="E7">
        <v>224.90600000000001</v>
      </c>
      <c r="F7">
        <v>225.964</v>
      </c>
      <c r="G7">
        <v>225.72200000000001</v>
      </c>
      <c r="H7">
        <v>225.922</v>
      </c>
      <c r="I7">
        <v>226.54499999999999</v>
      </c>
      <c r="J7">
        <v>226.88900000000001</v>
      </c>
      <c r="K7">
        <v>226.42099999999999</v>
      </c>
      <c r="L7">
        <v>226.23</v>
      </c>
      <c r="M7">
        <v>225.672</v>
      </c>
      <c r="N7">
        <v>224.93899999999999</v>
      </c>
    </row>
    <row r="8" spans="1:16" ht="15" customHeight="1">
      <c r="A8">
        <v>2010</v>
      </c>
      <c r="B8">
        <v>216.68700000000001</v>
      </c>
      <c r="C8">
        <v>216.74100000000001</v>
      </c>
      <c r="D8">
        <v>217.631</v>
      </c>
      <c r="E8">
        <v>218.00899999999999</v>
      </c>
      <c r="F8">
        <v>218.178</v>
      </c>
      <c r="G8">
        <v>217.965</v>
      </c>
      <c r="H8">
        <v>218.011</v>
      </c>
      <c r="I8">
        <v>218.31200000000001</v>
      </c>
      <c r="J8">
        <v>218.43899999999999</v>
      </c>
      <c r="K8">
        <v>218.71100000000001</v>
      </c>
      <c r="L8">
        <v>218.803</v>
      </c>
      <c r="M8">
        <v>219.179</v>
      </c>
      <c r="N8">
        <v>218.05600000000001</v>
      </c>
    </row>
    <row r="9" spans="1:16" ht="15" customHeight="1">
      <c r="A9">
        <v>2009</v>
      </c>
      <c r="B9">
        <v>211.143</v>
      </c>
      <c r="C9">
        <v>212.19300000000001</v>
      </c>
      <c r="D9">
        <v>212.709</v>
      </c>
      <c r="E9">
        <v>213.24</v>
      </c>
      <c r="F9">
        <v>213.85599999999999</v>
      </c>
      <c r="G9">
        <v>215.69300000000001</v>
      </c>
      <c r="H9">
        <v>215.351</v>
      </c>
      <c r="I9">
        <v>215.834</v>
      </c>
      <c r="J9">
        <v>215.96899999999999</v>
      </c>
      <c r="K9">
        <v>216.17699999999999</v>
      </c>
      <c r="L9">
        <v>216.33</v>
      </c>
      <c r="M9">
        <v>215.94900000000001</v>
      </c>
      <c r="N9">
        <v>214.53700000000001</v>
      </c>
    </row>
    <row r="10" spans="1:16" ht="15" customHeight="1">
      <c r="A10">
        <v>2008</v>
      </c>
      <c r="B10">
        <v>211.08</v>
      </c>
      <c r="C10">
        <v>211.69300000000001</v>
      </c>
      <c r="D10">
        <v>213.52799999999999</v>
      </c>
      <c r="E10">
        <v>214.82300000000001</v>
      </c>
      <c r="F10">
        <v>216.63200000000001</v>
      </c>
      <c r="G10">
        <v>218.815</v>
      </c>
      <c r="H10">
        <v>219.964</v>
      </c>
      <c r="I10">
        <v>219.08600000000001</v>
      </c>
      <c r="J10">
        <v>218.78299999999999</v>
      </c>
      <c r="K10">
        <v>216.57300000000001</v>
      </c>
      <c r="L10">
        <v>212.42500000000001</v>
      </c>
      <c r="M10">
        <v>210.22800000000001</v>
      </c>
      <c r="N10">
        <v>215.303</v>
      </c>
    </row>
    <row r="11" spans="1:16" ht="15" customHeight="1">
      <c r="A11">
        <v>2007</v>
      </c>
      <c r="B11">
        <v>202.416</v>
      </c>
      <c r="C11">
        <v>203.499</v>
      </c>
      <c r="D11">
        <v>205.352</v>
      </c>
      <c r="E11">
        <v>206.68600000000001</v>
      </c>
      <c r="F11">
        <v>207.94900000000001</v>
      </c>
      <c r="G11">
        <v>208.352</v>
      </c>
      <c r="H11">
        <v>208.29900000000001</v>
      </c>
      <c r="I11">
        <v>207.917</v>
      </c>
      <c r="J11">
        <v>208.49</v>
      </c>
      <c r="K11">
        <v>208.93600000000001</v>
      </c>
      <c r="L11">
        <v>210.17699999999999</v>
      </c>
      <c r="M11">
        <v>210.036</v>
      </c>
      <c r="N11">
        <v>207.34200000000001</v>
      </c>
    </row>
    <row r="12" spans="1:16" ht="15" customHeight="1">
      <c r="A12">
        <v>2006</v>
      </c>
      <c r="B12">
        <v>198.3</v>
      </c>
      <c r="C12">
        <v>198.7</v>
      </c>
      <c r="D12">
        <v>199.8</v>
      </c>
      <c r="E12">
        <v>201.5</v>
      </c>
      <c r="F12">
        <v>202.5</v>
      </c>
      <c r="G12">
        <v>202.9</v>
      </c>
      <c r="H12">
        <v>203.5</v>
      </c>
      <c r="I12">
        <v>203.9</v>
      </c>
      <c r="J12">
        <v>202.9</v>
      </c>
      <c r="K12">
        <v>201.8</v>
      </c>
      <c r="L12">
        <v>201.5</v>
      </c>
      <c r="M12">
        <v>201.8</v>
      </c>
      <c r="N12">
        <v>201.6</v>
      </c>
    </row>
    <row r="13" spans="1:16" ht="15" customHeight="1">
      <c r="A13">
        <v>2005</v>
      </c>
      <c r="B13">
        <v>190.7</v>
      </c>
      <c r="C13">
        <v>191.8</v>
      </c>
      <c r="D13">
        <v>193.3</v>
      </c>
      <c r="E13">
        <v>194.6</v>
      </c>
      <c r="F13">
        <v>194.4</v>
      </c>
      <c r="G13">
        <v>194.5</v>
      </c>
      <c r="H13">
        <v>195.4</v>
      </c>
      <c r="I13">
        <v>196.4</v>
      </c>
      <c r="J13">
        <v>198.8</v>
      </c>
      <c r="K13">
        <v>199.2</v>
      </c>
      <c r="L13">
        <v>197.6</v>
      </c>
      <c r="M13">
        <v>196.8</v>
      </c>
      <c r="N13">
        <v>195.3</v>
      </c>
    </row>
    <row r="14" spans="1:16" ht="15" customHeight="1">
      <c r="A14">
        <v>2004</v>
      </c>
      <c r="B14">
        <v>185.2</v>
      </c>
      <c r="C14">
        <v>186.2</v>
      </c>
      <c r="D14">
        <v>187.4</v>
      </c>
      <c r="E14">
        <v>188</v>
      </c>
      <c r="F14">
        <v>189.1</v>
      </c>
      <c r="G14">
        <v>189.7</v>
      </c>
      <c r="H14">
        <v>189.4</v>
      </c>
      <c r="I14">
        <v>189.5</v>
      </c>
      <c r="J14">
        <v>189.9</v>
      </c>
      <c r="K14">
        <v>190.9</v>
      </c>
      <c r="L14">
        <v>191</v>
      </c>
      <c r="M14">
        <v>190.3</v>
      </c>
      <c r="N14">
        <v>188.9</v>
      </c>
    </row>
    <row r="15" spans="1:16" ht="15" customHeight="1">
      <c r="A15">
        <v>2003</v>
      </c>
      <c r="B15">
        <v>181.7</v>
      </c>
      <c r="C15">
        <v>183.1</v>
      </c>
      <c r="D15">
        <v>184.2</v>
      </c>
      <c r="E15">
        <v>183.8</v>
      </c>
      <c r="F15">
        <v>183.5</v>
      </c>
      <c r="G15">
        <v>183.7</v>
      </c>
      <c r="H15">
        <v>183.9</v>
      </c>
      <c r="I15">
        <v>184.6</v>
      </c>
      <c r="J15">
        <v>185.2</v>
      </c>
      <c r="K15">
        <v>185</v>
      </c>
      <c r="L15">
        <v>184.5</v>
      </c>
      <c r="M15">
        <v>184.3</v>
      </c>
      <c r="N15">
        <v>183.96</v>
      </c>
    </row>
    <row r="16" spans="1:16" ht="15" customHeight="1">
      <c r="A16">
        <v>2002</v>
      </c>
      <c r="B16">
        <v>177.1</v>
      </c>
      <c r="C16">
        <v>177.8</v>
      </c>
      <c r="D16">
        <v>178.8</v>
      </c>
      <c r="E16">
        <v>179.8</v>
      </c>
      <c r="F16">
        <v>179.8</v>
      </c>
      <c r="G16">
        <v>179.9</v>
      </c>
      <c r="H16">
        <v>180.1</v>
      </c>
      <c r="I16">
        <v>180.7</v>
      </c>
      <c r="J16">
        <v>181</v>
      </c>
      <c r="K16">
        <v>181.3</v>
      </c>
      <c r="L16">
        <v>181.3</v>
      </c>
      <c r="M16">
        <v>180.9</v>
      </c>
      <c r="N16">
        <v>179.88</v>
      </c>
    </row>
    <row r="17" spans="1:14" ht="15" customHeight="1">
      <c r="A17">
        <v>2001</v>
      </c>
      <c r="B17">
        <v>175.1</v>
      </c>
      <c r="C17">
        <v>175.8</v>
      </c>
      <c r="D17">
        <v>176.2</v>
      </c>
      <c r="E17">
        <v>176.9</v>
      </c>
      <c r="F17">
        <v>177.7</v>
      </c>
      <c r="G17">
        <v>178</v>
      </c>
      <c r="H17">
        <v>177.5</v>
      </c>
      <c r="I17">
        <v>177.5</v>
      </c>
      <c r="J17">
        <v>178.3</v>
      </c>
      <c r="K17">
        <v>177.7</v>
      </c>
      <c r="L17">
        <v>177.4</v>
      </c>
      <c r="M17">
        <v>176.7</v>
      </c>
      <c r="N17">
        <v>177.1</v>
      </c>
    </row>
    <row r="18" spans="1:14" ht="15" customHeight="1">
      <c r="A18">
        <v>2000</v>
      </c>
      <c r="B18">
        <v>168.8</v>
      </c>
      <c r="C18">
        <v>169.8</v>
      </c>
      <c r="D18">
        <v>171.2</v>
      </c>
      <c r="E18">
        <v>171.3</v>
      </c>
      <c r="F18">
        <v>171.5</v>
      </c>
      <c r="G18">
        <v>172.4</v>
      </c>
      <c r="H18">
        <v>172.8</v>
      </c>
      <c r="I18">
        <v>172.8</v>
      </c>
      <c r="J18">
        <v>173.7</v>
      </c>
      <c r="K18">
        <v>174</v>
      </c>
      <c r="L18">
        <v>174.1</v>
      </c>
      <c r="M18">
        <v>174</v>
      </c>
      <c r="N18">
        <v>172.2</v>
      </c>
    </row>
    <row r="19" spans="1:14" ht="15" customHeight="1">
      <c r="A19">
        <v>1999</v>
      </c>
      <c r="B19">
        <v>164.3</v>
      </c>
      <c r="C19">
        <v>164.5</v>
      </c>
      <c r="D19">
        <v>165</v>
      </c>
      <c r="E19">
        <v>166.2</v>
      </c>
      <c r="F19">
        <v>166.2</v>
      </c>
      <c r="G19">
        <v>166.2</v>
      </c>
      <c r="H19">
        <v>166.7</v>
      </c>
      <c r="I19">
        <v>167.1</v>
      </c>
      <c r="J19">
        <v>167.9</v>
      </c>
      <c r="K19">
        <v>168.2</v>
      </c>
      <c r="L19">
        <v>168.3</v>
      </c>
      <c r="M19">
        <v>168.3</v>
      </c>
      <c r="N19">
        <v>166.6</v>
      </c>
    </row>
    <row r="20" spans="1:14" ht="15" customHeight="1">
      <c r="A20">
        <v>1998</v>
      </c>
      <c r="B20">
        <v>161.6</v>
      </c>
      <c r="C20">
        <v>161.9</v>
      </c>
      <c r="D20">
        <v>162.19999999999999</v>
      </c>
      <c r="E20">
        <v>162.5</v>
      </c>
      <c r="F20">
        <v>162.80000000000001</v>
      </c>
      <c r="G20">
        <v>163</v>
      </c>
      <c r="H20">
        <v>163.19999999999999</v>
      </c>
      <c r="I20">
        <v>163.4</v>
      </c>
      <c r="J20">
        <v>163.6</v>
      </c>
      <c r="K20">
        <v>164</v>
      </c>
      <c r="L20">
        <v>164</v>
      </c>
      <c r="M20">
        <v>163.9</v>
      </c>
      <c r="N20">
        <v>163</v>
      </c>
    </row>
    <row r="21" spans="1:14" ht="15" customHeight="1">
      <c r="A21">
        <v>1997</v>
      </c>
      <c r="B21">
        <v>159.1</v>
      </c>
      <c r="C21">
        <v>159.6</v>
      </c>
      <c r="D21">
        <v>160</v>
      </c>
      <c r="E21">
        <v>160.19999999999999</v>
      </c>
      <c r="F21">
        <v>160.1</v>
      </c>
      <c r="G21">
        <v>160.30000000000001</v>
      </c>
      <c r="H21">
        <v>160.5</v>
      </c>
      <c r="I21">
        <v>160.80000000000001</v>
      </c>
      <c r="J21">
        <v>161.19999999999999</v>
      </c>
      <c r="K21">
        <v>161.6</v>
      </c>
      <c r="L21">
        <v>161.5</v>
      </c>
      <c r="M21">
        <v>161.30000000000001</v>
      </c>
      <c r="N21">
        <v>160.5</v>
      </c>
    </row>
    <row r="22" spans="1:14" ht="15" customHeight="1">
      <c r="A22">
        <v>1996</v>
      </c>
      <c r="B22">
        <v>154.4</v>
      </c>
      <c r="C22">
        <v>154.9</v>
      </c>
      <c r="D22">
        <v>155.69999999999999</v>
      </c>
      <c r="E22">
        <v>156.30000000000001</v>
      </c>
      <c r="F22">
        <v>156.6</v>
      </c>
      <c r="G22">
        <v>156.69999999999999</v>
      </c>
      <c r="H22">
        <v>157</v>
      </c>
      <c r="I22">
        <v>157.30000000000001</v>
      </c>
      <c r="J22">
        <v>157.80000000000001</v>
      </c>
      <c r="K22">
        <v>158.30000000000001</v>
      </c>
      <c r="L22">
        <v>158.6</v>
      </c>
      <c r="M22">
        <v>158.6</v>
      </c>
      <c r="N22">
        <v>156.9</v>
      </c>
    </row>
    <row r="23" spans="1:14" ht="15" customHeight="1">
      <c r="A23">
        <v>1995</v>
      </c>
      <c r="B23">
        <v>150.30000000000001</v>
      </c>
      <c r="C23">
        <v>150.9</v>
      </c>
      <c r="D23">
        <v>151.4</v>
      </c>
      <c r="E23">
        <v>151.9</v>
      </c>
      <c r="F23">
        <v>152.19999999999999</v>
      </c>
      <c r="G23">
        <v>152.5</v>
      </c>
      <c r="H23">
        <v>152.5</v>
      </c>
      <c r="I23">
        <v>152.9</v>
      </c>
      <c r="J23">
        <v>153.19999999999999</v>
      </c>
      <c r="K23">
        <v>153.69999999999999</v>
      </c>
      <c r="L23">
        <v>153.6</v>
      </c>
      <c r="M23">
        <v>153.5</v>
      </c>
      <c r="N23">
        <v>152.4</v>
      </c>
    </row>
    <row r="24" spans="1:14" ht="15" customHeight="1">
      <c r="A24">
        <v>1994</v>
      </c>
      <c r="B24">
        <v>146.19999999999999</v>
      </c>
      <c r="C24">
        <v>146.69999999999999</v>
      </c>
      <c r="D24">
        <v>147.19999999999999</v>
      </c>
      <c r="E24">
        <v>147.4</v>
      </c>
      <c r="F24">
        <v>147.5</v>
      </c>
      <c r="G24">
        <v>148</v>
      </c>
      <c r="H24">
        <v>148.4</v>
      </c>
      <c r="I24">
        <v>149</v>
      </c>
      <c r="J24">
        <v>149.4</v>
      </c>
      <c r="K24">
        <v>149.5</v>
      </c>
      <c r="L24">
        <v>149.69999999999999</v>
      </c>
      <c r="M24">
        <v>149.69999999999999</v>
      </c>
      <c r="N24">
        <v>148.19999999999999</v>
      </c>
    </row>
    <row r="25" spans="1:14" ht="15" customHeight="1">
      <c r="A25">
        <v>1993</v>
      </c>
      <c r="B25">
        <v>142.6</v>
      </c>
      <c r="C25">
        <v>143.1</v>
      </c>
      <c r="D25">
        <v>143.6</v>
      </c>
      <c r="E25">
        <v>144</v>
      </c>
      <c r="F25">
        <v>144.19999999999999</v>
      </c>
      <c r="G25">
        <v>144.4</v>
      </c>
      <c r="H25">
        <v>144.4</v>
      </c>
      <c r="I25">
        <v>144.80000000000001</v>
      </c>
      <c r="J25">
        <v>145.1</v>
      </c>
      <c r="K25">
        <v>145.69999999999999</v>
      </c>
      <c r="L25">
        <v>145.80000000000001</v>
      </c>
      <c r="M25">
        <v>145.80000000000001</v>
      </c>
      <c r="N25">
        <v>144.5</v>
      </c>
    </row>
    <row r="26" spans="1:14" ht="15" customHeight="1">
      <c r="A26">
        <v>1992</v>
      </c>
      <c r="B26">
        <v>138.1</v>
      </c>
      <c r="C26">
        <v>138.6</v>
      </c>
      <c r="D26">
        <v>139.30000000000001</v>
      </c>
      <c r="E26">
        <v>139.5</v>
      </c>
      <c r="F26">
        <v>139.69999999999999</v>
      </c>
      <c r="G26">
        <v>140.19999999999999</v>
      </c>
      <c r="H26">
        <v>140.5</v>
      </c>
      <c r="I26">
        <v>140.9</v>
      </c>
      <c r="J26">
        <v>141.30000000000001</v>
      </c>
      <c r="K26">
        <v>141.80000000000001</v>
      </c>
      <c r="L26">
        <v>142</v>
      </c>
      <c r="M26">
        <v>141.9</v>
      </c>
      <c r="N26">
        <v>140.30000000000001</v>
      </c>
    </row>
    <row r="27" spans="1:14" ht="15" customHeight="1">
      <c r="A27">
        <v>1991</v>
      </c>
      <c r="B27">
        <v>134.6</v>
      </c>
      <c r="C27">
        <v>134.80000000000001</v>
      </c>
      <c r="D27">
        <v>135</v>
      </c>
      <c r="E27">
        <v>135.19999999999999</v>
      </c>
      <c r="F27">
        <v>135.6</v>
      </c>
      <c r="G27">
        <v>136</v>
      </c>
      <c r="H27">
        <v>136.19999999999999</v>
      </c>
      <c r="I27">
        <v>136.6</v>
      </c>
      <c r="J27">
        <v>137.19999999999999</v>
      </c>
      <c r="K27">
        <v>137.4</v>
      </c>
      <c r="L27">
        <v>137.80000000000001</v>
      </c>
      <c r="M27">
        <v>137.9</v>
      </c>
      <c r="N27">
        <v>136.19999999999999</v>
      </c>
    </row>
    <row r="28" spans="1:14" ht="15" customHeight="1">
      <c r="A28">
        <v>1990</v>
      </c>
      <c r="B28">
        <v>127.4</v>
      </c>
      <c r="C28">
        <v>128</v>
      </c>
      <c r="D28">
        <v>128.69999999999999</v>
      </c>
      <c r="E28">
        <v>128.9</v>
      </c>
      <c r="F28">
        <v>129.19999999999999</v>
      </c>
      <c r="G28">
        <v>129.9</v>
      </c>
      <c r="H28">
        <v>130.4</v>
      </c>
      <c r="I28">
        <v>131.6</v>
      </c>
      <c r="J28">
        <v>132.69999999999999</v>
      </c>
      <c r="K28">
        <v>133.5</v>
      </c>
      <c r="L28">
        <v>133.80000000000001</v>
      </c>
      <c r="M28">
        <v>133.80000000000001</v>
      </c>
      <c r="N28">
        <v>130.69999999999999</v>
      </c>
    </row>
    <row r="29" spans="1:14" ht="15" customHeight="1">
      <c r="A29">
        <v>1989</v>
      </c>
      <c r="B29">
        <v>121.1</v>
      </c>
      <c r="C29">
        <v>121.6</v>
      </c>
      <c r="D29">
        <v>122.3</v>
      </c>
      <c r="E29">
        <v>123.1</v>
      </c>
      <c r="F29">
        <v>123.8</v>
      </c>
      <c r="G29">
        <v>124.1</v>
      </c>
      <c r="H29">
        <v>124.4</v>
      </c>
      <c r="I29">
        <v>124.6</v>
      </c>
      <c r="J29">
        <v>125</v>
      </c>
      <c r="K29">
        <v>125.6</v>
      </c>
      <c r="L29">
        <v>125.9</v>
      </c>
      <c r="M29">
        <v>126.1</v>
      </c>
      <c r="N29">
        <v>124</v>
      </c>
    </row>
    <row r="30" spans="1:14" ht="15" customHeight="1">
      <c r="A30">
        <v>1988</v>
      </c>
      <c r="B30">
        <v>115.7</v>
      </c>
      <c r="C30">
        <v>116</v>
      </c>
      <c r="D30">
        <v>116.5</v>
      </c>
      <c r="E30">
        <v>117.1</v>
      </c>
      <c r="F30">
        <v>117.5</v>
      </c>
      <c r="G30">
        <v>118</v>
      </c>
      <c r="H30">
        <v>118.5</v>
      </c>
      <c r="I30">
        <v>119</v>
      </c>
      <c r="J30">
        <v>119.8</v>
      </c>
      <c r="K30">
        <v>120.2</v>
      </c>
      <c r="L30">
        <v>120.3</v>
      </c>
      <c r="M30">
        <v>120.5</v>
      </c>
      <c r="N30">
        <v>118.3</v>
      </c>
    </row>
    <row r="31" spans="1:14" ht="15" customHeight="1">
      <c r="A31">
        <v>1987</v>
      </c>
      <c r="B31">
        <v>111.2</v>
      </c>
      <c r="C31">
        <v>111.6</v>
      </c>
      <c r="D31">
        <v>112.1</v>
      </c>
      <c r="E31">
        <v>112.7</v>
      </c>
      <c r="F31">
        <v>113.1</v>
      </c>
      <c r="G31">
        <v>113.5</v>
      </c>
      <c r="H31">
        <v>113.8</v>
      </c>
      <c r="I31">
        <v>114.4</v>
      </c>
      <c r="J31">
        <v>115</v>
      </c>
      <c r="K31">
        <v>115.3</v>
      </c>
      <c r="L31">
        <v>115.4</v>
      </c>
      <c r="M31">
        <v>115.4</v>
      </c>
      <c r="N31">
        <v>113.6</v>
      </c>
    </row>
    <row r="32" spans="1:14" ht="15" customHeight="1">
      <c r="A32">
        <v>1986</v>
      </c>
      <c r="B32">
        <v>109.6</v>
      </c>
      <c r="C32">
        <v>109.3</v>
      </c>
      <c r="D32">
        <v>108.8</v>
      </c>
      <c r="E32">
        <v>108.6</v>
      </c>
      <c r="F32">
        <v>108.9</v>
      </c>
      <c r="G32">
        <v>109.5</v>
      </c>
      <c r="H32">
        <v>109.5</v>
      </c>
      <c r="I32">
        <v>109.7</v>
      </c>
      <c r="J32">
        <v>110.2</v>
      </c>
      <c r="K32">
        <v>110.3</v>
      </c>
      <c r="L32">
        <v>110.4</v>
      </c>
      <c r="M32">
        <v>110.5</v>
      </c>
      <c r="N32">
        <v>109.6</v>
      </c>
    </row>
    <row r="33" spans="1:14" ht="15" customHeight="1">
      <c r="A33">
        <v>1985</v>
      </c>
      <c r="B33">
        <v>105.5</v>
      </c>
      <c r="C33">
        <v>106</v>
      </c>
      <c r="D33">
        <v>106.4</v>
      </c>
      <c r="E33">
        <v>106.9</v>
      </c>
      <c r="F33">
        <v>107.3</v>
      </c>
      <c r="G33">
        <v>107.6</v>
      </c>
      <c r="H33">
        <v>107.8</v>
      </c>
      <c r="I33">
        <v>108</v>
      </c>
      <c r="J33">
        <v>108.3</v>
      </c>
      <c r="K33">
        <v>108.7</v>
      </c>
      <c r="L33">
        <v>109</v>
      </c>
      <c r="M33">
        <v>109.3</v>
      </c>
      <c r="N33">
        <v>107.6</v>
      </c>
    </row>
    <row r="34" spans="1:14" ht="15" customHeight="1">
      <c r="A34">
        <v>1984</v>
      </c>
      <c r="B34">
        <v>101.9</v>
      </c>
      <c r="C34">
        <v>102.4</v>
      </c>
      <c r="D34">
        <v>102.6</v>
      </c>
      <c r="E34">
        <v>103.1</v>
      </c>
      <c r="F34">
        <v>103.4</v>
      </c>
      <c r="G34">
        <v>103.7</v>
      </c>
      <c r="H34">
        <v>104.1</v>
      </c>
      <c r="I34">
        <v>104.5</v>
      </c>
      <c r="J34">
        <v>105</v>
      </c>
      <c r="K34">
        <v>105.3</v>
      </c>
      <c r="L34">
        <v>105.3</v>
      </c>
      <c r="M34">
        <v>105.3</v>
      </c>
      <c r="N34">
        <v>103.9</v>
      </c>
    </row>
    <row r="35" spans="1:14" ht="15" customHeight="1">
      <c r="A35">
        <v>1983</v>
      </c>
      <c r="B35">
        <v>97.8</v>
      </c>
      <c r="C35">
        <v>97.9</v>
      </c>
      <c r="D35">
        <v>97.9</v>
      </c>
      <c r="E35">
        <v>98.6</v>
      </c>
      <c r="F35">
        <v>99.2</v>
      </c>
      <c r="G35">
        <v>99.5</v>
      </c>
      <c r="H35">
        <v>99.9</v>
      </c>
      <c r="I35">
        <v>100.2</v>
      </c>
      <c r="J35">
        <v>100.7</v>
      </c>
      <c r="K35">
        <v>101</v>
      </c>
      <c r="L35">
        <v>101.2</v>
      </c>
      <c r="M35">
        <v>101.3</v>
      </c>
      <c r="N35">
        <v>99.6</v>
      </c>
    </row>
    <row r="36" spans="1:14" ht="15" customHeight="1">
      <c r="A36">
        <v>1982</v>
      </c>
      <c r="B36">
        <v>94.3</v>
      </c>
      <c r="C36">
        <v>94.6</v>
      </c>
      <c r="D36">
        <v>94.5</v>
      </c>
      <c r="E36">
        <v>94.9</v>
      </c>
      <c r="F36">
        <v>95.8</v>
      </c>
      <c r="G36">
        <v>97</v>
      </c>
      <c r="H36">
        <v>97.5</v>
      </c>
      <c r="I36">
        <v>97.7</v>
      </c>
      <c r="J36">
        <v>97.9</v>
      </c>
      <c r="K36">
        <v>98.2</v>
      </c>
      <c r="L36">
        <v>98</v>
      </c>
      <c r="M36">
        <v>97.6</v>
      </c>
      <c r="N36">
        <v>96.5</v>
      </c>
    </row>
    <row r="37" spans="1:14" ht="15" customHeight="1">
      <c r="A37">
        <v>1981</v>
      </c>
      <c r="B37">
        <v>87</v>
      </c>
      <c r="C37">
        <v>87.9</v>
      </c>
      <c r="D37">
        <v>88.5</v>
      </c>
      <c r="E37">
        <v>89.1</v>
      </c>
      <c r="F37">
        <v>89.8</v>
      </c>
      <c r="G37">
        <v>90.6</v>
      </c>
      <c r="H37">
        <v>91.6</v>
      </c>
      <c r="I37">
        <v>92.3</v>
      </c>
      <c r="J37">
        <v>93.2</v>
      </c>
      <c r="K37">
        <v>93.4</v>
      </c>
      <c r="L37">
        <v>93.7</v>
      </c>
      <c r="M37">
        <v>94</v>
      </c>
      <c r="N37">
        <v>90.9</v>
      </c>
    </row>
    <row r="38" spans="1:14" ht="15" customHeight="1">
      <c r="A38">
        <v>1980</v>
      </c>
      <c r="B38">
        <v>77.8</v>
      </c>
      <c r="C38">
        <v>78.900000000000006</v>
      </c>
      <c r="D38">
        <v>80.099999999999994</v>
      </c>
      <c r="E38">
        <v>81</v>
      </c>
      <c r="F38">
        <v>81.8</v>
      </c>
      <c r="G38">
        <v>82.7</v>
      </c>
      <c r="H38">
        <v>82.7</v>
      </c>
      <c r="I38">
        <v>83.3</v>
      </c>
      <c r="J38">
        <v>84</v>
      </c>
      <c r="K38">
        <v>84.8</v>
      </c>
      <c r="L38">
        <v>85.5</v>
      </c>
      <c r="M38">
        <v>86.3</v>
      </c>
      <c r="N38">
        <v>82.4</v>
      </c>
    </row>
    <row r="39" spans="1:14" ht="15" customHeight="1">
      <c r="A39">
        <v>1979</v>
      </c>
      <c r="B39">
        <v>68.3</v>
      </c>
      <c r="C39">
        <v>69.099999999999994</v>
      </c>
      <c r="D39">
        <v>69.8</v>
      </c>
      <c r="E39">
        <v>70.599999999999994</v>
      </c>
      <c r="F39">
        <v>71.5</v>
      </c>
      <c r="G39">
        <v>72.3</v>
      </c>
      <c r="H39">
        <v>73.099999999999994</v>
      </c>
      <c r="I39">
        <v>73.8</v>
      </c>
      <c r="J39">
        <v>74.599999999999994</v>
      </c>
      <c r="K39">
        <v>75.2</v>
      </c>
      <c r="L39">
        <v>75.900000000000006</v>
      </c>
      <c r="M39">
        <v>76.7</v>
      </c>
      <c r="N39">
        <v>72.599999999999994</v>
      </c>
    </row>
    <row r="40" spans="1:14" ht="15" customHeight="1">
      <c r="A40">
        <v>1978</v>
      </c>
      <c r="B40">
        <v>62.5</v>
      </c>
      <c r="C40">
        <v>62.9</v>
      </c>
      <c r="D40">
        <v>63.4</v>
      </c>
      <c r="E40">
        <v>63.9</v>
      </c>
      <c r="F40">
        <v>64.5</v>
      </c>
      <c r="G40">
        <v>65.2</v>
      </c>
      <c r="H40">
        <v>65.7</v>
      </c>
      <c r="I40">
        <v>66</v>
      </c>
      <c r="J40">
        <v>66.5</v>
      </c>
      <c r="K40">
        <v>67.099999999999994</v>
      </c>
      <c r="L40">
        <v>67.400000000000006</v>
      </c>
      <c r="M40">
        <v>67.7</v>
      </c>
      <c r="N40">
        <v>65.2</v>
      </c>
    </row>
    <row r="41" spans="1:14" ht="15" customHeight="1">
      <c r="A41">
        <v>1977</v>
      </c>
      <c r="B41">
        <v>58.5</v>
      </c>
      <c r="C41">
        <v>59.1</v>
      </c>
      <c r="D41">
        <v>59.5</v>
      </c>
      <c r="E41">
        <v>60</v>
      </c>
      <c r="F41">
        <v>60.3</v>
      </c>
      <c r="G41">
        <v>60.7</v>
      </c>
      <c r="H41">
        <v>61</v>
      </c>
      <c r="I41">
        <v>61.2</v>
      </c>
      <c r="J41">
        <v>61.4</v>
      </c>
      <c r="K41">
        <v>61.6</v>
      </c>
      <c r="L41">
        <v>61.9</v>
      </c>
      <c r="M41">
        <v>62.1</v>
      </c>
      <c r="N41">
        <v>60.6</v>
      </c>
    </row>
    <row r="42" spans="1:14" ht="15" customHeight="1">
      <c r="A42">
        <v>1976</v>
      </c>
      <c r="B42">
        <v>55.6</v>
      </c>
      <c r="C42">
        <v>55.8</v>
      </c>
      <c r="D42">
        <v>55.9</v>
      </c>
      <c r="E42">
        <v>56.1</v>
      </c>
      <c r="F42">
        <v>56.5</v>
      </c>
      <c r="G42">
        <v>56.8</v>
      </c>
      <c r="H42">
        <v>57.1</v>
      </c>
      <c r="I42">
        <v>57.4</v>
      </c>
      <c r="J42">
        <v>57.6</v>
      </c>
      <c r="K42">
        <v>57.9</v>
      </c>
      <c r="L42">
        <v>58</v>
      </c>
      <c r="M42">
        <v>58.2</v>
      </c>
      <c r="N42">
        <v>56.9</v>
      </c>
    </row>
    <row r="43" spans="1:14" ht="15" customHeight="1">
      <c r="A43">
        <v>1975</v>
      </c>
      <c r="B43">
        <v>52.1</v>
      </c>
      <c r="C43">
        <v>52.5</v>
      </c>
      <c r="D43">
        <v>52.7</v>
      </c>
      <c r="E43">
        <v>52.9</v>
      </c>
      <c r="F43">
        <v>53.2</v>
      </c>
      <c r="G43">
        <v>53.6</v>
      </c>
      <c r="H43">
        <v>54.2</v>
      </c>
      <c r="I43">
        <v>54.3</v>
      </c>
      <c r="J43">
        <v>54.6</v>
      </c>
      <c r="K43">
        <v>54.9</v>
      </c>
      <c r="L43">
        <v>55.3</v>
      </c>
      <c r="M43">
        <v>55.5</v>
      </c>
      <c r="N43">
        <v>53.8</v>
      </c>
    </row>
    <row r="44" spans="1:14" ht="15" customHeight="1">
      <c r="A44">
        <v>1974</v>
      </c>
      <c r="B44">
        <v>46.6</v>
      </c>
      <c r="C44">
        <v>47.2</v>
      </c>
      <c r="D44">
        <v>47.8</v>
      </c>
      <c r="E44">
        <v>48</v>
      </c>
      <c r="F44">
        <v>48.6</v>
      </c>
      <c r="G44">
        <v>49</v>
      </c>
      <c r="H44">
        <v>49.4</v>
      </c>
      <c r="I44">
        <v>50</v>
      </c>
      <c r="J44">
        <v>50.6</v>
      </c>
      <c r="K44">
        <v>51.1</v>
      </c>
      <c r="L44">
        <v>51.5</v>
      </c>
      <c r="M44">
        <v>51.9</v>
      </c>
      <c r="N44">
        <v>49.3</v>
      </c>
    </row>
    <row r="45" spans="1:14" ht="15" customHeight="1">
      <c r="A45">
        <v>1973</v>
      </c>
      <c r="B45">
        <v>42.6</v>
      </c>
      <c r="C45">
        <v>42.9</v>
      </c>
      <c r="D45">
        <v>43.3</v>
      </c>
      <c r="E45">
        <v>43.6</v>
      </c>
      <c r="F45">
        <v>43.9</v>
      </c>
      <c r="G45">
        <v>44.2</v>
      </c>
      <c r="H45">
        <v>44.3</v>
      </c>
      <c r="I45">
        <v>45.1</v>
      </c>
      <c r="J45">
        <v>45.2</v>
      </c>
      <c r="K45">
        <v>45.6</v>
      </c>
      <c r="L45">
        <v>45.9</v>
      </c>
      <c r="M45">
        <v>46.2</v>
      </c>
      <c r="N45">
        <v>44.4</v>
      </c>
    </row>
    <row r="46" spans="1:14" ht="15" customHeight="1">
      <c r="A46">
        <v>1972</v>
      </c>
      <c r="B46">
        <v>41.1</v>
      </c>
      <c r="C46">
        <v>41.3</v>
      </c>
      <c r="D46">
        <v>41.4</v>
      </c>
      <c r="E46">
        <v>41.5</v>
      </c>
      <c r="F46">
        <v>41.6</v>
      </c>
      <c r="G46">
        <v>41.7</v>
      </c>
      <c r="H46">
        <v>41.9</v>
      </c>
      <c r="I46">
        <v>42</v>
      </c>
      <c r="J46">
        <v>42.1</v>
      </c>
      <c r="K46">
        <v>42.3</v>
      </c>
      <c r="L46">
        <v>42.4</v>
      </c>
      <c r="M46">
        <v>42.5</v>
      </c>
      <c r="N46">
        <v>41.8</v>
      </c>
    </row>
    <row r="47" spans="1:14" ht="15" customHeight="1">
      <c r="A47">
        <v>1971</v>
      </c>
      <c r="B47">
        <v>39.799999999999997</v>
      </c>
      <c r="C47">
        <v>39.9</v>
      </c>
      <c r="D47">
        <v>40</v>
      </c>
      <c r="E47">
        <v>40.1</v>
      </c>
      <c r="F47">
        <v>40.299999999999997</v>
      </c>
      <c r="G47">
        <v>40.6</v>
      </c>
      <c r="H47">
        <v>40.700000000000003</v>
      </c>
      <c r="I47">
        <v>40.799999999999997</v>
      </c>
      <c r="J47">
        <v>40.799999999999997</v>
      </c>
      <c r="K47">
        <v>40.9</v>
      </c>
      <c r="L47">
        <v>40.9</v>
      </c>
      <c r="M47">
        <v>41.1</v>
      </c>
      <c r="N47">
        <v>40.5</v>
      </c>
    </row>
    <row r="48" spans="1:14" ht="15" customHeight="1">
      <c r="A48">
        <v>1970</v>
      </c>
      <c r="B48">
        <v>37.799999999999997</v>
      </c>
      <c r="C48">
        <v>38</v>
      </c>
      <c r="D48">
        <v>38.200000000000003</v>
      </c>
      <c r="E48">
        <v>38.5</v>
      </c>
      <c r="F48">
        <v>38.6</v>
      </c>
      <c r="G48">
        <v>38.799999999999997</v>
      </c>
      <c r="H48">
        <v>39</v>
      </c>
      <c r="I48">
        <v>39</v>
      </c>
      <c r="J48">
        <v>39.200000000000003</v>
      </c>
      <c r="K48">
        <v>39.4</v>
      </c>
      <c r="L48">
        <v>39.6</v>
      </c>
      <c r="M48">
        <v>39.799999999999997</v>
      </c>
      <c r="N48">
        <v>38.799999999999997</v>
      </c>
    </row>
    <row r="49" spans="1:14" ht="15" customHeight="1">
      <c r="A49">
        <v>1969</v>
      </c>
      <c r="B49">
        <v>35.6</v>
      </c>
      <c r="C49">
        <v>35.799999999999997</v>
      </c>
      <c r="D49">
        <v>36.1</v>
      </c>
      <c r="E49">
        <v>36.299999999999997</v>
      </c>
      <c r="F49">
        <v>36.4</v>
      </c>
      <c r="G49">
        <v>36.6</v>
      </c>
      <c r="H49">
        <v>36.799999999999997</v>
      </c>
      <c r="I49">
        <v>37</v>
      </c>
      <c r="J49">
        <v>37.1</v>
      </c>
      <c r="K49">
        <v>37.299999999999997</v>
      </c>
      <c r="L49">
        <v>37.5</v>
      </c>
      <c r="M49">
        <v>37.700000000000003</v>
      </c>
      <c r="N49">
        <v>36.700000000000003</v>
      </c>
    </row>
    <row r="50" spans="1:14" ht="15" customHeight="1">
      <c r="A50">
        <v>1968</v>
      </c>
      <c r="B50">
        <v>34.1</v>
      </c>
      <c r="C50">
        <v>34.200000000000003</v>
      </c>
      <c r="D50">
        <v>34.299999999999997</v>
      </c>
      <c r="E50">
        <v>34.4</v>
      </c>
      <c r="F50">
        <v>34.5</v>
      </c>
      <c r="G50">
        <v>34.700000000000003</v>
      </c>
      <c r="H50">
        <v>34.9</v>
      </c>
      <c r="I50">
        <v>35</v>
      </c>
      <c r="J50">
        <v>35.1</v>
      </c>
      <c r="K50">
        <v>35.299999999999997</v>
      </c>
      <c r="L50">
        <v>35.4</v>
      </c>
      <c r="M50">
        <v>35.5</v>
      </c>
      <c r="N50">
        <v>34.799999999999997</v>
      </c>
    </row>
    <row r="51" spans="1:14" ht="15" customHeight="1">
      <c r="A51">
        <v>1967</v>
      </c>
      <c r="B51">
        <v>32.9</v>
      </c>
      <c r="C51">
        <v>32.9</v>
      </c>
      <c r="D51">
        <v>33</v>
      </c>
      <c r="E51">
        <v>33.1</v>
      </c>
      <c r="F51">
        <v>33.200000000000003</v>
      </c>
      <c r="G51">
        <v>33.299999999999997</v>
      </c>
      <c r="H51">
        <v>33.4</v>
      </c>
      <c r="I51">
        <v>33.5</v>
      </c>
      <c r="J51">
        <v>33.6</v>
      </c>
      <c r="K51">
        <v>33.700000000000003</v>
      </c>
      <c r="L51">
        <v>33.799999999999997</v>
      </c>
      <c r="M51">
        <v>33.9</v>
      </c>
      <c r="N51">
        <v>33.4</v>
      </c>
    </row>
    <row r="52" spans="1:14" ht="15" customHeight="1">
      <c r="A52">
        <v>1966</v>
      </c>
      <c r="B52">
        <v>31.8</v>
      </c>
      <c r="C52">
        <v>32</v>
      </c>
      <c r="D52">
        <v>32.1</v>
      </c>
      <c r="E52">
        <v>32.299999999999997</v>
      </c>
      <c r="F52">
        <v>32.299999999999997</v>
      </c>
      <c r="G52">
        <v>32.4</v>
      </c>
      <c r="H52">
        <v>32.5</v>
      </c>
      <c r="I52">
        <v>32.700000000000003</v>
      </c>
      <c r="J52">
        <v>32.700000000000003</v>
      </c>
      <c r="K52">
        <v>32.9</v>
      </c>
      <c r="L52">
        <v>32.9</v>
      </c>
      <c r="M52">
        <v>32.9</v>
      </c>
      <c r="N52">
        <v>32.4</v>
      </c>
    </row>
    <row r="53" spans="1:14" ht="15" customHeight="1">
      <c r="A53">
        <v>1965</v>
      </c>
      <c r="B53">
        <v>31.2</v>
      </c>
      <c r="C53">
        <v>31.2</v>
      </c>
      <c r="D53">
        <v>31.3</v>
      </c>
      <c r="E53">
        <v>31.4</v>
      </c>
      <c r="F53">
        <v>31.4</v>
      </c>
      <c r="G53">
        <v>31.6</v>
      </c>
      <c r="H53">
        <v>31.6</v>
      </c>
      <c r="I53">
        <v>31.6</v>
      </c>
      <c r="J53">
        <v>31.6</v>
      </c>
      <c r="K53">
        <v>31.7</v>
      </c>
      <c r="L53">
        <v>31.7</v>
      </c>
      <c r="M53">
        <v>31.8</v>
      </c>
      <c r="N53">
        <v>31.5</v>
      </c>
    </row>
    <row r="54" spans="1:14" ht="15" customHeight="1">
      <c r="A54">
        <v>1964</v>
      </c>
      <c r="B54">
        <v>30.9</v>
      </c>
      <c r="C54">
        <v>30.9</v>
      </c>
      <c r="D54">
        <v>30.9</v>
      </c>
      <c r="E54">
        <v>30.9</v>
      </c>
      <c r="F54">
        <v>30.9</v>
      </c>
      <c r="G54">
        <v>31</v>
      </c>
      <c r="H54">
        <v>31.1</v>
      </c>
      <c r="I54">
        <v>31</v>
      </c>
      <c r="J54">
        <v>31.1</v>
      </c>
      <c r="K54">
        <v>31.1</v>
      </c>
      <c r="L54">
        <v>31.2</v>
      </c>
      <c r="M54">
        <v>31.2</v>
      </c>
      <c r="N54">
        <v>31</v>
      </c>
    </row>
    <row r="55" spans="1:14" ht="15" customHeight="1">
      <c r="A55">
        <v>1963</v>
      </c>
      <c r="B55">
        <v>30.4</v>
      </c>
      <c r="C55">
        <v>30.4</v>
      </c>
      <c r="D55">
        <v>30.5</v>
      </c>
      <c r="E55">
        <v>30.5</v>
      </c>
      <c r="F55">
        <v>30.5</v>
      </c>
      <c r="G55">
        <v>30.6</v>
      </c>
      <c r="H55">
        <v>30.7</v>
      </c>
      <c r="I55">
        <v>30.7</v>
      </c>
      <c r="J55">
        <v>30.7</v>
      </c>
      <c r="K55">
        <v>30.8</v>
      </c>
      <c r="L55">
        <v>30.8</v>
      </c>
      <c r="M55">
        <v>30.9</v>
      </c>
      <c r="N55">
        <v>30.6</v>
      </c>
    </row>
    <row r="56" spans="1:14" ht="15" customHeight="1">
      <c r="A56">
        <v>1962</v>
      </c>
      <c r="B56">
        <v>30</v>
      </c>
      <c r="C56">
        <v>30.1</v>
      </c>
      <c r="D56">
        <v>30.1</v>
      </c>
      <c r="E56">
        <v>30.2</v>
      </c>
      <c r="F56">
        <v>30.2</v>
      </c>
      <c r="G56">
        <v>30.2</v>
      </c>
      <c r="H56">
        <v>30.3</v>
      </c>
      <c r="I56">
        <v>30.3</v>
      </c>
      <c r="J56">
        <v>30.4</v>
      </c>
      <c r="K56">
        <v>30.4</v>
      </c>
      <c r="L56">
        <v>30.4</v>
      </c>
      <c r="M56">
        <v>30.4</v>
      </c>
      <c r="N56">
        <v>30.2</v>
      </c>
    </row>
    <row r="57" spans="1:14" ht="15" customHeight="1">
      <c r="A57">
        <v>1961</v>
      </c>
      <c r="B57">
        <v>29.8</v>
      </c>
      <c r="C57">
        <v>29.8</v>
      </c>
      <c r="D57">
        <v>29.8</v>
      </c>
      <c r="E57">
        <v>29.8</v>
      </c>
      <c r="F57">
        <v>29.8</v>
      </c>
      <c r="G57">
        <v>29.8</v>
      </c>
      <c r="H57">
        <v>30</v>
      </c>
      <c r="I57">
        <v>29.9</v>
      </c>
      <c r="J57">
        <v>30</v>
      </c>
      <c r="K57">
        <v>30</v>
      </c>
      <c r="L57">
        <v>30</v>
      </c>
      <c r="M57">
        <v>30</v>
      </c>
      <c r="N57">
        <v>29.9</v>
      </c>
    </row>
    <row r="58" spans="1:14" ht="15" customHeight="1">
      <c r="A58">
        <v>1960</v>
      </c>
      <c r="B58">
        <v>29.3</v>
      </c>
      <c r="C58">
        <v>29.4</v>
      </c>
      <c r="D58">
        <v>29.4</v>
      </c>
      <c r="E58">
        <v>29.5</v>
      </c>
      <c r="F58">
        <v>29.5</v>
      </c>
      <c r="G58">
        <v>29.6</v>
      </c>
      <c r="H58">
        <v>29.6</v>
      </c>
      <c r="I58">
        <v>29.6</v>
      </c>
      <c r="J58">
        <v>29.6</v>
      </c>
      <c r="K58">
        <v>29.8</v>
      </c>
      <c r="L58">
        <v>29.8</v>
      </c>
      <c r="M58">
        <v>29.8</v>
      </c>
      <c r="N58">
        <v>29.6</v>
      </c>
    </row>
    <row r="59" spans="1:14" ht="15" customHeight="1">
      <c r="A59">
        <v>1959</v>
      </c>
      <c r="B59">
        <v>29</v>
      </c>
      <c r="C59">
        <v>28.9</v>
      </c>
      <c r="D59">
        <v>28.9</v>
      </c>
      <c r="E59">
        <v>29</v>
      </c>
      <c r="F59">
        <v>29</v>
      </c>
      <c r="G59">
        <v>29.1</v>
      </c>
      <c r="H59">
        <v>29.2</v>
      </c>
      <c r="I59">
        <v>29.2</v>
      </c>
      <c r="J59">
        <v>29.3</v>
      </c>
      <c r="K59">
        <v>29.4</v>
      </c>
      <c r="L59">
        <v>29.4</v>
      </c>
      <c r="M59">
        <v>29.4</v>
      </c>
      <c r="N59">
        <v>29.1</v>
      </c>
    </row>
    <row r="60" spans="1:14" ht="15" customHeight="1">
      <c r="A60">
        <v>1958</v>
      </c>
      <c r="B60">
        <v>28.6</v>
      </c>
      <c r="C60">
        <v>28.6</v>
      </c>
      <c r="D60">
        <v>28.8</v>
      </c>
      <c r="E60">
        <v>28.9</v>
      </c>
      <c r="F60">
        <v>28.9</v>
      </c>
      <c r="G60">
        <v>28.9</v>
      </c>
      <c r="H60">
        <v>29</v>
      </c>
      <c r="I60">
        <v>28.9</v>
      </c>
      <c r="J60">
        <v>28.9</v>
      </c>
      <c r="K60">
        <v>28.9</v>
      </c>
      <c r="L60">
        <v>29</v>
      </c>
      <c r="M60">
        <v>28.9</v>
      </c>
      <c r="N60">
        <v>28.9</v>
      </c>
    </row>
    <row r="61" spans="1:14" ht="15" customHeight="1">
      <c r="A61">
        <v>1957</v>
      </c>
      <c r="B61">
        <v>27.6</v>
      </c>
      <c r="C61">
        <v>27.7</v>
      </c>
      <c r="D61">
        <v>27.8</v>
      </c>
      <c r="E61">
        <v>27.9</v>
      </c>
      <c r="F61">
        <v>28</v>
      </c>
      <c r="G61">
        <v>28.1</v>
      </c>
      <c r="H61">
        <v>28.3</v>
      </c>
      <c r="I61">
        <v>28.3</v>
      </c>
      <c r="J61">
        <v>28.3</v>
      </c>
      <c r="K61">
        <v>28.3</v>
      </c>
      <c r="L61">
        <v>28.4</v>
      </c>
      <c r="M61">
        <v>28.4</v>
      </c>
      <c r="N61">
        <v>28.1</v>
      </c>
    </row>
    <row r="62" spans="1:14" ht="15" customHeight="1">
      <c r="A62">
        <v>1956</v>
      </c>
      <c r="B62">
        <v>26.8</v>
      </c>
      <c r="C62">
        <v>26.8</v>
      </c>
      <c r="D62">
        <v>26.8</v>
      </c>
      <c r="E62">
        <v>26.9</v>
      </c>
      <c r="F62">
        <v>27</v>
      </c>
      <c r="G62">
        <v>27.2</v>
      </c>
      <c r="H62">
        <v>27.4</v>
      </c>
      <c r="I62">
        <v>27.3</v>
      </c>
      <c r="J62">
        <v>27.4</v>
      </c>
      <c r="K62">
        <v>27.5</v>
      </c>
      <c r="L62">
        <v>27.5</v>
      </c>
      <c r="M62">
        <v>27.6</v>
      </c>
      <c r="N62">
        <v>27.2</v>
      </c>
    </row>
    <row r="63" spans="1:14" ht="15" customHeight="1">
      <c r="A63">
        <v>1955</v>
      </c>
      <c r="B63">
        <v>26.7</v>
      </c>
      <c r="C63">
        <v>26.7</v>
      </c>
      <c r="D63">
        <v>26.7</v>
      </c>
      <c r="E63">
        <v>26.7</v>
      </c>
      <c r="F63">
        <v>26.7</v>
      </c>
      <c r="G63">
        <v>26.7</v>
      </c>
      <c r="H63">
        <v>26.8</v>
      </c>
      <c r="I63">
        <v>26.8</v>
      </c>
      <c r="J63">
        <v>26.9</v>
      </c>
      <c r="K63">
        <v>26.9</v>
      </c>
      <c r="L63">
        <v>26.9</v>
      </c>
      <c r="M63">
        <v>26.8</v>
      </c>
      <c r="N63">
        <v>26.8</v>
      </c>
    </row>
    <row r="64" spans="1:14" ht="15" customHeight="1">
      <c r="A64">
        <v>1954</v>
      </c>
      <c r="B64">
        <v>26.9</v>
      </c>
      <c r="C64">
        <v>26.9</v>
      </c>
      <c r="D64">
        <v>26.9</v>
      </c>
      <c r="E64">
        <v>26.8</v>
      </c>
      <c r="F64">
        <v>26.9</v>
      </c>
      <c r="G64">
        <v>26.9</v>
      </c>
      <c r="H64">
        <v>26.9</v>
      </c>
      <c r="I64">
        <v>26.9</v>
      </c>
      <c r="J64">
        <v>26.8</v>
      </c>
      <c r="K64">
        <v>26.8</v>
      </c>
      <c r="L64">
        <v>26.8</v>
      </c>
      <c r="M64">
        <v>26.7</v>
      </c>
      <c r="N64">
        <v>26.9</v>
      </c>
    </row>
    <row r="65" spans="1:14" ht="15" customHeight="1">
      <c r="A65">
        <v>1953</v>
      </c>
      <c r="B65">
        <v>26.6</v>
      </c>
      <c r="C65">
        <v>26.5</v>
      </c>
      <c r="D65">
        <v>26.6</v>
      </c>
      <c r="E65">
        <v>26.6</v>
      </c>
      <c r="F65">
        <v>26.7</v>
      </c>
      <c r="G65">
        <v>26.8</v>
      </c>
      <c r="H65">
        <v>26.8</v>
      </c>
      <c r="I65">
        <v>26.9</v>
      </c>
      <c r="J65">
        <v>26.9</v>
      </c>
      <c r="K65">
        <v>27</v>
      </c>
      <c r="L65">
        <v>26.9</v>
      </c>
      <c r="M65">
        <v>26.9</v>
      </c>
      <c r="N65">
        <v>26.7</v>
      </c>
    </row>
    <row r="66" spans="1:14" ht="15" customHeight="1">
      <c r="A66">
        <v>1952</v>
      </c>
      <c r="B66">
        <v>26.5</v>
      </c>
      <c r="C66">
        <v>26.3</v>
      </c>
      <c r="D66">
        <v>26.3</v>
      </c>
      <c r="E66">
        <v>26.4</v>
      </c>
      <c r="F66">
        <v>26.4</v>
      </c>
      <c r="G66">
        <v>26.5</v>
      </c>
      <c r="H66">
        <v>26.7</v>
      </c>
      <c r="I66">
        <v>26.7</v>
      </c>
      <c r="J66">
        <v>26.7</v>
      </c>
      <c r="K66">
        <v>26.7</v>
      </c>
      <c r="L66">
        <v>26.7</v>
      </c>
      <c r="M66">
        <v>26.7</v>
      </c>
      <c r="N66">
        <v>26.5</v>
      </c>
    </row>
    <row r="67" spans="1:14" ht="15" customHeight="1">
      <c r="A67">
        <v>1951</v>
      </c>
      <c r="B67">
        <v>25.4</v>
      </c>
      <c r="C67">
        <v>25.7</v>
      </c>
      <c r="D67">
        <v>25.8</v>
      </c>
      <c r="E67">
        <v>25.8</v>
      </c>
      <c r="F67">
        <v>25.9</v>
      </c>
      <c r="G67">
        <v>25.9</v>
      </c>
      <c r="H67">
        <v>25.9</v>
      </c>
      <c r="I67">
        <v>25.9</v>
      </c>
      <c r="J67">
        <v>26.1</v>
      </c>
      <c r="K67">
        <v>26.2</v>
      </c>
      <c r="L67">
        <v>26.4</v>
      </c>
      <c r="M67">
        <v>26.5</v>
      </c>
      <c r="N67">
        <v>26</v>
      </c>
    </row>
    <row r="68" spans="1:14" ht="15" customHeight="1">
      <c r="A68">
        <v>1950</v>
      </c>
      <c r="B68">
        <v>23.5</v>
      </c>
      <c r="C68">
        <v>23.5</v>
      </c>
      <c r="D68">
        <v>23.6</v>
      </c>
      <c r="E68">
        <v>23.6</v>
      </c>
      <c r="F68">
        <v>23.7</v>
      </c>
      <c r="G68">
        <v>23.8</v>
      </c>
      <c r="H68">
        <v>24.1</v>
      </c>
      <c r="I68">
        <v>24.3</v>
      </c>
      <c r="J68">
        <v>24.4</v>
      </c>
      <c r="K68">
        <v>24.6</v>
      </c>
      <c r="L68">
        <v>24.7</v>
      </c>
      <c r="M68">
        <v>25</v>
      </c>
      <c r="N68">
        <v>24.1</v>
      </c>
    </row>
    <row r="69" spans="1:14" ht="15" customHeight="1">
      <c r="A69">
        <v>1949</v>
      </c>
      <c r="B69">
        <v>24</v>
      </c>
      <c r="C69">
        <v>23.8</v>
      </c>
      <c r="D69">
        <v>23.8</v>
      </c>
      <c r="E69">
        <v>23.9</v>
      </c>
      <c r="F69">
        <v>23.8</v>
      </c>
      <c r="G69">
        <v>23.9</v>
      </c>
      <c r="H69">
        <v>23.7</v>
      </c>
      <c r="I69">
        <v>23.8</v>
      </c>
      <c r="J69">
        <v>23.9</v>
      </c>
      <c r="K69">
        <v>23.7</v>
      </c>
      <c r="L69">
        <v>23.8</v>
      </c>
      <c r="M69">
        <v>23.6</v>
      </c>
      <c r="N69">
        <v>23.8</v>
      </c>
    </row>
    <row r="70" spans="1:14" ht="15" customHeight="1">
      <c r="A70">
        <v>1948</v>
      </c>
      <c r="B70">
        <v>23.7</v>
      </c>
      <c r="C70">
        <v>23.5</v>
      </c>
      <c r="D70">
        <v>23.4</v>
      </c>
      <c r="E70">
        <v>23.8</v>
      </c>
      <c r="F70">
        <v>23.9</v>
      </c>
      <c r="G70">
        <v>24.1</v>
      </c>
      <c r="H70">
        <v>24.4</v>
      </c>
      <c r="I70">
        <v>24.5</v>
      </c>
      <c r="J70">
        <v>24.5</v>
      </c>
      <c r="K70">
        <v>24.4</v>
      </c>
      <c r="L70">
        <v>24.2</v>
      </c>
      <c r="M70">
        <v>24.1</v>
      </c>
      <c r="N70">
        <v>24.1</v>
      </c>
    </row>
    <row r="71" spans="1:14" ht="15" customHeight="1">
      <c r="A71">
        <v>1947</v>
      </c>
      <c r="B71">
        <v>21.5</v>
      </c>
      <c r="C71">
        <v>21.5</v>
      </c>
      <c r="D71">
        <v>21.9</v>
      </c>
      <c r="E71">
        <v>21.9</v>
      </c>
      <c r="F71">
        <v>21.9</v>
      </c>
      <c r="G71">
        <v>22</v>
      </c>
      <c r="H71">
        <v>22.2</v>
      </c>
      <c r="I71">
        <v>22.5</v>
      </c>
      <c r="J71">
        <v>23</v>
      </c>
      <c r="K71">
        <v>23</v>
      </c>
      <c r="L71">
        <v>23.1</v>
      </c>
      <c r="M71">
        <v>23.4</v>
      </c>
      <c r="N71">
        <v>22.3</v>
      </c>
    </row>
    <row r="72" spans="1:14" ht="15" customHeight="1">
      <c r="A72">
        <v>1946</v>
      </c>
      <c r="B72">
        <v>18.2</v>
      </c>
      <c r="C72">
        <v>18.100000000000001</v>
      </c>
      <c r="D72">
        <v>18.3</v>
      </c>
      <c r="E72">
        <v>18.399999999999999</v>
      </c>
      <c r="F72">
        <v>18.5</v>
      </c>
      <c r="G72">
        <v>18.7</v>
      </c>
      <c r="H72">
        <v>19.8</v>
      </c>
      <c r="I72">
        <v>20.2</v>
      </c>
      <c r="J72">
        <v>20.399999999999999</v>
      </c>
      <c r="K72">
        <v>20.8</v>
      </c>
      <c r="L72">
        <v>21.3</v>
      </c>
      <c r="M72">
        <v>21.5</v>
      </c>
      <c r="N72">
        <v>19.5</v>
      </c>
    </row>
    <row r="73" spans="1:14" ht="15" customHeight="1">
      <c r="A73">
        <v>1945</v>
      </c>
      <c r="B73">
        <v>17.8</v>
      </c>
      <c r="C73">
        <v>17.8</v>
      </c>
      <c r="D73">
        <v>17.8</v>
      </c>
      <c r="E73">
        <v>17.8</v>
      </c>
      <c r="F73">
        <v>17.899999999999999</v>
      </c>
      <c r="G73">
        <v>18.100000000000001</v>
      </c>
      <c r="H73">
        <v>18.100000000000001</v>
      </c>
      <c r="I73">
        <v>18.100000000000001</v>
      </c>
      <c r="J73">
        <v>18.100000000000001</v>
      </c>
      <c r="K73">
        <v>18.100000000000001</v>
      </c>
      <c r="L73">
        <v>18.100000000000001</v>
      </c>
      <c r="M73">
        <v>18.2</v>
      </c>
      <c r="N73">
        <v>18</v>
      </c>
    </row>
    <row r="74" spans="1:14" ht="15" customHeight="1">
      <c r="A74">
        <v>1944</v>
      </c>
      <c r="B74">
        <v>17.399999999999999</v>
      </c>
      <c r="C74">
        <v>17.399999999999999</v>
      </c>
      <c r="D74">
        <v>17.399999999999999</v>
      </c>
      <c r="E74">
        <v>17.5</v>
      </c>
      <c r="F74">
        <v>17.5</v>
      </c>
      <c r="G74">
        <v>17.600000000000001</v>
      </c>
      <c r="H74">
        <v>17.7</v>
      </c>
      <c r="I74">
        <v>17.7</v>
      </c>
      <c r="J74">
        <v>17.7</v>
      </c>
      <c r="K74">
        <v>17.7</v>
      </c>
      <c r="L74">
        <v>17.7</v>
      </c>
      <c r="M74">
        <v>17.8</v>
      </c>
      <c r="N74">
        <v>17.600000000000001</v>
      </c>
    </row>
    <row r="75" spans="1:14" ht="15" customHeight="1">
      <c r="A75">
        <v>1943</v>
      </c>
      <c r="B75">
        <v>16.899999999999999</v>
      </c>
      <c r="C75">
        <v>16.899999999999999</v>
      </c>
      <c r="D75">
        <v>17.2</v>
      </c>
      <c r="E75">
        <v>17.399999999999999</v>
      </c>
      <c r="F75">
        <v>17.5</v>
      </c>
      <c r="G75">
        <v>17.5</v>
      </c>
      <c r="H75">
        <v>17.399999999999999</v>
      </c>
      <c r="I75">
        <v>17.3</v>
      </c>
      <c r="J75">
        <v>17.399999999999999</v>
      </c>
      <c r="K75">
        <v>17.399999999999999</v>
      </c>
      <c r="L75">
        <v>17.399999999999999</v>
      </c>
      <c r="M75">
        <v>17.399999999999999</v>
      </c>
      <c r="N75">
        <v>17.3</v>
      </c>
    </row>
    <row r="76" spans="1:14" ht="15" customHeight="1">
      <c r="A76">
        <v>1942</v>
      </c>
      <c r="B76">
        <v>15.7</v>
      </c>
      <c r="C76">
        <v>15.8</v>
      </c>
      <c r="D76">
        <v>16</v>
      </c>
      <c r="E76">
        <v>16.100000000000001</v>
      </c>
      <c r="F76">
        <v>16.3</v>
      </c>
      <c r="G76">
        <v>16.3</v>
      </c>
      <c r="H76">
        <v>16.399999999999999</v>
      </c>
      <c r="I76">
        <v>16.5</v>
      </c>
      <c r="J76">
        <v>16.5</v>
      </c>
      <c r="K76">
        <v>16.7</v>
      </c>
      <c r="L76">
        <v>16.8</v>
      </c>
      <c r="M76">
        <v>16.899999999999999</v>
      </c>
      <c r="N76">
        <v>16.3</v>
      </c>
    </row>
    <row r="77" spans="1:14" ht="15" customHeight="1">
      <c r="A77">
        <v>1941</v>
      </c>
      <c r="B77">
        <v>14.1</v>
      </c>
      <c r="C77">
        <v>14.1</v>
      </c>
      <c r="D77">
        <v>14.2</v>
      </c>
      <c r="E77">
        <v>14.3</v>
      </c>
      <c r="F77">
        <v>14.4</v>
      </c>
      <c r="G77">
        <v>14.7</v>
      </c>
      <c r="H77">
        <v>14.7</v>
      </c>
      <c r="I77">
        <v>14.9</v>
      </c>
      <c r="J77">
        <v>15.1</v>
      </c>
      <c r="K77">
        <v>15.3</v>
      </c>
      <c r="L77">
        <v>15.4</v>
      </c>
      <c r="M77">
        <v>15.5</v>
      </c>
      <c r="N77">
        <v>14.7</v>
      </c>
    </row>
    <row r="78" spans="1:14" ht="15" customHeight="1">
      <c r="A78">
        <v>1940</v>
      </c>
      <c r="B78">
        <v>13.9</v>
      </c>
      <c r="C78">
        <v>14</v>
      </c>
      <c r="D78">
        <v>14</v>
      </c>
      <c r="E78">
        <v>14</v>
      </c>
      <c r="F78">
        <v>14</v>
      </c>
      <c r="G78">
        <v>14.1</v>
      </c>
      <c r="H78">
        <v>14</v>
      </c>
      <c r="I78">
        <v>14</v>
      </c>
      <c r="J78">
        <v>14</v>
      </c>
      <c r="K78">
        <v>14</v>
      </c>
      <c r="L78">
        <v>14</v>
      </c>
      <c r="M78">
        <v>14.1</v>
      </c>
      <c r="N78">
        <v>14</v>
      </c>
    </row>
    <row r="79" spans="1:14" ht="15" customHeight="1">
      <c r="A79">
        <v>1939</v>
      </c>
      <c r="B79">
        <v>14</v>
      </c>
      <c r="C79">
        <v>13.9</v>
      </c>
      <c r="D79">
        <v>13.9</v>
      </c>
      <c r="E79">
        <v>13.8</v>
      </c>
      <c r="F79">
        <v>13.8</v>
      </c>
      <c r="G79">
        <v>13.8</v>
      </c>
      <c r="H79">
        <v>13.8</v>
      </c>
      <c r="I79">
        <v>13.8</v>
      </c>
      <c r="J79">
        <v>14.1</v>
      </c>
      <c r="K79">
        <v>14</v>
      </c>
      <c r="L79">
        <v>14</v>
      </c>
      <c r="M79">
        <v>14</v>
      </c>
      <c r="N79">
        <v>13.9</v>
      </c>
    </row>
    <row r="80" spans="1:14" ht="15" customHeight="1">
      <c r="A80">
        <v>1938</v>
      </c>
      <c r="B80">
        <v>14.2</v>
      </c>
      <c r="C80">
        <v>14.1</v>
      </c>
      <c r="D80">
        <v>14.1</v>
      </c>
      <c r="E80">
        <v>14.2</v>
      </c>
      <c r="F80">
        <v>14.1</v>
      </c>
      <c r="G80">
        <v>14.1</v>
      </c>
      <c r="H80">
        <v>14.1</v>
      </c>
      <c r="I80">
        <v>14.1</v>
      </c>
      <c r="J80">
        <v>14.1</v>
      </c>
      <c r="K80">
        <v>14</v>
      </c>
      <c r="L80">
        <v>14</v>
      </c>
      <c r="M80">
        <v>14</v>
      </c>
      <c r="N80">
        <v>14.1</v>
      </c>
    </row>
    <row r="81" spans="1:14" ht="15" customHeight="1">
      <c r="A81">
        <v>1937</v>
      </c>
      <c r="B81">
        <v>14.1</v>
      </c>
      <c r="C81">
        <v>14.1</v>
      </c>
      <c r="D81">
        <v>14.2</v>
      </c>
      <c r="E81">
        <v>14.3</v>
      </c>
      <c r="F81">
        <v>14.4</v>
      </c>
      <c r="G81">
        <v>14.4</v>
      </c>
      <c r="H81">
        <v>14.5</v>
      </c>
      <c r="I81">
        <v>14.5</v>
      </c>
      <c r="J81">
        <v>14.6</v>
      </c>
      <c r="K81">
        <v>14.6</v>
      </c>
      <c r="L81">
        <v>14.5</v>
      </c>
      <c r="M81">
        <v>14.4</v>
      </c>
      <c r="N81">
        <v>14.4</v>
      </c>
    </row>
    <row r="82" spans="1:14" ht="15" customHeight="1">
      <c r="A82">
        <v>1936</v>
      </c>
      <c r="B82">
        <v>13.8</v>
      </c>
      <c r="C82">
        <v>13.8</v>
      </c>
      <c r="D82">
        <v>13.7</v>
      </c>
      <c r="E82">
        <v>13.7</v>
      </c>
      <c r="F82">
        <v>13.7</v>
      </c>
      <c r="G82">
        <v>13.8</v>
      </c>
      <c r="H82">
        <v>13.9</v>
      </c>
      <c r="I82">
        <v>14</v>
      </c>
      <c r="J82">
        <v>14</v>
      </c>
      <c r="K82">
        <v>14</v>
      </c>
      <c r="L82">
        <v>14</v>
      </c>
      <c r="M82">
        <v>14</v>
      </c>
      <c r="N82">
        <v>13.9</v>
      </c>
    </row>
    <row r="83" spans="1:14" ht="15" customHeight="1">
      <c r="A83">
        <v>1935</v>
      </c>
      <c r="B83">
        <v>13.6</v>
      </c>
      <c r="C83">
        <v>13.7</v>
      </c>
      <c r="D83">
        <v>13.7</v>
      </c>
      <c r="E83">
        <v>13.8</v>
      </c>
      <c r="F83">
        <v>13.8</v>
      </c>
      <c r="G83">
        <v>13.7</v>
      </c>
      <c r="H83">
        <v>13.7</v>
      </c>
      <c r="I83">
        <v>13.7</v>
      </c>
      <c r="J83">
        <v>13.7</v>
      </c>
      <c r="K83">
        <v>13.7</v>
      </c>
      <c r="L83">
        <v>13.8</v>
      </c>
      <c r="M83">
        <v>13.8</v>
      </c>
      <c r="N83">
        <v>13.7</v>
      </c>
    </row>
    <row r="84" spans="1:14" ht="15" customHeight="1">
      <c r="A84">
        <v>1934</v>
      </c>
      <c r="B84">
        <v>13.2</v>
      </c>
      <c r="C84">
        <v>13.3</v>
      </c>
      <c r="D84">
        <v>13.3</v>
      </c>
      <c r="E84">
        <v>13.3</v>
      </c>
      <c r="F84">
        <v>13.3</v>
      </c>
      <c r="G84">
        <v>13.4</v>
      </c>
      <c r="H84">
        <v>13.4</v>
      </c>
      <c r="I84">
        <v>13.4</v>
      </c>
      <c r="J84">
        <v>13.6</v>
      </c>
      <c r="K84">
        <v>13.5</v>
      </c>
      <c r="L84">
        <v>13.5</v>
      </c>
      <c r="M84">
        <v>13.4</v>
      </c>
      <c r="N84">
        <v>13.4</v>
      </c>
    </row>
    <row r="85" spans="1:14" ht="15" customHeight="1">
      <c r="A85">
        <v>1933</v>
      </c>
      <c r="B85">
        <v>12.9</v>
      </c>
      <c r="C85">
        <v>12.7</v>
      </c>
      <c r="D85">
        <v>12.6</v>
      </c>
      <c r="E85">
        <v>12.6</v>
      </c>
      <c r="F85">
        <v>12.6</v>
      </c>
      <c r="G85">
        <v>12.7</v>
      </c>
      <c r="H85">
        <v>13.1</v>
      </c>
      <c r="I85">
        <v>13.2</v>
      </c>
      <c r="J85">
        <v>13.2</v>
      </c>
      <c r="K85">
        <v>13.2</v>
      </c>
      <c r="L85">
        <v>13.2</v>
      </c>
      <c r="M85">
        <v>13.2</v>
      </c>
      <c r="N85">
        <v>13</v>
      </c>
    </row>
    <row r="86" spans="1:14" ht="15" customHeight="1">
      <c r="A86">
        <v>1932</v>
      </c>
      <c r="B86">
        <v>14.3</v>
      </c>
      <c r="C86">
        <v>14.1</v>
      </c>
      <c r="D86">
        <v>14</v>
      </c>
      <c r="E86">
        <v>13.9</v>
      </c>
      <c r="F86">
        <v>13.7</v>
      </c>
      <c r="G86">
        <v>13.6</v>
      </c>
      <c r="H86">
        <v>13.6</v>
      </c>
      <c r="I86">
        <v>13.5</v>
      </c>
      <c r="J86">
        <v>13.4</v>
      </c>
      <c r="K86">
        <v>13.3</v>
      </c>
      <c r="L86">
        <v>13.2</v>
      </c>
      <c r="M86">
        <v>13.1</v>
      </c>
      <c r="N86">
        <v>13.7</v>
      </c>
    </row>
    <row r="87" spans="1:14" ht="15" customHeight="1">
      <c r="A87">
        <v>1931</v>
      </c>
      <c r="B87">
        <v>15.9</v>
      </c>
      <c r="C87">
        <v>15.7</v>
      </c>
      <c r="D87">
        <v>15.6</v>
      </c>
      <c r="E87">
        <v>15.5</v>
      </c>
      <c r="F87">
        <v>15.3</v>
      </c>
      <c r="G87">
        <v>15.1</v>
      </c>
      <c r="H87">
        <v>15.1</v>
      </c>
      <c r="I87">
        <v>15.1</v>
      </c>
      <c r="J87">
        <v>15</v>
      </c>
      <c r="K87">
        <v>14.9</v>
      </c>
      <c r="L87">
        <v>14.7</v>
      </c>
      <c r="M87">
        <v>14.6</v>
      </c>
      <c r="N87">
        <v>15.2</v>
      </c>
    </row>
    <row r="88" spans="1:14" ht="15" customHeight="1">
      <c r="A88">
        <v>1930</v>
      </c>
      <c r="B88">
        <v>17.100000000000001</v>
      </c>
      <c r="C88">
        <v>17</v>
      </c>
      <c r="D88">
        <v>16.899999999999999</v>
      </c>
      <c r="E88">
        <v>17</v>
      </c>
      <c r="F88">
        <v>16.899999999999999</v>
      </c>
      <c r="G88">
        <v>16.8</v>
      </c>
      <c r="H88">
        <v>16.600000000000001</v>
      </c>
      <c r="I88">
        <v>16.5</v>
      </c>
      <c r="J88">
        <v>16.600000000000001</v>
      </c>
      <c r="K88">
        <v>16.5</v>
      </c>
      <c r="L88">
        <v>16.399999999999999</v>
      </c>
      <c r="M88">
        <v>16.100000000000001</v>
      </c>
      <c r="N88">
        <v>16.7</v>
      </c>
    </row>
    <row r="89" spans="1:14" ht="15" customHeight="1">
      <c r="A89">
        <v>1929</v>
      </c>
      <c r="B89">
        <v>17.100000000000001</v>
      </c>
      <c r="C89">
        <v>17.100000000000001</v>
      </c>
      <c r="D89">
        <v>17</v>
      </c>
      <c r="E89">
        <v>16.899999999999999</v>
      </c>
      <c r="F89">
        <v>17</v>
      </c>
      <c r="G89">
        <v>17.100000000000001</v>
      </c>
      <c r="H89">
        <v>17.3</v>
      </c>
      <c r="I89">
        <v>17.3</v>
      </c>
      <c r="J89">
        <v>17.3</v>
      </c>
      <c r="K89">
        <v>17.3</v>
      </c>
      <c r="L89">
        <v>17.3</v>
      </c>
      <c r="M89">
        <v>17.2</v>
      </c>
      <c r="N89">
        <v>17.100000000000001</v>
      </c>
    </row>
    <row r="90" spans="1:14" ht="15" customHeight="1">
      <c r="A90">
        <v>1928</v>
      </c>
      <c r="B90">
        <v>17.3</v>
      </c>
      <c r="C90">
        <v>17.100000000000001</v>
      </c>
      <c r="D90">
        <v>17.100000000000001</v>
      </c>
      <c r="E90">
        <v>17.100000000000001</v>
      </c>
      <c r="F90">
        <v>17.2</v>
      </c>
      <c r="G90">
        <v>17.100000000000001</v>
      </c>
      <c r="H90">
        <v>17.100000000000001</v>
      </c>
      <c r="I90">
        <v>17.100000000000001</v>
      </c>
      <c r="J90">
        <v>17.3</v>
      </c>
      <c r="K90">
        <v>17.2</v>
      </c>
      <c r="L90">
        <v>17.2</v>
      </c>
      <c r="M90">
        <v>17.100000000000001</v>
      </c>
      <c r="N90">
        <v>17.100000000000001</v>
      </c>
    </row>
    <row r="91" spans="1:14" ht="15" customHeight="1">
      <c r="A91">
        <v>1927</v>
      </c>
      <c r="B91">
        <v>17.5</v>
      </c>
      <c r="C91">
        <v>17.399999999999999</v>
      </c>
      <c r="D91">
        <v>17.3</v>
      </c>
      <c r="E91">
        <v>17.3</v>
      </c>
      <c r="F91">
        <v>17.399999999999999</v>
      </c>
      <c r="G91">
        <v>17.600000000000001</v>
      </c>
      <c r="H91">
        <v>17.3</v>
      </c>
      <c r="I91">
        <v>17.2</v>
      </c>
      <c r="J91">
        <v>17.3</v>
      </c>
      <c r="K91">
        <v>17.399999999999999</v>
      </c>
      <c r="L91">
        <v>17.3</v>
      </c>
      <c r="M91">
        <v>17.3</v>
      </c>
      <c r="N91">
        <v>17.399999999999999</v>
      </c>
    </row>
    <row r="92" spans="1:14" ht="15" customHeight="1">
      <c r="A92">
        <v>1926</v>
      </c>
      <c r="B92">
        <v>17.899999999999999</v>
      </c>
      <c r="C92">
        <v>17.899999999999999</v>
      </c>
      <c r="D92">
        <v>17.8</v>
      </c>
      <c r="E92">
        <v>17.899999999999999</v>
      </c>
      <c r="F92">
        <v>17.8</v>
      </c>
      <c r="G92">
        <v>17.7</v>
      </c>
      <c r="H92">
        <v>17.5</v>
      </c>
      <c r="I92">
        <v>17.399999999999999</v>
      </c>
      <c r="J92">
        <v>17.5</v>
      </c>
      <c r="K92">
        <v>17.600000000000001</v>
      </c>
      <c r="L92">
        <v>17.7</v>
      </c>
      <c r="M92">
        <v>17.7</v>
      </c>
      <c r="N92">
        <v>17.7</v>
      </c>
    </row>
    <row r="93" spans="1:14" ht="15" customHeight="1">
      <c r="A93">
        <v>1925</v>
      </c>
      <c r="B93">
        <v>17.3</v>
      </c>
      <c r="C93">
        <v>17.2</v>
      </c>
      <c r="D93">
        <v>17.3</v>
      </c>
      <c r="E93">
        <v>17.2</v>
      </c>
      <c r="F93">
        <v>17.3</v>
      </c>
      <c r="G93">
        <v>17.5</v>
      </c>
      <c r="H93">
        <v>17.7</v>
      </c>
      <c r="I93">
        <v>17.7</v>
      </c>
      <c r="J93">
        <v>17.7</v>
      </c>
      <c r="K93">
        <v>17.7</v>
      </c>
      <c r="L93">
        <v>18</v>
      </c>
      <c r="M93">
        <v>17.899999999999999</v>
      </c>
      <c r="N93">
        <v>17.5</v>
      </c>
    </row>
    <row r="94" spans="1:14" ht="15" customHeight="1">
      <c r="A94">
        <v>1924</v>
      </c>
      <c r="B94">
        <v>17.3</v>
      </c>
      <c r="C94">
        <v>17.2</v>
      </c>
      <c r="D94">
        <v>17.100000000000001</v>
      </c>
      <c r="E94">
        <v>17</v>
      </c>
      <c r="F94">
        <v>17</v>
      </c>
      <c r="G94">
        <v>17</v>
      </c>
      <c r="H94">
        <v>17.100000000000001</v>
      </c>
      <c r="I94">
        <v>17</v>
      </c>
      <c r="J94">
        <v>17.100000000000001</v>
      </c>
      <c r="K94">
        <v>17.2</v>
      </c>
      <c r="L94">
        <v>17.2</v>
      </c>
      <c r="M94">
        <v>17.3</v>
      </c>
      <c r="N94">
        <v>17.100000000000001</v>
      </c>
    </row>
    <row r="95" spans="1:14" ht="15" customHeight="1">
      <c r="A95">
        <v>1923</v>
      </c>
      <c r="B95">
        <v>16.8</v>
      </c>
      <c r="C95">
        <v>16.8</v>
      </c>
      <c r="D95">
        <v>16.8</v>
      </c>
      <c r="E95">
        <v>16.899999999999999</v>
      </c>
      <c r="F95">
        <v>16.899999999999999</v>
      </c>
      <c r="G95">
        <v>17</v>
      </c>
      <c r="H95">
        <v>17.2</v>
      </c>
      <c r="I95">
        <v>17.100000000000001</v>
      </c>
      <c r="J95">
        <v>17.2</v>
      </c>
      <c r="K95">
        <v>17.3</v>
      </c>
      <c r="L95">
        <v>17.3</v>
      </c>
      <c r="M95">
        <v>17.3</v>
      </c>
      <c r="N95">
        <v>17.100000000000001</v>
      </c>
    </row>
    <row r="96" spans="1:14" ht="15" customHeight="1">
      <c r="A96">
        <v>1922</v>
      </c>
      <c r="B96">
        <v>16.899999999999999</v>
      </c>
      <c r="C96">
        <v>16.899999999999999</v>
      </c>
      <c r="D96">
        <v>16.7</v>
      </c>
      <c r="E96">
        <v>16.7</v>
      </c>
      <c r="F96">
        <v>16.7</v>
      </c>
      <c r="G96">
        <v>16.7</v>
      </c>
      <c r="H96">
        <v>16.8</v>
      </c>
      <c r="I96">
        <v>16.600000000000001</v>
      </c>
      <c r="J96">
        <v>16.600000000000001</v>
      </c>
      <c r="K96">
        <v>16.7</v>
      </c>
      <c r="L96">
        <v>16.8</v>
      </c>
      <c r="M96">
        <v>16.899999999999999</v>
      </c>
      <c r="N96">
        <v>16.8</v>
      </c>
    </row>
    <row r="97" spans="1:14" ht="15" customHeight="1">
      <c r="A97">
        <v>1921</v>
      </c>
      <c r="B97">
        <v>19</v>
      </c>
      <c r="C97">
        <v>18.399999999999999</v>
      </c>
      <c r="D97">
        <v>18.3</v>
      </c>
      <c r="E97">
        <v>18.100000000000001</v>
      </c>
      <c r="F97">
        <v>17.7</v>
      </c>
      <c r="G97">
        <v>17.600000000000001</v>
      </c>
      <c r="H97">
        <v>17.7</v>
      </c>
      <c r="I97">
        <v>17.7</v>
      </c>
      <c r="J97">
        <v>17.5</v>
      </c>
      <c r="K97">
        <v>17.5</v>
      </c>
      <c r="L97">
        <v>17.399999999999999</v>
      </c>
      <c r="M97">
        <v>17.3</v>
      </c>
      <c r="N97">
        <v>17.899999999999999</v>
      </c>
    </row>
    <row r="98" spans="1:14" ht="15" customHeight="1">
      <c r="A98">
        <v>1920</v>
      </c>
      <c r="B98">
        <v>19.3</v>
      </c>
      <c r="C98">
        <v>19.5</v>
      </c>
      <c r="D98">
        <v>19.7</v>
      </c>
      <c r="E98">
        <v>20.3</v>
      </c>
      <c r="F98">
        <v>20.6</v>
      </c>
      <c r="G98">
        <v>20.9</v>
      </c>
      <c r="H98">
        <v>20.8</v>
      </c>
      <c r="I98">
        <v>20.3</v>
      </c>
      <c r="J98">
        <v>20</v>
      </c>
      <c r="K98">
        <v>19.899999999999999</v>
      </c>
      <c r="L98">
        <v>19.8</v>
      </c>
      <c r="M98">
        <v>19.399999999999999</v>
      </c>
      <c r="N98">
        <v>20</v>
      </c>
    </row>
    <row r="99" spans="1:14" ht="15" customHeight="1">
      <c r="A99">
        <v>1919</v>
      </c>
      <c r="B99">
        <v>16.5</v>
      </c>
      <c r="C99">
        <v>16.2</v>
      </c>
      <c r="D99">
        <v>16.399999999999999</v>
      </c>
      <c r="E99">
        <v>16.7</v>
      </c>
      <c r="F99">
        <v>16.899999999999999</v>
      </c>
      <c r="G99">
        <v>16.899999999999999</v>
      </c>
      <c r="H99">
        <v>17.399999999999999</v>
      </c>
      <c r="I99">
        <v>17.7</v>
      </c>
      <c r="J99">
        <v>17.8</v>
      </c>
      <c r="K99">
        <v>18.100000000000001</v>
      </c>
      <c r="L99">
        <v>18.5</v>
      </c>
      <c r="M99">
        <v>18.899999999999999</v>
      </c>
      <c r="N99">
        <v>17.3</v>
      </c>
    </row>
    <row r="100" spans="1:14" ht="15" customHeight="1">
      <c r="A100">
        <v>1918</v>
      </c>
      <c r="B100">
        <v>14</v>
      </c>
      <c r="C100">
        <v>14.1</v>
      </c>
      <c r="D100">
        <v>14</v>
      </c>
      <c r="E100">
        <v>14.2</v>
      </c>
      <c r="F100">
        <v>14.5</v>
      </c>
      <c r="G100">
        <v>14.7</v>
      </c>
      <c r="H100">
        <v>15.1</v>
      </c>
      <c r="I100">
        <v>15.4</v>
      </c>
      <c r="J100">
        <v>15.7</v>
      </c>
      <c r="K100">
        <v>16</v>
      </c>
      <c r="L100">
        <v>16.3</v>
      </c>
      <c r="M100">
        <v>16.5</v>
      </c>
      <c r="N100">
        <v>15.1</v>
      </c>
    </row>
    <row r="101" spans="1:14" ht="15" customHeight="1">
      <c r="A101">
        <v>1917</v>
      </c>
      <c r="B101">
        <v>11.7</v>
      </c>
      <c r="C101">
        <v>12</v>
      </c>
      <c r="D101">
        <v>12</v>
      </c>
      <c r="E101">
        <v>12.6</v>
      </c>
      <c r="F101">
        <v>12.8</v>
      </c>
      <c r="G101">
        <v>13</v>
      </c>
      <c r="H101">
        <v>12.8</v>
      </c>
      <c r="I101">
        <v>13</v>
      </c>
      <c r="J101">
        <v>13.3</v>
      </c>
      <c r="K101">
        <v>13.5</v>
      </c>
      <c r="L101">
        <v>13.5</v>
      </c>
      <c r="M101">
        <v>13.7</v>
      </c>
      <c r="N101">
        <v>12.8</v>
      </c>
    </row>
    <row r="102" spans="1:14" ht="15" customHeight="1">
      <c r="A102">
        <v>1916</v>
      </c>
      <c r="B102">
        <v>10.4</v>
      </c>
      <c r="C102">
        <v>10.4</v>
      </c>
      <c r="D102">
        <v>10.5</v>
      </c>
      <c r="E102">
        <v>10.6</v>
      </c>
      <c r="F102">
        <v>10.7</v>
      </c>
      <c r="G102">
        <v>10.8</v>
      </c>
      <c r="H102">
        <v>10.8</v>
      </c>
      <c r="I102">
        <v>10.9</v>
      </c>
      <c r="J102">
        <v>11.1</v>
      </c>
      <c r="K102">
        <v>11.3</v>
      </c>
      <c r="L102">
        <v>11.5</v>
      </c>
      <c r="M102">
        <v>11.6</v>
      </c>
      <c r="N102">
        <v>10.9</v>
      </c>
    </row>
    <row r="103" spans="1:14" ht="15" customHeight="1">
      <c r="A103">
        <v>1915</v>
      </c>
      <c r="B103">
        <v>10.1</v>
      </c>
      <c r="C103">
        <v>10</v>
      </c>
      <c r="D103">
        <v>9.9</v>
      </c>
      <c r="E103">
        <v>10</v>
      </c>
      <c r="F103">
        <v>10.1</v>
      </c>
      <c r="G103">
        <v>10.1</v>
      </c>
      <c r="H103">
        <v>10.1</v>
      </c>
      <c r="I103">
        <v>10.1</v>
      </c>
      <c r="J103">
        <v>10.1</v>
      </c>
      <c r="K103">
        <v>10.199999999999999</v>
      </c>
      <c r="L103">
        <v>10.3</v>
      </c>
      <c r="M103">
        <v>10.3</v>
      </c>
      <c r="N103">
        <v>10.1</v>
      </c>
    </row>
    <row r="104" spans="1:14" ht="15" customHeight="1">
      <c r="A104">
        <v>1914</v>
      </c>
      <c r="B104">
        <v>10</v>
      </c>
      <c r="C104">
        <v>9.9</v>
      </c>
      <c r="D104">
        <v>9.9</v>
      </c>
      <c r="E104">
        <v>9.8000000000000007</v>
      </c>
      <c r="F104">
        <v>9.9</v>
      </c>
      <c r="G104">
        <v>9.9</v>
      </c>
      <c r="H104">
        <v>10</v>
      </c>
      <c r="I104">
        <v>10.199999999999999</v>
      </c>
      <c r="J104">
        <v>10.199999999999999</v>
      </c>
      <c r="K104">
        <v>10.1</v>
      </c>
      <c r="L104">
        <v>10.199999999999999</v>
      </c>
      <c r="M104">
        <v>10.1</v>
      </c>
      <c r="N104">
        <v>10</v>
      </c>
    </row>
    <row r="105" spans="1:14" ht="15" customHeight="1">
      <c r="A105">
        <v>1913</v>
      </c>
      <c r="B105">
        <v>9.8000000000000007</v>
      </c>
      <c r="C105">
        <v>9.8000000000000007</v>
      </c>
      <c r="D105">
        <v>9.8000000000000007</v>
      </c>
      <c r="E105">
        <v>9.8000000000000007</v>
      </c>
      <c r="F105">
        <v>9.6999999999999993</v>
      </c>
      <c r="G105">
        <v>9.8000000000000007</v>
      </c>
      <c r="H105">
        <v>9.9</v>
      </c>
      <c r="I105">
        <v>9.9</v>
      </c>
      <c r="J105">
        <v>10</v>
      </c>
      <c r="K105">
        <v>10</v>
      </c>
      <c r="L105">
        <v>10.1</v>
      </c>
      <c r="M105">
        <v>10</v>
      </c>
      <c r="N105">
        <v>9.9</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P114"/>
  <sheetViews>
    <sheetView topLeftCell="E1" workbookViewId="0">
      <selection activeCell="A2" sqref="A2"/>
    </sheetView>
  </sheetViews>
  <sheetFormatPr baseColWidth="10" defaultRowHeight="15" x14ac:dyDescent="0"/>
  <sheetData>
    <row r="1" spans="1:16">
      <c r="A1" t="s">
        <v>6878</v>
      </c>
      <c r="B1" t="s">
        <v>6879</v>
      </c>
      <c r="C1" t="s">
        <v>6880</v>
      </c>
      <c r="D1" t="s">
        <v>6881</v>
      </c>
      <c r="E1" t="s">
        <v>6882</v>
      </c>
      <c r="F1" t="s">
        <v>6883</v>
      </c>
      <c r="G1" t="s">
        <v>6884</v>
      </c>
      <c r="H1" t="s">
        <v>6885</v>
      </c>
      <c r="I1" t="s">
        <v>6886</v>
      </c>
      <c r="J1" t="s">
        <v>6887</v>
      </c>
      <c r="K1" t="s">
        <v>6888</v>
      </c>
      <c r="L1" t="s">
        <v>6889</v>
      </c>
      <c r="M1" t="s">
        <v>6890</v>
      </c>
      <c r="N1" t="s">
        <v>6891</v>
      </c>
      <c r="P1" t="s">
        <v>6892</v>
      </c>
    </row>
    <row r="2" spans="1:16">
      <c r="A2">
        <v>2016</v>
      </c>
      <c r="B2" s="32">
        <v>1.37E-2</v>
      </c>
      <c r="C2" s="32">
        <v>1.0200000000000001E-2</v>
      </c>
      <c r="D2" s="32">
        <v>8.5000000000000006E-3</v>
      </c>
      <c r="E2" s="32">
        <v>1.1299999999999999E-2</v>
      </c>
      <c r="F2" s="32">
        <v>1.0200000000000001E-2</v>
      </c>
      <c r="G2" s="32">
        <v>1.01E-2</v>
      </c>
      <c r="H2" s="32">
        <v>8.3999999999999995E-3</v>
      </c>
      <c r="I2" s="32">
        <v>1.06E-2</v>
      </c>
      <c r="P2" t="s">
        <v>6893</v>
      </c>
    </row>
    <row r="3" spans="1:16">
      <c r="A3">
        <v>2015</v>
      </c>
      <c r="B3" s="32">
        <v>-8.9999999999999998E-4</v>
      </c>
      <c r="C3" s="32">
        <v>-2.9999999999999997E-4</v>
      </c>
      <c r="D3" s="32">
        <v>-6.9999999999999999E-4</v>
      </c>
      <c r="E3" s="32">
        <v>-2E-3</v>
      </c>
      <c r="F3" s="32">
        <v>-4.0000000000000002E-4</v>
      </c>
      <c r="G3" s="32">
        <v>1.1999999999999999E-3</v>
      </c>
      <c r="H3" s="32">
        <v>1.6999999999999999E-3</v>
      </c>
      <c r="I3" s="32">
        <v>2E-3</v>
      </c>
      <c r="J3" s="32">
        <v>-4.0000000000000002E-4</v>
      </c>
      <c r="K3" s="32">
        <v>1.6999999999999999E-3</v>
      </c>
      <c r="L3" s="32">
        <v>5.0000000000000001E-3</v>
      </c>
      <c r="M3" s="32">
        <v>7.3000000000000001E-3</v>
      </c>
      <c r="N3" s="32">
        <v>1.1999999999999999E-3</v>
      </c>
      <c r="O3" s="32"/>
      <c r="P3" t="s">
        <v>6894</v>
      </c>
    </row>
    <row r="4" spans="1:16">
      <c r="A4">
        <v>2014</v>
      </c>
      <c r="B4" s="32">
        <v>1.5800000000000002E-2</v>
      </c>
      <c r="C4" s="32">
        <v>1.1299999999999999E-2</v>
      </c>
      <c r="D4" s="32">
        <v>1.5100000000000001E-2</v>
      </c>
      <c r="E4" s="32">
        <v>1.95E-2</v>
      </c>
      <c r="F4" s="32">
        <v>2.1299999999999999E-2</v>
      </c>
      <c r="G4" s="32">
        <v>2.07E-2</v>
      </c>
      <c r="H4" s="32">
        <v>1.9900000000000001E-2</v>
      </c>
      <c r="I4" s="32">
        <v>1.7000000000000001E-2</v>
      </c>
      <c r="J4" s="32">
        <v>1.66E-2</v>
      </c>
      <c r="K4" s="32">
        <v>1.66E-2</v>
      </c>
      <c r="L4" s="32">
        <v>1.32E-2</v>
      </c>
      <c r="M4" s="32">
        <v>7.6E-3</v>
      </c>
      <c r="N4" s="32">
        <v>1.6199999999999999E-2</v>
      </c>
      <c r="P4" t="s">
        <v>6895</v>
      </c>
    </row>
    <row r="5" spans="1:16">
      <c r="A5">
        <v>2013</v>
      </c>
      <c r="B5" s="32">
        <v>1.5900000000000001E-2</v>
      </c>
      <c r="C5" s="32">
        <v>1.9800000000000002E-2</v>
      </c>
      <c r="D5" s="32">
        <v>1.47E-2</v>
      </c>
      <c r="E5" s="32">
        <v>1.06E-2</v>
      </c>
      <c r="F5" s="32">
        <v>1.3599999999999999E-2</v>
      </c>
      <c r="G5" s="32">
        <v>1.7500000000000002E-2</v>
      </c>
      <c r="H5" s="32">
        <v>1.9599999999999999E-2</v>
      </c>
      <c r="I5" s="32">
        <v>1.52E-2</v>
      </c>
      <c r="J5" s="32">
        <v>1.18E-2</v>
      </c>
      <c r="K5" s="32">
        <v>9.5999999999999992E-3</v>
      </c>
      <c r="L5" s="32">
        <v>1.24E-2</v>
      </c>
      <c r="M5" s="32">
        <v>1.4999999999999999E-2</v>
      </c>
      <c r="N5" s="32">
        <v>1.47E-2</v>
      </c>
    </row>
    <row r="6" spans="1:16">
      <c r="A6">
        <v>2012</v>
      </c>
      <c r="B6" s="32">
        <v>2.93E-2</v>
      </c>
      <c r="C6" s="32">
        <v>2.87E-2</v>
      </c>
      <c r="D6" s="32">
        <v>2.6499999999999999E-2</v>
      </c>
      <c r="E6" s="32">
        <v>2.3E-2</v>
      </c>
      <c r="F6" s="32">
        <v>1.7000000000000001E-2</v>
      </c>
      <c r="G6" s="32">
        <v>1.66E-2</v>
      </c>
      <c r="H6" s="32">
        <v>1.41E-2</v>
      </c>
      <c r="I6" s="32">
        <v>1.6899999999999998E-2</v>
      </c>
      <c r="J6" s="32">
        <v>1.9900000000000001E-2</v>
      </c>
      <c r="K6" s="32">
        <v>2.1600000000000001E-2</v>
      </c>
      <c r="L6" s="32">
        <v>1.7600000000000001E-2</v>
      </c>
      <c r="M6" s="32">
        <v>1.7399999999999999E-2</v>
      </c>
      <c r="N6" s="32">
        <v>2.07E-2</v>
      </c>
    </row>
    <row r="7" spans="1:16">
      <c r="A7">
        <v>2011</v>
      </c>
      <c r="B7" s="32">
        <v>1.6299999999999999E-2</v>
      </c>
      <c r="C7" s="32">
        <v>2.1100000000000001E-2</v>
      </c>
      <c r="D7" s="32">
        <v>2.6800000000000001E-2</v>
      </c>
      <c r="E7" s="32">
        <v>3.1600000000000003E-2</v>
      </c>
      <c r="F7" s="32">
        <v>3.5700000000000003E-2</v>
      </c>
      <c r="G7" s="32">
        <v>3.56E-2</v>
      </c>
      <c r="H7" s="32">
        <v>3.6299999999999999E-2</v>
      </c>
      <c r="I7" s="32">
        <v>3.7699999999999997E-2</v>
      </c>
      <c r="J7" s="32">
        <v>3.8699999999999998E-2</v>
      </c>
      <c r="K7" s="32">
        <v>3.5299999999999998E-2</v>
      </c>
      <c r="L7" s="32">
        <v>3.39E-2</v>
      </c>
      <c r="M7" s="32">
        <v>2.9600000000000001E-2</v>
      </c>
      <c r="N7" s="32">
        <v>3.1600000000000003E-2</v>
      </c>
    </row>
    <row r="8" spans="1:16">
      <c r="A8">
        <v>2010</v>
      </c>
      <c r="B8" s="32">
        <v>2.63E-2</v>
      </c>
      <c r="C8" s="32">
        <v>2.1399999999999999E-2</v>
      </c>
      <c r="D8" s="32">
        <v>2.3099999999999999E-2</v>
      </c>
      <c r="E8" s="32">
        <v>2.24E-2</v>
      </c>
      <c r="F8" s="32">
        <v>2.0199999999999999E-2</v>
      </c>
      <c r="G8" s="32">
        <v>1.0500000000000001E-2</v>
      </c>
      <c r="H8" s="32">
        <v>1.24E-2</v>
      </c>
      <c r="I8" s="32">
        <v>1.15E-2</v>
      </c>
      <c r="J8" s="32">
        <v>1.14E-2</v>
      </c>
      <c r="K8" s="32">
        <v>1.17E-2</v>
      </c>
      <c r="L8" s="32">
        <v>1.14E-2</v>
      </c>
      <c r="M8" s="32">
        <v>1.4999999999999999E-2</v>
      </c>
      <c r="N8" s="32">
        <v>1.6400000000000001E-2</v>
      </c>
    </row>
    <row r="9" spans="1:16">
      <c r="A9">
        <v>2009</v>
      </c>
      <c r="B9" s="32">
        <v>2.9999999999999997E-4</v>
      </c>
      <c r="C9" s="32">
        <v>2.3999999999999998E-3</v>
      </c>
      <c r="D9" s="32">
        <v>-3.8E-3</v>
      </c>
      <c r="E9" s="32">
        <v>-7.4000000000000003E-3</v>
      </c>
      <c r="F9" s="32">
        <v>-1.2800000000000001E-2</v>
      </c>
      <c r="G9" s="32">
        <v>-1.43E-2</v>
      </c>
      <c r="H9" s="32">
        <v>-2.1000000000000001E-2</v>
      </c>
      <c r="I9" s="32">
        <v>-1.4800000000000001E-2</v>
      </c>
      <c r="J9" s="32">
        <v>-1.29E-2</v>
      </c>
      <c r="K9" s="32">
        <v>-1.8E-3</v>
      </c>
      <c r="L9" s="32">
        <v>1.84E-2</v>
      </c>
      <c r="M9" s="32">
        <v>2.7199999999999998E-2</v>
      </c>
      <c r="N9" s="32">
        <v>-3.3999999999999998E-3</v>
      </c>
    </row>
    <row r="10" spans="1:16">
      <c r="A10">
        <v>2008</v>
      </c>
      <c r="B10" s="32">
        <v>4.2799999999999998E-2</v>
      </c>
      <c r="C10" s="32">
        <v>4.0300000000000002E-2</v>
      </c>
      <c r="D10" s="32">
        <v>3.9800000000000002E-2</v>
      </c>
      <c r="E10" s="32">
        <v>3.9399999999999998E-2</v>
      </c>
      <c r="F10" s="32">
        <v>4.1799999999999997E-2</v>
      </c>
      <c r="G10" s="32">
        <v>5.0200000000000002E-2</v>
      </c>
      <c r="H10" s="32">
        <v>5.6000000000000001E-2</v>
      </c>
      <c r="I10" s="32">
        <v>5.3699999999999998E-2</v>
      </c>
      <c r="J10" s="32">
        <v>4.9399999999999999E-2</v>
      </c>
      <c r="K10" s="32">
        <v>3.6600000000000001E-2</v>
      </c>
      <c r="L10" s="32">
        <v>1.0699999999999999E-2</v>
      </c>
      <c r="M10" s="32">
        <v>8.9999999999999998E-4</v>
      </c>
      <c r="N10" s="32">
        <v>3.85E-2</v>
      </c>
    </row>
    <row r="11" spans="1:16">
      <c r="A11">
        <v>2007</v>
      </c>
      <c r="B11" s="32">
        <v>2.0799999999999999E-2</v>
      </c>
      <c r="C11" s="32">
        <v>2.4199999999999999E-2</v>
      </c>
      <c r="D11" s="32">
        <v>2.7799999999999998E-2</v>
      </c>
      <c r="E11" s="32">
        <v>2.5700000000000001E-2</v>
      </c>
      <c r="F11" s="32">
        <v>2.69E-2</v>
      </c>
      <c r="G11" s="32">
        <v>2.69E-2</v>
      </c>
      <c r="H11" s="32">
        <v>2.3599999999999999E-2</v>
      </c>
      <c r="I11" s="32">
        <v>1.9699999999999999E-2</v>
      </c>
      <c r="J11" s="32">
        <v>2.76E-2</v>
      </c>
      <c r="K11" s="32">
        <v>3.5400000000000001E-2</v>
      </c>
      <c r="L11" s="32">
        <v>4.3099999999999999E-2</v>
      </c>
      <c r="M11" s="32">
        <v>4.0800000000000003E-2</v>
      </c>
      <c r="N11" s="32">
        <v>2.8500000000000001E-2</v>
      </c>
    </row>
    <row r="12" spans="1:16">
      <c r="A12">
        <v>2006</v>
      </c>
      <c r="B12" s="32">
        <v>3.9899999999999998E-2</v>
      </c>
      <c r="C12" s="32">
        <v>3.5999999999999997E-2</v>
      </c>
      <c r="D12" s="32">
        <v>3.3599999999999998E-2</v>
      </c>
      <c r="E12" s="32">
        <v>3.5499999999999997E-2</v>
      </c>
      <c r="F12" s="32">
        <v>4.1700000000000001E-2</v>
      </c>
      <c r="G12" s="32">
        <v>4.3200000000000002E-2</v>
      </c>
      <c r="H12" s="32">
        <v>4.1500000000000002E-2</v>
      </c>
      <c r="I12" s="32">
        <v>3.8199999999999998E-2</v>
      </c>
      <c r="J12" s="32">
        <v>2.06E-2</v>
      </c>
      <c r="K12" s="32">
        <v>1.3100000000000001E-2</v>
      </c>
      <c r="L12" s="32">
        <v>1.9699999999999999E-2</v>
      </c>
      <c r="M12" s="32">
        <v>2.5399999999999999E-2</v>
      </c>
      <c r="N12" s="32">
        <v>3.2399999999999998E-2</v>
      </c>
    </row>
    <row r="13" spans="1:16">
      <c r="A13">
        <v>2005</v>
      </c>
      <c r="B13" s="32">
        <v>2.9700000000000001E-2</v>
      </c>
      <c r="C13" s="32">
        <v>3.0099999999999998E-2</v>
      </c>
      <c r="D13" s="32">
        <v>3.15E-2</v>
      </c>
      <c r="E13" s="32">
        <v>3.5099999999999999E-2</v>
      </c>
      <c r="F13" s="32">
        <v>2.8000000000000001E-2</v>
      </c>
      <c r="G13" s="32">
        <v>2.53E-2</v>
      </c>
      <c r="H13" s="32">
        <v>3.1699999999999999E-2</v>
      </c>
      <c r="I13" s="32">
        <v>3.6400000000000002E-2</v>
      </c>
      <c r="J13" s="32">
        <v>4.6899999999999997E-2</v>
      </c>
      <c r="K13" s="32">
        <v>4.3499999999999997E-2</v>
      </c>
      <c r="L13" s="32">
        <v>3.4599999999999999E-2</v>
      </c>
      <c r="M13" s="32">
        <v>3.4200000000000001E-2</v>
      </c>
      <c r="N13" s="32">
        <v>3.39E-2</v>
      </c>
    </row>
    <row r="14" spans="1:16">
      <c r="A14">
        <v>2004</v>
      </c>
      <c r="B14" s="32">
        <v>1.9300000000000001E-2</v>
      </c>
      <c r="C14" s="32">
        <v>1.6899999999999998E-2</v>
      </c>
      <c r="D14" s="32">
        <v>1.7399999999999999E-2</v>
      </c>
      <c r="E14" s="32">
        <v>2.29E-2</v>
      </c>
      <c r="F14" s="32">
        <v>3.0499999999999999E-2</v>
      </c>
      <c r="G14" s="32">
        <v>3.27E-2</v>
      </c>
      <c r="H14" s="32">
        <v>2.9899999999999999E-2</v>
      </c>
      <c r="I14" s="32">
        <v>2.6499999999999999E-2</v>
      </c>
      <c r="J14" s="32">
        <v>2.5399999999999999E-2</v>
      </c>
      <c r="K14" s="32">
        <v>3.1899999999999998E-2</v>
      </c>
      <c r="L14" s="32">
        <v>3.5200000000000002E-2</v>
      </c>
      <c r="M14" s="32">
        <v>3.2599999999999997E-2</v>
      </c>
      <c r="N14" s="32">
        <v>2.6800000000000001E-2</v>
      </c>
    </row>
    <row r="15" spans="1:16">
      <c r="A15">
        <v>2003</v>
      </c>
      <c r="B15" s="32">
        <v>2.5999999999999999E-2</v>
      </c>
      <c r="C15" s="32">
        <v>2.98E-2</v>
      </c>
      <c r="D15" s="32">
        <v>3.0200000000000001E-2</v>
      </c>
      <c r="E15" s="32">
        <v>2.2200000000000001E-2</v>
      </c>
      <c r="F15" s="32">
        <v>2.06E-2</v>
      </c>
      <c r="G15" s="32">
        <v>2.1100000000000001E-2</v>
      </c>
      <c r="H15" s="32">
        <v>2.1100000000000001E-2</v>
      </c>
      <c r="I15" s="32">
        <v>2.1600000000000001E-2</v>
      </c>
      <c r="J15" s="32">
        <v>2.3199999999999998E-2</v>
      </c>
      <c r="K15" s="32">
        <v>2.0400000000000001E-2</v>
      </c>
      <c r="L15" s="32">
        <v>1.77E-2</v>
      </c>
      <c r="M15" s="32">
        <v>1.8800000000000001E-2</v>
      </c>
      <c r="N15" s="32">
        <v>2.2700000000000001E-2</v>
      </c>
    </row>
    <row r="16" spans="1:16">
      <c r="A16">
        <v>2002</v>
      </c>
      <c r="B16" s="32">
        <v>1.14E-2</v>
      </c>
      <c r="C16" s="32">
        <v>1.14E-2</v>
      </c>
      <c r="D16" s="32">
        <v>1.4800000000000001E-2</v>
      </c>
      <c r="E16" s="32">
        <v>1.6400000000000001E-2</v>
      </c>
      <c r="F16" s="32">
        <v>1.18E-2</v>
      </c>
      <c r="G16" s="32">
        <v>1.0699999999999999E-2</v>
      </c>
      <c r="H16" s="32">
        <v>1.46E-2</v>
      </c>
      <c r="I16" s="32">
        <v>1.7999999999999999E-2</v>
      </c>
      <c r="J16" s="32">
        <v>1.5100000000000001E-2</v>
      </c>
      <c r="K16" s="32">
        <v>2.0299999999999999E-2</v>
      </c>
      <c r="L16" s="32">
        <v>2.1999999999999999E-2</v>
      </c>
      <c r="M16" s="32">
        <v>2.3800000000000002E-2</v>
      </c>
      <c r="N16" s="32">
        <v>1.5900000000000001E-2</v>
      </c>
    </row>
    <row r="17" spans="1:14">
      <c r="A17">
        <v>2001</v>
      </c>
      <c r="B17" s="32">
        <v>3.73E-2</v>
      </c>
      <c r="C17" s="32">
        <v>3.5299999999999998E-2</v>
      </c>
      <c r="D17" s="32">
        <v>2.92E-2</v>
      </c>
      <c r="E17" s="32">
        <v>3.27E-2</v>
      </c>
      <c r="F17" s="32">
        <v>3.6200000000000003E-2</v>
      </c>
      <c r="G17" s="32">
        <v>3.2500000000000001E-2</v>
      </c>
      <c r="H17" s="32">
        <v>2.7199999999999998E-2</v>
      </c>
      <c r="I17" s="32">
        <v>2.7199999999999998E-2</v>
      </c>
      <c r="J17" s="32">
        <v>2.6499999999999999E-2</v>
      </c>
      <c r="K17" s="32">
        <v>2.1299999999999999E-2</v>
      </c>
      <c r="L17" s="32">
        <v>1.9E-2</v>
      </c>
      <c r="M17" s="32">
        <v>1.55E-2</v>
      </c>
      <c r="N17" s="32">
        <v>2.8299999999999999E-2</v>
      </c>
    </row>
    <row r="18" spans="1:14">
      <c r="A18">
        <v>2000</v>
      </c>
      <c r="B18" s="32">
        <v>2.7400000000000001E-2</v>
      </c>
      <c r="C18" s="32">
        <v>3.2199999999999999E-2</v>
      </c>
      <c r="D18" s="32">
        <v>3.7600000000000001E-2</v>
      </c>
      <c r="E18" s="32">
        <v>3.0700000000000002E-2</v>
      </c>
      <c r="F18" s="32">
        <v>3.1899999999999998E-2</v>
      </c>
      <c r="G18" s="32">
        <v>3.73E-2</v>
      </c>
      <c r="H18" s="32">
        <v>3.6600000000000001E-2</v>
      </c>
      <c r="I18" s="32">
        <v>3.4099999999999998E-2</v>
      </c>
      <c r="J18" s="32">
        <v>3.4500000000000003E-2</v>
      </c>
      <c r="K18" s="32">
        <v>3.4500000000000003E-2</v>
      </c>
      <c r="L18" s="32">
        <v>3.4500000000000003E-2</v>
      </c>
      <c r="M18" s="32">
        <v>3.39E-2</v>
      </c>
      <c r="N18" s="32">
        <v>3.3799999999999997E-2</v>
      </c>
    </row>
    <row r="19" spans="1:14">
      <c r="A19">
        <v>1999</v>
      </c>
      <c r="B19" s="32">
        <v>1.67E-2</v>
      </c>
      <c r="C19" s="32">
        <v>1.61E-2</v>
      </c>
      <c r="D19" s="32">
        <v>1.7299999999999999E-2</v>
      </c>
      <c r="E19" s="32">
        <v>2.2800000000000001E-2</v>
      </c>
      <c r="F19" s="32">
        <v>2.0899999999999998E-2</v>
      </c>
      <c r="G19" s="32">
        <v>1.9599999999999999E-2</v>
      </c>
      <c r="H19" s="32">
        <v>2.1399999999999999E-2</v>
      </c>
      <c r="I19" s="32">
        <v>2.2599999999999999E-2</v>
      </c>
      <c r="J19" s="32">
        <v>2.63E-2</v>
      </c>
      <c r="K19" s="32">
        <v>2.5600000000000001E-2</v>
      </c>
      <c r="L19" s="32">
        <v>2.6200000000000001E-2</v>
      </c>
      <c r="M19" s="32">
        <v>2.6800000000000001E-2</v>
      </c>
      <c r="N19" s="32">
        <v>2.1899999999999999E-2</v>
      </c>
    </row>
    <row r="20" spans="1:14">
      <c r="A20">
        <v>1998</v>
      </c>
      <c r="B20" s="32">
        <v>1.5699999999999999E-2</v>
      </c>
      <c r="C20" s="32">
        <v>1.44E-2</v>
      </c>
      <c r="D20" s="32">
        <v>1.37E-2</v>
      </c>
      <c r="E20" s="32">
        <v>1.44E-2</v>
      </c>
      <c r="F20" s="32">
        <v>1.6899999999999998E-2</v>
      </c>
      <c r="G20" s="32">
        <v>1.6799999999999999E-2</v>
      </c>
      <c r="H20" s="32">
        <v>1.6799999999999999E-2</v>
      </c>
      <c r="I20" s="32">
        <v>1.6199999999999999E-2</v>
      </c>
      <c r="J20" s="32">
        <v>1.49E-2</v>
      </c>
      <c r="K20" s="32">
        <v>1.49E-2</v>
      </c>
      <c r="L20" s="32">
        <v>1.55E-2</v>
      </c>
      <c r="M20" s="32">
        <v>1.61E-2</v>
      </c>
      <c r="N20" s="32">
        <v>1.55E-2</v>
      </c>
    </row>
    <row r="21" spans="1:14">
      <c r="A21">
        <v>1997</v>
      </c>
      <c r="B21" s="32">
        <v>3.04E-2</v>
      </c>
      <c r="C21" s="32">
        <v>3.0300000000000001E-2</v>
      </c>
      <c r="D21" s="32">
        <v>2.76E-2</v>
      </c>
      <c r="E21" s="32">
        <v>2.5000000000000001E-2</v>
      </c>
      <c r="F21" s="32">
        <v>2.23E-2</v>
      </c>
      <c r="G21" s="32">
        <v>2.3E-2</v>
      </c>
      <c r="H21" s="32">
        <v>2.23E-2</v>
      </c>
      <c r="I21" s="32">
        <v>2.23E-2</v>
      </c>
      <c r="J21" s="32">
        <v>2.1499999999999998E-2</v>
      </c>
      <c r="K21" s="32">
        <v>2.0799999999999999E-2</v>
      </c>
      <c r="L21" s="32">
        <v>1.83E-2</v>
      </c>
      <c r="M21" s="32">
        <v>1.7000000000000001E-2</v>
      </c>
      <c r="N21" s="32">
        <v>2.3400000000000001E-2</v>
      </c>
    </row>
    <row r="22" spans="1:14">
      <c r="A22">
        <v>1996</v>
      </c>
      <c r="B22" s="32">
        <v>2.7300000000000001E-2</v>
      </c>
      <c r="C22" s="32">
        <v>2.6499999999999999E-2</v>
      </c>
      <c r="D22" s="32">
        <v>2.8400000000000002E-2</v>
      </c>
      <c r="E22" s="32">
        <v>2.9000000000000001E-2</v>
      </c>
      <c r="F22" s="32">
        <v>2.8899999999999999E-2</v>
      </c>
      <c r="G22" s="32">
        <v>2.75E-2</v>
      </c>
      <c r="H22" s="32">
        <v>2.9499999999999998E-2</v>
      </c>
      <c r="I22" s="32">
        <v>2.8799999999999999E-2</v>
      </c>
      <c r="J22" s="32">
        <v>0.03</v>
      </c>
      <c r="K22" s="32">
        <v>2.9899999999999999E-2</v>
      </c>
      <c r="L22" s="32">
        <v>3.2599999999999997E-2</v>
      </c>
      <c r="M22" s="32">
        <v>3.32E-2</v>
      </c>
      <c r="N22" s="32">
        <v>2.93E-2</v>
      </c>
    </row>
    <row r="23" spans="1:14">
      <c r="A23">
        <v>1995</v>
      </c>
      <c r="B23" s="32">
        <v>2.8000000000000001E-2</v>
      </c>
      <c r="C23" s="32">
        <v>2.86E-2</v>
      </c>
      <c r="D23" s="32">
        <v>2.8500000000000001E-2</v>
      </c>
      <c r="E23" s="32">
        <v>3.0499999999999999E-2</v>
      </c>
      <c r="F23" s="32">
        <v>3.1899999999999998E-2</v>
      </c>
      <c r="G23" s="32">
        <v>3.04E-2</v>
      </c>
      <c r="H23" s="32">
        <v>2.76E-2</v>
      </c>
      <c r="I23" s="32">
        <v>2.6200000000000001E-2</v>
      </c>
      <c r="J23" s="32">
        <v>2.5399999999999999E-2</v>
      </c>
      <c r="K23" s="32">
        <v>2.81E-2</v>
      </c>
      <c r="L23" s="32">
        <v>2.6100000000000002E-2</v>
      </c>
      <c r="M23" s="32">
        <v>2.5399999999999999E-2</v>
      </c>
      <c r="N23" s="32">
        <v>2.81E-2</v>
      </c>
    </row>
    <row r="24" spans="1:14">
      <c r="A24">
        <v>1994</v>
      </c>
      <c r="B24" s="32">
        <v>2.52E-2</v>
      </c>
      <c r="C24" s="32">
        <v>2.52E-2</v>
      </c>
      <c r="D24" s="32">
        <v>2.5100000000000001E-2</v>
      </c>
      <c r="E24" s="32">
        <v>2.3599999999999999E-2</v>
      </c>
      <c r="F24" s="32">
        <v>2.29E-2</v>
      </c>
      <c r="G24" s="32">
        <v>2.4899999999999999E-2</v>
      </c>
      <c r="H24" s="32">
        <v>2.7699999999999999E-2</v>
      </c>
      <c r="I24" s="32">
        <v>2.9000000000000001E-2</v>
      </c>
      <c r="J24" s="32">
        <v>2.9600000000000001E-2</v>
      </c>
      <c r="K24" s="32">
        <v>2.6100000000000002E-2</v>
      </c>
      <c r="L24" s="32">
        <v>2.6700000000000002E-2</v>
      </c>
      <c r="M24" s="32">
        <v>2.6700000000000002E-2</v>
      </c>
      <c r="N24" s="32">
        <v>2.6100000000000002E-2</v>
      </c>
    </row>
    <row r="25" spans="1:14">
      <c r="A25">
        <v>1993</v>
      </c>
      <c r="B25" s="32">
        <v>3.2599999999999997E-2</v>
      </c>
      <c r="C25" s="32">
        <v>3.2500000000000001E-2</v>
      </c>
      <c r="D25" s="32">
        <v>3.09E-2</v>
      </c>
      <c r="E25" s="32">
        <v>3.2300000000000002E-2</v>
      </c>
      <c r="F25" s="32">
        <v>3.2199999999999999E-2</v>
      </c>
      <c r="G25" s="32">
        <v>0.03</v>
      </c>
      <c r="H25" s="32">
        <v>2.7799999999999998E-2</v>
      </c>
      <c r="I25" s="32">
        <v>2.7699999999999999E-2</v>
      </c>
      <c r="J25" s="32">
        <v>2.69E-2</v>
      </c>
      <c r="K25" s="32">
        <v>2.75E-2</v>
      </c>
      <c r="L25" s="32">
        <v>2.6800000000000001E-2</v>
      </c>
      <c r="M25" s="32">
        <v>2.75E-2</v>
      </c>
      <c r="N25" s="32">
        <v>2.9600000000000001E-2</v>
      </c>
    </row>
    <row r="26" spans="1:14">
      <c r="A26">
        <v>1992</v>
      </c>
      <c r="B26" s="32">
        <v>2.5999999999999999E-2</v>
      </c>
      <c r="C26" s="32">
        <v>2.8199999999999999E-2</v>
      </c>
      <c r="D26" s="32">
        <v>3.1899999999999998E-2</v>
      </c>
      <c r="E26" s="32">
        <v>3.1800000000000002E-2</v>
      </c>
      <c r="F26" s="32">
        <v>3.0200000000000001E-2</v>
      </c>
      <c r="G26" s="32">
        <v>3.09E-2</v>
      </c>
      <c r="H26" s="32">
        <v>3.1600000000000003E-2</v>
      </c>
      <c r="I26" s="32">
        <v>3.15E-2</v>
      </c>
      <c r="J26" s="32">
        <v>2.9899999999999999E-2</v>
      </c>
      <c r="K26" s="32">
        <v>3.2000000000000001E-2</v>
      </c>
      <c r="L26" s="32">
        <v>3.0499999999999999E-2</v>
      </c>
      <c r="M26" s="32">
        <v>2.9000000000000001E-2</v>
      </c>
      <c r="N26" s="32">
        <v>3.0300000000000001E-2</v>
      </c>
    </row>
    <row r="27" spans="1:14">
      <c r="A27">
        <v>1991</v>
      </c>
      <c r="B27" s="32">
        <v>5.6500000000000002E-2</v>
      </c>
      <c r="C27" s="32">
        <v>5.3100000000000001E-2</v>
      </c>
      <c r="D27" s="32">
        <v>4.9000000000000002E-2</v>
      </c>
      <c r="E27" s="32">
        <v>4.8899999999999999E-2</v>
      </c>
      <c r="F27" s="32">
        <v>4.9500000000000002E-2</v>
      </c>
      <c r="G27" s="32">
        <v>4.7E-2</v>
      </c>
      <c r="H27" s="32">
        <v>4.4499999999999998E-2</v>
      </c>
      <c r="I27" s="32">
        <v>3.7999999999999999E-2</v>
      </c>
      <c r="J27" s="32">
        <v>3.39E-2</v>
      </c>
      <c r="K27" s="32">
        <v>2.92E-2</v>
      </c>
      <c r="L27" s="32">
        <v>2.9899999999999999E-2</v>
      </c>
      <c r="M27" s="32">
        <v>3.0599999999999999E-2</v>
      </c>
      <c r="N27" s="32">
        <v>4.2500000000000003E-2</v>
      </c>
    </row>
    <row r="28" spans="1:14">
      <c r="A28">
        <v>1990</v>
      </c>
      <c r="B28" s="32">
        <v>5.1999999999999998E-2</v>
      </c>
      <c r="C28" s="32">
        <v>5.2600000000000001E-2</v>
      </c>
      <c r="D28" s="32">
        <v>5.2299999999999999E-2</v>
      </c>
      <c r="E28" s="32">
        <v>4.7100000000000003E-2</v>
      </c>
      <c r="F28" s="32">
        <v>4.36E-2</v>
      </c>
      <c r="G28" s="32">
        <v>4.6699999999999998E-2</v>
      </c>
      <c r="H28" s="32">
        <v>4.82E-2</v>
      </c>
      <c r="I28" s="32">
        <v>5.62E-2</v>
      </c>
      <c r="J28" s="32">
        <v>6.1600000000000002E-2</v>
      </c>
      <c r="K28" s="32">
        <v>6.2899999999999998E-2</v>
      </c>
      <c r="L28" s="32">
        <v>6.2700000000000006E-2</v>
      </c>
      <c r="M28" s="32">
        <v>6.1100000000000002E-2</v>
      </c>
      <c r="N28" s="32">
        <v>5.3900000000000003E-2</v>
      </c>
    </row>
    <row r="29" spans="1:14">
      <c r="A29">
        <v>1989</v>
      </c>
      <c r="B29" s="32">
        <v>4.6699999999999998E-2</v>
      </c>
      <c r="C29" s="32">
        <v>4.8300000000000003E-2</v>
      </c>
      <c r="D29" s="32">
        <v>4.9799999999999997E-2</v>
      </c>
      <c r="E29" s="32">
        <v>5.1200000000000002E-2</v>
      </c>
      <c r="F29" s="32">
        <v>5.3600000000000002E-2</v>
      </c>
      <c r="G29" s="32">
        <v>5.1700000000000003E-2</v>
      </c>
      <c r="H29" s="32">
        <v>4.9799999999999997E-2</v>
      </c>
      <c r="I29" s="32">
        <v>4.7100000000000003E-2</v>
      </c>
      <c r="J29" s="32">
        <v>4.3400000000000001E-2</v>
      </c>
      <c r="K29" s="32">
        <v>4.4900000000000002E-2</v>
      </c>
      <c r="L29" s="32">
        <v>4.6600000000000003E-2</v>
      </c>
      <c r="M29" s="32">
        <v>4.65E-2</v>
      </c>
      <c r="N29" s="32">
        <v>4.8300000000000003E-2</v>
      </c>
    </row>
    <row r="30" spans="1:14">
      <c r="A30">
        <v>1988</v>
      </c>
      <c r="B30" s="32">
        <v>4.0500000000000001E-2</v>
      </c>
      <c r="C30" s="32">
        <v>3.9399999999999998E-2</v>
      </c>
      <c r="D30" s="32">
        <v>3.9300000000000002E-2</v>
      </c>
      <c r="E30" s="32">
        <v>3.9E-2</v>
      </c>
      <c r="F30" s="32">
        <v>3.8899999999999997E-2</v>
      </c>
      <c r="G30" s="32">
        <v>3.9600000000000003E-2</v>
      </c>
      <c r="H30" s="32">
        <v>4.1300000000000003E-2</v>
      </c>
      <c r="I30" s="32">
        <v>4.02E-2</v>
      </c>
      <c r="J30" s="32">
        <v>4.1700000000000001E-2</v>
      </c>
      <c r="K30" s="32">
        <v>4.2500000000000003E-2</v>
      </c>
      <c r="L30" s="32">
        <v>4.2500000000000003E-2</v>
      </c>
      <c r="M30" s="32">
        <v>4.4200000000000003E-2</v>
      </c>
      <c r="N30" s="32">
        <v>4.0800000000000003E-2</v>
      </c>
    </row>
    <row r="31" spans="1:14">
      <c r="A31">
        <v>1987</v>
      </c>
      <c r="B31" s="32">
        <v>1.46E-2</v>
      </c>
      <c r="C31" s="32">
        <v>2.1000000000000001E-2</v>
      </c>
      <c r="D31" s="32">
        <v>3.0300000000000001E-2</v>
      </c>
      <c r="E31" s="32">
        <v>3.78E-2</v>
      </c>
      <c r="F31" s="32">
        <v>3.8600000000000002E-2</v>
      </c>
      <c r="G31" s="32">
        <v>3.6499999999999998E-2</v>
      </c>
      <c r="H31" s="32">
        <v>3.9300000000000002E-2</v>
      </c>
      <c r="I31" s="32">
        <v>4.2799999999999998E-2</v>
      </c>
      <c r="J31" s="32">
        <v>4.36E-2</v>
      </c>
      <c r="K31" s="32">
        <v>4.53E-2</v>
      </c>
      <c r="L31" s="32">
        <v>4.53E-2</v>
      </c>
      <c r="M31" s="32">
        <v>4.4299999999999999E-2</v>
      </c>
      <c r="N31" s="32">
        <v>3.6600000000000001E-2</v>
      </c>
    </row>
    <row r="32" spans="1:14">
      <c r="A32">
        <v>1986</v>
      </c>
      <c r="B32" s="32">
        <v>3.8899999999999997E-2</v>
      </c>
      <c r="C32" s="32">
        <v>3.1099999999999999E-2</v>
      </c>
      <c r="D32" s="32">
        <v>2.2599999999999999E-2</v>
      </c>
      <c r="E32" s="32">
        <v>1.5900000000000001E-2</v>
      </c>
      <c r="F32" s="32">
        <v>1.49E-2</v>
      </c>
      <c r="G32" s="32">
        <v>1.77E-2</v>
      </c>
      <c r="H32" s="32">
        <v>1.5800000000000002E-2</v>
      </c>
      <c r="I32" s="32">
        <v>1.5699999999999999E-2</v>
      </c>
      <c r="J32" s="32">
        <v>1.7500000000000002E-2</v>
      </c>
      <c r="K32" s="32">
        <v>1.47E-2</v>
      </c>
      <c r="L32" s="32">
        <v>1.2800000000000001E-2</v>
      </c>
      <c r="M32" s="32">
        <v>1.0999999999999999E-2</v>
      </c>
      <c r="N32" s="32">
        <v>1.9099999999999999E-2</v>
      </c>
    </row>
    <row r="33" spans="1:14">
      <c r="A33">
        <v>1985</v>
      </c>
      <c r="B33" s="32">
        <v>3.5299999999999998E-2</v>
      </c>
      <c r="C33" s="32">
        <v>3.5200000000000002E-2</v>
      </c>
      <c r="D33" s="32">
        <v>3.6999999999999998E-2</v>
      </c>
      <c r="E33" s="32">
        <v>3.6900000000000002E-2</v>
      </c>
      <c r="F33" s="32">
        <v>3.7699999999999997E-2</v>
      </c>
      <c r="G33" s="32">
        <v>3.7600000000000001E-2</v>
      </c>
      <c r="H33" s="32">
        <v>3.5499999999999997E-2</v>
      </c>
      <c r="I33" s="32">
        <v>3.3500000000000002E-2</v>
      </c>
      <c r="J33" s="32">
        <v>3.1399999999999997E-2</v>
      </c>
      <c r="K33" s="32">
        <v>3.2300000000000002E-2</v>
      </c>
      <c r="L33" s="32">
        <v>3.5099999999999999E-2</v>
      </c>
      <c r="M33" s="32">
        <v>3.7999999999999999E-2</v>
      </c>
      <c r="N33" s="32">
        <v>3.5499999999999997E-2</v>
      </c>
    </row>
    <row r="34" spans="1:14">
      <c r="A34">
        <v>1984</v>
      </c>
      <c r="B34" s="32">
        <v>4.19E-2</v>
      </c>
      <c r="C34" s="32">
        <v>4.5999999999999999E-2</v>
      </c>
      <c r="D34" s="32">
        <v>4.8000000000000001E-2</v>
      </c>
      <c r="E34" s="32">
        <v>4.5600000000000002E-2</v>
      </c>
      <c r="F34" s="32">
        <v>4.2299999999999997E-2</v>
      </c>
      <c r="G34" s="32">
        <v>4.2200000000000001E-2</v>
      </c>
      <c r="H34" s="32">
        <v>4.2000000000000003E-2</v>
      </c>
      <c r="I34" s="32">
        <v>4.2900000000000001E-2</v>
      </c>
      <c r="J34" s="32">
        <v>4.2700000000000002E-2</v>
      </c>
      <c r="K34" s="32">
        <v>4.2599999999999999E-2</v>
      </c>
      <c r="L34" s="32">
        <v>4.0500000000000001E-2</v>
      </c>
      <c r="M34" s="32">
        <v>3.95E-2</v>
      </c>
      <c r="N34" s="32">
        <v>4.2999999999999997E-2</v>
      </c>
    </row>
    <row r="35" spans="1:14">
      <c r="A35">
        <v>1983</v>
      </c>
      <c r="B35" s="32">
        <v>3.7100000000000001E-2</v>
      </c>
      <c r="C35" s="32">
        <v>3.49E-2</v>
      </c>
      <c r="D35" s="32">
        <v>3.5999999999999997E-2</v>
      </c>
      <c r="E35" s="32">
        <v>3.9E-2</v>
      </c>
      <c r="F35" s="32">
        <v>3.5499999999999997E-2</v>
      </c>
      <c r="G35" s="32">
        <v>2.58E-2</v>
      </c>
      <c r="H35" s="32">
        <v>2.46E-2</v>
      </c>
      <c r="I35" s="32">
        <v>2.5600000000000001E-2</v>
      </c>
      <c r="J35" s="32">
        <v>2.86E-2</v>
      </c>
      <c r="K35" s="32">
        <v>2.8500000000000001E-2</v>
      </c>
      <c r="L35" s="32">
        <v>3.27E-2</v>
      </c>
      <c r="M35" s="32">
        <v>3.7900000000000003E-2</v>
      </c>
      <c r="N35" s="32">
        <v>3.2199999999999999E-2</v>
      </c>
    </row>
    <row r="36" spans="1:14">
      <c r="A36">
        <v>1982</v>
      </c>
      <c r="B36" s="32">
        <v>8.3900000000000002E-2</v>
      </c>
      <c r="C36" s="32">
        <v>7.6200000000000004E-2</v>
      </c>
      <c r="D36" s="32">
        <v>6.7799999999999999E-2</v>
      </c>
      <c r="E36" s="32">
        <v>6.5100000000000005E-2</v>
      </c>
      <c r="F36" s="32">
        <v>6.6799999999999998E-2</v>
      </c>
      <c r="G36" s="32">
        <v>7.0599999999999996E-2</v>
      </c>
      <c r="H36" s="32">
        <v>6.4399999999999999E-2</v>
      </c>
      <c r="I36" s="32">
        <v>5.8500000000000003E-2</v>
      </c>
      <c r="J36" s="32">
        <v>5.04E-2</v>
      </c>
      <c r="K36" s="32">
        <v>5.1400000000000001E-2</v>
      </c>
      <c r="L36" s="32">
        <v>4.5900000000000003E-2</v>
      </c>
      <c r="M36" s="32">
        <v>3.8300000000000001E-2</v>
      </c>
      <c r="N36" s="32">
        <v>6.1600000000000002E-2</v>
      </c>
    </row>
    <row r="37" spans="1:14">
      <c r="A37">
        <v>1981</v>
      </c>
      <c r="B37" s="32">
        <v>0.1183</v>
      </c>
      <c r="C37" s="32">
        <v>0.11409999999999999</v>
      </c>
      <c r="D37" s="32">
        <v>0.10489999999999999</v>
      </c>
      <c r="E37" s="32">
        <v>0.1</v>
      </c>
      <c r="F37" s="32">
        <v>9.7799999999999998E-2</v>
      </c>
      <c r="G37" s="32">
        <v>9.5500000000000002E-2</v>
      </c>
      <c r="H37" s="32">
        <v>0.1076</v>
      </c>
      <c r="I37" s="32">
        <v>0.108</v>
      </c>
      <c r="J37" s="32">
        <v>0.1095</v>
      </c>
      <c r="K37" s="32">
        <v>0.1014</v>
      </c>
      <c r="L37" s="32">
        <v>9.5899999999999999E-2</v>
      </c>
      <c r="M37" s="32">
        <v>8.9200000000000002E-2</v>
      </c>
      <c r="N37" s="32">
        <v>0.10349999999999999</v>
      </c>
    </row>
    <row r="38" spans="1:14">
      <c r="A38">
        <v>1980</v>
      </c>
      <c r="B38" s="32">
        <v>0.1391</v>
      </c>
      <c r="C38" s="32">
        <v>0.14180000000000001</v>
      </c>
      <c r="D38" s="32">
        <v>0.14760000000000001</v>
      </c>
      <c r="E38" s="32">
        <v>0.14729999999999999</v>
      </c>
      <c r="F38" s="32">
        <v>0.14410000000000001</v>
      </c>
      <c r="G38" s="32">
        <v>0.14380000000000001</v>
      </c>
      <c r="H38" s="32">
        <v>0.1313</v>
      </c>
      <c r="I38" s="32">
        <v>0.12870000000000001</v>
      </c>
      <c r="J38" s="32">
        <v>0.126</v>
      </c>
      <c r="K38" s="32">
        <v>0.12770000000000001</v>
      </c>
      <c r="L38" s="32">
        <v>0.1265</v>
      </c>
      <c r="M38" s="32">
        <v>0.12520000000000001</v>
      </c>
      <c r="N38" s="32">
        <v>0.1358</v>
      </c>
    </row>
    <row r="39" spans="1:14">
      <c r="A39">
        <v>1979</v>
      </c>
      <c r="B39" s="32">
        <v>9.2799999999999994E-2</v>
      </c>
      <c r="C39" s="32">
        <v>9.8599999999999993E-2</v>
      </c>
      <c r="D39" s="32">
        <v>0.1009</v>
      </c>
      <c r="E39" s="32">
        <v>0.10489999999999999</v>
      </c>
      <c r="F39" s="32">
        <v>0.1085</v>
      </c>
      <c r="G39" s="32">
        <v>0.1089</v>
      </c>
      <c r="H39" s="32">
        <v>0.11260000000000001</v>
      </c>
      <c r="I39" s="32">
        <v>0.1182</v>
      </c>
      <c r="J39" s="32">
        <v>0.12180000000000001</v>
      </c>
      <c r="K39" s="32">
        <v>0.1207</v>
      </c>
      <c r="L39" s="32">
        <v>0.12609999999999999</v>
      </c>
      <c r="M39" s="32">
        <v>0.13289999999999999</v>
      </c>
      <c r="N39" s="32">
        <v>0.11219999999999999</v>
      </c>
    </row>
    <row r="40" spans="1:14">
      <c r="A40">
        <v>1978</v>
      </c>
      <c r="B40" s="32">
        <v>6.8400000000000002E-2</v>
      </c>
      <c r="C40" s="32">
        <v>6.4299999999999996E-2</v>
      </c>
      <c r="D40" s="32">
        <v>6.5500000000000003E-2</v>
      </c>
      <c r="E40" s="32">
        <v>6.5000000000000002E-2</v>
      </c>
      <c r="F40" s="32">
        <v>6.9699999999999998E-2</v>
      </c>
      <c r="G40" s="32">
        <v>7.4099999999999999E-2</v>
      </c>
      <c r="H40" s="32">
        <v>7.6999999999999999E-2</v>
      </c>
      <c r="I40" s="32">
        <v>7.8399999999999997E-2</v>
      </c>
      <c r="J40" s="32">
        <v>8.3099999999999993E-2</v>
      </c>
      <c r="K40" s="32">
        <v>8.9300000000000004E-2</v>
      </c>
      <c r="L40" s="32">
        <v>8.8900000000000007E-2</v>
      </c>
      <c r="M40" s="32">
        <v>9.0200000000000002E-2</v>
      </c>
      <c r="N40" s="32">
        <v>7.6200000000000004E-2</v>
      </c>
    </row>
    <row r="41" spans="1:14">
      <c r="A41">
        <v>1977</v>
      </c>
      <c r="B41" s="32">
        <v>5.2200000000000003E-2</v>
      </c>
      <c r="C41" s="32">
        <v>5.91E-2</v>
      </c>
      <c r="D41" s="32">
        <v>6.4399999999999999E-2</v>
      </c>
      <c r="E41" s="32">
        <v>6.9500000000000006E-2</v>
      </c>
      <c r="F41" s="32">
        <v>6.7299999999999999E-2</v>
      </c>
      <c r="G41" s="32">
        <v>6.8699999999999997E-2</v>
      </c>
      <c r="H41" s="32">
        <v>6.83E-2</v>
      </c>
      <c r="I41" s="32">
        <v>6.6199999999999995E-2</v>
      </c>
      <c r="J41" s="32">
        <v>6.6000000000000003E-2</v>
      </c>
      <c r="K41" s="32">
        <v>6.3899999999999998E-2</v>
      </c>
      <c r="L41" s="32">
        <v>6.7199999999999996E-2</v>
      </c>
      <c r="M41" s="32">
        <v>6.7000000000000004E-2</v>
      </c>
      <c r="N41" s="32">
        <v>6.5000000000000002E-2</v>
      </c>
    </row>
    <row r="42" spans="1:14">
      <c r="A42">
        <v>1976</v>
      </c>
      <c r="B42" s="32">
        <v>6.7199999999999996E-2</v>
      </c>
      <c r="C42" s="32">
        <v>6.2899999999999998E-2</v>
      </c>
      <c r="D42" s="32">
        <v>6.0699999999999997E-2</v>
      </c>
      <c r="E42" s="32">
        <v>6.0499999999999998E-2</v>
      </c>
      <c r="F42" s="32">
        <v>6.2E-2</v>
      </c>
      <c r="G42" s="32">
        <v>5.9700000000000003E-2</v>
      </c>
      <c r="H42" s="32">
        <v>5.3499999999999999E-2</v>
      </c>
      <c r="I42" s="32">
        <v>5.7099999999999998E-2</v>
      </c>
      <c r="J42" s="32">
        <v>5.4899999999999997E-2</v>
      </c>
      <c r="K42" s="32">
        <v>5.4600000000000003E-2</v>
      </c>
      <c r="L42" s="32">
        <v>4.8800000000000003E-2</v>
      </c>
      <c r="M42" s="32">
        <v>4.8599999999999997E-2</v>
      </c>
      <c r="N42" s="32">
        <v>5.7500000000000002E-2</v>
      </c>
    </row>
    <row r="43" spans="1:14">
      <c r="A43">
        <v>1975</v>
      </c>
      <c r="B43" s="32">
        <v>0.11799999999999999</v>
      </c>
      <c r="C43" s="32">
        <v>0.1123</v>
      </c>
      <c r="D43" s="32">
        <v>0.10249999999999999</v>
      </c>
      <c r="E43" s="32">
        <v>0.1021</v>
      </c>
      <c r="F43" s="32">
        <v>9.4700000000000006E-2</v>
      </c>
      <c r="G43" s="32">
        <v>9.3899999999999997E-2</v>
      </c>
      <c r="H43" s="32">
        <v>9.7199999999999995E-2</v>
      </c>
      <c r="I43" s="32">
        <v>8.5999999999999993E-2</v>
      </c>
      <c r="J43" s="32">
        <v>7.9100000000000004E-2</v>
      </c>
      <c r="K43" s="32">
        <v>7.4399999999999994E-2</v>
      </c>
      <c r="L43" s="32">
        <v>7.3800000000000004E-2</v>
      </c>
      <c r="M43" s="32">
        <v>6.9400000000000003E-2</v>
      </c>
      <c r="N43" s="32">
        <v>9.1999999999999998E-2</v>
      </c>
    </row>
    <row r="44" spans="1:14">
      <c r="A44">
        <v>1974</v>
      </c>
      <c r="B44" s="32">
        <v>9.3899999999999997E-2</v>
      </c>
      <c r="C44" s="32">
        <v>0.1002</v>
      </c>
      <c r="D44" s="32">
        <v>0.10390000000000001</v>
      </c>
      <c r="E44" s="32">
        <v>0.1009</v>
      </c>
      <c r="F44" s="32">
        <v>0.1071</v>
      </c>
      <c r="G44" s="32">
        <v>0.1086</v>
      </c>
      <c r="H44" s="32">
        <v>0.11509999999999999</v>
      </c>
      <c r="I44" s="32">
        <v>0.1086</v>
      </c>
      <c r="J44" s="32">
        <v>0.1195</v>
      </c>
      <c r="K44" s="32">
        <v>0.1206</v>
      </c>
      <c r="L44" s="32">
        <v>0.122</v>
      </c>
      <c r="M44" s="32">
        <v>0.1234</v>
      </c>
      <c r="N44" s="32">
        <v>0.1103</v>
      </c>
    </row>
    <row r="45" spans="1:14">
      <c r="A45">
        <v>1973</v>
      </c>
      <c r="B45" s="32">
        <v>3.6499999999999998E-2</v>
      </c>
      <c r="C45" s="32">
        <v>3.8699999999999998E-2</v>
      </c>
      <c r="D45" s="32">
        <v>4.5900000000000003E-2</v>
      </c>
      <c r="E45" s="32">
        <v>5.0599999999999999E-2</v>
      </c>
      <c r="F45" s="32">
        <v>5.5300000000000002E-2</v>
      </c>
      <c r="G45" s="32">
        <v>0.06</v>
      </c>
      <c r="H45" s="32">
        <v>5.7299999999999997E-2</v>
      </c>
      <c r="I45" s="32">
        <v>7.3800000000000004E-2</v>
      </c>
      <c r="J45" s="32">
        <v>7.3599999999999999E-2</v>
      </c>
      <c r="K45" s="32">
        <v>7.8E-2</v>
      </c>
      <c r="L45" s="32">
        <v>8.2500000000000004E-2</v>
      </c>
      <c r="M45" s="32">
        <v>8.7099999999999997E-2</v>
      </c>
      <c r="N45" s="32">
        <v>6.1600000000000002E-2</v>
      </c>
    </row>
    <row r="46" spans="1:14">
      <c r="A46">
        <v>1972</v>
      </c>
      <c r="B46" s="32">
        <v>3.27E-2</v>
      </c>
      <c r="C46" s="32">
        <v>3.5099999999999999E-2</v>
      </c>
      <c r="D46" s="32">
        <v>3.5000000000000003E-2</v>
      </c>
      <c r="E46" s="32">
        <v>3.49E-2</v>
      </c>
      <c r="F46" s="32">
        <v>3.2300000000000002E-2</v>
      </c>
      <c r="G46" s="32">
        <v>2.7099999999999999E-2</v>
      </c>
      <c r="H46" s="32">
        <v>2.9499999999999998E-2</v>
      </c>
      <c r="I46" s="32">
        <v>2.9399999999999999E-2</v>
      </c>
      <c r="J46" s="32">
        <v>3.1899999999999998E-2</v>
      </c>
      <c r="K46" s="32">
        <v>3.4200000000000001E-2</v>
      </c>
      <c r="L46" s="32">
        <v>3.6700000000000003E-2</v>
      </c>
      <c r="M46" s="32">
        <v>3.4099999999999998E-2</v>
      </c>
      <c r="N46" s="32">
        <v>3.27E-2</v>
      </c>
    </row>
    <row r="47" spans="1:14">
      <c r="A47">
        <v>1971</v>
      </c>
      <c r="B47" s="32">
        <v>5.2900000000000003E-2</v>
      </c>
      <c r="C47" s="32">
        <v>0.05</v>
      </c>
      <c r="D47" s="32">
        <v>4.7100000000000003E-2</v>
      </c>
      <c r="E47" s="32">
        <v>4.1599999999999998E-2</v>
      </c>
      <c r="F47" s="32">
        <v>4.3999999999999997E-2</v>
      </c>
      <c r="G47" s="32">
        <v>4.6399999999999997E-2</v>
      </c>
      <c r="H47" s="32">
        <v>4.36E-2</v>
      </c>
      <c r="I47" s="32">
        <v>4.6199999999999998E-2</v>
      </c>
      <c r="J47" s="32">
        <v>4.0800000000000003E-2</v>
      </c>
      <c r="K47" s="32">
        <v>3.8100000000000002E-2</v>
      </c>
      <c r="L47" s="32">
        <v>3.2800000000000003E-2</v>
      </c>
      <c r="M47" s="32">
        <v>3.27E-2</v>
      </c>
      <c r="N47" s="32">
        <v>4.2999999999999997E-2</v>
      </c>
    </row>
    <row r="48" spans="1:14">
      <c r="A48">
        <v>1970</v>
      </c>
      <c r="B48" s="32">
        <v>6.1800000000000001E-2</v>
      </c>
      <c r="C48" s="32">
        <v>6.1499999999999999E-2</v>
      </c>
      <c r="D48" s="32">
        <v>5.8200000000000002E-2</v>
      </c>
      <c r="E48" s="32">
        <v>6.0600000000000001E-2</v>
      </c>
      <c r="F48" s="32">
        <v>6.0400000000000002E-2</v>
      </c>
      <c r="G48" s="32">
        <v>6.0100000000000001E-2</v>
      </c>
      <c r="H48" s="32">
        <v>5.9799999999999999E-2</v>
      </c>
      <c r="I48" s="32">
        <v>5.4100000000000002E-2</v>
      </c>
      <c r="J48" s="32">
        <v>5.6599999999999998E-2</v>
      </c>
      <c r="K48" s="32">
        <v>5.6300000000000003E-2</v>
      </c>
      <c r="L48" s="32">
        <v>5.6000000000000001E-2</v>
      </c>
      <c r="M48" s="32">
        <v>5.57E-2</v>
      </c>
      <c r="N48" s="32">
        <v>5.8400000000000001E-2</v>
      </c>
    </row>
    <row r="49" spans="1:14">
      <c r="A49">
        <v>1969</v>
      </c>
      <c r="B49" s="32">
        <v>4.3999999999999997E-2</v>
      </c>
      <c r="C49" s="32">
        <v>4.6800000000000001E-2</v>
      </c>
      <c r="D49" s="32">
        <v>5.2499999999999998E-2</v>
      </c>
      <c r="E49" s="32">
        <v>5.5199999999999999E-2</v>
      </c>
      <c r="F49" s="32">
        <v>5.5100000000000003E-2</v>
      </c>
      <c r="G49" s="32">
        <v>5.4800000000000001E-2</v>
      </c>
      <c r="H49" s="32">
        <v>5.4399999999999997E-2</v>
      </c>
      <c r="I49" s="32">
        <v>5.7099999999999998E-2</v>
      </c>
      <c r="J49" s="32">
        <v>5.7000000000000002E-2</v>
      </c>
      <c r="K49" s="32">
        <v>5.67E-2</v>
      </c>
      <c r="L49" s="32">
        <v>5.9299999999999999E-2</v>
      </c>
      <c r="M49" s="32">
        <v>6.2E-2</v>
      </c>
      <c r="N49" s="32">
        <v>5.4600000000000003E-2</v>
      </c>
    </row>
    <row r="50" spans="1:14">
      <c r="A50">
        <v>1968</v>
      </c>
      <c r="B50" s="32">
        <v>3.6499999999999998E-2</v>
      </c>
      <c r="C50" s="32">
        <v>3.95E-2</v>
      </c>
      <c r="D50" s="32">
        <v>3.9399999999999998E-2</v>
      </c>
      <c r="E50" s="32">
        <v>3.9300000000000002E-2</v>
      </c>
      <c r="F50" s="32">
        <v>3.9199999999999999E-2</v>
      </c>
      <c r="G50" s="32">
        <v>4.2000000000000003E-2</v>
      </c>
      <c r="H50" s="32">
        <v>4.4900000000000002E-2</v>
      </c>
      <c r="I50" s="32">
        <v>4.48E-2</v>
      </c>
      <c r="J50" s="32">
        <v>4.4600000000000001E-2</v>
      </c>
      <c r="K50" s="32">
        <v>4.7500000000000001E-2</v>
      </c>
      <c r="L50" s="32">
        <v>4.7300000000000002E-2</v>
      </c>
      <c r="M50" s="32">
        <v>4.7199999999999999E-2</v>
      </c>
      <c r="N50" s="32">
        <v>4.2700000000000002E-2</v>
      </c>
    </row>
    <row r="51" spans="1:14">
      <c r="A51">
        <v>1967</v>
      </c>
      <c r="B51" s="32">
        <v>3.4599999999999999E-2</v>
      </c>
      <c r="C51" s="32">
        <v>2.81E-2</v>
      </c>
      <c r="D51" s="32">
        <v>2.8000000000000001E-2</v>
      </c>
      <c r="E51" s="32">
        <v>2.4799999999999999E-2</v>
      </c>
      <c r="F51" s="32">
        <v>2.7900000000000001E-2</v>
      </c>
      <c r="G51" s="32">
        <v>2.7799999999999998E-2</v>
      </c>
      <c r="H51" s="32">
        <v>2.7699999999999999E-2</v>
      </c>
      <c r="I51" s="32">
        <v>2.4500000000000001E-2</v>
      </c>
      <c r="J51" s="32">
        <v>2.75E-2</v>
      </c>
      <c r="K51" s="32">
        <v>2.4299999999999999E-2</v>
      </c>
      <c r="L51" s="32">
        <v>2.7400000000000001E-2</v>
      </c>
      <c r="M51" s="32">
        <v>3.04E-2</v>
      </c>
      <c r="N51" s="32">
        <v>2.7799999999999998E-2</v>
      </c>
    </row>
    <row r="52" spans="1:14">
      <c r="A52">
        <v>1966</v>
      </c>
      <c r="B52" s="32">
        <v>1.9199999999999998E-2</v>
      </c>
      <c r="C52" s="32">
        <v>2.5600000000000001E-2</v>
      </c>
      <c r="D52" s="32">
        <v>2.5600000000000001E-2</v>
      </c>
      <c r="E52" s="32">
        <v>2.87E-2</v>
      </c>
      <c r="F52" s="32">
        <v>2.87E-2</v>
      </c>
      <c r="G52" s="32">
        <v>2.53E-2</v>
      </c>
      <c r="H52" s="32">
        <v>2.8500000000000001E-2</v>
      </c>
      <c r="I52" s="32">
        <v>3.4799999999999998E-2</v>
      </c>
      <c r="J52" s="32">
        <v>3.4799999999999998E-2</v>
      </c>
      <c r="K52" s="32">
        <v>3.7900000000000003E-2</v>
      </c>
      <c r="L52" s="32">
        <v>3.7900000000000003E-2</v>
      </c>
      <c r="M52" s="32">
        <v>3.4599999999999999E-2</v>
      </c>
      <c r="N52" s="32">
        <v>3.0099999999999998E-2</v>
      </c>
    </row>
    <row r="53" spans="1:14">
      <c r="A53">
        <v>1965</v>
      </c>
      <c r="B53" s="32">
        <v>9.7000000000000003E-3</v>
      </c>
      <c r="C53" s="32">
        <v>9.7000000000000003E-3</v>
      </c>
      <c r="D53" s="32">
        <v>1.29E-2</v>
      </c>
      <c r="E53" s="32">
        <v>1.6199999999999999E-2</v>
      </c>
      <c r="F53" s="32">
        <v>1.6199999999999999E-2</v>
      </c>
      <c r="G53" s="32">
        <v>1.9400000000000001E-2</v>
      </c>
      <c r="H53" s="32">
        <v>1.61E-2</v>
      </c>
      <c r="I53" s="32">
        <v>1.9400000000000001E-2</v>
      </c>
      <c r="J53" s="32">
        <v>1.61E-2</v>
      </c>
      <c r="K53" s="32">
        <v>1.9300000000000001E-2</v>
      </c>
      <c r="L53" s="32">
        <v>1.6E-2</v>
      </c>
      <c r="M53" s="32">
        <v>1.9199999999999998E-2</v>
      </c>
      <c r="N53" s="32">
        <v>1.5900000000000001E-2</v>
      </c>
    </row>
    <row r="54" spans="1:14">
      <c r="A54">
        <v>1964</v>
      </c>
      <c r="B54" s="32">
        <v>1.6400000000000001E-2</v>
      </c>
      <c r="C54" s="32">
        <v>1.6400000000000001E-2</v>
      </c>
      <c r="D54" s="32">
        <v>1.3100000000000001E-2</v>
      </c>
      <c r="E54" s="32">
        <v>1.3100000000000001E-2</v>
      </c>
      <c r="F54" s="32">
        <v>1.3100000000000001E-2</v>
      </c>
      <c r="G54" s="32">
        <v>1.3100000000000001E-2</v>
      </c>
      <c r="H54" s="32">
        <v>1.2999999999999999E-2</v>
      </c>
      <c r="I54" s="32">
        <v>9.7999999999999997E-3</v>
      </c>
      <c r="J54" s="32">
        <v>1.2999999999999999E-2</v>
      </c>
      <c r="K54" s="32">
        <v>9.7000000000000003E-3</v>
      </c>
      <c r="L54" s="32">
        <v>1.2999999999999999E-2</v>
      </c>
      <c r="M54" s="32">
        <v>9.7000000000000003E-3</v>
      </c>
      <c r="N54" s="32">
        <v>1.2800000000000001E-2</v>
      </c>
    </row>
    <row r="55" spans="1:14">
      <c r="A55">
        <v>1963</v>
      </c>
      <c r="B55" s="32">
        <v>1.3299999999999999E-2</v>
      </c>
      <c r="C55" s="32">
        <v>0.01</v>
      </c>
      <c r="D55" s="32">
        <v>1.3299999999999999E-2</v>
      </c>
      <c r="E55" s="32">
        <v>9.9000000000000008E-3</v>
      </c>
      <c r="F55" s="32">
        <v>9.9000000000000008E-3</v>
      </c>
      <c r="G55" s="32">
        <v>1.32E-2</v>
      </c>
      <c r="H55" s="32">
        <v>1.32E-2</v>
      </c>
      <c r="I55" s="32">
        <v>1.32E-2</v>
      </c>
      <c r="J55" s="32">
        <v>9.9000000000000008E-3</v>
      </c>
      <c r="K55" s="32">
        <v>1.32E-2</v>
      </c>
      <c r="L55" s="32">
        <v>1.32E-2</v>
      </c>
      <c r="M55" s="32">
        <v>1.6400000000000001E-2</v>
      </c>
      <c r="N55" s="32">
        <v>1.24E-2</v>
      </c>
    </row>
    <row r="56" spans="1:14">
      <c r="A56">
        <v>1962</v>
      </c>
      <c r="B56" s="32">
        <v>6.7000000000000002E-3</v>
      </c>
      <c r="C56" s="32">
        <v>1.01E-2</v>
      </c>
      <c r="D56" s="32">
        <v>1.01E-2</v>
      </c>
      <c r="E56" s="32">
        <v>1.34E-2</v>
      </c>
      <c r="F56" s="32">
        <v>1.34E-2</v>
      </c>
      <c r="G56" s="32">
        <v>1.34E-2</v>
      </c>
      <c r="H56" s="32">
        <v>0.01</v>
      </c>
      <c r="I56" s="32">
        <v>1.34E-2</v>
      </c>
      <c r="J56" s="32">
        <v>1.3299999999999999E-2</v>
      </c>
      <c r="K56" s="32">
        <v>1.3299999999999999E-2</v>
      </c>
      <c r="L56" s="32">
        <v>1.3299999999999999E-2</v>
      </c>
      <c r="M56" s="32">
        <v>1.3299999999999999E-2</v>
      </c>
      <c r="N56" s="32">
        <v>1.2E-2</v>
      </c>
    </row>
    <row r="57" spans="1:14">
      <c r="A57">
        <v>1961</v>
      </c>
      <c r="B57" s="32">
        <v>1.7100000000000001E-2</v>
      </c>
      <c r="C57" s="32">
        <v>1.3599999999999999E-2</v>
      </c>
      <c r="D57" s="32">
        <v>1.3599999999999999E-2</v>
      </c>
      <c r="E57" s="32">
        <v>1.0200000000000001E-2</v>
      </c>
      <c r="F57" s="32">
        <v>1.0200000000000001E-2</v>
      </c>
      <c r="G57" s="32">
        <v>6.7999999999999996E-3</v>
      </c>
      <c r="H57" s="32">
        <v>1.35E-2</v>
      </c>
      <c r="I57" s="32">
        <v>1.01E-2</v>
      </c>
      <c r="J57" s="32">
        <v>1.35E-2</v>
      </c>
      <c r="K57" s="32">
        <v>6.7000000000000002E-3</v>
      </c>
      <c r="L57" s="32">
        <v>6.7000000000000002E-3</v>
      </c>
      <c r="M57" s="32">
        <v>6.7000000000000002E-3</v>
      </c>
      <c r="N57" s="32">
        <v>1.0699999999999999E-2</v>
      </c>
    </row>
    <row r="58" spans="1:14">
      <c r="A58">
        <v>1960</v>
      </c>
      <c r="B58" s="32">
        <v>1.03E-2</v>
      </c>
      <c r="C58" s="32">
        <v>1.7299999999999999E-2</v>
      </c>
      <c r="D58" s="32">
        <v>1.7299999999999999E-2</v>
      </c>
      <c r="E58" s="32">
        <v>1.72E-2</v>
      </c>
      <c r="F58" s="32">
        <v>1.72E-2</v>
      </c>
      <c r="G58" s="32">
        <v>1.72E-2</v>
      </c>
      <c r="H58" s="32">
        <v>1.37E-2</v>
      </c>
      <c r="I58" s="32">
        <v>1.37E-2</v>
      </c>
      <c r="J58" s="32">
        <v>1.0200000000000001E-2</v>
      </c>
      <c r="K58" s="32">
        <v>1.3599999999999999E-2</v>
      </c>
      <c r="L58" s="32">
        <v>1.3599999999999999E-2</v>
      </c>
      <c r="M58" s="32">
        <v>1.3599999999999999E-2</v>
      </c>
      <c r="N58" s="32">
        <v>1.46E-2</v>
      </c>
    </row>
    <row r="59" spans="1:14">
      <c r="A59">
        <v>1959</v>
      </c>
      <c r="B59" s="32">
        <v>1.4E-2</v>
      </c>
      <c r="C59" s="32">
        <v>1.0500000000000001E-2</v>
      </c>
      <c r="D59" s="32">
        <v>3.5000000000000001E-3</v>
      </c>
      <c r="E59" s="32">
        <v>3.5000000000000001E-3</v>
      </c>
      <c r="F59" s="32">
        <v>3.5000000000000001E-3</v>
      </c>
      <c r="G59" s="32">
        <v>6.8999999999999999E-3</v>
      </c>
      <c r="H59" s="32">
        <v>6.8999999999999999E-3</v>
      </c>
      <c r="I59" s="32">
        <v>1.04E-2</v>
      </c>
      <c r="J59" s="32">
        <v>1.38E-2</v>
      </c>
      <c r="K59" s="32">
        <v>1.7299999999999999E-2</v>
      </c>
      <c r="L59" s="32">
        <v>1.38E-2</v>
      </c>
      <c r="M59" s="32">
        <v>1.7299999999999999E-2</v>
      </c>
      <c r="N59" s="32">
        <v>1.01E-2</v>
      </c>
    </row>
    <row r="60" spans="1:14">
      <c r="A60">
        <v>1958</v>
      </c>
      <c r="B60" s="32">
        <v>3.6200000000000003E-2</v>
      </c>
      <c r="C60" s="32">
        <v>3.2500000000000001E-2</v>
      </c>
      <c r="D60" s="32">
        <v>3.5999999999999997E-2</v>
      </c>
      <c r="E60" s="32">
        <v>3.5799999999999998E-2</v>
      </c>
      <c r="F60" s="32">
        <v>3.2099999999999997E-2</v>
      </c>
      <c r="G60" s="32">
        <v>2.8500000000000001E-2</v>
      </c>
      <c r="H60" s="32">
        <v>2.47E-2</v>
      </c>
      <c r="I60" s="32">
        <v>2.12E-2</v>
      </c>
      <c r="J60" s="32">
        <v>2.12E-2</v>
      </c>
      <c r="K60" s="32">
        <v>2.12E-2</v>
      </c>
      <c r="L60" s="32">
        <v>2.1100000000000001E-2</v>
      </c>
      <c r="M60" s="32">
        <v>1.7600000000000001E-2</v>
      </c>
      <c r="N60" s="32">
        <v>2.7300000000000001E-2</v>
      </c>
    </row>
    <row r="61" spans="1:14">
      <c r="A61">
        <v>1957</v>
      </c>
      <c r="B61" s="32">
        <v>2.9899999999999999E-2</v>
      </c>
      <c r="C61" s="32">
        <v>3.3599999999999998E-2</v>
      </c>
      <c r="D61" s="32">
        <v>3.73E-2</v>
      </c>
      <c r="E61" s="32">
        <v>3.7199999999999997E-2</v>
      </c>
      <c r="F61" s="32">
        <v>3.6999999999999998E-2</v>
      </c>
      <c r="G61" s="32">
        <v>3.3099999999999997E-2</v>
      </c>
      <c r="H61" s="32">
        <v>3.2800000000000003E-2</v>
      </c>
      <c r="I61" s="32">
        <v>3.6600000000000001E-2</v>
      </c>
      <c r="J61" s="32">
        <v>3.2800000000000003E-2</v>
      </c>
      <c r="K61" s="32">
        <v>2.9100000000000001E-2</v>
      </c>
      <c r="L61" s="32">
        <v>3.27E-2</v>
      </c>
      <c r="M61" s="32">
        <v>2.9000000000000001E-2</v>
      </c>
      <c r="N61" s="32">
        <v>3.3399999999999999E-2</v>
      </c>
    </row>
    <row r="62" spans="1:14">
      <c r="A62">
        <v>1956</v>
      </c>
      <c r="B62" s="32">
        <v>3.7000000000000002E-3</v>
      </c>
      <c r="C62" s="32">
        <v>3.7000000000000002E-3</v>
      </c>
      <c r="D62" s="32">
        <v>3.7000000000000002E-3</v>
      </c>
      <c r="E62" s="32">
        <v>7.4999999999999997E-3</v>
      </c>
      <c r="F62" s="32">
        <v>1.12E-2</v>
      </c>
      <c r="G62" s="32">
        <v>1.8700000000000001E-2</v>
      </c>
      <c r="H62" s="32">
        <v>2.24E-2</v>
      </c>
      <c r="I62" s="32">
        <v>1.8700000000000001E-2</v>
      </c>
      <c r="J62" s="32">
        <v>1.8599999999999998E-2</v>
      </c>
      <c r="K62" s="32">
        <v>2.23E-2</v>
      </c>
      <c r="L62" s="32">
        <v>2.23E-2</v>
      </c>
      <c r="M62" s="32">
        <v>2.9899999999999999E-2</v>
      </c>
      <c r="N62" s="32">
        <v>1.52E-2</v>
      </c>
    </row>
    <row r="63" spans="1:14">
      <c r="A63">
        <v>1955</v>
      </c>
      <c r="B63" s="32">
        <v>-7.4000000000000003E-3</v>
      </c>
      <c r="C63" s="32">
        <v>-7.4000000000000003E-3</v>
      </c>
      <c r="D63" s="32">
        <v>-7.4000000000000003E-3</v>
      </c>
      <c r="E63" s="32">
        <v>-3.7000000000000002E-3</v>
      </c>
      <c r="F63" s="32">
        <v>-7.4000000000000003E-3</v>
      </c>
      <c r="G63" s="32">
        <v>-7.4000000000000003E-3</v>
      </c>
      <c r="H63" s="32">
        <v>-3.7000000000000002E-3</v>
      </c>
      <c r="I63" s="32">
        <v>-3.7000000000000002E-3</v>
      </c>
      <c r="J63" s="32">
        <v>3.7000000000000002E-3</v>
      </c>
      <c r="K63" s="32">
        <v>3.7000000000000002E-3</v>
      </c>
      <c r="L63" s="32">
        <v>3.7000000000000002E-3</v>
      </c>
      <c r="M63" s="32">
        <v>3.7000000000000002E-3</v>
      </c>
      <c r="N63" s="32">
        <v>-2.8E-3</v>
      </c>
    </row>
    <row r="64" spans="1:14">
      <c r="A64">
        <v>1954</v>
      </c>
      <c r="B64" s="32">
        <v>1.1299999999999999E-2</v>
      </c>
      <c r="C64" s="32">
        <v>1.5100000000000001E-2</v>
      </c>
      <c r="D64" s="32">
        <v>1.1299999999999999E-2</v>
      </c>
      <c r="E64" s="32">
        <v>7.4999999999999997E-3</v>
      </c>
      <c r="F64" s="32">
        <v>7.4999999999999997E-3</v>
      </c>
      <c r="G64" s="32">
        <v>3.7000000000000002E-3</v>
      </c>
      <c r="H64" s="32">
        <v>3.7000000000000002E-3</v>
      </c>
      <c r="I64" s="32">
        <v>0</v>
      </c>
      <c r="J64" s="32">
        <v>-3.7000000000000002E-3</v>
      </c>
      <c r="K64" s="32">
        <v>-7.4000000000000003E-3</v>
      </c>
      <c r="L64" s="32">
        <v>-3.7000000000000002E-3</v>
      </c>
      <c r="M64" s="32">
        <v>-7.4000000000000003E-3</v>
      </c>
      <c r="N64" s="32">
        <v>3.2000000000000002E-3</v>
      </c>
    </row>
    <row r="65" spans="1:14">
      <c r="A65">
        <v>1953</v>
      </c>
      <c r="B65" s="32">
        <v>3.8E-3</v>
      </c>
      <c r="C65" s="32">
        <v>7.6E-3</v>
      </c>
      <c r="D65" s="32">
        <v>1.14E-2</v>
      </c>
      <c r="E65" s="32">
        <v>7.6E-3</v>
      </c>
      <c r="F65" s="32">
        <v>1.14E-2</v>
      </c>
      <c r="G65" s="32">
        <v>1.1299999999999999E-2</v>
      </c>
      <c r="H65" s="32">
        <v>3.7000000000000002E-3</v>
      </c>
      <c r="I65" s="32">
        <v>7.4999999999999997E-3</v>
      </c>
      <c r="J65" s="32">
        <v>7.4999999999999997E-3</v>
      </c>
      <c r="K65" s="32">
        <v>1.12E-2</v>
      </c>
      <c r="L65" s="32">
        <v>7.4999999999999997E-3</v>
      </c>
      <c r="M65" s="32">
        <v>7.4999999999999997E-3</v>
      </c>
      <c r="N65" s="32">
        <v>8.2000000000000007E-3</v>
      </c>
    </row>
    <row r="66" spans="1:14">
      <c r="A66">
        <v>1952</v>
      </c>
      <c r="B66" s="32">
        <v>4.3299999999999998E-2</v>
      </c>
      <c r="C66" s="32">
        <v>2.3300000000000001E-2</v>
      </c>
      <c r="D66" s="32">
        <v>1.9400000000000001E-2</v>
      </c>
      <c r="E66" s="32">
        <v>2.3300000000000001E-2</v>
      </c>
      <c r="F66" s="32">
        <v>1.9300000000000001E-2</v>
      </c>
      <c r="G66" s="32">
        <v>2.3199999999999998E-2</v>
      </c>
      <c r="H66" s="32">
        <v>3.09E-2</v>
      </c>
      <c r="I66" s="32">
        <v>3.09E-2</v>
      </c>
      <c r="J66" s="32">
        <v>2.3E-2</v>
      </c>
      <c r="K66" s="32">
        <v>1.9099999999999999E-2</v>
      </c>
      <c r="L66" s="32">
        <v>1.14E-2</v>
      </c>
      <c r="M66" s="32">
        <v>7.4999999999999997E-3</v>
      </c>
      <c r="N66" s="32">
        <v>2.29E-2</v>
      </c>
    </row>
    <row r="67" spans="1:14">
      <c r="A67">
        <v>1951</v>
      </c>
      <c r="B67" s="32">
        <v>8.09E-2</v>
      </c>
      <c r="C67" s="32">
        <v>9.3600000000000003E-2</v>
      </c>
      <c r="D67" s="32">
        <v>9.3200000000000005E-2</v>
      </c>
      <c r="E67" s="32">
        <v>9.3200000000000005E-2</v>
      </c>
      <c r="F67" s="32">
        <v>9.2799999999999994E-2</v>
      </c>
      <c r="G67" s="32">
        <v>8.8200000000000001E-2</v>
      </c>
      <c r="H67" s="32">
        <v>7.4700000000000003E-2</v>
      </c>
      <c r="I67" s="32">
        <v>6.5799999999999997E-2</v>
      </c>
      <c r="J67" s="32">
        <v>6.9699999999999998E-2</v>
      </c>
      <c r="K67" s="32">
        <v>6.5000000000000002E-2</v>
      </c>
      <c r="L67" s="32">
        <v>6.88E-2</v>
      </c>
      <c r="M67" s="32">
        <v>0.06</v>
      </c>
      <c r="N67" s="32">
        <v>7.8799999999999995E-2</v>
      </c>
    </row>
    <row r="68" spans="1:14">
      <c r="A68">
        <v>1950</v>
      </c>
      <c r="B68" s="32">
        <v>-2.0799999999999999E-2</v>
      </c>
      <c r="C68" s="32">
        <v>-1.26E-2</v>
      </c>
      <c r="D68" s="32">
        <v>-8.3999999999999995E-3</v>
      </c>
      <c r="E68" s="32">
        <v>-1.26E-2</v>
      </c>
      <c r="F68" s="32">
        <v>-4.1999999999999997E-3</v>
      </c>
      <c r="G68" s="32">
        <v>-4.1999999999999997E-3</v>
      </c>
      <c r="H68" s="32">
        <v>1.6899999999999998E-2</v>
      </c>
      <c r="I68" s="32">
        <v>2.1000000000000001E-2</v>
      </c>
      <c r="J68" s="32">
        <v>2.0899999999999998E-2</v>
      </c>
      <c r="K68" s="32">
        <v>3.7999999999999999E-2</v>
      </c>
      <c r="L68" s="32">
        <v>3.78E-2</v>
      </c>
      <c r="M68" s="32">
        <v>5.9299999999999999E-2</v>
      </c>
      <c r="N68" s="32">
        <v>1.09E-2</v>
      </c>
    </row>
    <row r="69" spans="1:14">
      <c r="A69">
        <v>1949</v>
      </c>
      <c r="B69" s="32">
        <v>1.2699999999999999E-2</v>
      </c>
      <c r="C69" s="32">
        <v>1.2800000000000001E-2</v>
      </c>
      <c r="D69" s="32">
        <v>1.7100000000000001E-2</v>
      </c>
      <c r="E69" s="32">
        <v>4.1999999999999997E-3</v>
      </c>
      <c r="F69" s="32">
        <v>-4.1999999999999997E-3</v>
      </c>
      <c r="G69" s="32">
        <v>-8.3000000000000001E-3</v>
      </c>
      <c r="H69" s="32">
        <v>-2.87E-2</v>
      </c>
      <c r="I69" s="32">
        <v>-2.86E-2</v>
      </c>
      <c r="J69" s="32">
        <v>-2.4500000000000001E-2</v>
      </c>
      <c r="K69" s="32">
        <v>-2.87E-2</v>
      </c>
      <c r="L69" s="32">
        <v>-1.6500000000000001E-2</v>
      </c>
      <c r="M69" s="32">
        <v>-2.07E-2</v>
      </c>
      <c r="N69" s="32">
        <v>-9.4999999999999998E-3</v>
      </c>
    </row>
    <row r="70" spans="1:14">
      <c r="A70">
        <v>1948</v>
      </c>
      <c r="B70" s="32">
        <v>0.1023</v>
      </c>
      <c r="C70" s="32">
        <v>9.2999999999999999E-2</v>
      </c>
      <c r="D70" s="32">
        <v>6.8500000000000005E-2</v>
      </c>
      <c r="E70" s="32">
        <v>8.6800000000000002E-2</v>
      </c>
      <c r="F70" s="32">
        <v>9.1300000000000006E-2</v>
      </c>
      <c r="G70" s="32">
        <v>9.5500000000000002E-2</v>
      </c>
      <c r="H70" s="32">
        <v>9.9099999999999994E-2</v>
      </c>
      <c r="I70" s="32">
        <v>8.8900000000000007E-2</v>
      </c>
      <c r="J70" s="32">
        <v>6.5199999999999994E-2</v>
      </c>
      <c r="K70" s="32">
        <v>6.0900000000000003E-2</v>
      </c>
      <c r="L70" s="32">
        <v>4.7600000000000003E-2</v>
      </c>
      <c r="M70" s="32">
        <v>2.9899999999999999E-2</v>
      </c>
      <c r="N70" s="32">
        <v>7.7399999999999997E-2</v>
      </c>
    </row>
    <row r="71" spans="1:14">
      <c r="A71">
        <v>1947</v>
      </c>
      <c r="B71" s="32">
        <v>0.18129999999999999</v>
      </c>
      <c r="C71" s="32">
        <v>0.18779999999999999</v>
      </c>
      <c r="D71" s="32">
        <v>0.19670000000000001</v>
      </c>
      <c r="E71" s="32">
        <v>0.19020000000000001</v>
      </c>
      <c r="F71" s="32">
        <v>0.18379999999999999</v>
      </c>
      <c r="G71" s="32">
        <v>0.17649999999999999</v>
      </c>
      <c r="H71" s="32">
        <v>0.1212</v>
      </c>
      <c r="I71" s="32">
        <v>0.1139</v>
      </c>
      <c r="J71" s="32">
        <v>0.1275</v>
      </c>
      <c r="K71" s="32">
        <v>0.10580000000000001</v>
      </c>
      <c r="L71" s="32">
        <v>8.4500000000000006E-2</v>
      </c>
      <c r="M71" s="32">
        <v>8.8400000000000006E-2</v>
      </c>
      <c r="N71" s="32">
        <v>0.14649999999999999</v>
      </c>
    </row>
    <row r="72" spans="1:14">
      <c r="A72">
        <v>1946</v>
      </c>
      <c r="B72" s="32">
        <v>2.2499999999999999E-2</v>
      </c>
      <c r="C72" s="32">
        <v>1.6899999999999998E-2</v>
      </c>
      <c r="D72" s="32">
        <v>2.81E-2</v>
      </c>
      <c r="E72" s="32">
        <v>3.3700000000000001E-2</v>
      </c>
      <c r="F72" s="32">
        <v>3.3500000000000002E-2</v>
      </c>
      <c r="G72" s="32">
        <v>3.3099999999999997E-2</v>
      </c>
      <c r="H72" s="32">
        <v>9.3899999999999997E-2</v>
      </c>
      <c r="I72" s="32">
        <v>0.11600000000000001</v>
      </c>
      <c r="J72" s="32">
        <v>0.12709999999999999</v>
      </c>
      <c r="K72" s="32">
        <v>0.1492</v>
      </c>
      <c r="L72" s="32">
        <v>0.17680000000000001</v>
      </c>
      <c r="M72" s="32">
        <v>0.18129999999999999</v>
      </c>
      <c r="N72" s="32">
        <v>8.43E-2</v>
      </c>
    </row>
    <row r="73" spans="1:14">
      <c r="A73">
        <v>1945</v>
      </c>
      <c r="B73" s="32">
        <v>2.3E-2</v>
      </c>
      <c r="C73" s="32">
        <v>2.3E-2</v>
      </c>
      <c r="D73" s="32">
        <v>2.3E-2</v>
      </c>
      <c r="E73" s="32">
        <v>1.7100000000000001E-2</v>
      </c>
      <c r="F73" s="32">
        <v>2.29E-2</v>
      </c>
      <c r="G73" s="32">
        <v>2.8400000000000002E-2</v>
      </c>
      <c r="H73" s="32">
        <v>2.2599999999999999E-2</v>
      </c>
      <c r="I73" s="32">
        <v>2.2599999999999999E-2</v>
      </c>
      <c r="J73" s="32">
        <v>2.2599999999999999E-2</v>
      </c>
      <c r="K73" s="32">
        <v>2.2599999999999999E-2</v>
      </c>
      <c r="L73" s="32">
        <v>2.2599999999999999E-2</v>
      </c>
      <c r="M73" s="32">
        <v>2.2499999999999999E-2</v>
      </c>
      <c r="N73" s="32">
        <v>2.2700000000000001E-2</v>
      </c>
    </row>
    <row r="74" spans="1:14">
      <c r="A74">
        <v>1944</v>
      </c>
      <c r="B74" s="32">
        <v>2.9600000000000001E-2</v>
      </c>
      <c r="C74" s="32">
        <v>2.9600000000000001E-2</v>
      </c>
      <c r="D74" s="32">
        <v>1.1599999999999999E-2</v>
      </c>
      <c r="E74" s="32">
        <v>5.7000000000000002E-3</v>
      </c>
      <c r="F74" s="32">
        <v>0</v>
      </c>
      <c r="G74" s="32">
        <v>5.7000000000000002E-3</v>
      </c>
      <c r="H74" s="32">
        <v>1.72E-2</v>
      </c>
      <c r="I74" s="32">
        <v>2.3099999999999999E-2</v>
      </c>
      <c r="J74" s="32">
        <v>1.72E-2</v>
      </c>
      <c r="K74" s="32">
        <v>1.72E-2</v>
      </c>
      <c r="L74" s="32">
        <v>1.72E-2</v>
      </c>
      <c r="M74" s="32">
        <v>2.3E-2</v>
      </c>
      <c r="N74" s="32">
        <v>1.6400000000000001E-2</v>
      </c>
    </row>
    <row r="75" spans="1:14">
      <c r="A75">
        <v>1943</v>
      </c>
      <c r="B75" s="32">
        <v>7.6399999999999996E-2</v>
      </c>
      <c r="C75" s="32">
        <v>6.9599999999999995E-2</v>
      </c>
      <c r="D75" s="32">
        <v>7.4999999999999997E-2</v>
      </c>
      <c r="E75" s="32">
        <v>8.0699999999999994E-2</v>
      </c>
      <c r="F75" s="32">
        <v>7.3599999999999999E-2</v>
      </c>
      <c r="G75" s="32">
        <v>7.3599999999999999E-2</v>
      </c>
      <c r="H75" s="32">
        <v>6.0999999999999999E-2</v>
      </c>
      <c r="I75" s="32">
        <v>4.8500000000000001E-2</v>
      </c>
      <c r="J75" s="32">
        <v>5.45E-2</v>
      </c>
      <c r="K75" s="32">
        <v>4.19E-2</v>
      </c>
      <c r="L75" s="32">
        <v>3.5700000000000003E-2</v>
      </c>
      <c r="M75" s="32">
        <v>2.9600000000000001E-2</v>
      </c>
      <c r="N75" s="32">
        <v>0.06</v>
      </c>
    </row>
    <row r="76" spans="1:14">
      <c r="A76">
        <v>1942</v>
      </c>
      <c r="B76" s="32">
        <v>0.1135</v>
      </c>
      <c r="C76" s="32">
        <v>0.1206</v>
      </c>
      <c r="D76" s="32">
        <v>0.1268</v>
      </c>
      <c r="E76" s="32">
        <v>0.12590000000000001</v>
      </c>
      <c r="F76" s="32">
        <v>0.13189999999999999</v>
      </c>
      <c r="G76" s="32">
        <v>0.10879999999999999</v>
      </c>
      <c r="H76" s="32">
        <v>0.11559999999999999</v>
      </c>
      <c r="I76" s="32">
        <v>0.1074</v>
      </c>
      <c r="J76" s="32">
        <v>9.2700000000000005E-2</v>
      </c>
      <c r="K76" s="32">
        <v>9.1499999999999998E-2</v>
      </c>
      <c r="L76" s="32">
        <v>9.0899999999999995E-2</v>
      </c>
      <c r="M76" s="32">
        <v>9.0300000000000005E-2</v>
      </c>
      <c r="N76" s="32">
        <v>0.10970000000000001</v>
      </c>
    </row>
    <row r="77" spans="1:14">
      <c r="A77">
        <v>1941</v>
      </c>
      <c r="B77" s="32">
        <v>1.44E-2</v>
      </c>
      <c r="C77" s="32">
        <v>7.1000000000000004E-3</v>
      </c>
      <c r="D77" s="32">
        <v>1.43E-2</v>
      </c>
      <c r="E77" s="32">
        <v>2.1399999999999999E-2</v>
      </c>
      <c r="F77" s="32">
        <v>2.86E-2</v>
      </c>
      <c r="G77" s="32">
        <v>4.2599999999999999E-2</v>
      </c>
      <c r="H77" s="32">
        <v>0.05</v>
      </c>
      <c r="I77" s="32">
        <v>6.4299999999999996E-2</v>
      </c>
      <c r="J77" s="32">
        <v>7.8600000000000003E-2</v>
      </c>
      <c r="K77" s="32">
        <v>9.2899999999999996E-2</v>
      </c>
      <c r="L77" s="32">
        <v>0.1</v>
      </c>
      <c r="M77" s="32">
        <v>9.9299999999999999E-2</v>
      </c>
      <c r="N77" s="32">
        <v>5.11E-2</v>
      </c>
    </row>
    <row r="78" spans="1:14">
      <c r="A78">
        <v>1940</v>
      </c>
      <c r="B78" s="32">
        <v>-7.1000000000000004E-3</v>
      </c>
      <c r="C78" s="32">
        <v>7.1999999999999998E-3</v>
      </c>
      <c r="D78" s="32">
        <v>7.1999999999999998E-3</v>
      </c>
      <c r="E78" s="32">
        <v>1.4500000000000001E-2</v>
      </c>
      <c r="F78" s="32">
        <v>1.4500000000000001E-2</v>
      </c>
      <c r="G78" s="32">
        <v>2.1700000000000001E-2</v>
      </c>
      <c r="H78" s="32">
        <v>1.4500000000000001E-2</v>
      </c>
      <c r="I78" s="32">
        <v>1.4500000000000001E-2</v>
      </c>
      <c r="J78" s="32">
        <v>-7.1000000000000004E-3</v>
      </c>
      <c r="K78" s="32">
        <v>0</v>
      </c>
      <c r="L78" s="32">
        <v>0</v>
      </c>
      <c r="M78" s="32">
        <v>7.1000000000000004E-3</v>
      </c>
      <c r="N78" s="32">
        <v>7.3000000000000001E-3</v>
      </c>
    </row>
    <row r="79" spans="1:14">
      <c r="A79">
        <v>1939</v>
      </c>
      <c r="B79" s="32">
        <v>-1.41E-2</v>
      </c>
      <c r="C79" s="32">
        <v>-1.4200000000000001E-2</v>
      </c>
      <c r="D79" s="32">
        <v>-1.4200000000000001E-2</v>
      </c>
      <c r="E79" s="32">
        <v>-2.8199999999999999E-2</v>
      </c>
      <c r="F79" s="32">
        <v>-2.1299999999999999E-2</v>
      </c>
      <c r="G79" s="32">
        <v>-2.1299999999999999E-2</v>
      </c>
      <c r="H79" s="32">
        <v>-2.1299999999999999E-2</v>
      </c>
      <c r="I79" s="32">
        <v>-2.1299999999999999E-2</v>
      </c>
      <c r="J79" s="32">
        <v>0</v>
      </c>
      <c r="K79" s="32">
        <v>0</v>
      </c>
      <c r="L79" s="32">
        <v>0</v>
      </c>
      <c r="M79" s="32">
        <v>0</v>
      </c>
      <c r="N79" s="32">
        <v>-1.2999999999999999E-2</v>
      </c>
    </row>
    <row r="80" spans="1:14">
      <c r="A80">
        <v>1938</v>
      </c>
      <c r="B80" s="32">
        <v>7.1000000000000004E-3</v>
      </c>
      <c r="C80" s="32">
        <v>0</v>
      </c>
      <c r="D80" s="32">
        <v>-7.0000000000000001E-3</v>
      </c>
      <c r="E80" s="32">
        <v>-7.0000000000000001E-3</v>
      </c>
      <c r="F80" s="32">
        <v>-2.0799999999999999E-2</v>
      </c>
      <c r="G80" s="32">
        <v>-2.0799999999999999E-2</v>
      </c>
      <c r="H80" s="32">
        <v>-2.76E-2</v>
      </c>
      <c r="I80" s="32">
        <v>-2.76E-2</v>
      </c>
      <c r="J80" s="32">
        <v>-3.4200000000000001E-2</v>
      </c>
      <c r="K80" s="32">
        <v>-4.1099999999999998E-2</v>
      </c>
      <c r="L80" s="32">
        <v>-3.4500000000000003E-2</v>
      </c>
      <c r="M80" s="32">
        <v>-2.7799999999999998E-2</v>
      </c>
      <c r="N80" s="32">
        <v>-2.01E-2</v>
      </c>
    </row>
    <row r="81" spans="1:14">
      <c r="A81">
        <v>1937</v>
      </c>
      <c r="B81" s="32">
        <v>2.1700000000000001E-2</v>
      </c>
      <c r="C81" s="32">
        <v>2.1700000000000001E-2</v>
      </c>
      <c r="D81" s="32">
        <v>3.6499999999999998E-2</v>
      </c>
      <c r="E81" s="32">
        <v>4.3799999999999999E-2</v>
      </c>
      <c r="F81" s="32">
        <v>5.11E-2</v>
      </c>
      <c r="G81" s="32">
        <v>4.3499999999999997E-2</v>
      </c>
      <c r="H81" s="32">
        <v>4.3200000000000002E-2</v>
      </c>
      <c r="I81" s="32">
        <v>3.5700000000000003E-2</v>
      </c>
      <c r="J81" s="32">
        <v>4.2900000000000001E-2</v>
      </c>
      <c r="K81" s="32">
        <v>4.2900000000000001E-2</v>
      </c>
      <c r="L81" s="32">
        <v>3.5700000000000003E-2</v>
      </c>
      <c r="M81" s="32">
        <v>2.86E-2</v>
      </c>
      <c r="N81" s="32">
        <v>3.73E-2</v>
      </c>
    </row>
    <row r="82" spans="1:14">
      <c r="A82">
        <v>1936</v>
      </c>
      <c r="B82" s="32">
        <v>1.47E-2</v>
      </c>
      <c r="C82" s="32">
        <v>7.3000000000000001E-3</v>
      </c>
      <c r="D82" s="32">
        <v>0</v>
      </c>
      <c r="E82" s="32">
        <v>-7.1999999999999998E-3</v>
      </c>
      <c r="F82" s="32">
        <v>-7.1999999999999998E-3</v>
      </c>
      <c r="G82" s="32">
        <v>7.3000000000000001E-3</v>
      </c>
      <c r="H82" s="32">
        <v>1.46E-2</v>
      </c>
      <c r="I82" s="32">
        <v>2.1899999999999999E-2</v>
      </c>
      <c r="J82" s="32">
        <v>2.1899999999999999E-2</v>
      </c>
      <c r="K82" s="32">
        <v>2.1899999999999999E-2</v>
      </c>
      <c r="L82" s="32">
        <v>1.4500000000000001E-2</v>
      </c>
      <c r="M82" s="32">
        <v>1.4500000000000001E-2</v>
      </c>
      <c r="N82" s="32">
        <v>1.04E-2</v>
      </c>
    </row>
    <row r="83" spans="1:14">
      <c r="A83">
        <v>1935</v>
      </c>
      <c r="B83" s="32">
        <v>3.0300000000000001E-2</v>
      </c>
      <c r="C83" s="32">
        <v>3.0099999999999998E-2</v>
      </c>
      <c r="D83" s="32">
        <v>3.0099999999999998E-2</v>
      </c>
      <c r="E83" s="32">
        <v>3.7600000000000001E-2</v>
      </c>
      <c r="F83" s="32">
        <v>3.7600000000000001E-2</v>
      </c>
      <c r="G83" s="32">
        <v>2.24E-2</v>
      </c>
      <c r="H83" s="32">
        <v>2.24E-2</v>
      </c>
      <c r="I83" s="32">
        <v>2.24E-2</v>
      </c>
      <c r="J83" s="32">
        <v>7.4000000000000003E-3</v>
      </c>
      <c r="K83" s="32">
        <v>1.4800000000000001E-2</v>
      </c>
      <c r="L83" s="32">
        <v>2.2200000000000001E-2</v>
      </c>
      <c r="M83" s="32">
        <v>2.9899999999999999E-2</v>
      </c>
      <c r="N83" s="32">
        <v>2.5600000000000001E-2</v>
      </c>
    </row>
    <row r="84" spans="1:14">
      <c r="A84">
        <v>1934</v>
      </c>
      <c r="B84" s="32">
        <v>2.3300000000000001E-2</v>
      </c>
      <c r="C84" s="32">
        <v>4.7199999999999999E-2</v>
      </c>
      <c r="D84" s="32">
        <v>5.5599999999999997E-2</v>
      </c>
      <c r="E84" s="32">
        <v>5.5599999999999997E-2</v>
      </c>
      <c r="F84" s="32">
        <v>5.5599999999999997E-2</v>
      </c>
      <c r="G84" s="32">
        <v>5.5100000000000003E-2</v>
      </c>
      <c r="H84" s="32">
        <v>2.29E-2</v>
      </c>
      <c r="I84" s="32">
        <v>1.52E-2</v>
      </c>
      <c r="J84" s="32">
        <v>3.0300000000000001E-2</v>
      </c>
      <c r="K84" s="32">
        <v>2.2700000000000001E-2</v>
      </c>
      <c r="L84" s="32">
        <v>2.2700000000000001E-2</v>
      </c>
      <c r="M84" s="32">
        <v>1.52E-2</v>
      </c>
      <c r="N84" s="32">
        <v>3.5099999999999999E-2</v>
      </c>
    </row>
    <row r="85" spans="1:14">
      <c r="A85">
        <v>1933</v>
      </c>
      <c r="B85" s="32">
        <v>-9.7900000000000001E-2</v>
      </c>
      <c r="C85" s="32">
        <v>-9.9299999999999999E-2</v>
      </c>
      <c r="D85" s="32">
        <v>-0.1</v>
      </c>
      <c r="E85" s="32">
        <v>-9.35E-2</v>
      </c>
      <c r="F85" s="32">
        <v>-8.0299999999999996E-2</v>
      </c>
      <c r="G85" s="32">
        <v>-6.6199999999999995E-2</v>
      </c>
      <c r="H85" s="32">
        <v>-3.6799999999999999E-2</v>
      </c>
      <c r="I85" s="32">
        <v>-2.2200000000000001E-2</v>
      </c>
      <c r="J85" s="32">
        <v>-1.49E-2</v>
      </c>
      <c r="K85" s="32">
        <v>-7.4999999999999997E-3</v>
      </c>
      <c r="L85" s="32">
        <v>0</v>
      </c>
      <c r="M85" s="32">
        <v>7.6E-3</v>
      </c>
      <c r="N85" s="32">
        <v>-5.0900000000000001E-2</v>
      </c>
    </row>
    <row r="86" spans="1:14">
      <c r="A86">
        <v>1932</v>
      </c>
      <c r="B86" s="32">
        <v>-0.10059999999999999</v>
      </c>
      <c r="C86" s="32">
        <v>-0.1019</v>
      </c>
      <c r="D86" s="32">
        <v>-0.1026</v>
      </c>
      <c r="E86" s="32">
        <v>-0.1032</v>
      </c>
      <c r="F86" s="32">
        <v>-0.1046</v>
      </c>
      <c r="G86" s="32">
        <v>-9.9299999999999999E-2</v>
      </c>
      <c r="H86" s="32">
        <v>-9.9299999999999999E-2</v>
      </c>
      <c r="I86" s="32">
        <v>-0.106</v>
      </c>
      <c r="J86" s="32">
        <v>-0.1067</v>
      </c>
      <c r="K86" s="32">
        <v>-0.1074</v>
      </c>
      <c r="L86" s="32">
        <v>-0.10199999999999999</v>
      </c>
      <c r="M86" s="32">
        <v>-0.1027</v>
      </c>
      <c r="N86" s="32">
        <v>-0.10299999999999999</v>
      </c>
    </row>
    <row r="87" spans="1:14">
      <c r="A87">
        <v>1931</v>
      </c>
      <c r="B87" s="32">
        <v>-7.0199999999999999E-2</v>
      </c>
      <c r="C87" s="32">
        <v>-7.6499999999999999E-2</v>
      </c>
      <c r="D87" s="32">
        <v>-7.6899999999999996E-2</v>
      </c>
      <c r="E87" s="32">
        <v>-8.8200000000000001E-2</v>
      </c>
      <c r="F87" s="32">
        <v>-9.4700000000000006E-2</v>
      </c>
      <c r="G87" s="32">
        <v>-0.1012</v>
      </c>
      <c r="H87" s="32">
        <v>-9.0399999999999994E-2</v>
      </c>
      <c r="I87" s="32">
        <v>-8.48E-2</v>
      </c>
      <c r="J87" s="32">
        <v>-9.64E-2</v>
      </c>
      <c r="K87" s="32">
        <v>-9.7000000000000003E-2</v>
      </c>
      <c r="L87" s="32">
        <v>-0.1037</v>
      </c>
      <c r="M87" s="32">
        <v>-9.3200000000000005E-2</v>
      </c>
      <c r="N87" s="32">
        <v>-8.9399999999999993E-2</v>
      </c>
    </row>
    <row r="88" spans="1:14">
      <c r="A88">
        <v>1930</v>
      </c>
      <c r="B88" s="32">
        <v>0</v>
      </c>
      <c r="C88" s="32">
        <v>-5.7999999999999996E-3</v>
      </c>
      <c r="D88" s="32">
        <v>-5.8999999999999999E-3</v>
      </c>
      <c r="E88" s="32">
        <v>5.8999999999999999E-3</v>
      </c>
      <c r="F88" s="32">
        <v>-5.8999999999999999E-3</v>
      </c>
      <c r="G88" s="32">
        <v>-1.7500000000000002E-2</v>
      </c>
      <c r="H88" s="32">
        <v>-4.0500000000000001E-2</v>
      </c>
      <c r="I88" s="32">
        <v>-4.6199999999999998E-2</v>
      </c>
      <c r="J88" s="32">
        <v>-4.0500000000000001E-2</v>
      </c>
      <c r="K88" s="32">
        <v>-4.6199999999999998E-2</v>
      </c>
      <c r="L88" s="32">
        <v>-5.1999999999999998E-2</v>
      </c>
      <c r="M88" s="32">
        <v>-6.4000000000000001E-2</v>
      </c>
      <c r="N88" s="32">
        <v>-2.6599999999999999E-2</v>
      </c>
    </row>
    <row r="89" spans="1:14">
      <c r="A89">
        <v>1929</v>
      </c>
      <c r="B89" s="32">
        <v>-1.1599999999999999E-2</v>
      </c>
      <c r="C89" s="32">
        <v>0</v>
      </c>
      <c r="D89" s="32">
        <v>-5.7999999999999996E-3</v>
      </c>
      <c r="E89" s="32">
        <v>-1.17E-2</v>
      </c>
      <c r="F89" s="32">
        <v>-1.1599999999999999E-2</v>
      </c>
      <c r="G89" s="32">
        <v>0</v>
      </c>
      <c r="H89" s="32">
        <v>1.17E-2</v>
      </c>
      <c r="I89" s="32">
        <v>1.17E-2</v>
      </c>
      <c r="J89" s="32">
        <v>0</v>
      </c>
      <c r="K89" s="32">
        <v>5.7999999999999996E-3</v>
      </c>
      <c r="L89" s="32">
        <v>5.7999999999999996E-3</v>
      </c>
      <c r="M89" s="32">
        <v>5.7999999999999996E-3</v>
      </c>
      <c r="N89" s="32">
        <v>0</v>
      </c>
    </row>
    <row r="90" spans="1:14">
      <c r="A90">
        <v>1928</v>
      </c>
      <c r="B90" s="32">
        <v>-1.14E-2</v>
      </c>
      <c r="C90" s="32">
        <v>-1.72E-2</v>
      </c>
      <c r="D90" s="32">
        <v>-1.1599999999999999E-2</v>
      </c>
      <c r="E90" s="32">
        <v>-1.1599999999999999E-2</v>
      </c>
      <c r="F90" s="32">
        <v>-1.15E-2</v>
      </c>
      <c r="G90" s="32">
        <v>-2.8400000000000002E-2</v>
      </c>
      <c r="H90" s="32">
        <v>-1.1599999999999999E-2</v>
      </c>
      <c r="I90" s="32">
        <v>-5.7999999999999996E-3</v>
      </c>
      <c r="J90" s="32">
        <v>0</v>
      </c>
      <c r="K90" s="32">
        <v>-1.15E-2</v>
      </c>
      <c r="L90" s="32">
        <v>-5.7999999999999996E-3</v>
      </c>
      <c r="M90" s="32">
        <v>-1.1599999999999999E-2</v>
      </c>
      <c r="N90" s="32">
        <v>-1.15E-2</v>
      </c>
    </row>
    <row r="91" spans="1:14">
      <c r="A91">
        <v>1927</v>
      </c>
      <c r="B91" s="32">
        <v>-2.23E-2</v>
      </c>
      <c r="C91" s="32">
        <v>-2.7900000000000001E-2</v>
      </c>
      <c r="D91" s="32">
        <v>-2.81E-2</v>
      </c>
      <c r="E91" s="32">
        <v>-3.3500000000000002E-2</v>
      </c>
      <c r="F91" s="32">
        <v>-2.2499999999999999E-2</v>
      </c>
      <c r="G91" s="32">
        <v>-5.5999999999999999E-3</v>
      </c>
      <c r="H91" s="32">
        <v>-1.14E-2</v>
      </c>
      <c r="I91" s="32">
        <v>-1.15E-2</v>
      </c>
      <c r="J91" s="32">
        <v>-1.14E-2</v>
      </c>
      <c r="K91" s="32">
        <v>-1.14E-2</v>
      </c>
      <c r="L91" s="32">
        <v>-2.2599999999999999E-2</v>
      </c>
      <c r="M91" s="32">
        <v>-2.2599999999999999E-2</v>
      </c>
      <c r="N91" s="32">
        <v>-1.9199999999999998E-2</v>
      </c>
    </row>
    <row r="92" spans="1:14">
      <c r="A92">
        <v>1926</v>
      </c>
      <c r="B92" s="32">
        <v>3.4700000000000002E-2</v>
      </c>
      <c r="C92" s="32">
        <v>4.07E-2</v>
      </c>
      <c r="D92" s="32">
        <v>2.8899999999999999E-2</v>
      </c>
      <c r="E92" s="32">
        <v>4.07E-2</v>
      </c>
      <c r="F92" s="32">
        <v>2.8899999999999999E-2</v>
      </c>
      <c r="G92" s="32">
        <v>1.14E-2</v>
      </c>
      <c r="H92" s="32">
        <v>-1.1299999999999999E-2</v>
      </c>
      <c r="I92" s="32">
        <v>-1.6899999999999998E-2</v>
      </c>
      <c r="J92" s="32">
        <v>-1.1299999999999999E-2</v>
      </c>
      <c r="K92" s="32">
        <v>-5.5999999999999999E-3</v>
      </c>
      <c r="L92" s="32">
        <v>-1.67E-2</v>
      </c>
      <c r="M92" s="32">
        <v>-1.12E-2</v>
      </c>
      <c r="N92" s="32">
        <v>9.4000000000000004E-3</v>
      </c>
    </row>
    <row r="93" spans="1:14">
      <c r="A93">
        <v>1925</v>
      </c>
      <c r="B93" s="32">
        <v>0</v>
      </c>
      <c r="C93" s="32">
        <v>0</v>
      </c>
      <c r="D93" s="32">
        <v>1.17E-2</v>
      </c>
      <c r="E93" s="32">
        <v>1.18E-2</v>
      </c>
      <c r="F93" s="32">
        <v>1.7600000000000001E-2</v>
      </c>
      <c r="G93" s="32">
        <v>2.9399999999999999E-2</v>
      </c>
      <c r="H93" s="32">
        <v>3.5099999999999999E-2</v>
      </c>
      <c r="I93" s="32">
        <v>4.1200000000000001E-2</v>
      </c>
      <c r="J93" s="32">
        <v>3.5099999999999999E-2</v>
      </c>
      <c r="K93" s="32">
        <v>2.9100000000000001E-2</v>
      </c>
      <c r="L93" s="32">
        <v>4.65E-2</v>
      </c>
      <c r="M93" s="32">
        <v>3.4700000000000002E-2</v>
      </c>
      <c r="N93" s="32">
        <v>2.4400000000000002E-2</v>
      </c>
    </row>
    <row r="94" spans="1:14">
      <c r="A94">
        <v>1924</v>
      </c>
      <c r="B94" s="32">
        <v>2.98E-2</v>
      </c>
      <c r="C94" s="32">
        <v>2.3800000000000002E-2</v>
      </c>
      <c r="D94" s="32">
        <v>1.7899999999999999E-2</v>
      </c>
      <c r="E94" s="32">
        <v>5.8999999999999999E-3</v>
      </c>
      <c r="F94" s="32">
        <v>5.8999999999999999E-3</v>
      </c>
      <c r="G94" s="32">
        <v>0</v>
      </c>
      <c r="H94" s="32">
        <v>-5.7999999999999996E-3</v>
      </c>
      <c r="I94" s="32">
        <v>-5.7999999999999996E-3</v>
      </c>
      <c r="J94" s="32">
        <v>-5.7999999999999996E-3</v>
      </c>
      <c r="K94" s="32">
        <v>-5.7999999999999996E-3</v>
      </c>
      <c r="L94" s="32">
        <v>-5.7999999999999996E-3</v>
      </c>
      <c r="M94" s="32">
        <v>0</v>
      </c>
      <c r="N94" s="32">
        <v>4.4999999999999997E-3</v>
      </c>
    </row>
    <row r="95" spans="1:14">
      <c r="A95">
        <v>1923</v>
      </c>
      <c r="B95" s="32">
        <v>-5.8999999999999999E-3</v>
      </c>
      <c r="C95" s="32">
        <v>-5.8999999999999999E-3</v>
      </c>
      <c r="D95" s="32">
        <v>6.0000000000000001E-3</v>
      </c>
      <c r="E95" s="32">
        <v>1.2E-2</v>
      </c>
      <c r="F95" s="32">
        <v>1.2E-2</v>
      </c>
      <c r="G95" s="32">
        <v>1.7999999999999999E-2</v>
      </c>
      <c r="H95" s="32">
        <v>2.3800000000000002E-2</v>
      </c>
      <c r="I95" s="32">
        <v>3.0099999999999998E-2</v>
      </c>
      <c r="J95" s="32">
        <v>3.61E-2</v>
      </c>
      <c r="K95" s="32">
        <v>3.5900000000000001E-2</v>
      </c>
      <c r="L95" s="32">
        <v>2.98E-2</v>
      </c>
      <c r="M95" s="32">
        <v>2.3699999999999999E-2</v>
      </c>
      <c r="N95" s="32">
        <v>1.7999999999999999E-2</v>
      </c>
    </row>
    <row r="96" spans="1:14">
      <c r="A96">
        <v>1922</v>
      </c>
      <c r="B96" s="32">
        <v>-0.1105</v>
      </c>
      <c r="C96" s="32">
        <v>-8.1500000000000003E-2</v>
      </c>
      <c r="D96" s="32">
        <v>-8.7400000000000005E-2</v>
      </c>
      <c r="E96" s="32">
        <v>-7.7299999999999994E-2</v>
      </c>
      <c r="F96" s="32">
        <v>-5.6500000000000002E-2</v>
      </c>
      <c r="G96" s="32">
        <v>-5.11E-2</v>
      </c>
      <c r="H96" s="32">
        <v>-5.0799999999999998E-2</v>
      </c>
      <c r="I96" s="32">
        <v>-6.2100000000000002E-2</v>
      </c>
      <c r="J96" s="32">
        <v>-5.1400000000000001E-2</v>
      </c>
      <c r="K96" s="32">
        <v>-4.5699999999999998E-2</v>
      </c>
      <c r="L96" s="32">
        <v>-3.4500000000000003E-2</v>
      </c>
      <c r="M96" s="32">
        <v>-2.3099999999999999E-2</v>
      </c>
      <c r="N96" s="32">
        <v>-6.0999999999999999E-2</v>
      </c>
    </row>
    <row r="97" spans="1:15">
      <c r="A97">
        <v>1921</v>
      </c>
      <c r="B97" s="32">
        <v>-1.55E-2</v>
      </c>
      <c r="C97" s="32">
        <v>-5.6399999999999999E-2</v>
      </c>
      <c r="D97" s="32">
        <v>-7.1099999999999997E-2</v>
      </c>
      <c r="E97" s="32">
        <v>-0.1084</v>
      </c>
      <c r="F97" s="32">
        <v>-0.14080000000000001</v>
      </c>
      <c r="G97" s="32">
        <v>-0.15790000000000001</v>
      </c>
      <c r="H97" s="32">
        <v>-0.14899999999999999</v>
      </c>
      <c r="I97" s="32">
        <v>-0.12809999999999999</v>
      </c>
      <c r="J97" s="32">
        <v>-0.125</v>
      </c>
      <c r="K97" s="32">
        <v>-0.1206</v>
      </c>
      <c r="L97" s="32">
        <v>-0.1212</v>
      </c>
      <c r="M97" s="32">
        <v>-0.1082</v>
      </c>
      <c r="N97" s="32">
        <v>-0.1085</v>
      </c>
    </row>
    <row r="98" spans="1:15">
      <c r="A98">
        <v>1920</v>
      </c>
      <c r="B98" s="32">
        <v>0.16969999999999999</v>
      </c>
      <c r="C98" s="32">
        <v>0.20369999999999999</v>
      </c>
      <c r="D98" s="32">
        <v>0.20119999999999999</v>
      </c>
      <c r="E98" s="32">
        <v>0.21560000000000001</v>
      </c>
      <c r="F98" s="32">
        <v>0.21890000000000001</v>
      </c>
      <c r="G98" s="32">
        <v>0.23669999999999999</v>
      </c>
      <c r="H98" s="32">
        <v>0.19539999999999999</v>
      </c>
      <c r="I98" s="32">
        <v>0.1469</v>
      </c>
      <c r="J98" s="32">
        <v>0.1236</v>
      </c>
      <c r="K98" s="32">
        <v>9.9400000000000002E-2</v>
      </c>
      <c r="L98" s="32">
        <v>7.0300000000000001E-2</v>
      </c>
      <c r="M98" s="32">
        <v>2.6499999999999999E-2</v>
      </c>
      <c r="N98" s="32">
        <v>0.159</v>
      </c>
    </row>
    <row r="99" spans="1:15">
      <c r="A99">
        <v>1919</v>
      </c>
      <c r="B99" s="32">
        <v>0.17860000000000001</v>
      </c>
      <c r="C99" s="32">
        <v>0.1489</v>
      </c>
      <c r="D99" s="32">
        <v>0.1714</v>
      </c>
      <c r="E99" s="32">
        <v>0.17610000000000001</v>
      </c>
      <c r="F99" s="32">
        <v>0.16550000000000001</v>
      </c>
      <c r="G99" s="32">
        <v>0.1497</v>
      </c>
      <c r="H99" s="32">
        <v>0.15229999999999999</v>
      </c>
      <c r="I99" s="32">
        <v>0.14940000000000001</v>
      </c>
      <c r="J99" s="32">
        <v>0.1338</v>
      </c>
      <c r="K99" s="32">
        <v>0.1313</v>
      </c>
      <c r="L99" s="32">
        <v>0.13500000000000001</v>
      </c>
      <c r="M99" s="32">
        <v>0.14549999999999999</v>
      </c>
      <c r="N99" s="32">
        <v>0.15310000000000001</v>
      </c>
    </row>
    <row r="100" spans="1:15">
      <c r="A100">
        <v>1918</v>
      </c>
      <c r="B100" s="32">
        <v>0.1966</v>
      </c>
      <c r="C100" s="32">
        <v>0.17499999999999999</v>
      </c>
      <c r="D100" s="32">
        <v>0.16669999999999999</v>
      </c>
      <c r="E100" s="32">
        <v>0.127</v>
      </c>
      <c r="F100" s="32">
        <v>0.1328</v>
      </c>
      <c r="G100" s="32">
        <v>0.1308</v>
      </c>
      <c r="H100" s="32">
        <v>0.1797</v>
      </c>
      <c r="I100" s="32">
        <v>0.18459999999999999</v>
      </c>
      <c r="J100" s="32">
        <v>0.18049999999999999</v>
      </c>
      <c r="K100" s="32">
        <v>0.1852</v>
      </c>
      <c r="L100" s="32">
        <v>0.2074</v>
      </c>
      <c r="M100" s="32">
        <v>0.2044</v>
      </c>
      <c r="N100" s="32">
        <v>0.1726</v>
      </c>
    </row>
    <row r="101" spans="1:15">
      <c r="A101">
        <v>1917</v>
      </c>
      <c r="B101" s="32">
        <v>0.125</v>
      </c>
      <c r="C101" s="32">
        <v>0.15379999999999999</v>
      </c>
      <c r="D101" s="32">
        <v>0.1429</v>
      </c>
      <c r="E101" s="32">
        <v>0.18870000000000001</v>
      </c>
      <c r="F101" s="32">
        <v>0.1963</v>
      </c>
      <c r="G101" s="32">
        <v>0.20369999999999999</v>
      </c>
      <c r="H101" s="32">
        <v>0.1852</v>
      </c>
      <c r="I101" s="32">
        <v>0.19270000000000001</v>
      </c>
      <c r="J101" s="32">
        <v>0.19819999999999999</v>
      </c>
      <c r="K101" s="32">
        <v>0.19470000000000001</v>
      </c>
      <c r="L101" s="32">
        <v>0.1739</v>
      </c>
      <c r="M101" s="32">
        <v>0.18099999999999999</v>
      </c>
      <c r="N101" s="32">
        <v>0.17799999999999999</v>
      </c>
    </row>
    <row r="102" spans="1:15">
      <c r="A102">
        <v>1916</v>
      </c>
      <c r="B102" s="32">
        <v>2.9700000000000001E-2</v>
      </c>
      <c r="C102" s="32">
        <v>0.04</v>
      </c>
      <c r="D102" s="32">
        <v>6.0600000000000001E-2</v>
      </c>
      <c r="E102" s="32">
        <v>0.06</v>
      </c>
      <c r="F102" s="32">
        <v>5.9400000000000001E-2</v>
      </c>
      <c r="G102" s="32">
        <v>6.93E-2</v>
      </c>
      <c r="H102" s="32">
        <v>6.93E-2</v>
      </c>
      <c r="I102" s="32">
        <v>7.9200000000000007E-2</v>
      </c>
      <c r="J102" s="32">
        <v>9.9000000000000005E-2</v>
      </c>
      <c r="K102" s="32">
        <v>0.10780000000000001</v>
      </c>
      <c r="L102" s="32">
        <v>0.11650000000000001</v>
      </c>
      <c r="M102" s="32">
        <v>0.12620000000000001</v>
      </c>
      <c r="N102" s="32">
        <v>7.6399999999999996E-2</v>
      </c>
    </row>
    <row r="103" spans="1:15">
      <c r="A103">
        <v>1915</v>
      </c>
      <c r="B103" s="32">
        <v>0.01</v>
      </c>
      <c r="C103" s="32">
        <v>1.01E-2</v>
      </c>
      <c r="D103" s="32">
        <v>0</v>
      </c>
      <c r="E103" s="32">
        <v>2.0400000000000001E-2</v>
      </c>
      <c r="F103" s="32">
        <v>2.0199999999999999E-2</v>
      </c>
      <c r="G103" s="32">
        <v>2.0199999999999999E-2</v>
      </c>
      <c r="H103" s="32">
        <v>0.01</v>
      </c>
      <c r="I103" s="32">
        <v>-9.7999999999999997E-3</v>
      </c>
      <c r="J103" s="32">
        <v>-9.7999999999999997E-3</v>
      </c>
      <c r="K103" s="32">
        <v>9.9000000000000008E-3</v>
      </c>
      <c r="L103" s="32">
        <v>9.7999999999999997E-3</v>
      </c>
      <c r="M103" s="32">
        <v>1.9800000000000002E-2</v>
      </c>
      <c r="N103" s="32">
        <v>9.1999999999999998E-3</v>
      </c>
    </row>
    <row r="104" spans="1:15">
      <c r="A104">
        <v>1914</v>
      </c>
      <c r="B104" s="32">
        <v>2.0400000000000001E-2</v>
      </c>
      <c r="C104" s="32">
        <v>1.0200000000000001E-2</v>
      </c>
      <c r="D104" s="32">
        <v>1.0200000000000001E-2</v>
      </c>
      <c r="E104" s="32">
        <v>0</v>
      </c>
      <c r="F104" s="32">
        <v>2.06E-2</v>
      </c>
      <c r="G104" s="32">
        <v>1.0200000000000001E-2</v>
      </c>
      <c r="H104" s="32">
        <v>1.01E-2</v>
      </c>
      <c r="I104" s="32">
        <v>3.0300000000000001E-2</v>
      </c>
      <c r="J104" s="32">
        <v>0.02</v>
      </c>
      <c r="K104" s="32">
        <v>0.01</v>
      </c>
      <c r="L104" s="32">
        <v>9.9000000000000008E-3</v>
      </c>
      <c r="M104" s="32">
        <v>0.01</v>
      </c>
      <c r="N104" s="32">
        <v>1.35E-2</v>
      </c>
    </row>
    <row r="111" spans="1:15">
      <c r="A111">
        <v>2015</v>
      </c>
      <c r="B111" s="32">
        <v>-8.9999999999999998E-4</v>
      </c>
      <c r="C111" s="32">
        <v>-2.9999999999999997E-4</v>
      </c>
      <c r="D111" s="32">
        <v>-6.9999999999999999E-4</v>
      </c>
      <c r="E111" s="32">
        <v>-2E-3</v>
      </c>
      <c r="F111" s="32">
        <v>-4.0000000000000002E-4</v>
      </c>
      <c r="G111" s="32">
        <v>1.1999999999999999E-3</v>
      </c>
      <c r="H111" s="32">
        <v>1.6999999999999999E-3</v>
      </c>
      <c r="I111" s="32">
        <v>2E-3</v>
      </c>
      <c r="J111" s="32">
        <v>-4.0000000000000002E-4</v>
      </c>
      <c r="K111" s="32">
        <v>1.6999999999999999E-3</v>
      </c>
      <c r="L111" s="32">
        <v>5.0000000000000001E-3</v>
      </c>
      <c r="M111" s="32">
        <v>7.3000000000000001E-3</v>
      </c>
      <c r="N111" s="32">
        <v>1.1999999999999999E-3</v>
      </c>
      <c r="O111" s="32"/>
    </row>
    <row r="113" spans="1:14">
      <c r="M113" s="32">
        <f>M111-L111</f>
        <v>2.3E-3</v>
      </c>
    </row>
    <row r="114" spans="1:14">
      <c r="A114">
        <v>2015</v>
      </c>
      <c r="B114">
        <v>233.70699999999999</v>
      </c>
      <c r="C114">
        <v>234.72200000000001</v>
      </c>
      <c r="D114">
        <v>236.119</v>
      </c>
      <c r="E114">
        <v>236.59899999999999</v>
      </c>
      <c r="F114">
        <v>237.80500000000001</v>
      </c>
      <c r="G114">
        <v>238.63800000000001</v>
      </c>
      <c r="H114">
        <v>238.654</v>
      </c>
      <c r="I114">
        <v>238.316</v>
      </c>
      <c r="J114">
        <v>237.94499999999999</v>
      </c>
      <c r="K114">
        <v>237.83799999999999</v>
      </c>
      <c r="L114">
        <v>237.33600000000001</v>
      </c>
      <c r="M114">
        <v>236.52500000000001</v>
      </c>
      <c r="N114">
        <v>237.017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F4853"/>
  <sheetViews>
    <sheetView workbookViewId="0">
      <pane ySplit="1" topLeftCell="A2" activePane="bottomLeft" state="frozen"/>
      <selection activeCell="A2" sqref="A2"/>
      <selection pane="bottomLeft" activeCell="E2" sqref="E2"/>
    </sheetView>
  </sheetViews>
  <sheetFormatPr baseColWidth="10" defaultRowHeight="15" x14ac:dyDescent="0"/>
  <cols>
    <col min="4" max="4" width="11.33203125" bestFit="1" customWidth="1"/>
    <col min="5" max="6" width="12.83203125" bestFit="1" customWidth="1"/>
  </cols>
  <sheetData>
    <row r="1" spans="1:6">
      <c r="A1" t="s">
        <v>6802</v>
      </c>
      <c r="B1" t="s">
        <v>6874</v>
      </c>
      <c r="C1" t="s">
        <v>6877</v>
      </c>
      <c r="D1" t="s">
        <v>6907</v>
      </c>
      <c r="E1" t="s">
        <v>6908</v>
      </c>
      <c r="F1" t="s">
        <v>6909</v>
      </c>
    </row>
    <row r="2" spans="1:6">
      <c r="A2">
        <v>1</v>
      </c>
      <c r="B2" s="38">
        <v>40165</v>
      </c>
      <c r="C2" t="s">
        <v>1</v>
      </c>
      <c r="D2" s="2">
        <v>474012498.32136291</v>
      </c>
      <c r="E2" s="2">
        <v>848212045.45575571</v>
      </c>
      <c r="F2" s="2">
        <v>3104970333.6049066</v>
      </c>
    </row>
    <row r="3" spans="1:6">
      <c r="A3">
        <v>2</v>
      </c>
      <c r="B3" s="38">
        <v>42356</v>
      </c>
      <c r="C3" t="s">
        <v>3</v>
      </c>
      <c r="D3" s="2">
        <v>311599272.80414337</v>
      </c>
      <c r="E3" s="2">
        <v>953801529.97748661</v>
      </c>
      <c r="F3" s="2">
        <v>2096332196.9260123</v>
      </c>
    </row>
    <row r="4" spans="1:6">
      <c r="A4">
        <v>3</v>
      </c>
      <c r="B4" s="38">
        <v>39226</v>
      </c>
      <c r="C4" t="s">
        <v>5</v>
      </c>
      <c r="D4" s="2">
        <v>347469331.42260844</v>
      </c>
      <c r="E4" s="2">
        <v>358380360.67749786</v>
      </c>
      <c r="F4" s="2">
        <v>1115863503.1787844</v>
      </c>
    </row>
    <row r="5" spans="1:6">
      <c r="A5">
        <v>4</v>
      </c>
      <c r="B5" s="38">
        <v>42314</v>
      </c>
      <c r="C5" t="s">
        <v>6</v>
      </c>
      <c r="D5" s="2">
        <v>304445596.11689758</v>
      </c>
      <c r="E5" s="2">
        <v>203039004.91823828</v>
      </c>
      <c r="F5" s="2">
        <v>892655720.8654356</v>
      </c>
    </row>
    <row r="6" spans="1:6">
      <c r="A6">
        <v>5</v>
      </c>
      <c r="B6" s="38">
        <v>41110</v>
      </c>
      <c r="C6" t="s">
        <v>10</v>
      </c>
      <c r="D6" s="2">
        <v>289102656.43550521</v>
      </c>
      <c r="E6" s="2">
        <v>471120741.72186863</v>
      </c>
      <c r="F6" s="2">
        <v>1140051724.5942757</v>
      </c>
    </row>
    <row r="7" spans="1:6">
      <c r="A7">
        <v>6</v>
      </c>
      <c r="B7" s="38">
        <v>41457</v>
      </c>
      <c r="C7" t="s">
        <v>7</v>
      </c>
      <c r="D7" s="2">
        <v>283543275.5697872</v>
      </c>
      <c r="E7" s="2">
        <v>92076415.281490266</v>
      </c>
      <c r="F7" s="2">
        <v>268079459.42608181</v>
      </c>
    </row>
    <row r="8" spans="1:6">
      <c r="A8">
        <v>7</v>
      </c>
      <c r="B8" s="38">
        <v>40977</v>
      </c>
      <c r="C8" t="s">
        <v>8</v>
      </c>
      <c r="D8" s="2">
        <v>288739690.13740671</v>
      </c>
      <c r="E8" s="2">
        <v>76708873.950211868</v>
      </c>
      <c r="F8" s="2">
        <v>296906403.53325313</v>
      </c>
    </row>
    <row r="9" spans="1:6">
      <c r="A9">
        <v>8</v>
      </c>
      <c r="B9" s="38">
        <v>40506</v>
      </c>
      <c r="C9" t="s">
        <v>12</v>
      </c>
      <c r="D9" s="2">
        <v>286201651.71409899</v>
      </c>
      <c r="E9" s="2">
        <v>221059883.78316566</v>
      </c>
      <c r="F9" s="2">
        <v>645695072.8802073</v>
      </c>
    </row>
    <row r="10" spans="1:6">
      <c r="A10">
        <v>9</v>
      </c>
      <c r="B10" s="38">
        <v>39206</v>
      </c>
      <c r="C10" t="s">
        <v>13</v>
      </c>
      <c r="D10" s="2">
        <v>298823625.02344328</v>
      </c>
      <c r="E10" s="2">
        <v>389779864.62285948</v>
      </c>
      <c r="F10" s="2">
        <v>1031839486.3810791</v>
      </c>
    </row>
    <row r="11" spans="1:6">
      <c r="A11">
        <v>10</v>
      </c>
      <c r="B11" s="38">
        <v>42125</v>
      </c>
      <c r="C11" t="s">
        <v>24</v>
      </c>
      <c r="D11" s="2">
        <v>253204306.04907385</v>
      </c>
      <c r="E11" s="2">
        <v>464889049.11757118</v>
      </c>
      <c r="F11" s="2">
        <v>1422710298.0400078</v>
      </c>
    </row>
    <row r="12" spans="1:6">
      <c r="A12">
        <v>11</v>
      </c>
      <c r="B12" s="38">
        <v>42496</v>
      </c>
      <c r="C12" t="s">
        <v>27</v>
      </c>
      <c r="D12" s="2">
        <v>250642076.95765832</v>
      </c>
      <c r="E12" s="2">
        <v>409132435.22909558</v>
      </c>
      <c r="F12" s="2">
        <v>1154642228.9319546</v>
      </c>
    </row>
    <row r="13" spans="1:6">
      <c r="A13">
        <v>12</v>
      </c>
      <c r="B13" s="38">
        <v>42454</v>
      </c>
      <c r="C13" t="s">
        <v>26</v>
      </c>
      <c r="D13" s="2">
        <v>252856608.93957973</v>
      </c>
      <c r="E13" s="2">
        <v>334135033.5338468</v>
      </c>
      <c r="F13" s="2">
        <v>878080170.68467069</v>
      </c>
    </row>
    <row r="14" spans="1:6">
      <c r="A14">
        <v>13</v>
      </c>
      <c r="B14" s="38">
        <v>41257</v>
      </c>
      <c r="C14" t="s">
        <v>17</v>
      </c>
      <c r="D14" s="2">
        <v>262251688.79926482</v>
      </c>
      <c r="E14" s="2">
        <v>317852789.68081146</v>
      </c>
      <c r="F14" s="2">
        <v>1066843612.8915118</v>
      </c>
    </row>
    <row r="15" spans="1:6">
      <c r="A15">
        <v>14</v>
      </c>
      <c r="B15" s="38">
        <v>40009</v>
      </c>
      <c r="C15" t="s">
        <v>15</v>
      </c>
      <c r="D15" s="2">
        <v>279605156.23331213</v>
      </c>
      <c r="E15" s="2">
        <v>337717393.81308186</v>
      </c>
      <c r="F15" s="2">
        <v>1045816880.4610054</v>
      </c>
    </row>
    <row r="16" spans="1:6">
      <c r="A16">
        <v>15</v>
      </c>
      <c r="B16" s="38">
        <v>41621</v>
      </c>
      <c r="C16" t="s">
        <v>21</v>
      </c>
      <c r="D16" s="2">
        <v>258371630.00055784</v>
      </c>
      <c r="E16" s="2">
        <v>267018661.85787112</v>
      </c>
      <c r="F16" s="2">
        <v>992526198.89943755</v>
      </c>
    </row>
    <row r="17" spans="1:6">
      <c r="A17">
        <v>16</v>
      </c>
      <c r="B17" s="38">
        <v>41990</v>
      </c>
      <c r="C17" t="s">
        <v>23</v>
      </c>
      <c r="D17" s="2">
        <v>256431741.13759091</v>
      </c>
      <c r="E17" s="2">
        <v>261683245.7419723</v>
      </c>
      <c r="F17" s="2">
        <v>979692120.9272269</v>
      </c>
    </row>
    <row r="18" spans="1:6">
      <c r="A18">
        <v>17</v>
      </c>
      <c r="B18" s="38">
        <v>40683</v>
      </c>
      <c r="C18" t="s">
        <v>19</v>
      </c>
      <c r="D18" s="2">
        <v>266472756.72230974</v>
      </c>
      <c r="E18" s="2">
        <v>256947821.26964915</v>
      </c>
      <c r="F18" s="2">
        <v>1114563741.5047309</v>
      </c>
    </row>
    <row r="19" spans="1:6">
      <c r="A19">
        <v>18</v>
      </c>
      <c r="B19" s="38">
        <v>38896</v>
      </c>
      <c r="C19" t="s">
        <v>29</v>
      </c>
      <c r="D19" s="2">
        <v>275396234.5983243</v>
      </c>
      <c r="E19" s="2">
        <v>237552993.39576146</v>
      </c>
      <c r="F19" s="2">
        <v>444058699.65719569</v>
      </c>
    </row>
    <row r="20" spans="1:6">
      <c r="A20">
        <v>19</v>
      </c>
      <c r="B20" s="38">
        <v>39766</v>
      </c>
      <c r="C20" t="s">
        <v>31</v>
      </c>
      <c r="D20" s="2">
        <v>260779992.93868423</v>
      </c>
      <c r="E20" s="2">
        <v>192034335.63954806</v>
      </c>
      <c r="F20" s="2">
        <v>670875895.31615388</v>
      </c>
    </row>
    <row r="21" spans="1:6">
      <c r="A21">
        <v>20</v>
      </c>
      <c r="B21" s="38">
        <v>41033</v>
      </c>
      <c r="C21" t="s">
        <v>6910</v>
      </c>
      <c r="D21" s="2">
        <v>235806735.85275114</v>
      </c>
      <c r="E21" s="2">
        <v>653215624.45267284</v>
      </c>
      <c r="F21" s="2">
        <v>1592460054.1026087</v>
      </c>
    </row>
    <row r="22" spans="1:6">
      <c r="A22">
        <v>21</v>
      </c>
      <c r="B22" s="38">
        <v>38905</v>
      </c>
      <c r="C22" t="s">
        <v>44</v>
      </c>
      <c r="D22" s="2">
        <v>266299385.74938574</v>
      </c>
      <c r="E22" s="2">
        <v>501016625.3937887</v>
      </c>
      <c r="F22" s="2">
        <v>1261922736.9417002</v>
      </c>
    </row>
    <row r="23" spans="1:6">
      <c r="A23">
        <v>22</v>
      </c>
      <c r="B23" s="38">
        <v>41439</v>
      </c>
      <c r="C23" t="s">
        <v>61</v>
      </c>
      <c r="D23" s="2">
        <v>232081356.2080307</v>
      </c>
      <c r="E23" s="2">
        <v>300205504.60315025</v>
      </c>
      <c r="F23" s="2">
        <v>689023262.59444809</v>
      </c>
    </row>
    <row r="24" spans="1:6">
      <c r="A24">
        <v>23</v>
      </c>
      <c r="B24" s="38">
        <v>39584</v>
      </c>
      <c r="C24" t="s">
        <v>63</v>
      </c>
      <c r="D24" s="2">
        <v>250156601.97939363</v>
      </c>
      <c r="E24" s="2">
        <v>157455780.91403854</v>
      </c>
      <c r="F24" s="2">
        <v>464003015.43014878</v>
      </c>
    </row>
    <row r="25" spans="1:6">
      <c r="A25">
        <v>24</v>
      </c>
      <c r="B25" s="38">
        <v>41093</v>
      </c>
      <c r="C25" t="s">
        <v>64</v>
      </c>
      <c r="D25" s="2">
        <v>231282125.14840418</v>
      </c>
      <c r="E25" s="2">
        <v>275468220.87584239</v>
      </c>
      <c r="F25" s="2">
        <v>796756689.00477934</v>
      </c>
    </row>
    <row r="26" spans="1:6">
      <c r="A26">
        <v>25</v>
      </c>
      <c r="B26" s="38">
        <v>42167</v>
      </c>
      <c r="C26" t="s">
        <v>39</v>
      </c>
      <c r="D26" s="2">
        <v>216995595.83972377</v>
      </c>
      <c r="E26" s="2">
        <v>658251608.30433536</v>
      </c>
      <c r="F26" s="2">
        <v>1685831744.3379722</v>
      </c>
    </row>
    <row r="27" spans="1:6">
      <c r="A27">
        <v>26</v>
      </c>
      <c r="B27" s="38">
        <v>41054</v>
      </c>
      <c r="C27" t="s">
        <v>66</v>
      </c>
      <c r="D27" s="2">
        <v>225326436.48151776</v>
      </c>
      <c r="E27" s="2">
        <v>187619214.36138633</v>
      </c>
      <c r="F27" s="2">
        <v>685635317.54979002</v>
      </c>
    </row>
    <row r="28" spans="1:6">
      <c r="A28">
        <v>27</v>
      </c>
      <c r="B28" s="38">
        <v>39988</v>
      </c>
      <c r="C28" t="s">
        <v>68</v>
      </c>
      <c r="D28" s="2">
        <v>234495927.08154646</v>
      </c>
      <c r="E28" s="2">
        <v>449017122.60068709</v>
      </c>
      <c r="F28" s="2">
        <v>934097439.70943415</v>
      </c>
    </row>
    <row r="29" spans="1:6">
      <c r="A29">
        <v>28</v>
      </c>
      <c r="B29" s="38">
        <v>41817</v>
      </c>
      <c r="C29" t="s">
        <v>70</v>
      </c>
      <c r="D29" s="2">
        <v>212211518.69364741</v>
      </c>
      <c r="E29" s="2">
        <v>248023805.07012168</v>
      </c>
      <c r="F29" s="2">
        <v>1115665757.2147202</v>
      </c>
    </row>
    <row r="30" spans="1:6">
      <c r="A30">
        <v>29</v>
      </c>
      <c r="B30" s="38">
        <v>38863</v>
      </c>
      <c r="C30" t="s">
        <v>72</v>
      </c>
      <c r="D30" s="2">
        <v>249773481.48148149</v>
      </c>
      <c r="E30" s="2">
        <v>278750133.6300543</v>
      </c>
      <c r="F30" s="2">
        <v>546361120.49587655</v>
      </c>
    </row>
    <row r="31" spans="1:6">
      <c r="A31">
        <v>30</v>
      </c>
      <c r="B31" s="38">
        <v>40312</v>
      </c>
      <c r="C31" t="s">
        <v>74</v>
      </c>
      <c r="D31" s="2">
        <v>231825069.43871516</v>
      </c>
      <c r="E31" s="2">
        <v>116210297.46211809</v>
      </c>
      <c r="F31" s="2">
        <v>355731802.44829452</v>
      </c>
    </row>
    <row r="32" spans="1:6">
      <c r="A32">
        <v>31</v>
      </c>
      <c r="B32" s="38">
        <v>41047</v>
      </c>
      <c r="C32" t="s">
        <v>76</v>
      </c>
      <c r="D32" s="2">
        <v>219038256.85877773</v>
      </c>
      <c r="E32" s="2">
        <v>68366556.100341573</v>
      </c>
      <c r="F32" s="2">
        <v>319877840.29973674</v>
      </c>
    </row>
    <row r="33" spans="1:6">
      <c r="A33">
        <v>32</v>
      </c>
      <c r="B33" s="38">
        <v>38700</v>
      </c>
      <c r="C33" t="s">
        <v>6911</v>
      </c>
      <c r="D33" s="2">
        <v>253336234.75609756</v>
      </c>
      <c r="E33" s="2">
        <v>266896485.06770834</v>
      </c>
      <c r="F33" s="2">
        <v>673748765.17033029</v>
      </c>
    </row>
    <row r="34" spans="1:6">
      <c r="A34">
        <v>33</v>
      </c>
      <c r="B34" s="38">
        <v>39417</v>
      </c>
      <c r="C34" t="s">
        <v>79</v>
      </c>
      <c r="D34" s="2">
        <v>235078105.65807766</v>
      </c>
      <c r="E34" s="2">
        <v>80394106.781618387</v>
      </c>
      <c r="F34" s="2">
        <v>421148226.40868229</v>
      </c>
    </row>
    <row r="35" spans="1:6">
      <c r="A35">
        <v>34</v>
      </c>
      <c r="B35" s="38">
        <v>35783</v>
      </c>
      <c r="C35" t="s">
        <v>81</v>
      </c>
      <c r="D35" s="2">
        <v>298639801.61190325</v>
      </c>
      <c r="E35" s="2">
        <v>983528827.98267817</v>
      </c>
      <c r="F35" s="2">
        <v>3296409525.6342463</v>
      </c>
    </row>
    <row r="36" spans="1:6">
      <c r="A36">
        <v>35</v>
      </c>
      <c r="B36" s="38">
        <v>42538</v>
      </c>
      <c r="C36" t="s">
        <v>6805</v>
      </c>
      <c r="D36" s="2">
        <v>199846497.23280147</v>
      </c>
      <c r="E36" s="2">
        <v>484389688.64971495</v>
      </c>
      <c r="F36" s="2">
        <v>1000693114.2506576</v>
      </c>
    </row>
    <row r="37" spans="1:6">
      <c r="A37">
        <v>36</v>
      </c>
      <c r="B37" s="38">
        <v>40347</v>
      </c>
      <c r="C37" t="s">
        <v>50</v>
      </c>
      <c r="D37" s="2">
        <v>221001536.94400477</v>
      </c>
      <c r="E37" s="2">
        <v>458583581.59631133</v>
      </c>
      <c r="F37" s="2">
        <v>1182157364.2985663</v>
      </c>
    </row>
    <row r="38" spans="1:6">
      <c r="A38">
        <v>37</v>
      </c>
      <c r="B38" s="38">
        <v>41397</v>
      </c>
      <c r="C38" t="s">
        <v>82</v>
      </c>
      <c r="D38" s="2">
        <v>206789585.52448004</v>
      </c>
      <c r="E38" s="2">
        <v>422876712.04797703</v>
      </c>
      <c r="F38" s="2">
        <v>1256652320.8826804</v>
      </c>
    </row>
    <row r="39" spans="1:6">
      <c r="A39">
        <v>38</v>
      </c>
      <c r="B39" s="38">
        <v>38168</v>
      </c>
      <c r="C39" t="s">
        <v>84</v>
      </c>
      <c r="D39" s="2">
        <v>253930416.44702166</v>
      </c>
      <c r="E39" s="2">
        <v>474246140.14604646</v>
      </c>
      <c r="F39" s="2">
        <v>995032686.37771761</v>
      </c>
    </row>
    <row r="40" spans="1:6">
      <c r="A40">
        <v>39</v>
      </c>
      <c r="B40" s="38">
        <v>40242</v>
      </c>
      <c r="C40" t="s">
        <v>6912</v>
      </c>
      <c r="D40" s="2">
        <v>221340709.73344794</v>
      </c>
      <c r="E40" s="2">
        <v>369850487.37004381</v>
      </c>
      <c r="F40" s="2">
        <v>1134914650.5637066</v>
      </c>
    </row>
    <row r="41" spans="1:6">
      <c r="A41">
        <v>40</v>
      </c>
      <c r="B41" s="38">
        <v>41221</v>
      </c>
      <c r="C41" t="s">
        <v>86</v>
      </c>
      <c r="D41" s="2">
        <v>209236342.47093013</v>
      </c>
      <c r="E41" s="2">
        <v>318416155.76459581</v>
      </c>
      <c r="F41" s="2">
        <v>1161813018.5986207</v>
      </c>
    </row>
    <row r="42" spans="1:6">
      <c r="A42">
        <v>41</v>
      </c>
      <c r="B42" s="38">
        <v>41446</v>
      </c>
      <c r="C42" t="s">
        <v>88</v>
      </c>
      <c r="D42" s="2">
        <v>206294538.85158285</v>
      </c>
      <c r="E42" s="2">
        <v>276938380.09043527</v>
      </c>
      <c r="F42" s="2">
        <v>766991057.13237035</v>
      </c>
    </row>
    <row r="43" spans="1:6">
      <c r="A43">
        <v>42</v>
      </c>
      <c r="B43" s="38">
        <v>41341</v>
      </c>
      <c r="C43" t="s">
        <v>89</v>
      </c>
      <c r="D43" s="2">
        <v>206942385.92963964</v>
      </c>
      <c r="E43" s="2">
        <v>242920350.2965894</v>
      </c>
      <c r="F43" s="2">
        <v>507380359.88066918</v>
      </c>
    </row>
    <row r="44" spans="1:6">
      <c r="A44">
        <v>43</v>
      </c>
      <c r="B44" s="38">
        <v>41782</v>
      </c>
      <c r="C44" t="s">
        <v>91</v>
      </c>
      <c r="D44" s="2">
        <v>202482555.69567046</v>
      </c>
      <c r="E44" s="2">
        <v>236825150.18285835</v>
      </c>
      <c r="F44" s="2">
        <v>757145829.9582808</v>
      </c>
    </row>
    <row r="45" spans="1:6">
      <c r="A45">
        <v>44</v>
      </c>
      <c r="B45" s="38">
        <v>41761</v>
      </c>
      <c r="C45" t="s">
        <v>92</v>
      </c>
      <c r="D45" s="2">
        <v>202482555.69567046</v>
      </c>
      <c r="E45" s="2">
        <v>205371913.93379152</v>
      </c>
      <c r="F45" s="2">
        <v>717796950.46073151</v>
      </c>
    </row>
    <row r="46" spans="1:6">
      <c r="A46">
        <v>45</v>
      </c>
      <c r="B46" s="38">
        <v>40718</v>
      </c>
      <c r="C46" t="s">
        <v>94</v>
      </c>
      <c r="D46" s="2">
        <v>213406756.98425496</v>
      </c>
      <c r="E46" s="2">
        <v>204284551.77773985</v>
      </c>
      <c r="F46" s="2">
        <v>597704718.46651626</v>
      </c>
    </row>
    <row r="47" spans="1:6">
      <c r="A47">
        <v>46</v>
      </c>
      <c r="B47" s="38">
        <v>40529</v>
      </c>
      <c r="C47" t="s">
        <v>96</v>
      </c>
      <c r="D47" s="2">
        <v>219777442.18196085</v>
      </c>
      <c r="E47" s="2">
        <v>189077569.73450467</v>
      </c>
      <c r="F47" s="2">
        <v>436876635.79466552</v>
      </c>
    </row>
    <row r="48" spans="1:6">
      <c r="A48">
        <v>47</v>
      </c>
      <c r="B48" s="38">
        <v>40130</v>
      </c>
      <c r="C48">
        <v>2012</v>
      </c>
      <c r="D48" s="2">
        <v>222671843.94212544</v>
      </c>
      <c r="E48" s="2">
        <v>184942512.63556141</v>
      </c>
      <c r="F48" s="2">
        <v>877781915.79423559</v>
      </c>
    </row>
    <row r="49" spans="1:6">
      <c r="A49">
        <v>48</v>
      </c>
      <c r="B49" s="38">
        <v>39954</v>
      </c>
      <c r="C49" t="s">
        <v>99</v>
      </c>
      <c r="D49" s="2">
        <v>225247830.31572652</v>
      </c>
      <c r="E49" s="2">
        <v>141143071.16029948</v>
      </c>
      <c r="F49" s="2">
        <v>411631165.73103404</v>
      </c>
    </row>
    <row r="50" spans="1:6">
      <c r="A50">
        <v>49</v>
      </c>
      <c r="B50" s="38">
        <v>40711</v>
      </c>
      <c r="C50" t="s">
        <v>101</v>
      </c>
      <c r="D50" s="2">
        <v>213406756.98425496</v>
      </c>
      <c r="E50" s="2">
        <v>124417389.88541657</v>
      </c>
      <c r="F50" s="2">
        <v>246699461.63739467</v>
      </c>
    </row>
    <row r="51" spans="1:6">
      <c r="A51">
        <v>50</v>
      </c>
      <c r="B51" s="38">
        <v>40326</v>
      </c>
      <c r="C51" t="s">
        <v>103</v>
      </c>
      <c r="D51" s="2">
        <v>220785780.41782397</v>
      </c>
      <c r="E51" s="2">
        <v>100192229.48064424</v>
      </c>
      <c r="F51" s="2">
        <v>347290068.06937915</v>
      </c>
    </row>
    <row r="52" spans="1:6">
      <c r="A52">
        <v>51</v>
      </c>
      <c r="B52" s="38">
        <v>40723</v>
      </c>
      <c r="C52" t="s">
        <v>105</v>
      </c>
      <c r="D52" s="2">
        <v>208071588.05964857</v>
      </c>
      <c r="E52" s="2">
        <v>376012614.86775321</v>
      </c>
      <c r="F52" s="2">
        <v>1199122476.5560246</v>
      </c>
    </row>
    <row r="53" spans="1:6">
      <c r="A53">
        <v>52</v>
      </c>
      <c r="B53" s="38">
        <v>41334</v>
      </c>
      <c r="C53" t="s">
        <v>106</v>
      </c>
      <c r="D53" s="2">
        <v>201768826.28139862</v>
      </c>
      <c r="E53" s="2">
        <v>67450390.489270672</v>
      </c>
      <c r="F53" s="2">
        <v>204549721.16765693</v>
      </c>
    </row>
    <row r="54" spans="1:6">
      <c r="A54">
        <v>53</v>
      </c>
      <c r="B54" s="38">
        <v>42097</v>
      </c>
      <c r="C54" t="s">
        <v>43</v>
      </c>
      <c r="D54" s="2">
        <v>193416159.83161384</v>
      </c>
      <c r="E54" s="2">
        <v>357344407.50903434</v>
      </c>
      <c r="F54" s="2">
        <v>1541240813.8139343</v>
      </c>
    </row>
    <row r="55" spans="1:6">
      <c r="A55">
        <v>54</v>
      </c>
      <c r="B55" s="38">
        <v>41409</v>
      </c>
      <c r="C55" t="s">
        <v>108</v>
      </c>
      <c r="D55" s="2">
        <v>196450106.24825603</v>
      </c>
      <c r="E55" s="2">
        <v>236545222.42517763</v>
      </c>
      <c r="F55" s="2">
        <v>483248220.18567473</v>
      </c>
    </row>
    <row r="56" spans="1:6">
      <c r="A56">
        <v>55</v>
      </c>
      <c r="B56" s="38">
        <v>41446</v>
      </c>
      <c r="C56" t="s">
        <v>109</v>
      </c>
      <c r="D56" s="2">
        <v>195979811.9090037</v>
      </c>
      <c r="E56" s="2">
        <v>208728516.31442288</v>
      </c>
      <c r="F56" s="2">
        <v>548242848.07305229</v>
      </c>
    </row>
    <row r="57" spans="1:6">
      <c r="A57">
        <v>56</v>
      </c>
      <c r="B57" s="38">
        <v>41404</v>
      </c>
      <c r="C57" t="s">
        <v>6913</v>
      </c>
      <c r="D57" s="2">
        <v>196450106.24825603</v>
      </c>
      <c r="E57" s="2">
        <v>149757451.06101012</v>
      </c>
      <c r="F57" s="2">
        <v>362957513.73674905</v>
      </c>
    </row>
    <row r="58" spans="1:6">
      <c r="A58">
        <v>57</v>
      </c>
      <c r="B58" s="38">
        <v>40123</v>
      </c>
      <c r="C58" t="s">
        <v>111</v>
      </c>
      <c r="D58" s="2">
        <v>211538251.74501917</v>
      </c>
      <c r="E58" s="2">
        <v>153483096.06221512</v>
      </c>
      <c r="F58" s="2">
        <v>351498301.90699857</v>
      </c>
    </row>
    <row r="59" spans="1:6">
      <c r="A59">
        <v>58</v>
      </c>
      <c r="B59" s="38">
        <v>41467</v>
      </c>
      <c r="C59" t="s">
        <v>112</v>
      </c>
      <c r="D59" s="2">
        <v>195902626.7573075</v>
      </c>
      <c r="E59" s="2">
        <v>104965561.56277506</v>
      </c>
      <c r="F59" s="2">
        <v>423771309.94887757</v>
      </c>
    </row>
    <row r="60" spans="1:6">
      <c r="A60">
        <v>59</v>
      </c>
      <c r="B60" s="38">
        <v>42333</v>
      </c>
      <c r="C60" t="s">
        <v>114</v>
      </c>
      <c r="D60" s="2">
        <v>190278497.57306099</v>
      </c>
      <c r="E60" s="2">
        <v>124911105.40904036</v>
      </c>
      <c r="F60" s="2">
        <v>339308949.13311511</v>
      </c>
    </row>
    <row r="61" spans="1:6">
      <c r="A61">
        <v>60</v>
      </c>
      <c r="B61" s="38">
        <v>39570</v>
      </c>
      <c r="C61" t="s">
        <v>115</v>
      </c>
      <c r="D61" s="2">
        <v>206796124.3029654</v>
      </c>
      <c r="E61" s="2">
        <v>354226335.71899807</v>
      </c>
      <c r="F61" s="2">
        <v>647564414.42851472</v>
      </c>
    </row>
    <row r="62" spans="1:6">
      <c r="A62">
        <v>61</v>
      </c>
      <c r="B62" s="38">
        <v>39647</v>
      </c>
      <c r="C62" t="s">
        <v>46</v>
      </c>
      <c r="D62" s="2">
        <v>202568624.86588714</v>
      </c>
      <c r="E62" s="2">
        <v>583994787.83061779</v>
      </c>
      <c r="F62" s="2">
        <v>1098131477.1888764</v>
      </c>
    </row>
    <row r="63" spans="1:6">
      <c r="A63">
        <v>62</v>
      </c>
      <c r="B63" s="38">
        <v>39590</v>
      </c>
      <c r="C63" t="s">
        <v>117</v>
      </c>
      <c r="D63" s="2">
        <v>205684317.18305698</v>
      </c>
      <c r="E63" s="2">
        <v>352469374.72258484</v>
      </c>
      <c r="F63" s="2">
        <v>874500945.83295631</v>
      </c>
    </row>
    <row r="64" spans="1:6">
      <c r="A64">
        <v>63</v>
      </c>
      <c r="B64" s="38">
        <v>41082</v>
      </c>
      <c r="C64" t="s">
        <v>119</v>
      </c>
      <c r="D64" s="2">
        <v>194170269.04539868</v>
      </c>
      <c r="E64" s="2">
        <v>249044027.66821221</v>
      </c>
      <c r="F64" s="2">
        <v>582097835.31230009</v>
      </c>
    </row>
    <row r="65" spans="1:6">
      <c r="A65">
        <v>64</v>
      </c>
      <c r="B65" s="38">
        <v>42573</v>
      </c>
      <c r="C65" t="s">
        <v>121</v>
      </c>
      <c r="D65" s="2">
        <v>185158364.74171713</v>
      </c>
      <c r="E65" s="2">
        <v>158794243.68092683</v>
      </c>
      <c r="F65" s="2">
        <v>336746445.03810143</v>
      </c>
    </row>
    <row r="66" spans="1:6">
      <c r="A66">
        <v>65</v>
      </c>
      <c r="B66" s="38">
        <v>38695</v>
      </c>
      <c r="C66" t="s">
        <v>122</v>
      </c>
      <c r="D66" s="2">
        <v>220292378.0487805</v>
      </c>
      <c r="E66" s="2">
        <v>357009446.7800864</v>
      </c>
      <c r="F66" s="2">
        <v>881829865.52294719</v>
      </c>
    </row>
    <row r="67" spans="1:6">
      <c r="A67">
        <v>66</v>
      </c>
      <c r="B67" s="38">
        <v>41789</v>
      </c>
      <c r="C67" t="s">
        <v>124</v>
      </c>
      <c r="D67" s="2">
        <v>182234300.12610343</v>
      </c>
      <c r="E67" s="2">
        <v>244403863.68551493</v>
      </c>
      <c r="F67" s="2">
        <v>767952283.45924759</v>
      </c>
    </row>
    <row r="68" spans="1:6">
      <c r="A68">
        <v>67</v>
      </c>
      <c r="B68" s="38">
        <v>39626</v>
      </c>
      <c r="C68" t="s">
        <v>126</v>
      </c>
      <c r="D68" s="2">
        <v>198128738.88901582</v>
      </c>
      <c r="E68" s="2">
        <v>246349051.59103352</v>
      </c>
      <c r="F68" s="2">
        <v>586231011.02704108</v>
      </c>
    </row>
    <row r="69" spans="1:6">
      <c r="A69">
        <v>68</v>
      </c>
      <c r="B69" s="38">
        <v>39304</v>
      </c>
      <c r="C69" t="s">
        <v>127</v>
      </c>
      <c r="D69" s="2">
        <v>208513685.74960202</v>
      </c>
      <c r="E69" s="2">
        <v>162323233.64950436</v>
      </c>
      <c r="F69" s="2">
        <v>297231488.70629144</v>
      </c>
    </row>
    <row r="70" spans="1:6">
      <c r="A70">
        <v>69</v>
      </c>
      <c r="B70" s="38">
        <v>42552</v>
      </c>
      <c r="C70" t="s">
        <v>128</v>
      </c>
      <c r="D70" s="2">
        <v>180154084.61356261</v>
      </c>
      <c r="E70" s="2">
        <v>126751470.70619206</v>
      </c>
      <c r="F70" s="2">
        <v>349441936.40906805</v>
      </c>
    </row>
    <row r="71" spans="1:6">
      <c r="A71">
        <v>70</v>
      </c>
      <c r="B71" s="38">
        <v>40870</v>
      </c>
      <c r="C71" t="s">
        <v>130</v>
      </c>
      <c r="D71" s="2">
        <v>191634796.44609472</v>
      </c>
      <c r="E71" s="2">
        <v>78638943.130756319</v>
      </c>
      <c r="F71" s="2">
        <v>191685669.0967246</v>
      </c>
    </row>
    <row r="72" spans="1:6">
      <c r="A72">
        <v>72</v>
      </c>
      <c r="B72" s="38">
        <v>42041</v>
      </c>
      <c r="C72" t="s">
        <v>133</v>
      </c>
      <c r="D72" s="2">
        <v>183675526.79339817</v>
      </c>
      <c r="E72" s="2">
        <v>48722774.808952719</v>
      </c>
      <c r="F72" s="2">
        <v>186735949.96935526</v>
      </c>
    </row>
    <row r="73" spans="1:6">
      <c r="A73">
        <v>73</v>
      </c>
      <c r="B73" s="38">
        <v>42517</v>
      </c>
      <c r="C73" t="s">
        <v>135</v>
      </c>
      <c r="D73" s="2">
        <v>178457158.79385275</v>
      </c>
      <c r="E73" s="2">
        <v>155841713.16171184</v>
      </c>
      <c r="F73" s="2">
        <v>544136418.7845161</v>
      </c>
    </row>
    <row r="74" spans="1:6">
      <c r="A74">
        <v>74</v>
      </c>
      <c r="B74" s="38">
        <v>41796</v>
      </c>
      <c r="C74" t="s">
        <v>136</v>
      </c>
      <c r="D74" s="2">
        <v>179874525.36890116</v>
      </c>
      <c r="E74" s="2">
        <v>101261532.23030676</v>
      </c>
      <c r="F74" s="2">
        <v>368243833.36774319</v>
      </c>
    </row>
    <row r="75" spans="1:6">
      <c r="A75">
        <v>75</v>
      </c>
      <c r="B75" s="38">
        <v>42475</v>
      </c>
      <c r="C75" t="s">
        <v>6914</v>
      </c>
      <c r="D75" s="2">
        <v>176164418.77280459</v>
      </c>
      <c r="E75" s="2">
        <v>366423121.51967514</v>
      </c>
      <c r="F75" s="2">
        <v>970314749.07284927</v>
      </c>
    </row>
    <row r="76" spans="1:6">
      <c r="A76">
        <v>76</v>
      </c>
      <c r="B76" s="38">
        <v>42174</v>
      </c>
      <c r="C76" t="s">
        <v>140</v>
      </c>
      <c r="D76" s="2">
        <v>176624322.19512397</v>
      </c>
      <c r="E76" s="2">
        <v>359770331.96508098</v>
      </c>
      <c r="F76" s="2">
        <v>861849063.3993957</v>
      </c>
    </row>
    <row r="77" spans="1:6">
      <c r="A77">
        <v>77</v>
      </c>
      <c r="B77" s="38">
        <v>42587</v>
      </c>
      <c r="C77" t="s">
        <v>143</v>
      </c>
      <c r="D77" s="2">
        <v>175000000</v>
      </c>
      <c r="E77" s="2">
        <v>322547564</v>
      </c>
      <c r="F77" s="2">
        <v>742147564</v>
      </c>
    </row>
    <row r="78" spans="1:6">
      <c r="A78">
        <v>78</v>
      </c>
      <c r="B78" s="38">
        <v>39962</v>
      </c>
      <c r="C78" t="s">
        <v>142</v>
      </c>
      <c r="D78" s="2">
        <v>197091851.5262607</v>
      </c>
      <c r="E78" s="2">
        <v>329992761.07236648</v>
      </c>
      <c r="F78" s="2">
        <v>823891940.81864917</v>
      </c>
    </row>
    <row r="79" spans="1:6">
      <c r="A79">
        <v>79</v>
      </c>
      <c r="B79" s="38">
        <v>39899</v>
      </c>
      <c r="C79" t="s">
        <v>145</v>
      </c>
      <c r="D79" s="2">
        <v>198154638.49672556</v>
      </c>
      <c r="E79" s="2">
        <v>224595856.74173635</v>
      </c>
      <c r="F79" s="2">
        <v>432189284.58664185</v>
      </c>
    </row>
    <row r="80" spans="1:6">
      <c r="A80">
        <v>80</v>
      </c>
      <c r="B80" s="38">
        <v>40032</v>
      </c>
      <c r="C80" t="s">
        <v>146</v>
      </c>
      <c r="D80" s="2">
        <v>195285613.01741153</v>
      </c>
      <c r="E80" s="2">
        <v>167612523.50322008</v>
      </c>
      <c r="F80" s="2">
        <v>337530556.59210783</v>
      </c>
    </row>
    <row r="81" spans="1:6">
      <c r="A81">
        <v>81</v>
      </c>
      <c r="B81" s="38">
        <v>36341</v>
      </c>
      <c r="C81" t="s">
        <v>148</v>
      </c>
      <c r="D81" s="2">
        <v>253605746.08904937</v>
      </c>
      <c r="E81" s="2">
        <v>164924426.50958487</v>
      </c>
      <c r="F81" s="2">
        <v>320600174.62548143</v>
      </c>
    </row>
    <row r="82" spans="1:6">
      <c r="A82">
        <v>82</v>
      </c>
      <c r="B82" s="38">
        <v>39661</v>
      </c>
      <c r="C82" t="s">
        <v>149</v>
      </c>
      <c r="D82" s="2">
        <v>192386893.73122883</v>
      </c>
      <c r="E82" s="2">
        <v>112674710.95792519</v>
      </c>
      <c r="F82" s="2">
        <v>446073995.92819709</v>
      </c>
    </row>
    <row r="83" spans="1:6">
      <c r="A83">
        <v>83</v>
      </c>
      <c r="B83" s="38">
        <v>39255</v>
      </c>
      <c r="C83" t="s">
        <v>151</v>
      </c>
      <c r="D83" s="2">
        <v>202298394.06389189</v>
      </c>
      <c r="E83" s="2">
        <v>115933961.30380319</v>
      </c>
      <c r="F83" s="2">
        <v>201294218.3594926</v>
      </c>
    </row>
    <row r="84" spans="1:6">
      <c r="A84">
        <v>84</v>
      </c>
      <c r="B84" s="38">
        <v>34908</v>
      </c>
      <c r="C84" t="s">
        <v>153</v>
      </c>
      <c r="D84" s="2">
        <v>276388688.52459019</v>
      </c>
      <c r="E84" s="2">
        <v>139372897.21744263</v>
      </c>
      <c r="F84" s="2">
        <v>417340949.67645901</v>
      </c>
    </row>
    <row r="85" spans="1:6">
      <c r="A85">
        <v>85</v>
      </c>
      <c r="B85" s="38">
        <v>41633</v>
      </c>
      <c r="C85" t="s">
        <v>155</v>
      </c>
      <c r="D85" s="2">
        <v>180860141.0003905</v>
      </c>
      <c r="E85" s="2">
        <v>39647100.786422603</v>
      </c>
      <c r="F85" s="2">
        <v>156737596.21318266</v>
      </c>
    </row>
    <row r="86" spans="1:6">
      <c r="A86">
        <v>87</v>
      </c>
      <c r="B86" s="38">
        <v>41852</v>
      </c>
      <c r="C86" t="s">
        <v>158</v>
      </c>
      <c r="D86" s="2">
        <v>172144905.23518828</v>
      </c>
      <c r="E86" s="2">
        <v>337375774.39557374</v>
      </c>
      <c r="F86" s="2">
        <v>780902059.64858818</v>
      </c>
    </row>
    <row r="87" spans="1:6">
      <c r="A87">
        <v>88</v>
      </c>
      <c r="B87" s="38">
        <v>40305</v>
      </c>
      <c r="C87" t="s">
        <v>159</v>
      </c>
      <c r="D87" s="2">
        <v>187667913.35515037</v>
      </c>
      <c r="E87" s="2">
        <v>344904184.06687659</v>
      </c>
      <c r="F87" s="2">
        <v>688367375.51606023</v>
      </c>
    </row>
    <row r="88" spans="1:6">
      <c r="A88">
        <v>89</v>
      </c>
      <c r="B88" s="38">
        <v>41733</v>
      </c>
      <c r="C88" t="s">
        <v>160</v>
      </c>
      <c r="D88" s="2">
        <v>172711286.02281165</v>
      </c>
      <c r="E88" s="2">
        <v>263889595.03937203</v>
      </c>
      <c r="F88" s="2">
        <v>725795699.91950548</v>
      </c>
    </row>
    <row r="89" spans="1:6">
      <c r="A89">
        <v>90</v>
      </c>
      <c r="B89" s="38">
        <v>41831</v>
      </c>
      <c r="C89" t="s">
        <v>161</v>
      </c>
      <c r="D89" s="2">
        <v>171857334.73242393</v>
      </c>
      <c r="E89" s="2">
        <v>210824053.50437358</v>
      </c>
      <c r="F89" s="2">
        <v>711232175.22525501</v>
      </c>
    </row>
    <row r="90" spans="1:6">
      <c r="A90">
        <v>91</v>
      </c>
      <c r="B90" s="38">
        <v>38301</v>
      </c>
      <c r="C90" t="s">
        <v>162</v>
      </c>
      <c r="D90" s="2">
        <v>214371780.10471204</v>
      </c>
      <c r="E90" s="2">
        <v>245833561.35668588</v>
      </c>
      <c r="F90" s="2">
        <v>402376135.16006809</v>
      </c>
    </row>
    <row r="91" spans="1:6">
      <c r="A91">
        <v>92</v>
      </c>
      <c r="B91" s="38">
        <v>41061</v>
      </c>
      <c r="C91" t="s">
        <v>163</v>
      </c>
      <c r="D91" s="2">
        <v>178426733.7173934</v>
      </c>
      <c r="E91" s="2">
        <v>162826732.20097351</v>
      </c>
      <c r="F91" s="2">
        <v>420894940.67480105</v>
      </c>
    </row>
    <row r="92" spans="1:6">
      <c r="A92">
        <v>93</v>
      </c>
      <c r="B92" s="38">
        <v>37803</v>
      </c>
      <c r="C92" t="s">
        <v>164</v>
      </c>
      <c r="D92" s="2">
        <v>222648232.73518217</v>
      </c>
      <c r="E92" s="2">
        <v>196923581.65572593</v>
      </c>
      <c r="F92" s="2">
        <v>567174495.73946702</v>
      </c>
    </row>
    <row r="93" spans="1:6">
      <c r="A93">
        <v>94</v>
      </c>
      <c r="B93" s="38">
        <v>38114</v>
      </c>
      <c r="C93" t="s">
        <v>165</v>
      </c>
      <c r="D93" s="2">
        <v>216525700.68746695</v>
      </c>
      <c r="E93" s="2">
        <v>153033418.59195134</v>
      </c>
      <c r="F93" s="2">
        <v>382295925.20221049</v>
      </c>
    </row>
    <row r="94" spans="1:6">
      <c r="A94">
        <v>95</v>
      </c>
      <c r="B94" s="38">
        <v>42146</v>
      </c>
      <c r="C94" t="s">
        <v>167</v>
      </c>
      <c r="D94" s="2">
        <v>172178928.11337021</v>
      </c>
      <c r="E94" s="2">
        <v>94633916.287151247</v>
      </c>
      <c r="F94" s="2">
        <v>207968163.67471671</v>
      </c>
    </row>
    <row r="95" spans="1:6">
      <c r="A95">
        <v>96</v>
      </c>
      <c r="B95" s="38">
        <v>42517</v>
      </c>
      <c r="C95" t="s">
        <v>168</v>
      </c>
      <c r="D95" s="2">
        <v>170436612.33120766</v>
      </c>
      <c r="E95" s="2">
        <v>77240249.550412938</v>
      </c>
      <c r="F95" s="2">
        <v>278154938.43967187</v>
      </c>
    </row>
    <row r="96" spans="1:6">
      <c r="A96">
        <v>97</v>
      </c>
      <c r="B96" s="38">
        <v>40319</v>
      </c>
      <c r="C96" t="s">
        <v>170</v>
      </c>
      <c r="D96" s="2">
        <v>182148268.84470478</v>
      </c>
      <c r="E96" s="2">
        <v>263548439.16119406</v>
      </c>
      <c r="F96" s="2">
        <v>834840351.57563543</v>
      </c>
    </row>
    <row r="97" spans="1:6">
      <c r="A97">
        <v>98</v>
      </c>
      <c r="B97" s="38">
        <v>41950</v>
      </c>
      <c r="C97" t="s">
        <v>171</v>
      </c>
      <c r="D97" s="2">
        <v>168285313.21061522</v>
      </c>
      <c r="E97" s="2">
        <v>226958577.17004797</v>
      </c>
      <c r="F97" s="2">
        <v>665112338.11114073</v>
      </c>
    </row>
    <row r="98" spans="1:6">
      <c r="A98">
        <v>99</v>
      </c>
      <c r="B98" s="38">
        <v>40263</v>
      </c>
      <c r="C98" t="s">
        <v>173</v>
      </c>
      <c r="D98" s="2">
        <v>182606085.53009453</v>
      </c>
      <c r="E98" s="2">
        <v>240797920.47108641</v>
      </c>
      <c r="F98" s="2">
        <v>547675481.87217355</v>
      </c>
    </row>
    <row r="99" spans="1:6">
      <c r="A99">
        <v>100</v>
      </c>
      <c r="B99" s="38">
        <v>41215</v>
      </c>
      <c r="C99" t="s">
        <v>174</v>
      </c>
      <c r="D99" s="2">
        <v>172619982.53851736</v>
      </c>
      <c r="E99" s="2">
        <v>198160078.76553833</v>
      </c>
      <c r="F99" s="2">
        <v>519441273.24359208</v>
      </c>
    </row>
    <row r="100" spans="1:6">
      <c r="A100">
        <v>101</v>
      </c>
      <c r="B100" s="38">
        <v>41948</v>
      </c>
      <c r="C100" t="s">
        <v>175</v>
      </c>
      <c r="D100" s="2">
        <v>168285313.21061522</v>
      </c>
      <c r="E100" s="2">
        <v>191761516.24842578</v>
      </c>
      <c r="F100" s="2">
        <v>678667022.47113919</v>
      </c>
    </row>
    <row r="101" spans="1:6">
      <c r="A101">
        <v>102</v>
      </c>
      <c r="B101" s="38">
        <v>42545</v>
      </c>
      <c r="C101" t="s">
        <v>177</v>
      </c>
      <c r="D101" s="2">
        <v>164873360.21706119</v>
      </c>
      <c r="E101" s="2">
        <v>103065121.33339141</v>
      </c>
      <c r="F101" s="2">
        <v>387346763.64705145</v>
      </c>
    </row>
    <row r="102" spans="1:6">
      <c r="A102">
        <v>103</v>
      </c>
      <c r="B102" s="38">
        <v>40753</v>
      </c>
      <c r="C102" t="s">
        <v>179</v>
      </c>
      <c r="D102" s="2">
        <v>173772536.53915954</v>
      </c>
      <c r="E102" s="2">
        <v>106865366.94081585</v>
      </c>
      <c r="F102" s="2">
        <v>187536083.68682554</v>
      </c>
    </row>
    <row r="103" spans="1:6">
      <c r="A103">
        <v>104</v>
      </c>
      <c r="B103" s="38">
        <v>39219</v>
      </c>
      <c r="C103" t="s">
        <v>181</v>
      </c>
      <c r="D103" s="2">
        <v>185316976.75872451</v>
      </c>
      <c r="E103" s="2">
        <v>373784277.26140547</v>
      </c>
      <c r="F103" s="2">
        <v>935075801.89569569</v>
      </c>
    </row>
    <row r="104" spans="1:6">
      <c r="A104">
        <v>105</v>
      </c>
      <c r="B104" s="38">
        <v>40375</v>
      </c>
      <c r="C104" t="s">
        <v>183</v>
      </c>
      <c r="D104" s="2">
        <v>176763924.75609031</v>
      </c>
      <c r="E104" s="2">
        <v>323230728.24002004</v>
      </c>
      <c r="F104" s="2">
        <v>919818056.64323366</v>
      </c>
    </row>
    <row r="105" spans="1:6">
      <c r="A105">
        <v>106</v>
      </c>
      <c r="B105" s="38">
        <v>42328</v>
      </c>
      <c r="C105" t="s">
        <v>185</v>
      </c>
      <c r="D105" s="2">
        <v>162370984.59567872</v>
      </c>
      <c r="E105" s="2">
        <v>285898670.94922811</v>
      </c>
      <c r="F105" s="2">
        <v>660163308.4034071</v>
      </c>
    </row>
    <row r="106" spans="1:6">
      <c r="A106">
        <v>107</v>
      </c>
      <c r="B106" s="38">
        <v>41418</v>
      </c>
      <c r="C106" t="s">
        <v>187</v>
      </c>
      <c r="D106" s="2">
        <v>165431668.41958404</v>
      </c>
      <c r="E106" s="2">
        <v>246782536.27272534</v>
      </c>
      <c r="F106" s="2">
        <v>816770071.85293961</v>
      </c>
    </row>
    <row r="107" spans="1:6">
      <c r="A107">
        <v>108</v>
      </c>
      <c r="B107" s="38">
        <v>41775</v>
      </c>
      <c r="C107" t="s">
        <v>6915</v>
      </c>
      <c r="D107" s="2">
        <v>161986044.55653638</v>
      </c>
      <c r="E107" s="2">
        <v>203167016.59040356</v>
      </c>
      <c r="F107" s="2">
        <v>535643373.04269445</v>
      </c>
    </row>
    <row r="108" spans="1:6">
      <c r="A108">
        <v>109</v>
      </c>
      <c r="B108" s="38">
        <v>40697</v>
      </c>
      <c r="C108" t="s">
        <v>190</v>
      </c>
      <c r="D108" s="2">
        <v>170725405.58740395</v>
      </c>
      <c r="E108" s="2">
        <v>156222607.82805839</v>
      </c>
      <c r="F108" s="2">
        <v>379232668.8766048</v>
      </c>
    </row>
    <row r="109" spans="1:6">
      <c r="A109">
        <v>110</v>
      </c>
      <c r="B109" s="38">
        <v>39807</v>
      </c>
      <c r="C109" t="s">
        <v>192</v>
      </c>
      <c r="D109" s="2">
        <v>183308027.47493199</v>
      </c>
      <c r="E109" s="2">
        <v>146084268.96073785</v>
      </c>
      <c r="F109" s="2">
        <v>377854356.19935501</v>
      </c>
    </row>
    <row r="110" spans="1:6">
      <c r="A110">
        <v>111</v>
      </c>
      <c r="B110" s="38">
        <v>40373</v>
      </c>
      <c r="C110" t="s">
        <v>194</v>
      </c>
      <c r="D110" s="2">
        <v>176763924.75609031</v>
      </c>
      <c r="E110" s="2">
        <v>69767606.383728355</v>
      </c>
      <c r="F110" s="2">
        <v>240825734.16460639</v>
      </c>
    </row>
    <row r="111" spans="1:6">
      <c r="A111">
        <v>112</v>
      </c>
      <c r="B111" s="38">
        <v>38849</v>
      </c>
      <c r="C111" t="s">
        <v>195</v>
      </c>
      <c r="D111" s="2">
        <v>190303604.93827161</v>
      </c>
      <c r="E111" s="2">
        <v>72166477.525437042</v>
      </c>
      <c r="F111" s="2">
        <v>216083578.76000494</v>
      </c>
    </row>
    <row r="112" spans="1:6">
      <c r="A112">
        <v>113</v>
      </c>
      <c r="B112" s="38">
        <v>42531</v>
      </c>
      <c r="C112" t="s">
        <v>196</v>
      </c>
      <c r="D112" s="2">
        <v>159877197.78624117</v>
      </c>
      <c r="E112" s="2">
        <v>47189408.65637368</v>
      </c>
      <c r="F112" s="2">
        <v>432793225.06706411</v>
      </c>
    </row>
    <row r="113" spans="1:6">
      <c r="A113">
        <v>115</v>
      </c>
      <c r="B113" s="38">
        <v>40522</v>
      </c>
      <c r="C113" t="s">
        <v>199</v>
      </c>
      <c r="D113" s="2">
        <v>170327517.69101965</v>
      </c>
      <c r="E113" s="2">
        <v>114709484.34088118</v>
      </c>
      <c r="F113" s="2">
        <v>459540291.12437779</v>
      </c>
    </row>
    <row r="114" spans="1:6">
      <c r="A114">
        <v>116</v>
      </c>
      <c r="B114" s="38">
        <v>42186</v>
      </c>
      <c r="C114" t="s">
        <v>200</v>
      </c>
      <c r="D114" s="2">
        <v>156428197.30656096</v>
      </c>
      <c r="E114" s="2">
        <v>90588029.261893794</v>
      </c>
      <c r="F114" s="2">
        <v>444216676.59233874</v>
      </c>
    </row>
    <row r="115" spans="1:6">
      <c r="A115">
        <v>117</v>
      </c>
      <c r="B115" s="38">
        <v>38315</v>
      </c>
      <c r="C115" t="s">
        <v>202</v>
      </c>
      <c r="D115" s="2">
        <v>195456623.03664923</v>
      </c>
      <c r="E115" s="2">
        <v>43249116.983890057</v>
      </c>
      <c r="F115" s="2">
        <v>210963509.65404713</v>
      </c>
    </row>
    <row r="116" spans="1:6">
      <c r="A116">
        <v>118</v>
      </c>
      <c r="B116" s="38">
        <v>37036</v>
      </c>
      <c r="C116" t="s">
        <v>204</v>
      </c>
      <c r="D116" s="2">
        <v>205341752.95441759</v>
      </c>
      <c r="E116" s="2">
        <v>269099154.17172205</v>
      </c>
      <c r="F116" s="2">
        <v>608895705.10025334</v>
      </c>
    </row>
    <row r="117" spans="1:6">
      <c r="A117">
        <v>119</v>
      </c>
      <c r="B117" s="38">
        <v>39265</v>
      </c>
      <c r="C117" t="s">
        <v>55</v>
      </c>
      <c r="D117" s="2">
        <v>174599028.3198671</v>
      </c>
      <c r="E117" s="2">
        <v>369139570.14977986</v>
      </c>
      <c r="F117" s="2">
        <v>818964942.70724297</v>
      </c>
    </row>
    <row r="118" spans="1:6">
      <c r="A118">
        <v>120</v>
      </c>
      <c r="B118" s="38">
        <v>41600</v>
      </c>
      <c r="C118" t="s">
        <v>38</v>
      </c>
      <c r="D118" s="2">
        <v>155009675.24638629</v>
      </c>
      <c r="E118" s="2">
        <v>414121790.89315617</v>
      </c>
      <c r="F118" s="2">
        <v>1316791669.5825701</v>
      </c>
    </row>
    <row r="119" spans="1:6">
      <c r="A119">
        <v>121</v>
      </c>
      <c r="B119" s="38">
        <v>42433</v>
      </c>
      <c r="C119" t="s">
        <v>6806</v>
      </c>
      <c r="D119" s="2">
        <v>151713965.36374784</v>
      </c>
      <c r="E119" s="2">
        <v>345167727.71212608</v>
      </c>
      <c r="F119" s="2">
        <v>1033443417.2456621</v>
      </c>
    </row>
    <row r="120" spans="1:6">
      <c r="A120">
        <v>122</v>
      </c>
      <c r="B120" s="38">
        <v>39274</v>
      </c>
      <c r="C120" t="s">
        <v>48</v>
      </c>
      <c r="D120" s="2">
        <v>173442743.36410639</v>
      </c>
      <c r="E120" s="2">
        <v>337640685.56024754</v>
      </c>
      <c r="F120" s="2">
        <v>1090311886.1663041</v>
      </c>
    </row>
    <row r="121" spans="1:6">
      <c r="A121">
        <v>123</v>
      </c>
      <c r="B121" s="38">
        <v>38674</v>
      </c>
      <c r="C121" t="s">
        <v>36</v>
      </c>
      <c r="D121" s="2">
        <v>182833755.06072873</v>
      </c>
      <c r="E121" s="2">
        <v>353494482.5896154</v>
      </c>
      <c r="F121" s="2">
        <v>1093237468.9753745</v>
      </c>
    </row>
    <row r="122" spans="1:6">
      <c r="A122">
        <v>124</v>
      </c>
      <c r="B122" s="38">
        <v>37756</v>
      </c>
      <c r="C122" t="s">
        <v>206</v>
      </c>
      <c r="D122" s="2">
        <v>196882561.30790192</v>
      </c>
      <c r="E122" s="2">
        <v>369553409.57338965</v>
      </c>
      <c r="F122" s="2">
        <v>969419450.02962947</v>
      </c>
    </row>
    <row r="123" spans="1:6">
      <c r="A123">
        <v>125</v>
      </c>
      <c r="B123" s="38">
        <v>39430</v>
      </c>
      <c r="C123" t="s">
        <v>208</v>
      </c>
      <c r="D123" s="2">
        <v>172008369.99371535</v>
      </c>
      <c r="E123" s="2">
        <v>294011624.85254908</v>
      </c>
      <c r="F123" s="2">
        <v>671443483.6859014</v>
      </c>
    </row>
    <row r="124" spans="1:6">
      <c r="A124">
        <v>126</v>
      </c>
      <c r="B124" s="38">
        <v>39630</v>
      </c>
      <c r="C124" t="s">
        <v>209</v>
      </c>
      <c r="D124" s="2">
        <v>164244830.97234094</v>
      </c>
      <c r="E124" s="2">
        <v>249593314.95936608</v>
      </c>
      <c r="F124" s="2">
        <v>683515016.61188197</v>
      </c>
    </row>
    <row r="125" spans="1:6">
      <c r="A125">
        <v>127</v>
      </c>
      <c r="B125" s="38">
        <v>38548</v>
      </c>
      <c r="C125" t="s">
        <v>211</v>
      </c>
      <c r="D125" s="2">
        <v>184892272.26202664</v>
      </c>
      <c r="E125" s="2">
        <v>254484584.60505632</v>
      </c>
      <c r="F125" s="2">
        <v>586509699.57959068</v>
      </c>
    </row>
    <row r="126" spans="1:6">
      <c r="A126">
        <v>128</v>
      </c>
      <c r="B126" s="38">
        <v>39262</v>
      </c>
      <c r="C126" t="s">
        <v>213</v>
      </c>
      <c r="D126" s="2">
        <v>173398623.48333591</v>
      </c>
      <c r="E126" s="2">
        <v>238649281.51811358</v>
      </c>
      <c r="F126" s="2">
        <v>724285697.71269298</v>
      </c>
    </row>
    <row r="127" spans="1:6">
      <c r="A127">
        <v>129</v>
      </c>
      <c r="B127" s="38">
        <v>41586</v>
      </c>
      <c r="C127" t="s">
        <v>214</v>
      </c>
      <c r="D127" s="2">
        <v>155009675.24638629</v>
      </c>
      <c r="E127" s="2">
        <v>213254188.69699535</v>
      </c>
      <c r="F127" s="2">
        <v>666130844.45442343</v>
      </c>
    </row>
    <row r="128" spans="1:6">
      <c r="A128">
        <v>130</v>
      </c>
      <c r="B128" s="38">
        <v>38518</v>
      </c>
      <c r="C128" t="s">
        <v>216</v>
      </c>
      <c r="D128" s="2">
        <v>185747814.91002569</v>
      </c>
      <c r="E128" s="2">
        <v>254281048.83918765</v>
      </c>
      <c r="F128" s="2">
        <v>444733172.34892541</v>
      </c>
    </row>
    <row r="129" spans="1:6">
      <c r="A129">
        <v>131</v>
      </c>
      <c r="B129" s="38">
        <v>42216</v>
      </c>
      <c r="C129" t="s">
        <v>218</v>
      </c>
      <c r="D129" s="2">
        <v>151382126.42570418</v>
      </c>
      <c r="E129" s="2">
        <v>196839531.82255903</v>
      </c>
      <c r="F129" s="2">
        <v>707326287.56961548</v>
      </c>
    </row>
    <row r="130" spans="1:6">
      <c r="A130">
        <v>132</v>
      </c>
      <c r="B130" s="38">
        <v>40669</v>
      </c>
      <c r="C130" t="s">
        <v>219</v>
      </c>
      <c r="D130" s="2">
        <v>159883654.03338584</v>
      </c>
      <c r="E130" s="2">
        <v>192958917.71375972</v>
      </c>
      <c r="F130" s="2">
        <v>478933210.2686888</v>
      </c>
    </row>
    <row r="131" spans="1:6">
      <c r="A131">
        <v>133</v>
      </c>
      <c r="B131" s="38">
        <v>39759</v>
      </c>
      <c r="C131" t="s">
        <v>220</v>
      </c>
      <c r="D131" s="2">
        <v>170073908.43827233</v>
      </c>
      <c r="E131" s="2">
        <v>204101105.52124277</v>
      </c>
      <c r="F131" s="2">
        <v>679747818.8910532</v>
      </c>
    </row>
    <row r="132" spans="1:6">
      <c r="A132">
        <v>134</v>
      </c>
      <c r="B132" s="38">
        <v>39934</v>
      </c>
      <c r="C132" t="s">
        <v>221</v>
      </c>
      <c r="D132" s="2">
        <v>168935872.73679489</v>
      </c>
      <c r="E132" s="2">
        <v>202591454.12296596</v>
      </c>
      <c r="F132" s="2">
        <v>422143445.93221611</v>
      </c>
    </row>
    <row r="133" spans="1:6">
      <c r="A133">
        <v>135</v>
      </c>
      <c r="B133" s="38">
        <v>39955</v>
      </c>
      <c r="C133" t="s">
        <v>223</v>
      </c>
      <c r="D133" s="2">
        <v>168935872.73679489</v>
      </c>
      <c r="E133" s="2">
        <v>199618817.96167985</v>
      </c>
      <c r="F133" s="2">
        <v>453008371.13169152</v>
      </c>
    </row>
    <row r="134" spans="1:6">
      <c r="A134">
        <v>136</v>
      </c>
      <c r="B134" s="38">
        <v>40689</v>
      </c>
      <c r="C134" t="s">
        <v>225</v>
      </c>
      <c r="D134" s="2">
        <v>159883654.03338584</v>
      </c>
      <c r="E134" s="2">
        <v>176137493.45355454</v>
      </c>
      <c r="F134" s="2">
        <v>708644375.68635273</v>
      </c>
    </row>
    <row r="135" spans="1:6">
      <c r="A135">
        <v>137</v>
      </c>
      <c r="B135" s="38">
        <v>42139</v>
      </c>
      <c r="C135" t="s">
        <v>227</v>
      </c>
      <c r="D135" s="2">
        <v>151922583.6294443</v>
      </c>
      <c r="E135" s="2">
        <v>155605545.5939194</v>
      </c>
      <c r="F135" s="2">
        <v>377918926.30500627</v>
      </c>
    </row>
    <row r="136" spans="1:6">
      <c r="A136">
        <v>138</v>
      </c>
      <c r="B136" s="38">
        <v>37930</v>
      </c>
      <c r="C136" t="s">
        <v>228</v>
      </c>
      <c r="D136" s="2">
        <v>195815447.15447158</v>
      </c>
      <c r="E136" s="2">
        <v>181809303.44840109</v>
      </c>
      <c r="F136" s="2">
        <v>557813276.54081309</v>
      </c>
    </row>
    <row r="137" spans="1:6">
      <c r="A137">
        <v>139</v>
      </c>
      <c r="B137" s="38">
        <v>38842</v>
      </c>
      <c r="C137" t="s">
        <v>229</v>
      </c>
      <c r="D137" s="2">
        <v>178409629.62962964</v>
      </c>
      <c r="E137" s="2">
        <v>158786173.67824197</v>
      </c>
      <c r="F137" s="2">
        <v>472787121.82639015</v>
      </c>
    </row>
    <row r="138" spans="1:6">
      <c r="A138">
        <v>140</v>
      </c>
      <c r="B138" s="38">
        <v>39948</v>
      </c>
      <c r="C138" t="s">
        <v>231</v>
      </c>
      <c r="D138" s="2">
        <v>168935872.73679489</v>
      </c>
      <c r="E138" s="2">
        <v>150213099.64012235</v>
      </c>
      <c r="F138" s="2">
        <v>552843596.32948351</v>
      </c>
    </row>
    <row r="139" spans="1:6">
      <c r="A139">
        <v>141</v>
      </c>
      <c r="B139" s="38">
        <v>38121</v>
      </c>
      <c r="C139" t="s">
        <v>233</v>
      </c>
      <c r="D139" s="2">
        <v>191052088.84188262</v>
      </c>
      <c r="E139" s="2">
        <v>169779810.50333688</v>
      </c>
      <c r="F139" s="2">
        <v>616666806.7638551</v>
      </c>
    </row>
    <row r="140" spans="1:6">
      <c r="A140">
        <v>142</v>
      </c>
      <c r="B140" s="38">
        <v>40360</v>
      </c>
      <c r="C140" t="s">
        <v>234</v>
      </c>
      <c r="D140" s="2">
        <v>165716179.45883468</v>
      </c>
      <c r="E140" s="2">
        <v>145578555.92383415</v>
      </c>
      <c r="F140" s="2">
        <v>353211752.52851009</v>
      </c>
    </row>
    <row r="141" spans="1:6">
      <c r="A141">
        <v>143</v>
      </c>
      <c r="B141" s="38">
        <v>39388</v>
      </c>
      <c r="C141" t="s">
        <v>235</v>
      </c>
      <c r="D141" s="2">
        <v>171892975.92029577</v>
      </c>
      <c r="E141" s="2">
        <v>145113513.65411535</v>
      </c>
      <c r="F141" s="2">
        <v>329569917.99379098</v>
      </c>
    </row>
    <row r="142" spans="1:6">
      <c r="A142">
        <v>144</v>
      </c>
      <c r="B142" s="38">
        <v>40018</v>
      </c>
      <c r="C142" t="s">
        <v>237</v>
      </c>
      <c r="D142" s="2">
        <v>167763093.73998725</v>
      </c>
      <c r="E142" s="2">
        <v>133580546.94340867</v>
      </c>
      <c r="F142" s="2">
        <v>327493512.72282457</v>
      </c>
    </row>
    <row r="143" spans="1:6">
      <c r="A143">
        <v>145</v>
      </c>
      <c r="B143" s="38">
        <v>39773</v>
      </c>
      <c r="C143" t="s">
        <v>239</v>
      </c>
      <c r="D143" s="2">
        <v>170073908.43827233</v>
      </c>
      <c r="E143" s="2">
        <v>129317123.76804517</v>
      </c>
      <c r="F143" s="2">
        <v>371912190.81217837</v>
      </c>
    </row>
    <row r="144" spans="1:6">
      <c r="A144">
        <v>146</v>
      </c>
      <c r="B144" s="38">
        <v>40998</v>
      </c>
      <c r="C144" t="s">
        <v>241</v>
      </c>
      <c r="D144" s="2">
        <v>157494376.43858546</v>
      </c>
      <c r="E144" s="2">
        <v>87850450.324331269</v>
      </c>
      <c r="F144" s="2">
        <v>320522142.44960153</v>
      </c>
    </row>
    <row r="145" spans="1:6">
      <c r="A145">
        <v>147</v>
      </c>
      <c r="B145" s="38">
        <v>39402</v>
      </c>
      <c r="C145" t="s">
        <v>243</v>
      </c>
      <c r="D145" s="2">
        <v>171892975.92029577</v>
      </c>
      <c r="E145" s="2">
        <v>94191867.418390229</v>
      </c>
      <c r="F145" s="2">
        <v>223455385.31045264</v>
      </c>
    </row>
    <row r="146" spans="1:6">
      <c r="A146">
        <v>148</v>
      </c>
      <c r="B146" s="38">
        <v>41040</v>
      </c>
      <c r="C146" t="s">
        <v>244</v>
      </c>
      <c r="D146" s="2">
        <v>157204490.56850076</v>
      </c>
      <c r="E146" s="2">
        <v>83556438.953493029</v>
      </c>
      <c r="F146" s="2">
        <v>249643527.16665146</v>
      </c>
    </row>
    <row r="147" spans="1:6">
      <c r="A147">
        <v>149</v>
      </c>
      <c r="B147" s="38">
        <v>41453</v>
      </c>
      <c r="C147" t="s">
        <v>246</v>
      </c>
      <c r="D147" s="2">
        <v>154720904.13868713</v>
      </c>
      <c r="E147" s="2">
        <v>75404557.042928606</v>
      </c>
      <c r="F147" s="2">
        <v>211906149.48827857</v>
      </c>
    </row>
    <row r="148" spans="1:6">
      <c r="A148">
        <v>150</v>
      </c>
      <c r="B148" s="38">
        <v>40221</v>
      </c>
      <c r="C148" t="s">
        <v>247</v>
      </c>
      <c r="D148" s="2">
        <v>166687198.08434954</v>
      </c>
      <c r="E148" s="2">
        <v>69108383.421004802</v>
      </c>
      <c r="F148" s="2">
        <v>158502143.23720017</v>
      </c>
    </row>
    <row r="149" spans="1:6">
      <c r="A149">
        <v>151</v>
      </c>
      <c r="B149" s="38">
        <v>42286</v>
      </c>
      <c r="C149" t="s">
        <v>248</v>
      </c>
      <c r="D149" s="2">
        <v>151901504.38533792</v>
      </c>
      <c r="E149" s="2">
        <v>35533123.962360933</v>
      </c>
      <c r="F149" s="2">
        <v>125458814.55848099</v>
      </c>
    </row>
    <row r="150" spans="1:6">
      <c r="A150">
        <v>152</v>
      </c>
      <c r="B150" s="38">
        <v>40613</v>
      </c>
      <c r="C150" t="s">
        <v>249</v>
      </c>
      <c r="D150" s="2">
        <v>161670179.48958907</v>
      </c>
      <c r="E150" s="2">
        <v>23057140.170915619</v>
      </c>
      <c r="F150" s="2">
        <v>42626776.497532077</v>
      </c>
    </row>
    <row r="151" spans="1:6">
      <c r="A151">
        <v>154</v>
      </c>
      <c r="B151" s="38">
        <v>39024</v>
      </c>
      <c r="C151" t="s">
        <v>252</v>
      </c>
      <c r="D151" s="2">
        <v>178099736.97270471</v>
      </c>
      <c r="E151" s="2">
        <v>77294893.78767246</v>
      </c>
      <c r="F151" s="2">
        <v>214385617.21329033</v>
      </c>
    </row>
    <row r="152" spans="1:6">
      <c r="A152">
        <v>155</v>
      </c>
      <c r="B152" s="38">
        <v>41068</v>
      </c>
      <c r="C152" t="s">
        <v>253</v>
      </c>
      <c r="D152" s="2">
        <v>152187508.1707179</v>
      </c>
      <c r="E152" s="2">
        <v>227117796.10309485</v>
      </c>
      <c r="F152" s="2">
        <v>783945427.81514132</v>
      </c>
    </row>
    <row r="153" spans="1:6">
      <c r="A153">
        <v>156</v>
      </c>
      <c r="B153" s="38">
        <v>40893</v>
      </c>
      <c r="C153" t="s">
        <v>255</v>
      </c>
      <c r="D153" s="2">
        <v>154754178.6309334</v>
      </c>
      <c r="E153" s="2">
        <v>223484141.28141287</v>
      </c>
      <c r="F153" s="2">
        <v>741446726.15650153</v>
      </c>
    </row>
    <row r="154" spans="1:6">
      <c r="A154">
        <v>157</v>
      </c>
      <c r="B154" s="38">
        <v>41803</v>
      </c>
      <c r="C154" t="s">
        <v>257</v>
      </c>
      <c r="D154" s="2">
        <v>146527001.00275657</v>
      </c>
      <c r="E154" s="2">
        <v>178866949.12026787</v>
      </c>
      <c r="F154" s="2">
        <v>622591129.39827061</v>
      </c>
    </row>
    <row r="155" spans="1:6">
      <c r="A155">
        <v>158</v>
      </c>
      <c r="B155" s="38">
        <v>36327</v>
      </c>
      <c r="C155" t="s">
        <v>259</v>
      </c>
      <c r="D155" s="2">
        <v>210130475.33092663</v>
      </c>
      <c r="E155" s="2">
        <v>247942105.18415767</v>
      </c>
      <c r="F155" s="2">
        <v>649508689.4200182</v>
      </c>
    </row>
    <row r="156" spans="1:6">
      <c r="A156">
        <v>159</v>
      </c>
      <c r="B156" s="38">
        <v>41705</v>
      </c>
      <c r="C156" t="s">
        <v>260</v>
      </c>
      <c r="D156" s="2">
        <v>147798220.85292411</v>
      </c>
      <c r="E156" s="2">
        <v>113658289.43214567</v>
      </c>
      <c r="F156" s="2">
        <v>275013174.68054491</v>
      </c>
    </row>
    <row r="157" spans="1:6">
      <c r="A157">
        <v>160</v>
      </c>
      <c r="B157" s="38">
        <v>41234</v>
      </c>
      <c r="C157" t="s">
        <v>262</v>
      </c>
      <c r="D157" s="2">
        <v>151696348.29142433</v>
      </c>
      <c r="E157" s="2">
        <v>108188536.2437571</v>
      </c>
      <c r="F157" s="2">
        <v>321074111.1775468</v>
      </c>
    </row>
    <row r="158" spans="1:6">
      <c r="A158">
        <v>161</v>
      </c>
      <c r="B158" s="38">
        <v>38450</v>
      </c>
      <c r="C158" t="s">
        <v>263</v>
      </c>
      <c r="D158" s="2">
        <v>179463951.69578624</v>
      </c>
      <c r="E158" s="2">
        <v>84994034.696942449</v>
      </c>
      <c r="F158" s="2">
        <v>150591203.24781603</v>
      </c>
    </row>
    <row r="159" spans="1:6">
      <c r="A159">
        <v>162</v>
      </c>
      <c r="B159" s="38">
        <v>42566</v>
      </c>
      <c r="C159" t="s">
        <v>6916</v>
      </c>
      <c r="D159" s="2">
        <v>144123267.69085008</v>
      </c>
      <c r="E159" s="2">
        <v>128070149.56361808</v>
      </c>
      <c r="F159" s="2">
        <v>228810987.54528832</v>
      </c>
    </row>
    <row r="160" spans="1:6">
      <c r="A160">
        <v>163</v>
      </c>
      <c r="B160" s="38">
        <v>37582</v>
      </c>
      <c r="C160" t="s">
        <v>267</v>
      </c>
      <c r="D160" s="2">
        <v>188643827.9095422</v>
      </c>
      <c r="E160" s="2">
        <v>213808036.42894098</v>
      </c>
      <c r="F160" s="2">
        <v>573825482.65067291</v>
      </c>
    </row>
    <row r="161" spans="1:6">
      <c r="A161">
        <v>164</v>
      </c>
      <c r="B161" s="38">
        <v>39941</v>
      </c>
      <c r="C161" t="s">
        <v>268</v>
      </c>
      <c r="D161" s="2">
        <v>157673481.22100854</v>
      </c>
      <c r="E161" s="2">
        <v>290265637.93490481</v>
      </c>
      <c r="F161" s="2">
        <v>434368418.2835086</v>
      </c>
    </row>
    <row r="162" spans="1:6">
      <c r="A162">
        <v>165</v>
      </c>
      <c r="B162" s="38">
        <v>35977</v>
      </c>
      <c r="C162" t="s">
        <v>269</v>
      </c>
      <c r="D162" s="2">
        <v>206614093.13725492</v>
      </c>
      <c r="E162" s="2">
        <v>297492094.78704661</v>
      </c>
      <c r="F162" s="2">
        <v>818486971.81372559</v>
      </c>
    </row>
    <row r="163" spans="1:6">
      <c r="A163">
        <v>166</v>
      </c>
      <c r="B163" s="38">
        <v>37440</v>
      </c>
      <c r="C163" t="s">
        <v>270</v>
      </c>
      <c r="D163" s="2">
        <v>187226096.61299282</v>
      </c>
      <c r="E163" s="2">
        <v>254652637.19577461</v>
      </c>
      <c r="F163" s="2">
        <v>590789009.74991119</v>
      </c>
    </row>
    <row r="164" spans="1:6">
      <c r="A164">
        <v>167</v>
      </c>
      <c r="B164" s="38">
        <v>40746</v>
      </c>
      <c r="C164" t="s">
        <v>272</v>
      </c>
      <c r="D164" s="2">
        <v>149252485.37105727</v>
      </c>
      <c r="E164" s="2">
        <v>188329456.59459901</v>
      </c>
      <c r="F164" s="2">
        <v>395060429.08139974</v>
      </c>
    </row>
    <row r="165" spans="1:6">
      <c r="A165">
        <v>168</v>
      </c>
      <c r="B165" s="38">
        <v>42398</v>
      </c>
      <c r="C165" t="s">
        <v>274</v>
      </c>
      <c r="D165" s="2">
        <v>142326478.58312652</v>
      </c>
      <c r="E165" s="2">
        <v>145913735.12978017</v>
      </c>
      <c r="F165" s="2">
        <v>527247035.96214271</v>
      </c>
    </row>
    <row r="166" spans="1:6">
      <c r="A166">
        <v>169</v>
      </c>
      <c r="B166" s="38">
        <v>35986</v>
      </c>
      <c r="C166" t="s">
        <v>275</v>
      </c>
      <c r="D166" s="2">
        <v>206614093.13725492</v>
      </c>
      <c r="E166" s="2">
        <v>192512095.38210174</v>
      </c>
      <c r="F166" s="2">
        <v>421197587.00980401</v>
      </c>
    </row>
    <row r="167" spans="1:6">
      <c r="A167">
        <v>170</v>
      </c>
      <c r="B167" s="38">
        <v>41360</v>
      </c>
      <c r="C167" t="s">
        <v>277</v>
      </c>
      <c r="D167" s="2">
        <v>144859670.15074775</v>
      </c>
      <c r="E167" s="2">
        <v>126776071.83900195</v>
      </c>
      <c r="F167" s="2">
        <v>388783389.91792434</v>
      </c>
    </row>
    <row r="168" spans="1:6">
      <c r="A168">
        <v>171</v>
      </c>
      <c r="B168" s="38">
        <v>37960</v>
      </c>
      <c r="C168" t="s">
        <v>278</v>
      </c>
      <c r="D168" s="2">
        <v>182959413.99891481</v>
      </c>
      <c r="E168" s="2">
        <v>145205183.50773194</v>
      </c>
      <c r="F168" s="2">
        <v>596984250.78933799</v>
      </c>
    </row>
    <row r="169" spans="1:6">
      <c r="A169">
        <v>172</v>
      </c>
      <c r="B169" s="38">
        <v>38707</v>
      </c>
      <c r="C169" t="s">
        <v>280</v>
      </c>
      <c r="D169" s="2">
        <v>171338516.26016259</v>
      </c>
      <c r="E169" s="2">
        <v>135296235.5182927</v>
      </c>
      <c r="F169" s="2">
        <v>248464002.53001526</v>
      </c>
    </row>
    <row r="170" spans="1:6">
      <c r="A170">
        <v>173</v>
      </c>
      <c r="B170" s="38">
        <v>41985</v>
      </c>
      <c r="C170" t="s">
        <v>281</v>
      </c>
      <c r="D170" s="2">
        <v>143601775.03705093</v>
      </c>
      <c r="E170" s="2">
        <v>66687139.071210161</v>
      </c>
      <c r="F170" s="2">
        <v>275217430.96429908</v>
      </c>
    </row>
    <row r="171" spans="1:6">
      <c r="A171">
        <v>174</v>
      </c>
      <c r="B171" s="38">
        <v>42552</v>
      </c>
      <c r="C171" t="s">
        <v>282</v>
      </c>
      <c r="D171" s="2">
        <v>140119843.58832648</v>
      </c>
      <c r="E171" s="2">
        <v>55520151.023054518</v>
      </c>
      <c r="F171" s="2">
        <v>147749033.78494227</v>
      </c>
    </row>
    <row r="172" spans="1:6">
      <c r="A172">
        <v>175</v>
      </c>
      <c r="B172" s="38">
        <v>42426</v>
      </c>
      <c r="C172" t="s">
        <v>284</v>
      </c>
      <c r="D172" s="2">
        <v>142209429.3390016</v>
      </c>
      <c r="E172" s="2">
        <v>31645116.695522357</v>
      </c>
      <c r="F172" s="2">
        <v>135661156.44062066</v>
      </c>
    </row>
    <row r="173" spans="1:6">
      <c r="A173">
        <v>176</v>
      </c>
      <c r="B173" s="38">
        <v>37379</v>
      </c>
      <c r="C173" t="s">
        <v>285</v>
      </c>
      <c r="D173" s="2">
        <v>186198926.58509454</v>
      </c>
      <c r="E173" s="2">
        <v>540789163.16949391</v>
      </c>
      <c r="F173" s="2">
        <v>1100725503.5476918</v>
      </c>
    </row>
    <row r="174" spans="1:6">
      <c r="A174">
        <v>177</v>
      </c>
      <c r="B174" s="38">
        <v>39878</v>
      </c>
      <c r="C174" t="s">
        <v>286</v>
      </c>
      <c r="D174" s="2">
        <v>156259086.35741788</v>
      </c>
      <c r="E174" s="2">
        <v>121734659.17543216</v>
      </c>
      <c r="F174" s="2">
        <v>208422849.94297844</v>
      </c>
    </row>
    <row r="175" spans="1:6">
      <c r="A175">
        <v>178</v>
      </c>
      <c r="B175" s="38">
        <v>38562</v>
      </c>
      <c r="C175" t="s">
        <v>288</v>
      </c>
      <c r="D175" s="2">
        <v>170100890.4810645</v>
      </c>
      <c r="E175" s="2">
        <v>39587587.637349032</v>
      </c>
      <c r="F175" s="2">
        <v>94192438.712067559</v>
      </c>
    </row>
    <row r="176" spans="1:6">
      <c r="A176">
        <v>179</v>
      </c>
      <c r="B176" s="38">
        <v>39612</v>
      </c>
      <c r="C176" t="s">
        <v>290</v>
      </c>
      <c r="D176" s="2">
        <v>151348342.2068871</v>
      </c>
      <c r="E176" s="2">
        <v>148384020.36784041</v>
      </c>
      <c r="F176" s="2">
        <v>289948105.01925826</v>
      </c>
    </row>
    <row r="177" spans="1:6">
      <c r="A177">
        <v>180</v>
      </c>
      <c r="B177" s="38">
        <v>37792</v>
      </c>
      <c r="C177" t="s">
        <v>292</v>
      </c>
      <c r="D177" s="2">
        <v>179623630.91997826</v>
      </c>
      <c r="E177" s="2">
        <v>173300399.24116498</v>
      </c>
      <c r="F177" s="2">
        <v>321525295.02777362</v>
      </c>
    </row>
    <row r="178" spans="1:6">
      <c r="A178">
        <v>181</v>
      </c>
      <c r="B178" s="38">
        <v>37083</v>
      </c>
      <c r="C178" t="s">
        <v>293</v>
      </c>
      <c r="D178" s="2">
        <v>185897808.45070425</v>
      </c>
      <c r="E178" s="2">
        <v>43600268.456281692</v>
      </c>
      <c r="F178" s="2">
        <v>115516938.87881692</v>
      </c>
    </row>
    <row r="179" spans="1:6">
      <c r="A179">
        <v>182</v>
      </c>
      <c r="B179" s="38">
        <v>41229</v>
      </c>
      <c r="C179" t="s">
        <v>295</v>
      </c>
      <c r="D179" s="2">
        <v>142489949.22270343</v>
      </c>
      <c r="E179" s="2">
        <v>305824793.91828287</v>
      </c>
      <c r="F179" s="2">
        <v>868042846.13767219</v>
      </c>
    </row>
    <row r="180" spans="1:6">
      <c r="A180">
        <v>183</v>
      </c>
      <c r="B180" s="38">
        <v>41183</v>
      </c>
      <c r="C180" t="s">
        <v>296</v>
      </c>
      <c r="D180" s="2">
        <v>140565349.71489343</v>
      </c>
      <c r="E180" s="2">
        <v>194884408.26452446</v>
      </c>
      <c r="F180" s="2">
        <v>596693063.48657906</v>
      </c>
    </row>
    <row r="181" spans="1:6">
      <c r="A181">
        <v>184</v>
      </c>
      <c r="B181" s="38">
        <v>42363</v>
      </c>
      <c r="C181" t="s">
        <v>298</v>
      </c>
      <c r="D181" s="2">
        <v>137470267.41359267</v>
      </c>
      <c r="E181" s="2">
        <v>186998151.07739988</v>
      </c>
      <c r="F181" s="2">
        <v>542702579.00458312</v>
      </c>
    </row>
    <row r="182" spans="1:6">
      <c r="A182">
        <v>185</v>
      </c>
      <c r="B182" s="38">
        <v>36483</v>
      </c>
      <c r="C182" t="s">
        <v>300</v>
      </c>
      <c r="D182" s="2">
        <v>193197593.58288768</v>
      </c>
      <c r="E182" s="2">
        <v>181649615.28805703</v>
      </c>
      <c r="F182" s="2">
        <v>517670318.79370171</v>
      </c>
    </row>
    <row r="183" spans="1:6">
      <c r="A183">
        <v>186</v>
      </c>
      <c r="B183" s="38">
        <v>40606</v>
      </c>
      <c r="C183" t="s">
        <v>301</v>
      </c>
      <c r="D183" s="2">
        <v>145503161.54063016</v>
      </c>
      <c r="E183" s="2">
        <v>132847168.29148376</v>
      </c>
      <c r="F183" s="2">
        <v>264605123.62730068</v>
      </c>
    </row>
    <row r="184" spans="1:6">
      <c r="A184">
        <v>187</v>
      </c>
      <c r="B184" s="38">
        <v>37939</v>
      </c>
      <c r="C184" t="s">
        <v>303</v>
      </c>
      <c r="D184" s="2">
        <v>176233902.43902442</v>
      </c>
      <c r="E184" s="2">
        <v>122614915.16128999</v>
      </c>
      <c r="F184" s="2">
        <v>277943235.40846074</v>
      </c>
    </row>
    <row r="185" spans="1:6">
      <c r="A185">
        <v>188</v>
      </c>
      <c r="B185" s="38">
        <v>41472</v>
      </c>
      <c r="C185" t="s">
        <v>305</v>
      </c>
      <c r="D185" s="2">
        <v>139193971.64335006</v>
      </c>
      <c r="E185" s="2">
        <v>85607519.798669502</v>
      </c>
      <c r="F185" s="2">
        <v>295809438.09411979</v>
      </c>
    </row>
    <row r="186" spans="1:6">
      <c r="A186">
        <v>189</v>
      </c>
      <c r="B186" s="38">
        <v>42524</v>
      </c>
      <c r="C186" t="s">
        <v>306</v>
      </c>
      <c r="D186" s="2">
        <v>134896385.63214099</v>
      </c>
      <c r="E186" s="2">
        <v>81988625.26096715</v>
      </c>
      <c r="F186" s="2">
        <v>244263981.01400194</v>
      </c>
    </row>
    <row r="187" spans="1:6">
      <c r="A187">
        <v>190</v>
      </c>
      <c r="B187" s="38">
        <v>40865</v>
      </c>
      <c r="C187" t="s">
        <v>308</v>
      </c>
      <c r="D187" s="2">
        <v>143726097.33457103</v>
      </c>
      <c r="E187" s="2">
        <v>68143700.461910456</v>
      </c>
      <c r="F187" s="2">
        <v>168166417.82919157</v>
      </c>
    </row>
    <row r="188" spans="1:6">
      <c r="A188">
        <v>191</v>
      </c>
      <c r="B188" s="38">
        <v>38926</v>
      </c>
      <c r="C188" t="s">
        <v>310</v>
      </c>
      <c r="D188" s="2">
        <v>159779631.44963145</v>
      </c>
      <c r="E188" s="2">
        <v>75130558.077710077</v>
      </c>
      <c r="F188" s="2">
        <v>193887914.8317838</v>
      </c>
    </row>
    <row r="189" spans="1:6">
      <c r="A189">
        <v>192</v>
      </c>
      <c r="B189" s="38">
        <v>38532</v>
      </c>
      <c r="C189" t="s">
        <v>312</v>
      </c>
      <c r="D189" s="2">
        <v>163458077.12082261</v>
      </c>
      <c r="E189" s="2">
        <v>290113758.87898201</v>
      </c>
      <c r="F189" s="2">
        <v>751457069.22547555</v>
      </c>
    </row>
    <row r="190" spans="1:6">
      <c r="A190">
        <v>193</v>
      </c>
      <c r="B190" s="38">
        <v>41969</v>
      </c>
      <c r="C190" t="s">
        <v>314</v>
      </c>
      <c r="D190" s="2">
        <v>134628250.56849217</v>
      </c>
      <c r="E190" s="2">
        <v>85010510.085000694</v>
      </c>
      <c r="F190" s="2">
        <v>374971204.30183649</v>
      </c>
    </row>
    <row r="191" spans="1:6">
      <c r="A191">
        <v>194</v>
      </c>
      <c r="B191" s="38">
        <v>41600</v>
      </c>
      <c r="C191" t="s">
        <v>315</v>
      </c>
      <c r="D191" s="2">
        <v>134341718.54686812</v>
      </c>
      <c r="E191" s="2">
        <v>438851040.35324734</v>
      </c>
      <c r="F191" s="2">
        <v>893752767.30964231</v>
      </c>
    </row>
    <row r="192" spans="1:6">
      <c r="A192">
        <v>195</v>
      </c>
      <c r="B192" s="38">
        <v>38142</v>
      </c>
      <c r="C192" t="s">
        <v>316</v>
      </c>
      <c r="D192" s="2">
        <v>165054770.69056407</v>
      </c>
      <c r="E192" s="2">
        <v>316827650.00556672</v>
      </c>
      <c r="F192" s="2">
        <v>1011517275.130717</v>
      </c>
    </row>
    <row r="193" spans="1:6">
      <c r="A193">
        <v>196</v>
      </c>
      <c r="B193" s="38">
        <v>39297</v>
      </c>
      <c r="C193" t="s">
        <v>317</v>
      </c>
      <c r="D193" s="2">
        <v>150593217.48582366</v>
      </c>
      <c r="E193" s="2">
        <v>263504617.81725401</v>
      </c>
      <c r="F193" s="2">
        <v>512204094.38567311</v>
      </c>
    </row>
    <row r="194" spans="1:6">
      <c r="A194">
        <v>197</v>
      </c>
      <c r="B194" s="38">
        <v>39605</v>
      </c>
      <c r="C194" t="s">
        <v>318</v>
      </c>
      <c r="D194" s="2">
        <v>143092978.08651143</v>
      </c>
      <c r="E194" s="2">
        <v>237132132.37722734</v>
      </c>
      <c r="F194" s="2">
        <v>695553536.65399075</v>
      </c>
    </row>
    <row r="195" spans="1:6">
      <c r="A195">
        <v>198</v>
      </c>
      <c r="B195" s="38">
        <v>42202</v>
      </c>
      <c r="C195" t="s">
        <v>320</v>
      </c>
      <c r="D195" s="2">
        <v>131197842.90227695</v>
      </c>
      <c r="E195" s="2">
        <v>181862577.47634232</v>
      </c>
      <c r="F195" s="2">
        <v>523380654.6927309</v>
      </c>
    </row>
    <row r="196" spans="1:6">
      <c r="A196">
        <v>199</v>
      </c>
      <c r="B196" s="38">
        <v>42090</v>
      </c>
      <c r="C196" t="s">
        <v>6917</v>
      </c>
      <c r="D196" s="2">
        <v>132606397.6215383</v>
      </c>
      <c r="E196" s="2">
        <v>180954190.37023705</v>
      </c>
      <c r="F196" s="2">
        <v>393826672.30468112</v>
      </c>
    </row>
    <row r="197" spans="1:6">
      <c r="A197">
        <v>200</v>
      </c>
      <c r="B197" s="38">
        <v>40844</v>
      </c>
      <c r="C197" t="s">
        <v>324</v>
      </c>
      <c r="D197" s="2">
        <v>138286157.20273295</v>
      </c>
      <c r="E197" s="2">
        <v>158774319.38694733</v>
      </c>
      <c r="F197" s="2">
        <v>590362196.07669342</v>
      </c>
    </row>
    <row r="198" spans="1:6">
      <c r="A198">
        <v>201</v>
      </c>
      <c r="B198" s="38">
        <v>40487</v>
      </c>
      <c r="C198" t="s">
        <v>325</v>
      </c>
      <c r="D198" s="2">
        <v>143100825.85704949</v>
      </c>
      <c r="E198" s="2">
        <v>163372547.18906504</v>
      </c>
      <c r="F198" s="2">
        <v>354325579.21246052</v>
      </c>
    </row>
    <row r="199" spans="1:6">
      <c r="A199">
        <v>202</v>
      </c>
      <c r="B199" s="38">
        <v>37820</v>
      </c>
      <c r="C199" t="s">
        <v>327</v>
      </c>
      <c r="D199" s="2">
        <v>170260413.26808047</v>
      </c>
      <c r="E199" s="2">
        <v>181446352.15938008</v>
      </c>
      <c r="F199" s="2">
        <v>357903081.46082652</v>
      </c>
    </row>
    <row r="200" spans="1:6">
      <c r="A200">
        <v>203</v>
      </c>
      <c r="B200" s="38">
        <v>41740</v>
      </c>
      <c r="C200" t="s">
        <v>328</v>
      </c>
      <c r="D200" s="2">
        <v>132073336.37038538</v>
      </c>
      <c r="E200" s="2">
        <v>133636307.47222364</v>
      </c>
      <c r="F200" s="2">
        <v>501612941.57494348</v>
      </c>
    </row>
    <row r="201" spans="1:6">
      <c r="A201">
        <v>204</v>
      </c>
      <c r="B201" s="38">
        <v>40382</v>
      </c>
      <c r="C201" t="s">
        <v>330</v>
      </c>
      <c r="D201" s="2">
        <v>143620688.86432338</v>
      </c>
      <c r="E201" s="2">
        <v>130707385.94338819</v>
      </c>
      <c r="F201" s="2">
        <v>321103262.82335299</v>
      </c>
    </row>
    <row r="202" spans="1:6">
      <c r="A202">
        <v>205</v>
      </c>
      <c r="B202" s="38">
        <v>41726</v>
      </c>
      <c r="C202" t="s">
        <v>332</v>
      </c>
      <c r="D202" s="2">
        <v>132508749.73020782</v>
      </c>
      <c r="E202" s="2">
        <v>103153010.02370784</v>
      </c>
      <c r="F202" s="2">
        <v>359640025.30098224</v>
      </c>
    </row>
    <row r="203" spans="1:6">
      <c r="A203">
        <v>206</v>
      </c>
      <c r="B203" s="38">
        <v>40898</v>
      </c>
      <c r="C203" t="s">
        <v>334</v>
      </c>
      <c r="D203" s="2">
        <v>138745125.66911271</v>
      </c>
      <c r="E203" s="2">
        <v>82811448.792242736</v>
      </c>
      <c r="F203" s="2">
        <v>399152597.93063831</v>
      </c>
    </row>
    <row r="204" spans="1:6">
      <c r="A204">
        <v>207</v>
      </c>
      <c r="B204" s="38">
        <v>41425</v>
      </c>
      <c r="C204" t="s">
        <v>336</v>
      </c>
      <c r="D204" s="2">
        <v>134413230.59091201</v>
      </c>
      <c r="E204" s="2">
        <v>62576696.768511884</v>
      </c>
      <c r="F204" s="2">
        <v>260037557.42447791</v>
      </c>
    </row>
    <row r="205" spans="1:6">
      <c r="A205">
        <v>208</v>
      </c>
      <c r="B205" s="38">
        <v>39778</v>
      </c>
      <c r="C205" t="s">
        <v>338</v>
      </c>
      <c r="D205" s="2">
        <v>147397387.31316933</v>
      </c>
      <c r="E205" s="2">
        <v>56185618.659319751</v>
      </c>
      <c r="F205" s="2">
        <v>243864226.57846296</v>
      </c>
    </row>
    <row r="206" spans="1:6">
      <c r="A206">
        <v>209</v>
      </c>
      <c r="B206" s="38">
        <v>41474</v>
      </c>
      <c r="C206" t="s">
        <v>340</v>
      </c>
      <c r="D206" s="2">
        <v>134038639.36026303</v>
      </c>
      <c r="E206" s="2">
        <v>34663273.700384431</v>
      </c>
      <c r="F206" s="2">
        <v>81528965.272487551</v>
      </c>
    </row>
    <row r="207" spans="1:6">
      <c r="A207">
        <v>210</v>
      </c>
      <c r="B207" s="38">
        <v>40865</v>
      </c>
      <c r="C207" t="s">
        <v>341</v>
      </c>
      <c r="D207" s="2">
        <v>135741314.14931709</v>
      </c>
      <c r="E207" s="2">
        <v>299468902.64089209</v>
      </c>
      <c r="F207" s="2">
        <v>733982617.44022906</v>
      </c>
    </row>
    <row r="208" spans="1:6">
      <c r="A208">
        <v>211</v>
      </c>
      <c r="B208" s="38">
        <v>36665</v>
      </c>
      <c r="C208" t="s">
        <v>343</v>
      </c>
      <c r="D208" s="2">
        <v>179059810.49562684</v>
      </c>
      <c r="E208" s="2">
        <v>193452094.56407583</v>
      </c>
      <c r="F208" s="2">
        <v>500171017.01305544</v>
      </c>
    </row>
    <row r="209" spans="1:6">
      <c r="A209">
        <v>212</v>
      </c>
      <c r="B209" s="38">
        <v>41992</v>
      </c>
      <c r="C209" t="s">
        <v>345</v>
      </c>
      <c r="D209" s="2">
        <v>130267324.49789619</v>
      </c>
      <c r="E209" s="2">
        <v>116672976.28619066</v>
      </c>
      <c r="F209" s="2">
        <v>365719483.27901894</v>
      </c>
    </row>
    <row r="210" spans="1:6">
      <c r="A210">
        <v>213</v>
      </c>
      <c r="B210" s="38">
        <v>40739</v>
      </c>
      <c r="C210" t="s">
        <v>41</v>
      </c>
      <c r="D210" s="2">
        <v>133261147.6527297</v>
      </c>
      <c r="E210" s="2">
        <v>406191938.50004423</v>
      </c>
      <c r="F210" s="2">
        <v>1430170597.0636194</v>
      </c>
    </row>
    <row r="211" spans="1:6">
      <c r="A211">
        <v>214</v>
      </c>
      <c r="B211" s="38">
        <v>41964</v>
      </c>
      <c r="C211" t="s">
        <v>347</v>
      </c>
      <c r="D211" s="2">
        <v>127488873.64440547</v>
      </c>
      <c r="E211" s="2">
        <v>343848593.95007855</v>
      </c>
      <c r="F211" s="2">
        <v>781917093.39221084</v>
      </c>
    </row>
    <row r="212" spans="1:6">
      <c r="A212">
        <v>215</v>
      </c>
      <c r="B212" s="38">
        <v>37211</v>
      </c>
      <c r="C212" t="s">
        <v>349</v>
      </c>
      <c r="D212" s="2">
        <v>169710400.22547916</v>
      </c>
      <c r="E212" s="2">
        <v>431166989.53861332</v>
      </c>
      <c r="F212" s="2">
        <v>1323408993.0747633</v>
      </c>
    </row>
    <row r="213" spans="1:6">
      <c r="A213">
        <v>216</v>
      </c>
      <c r="B213" s="38">
        <v>37811</v>
      </c>
      <c r="C213" t="s">
        <v>350</v>
      </c>
      <c r="D213" s="2">
        <v>163711935.83469278</v>
      </c>
      <c r="E213" s="2">
        <v>399995701.65346384</v>
      </c>
      <c r="F213" s="2">
        <v>831596522.94648719</v>
      </c>
    </row>
    <row r="214" spans="1:6">
      <c r="A214">
        <v>217</v>
      </c>
      <c r="B214" s="38">
        <v>40501</v>
      </c>
      <c r="C214" t="s">
        <v>57</v>
      </c>
      <c r="D214" s="2">
        <v>137596947.93947068</v>
      </c>
      <c r="E214" s="2">
        <v>325811195.27229977</v>
      </c>
      <c r="F214" s="2">
        <v>1057056415.4018227</v>
      </c>
    </row>
    <row r="215" spans="1:6">
      <c r="A215">
        <v>218</v>
      </c>
      <c r="B215" s="38">
        <v>38856</v>
      </c>
      <c r="C215" t="s">
        <v>352</v>
      </c>
      <c r="D215" s="2">
        <v>148674691.35802469</v>
      </c>
      <c r="E215" s="2">
        <v>258736945.41093335</v>
      </c>
      <c r="F215" s="2">
        <v>913243758.08161485</v>
      </c>
    </row>
    <row r="216" spans="1:6">
      <c r="A216">
        <v>219</v>
      </c>
      <c r="B216" s="38">
        <v>37743</v>
      </c>
      <c r="C216" t="s">
        <v>353</v>
      </c>
      <c r="D216" s="2">
        <v>164068801.08991826</v>
      </c>
      <c r="E216" s="2">
        <v>282132308.71379834</v>
      </c>
      <c r="F216" s="2">
        <v>535141960.27954769</v>
      </c>
    </row>
    <row r="217" spans="1:6">
      <c r="A217">
        <v>220</v>
      </c>
      <c r="B217" s="38">
        <v>40662</v>
      </c>
      <c r="C217" t="s">
        <v>355</v>
      </c>
      <c r="D217" s="2">
        <v>133863147.2704152</v>
      </c>
      <c r="E217" s="2">
        <v>224716252.73125219</v>
      </c>
      <c r="F217" s="2">
        <v>674637925.19013286</v>
      </c>
    </row>
    <row r="218" spans="1:6">
      <c r="A218">
        <v>221</v>
      </c>
      <c r="B218" s="38">
        <v>41859</v>
      </c>
      <c r="C218" t="s">
        <v>6918</v>
      </c>
      <c r="D218" s="2">
        <v>126577136.20234431</v>
      </c>
      <c r="E218" s="2">
        <v>193617201.51674992</v>
      </c>
      <c r="F218" s="2">
        <v>491124102.44673997</v>
      </c>
    </row>
    <row r="219" spans="1:6">
      <c r="A219">
        <v>222</v>
      </c>
      <c r="B219" s="38">
        <v>40893</v>
      </c>
      <c r="C219" t="s">
        <v>357</v>
      </c>
      <c r="D219" s="2">
        <v>133408774.68183915</v>
      </c>
      <c r="E219" s="2">
        <v>199417747.9729608</v>
      </c>
      <c r="F219" s="2">
        <v>571697628.57988155</v>
      </c>
    </row>
    <row r="220" spans="1:6">
      <c r="A220">
        <v>223</v>
      </c>
      <c r="B220" s="38">
        <v>38135</v>
      </c>
      <c r="C220" t="s">
        <v>359</v>
      </c>
      <c r="D220" s="2">
        <v>159210074.03490219</v>
      </c>
      <c r="E220" s="2">
        <v>237848131.4730143</v>
      </c>
      <c r="F220" s="2">
        <v>708573286.57244849</v>
      </c>
    </row>
    <row r="221" spans="1:6">
      <c r="A221">
        <v>224</v>
      </c>
      <c r="B221" s="38">
        <v>40269</v>
      </c>
      <c r="C221" t="s">
        <v>6919</v>
      </c>
      <c r="D221" s="2">
        <v>138098083.10666075</v>
      </c>
      <c r="E221" s="2">
        <v>180317305.3381466</v>
      </c>
      <c r="F221" s="2">
        <v>544896244.73973095</v>
      </c>
    </row>
    <row r="222" spans="1:6">
      <c r="A222">
        <v>225</v>
      </c>
      <c r="B222" s="38">
        <v>35934</v>
      </c>
      <c r="C222" t="s">
        <v>6920</v>
      </c>
      <c r="D222" s="2">
        <v>184930128.99262899</v>
      </c>
      <c r="E222" s="2">
        <v>201668959.7836732</v>
      </c>
      <c r="F222" s="2">
        <v>556269828.00982797</v>
      </c>
    </row>
    <row r="223" spans="1:6">
      <c r="A223">
        <v>226</v>
      </c>
      <c r="B223" s="38">
        <v>41068</v>
      </c>
      <c r="C223" t="s">
        <v>362</v>
      </c>
      <c r="D223" s="2">
        <v>131196127.73337749</v>
      </c>
      <c r="E223" s="2">
        <v>132746429.34247293</v>
      </c>
      <c r="F223" s="2">
        <v>418784028.56577975</v>
      </c>
    </row>
    <row r="224" spans="1:6">
      <c r="A224">
        <v>227</v>
      </c>
      <c r="B224" s="38">
        <v>41131</v>
      </c>
      <c r="C224" t="s">
        <v>363</v>
      </c>
      <c r="D224" s="2">
        <v>130683026.66475679</v>
      </c>
      <c r="E224" s="2">
        <v>118350594.89410928</v>
      </c>
      <c r="F224" s="2">
        <v>293102081.35185933</v>
      </c>
    </row>
    <row r="225" spans="1:6">
      <c r="A225">
        <v>228</v>
      </c>
      <c r="B225" s="38">
        <v>35601</v>
      </c>
      <c r="C225" t="s">
        <v>365</v>
      </c>
      <c r="D225" s="2">
        <v>187814254.52276981</v>
      </c>
      <c r="E225" s="2">
        <v>161257611.92348722</v>
      </c>
      <c r="F225" s="2">
        <v>358075860.6072489</v>
      </c>
    </row>
    <row r="226" spans="1:6">
      <c r="A226">
        <v>229</v>
      </c>
      <c r="B226" s="38">
        <v>41124</v>
      </c>
      <c r="C226" t="s">
        <v>6921</v>
      </c>
      <c r="D226" s="2">
        <v>130683026.66475679</v>
      </c>
      <c r="E226" s="2">
        <v>61554809.542349786</v>
      </c>
      <c r="F226" s="2">
        <v>221487958.37756047</v>
      </c>
    </row>
    <row r="227" spans="1:6">
      <c r="A227">
        <v>230</v>
      </c>
      <c r="B227" s="38">
        <v>36399</v>
      </c>
      <c r="C227" t="s">
        <v>368</v>
      </c>
      <c r="D227" s="2">
        <v>180171304.60801917</v>
      </c>
      <c r="E227" s="2">
        <v>47131226.33660683</v>
      </c>
      <c r="F227" s="2">
        <v>88930969.005667269</v>
      </c>
    </row>
    <row r="228" spans="1:6">
      <c r="A228">
        <v>231</v>
      </c>
      <c r="B228" s="38">
        <v>36847</v>
      </c>
      <c r="C228" t="s">
        <v>370</v>
      </c>
      <c r="D228" s="2">
        <v>170160361.86099944</v>
      </c>
      <c r="E228" s="2">
        <v>359750581.48032743</v>
      </c>
      <c r="F228" s="2">
        <v>477474683.15197587</v>
      </c>
    </row>
    <row r="229" spans="1:6">
      <c r="A229">
        <v>232</v>
      </c>
      <c r="B229" s="38">
        <v>36670</v>
      </c>
      <c r="C229" t="s">
        <v>372</v>
      </c>
      <c r="D229" s="2">
        <v>168526880.46647233</v>
      </c>
      <c r="E229" s="2">
        <v>302519638.4566589</v>
      </c>
      <c r="F229" s="2">
        <v>771836984.51398253</v>
      </c>
    </row>
    <row r="230" spans="1:6">
      <c r="A230">
        <v>233</v>
      </c>
      <c r="B230" s="38">
        <v>36707</v>
      </c>
      <c r="C230" t="s">
        <v>374</v>
      </c>
      <c r="D230" s="2">
        <v>167647099.76798144</v>
      </c>
      <c r="E230" s="2">
        <v>255128756.86892113</v>
      </c>
      <c r="F230" s="2">
        <v>459229321.42228538</v>
      </c>
    </row>
    <row r="231" spans="1:6">
      <c r="A231">
        <v>234</v>
      </c>
      <c r="B231" s="38">
        <v>42580</v>
      </c>
      <c r="C231" t="s">
        <v>376</v>
      </c>
      <c r="D231" s="2">
        <v>120102723.0757084</v>
      </c>
      <c r="E231" s="2">
        <v>162051071.22428286</v>
      </c>
      <c r="F231" s="2">
        <v>405259085.45259237</v>
      </c>
    </row>
    <row r="232" spans="1:6">
      <c r="A232">
        <v>235</v>
      </c>
      <c r="B232" s="38">
        <v>39248</v>
      </c>
      <c r="C232" t="s">
        <v>378</v>
      </c>
      <c r="D232" s="2">
        <v>138718898.78666872</v>
      </c>
      <c r="E232" s="2">
        <v>152500318.51152858</v>
      </c>
      <c r="F232" s="2">
        <v>333174263.87607032</v>
      </c>
    </row>
    <row r="233" spans="1:6">
      <c r="A233">
        <v>236</v>
      </c>
      <c r="B233" s="38">
        <v>41234</v>
      </c>
      <c r="C233" t="s">
        <v>379</v>
      </c>
      <c r="D233" s="2">
        <v>125541805.48255807</v>
      </c>
      <c r="E233" s="2">
        <v>130759136.6980684</v>
      </c>
      <c r="F233" s="2">
        <v>636064903.76536465</v>
      </c>
    </row>
    <row r="234" spans="1:6">
      <c r="A234">
        <v>237</v>
      </c>
      <c r="B234" s="38">
        <v>39129</v>
      </c>
      <c r="C234" t="s">
        <v>381</v>
      </c>
      <c r="D234" s="2">
        <v>142027036.98789677</v>
      </c>
      <c r="E234" s="2">
        <v>137059163.21155387</v>
      </c>
      <c r="F234" s="2">
        <v>271680665.49426293</v>
      </c>
    </row>
    <row r="235" spans="1:6">
      <c r="A235">
        <v>238</v>
      </c>
      <c r="B235" s="38">
        <v>37799</v>
      </c>
      <c r="C235" t="s">
        <v>383</v>
      </c>
      <c r="D235" s="2">
        <v>157334567.22917804</v>
      </c>
      <c r="E235" s="2">
        <v>132179822.21983671</v>
      </c>
      <c r="F235" s="2">
        <v>297886780.6205771</v>
      </c>
    </row>
    <row r="236" spans="1:6">
      <c r="A236">
        <v>239</v>
      </c>
      <c r="B236" s="38">
        <v>41495</v>
      </c>
      <c r="C236" t="s">
        <v>384</v>
      </c>
      <c r="D236" s="2">
        <v>123579317.33347017</v>
      </c>
      <c r="E236" s="2">
        <v>95825582.805496052</v>
      </c>
      <c r="F236" s="2">
        <v>294728526.9334864</v>
      </c>
    </row>
    <row r="237" spans="1:6">
      <c r="A237">
        <v>240</v>
      </c>
      <c r="B237" s="38">
        <v>41383</v>
      </c>
      <c r="C237" t="s">
        <v>386</v>
      </c>
      <c r="D237" s="2">
        <v>124294653.18602681</v>
      </c>
      <c r="E237" s="2">
        <v>92296273.922423244</v>
      </c>
      <c r="F237" s="2">
        <v>298220817.04352969</v>
      </c>
    </row>
    <row r="238" spans="1:6">
      <c r="A238">
        <v>241</v>
      </c>
      <c r="B238" s="38">
        <v>37456</v>
      </c>
      <c r="C238" t="s">
        <v>388</v>
      </c>
      <c r="D238" s="2">
        <v>160479511.38256526</v>
      </c>
      <c r="E238" s="2">
        <v>86868637.398767367</v>
      </c>
      <c r="F238" s="2">
        <v>221996657.41254863</v>
      </c>
    </row>
    <row r="239" spans="1:6">
      <c r="A239">
        <v>242</v>
      </c>
      <c r="B239" s="38">
        <v>41682</v>
      </c>
      <c r="C239" t="s">
        <v>6922</v>
      </c>
      <c r="D239" s="2">
        <v>123103487.93130621</v>
      </c>
      <c r="E239" s="2">
        <v>60122724.824287325</v>
      </c>
      <c r="F239" s="2">
        <v>249265891.3393631</v>
      </c>
    </row>
    <row r="240" spans="1:6">
      <c r="A240">
        <v>243</v>
      </c>
      <c r="B240" s="38">
        <v>38149</v>
      </c>
      <c r="C240" t="s">
        <v>390</v>
      </c>
      <c r="D240" s="2">
        <v>152358249.868213</v>
      </c>
      <c r="E240" s="2">
        <v>73275114.47866632</v>
      </c>
      <c r="F240" s="2">
        <v>136122892.54930419</v>
      </c>
    </row>
    <row r="241" spans="1:6">
      <c r="A241">
        <v>244</v>
      </c>
      <c r="B241" s="38">
        <v>42223</v>
      </c>
      <c r="C241" t="s">
        <v>6923</v>
      </c>
      <c r="D241" s="2">
        <v>121277463.53580961</v>
      </c>
      <c r="E241" s="2">
        <v>56714949.010742038</v>
      </c>
      <c r="F241" s="2">
        <v>168896602.78136593</v>
      </c>
    </row>
    <row r="242" spans="1:6">
      <c r="A242">
        <v>245</v>
      </c>
      <c r="B242" s="38">
        <v>39577</v>
      </c>
      <c r="C242" t="s">
        <v>392</v>
      </c>
      <c r="D242" s="2">
        <v>133416854.38900992</v>
      </c>
      <c r="E242" s="2">
        <v>48859215.528629191</v>
      </c>
      <c r="F242" s="2">
        <v>103836627.811616</v>
      </c>
    </row>
    <row r="243" spans="1:6">
      <c r="A243">
        <v>246</v>
      </c>
      <c r="B243" s="38">
        <v>38555</v>
      </c>
      <c r="C243" t="s">
        <v>6924</v>
      </c>
      <c r="D243" s="2">
        <v>147913817.8096213</v>
      </c>
      <c r="E243" s="2">
        <v>44150934.76350563</v>
      </c>
      <c r="F243" s="2">
        <v>200939581.6417042</v>
      </c>
    </row>
    <row r="244" spans="1:6">
      <c r="A244">
        <v>247</v>
      </c>
      <c r="B244" s="38">
        <v>40529</v>
      </c>
      <c r="C244" t="s">
        <v>395</v>
      </c>
      <c r="D244" s="2">
        <v>131866465.3091765</v>
      </c>
      <c r="E244" s="2">
        <v>33200261.726077769</v>
      </c>
      <c r="F244" s="2">
        <v>54535769.006068096</v>
      </c>
    </row>
    <row r="245" spans="1:6">
      <c r="A245">
        <v>249</v>
      </c>
      <c r="B245" s="38">
        <v>40352</v>
      </c>
      <c r="C245" t="s">
        <v>398</v>
      </c>
      <c r="D245" s="2">
        <v>129285899.11224279</v>
      </c>
      <c r="E245" s="2">
        <v>84448040.964627355</v>
      </c>
      <c r="F245" s="2">
        <v>285922252.28183424</v>
      </c>
    </row>
    <row r="246" spans="1:6">
      <c r="A246">
        <v>250</v>
      </c>
      <c r="B246" s="38">
        <v>36299</v>
      </c>
      <c r="C246" t="s">
        <v>400</v>
      </c>
      <c r="D246" s="2">
        <v>166655204.57280388</v>
      </c>
      <c r="E246" s="2">
        <v>687698610.64669681</v>
      </c>
      <c r="F246" s="2">
        <v>1488368180.4421241</v>
      </c>
    </row>
    <row r="247" spans="1:6">
      <c r="A247">
        <v>251</v>
      </c>
      <c r="B247" s="38">
        <v>38491</v>
      </c>
      <c r="C247" t="s">
        <v>402</v>
      </c>
      <c r="D247" s="2">
        <v>142479912.55144033</v>
      </c>
      <c r="E247" s="2">
        <v>471138422.23344135</v>
      </c>
      <c r="F247" s="2">
        <v>1051872050.0107048</v>
      </c>
    </row>
    <row r="248" spans="1:6">
      <c r="A248">
        <v>252</v>
      </c>
      <c r="B248" s="38">
        <v>37392</v>
      </c>
      <c r="C248" t="s">
        <v>404</v>
      </c>
      <c r="D248" s="2">
        <v>154049471.63515016</v>
      </c>
      <c r="E248" s="2">
        <v>416170327.35939932</v>
      </c>
      <c r="F248" s="2">
        <v>879683587.09452176</v>
      </c>
    </row>
    <row r="249" spans="1:6">
      <c r="A249">
        <v>253</v>
      </c>
      <c r="B249" s="38">
        <v>37197</v>
      </c>
      <c r="C249" t="s">
        <v>405</v>
      </c>
      <c r="D249" s="2">
        <v>156133568.20744082</v>
      </c>
      <c r="E249" s="2">
        <v>392945322.33103156</v>
      </c>
      <c r="F249" s="2">
        <v>759973652.16633034</v>
      </c>
    </row>
    <row r="250" spans="1:6">
      <c r="A250">
        <v>254</v>
      </c>
      <c r="B250" s="38">
        <v>41481</v>
      </c>
      <c r="C250" t="s">
        <v>407</v>
      </c>
      <c r="D250" s="2">
        <v>118572642.51100191</v>
      </c>
      <c r="E250" s="2">
        <v>136674923.69199815</v>
      </c>
      <c r="F250" s="2">
        <v>429394690.72568029</v>
      </c>
    </row>
    <row r="251" spans="1:6">
      <c r="A251">
        <v>255</v>
      </c>
      <c r="B251" s="38">
        <v>35468</v>
      </c>
      <c r="C251" t="s">
        <v>408</v>
      </c>
      <c r="D251" s="2">
        <v>173546961.15288222</v>
      </c>
      <c r="E251" s="2">
        <v>101357245.92744988</v>
      </c>
      <c r="F251" s="2">
        <v>268922334.58646619</v>
      </c>
    </row>
    <row r="252" spans="1:6">
      <c r="A252">
        <v>256</v>
      </c>
      <c r="B252" s="38">
        <v>42482</v>
      </c>
      <c r="C252" t="s">
        <v>410</v>
      </c>
      <c r="D252" s="2">
        <v>115765189.47927159</v>
      </c>
      <c r="E252" s="2">
        <v>48322418.496098399</v>
      </c>
      <c r="F252" s="2">
        <v>165697396.42080823</v>
      </c>
    </row>
    <row r="253" spans="1:6">
      <c r="A253">
        <v>257</v>
      </c>
      <c r="B253" s="38">
        <v>37421</v>
      </c>
      <c r="C253" t="s">
        <v>412</v>
      </c>
      <c r="D253" s="2">
        <v>153963841.02279043</v>
      </c>
      <c r="E253" s="2">
        <v>54776409.227370761</v>
      </c>
      <c r="F253" s="2">
        <v>103929963.92465259</v>
      </c>
    </row>
    <row r="254" spans="1:6">
      <c r="A254">
        <v>258</v>
      </c>
      <c r="B254" s="38">
        <v>39633</v>
      </c>
      <c r="C254" t="s">
        <v>413</v>
      </c>
      <c r="D254" s="2">
        <v>124278588.7690713</v>
      </c>
      <c r="E254" s="2">
        <v>1094758.5913285811</v>
      </c>
      <c r="F254" s="2">
        <v>145630209.84698859</v>
      </c>
    </row>
    <row r="255" spans="1:6">
      <c r="A255">
        <v>259</v>
      </c>
      <c r="B255" s="38">
        <v>40537</v>
      </c>
      <c r="C255" t="s">
        <v>415</v>
      </c>
      <c r="D255" s="2">
        <v>123075367.62189807</v>
      </c>
      <c r="E255" s="2">
        <v>47009582.805072561</v>
      </c>
      <c r="F255" s="2">
        <v>254961445.87001491</v>
      </c>
    </row>
    <row r="256" spans="1:6">
      <c r="A256">
        <v>260</v>
      </c>
      <c r="B256" s="38">
        <v>41551</v>
      </c>
      <c r="C256" t="s">
        <v>416</v>
      </c>
      <c r="D256" s="2">
        <v>113441591.80632509</v>
      </c>
      <c r="E256" s="2">
        <v>282668297.79728621</v>
      </c>
      <c r="F256" s="2">
        <v>738806625.57853699</v>
      </c>
    </row>
    <row r="257" spans="1:6">
      <c r="A257">
        <v>261</v>
      </c>
      <c r="B257" s="38">
        <v>39073</v>
      </c>
      <c r="C257" t="s">
        <v>418</v>
      </c>
      <c r="D257" s="2">
        <v>131287561.94251736</v>
      </c>
      <c r="E257" s="2">
        <v>299411153.06047577</v>
      </c>
      <c r="F257" s="2">
        <v>691582782.2852875</v>
      </c>
    </row>
    <row r="258" spans="1:6">
      <c r="A258">
        <v>262</v>
      </c>
      <c r="B258" s="38">
        <v>38513</v>
      </c>
      <c r="C258" t="s">
        <v>419</v>
      </c>
      <c r="D258" s="2">
        <v>136215064.26735219</v>
      </c>
      <c r="E258" s="2">
        <v>230743711.08476606</v>
      </c>
      <c r="F258" s="2">
        <v>601976583.28416455</v>
      </c>
    </row>
    <row r="259" spans="1:6">
      <c r="A259">
        <v>263</v>
      </c>
      <c r="B259" s="38">
        <v>42153</v>
      </c>
      <c r="C259" t="s">
        <v>421</v>
      </c>
      <c r="D259" s="2">
        <v>111409894.6615925</v>
      </c>
      <c r="E259" s="2">
        <v>157179947.6869536</v>
      </c>
      <c r="F259" s="2">
        <v>475609682.97426885</v>
      </c>
    </row>
    <row r="260" spans="1:6">
      <c r="A260">
        <v>264</v>
      </c>
      <c r="B260" s="38">
        <v>40753</v>
      </c>
      <c r="C260" t="s">
        <v>422</v>
      </c>
      <c r="D260" s="2">
        <v>117269809.93440214</v>
      </c>
      <c r="E260" s="2">
        <v>152039410.93286178</v>
      </c>
      <c r="F260" s="2">
        <v>601007054.17143524</v>
      </c>
    </row>
    <row r="261" spans="1:6">
      <c r="A261">
        <v>265</v>
      </c>
      <c r="B261" s="38">
        <v>39260</v>
      </c>
      <c r="C261" t="s">
        <v>424</v>
      </c>
      <c r="D261" s="2">
        <v>127158990.55444632</v>
      </c>
      <c r="E261" s="2">
        <v>155514755.3215664</v>
      </c>
      <c r="F261" s="2">
        <v>441921589.75863445</v>
      </c>
    </row>
    <row r="262" spans="1:6">
      <c r="A262">
        <v>266</v>
      </c>
      <c r="B262" s="38">
        <v>42083</v>
      </c>
      <c r="C262" t="s">
        <v>426</v>
      </c>
      <c r="D262" s="2">
        <v>112205413.37207086</v>
      </c>
      <c r="E262" s="2">
        <v>132789059.87411433</v>
      </c>
      <c r="F262" s="2">
        <v>301199184.853468</v>
      </c>
    </row>
    <row r="263" spans="1:6">
      <c r="A263">
        <v>267</v>
      </c>
      <c r="B263" s="38">
        <v>38331</v>
      </c>
      <c r="C263" t="s">
        <v>427</v>
      </c>
      <c r="D263" s="2">
        <v>139221387.28323698</v>
      </c>
      <c r="E263" s="2">
        <v>158878983.94010508</v>
      </c>
      <c r="F263" s="2">
        <v>459416752.08527589</v>
      </c>
    </row>
    <row r="264" spans="1:6">
      <c r="A264">
        <v>268</v>
      </c>
      <c r="B264" s="38">
        <v>35783</v>
      </c>
      <c r="C264" t="s">
        <v>428</v>
      </c>
      <c r="D264" s="2">
        <v>164251890.88654679</v>
      </c>
      <c r="E264" s="2">
        <v>187104220.62881586</v>
      </c>
      <c r="F264" s="2">
        <v>506947448.15516424</v>
      </c>
    </row>
    <row r="265" spans="1:6">
      <c r="A265">
        <v>269</v>
      </c>
      <c r="B265" s="38">
        <v>36705</v>
      </c>
      <c r="C265" t="s">
        <v>430</v>
      </c>
      <c r="D265" s="2">
        <v>153676508.12064967</v>
      </c>
      <c r="E265" s="2">
        <v>158329192.93344548</v>
      </c>
      <c r="F265" s="2">
        <v>300786838.1670534</v>
      </c>
    </row>
    <row r="266" spans="1:6">
      <c r="A266">
        <v>270</v>
      </c>
      <c r="B266" s="38">
        <v>41705</v>
      </c>
      <c r="C266" t="s">
        <v>431</v>
      </c>
      <c r="D266" s="2">
        <v>112122788.23325278</v>
      </c>
      <c r="E266" s="2">
        <v>108636840.80147527</v>
      </c>
      <c r="F266" s="2">
        <v>337163469.1823414</v>
      </c>
    </row>
    <row r="267" spans="1:6">
      <c r="A267">
        <v>271</v>
      </c>
      <c r="B267" s="38">
        <v>38338</v>
      </c>
      <c r="C267" t="s">
        <v>433</v>
      </c>
      <c r="D267" s="2">
        <v>139221387.28323698</v>
      </c>
      <c r="E267" s="2">
        <v>129866756.74950604</v>
      </c>
      <c r="F267" s="2">
        <v>263724405.9425959</v>
      </c>
    </row>
    <row r="268" spans="1:6">
      <c r="A268">
        <v>272</v>
      </c>
      <c r="B268" s="38">
        <v>40557</v>
      </c>
      <c r="C268" t="s">
        <v>435</v>
      </c>
      <c r="D268" s="2">
        <v>120304554.92841347</v>
      </c>
      <c r="E268" s="2">
        <v>108033536.26018173</v>
      </c>
      <c r="F268" s="2">
        <v>250622279.98010653</v>
      </c>
    </row>
    <row r="269" spans="1:6">
      <c r="A269">
        <v>273</v>
      </c>
      <c r="B269" s="38">
        <v>40823</v>
      </c>
      <c r="C269" t="s">
        <v>436</v>
      </c>
      <c r="D269" s="2">
        <v>117011363.78692789</v>
      </c>
      <c r="E269" s="2">
        <v>90910712.180305719</v>
      </c>
      <c r="F269" s="2">
        <v>280699987.06335986</v>
      </c>
    </row>
    <row r="270" spans="1:6">
      <c r="A270">
        <v>274</v>
      </c>
      <c r="B270" s="38">
        <v>40340</v>
      </c>
      <c r="C270" t="s">
        <v>437</v>
      </c>
      <c r="D270" s="2">
        <v>121550845.31920263</v>
      </c>
      <c r="E270" s="2">
        <v>85331012.825210467</v>
      </c>
      <c r="F270" s="2">
        <v>195852856.00377584</v>
      </c>
    </row>
    <row r="271" spans="1:6">
      <c r="A271">
        <v>275</v>
      </c>
      <c r="B271" s="38">
        <v>41486</v>
      </c>
      <c r="C271" t="s">
        <v>439</v>
      </c>
      <c r="D271" s="2">
        <v>113417310.22791487</v>
      </c>
      <c r="E271" s="2">
        <v>73224054.905700445</v>
      </c>
      <c r="F271" s="2">
        <v>359375659.50238448</v>
      </c>
    </row>
    <row r="272" spans="1:6">
      <c r="A272">
        <v>276</v>
      </c>
      <c r="B272" s="38">
        <v>42447</v>
      </c>
      <c r="C272" t="s">
        <v>441</v>
      </c>
      <c r="D272" s="2">
        <v>111256907.93341509</v>
      </c>
      <c r="E272" s="2">
        <v>66940298.806976803</v>
      </c>
      <c r="F272" s="2">
        <v>173443502.49232778</v>
      </c>
    </row>
    <row r="273" spans="1:6">
      <c r="A273">
        <v>277</v>
      </c>
      <c r="B273" s="38">
        <v>39976</v>
      </c>
      <c r="C273" t="s">
        <v>442</v>
      </c>
      <c r="D273" s="2">
        <v>122831199.89985766</v>
      </c>
      <c r="E273" s="2">
        <v>73087145.628907755</v>
      </c>
      <c r="F273" s="2">
        <v>170137258.08259887</v>
      </c>
    </row>
    <row r="274" spans="1:6">
      <c r="A274">
        <v>278</v>
      </c>
      <c r="B274" s="38">
        <v>41579</v>
      </c>
      <c r="C274" t="s">
        <v>443</v>
      </c>
      <c r="D274" s="2">
        <v>113673761.84734994</v>
      </c>
      <c r="E274" s="2">
        <v>63799079.516894147</v>
      </c>
      <c r="F274" s="2">
        <v>92734218.896219581</v>
      </c>
    </row>
    <row r="275" spans="1:6">
      <c r="A275">
        <v>280</v>
      </c>
      <c r="B275" s="38">
        <v>38079</v>
      </c>
      <c r="C275" t="s">
        <v>444</v>
      </c>
      <c r="D275" s="2">
        <v>140924627.65957448</v>
      </c>
      <c r="E275" s="2">
        <v>64090410.633558512</v>
      </c>
      <c r="F275" s="2">
        <v>97984203.081026599</v>
      </c>
    </row>
    <row r="276" spans="1:6">
      <c r="A276">
        <v>281</v>
      </c>
      <c r="B276" s="38">
        <v>35594</v>
      </c>
      <c r="C276" t="s">
        <v>446</v>
      </c>
      <c r="D276" s="2">
        <v>165276543.98003742</v>
      </c>
      <c r="E276" s="2">
        <v>72266539.301890209</v>
      </c>
      <c r="F276" s="2">
        <v>226080281.99625704</v>
      </c>
    </row>
    <row r="277" spans="1:6">
      <c r="A277">
        <v>282</v>
      </c>
      <c r="B277" s="38">
        <v>38478</v>
      </c>
      <c r="C277" t="s">
        <v>447</v>
      </c>
      <c r="D277" s="2">
        <v>136285133.74485597</v>
      </c>
      <c r="E277" s="2">
        <v>58724536.863626547</v>
      </c>
      <c r="F277" s="2">
        <v>271149622.58286524</v>
      </c>
    </row>
    <row r="278" spans="1:6">
      <c r="A278">
        <v>283</v>
      </c>
      <c r="B278" s="38">
        <v>38154</v>
      </c>
      <c r="C278" t="s">
        <v>6925</v>
      </c>
      <c r="D278" s="2">
        <v>139661729.0458619</v>
      </c>
      <c r="E278" s="2">
        <v>30476930.456652615</v>
      </c>
      <c r="F278" s="2">
        <v>91420230.403937817</v>
      </c>
    </row>
    <row r="279" spans="1:6">
      <c r="A279">
        <v>284</v>
      </c>
      <c r="B279" s="38">
        <v>37244</v>
      </c>
      <c r="C279" t="s">
        <v>451</v>
      </c>
      <c r="D279" s="2">
        <v>148573723.82569328</v>
      </c>
      <c r="E279" s="2">
        <v>430106959.09309566</v>
      </c>
      <c r="F279" s="2">
        <v>1209332438.0750651</v>
      </c>
    </row>
    <row r="280" spans="1:6">
      <c r="A280">
        <v>285</v>
      </c>
      <c r="B280" s="38">
        <v>37946</v>
      </c>
      <c r="C280" t="s">
        <v>453</v>
      </c>
      <c r="D280" s="2">
        <v>142292558.26558268</v>
      </c>
      <c r="E280" s="2">
        <v>131872935.04281302</v>
      </c>
      <c r="F280" s="2">
        <v>174691246.15392414</v>
      </c>
    </row>
    <row r="281" spans="1:6">
      <c r="A281">
        <v>286</v>
      </c>
      <c r="B281" s="38">
        <v>37250</v>
      </c>
      <c r="C281" t="s">
        <v>455</v>
      </c>
      <c r="D281" s="2">
        <v>148573723.82569328</v>
      </c>
      <c r="E281" s="2">
        <v>79308334.821720436</v>
      </c>
      <c r="F281" s="2">
        <v>119518654.57271081</v>
      </c>
    </row>
    <row r="282" spans="1:6">
      <c r="A282">
        <v>287</v>
      </c>
      <c r="B282" s="38">
        <v>42279</v>
      </c>
      <c r="C282" t="s">
        <v>456</v>
      </c>
      <c r="D282" s="2">
        <v>109369083.1574433</v>
      </c>
      <c r="E282" s="2">
        <v>231329447.0796887</v>
      </c>
      <c r="F282" s="2">
        <v>648169656.53570497</v>
      </c>
    </row>
    <row r="283" spans="1:6">
      <c r="A283">
        <v>288</v>
      </c>
      <c r="B283" s="38">
        <v>38184</v>
      </c>
      <c r="C283" t="s">
        <v>460</v>
      </c>
      <c r="D283" s="2">
        <v>133524630.41182683</v>
      </c>
      <c r="E283" s="2">
        <v>184138124.56504226</v>
      </c>
      <c r="F283" s="2">
        <v>443339395.12146252</v>
      </c>
    </row>
    <row r="284" spans="1:6">
      <c r="A284">
        <v>289</v>
      </c>
      <c r="B284" s="38">
        <v>36511</v>
      </c>
      <c r="C284" t="s">
        <v>462</v>
      </c>
      <c r="D284" s="2">
        <v>150264795.00891265</v>
      </c>
      <c r="E284" s="2">
        <v>200374846.97606653</v>
      </c>
      <c r="F284" s="2">
        <v>427632460.76097441</v>
      </c>
    </row>
    <row r="285" spans="1:6">
      <c r="A285">
        <v>290</v>
      </c>
      <c r="B285" s="38">
        <v>40142</v>
      </c>
      <c r="C285" t="s">
        <v>464</v>
      </c>
      <c r="D285" s="2">
        <v>116902718.06961586</v>
      </c>
      <c r="E285" s="2">
        <v>116235703.44772801</v>
      </c>
      <c r="F285" s="2">
        <v>301717429.31370592</v>
      </c>
    </row>
    <row r="286" spans="1:6">
      <c r="A286">
        <v>291</v>
      </c>
      <c r="B286" s="38">
        <v>39514</v>
      </c>
      <c r="C286" t="s">
        <v>465</v>
      </c>
      <c r="D286" s="2">
        <v>118436762.39181747</v>
      </c>
      <c r="E286" s="2">
        <v>106913656.11747874</v>
      </c>
      <c r="F286" s="2">
        <v>303497788.31504065</v>
      </c>
    </row>
    <row r="287" spans="1:6">
      <c r="A287">
        <v>292</v>
      </c>
      <c r="B287" s="38">
        <v>42573</v>
      </c>
      <c r="C287" t="s">
        <v>6808</v>
      </c>
      <c r="D287" s="2">
        <v>105089882.69124486</v>
      </c>
      <c r="E287" s="2">
        <v>63997389.54987596</v>
      </c>
      <c r="F287" s="2">
        <v>404288438.26438308</v>
      </c>
    </row>
    <row r="288" spans="1:6">
      <c r="A288">
        <v>293</v>
      </c>
      <c r="B288" s="38">
        <v>37008</v>
      </c>
      <c r="C288" t="s">
        <v>467</v>
      </c>
      <c r="D288" s="2">
        <v>142959666.47823629</v>
      </c>
      <c r="E288" s="2">
        <v>9139140.5353476536</v>
      </c>
      <c r="F288" s="2">
        <v>14111846.851085359</v>
      </c>
    </row>
    <row r="289" spans="1:6">
      <c r="A289">
        <v>294</v>
      </c>
      <c r="B289" s="38">
        <v>36686</v>
      </c>
      <c r="C289" t="s">
        <v>468</v>
      </c>
      <c r="D289" s="2">
        <v>144316211.71693736</v>
      </c>
      <c r="E289" s="2">
        <v>142001295.8574478</v>
      </c>
      <c r="F289" s="2">
        <v>325016046.43749422</v>
      </c>
    </row>
    <row r="290" spans="1:6">
      <c r="A290">
        <v>295</v>
      </c>
      <c r="B290" s="38">
        <v>36651</v>
      </c>
      <c r="C290" t="s">
        <v>469</v>
      </c>
      <c r="D290" s="2">
        <v>144652239.0670554</v>
      </c>
      <c r="E290" s="2">
        <v>263581384.75606415</v>
      </c>
      <c r="F290" s="2">
        <v>642766865.80562687</v>
      </c>
    </row>
    <row r="291" spans="1:6">
      <c r="A291">
        <v>296</v>
      </c>
      <c r="B291" s="38">
        <v>41417</v>
      </c>
      <c r="C291" t="s">
        <v>471</v>
      </c>
      <c r="D291" s="2">
        <v>106496636.54510722</v>
      </c>
      <c r="E291" s="2">
        <v>116009031.92348409</v>
      </c>
      <c r="F291" s="2">
        <v>374289224.24355966</v>
      </c>
    </row>
    <row r="292" spans="1:6">
      <c r="A292">
        <v>297</v>
      </c>
      <c r="B292" s="38">
        <v>39995</v>
      </c>
      <c r="C292" t="s">
        <v>472</v>
      </c>
      <c r="D292" s="2">
        <v>114638114.05565797</v>
      </c>
      <c r="E292" s="2">
        <v>108603809.78430562</v>
      </c>
      <c r="F292" s="2">
        <v>237421360.06230292</v>
      </c>
    </row>
    <row r="293" spans="1:6">
      <c r="A293">
        <v>298</v>
      </c>
      <c r="B293" s="38">
        <v>39038</v>
      </c>
      <c r="C293" t="s">
        <v>6926</v>
      </c>
      <c r="D293" s="2">
        <v>121920625.31017371</v>
      </c>
      <c r="E293" s="2">
        <v>200051426.02977669</v>
      </c>
      <c r="F293" s="2">
        <v>710510711.76872957</v>
      </c>
    </row>
    <row r="294" spans="1:6">
      <c r="A294">
        <v>299</v>
      </c>
      <c r="B294" s="38">
        <v>37428</v>
      </c>
      <c r="C294" t="s">
        <v>476</v>
      </c>
      <c r="D294" s="2">
        <v>136559232.90717065</v>
      </c>
      <c r="E294" s="2">
        <v>176756800.67282936</v>
      </c>
      <c r="F294" s="2">
        <v>480400271.48994994</v>
      </c>
    </row>
    <row r="295" spans="1:6">
      <c r="A295">
        <v>300</v>
      </c>
      <c r="B295" s="38">
        <v>41208</v>
      </c>
      <c r="C295" t="s">
        <v>478</v>
      </c>
      <c r="D295" s="2">
        <v>106204930.89569725</v>
      </c>
      <c r="E295" s="2">
        <v>28225805.435899653</v>
      </c>
      <c r="F295" s="2">
        <v>136060130.29894906</v>
      </c>
    </row>
    <row r="296" spans="1:6">
      <c r="A296">
        <v>301</v>
      </c>
      <c r="B296" s="38">
        <v>37575</v>
      </c>
      <c r="C296" t="s">
        <v>480</v>
      </c>
      <c r="D296" s="2">
        <v>132847766.13348041</v>
      </c>
      <c r="E296" s="2">
        <v>348045046.12046331</v>
      </c>
      <c r="F296" s="2">
        <v>1167704808.5372422</v>
      </c>
    </row>
    <row r="297" spans="1:6">
      <c r="A297">
        <v>302</v>
      </c>
      <c r="B297" s="38">
        <v>33421</v>
      </c>
      <c r="C297" t="s">
        <v>481</v>
      </c>
      <c r="D297" s="2">
        <v>176837738.61967698</v>
      </c>
      <c r="E297" s="2">
        <v>356962441.63243765</v>
      </c>
      <c r="F297" s="2">
        <v>908619535.80802512</v>
      </c>
    </row>
    <row r="298" spans="1:6">
      <c r="A298">
        <v>303</v>
      </c>
      <c r="B298" s="38">
        <v>34866</v>
      </c>
      <c r="C298" t="s">
        <v>483</v>
      </c>
      <c r="D298" s="2">
        <v>157936393.44262296</v>
      </c>
      <c r="E298" s="2">
        <v>290652101.1051541</v>
      </c>
      <c r="F298" s="2">
        <v>531501992.91693115</v>
      </c>
    </row>
    <row r="299" spans="1:6">
      <c r="A299">
        <v>304</v>
      </c>
      <c r="B299" s="38">
        <v>37099</v>
      </c>
      <c r="C299" t="s">
        <v>485</v>
      </c>
      <c r="D299" s="2">
        <v>135691830.98591551</v>
      </c>
      <c r="E299" s="2">
        <v>244261225.99560565</v>
      </c>
      <c r="F299" s="2">
        <v>491491742.05194372</v>
      </c>
    </row>
    <row r="300" spans="1:6">
      <c r="A300">
        <v>305</v>
      </c>
      <c r="B300" s="38">
        <v>38310</v>
      </c>
      <c r="C300" t="s">
        <v>487</v>
      </c>
      <c r="D300" s="2">
        <v>126101047.12041885</v>
      </c>
      <c r="E300" s="2">
        <v>218161119.09270158</v>
      </c>
      <c r="F300" s="2">
        <v>417802289.36507857</v>
      </c>
    </row>
    <row r="301" spans="1:6">
      <c r="A301">
        <v>306</v>
      </c>
      <c r="B301" s="38">
        <v>41268</v>
      </c>
      <c r="C301" t="s">
        <v>489</v>
      </c>
      <c r="D301" s="2">
        <v>104900675.51970592</v>
      </c>
      <c r="E301" s="2">
        <v>170784000.04878899</v>
      </c>
      <c r="F301" s="2">
        <v>471998830.31658834</v>
      </c>
    </row>
    <row r="302" spans="1:6">
      <c r="A302">
        <v>307</v>
      </c>
      <c r="B302" s="38">
        <v>40534</v>
      </c>
      <c r="C302" t="s">
        <v>491</v>
      </c>
      <c r="D302" s="2">
        <v>109888721.09098043</v>
      </c>
      <c r="E302" s="2">
        <v>163117279.14535606</v>
      </c>
      <c r="F302" s="2">
        <v>341369942.83038974</v>
      </c>
    </row>
    <row r="303" spans="1:6">
      <c r="A303">
        <v>308</v>
      </c>
      <c r="B303" s="38">
        <v>34530</v>
      </c>
      <c r="C303" t="s">
        <v>493</v>
      </c>
      <c r="D303" s="2">
        <v>162299865.22911051</v>
      </c>
      <c r="E303" s="2">
        <v>237416155.90689352</v>
      </c>
      <c r="F303" s="2">
        <v>592881407.68194067</v>
      </c>
    </row>
    <row r="304" spans="1:6">
      <c r="A304">
        <v>309</v>
      </c>
      <c r="B304" s="38">
        <v>39388</v>
      </c>
      <c r="C304" t="s">
        <v>494</v>
      </c>
      <c r="D304" s="2">
        <v>114595317.28019719</v>
      </c>
      <c r="E304" s="2">
        <v>149162587.92439231</v>
      </c>
      <c r="F304" s="2">
        <v>307098783.56798321</v>
      </c>
    </row>
    <row r="305" spans="1:6">
      <c r="A305">
        <v>310</v>
      </c>
      <c r="B305" s="38">
        <v>40074</v>
      </c>
      <c r="C305" t="s">
        <v>496</v>
      </c>
      <c r="D305" s="2">
        <v>111522023.99418436</v>
      </c>
      <c r="E305" s="2">
        <v>139257858.047104</v>
      </c>
      <c r="F305" s="2">
        <v>264115018.76880944</v>
      </c>
    </row>
    <row r="306" spans="1:6">
      <c r="A306">
        <v>311</v>
      </c>
      <c r="B306" s="38">
        <v>40396</v>
      </c>
      <c r="C306" t="s">
        <v>497</v>
      </c>
      <c r="D306" s="2">
        <v>110325131.00516692</v>
      </c>
      <c r="E306" s="2">
        <v>131529596.91283119</v>
      </c>
      <c r="F306" s="2">
        <v>188585884.46310785</v>
      </c>
    </row>
    <row r="307" spans="1:6">
      <c r="A307">
        <v>312</v>
      </c>
      <c r="B307" s="38">
        <v>38338</v>
      </c>
      <c r="C307" t="s">
        <v>498</v>
      </c>
      <c r="D307" s="2">
        <v>126564897.53021544</v>
      </c>
      <c r="E307" s="2">
        <v>150140289.0740988</v>
      </c>
      <c r="F307" s="2">
        <v>269527573.56002104</v>
      </c>
    </row>
    <row r="308" spans="1:6">
      <c r="A308">
        <v>313</v>
      </c>
      <c r="B308" s="38">
        <v>41633</v>
      </c>
      <c r="C308" t="s">
        <v>499</v>
      </c>
      <c r="D308" s="2">
        <v>103348652.00022314</v>
      </c>
      <c r="E308" s="2">
        <v>120815291.42790574</v>
      </c>
      <c r="F308" s="2">
        <v>405102659.37514859</v>
      </c>
    </row>
    <row r="309" spans="1:6">
      <c r="A309">
        <v>314</v>
      </c>
      <c r="B309" s="38">
        <v>41418</v>
      </c>
      <c r="C309" t="s">
        <v>500</v>
      </c>
      <c r="D309" s="2">
        <v>103394792.76224002</v>
      </c>
      <c r="E309" s="2">
        <v>111168718.43459186</v>
      </c>
      <c r="F309" s="2">
        <v>271715767.66263711</v>
      </c>
    </row>
    <row r="310" spans="1:6">
      <c r="A310">
        <v>315</v>
      </c>
      <c r="B310" s="38">
        <v>35237</v>
      </c>
      <c r="C310" t="s">
        <v>502</v>
      </c>
      <c r="D310" s="2">
        <v>153703254.62667519</v>
      </c>
      <c r="E310" s="2">
        <v>155694575.58638164</v>
      </c>
      <c r="F310" s="2">
        <v>360280428.84492666</v>
      </c>
    </row>
    <row r="311" spans="1:6">
      <c r="A311">
        <v>316</v>
      </c>
      <c r="B311" s="38">
        <v>35237</v>
      </c>
      <c r="C311" t="s">
        <v>503</v>
      </c>
      <c r="D311" s="2">
        <v>153703254.62667519</v>
      </c>
      <c r="E311" s="2">
        <v>153916673.13275689</v>
      </c>
      <c r="F311" s="2">
        <v>500304093.8098278</v>
      </c>
    </row>
    <row r="312" spans="1:6">
      <c r="A312">
        <v>317</v>
      </c>
      <c r="B312" s="38">
        <v>36875</v>
      </c>
      <c r="C312" t="s">
        <v>505</v>
      </c>
      <c r="D312" s="2">
        <v>138421264.36781609</v>
      </c>
      <c r="E312" s="2">
        <v>123605445.38372989</v>
      </c>
      <c r="F312" s="2">
        <v>234342456.87798277</v>
      </c>
    </row>
    <row r="313" spans="1:6">
      <c r="A313">
        <v>318</v>
      </c>
      <c r="B313" s="38">
        <v>41138</v>
      </c>
      <c r="C313" t="s">
        <v>507</v>
      </c>
      <c r="D313" s="2">
        <v>104546421.33180542</v>
      </c>
      <c r="E313" s="2">
        <v>88893931.859136477</v>
      </c>
      <c r="F313" s="2">
        <v>326163147.44559187</v>
      </c>
    </row>
    <row r="314" spans="1:6">
      <c r="A314">
        <v>319</v>
      </c>
      <c r="B314" s="38">
        <v>40102</v>
      </c>
      <c r="C314" t="s">
        <v>509</v>
      </c>
      <c r="D314" s="2">
        <v>111414720.34490256</v>
      </c>
      <c r="E314" s="2">
        <v>86049451.270722613</v>
      </c>
      <c r="F314" s="2">
        <v>110438344.12804323</v>
      </c>
    </row>
    <row r="315" spans="1:6">
      <c r="A315">
        <v>320</v>
      </c>
      <c r="B315" s="38">
        <v>39066</v>
      </c>
      <c r="C315" t="s">
        <v>511</v>
      </c>
      <c r="D315" s="2">
        <v>119352329.03865214</v>
      </c>
      <c r="E315" s="2">
        <v>89550247.021997035</v>
      </c>
      <c r="F315" s="2">
        <v>297769875.92713082</v>
      </c>
    </row>
    <row r="316" spans="1:6">
      <c r="A316">
        <v>321</v>
      </c>
      <c r="B316" s="38">
        <v>41845</v>
      </c>
      <c r="C316" t="s">
        <v>6927</v>
      </c>
      <c r="D316" s="2">
        <v>101092549.84260231</v>
      </c>
      <c r="E316" s="2">
        <v>73482773.337846801</v>
      </c>
      <c r="F316" s="2">
        <v>246047755.91916898</v>
      </c>
    </row>
    <row r="317" spans="1:6">
      <c r="A317">
        <v>322</v>
      </c>
      <c r="B317" s="38">
        <v>40522</v>
      </c>
      <c r="C317" t="s">
        <v>514</v>
      </c>
      <c r="D317" s="2">
        <v>109888721.09098043</v>
      </c>
      <c r="E317" s="2">
        <v>74319013.486333087</v>
      </c>
      <c r="F317" s="2">
        <v>306294336.67348146</v>
      </c>
    </row>
    <row r="318" spans="1:6">
      <c r="A318">
        <v>323</v>
      </c>
      <c r="B318" s="38">
        <v>36488</v>
      </c>
      <c r="C318" t="s">
        <v>516</v>
      </c>
      <c r="D318" s="2">
        <v>143109328.57991681</v>
      </c>
      <c r="E318" s="2">
        <v>95724460.330831841</v>
      </c>
      <c r="F318" s="2">
        <v>303430380.33080804</v>
      </c>
    </row>
    <row r="319" spans="1:6">
      <c r="A319">
        <v>324</v>
      </c>
      <c r="B319" s="38">
        <v>38149</v>
      </c>
      <c r="C319" t="s">
        <v>517</v>
      </c>
      <c r="D319" s="2">
        <v>126965208.22351083</v>
      </c>
      <c r="E319" s="2">
        <v>75513348.584180295</v>
      </c>
      <c r="F319" s="2">
        <v>122168425.83691621</v>
      </c>
    </row>
    <row r="320" spans="1:6">
      <c r="A320">
        <v>325</v>
      </c>
      <c r="B320" s="38">
        <v>39241</v>
      </c>
      <c r="C320" t="s">
        <v>518</v>
      </c>
      <c r="D320" s="2">
        <v>115599082.32222393</v>
      </c>
      <c r="E320" s="2">
        <v>68050514.048254877</v>
      </c>
      <c r="F320" s="2">
        <v>168076146.9555608</v>
      </c>
    </row>
    <row r="321" spans="1:6">
      <c r="A321">
        <v>326</v>
      </c>
      <c r="B321" s="38">
        <v>39059</v>
      </c>
      <c r="C321" t="s">
        <v>519</v>
      </c>
      <c r="D321" s="2">
        <v>119352329.03865214</v>
      </c>
      <c r="E321" s="2">
        <v>68481879.099841431</v>
      </c>
      <c r="F321" s="2">
        <v>204543534.20390487</v>
      </c>
    </row>
    <row r="322" spans="1:6">
      <c r="A322">
        <v>327</v>
      </c>
      <c r="B322" s="38">
        <v>40445</v>
      </c>
      <c r="C322" t="s">
        <v>521</v>
      </c>
      <c r="D322" s="2">
        <v>110260988.19350025</v>
      </c>
      <c r="E322" s="2">
        <v>61388150.293624312</v>
      </c>
      <c r="F322" s="2">
        <v>154053032.83571616</v>
      </c>
    </row>
    <row r="323" spans="1:6">
      <c r="A323">
        <v>328</v>
      </c>
      <c r="B323" s="38">
        <v>35741</v>
      </c>
      <c r="C323" t="s">
        <v>522</v>
      </c>
      <c r="D323" s="2">
        <v>149134984.52012384</v>
      </c>
      <c r="E323" s="2">
        <v>81679668.087034062</v>
      </c>
      <c r="F323" s="2">
        <v>180602466.25386998</v>
      </c>
    </row>
    <row r="324" spans="1:6">
      <c r="A324">
        <v>329</v>
      </c>
      <c r="B324" s="38">
        <v>39969</v>
      </c>
      <c r="C324" t="s">
        <v>523</v>
      </c>
      <c r="D324" s="2">
        <v>111664727.18168879</v>
      </c>
      <c r="E324" s="2">
        <v>55205220.983573876</v>
      </c>
      <c r="F324" s="2">
        <v>77661300.231222153</v>
      </c>
    </row>
    <row r="325" spans="1:6">
      <c r="A325">
        <v>330</v>
      </c>
      <c r="B325" s="38">
        <v>37980</v>
      </c>
      <c r="C325" t="s">
        <v>6928</v>
      </c>
      <c r="D325" s="2">
        <v>130685295.71351057</v>
      </c>
      <c r="E325" s="2">
        <v>63275010.450623982</v>
      </c>
      <c r="F325" s="2">
        <v>124484912.25558871</v>
      </c>
    </row>
    <row r="326" spans="1:6">
      <c r="A326">
        <v>331</v>
      </c>
      <c r="B326" s="38">
        <v>38191</v>
      </c>
      <c r="C326" t="s">
        <v>527</v>
      </c>
      <c r="D326" s="2">
        <v>127166314.67793031</v>
      </c>
      <c r="E326" s="2">
        <v>51123883.787154175</v>
      </c>
      <c r="F326" s="2">
        <v>104461251.15251848</v>
      </c>
    </row>
    <row r="327" spans="1:6">
      <c r="A327">
        <v>332</v>
      </c>
      <c r="B327" s="38">
        <v>41866</v>
      </c>
      <c r="C327" t="s">
        <v>529</v>
      </c>
      <c r="D327" s="2">
        <v>101261708.96187545</v>
      </c>
      <c r="E327" s="2">
        <v>39818680.061685421</v>
      </c>
      <c r="F327" s="2">
        <v>212104170.97789383</v>
      </c>
    </row>
    <row r="328" spans="1:6">
      <c r="A328">
        <v>333</v>
      </c>
      <c r="B328" s="38">
        <v>37587</v>
      </c>
      <c r="C328" t="s">
        <v>531</v>
      </c>
      <c r="D328" s="2">
        <v>132847766.13348041</v>
      </c>
      <c r="E328" s="2">
        <v>50642304.426707111</v>
      </c>
      <c r="F328" s="2">
        <v>121954249.31053503</v>
      </c>
    </row>
    <row r="329" spans="1:6">
      <c r="A329">
        <v>334</v>
      </c>
      <c r="B329" s="38">
        <v>40249</v>
      </c>
      <c r="C329" t="s">
        <v>532</v>
      </c>
      <c r="D329" s="2">
        <v>110670354.86672397</v>
      </c>
      <c r="E329" s="2">
        <v>39285028.826136909</v>
      </c>
      <c r="F329" s="2">
        <v>107929072.31074618</v>
      </c>
    </row>
    <row r="330" spans="1:6">
      <c r="A330">
        <v>335</v>
      </c>
      <c r="B330" s="38">
        <v>42363</v>
      </c>
      <c r="C330" t="s">
        <v>6929</v>
      </c>
      <c r="D330" s="2">
        <v>101829827.71377234</v>
      </c>
      <c r="E330" s="2">
        <v>29309150.814049259</v>
      </c>
      <c r="F330" s="2">
        <v>130476157.99624988</v>
      </c>
    </row>
    <row r="331" spans="1:6">
      <c r="A331">
        <v>336</v>
      </c>
      <c r="B331" s="38">
        <v>42349</v>
      </c>
      <c r="C331" t="s">
        <v>534</v>
      </c>
      <c r="D331" s="2">
        <v>101829827.71377234</v>
      </c>
      <c r="E331" s="2">
        <v>25478594.76407991</v>
      </c>
      <c r="F331" s="2">
        <v>92075302.088887021</v>
      </c>
    </row>
    <row r="332" spans="1:6">
      <c r="A332">
        <v>337</v>
      </c>
      <c r="B332" s="38">
        <v>41747</v>
      </c>
      <c r="C332" t="s">
        <v>536</v>
      </c>
      <c r="D332" s="2">
        <v>101594874.13106567</v>
      </c>
      <c r="E332" s="2">
        <v>23389485.850615002</v>
      </c>
      <c r="F332" s="2">
        <v>104682604.47068402</v>
      </c>
    </row>
    <row r="333" spans="1:6">
      <c r="A333">
        <v>338</v>
      </c>
      <c r="B333" s="38">
        <v>38401</v>
      </c>
      <c r="C333" t="s">
        <v>538</v>
      </c>
      <c r="D333" s="2">
        <v>125575078.20646508</v>
      </c>
      <c r="E333" s="2">
        <v>21370896.736006256</v>
      </c>
      <c r="F333" s="2">
        <v>75242605.286579773</v>
      </c>
    </row>
    <row r="334" spans="1:6">
      <c r="A334">
        <v>339</v>
      </c>
      <c r="B334" s="38">
        <v>35888</v>
      </c>
      <c r="C334" t="s">
        <v>539</v>
      </c>
      <c r="D334" s="2">
        <v>148217230.76923075</v>
      </c>
      <c r="E334" s="2">
        <v>15061885.384627692</v>
      </c>
      <c r="F334" s="2">
        <v>20506046.559323076</v>
      </c>
    </row>
    <row r="335" spans="1:6">
      <c r="A335">
        <v>340</v>
      </c>
      <c r="B335" s="38">
        <v>37484</v>
      </c>
      <c r="C335" t="s">
        <v>541</v>
      </c>
      <c r="D335" s="2">
        <v>133288876.59103487</v>
      </c>
      <c r="E335" s="2">
        <v>5879508.3010846712</v>
      </c>
      <c r="F335" s="2">
        <v>9456839.1296900958</v>
      </c>
    </row>
    <row r="336" spans="1:6">
      <c r="A336">
        <v>341</v>
      </c>
      <c r="B336" s="38">
        <v>40898</v>
      </c>
      <c r="C336" t="s">
        <v>542</v>
      </c>
      <c r="D336" s="2">
        <v>106727019.74547131</v>
      </c>
      <c r="E336" s="2">
        <v>332384.22667411115</v>
      </c>
      <c r="F336" s="2">
        <v>100026093.37091887</v>
      </c>
    </row>
    <row r="337" spans="1:6">
      <c r="A337">
        <v>342</v>
      </c>
      <c r="B337" s="38">
        <v>42314</v>
      </c>
      <c r="C337" t="s">
        <v>543</v>
      </c>
      <c r="D337" s="2">
        <v>100467046.71857621</v>
      </c>
      <c r="E337" s="2">
        <v>132107479.79481833</v>
      </c>
      <c r="F337" s="2">
        <v>248405697.51147321</v>
      </c>
    </row>
    <row r="338" spans="1:6">
      <c r="A338">
        <v>343</v>
      </c>
      <c r="B338" s="38">
        <v>37015</v>
      </c>
      <c r="C338" t="s">
        <v>544</v>
      </c>
      <c r="D338" s="2">
        <v>132828328.64378166</v>
      </c>
      <c r="E338" s="2">
        <v>273799359.12729323</v>
      </c>
      <c r="F338" s="2">
        <v>589649883.26918972</v>
      </c>
    </row>
    <row r="339" spans="1:6">
      <c r="A339">
        <v>344</v>
      </c>
      <c r="B339" s="38">
        <v>37610</v>
      </c>
      <c r="C339" t="s">
        <v>546</v>
      </c>
      <c r="D339" s="2">
        <v>129147269.20950802</v>
      </c>
      <c r="E339" s="2">
        <v>103491565.04422334</v>
      </c>
      <c r="F339" s="2">
        <v>243814894.09459925</v>
      </c>
    </row>
    <row r="340" spans="1:6">
      <c r="A340">
        <v>346</v>
      </c>
      <c r="B340" s="38">
        <v>42076</v>
      </c>
      <c r="C340" t="s">
        <v>6930</v>
      </c>
      <c r="D340" s="2">
        <v>96904675.184970304</v>
      </c>
      <c r="E340" s="2">
        <v>205184279.21560317</v>
      </c>
      <c r="F340" s="2">
        <v>545268686.65422523</v>
      </c>
    </row>
    <row r="341" spans="1:6">
      <c r="A341">
        <v>347</v>
      </c>
      <c r="B341" s="38">
        <v>41103</v>
      </c>
      <c r="C341" t="s">
        <v>552</v>
      </c>
      <c r="D341" s="2">
        <v>99871826.768629089</v>
      </c>
      <c r="E341" s="2">
        <v>169594812.19044188</v>
      </c>
      <c r="F341" s="2">
        <v>924881593.25834978</v>
      </c>
    </row>
    <row r="342" spans="1:6">
      <c r="A342">
        <v>348</v>
      </c>
      <c r="B342" s="38">
        <v>37253</v>
      </c>
      <c r="C342" t="s">
        <v>554</v>
      </c>
      <c r="D342" s="2">
        <v>129490860.21505377</v>
      </c>
      <c r="E342" s="2">
        <v>148081310.97614601</v>
      </c>
      <c r="F342" s="2">
        <v>217668799.63500285</v>
      </c>
    </row>
    <row r="343" spans="1:6">
      <c r="A343">
        <v>349</v>
      </c>
      <c r="B343" s="38">
        <v>40325</v>
      </c>
      <c r="C343" t="s">
        <v>556</v>
      </c>
      <c r="D343" s="2">
        <v>104873245.69846639</v>
      </c>
      <c r="E343" s="2">
        <v>105257072.94629155</v>
      </c>
      <c r="F343" s="2">
        <v>325306627.72430766</v>
      </c>
    </row>
    <row r="344" spans="1:6">
      <c r="A344">
        <v>350</v>
      </c>
      <c r="B344" s="38">
        <v>40221</v>
      </c>
      <c r="C344" t="s">
        <v>557</v>
      </c>
      <c r="D344" s="2">
        <v>105568558.7867547</v>
      </c>
      <c r="E344" s="2">
        <v>98643598.038483724</v>
      </c>
      <c r="F344" s="2">
        <v>247864834.7821686</v>
      </c>
    </row>
    <row r="345" spans="1:6">
      <c r="A345">
        <v>351</v>
      </c>
      <c r="B345" s="38">
        <v>41131</v>
      </c>
      <c r="C345" t="s">
        <v>558</v>
      </c>
      <c r="D345" s="2">
        <v>99319100.265215158</v>
      </c>
      <c r="E345" s="2">
        <v>90858938.303135276</v>
      </c>
      <c r="F345" s="2">
        <v>109677294.14286025</v>
      </c>
    </row>
    <row r="346" spans="1:6">
      <c r="A346">
        <v>352</v>
      </c>
      <c r="B346" s="38">
        <v>40494</v>
      </c>
      <c r="C346" t="s">
        <v>559</v>
      </c>
      <c r="D346" s="2">
        <v>104573680.43399771</v>
      </c>
      <c r="E346" s="2">
        <v>89782495.073312521</v>
      </c>
      <c r="F346" s="2">
        <v>186594240.30967125</v>
      </c>
    </row>
    <row r="347" spans="1:6">
      <c r="A347">
        <v>353</v>
      </c>
      <c r="B347" s="38">
        <v>35559</v>
      </c>
      <c r="C347" t="s">
        <v>560</v>
      </c>
      <c r="D347" s="2">
        <v>142917145.53404123</v>
      </c>
      <c r="E347" s="2">
        <v>95635433.012404755</v>
      </c>
      <c r="F347" s="2">
        <v>397008786.38351035</v>
      </c>
    </row>
    <row r="348" spans="1:6">
      <c r="A348">
        <v>354</v>
      </c>
      <c r="B348" s="38">
        <v>36616</v>
      </c>
      <c r="C348" t="s">
        <v>562</v>
      </c>
      <c r="D348" s="2">
        <v>133650905.37383179</v>
      </c>
      <c r="E348" s="2">
        <v>71471806.716314256</v>
      </c>
      <c r="F348" s="2">
        <v>92430152.453271031</v>
      </c>
    </row>
    <row r="349" spans="1:6">
      <c r="A349">
        <v>355</v>
      </c>
      <c r="B349" s="38">
        <v>40158</v>
      </c>
      <c r="C349" t="s">
        <v>563</v>
      </c>
      <c r="D349" s="2">
        <v>105955734.91889289</v>
      </c>
      <c r="E349" s="2">
        <v>49201640.757289916</v>
      </c>
      <c r="F349" s="2">
        <v>105838010.29013331</v>
      </c>
    </row>
    <row r="350" spans="1:6">
      <c r="A350">
        <v>356</v>
      </c>
      <c r="B350" s="38">
        <v>42601</v>
      </c>
      <c r="C350" t="s">
        <v>6931</v>
      </c>
      <c r="D350" s="2">
        <v>95000000</v>
      </c>
      <c r="E350" s="2">
        <v>26410477</v>
      </c>
      <c r="F350" s="2">
        <v>89310477</v>
      </c>
    </row>
    <row r="351" spans="1:6">
      <c r="A351">
        <v>357</v>
      </c>
      <c r="B351" s="38">
        <v>42041</v>
      </c>
      <c r="C351" t="s">
        <v>566</v>
      </c>
      <c r="D351" s="2">
        <v>97481424.834485054</v>
      </c>
      <c r="E351" s="2">
        <v>17673141.184230708</v>
      </c>
      <c r="F351" s="2">
        <v>113512773.60045075</v>
      </c>
    </row>
    <row r="352" spans="1:6">
      <c r="A352">
        <v>358</v>
      </c>
      <c r="B352" s="38">
        <v>37771</v>
      </c>
      <c r="C352" t="s">
        <v>568</v>
      </c>
      <c r="D352" s="2">
        <v>123379738.41961853</v>
      </c>
      <c r="E352" s="2">
        <v>499463980.12321526</v>
      </c>
      <c r="F352" s="2">
        <v>1229110752.3302996</v>
      </c>
    </row>
    <row r="353" spans="1:6">
      <c r="A353">
        <v>359</v>
      </c>
      <c r="B353" s="38">
        <v>37972</v>
      </c>
      <c r="C353" t="s">
        <v>570</v>
      </c>
      <c r="D353" s="2">
        <v>122844177.97069994</v>
      </c>
      <c r="E353" s="2">
        <v>493789038.29064023</v>
      </c>
      <c r="F353" s="2">
        <v>1491653291.7685893</v>
      </c>
    </row>
    <row r="354" spans="1:6">
      <c r="A354">
        <v>360</v>
      </c>
      <c r="B354" s="38">
        <v>37608</v>
      </c>
      <c r="C354" t="s">
        <v>572</v>
      </c>
      <c r="D354" s="2">
        <v>125153023.77003871</v>
      </c>
      <c r="E354" s="2">
        <v>456074905.71228307</v>
      </c>
      <c r="F354" s="2">
        <v>1244477969.9927418</v>
      </c>
    </row>
    <row r="355" spans="1:6">
      <c r="A355">
        <v>361</v>
      </c>
      <c r="B355" s="38">
        <v>37057</v>
      </c>
      <c r="C355" t="s">
        <v>574</v>
      </c>
      <c r="D355" s="2">
        <v>127192033.70786518</v>
      </c>
      <c r="E355" s="2">
        <v>177452078.13538766</v>
      </c>
      <c r="F355" s="2">
        <v>369844915.99890453</v>
      </c>
    </row>
    <row r="356" spans="1:6">
      <c r="A356">
        <v>362</v>
      </c>
      <c r="B356" s="38">
        <v>42048</v>
      </c>
      <c r="C356" t="s">
        <v>6809</v>
      </c>
      <c r="D356" s="2">
        <v>96455304.573069423</v>
      </c>
      <c r="E356" s="2">
        <v>131611953.76049966</v>
      </c>
      <c r="F356" s="2">
        <v>415128981.98963881</v>
      </c>
    </row>
    <row r="357" spans="1:6">
      <c r="A357">
        <v>363</v>
      </c>
      <c r="B357" s="38">
        <v>37090</v>
      </c>
      <c r="C357" t="s">
        <v>576</v>
      </c>
      <c r="D357" s="2">
        <v>126193402.81690142</v>
      </c>
      <c r="E357" s="2">
        <v>245827618.56954932</v>
      </c>
      <c r="F357" s="2">
        <v>496496409.57746482</v>
      </c>
    </row>
    <row r="358" spans="1:6">
      <c r="A358">
        <v>364</v>
      </c>
      <c r="B358" s="38">
        <v>40760</v>
      </c>
      <c r="C358" t="s">
        <v>577</v>
      </c>
      <c r="D358" s="2">
        <v>98873640.998477131</v>
      </c>
      <c r="E358" s="2">
        <v>187923904.02703658</v>
      </c>
      <c r="F358" s="2">
        <v>513356393.37793821</v>
      </c>
    </row>
    <row r="359" spans="1:6">
      <c r="A359">
        <v>365</v>
      </c>
      <c r="B359" s="38">
        <v>39492</v>
      </c>
      <c r="C359" t="s">
        <v>579</v>
      </c>
      <c r="D359" s="2">
        <v>105241564.43529072</v>
      </c>
      <c r="E359" s="2">
        <v>81001932.516469598</v>
      </c>
      <c r="F359" s="2">
        <v>185270284.40218145</v>
      </c>
    </row>
    <row r="360" spans="1:6">
      <c r="A360">
        <v>366</v>
      </c>
      <c r="B360" s="38">
        <v>38296</v>
      </c>
      <c r="C360" t="s">
        <v>580</v>
      </c>
      <c r="D360" s="2">
        <v>116012963.35078534</v>
      </c>
      <c r="E360" s="2">
        <v>329679954.61505759</v>
      </c>
      <c r="F360" s="2">
        <v>775176871.20134032</v>
      </c>
    </row>
    <row r="361" spans="1:6">
      <c r="A361">
        <v>367</v>
      </c>
      <c r="B361" s="38">
        <v>41319</v>
      </c>
      <c r="C361" t="s">
        <v>582</v>
      </c>
      <c r="D361" s="2">
        <v>95442381.74409689</v>
      </c>
      <c r="E361" s="2">
        <v>69869215.931247473</v>
      </c>
      <c r="F361" s="2">
        <v>315633348.92229694</v>
      </c>
    </row>
    <row r="362" spans="1:6">
      <c r="A362">
        <v>368</v>
      </c>
      <c r="B362" s="38">
        <v>38086</v>
      </c>
      <c r="C362" t="s">
        <v>6932</v>
      </c>
      <c r="D362" s="2">
        <v>117864234.04255319</v>
      </c>
      <c r="E362" s="2">
        <v>28705529.291414894</v>
      </c>
      <c r="F362" s="2">
        <v>30633634.424393617</v>
      </c>
    </row>
    <row r="363" spans="1:6">
      <c r="A363">
        <v>369</v>
      </c>
      <c r="B363" s="38">
        <v>35055</v>
      </c>
      <c r="C363" t="s">
        <v>585</v>
      </c>
      <c r="D363" s="2">
        <v>144354892.50814334</v>
      </c>
      <c r="E363" s="2">
        <v>15717928.701407168</v>
      </c>
      <c r="F363" s="2">
        <v>29055065.509224758</v>
      </c>
    </row>
    <row r="364" spans="1:6">
      <c r="A364">
        <v>370</v>
      </c>
      <c r="B364" s="38">
        <v>41633</v>
      </c>
      <c r="C364" t="s">
        <v>586</v>
      </c>
      <c r="D364" s="2">
        <v>94047273.320203051</v>
      </c>
      <c r="E364" s="2">
        <v>60186987.040553711</v>
      </c>
      <c r="F364" s="2">
        <v>194850280.59684446</v>
      </c>
    </row>
    <row r="365" spans="1:6">
      <c r="A365">
        <v>371</v>
      </c>
      <c r="B365" s="38">
        <v>35612</v>
      </c>
      <c r="C365" t="s">
        <v>587</v>
      </c>
      <c r="D365" s="2">
        <v>135057757.0093458</v>
      </c>
      <c r="E365" s="2">
        <v>376196687.78671032</v>
      </c>
      <c r="F365" s="2">
        <v>882063019.87393773</v>
      </c>
    </row>
    <row r="366" spans="1:6">
      <c r="A366">
        <v>372</v>
      </c>
      <c r="B366" s="38">
        <v>36483</v>
      </c>
      <c r="C366" t="s">
        <v>588</v>
      </c>
      <c r="D366" s="2">
        <v>128798395.72192512</v>
      </c>
      <c r="E366" s="2">
        <v>351837402.66599524</v>
      </c>
      <c r="F366" s="2">
        <v>731801395.42143786</v>
      </c>
    </row>
    <row r="367" spans="1:6">
      <c r="A367">
        <v>373</v>
      </c>
      <c r="B367" s="38">
        <v>37106</v>
      </c>
      <c r="C367" t="s">
        <v>589</v>
      </c>
      <c r="D367" s="2">
        <v>122122647.88732396</v>
      </c>
      <c r="E367" s="2">
        <v>306886460.70962256</v>
      </c>
      <c r="F367" s="2">
        <v>471428472.75885075</v>
      </c>
    </row>
    <row r="368" spans="1:6">
      <c r="A368">
        <v>374</v>
      </c>
      <c r="B368" s="38">
        <v>40172</v>
      </c>
      <c r="C368" t="s">
        <v>591</v>
      </c>
      <c r="D368" s="2">
        <v>100379117.29158273</v>
      </c>
      <c r="E368" s="2">
        <v>233134603.18495107</v>
      </c>
      <c r="F368" s="2">
        <v>555919863.83283091</v>
      </c>
    </row>
    <row r="369" spans="1:6">
      <c r="A369">
        <v>375</v>
      </c>
      <c r="B369" s="38">
        <v>39995</v>
      </c>
      <c r="C369" t="s">
        <v>592</v>
      </c>
      <c r="D369" s="2">
        <v>100657856.24399236</v>
      </c>
      <c r="E369" s="2">
        <v>219852085.99154404</v>
      </c>
      <c r="F369" s="2">
        <v>961508288.16221416</v>
      </c>
    </row>
    <row r="370" spans="1:6">
      <c r="A370">
        <v>376</v>
      </c>
      <c r="B370" s="38">
        <v>36728</v>
      </c>
      <c r="C370" t="s">
        <v>594</v>
      </c>
      <c r="D370" s="2">
        <v>125444270.83333333</v>
      </c>
      <c r="E370" s="2">
        <v>216690135.01969329</v>
      </c>
      <c r="F370" s="2">
        <v>402388966.04523724</v>
      </c>
    </row>
    <row r="371" spans="1:6">
      <c r="A371">
        <v>377</v>
      </c>
      <c r="B371" s="38">
        <v>40648</v>
      </c>
      <c r="C371" t="s">
        <v>596</v>
      </c>
      <c r="D371" s="2">
        <v>96381466.034698948</v>
      </c>
      <c r="E371" s="2">
        <v>153803197.14492723</v>
      </c>
      <c r="F371" s="2">
        <v>522087487.91529351</v>
      </c>
    </row>
    <row r="372" spans="1:6">
      <c r="A372">
        <v>378</v>
      </c>
      <c r="B372" s="38">
        <v>38996</v>
      </c>
      <c r="C372" t="s">
        <v>597</v>
      </c>
      <c r="D372" s="2">
        <v>107417096.13478692</v>
      </c>
      <c r="E372" s="2">
        <v>158003763.23436573</v>
      </c>
      <c r="F372" s="2">
        <v>345716695.08427656</v>
      </c>
    </row>
    <row r="373" spans="1:6">
      <c r="A373">
        <v>379</v>
      </c>
      <c r="B373" s="38">
        <v>36833</v>
      </c>
      <c r="C373" t="s">
        <v>598</v>
      </c>
      <c r="D373" s="2">
        <v>124507581.84951177</v>
      </c>
      <c r="E373" s="2">
        <v>173349893.33650202</v>
      </c>
      <c r="F373" s="2">
        <v>359323472.05496842</v>
      </c>
    </row>
    <row r="374" spans="1:6">
      <c r="A374">
        <v>380</v>
      </c>
      <c r="B374" s="38">
        <v>35965</v>
      </c>
      <c r="C374" t="s">
        <v>600</v>
      </c>
      <c r="D374" s="2">
        <v>132986319.0184049</v>
      </c>
      <c r="E374" s="2">
        <v>178231595.31694478</v>
      </c>
      <c r="F374" s="2">
        <v>448459420.24539876</v>
      </c>
    </row>
    <row r="375" spans="1:6">
      <c r="A375">
        <v>381</v>
      </c>
      <c r="B375" s="38">
        <v>39673</v>
      </c>
      <c r="C375" t="s">
        <v>602</v>
      </c>
      <c r="D375" s="2">
        <v>98941831.06177482</v>
      </c>
      <c r="E375" s="2">
        <v>121436044.17840938</v>
      </c>
      <c r="F375" s="2">
        <v>210076868.6098153</v>
      </c>
    </row>
    <row r="376" spans="1:6">
      <c r="A376">
        <v>382</v>
      </c>
      <c r="B376" s="38">
        <v>40897</v>
      </c>
      <c r="C376" t="s">
        <v>604</v>
      </c>
      <c r="D376" s="2">
        <v>96054317.770924181</v>
      </c>
      <c r="E376" s="2">
        <v>109412050.63733651</v>
      </c>
      <c r="F376" s="2">
        <v>255476704.2274186</v>
      </c>
    </row>
    <row r="377" spans="1:6">
      <c r="A377">
        <v>383</v>
      </c>
      <c r="B377" s="38">
        <v>35622</v>
      </c>
      <c r="C377" t="s">
        <v>605</v>
      </c>
      <c r="D377" s="2">
        <v>135057757.0093458</v>
      </c>
      <c r="E377" s="2">
        <v>151445258.57094705</v>
      </c>
      <c r="F377" s="2">
        <v>248956465.42056078</v>
      </c>
    </row>
    <row r="378" spans="1:6">
      <c r="A378">
        <v>384</v>
      </c>
      <c r="B378" s="38">
        <v>39605</v>
      </c>
      <c r="C378" t="s">
        <v>606</v>
      </c>
      <c r="D378" s="2">
        <v>99064369.444507912</v>
      </c>
      <c r="E378" s="2">
        <v>110092255.77753353</v>
      </c>
      <c r="F378" s="2">
        <v>223347215.29750246</v>
      </c>
    </row>
    <row r="379" spans="1:6">
      <c r="A379">
        <v>385</v>
      </c>
      <c r="B379" s="38">
        <v>34838</v>
      </c>
      <c r="C379" t="s">
        <v>608</v>
      </c>
      <c r="D379" s="2">
        <v>142422930.35479635</v>
      </c>
      <c r="E379" s="2">
        <v>158267479.77429044</v>
      </c>
      <c r="F379" s="2">
        <v>579347467.54992127</v>
      </c>
    </row>
    <row r="380" spans="1:6">
      <c r="A380">
        <v>386</v>
      </c>
      <c r="B380" s="38">
        <v>42356</v>
      </c>
      <c r="C380" t="s">
        <v>609</v>
      </c>
      <c r="D380" s="2">
        <v>91646844.942395106</v>
      </c>
      <c r="E380" s="2">
        <v>87458570.890650049</v>
      </c>
      <c r="F380" s="2">
        <v>239601592.88125992</v>
      </c>
    </row>
    <row r="381" spans="1:6">
      <c r="A381">
        <v>387</v>
      </c>
      <c r="B381" s="38">
        <v>37050</v>
      </c>
      <c r="C381" t="s">
        <v>610</v>
      </c>
      <c r="D381" s="2">
        <v>121779606.74157304</v>
      </c>
      <c r="E381" s="2">
        <v>113732358.91003372</v>
      </c>
      <c r="F381" s="2">
        <v>251744183.2250562</v>
      </c>
    </row>
    <row r="382" spans="1:6">
      <c r="A382">
        <v>388</v>
      </c>
      <c r="B382" s="38">
        <v>39807</v>
      </c>
      <c r="C382" t="s">
        <v>611</v>
      </c>
      <c r="D382" s="2">
        <v>103110765.45464924</v>
      </c>
      <c r="E382" s="2">
        <v>95180129.24532412</v>
      </c>
      <c r="F382" s="2">
        <v>233605581.45095325</v>
      </c>
    </row>
    <row r="383" spans="1:6">
      <c r="A383">
        <v>389</v>
      </c>
      <c r="B383" s="38">
        <v>42209</v>
      </c>
      <c r="C383" t="s">
        <v>613</v>
      </c>
      <c r="D383" s="2">
        <v>90829275.855422497</v>
      </c>
      <c r="E383" s="2">
        <v>79473179.121259227</v>
      </c>
      <c r="F383" s="2">
        <v>246375722.73626256</v>
      </c>
    </row>
    <row r="384" spans="1:6">
      <c r="A384">
        <v>390</v>
      </c>
      <c r="B384" s="38">
        <v>37071</v>
      </c>
      <c r="C384" t="s">
        <v>615</v>
      </c>
      <c r="D384" s="2">
        <v>121779606.74157304</v>
      </c>
      <c r="E384" s="2">
        <v>106376771.88605057</v>
      </c>
      <c r="F384" s="2">
        <v>319197880.33707869</v>
      </c>
    </row>
    <row r="385" spans="1:6">
      <c r="A385">
        <v>391</v>
      </c>
      <c r="B385" s="38">
        <v>37951</v>
      </c>
      <c r="C385" t="s">
        <v>617</v>
      </c>
      <c r="D385" s="2">
        <v>117489268.29268295</v>
      </c>
      <c r="E385" s="2">
        <v>98975562.649766952</v>
      </c>
      <c r="F385" s="2">
        <v>203322525.77606505</v>
      </c>
    </row>
    <row r="386" spans="1:6">
      <c r="A386">
        <v>393</v>
      </c>
      <c r="B386" s="38">
        <v>36742</v>
      </c>
      <c r="C386" t="s">
        <v>618</v>
      </c>
      <c r="D386" s="2">
        <v>125444270.83333333</v>
      </c>
      <c r="E386" s="2">
        <v>102041025.27210647</v>
      </c>
      <c r="F386" s="2">
        <v>266499384.25925925</v>
      </c>
    </row>
    <row r="387" spans="1:6">
      <c r="A387">
        <v>394</v>
      </c>
      <c r="B387" s="38">
        <v>38464</v>
      </c>
      <c r="C387" t="s">
        <v>620</v>
      </c>
      <c r="D387" s="2">
        <v>111391418.29393628</v>
      </c>
      <c r="E387" s="2">
        <v>89989613.059265152</v>
      </c>
      <c r="F387" s="2">
        <v>201437563.73566803</v>
      </c>
    </row>
    <row r="388" spans="1:6">
      <c r="A388">
        <v>395</v>
      </c>
      <c r="B388" s="38">
        <v>41493</v>
      </c>
      <c r="C388" t="s">
        <v>621</v>
      </c>
      <c r="D388" s="2">
        <v>92684488.000102624</v>
      </c>
      <c r="E388" s="2">
        <v>70604524.000059873</v>
      </c>
      <c r="F388" s="2">
        <v>206850721.36021072</v>
      </c>
    </row>
    <row r="389" spans="1:6">
      <c r="A389">
        <v>396</v>
      </c>
      <c r="B389" s="38">
        <v>37827</v>
      </c>
      <c r="C389" t="s">
        <v>623</v>
      </c>
      <c r="D389" s="2">
        <v>117872593.80097879</v>
      </c>
      <c r="E389" s="2">
        <v>85986430.536019579</v>
      </c>
      <c r="F389" s="2">
        <v>205743918.43599239</v>
      </c>
    </row>
    <row r="390" spans="1:6">
      <c r="A390">
        <v>397</v>
      </c>
      <c r="B390" s="38">
        <v>42531</v>
      </c>
      <c r="C390" t="s">
        <v>6810</v>
      </c>
      <c r="D390" s="2">
        <v>89930923.754760653</v>
      </c>
      <c r="E390" s="2">
        <v>65025593.622665301</v>
      </c>
      <c r="F390" s="2">
        <v>328423276.9754976</v>
      </c>
    </row>
    <row r="391" spans="1:6">
      <c r="A391">
        <v>398</v>
      </c>
      <c r="B391" s="38">
        <v>37216</v>
      </c>
      <c r="C391" t="s">
        <v>625</v>
      </c>
      <c r="D391" s="2">
        <v>122191488.16234499</v>
      </c>
      <c r="E391" s="2">
        <v>84668600.133483648</v>
      </c>
      <c r="F391" s="2">
        <v>194215984.63742954</v>
      </c>
    </row>
    <row r="392" spans="1:6">
      <c r="A392">
        <v>399</v>
      </c>
      <c r="B392" s="38">
        <v>35524</v>
      </c>
      <c r="C392" t="s">
        <v>626</v>
      </c>
      <c r="D392" s="2">
        <v>135310674.15730339</v>
      </c>
      <c r="E392" s="2">
        <v>92256778.141772807</v>
      </c>
      <c r="F392" s="2">
        <v>254684757.80274662</v>
      </c>
    </row>
    <row r="393" spans="1:6">
      <c r="A393">
        <v>400</v>
      </c>
      <c r="B393" s="38">
        <v>36595</v>
      </c>
      <c r="C393" t="s">
        <v>627</v>
      </c>
      <c r="D393" s="2">
        <v>126616647.19626169</v>
      </c>
      <c r="E393" s="2">
        <v>85641551.67403622</v>
      </c>
      <c r="F393" s="2">
        <v>149126273.36448601</v>
      </c>
    </row>
    <row r="394" spans="1:6">
      <c r="A394">
        <v>401</v>
      </c>
      <c r="B394" s="38">
        <v>36511</v>
      </c>
      <c r="C394" t="s">
        <v>628</v>
      </c>
      <c r="D394" s="2">
        <v>128798395.72192512</v>
      </c>
      <c r="E394" s="2">
        <v>83319361.627617344</v>
      </c>
      <c r="F394" s="2">
        <v>125107285.57295305</v>
      </c>
    </row>
    <row r="395" spans="1:6">
      <c r="A395">
        <v>402</v>
      </c>
      <c r="B395" s="38">
        <v>38175</v>
      </c>
      <c r="C395" t="s">
        <v>629</v>
      </c>
      <c r="D395" s="2">
        <v>114449683.21013728</v>
      </c>
      <c r="E395" s="2">
        <v>65971293.677080259</v>
      </c>
      <c r="F395" s="2">
        <v>259264091.98753434</v>
      </c>
    </row>
    <row r="396" spans="1:6">
      <c r="A396">
        <v>403</v>
      </c>
      <c r="B396" s="38">
        <v>35545</v>
      </c>
      <c r="C396" t="s">
        <v>631</v>
      </c>
      <c r="D396" s="2">
        <v>135310674.15730339</v>
      </c>
      <c r="E396" s="2">
        <v>71484322.453108624</v>
      </c>
      <c r="F396" s="2">
        <v>180564577.40324599</v>
      </c>
    </row>
    <row r="397" spans="1:6">
      <c r="A397">
        <v>404</v>
      </c>
      <c r="B397" s="38">
        <v>35515</v>
      </c>
      <c r="C397" t="s">
        <v>633</v>
      </c>
      <c r="D397" s="2">
        <v>135479812.5</v>
      </c>
      <c r="E397" s="2">
        <v>64557023.317681253</v>
      </c>
      <c r="F397" s="2">
        <v>212101173.125</v>
      </c>
    </row>
    <row r="398" spans="1:6">
      <c r="A398">
        <v>405</v>
      </c>
      <c r="B398" s="38">
        <v>37456</v>
      </c>
      <c r="C398" t="s">
        <v>634</v>
      </c>
      <c r="D398" s="2">
        <v>120359633.53692394</v>
      </c>
      <c r="E398" s="2">
        <v>47032487.329250425</v>
      </c>
      <c r="F398" s="2">
        <v>87884098.25362578</v>
      </c>
    </row>
    <row r="399" spans="1:6">
      <c r="A399">
        <v>406</v>
      </c>
      <c r="B399" s="38">
        <v>40774</v>
      </c>
      <c r="C399" t="s">
        <v>6933</v>
      </c>
      <c r="D399" s="2">
        <v>95684168.708203673</v>
      </c>
      <c r="E399" s="2">
        <v>22639959.800097112</v>
      </c>
      <c r="F399" s="2">
        <v>67357543.540793225</v>
      </c>
    </row>
    <row r="400" spans="1:6">
      <c r="A400">
        <v>407</v>
      </c>
      <c r="B400" s="38">
        <v>40837</v>
      </c>
      <c r="C400" t="s">
        <v>638</v>
      </c>
      <c r="D400" s="2">
        <v>95736570.371122822</v>
      </c>
      <c r="E400" s="2">
        <v>21676794.466012429</v>
      </c>
      <c r="F400" s="2">
        <v>148793685.12544772</v>
      </c>
    </row>
    <row r="401" spans="1:6">
      <c r="A401">
        <v>408</v>
      </c>
      <c r="B401" s="38">
        <v>40506</v>
      </c>
      <c r="C401" t="s">
        <v>639</v>
      </c>
      <c r="D401" s="2">
        <v>99069802.516418874</v>
      </c>
      <c r="E401" s="2">
        <v>215156.49477840797</v>
      </c>
      <c r="F401" s="2">
        <v>22528490.704642989</v>
      </c>
    </row>
    <row r="402" spans="1:6">
      <c r="A402">
        <v>409</v>
      </c>
      <c r="B402" s="38">
        <v>35195</v>
      </c>
      <c r="C402" t="s">
        <v>640</v>
      </c>
      <c r="D402" s="2">
        <v>135345236.27075353</v>
      </c>
      <c r="E402" s="2">
        <v>371720131.49683911</v>
      </c>
      <c r="F402" s="2">
        <v>762393563.85696054</v>
      </c>
    </row>
    <row r="403" spans="1:6">
      <c r="A403">
        <v>410</v>
      </c>
      <c r="B403" s="38">
        <v>38506</v>
      </c>
      <c r="C403" t="s">
        <v>641</v>
      </c>
      <c r="D403" s="2">
        <v>108972051.41388175</v>
      </c>
      <c r="E403" s="2">
        <v>76342241.717650384</v>
      </c>
      <c r="F403" s="2">
        <v>130050079.43066323</v>
      </c>
    </row>
    <row r="404" spans="1:6">
      <c r="A404">
        <v>411</v>
      </c>
      <c r="B404" s="38">
        <v>38541</v>
      </c>
      <c r="C404" t="s">
        <v>6934</v>
      </c>
      <c r="D404" s="2">
        <v>107853825.4861822</v>
      </c>
      <c r="E404" s="2">
        <v>190680731.60818833</v>
      </c>
      <c r="F404" s="2">
        <v>407646882.64708292</v>
      </c>
    </row>
    <row r="405" spans="1:6">
      <c r="A405">
        <v>412</v>
      </c>
      <c r="B405" s="38">
        <v>36931</v>
      </c>
      <c r="C405" t="s">
        <v>642</v>
      </c>
      <c r="D405" s="2">
        <v>119193464.16382252</v>
      </c>
      <c r="E405" s="2">
        <v>226182978.05971557</v>
      </c>
      <c r="F405" s="2">
        <v>479651323.88418657</v>
      </c>
    </row>
    <row r="406" spans="1:6">
      <c r="A406">
        <v>413</v>
      </c>
      <c r="B406" s="38">
        <v>37827</v>
      </c>
      <c r="C406" t="s">
        <v>643</v>
      </c>
      <c r="D406" s="2">
        <v>112633811.85426863</v>
      </c>
      <c r="E406" s="2">
        <v>157527362.53106037</v>
      </c>
      <c r="F406" s="2">
        <v>194771812.21710712</v>
      </c>
    </row>
    <row r="407" spans="1:6">
      <c r="A407">
        <v>414</v>
      </c>
      <c r="B407" s="38">
        <v>36882</v>
      </c>
      <c r="C407" t="s">
        <v>645</v>
      </c>
      <c r="D407" s="2">
        <v>117658074.71264368</v>
      </c>
      <c r="E407" s="2">
        <v>323396564.9260115</v>
      </c>
      <c r="F407" s="2">
        <v>591377882.01234484</v>
      </c>
    </row>
    <row r="408" spans="1:6">
      <c r="A408">
        <v>415</v>
      </c>
      <c r="B408" s="38">
        <v>39038</v>
      </c>
      <c r="C408" t="s">
        <v>646</v>
      </c>
      <c r="D408" s="2">
        <v>101600521.09181142</v>
      </c>
      <c r="E408" s="2">
        <v>236669828.04169232</v>
      </c>
      <c r="F408" s="2">
        <v>460190974.44367743</v>
      </c>
    </row>
    <row r="409" spans="1:6">
      <c r="A409">
        <v>416</v>
      </c>
      <c r="B409" s="38">
        <v>37232</v>
      </c>
      <c r="C409" t="s">
        <v>647</v>
      </c>
      <c r="D409" s="2">
        <v>115860243.35031126</v>
      </c>
      <c r="E409" s="2">
        <v>250008889.80730051</v>
      </c>
      <c r="F409" s="2">
        <v>614370788.88079798</v>
      </c>
    </row>
    <row r="410" spans="1:6">
      <c r="A410">
        <v>417</v>
      </c>
      <c r="B410" s="38">
        <v>38191</v>
      </c>
      <c r="C410" t="s">
        <v>648</v>
      </c>
      <c r="D410" s="2">
        <v>108091367.47624077</v>
      </c>
      <c r="E410" s="2">
        <v>223923920.77534321</v>
      </c>
      <c r="F410" s="2">
        <v>366986024.78801483</v>
      </c>
    </row>
    <row r="411" spans="1:6">
      <c r="A411">
        <v>418</v>
      </c>
      <c r="B411" s="38">
        <v>35636</v>
      </c>
      <c r="C411" t="s">
        <v>650</v>
      </c>
      <c r="D411" s="2">
        <v>127554548.28660437</v>
      </c>
      <c r="E411" s="2">
        <v>259545607.33256701</v>
      </c>
      <c r="F411" s="2">
        <v>473104851.2467851</v>
      </c>
    </row>
    <row r="412" spans="1:6">
      <c r="A412">
        <v>419</v>
      </c>
      <c r="B412" s="38">
        <v>39906</v>
      </c>
      <c r="C412" t="s">
        <v>651</v>
      </c>
      <c r="D412" s="2">
        <v>96006870.193209544</v>
      </c>
      <c r="E412" s="2">
        <v>175143938.37012288</v>
      </c>
      <c r="F412" s="2">
        <v>410078397.19585913</v>
      </c>
    </row>
    <row r="413" spans="1:6">
      <c r="A413">
        <v>420</v>
      </c>
      <c r="B413" s="38">
        <v>39521</v>
      </c>
      <c r="C413" t="s">
        <v>653</v>
      </c>
      <c r="D413" s="2">
        <v>95877379.079090327</v>
      </c>
      <c r="E413" s="2">
        <v>174304442.37508431</v>
      </c>
      <c r="F413" s="2">
        <v>337801821.19796002</v>
      </c>
    </row>
    <row r="414" spans="1:6">
      <c r="A414">
        <v>421</v>
      </c>
      <c r="B414" s="38">
        <v>41719</v>
      </c>
      <c r="C414" t="s">
        <v>655</v>
      </c>
      <c r="D414" s="2">
        <v>86640336.362058967</v>
      </c>
      <c r="E414" s="2">
        <v>153860898.77582067</v>
      </c>
      <c r="F414" s="2">
        <v>281341522.45366979</v>
      </c>
    </row>
    <row r="415" spans="1:6">
      <c r="A415">
        <v>422</v>
      </c>
      <c r="B415" s="38">
        <v>41180</v>
      </c>
      <c r="C415" t="s">
        <v>657</v>
      </c>
      <c r="D415" s="2">
        <v>88469687.606684312</v>
      </c>
      <c r="E415" s="2">
        <v>154367164.99476677</v>
      </c>
      <c r="F415" s="2">
        <v>393956364.05828685</v>
      </c>
    </row>
    <row r="416" spans="1:6">
      <c r="A416">
        <v>423</v>
      </c>
      <c r="B416" s="38">
        <v>39407</v>
      </c>
      <c r="C416" t="s">
        <v>659</v>
      </c>
      <c r="D416" s="2">
        <v>97406019.688167602</v>
      </c>
      <c r="E416" s="2">
        <v>146346100.88678116</v>
      </c>
      <c r="F416" s="2">
        <v>390064286.35042375</v>
      </c>
    </row>
    <row r="417" spans="1:6">
      <c r="A417">
        <v>424</v>
      </c>
      <c r="B417" s="38">
        <v>40949</v>
      </c>
      <c r="C417" t="s">
        <v>660</v>
      </c>
      <c r="D417" s="2">
        <v>89924603.470919743</v>
      </c>
      <c r="E417" s="2">
        <v>133492153.44781542</v>
      </c>
      <c r="F417" s="2">
        <v>220624367.35080361</v>
      </c>
    </row>
    <row r="418" spans="1:6">
      <c r="A418">
        <v>425</v>
      </c>
      <c r="B418" s="38">
        <v>39283</v>
      </c>
      <c r="C418" t="s">
        <v>662</v>
      </c>
      <c r="D418" s="2">
        <v>98284221.239660293</v>
      </c>
      <c r="E418" s="2">
        <v>138436540.08823854</v>
      </c>
      <c r="F418" s="2">
        <v>214731900.76805937</v>
      </c>
    </row>
    <row r="419" spans="1:6">
      <c r="A419">
        <v>426</v>
      </c>
      <c r="B419" s="38">
        <v>39241</v>
      </c>
      <c r="C419" t="s">
        <v>663</v>
      </c>
      <c r="D419" s="2">
        <v>98259219.973890349</v>
      </c>
      <c r="E419" s="2">
        <v>135417926.53127879</v>
      </c>
      <c r="F419" s="2">
        <v>360373740.73032659</v>
      </c>
    </row>
    <row r="420" spans="1:6">
      <c r="A420">
        <v>427</v>
      </c>
      <c r="B420" s="38">
        <v>40172</v>
      </c>
      <c r="C420" t="s">
        <v>664</v>
      </c>
      <c r="D420" s="2">
        <v>94802499.664272577</v>
      </c>
      <c r="E420" s="2">
        <v>125736415.88928404</v>
      </c>
      <c r="F420" s="2">
        <v>250518108.14883143</v>
      </c>
    </row>
    <row r="421" spans="1:6">
      <c r="A421">
        <v>428</v>
      </c>
      <c r="B421" s="38">
        <v>36119</v>
      </c>
      <c r="C421" t="s">
        <v>666</v>
      </c>
      <c r="D421" s="2">
        <v>124832347.56097561</v>
      </c>
      <c r="E421" s="2">
        <v>163823857.62260976</v>
      </c>
      <c r="F421" s="2">
        <v>368108322.86651218</v>
      </c>
    </row>
    <row r="422" spans="1:6">
      <c r="A422">
        <v>429</v>
      </c>
      <c r="B422" s="38">
        <v>38989</v>
      </c>
      <c r="C422" t="s">
        <v>668</v>
      </c>
      <c r="D422" s="2">
        <v>100899482.50369641</v>
      </c>
      <c r="E422" s="2">
        <v>101024430.48756531</v>
      </c>
      <c r="F422" s="2">
        <v>227833593.15314934</v>
      </c>
    </row>
    <row r="423" spans="1:6">
      <c r="A423">
        <v>430</v>
      </c>
      <c r="B423" s="38">
        <v>40851</v>
      </c>
      <c r="C423" t="s">
        <v>669</v>
      </c>
      <c r="D423" s="2">
        <v>90494209.432878062</v>
      </c>
      <c r="E423" s="2">
        <v>83091325.307032675</v>
      </c>
      <c r="F423" s="2">
        <v>163409090.39524379</v>
      </c>
    </row>
    <row r="424" spans="1:6">
      <c r="A424">
        <v>431</v>
      </c>
      <c r="B424" s="38">
        <v>36852</v>
      </c>
      <c r="C424" t="s">
        <v>671</v>
      </c>
      <c r="D424" s="2">
        <v>117590493.96898334</v>
      </c>
      <c r="E424" s="2">
        <v>92608129.292515799</v>
      </c>
      <c r="F424" s="2">
        <v>92608129.292515799</v>
      </c>
    </row>
    <row r="425" spans="1:6">
      <c r="A425">
        <v>432</v>
      </c>
      <c r="B425" s="38">
        <v>40998</v>
      </c>
      <c r="C425" t="s">
        <v>672</v>
      </c>
      <c r="D425" s="2">
        <v>89246813.315198436</v>
      </c>
      <c r="E425" s="2">
        <v>68179490.904002756</v>
      </c>
      <c r="F425" s="2">
        <v>182287647.25947723</v>
      </c>
    </row>
    <row r="426" spans="1:6">
      <c r="A426">
        <v>433</v>
      </c>
      <c r="B426" s="38">
        <v>39059</v>
      </c>
      <c r="C426" t="s">
        <v>673</v>
      </c>
      <c r="D426" s="2">
        <v>101449479.68285432</v>
      </c>
      <c r="E426" s="2">
        <v>75526153.815659076</v>
      </c>
      <c r="F426" s="2">
        <v>244899430.65595642</v>
      </c>
    </row>
    <row r="427" spans="1:6">
      <c r="A427">
        <v>434</v>
      </c>
      <c r="B427" s="38">
        <v>38884</v>
      </c>
      <c r="C427" t="s">
        <v>675</v>
      </c>
      <c r="D427" s="2">
        <v>100899482.50369641</v>
      </c>
      <c r="E427" s="2">
        <v>74327912.420059144</v>
      </c>
      <c r="F427" s="2">
        <v>187310042.66567275</v>
      </c>
    </row>
    <row r="428" spans="1:6">
      <c r="A428">
        <v>435</v>
      </c>
      <c r="B428" s="38">
        <v>38695</v>
      </c>
      <c r="C428" t="s">
        <v>676</v>
      </c>
      <c r="D428" s="2">
        <v>104026956.300813</v>
      </c>
      <c r="E428" s="2">
        <v>69772535.455330282</v>
      </c>
      <c r="F428" s="2">
        <v>197664499.37809452</v>
      </c>
    </row>
    <row r="429" spans="1:6">
      <c r="A429">
        <v>436</v>
      </c>
      <c r="B429" s="38">
        <v>36966</v>
      </c>
      <c r="C429" t="s">
        <v>678</v>
      </c>
      <c r="D429" s="2">
        <v>116189018.1611805</v>
      </c>
      <c r="E429" s="2">
        <v>70255782.600414306</v>
      </c>
      <c r="F429" s="2">
        <v>132552933.21753123</v>
      </c>
    </row>
    <row r="430" spans="1:6">
      <c r="A430">
        <v>437</v>
      </c>
      <c r="B430" s="38">
        <v>34138</v>
      </c>
      <c r="C430" t="s">
        <v>680</v>
      </c>
      <c r="D430" s="2">
        <v>141776350.41551247</v>
      </c>
      <c r="E430" s="2">
        <v>83425197.673698068</v>
      </c>
      <c r="F430" s="2">
        <v>229007984.56452218</v>
      </c>
    </row>
    <row r="431" spans="1:6">
      <c r="A431">
        <v>438</v>
      </c>
      <c r="B431" s="38">
        <v>37890</v>
      </c>
      <c r="C431" t="s">
        <v>682</v>
      </c>
      <c r="D431" s="2">
        <v>110542683.58531319</v>
      </c>
      <c r="E431" s="2">
        <v>61958189.66943305</v>
      </c>
      <c r="F431" s="2">
        <v>105122051.42942226</v>
      </c>
    </row>
    <row r="432" spans="1:6">
      <c r="A432">
        <v>439</v>
      </c>
      <c r="B432" s="38">
        <v>40870</v>
      </c>
      <c r="C432" t="s">
        <v>683</v>
      </c>
      <c r="D432" s="2">
        <v>90494209.432878062</v>
      </c>
      <c r="E432" s="2">
        <v>49465698.828877702</v>
      </c>
      <c r="F432" s="2">
        <v>159394503.23463735</v>
      </c>
    </row>
    <row r="433" spans="1:6">
      <c r="A433">
        <v>440</v>
      </c>
      <c r="B433" s="38">
        <v>40389</v>
      </c>
      <c r="C433" t="s">
        <v>685</v>
      </c>
      <c r="D433" s="2">
        <v>93905835.026672974</v>
      </c>
      <c r="E433" s="2">
        <v>50310649.903335162</v>
      </c>
      <c r="F433" s="2">
        <v>127026889.25543208</v>
      </c>
    </row>
    <row r="434" spans="1:6">
      <c r="A434">
        <v>441</v>
      </c>
      <c r="B434" s="38">
        <v>36112</v>
      </c>
      <c r="C434" t="s">
        <v>687</v>
      </c>
      <c r="D434" s="2">
        <v>124832347.56097561</v>
      </c>
      <c r="E434" s="2">
        <v>65573702.271701217</v>
      </c>
      <c r="F434" s="2">
        <v>65573702.271701217</v>
      </c>
    </row>
    <row r="435" spans="1:6">
      <c r="A435">
        <v>442</v>
      </c>
      <c r="B435" s="38">
        <v>37295</v>
      </c>
      <c r="C435" t="s">
        <v>688</v>
      </c>
      <c r="D435" s="2">
        <v>115143447.69403824</v>
      </c>
      <c r="E435" s="2">
        <v>54250623.775005624</v>
      </c>
      <c r="F435" s="2">
        <v>106139918.23579302</v>
      </c>
    </row>
    <row r="436" spans="1:6">
      <c r="A436">
        <v>443</v>
      </c>
      <c r="B436" s="38">
        <v>37330</v>
      </c>
      <c r="C436" t="s">
        <v>690</v>
      </c>
      <c r="D436" s="2">
        <v>114499468.68008949</v>
      </c>
      <c r="E436" s="2">
        <v>51118981.524300896</v>
      </c>
      <c r="F436" s="2">
        <v>106348137.00528523</v>
      </c>
    </row>
    <row r="437" spans="1:6">
      <c r="A437">
        <v>444</v>
      </c>
      <c r="B437" s="38">
        <v>34880</v>
      </c>
      <c r="C437" t="s">
        <v>692</v>
      </c>
      <c r="D437" s="2">
        <v>134245934.42622951</v>
      </c>
      <c r="E437" s="2">
        <v>54784837.173350818</v>
      </c>
      <c r="F437" s="2">
        <v>179238715.20613772</v>
      </c>
    </row>
    <row r="438" spans="1:6">
      <c r="A438">
        <v>445</v>
      </c>
      <c r="B438" s="38">
        <v>39143</v>
      </c>
      <c r="C438" t="s">
        <v>693</v>
      </c>
      <c r="D438" s="2">
        <v>99694694.9627956</v>
      </c>
      <c r="E438" s="2">
        <v>38798928.043807708</v>
      </c>
      <c r="F438" s="2">
        <v>97442866.257216886</v>
      </c>
    </row>
    <row r="439" spans="1:6">
      <c r="A439">
        <v>446</v>
      </c>
      <c r="B439" s="38">
        <v>40403</v>
      </c>
      <c r="C439" t="s">
        <v>695</v>
      </c>
      <c r="D439" s="2">
        <v>93776361.354391888</v>
      </c>
      <c r="E439" s="2">
        <v>34875225.789457291</v>
      </c>
      <c r="F439" s="2">
        <v>53018687.839843892</v>
      </c>
    </row>
    <row r="440" spans="1:6">
      <c r="A440">
        <v>447</v>
      </c>
      <c r="B440" s="38">
        <v>37708</v>
      </c>
      <c r="C440" t="s">
        <v>697</v>
      </c>
      <c r="D440" s="2">
        <v>111142806.73181327</v>
      </c>
      <c r="E440" s="2">
        <v>40679914.792508148</v>
      </c>
      <c r="F440" s="2">
        <v>96933043.291221514</v>
      </c>
    </row>
    <row r="441" spans="1:6">
      <c r="A441">
        <v>448</v>
      </c>
      <c r="B441" s="38">
        <v>35559</v>
      </c>
      <c r="C441" t="s">
        <v>698</v>
      </c>
      <c r="D441" s="2">
        <v>127873235.47782637</v>
      </c>
      <c r="E441" s="2">
        <v>43147558.783510305</v>
      </c>
      <c r="F441" s="2">
        <v>53678295.822860718</v>
      </c>
    </row>
    <row r="442" spans="1:6">
      <c r="A442">
        <v>449</v>
      </c>
      <c r="B442" s="38">
        <v>37421</v>
      </c>
      <c r="C442" t="s">
        <v>699</v>
      </c>
      <c r="D442" s="2">
        <v>112460544.74708171</v>
      </c>
      <c r="E442" s="2">
        <v>205232680.83319622</v>
      </c>
      <c r="F442" s="2">
        <v>369907049.92713732</v>
      </c>
    </row>
    <row r="443" spans="1:6">
      <c r="A443">
        <v>450</v>
      </c>
      <c r="B443" s="38">
        <v>36735</v>
      </c>
      <c r="C443" t="s">
        <v>701</v>
      </c>
      <c r="D443" s="2">
        <v>117081319.44444443</v>
      </c>
      <c r="E443" s="2">
        <v>171869724.98313078</v>
      </c>
      <c r="F443" s="2">
        <v>231804209.93683448</v>
      </c>
    </row>
    <row r="444" spans="1:6">
      <c r="A444">
        <v>451</v>
      </c>
      <c r="B444" s="38">
        <v>41474</v>
      </c>
      <c r="C444" t="s">
        <v>702</v>
      </c>
      <c r="D444" s="2">
        <v>86609582.35586226</v>
      </c>
      <c r="E444" s="2">
        <v>54917239.009572089</v>
      </c>
      <c r="F444" s="2">
        <v>141423714.71977261</v>
      </c>
    </row>
    <row r="445" spans="1:6">
      <c r="A445">
        <v>452</v>
      </c>
      <c r="B445" s="38">
        <v>38891</v>
      </c>
      <c r="C445" t="s">
        <v>704</v>
      </c>
      <c r="D445" s="2">
        <v>97931850.665352389</v>
      </c>
      <c r="E445" s="2">
        <v>163048379.86667818</v>
      </c>
      <c r="F445" s="2">
        <v>282144735.04641205</v>
      </c>
    </row>
    <row r="446" spans="1:6">
      <c r="A446">
        <v>453</v>
      </c>
      <c r="B446" s="38">
        <v>39066</v>
      </c>
      <c r="C446" t="s">
        <v>705</v>
      </c>
      <c r="D446" s="2">
        <v>98465671.45688802</v>
      </c>
      <c r="E446" s="2">
        <v>99045375.267215073</v>
      </c>
      <c r="F446" s="2">
        <v>171850295.98079288</v>
      </c>
    </row>
    <row r="447" spans="1:6">
      <c r="A447">
        <v>454</v>
      </c>
      <c r="B447" s="38">
        <v>39492</v>
      </c>
      <c r="C447" t="s">
        <v>706</v>
      </c>
      <c r="D447" s="2">
        <v>93864098.009853885</v>
      </c>
      <c r="E447" s="2">
        <v>92348920.984845981</v>
      </c>
      <c r="F447" s="2">
        <v>254442187.87346298</v>
      </c>
    </row>
    <row r="448" spans="1:6">
      <c r="A448">
        <v>455</v>
      </c>
      <c r="B448" s="38">
        <v>39640</v>
      </c>
      <c r="C448" t="s">
        <v>707</v>
      </c>
      <c r="D448" s="2">
        <v>90334657.034787506</v>
      </c>
      <c r="E448" s="2">
        <v>83202602.276095182</v>
      </c>
      <c r="F448" s="2">
        <v>175619401.98277447</v>
      </c>
    </row>
    <row r="449" spans="1:6">
      <c r="A449">
        <v>456</v>
      </c>
      <c r="B449" s="38">
        <v>38499</v>
      </c>
      <c r="C449" t="s">
        <v>709</v>
      </c>
      <c r="D449" s="2">
        <v>101594372.42798354</v>
      </c>
      <c r="E449" s="2">
        <v>195903015.94331276</v>
      </c>
      <c r="F449" s="2">
        <v>235798764.22069961</v>
      </c>
    </row>
    <row r="450" spans="1:6">
      <c r="A450">
        <v>457</v>
      </c>
      <c r="B450" s="38">
        <v>40403</v>
      </c>
      <c r="C450" t="s">
        <v>710</v>
      </c>
      <c r="D450" s="2">
        <v>90466607.424236879</v>
      </c>
      <c r="E450" s="2">
        <v>113710484.12809192</v>
      </c>
      <c r="F450" s="2">
        <v>295967214.41066915</v>
      </c>
    </row>
    <row r="451" spans="1:6">
      <c r="A451">
        <v>458</v>
      </c>
      <c r="B451" s="38">
        <v>36847</v>
      </c>
      <c r="C451" t="s">
        <v>711</v>
      </c>
      <c r="D451" s="2">
        <v>113440241.24066629</v>
      </c>
      <c r="E451" s="2">
        <v>47788363.107139573</v>
      </c>
      <c r="F451" s="2">
        <v>132842531.63695577</v>
      </c>
    </row>
    <row r="452" spans="1:6">
      <c r="A452">
        <v>459</v>
      </c>
      <c r="B452" s="38">
        <v>37764</v>
      </c>
      <c r="C452" t="s">
        <v>713</v>
      </c>
      <c r="D452" s="2">
        <v>106316583.10626704</v>
      </c>
      <c r="E452" s="2">
        <v>318562540.38547683</v>
      </c>
      <c r="F452" s="2">
        <v>634583946.42826152</v>
      </c>
    </row>
    <row r="453" spans="1:6">
      <c r="A453">
        <v>460</v>
      </c>
      <c r="B453" s="38">
        <v>40991</v>
      </c>
      <c r="C453" t="s">
        <v>715</v>
      </c>
      <c r="D453" s="2">
        <v>83997000.767245591</v>
      </c>
      <c r="E453" s="2">
        <v>428395930.11210501</v>
      </c>
      <c r="F453" s="2">
        <v>711794132.32495904</v>
      </c>
    </row>
    <row r="454" spans="1:6">
      <c r="A454">
        <v>461</v>
      </c>
      <c r="B454" s="38">
        <v>40689</v>
      </c>
      <c r="C454" t="s">
        <v>716</v>
      </c>
      <c r="D454" s="2">
        <v>85271282.151139125</v>
      </c>
      <c r="E454" s="2">
        <v>271231219.36310649</v>
      </c>
      <c r="F454" s="2">
        <v>625107040.29033387</v>
      </c>
    </row>
    <row r="455" spans="1:6">
      <c r="A455">
        <v>462</v>
      </c>
      <c r="B455" s="38">
        <v>35206</v>
      </c>
      <c r="C455" t="s">
        <v>718</v>
      </c>
      <c r="D455" s="2">
        <v>123041123.88250321</v>
      </c>
      <c r="E455" s="2">
        <v>278352683.1976884</v>
      </c>
      <c r="F455" s="2">
        <v>703945944.75659013</v>
      </c>
    </row>
    <row r="456" spans="1:6">
      <c r="A456">
        <v>463</v>
      </c>
      <c r="B456" s="38">
        <v>42272</v>
      </c>
      <c r="C456" t="s">
        <v>720</v>
      </c>
      <c r="D456" s="2">
        <v>80977704.931811973</v>
      </c>
      <c r="E456" s="2">
        <v>171774067.93095043</v>
      </c>
      <c r="F456" s="2">
        <v>476665037.65808487</v>
      </c>
    </row>
    <row r="457" spans="1:6">
      <c r="A457">
        <v>464</v>
      </c>
      <c r="B457" s="38">
        <v>33773</v>
      </c>
      <c r="C457" t="s">
        <v>722</v>
      </c>
      <c r="D457" s="2">
        <v>137433951.49786022</v>
      </c>
      <c r="E457" s="2">
        <v>279735873.68512839</v>
      </c>
      <c r="F457" s="2">
        <v>458383958.34681177</v>
      </c>
    </row>
    <row r="458" spans="1:6">
      <c r="A458">
        <v>465</v>
      </c>
      <c r="B458" s="38">
        <v>36287</v>
      </c>
      <c r="C458" t="s">
        <v>723</v>
      </c>
      <c r="D458" s="2">
        <v>115934055.354994</v>
      </c>
      <c r="E458" s="2">
        <v>225180872.08943444</v>
      </c>
      <c r="F458" s="2">
        <v>603415727.68510234</v>
      </c>
    </row>
    <row r="459" spans="1:6">
      <c r="A459">
        <v>466</v>
      </c>
      <c r="B459" s="38">
        <v>38856</v>
      </c>
      <c r="C459" t="s">
        <v>724</v>
      </c>
      <c r="D459" s="2">
        <v>95151802.469135806</v>
      </c>
      <c r="E459" s="2">
        <v>184379620.23219752</v>
      </c>
      <c r="F459" s="2">
        <v>408435837.68736297</v>
      </c>
    </row>
    <row r="460" spans="1:6">
      <c r="A460">
        <v>467</v>
      </c>
      <c r="B460" s="38">
        <v>37428</v>
      </c>
      <c r="C460" t="s">
        <v>725</v>
      </c>
      <c r="D460" s="2">
        <v>107105280.7115064</v>
      </c>
      <c r="E460" s="2">
        <v>195161253.98849916</v>
      </c>
      <c r="F460" s="2">
        <v>329080974.98610342</v>
      </c>
    </row>
    <row r="461" spans="1:6">
      <c r="A461">
        <v>468</v>
      </c>
      <c r="B461" s="38">
        <v>35923</v>
      </c>
      <c r="C461" t="s">
        <v>726</v>
      </c>
      <c r="D461" s="2">
        <v>118355282.55528255</v>
      </c>
      <c r="E461" s="2">
        <v>207809187.45941031</v>
      </c>
      <c r="F461" s="2">
        <v>517012363.13508594</v>
      </c>
    </row>
    <row r="462" spans="1:6">
      <c r="A462">
        <v>469</v>
      </c>
      <c r="B462" s="38">
        <v>41467</v>
      </c>
      <c r="C462" t="s">
        <v>727</v>
      </c>
      <c r="D462" s="2">
        <v>82485316.52939263</v>
      </c>
      <c r="E462" s="2">
        <v>137821132.43302542</v>
      </c>
      <c r="F462" s="2">
        <v>254697962.4146989</v>
      </c>
    </row>
    <row r="463" spans="1:6">
      <c r="A463">
        <v>470</v>
      </c>
      <c r="B463" s="38">
        <v>40893</v>
      </c>
      <c r="C463" t="s">
        <v>728</v>
      </c>
      <c r="D463" s="2">
        <v>85381615.796377048</v>
      </c>
      <c r="E463" s="2">
        <v>142061549.34071133</v>
      </c>
      <c r="F463" s="2">
        <v>372571776.8713842</v>
      </c>
    </row>
    <row r="464" spans="1:6">
      <c r="A464">
        <v>471</v>
      </c>
      <c r="B464" s="38">
        <v>39619</v>
      </c>
      <c r="C464" t="s">
        <v>730</v>
      </c>
      <c r="D464" s="2">
        <v>88057217.284007028</v>
      </c>
      <c r="E464" s="2">
        <v>143444335.18919635</v>
      </c>
      <c r="F464" s="2">
        <v>249575525.26951078</v>
      </c>
    </row>
    <row r="465" spans="1:6">
      <c r="A465">
        <v>472</v>
      </c>
      <c r="B465" s="38">
        <v>38422</v>
      </c>
      <c r="C465" t="s">
        <v>731</v>
      </c>
      <c r="D465" s="2">
        <v>99680496.63735126</v>
      </c>
      <c r="E465" s="2">
        <v>159738010.81342989</v>
      </c>
      <c r="F465" s="2">
        <v>324833833.36904293</v>
      </c>
    </row>
    <row r="466" spans="1:6">
      <c r="A466">
        <v>473</v>
      </c>
      <c r="B466" s="38">
        <v>40228</v>
      </c>
      <c r="C466" t="s">
        <v>733</v>
      </c>
      <c r="D466" s="2">
        <v>88899838.978319749</v>
      </c>
      <c r="E466" s="2">
        <v>142254115.24677843</v>
      </c>
      <c r="F466" s="2">
        <v>332776302.49950862</v>
      </c>
    </row>
    <row r="467" spans="1:6">
      <c r="A467">
        <v>474</v>
      </c>
      <c r="B467" s="38">
        <v>37967</v>
      </c>
      <c r="C467" t="s">
        <v>734</v>
      </c>
      <c r="D467" s="2">
        <v>104548236.57080846</v>
      </c>
      <c r="E467" s="2">
        <v>162945277.2188063</v>
      </c>
      <c r="F467" s="2">
        <v>348518397.13199133</v>
      </c>
    </row>
    <row r="468" spans="1:6">
      <c r="A468">
        <v>475</v>
      </c>
      <c r="B468" s="38">
        <v>39778</v>
      </c>
      <c r="C468" t="s">
        <v>735</v>
      </c>
      <c r="D468" s="2">
        <v>90706084.500411898</v>
      </c>
      <c r="E468" s="2">
        <v>136224710.70787334</v>
      </c>
      <c r="F468" s="2">
        <v>190836030.02929974</v>
      </c>
    </row>
    <row r="469" spans="1:6">
      <c r="A469">
        <v>476</v>
      </c>
      <c r="B469" s="38">
        <v>35608</v>
      </c>
      <c r="C469" t="s">
        <v>737</v>
      </c>
      <c r="D469" s="2">
        <v>120201122.89457268</v>
      </c>
      <c r="E469" s="2">
        <v>168696485.2934373</v>
      </c>
      <c r="F469" s="2">
        <v>362406385.52713662</v>
      </c>
    </row>
    <row r="470" spans="1:6">
      <c r="A470">
        <v>477</v>
      </c>
      <c r="B470" s="38">
        <v>39807</v>
      </c>
      <c r="C470" t="s">
        <v>738</v>
      </c>
      <c r="D470" s="2">
        <v>91654013.737465993</v>
      </c>
      <c r="E470" s="2">
        <v>126141099.11465171</v>
      </c>
      <c r="F470" s="2">
        <v>253731460.13639954</v>
      </c>
    </row>
    <row r="471" spans="1:6">
      <c r="A471">
        <v>478</v>
      </c>
      <c r="B471" s="38">
        <v>37449</v>
      </c>
      <c r="C471" t="s">
        <v>739</v>
      </c>
      <c r="D471" s="2">
        <v>106986340.92171018</v>
      </c>
      <c r="E471" s="2">
        <v>139155146.3655858</v>
      </c>
      <c r="F471" s="2">
        <v>245205356.80423102</v>
      </c>
    </row>
    <row r="472" spans="1:6">
      <c r="A472">
        <v>479</v>
      </c>
      <c r="B472" s="38">
        <v>40585</v>
      </c>
      <c r="C472" t="s">
        <v>740</v>
      </c>
      <c r="D472" s="2">
        <v>87064873.095987976</v>
      </c>
      <c r="E472" s="2">
        <v>112126615.44255771</v>
      </c>
      <c r="F472" s="2">
        <v>233959587.52201223</v>
      </c>
    </row>
    <row r="473" spans="1:6">
      <c r="A473">
        <v>480</v>
      </c>
      <c r="B473" s="38">
        <v>37666</v>
      </c>
      <c r="C473" t="s">
        <v>742</v>
      </c>
      <c r="D473" s="2">
        <v>105233424.35827418</v>
      </c>
      <c r="E473" s="2">
        <v>134887569.31105408</v>
      </c>
      <c r="F473" s="2">
        <v>240435378.5245986</v>
      </c>
    </row>
    <row r="474" spans="1:6">
      <c r="A474">
        <v>481</v>
      </c>
      <c r="B474" s="38">
        <v>39717</v>
      </c>
      <c r="C474" t="s">
        <v>744</v>
      </c>
      <c r="D474" s="2">
        <v>88070096.85396032</v>
      </c>
      <c r="E474" s="2">
        <v>111673700.76184621</v>
      </c>
      <c r="F474" s="2">
        <v>196029249.72853011</v>
      </c>
    </row>
    <row r="475" spans="1:6">
      <c r="A475">
        <v>482</v>
      </c>
      <c r="B475" s="38">
        <v>35587</v>
      </c>
      <c r="C475" t="s">
        <v>745</v>
      </c>
      <c r="D475" s="2">
        <v>120201122.89457268</v>
      </c>
      <c r="E475" s="2">
        <v>151930572.73717406</v>
      </c>
      <c r="F475" s="2">
        <v>336739799.18757957</v>
      </c>
    </row>
    <row r="476" spans="1:6">
      <c r="A476">
        <v>483</v>
      </c>
      <c r="B476" s="38">
        <v>40529</v>
      </c>
      <c r="C476" t="s">
        <v>746</v>
      </c>
      <c r="D476" s="2">
        <v>87910976.872784331</v>
      </c>
      <c r="E476" s="2">
        <v>110159059.43262355</v>
      </c>
      <c r="F476" s="2">
        <v>225024287.95901978</v>
      </c>
    </row>
    <row r="477" spans="1:6">
      <c r="A477">
        <v>484</v>
      </c>
      <c r="B477" s="38">
        <v>37980</v>
      </c>
      <c r="C477" t="s">
        <v>747</v>
      </c>
      <c r="D477" s="2">
        <v>104548236.57080846</v>
      </c>
      <c r="E477" s="2">
        <v>124977764.40446012</v>
      </c>
      <c r="F477" s="2">
        <v>215858011.41821486</v>
      </c>
    </row>
    <row r="478" spans="1:6">
      <c r="A478">
        <v>485</v>
      </c>
      <c r="B478" s="38">
        <v>40193</v>
      </c>
      <c r="C478" t="s">
        <v>749</v>
      </c>
      <c r="D478" s="2">
        <v>88921993.474458545</v>
      </c>
      <c r="E478" s="2">
        <v>105411531.21934864</v>
      </c>
      <c r="F478" s="2">
        <v>176455488.91673705</v>
      </c>
    </row>
    <row r="479" spans="1:6">
      <c r="A479">
        <v>486</v>
      </c>
      <c r="B479" s="38">
        <v>35760</v>
      </c>
      <c r="C479" t="s">
        <v>751</v>
      </c>
      <c r="D479" s="2">
        <v>119307987.61609907</v>
      </c>
      <c r="E479" s="2">
        <v>138686290.72602478</v>
      </c>
      <c r="F479" s="2">
        <v>265451027.56813002</v>
      </c>
    </row>
    <row r="480" spans="1:6">
      <c r="A480">
        <v>487</v>
      </c>
      <c r="B480" s="38">
        <v>36364</v>
      </c>
      <c r="C480" t="s">
        <v>753</v>
      </c>
      <c r="D480" s="2">
        <v>115586322.73545292</v>
      </c>
      <c r="E480" s="2">
        <v>131752377.54028197</v>
      </c>
      <c r="F480" s="2">
        <v>260342161.58347332</v>
      </c>
    </row>
    <row r="481" spans="1:6">
      <c r="A481">
        <v>488</v>
      </c>
      <c r="B481" s="38">
        <v>35384</v>
      </c>
      <c r="C481" t="s">
        <v>755</v>
      </c>
      <c r="D481" s="2">
        <v>121489533.41740228</v>
      </c>
      <c r="E481" s="2">
        <v>137379656.71186635</v>
      </c>
      <c r="F481" s="2">
        <v>379958515.76292562</v>
      </c>
    </row>
    <row r="482" spans="1:6">
      <c r="A482">
        <v>489</v>
      </c>
      <c r="B482" s="38">
        <v>41929</v>
      </c>
      <c r="C482" t="s">
        <v>757</v>
      </c>
      <c r="D482" s="2">
        <v>81152325.076969087</v>
      </c>
      <c r="E482" s="2">
        <v>86990822.003803194</v>
      </c>
      <c r="F482" s="2">
        <v>214805734.0000295</v>
      </c>
    </row>
    <row r="483" spans="1:6">
      <c r="A483">
        <v>490</v>
      </c>
      <c r="B483" s="38">
        <v>38758</v>
      </c>
      <c r="C483" t="s">
        <v>758</v>
      </c>
      <c r="D483" s="2">
        <v>96971514.846502274</v>
      </c>
      <c r="E483" s="2">
        <v>99670321.803331658</v>
      </c>
      <c r="F483" s="2">
        <v>192641761.66241571</v>
      </c>
    </row>
    <row r="484" spans="1:6">
      <c r="A484">
        <v>491</v>
      </c>
      <c r="B484" s="38">
        <v>40732</v>
      </c>
      <c r="C484" t="s">
        <v>759</v>
      </c>
      <c r="D484" s="2">
        <v>85287134.497747004</v>
      </c>
      <c r="E484" s="2">
        <v>85671849.836217806</v>
      </c>
      <c r="F484" s="2">
        <v>182093922.29541612</v>
      </c>
    </row>
    <row r="485" spans="1:6">
      <c r="A485">
        <v>492</v>
      </c>
      <c r="B485" s="38">
        <v>39794</v>
      </c>
      <c r="C485" t="s">
        <v>6935</v>
      </c>
      <c r="D485" s="2">
        <v>91654013.737465993</v>
      </c>
      <c r="E485" s="2">
        <v>90928776.148914516</v>
      </c>
      <c r="F485" s="2">
        <v>267019050.04202104</v>
      </c>
    </row>
    <row r="486" spans="1:6">
      <c r="A486">
        <v>493</v>
      </c>
      <c r="B486" s="38">
        <v>35650</v>
      </c>
      <c r="C486" t="s">
        <v>761</v>
      </c>
      <c r="D486" s="2">
        <v>119827363.1840796</v>
      </c>
      <c r="E486" s="2">
        <v>114014223.24919155</v>
      </c>
      <c r="F486" s="2">
        <v>213867455.41949007</v>
      </c>
    </row>
    <row r="487" spans="1:6">
      <c r="A487">
        <v>494</v>
      </c>
      <c r="B487" s="38">
        <v>35958</v>
      </c>
      <c r="C487" t="s">
        <v>762</v>
      </c>
      <c r="D487" s="2">
        <v>118210061.34969325</v>
      </c>
      <c r="E487" s="2">
        <v>109845656.30541104</v>
      </c>
      <c r="F487" s="2">
        <v>243512726.38036808</v>
      </c>
    </row>
    <row r="488" spans="1:6">
      <c r="A488">
        <v>495</v>
      </c>
      <c r="B488" s="38">
        <v>37400</v>
      </c>
      <c r="C488" t="s">
        <v>764</v>
      </c>
      <c r="D488" s="2">
        <v>107164849.83314794</v>
      </c>
      <c r="E488" s="2">
        <v>98076346.270467192</v>
      </c>
      <c r="F488" s="2">
        <v>142683715.01351503</v>
      </c>
    </row>
    <row r="489" spans="1:6">
      <c r="A489">
        <v>496</v>
      </c>
      <c r="B489" s="38">
        <v>37050</v>
      </c>
      <c r="C489" t="s">
        <v>765</v>
      </c>
      <c r="D489" s="2">
        <v>108248539.32584271</v>
      </c>
      <c r="E489" s="2">
        <v>94410274.733466297</v>
      </c>
      <c r="F489" s="2">
        <v>199015498.38364607</v>
      </c>
    </row>
    <row r="490" spans="1:6">
      <c r="A490">
        <v>497</v>
      </c>
      <c r="B490" s="38">
        <v>35888</v>
      </c>
      <c r="C490" t="s">
        <v>766</v>
      </c>
      <c r="D490" s="2">
        <v>118573784.61538461</v>
      </c>
      <c r="E490" s="2">
        <v>102444235.67715077</v>
      </c>
      <c r="F490" s="2">
        <v>201645565.79323691</v>
      </c>
    </row>
    <row r="491" spans="1:6">
      <c r="A491">
        <v>498</v>
      </c>
      <c r="B491" s="38">
        <v>38198</v>
      </c>
      <c r="C491" t="s">
        <v>768</v>
      </c>
      <c r="D491" s="2">
        <v>101733051.74234425</v>
      </c>
      <c r="E491" s="2">
        <v>83864545.356298849</v>
      </c>
      <c r="F491" s="2">
        <v>122268772.38903379</v>
      </c>
    </row>
    <row r="492" spans="1:6">
      <c r="A492">
        <v>499</v>
      </c>
      <c r="B492" s="38">
        <v>39043</v>
      </c>
      <c r="C492" t="s">
        <v>770</v>
      </c>
      <c r="D492" s="2">
        <v>95624019.851116627</v>
      </c>
      <c r="E492" s="2">
        <v>76545373.595275432</v>
      </c>
      <c r="F492" s="2">
        <v>216395502.6275335</v>
      </c>
    </row>
    <row r="493" spans="1:6">
      <c r="A493">
        <v>500</v>
      </c>
      <c r="B493" s="38">
        <v>38527</v>
      </c>
      <c r="C493" t="s">
        <v>772</v>
      </c>
      <c r="D493" s="2">
        <v>99065501.285347044</v>
      </c>
      <c r="E493" s="2">
        <v>78401872.928673521</v>
      </c>
      <c r="F493" s="2">
        <v>162417029.96410283</v>
      </c>
    </row>
    <row r="494" spans="1:6">
      <c r="A494">
        <v>501</v>
      </c>
      <c r="B494" s="38">
        <v>36526</v>
      </c>
      <c r="C494" t="s">
        <v>773</v>
      </c>
      <c r="D494" s="2">
        <v>114148341.23222749</v>
      </c>
      <c r="E494" s="2">
        <v>86334996.35950236</v>
      </c>
      <c r="F494" s="2">
        <v>86334996.35950236</v>
      </c>
    </row>
    <row r="495" spans="1:6">
      <c r="A495">
        <v>502</v>
      </c>
      <c r="B495" s="38">
        <v>37323</v>
      </c>
      <c r="C495" t="s">
        <v>774</v>
      </c>
      <c r="D495" s="2">
        <v>107764205.81655481</v>
      </c>
      <c r="E495" s="2">
        <v>76357431.267376959</v>
      </c>
      <c r="F495" s="2">
        <v>133336099.56526846</v>
      </c>
    </row>
    <row r="496" spans="1:6">
      <c r="A496">
        <v>503</v>
      </c>
      <c r="B496" s="38">
        <v>36070</v>
      </c>
      <c r="C496" t="s">
        <v>775</v>
      </c>
      <c r="D496" s="2">
        <v>117489268.29268292</v>
      </c>
      <c r="E496" s="2">
        <v>81486213.790725604</v>
      </c>
      <c r="F496" s="2">
        <v>104984067.44926219</v>
      </c>
    </row>
    <row r="497" spans="1:6">
      <c r="A497">
        <v>504</v>
      </c>
      <c r="B497" s="38">
        <v>36154</v>
      </c>
      <c r="C497" t="s">
        <v>777</v>
      </c>
      <c r="D497" s="2">
        <v>117560951.79987797</v>
      </c>
      <c r="E497" s="2">
        <v>74404380.766082972</v>
      </c>
      <c r="F497" s="2">
        <v>74404380.766082972</v>
      </c>
    </row>
    <row r="498" spans="1:6">
      <c r="A498">
        <v>505</v>
      </c>
      <c r="B498" s="38">
        <v>38653</v>
      </c>
      <c r="C498" t="s">
        <v>779</v>
      </c>
      <c r="D498" s="2">
        <v>96728112.449799195</v>
      </c>
      <c r="E498" s="2">
        <v>55105202.819317274</v>
      </c>
      <c r="F498" s="2">
        <v>171058027.61851406</v>
      </c>
    </row>
    <row r="499" spans="1:6">
      <c r="A499">
        <v>506</v>
      </c>
      <c r="B499" s="38">
        <v>36840</v>
      </c>
      <c r="C499" t="s">
        <v>780</v>
      </c>
      <c r="D499" s="2">
        <v>110673406.08845492</v>
      </c>
      <c r="E499" s="2">
        <v>54565960.993469268</v>
      </c>
      <c r="F499" s="2">
        <v>80612283.075950608</v>
      </c>
    </row>
    <row r="500" spans="1:6">
      <c r="A500">
        <v>507</v>
      </c>
      <c r="B500" s="38">
        <v>40081</v>
      </c>
      <c r="C500" t="s">
        <v>782</v>
      </c>
      <c r="D500" s="2">
        <v>89217619.195347488</v>
      </c>
      <c r="E500" s="2">
        <v>43022712.146261737</v>
      </c>
      <c r="F500" s="2">
        <v>133456566.00044452</v>
      </c>
    </row>
    <row r="501" spans="1:6">
      <c r="A501">
        <v>508</v>
      </c>
      <c r="B501" s="38">
        <v>37050</v>
      </c>
      <c r="C501" t="s">
        <v>783</v>
      </c>
      <c r="D501" s="2">
        <v>108248539.32584271</v>
      </c>
      <c r="E501" s="2">
        <v>51839053.692707866</v>
      </c>
      <c r="F501" s="2">
        <v>133067131.16851686</v>
      </c>
    </row>
    <row r="502" spans="1:6">
      <c r="A502">
        <v>509</v>
      </c>
      <c r="B502" s="38">
        <v>38590</v>
      </c>
      <c r="C502" t="s">
        <v>785</v>
      </c>
      <c r="D502" s="2">
        <v>98107128.309572309</v>
      </c>
      <c r="E502" s="2">
        <v>46477808.10190428</v>
      </c>
      <c r="F502" s="2">
        <v>129133063.70271894</v>
      </c>
    </row>
    <row r="503" spans="1:6">
      <c r="A503">
        <v>510</v>
      </c>
      <c r="B503" s="38">
        <v>35412</v>
      </c>
      <c r="C503" t="s">
        <v>787</v>
      </c>
      <c r="D503" s="2">
        <v>121489533.41740228</v>
      </c>
      <c r="E503" s="2">
        <v>57359790.40038462</v>
      </c>
      <c r="F503" s="2">
        <v>153943969.46721944</v>
      </c>
    </row>
    <row r="504" spans="1:6">
      <c r="A504">
        <v>511</v>
      </c>
      <c r="B504" s="38">
        <v>38821</v>
      </c>
      <c r="C504" t="s">
        <v>789</v>
      </c>
      <c r="D504" s="2">
        <v>95624019.851116627</v>
      </c>
      <c r="E504" s="2">
        <v>44685159.460238218</v>
      </c>
      <c r="F504" s="2">
        <v>118347474.83350372</v>
      </c>
    </row>
    <row r="505" spans="1:6">
      <c r="A505">
        <v>512</v>
      </c>
      <c r="B505" s="38">
        <v>41628</v>
      </c>
      <c r="C505" t="s">
        <v>791</v>
      </c>
      <c r="D505" s="2">
        <v>82678921.60017851</v>
      </c>
      <c r="E505" s="2">
        <v>37284184.747469418</v>
      </c>
      <c r="F505" s="2">
        <v>134953424.22705099</v>
      </c>
    </row>
    <row r="506" spans="1:6">
      <c r="A506">
        <v>513</v>
      </c>
      <c r="B506" s="38">
        <v>36882</v>
      </c>
      <c r="C506" t="s">
        <v>792</v>
      </c>
      <c r="D506" s="2">
        <v>110737011.49425288</v>
      </c>
      <c r="E506" s="2">
        <v>47847726.864011496</v>
      </c>
      <c r="F506" s="2">
        <v>92125645.45167242</v>
      </c>
    </row>
    <row r="507" spans="1:6">
      <c r="A507">
        <v>514</v>
      </c>
      <c r="B507" s="38">
        <v>35405</v>
      </c>
      <c r="C507" t="s">
        <v>793</v>
      </c>
      <c r="D507" s="2">
        <v>121489533.41740228</v>
      </c>
      <c r="E507" s="2">
        <v>49975159.970807068</v>
      </c>
      <c r="F507" s="2">
        <v>241321175.10321566</v>
      </c>
    </row>
    <row r="508" spans="1:6">
      <c r="A508">
        <v>515</v>
      </c>
      <c r="B508" s="38">
        <v>42300</v>
      </c>
      <c r="C508" t="s">
        <v>795</v>
      </c>
      <c r="D508" s="2">
        <v>81014135.67218022</v>
      </c>
      <c r="E508" s="2">
        <v>27714591.503376249</v>
      </c>
      <c r="F508" s="2">
        <v>132898024.65677479</v>
      </c>
    </row>
    <row r="509" spans="1:6">
      <c r="A509">
        <v>516</v>
      </c>
      <c r="B509" s="38">
        <v>41691</v>
      </c>
      <c r="C509" t="s">
        <v>797</v>
      </c>
      <c r="D509" s="2">
        <v>82068991.954204142</v>
      </c>
      <c r="E509" s="2">
        <v>23768239.785796128</v>
      </c>
      <c r="F509" s="2">
        <v>111274302.4569663</v>
      </c>
    </row>
    <row r="510" spans="1:6">
      <c r="A510">
        <v>517</v>
      </c>
      <c r="B510" s="38">
        <v>36658</v>
      </c>
      <c r="C510" t="s">
        <v>798</v>
      </c>
      <c r="D510" s="2">
        <v>112351253.64431487</v>
      </c>
      <c r="E510" s="2">
        <v>30154634.095072888</v>
      </c>
      <c r="F510" s="2">
        <v>41746443.793230325</v>
      </c>
    </row>
    <row r="511" spans="1:6">
      <c r="A511">
        <v>518</v>
      </c>
      <c r="B511" s="38">
        <v>37939</v>
      </c>
      <c r="C511" t="s">
        <v>799</v>
      </c>
      <c r="D511" s="2">
        <v>104434905.1490515</v>
      </c>
      <c r="E511" s="2">
        <v>27349961.24368564</v>
      </c>
      <c r="F511" s="2">
        <v>71199360.784205973</v>
      </c>
    </row>
    <row r="512" spans="1:6">
      <c r="A512">
        <v>519</v>
      </c>
      <c r="B512" s="38">
        <v>40165</v>
      </c>
      <c r="C512" t="s">
        <v>800</v>
      </c>
      <c r="D512" s="2">
        <v>89225882.036962435</v>
      </c>
      <c r="E512" s="2">
        <v>21946181.974192981</v>
      </c>
      <c r="F512" s="2">
        <v>59679688.148007169</v>
      </c>
    </row>
    <row r="513" spans="1:6">
      <c r="A513">
        <v>520</v>
      </c>
      <c r="B513" s="38">
        <v>37951</v>
      </c>
      <c r="C513" t="s">
        <v>801</v>
      </c>
      <c r="D513" s="2">
        <v>104434905.1490515</v>
      </c>
      <c r="E513" s="2">
        <v>25430864.121230356</v>
      </c>
      <c r="F513" s="2">
        <v>34859306.102720872</v>
      </c>
    </row>
    <row r="514" spans="1:6">
      <c r="A514">
        <v>521</v>
      </c>
      <c r="B514" s="38">
        <v>40290</v>
      </c>
      <c r="C514" t="s">
        <v>803</v>
      </c>
      <c r="D514" s="2">
        <v>88382773.18826288</v>
      </c>
      <c r="E514" s="2">
        <v>21457480.187088609</v>
      </c>
      <c r="F514" s="2">
        <v>95881532.244494498</v>
      </c>
    </row>
    <row r="515" spans="1:6">
      <c r="A515">
        <v>522</v>
      </c>
      <c r="B515" s="38">
        <v>36124</v>
      </c>
      <c r="C515" t="s">
        <v>805</v>
      </c>
      <c r="D515" s="2">
        <v>117489268.29268292</v>
      </c>
      <c r="E515" s="2">
        <v>26904836.832804877</v>
      </c>
      <c r="F515" s="2">
        <v>101528145.58890243</v>
      </c>
    </row>
    <row r="516" spans="1:6">
      <c r="A516">
        <v>523</v>
      </c>
      <c r="B516" s="38">
        <v>35789</v>
      </c>
      <c r="C516" t="s">
        <v>807</v>
      </c>
      <c r="D516" s="2">
        <v>119455920.64476131</v>
      </c>
      <c r="E516" s="2">
        <v>26356013.704352137</v>
      </c>
      <c r="F516" s="2">
        <v>31119944.190446369</v>
      </c>
    </row>
    <row r="517" spans="1:6">
      <c r="A517">
        <v>524</v>
      </c>
      <c r="B517" s="38">
        <v>36840</v>
      </c>
      <c r="C517" t="s">
        <v>808</v>
      </c>
      <c r="D517" s="2">
        <v>110673406.08845492</v>
      </c>
      <c r="E517" s="2">
        <v>24183370.471970133</v>
      </c>
      <c r="F517" s="2">
        <v>46294642.880855829</v>
      </c>
    </row>
    <row r="518" spans="1:6">
      <c r="A518">
        <v>525</v>
      </c>
      <c r="B518" s="38">
        <v>39066</v>
      </c>
      <c r="C518" t="s">
        <v>809</v>
      </c>
      <c r="D518" s="2">
        <v>95481863.230921715</v>
      </c>
      <c r="E518" s="2">
        <v>18061305.088399407</v>
      </c>
      <c r="F518" s="2">
        <v>135256913.67085728</v>
      </c>
    </row>
    <row r="519" spans="1:6">
      <c r="A519">
        <v>526</v>
      </c>
      <c r="B519" s="38">
        <v>39311</v>
      </c>
      <c r="C519" t="s">
        <v>811</v>
      </c>
      <c r="D519" s="2">
        <v>92672749.222045332</v>
      </c>
      <c r="E519" s="2">
        <v>17462084.028352659</v>
      </c>
      <c r="F519" s="2">
        <v>46506709.440911517</v>
      </c>
    </row>
    <row r="520" spans="1:6">
      <c r="A520">
        <v>527</v>
      </c>
      <c r="B520" s="38">
        <v>36693</v>
      </c>
      <c r="C520" t="s">
        <v>813</v>
      </c>
      <c r="D520" s="2">
        <v>111764733.1786543</v>
      </c>
      <c r="E520" s="2">
        <v>12718309.723839907</v>
      </c>
      <c r="F520" s="2">
        <v>12718309.723839907</v>
      </c>
    </row>
    <row r="521" spans="1:6">
      <c r="A521">
        <v>528</v>
      </c>
      <c r="B521" s="38">
        <v>38597</v>
      </c>
      <c r="C521" t="s">
        <v>814</v>
      </c>
      <c r="D521" s="2">
        <v>96922736.418511063</v>
      </c>
      <c r="E521" s="2">
        <v>2302461.3918661969</v>
      </c>
      <c r="F521" s="2">
        <v>7633211.8948843051</v>
      </c>
    </row>
    <row r="522" spans="1:6">
      <c r="A522">
        <v>529</v>
      </c>
      <c r="B522" s="38">
        <v>42369</v>
      </c>
      <c r="C522" t="s">
        <v>816</v>
      </c>
      <c r="D522" s="2">
        <v>81463862.17101787</v>
      </c>
      <c r="E522" s="2">
        <v>0</v>
      </c>
      <c r="F522" s="2">
        <v>4617769.8624796532</v>
      </c>
    </row>
    <row r="523" spans="1:6">
      <c r="A523">
        <v>530</v>
      </c>
      <c r="B523" s="38">
        <v>34500</v>
      </c>
      <c r="C523" t="s">
        <v>52</v>
      </c>
      <c r="D523" s="2">
        <v>129051641.21621622</v>
      </c>
      <c r="E523" s="2">
        <v>688026115.26635134</v>
      </c>
      <c r="F523" s="2">
        <v>1607010501.0771623</v>
      </c>
    </row>
    <row r="524" spans="1:6">
      <c r="A524">
        <v>531</v>
      </c>
      <c r="B524" s="38">
        <v>40949</v>
      </c>
      <c r="C524" t="s">
        <v>817</v>
      </c>
      <c r="D524" s="2">
        <v>83576984.402384222</v>
      </c>
      <c r="E524" s="2">
        <v>109877592.877938</v>
      </c>
      <c r="F524" s="2">
        <v>336578440.74876463</v>
      </c>
    </row>
    <row r="525" spans="1:6">
      <c r="A525">
        <v>532</v>
      </c>
      <c r="B525" s="38">
        <v>40858</v>
      </c>
      <c r="C525" t="s">
        <v>818</v>
      </c>
      <c r="D525" s="2">
        <v>84106382.884674907</v>
      </c>
      <c r="E525" s="2">
        <v>78951574.008402959</v>
      </c>
      <c r="F525" s="2">
        <v>160248441.72789198</v>
      </c>
    </row>
    <row r="526" spans="1:6">
      <c r="A526">
        <v>533</v>
      </c>
      <c r="B526" s="38">
        <v>37246</v>
      </c>
      <c r="C526" t="s">
        <v>820</v>
      </c>
      <c r="D526" s="2">
        <v>106318811.54499151</v>
      </c>
      <c r="E526" s="2">
        <v>232686891.98408604</v>
      </c>
      <c r="F526" s="2">
        <v>433001158.87647992</v>
      </c>
    </row>
    <row r="527" spans="1:6">
      <c r="A527">
        <v>534</v>
      </c>
      <c r="B527" s="38">
        <v>41544</v>
      </c>
      <c r="C527" t="s">
        <v>822</v>
      </c>
      <c r="D527" s="2">
        <v>80233244.643368125</v>
      </c>
      <c r="E527" s="2">
        <v>123223417.53606039</v>
      </c>
      <c r="F527" s="2">
        <v>282248878.66101074</v>
      </c>
    </row>
    <row r="528" spans="1:6">
      <c r="A528">
        <v>535</v>
      </c>
      <c r="B528" s="38">
        <v>37533</v>
      </c>
      <c r="C528" t="s">
        <v>823</v>
      </c>
      <c r="D528" s="2">
        <v>103621257.58411473</v>
      </c>
      <c r="E528" s="2">
        <v>123489198.96999449</v>
      </c>
      <c r="F528" s="2">
        <v>274271413.53149474</v>
      </c>
    </row>
    <row r="529" spans="1:6">
      <c r="A529">
        <v>536</v>
      </c>
      <c r="B529" s="38">
        <v>38051</v>
      </c>
      <c r="C529" t="s">
        <v>824</v>
      </c>
      <c r="D529" s="2">
        <v>100248313.76734258</v>
      </c>
      <c r="E529" s="2">
        <v>86479247.713676631</v>
      </c>
      <c r="F529" s="2">
        <v>138916827.22274813</v>
      </c>
    </row>
    <row r="530" spans="1:6">
      <c r="A530">
        <v>537</v>
      </c>
      <c r="B530" s="38">
        <v>37813</v>
      </c>
      <c r="C530" t="s">
        <v>825</v>
      </c>
      <c r="D530" s="2">
        <v>102156247.96084829</v>
      </c>
      <c r="E530" s="2">
        <v>87049177.699902117</v>
      </c>
      <c r="F530" s="2">
        <v>234782828.59712887</v>
      </c>
    </row>
    <row r="531" spans="1:6">
      <c r="A531">
        <v>538</v>
      </c>
      <c r="B531" s="38">
        <v>38219</v>
      </c>
      <c r="C531" t="s">
        <v>827</v>
      </c>
      <c r="D531" s="2">
        <v>99137382.585751995</v>
      </c>
      <c r="E531" s="2">
        <v>53146359.884638526</v>
      </c>
      <c r="F531" s="2">
        <v>55869686.662126653</v>
      </c>
    </row>
    <row r="532" spans="1:6">
      <c r="A532">
        <v>539</v>
      </c>
      <c r="B532" s="38">
        <v>41274</v>
      </c>
      <c r="C532" t="s">
        <v>829</v>
      </c>
      <c r="D532" s="2">
        <v>81402924.203291789</v>
      </c>
      <c r="E532" s="2">
        <v>0</v>
      </c>
      <c r="F532" s="2">
        <v>63653861.031201951</v>
      </c>
    </row>
    <row r="533" spans="1:6">
      <c r="A533">
        <v>540</v>
      </c>
      <c r="B533" s="38">
        <v>42412</v>
      </c>
      <c r="C533" t="s">
        <v>830</v>
      </c>
      <c r="D533" s="2">
        <v>78723076.955518737</v>
      </c>
      <c r="E533" s="2">
        <v>1331906.0890848592</v>
      </c>
      <c r="F533" s="2">
        <v>92283810.582149312</v>
      </c>
    </row>
    <row r="534" spans="1:6">
      <c r="A534">
        <v>541</v>
      </c>
      <c r="B534" s="38">
        <v>41458</v>
      </c>
      <c r="C534" t="s">
        <v>42</v>
      </c>
      <c r="D534" s="2">
        <v>78361050.702923</v>
      </c>
      <c r="E534" s="2">
        <v>379499872.31547207</v>
      </c>
      <c r="F534" s="2">
        <v>1005159637.4967551</v>
      </c>
    </row>
    <row r="535" spans="1:6">
      <c r="A535">
        <v>542</v>
      </c>
      <c r="B535" s="38">
        <v>37778</v>
      </c>
      <c r="C535" t="s">
        <v>831</v>
      </c>
      <c r="D535" s="2">
        <v>99645225.911812752</v>
      </c>
      <c r="E535" s="2">
        <v>166669827.59648341</v>
      </c>
      <c r="F535" s="2">
        <v>309963004.50610238</v>
      </c>
    </row>
    <row r="536" spans="1:6">
      <c r="A536">
        <v>543</v>
      </c>
      <c r="B536" s="38">
        <v>39076</v>
      </c>
      <c r="C536" t="s">
        <v>833</v>
      </c>
      <c r="D536" s="2">
        <v>90707770.069375619</v>
      </c>
      <c r="E536" s="2">
        <v>42432597.13924183</v>
      </c>
      <c r="F536" s="2">
        <v>83371653.845069379</v>
      </c>
    </row>
    <row r="537" spans="1:6">
      <c r="A537">
        <v>544</v>
      </c>
      <c r="B537" s="38">
        <v>36707</v>
      </c>
      <c r="C537" t="s">
        <v>834</v>
      </c>
      <c r="D537" s="2">
        <v>106176496.51972158</v>
      </c>
      <c r="E537" s="2">
        <v>36324390.489153132</v>
      </c>
      <c r="F537" s="2">
        <v>49078143.604002319</v>
      </c>
    </row>
    <row r="538" spans="1:6">
      <c r="A538">
        <v>545</v>
      </c>
      <c r="B538" s="38">
        <v>42559</v>
      </c>
      <c r="C538" t="s">
        <v>835</v>
      </c>
      <c r="D538" s="2">
        <v>75064201.922317758</v>
      </c>
      <c r="E538" s="2">
        <v>365702412.88854629</v>
      </c>
      <c r="F538" s="2">
        <v>848915702.06314647</v>
      </c>
    </row>
    <row r="539" spans="1:6">
      <c r="A539">
        <v>546</v>
      </c>
      <c r="B539" s="38">
        <v>35248</v>
      </c>
      <c r="C539" t="s">
        <v>836</v>
      </c>
      <c r="D539" s="2">
        <v>115057165.60509555</v>
      </c>
      <c r="E539" s="2">
        <v>469692889.00964969</v>
      </c>
      <c r="F539" s="2">
        <v>1253971042.4772868</v>
      </c>
    </row>
    <row r="540" spans="1:6">
      <c r="A540">
        <v>547</v>
      </c>
      <c r="B540" s="38">
        <v>35572</v>
      </c>
      <c r="C540" t="s">
        <v>838</v>
      </c>
      <c r="D540" s="2">
        <v>112829325.4216115</v>
      </c>
      <c r="E540" s="2">
        <v>344635939.39529669</v>
      </c>
      <c r="F540" s="2">
        <v>930674945.82227981</v>
      </c>
    </row>
    <row r="541" spans="1:6">
      <c r="A541">
        <v>548</v>
      </c>
      <c r="B541" s="38">
        <v>38807</v>
      </c>
      <c r="C541" t="s">
        <v>840</v>
      </c>
      <c r="D541" s="2">
        <v>90410285.285285279</v>
      </c>
      <c r="E541" s="2">
        <v>235465295.59415916</v>
      </c>
      <c r="F541" s="2">
        <v>785845334.17190182</v>
      </c>
    </row>
    <row r="542" spans="1:6">
      <c r="A542">
        <v>549</v>
      </c>
      <c r="B542" s="38">
        <v>38499</v>
      </c>
      <c r="C542" t="s">
        <v>841</v>
      </c>
      <c r="D542" s="2">
        <v>92921682.098765433</v>
      </c>
      <c r="E542" s="2">
        <v>239856286.10809156</v>
      </c>
      <c r="F542" s="2">
        <v>689552680.81171811</v>
      </c>
    </row>
    <row r="543" spans="1:6">
      <c r="A543">
        <v>550</v>
      </c>
      <c r="B543" s="38">
        <v>40354</v>
      </c>
      <c r="C543" t="s">
        <v>843</v>
      </c>
      <c r="D543" s="2">
        <v>82875576.35400179</v>
      </c>
      <c r="E543" s="2">
        <v>179012555.46375793</v>
      </c>
      <c r="F543" s="2">
        <v>300808982.11084348</v>
      </c>
    </row>
    <row r="544" spans="1:6">
      <c r="A544">
        <v>551</v>
      </c>
      <c r="B544" s="38">
        <v>38261</v>
      </c>
      <c r="C544" t="s">
        <v>844</v>
      </c>
      <c r="D544" s="2">
        <v>94625327.396542698</v>
      </c>
      <c r="E544" s="2">
        <v>203648844.60974333</v>
      </c>
      <c r="F544" s="2">
        <v>469236959.44305396</v>
      </c>
    </row>
    <row r="545" spans="1:6">
      <c r="A545">
        <v>552</v>
      </c>
      <c r="B545" s="38">
        <v>36721</v>
      </c>
      <c r="C545" t="s">
        <v>846</v>
      </c>
      <c r="D545" s="2">
        <v>104536892.3611111</v>
      </c>
      <c r="E545" s="2">
        <v>219248314.45949653</v>
      </c>
      <c r="F545" s="2">
        <v>413045774.64468169</v>
      </c>
    </row>
    <row r="546" spans="1:6">
      <c r="A546">
        <v>553</v>
      </c>
      <c r="B546" s="38">
        <v>39626</v>
      </c>
      <c r="C546" t="s">
        <v>847</v>
      </c>
      <c r="D546" s="2">
        <v>82553641.203756601</v>
      </c>
      <c r="E546" s="2">
        <v>148055608.77454928</v>
      </c>
      <c r="F546" s="2">
        <v>376903007.74800628</v>
      </c>
    </row>
    <row r="547" spans="1:6">
      <c r="A547">
        <v>554</v>
      </c>
      <c r="B547" s="38">
        <v>35223</v>
      </c>
      <c r="C547" t="s">
        <v>848</v>
      </c>
      <c r="D547" s="2">
        <v>115277440.97000641</v>
      </c>
      <c r="E547" s="2">
        <v>206069201.86906832</v>
      </c>
      <c r="F547" s="2">
        <v>516549776.21495223</v>
      </c>
    </row>
    <row r="548" spans="1:6">
      <c r="A548">
        <v>555</v>
      </c>
      <c r="B548" s="38">
        <v>38030</v>
      </c>
      <c r="C548" t="s">
        <v>850</v>
      </c>
      <c r="D548" s="2">
        <v>97013829.21589689</v>
      </c>
      <c r="E548" s="2">
        <v>156226972.70513427</v>
      </c>
      <c r="F548" s="2">
        <v>253949215.01121375</v>
      </c>
    </row>
    <row r="549" spans="1:6">
      <c r="A549">
        <v>556</v>
      </c>
      <c r="B549" s="38">
        <v>39283</v>
      </c>
      <c r="C549" t="s">
        <v>851</v>
      </c>
      <c r="D549" s="2">
        <v>86721371.682053193</v>
      </c>
      <c r="E549" s="2">
        <v>137449730.66215873</v>
      </c>
      <c r="F549" s="2">
        <v>234577666.9460583</v>
      </c>
    </row>
    <row r="550" spans="1:6">
      <c r="A550">
        <v>557</v>
      </c>
      <c r="B550" s="38">
        <v>41425</v>
      </c>
      <c r="C550" t="s">
        <v>852</v>
      </c>
      <c r="D550" s="2">
        <v>77546094.571680009</v>
      </c>
      <c r="E550" s="2">
        <v>121720474.45799224</v>
      </c>
      <c r="F550" s="2">
        <v>363664289.52163386</v>
      </c>
    </row>
    <row r="551" spans="1:6">
      <c r="A551">
        <v>558</v>
      </c>
      <c r="B551" s="38">
        <v>39066</v>
      </c>
      <c r="C551" t="s">
        <v>853</v>
      </c>
      <c r="D551" s="2">
        <v>89514246.778989106</v>
      </c>
      <c r="E551" s="2">
        <v>123369675.9190684</v>
      </c>
      <c r="F551" s="2">
        <v>185841953.9981913</v>
      </c>
    </row>
    <row r="552" spans="1:6">
      <c r="A552">
        <v>559</v>
      </c>
      <c r="B552" s="38">
        <v>36364</v>
      </c>
      <c r="C552" t="s">
        <v>854</v>
      </c>
      <c r="D552" s="2">
        <v>108362177.56448711</v>
      </c>
      <c r="E552" s="2">
        <v>140708959.41298741</v>
      </c>
      <c r="F552" s="2">
        <v>140708959.41298741</v>
      </c>
    </row>
    <row r="553" spans="1:6">
      <c r="A553">
        <v>560</v>
      </c>
      <c r="B553" s="38">
        <v>40858</v>
      </c>
      <c r="C553" t="s">
        <v>855</v>
      </c>
      <c r="D553" s="2">
        <v>79847831.852539465</v>
      </c>
      <c r="E553" s="2">
        <v>88901529.445701286</v>
      </c>
      <c r="F553" s="2">
        <v>225237356.48258412</v>
      </c>
    </row>
    <row r="554" spans="1:6">
      <c r="A554">
        <v>561</v>
      </c>
      <c r="B554" s="38">
        <v>38156</v>
      </c>
      <c r="C554" t="s">
        <v>857</v>
      </c>
      <c r="D554" s="2">
        <v>95223906.167633116</v>
      </c>
      <c r="E554" s="2">
        <v>97857112.530453369</v>
      </c>
      <c r="F554" s="2">
        <v>277639847.37494469</v>
      </c>
    </row>
    <row r="555" spans="1:6">
      <c r="A555">
        <v>562</v>
      </c>
      <c r="B555" s="38">
        <v>38401</v>
      </c>
      <c r="C555" t="s">
        <v>858</v>
      </c>
      <c r="D555" s="2">
        <v>94181308.654848799</v>
      </c>
      <c r="E555" s="2">
        <v>95407144.941783115</v>
      </c>
      <c r="F555" s="2">
        <v>278267982.78979665</v>
      </c>
    </row>
    <row r="556" spans="1:6">
      <c r="A556">
        <v>563</v>
      </c>
      <c r="B556" s="38">
        <v>38919</v>
      </c>
      <c r="C556" t="s">
        <v>860</v>
      </c>
      <c r="D556" s="2">
        <v>88766461.916461915</v>
      </c>
      <c r="E556" s="2">
        <v>87181696.518574938</v>
      </c>
      <c r="F556" s="2">
        <v>167197394.92191646</v>
      </c>
    </row>
    <row r="557" spans="1:6">
      <c r="A557">
        <v>564</v>
      </c>
      <c r="B557" s="38">
        <v>39829</v>
      </c>
      <c r="C557" t="s">
        <v>862</v>
      </c>
      <c r="D557" s="2">
        <v>85553274.321194649</v>
      </c>
      <c r="E557" s="2">
        <v>83311162.550404236</v>
      </c>
      <c r="F557" s="2">
        <v>134867052.00190866</v>
      </c>
    </row>
    <row r="558" spans="1:6">
      <c r="A558">
        <v>565</v>
      </c>
      <c r="B558" s="38">
        <v>36868</v>
      </c>
      <c r="C558" t="s">
        <v>863</v>
      </c>
      <c r="D558" s="2">
        <v>103815948.27586207</v>
      </c>
      <c r="E558" s="2">
        <v>94781690.667126447</v>
      </c>
      <c r="F558" s="2">
        <v>295529399.42528737</v>
      </c>
    </row>
    <row r="559" spans="1:6">
      <c r="A559">
        <v>566</v>
      </c>
      <c r="B559" s="38">
        <v>39437</v>
      </c>
      <c r="C559" t="s">
        <v>865</v>
      </c>
      <c r="D559" s="2">
        <v>86004184.996857673</v>
      </c>
      <c r="E559" s="2">
        <v>76441775.286308065</v>
      </c>
      <c r="F559" s="2">
        <v>137047979.55428118</v>
      </c>
    </row>
    <row r="560" spans="1:6">
      <c r="A560">
        <v>567</v>
      </c>
      <c r="B560" s="38">
        <v>36266</v>
      </c>
      <c r="C560" t="s">
        <v>867</v>
      </c>
      <c r="D560" s="2">
        <v>108688176.89530687</v>
      </c>
      <c r="E560" s="2">
        <v>92837943.843026489</v>
      </c>
      <c r="F560" s="2">
        <v>106545696.71306258</v>
      </c>
    </row>
    <row r="561" spans="1:6">
      <c r="A561">
        <v>568</v>
      </c>
      <c r="B561" s="38">
        <v>38415</v>
      </c>
      <c r="C561" t="s">
        <v>868</v>
      </c>
      <c r="D561" s="2">
        <v>93450465.597516805</v>
      </c>
      <c r="E561" s="2">
        <v>69588700.357232273</v>
      </c>
      <c r="F561" s="2">
        <v>118300834.59131402</v>
      </c>
    </row>
    <row r="562" spans="1:6">
      <c r="A562">
        <v>569</v>
      </c>
      <c r="B562" s="38">
        <v>38709</v>
      </c>
      <c r="C562" t="s">
        <v>870</v>
      </c>
      <c r="D562" s="2">
        <v>91788490.853658542</v>
      </c>
      <c r="E562" s="2">
        <v>57984735.588262193</v>
      </c>
      <c r="F562" s="2">
        <v>160926974.66725609</v>
      </c>
    </row>
    <row r="563" spans="1:6">
      <c r="A563">
        <v>570</v>
      </c>
      <c r="B563" s="38">
        <v>40333</v>
      </c>
      <c r="C563" t="s">
        <v>871</v>
      </c>
      <c r="D563" s="2">
        <v>82875576.35400179</v>
      </c>
      <c r="E563" s="2">
        <v>52001620.757639989</v>
      </c>
      <c r="F563" s="2">
        <v>105608622.09481798</v>
      </c>
    </row>
    <row r="564" spans="1:6">
      <c r="A564">
        <v>571</v>
      </c>
      <c r="B564" s="38">
        <v>42230</v>
      </c>
      <c r="C564" t="s">
        <v>873</v>
      </c>
      <c r="D564" s="2">
        <v>75798414.709881008</v>
      </c>
      <c r="E564" s="2">
        <v>45928896.24690327</v>
      </c>
      <c r="F564" s="2">
        <v>106567628.01480807</v>
      </c>
    </row>
    <row r="565" spans="1:6">
      <c r="A565">
        <v>572</v>
      </c>
      <c r="B565" s="38">
        <v>37687</v>
      </c>
      <c r="C565" t="s">
        <v>874</v>
      </c>
      <c r="D565" s="2">
        <v>98067182.410423473</v>
      </c>
      <c r="E565" s="2">
        <v>57052162.90268188</v>
      </c>
      <c r="F565" s="2">
        <v>111969785.05251902</v>
      </c>
    </row>
    <row r="566" spans="1:6">
      <c r="A566">
        <v>573</v>
      </c>
      <c r="B566" s="38">
        <v>38919</v>
      </c>
      <c r="C566" t="s">
        <v>875</v>
      </c>
      <c r="D566" s="2">
        <v>88766461.916461915</v>
      </c>
      <c r="E566" s="2">
        <v>50046731.248928748</v>
      </c>
      <c r="F566" s="2">
        <v>86145092.428289935</v>
      </c>
    </row>
    <row r="567" spans="1:6">
      <c r="A567">
        <v>574</v>
      </c>
      <c r="B567" s="38">
        <v>38338</v>
      </c>
      <c r="C567" t="s">
        <v>876</v>
      </c>
      <c r="D567" s="2">
        <v>94923673.147661582</v>
      </c>
      <c r="E567" s="2">
        <v>53213351.790924855</v>
      </c>
      <c r="F567" s="2">
        <v>68780834.187141359</v>
      </c>
    </row>
    <row r="568" spans="1:6">
      <c r="A568">
        <v>575</v>
      </c>
      <c r="B568" s="38">
        <v>37176</v>
      </c>
      <c r="C568" t="s">
        <v>877</v>
      </c>
      <c r="D568" s="2">
        <v>101654333.14575127</v>
      </c>
      <c r="E568" s="2">
        <v>56280272.313804172</v>
      </c>
      <c r="F568" s="2">
        <v>96942005.572104678</v>
      </c>
    </row>
    <row r="569" spans="1:6">
      <c r="A569">
        <v>576</v>
      </c>
      <c r="B569" s="38">
        <v>36511</v>
      </c>
      <c r="C569" t="s">
        <v>878</v>
      </c>
      <c r="D569" s="2">
        <v>107331996.43493761</v>
      </c>
      <c r="E569" s="2">
        <v>56172025.740843728</v>
      </c>
      <c r="F569" s="2">
        <v>56172025.740843728</v>
      </c>
    </row>
    <row r="570" spans="1:6">
      <c r="A570">
        <v>577</v>
      </c>
      <c r="B570" s="38">
        <v>34887</v>
      </c>
      <c r="C570" t="s">
        <v>879</v>
      </c>
      <c r="D570" s="2">
        <v>118452295.08196722</v>
      </c>
      <c r="E570" s="2">
        <v>59007266.652039349</v>
      </c>
      <c r="F570" s="2">
        <v>201150020.75040001</v>
      </c>
    </row>
    <row r="571" spans="1:6">
      <c r="A571">
        <v>578</v>
      </c>
      <c r="B571" s="38">
        <v>40627</v>
      </c>
      <c r="C571" t="s">
        <v>881</v>
      </c>
      <c r="D571" s="2">
        <v>80835089.744794533</v>
      </c>
      <c r="E571" s="2">
        <v>39223882.202768192</v>
      </c>
      <c r="F571" s="2">
        <v>96741699.068842381</v>
      </c>
    </row>
    <row r="572" spans="1:6">
      <c r="A572">
        <v>579</v>
      </c>
      <c r="B572" s="38">
        <v>38422</v>
      </c>
      <c r="C572" t="s">
        <v>882</v>
      </c>
      <c r="D572" s="2">
        <v>93450465.597516805</v>
      </c>
      <c r="E572" s="2">
        <v>43157222.999891356</v>
      </c>
      <c r="F572" s="2">
        <v>96735489.94246766</v>
      </c>
    </row>
    <row r="573" spans="1:6">
      <c r="A573">
        <v>580</v>
      </c>
      <c r="B573" s="38">
        <v>37785</v>
      </c>
      <c r="C573" t="s">
        <v>884</v>
      </c>
      <c r="D573" s="2">
        <v>98334104.518236265</v>
      </c>
      <c r="E573" s="2">
        <v>39606073.166058801</v>
      </c>
      <c r="F573" s="2">
        <v>66093305.603206322</v>
      </c>
    </row>
    <row r="574" spans="1:6">
      <c r="A574">
        <v>581</v>
      </c>
      <c r="B574" s="38">
        <v>36693</v>
      </c>
      <c r="C574" t="s">
        <v>885</v>
      </c>
      <c r="D574" s="2">
        <v>104779437.3549884</v>
      </c>
      <c r="E574" s="2">
        <v>31785860.777766824</v>
      </c>
      <c r="F574" s="2">
        <v>51344689.084031321</v>
      </c>
    </row>
    <row r="575" spans="1:6">
      <c r="A575">
        <v>582</v>
      </c>
      <c r="B575" s="38">
        <v>38338</v>
      </c>
      <c r="C575" t="s">
        <v>886</v>
      </c>
      <c r="D575" s="2">
        <v>94923673.147661582</v>
      </c>
      <c r="E575" s="2">
        <v>26590247.138938516</v>
      </c>
      <c r="F575" s="2">
        <v>43043683.817866527</v>
      </c>
    </row>
    <row r="576" spans="1:6">
      <c r="A576">
        <v>583</v>
      </c>
      <c r="B576" s="38">
        <v>36091</v>
      </c>
      <c r="C576" t="s">
        <v>888</v>
      </c>
      <c r="D576" s="2">
        <v>110146189.02439024</v>
      </c>
      <c r="E576" s="2">
        <v>21475690.054548781</v>
      </c>
      <c r="F576" s="2">
        <v>21475690.054548781</v>
      </c>
    </row>
    <row r="577" spans="1:6">
      <c r="A577">
        <v>584</v>
      </c>
      <c r="B577" s="38">
        <v>36175</v>
      </c>
      <c r="C577" t="s">
        <v>890</v>
      </c>
      <c r="D577" s="2">
        <v>109945069.99391356</v>
      </c>
      <c r="E577" s="2">
        <v>20538750.569506999</v>
      </c>
      <c r="F577" s="2">
        <v>44896714.343091898</v>
      </c>
    </row>
    <row r="578" spans="1:6">
      <c r="A578">
        <v>585</v>
      </c>
      <c r="B578" s="38">
        <v>36945</v>
      </c>
      <c r="C578" t="s">
        <v>892</v>
      </c>
      <c r="D578" s="2">
        <v>102752986.34812286</v>
      </c>
      <c r="E578" s="2">
        <v>7411253.6860125139</v>
      </c>
      <c r="F578" s="2">
        <v>7411253.6860125139</v>
      </c>
    </row>
    <row r="579" spans="1:6">
      <c r="A579">
        <v>586</v>
      </c>
      <c r="B579" s="38">
        <v>42195</v>
      </c>
      <c r="C579" t="s">
        <v>47</v>
      </c>
      <c r="D579" s="2">
        <v>74681849.036680728</v>
      </c>
      <c r="E579" s="2">
        <v>339142154.92642069</v>
      </c>
      <c r="F579" s="2">
        <v>1174346321.9652426</v>
      </c>
    </row>
    <row r="580" spans="1:6">
      <c r="A580">
        <v>587</v>
      </c>
      <c r="B580" s="38">
        <v>42041</v>
      </c>
      <c r="C580" t="s">
        <v>893</v>
      </c>
      <c r="D580" s="2">
        <v>75932899.344756782</v>
      </c>
      <c r="E580" s="2">
        <v>167251478.72502792</v>
      </c>
      <c r="F580" s="2">
        <v>319732949.57139087</v>
      </c>
    </row>
    <row r="581" spans="1:6">
      <c r="A581">
        <v>588</v>
      </c>
      <c r="B581" s="38">
        <v>36852</v>
      </c>
      <c r="C581" t="s">
        <v>894</v>
      </c>
      <c r="D581" s="2">
        <v>101325800.16897185</v>
      </c>
      <c r="E581" s="2">
        <v>131423484.14117749</v>
      </c>
      <c r="F581" s="2">
        <v>343224715.04295808</v>
      </c>
    </row>
    <row r="582" spans="1:6">
      <c r="A582">
        <v>589</v>
      </c>
      <c r="B582" s="38">
        <v>38933</v>
      </c>
      <c r="C582" t="s">
        <v>895</v>
      </c>
      <c r="D582" s="2">
        <v>86229862.677783221</v>
      </c>
      <c r="E582" s="2">
        <v>175074234.87288377</v>
      </c>
      <c r="F582" s="2">
        <v>192387712.39737615</v>
      </c>
    </row>
    <row r="583" spans="1:6">
      <c r="A583">
        <v>590</v>
      </c>
      <c r="B583" s="38">
        <v>42510</v>
      </c>
      <c r="C583" t="s">
        <v>897</v>
      </c>
      <c r="D583" s="2">
        <v>73187486.471636236</v>
      </c>
      <c r="E583" s="2">
        <v>107785483.14656423</v>
      </c>
      <c r="F583" s="2">
        <v>348639282.19350559</v>
      </c>
    </row>
    <row r="584" spans="1:6">
      <c r="A584">
        <v>591</v>
      </c>
      <c r="B584" s="38">
        <v>36014</v>
      </c>
      <c r="C584" t="s">
        <v>898</v>
      </c>
      <c r="D584" s="2">
        <v>107602625.45899633</v>
      </c>
      <c r="E584" s="2">
        <v>81942213.169381887</v>
      </c>
      <c r="F584" s="2">
        <v>153136827.00047123</v>
      </c>
    </row>
    <row r="585" spans="1:6">
      <c r="A585">
        <v>592</v>
      </c>
      <c r="B585" s="38">
        <v>35839</v>
      </c>
      <c r="C585" t="s">
        <v>900</v>
      </c>
      <c r="D585" s="2">
        <v>108599561.45768994</v>
      </c>
      <c r="E585" s="2">
        <v>55145211.950475603</v>
      </c>
      <c r="F585" s="2">
        <v>74633626.403841883</v>
      </c>
    </row>
    <row r="586" spans="1:6">
      <c r="A586">
        <v>593</v>
      </c>
      <c r="B586" s="38">
        <v>39290</v>
      </c>
      <c r="C586" t="s">
        <v>902</v>
      </c>
      <c r="D586" s="2">
        <v>83830659.29265143</v>
      </c>
      <c r="E586" s="2">
        <v>211756261.56122687</v>
      </c>
      <c r="F586" s="2">
        <v>609444293.35602188</v>
      </c>
    </row>
    <row r="587" spans="1:6">
      <c r="A587">
        <v>594</v>
      </c>
      <c r="B587" s="38">
        <v>39486</v>
      </c>
      <c r="C587" t="s">
        <v>903</v>
      </c>
      <c r="D587" s="2">
        <v>82486631.58441706</v>
      </c>
      <c r="E587" s="2">
        <v>79905131.100097775</v>
      </c>
      <c r="F587" s="2">
        <v>124427347.38511902</v>
      </c>
    </row>
    <row r="588" spans="1:6">
      <c r="A588">
        <v>595</v>
      </c>
      <c r="B588" s="38">
        <v>40025</v>
      </c>
      <c r="C588" t="s">
        <v>905</v>
      </c>
      <c r="D588" s="2">
        <v>81085495.30766052</v>
      </c>
      <c r="E588" s="2">
        <v>57995751.834841721</v>
      </c>
      <c r="F588" s="2">
        <v>80392415.63849251</v>
      </c>
    </row>
    <row r="589" spans="1:6">
      <c r="A589">
        <v>596</v>
      </c>
      <c r="B589" s="38">
        <v>39353</v>
      </c>
      <c r="C589" t="s">
        <v>907</v>
      </c>
      <c r="D589" s="2">
        <v>83753861.096455455</v>
      </c>
      <c r="E589" s="2">
        <v>54835385.698354833</v>
      </c>
      <c r="F589" s="2">
        <v>99938112.957484767</v>
      </c>
    </row>
    <row r="590" spans="1:6">
      <c r="A590">
        <v>597</v>
      </c>
      <c r="B590" s="38">
        <v>37064</v>
      </c>
      <c r="C590" t="s">
        <v>909</v>
      </c>
      <c r="D590" s="2">
        <v>97423685.393258438</v>
      </c>
      <c r="E590" s="2">
        <v>152834382.05063483</v>
      </c>
      <c r="F590" s="2">
        <v>238284425.88771349</v>
      </c>
    </row>
    <row r="591" spans="1:6">
      <c r="A591">
        <v>598</v>
      </c>
      <c r="B591" s="38">
        <v>34843</v>
      </c>
      <c r="C591" t="s">
        <v>911</v>
      </c>
      <c r="D591" s="2">
        <v>113938344.28383708</v>
      </c>
      <c r="E591" s="2">
        <v>119549249.12543365</v>
      </c>
      <c r="F591" s="2">
        <v>330809929.15171492</v>
      </c>
    </row>
    <row r="592" spans="1:6">
      <c r="A592">
        <v>599</v>
      </c>
      <c r="B592" s="38">
        <v>38660</v>
      </c>
      <c r="C592" t="s">
        <v>912</v>
      </c>
      <c r="D592" s="2">
        <v>87760202.429149792</v>
      </c>
      <c r="E592" s="2">
        <v>76360566.556781381</v>
      </c>
      <c r="F592" s="2">
        <v>118168551.88066801</v>
      </c>
    </row>
    <row r="593" spans="1:6">
      <c r="A593">
        <v>600</v>
      </c>
      <c r="B593" s="38">
        <v>37008</v>
      </c>
      <c r="C593" t="s">
        <v>913</v>
      </c>
      <c r="D593" s="2">
        <v>98029485.585076317</v>
      </c>
      <c r="E593" s="2">
        <v>44408540.131469756</v>
      </c>
      <c r="F593" s="2">
        <v>74361994.06024307</v>
      </c>
    </row>
    <row r="594" spans="1:6">
      <c r="A594">
        <v>601</v>
      </c>
      <c r="B594" s="38">
        <v>37246</v>
      </c>
      <c r="C594" t="s">
        <v>914</v>
      </c>
      <c r="D594" s="2">
        <v>98140441.426146016</v>
      </c>
      <c r="E594" s="2">
        <v>37887719.885829091</v>
      </c>
      <c r="F594" s="2">
        <v>50850834.538211659</v>
      </c>
    </row>
    <row r="595" spans="1:6">
      <c r="A595">
        <v>602</v>
      </c>
      <c r="B595" s="38">
        <v>38163</v>
      </c>
      <c r="C595" t="s">
        <v>916</v>
      </c>
      <c r="D595" s="2">
        <v>91414949.920927793</v>
      </c>
      <c r="E595" s="2">
        <v>24347805.646610443</v>
      </c>
      <c r="F595" s="2">
        <v>78942845.182720095</v>
      </c>
    </row>
    <row r="596" spans="1:6">
      <c r="A596">
        <v>603</v>
      </c>
      <c r="B596" s="38">
        <v>38198</v>
      </c>
      <c r="C596" t="s">
        <v>917</v>
      </c>
      <c r="D596" s="2">
        <v>91156597.559002116</v>
      </c>
      <c r="E596" s="2">
        <v>145220777.63759241</v>
      </c>
      <c r="F596" s="2">
        <v>327633371.0338015</v>
      </c>
    </row>
    <row r="597" spans="1:6">
      <c r="A597">
        <v>604</v>
      </c>
      <c r="B597" s="38">
        <v>35972</v>
      </c>
      <c r="C597" t="s">
        <v>919</v>
      </c>
      <c r="D597" s="2">
        <v>105650242.33128834</v>
      </c>
      <c r="E597" s="2">
        <v>213009514.0126687</v>
      </c>
      <c r="F597" s="2">
        <v>434653379.04334354</v>
      </c>
    </row>
    <row r="598" spans="1:6">
      <c r="A598">
        <v>605</v>
      </c>
      <c r="B598" s="38">
        <v>37470</v>
      </c>
      <c r="C598" t="s">
        <v>920</v>
      </c>
      <c r="D598" s="2">
        <v>94238726.585539579</v>
      </c>
      <c r="E598" s="2">
        <v>303852907.21400112</v>
      </c>
      <c r="F598" s="2">
        <v>544172751.70763707</v>
      </c>
    </row>
    <row r="599" spans="1:6">
      <c r="A599">
        <v>606</v>
      </c>
      <c r="B599" s="38">
        <v>38126</v>
      </c>
      <c r="C599" t="s">
        <v>922</v>
      </c>
      <c r="D599" s="2">
        <v>89157641.45954521</v>
      </c>
      <c r="E599" s="2">
        <v>561981307.60809624</v>
      </c>
      <c r="F599" s="2">
        <v>1193449072.5362031</v>
      </c>
    </row>
    <row r="600" spans="1:6">
      <c r="A600">
        <v>607</v>
      </c>
      <c r="B600" s="38">
        <v>38877</v>
      </c>
      <c r="C600" t="s">
        <v>923</v>
      </c>
      <c r="D600" s="2">
        <v>83093691.473632336</v>
      </c>
      <c r="E600" s="2">
        <v>289739371.43245935</v>
      </c>
      <c r="F600" s="2">
        <v>548004374.33631349</v>
      </c>
    </row>
    <row r="601" spans="1:6">
      <c r="A601">
        <v>608</v>
      </c>
      <c r="B601" s="38">
        <v>40170</v>
      </c>
      <c r="C601" t="s">
        <v>925</v>
      </c>
      <c r="D601" s="2">
        <v>78072646.782342121</v>
      </c>
      <c r="E601" s="2">
        <v>244941343.29881594</v>
      </c>
      <c r="F601" s="2">
        <v>494627260.60638857</v>
      </c>
    </row>
    <row r="602" spans="1:6">
      <c r="A602">
        <v>609</v>
      </c>
      <c r="B602" s="38">
        <v>32316</v>
      </c>
      <c r="C602" t="s">
        <v>927</v>
      </c>
      <c r="D602" s="2">
        <v>142878898.30508474</v>
      </c>
      <c r="E602" s="2">
        <v>314563186.74301696</v>
      </c>
      <c r="F602" s="2">
        <v>717456182.20338988</v>
      </c>
    </row>
    <row r="603" spans="1:6">
      <c r="A603">
        <v>610</v>
      </c>
      <c r="B603" s="38">
        <v>36371</v>
      </c>
      <c r="C603" t="s">
        <v>929</v>
      </c>
      <c r="D603" s="2">
        <v>101138032.39352131</v>
      </c>
      <c r="E603" s="2">
        <v>219986069.67712662</v>
      </c>
      <c r="F603" s="2">
        <v>448096644.18616682</v>
      </c>
    </row>
    <row r="604" spans="1:6">
      <c r="A604">
        <v>611</v>
      </c>
      <c r="B604" s="38">
        <v>37477</v>
      </c>
      <c r="C604" t="s">
        <v>930</v>
      </c>
      <c r="D604" s="2">
        <v>93302213.613724411</v>
      </c>
      <c r="E604" s="2">
        <v>189176902.54565579</v>
      </c>
      <c r="F604" s="2">
        <v>356147878.2512452</v>
      </c>
    </row>
    <row r="605" spans="1:6">
      <c r="A605">
        <v>612</v>
      </c>
      <c r="B605" s="38">
        <v>35377</v>
      </c>
      <c r="C605" t="s">
        <v>931</v>
      </c>
      <c r="D605" s="2">
        <v>106303341.740227</v>
      </c>
      <c r="E605" s="2">
        <v>207280401.61975411</v>
      </c>
      <c r="F605" s="2">
        <v>468797737.07440102</v>
      </c>
    </row>
    <row r="606" spans="1:6">
      <c r="A606">
        <v>613</v>
      </c>
      <c r="B606" s="38">
        <v>40045</v>
      </c>
      <c r="C606" t="s">
        <v>933</v>
      </c>
      <c r="D606" s="2">
        <v>78114245.206964612</v>
      </c>
      <c r="E606" s="2">
        <v>134774517.86410853</v>
      </c>
      <c r="F606" s="2">
        <v>353651380.5989418</v>
      </c>
    </row>
    <row r="607" spans="1:6">
      <c r="A607">
        <v>614</v>
      </c>
      <c r="B607" s="38">
        <v>33583</v>
      </c>
      <c r="C607" t="s">
        <v>934</v>
      </c>
      <c r="D607" s="2">
        <v>122260406.09137055</v>
      </c>
      <c r="E607" s="2">
        <v>208986389.29672951</v>
      </c>
      <c r="F607" s="2">
        <v>525466183.35039157</v>
      </c>
    </row>
    <row r="608" spans="1:6">
      <c r="A608">
        <v>615</v>
      </c>
      <c r="B608" s="38">
        <v>33057</v>
      </c>
      <c r="C608" t="s">
        <v>935</v>
      </c>
      <c r="D608" s="2">
        <v>129292254.60122699</v>
      </c>
      <c r="E608" s="2">
        <v>216700981.50256133</v>
      </c>
      <c r="F608" s="2">
        <v>442944228.24635732</v>
      </c>
    </row>
    <row r="609" spans="1:6">
      <c r="A609">
        <v>616</v>
      </c>
      <c r="B609" s="38">
        <v>37841</v>
      </c>
      <c r="C609" t="s">
        <v>936</v>
      </c>
      <c r="D609" s="2">
        <v>91331040.0866739</v>
      </c>
      <c r="E609" s="2">
        <v>152493607.09773025</v>
      </c>
      <c r="F609" s="2">
        <v>270280837.05332613</v>
      </c>
    </row>
    <row r="610" spans="1:6">
      <c r="A610">
        <v>617</v>
      </c>
      <c r="B610" s="38">
        <v>36483</v>
      </c>
      <c r="C610" t="s">
        <v>937</v>
      </c>
      <c r="D610" s="2">
        <v>100176530.00594176</v>
      </c>
      <c r="E610" s="2">
        <v>144638222.78086749</v>
      </c>
      <c r="F610" s="2">
        <v>296334111.07557929</v>
      </c>
    </row>
    <row r="611" spans="1:6">
      <c r="A611">
        <v>618</v>
      </c>
      <c r="B611" s="38">
        <v>37239</v>
      </c>
      <c r="C611" t="s">
        <v>939</v>
      </c>
      <c r="D611" s="2">
        <v>95414318.053197518</v>
      </c>
      <c r="E611" s="2">
        <v>137144258.0298472</v>
      </c>
      <c r="F611" s="2">
        <v>276328868.10449916</v>
      </c>
    </row>
    <row r="612" spans="1:6">
      <c r="A612">
        <v>619</v>
      </c>
      <c r="B612" s="38">
        <v>35594</v>
      </c>
      <c r="C612" t="s">
        <v>6936</v>
      </c>
      <c r="D612" s="2">
        <v>105175982.5327511</v>
      </c>
      <c r="E612" s="2">
        <v>148917322.90800375</v>
      </c>
      <c r="F612" s="2">
        <v>376680268.87086713</v>
      </c>
    </row>
    <row r="613" spans="1:6">
      <c r="A613">
        <v>620</v>
      </c>
      <c r="B613" s="38">
        <v>41355</v>
      </c>
      <c r="C613" t="s">
        <v>941</v>
      </c>
      <c r="D613" s="2">
        <v>72429835.075373873</v>
      </c>
      <c r="E613" s="2">
        <v>102361559.61376965</v>
      </c>
      <c r="F613" s="2">
        <v>155788467.24444848</v>
      </c>
    </row>
    <row r="614" spans="1:6">
      <c r="A614">
        <v>621</v>
      </c>
      <c r="B614" s="38">
        <v>40613</v>
      </c>
      <c r="C614" t="s">
        <v>942</v>
      </c>
      <c r="D614" s="2">
        <v>75446083.761808231</v>
      </c>
      <c r="E614" s="2">
        <v>90052907.954807654</v>
      </c>
      <c r="F614" s="2">
        <v>230071728.7632089</v>
      </c>
    </row>
    <row r="615" spans="1:6">
      <c r="A615">
        <v>622</v>
      </c>
      <c r="B615" s="38">
        <v>38212</v>
      </c>
      <c r="C615" t="s">
        <v>944</v>
      </c>
      <c r="D615" s="2">
        <v>88969445.910290241</v>
      </c>
      <c r="E615" s="2">
        <v>102036637.54558313</v>
      </c>
      <c r="F615" s="2">
        <v>219301446.86916625</v>
      </c>
    </row>
    <row r="616" spans="1:6">
      <c r="A616">
        <v>623</v>
      </c>
      <c r="B616" s="38">
        <v>40902</v>
      </c>
      <c r="C616" t="s">
        <v>946</v>
      </c>
      <c r="D616" s="2">
        <v>74708913.82182993</v>
      </c>
      <c r="E616" s="2">
        <v>85257128.333275735</v>
      </c>
      <c r="F616" s="2">
        <v>167364540.59979531</v>
      </c>
    </row>
    <row r="617" spans="1:6">
      <c r="A617">
        <v>624</v>
      </c>
      <c r="B617" s="38">
        <v>37316</v>
      </c>
      <c r="C617" t="s">
        <v>947</v>
      </c>
      <c r="D617" s="2">
        <v>94293680.089485452</v>
      </c>
      <c r="E617" s="2">
        <v>105232011.00217003</v>
      </c>
      <c r="F617" s="2">
        <v>154450706.80920583</v>
      </c>
    </row>
    <row r="618" spans="1:6">
      <c r="A618">
        <v>625</v>
      </c>
      <c r="B618" s="38">
        <v>41677</v>
      </c>
      <c r="C618" t="s">
        <v>948</v>
      </c>
      <c r="D618" s="2">
        <v>71810367.959928617</v>
      </c>
      <c r="E618" s="2">
        <v>80049704.924418941</v>
      </c>
      <c r="F618" s="2">
        <v>162807181.8590261</v>
      </c>
    </row>
    <row r="619" spans="1:6">
      <c r="A619">
        <v>626</v>
      </c>
      <c r="B619" s="38">
        <v>36140</v>
      </c>
      <c r="C619" t="s">
        <v>949</v>
      </c>
      <c r="D619" s="2">
        <v>102865832.82489322</v>
      </c>
      <c r="E619" s="2">
        <v>103141598.488554</v>
      </c>
      <c r="F619" s="2">
        <v>173108501.52532032</v>
      </c>
    </row>
    <row r="620" spans="1:6">
      <c r="A620">
        <v>627</v>
      </c>
      <c r="B620" s="38">
        <v>37965</v>
      </c>
      <c r="C620" t="s">
        <v>950</v>
      </c>
      <c r="D620" s="2">
        <v>91479706.999457404</v>
      </c>
      <c r="E620" s="2">
        <v>86817988.689913183</v>
      </c>
      <c r="F620" s="2">
        <v>161990073.56223005</v>
      </c>
    </row>
    <row r="621" spans="1:6">
      <c r="A621">
        <v>628</v>
      </c>
      <c r="B621" s="38">
        <v>34502</v>
      </c>
      <c r="C621" t="s">
        <v>952</v>
      </c>
      <c r="D621" s="2">
        <v>113916959.45945947</v>
      </c>
      <c r="E621" s="2">
        <v>105799166.95081757</v>
      </c>
      <c r="F621" s="2">
        <v>213206585.86973649</v>
      </c>
    </row>
    <row r="622" spans="1:6">
      <c r="A622">
        <v>629</v>
      </c>
      <c r="B622" s="38">
        <v>40928</v>
      </c>
      <c r="C622" t="s">
        <v>954</v>
      </c>
      <c r="D622" s="2">
        <v>74381620.453091577</v>
      </c>
      <c r="E622" s="2">
        <v>66221998.130575962</v>
      </c>
      <c r="F622" s="2">
        <v>170418844.02219135</v>
      </c>
    </row>
    <row r="623" spans="1:6">
      <c r="A623">
        <v>630</v>
      </c>
      <c r="B623" s="38">
        <v>41922</v>
      </c>
      <c r="C623" t="s">
        <v>955</v>
      </c>
      <c r="D623" s="2">
        <v>71008284.442347959</v>
      </c>
      <c r="E623" s="2">
        <v>56798390.59288305</v>
      </c>
      <c r="F623" s="2">
        <v>219945059.01254672</v>
      </c>
    </row>
    <row r="624" spans="1:6">
      <c r="A624">
        <v>631</v>
      </c>
      <c r="B624" s="38">
        <v>32729</v>
      </c>
      <c r="C624" t="s">
        <v>956</v>
      </c>
      <c r="D624" s="2">
        <v>135310674.15730339</v>
      </c>
      <c r="E624" s="2">
        <v>104852483.03069824</v>
      </c>
      <c r="F624" s="2">
        <v>104852483.03069824</v>
      </c>
    </row>
    <row r="625" spans="1:6">
      <c r="A625">
        <v>632</v>
      </c>
      <c r="B625" s="38">
        <v>40445</v>
      </c>
      <c r="C625" t="s">
        <v>957</v>
      </c>
      <c r="D625" s="2">
        <v>77182691.735450178</v>
      </c>
      <c r="E625" s="2">
        <v>57859030.152344592</v>
      </c>
      <c r="F625" s="2">
        <v>151533461.19972625</v>
      </c>
    </row>
    <row r="626" spans="1:6">
      <c r="A626">
        <v>634</v>
      </c>
      <c r="B626" s="38">
        <v>40557</v>
      </c>
      <c r="C626" t="s">
        <v>958</v>
      </c>
      <c r="D626" s="2">
        <v>76557444.045354024</v>
      </c>
      <c r="E626" s="2">
        <v>53016347.167961568</v>
      </c>
      <c r="F626" s="2">
        <v>77155538.140180632</v>
      </c>
    </row>
    <row r="627" spans="1:6">
      <c r="A627">
        <v>635</v>
      </c>
      <c r="B627" s="38">
        <v>38711</v>
      </c>
      <c r="C627" t="s">
        <v>960</v>
      </c>
      <c r="D627" s="2">
        <v>85669258.130081296</v>
      </c>
      <c r="E627" s="2">
        <v>52620677.375101626</v>
      </c>
      <c r="F627" s="2">
        <v>108841032.56293699</v>
      </c>
    </row>
    <row r="628" spans="1:6">
      <c r="A628">
        <v>636</v>
      </c>
      <c r="B628" s="38">
        <v>36105</v>
      </c>
      <c r="C628" t="s">
        <v>961</v>
      </c>
      <c r="D628" s="2">
        <v>102803109.75609756</v>
      </c>
      <c r="E628" s="2">
        <v>60116578.361432925</v>
      </c>
      <c r="F628" s="2">
        <v>171278495.88837805</v>
      </c>
    </row>
    <row r="629" spans="1:6">
      <c r="A629">
        <v>637</v>
      </c>
      <c r="B629" s="38">
        <v>39304</v>
      </c>
      <c r="C629" t="s">
        <v>962</v>
      </c>
      <c r="D629" s="2">
        <v>81088655.569289669</v>
      </c>
      <c r="E629" s="2">
        <v>44755074.006040871</v>
      </c>
      <c r="F629" s="2">
        <v>158727851.85908321</v>
      </c>
    </row>
    <row r="630" spans="1:6">
      <c r="A630">
        <v>638</v>
      </c>
      <c r="B630" s="38">
        <v>41075</v>
      </c>
      <c r="C630" t="s">
        <v>964</v>
      </c>
      <c r="D630" s="2">
        <v>73469831.5306914</v>
      </c>
      <c r="E630" s="2">
        <v>40427942.97008428</v>
      </c>
      <c r="F630" s="2">
        <v>64057225.171894476</v>
      </c>
    </row>
    <row r="631" spans="1:6">
      <c r="A631">
        <v>639</v>
      </c>
      <c r="B631" s="38">
        <v>35711</v>
      </c>
      <c r="C631" t="s">
        <v>965</v>
      </c>
      <c r="D631" s="2">
        <v>104329888.6138614</v>
      </c>
      <c r="E631" s="2">
        <v>56555569.301064357</v>
      </c>
      <c r="F631" s="2">
        <v>195910491.94957921</v>
      </c>
    </row>
    <row r="632" spans="1:6">
      <c r="A632">
        <v>640</v>
      </c>
      <c r="B632" s="38">
        <v>38247</v>
      </c>
      <c r="C632" t="s">
        <v>967</v>
      </c>
      <c r="D632" s="2">
        <v>88782043.180621371</v>
      </c>
      <c r="E632" s="2">
        <v>47891672.186624534</v>
      </c>
      <c r="F632" s="2">
        <v>63074383.246245384</v>
      </c>
    </row>
    <row r="633" spans="1:6">
      <c r="A633">
        <v>641</v>
      </c>
      <c r="B633" s="38">
        <v>37561</v>
      </c>
      <c r="C633" t="s">
        <v>968</v>
      </c>
      <c r="D633" s="2">
        <v>92993436.293436289</v>
      </c>
      <c r="E633" s="2">
        <v>44585220.793496966</v>
      </c>
      <c r="F633" s="2">
        <v>80080396.95623827</v>
      </c>
    </row>
    <row r="634" spans="1:6">
      <c r="A634">
        <v>642</v>
      </c>
      <c r="B634" s="38">
        <v>37414</v>
      </c>
      <c r="C634" t="s">
        <v>969</v>
      </c>
      <c r="D634" s="2">
        <v>93717120.622568086</v>
      </c>
      <c r="E634" s="2">
        <v>40374695.801267371</v>
      </c>
      <c r="F634" s="2">
        <v>92588520.148126736</v>
      </c>
    </row>
    <row r="635" spans="1:6">
      <c r="A635">
        <v>643</v>
      </c>
      <c r="B635" s="38">
        <v>38646</v>
      </c>
      <c r="C635" t="s">
        <v>971</v>
      </c>
      <c r="D635" s="2">
        <v>84637098.393574297</v>
      </c>
      <c r="E635" s="2">
        <v>34111576.32259538</v>
      </c>
      <c r="F635" s="2">
        <v>66031853.431029119</v>
      </c>
    </row>
    <row r="636" spans="1:6">
      <c r="A636">
        <v>644</v>
      </c>
      <c r="B636" s="38">
        <v>42398</v>
      </c>
      <c r="C636" t="s">
        <v>972</v>
      </c>
      <c r="D636" s="2">
        <v>71163239.291563258</v>
      </c>
      <c r="E636" s="2">
        <v>28027700.75880903</v>
      </c>
      <c r="F636" s="2">
        <v>48998179.675311081</v>
      </c>
    </row>
    <row r="637" spans="1:6">
      <c r="A637">
        <v>645</v>
      </c>
      <c r="B637" s="38">
        <v>41565</v>
      </c>
      <c r="C637" t="s">
        <v>974</v>
      </c>
      <c r="D637" s="2">
        <v>72190103.876752332</v>
      </c>
      <c r="E637" s="2">
        <v>25922398.919891585</v>
      </c>
      <c r="F637" s="2">
        <v>106981572.70150205</v>
      </c>
    </row>
    <row r="638" spans="1:6">
      <c r="A638">
        <v>646</v>
      </c>
      <c r="B638" s="38">
        <v>40809</v>
      </c>
      <c r="C638" t="s">
        <v>976</v>
      </c>
      <c r="D638" s="2">
        <v>74308185.941143021</v>
      </c>
      <c r="E638" s="2">
        <v>26671316.163665932</v>
      </c>
      <c r="F638" s="2">
        <v>69434679.320011109</v>
      </c>
    </row>
    <row r="639" spans="1:6">
      <c r="A639">
        <v>647</v>
      </c>
      <c r="B639" s="38">
        <v>35811</v>
      </c>
      <c r="C639" t="s">
        <v>978</v>
      </c>
      <c r="D639" s="2">
        <v>104329888.6138614</v>
      </c>
      <c r="E639" s="2">
        <v>29615629.168632429</v>
      </c>
      <c r="F639" s="2">
        <v>29615629.168632429</v>
      </c>
    </row>
    <row r="640" spans="1:6">
      <c r="A640">
        <v>648</v>
      </c>
      <c r="B640" s="38">
        <v>37302</v>
      </c>
      <c r="C640" t="s">
        <v>980</v>
      </c>
      <c r="D640" s="2">
        <v>94824015.748031497</v>
      </c>
      <c r="E640" s="2">
        <v>25842002.94260405</v>
      </c>
      <c r="F640" s="2">
        <v>44806806.092210352</v>
      </c>
    </row>
    <row r="641" spans="1:6">
      <c r="A641">
        <v>649</v>
      </c>
      <c r="B641" s="38">
        <v>37295</v>
      </c>
      <c r="C641" t="s">
        <v>981</v>
      </c>
      <c r="D641" s="2">
        <v>94824015.748031497</v>
      </c>
      <c r="E641" s="2">
        <v>25725135.052452195</v>
      </c>
      <c r="F641" s="2">
        <v>35020551.795973003</v>
      </c>
    </row>
    <row r="642" spans="1:6">
      <c r="A642">
        <v>650</v>
      </c>
      <c r="B642" s="38">
        <v>41649</v>
      </c>
      <c r="C642" t="s">
        <v>982</v>
      </c>
      <c r="D642" s="2">
        <v>72075916.14083688</v>
      </c>
      <c r="E642" s="2">
        <v>19407509.203791104</v>
      </c>
      <c r="F642" s="2">
        <v>63223392.523747839</v>
      </c>
    </row>
    <row r="643" spans="1:6">
      <c r="A643">
        <v>651</v>
      </c>
      <c r="B643" s="38">
        <v>37519</v>
      </c>
      <c r="C643" t="s">
        <v>984</v>
      </c>
      <c r="D643" s="2">
        <v>93147569.060773477</v>
      </c>
      <c r="E643" s="2">
        <v>19021854.034397792</v>
      </c>
      <c r="F643" s="2">
        <v>19021854.034397792</v>
      </c>
    </row>
    <row r="644" spans="1:6">
      <c r="A644">
        <v>652</v>
      </c>
      <c r="B644" s="38">
        <v>37113</v>
      </c>
      <c r="C644" t="s">
        <v>985</v>
      </c>
      <c r="D644" s="2">
        <v>94984281.690140858</v>
      </c>
      <c r="E644" s="2">
        <v>18449897.493425354</v>
      </c>
      <c r="F644" s="2">
        <v>18449897.493425354</v>
      </c>
    </row>
    <row r="645" spans="1:6">
      <c r="A645">
        <v>653</v>
      </c>
      <c r="B645" s="38">
        <v>41768</v>
      </c>
      <c r="C645" t="s">
        <v>986</v>
      </c>
      <c r="D645" s="2">
        <v>70868894.493484661</v>
      </c>
      <c r="E645" s="2">
        <v>8567388.238717949</v>
      </c>
      <c r="F645" s="2">
        <v>20357528.317986552</v>
      </c>
    </row>
    <row r="646" spans="1:6">
      <c r="A646">
        <v>654</v>
      </c>
      <c r="B646" s="38">
        <v>42020</v>
      </c>
      <c r="C646" t="s">
        <v>988</v>
      </c>
      <c r="D646" s="2">
        <v>72140372.346570715</v>
      </c>
      <c r="E646" s="2">
        <v>8130627.041273904</v>
      </c>
      <c r="F646" s="2">
        <v>20132807.322964229</v>
      </c>
    </row>
    <row r="647" spans="1:6">
      <c r="A647">
        <v>655</v>
      </c>
      <c r="B647" s="38">
        <v>38807</v>
      </c>
      <c r="C647" t="s">
        <v>989</v>
      </c>
      <c r="D647" s="2">
        <v>84382932.932932928</v>
      </c>
      <c r="E647" s="2">
        <v>7167891.3614014005</v>
      </c>
      <c r="F647" s="2">
        <v>42694342.938868865</v>
      </c>
    </row>
    <row r="648" spans="1:6">
      <c r="A648">
        <v>656</v>
      </c>
      <c r="B648" s="38">
        <v>40326</v>
      </c>
      <c r="C648" t="s">
        <v>990</v>
      </c>
      <c r="D648" s="2">
        <v>77275023.146238387</v>
      </c>
      <c r="E648" s="2">
        <v>683798.95231874892</v>
      </c>
      <c r="F648" s="2">
        <v>43044718.097498372</v>
      </c>
    </row>
    <row r="649" spans="1:6">
      <c r="A649">
        <v>657</v>
      </c>
      <c r="B649" s="38">
        <v>40368</v>
      </c>
      <c r="C649" t="s">
        <v>991</v>
      </c>
      <c r="D649" s="2">
        <v>76229442.55106394</v>
      </c>
      <c r="E649" s="2">
        <v>277866244.49777764</v>
      </c>
      <c r="F649" s="2">
        <v>600439469.49075508</v>
      </c>
    </row>
    <row r="650" spans="1:6">
      <c r="A650">
        <v>658</v>
      </c>
      <c r="B650" s="38">
        <v>40389</v>
      </c>
      <c r="C650" t="s">
        <v>992</v>
      </c>
      <c r="D650" s="2">
        <v>76229442.55106394</v>
      </c>
      <c r="E650" s="2">
        <v>80677637.11675559</v>
      </c>
      <c r="F650" s="2">
        <v>95890564.678874016</v>
      </c>
    </row>
    <row r="651" spans="1:6">
      <c r="A651">
        <v>659</v>
      </c>
      <c r="B651" s="38">
        <v>40359</v>
      </c>
      <c r="C651" t="s">
        <v>59</v>
      </c>
      <c r="D651" s="2">
        <v>75140522.560961619</v>
      </c>
      <c r="E651" s="2">
        <v>332089894.35736471</v>
      </c>
      <c r="F651" s="2">
        <v>780249051.14254129</v>
      </c>
    </row>
    <row r="652" spans="1:6">
      <c r="A652">
        <v>660</v>
      </c>
      <c r="B652" s="38">
        <v>37407</v>
      </c>
      <c r="C652" t="s">
        <v>994</v>
      </c>
      <c r="D652" s="2">
        <v>91090122.358175755</v>
      </c>
      <c r="E652" s="2">
        <v>158699515.21668521</v>
      </c>
      <c r="F652" s="2">
        <v>259204980.53392658</v>
      </c>
    </row>
    <row r="653" spans="1:6">
      <c r="A653">
        <v>661</v>
      </c>
      <c r="B653" s="38">
        <v>42181</v>
      </c>
      <c r="C653" t="s">
        <v>996</v>
      </c>
      <c r="D653" s="2">
        <v>68631165.195819601</v>
      </c>
      <c r="E653" s="2">
        <v>82039302.877119318</v>
      </c>
      <c r="F653" s="2">
        <v>218509703.29997316</v>
      </c>
    </row>
    <row r="654" spans="1:6">
      <c r="A654">
        <v>662</v>
      </c>
      <c r="B654" s="38">
        <v>37085</v>
      </c>
      <c r="C654" t="s">
        <v>998</v>
      </c>
      <c r="D654" s="2">
        <v>92270445.070422545</v>
      </c>
      <c r="E654" s="2">
        <v>96436026.879166201</v>
      </c>
      <c r="F654" s="2">
        <v>154067342.21759439</v>
      </c>
    </row>
    <row r="655" spans="1:6">
      <c r="A655">
        <v>663</v>
      </c>
      <c r="B655" s="38">
        <v>40599</v>
      </c>
      <c r="C655" t="s">
        <v>1000</v>
      </c>
      <c r="D655" s="2">
        <v>74005142.13158977</v>
      </c>
      <c r="E655" s="2">
        <v>49040088.591525882</v>
      </c>
      <c r="F655" s="2">
        <v>94871844.227641001</v>
      </c>
    </row>
    <row r="656" spans="1:6">
      <c r="A656">
        <v>664</v>
      </c>
      <c r="B656" s="38">
        <v>35025</v>
      </c>
      <c r="C656" t="s">
        <v>1002</v>
      </c>
      <c r="D656" s="2">
        <v>106627630.20833334</v>
      </c>
      <c r="E656" s="2">
        <v>55390281.574843749</v>
      </c>
      <c r="F656" s="2">
        <v>121091718.42380209</v>
      </c>
    </row>
    <row r="657" spans="1:6">
      <c r="A657">
        <v>665</v>
      </c>
      <c r="B657" s="38">
        <v>37701</v>
      </c>
      <c r="C657" t="s">
        <v>1004</v>
      </c>
      <c r="D657" s="2">
        <v>88914245.385450616</v>
      </c>
      <c r="E657" s="2">
        <v>44045590.953333341</v>
      </c>
      <c r="F657" s="2">
        <v>98963213.103170484</v>
      </c>
    </row>
    <row r="658" spans="1:6">
      <c r="A658">
        <v>666</v>
      </c>
      <c r="B658" s="38">
        <v>36378</v>
      </c>
      <c r="C658" t="s">
        <v>1005</v>
      </c>
      <c r="D658" s="2">
        <v>98013189.706762433</v>
      </c>
      <c r="E658" s="2">
        <v>42898082.79702574</v>
      </c>
      <c r="F658" s="2">
        <v>48231153.413423106</v>
      </c>
    </row>
    <row r="659" spans="1:6">
      <c r="A659">
        <v>667</v>
      </c>
      <c r="B659" s="38">
        <v>36469</v>
      </c>
      <c r="C659" t="s">
        <v>1006</v>
      </c>
      <c r="D659" s="2">
        <v>97314343.434343427</v>
      </c>
      <c r="E659" s="2">
        <v>41451898.948550202</v>
      </c>
      <c r="F659" s="2">
        <v>86245118.794064164</v>
      </c>
    </row>
    <row r="660" spans="1:6">
      <c r="A660">
        <v>668</v>
      </c>
      <c r="B660" s="38">
        <v>40970</v>
      </c>
      <c r="C660" t="s">
        <v>1007</v>
      </c>
      <c r="D660" s="2">
        <v>70872469.397363469</v>
      </c>
      <c r="E660" s="2">
        <v>224724000.90892446</v>
      </c>
      <c r="F660" s="2">
        <v>368512432.38782954</v>
      </c>
    </row>
    <row r="661" spans="1:6">
      <c r="A661">
        <v>669</v>
      </c>
      <c r="B661" s="38">
        <v>39731</v>
      </c>
      <c r="C661" t="s">
        <v>1008</v>
      </c>
      <c r="D661" s="2">
        <v>75067425.302322999</v>
      </c>
      <c r="E661" s="2">
        <v>43811202.181703165</v>
      </c>
      <c r="F661" s="2">
        <v>131847903.10929801</v>
      </c>
    </row>
    <row r="662" spans="1:6">
      <c r="A662">
        <v>670</v>
      </c>
      <c r="B662" s="38">
        <v>41082</v>
      </c>
      <c r="C662" t="s">
        <v>1009</v>
      </c>
      <c r="D662" s="2">
        <v>70845908.976023853</v>
      </c>
      <c r="E662" s="2">
        <v>39378926.02152276</v>
      </c>
      <c r="F662" s="2">
        <v>144304961.43286067</v>
      </c>
    </row>
    <row r="663" spans="1:6">
      <c r="A663">
        <v>671</v>
      </c>
      <c r="B663" s="38">
        <v>35328</v>
      </c>
      <c r="C663" t="s">
        <v>1011</v>
      </c>
      <c r="D663" s="2">
        <v>102263314.32192649</v>
      </c>
      <c r="E663" s="2">
        <v>27650667.716926489</v>
      </c>
      <c r="F663" s="2">
        <v>27650667.716926489</v>
      </c>
    </row>
    <row r="664" spans="1:6">
      <c r="A664">
        <v>672</v>
      </c>
      <c r="B664" s="38">
        <v>39311</v>
      </c>
      <c r="C664" t="s">
        <v>1012</v>
      </c>
      <c r="D664" s="2">
        <v>77613427.473462969</v>
      </c>
      <c r="E664" s="2">
        <v>6871753.8593765786</v>
      </c>
      <c r="F664" s="2">
        <v>29374679.408913173</v>
      </c>
    </row>
    <row r="665" spans="1:6">
      <c r="A665">
        <v>673</v>
      </c>
      <c r="B665" s="38">
        <v>36280</v>
      </c>
      <c r="C665" t="s">
        <v>1014</v>
      </c>
      <c r="D665" s="2">
        <v>95645595.667870045</v>
      </c>
      <c r="E665" s="2">
        <v>127103426.28632975</v>
      </c>
      <c r="F665" s="2">
        <v>306790493.98315287</v>
      </c>
    </row>
    <row r="666" spans="1:6">
      <c r="A666">
        <v>674</v>
      </c>
      <c r="B666" s="38">
        <v>35965</v>
      </c>
      <c r="C666" t="s">
        <v>1015</v>
      </c>
      <c r="D666" s="2">
        <v>97523300.613496929</v>
      </c>
      <c r="E666" s="2">
        <v>123970309.08582209</v>
      </c>
      <c r="F666" s="2">
        <v>279531957.10931903</v>
      </c>
    </row>
    <row r="667" spans="1:6">
      <c r="A667">
        <v>675</v>
      </c>
      <c r="B667" s="38">
        <v>41712</v>
      </c>
      <c r="C667" t="s">
        <v>1017</v>
      </c>
      <c r="D667" s="2">
        <v>67273672.939951658</v>
      </c>
      <c r="E667" s="2">
        <v>44409295.30909083</v>
      </c>
      <c r="F667" s="2">
        <v>197916718.84062159</v>
      </c>
    </row>
    <row r="668" spans="1:6">
      <c r="A668">
        <v>676</v>
      </c>
      <c r="B668" s="38">
        <v>36000</v>
      </c>
      <c r="C668" t="s">
        <v>1019</v>
      </c>
      <c r="D668" s="2">
        <v>95927971.813725501</v>
      </c>
      <c r="E668" s="2">
        <v>319270552.86461401</v>
      </c>
      <c r="F668" s="2">
        <v>715822030.1930455</v>
      </c>
    </row>
    <row r="669" spans="1:6">
      <c r="A669">
        <v>677</v>
      </c>
      <c r="B669" s="38">
        <v>36875</v>
      </c>
      <c r="C669" t="s">
        <v>1020</v>
      </c>
      <c r="D669" s="2">
        <v>89973821.839080468</v>
      </c>
      <c r="E669" s="2">
        <v>253041162.5857414</v>
      </c>
      <c r="F669" s="2">
        <v>517841041.32137358</v>
      </c>
    </row>
    <row r="670" spans="1:6">
      <c r="A670">
        <v>678</v>
      </c>
      <c r="B670" s="38">
        <v>41222</v>
      </c>
      <c r="C670" t="s">
        <v>1021</v>
      </c>
      <c r="D670" s="2">
        <v>68001811.303052291</v>
      </c>
      <c r="E670" s="2">
        <v>190622649.19780993</v>
      </c>
      <c r="F670" s="2">
        <v>285969880.32235551</v>
      </c>
    </row>
    <row r="671" spans="1:6">
      <c r="A671">
        <v>679</v>
      </c>
      <c r="B671" s="38">
        <v>37330</v>
      </c>
      <c r="C671" t="s">
        <v>1022</v>
      </c>
      <c r="D671" s="2">
        <v>87558417.225950778</v>
      </c>
      <c r="E671" s="2">
        <v>237603107.6983501</v>
      </c>
      <c r="F671" s="2">
        <v>520119013.2023434</v>
      </c>
    </row>
    <row r="672" spans="1:6">
      <c r="A672">
        <v>680</v>
      </c>
      <c r="B672" s="38">
        <v>34880</v>
      </c>
      <c r="C672" t="s">
        <v>1023</v>
      </c>
      <c r="D672" s="2">
        <v>102658655.73770492</v>
      </c>
      <c r="E672" s="2">
        <v>271761935.56123281</v>
      </c>
      <c r="F672" s="2">
        <v>527665490.49180329</v>
      </c>
    </row>
    <row r="673" spans="1:6">
      <c r="A673">
        <v>681</v>
      </c>
      <c r="B673" s="38">
        <v>36250</v>
      </c>
      <c r="C673" t="s">
        <v>1025</v>
      </c>
      <c r="D673" s="2">
        <v>94881484.848484859</v>
      </c>
      <c r="E673" s="2">
        <v>250311852.00175759</v>
      </c>
      <c r="F673" s="2">
        <v>676603346.95575154</v>
      </c>
    </row>
    <row r="674" spans="1:6">
      <c r="A674">
        <v>682</v>
      </c>
      <c r="B674" s="38">
        <v>41268</v>
      </c>
      <c r="C674" t="s">
        <v>1026</v>
      </c>
      <c r="D674" s="2">
        <v>68185439.087808847</v>
      </c>
      <c r="E674" s="2">
        <v>156102453.96932068</v>
      </c>
      <c r="F674" s="2">
        <v>463838322.48707974</v>
      </c>
    </row>
    <row r="675" spans="1:6">
      <c r="A675">
        <v>683</v>
      </c>
      <c r="B675" s="38">
        <v>37561</v>
      </c>
      <c r="C675" t="s">
        <v>1027</v>
      </c>
      <c r="D675" s="2">
        <v>86351047.98676227</v>
      </c>
      <c r="E675" s="2">
        <v>184958436.91926089</v>
      </c>
      <c r="F675" s="2">
        <v>229595286.3401103</v>
      </c>
    </row>
    <row r="676" spans="1:6">
      <c r="A676">
        <v>684</v>
      </c>
      <c r="B676" s="38">
        <v>33025</v>
      </c>
      <c r="C676" t="s">
        <v>6937</v>
      </c>
      <c r="D676" s="2">
        <v>120519207.08237106</v>
      </c>
      <c r="E676" s="2">
        <v>221374943.47703618</v>
      </c>
      <c r="F676" s="2">
        <v>484672626.63587379</v>
      </c>
    </row>
    <row r="677" spans="1:6">
      <c r="A677">
        <v>685</v>
      </c>
      <c r="B677" s="38">
        <v>36147</v>
      </c>
      <c r="C677" t="s">
        <v>1029</v>
      </c>
      <c r="D677" s="2">
        <v>95518273.337400854</v>
      </c>
      <c r="E677" s="2">
        <v>170201064.88856009</v>
      </c>
      <c r="F677" s="2">
        <v>368553583.89261746</v>
      </c>
    </row>
    <row r="678" spans="1:6">
      <c r="A678">
        <v>686</v>
      </c>
      <c r="B678" s="38">
        <v>41998</v>
      </c>
      <c r="C678" t="s">
        <v>1031</v>
      </c>
      <c r="D678" s="2">
        <v>66672252.695773639</v>
      </c>
      <c r="E678" s="2">
        <v>118612907.02534369</v>
      </c>
      <c r="F678" s="2">
        <v>167647826.62047938</v>
      </c>
    </row>
    <row r="679" spans="1:6">
      <c r="A679">
        <v>687</v>
      </c>
      <c r="B679" s="38">
        <v>42160</v>
      </c>
      <c r="C679" t="s">
        <v>1032</v>
      </c>
      <c r="D679" s="2">
        <v>65603319.672474623</v>
      </c>
      <c r="E679" s="2">
        <v>111854378.65024011</v>
      </c>
      <c r="F679" s="2">
        <v>235289547.8186039</v>
      </c>
    </row>
    <row r="680" spans="1:6">
      <c r="A680">
        <v>688</v>
      </c>
      <c r="B680" s="38">
        <v>40487</v>
      </c>
      <c r="C680" t="s">
        <v>1033</v>
      </c>
      <c r="D680" s="2">
        <v>71550412.928524747</v>
      </c>
      <c r="E680" s="2">
        <v>110670923.72444162</v>
      </c>
      <c r="F680" s="2">
        <v>233077168.61139473</v>
      </c>
    </row>
    <row r="681" spans="1:6">
      <c r="A681">
        <v>689</v>
      </c>
      <c r="B681" s="38">
        <v>39654</v>
      </c>
      <c r="C681" t="s">
        <v>1035</v>
      </c>
      <c r="D681" s="2">
        <v>71172760.088014409</v>
      </c>
      <c r="E681" s="2">
        <v>110009866.1618674</v>
      </c>
      <c r="F681" s="2">
        <v>140668901.27670437</v>
      </c>
    </row>
    <row r="682" spans="1:6">
      <c r="A682">
        <v>690</v>
      </c>
      <c r="B682" s="38">
        <v>35048</v>
      </c>
      <c r="C682" t="s">
        <v>1037</v>
      </c>
      <c r="D682" s="2">
        <v>101989869.7068404</v>
      </c>
      <c r="E682" s="2">
        <v>157626614.58260587</v>
      </c>
      <c r="F682" s="2">
        <v>412287473.8659935</v>
      </c>
    </row>
    <row r="683" spans="1:6">
      <c r="A683">
        <v>691</v>
      </c>
      <c r="B683" s="38">
        <v>35993</v>
      </c>
      <c r="C683" t="s">
        <v>1039</v>
      </c>
      <c r="D683" s="2">
        <v>95927971.813725501</v>
      </c>
      <c r="E683" s="2">
        <v>138473864.70272675</v>
      </c>
      <c r="F683" s="2">
        <v>344897954.04411769</v>
      </c>
    </row>
    <row r="684" spans="1:6">
      <c r="A684">
        <v>692</v>
      </c>
      <c r="B684" s="38">
        <v>36742</v>
      </c>
      <c r="C684" t="s">
        <v>1040</v>
      </c>
      <c r="D684" s="2">
        <v>90598640.046296299</v>
      </c>
      <c r="E684" s="2">
        <v>126077127.42291087</v>
      </c>
      <c r="F684" s="2">
        <v>179627892.81642938</v>
      </c>
    </row>
    <row r="685" spans="1:6">
      <c r="A685">
        <v>693</v>
      </c>
      <c r="B685" s="38">
        <v>41992</v>
      </c>
      <c r="C685" t="s">
        <v>1041</v>
      </c>
      <c r="D685" s="2">
        <v>66672252.695773639</v>
      </c>
      <c r="E685" s="2">
        <v>88121497.991951004</v>
      </c>
      <c r="F685" s="2">
        <v>143438197.22937924</v>
      </c>
    </row>
    <row r="686" spans="1:6">
      <c r="A686">
        <v>694</v>
      </c>
      <c r="B686" s="38">
        <v>34117</v>
      </c>
      <c r="C686" t="s">
        <v>1043</v>
      </c>
      <c r="D686" s="2">
        <v>108567579.75034675</v>
      </c>
      <c r="E686" s="2">
        <v>140384914.12609571</v>
      </c>
      <c r="F686" s="2">
        <v>425918966.71289879</v>
      </c>
    </row>
    <row r="687" spans="1:6">
      <c r="A687">
        <v>695</v>
      </c>
      <c r="B687" s="38">
        <v>42594</v>
      </c>
      <c r="C687" t="s">
        <v>6938</v>
      </c>
      <c r="D687" s="2">
        <v>65000000</v>
      </c>
      <c r="E687" s="2">
        <v>74994384</v>
      </c>
      <c r="F687" s="2">
        <v>127594384</v>
      </c>
    </row>
    <row r="688" spans="1:6">
      <c r="A688">
        <v>696</v>
      </c>
      <c r="B688" s="38">
        <v>35104</v>
      </c>
      <c r="C688" t="s">
        <v>1044</v>
      </c>
      <c r="D688" s="2">
        <v>101068076.17817947</v>
      </c>
      <c r="E688" s="2">
        <v>109847000.09968366</v>
      </c>
      <c r="F688" s="2">
        <v>230662223.46959972</v>
      </c>
    </row>
    <row r="689" spans="1:6">
      <c r="A689">
        <v>697</v>
      </c>
      <c r="B689" s="38">
        <v>38938</v>
      </c>
      <c r="C689" t="s">
        <v>1045</v>
      </c>
      <c r="D689" s="2">
        <v>76780014.713094652</v>
      </c>
      <c r="E689" s="2">
        <v>83015606.747077003</v>
      </c>
      <c r="F689" s="2">
        <v>192889887.94929868</v>
      </c>
    </row>
    <row r="690" spans="1:6">
      <c r="A690">
        <v>698</v>
      </c>
      <c r="B690" s="38">
        <v>36714</v>
      </c>
      <c r="C690" t="s">
        <v>1046</v>
      </c>
      <c r="D690" s="2">
        <v>90598640.046296299</v>
      </c>
      <c r="E690" s="2">
        <v>97133427.960370362</v>
      </c>
      <c r="F690" s="2">
        <v>97133427.960370362</v>
      </c>
    </row>
    <row r="691" spans="1:6">
      <c r="A691">
        <v>699</v>
      </c>
      <c r="B691" s="38">
        <v>37974</v>
      </c>
      <c r="C691" t="s">
        <v>1048</v>
      </c>
      <c r="D691" s="2">
        <v>84945442.213781878</v>
      </c>
      <c r="E691" s="2">
        <v>83381269.909386858</v>
      </c>
      <c r="F691" s="2">
        <v>184534392.67041236</v>
      </c>
    </row>
    <row r="692" spans="1:6">
      <c r="A692">
        <v>700</v>
      </c>
      <c r="B692" s="38">
        <v>41045</v>
      </c>
      <c r="C692" t="s">
        <v>1050</v>
      </c>
      <c r="D692" s="2">
        <v>68121945.91301699</v>
      </c>
      <c r="E692" s="2">
        <v>62515218.412053175</v>
      </c>
      <c r="F692" s="2">
        <v>188801437.19574875</v>
      </c>
    </row>
    <row r="693" spans="1:6">
      <c r="A693">
        <v>701</v>
      </c>
      <c r="B693" s="38">
        <v>36357</v>
      </c>
      <c r="C693" t="s">
        <v>1053</v>
      </c>
      <c r="D693" s="2">
        <v>93913887.222555503</v>
      </c>
      <c r="E693" s="2">
        <v>80464274.267690465</v>
      </c>
      <c r="F693" s="2">
        <v>150648628.96748051</v>
      </c>
    </row>
    <row r="694" spans="1:6">
      <c r="A694">
        <v>702</v>
      </c>
      <c r="B694" s="38">
        <v>40956</v>
      </c>
      <c r="C694" t="s">
        <v>1055</v>
      </c>
      <c r="D694" s="2">
        <v>68765873.242468029</v>
      </c>
      <c r="E694" s="2">
        <v>57933440.1932813</v>
      </c>
      <c r="F694" s="2">
        <v>166069115.21468574</v>
      </c>
    </row>
    <row r="695" spans="1:6">
      <c r="A695">
        <v>703</v>
      </c>
      <c r="B695" s="38">
        <v>42062</v>
      </c>
      <c r="C695" t="s">
        <v>1057</v>
      </c>
      <c r="D695" s="2">
        <v>66697816.992016092</v>
      </c>
      <c r="E695" s="2">
        <v>55269877.674180523</v>
      </c>
      <c r="F695" s="2">
        <v>158394963.94645154</v>
      </c>
    </row>
    <row r="696" spans="1:6">
      <c r="A696">
        <v>704</v>
      </c>
      <c r="B696" s="38">
        <v>38329</v>
      </c>
      <c r="C696" t="s">
        <v>1058</v>
      </c>
      <c r="D696" s="2">
        <v>82267183.394640043</v>
      </c>
      <c r="E696" s="2">
        <v>66316701.696358383</v>
      </c>
      <c r="F696" s="2">
        <v>167568619.72053075</v>
      </c>
    </row>
    <row r="697" spans="1:6">
      <c r="A697">
        <v>705</v>
      </c>
      <c r="B697" s="38">
        <v>41234</v>
      </c>
      <c r="C697" t="s">
        <v>1059</v>
      </c>
      <c r="D697" s="2">
        <v>68001811.303052291</v>
      </c>
      <c r="E697" s="2">
        <v>46876036.964043252</v>
      </c>
      <c r="F697" s="2">
        <v>50388452.921106249</v>
      </c>
    </row>
    <row r="698" spans="1:6">
      <c r="A698">
        <v>706</v>
      </c>
      <c r="B698" s="38">
        <v>39073</v>
      </c>
      <c r="C698" t="s">
        <v>1060</v>
      </c>
      <c r="D698" s="2">
        <v>77579013.875123888</v>
      </c>
      <c r="E698" s="2">
        <v>51972406.122358777</v>
      </c>
      <c r="F698" s="2">
        <v>51972406.122358777</v>
      </c>
    </row>
    <row r="699" spans="1:6">
      <c r="A699">
        <v>707</v>
      </c>
      <c r="B699" s="38">
        <v>42265</v>
      </c>
      <c r="C699" t="s">
        <v>1062</v>
      </c>
      <c r="D699" s="2">
        <v>65794385.257097229</v>
      </c>
      <c r="E699" s="2">
        <v>43838748.285738304</v>
      </c>
      <c r="F699" s="2">
        <v>224371684.64404801</v>
      </c>
    </row>
    <row r="700" spans="1:6">
      <c r="A700">
        <v>708</v>
      </c>
      <c r="B700" s="38">
        <v>41166</v>
      </c>
      <c r="C700" t="s">
        <v>1064</v>
      </c>
      <c r="D700" s="2">
        <v>67653290.522758603</v>
      </c>
      <c r="E700" s="2">
        <v>44074069.401284315</v>
      </c>
      <c r="F700" s="2">
        <v>248694533.65905523</v>
      </c>
    </row>
    <row r="701" spans="1:6">
      <c r="A701">
        <v>709</v>
      </c>
      <c r="B701" s="38">
        <v>35874</v>
      </c>
      <c r="C701" t="s">
        <v>1066</v>
      </c>
      <c r="D701" s="2">
        <v>96519389.642416775</v>
      </c>
      <c r="E701" s="2">
        <v>57938338.473193593</v>
      </c>
      <c r="F701" s="2">
        <v>57938338.473193593</v>
      </c>
    </row>
    <row r="702" spans="1:6">
      <c r="A702">
        <v>710</v>
      </c>
      <c r="B702" s="38">
        <v>36448</v>
      </c>
      <c r="C702" t="s">
        <v>1068</v>
      </c>
      <c r="D702" s="2">
        <v>93076367.419738412</v>
      </c>
      <c r="E702" s="2">
        <v>53025036.60526754</v>
      </c>
      <c r="F702" s="2">
        <v>144416937.99826992</v>
      </c>
    </row>
    <row r="703" spans="1:6">
      <c r="A703">
        <v>711</v>
      </c>
      <c r="B703" s="38">
        <v>39682</v>
      </c>
      <c r="C703" t="s">
        <v>1070</v>
      </c>
      <c r="D703" s="2">
        <v>71457989.100170702</v>
      </c>
      <c r="E703" s="2">
        <v>39924163.366422318</v>
      </c>
      <c r="F703" s="2">
        <v>79721631.718170032</v>
      </c>
    </row>
    <row r="704" spans="1:6">
      <c r="A704">
        <v>712</v>
      </c>
      <c r="B704" s="38">
        <v>35349</v>
      </c>
      <c r="C704" t="s">
        <v>1071</v>
      </c>
      <c r="D704" s="2">
        <v>98897315.224257737</v>
      </c>
      <c r="E704" s="2">
        <v>50890446.5763487</v>
      </c>
      <c r="F704" s="2">
        <v>50890446.5763487</v>
      </c>
    </row>
    <row r="705" spans="1:6">
      <c r="A705">
        <v>713</v>
      </c>
      <c r="B705" s="38">
        <v>36868</v>
      </c>
      <c r="C705" t="s">
        <v>1072</v>
      </c>
      <c r="D705" s="2">
        <v>89973821.839080468</v>
      </c>
      <c r="E705" s="2">
        <v>45123852.460591957</v>
      </c>
      <c r="F705" s="2">
        <v>86874576.650948286</v>
      </c>
    </row>
    <row r="706" spans="1:6">
      <c r="A706">
        <v>714</v>
      </c>
      <c r="B706" s="38">
        <v>38667</v>
      </c>
      <c r="C706" t="s">
        <v>1073</v>
      </c>
      <c r="D706" s="2">
        <v>79227960.526315793</v>
      </c>
      <c r="E706" s="2">
        <v>34184475.939372472</v>
      </c>
      <c r="F706" s="2">
        <v>71360672.801720649</v>
      </c>
    </row>
    <row r="707" spans="1:6">
      <c r="A707">
        <v>715</v>
      </c>
      <c r="B707" s="38">
        <v>37951</v>
      </c>
      <c r="C707" t="s">
        <v>1074</v>
      </c>
      <c r="D707" s="2">
        <v>84853360.433604345</v>
      </c>
      <c r="E707" s="2">
        <v>35116675.482970193</v>
      </c>
      <c r="F707" s="2">
        <v>49937420.58725746</v>
      </c>
    </row>
    <row r="708" spans="1:6">
      <c r="A708">
        <v>716</v>
      </c>
      <c r="B708" s="38">
        <v>38366</v>
      </c>
      <c r="C708" t="s">
        <v>1076</v>
      </c>
      <c r="D708" s="2">
        <v>82094625.065547988</v>
      </c>
      <c r="E708" s="2">
        <v>30829338.085296281</v>
      </c>
      <c r="F708" s="2">
        <v>71245153.502181455</v>
      </c>
    </row>
    <row r="709" spans="1:6">
      <c r="A709">
        <v>717</v>
      </c>
      <c r="B709" s="38">
        <v>40109</v>
      </c>
      <c r="C709" t="s">
        <v>1078</v>
      </c>
      <c r="D709" s="2">
        <v>72419568.224186659</v>
      </c>
      <c r="E709" s="2">
        <v>21782766.62249453</v>
      </c>
      <c r="F709" s="2">
        <v>46388903.70057407</v>
      </c>
    </row>
    <row r="710" spans="1:6">
      <c r="A710">
        <v>718</v>
      </c>
      <c r="B710" s="38">
        <v>41663</v>
      </c>
      <c r="C710" t="s">
        <v>1080</v>
      </c>
      <c r="D710" s="2">
        <v>66927636.416491389</v>
      </c>
      <c r="E710" s="2">
        <v>19640985.748602062</v>
      </c>
      <c r="F710" s="2">
        <v>76786890.688837022</v>
      </c>
    </row>
    <row r="711" spans="1:6">
      <c r="A711">
        <v>719</v>
      </c>
      <c r="B711" s="38">
        <v>33382</v>
      </c>
      <c r="C711" t="s">
        <v>1082</v>
      </c>
      <c r="D711" s="2">
        <v>115453134.21828909</v>
      </c>
      <c r="E711" s="2">
        <v>30584274.15448378</v>
      </c>
      <c r="F711" s="2">
        <v>30584274.15448378</v>
      </c>
    </row>
    <row r="712" spans="1:6">
      <c r="A712">
        <v>720</v>
      </c>
      <c r="B712" s="38">
        <v>41873</v>
      </c>
      <c r="C712" t="s">
        <v>1084</v>
      </c>
      <c r="D712" s="2">
        <v>65820110.825219043</v>
      </c>
      <c r="E712" s="2">
        <v>13931387.44602526</v>
      </c>
      <c r="F712" s="2">
        <v>39997715.826215461</v>
      </c>
    </row>
    <row r="713" spans="1:6">
      <c r="A713">
        <v>721</v>
      </c>
      <c r="B713" s="38">
        <v>36826</v>
      </c>
      <c r="C713" t="s">
        <v>1086</v>
      </c>
      <c r="D713" s="2">
        <v>89973821.839080468</v>
      </c>
      <c r="E713" s="2">
        <v>13861829.319551725</v>
      </c>
      <c r="F713" s="2">
        <v>13861829.319551725</v>
      </c>
    </row>
    <row r="714" spans="1:6">
      <c r="A714">
        <v>722</v>
      </c>
      <c r="B714" s="38">
        <v>38618</v>
      </c>
      <c r="C714" t="s">
        <v>1088</v>
      </c>
      <c r="D714" s="2">
        <v>78749723.340040237</v>
      </c>
      <c r="E714" s="2">
        <v>2508990.4162977864</v>
      </c>
      <c r="F714" s="2">
        <v>32312731.864989936</v>
      </c>
    </row>
    <row r="715" spans="1:6">
      <c r="A715">
        <v>723</v>
      </c>
      <c r="B715" s="38">
        <v>42251</v>
      </c>
      <c r="C715" t="s">
        <v>1089</v>
      </c>
      <c r="D715" s="2">
        <v>65794385.257097229</v>
      </c>
      <c r="E715" s="2">
        <v>74975.232553741414</v>
      </c>
      <c r="F715" s="2">
        <v>118292302.21988276</v>
      </c>
    </row>
    <row r="716" spans="1:6">
      <c r="A716">
        <v>724</v>
      </c>
      <c r="B716" s="38">
        <v>38912</v>
      </c>
      <c r="C716" t="s">
        <v>1091</v>
      </c>
      <c r="D716" s="2">
        <v>75747380.835380837</v>
      </c>
      <c r="E716" s="2">
        <v>69398859.106098279</v>
      </c>
      <c r="F716" s="2">
        <v>120291630.60486978</v>
      </c>
    </row>
    <row r="717" spans="1:6">
      <c r="A717">
        <v>725</v>
      </c>
      <c r="B717" s="38">
        <v>36441</v>
      </c>
      <c r="C717" t="s">
        <v>1092</v>
      </c>
      <c r="D717" s="2">
        <v>91644423.305588588</v>
      </c>
      <c r="E717" s="2">
        <v>44468915.637170039</v>
      </c>
      <c r="F717" s="2">
        <v>90498868.014268726</v>
      </c>
    </row>
    <row r="718" spans="1:6">
      <c r="A718">
        <v>726</v>
      </c>
      <c r="B718" s="38">
        <v>39078</v>
      </c>
      <c r="C718" t="s">
        <v>1094</v>
      </c>
      <c r="D718" s="2">
        <v>76027433.597621411</v>
      </c>
      <c r="E718" s="2">
        <v>2653551.9768533204</v>
      </c>
      <c r="F718" s="2">
        <v>159458844.76679388</v>
      </c>
    </row>
    <row r="719" spans="1:6">
      <c r="A719">
        <v>727</v>
      </c>
      <c r="B719" s="38">
        <v>34131</v>
      </c>
      <c r="C719" t="s">
        <v>1095</v>
      </c>
      <c r="D719" s="2">
        <v>105081295.01385042</v>
      </c>
      <c r="E719" s="2">
        <v>660024462.49421751</v>
      </c>
      <c r="F719" s="2">
        <v>1732694787.3556232</v>
      </c>
    </row>
    <row r="720" spans="1:6">
      <c r="A720">
        <v>728</v>
      </c>
      <c r="B720" s="38">
        <v>37462</v>
      </c>
      <c r="C720" t="s">
        <v>1097</v>
      </c>
      <c r="D720" s="2">
        <v>84251743.475846767</v>
      </c>
      <c r="E720" s="2">
        <v>285008655.38043869</v>
      </c>
      <c r="F720" s="2">
        <v>391487930.52736264</v>
      </c>
    </row>
    <row r="721" spans="1:6">
      <c r="A721">
        <v>729</v>
      </c>
      <c r="B721" s="38">
        <v>40634</v>
      </c>
      <c r="C721" t="s">
        <v>1098</v>
      </c>
      <c r="D721" s="2">
        <v>67467026.224289268</v>
      </c>
      <c r="E721" s="2">
        <v>115749112.80786195</v>
      </c>
      <c r="F721" s="2">
        <v>202034393.24352843</v>
      </c>
    </row>
    <row r="722" spans="1:6">
      <c r="A722">
        <v>730</v>
      </c>
      <c r="B722" s="38">
        <v>34509</v>
      </c>
      <c r="C722" t="s">
        <v>1100</v>
      </c>
      <c r="D722" s="2">
        <v>102525263.51351352</v>
      </c>
      <c r="E722" s="2">
        <v>40769252.40540541</v>
      </c>
      <c r="F722" s="2">
        <v>40769252.40540541</v>
      </c>
    </row>
    <row r="723" spans="1:6">
      <c r="A723">
        <v>731</v>
      </c>
      <c r="B723" s="38">
        <v>34549</v>
      </c>
      <c r="C723" t="s">
        <v>1101</v>
      </c>
      <c r="D723" s="2">
        <v>100220711.40939598</v>
      </c>
      <c r="E723" s="2">
        <v>197228954.60112751</v>
      </c>
      <c r="F723" s="2">
        <v>335416090.60402685</v>
      </c>
    </row>
    <row r="724" spans="1:6">
      <c r="A724">
        <v>732</v>
      </c>
      <c r="B724" s="38">
        <v>36637</v>
      </c>
      <c r="C724" t="s">
        <v>1103</v>
      </c>
      <c r="D724" s="2">
        <v>87173882.07822533</v>
      </c>
      <c r="E724" s="2">
        <v>108385298.21126679</v>
      </c>
      <c r="F724" s="2">
        <v>179451696.53000584</v>
      </c>
    </row>
    <row r="725" spans="1:6">
      <c r="A725">
        <v>733</v>
      </c>
      <c r="B725" s="38">
        <v>35020</v>
      </c>
      <c r="C725" t="s">
        <v>1105</v>
      </c>
      <c r="D725" s="2">
        <v>97219309.895833343</v>
      </c>
      <c r="E725" s="2">
        <v>94118975.12688151</v>
      </c>
      <c r="F725" s="2">
        <v>169071926.9497982</v>
      </c>
    </row>
    <row r="726" spans="1:6">
      <c r="A726">
        <v>734</v>
      </c>
      <c r="B726" s="38">
        <v>42363</v>
      </c>
      <c r="C726" t="s">
        <v>1106</v>
      </c>
      <c r="D726" s="2">
        <v>63134493.182538852</v>
      </c>
      <c r="E726" s="2">
        <v>55107671.475945465</v>
      </c>
      <c r="F726" s="2">
        <v>148140033.42017969</v>
      </c>
    </row>
    <row r="727" spans="1:6">
      <c r="A727">
        <v>735</v>
      </c>
      <c r="B727" s="38">
        <v>39619</v>
      </c>
      <c r="C727" t="s">
        <v>1107</v>
      </c>
      <c r="D727" s="2">
        <v>68244343.395105451</v>
      </c>
      <c r="E727" s="2">
        <v>35443164.244069189</v>
      </c>
      <c r="F727" s="2">
        <v>44164377.461042434</v>
      </c>
    </row>
    <row r="728" spans="1:6">
      <c r="A728">
        <v>736</v>
      </c>
      <c r="B728" s="38">
        <v>36945</v>
      </c>
      <c r="C728" t="s">
        <v>1108</v>
      </c>
      <c r="D728" s="2">
        <v>84942468.714448228</v>
      </c>
      <c r="E728" s="2">
        <v>21562552.520455062</v>
      </c>
      <c r="F728" s="2">
        <v>25631866.70844141</v>
      </c>
    </row>
    <row r="729" spans="1:6">
      <c r="A729">
        <v>737</v>
      </c>
      <c r="B729" s="38">
        <v>41915</v>
      </c>
      <c r="C729" t="s">
        <v>1109</v>
      </c>
      <c r="D729" s="2">
        <v>61878647.871188931</v>
      </c>
      <c r="E729" s="2">
        <v>170183718.23721641</v>
      </c>
      <c r="F729" s="2">
        <v>373876054.18040884</v>
      </c>
    </row>
    <row r="730" spans="1:6">
      <c r="A730">
        <v>738</v>
      </c>
      <c r="B730" s="38">
        <v>39171</v>
      </c>
      <c r="C730" t="s">
        <v>1111</v>
      </c>
      <c r="D730" s="2">
        <v>71545604.620359197</v>
      </c>
      <c r="E730" s="2">
        <v>139097026.90718377</v>
      </c>
      <c r="F730" s="2">
        <v>170764753.54242474</v>
      </c>
    </row>
    <row r="731" spans="1:6">
      <c r="A731">
        <v>739</v>
      </c>
      <c r="B731" s="38">
        <v>42265</v>
      </c>
      <c r="C731" t="s">
        <v>1112</v>
      </c>
      <c r="D731" s="2">
        <v>61745500.01050663</v>
      </c>
      <c r="E731" s="2">
        <v>82695638.84416987</v>
      </c>
      <c r="F731" s="2">
        <v>314494319.21148169</v>
      </c>
    </row>
    <row r="732" spans="1:6">
      <c r="A732">
        <v>740</v>
      </c>
      <c r="B732" s="38">
        <v>41488</v>
      </c>
      <c r="C732" t="s">
        <v>1113</v>
      </c>
      <c r="D732" s="2">
        <v>62819486.311180666</v>
      </c>
      <c r="E732" s="2">
        <v>77867801.572535992</v>
      </c>
      <c r="F732" s="2">
        <v>136444969.54294354</v>
      </c>
    </row>
    <row r="733" spans="1:6">
      <c r="A733">
        <v>741</v>
      </c>
      <c r="B733" s="38">
        <v>42419</v>
      </c>
      <c r="C733" t="s">
        <v>6812</v>
      </c>
      <c r="D733" s="2">
        <v>61678261.067601264</v>
      </c>
      <c r="E733" s="2">
        <v>3280423.1217488861</v>
      </c>
      <c r="F733" s="2">
        <v>560913075.57467604</v>
      </c>
    </row>
    <row r="734" spans="1:6">
      <c r="A734">
        <v>742</v>
      </c>
      <c r="B734" s="38">
        <v>38343</v>
      </c>
      <c r="C734" t="s">
        <v>1115</v>
      </c>
      <c r="D734" s="2">
        <v>75938938.518129274</v>
      </c>
      <c r="E734" s="2">
        <v>353328155.23633736</v>
      </c>
      <c r="F734" s="2">
        <v>653793221.97306883</v>
      </c>
    </row>
    <row r="735" spans="1:6">
      <c r="A735">
        <v>743</v>
      </c>
      <c r="B735" s="38">
        <v>41677</v>
      </c>
      <c r="C735" t="s">
        <v>1116</v>
      </c>
      <c r="D735" s="2">
        <v>61551743.965653107</v>
      </c>
      <c r="E735" s="2">
        <v>264451649.34323478</v>
      </c>
      <c r="F735" s="2">
        <v>469567368.2621848</v>
      </c>
    </row>
    <row r="736" spans="1:6">
      <c r="A736">
        <v>744</v>
      </c>
      <c r="B736" s="38">
        <v>39150</v>
      </c>
      <c r="C736">
        <v>300</v>
      </c>
      <c r="D736" s="2">
        <v>70372725.856091008</v>
      </c>
      <c r="E736" s="2">
        <v>247025789.39073884</v>
      </c>
      <c r="F736" s="2">
        <v>532676889.10044706</v>
      </c>
    </row>
    <row r="737" spans="1:6">
      <c r="A737">
        <v>745</v>
      </c>
      <c r="B737" s="38">
        <v>39143</v>
      </c>
      <c r="C737" t="s">
        <v>1117</v>
      </c>
      <c r="D737" s="2">
        <v>70372725.856091008</v>
      </c>
      <c r="E737" s="2">
        <v>197294140.53504229</v>
      </c>
      <c r="F737" s="2">
        <v>297389724.28658599</v>
      </c>
    </row>
    <row r="738" spans="1:6">
      <c r="A738">
        <v>746</v>
      </c>
      <c r="B738" s="38">
        <v>39807</v>
      </c>
      <c r="C738" t="s">
        <v>1118</v>
      </c>
      <c r="D738" s="2">
        <v>68740510.303099498</v>
      </c>
      <c r="E738" s="2">
        <v>164007698.25904733</v>
      </c>
      <c r="F738" s="2">
        <v>283912068.25628841</v>
      </c>
    </row>
    <row r="739" spans="1:6">
      <c r="A739">
        <v>747</v>
      </c>
      <c r="B739" s="38">
        <v>36504</v>
      </c>
      <c r="C739" t="s">
        <v>1119</v>
      </c>
      <c r="D739" s="2">
        <v>85865597.147950083</v>
      </c>
      <c r="E739" s="2">
        <v>195775527.81950086</v>
      </c>
      <c r="F739" s="2">
        <v>416020784.50399286</v>
      </c>
    </row>
    <row r="740" spans="1:6">
      <c r="A740">
        <v>748</v>
      </c>
      <c r="B740" s="38">
        <v>38660</v>
      </c>
      <c r="C740" t="s">
        <v>1120</v>
      </c>
      <c r="D740" s="2">
        <v>73133502.0242915</v>
      </c>
      <c r="E740" s="2">
        <v>165021682.31399292</v>
      </c>
      <c r="F740" s="2">
        <v>377909842.61649293</v>
      </c>
    </row>
    <row r="741" spans="1:6">
      <c r="A741">
        <v>749</v>
      </c>
      <c r="B741" s="38">
        <v>35951</v>
      </c>
      <c r="C741" t="s">
        <v>1121</v>
      </c>
      <c r="D741" s="2">
        <v>88657546.012269944</v>
      </c>
      <c r="E741" s="2">
        <v>185616690.58560124</v>
      </c>
      <c r="F741" s="2">
        <v>390267859.29725766</v>
      </c>
    </row>
    <row r="742" spans="1:6">
      <c r="A742">
        <v>750</v>
      </c>
      <c r="B742" s="38">
        <v>37421</v>
      </c>
      <c r="C742" t="s">
        <v>1122</v>
      </c>
      <c r="D742" s="2">
        <v>80328960.53362979</v>
      </c>
      <c r="E742" s="2">
        <v>162624588.23168427</v>
      </c>
      <c r="F742" s="2">
        <v>286985079.91919398</v>
      </c>
    </row>
    <row r="743" spans="1:6">
      <c r="A743">
        <v>752</v>
      </c>
      <c r="B743" s="38">
        <v>40095</v>
      </c>
      <c r="C743" t="s">
        <v>1123</v>
      </c>
      <c r="D743" s="2">
        <v>66848832.206941538</v>
      </c>
      <c r="E743" s="2">
        <v>121671180.68980512</v>
      </c>
      <c r="F743" s="2">
        <v>192135156.51905152</v>
      </c>
    </row>
    <row r="744" spans="1:6">
      <c r="A744">
        <v>753</v>
      </c>
      <c r="B744" s="38">
        <v>35020</v>
      </c>
      <c r="C744" t="s">
        <v>1124</v>
      </c>
      <c r="D744" s="2">
        <v>94083203.125</v>
      </c>
      <c r="E744" s="2">
        <v>166887829.2947461</v>
      </c>
      <c r="F744" s="2">
        <v>558901175.64891279</v>
      </c>
    </row>
    <row r="745" spans="1:6">
      <c r="A745">
        <v>754</v>
      </c>
      <c r="B745" s="38">
        <v>37771</v>
      </c>
      <c r="C745" t="s">
        <v>1125</v>
      </c>
      <c r="D745" s="2">
        <v>78753024.523160756</v>
      </c>
      <c r="E745" s="2">
        <v>139295740.42635423</v>
      </c>
      <c r="F745" s="2">
        <v>231353861.37148228</v>
      </c>
    </row>
    <row r="746" spans="1:6">
      <c r="A746">
        <v>755</v>
      </c>
      <c r="B746" s="38">
        <v>37750</v>
      </c>
      <c r="C746" t="s">
        <v>1126</v>
      </c>
      <c r="D746" s="2">
        <v>78753024.523160756</v>
      </c>
      <c r="E746" s="2">
        <v>136700525.06917167</v>
      </c>
      <c r="F746" s="2">
        <v>215633114.36354768</v>
      </c>
    </row>
    <row r="747" spans="1:6">
      <c r="A747">
        <v>756</v>
      </c>
      <c r="B747" s="38">
        <v>36329</v>
      </c>
      <c r="C747" t="s">
        <v>1128</v>
      </c>
      <c r="D747" s="2">
        <v>86950541.516245499</v>
      </c>
      <c r="E747" s="2">
        <v>148838824.13812277</v>
      </c>
      <c r="F747" s="2">
        <v>216950081.65918174</v>
      </c>
    </row>
    <row r="748" spans="1:6">
      <c r="A748">
        <v>757</v>
      </c>
      <c r="B748" s="38">
        <v>36147</v>
      </c>
      <c r="C748" t="s">
        <v>1129</v>
      </c>
      <c r="D748" s="2">
        <v>88170713.849908486</v>
      </c>
      <c r="E748" s="2">
        <v>149027886.32924953</v>
      </c>
      <c r="F748" s="2">
        <v>321254680.71607077</v>
      </c>
    </row>
    <row r="749" spans="1:6">
      <c r="A749">
        <v>758</v>
      </c>
      <c r="B749" s="38">
        <v>38205</v>
      </c>
      <c r="C749" t="s">
        <v>1130</v>
      </c>
      <c r="D749" s="2">
        <v>76259525.065963075</v>
      </c>
      <c r="E749" s="2">
        <v>127315470.28842218</v>
      </c>
      <c r="F749" s="2">
        <v>276657040.20926654</v>
      </c>
    </row>
    <row r="750" spans="1:6">
      <c r="A750">
        <v>759</v>
      </c>
      <c r="B750" s="38">
        <v>37076</v>
      </c>
      <c r="C750" t="s">
        <v>1131</v>
      </c>
      <c r="D750" s="2">
        <v>81415098.591549307</v>
      </c>
      <c r="E750" s="2">
        <v>126702452.07776339</v>
      </c>
      <c r="F750" s="2">
        <v>272333504.78873241</v>
      </c>
    </row>
    <row r="751" spans="1:6">
      <c r="A751">
        <v>760</v>
      </c>
      <c r="B751" s="38">
        <v>37610</v>
      </c>
      <c r="C751" t="s">
        <v>1132</v>
      </c>
      <c r="D751" s="2">
        <v>79884908.789386407</v>
      </c>
      <c r="E751" s="2">
        <v>124294151.82451078</v>
      </c>
      <c r="F751" s="2">
        <v>265009276.41004425</v>
      </c>
    </row>
    <row r="752" spans="1:6">
      <c r="A752">
        <v>761</v>
      </c>
      <c r="B752" s="38">
        <v>36070</v>
      </c>
      <c r="C752" t="s">
        <v>1133</v>
      </c>
      <c r="D752" s="2">
        <v>88116951.219512194</v>
      </c>
      <c r="E752" s="2">
        <v>133288436.44596951</v>
      </c>
      <c r="F752" s="2">
        <v>223902034.61670122</v>
      </c>
    </row>
    <row r="753" spans="1:6">
      <c r="A753">
        <v>762</v>
      </c>
      <c r="B753" s="38">
        <v>37365</v>
      </c>
      <c r="C753" t="s">
        <v>1135</v>
      </c>
      <c r="D753" s="2">
        <v>80373637.374860957</v>
      </c>
      <c r="E753" s="2">
        <v>121337401.22358176</v>
      </c>
      <c r="F753" s="2">
        <v>222220561.01669633</v>
      </c>
    </row>
    <row r="754" spans="1:6">
      <c r="A754">
        <v>763</v>
      </c>
      <c r="B754" s="38">
        <v>40466</v>
      </c>
      <c r="C754" t="s">
        <v>1137</v>
      </c>
      <c r="D754" s="2">
        <v>66074317.249703944</v>
      </c>
      <c r="E754" s="2">
        <v>99530124.951127276</v>
      </c>
      <c r="F754" s="2">
        <v>216326976.59527412</v>
      </c>
    </row>
    <row r="755" spans="1:6">
      <c r="A755">
        <v>764</v>
      </c>
      <c r="B755" s="38">
        <v>38051</v>
      </c>
      <c r="C755" t="s">
        <v>1138</v>
      </c>
      <c r="D755" s="2">
        <v>77114087.513340443</v>
      </c>
      <c r="E755" s="2">
        <v>113357997.82243863</v>
      </c>
      <c r="F755" s="2">
        <v>218747250.75733724</v>
      </c>
    </row>
    <row r="756" spans="1:6">
      <c r="A756">
        <v>765</v>
      </c>
      <c r="B756" s="38">
        <v>33051</v>
      </c>
      <c r="C756" t="s">
        <v>1140</v>
      </c>
      <c r="D756" s="2">
        <v>111248498.8452656</v>
      </c>
      <c r="E756" s="2">
        <v>153283249.07812932</v>
      </c>
      <c r="F756" s="2">
        <v>292343872.63471133</v>
      </c>
    </row>
    <row r="757" spans="1:6">
      <c r="A757">
        <v>766</v>
      </c>
      <c r="B757" s="38">
        <v>38707</v>
      </c>
      <c r="C757" t="s">
        <v>1141</v>
      </c>
      <c r="D757" s="2">
        <v>73430792.682926834</v>
      </c>
      <c r="E757" s="2">
        <v>101054444.76915142</v>
      </c>
      <c r="F757" s="2">
        <v>165238045.10411584</v>
      </c>
    </row>
    <row r="758" spans="1:6">
      <c r="A758">
        <v>767</v>
      </c>
      <c r="B758" s="38">
        <v>40403</v>
      </c>
      <c r="C758" t="s">
        <v>1142</v>
      </c>
      <c r="D758" s="2">
        <v>66195078.603100151</v>
      </c>
      <c r="E758" s="2">
        <v>88893382.088616297</v>
      </c>
      <c r="F758" s="2">
        <v>227930384.61933839</v>
      </c>
    </row>
    <row r="759" spans="1:6">
      <c r="A759">
        <v>768</v>
      </c>
      <c r="B759" s="38">
        <v>41264</v>
      </c>
      <c r="C759" t="s">
        <v>1144</v>
      </c>
      <c r="D759" s="2">
        <v>62940405.311823554</v>
      </c>
      <c r="E759" s="2">
        <v>83994742.957600355</v>
      </c>
      <c r="F759" s="2">
        <v>228023370.44615659</v>
      </c>
    </row>
    <row r="760" spans="1:6">
      <c r="A760">
        <v>769</v>
      </c>
      <c r="B760" s="38">
        <v>38100</v>
      </c>
      <c r="C760" t="s">
        <v>1146</v>
      </c>
      <c r="D760" s="2">
        <v>76867978.723404258</v>
      </c>
      <c r="E760" s="2">
        <v>99808991.244936168</v>
      </c>
      <c r="F760" s="2">
        <v>167788165.7334415</v>
      </c>
    </row>
    <row r="761" spans="1:6">
      <c r="A761">
        <v>770</v>
      </c>
      <c r="B761" s="38">
        <v>36882</v>
      </c>
      <c r="C761" t="s">
        <v>1147</v>
      </c>
      <c r="D761" s="2">
        <v>83052758.62068966</v>
      </c>
      <c r="E761" s="2">
        <v>104873604.3937069</v>
      </c>
      <c r="F761" s="2">
        <v>172633274.43183336</v>
      </c>
    </row>
    <row r="762" spans="1:6">
      <c r="A762">
        <v>771</v>
      </c>
      <c r="B762" s="38">
        <v>40795</v>
      </c>
      <c r="C762" t="s">
        <v>1148</v>
      </c>
      <c r="D762" s="2">
        <v>63692730.806694023</v>
      </c>
      <c r="E762" s="2">
        <v>80314513.426129073</v>
      </c>
      <c r="F762" s="2">
        <v>146017277.47789448</v>
      </c>
    </row>
    <row r="763" spans="1:6">
      <c r="A763">
        <v>772</v>
      </c>
      <c r="B763" s="38">
        <v>36516</v>
      </c>
      <c r="C763" t="s">
        <v>1150</v>
      </c>
      <c r="D763" s="2">
        <v>85865597.147950083</v>
      </c>
      <c r="E763" s="2">
        <v>108091666.54602495</v>
      </c>
      <c r="F763" s="2">
        <v>143439670.70526439</v>
      </c>
    </row>
    <row r="764" spans="1:6">
      <c r="A764">
        <v>773</v>
      </c>
      <c r="B764" s="38">
        <v>35930</v>
      </c>
      <c r="C764" t="s">
        <v>1152</v>
      </c>
      <c r="D764" s="2">
        <v>88766461.916461915</v>
      </c>
      <c r="E764" s="2">
        <v>111525536.23611179</v>
      </c>
      <c r="F764" s="2">
        <v>276483211.29753685</v>
      </c>
    </row>
    <row r="765" spans="1:6">
      <c r="A765">
        <v>774</v>
      </c>
      <c r="B765" s="38">
        <v>39850</v>
      </c>
      <c r="C765" t="s">
        <v>1153</v>
      </c>
      <c r="D765" s="2">
        <v>68103943.108396605</v>
      </c>
      <c r="E765" s="2">
        <v>85454817.611028641</v>
      </c>
      <c r="F765" s="2">
        <v>143060342.65796232</v>
      </c>
    </row>
    <row r="766" spans="1:6">
      <c r="A766">
        <v>775</v>
      </c>
      <c r="B766" s="38">
        <v>38261</v>
      </c>
      <c r="C766" t="s">
        <v>1154</v>
      </c>
      <c r="D766" s="2">
        <v>75700261.917234153</v>
      </c>
      <c r="E766" s="2">
        <v>94047112.394295454</v>
      </c>
      <c r="F766" s="2">
        <v>129110389.93894187</v>
      </c>
    </row>
    <row r="767" spans="1:6">
      <c r="A767">
        <v>776</v>
      </c>
      <c r="B767" s="38">
        <v>36369</v>
      </c>
      <c r="C767" t="s">
        <v>1156</v>
      </c>
      <c r="D767" s="2">
        <v>86689742.051589698</v>
      </c>
      <c r="E767" s="2">
        <v>106409098.13127775</v>
      </c>
      <c r="F767" s="2">
        <v>238466471.85653272</v>
      </c>
    </row>
    <row r="768" spans="1:6">
      <c r="A768">
        <v>777</v>
      </c>
      <c r="B768" s="38">
        <v>40114</v>
      </c>
      <c r="C768" t="s">
        <v>1158</v>
      </c>
      <c r="D768" s="2">
        <v>66848832.206941538</v>
      </c>
      <c r="E768" s="2">
        <v>80320003.870198965</v>
      </c>
      <c r="F768" s="2">
        <v>280866500.4910236</v>
      </c>
    </row>
    <row r="769" spans="1:6">
      <c r="A769">
        <v>778</v>
      </c>
      <c r="B769" s="38">
        <v>37638</v>
      </c>
      <c r="C769" t="s">
        <v>1160</v>
      </c>
      <c r="D769" s="2">
        <v>79533186.571271345</v>
      </c>
      <c r="E769" s="2">
        <v>88445166.446053952</v>
      </c>
      <c r="F769" s="2">
        <v>120258441.07456249</v>
      </c>
    </row>
    <row r="770" spans="1:6">
      <c r="A770">
        <v>779</v>
      </c>
      <c r="B770" s="38">
        <v>39612</v>
      </c>
      <c r="C770" t="s">
        <v>1161</v>
      </c>
      <c r="D770" s="2">
        <v>66042912.963005275</v>
      </c>
      <c r="E770" s="2">
        <v>71003697.751625806</v>
      </c>
      <c r="F770" s="2">
        <v>179172644.11284417</v>
      </c>
    </row>
    <row r="771" spans="1:6">
      <c r="A771">
        <v>780</v>
      </c>
      <c r="B771" s="38">
        <v>42433</v>
      </c>
      <c r="C771" t="s">
        <v>1162</v>
      </c>
      <c r="D771" s="2">
        <v>60685586.145499133</v>
      </c>
      <c r="E771" s="2">
        <v>63238689.440226428</v>
      </c>
      <c r="F771" s="2">
        <v>196073067.54903165</v>
      </c>
    </row>
    <row r="772" spans="1:6">
      <c r="A772">
        <v>781</v>
      </c>
      <c r="B772" s="38">
        <v>36623</v>
      </c>
      <c r="C772" t="s">
        <v>1163</v>
      </c>
      <c r="D772" s="2">
        <v>84361821.366024509</v>
      </c>
      <c r="E772" s="2">
        <v>86221799.870834798</v>
      </c>
      <c r="F772" s="2">
        <v>100840400.12342674</v>
      </c>
    </row>
    <row r="773" spans="1:6">
      <c r="A773">
        <v>782</v>
      </c>
      <c r="B773" s="38">
        <v>38786</v>
      </c>
      <c r="C773" t="s">
        <v>1164</v>
      </c>
      <c r="D773" s="2">
        <v>72328228.228228226</v>
      </c>
      <c r="E773" s="2">
        <v>73682657.479264259</v>
      </c>
      <c r="F773" s="2">
        <v>105024889.71149649</v>
      </c>
    </row>
    <row r="774" spans="1:6">
      <c r="A774">
        <v>783</v>
      </c>
      <c r="B774" s="38">
        <v>35391</v>
      </c>
      <c r="C774" t="s">
        <v>1166</v>
      </c>
      <c r="D774" s="2">
        <v>91117150.063051715</v>
      </c>
      <c r="E774" s="2">
        <v>92016763.353196725</v>
      </c>
      <c r="F774" s="2">
        <v>197165954.52595839</v>
      </c>
    </row>
    <row r="775" spans="1:6">
      <c r="A775">
        <v>784</v>
      </c>
      <c r="B775" s="38">
        <v>38079</v>
      </c>
      <c r="C775" t="s">
        <v>1167</v>
      </c>
      <c r="D775" s="2">
        <v>76867978.723404258</v>
      </c>
      <c r="E775" s="2">
        <v>76386218.915819153</v>
      </c>
      <c r="F775" s="2">
        <v>127887764.6605</v>
      </c>
    </row>
    <row r="776" spans="1:6">
      <c r="A776">
        <v>785</v>
      </c>
      <c r="B776" s="38">
        <v>36154</v>
      </c>
      <c r="C776" t="s">
        <v>1168</v>
      </c>
      <c r="D776" s="2">
        <v>88170713.849908486</v>
      </c>
      <c r="E776" s="2">
        <v>83335991.786412448</v>
      </c>
      <c r="F776" s="2">
        <v>83335991.786412448</v>
      </c>
    </row>
    <row r="777" spans="1:6">
      <c r="A777">
        <v>786</v>
      </c>
      <c r="B777" s="38">
        <v>42363</v>
      </c>
      <c r="C777" t="s">
        <v>1169</v>
      </c>
      <c r="D777" s="2">
        <v>61097896.628263399</v>
      </c>
      <c r="E777" s="2">
        <v>57484192.287901916</v>
      </c>
      <c r="F777" s="2">
        <v>102594805.96510306</v>
      </c>
    </row>
    <row r="778" spans="1:6">
      <c r="A778">
        <v>787</v>
      </c>
      <c r="B778" s="38">
        <v>41138</v>
      </c>
      <c r="C778" t="s">
        <v>1170</v>
      </c>
      <c r="D778" s="2">
        <v>62727852.799083255</v>
      </c>
      <c r="E778" s="2">
        <v>58549185.657125875</v>
      </c>
      <c r="F778" s="2">
        <v>112484758.65016344</v>
      </c>
    </row>
    <row r="779" spans="1:6">
      <c r="A779">
        <v>788</v>
      </c>
      <c r="B779" s="38">
        <v>35748</v>
      </c>
      <c r="C779" t="s">
        <v>1172</v>
      </c>
      <c r="D779" s="2">
        <v>89480990.712074295</v>
      </c>
      <c r="E779" s="2">
        <v>81960025.45308359</v>
      </c>
      <c r="F779" s="2">
        <v>237656949.29209289</v>
      </c>
    </row>
    <row r="780" spans="1:6">
      <c r="A780">
        <v>789</v>
      </c>
      <c r="B780" s="38">
        <v>37980</v>
      </c>
      <c r="C780" t="s">
        <v>1173</v>
      </c>
      <c r="D780" s="2">
        <v>78411177.428106338</v>
      </c>
      <c r="E780" s="2">
        <v>70294722.756315783</v>
      </c>
      <c r="F780" s="2">
        <v>129142933.4781172</v>
      </c>
    </row>
    <row r="781" spans="1:6">
      <c r="A781">
        <v>790</v>
      </c>
      <c r="B781" s="38">
        <v>35125</v>
      </c>
      <c r="C781" t="s">
        <v>1174</v>
      </c>
      <c r="D781" s="2">
        <v>92814258.188824683</v>
      </c>
      <c r="E781" s="2">
        <v>78962969.224489421</v>
      </c>
      <c r="F781" s="2">
        <v>155689422.66058448</v>
      </c>
    </row>
    <row r="782" spans="1:6">
      <c r="A782">
        <v>791</v>
      </c>
      <c r="B782" s="38">
        <v>39801</v>
      </c>
      <c r="C782" t="s">
        <v>1176</v>
      </c>
      <c r="D782" s="2">
        <v>68740510.303099498</v>
      </c>
      <c r="E782" s="2">
        <v>58288681.834413111</v>
      </c>
      <c r="F782" s="2">
        <v>103663344.0664469</v>
      </c>
    </row>
    <row r="783" spans="1:6">
      <c r="A783">
        <v>792</v>
      </c>
      <c r="B783" s="38">
        <v>41908</v>
      </c>
      <c r="C783" t="s">
        <v>1178</v>
      </c>
      <c r="D783" s="2">
        <v>60711335.918430798</v>
      </c>
      <c r="E783" s="2">
        <v>51440011.684045359</v>
      </c>
      <c r="F783" s="2">
        <v>113273440.82116616</v>
      </c>
    </row>
    <row r="784" spans="1:6">
      <c r="A784">
        <v>793</v>
      </c>
      <c r="B784" s="38">
        <v>37526</v>
      </c>
      <c r="C784" t="s">
        <v>1180</v>
      </c>
      <c r="D784" s="2">
        <v>79840773.480662987</v>
      </c>
      <c r="E784" s="2">
        <v>67313756.121546969</v>
      </c>
      <c r="F784" s="2">
        <v>138962367.23825967</v>
      </c>
    </row>
    <row r="785" spans="1:6">
      <c r="A785">
        <v>794</v>
      </c>
      <c r="B785" s="38">
        <v>41656</v>
      </c>
      <c r="C785" t="s">
        <v>1182</v>
      </c>
      <c r="D785" s="2">
        <v>61779356.692145899</v>
      </c>
      <c r="E785" s="2">
        <v>52077332.941893667</v>
      </c>
      <c r="F785" s="2">
        <v>135273533.2873168</v>
      </c>
    </row>
    <row r="786" spans="1:6">
      <c r="A786">
        <v>795</v>
      </c>
      <c r="B786" s="38">
        <v>34894</v>
      </c>
      <c r="C786" t="s">
        <v>1184</v>
      </c>
      <c r="D786" s="2">
        <v>94761836.065573782</v>
      </c>
      <c r="E786" s="2">
        <v>79006232.542944267</v>
      </c>
      <c r="F786" s="2">
        <v>164765694.18228853</v>
      </c>
    </row>
    <row r="787" spans="1:6">
      <c r="A787">
        <v>796</v>
      </c>
      <c r="B787" s="38">
        <v>38435</v>
      </c>
      <c r="C787" t="s">
        <v>1186</v>
      </c>
      <c r="D787" s="2">
        <v>74760372.478013441</v>
      </c>
      <c r="E787" s="2">
        <v>60403896.42585618</v>
      </c>
      <c r="F787" s="2">
        <v>126323094.79455768</v>
      </c>
    </row>
    <row r="788" spans="1:6">
      <c r="A788">
        <v>797</v>
      </c>
      <c r="B788" s="38">
        <v>35760</v>
      </c>
      <c r="C788" t="s">
        <v>1187</v>
      </c>
      <c r="D788" s="2">
        <v>89480990.712074295</v>
      </c>
      <c r="E788" s="2">
        <v>71279092.695690408</v>
      </c>
      <c r="F788" s="2">
        <v>239659920.12383899</v>
      </c>
    </row>
    <row r="789" spans="1:6">
      <c r="A789">
        <v>798</v>
      </c>
      <c r="B789" s="38">
        <v>39164</v>
      </c>
      <c r="C789" t="s">
        <v>1189</v>
      </c>
      <c r="D789" s="2">
        <v>70372725.856091008</v>
      </c>
      <c r="E789" s="2">
        <v>55129503.172338232</v>
      </c>
      <c r="F789" s="2">
        <v>112055148.1927617</v>
      </c>
    </row>
    <row r="790" spans="1:6">
      <c r="A790">
        <v>799</v>
      </c>
      <c r="B790" s="38">
        <v>36084</v>
      </c>
      <c r="C790" t="s">
        <v>1191</v>
      </c>
      <c r="D790" s="2">
        <v>88116951.219512194</v>
      </c>
      <c r="E790" s="2">
        <v>68805472.231548771</v>
      </c>
      <c r="F790" s="2">
        <v>100360797.18561585</v>
      </c>
    </row>
    <row r="791" spans="1:6">
      <c r="A791">
        <v>800</v>
      </c>
      <c r="B791" s="38">
        <v>41285</v>
      </c>
      <c r="C791" t="s">
        <v>1192</v>
      </c>
      <c r="D791" s="2">
        <v>62754820.218863994</v>
      </c>
      <c r="E791" s="2">
        <v>48112973.294506684</v>
      </c>
      <c r="F791" s="2">
        <v>108880557.53977332</v>
      </c>
    </row>
    <row r="792" spans="1:6">
      <c r="A792">
        <v>801</v>
      </c>
      <c r="B792" s="38">
        <v>39983</v>
      </c>
      <c r="C792" t="s">
        <v>1194</v>
      </c>
      <c r="D792" s="2">
        <v>66998836.30901327</v>
      </c>
      <c r="E792" s="2">
        <v>48392454.363317303</v>
      </c>
      <c r="F792" s="2">
        <v>64324156.781717531</v>
      </c>
    </row>
    <row r="793" spans="1:6">
      <c r="A793">
        <v>802</v>
      </c>
      <c r="B793" s="38">
        <v>40207</v>
      </c>
      <c r="C793" t="s">
        <v>1196</v>
      </c>
      <c r="D793" s="2">
        <v>66691495.105843909</v>
      </c>
      <c r="E793" s="2">
        <v>48144468.049167693</v>
      </c>
      <c r="F793" s="2">
        <v>92048108.400448576</v>
      </c>
    </row>
    <row r="794" spans="1:6">
      <c r="A794">
        <v>803</v>
      </c>
      <c r="B794" s="38">
        <v>37603</v>
      </c>
      <c r="C794" t="s">
        <v>1198</v>
      </c>
      <c r="D794" s="2">
        <v>79884908.789386407</v>
      </c>
      <c r="E794" s="2">
        <v>57589575.295063578</v>
      </c>
      <c r="F794" s="2">
        <v>89621316.08943063</v>
      </c>
    </row>
    <row r="795" spans="1:6">
      <c r="A795">
        <v>804</v>
      </c>
      <c r="B795" s="38">
        <v>37306</v>
      </c>
      <c r="C795" t="s">
        <v>1200</v>
      </c>
      <c r="D795" s="2">
        <v>81277727.784026995</v>
      </c>
      <c r="E795" s="2">
        <v>58333000.847277842</v>
      </c>
      <c r="F795" s="2">
        <v>111283003.5213667</v>
      </c>
    </row>
    <row r="796" spans="1:6">
      <c r="A796">
        <v>805</v>
      </c>
      <c r="B796" s="38">
        <v>40137</v>
      </c>
      <c r="C796" t="s">
        <v>1201</v>
      </c>
      <c r="D796" s="2">
        <v>66801553.182637632</v>
      </c>
      <c r="E796" s="2">
        <v>46977145.71802339</v>
      </c>
      <c r="F796" s="2">
        <v>121351827.32117136</v>
      </c>
    </row>
    <row r="797" spans="1:6">
      <c r="A797">
        <v>806</v>
      </c>
      <c r="B797" s="38">
        <v>39892</v>
      </c>
      <c r="C797" t="s">
        <v>1203</v>
      </c>
      <c r="D797" s="2">
        <v>67938733.198877335</v>
      </c>
      <c r="E797" s="2">
        <v>45941105.546662338</v>
      </c>
      <c r="F797" s="2">
        <v>91807383.37257944</v>
      </c>
    </row>
    <row r="798" spans="1:6">
      <c r="A798">
        <v>807</v>
      </c>
      <c r="B798" s="38">
        <v>39703</v>
      </c>
      <c r="C798" t="s">
        <v>1204</v>
      </c>
      <c r="D798" s="2">
        <v>66052572.640470244</v>
      </c>
      <c r="E798" s="2">
        <v>44124670.759291172</v>
      </c>
      <c r="F798" s="2">
        <v>86398317.249192134</v>
      </c>
    </row>
    <row r="799" spans="1:6">
      <c r="A799">
        <v>808</v>
      </c>
      <c r="B799" s="38">
        <v>40158</v>
      </c>
      <c r="C799" t="s">
        <v>1205</v>
      </c>
      <c r="D799" s="2">
        <v>66919411.527721822</v>
      </c>
      <c r="E799" s="2">
        <v>41815000.270860247</v>
      </c>
      <c r="F799" s="2">
        <v>138873405.71793804</v>
      </c>
    </row>
    <row r="800" spans="1:6">
      <c r="A800">
        <v>809</v>
      </c>
      <c r="B800" s="38">
        <v>39920</v>
      </c>
      <c r="C800" t="s">
        <v>1207</v>
      </c>
      <c r="D800" s="2">
        <v>67769555.43050085</v>
      </c>
      <c r="E800" s="2">
        <v>41811505.888271436</v>
      </c>
      <c r="F800" s="2">
        <v>100335322.99348153</v>
      </c>
    </row>
    <row r="801" spans="1:6">
      <c r="A801">
        <v>810</v>
      </c>
      <c r="B801" s="38">
        <v>36203</v>
      </c>
      <c r="C801" t="s">
        <v>1208</v>
      </c>
      <c r="D801" s="2">
        <v>87849118.541033432</v>
      </c>
      <c r="E801" s="2">
        <v>53954148.183300912</v>
      </c>
      <c r="F801" s="2">
        <v>53954148.183300912</v>
      </c>
    </row>
    <row r="802" spans="1:6">
      <c r="A802">
        <v>811</v>
      </c>
      <c r="B802" s="38">
        <v>38828</v>
      </c>
      <c r="C802" t="s">
        <v>1210</v>
      </c>
      <c r="D802" s="2">
        <v>71718014.888337478</v>
      </c>
      <c r="E802" s="2">
        <v>43366326.126754344</v>
      </c>
      <c r="F802" s="2">
        <v>93329876.498962775</v>
      </c>
    </row>
    <row r="803" spans="1:6">
      <c r="A803">
        <v>812</v>
      </c>
      <c r="B803" s="38">
        <v>41173</v>
      </c>
      <c r="C803" t="s">
        <v>1212</v>
      </c>
      <c r="D803" s="2">
        <v>62449191.251777165</v>
      </c>
      <c r="E803" s="2">
        <v>37222983.037941806</v>
      </c>
      <c r="F803" s="2">
        <v>49770874.056484893</v>
      </c>
    </row>
    <row r="804" spans="1:6">
      <c r="A804">
        <v>813</v>
      </c>
      <c r="B804" s="38">
        <v>37904</v>
      </c>
      <c r="C804" t="s">
        <v>1213</v>
      </c>
      <c r="D804" s="2">
        <v>78114486.48648648</v>
      </c>
      <c r="E804" s="2">
        <v>45993325.333427027</v>
      </c>
      <c r="F804" s="2">
        <v>157957422.63072431</v>
      </c>
    </row>
    <row r="805" spans="1:6">
      <c r="A805">
        <v>814</v>
      </c>
      <c r="B805" s="38">
        <v>35440</v>
      </c>
      <c r="C805" t="s">
        <v>1214</v>
      </c>
      <c r="D805" s="2">
        <v>90830798.240100563</v>
      </c>
      <c r="E805" s="2">
        <v>51405096.836103082</v>
      </c>
      <c r="F805" s="2">
        <v>51405096.836103082</v>
      </c>
    </row>
    <row r="806" spans="1:6">
      <c r="A806">
        <v>815</v>
      </c>
      <c r="B806" s="38">
        <v>35888</v>
      </c>
      <c r="C806" t="s">
        <v>1215</v>
      </c>
      <c r="D806" s="2">
        <v>88930338.461538464</v>
      </c>
      <c r="E806" s="2">
        <v>48886981.305821538</v>
      </c>
      <c r="F806" s="2">
        <v>48886981.305821538</v>
      </c>
    </row>
    <row r="807" spans="1:6">
      <c r="A807">
        <v>816</v>
      </c>
      <c r="B807" s="38">
        <v>36784</v>
      </c>
      <c r="C807" t="s">
        <v>1217</v>
      </c>
      <c r="D807" s="2">
        <v>83196200.345423147</v>
      </c>
      <c r="E807" s="2">
        <v>45095601.878272884</v>
      </c>
      <c r="F807" s="2">
        <v>65685051.617288433</v>
      </c>
    </row>
    <row r="808" spans="1:6">
      <c r="A808">
        <v>817</v>
      </c>
      <c r="B808" s="38">
        <v>37596</v>
      </c>
      <c r="C808" t="s">
        <v>1218</v>
      </c>
      <c r="D808" s="2">
        <v>79884908.789386407</v>
      </c>
      <c r="E808" s="2">
        <v>42768048.857915975</v>
      </c>
      <c r="F808" s="2">
        <v>73220852.447324499</v>
      </c>
    </row>
    <row r="809" spans="1:6">
      <c r="A809">
        <v>818</v>
      </c>
      <c r="B809" s="38">
        <v>39927</v>
      </c>
      <c r="C809" t="s">
        <v>1220</v>
      </c>
      <c r="D809" s="2">
        <v>67769555.43050085</v>
      </c>
      <c r="E809" s="2">
        <v>35827683.43075408</v>
      </c>
      <c r="F809" s="2">
        <v>43360118.164847121</v>
      </c>
    </row>
    <row r="810" spans="1:6">
      <c r="A810">
        <v>819</v>
      </c>
      <c r="B810" s="38">
        <v>41507</v>
      </c>
      <c r="C810" t="s">
        <v>1222</v>
      </c>
      <c r="D810" s="2">
        <v>61789658.666735083</v>
      </c>
      <c r="E810" s="2">
        <v>32095012.096584961</v>
      </c>
      <c r="F810" s="2">
        <v>78231440.922583237</v>
      </c>
    </row>
    <row r="811" spans="1:6">
      <c r="A811">
        <v>820</v>
      </c>
      <c r="B811" s="38">
        <v>36833</v>
      </c>
      <c r="C811" t="s">
        <v>1223</v>
      </c>
      <c r="D811" s="2">
        <v>83005054.566341177</v>
      </c>
      <c r="E811" s="2">
        <v>42464316.534353822</v>
      </c>
      <c r="F811" s="2">
        <v>54279060.939448595</v>
      </c>
    </row>
    <row r="812" spans="1:6">
      <c r="A812">
        <v>821</v>
      </c>
      <c r="B812" s="38">
        <v>37309</v>
      </c>
      <c r="C812" t="s">
        <v>1225</v>
      </c>
      <c r="D812" s="2">
        <v>81277727.784026995</v>
      </c>
      <c r="E812" s="2">
        <v>40725295.982367828</v>
      </c>
      <c r="F812" s="2">
        <v>40725295.982367828</v>
      </c>
    </row>
    <row r="813" spans="1:6">
      <c r="A813">
        <v>822</v>
      </c>
      <c r="B813" s="38">
        <v>40676</v>
      </c>
      <c r="C813" t="s">
        <v>1227</v>
      </c>
      <c r="D813" s="2">
        <v>63953461.61335434</v>
      </c>
      <c r="E813" s="2">
        <v>31056468.207227699</v>
      </c>
      <c r="F813" s="2">
        <v>89699021.190003723</v>
      </c>
    </row>
    <row r="814" spans="1:6">
      <c r="A814">
        <v>823</v>
      </c>
      <c r="B814" s="38">
        <v>38884</v>
      </c>
      <c r="C814" t="s">
        <v>1228</v>
      </c>
      <c r="D814" s="2">
        <v>71223164.12025629</v>
      </c>
      <c r="E814" s="2">
        <v>33744047.783100054</v>
      </c>
      <c r="F814" s="2">
        <v>175666441.80960572</v>
      </c>
    </row>
    <row r="815" spans="1:6">
      <c r="A815">
        <v>824</v>
      </c>
      <c r="B815" s="38">
        <v>38471</v>
      </c>
      <c r="C815" t="s">
        <v>1230</v>
      </c>
      <c r="D815" s="2">
        <v>74260945.529290855</v>
      </c>
      <c r="E815" s="2">
        <v>33261393.340164438</v>
      </c>
      <c r="F815" s="2">
        <v>87966956.546742037</v>
      </c>
    </row>
    <row r="816" spans="1:6">
      <c r="A816">
        <v>825</v>
      </c>
      <c r="B816" s="38">
        <v>35657</v>
      </c>
      <c r="C816" t="s">
        <v>1232</v>
      </c>
      <c r="D816" s="2">
        <v>89870522.388059705</v>
      </c>
      <c r="E816" s="2">
        <v>39952303.205385573</v>
      </c>
      <c r="F816" s="2">
        <v>39952303.205385573</v>
      </c>
    </row>
    <row r="817" spans="1:6">
      <c r="A817">
        <v>826</v>
      </c>
      <c r="B817" s="38">
        <v>37804</v>
      </c>
      <c r="C817" t="s">
        <v>1233</v>
      </c>
      <c r="D817" s="2">
        <v>78581729.200652525</v>
      </c>
      <c r="E817" s="2">
        <v>34685257.556041323</v>
      </c>
      <c r="F817" s="2">
        <v>105781333.14329526</v>
      </c>
    </row>
    <row r="818" spans="1:6">
      <c r="A818">
        <v>827</v>
      </c>
      <c r="B818" s="38">
        <v>38541</v>
      </c>
      <c r="C818" t="s">
        <v>1234</v>
      </c>
      <c r="D818" s="2">
        <v>73956908.904810652</v>
      </c>
      <c r="E818" s="2">
        <v>31398520.308746163</v>
      </c>
      <c r="F818" s="2">
        <v>60981283.870670423</v>
      </c>
    </row>
    <row r="819" spans="1:6">
      <c r="A819">
        <v>828</v>
      </c>
      <c r="B819" s="38">
        <v>36021</v>
      </c>
      <c r="C819" t="s">
        <v>6939</v>
      </c>
      <c r="D819" s="2">
        <v>88440514.075887397</v>
      </c>
      <c r="E819" s="2">
        <v>34470303.548641369</v>
      </c>
      <c r="F819" s="2">
        <v>71615319.460514069</v>
      </c>
    </row>
    <row r="820" spans="1:6">
      <c r="A820">
        <v>829</v>
      </c>
      <c r="B820" s="38">
        <v>38975</v>
      </c>
      <c r="C820" t="s">
        <v>1237</v>
      </c>
      <c r="D820" s="2">
        <v>71223164.12025629</v>
      </c>
      <c r="E820" s="2">
        <v>26913824.689448006</v>
      </c>
      <c r="F820" s="2">
        <v>58448725.785239041</v>
      </c>
    </row>
    <row r="821" spans="1:6">
      <c r="A821">
        <v>830</v>
      </c>
      <c r="B821" s="38">
        <v>36245</v>
      </c>
      <c r="C821" t="s">
        <v>1239</v>
      </c>
      <c r="D821" s="2">
        <v>87582909.090909094</v>
      </c>
      <c r="E821" s="2">
        <v>32856274.374042425</v>
      </c>
      <c r="F821" s="2">
        <v>51556685.180103034</v>
      </c>
    </row>
    <row r="822" spans="1:6">
      <c r="A822">
        <v>831</v>
      </c>
      <c r="B822" s="38">
        <v>39807</v>
      </c>
      <c r="C822" t="s">
        <v>1240</v>
      </c>
      <c r="D822" s="2">
        <v>68740510.303099498</v>
      </c>
      <c r="E822" s="2">
        <v>22691457.837985426</v>
      </c>
      <c r="F822" s="2">
        <v>44688421.134977266</v>
      </c>
    </row>
    <row r="823" spans="1:6">
      <c r="A823">
        <v>832</v>
      </c>
      <c r="B823" s="38">
        <v>37183</v>
      </c>
      <c r="C823" t="s">
        <v>1242</v>
      </c>
      <c r="D823" s="2">
        <v>81323466.516601026</v>
      </c>
      <c r="E823" s="2">
        <v>24679067.026077662</v>
      </c>
      <c r="F823" s="2">
        <v>27841994.163218912</v>
      </c>
    </row>
    <row r="824" spans="1:6">
      <c r="A824">
        <v>833</v>
      </c>
      <c r="B824" s="38">
        <v>39836</v>
      </c>
      <c r="C824" t="s">
        <v>1244</v>
      </c>
      <c r="D824" s="2">
        <v>68442619.456955716</v>
      </c>
      <c r="E824" s="2">
        <v>19738194.402239244</v>
      </c>
      <c r="F824" s="2">
        <v>76035116.651340574</v>
      </c>
    </row>
    <row r="825" spans="1:6">
      <c r="A825">
        <v>834</v>
      </c>
      <c r="B825" s="38">
        <v>36539</v>
      </c>
      <c r="C825" t="s">
        <v>1246</v>
      </c>
      <c r="D825" s="2">
        <v>85611255.924170613</v>
      </c>
      <c r="E825" s="2">
        <v>20288252.454999998</v>
      </c>
      <c r="F825" s="2">
        <v>21140977.662215639</v>
      </c>
    </row>
    <row r="826" spans="1:6">
      <c r="A826">
        <v>835</v>
      </c>
      <c r="B826" s="38">
        <v>38982</v>
      </c>
      <c r="C826" t="s">
        <v>1248</v>
      </c>
      <c r="D826" s="2">
        <v>71223164.12025629</v>
      </c>
      <c r="E826" s="2">
        <v>15539268.148792509</v>
      </c>
      <c r="F826" s="2">
        <v>17587823.219748646</v>
      </c>
    </row>
    <row r="827" spans="1:6">
      <c r="A827">
        <v>836</v>
      </c>
      <c r="B827" s="38">
        <v>41684</v>
      </c>
      <c r="C827" t="s">
        <v>1250</v>
      </c>
      <c r="D827" s="2">
        <v>61551743.965653107</v>
      </c>
      <c r="E827" s="2">
        <v>12926103.20700142</v>
      </c>
      <c r="F827" s="2">
        <v>23049712.425025877</v>
      </c>
    </row>
    <row r="828" spans="1:6">
      <c r="A828">
        <v>837</v>
      </c>
      <c r="B828" s="38">
        <v>36077</v>
      </c>
      <c r="C828" t="s">
        <v>1251</v>
      </c>
      <c r="D828" s="2">
        <v>88116951.219512194</v>
      </c>
      <c r="E828" s="2">
        <v>17725780.672603659</v>
      </c>
      <c r="F828" s="2">
        <v>17725780.672603659</v>
      </c>
    </row>
    <row r="829" spans="1:6">
      <c r="A829">
        <v>838</v>
      </c>
      <c r="B829" s="38">
        <v>39640</v>
      </c>
      <c r="C829" t="s">
        <v>1252</v>
      </c>
      <c r="D829" s="2">
        <v>65697932.388936371</v>
      </c>
      <c r="E829" s="2">
        <v>12924156.387690714</v>
      </c>
      <c r="F829" s="2">
        <v>55458697.202805914</v>
      </c>
    </row>
    <row r="830" spans="1:6">
      <c r="A830">
        <v>839</v>
      </c>
      <c r="B830" s="38">
        <v>38576</v>
      </c>
      <c r="C830" t="s">
        <v>1253</v>
      </c>
      <c r="D830" s="2">
        <v>73580346.232179224</v>
      </c>
      <c r="E830" s="2">
        <v>12467578.952169044</v>
      </c>
      <c r="F830" s="2">
        <v>12995601.327443993</v>
      </c>
    </row>
    <row r="831" spans="1:6">
      <c r="A831">
        <v>840</v>
      </c>
      <c r="B831" s="38">
        <v>42027</v>
      </c>
      <c r="C831" t="s">
        <v>1255</v>
      </c>
      <c r="D831" s="2">
        <v>61834604.868489183</v>
      </c>
      <c r="E831" s="2">
        <v>7931456.7484157523</v>
      </c>
      <c r="F831" s="2">
        <v>31325548.92366083</v>
      </c>
    </row>
    <row r="832" spans="1:6">
      <c r="A832">
        <v>841</v>
      </c>
      <c r="B832" s="38">
        <v>39458</v>
      </c>
      <c r="C832" t="s">
        <v>1256</v>
      </c>
      <c r="D832" s="2">
        <v>68463047.185901076</v>
      </c>
      <c r="E832" s="2">
        <v>5449266.0345271928</v>
      </c>
      <c r="F832" s="2">
        <v>15099776.088023497</v>
      </c>
    </row>
    <row r="833" spans="1:6">
      <c r="A833">
        <v>842</v>
      </c>
      <c r="B833" s="38">
        <v>37918</v>
      </c>
      <c r="C833" t="s">
        <v>1258</v>
      </c>
      <c r="D833" s="2">
        <v>78114486.48648648</v>
      </c>
      <c r="E833" s="2">
        <v>5762631.9531945949</v>
      </c>
      <c r="F833" s="2">
        <v>14877021.123081081</v>
      </c>
    </row>
    <row r="834" spans="1:6">
      <c r="A834">
        <v>843</v>
      </c>
      <c r="B834" s="38">
        <v>42405</v>
      </c>
      <c r="C834" t="s">
        <v>1259</v>
      </c>
      <c r="D834" s="2">
        <v>60946898.288143538</v>
      </c>
      <c r="E834" s="2">
        <v>721186.67900687875</v>
      </c>
      <c r="F834" s="2">
        <v>197121064.07150662</v>
      </c>
    </row>
    <row r="835" spans="1:6">
      <c r="A835">
        <v>845</v>
      </c>
      <c r="B835" s="38">
        <v>42412</v>
      </c>
      <c r="C835" t="s">
        <v>1261</v>
      </c>
      <c r="D835" s="2">
        <v>58915335.01187209</v>
      </c>
      <c r="E835" s="2">
        <v>368800559.54711932</v>
      </c>
      <c r="F835" s="2">
        <v>796139894.71081913</v>
      </c>
    </row>
    <row r="836" spans="1:6">
      <c r="A836">
        <v>846</v>
      </c>
      <c r="B836" s="38">
        <v>41998</v>
      </c>
      <c r="C836" t="s">
        <v>1262</v>
      </c>
      <c r="D836" s="2">
        <v>59492163.943921097</v>
      </c>
      <c r="E836" s="2">
        <v>359134060.76059145</v>
      </c>
      <c r="F836" s="2">
        <v>561407418.16992319</v>
      </c>
    </row>
    <row r="837" spans="1:6">
      <c r="A837">
        <v>847</v>
      </c>
      <c r="B837" s="38">
        <v>42293</v>
      </c>
      <c r="C837" t="s">
        <v>1264</v>
      </c>
      <c r="D837" s="2">
        <v>58735248.362330668</v>
      </c>
      <c r="E837" s="2">
        <v>81084474.170124203</v>
      </c>
      <c r="F837" s="2">
        <v>160167769.5665285</v>
      </c>
    </row>
    <row r="838" spans="1:6">
      <c r="A838">
        <v>848</v>
      </c>
      <c r="B838" s="38">
        <v>32288</v>
      </c>
      <c r="C838" t="s">
        <v>1266</v>
      </c>
      <c r="D838" s="2">
        <v>118889140.42553192</v>
      </c>
      <c r="E838" s="2">
        <v>110106945.15900427</v>
      </c>
      <c r="F838" s="2">
        <v>386831668.5632596</v>
      </c>
    </row>
    <row r="839" spans="1:6">
      <c r="A839">
        <v>849</v>
      </c>
      <c r="B839" s="38">
        <v>35048</v>
      </c>
      <c r="C839" t="s">
        <v>1267</v>
      </c>
      <c r="D839" s="2">
        <v>91006345.276872978</v>
      </c>
      <c r="E839" s="2">
        <v>83880107.531641707</v>
      </c>
      <c r="F839" s="2">
        <v>136666425.40716612</v>
      </c>
    </row>
    <row r="840" spans="1:6">
      <c r="A840">
        <v>850</v>
      </c>
      <c r="B840" s="38">
        <v>40928</v>
      </c>
      <c r="C840" t="s">
        <v>1268</v>
      </c>
      <c r="D840" s="2">
        <v>61630485.518275872</v>
      </c>
      <c r="E840" s="2">
        <v>52998367.765561514</v>
      </c>
      <c r="F840" s="2">
        <v>53518105.088099182</v>
      </c>
    </row>
    <row r="841" spans="1:6">
      <c r="A841">
        <v>851</v>
      </c>
      <c r="B841" s="38">
        <v>38611</v>
      </c>
      <c r="C841" t="s">
        <v>1270</v>
      </c>
      <c r="D841" s="2">
        <v>70268983.903420523</v>
      </c>
      <c r="E841" s="2">
        <v>58539067.227816895</v>
      </c>
      <c r="F841" s="2">
        <v>121985845.07947183</v>
      </c>
    </row>
    <row r="842" spans="1:6">
      <c r="A842">
        <v>852</v>
      </c>
      <c r="B842" s="38">
        <v>41432</v>
      </c>
      <c r="C842" t="s">
        <v>1271</v>
      </c>
      <c r="D842" s="2">
        <v>59825416.266959026</v>
      </c>
      <c r="E842" s="2">
        <v>46078736.243027955</v>
      </c>
      <c r="F842" s="2">
        <v>96620898.261665747</v>
      </c>
    </row>
    <row r="843" spans="1:6">
      <c r="A843">
        <v>853</v>
      </c>
      <c r="B843" s="38">
        <v>36644</v>
      </c>
      <c r="C843" t="s">
        <v>1273</v>
      </c>
      <c r="D843" s="2">
        <v>81549760.653823704</v>
      </c>
      <c r="E843" s="2">
        <v>49536368.676853471</v>
      </c>
      <c r="F843" s="2">
        <v>83562303.294483364</v>
      </c>
    </row>
    <row r="844" spans="1:6">
      <c r="A844">
        <v>854</v>
      </c>
      <c r="B844" s="38">
        <v>39542</v>
      </c>
      <c r="C844" t="s">
        <v>1274</v>
      </c>
      <c r="D844" s="2">
        <v>65027832.215358682</v>
      </c>
      <c r="E844" s="2">
        <v>35175503.037914932</v>
      </c>
      <c r="F844" s="2">
        <v>46358821.446884178</v>
      </c>
    </row>
    <row r="845" spans="1:6">
      <c r="A845">
        <v>855</v>
      </c>
      <c r="B845" s="38">
        <v>40165</v>
      </c>
      <c r="C845" t="s">
        <v>1275</v>
      </c>
      <c r="D845" s="2">
        <v>64688764.47679776</v>
      </c>
      <c r="E845" s="2">
        <v>32991366.916313574</v>
      </c>
      <c r="F845" s="2">
        <v>89761868.602299616</v>
      </c>
    </row>
    <row r="846" spans="1:6">
      <c r="A846">
        <v>856</v>
      </c>
      <c r="B846" s="38">
        <v>39794</v>
      </c>
      <c r="C846" t="s">
        <v>1276</v>
      </c>
      <c r="D846" s="2">
        <v>66449159.959662847</v>
      </c>
      <c r="E846" s="2">
        <v>336493.96333504579</v>
      </c>
      <c r="F846" s="2">
        <v>34506082.96288316</v>
      </c>
    </row>
    <row r="847" spans="1:6">
      <c r="A847">
        <v>857</v>
      </c>
      <c r="B847" s="38">
        <v>39598</v>
      </c>
      <c r="C847" t="s">
        <v>1278</v>
      </c>
      <c r="D847" s="2">
        <v>63928909.394733921</v>
      </c>
      <c r="E847" s="2">
        <v>169714308.27889693</v>
      </c>
      <c r="F847" s="2">
        <v>461674857.966847</v>
      </c>
    </row>
    <row r="848" spans="1:6">
      <c r="A848">
        <v>858</v>
      </c>
      <c r="B848" s="38">
        <v>40431</v>
      </c>
      <c r="C848" t="s">
        <v>1279</v>
      </c>
      <c r="D848" s="2">
        <v>63400068.211262643</v>
      </c>
      <c r="E848" s="2">
        <v>66298351.05818101</v>
      </c>
      <c r="F848" s="2">
        <v>326233805.70351452</v>
      </c>
    </row>
    <row r="849" spans="1:6">
      <c r="A849">
        <v>859</v>
      </c>
      <c r="B849" s="38">
        <v>41075</v>
      </c>
      <c r="C849" t="s">
        <v>1280</v>
      </c>
      <c r="D849" s="2">
        <v>60350218.757353649</v>
      </c>
      <c r="E849" s="2">
        <v>38761726.958213858</v>
      </c>
      <c r="F849" s="2">
        <v>60964463.283865996</v>
      </c>
    </row>
    <row r="850" spans="1:6">
      <c r="A850">
        <v>860</v>
      </c>
      <c r="B850" s="38">
        <v>35720</v>
      </c>
      <c r="C850" t="s">
        <v>1282</v>
      </c>
      <c r="D850" s="2">
        <v>84954337.871287137</v>
      </c>
      <c r="E850" s="2">
        <v>90927110.721980199</v>
      </c>
      <c r="F850" s="2">
        <v>228046392.90019804</v>
      </c>
    </row>
    <row r="851" spans="1:6">
      <c r="A851">
        <v>861</v>
      </c>
      <c r="B851" s="38">
        <v>40956</v>
      </c>
      <c r="C851" t="s">
        <v>1283</v>
      </c>
      <c r="D851" s="2">
        <v>60302381.151087351</v>
      </c>
      <c r="E851" s="2">
        <v>54773607.058265947</v>
      </c>
      <c r="F851" s="2">
        <v>157862487.99240544</v>
      </c>
    </row>
    <row r="852" spans="1:6">
      <c r="A852">
        <v>862</v>
      </c>
      <c r="B852" s="38">
        <v>35216</v>
      </c>
      <c r="C852" t="s">
        <v>1285</v>
      </c>
      <c r="D852" s="2">
        <v>87666800.766283542</v>
      </c>
      <c r="E852" s="2">
        <v>78999599.438314185</v>
      </c>
      <c r="F852" s="2">
        <v>160514344.01047257</v>
      </c>
    </row>
    <row r="853" spans="1:6">
      <c r="A853">
        <v>863</v>
      </c>
      <c r="B853" s="38">
        <v>38303</v>
      </c>
      <c r="C853" t="s">
        <v>1286</v>
      </c>
      <c r="D853" s="2">
        <v>71877596.858638749</v>
      </c>
      <c r="E853" s="2">
        <v>35722071.081654452</v>
      </c>
      <c r="F853" s="2">
        <v>48333414.105979063</v>
      </c>
    </row>
    <row r="854" spans="1:6">
      <c r="A854">
        <v>864</v>
      </c>
      <c r="B854" s="38">
        <v>37120</v>
      </c>
      <c r="C854" t="s">
        <v>1288</v>
      </c>
      <c r="D854" s="2">
        <v>77344343.661971837</v>
      </c>
      <c r="E854" s="2">
        <v>34640082.28864789</v>
      </c>
      <c r="F854" s="2">
        <v>84261227.96188733</v>
      </c>
    </row>
    <row r="855" spans="1:6">
      <c r="A855">
        <v>865</v>
      </c>
      <c r="B855" s="38">
        <v>37722</v>
      </c>
      <c r="C855" t="s">
        <v>1289</v>
      </c>
      <c r="D855" s="2">
        <v>73382850.924918398</v>
      </c>
      <c r="E855" s="2">
        <v>177640149.96477693</v>
      </c>
      <c r="F855" s="2">
        <v>256395673.90384114</v>
      </c>
    </row>
    <row r="856" spans="1:6">
      <c r="A856">
        <v>866</v>
      </c>
      <c r="B856" s="38">
        <v>38415</v>
      </c>
      <c r="C856" t="s">
        <v>1290</v>
      </c>
      <c r="D856" s="2">
        <v>69776347.64614588</v>
      </c>
      <c r="E856" s="2">
        <v>140807274.02296945</v>
      </c>
      <c r="F856" s="2">
        <v>246717801.7001552</v>
      </c>
    </row>
    <row r="857" spans="1:6">
      <c r="A857">
        <v>867</v>
      </c>
      <c r="B857" s="38">
        <v>38079</v>
      </c>
      <c r="C857" t="s">
        <v>1291</v>
      </c>
      <c r="D857" s="2">
        <v>71743446.808510631</v>
      </c>
      <c r="E857" s="2">
        <v>59206053.999319151</v>
      </c>
      <c r="F857" s="2">
        <v>60615300.275914893</v>
      </c>
    </row>
    <row r="858" spans="1:6">
      <c r="A858">
        <v>868</v>
      </c>
      <c r="B858" s="38">
        <v>42391</v>
      </c>
      <c r="C858" t="s">
        <v>6814</v>
      </c>
      <c r="D858" s="2">
        <v>56930591.433250606</v>
      </c>
      <c r="E858" s="2">
        <v>33310.495694676596</v>
      </c>
      <c r="F858" s="2">
        <v>392512090.10442519</v>
      </c>
    </row>
    <row r="859" spans="1:6">
      <c r="A859">
        <v>869</v>
      </c>
      <c r="B859" s="38">
        <v>34521</v>
      </c>
      <c r="C859" t="s">
        <v>1292</v>
      </c>
      <c r="D859" s="2">
        <v>89264925.876010776</v>
      </c>
      <c r="E859" s="2">
        <v>535834852.02637464</v>
      </c>
      <c r="F859" s="2">
        <v>1103407260.9224527</v>
      </c>
    </row>
    <row r="860" spans="1:6">
      <c r="A860">
        <v>870</v>
      </c>
      <c r="B860" s="38">
        <v>39430</v>
      </c>
      <c r="C860" t="s">
        <v>1293</v>
      </c>
      <c r="D860" s="2">
        <v>63069735.664362296</v>
      </c>
      <c r="E860" s="2">
        <v>249213723.68937704</v>
      </c>
      <c r="F860" s="2">
        <v>415807337.85231578</v>
      </c>
    </row>
    <row r="861" spans="1:6">
      <c r="A861">
        <v>871</v>
      </c>
      <c r="B861" s="38">
        <v>38394</v>
      </c>
      <c r="C861" t="s">
        <v>1294</v>
      </c>
      <c r="D861" s="2">
        <v>69066293.013555795</v>
      </c>
      <c r="E861" s="2">
        <v>223252719.76653287</v>
      </c>
      <c r="F861" s="2">
        <v>460589617.57675183</v>
      </c>
    </row>
    <row r="862" spans="1:6">
      <c r="A862">
        <v>872</v>
      </c>
      <c r="B862" s="38">
        <v>36805</v>
      </c>
      <c r="C862" t="s">
        <v>1295</v>
      </c>
      <c r="D862" s="2">
        <v>76131695.402298853</v>
      </c>
      <c r="E862" s="2">
        <v>230090802.06390807</v>
      </c>
      <c r="F862" s="2">
        <v>421631031.45889086</v>
      </c>
    </row>
    <row r="863" spans="1:6">
      <c r="A863">
        <v>873</v>
      </c>
      <c r="B863" s="38">
        <v>39066</v>
      </c>
      <c r="C863" t="s">
        <v>1296</v>
      </c>
      <c r="D863" s="2">
        <v>65643780.971258678</v>
      </c>
      <c r="E863" s="2">
        <v>194050220.65762141</v>
      </c>
      <c r="F863" s="2">
        <v>366800300.71828049</v>
      </c>
    </row>
    <row r="864" spans="1:6">
      <c r="A864">
        <v>874</v>
      </c>
      <c r="B864" s="38">
        <v>34860</v>
      </c>
      <c r="C864" t="s">
        <v>1297</v>
      </c>
      <c r="D864" s="2">
        <v>86865016.393442631</v>
      </c>
      <c r="E864" s="2">
        <v>223605987.32045248</v>
      </c>
      <c r="F864" s="2">
        <v>548197221.63934433</v>
      </c>
    </row>
    <row r="865" spans="1:6">
      <c r="A865">
        <v>875</v>
      </c>
      <c r="B865" s="38">
        <v>28839</v>
      </c>
      <c r="C865" t="s">
        <v>1299</v>
      </c>
      <c r="D865" s="2">
        <v>195670827.17872971</v>
      </c>
      <c r="E865" s="2">
        <v>477500920.07908422</v>
      </c>
      <c r="F865" s="2">
        <v>1068006951.2555392</v>
      </c>
    </row>
    <row r="866" spans="1:6">
      <c r="A866">
        <v>876</v>
      </c>
      <c r="B866" s="38">
        <v>35244</v>
      </c>
      <c r="C866" t="s">
        <v>1301</v>
      </c>
      <c r="D866" s="2">
        <v>84536790.044671357</v>
      </c>
      <c r="E866" s="2">
        <v>197991339.61842376</v>
      </c>
      <c r="F866" s="2">
        <v>420861058.82710284</v>
      </c>
    </row>
    <row r="867" spans="1:6">
      <c r="A867">
        <v>877</v>
      </c>
      <c r="B867" s="38">
        <v>41558</v>
      </c>
      <c r="C867" t="s">
        <v>1302</v>
      </c>
      <c r="D867" s="2">
        <v>56720795.903162546</v>
      </c>
      <c r="E867" s="2">
        <v>110488415.31732935</v>
      </c>
      <c r="F867" s="2">
        <v>227551647.47395375</v>
      </c>
    </row>
    <row r="868" spans="1:6">
      <c r="A868">
        <v>878</v>
      </c>
      <c r="B868" s="38">
        <v>35627</v>
      </c>
      <c r="C868" t="s">
        <v>1304</v>
      </c>
      <c r="D868" s="2">
        <v>82535295.950155765</v>
      </c>
      <c r="E868" s="2">
        <v>157962437.62131464</v>
      </c>
      <c r="F868" s="2">
        <v>261806846.3440561</v>
      </c>
    </row>
    <row r="869" spans="1:6">
      <c r="A869">
        <v>879</v>
      </c>
      <c r="B869" s="38">
        <v>37834</v>
      </c>
      <c r="C869" t="s">
        <v>1305</v>
      </c>
      <c r="D869" s="2">
        <v>71760102.92524378</v>
      </c>
      <c r="E869" s="2">
        <v>136153972.5723998</v>
      </c>
      <c r="F869" s="2">
        <v>164950532.08610511</v>
      </c>
    </row>
    <row r="870" spans="1:6">
      <c r="A870">
        <v>880</v>
      </c>
      <c r="B870" s="38">
        <v>41908</v>
      </c>
      <c r="C870" t="s">
        <v>1306</v>
      </c>
      <c r="D870" s="2">
        <v>55652057.925228231</v>
      </c>
      <c r="E870" s="2">
        <v>102734445.67940311</v>
      </c>
      <c r="F870" s="2">
        <v>194443517.46788865</v>
      </c>
    </row>
    <row r="871" spans="1:6">
      <c r="A871">
        <v>881</v>
      </c>
      <c r="B871" s="38">
        <v>34845</v>
      </c>
      <c r="C871" t="s">
        <v>1308</v>
      </c>
      <c r="D871" s="2">
        <v>87036235.216819987</v>
      </c>
      <c r="E871" s="2">
        <v>158767059.85204995</v>
      </c>
      <c r="F871" s="2">
        <v>446733258.21287787</v>
      </c>
    </row>
    <row r="872" spans="1:6">
      <c r="A872">
        <v>882</v>
      </c>
      <c r="B872" s="38">
        <v>40277</v>
      </c>
      <c r="C872" t="s">
        <v>1309</v>
      </c>
      <c r="D872" s="2">
        <v>60763156.566930726</v>
      </c>
      <c r="E872" s="2">
        <v>109054845.38533731</v>
      </c>
      <c r="F872" s="2">
        <v>168224492.59043893</v>
      </c>
    </row>
    <row r="873" spans="1:6">
      <c r="A873">
        <v>883</v>
      </c>
      <c r="B873" s="38">
        <v>37603</v>
      </c>
      <c r="C873" t="s">
        <v>1310</v>
      </c>
      <c r="D873" s="2">
        <v>73227833.056937546</v>
      </c>
      <c r="E873" s="2">
        <v>125063680.48804866</v>
      </c>
      <c r="F873" s="2">
        <v>218136683.68767828</v>
      </c>
    </row>
    <row r="874" spans="1:6">
      <c r="A874">
        <v>884</v>
      </c>
      <c r="B874" s="38">
        <v>34831</v>
      </c>
      <c r="C874" t="s">
        <v>1311</v>
      </c>
      <c r="D874" s="2">
        <v>87036235.216819987</v>
      </c>
      <c r="E874" s="2">
        <v>144618134.54227993</v>
      </c>
      <c r="F874" s="2">
        <v>252226570.81034827</v>
      </c>
    </row>
    <row r="875" spans="1:6">
      <c r="A875">
        <v>885</v>
      </c>
      <c r="B875" s="38">
        <v>38618</v>
      </c>
      <c r="C875" t="s">
        <v>1312</v>
      </c>
      <c r="D875" s="2">
        <v>66634381.28772635</v>
      </c>
      <c r="E875" s="2">
        <v>108683084.41028167</v>
      </c>
      <c r="F875" s="2">
        <v>259744336.55488932</v>
      </c>
    </row>
    <row r="876" spans="1:6">
      <c r="A876">
        <v>886</v>
      </c>
      <c r="B876" s="38">
        <v>34677</v>
      </c>
      <c r="C876" t="s">
        <v>1313</v>
      </c>
      <c r="D876" s="2">
        <v>88489746.158984646</v>
      </c>
      <c r="E876" s="2">
        <v>133563348.23591852</v>
      </c>
      <c r="F876" s="2">
        <v>341409529.72611898</v>
      </c>
    </row>
    <row r="877" spans="1:6">
      <c r="A877">
        <v>887</v>
      </c>
      <c r="B877" s="38">
        <v>35895</v>
      </c>
      <c r="C877" t="s">
        <v>1314</v>
      </c>
      <c r="D877" s="2">
        <v>81519476.923076928</v>
      </c>
      <c r="E877" s="2">
        <v>116722416.52539693</v>
      </c>
      <c r="F877" s="2">
        <v>294583093.44847387</v>
      </c>
    </row>
    <row r="878" spans="1:6">
      <c r="A878">
        <v>888</v>
      </c>
      <c r="B878" s="38">
        <v>42020</v>
      </c>
      <c r="C878" t="s">
        <v>1315</v>
      </c>
      <c r="D878" s="2">
        <v>56681721.129448421</v>
      </c>
      <c r="E878" s="2">
        <v>78554247.121541083</v>
      </c>
      <c r="F878" s="2">
        <v>267477362.85087743</v>
      </c>
    </row>
    <row r="879" spans="1:6">
      <c r="A879">
        <v>889</v>
      </c>
      <c r="B879" s="38">
        <v>38835</v>
      </c>
      <c r="C879" t="s">
        <v>1317</v>
      </c>
      <c r="D879" s="2">
        <v>65741513.64764268</v>
      </c>
      <c r="E879" s="2">
        <v>85732309.061741933</v>
      </c>
      <c r="F879" s="2">
        <v>104618052.98233747</v>
      </c>
    </row>
    <row r="880" spans="1:6">
      <c r="A880">
        <v>890</v>
      </c>
      <c r="B880" s="38">
        <v>34635</v>
      </c>
      <c r="C880" t="s">
        <v>1319</v>
      </c>
      <c r="D880" s="2">
        <v>88608127.090301007</v>
      </c>
      <c r="E880" s="2">
        <v>115296361.71008028</v>
      </c>
      <c r="F880" s="2">
        <v>316678468.73349166</v>
      </c>
    </row>
    <row r="881" spans="1:6">
      <c r="A881">
        <v>891</v>
      </c>
      <c r="B881" s="38">
        <v>37904</v>
      </c>
      <c r="C881" t="s">
        <v>1320</v>
      </c>
      <c r="D881" s="2">
        <v>71604945.945945948</v>
      </c>
      <c r="E881" s="2">
        <v>91261334.225481078</v>
      </c>
      <c r="F881" s="2">
        <v>229746979.1464</v>
      </c>
    </row>
    <row r="882" spans="1:6">
      <c r="A882">
        <v>892</v>
      </c>
      <c r="B882" s="38">
        <v>40711</v>
      </c>
      <c r="C882" t="s">
        <v>1321</v>
      </c>
      <c r="D882" s="2">
        <v>58686858.170670114</v>
      </c>
      <c r="E882" s="2">
        <v>72797795.241739839</v>
      </c>
      <c r="F882" s="2">
        <v>202335696.73118261</v>
      </c>
    </row>
    <row r="883" spans="1:6">
      <c r="A883">
        <v>893</v>
      </c>
      <c r="B883" s="38">
        <v>36385</v>
      </c>
      <c r="C883" t="s">
        <v>1323</v>
      </c>
      <c r="D883" s="2">
        <v>79275374.027528435</v>
      </c>
      <c r="E883" s="2">
        <v>95791704.906983852</v>
      </c>
      <c r="F883" s="2">
        <v>142262929.16192102</v>
      </c>
    </row>
    <row r="884" spans="1:6">
      <c r="A884">
        <v>894</v>
      </c>
      <c r="B884" s="38">
        <v>38093</v>
      </c>
      <c r="C884" t="s">
        <v>1325</v>
      </c>
      <c r="D884" s="2">
        <v>70462313.829787239</v>
      </c>
      <c r="E884" s="2">
        <v>84821149.764680848</v>
      </c>
      <c r="F884" s="2">
        <v>196700009.96088299</v>
      </c>
    </row>
    <row r="885" spans="1:6">
      <c r="A885">
        <v>895</v>
      </c>
      <c r="B885" s="38">
        <v>32864</v>
      </c>
      <c r="C885" t="s">
        <v>1327</v>
      </c>
      <c r="D885" s="2">
        <v>105050872.32355274</v>
      </c>
      <c r="E885" s="2">
        <v>121111458.42777163</v>
      </c>
      <c r="F885" s="2">
        <v>121111458.42777163</v>
      </c>
    </row>
    <row r="886" spans="1:6">
      <c r="A886">
        <v>896</v>
      </c>
      <c r="B886" s="38">
        <v>33816</v>
      </c>
      <c r="C886" t="s">
        <v>1329</v>
      </c>
      <c r="D886" s="2">
        <v>94284092.526690394</v>
      </c>
      <c r="E886" s="2">
        <v>100151391.60462633</v>
      </c>
      <c r="F886" s="2">
        <v>255463005.83950177</v>
      </c>
    </row>
    <row r="887" spans="1:6">
      <c r="A887">
        <v>897</v>
      </c>
      <c r="B887" s="38">
        <v>36672</v>
      </c>
      <c r="C887" t="s">
        <v>1331</v>
      </c>
      <c r="D887" s="2">
        <v>77241486.880466476</v>
      </c>
      <c r="E887" s="2">
        <v>79955197.995131195</v>
      </c>
      <c r="F887" s="2">
        <v>99978340.112274066</v>
      </c>
    </row>
    <row r="888" spans="1:6">
      <c r="A888">
        <v>898</v>
      </c>
      <c r="B888" s="38">
        <v>35139</v>
      </c>
      <c r="C888" t="s">
        <v>1333</v>
      </c>
      <c r="D888" s="2">
        <v>85079736.673089281</v>
      </c>
      <c r="E888" s="2">
        <v>87677286.003699437</v>
      </c>
      <c r="F888" s="2">
        <v>188844827.42951834</v>
      </c>
    </row>
    <row r="889" spans="1:6">
      <c r="A889">
        <v>899</v>
      </c>
      <c r="B889" s="38">
        <v>41579</v>
      </c>
      <c r="C889" t="s">
        <v>1334</v>
      </c>
      <c r="D889" s="2">
        <v>56836880.923674971</v>
      </c>
      <c r="E889" s="2">
        <v>57612425.330867693</v>
      </c>
      <c r="F889" s="2">
        <v>114073761.21412973</v>
      </c>
    </row>
    <row r="890" spans="1:6">
      <c r="A890">
        <v>900</v>
      </c>
      <c r="B890" s="38">
        <v>33746</v>
      </c>
      <c r="C890" t="s">
        <v>1336</v>
      </c>
      <c r="D890" s="2">
        <v>94824015.748031512</v>
      </c>
      <c r="E890" s="2">
        <v>94698458.406743035</v>
      </c>
      <c r="F890" s="2">
        <v>273265572.65569079</v>
      </c>
    </row>
    <row r="891" spans="1:6">
      <c r="A891">
        <v>901</v>
      </c>
      <c r="B891" s="38">
        <v>39556</v>
      </c>
      <c r="C891" t="s">
        <v>1338</v>
      </c>
      <c r="D891" s="2">
        <v>61664323.652495302</v>
      </c>
      <c r="E891" s="2">
        <v>58385205.519474164</v>
      </c>
      <c r="F891" s="2">
        <v>144715258.63296759</v>
      </c>
    </row>
    <row r="892" spans="1:6">
      <c r="A892">
        <v>902</v>
      </c>
      <c r="B892" s="38">
        <v>38343</v>
      </c>
      <c r="C892" t="s">
        <v>1339</v>
      </c>
      <c r="D892" s="2">
        <v>69610693.64161849</v>
      </c>
      <c r="E892" s="2">
        <v>64833876.216437206</v>
      </c>
      <c r="F892" s="2">
        <v>195676758.40990016</v>
      </c>
    </row>
    <row r="893" spans="1:6">
      <c r="A893">
        <v>903</v>
      </c>
      <c r="B893" s="38">
        <v>41719</v>
      </c>
      <c r="C893" t="s">
        <v>1340</v>
      </c>
      <c r="D893" s="2">
        <v>56061394.116626389</v>
      </c>
      <c r="E893" s="2">
        <v>52166547.107739113</v>
      </c>
      <c r="F893" s="2">
        <v>80842875.721045479</v>
      </c>
    </row>
    <row r="894" spans="1:6">
      <c r="A894">
        <v>904</v>
      </c>
      <c r="B894" s="38">
        <v>35424</v>
      </c>
      <c r="C894" t="s">
        <v>1342</v>
      </c>
      <c r="D894" s="2">
        <v>83524054.224464059</v>
      </c>
      <c r="E894" s="2">
        <v>76002605.319590166</v>
      </c>
      <c r="F894" s="2">
        <v>230749898.51000631</v>
      </c>
    </row>
    <row r="895" spans="1:6">
      <c r="A895">
        <v>905</v>
      </c>
      <c r="B895" s="38">
        <v>42601</v>
      </c>
      <c r="C895" t="s">
        <v>1359</v>
      </c>
      <c r="D895" s="2">
        <v>55000000</v>
      </c>
      <c r="E895" s="2">
        <v>47125701</v>
      </c>
      <c r="F895" s="2">
        <v>63125701</v>
      </c>
    </row>
    <row r="896" spans="1:6">
      <c r="A896">
        <v>906</v>
      </c>
      <c r="B896" s="38">
        <v>36063</v>
      </c>
      <c r="C896" t="s">
        <v>1344</v>
      </c>
      <c r="D896" s="2">
        <v>80971363.080684602</v>
      </c>
      <c r="E896" s="2">
        <v>61259818.117677264</v>
      </c>
      <c r="F896" s="2">
        <v>104073377.7637714</v>
      </c>
    </row>
    <row r="897" spans="1:6">
      <c r="A897">
        <v>907</v>
      </c>
      <c r="B897" s="38">
        <v>40506</v>
      </c>
      <c r="C897" t="s">
        <v>1345</v>
      </c>
      <c r="D897" s="2">
        <v>60542657.093367092</v>
      </c>
      <c r="E897" s="2">
        <v>43415310.021868989</v>
      </c>
      <c r="F897" s="2">
        <v>99678173.66203846</v>
      </c>
    </row>
    <row r="898" spans="1:6">
      <c r="A898">
        <v>908</v>
      </c>
      <c r="B898" s="38">
        <v>35349</v>
      </c>
      <c r="C898" t="s">
        <v>1346</v>
      </c>
      <c r="D898" s="2">
        <v>83682343.651295006</v>
      </c>
      <c r="E898" s="2">
        <v>58675658.44577384</v>
      </c>
      <c r="F898" s="2">
        <v>58675658.44577384</v>
      </c>
    </row>
    <row r="899" spans="1:6">
      <c r="A899">
        <v>909</v>
      </c>
      <c r="B899" s="38">
        <v>39745</v>
      </c>
      <c r="C899" t="s">
        <v>1348</v>
      </c>
      <c r="D899" s="2">
        <v>61166050.246337257</v>
      </c>
      <c r="E899" s="2">
        <v>39746591.362293541</v>
      </c>
      <c r="F899" s="2">
        <v>126564324.08351918</v>
      </c>
    </row>
    <row r="900" spans="1:6">
      <c r="A900">
        <v>910</v>
      </c>
      <c r="B900" s="38">
        <v>41117</v>
      </c>
      <c r="C900" t="s">
        <v>1350</v>
      </c>
      <c r="D900" s="2">
        <v>57820531.287101045</v>
      </c>
      <c r="E900" s="2">
        <v>36114703.841923311</v>
      </c>
      <c r="F900" s="2">
        <v>70807022.614183947</v>
      </c>
    </row>
    <row r="901" spans="1:6">
      <c r="A901">
        <v>911</v>
      </c>
      <c r="B901" s="38">
        <v>37694</v>
      </c>
      <c r="C901" t="s">
        <v>1352</v>
      </c>
      <c r="D901" s="2">
        <v>71915933.767643884</v>
      </c>
      <c r="E901" s="2">
        <v>44763102.762345284</v>
      </c>
      <c r="F901" s="2">
        <v>61734069.327008694</v>
      </c>
    </row>
    <row r="902" spans="1:6">
      <c r="A902">
        <v>912</v>
      </c>
      <c r="B902" s="38">
        <v>36315</v>
      </c>
      <c r="C902" t="s">
        <v>1353</v>
      </c>
      <c r="D902" s="2">
        <v>79704663.056558371</v>
      </c>
      <c r="E902" s="2">
        <v>49424436.952894114</v>
      </c>
      <c r="F902" s="2">
        <v>49424436.952894114</v>
      </c>
    </row>
    <row r="903" spans="1:6">
      <c r="A903">
        <v>913</v>
      </c>
      <c r="B903" s="38">
        <v>37967</v>
      </c>
      <c r="C903" t="s">
        <v>1354</v>
      </c>
      <c r="D903" s="2">
        <v>71876912.642430812</v>
      </c>
      <c r="E903" s="2">
        <v>44214417.623836137</v>
      </c>
      <c r="F903" s="2">
        <v>83033730.66137819</v>
      </c>
    </row>
    <row r="904" spans="1:6">
      <c r="A904">
        <v>914</v>
      </c>
      <c r="B904" s="38">
        <v>39507</v>
      </c>
      <c r="C904" t="s">
        <v>1356</v>
      </c>
      <c r="D904" s="2">
        <v>62576065.339902595</v>
      </c>
      <c r="E904" s="2">
        <v>38091413.992876478</v>
      </c>
      <c r="F904" s="2">
        <v>50038510.341102444</v>
      </c>
    </row>
    <row r="905" spans="1:6">
      <c r="A905">
        <v>915</v>
      </c>
      <c r="B905" s="38">
        <v>42293</v>
      </c>
      <c r="C905" t="s">
        <v>6815</v>
      </c>
      <c r="D905" s="2">
        <v>55697218.274623908</v>
      </c>
      <c r="E905" s="2">
        <v>31484442.532143731</v>
      </c>
      <c r="F905" s="2">
        <v>75400800.897455409</v>
      </c>
    </row>
    <row r="906" spans="1:6">
      <c r="A906">
        <v>916</v>
      </c>
      <c r="B906" s="38">
        <v>41026</v>
      </c>
      <c r="C906" t="s">
        <v>1358</v>
      </c>
      <c r="D906" s="2">
        <v>57574005.258926049</v>
      </c>
      <c r="E906" s="2">
        <v>32504321.665810462</v>
      </c>
      <c r="F906" s="2">
        <v>142515138.73162094</v>
      </c>
    </row>
    <row r="907" spans="1:6">
      <c r="A907">
        <v>917</v>
      </c>
      <c r="B907" s="38">
        <v>38688</v>
      </c>
      <c r="C907" t="s">
        <v>1360</v>
      </c>
      <c r="D907" s="2">
        <v>67311559.959349602</v>
      </c>
      <c r="E907" s="2">
        <v>31646208.043246951</v>
      </c>
      <c r="F907" s="2">
        <v>58687530.69041159</v>
      </c>
    </row>
    <row r="908" spans="1:6">
      <c r="A908">
        <v>918</v>
      </c>
      <c r="B908" s="38">
        <v>35279</v>
      </c>
      <c r="C908" t="s">
        <v>1361</v>
      </c>
      <c r="D908" s="2">
        <v>84214335.664335668</v>
      </c>
      <c r="E908" s="2">
        <v>32500921.246102989</v>
      </c>
      <c r="F908" s="2">
        <v>92190710.247310877</v>
      </c>
    </row>
    <row r="909" spans="1:6">
      <c r="A909">
        <v>919</v>
      </c>
      <c r="B909" s="38">
        <v>35293</v>
      </c>
      <c r="C909" t="s">
        <v>1363</v>
      </c>
      <c r="D909" s="2">
        <v>84214335.664335668</v>
      </c>
      <c r="E909" s="2">
        <v>28453673.675429117</v>
      </c>
      <c r="F909" s="2">
        <v>28453673.675429117</v>
      </c>
    </row>
    <row r="910" spans="1:6">
      <c r="A910">
        <v>920</v>
      </c>
      <c r="B910" s="38">
        <v>39367</v>
      </c>
      <c r="C910" t="s">
        <v>1364</v>
      </c>
      <c r="D910" s="2">
        <v>63401783.321208403</v>
      </c>
      <c r="E910" s="2">
        <v>18772968.323888652</v>
      </c>
      <c r="F910" s="2">
        <v>86308116.785513267</v>
      </c>
    </row>
    <row r="911" spans="1:6">
      <c r="A911">
        <v>921</v>
      </c>
      <c r="B911" s="38">
        <v>39976</v>
      </c>
      <c r="C911" t="s">
        <v>1365</v>
      </c>
      <c r="D911" s="2">
        <v>61415599.949928828</v>
      </c>
      <c r="E911" s="2">
        <v>18004064.640572481</v>
      </c>
      <c r="F911" s="2">
        <v>18004064.640572481</v>
      </c>
    </row>
    <row r="912" spans="1:6">
      <c r="A912">
        <v>922</v>
      </c>
      <c r="B912" s="38">
        <v>37673</v>
      </c>
      <c r="C912" t="s">
        <v>1367</v>
      </c>
      <c r="D912" s="2">
        <v>72347979.246313497</v>
      </c>
      <c r="E912" s="2">
        <v>16946440.757520482</v>
      </c>
      <c r="F912" s="2">
        <v>17000375.518339708</v>
      </c>
    </row>
    <row r="913" spans="1:6">
      <c r="A913">
        <v>923</v>
      </c>
      <c r="B913" s="38">
        <v>35440</v>
      </c>
      <c r="C913" t="s">
        <v>1368</v>
      </c>
      <c r="D913" s="2">
        <v>83261565.053425521</v>
      </c>
      <c r="E913" s="2">
        <v>17458851.139044628</v>
      </c>
      <c r="F913" s="2">
        <v>17458851.139044628</v>
      </c>
    </row>
    <row r="914" spans="1:6">
      <c r="A914">
        <v>924</v>
      </c>
      <c r="B914" s="38">
        <v>41306</v>
      </c>
      <c r="C914" t="s">
        <v>1369</v>
      </c>
      <c r="D914" s="2">
        <v>57057945.607884012</v>
      </c>
      <c r="E914" s="2">
        <v>9844911.7620021868</v>
      </c>
      <c r="F914" s="2">
        <v>23443521.564557254</v>
      </c>
    </row>
    <row r="915" spans="1:6">
      <c r="A915">
        <v>925</v>
      </c>
      <c r="B915" s="38">
        <v>38982</v>
      </c>
      <c r="C915" t="s">
        <v>1370</v>
      </c>
      <c r="D915" s="2">
        <v>65287900.443568267</v>
      </c>
      <c r="E915" s="2">
        <v>8572251.4720256291</v>
      </c>
      <c r="F915" s="2">
        <v>11302472.763302119</v>
      </c>
    </row>
    <row r="916" spans="1:6">
      <c r="A916">
        <v>926</v>
      </c>
      <c r="B916" s="38">
        <v>38198</v>
      </c>
      <c r="C916" t="s">
        <v>1371</v>
      </c>
      <c r="D916" s="2">
        <v>69941473.072861671</v>
      </c>
      <c r="E916" s="2">
        <v>8606686.1188753974</v>
      </c>
      <c r="F916" s="2">
        <v>35900886.915163673</v>
      </c>
    </row>
    <row r="917" spans="1:6">
      <c r="A917">
        <v>927</v>
      </c>
      <c r="B917" s="38">
        <v>38317</v>
      </c>
      <c r="C917" t="s">
        <v>1373</v>
      </c>
      <c r="D917" s="2">
        <v>69355575.916230366</v>
      </c>
      <c r="E917" s="2">
        <v>7777681.821471204</v>
      </c>
      <c r="F917" s="2">
        <v>87967202.719832465</v>
      </c>
    </row>
    <row r="918" spans="1:6">
      <c r="A918">
        <v>928</v>
      </c>
      <c r="B918" s="38">
        <v>39206</v>
      </c>
      <c r="C918" t="s">
        <v>1374</v>
      </c>
      <c r="D918" s="2">
        <v>63702710.760811552</v>
      </c>
      <c r="E918" s="2">
        <v>6665951.2618863285</v>
      </c>
      <c r="F918" s="2">
        <v>7553785.2076085964</v>
      </c>
    </row>
    <row r="919" spans="1:6">
      <c r="A919">
        <v>929</v>
      </c>
      <c r="B919" s="38">
        <v>35998</v>
      </c>
      <c r="C919" t="s">
        <v>6940</v>
      </c>
      <c r="D919" s="2">
        <v>81169822.30392158</v>
      </c>
      <c r="E919" s="2">
        <v>1693916.7876960787</v>
      </c>
      <c r="F919" s="2">
        <v>1693916.7876960787</v>
      </c>
    </row>
    <row r="920" spans="1:6">
      <c r="A920">
        <v>930</v>
      </c>
      <c r="B920" s="38">
        <v>37519</v>
      </c>
      <c r="C920" t="s">
        <v>1377</v>
      </c>
      <c r="D920" s="2">
        <v>73187375.690607741</v>
      </c>
      <c r="E920" s="2">
        <v>105337.92449171271</v>
      </c>
      <c r="F920" s="2">
        <v>2405855.3340883977</v>
      </c>
    </row>
    <row r="921" spans="1:6">
      <c r="A921">
        <v>931</v>
      </c>
      <c r="B921" s="38">
        <v>29756</v>
      </c>
      <c r="C921" t="s">
        <v>1379</v>
      </c>
      <c r="D921" s="2">
        <v>143554768.21192053</v>
      </c>
      <c r="E921" s="2">
        <v>287603221.27172184</v>
      </c>
      <c r="F921" s="2">
        <v>287603221.27172184</v>
      </c>
    </row>
    <row r="922" spans="1:6">
      <c r="A922">
        <v>932</v>
      </c>
      <c r="B922" s="38">
        <v>37337</v>
      </c>
      <c r="C922" t="s">
        <v>1381</v>
      </c>
      <c r="D922" s="2">
        <v>72740838.926174492</v>
      </c>
      <c r="E922" s="2">
        <v>110023062.1110962</v>
      </c>
      <c r="F922" s="2">
        <v>207902209.54503915</v>
      </c>
    </row>
    <row r="923" spans="1:6">
      <c r="A923">
        <v>933</v>
      </c>
      <c r="B923" s="38">
        <v>38912</v>
      </c>
      <c r="C923" t="s">
        <v>1382</v>
      </c>
      <c r="D923" s="2">
        <v>63911852.579852581</v>
      </c>
      <c r="E923" s="2">
        <v>89715683.118083537</v>
      </c>
      <c r="F923" s="2">
        <v>154337667.39326781</v>
      </c>
    </row>
    <row r="924" spans="1:6">
      <c r="A924">
        <v>934</v>
      </c>
      <c r="B924" s="38">
        <v>39801</v>
      </c>
      <c r="C924" t="s">
        <v>1383</v>
      </c>
      <c r="D924" s="2">
        <v>61866459.272789545</v>
      </c>
      <c r="E924" s="2">
        <v>80142067.973210037</v>
      </c>
      <c r="F924" s="2">
        <v>190889335.86764845</v>
      </c>
    </row>
    <row r="925" spans="1:6">
      <c r="A925">
        <v>935</v>
      </c>
      <c r="B925" s="38">
        <v>33232</v>
      </c>
      <c r="C925" t="s">
        <v>1385</v>
      </c>
      <c r="D925" s="2">
        <v>97205246.636771291</v>
      </c>
      <c r="E925" s="2">
        <v>119743415.33062032</v>
      </c>
      <c r="F925" s="2">
        <v>119743415.33062032</v>
      </c>
    </row>
    <row r="926" spans="1:6">
      <c r="A926">
        <v>936</v>
      </c>
      <c r="B926" s="38">
        <v>38639</v>
      </c>
      <c r="C926" t="s">
        <v>1387</v>
      </c>
      <c r="D926" s="2">
        <v>65291475.903614461</v>
      </c>
      <c r="E926" s="2">
        <v>32464887.818162654</v>
      </c>
      <c r="F926" s="2">
        <v>61324865.186591372</v>
      </c>
    </row>
    <row r="927" spans="1:6">
      <c r="A927">
        <v>937</v>
      </c>
      <c r="B927" s="38">
        <v>37834</v>
      </c>
      <c r="C927" t="s">
        <v>1388</v>
      </c>
      <c r="D927" s="2">
        <v>70455373.781148434</v>
      </c>
      <c r="E927" s="2">
        <v>7942593.4633044433</v>
      </c>
      <c r="F927" s="2">
        <v>9297502.4902816918</v>
      </c>
    </row>
    <row r="928" spans="1:6">
      <c r="A928">
        <v>938</v>
      </c>
      <c r="B928" s="38">
        <v>36693</v>
      </c>
      <c r="C928" t="s">
        <v>1389</v>
      </c>
      <c r="D928" s="2">
        <v>74062210.882331789</v>
      </c>
      <c r="E928" s="2">
        <v>98252192.525545254</v>
      </c>
      <c r="F928" s="2">
        <v>149750922.75013921</v>
      </c>
    </row>
    <row r="929" spans="1:6">
      <c r="A929">
        <v>939</v>
      </c>
      <c r="B929" s="38">
        <v>38569</v>
      </c>
      <c r="C929" t="s">
        <v>1390</v>
      </c>
      <c r="D929" s="2">
        <v>64995972.505091652</v>
      </c>
      <c r="E929" s="2">
        <v>98438518.246593699</v>
      </c>
      <c r="F929" s="2">
        <v>134711463.22420061</v>
      </c>
    </row>
    <row r="930" spans="1:6">
      <c r="A930">
        <v>940</v>
      </c>
      <c r="B930" s="38">
        <v>40102</v>
      </c>
      <c r="C930" t="s">
        <v>1391</v>
      </c>
      <c r="D930" s="2">
        <v>59049801.782798357</v>
      </c>
      <c r="E930" s="2">
        <v>81731306.388427079</v>
      </c>
      <c r="F930" s="2">
        <v>146131303.20613664</v>
      </c>
    </row>
    <row r="931" spans="1:6">
      <c r="A931">
        <v>941</v>
      </c>
      <c r="B931" s="38">
        <v>42265</v>
      </c>
      <c r="C931" t="s">
        <v>1392</v>
      </c>
      <c r="D931" s="2">
        <v>53647729.517325439</v>
      </c>
      <c r="E931" s="2">
        <v>63340434.862400979</v>
      </c>
      <c r="F931" s="2">
        <v>100045800.43630251</v>
      </c>
    </row>
    <row r="932" spans="1:6">
      <c r="A932">
        <v>942</v>
      </c>
      <c r="B932" s="38">
        <v>35748</v>
      </c>
      <c r="C932" t="s">
        <v>1393</v>
      </c>
      <c r="D932" s="2">
        <v>79041541.795665637</v>
      </c>
      <c r="E932" s="2">
        <v>87099914.971374616</v>
      </c>
      <c r="F932" s="2">
        <v>208492811.16241485</v>
      </c>
    </row>
    <row r="933" spans="1:6">
      <c r="A933">
        <v>943</v>
      </c>
      <c r="B933" s="38">
        <v>37029</v>
      </c>
      <c r="C933" t="s">
        <v>1395</v>
      </c>
      <c r="D933" s="2">
        <v>71835728.756330907</v>
      </c>
      <c r="E933" s="2">
        <v>77780974.298013508</v>
      </c>
      <c r="F933" s="2">
        <v>242903972.40398425</v>
      </c>
    </row>
    <row r="934" spans="1:6">
      <c r="A934">
        <v>944</v>
      </c>
      <c r="B934" s="38">
        <v>37197</v>
      </c>
      <c r="C934" t="s">
        <v>1396</v>
      </c>
      <c r="D934" s="2">
        <v>71957209.695603162</v>
      </c>
      <c r="E934" s="2">
        <v>61376936.564464487</v>
      </c>
      <c r="F934" s="2">
        <v>73596085.380698994</v>
      </c>
    </row>
    <row r="935" spans="1:6">
      <c r="A935">
        <v>945</v>
      </c>
      <c r="B935" s="38">
        <v>39010</v>
      </c>
      <c r="C935" t="s">
        <v>1398</v>
      </c>
      <c r="D935" s="2">
        <v>63256734.390485637</v>
      </c>
      <c r="E935" s="2">
        <v>40105218.368325077</v>
      </c>
      <c r="F935" s="2">
        <v>75977235.20155105</v>
      </c>
    </row>
    <row r="936" spans="1:6">
      <c r="A936">
        <v>946</v>
      </c>
      <c r="B936" s="38">
        <v>39178</v>
      </c>
      <c r="C936" t="s">
        <v>1399</v>
      </c>
      <c r="D936" s="2">
        <v>61761362.646720149</v>
      </c>
      <c r="E936" s="2">
        <v>29168885.91661264</v>
      </c>
      <c r="F936" s="2">
        <v>58484268.620114572</v>
      </c>
    </row>
    <row r="937" spans="1:6">
      <c r="A937">
        <v>947</v>
      </c>
      <c r="B937" s="38">
        <v>36084</v>
      </c>
      <c r="C937" t="s">
        <v>1400</v>
      </c>
      <c r="D937" s="2">
        <v>77836640.24390243</v>
      </c>
      <c r="E937" s="2">
        <v>33561524.703725606</v>
      </c>
      <c r="F937" s="2">
        <v>33561524.703725606</v>
      </c>
    </row>
    <row r="938" spans="1:6">
      <c r="A938">
        <v>948</v>
      </c>
      <c r="B938" s="38">
        <v>41262</v>
      </c>
      <c r="C938" t="s">
        <v>1402</v>
      </c>
      <c r="D938" s="2">
        <v>55072854.647845611</v>
      </c>
      <c r="E938" s="2">
        <v>100411677.69629923</v>
      </c>
      <c r="F938" s="2">
        <v>141209353.64852506</v>
      </c>
    </row>
    <row r="939" spans="1:6">
      <c r="A939">
        <v>949</v>
      </c>
      <c r="B939" s="38">
        <v>37615</v>
      </c>
      <c r="C939" t="s">
        <v>1404</v>
      </c>
      <c r="D939" s="2">
        <v>69233587.617468223</v>
      </c>
      <c r="E939" s="2">
        <v>219159986.73521283</v>
      </c>
      <c r="F939" s="2">
        <v>473467590.51532894</v>
      </c>
    </row>
    <row r="940" spans="1:6">
      <c r="A940">
        <v>950</v>
      </c>
      <c r="B940" s="38">
        <v>39647</v>
      </c>
      <c r="C940" t="s">
        <v>1405</v>
      </c>
      <c r="D940" s="2">
        <v>56938208.070411518</v>
      </c>
      <c r="E940" s="2">
        <v>157817452.23645234</v>
      </c>
      <c r="F940" s="2">
        <v>659717350.91960502</v>
      </c>
    </row>
    <row r="941" spans="1:6">
      <c r="A941">
        <v>951</v>
      </c>
      <c r="B941" s="38">
        <v>38870</v>
      </c>
      <c r="C941" t="s">
        <v>1406</v>
      </c>
      <c r="D941" s="2">
        <v>61726742.237555452</v>
      </c>
      <c r="E941" s="2">
        <v>140907047.28228194</v>
      </c>
      <c r="F941" s="2">
        <v>244209162.50798917</v>
      </c>
    </row>
    <row r="942" spans="1:6">
      <c r="A942">
        <v>952</v>
      </c>
      <c r="B942" s="38">
        <v>40221</v>
      </c>
      <c r="C942" t="s">
        <v>1407</v>
      </c>
      <c r="D942" s="2">
        <v>57784895.335907839</v>
      </c>
      <c r="E942" s="2">
        <v>122776960.62517937</v>
      </c>
      <c r="F942" s="2">
        <v>241773477.82276544</v>
      </c>
    </row>
    <row r="943" spans="1:6">
      <c r="A943">
        <v>953</v>
      </c>
      <c r="B943" s="38">
        <v>35025</v>
      </c>
      <c r="C943" t="s">
        <v>1408</v>
      </c>
      <c r="D943" s="2">
        <v>81538776.041666672</v>
      </c>
      <c r="E943" s="2">
        <v>66545519.986328125</v>
      </c>
      <c r="F943" s="2">
        <v>173113093.75</v>
      </c>
    </row>
    <row r="944" spans="1:6">
      <c r="A944">
        <v>954</v>
      </c>
      <c r="B944" s="38">
        <v>40760</v>
      </c>
      <c r="C944" t="s">
        <v>1409</v>
      </c>
      <c r="D944" s="2">
        <v>55284186.364739902</v>
      </c>
      <c r="E944" s="2">
        <v>39423445.6649893</v>
      </c>
      <c r="F944" s="2">
        <v>80624675.542483836</v>
      </c>
    </row>
    <row r="945" spans="1:6">
      <c r="A945">
        <v>955</v>
      </c>
      <c r="B945" s="38">
        <v>36152</v>
      </c>
      <c r="C945" t="s">
        <v>1411</v>
      </c>
      <c r="D945" s="2">
        <v>76414618.669920683</v>
      </c>
      <c r="E945" s="2">
        <v>53490954.599286146</v>
      </c>
      <c r="F945" s="2">
        <v>143584587.95608297</v>
      </c>
    </row>
    <row r="946" spans="1:6">
      <c r="A946">
        <v>956</v>
      </c>
      <c r="B946" s="38">
        <v>36516</v>
      </c>
      <c r="C946" t="s">
        <v>1412</v>
      </c>
      <c r="D946" s="2">
        <v>74416850.861556739</v>
      </c>
      <c r="E946" s="2">
        <v>49488114.567171715</v>
      </c>
      <c r="F946" s="2">
        <v>67844748.144117638</v>
      </c>
    </row>
    <row r="947" spans="1:6">
      <c r="A947">
        <v>957</v>
      </c>
      <c r="B947" s="38">
        <v>40214</v>
      </c>
      <c r="C947" t="s">
        <v>1413</v>
      </c>
      <c r="D947" s="2">
        <v>57784895.335907839</v>
      </c>
      <c r="E947" s="2">
        <v>26755992.291403104</v>
      </c>
      <c r="F947" s="2">
        <v>59050793.483023517</v>
      </c>
    </row>
    <row r="948" spans="1:6">
      <c r="A948">
        <v>958</v>
      </c>
      <c r="B948" s="38">
        <v>37727</v>
      </c>
      <c r="C948" t="s">
        <v>1415</v>
      </c>
      <c r="D948" s="2">
        <v>68141218.715995654</v>
      </c>
      <c r="E948" s="2">
        <v>30153284.699515779</v>
      </c>
      <c r="F948" s="2">
        <v>30153284.699515779</v>
      </c>
    </row>
    <row r="949" spans="1:6">
      <c r="A949">
        <v>959</v>
      </c>
      <c r="B949" s="38">
        <v>36700</v>
      </c>
      <c r="C949" t="s">
        <v>1417</v>
      </c>
      <c r="D949" s="2">
        <v>71250017.401392117</v>
      </c>
      <c r="E949" s="2">
        <v>126533044.21198957</v>
      </c>
      <c r="F949" s="2">
        <v>208540417.18182716</v>
      </c>
    </row>
    <row r="950" spans="1:6">
      <c r="A950">
        <v>960</v>
      </c>
      <c r="B950" s="38">
        <v>38933</v>
      </c>
      <c r="C950" t="s">
        <v>1418</v>
      </c>
      <c r="D950" s="2">
        <v>60242780.774889648</v>
      </c>
      <c r="E950" s="2">
        <v>85968810.627758697</v>
      </c>
      <c r="F950" s="2">
        <v>140074912.1085434</v>
      </c>
    </row>
    <row r="951" spans="1:6">
      <c r="A951">
        <v>961</v>
      </c>
      <c r="B951" s="38">
        <v>39043</v>
      </c>
      <c r="C951" t="s">
        <v>1419</v>
      </c>
      <c r="D951" s="2">
        <v>60960312.655086853</v>
      </c>
      <c r="E951" s="2">
        <v>41947351.733781636</v>
      </c>
      <c r="F951" s="2">
        <v>55958945.723925561</v>
      </c>
    </row>
    <row r="952" spans="1:6">
      <c r="A952">
        <v>962</v>
      </c>
      <c r="B952" s="38">
        <v>40606</v>
      </c>
      <c r="C952" t="s">
        <v>1420</v>
      </c>
      <c r="D952" s="2">
        <v>54105620.069182478</v>
      </c>
      <c r="E952" s="2">
        <v>67357880.963117599</v>
      </c>
      <c r="F952" s="2">
        <v>136806733.97067577</v>
      </c>
    </row>
    <row r="953" spans="1:6">
      <c r="A953">
        <v>963</v>
      </c>
      <c r="B953" s="38">
        <v>40137</v>
      </c>
      <c r="C953" t="s">
        <v>54</v>
      </c>
      <c r="D953" s="2">
        <v>55667960.98553136</v>
      </c>
      <c r="E953" s="2">
        <v>330248657.69797069</v>
      </c>
      <c r="F953" s="2">
        <v>765498734.4387325</v>
      </c>
    </row>
    <row r="954" spans="1:6">
      <c r="A954">
        <v>964</v>
      </c>
      <c r="B954" s="38">
        <v>37029</v>
      </c>
      <c r="C954" t="s">
        <v>1421</v>
      </c>
      <c r="D954" s="2">
        <v>67769555.43050085</v>
      </c>
      <c r="E954" s="2">
        <v>362777222.08431631</v>
      </c>
      <c r="F954" s="2">
        <v>666598688.08824992</v>
      </c>
    </row>
    <row r="955" spans="1:6">
      <c r="A955">
        <v>965</v>
      </c>
      <c r="B955" s="38">
        <v>41089</v>
      </c>
      <c r="C955" t="s">
        <v>1423</v>
      </c>
      <c r="D955" s="2">
        <v>52478451.093350999</v>
      </c>
      <c r="E955" s="2">
        <v>229504786.84762809</v>
      </c>
      <c r="F955" s="2">
        <v>583577827.34218967</v>
      </c>
    </row>
    <row r="956" spans="1:6">
      <c r="A956">
        <v>966</v>
      </c>
      <c r="B956" s="38">
        <v>41803</v>
      </c>
      <c r="C956" t="s">
        <v>1424</v>
      </c>
      <c r="D956" s="2">
        <v>50526552.069916055</v>
      </c>
      <c r="E956" s="2">
        <v>193738341.27480567</v>
      </c>
      <c r="F956" s="2">
        <v>334823166.76482219</v>
      </c>
    </row>
    <row r="957" spans="1:6">
      <c r="A957">
        <v>967</v>
      </c>
      <c r="B957" s="38">
        <v>33403</v>
      </c>
      <c r="C957" t="s">
        <v>1426</v>
      </c>
      <c r="D957" s="2">
        <v>88548897.058823526</v>
      </c>
      <c r="E957" s="2">
        <v>293086060.46708822</v>
      </c>
      <c r="F957" s="2">
        <v>691566886.02941179</v>
      </c>
    </row>
    <row r="958" spans="1:6">
      <c r="A958">
        <v>968</v>
      </c>
      <c r="B958" s="38">
        <v>35412</v>
      </c>
      <c r="C958" t="s">
        <v>1427</v>
      </c>
      <c r="D958" s="2">
        <v>75930958.385876417</v>
      </c>
      <c r="E958" s="2">
        <v>233795357.13099623</v>
      </c>
      <c r="F958" s="2">
        <v>416101651.95460278</v>
      </c>
    </row>
    <row r="959" spans="1:6">
      <c r="A959">
        <v>969</v>
      </c>
      <c r="B959" s="38">
        <v>42363</v>
      </c>
      <c r="C959" t="s">
        <v>1428</v>
      </c>
      <c r="D959" s="2">
        <v>50914913.856886171</v>
      </c>
      <c r="E959" s="2">
        <v>153108413.56246063</v>
      </c>
      <c r="F959" s="2">
        <v>243125981.26143539</v>
      </c>
    </row>
    <row r="960" spans="1:6">
      <c r="A960">
        <v>970</v>
      </c>
      <c r="B960" s="38">
        <v>35788</v>
      </c>
      <c r="C960" t="s">
        <v>1430</v>
      </c>
      <c r="D960" s="2">
        <v>74659950.402975813</v>
      </c>
      <c r="E960" s="2">
        <v>221707218.74384996</v>
      </c>
      <c r="F960" s="2">
        <v>469031611.8432672</v>
      </c>
    </row>
    <row r="961" spans="1:6">
      <c r="A961">
        <v>971</v>
      </c>
      <c r="B961" s="38">
        <v>36154</v>
      </c>
      <c r="C961" t="s">
        <v>1431</v>
      </c>
      <c r="D961" s="2">
        <v>73475594.874923736</v>
      </c>
      <c r="E961" s="2">
        <v>198406101.81637582</v>
      </c>
      <c r="F961" s="2">
        <v>297095628.8529591</v>
      </c>
    </row>
    <row r="962" spans="1:6">
      <c r="A962">
        <v>972</v>
      </c>
      <c r="B962" s="38">
        <v>41998</v>
      </c>
      <c r="C962" t="s">
        <v>1432</v>
      </c>
      <c r="D962" s="2">
        <v>51286348.227518186</v>
      </c>
      <c r="E962" s="2">
        <v>131295484.48680647</v>
      </c>
      <c r="F962" s="2">
        <v>208737870.31035894</v>
      </c>
    </row>
    <row r="963" spans="1:6">
      <c r="A963">
        <v>973</v>
      </c>
      <c r="B963" s="38">
        <v>42538</v>
      </c>
      <c r="C963" t="s">
        <v>1434</v>
      </c>
      <c r="D963" s="2">
        <v>49961624.308200367</v>
      </c>
      <c r="E963" s="2">
        <v>127343058.36823654</v>
      </c>
      <c r="F963" s="2">
        <v>214975747.40481997</v>
      </c>
    </row>
    <row r="964" spans="1:6">
      <c r="A964">
        <v>974</v>
      </c>
      <c r="B964" s="38">
        <v>41626</v>
      </c>
      <c r="C964" t="s">
        <v>1436</v>
      </c>
      <c r="D964" s="2">
        <v>51674326.000111572</v>
      </c>
      <c r="E964" s="2">
        <v>131617305.97029382</v>
      </c>
      <c r="F964" s="2">
        <v>177951655.6954203</v>
      </c>
    </row>
    <row r="965" spans="1:6">
      <c r="A965">
        <v>975</v>
      </c>
      <c r="B965" s="38">
        <v>40703</v>
      </c>
      <c r="C965" t="s">
        <v>1437</v>
      </c>
      <c r="D965" s="2">
        <v>53351689.246063739</v>
      </c>
      <c r="E965" s="2">
        <v>135517749.81918907</v>
      </c>
      <c r="F965" s="2">
        <v>275265634.50388086</v>
      </c>
    </row>
    <row r="966" spans="1:6">
      <c r="A966">
        <v>976</v>
      </c>
      <c r="B966" s="38">
        <v>37435</v>
      </c>
      <c r="C966" t="s">
        <v>1439</v>
      </c>
      <c r="D966" s="2">
        <v>66940800.444691494</v>
      </c>
      <c r="E966" s="2">
        <v>169083695.35606447</v>
      </c>
      <c r="F966" s="2">
        <v>229298395.29380211</v>
      </c>
    </row>
    <row r="967" spans="1:6">
      <c r="A967">
        <v>977</v>
      </c>
      <c r="B967" s="38">
        <v>36602</v>
      </c>
      <c r="C967" t="s">
        <v>1441</v>
      </c>
      <c r="D967" s="2">
        <v>70342581.775700942</v>
      </c>
      <c r="E967" s="2">
        <v>176628372.82888436</v>
      </c>
      <c r="F967" s="2">
        <v>362693727.75863904</v>
      </c>
    </row>
    <row r="968" spans="1:6">
      <c r="A968">
        <v>978</v>
      </c>
      <c r="B968" s="38">
        <v>37659</v>
      </c>
      <c r="C968" t="s">
        <v>1442</v>
      </c>
      <c r="D968" s="2">
        <v>65770890.223921366</v>
      </c>
      <c r="E968" s="2">
        <v>139181095.65570727</v>
      </c>
      <c r="F968" s="2">
        <v>235316119.69986895</v>
      </c>
    </row>
    <row r="969" spans="1:6">
      <c r="A969">
        <v>979</v>
      </c>
      <c r="B969" s="38">
        <v>34649</v>
      </c>
      <c r="C969" t="s">
        <v>1443</v>
      </c>
      <c r="D969" s="2">
        <v>80445223.780895144</v>
      </c>
      <c r="E969" s="2">
        <v>169360698.9353641</v>
      </c>
      <c r="F969" s="2">
        <v>359694098.400962</v>
      </c>
    </row>
    <row r="970" spans="1:6">
      <c r="A970">
        <v>980</v>
      </c>
      <c r="B970" s="38">
        <v>39801</v>
      </c>
      <c r="C970" t="s">
        <v>1444</v>
      </c>
      <c r="D970" s="2">
        <v>57283758.585916243</v>
      </c>
      <c r="E970" s="2">
        <v>111922125.70413075</v>
      </c>
      <c r="F970" s="2">
        <v>258912250.23559183</v>
      </c>
    </row>
    <row r="971" spans="1:6">
      <c r="A971">
        <v>981</v>
      </c>
      <c r="B971" s="38">
        <v>41698</v>
      </c>
      <c r="C971" t="s">
        <v>1446</v>
      </c>
      <c r="D971" s="2">
        <v>51293119.971377589</v>
      </c>
      <c r="E971" s="2">
        <v>94114832.386266366</v>
      </c>
      <c r="F971" s="2">
        <v>218244182.71700013</v>
      </c>
    </row>
    <row r="972" spans="1:6">
      <c r="A972">
        <v>982</v>
      </c>
      <c r="B972" s="38">
        <v>36154</v>
      </c>
      <c r="C972" t="s">
        <v>1447</v>
      </c>
      <c r="D972" s="2">
        <v>73475594.874923736</v>
      </c>
      <c r="E972" s="2">
        <v>133927878.61919463</v>
      </c>
      <c r="F972" s="2">
        <v>234747588.05971324</v>
      </c>
    </row>
    <row r="973" spans="1:6">
      <c r="A973">
        <v>983</v>
      </c>
      <c r="B973" s="38">
        <v>41495</v>
      </c>
      <c r="C973" t="s">
        <v>1448</v>
      </c>
      <c r="D973" s="2">
        <v>51491382.222279236</v>
      </c>
      <c r="E973" s="2">
        <v>92975496.695870057</v>
      </c>
      <c r="F973" s="2">
        <v>245160325.18100116</v>
      </c>
    </row>
    <row r="974" spans="1:6">
      <c r="A974">
        <v>984</v>
      </c>
      <c r="B974" s="38">
        <v>38786</v>
      </c>
      <c r="C974" t="s">
        <v>1449</v>
      </c>
      <c r="D974" s="2">
        <v>60273523.523523517</v>
      </c>
      <c r="E974" s="2">
        <v>106943544.23811811</v>
      </c>
      <c r="F974" s="2">
        <v>154785905.47824323</v>
      </c>
    </row>
    <row r="975" spans="1:6">
      <c r="A975">
        <v>985</v>
      </c>
      <c r="B975" s="38">
        <v>38800</v>
      </c>
      <c r="C975" t="s">
        <v>1451</v>
      </c>
      <c r="D975" s="2">
        <v>60273523.523523517</v>
      </c>
      <c r="E975" s="2">
        <v>106845955.37618117</v>
      </c>
      <c r="F975" s="2">
        <v>223974321.92214713</v>
      </c>
    </row>
    <row r="976" spans="1:6">
      <c r="A976">
        <v>986</v>
      </c>
      <c r="B976" s="38">
        <v>40753</v>
      </c>
      <c r="C976" t="s">
        <v>1452</v>
      </c>
      <c r="D976" s="2">
        <v>53304459.061091878</v>
      </c>
      <c r="E976" s="2">
        <v>89925898.544811919</v>
      </c>
      <c r="F976" s="2">
        <v>156866843.98059508</v>
      </c>
    </row>
    <row r="977" spans="1:6">
      <c r="A977">
        <v>987</v>
      </c>
      <c r="B977" s="38">
        <v>36196</v>
      </c>
      <c r="C977" t="s">
        <v>1453</v>
      </c>
      <c r="D977" s="2">
        <v>73207598.784194529</v>
      </c>
      <c r="E977" s="2">
        <v>119366631.13199392</v>
      </c>
      <c r="F977" s="2">
        <v>236645204.38427356</v>
      </c>
    </row>
    <row r="978" spans="1:6">
      <c r="A978">
        <v>988</v>
      </c>
      <c r="B978" s="38">
        <v>34859</v>
      </c>
      <c r="C978" t="s">
        <v>1454</v>
      </c>
      <c r="D978" s="2">
        <v>78968196.72131148</v>
      </c>
      <c r="E978" s="2">
        <v>127963750.62327214</v>
      </c>
      <c r="F978" s="2">
        <v>240098589.96753442</v>
      </c>
    </row>
    <row r="979" spans="1:6">
      <c r="A979">
        <v>989</v>
      </c>
      <c r="B979" s="38">
        <v>39892</v>
      </c>
      <c r="C979" t="s">
        <v>1455</v>
      </c>
      <c r="D979" s="2">
        <v>56615610.999064445</v>
      </c>
      <c r="E979" s="2">
        <v>90537006.058991387</v>
      </c>
      <c r="F979" s="2">
        <v>211119972.35848507</v>
      </c>
    </row>
    <row r="980" spans="1:6">
      <c r="A980">
        <v>990</v>
      </c>
      <c r="B980" s="38">
        <v>38429</v>
      </c>
      <c r="C980" t="s">
        <v>1457</v>
      </c>
      <c r="D980" s="2">
        <v>62300310.398344539</v>
      </c>
      <c r="E980" s="2">
        <v>94623863.285726845</v>
      </c>
      <c r="F980" s="2">
        <v>201780397.17087945</v>
      </c>
    </row>
    <row r="981" spans="1:6">
      <c r="A981">
        <v>991</v>
      </c>
      <c r="B981" s="38">
        <v>40873</v>
      </c>
      <c r="C981" t="s">
        <v>1459</v>
      </c>
      <c r="D981" s="2">
        <v>53231887.901692979</v>
      </c>
      <c r="E981" s="2">
        <v>80512751.364319503</v>
      </c>
      <c r="F981" s="2">
        <v>126403454.09215844</v>
      </c>
    </row>
    <row r="982" spans="1:6">
      <c r="A982">
        <v>992</v>
      </c>
      <c r="B982" s="38">
        <v>40809</v>
      </c>
      <c r="C982" t="s">
        <v>1460</v>
      </c>
      <c r="D982" s="2">
        <v>53077275.672245018</v>
      </c>
      <c r="E982" s="2">
        <v>80258670.824394301</v>
      </c>
      <c r="F982" s="2">
        <v>118150902.03692113</v>
      </c>
    </row>
    <row r="983" spans="1:6">
      <c r="A983">
        <v>993</v>
      </c>
      <c r="B983" s="38">
        <v>38149</v>
      </c>
      <c r="C983" t="s">
        <v>1461</v>
      </c>
      <c r="D983" s="2">
        <v>63482604.111755416</v>
      </c>
      <c r="E983" s="2">
        <v>95690748.350706398</v>
      </c>
      <c r="F983" s="2">
        <v>264207678.70927784</v>
      </c>
    </row>
    <row r="984" spans="1:6">
      <c r="A984">
        <v>994</v>
      </c>
      <c r="B984" s="38">
        <v>38315</v>
      </c>
      <c r="C984" t="s">
        <v>1462</v>
      </c>
      <c r="D984" s="2">
        <v>63050523.560209423</v>
      </c>
      <c r="E984" s="2">
        <v>92938870.169664919</v>
      </c>
      <c r="F984" s="2">
        <v>121648654.95555498</v>
      </c>
    </row>
    <row r="985" spans="1:6">
      <c r="A985">
        <v>995</v>
      </c>
      <c r="B985" s="38">
        <v>38793</v>
      </c>
      <c r="C985" t="s">
        <v>1464</v>
      </c>
      <c r="D985" s="2">
        <v>60273523.523523517</v>
      </c>
      <c r="E985" s="2">
        <v>84998970.534809798</v>
      </c>
      <c r="F985" s="2">
        <v>156969327.12805805</v>
      </c>
    </row>
    <row r="986" spans="1:6">
      <c r="A986">
        <v>996</v>
      </c>
      <c r="B986" s="38">
        <v>34768</v>
      </c>
      <c r="C986" t="s">
        <v>1465</v>
      </c>
      <c r="D986" s="2">
        <v>79541941.875825629</v>
      </c>
      <c r="E986" s="2">
        <v>107896374.02753633</v>
      </c>
      <c r="F986" s="2">
        <v>107896374.02753633</v>
      </c>
    </row>
    <row r="987" spans="1:6">
      <c r="A987">
        <v>997</v>
      </c>
      <c r="B987" s="38">
        <v>39885</v>
      </c>
      <c r="C987" t="s">
        <v>1467</v>
      </c>
      <c r="D987" s="2">
        <v>56615610.999064445</v>
      </c>
      <c r="E987" s="2">
        <v>76060349.034041807</v>
      </c>
      <c r="F987" s="2">
        <v>119010297.85716166</v>
      </c>
    </row>
    <row r="988" spans="1:6">
      <c r="A988">
        <v>998</v>
      </c>
      <c r="B988" s="38">
        <v>38254</v>
      </c>
      <c r="C988" t="s">
        <v>1469</v>
      </c>
      <c r="D988" s="2">
        <v>63415745.129015267</v>
      </c>
      <c r="E988" s="2">
        <v>84611686.802927852</v>
      </c>
      <c r="F988" s="2">
        <v>148661589.38323328</v>
      </c>
    </row>
    <row r="989" spans="1:6">
      <c r="A989">
        <v>999</v>
      </c>
      <c r="B989" s="38">
        <v>38525</v>
      </c>
      <c r="C989" t="s">
        <v>1471</v>
      </c>
      <c r="D989" s="2">
        <v>61915938.303341903</v>
      </c>
      <c r="E989" s="2">
        <v>81742266.281470433</v>
      </c>
      <c r="F989" s="2">
        <v>178454961.91129047</v>
      </c>
    </row>
    <row r="990" spans="1:6">
      <c r="A990">
        <v>1000</v>
      </c>
      <c r="B990" s="38">
        <v>37659</v>
      </c>
      <c r="C990" t="s">
        <v>1472</v>
      </c>
      <c r="D990" s="2">
        <v>65770890.223921366</v>
      </c>
      <c r="E990" s="2">
        <v>79543604.028727487</v>
      </c>
      <c r="F990" s="2">
        <v>116173537.19418353</v>
      </c>
    </row>
    <row r="991" spans="1:6">
      <c r="A991">
        <v>1001</v>
      </c>
      <c r="B991" s="38">
        <v>41838</v>
      </c>
      <c r="C991" t="s">
        <v>1474</v>
      </c>
      <c r="D991" s="2">
        <v>50546274.921301156</v>
      </c>
      <c r="E991" s="2">
        <v>59804059.707853101</v>
      </c>
      <c r="F991" s="2">
        <v>158108388.0643526</v>
      </c>
    </row>
    <row r="992" spans="1:6">
      <c r="A992">
        <v>1002</v>
      </c>
      <c r="B992" s="38">
        <v>38758</v>
      </c>
      <c r="C992" t="s">
        <v>1475</v>
      </c>
      <c r="D992" s="2">
        <v>60607196.779063918</v>
      </c>
      <c r="E992" s="2">
        <v>71080264.627614498</v>
      </c>
      <c r="F992" s="2">
        <v>86125983.045858085</v>
      </c>
    </row>
    <row r="993" spans="1:6">
      <c r="A993">
        <v>1003</v>
      </c>
      <c r="B993" s="38">
        <v>41005</v>
      </c>
      <c r="C993" t="s">
        <v>1476</v>
      </c>
      <c r="D993" s="2">
        <v>52340004.780841865</v>
      </c>
      <c r="E993" s="2">
        <v>59415153.905100293</v>
      </c>
      <c r="F993" s="2">
        <v>247881436.71679163</v>
      </c>
    </row>
    <row r="994" spans="1:6">
      <c r="A994">
        <v>1004</v>
      </c>
      <c r="B994" s="38">
        <v>41299</v>
      </c>
      <c r="C994" t="s">
        <v>1478</v>
      </c>
      <c r="D994" s="2">
        <v>52295683.515719995</v>
      </c>
      <c r="E994" s="2">
        <v>58261025.986516416</v>
      </c>
      <c r="F994" s="2">
        <v>224818846.39459789</v>
      </c>
    </row>
    <row r="995" spans="1:6">
      <c r="A995">
        <v>1005</v>
      </c>
      <c r="B995" s="38">
        <v>40592</v>
      </c>
      <c r="C995" t="s">
        <v>1480</v>
      </c>
      <c r="D995" s="2">
        <v>54415545.684992485</v>
      </c>
      <c r="E995" s="2">
        <v>59966406.936731003</v>
      </c>
      <c r="F995" s="2">
        <v>159105787.06978479</v>
      </c>
    </row>
    <row r="996" spans="1:6">
      <c r="A996">
        <v>1006</v>
      </c>
      <c r="B996" s="38">
        <v>37162</v>
      </c>
      <c r="C996" t="s">
        <v>1482</v>
      </c>
      <c r="D996" s="2">
        <v>67541503.084688723</v>
      </c>
      <c r="E996" s="2">
        <v>74292243.898081884</v>
      </c>
      <c r="F996" s="2">
        <v>141146048.85417274</v>
      </c>
    </row>
    <row r="997" spans="1:6">
      <c r="A997">
        <v>1007</v>
      </c>
      <c r="B997" s="38">
        <v>42384</v>
      </c>
      <c r="C997" t="s">
        <v>1484</v>
      </c>
      <c r="D997" s="2">
        <v>50830885.208259471</v>
      </c>
      <c r="E997" s="2">
        <v>53731518.157519966</v>
      </c>
      <c r="F997" s="2">
        <v>69184107.260830849</v>
      </c>
    </row>
    <row r="998" spans="1:6">
      <c r="A998">
        <v>1008</v>
      </c>
      <c r="B998" s="38">
        <v>37384</v>
      </c>
      <c r="C998" t="s">
        <v>1485</v>
      </c>
      <c r="D998" s="2">
        <v>66978031.145717464</v>
      </c>
      <c r="E998" s="2">
        <v>70665138.271273643</v>
      </c>
      <c r="F998" s="2">
        <v>159561085.78076753</v>
      </c>
    </row>
    <row r="999" spans="1:6">
      <c r="A999">
        <v>1009</v>
      </c>
      <c r="B999" s="38">
        <v>38679</v>
      </c>
      <c r="C999" t="s">
        <v>1487</v>
      </c>
      <c r="D999" s="2">
        <v>60944585.020242915</v>
      </c>
      <c r="E999" s="2">
        <v>61949707.49423077</v>
      </c>
      <c r="F999" s="2">
        <v>112980240.62766699</v>
      </c>
    </row>
    <row r="1000" spans="1:6">
      <c r="A1000">
        <v>1010</v>
      </c>
      <c r="B1000" s="38">
        <v>38240</v>
      </c>
      <c r="C1000" t="s">
        <v>1488</v>
      </c>
      <c r="D1000" s="2">
        <v>63415745.129015267</v>
      </c>
      <c r="E1000" s="2">
        <v>64354397.08548709</v>
      </c>
      <c r="F1000" s="2">
        <v>158753370.66931015</v>
      </c>
    </row>
    <row r="1001" spans="1:6">
      <c r="A1001">
        <v>1011</v>
      </c>
      <c r="B1001" s="38">
        <v>41929</v>
      </c>
      <c r="C1001" t="s">
        <v>1489</v>
      </c>
      <c r="D1001" s="2">
        <v>50720203.173105679</v>
      </c>
      <c r="E1001" s="2">
        <v>50873929.008094922</v>
      </c>
      <c r="F1001" s="2">
        <v>99058122.022545323</v>
      </c>
    </row>
    <row r="1002" spans="1:6">
      <c r="A1002">
        <v>1012</v>
      </c>
      <c r="B1002" s="38">
        <v>35475</v>
      </c>
      <c r="C1002" t="s">
        <v>1491</v>
      </c>
      <c r="D1002" s="2">
        <v>75455200.501253143</v>
      </c>
      <c r="E1002" s="2">
        <v>75558287.396177948</v>
      </c>
      <c r="F1002" s="2">
        <v>75558287.396177948</v>
      </c>
    </row>
    <row r="1003" spans="1:6">
      <c r="A1003">
        <v>1013</v>
      </c>
      <c r="B1003" s="38">
        <v>38758</v>
      </c>
      <c r="C1003" t="s">
        <v>1492</v>
      </c>
      <c r="D1003" s="2">
        <v>60607196.779063918</v>
      </c>
      <c r="E1003" s="2">
        <v>59093458.098726727</v>
      </c>
      <c r="F1003" s="2">
        <v>100306351.9084902</v>
      </c>
    </row>
    <row r="1004" spans="1:6">
      <c r="A1004">
        <v>1014</v>
      </c>
      <c r="B1004" s="38">
        <v>35685</v>
      </c>
      <c r="C1004" t="s">
        <v>1493</v>
      </c>
      <c r="D1004" s="2">
        <v>74706265.508684859</v>
      </c>
      <c r="E1004" s="2">
        <v>72114826.182338715</v>
      </c>
      <c r="F1004" s="2">
        <v>120082806.35490075</v>
      </c>
    </row>
    <row r="1005" spans="1:6">
      <c r="A1005">
        <v>1015</v>
      </c>
      <c r="B1005" s="38">
        <v>35664</v>
      </c>
      <c r="C1005" t="s">
        <v>1495</v>
      </c>
      <c r="D1005" s="2">
        <v>74892101.99004975</v>
      </c>
      <c r="E1005" s="2">
        <v>72149786.878532335</v>
      </c>
      <c r="F1005" s="2">
        <v>72149786.878532335</v>
      </c>
    </row>
    <row r="1006" spans="1:6">
      <c r="A1006">
        <v>1016</v>
      </c>
      <c r="B1006" s="38">
        <v>41859</v>
      </c>
      <c r="C1006" t="s">
        <v>1496</v>
      </c>
      <c r="D1006" s="2">
        <v>50630854.480937727</v>
      </c>
      <c r="E1006" s="2">
        <v>48202795.147747338</v>
      </c>
      <c r="F1006" s="2">
        <v>158578057.91619158</v>
      </c>
    </row>
    <row r="1007" spans="1:6">
      <c r="A1007">
        <v>1017</v>
      </c>
      <c r="B1007" s="38">
        <v>41922</v>
      </c>
      <c r="C1007" t="s">
        <v>1497</v>
      </c>
      <c r="D1007" s="2">
        <v>50720203.173105679</v>
      </c>
      <c r="E1007" s="2">
        <v>47798098.655047953</v>
      </c>
      <c r="F1007" s="2">
        <v>77215816.495449245</v>
      </c>
    </row>
    <row r="1008" spans="1:6">
      <c r="A1008">
        <v>1018</v>
      </c>
      <c r="B1008" s="38">
        <v>38828</v>
      </c>
      <c r="C1008" t="s">
        <v>1498</v>
      </c>
      <c r="D1008" s="2">
        <v>59765012.406947896</v>
      </c>
      <c r="E1008" s="2">
        <v>56158351.687821344</v>
      </c>
      <c r="F1008" s="2">
        <v>113199986.03290819</v>
      </c>
    </row>
    <row r="1009" spans="1:6">
      <c r="A1009">
        <v>1019</v>
      </c>
      <c r="B1009" s="38">
        <v>36749</v>
      </c>
      <c r="C1009" t="s">
        <v>1499</v>
      </c>
      <c r="D1009" s="2">
        <v>69691261.574074075</v>
      </c>
      <c r="E1009" s="2">
        <v>62355641.616475694</v>
      </c>
      <c r="F1009" s="2">
        <v>69767240.381267354</v>
      </c>
    </row>
    <row r="1010" spans="1:6">
      <c r="A1010">
        <v>1020</v>
      </c>
      <c r="B1010" s="38">
        <v>36005</v>
      </c>
      <c r="C1010" t="s">
        <v>1501</v>
      </c>
      <c r="D1010" s="2">
        <v>73790747.54901962</v>
      </c>
      <c r="E1010" s="2">
        <v>65977437.85783089</v>
      </c>
      <c r="F1010" s="2">
        <v>72471023.64214462</v>
      </c>
    </row>
    <row r="1011" spans="1:6">
      <c r="A1011">
        <v>1021</v>
      </c>
      <c r="B1011" s="38">
        <v>42601</v>
      </c>
      <c r="C1011" t="s">
        <v>1524</v>
      </c>
      <c r="D1011" s="2">
        <v>50000000</v>
      </c>
      <c r="E1011" s="2">
        <v>42920384</v>
      </c>
      <c r="F1011" s="2">
        <v>82920384</v>
      </c>
    </row>
    <row r="1012" spans="1:6">
      <c r="A1012">
        <v>1022</v>
      </c>
      <c r="B1012" s="38">
        <v>34479</v>
      </c>
      <c r="C1012" t="s">
        <v>1503</v>
      </c>
      <c r="D1012" s="2">
        <v>81645084.745762721</v>
      </c>
      <c r="E1012" s="2">
        <v>69540157.508020341</v>
      </c>
      <c r="F1012" s="2">
        <v>194610755.66178983</v>
      </c>
    </row>
    <row r="1013" spans="1:6">
      <c r="A1013">
        <v>1023</v>
      </c>
      <c r="B1013" s="38">
        <v>33039</v>
      </c>
      <c r="C1013" t="s">
        <v>1505</v>
      </c>
      <c r="D1013" s="2">
        <v>92707082.371054664</v>
      </c>
      <c r="E1013" s="2">
        <v>76902558.820177063</v>
      </c>
      <c r="F1013" s="2">
        <v>76902558.820177063</v>
      </c>
    </row>
    <row r="1014" spans="1:6">
      <c r="A1014">
        <v>1024</v>
      </c>
      <c r="B1014" s="38">
        <v>35699</v>
      </c>
      <c r="C1014" t="s">
        <v>1507</v>
      </c>
      <c r="D1014" s="2">
        <v>74706265.508684859</v>
      </c>
      <c r="E1014" s="2">
        <v>61652301.851240695</v>
      </c>
      <c r="F1014" s="2">
        <v>94081138.243821338</v>
      </c>
    </row>
    <row r="1015" spans="1:6">
      <c r="A1015">
        <v>1025</v>
      </c>
      <c r="B1015" s="38">
        <v>37897</v>
      </c>
      <c r="C1015" t="s">
        <v>1508</v>
      </c>
      <c r="D1015" s="2">
        <v>65095405.405405402</v>
      </c>
      <c r="E1015" s="2">
        <v>53486431.411481082</v>
      </c>
      <c r="F1015" s="2">
        <v>72242654.386908114</v>
      </c>
    </row>
    <row r="1016" spans="1:6">
      <c r="A1016">
        <v>1026</v>
      </c>
      <c r="B1016" s="38">
        <v>38303</v>
      </c>
      <c r="C1016" t="s">
        <v>1509</v>
      </c>
      <c r="D1016" s="2">
        <v>63050523.560209423</v>
      </c>
      <c r="E1016" s="2">
        <v>50696429.194031417</v>
      </c>
      <c r="F1016" s="2">
        <v>332773792.10472775</v>
      </c>
    </row>
    <row r="1017" spans="1:6">
      <c r="A1017">
        <v>1027</v>
      </c>
      <c r="B1017" s="38">
        <v>36567</v>
      </c>
      <c r="C1017" t="s">
        <v>1510</v>
      </c>
      <c r="D1017" s="2">
        <v>70922555.948174313</v>
      </c>
      <c r="E1017" s="2">
        <v>56423998.262349814</v>
      </c>
      <c r="F1017" s="2">
        <v>56423998.262349814</v>
      </c>
    </row>
    <row r="1018" spans="1:6">
      <c r="A1018">
        <v>1028</v>
      </c>
      <c r="B1018" s="38">
        <v>38513</v>
      </c>
      <c r="C1018" t="s">
        <v>1511</v>
      </c>
      <c r="D1018" s="2">
        <v>61915938.303341903</v>
      </c>
      <c r="E1018" s="2">
        <v>48514461.308236502</v>
      </c>
      <c r="F1018" s="2">
        <v>85971476.550118253</v>
      </c>
    </row>
    <row r="1019" spans="1:6">
      <c r="A1019">
        <v>1029</v>
      </c>
      <c r="B1019" s="38">
        <v>34383</v>
      </c>
      <c r="C1019" t="s">
        <v>1513</v>
      </c>
      <c r="D1019" s="2">
        <v>82090320.381731436</v>
      </c>
      <c r="E1019" s="2">
        <v>63358061.217955016</v>
      </c>
      <c r="F1019" s="2">
        <v>63358061.217955016</v>
      </c>
    </row>
    <row r="1020" spans="1:6">
      <c r="A1020">
        <v>1030</v>
      </c>
      <c r="B1020" s="38">
        <v>40142</v>
      </c>
      <c r="C1020" t="s">
        <v>1514</v>
      </c>
      <c r="D1020" s="2">
        <v>55667960.98553136</v>
      </c>
      <c r="E1020" s="2">
        <v>42444463.269999534</v>
      </c>
      <c r="F1020" s="2">
        <v>69261956.815402389</v>
      </c>
    </row>
    <row r="1021" spans="1:6">
      <c r="A1021">
        <v>1031</v>
      </c>
      <c r="B1021" s="38">
        <v>38135</v>
      </c>
      <c r="C1021" t="s">
        <v>1515</v>
      </c>
      <c r="D1021" s="2">
        <v>63684029.61396087</v>
      </c>
      <c r="E1021" s="2">
        <v>47744589.504939184</v>
      </c>
      <c r="F1021" s="2">
        <v>55201701.52092015</v>
      </c>
    </row>
    <row r="1022" spans="1:6">
      <c r="A1022">
        <v>1032</v>
      </c>
      <c r="B1022" s="38">
        <v>42510</v>
      </c>
      <c r="C1022" t="s">
        <v>6816</v>
      </c>
      <c r="D1022" s="2">
        <v>50128415.391531669</v>
      </c>
      <c r="E1022" s="2">
        <v>36354894.36986547</v>
      </c>
      <c r="F1022" s="2">
        <v>57408828.834308773</v>
      </c>
    </row>
    <row r="1023" spans="1:6">
      <c r="A1023">
        <v>1033</v>
      </c>
      <c r="B1023" s="38">
        <v>36420</v>
      </c>
      <c r="C1023" t="s">
        <v>1517</v>
      </c>
      <c r="D1023" s="2">
        <v>71725134.008338302</v>
      </c>
      <c r="E1023" s="2">
        <v>50478198.391423464</v>
      </c>
      <c r="F1023" s="2">
        <v>66148705.669565216</v>
      </c>
    </row>
    <row r="1024" spans="1:6">
      <c r="A1024">
        <v>1034</v>
      </c>
      <c r="B1024" s="38">
        <v>36140</v>
      </c>
      <c r="C1024" t="s">
        <v>1518</v>
      </c>
      <c r="D1024" s="2">
        <v>73475594.874923736</v>
      </c>
      <c r="E1024" s="2">
        <v>50911789.28628432</v>
      </c>
      <c r="F1024" s="2">
        <v>50911789.28628432</v>
      </c>
    </row>
    <row r="1025" spans="1:6">
      <c r="A1025">
        <v>1035</v>
      </c>
      <c r="B1025" s="38">
        <v>40333</v>
      </c>
      <c r="C1025" t="s">
        <v>1519</v>
      </c>
      <c r="D1025" s="2">
        <v>55250384.236001194</v>
      </c>
      <c r="E1025" s="2">
        <v>37177749.290776044</v>
      </c>
      <c r="F1025" s="2">
        <v>92846735.852925926</v>
      </c>
    </row>
    <row r="1026" spans="1:6">
      <c r="A1026">
        <v>1036</v>
      </c>
      <c r="B1026" s="38">
        <v>35244</v>
      </c>
      <c r="C1026" t="s">
        <v>1520</v>
      </c>
      <c r="D1026" s="2">
        <v>76851627.313337594</v>
      </c>
      <c r="E1026" s="2">
        <v>50890752.589527771</v>
      </c>
      <c r="F1026" s="2">
        <v>174160762.80012128</v>
      </c>
    </row>
    <row r="1027" spans="1:6">
      <c r="A1027">
        <v>1037</v>
      </c>
      <c r="B1027" s="38">
        <v>40466</v>
      </c>
      <c r="C1027" t="s">
        <v>1521</v>
      </c>
      <c r="D1027" s="2">
        <v>55061931.041419953</v>
      </c>
      <c r="E1027" s="2">
        <v>36062196.143188953</v>
      </c>
      <c r="F1027" s="2">
        <v>115901996.15324789</v>
      </c>
    </row>
    <row r="1028" spans="1:6">
      <c r="A1028">
        <v>1038</v>
      </c>
      <c r="B1028" s="38">
        <v>37365</v>
      </c>
      <c r="C1028" t="s">
        <v>1522</v>
      </c>
      <c r="D1028" s="2">
        <v>66978031.145717464</v>
      </c>
      <c r="E1028" s="2">
        <v>42698319.372953281</v>
      </c>
      <c r="F1028" s="2">
        <v>75877090.026423812</v>
      </c>
    </row>
    <row r="1029" spans="1:6">
      <c r="A1029">
        <v>1039</v>
      </c>
      <c r="B1029" s="38">
        <v>34978</v>
      </c>
      <c r="C1029" t="s">
        <v>1523</v>
      </c>
      <c r="D1029" s="2">
        <v>78351659.076122329</v>
      </c>
      <c r="E1029" s="2">
        <v>47490927.564111911</v>
      </c>
      <c r="F1029" s="2">
        <v>130543686.18480158</v>
      </c>
    </row>
    <row r="1030" spans="1:6">
      <c r="A1030">
        <v>1040</v>
      </c>
      <c r="B1030" s="38">
        <v>42412</v>
      </c>
      <c r="C1030" t="s">
        <v>1525</v>
      </c>
      <c r="D1030" s="2">
        <v>50789081.906786285</v>
      </c>
      <c r="E1030" s="2">
        <v>29303972.633614641</v>
      </c>
      <c r="F1030" s="2">
        <v>56222186.044211373</v>
      </c>
    </row>
    <row r="1031" spans="1:6">
      <c r="A1031">
        <v>1041</v>
      </c>
      <c r="B1031" s="38">
        <v>39813</v>
      </c>
      <c r="C1031" t="s">
        <v>1527</v>
      </c>
      <c r="D1031" s="2">
        <v>57283758.585916243</v>
      </c>
      <c r="E1031" s="2">
        <v>32817651.052614305</v>
      </c>
      <c r="F1031" s="2">
        <v>60706754.162918359</v>
      </c>
    </row>
    <row r="1032" spans="1:6">
      <c r="A1032">
        <v>1042</v>
      </c>
      <c r="B1032" s="38">
        <v>39122</v>
      </c>
      <c r="C1032" t="s">
        <v>1528</v>
      </c>
      <c r="D1032" s="2">
        <v>59177932.078290321</v>
      </c>
      <c r="E1032" s="2">
        <v>32748742.133499432</v>
      </c>
      <c r="F1032" s="2">
        <v>95375074.100034907</v>
      </c>
    </row>
    <row r="1033" spans="1:6">
      <c r="A1033">
        <v>1043</v>
      </c>
      <c r="B1033" s="38">
        <v>36448</v>
      </c>
      <c r="C1033" t="s">
        <v>1529</v>
      </c>
      <c r="D1033" s="2">
        <v>71597205.707491085</v>
      </c>
      <c r="E1033" s="2">
        <v>38805728.45178359</v>
      </c>
      <c r="F1033" s="2">
        <v>38805728.45178359</v>
      </c>
    </row>
    <row r="1034" spans="1:6">
      <c r="A1034">
        <v>1044</v>
      </c>
      <c r="B1034" s="38">
        <v>41362</v>
      </c>
      <c r="C1034" t="s">
        <v>1531</v>
      </c>
      <c r="D1034" s="2">
        <v>51735596.482409909</v>
      </c>
      <c r="E1034" s="2">
        <v>27547861.036086664</v>
      </c>
      <c r="F1034" s="2">
        <v>66715173.858235285</v>
      </c>
    </row>
    <row r="1035" spans="1:6">
      <c r="A1035">
        <v>1045</v>
      </c>
      <c r="B1035" s="38">
        <v>37708</v>
      </c>
      <c r="C1035" t="s">
        <v>1532</v>
      </c>
      <c r="D1035" s="2">
        <v>65378121.606948979</v>
      </c>
      <c r="E1035" s="2">
        <v>34780177.40794789</v>
      </c>
      <c r="F1035" s="2">
        <v>55700195.650347456</v>
      </c>
    </row>
    <row r="1036" spans="1:6">
      <c r="A1036">
        <v>1046</v>
      </c>
      <c r="B1036" s="38">
        <v>42076</v>
      </c>
      <c r="C1036" t="s">
        <v>1533</v>
      </c>
      <c r="D1036" s="2">
        <v>51002460.623668574</v>
      </c>
      <c r="E1036" s="2">
        <v>26992179.122950718</v>
      </c>
      <c r="F1036" s="2">
        <v>68304172.228122264</v>
      </c>
    </row>
    <row r="1037" spans="1:6">
      <c r="A1037">
        <v>1047</v>
      </c>
      <c r="B1037" s="38">
        <v>37477</v>
      </c>
      <c r="C1037" t="s">
        <v>1534</v>
      </c>
      <c r="D1037" s="2">
        <v>66644438.295517437</v>
      </c>
      <c r="E1037" s="2">
        <v>34921041.881577201</v>
      </c>
      <c r="F1037" s="2">
        <v>34921041.881577201</v>
      </c>
    </row>
    <row r="1038" spans="1:6">
      <c r="A1038">
        <v>1048</v>
      </c>
      <c r="B1038" s="38">
        <v>39857</v>
      </c>
      <c r="C1038" t="s">
        <v>1536</v>
      </c>
      <c r="D1038" s="2">
        <v>56753285.923663832</v>
      </c>
      <c r="E1038" s="2">
        <v>28888020.714778528</v>
      </c>
      <c r="F1038" s="2">
        <v>61123887.119419582</v>
      </c>
    </row>
    <row r="1039" spans="1:6">
      <c r="A1039">
        <v>1049</v>
      </c>
      <c r="B1039" s="38">
        <v>35286</v>
      </c>
      <c r="C1039" t="s">
        <v>1537</v>
      </c>
      <c r="D1039" s="2">
        <v>76558486.967577875</v>
      </c>
      <c r="E1039" s="2">
        <v>38932840.12989828</v>
      </c>
      <c r="F1039" s="2">
        <v>38932840.12989828</v>
      </c>
    </row>
    <row r="1040" spans="1:6">
      <c r="A1040">
        <v>1050</v>
      </c>
      <c r="B1040" s="38">
        <v>38044</v>
      </c>
      <c r="C1040" t="s">
        <v>1539</v>
      </c>
      <c r="D1040" s="2">
        <v>64675886.143931262</v>
      </c>
      <c r="E1040" s="2">
        <v>32590243.703813106</v>
      </c>
      <c r="F1040" s="2">
        <v>51895734.427196562</v>
      </c>
    </row>
    <row r="1041" spans="1:6">
      <c r="A1041">
        <v>1051</v>
      </c>
      <c r="B1041" s="38">
        <v>38331</v>
      </c>
      <c r="C1041" t="s">
        <v>1540</v>
      </c>
      <c r="D1041" s="2">
        <v>63282448.765107721</v>
      </c>
      <c r="E1041" s="2">
        <v>30384088.16225959</v>
      </c>
      <c r="F1041" s="2">
        <v>44053097.095522858</v>
      </c>
    </row>
    <row r="1042" spans="1:6">
      <c r="A1042">
        <v>1052</v>
      </c>
      <c r="B1042" s="38">
        <v>36376</v>
      </c>
      <c r="C1042" t="s">
        <v>1541</v>
      </c>
      <c r="D1042" s="2">
        <v>72068521.843207672</v>
      </c>
      <c r="E1042" s="2">
        <v>33381137.565320171</v>
      </c>
      <c r="F1042" s="2">
        <v>45163781.634955123</v>
      </c>
    </row>
    <row r="1043" spans="1:6">
      <c r="A1043">
        <v>1053</v>
      </c>
      <c r="B1043" s="38">
        <v>40641</v>
      </c>
      <c r="C1043" t="s">
        <v>1542</v>
      </c>
      <c r="D1043" s="2">
        <v>53545258.908166081</v>
      </c>
      <c r="E1043" s="2">
        <v>23127744.780419376</v>
      </c>
      <c r="F1043" s="2">
        <v>27973797.396307793</v>
      </c>
    </row>
    <row r="1044" spans="1:6">
      <c r="A1044">
        <v>1054</v>
      </c>
      <c r="B1044" s="38">
        <v>40816</v>
      </c>
      <c r="C1044" t="s">
        <v>1544</v>
      </c>
      <c r="D1044" s="2">
        <v>53077275.672245018</v>
      </c>
      <c r="E1044" s="2">
        <v>22613403.452877838</v>
      </c>
      <c r="F1044" s="2">
        <v>44205054.487427771</v>
      </c>
    </row>
    <row r="1045" spans="1:6">
      <c r="A1045">
        <v>1055</v>
      </c>
      <c r="B1045" s="38">
        <v>42545</v>
      </c>
      <c r="C1045" t="s">
        <v>1545</v>
      </c>
      <c r="D1045" s="2">
        <v>49961624.308200367</v>
      </c>
      <c r="E1045" s="2">
        <v>20794064.009442493</v>
      </c>
      <c r="F1045" s="2">
        <v>22226819.505123671</v>
      </c>
    </row>
    <row r="1046" spans="1:6">
      <c r="A1046">
        <v>1056</v>
      </c>
      <c r="B1046" s="38">
        <v>40060</v>
      </c>
      <c r="C1046" t="s">
        <v>1546</v>
      </c>
      <c r="D1046" s="2">
        <v>55761011.99709218</v>
      </c>
      <c r="E1046" s="2">
        <v>22900943.911723442</v>
      </c>
      <c r="F1046" s="2">
        <v>46841512.859424271</v>
      </c>
    </row>
    <row r="1047" spans="1:6">
      <c r="A1047">
        <v>1058</v>
      </c>
      <c r="B1047" s="38">
        <v>38408</v>
      </c>
      <c r="C1047" t="s">
        <v>1548</v>
      </c>
      <c r="D1047" s="2">
        <v>62787539.10323254</v>
      </c>
      <c r="E1047" s="2">
        <v>24737921.215943694</v>
      </c>
      <c r="F1047" s="2">
        <v>27751723.092898853</v>
      </c>
    </row>
    <row r="1048" spans="1:6">
      <c r="A1048">
        <v>1059</v>
      </c>
      <c r="B1048" s="38">
        <v>37673</v>
      </c>
      <c r="C1048" t="s">
        <v>1549</v>
      </c>
      <c r="D1048" s="2">
        <v>65770890.223921366</v>
      </c>
      <c r="E1048" s="2">
        <v>25906673.53170399</v>
      </c>
      <c r="F1048" s="2">
        <v>38042130.204063356</v>
      </c>
    </row>
    <row r="1049" spans="1:6">
      <c r="A1049">
        <v>1060</v>
      </c>
      <c r="B1049" s="38">
        <v>41319</v>
      </c>
      <c r="C1049" t="s">
        <v>1550</v>
      </c>
      <c r="D1049" s="2">
        <v>51870859.64353092</v>
      </c>
      <c r="E1049" s="2">
        <v>20179982.399291884</v>
      </c>
      <c r="F1049" s="2">
        <v>62538491.99808757</v>
      </c>
    </row>
    <row r="1050" spans="1:6">
      <c r="A1050">
        <v>1061</v>
      </c>
      <c r="B1050" s="38">
        <v>38625</v>
      </c>
      <c r="C1050" t="s">
        <v>1552</v>
      </c>
      <c r="D1050" s="2">
        <v>60576710.261569411</v>
      </c>
      <c r="E1050" s="2">
        <v>22755310.46092052</v>
      </c>
      <c r="F1050" s="2">
        <v>50862904.022288725</v>
      </c>
    </row>
    <row r="1051" spans="1:6">
      <c r="A1051">
        <v>1062</v>
      </c>
      <c r="B1051" s="38">
        <v>39339</v>
      </c>
      <c r="C1051" t="s">
        <v>1554</v>
      </c>
      <c r="D1051" s="2">
        <v>57761283.514796868</v>
      </c>
      <c r="E1051" s="2">
        <v>19848238.376157127</v>
      </c>
      <c r="F1051" s="2">
        <v>64781691.573044263</v>
      </c>
    </row>
    <row r="1052" spans="1:6">
      <c r="A1052">
        <v>1063</v>
      </c>
      <c r="B1052" s="38">
        <v>34516</v>
      </c>
      <c r="C1052" t="s">
        <v>1555</v>
      </c>
      <c r="D1052" s="2">
        <v>81149932.614555255</v>
      </c>
      <c r="E1052" s="2">
        <v>26911873.87786388</v>
      </c>
      <c r="F1052" s="2">
        <v>26911873.87786388</v>
      </c>
    </row>
    <row r="1053" spans="1:6">
      <c r="A1053">
        <v>1064</v>
      </c>
      <c r="B1053" s="38">
        <v>36476</v>
      </c>
      <c r="C1053" t="s">
        <v>1556</v>
      </c>
      <c r="D1053" s="2">
        <v>71554664.289958403</v>
      </c>
      <c r="E1053" s="2">
        <v>20423557.316345811</v>
      </c>
      <c r="F1053" s="2">
        <v>20423557.316345811</v>
      </c>
    </row>
    <row r="1054" spans="1:6">
      <c r="A1054">
        <v>1065</v>
      </c>
      <c r="B1054" s="38">
        <v>35006</v>
      </c>
      <c r="C1054" t="s">
        <v>1557</v>
      </c>
      <c r="D1054" s="2">
        <v>78402669.270833343</v>
      </c>
      <c r="E1054" s="2">
        <v>18028689.094667971</v>
      </c>
      <c r="F1054" s="2">
        <v>40922268.521751307</v>
      </c>
    </row>
    <row r="1055" spans="1:6">
      <c r="A1055">
        <v>1066</v>
      </c>
      <c r="B1055" s="38">
        <v>40599</v>
      </c>
      <c r="C1055" t="s">
        <v>1558</v>
      </c>
      <c r="D1055" s="2">
        <v>54415545.684992485</v>
      </c>
      <c r="E1055" s="2">
        <v>11667817.22003624</v>
      </c>
      <c r="F1055" s="2">
        <v>44667091.005331919</v>
      </c>
    </row>
    <row r="1056" spans="1:6">
      <c r="A1056">
        <v>1067</v>
      </c>
      <c r="B1056" s="38">
        <v>35741</v>
      </c>
      <c r="C1056" t="s">
        <v>1559</v>
      </c>
      <c r="D1056" s="2">
        <v>74567492.26006192</v>
      </c>
      <c r="E1056" s="2">
        <v>15750202.386464396</v>
      </c>
      <c r="F1056" s="2">
        <v>15750202.386464396</v>
      </c>
    </row>
    <row r="1057" spans="1:6">
      <c r="A1057">
        <v>1068</v>
      </c>
      <c r="B1057" s="38">
        <v>34985</v>
      </c>
      <c r="C1057" t="s">
        <v>1561</v>
      </c>
      <c r="D1057" s="2">
        <v>78351659.076122329</v>
      </c>
      <c r="E1057" s="2">
        <v>16232906.129590113</v>
      </c>
      <c r="F1057" s="2">
        <v>16232906.129590113</v>
      </c>
    </row>
    <row r="1058" spans="1:6">
      <c r="A1058">
        <v>1069</v>
      </c>
      <c r="B1058" s="38">
        <v>38639</v>
      </c>
      <c r="C1058" t="s">
        <v>1562</v>
      </c>
      <c r="D1058" s="2">
        <v>60455070.281124502</v>
      </c>
      <c r="E1058" s="2">
        <v>12295596.432259036</v>
      </c>
      <c r="F1058" s="2">
        <v>27772094.42422691</v>
      </c>
    </row>
    <row r="1059" spans="1:6">
      <c r="A1059">
        <v>1070</v>
      </c>
      <c r="B1059" s="38">
        <v>34985</v>
      </c>
      <c r="C1059" t="s">
        <v>1563</v>
      </c>
      <c r="D1059" s="2">
        <v>78351659.076122329</v>
      </c>
      <c r="E1059" s="2">
        <v>15377092.89596617</v>
      </c>
      <c r="F1059" s="2">
        <v>15377092.89596617</v>
      </c>
    </row>
    <row r="1060" spans="1:6">
      <c r="A1060">
        <v>1071</v>
      </c>
      <c r="B1060" s="38">
        <v>39871</v>
      </c>
      <c r="C1060" t="s">
        <v>1565</v>
      </c>
      <c r="D1060" s="2">
        <v>56753285.923663832</v>
      </c>
      <c r="E1060" s="2">
        <v>10368866.200619247</v>
      </c>
      <c r="F1060" s="2">
        <v>14001076.499733733</v>
      </c>
    </row>
    <row r="1061" spans="1:6">
      <c r="A1061">
        <v>1072</v>
      </c>
      <c r="B1061" s="38">
        <v>37344</v>
      </c>
      <c r="C1061" t="s">
        <v>1567</v>
      </c>
      <c r="D1061" s="2">
        <v>67352628.635346755</v>
      </c>
      <c r="E1061" s="2">
        <v>11255722.092813199</v>
      </c>
      <c r="F1061" s="2">
        <v>11280301.761107383</v>
      </c>
    </row>
    <row r="1062" spans="1:6">
      <c r="A1062">
        <v>1073</v>
      </c>
      <c r="B1062" s="38">
        <v>40130</v>
      </c>
      <c r="C1062" t="s">
        <v>1568</v>
      </c>
      <c r="D1062" s="2">
        <v>55667960.98553136</v>
      </c>
      <c r="E1062" s="2">
        <v>8926320.8031757027</v>
      </c>
      <c r="F1062" s="2">
        <v>41720521.477848656</v>
      </c>
    </row>
    <row r="1063" spans="1:6">
      <c r="A1063">
        <v>1074</v>
      </c>
      <c r="B1063" s="38">
        <v>38016</v>
      </c>
      <c r="C1063" t="s">
        <v>1570</v>
      </c>
      <c r="D1063" s="2">
        <v>65025107.991360694</v>
      </c>
      <c r="E1063" s="2">
        <v>8416061.8740928732</v>
      </c>
      <c r="F1063" s="2">
        <v>8617276.868763499</v>
      </c>
    </row>
    <row r="1064" spans="1:6">
      <c r="A1064">
        <v>1075</v>
      </c>
      <c r="B1064" s="38">
        <v>36588</v>
      </c>
      <c r="C1064" t="s">
        <v>1571</v>
      </c>
      <c r="D1064" s="2">
        <v>70342581.775700942</v>
      </c>
      <c r="E1064" s="2">
        <v>8851350.5637032725</v>
      </c>
      <c r="F1064" s="2">
        <v>8851350.5637032725</v>
      </c>
    </row>
    <row r="1065" spans="1:6">
      <c r="A1065">
        <v>1076</v>
      </c>
      <c r="B1065" s="38">
        <v>42111</v>
      </c>
      <c r="C1065" t="s">
        <v>1573</v>
      </c>
      <c r="D1065" s="2">
        <v>50898989.429372065</v>
      </c>
      <c r="E1065" s="2">
        <v>1246343.1945612619</v>
      </c>
      <c r="F1065" s="2">
        <v>3496078.5273395074</v>
      </c>
    </row>
    <row r="1066" spans="1:6">
      <c r="A1066">
        <v>1077</v>
      </c>
      <c r="B1066" s="38">
        <v>39836</v>
      </c>
      <c r="C1066" t="s">
        <v>1574</v>
      </c>
      <c r="D1066" s="2">
        <v>57035516.214129768</v>
      </c>
      <c r="E1066" s="2">
        <v>189361.33596188368</v>
      </c>
      <c r="F1066" s="2">
        <v>1426591.7236233265</v>
      </c>
    </row>
    <row r="1067" spans="1:6">
      <c r="A1067">
        <v>1078</v>
      </c>
      <c r="B1067" s="38">
        <v>41348</v>
      </c>
      <c r="C1067" t="s">
        <v>6819</v>
      </c>
      <c r="D1067" s="2">
        <v>51735596.482409909</v>
      </c>
      <c r="E1067" s="2">
        <v>105662.7128318147</v>
      </c>
      <c r="F1067" s="2">
        <v>27302984.041392259</v>
      </c>
    </row>
    <row r="1068" spans="1:6">
      <c r="A1068">
        <v>1079</v>
      </c>
      <c r="B1068" s="38">
        <v>42279</v>
      </c>
      <c r="C1068" t="s">
        <v>6820</v>
      </c>
      <c r="D1068" s="2">
        <v>50633834.79511264</v>
      </c>
      <c r="E1068" s="2">
        <v>47013.515607262088</v>
      </c>
      <c r="F1068" s="2">
        <v>11400769.939685836</v>
      </c>
    </row>
    <row r="1069" spans="1:6">
      <c r="A1069">
        <v>1082</v>
      </c>
      <c r="B1069" s="38">
        <v>37197</v>
      </c>
      <c r="C1069" t="s">
        <v>1577</v>
      </c>
      <c r="D1069" s="2">
        <v>66526476.888387829</v>
      </c>
      <c r="E1069" s="2">
        <v>59610093.806865841</v>
      </c>
      <c r="F1069" s="2">
        <v>98688805.324002251</v>
      </c>
    </row>
    <row r="1070" spans="1:6">
      <c r="A1070">
        <v>1083</v>
      </c>
      <c r="B1070" s="38">
        <v>42069</v>
      </c>
      <c r="C1070" t="s">
        <v>1578</v>
      </c>
      <c r="D1070" s="2">
        <v>49982411.411195204</v>
      </c>
      <c r="E1070" s="2">
        <v>32202206.961760808</v>
      </c>
      <c r="F1070" s="2">
        <v>107107264.53088486</v>
      </c>
    </row>
    <row r="1071" spans="1:6">
      <c r="A1071">
        <v>1084</v>
      </c>
      <c r="B1071" s="38">
        <v>33065</v>
      </c>
      <c r="C1071" t="s">
        <v>1579</v>
      </c>
      <c r="D1071" s="2">
        <v>90504578.220858887</v>
      </c>
      <c r="E1071" s="2">
        <v>37722657.291541412</v>
      </c>
      <c r="F1071" s="2">
        <v>37722657.291541412</v>
      </c>
    </row>
    <row r="1072" spans="1:6">
      <c r="A1072">
        <v>1085</v>
      </c>
      <c r="B1072" s="38">
        <v>41229</v>
      </c>
      <c r="C1072" t="s">
        <v>1580</v>
      </c>
      <c r="D1072" s="2">
        <v>51262903.90537788</v>
      </c>
      <c r="E1072" s="2">
        <v>13408248.774225637</v>
      </c>
      <c r="F1072" s="2">
        <v>74283742.259963259</v>
      </c>
    </row>
    <row r="1073" spans="1:6">
      <c r="A1073">
        <v>1086</v>
      </c>
      <c r="B1073" s="38">
        <v>32652</v>
      </c>
      <c r="C1073" t="s">
        <v>1582</v>
      </c>
      <c r="D1073" s="2">
        <v>93384038.77221325</v>
      </c>
      <c r="E1073" s="2">
        <v>383597907.83940226</v>
      </c>
      <c r="F1073" s="2">
        <v>922501631.58738291</v>
      </c>
    </row>
    <row r="1074" spans="1:6">
      <c r="A1074">
        <v>1087</v>
      </c>
      <c r="B1074" s="38">
        <v>37547</v>
      </c>
      <c r="C1074" t="s">
        <v>1584</v>
      </c>
      <c r="D1074" s="2">
        <v>63766927.744070597</v>
      </c>
      <c r="E1074" s="2">
        <v>171498527.09581909</v>
      </c>
      <c r="F1074" s="2">
        <v>329752713.78134584</v>
      </c>
    </row>
    <row r="1075" spans="1:6">
      <c r="A1075">
        <v>1088</v>
      </c>
      <c r="B1075" s="38">
        <v>36887</v>
      </c>
      <c r="C1075" t="s">
        <v>1586</v>
      </c>
      <c r="D1075" s="2">
        <v>66442206.896551728</v>
      </c>
      <c r="E1075" s="2">
        <v>171791137.45418391</v>
      </c>
      <c r="F1075" s="2">
        <v>288331493.67816091</v>
      </c>
    </row>
    <row r="1076" spans="1:6">
      <c r="A1076">
        <v>1089</v>
      </c>
      <c r="B1076" s="38">
        <v>37344</v>
      </c>
      <c r="C1076" t="s">
        <v>1587</v>
      </c>
      <c r="D1076" s="2">
        <v>64658523.489932887</v>
      </c>
      <c r="E1076" s="2">
        <v>128385380.96784675</v>
      </c>
      <c r="F1076" s="2">
        <v>264437690.8112472</v>
      </c>
    </row>
    <row r="1077" spans="1:6">
      <c r="A1077">
        <v>1090</v>
      </c>
      <c r="B1077" s="38">
        <v>42013</v>
      </c>
      <c r="C1077" t="s">
        <v>1588</v>
      </c>
      <c r="D1077" s="2">
        <v>49467683.89479135</v>
      </c>
      <c r="E1077" s="2">
        <v>91985595.166905582</v>
      </c>
      <c r="F1077" s="2">
        <v>337675091.84436929</v>
      </c>
    </row>
    <row r="1078" spans="1:6">
      <c r="A1078">
        <v>1091</v>
      </c>
      <c r="B1078" s="38">
        <v>36378</v>
      </c>
      <c r="C1078" t="s">
        <v>1589</v>
      </c>
      <c r="D1078" s="2">
        <v>69185780.969479367</v>
      </c>
      <c r="E1078" s="2">
        <v>99893117.278228611</v>
      </c>
      <c r="F1078" s="2">
        <v>179168491.30575705</v>
      </c>
    </row>
    <row r="1079" spans="1:6">
      <c r="A1079">
        <v>1092</v>
      </c>
      <c r="B1079" s="38">
        <v>36469</v>
      </c>
      <c r="C1079" t="s">
        <v>1590</v>
      </c>
      <c r="D1079" s="2">
        <v>68692477.718360066</v>
      </c>
      <c r="E1079" s="2">
        <v>95150659.184610814</v>
      </c>
      <c r="F1079" s="2">
        <v>216757811.1453951</v>
      </c>
    </row>
    <row r="1080" spans="1:6">
      <c r="A1080">
        <v>1093</v>
      </c>
      <c r="B1080" s="38">
        <v>36434</v>
      </c>
      <c r="C1080" t="s">
        <v>1591</v>
      </c>
      <c r="D1080" s="2">
        <v>68733317.479191437</v>
      </c>
      <c r="E1080" s="2">
        <v>86850325.961403102</v>
      </c>
      <c r="F1080" s="2">
        <v>154294893.7378597</v>
      </c>
    </row>
    <row r="1081" spans="1:6">
      <c r="A1081">
        <v>1094</v>
      </c>
      <c r="B1081" s="38">
        <v>40200</v>
      </c>
      <c r="C1081" t="s">
        <v>1593</v>
      </c>
      <c r="D1081" s="2">
        <v>53353196.084675133</v>
      </c>
      <c r="E1081" s="2">
        <v>66716233.204428509</v>
      </c>
      <c r="F1081" s="2">
        <v>125169250.11310323</v>
      </c>
    </row>
    <row r="1082" spans="1:6">
      <c r="A1082">
        <v>1095</v>
      </c>
      <c r="B1082" s="38">
        <v>37120</v>
      </c>
      <c r="C1082" t="s">
        <v>1594</v>
      </c>
      <c r="D1082" s="2">
        <v>65132078.873239443</v>
      </c>
      <c r="E1082" s="2">
        <v>76811377.358980283</v>
      </c>
      <c r="F1082" s="2">
        <v>117518926.65475494</v>
      </c>
    </row>
    <row r="1083" spans="1:6">
      <c r="A1083">
        <v>1096</v>
      </c>
      <c r="B1083" s="38">
        <v>39327</v>
      </c>
      <c r="C1083" t="s">
        <v>1595</v>
      </c>
      <c r="D1083" s="2">
        <v>55450832.17420499</v>
      </c>
      <c r="E1083" s="2">
        <v>61928085.468598008</v>
      </c>
      <c r="F1083" s="2">
        <v>82219519.241810158</v>
      </c>
    </row>
    <row r="1084" spans="1:6">
      <c r="A1084">
        <v>1097</v>
      </c>
      <c r="B1084" s="38">
        <v>37116</v>
      </c>
      <c r="C1084" t="s">
        <v>1597</v>
      </c>
      <c r="D1084" s="2">
        <v>65132078.873239443</v>
      </c>
      <c r="E1084" s="2">
        <v>68273534.729126766</v>
      </c>
      <c r="F1084" s="2">
        <v>68273534.729126766</v>
      </c>
    </row>
    <row r="1085" spans="1:6">
      <c r="A1085">
        <v>1098</v>
      </c>
      <c r="B1085" s="38">
        <v>37250</v>
      </c>
      <c r="C1085" t="s">
        <v>1598</v>
      </c>
      <c r="D1085" s="2">
        <v>65426960.950764008</v>
      </c>
      <c r="E1085" s="2">
        <v>64194007.591448784</v>
      </c>
      <c r="F1085" s="2">
        <v>96692567.315415964</v>
      </c>
    </row>
    <row r="1086" spans="1:6">
      <c r="A1086">
        <v>1099</v>
      </c>
      <c r="B1086" s="38">
        <v>36819</v>
      </c>
      <c r="C1086" t="s">
        <v>1600</v>
      </c>
      <c r="D1086" s="2">
        <v>66442206.896551728</v>
      </c>
      <c r="E1086" s="2">
        <v>52433969.40567816</v>
      </c>
      <c r="F1086" s="2">
        <v>125099911.94868965</v>
      </c>
    </row>
    <row r="1087" spans="1:6">
      <c r="A1087">
        <v>1100</v>
      </c>
      <c r="B1087" s="38">
        <v>35972</v>
      </c>
      <c r="C1087" t="s">
        <v>1601</v>
      </c>
      <c r="D1087" s="2">
        <v>70926036.809815958</v>
      </c>
      <c r="E1087" s="2">
        <v>55503418.34665031</v>
      </c>
      <c r="F1087" s="2">
        <v>114608449.02149694</v>
      </c>
    </row>
    <row r="1088" spans="1:6">
      <c r="A1088">
        <v>1101</v>
      </c>
      <c r="B1088" s="38">
        <v>31030</v>
      </c>
      <c r="C1088" t="s">
        <v>1603</v>
      </c>
      <c r="D1088" s="2">
        <v>109790541.31054132</v>
      </c>
      <c r="E1088" s="2">
        <v>59306839.876666673</v>
      </c>
      <c r="F1088" s="2">
        <v>59306839.876666673</v>
      </c>
    </row>
    <row r="1089" spans="1:6">
      <c r="A1089">
        <v>1102</v>
      </c>
      <c r="B1089" s="38">
        <v>39472</v>
      </c>
      <c r="C1089" t="s">
        <v>1605</v>
      </c>
      <c r="D1089" s="2">
        <v>54199912.355505019</v>
      </c>
      <c r="E1089" s="2">
        <v>48784605.13343282</v>
      </c>
      <c r="F1089" s="2">
        <v>128042478.84661265</v>
      </c>
    </row>
    <row r="1090" spans="1:6">
      <c r="A1090">
        <v>1103</v>
      </c>
      <c r="B1090" s="38">
        <v>42564</v>
      </c>
      <c r="C1090" t="s">
        <v>1607</v>
      </c>
      <c r="D1090" s="2">
        <v>47540661.217467912</v>
      </c>
      <c r="E1090" s="2">
        <v>15450022.303307334</v>
      </c>
      <c r="F1090" s="2">
        <v>17869474.645115044</v>
      </c>
    </row>
    <row r="1091" spans="1:6">
      <c r="A1091">
        <v>1104</v>
      </c>
      <c r="B1091" s="38">
        <v>33039</v>
      </c>
      <c r="C1091" t="s">
        <v>1608</v>
      </c>
      <c r="D1091" s="2">
        <v>87144657.428791374</v>
      </c>
      <c r="E1091" s="2">
        <v>192346292.32700539</v>
      </c>
      <c r="F1091" s="2">
        <v>301740649.52484989</v>
      </c>
    </row>
    <row r="1092" spans="1:6">
      <c r="A1092">
        <v>1105</v>
      </c>
      <c r="B1092" s="38">
        <v>35230</v>
      </c>
      <c r="C1092" t="s">
        <v>1610</v>
      </c>
      <c r="D1092" s="2">
        <v>72240529.674537346</v>
      </c>
      <c r="E1092" s="2">
        <v>92591294.011710286</v>
      </c>
      <c r="F1092" s="2">
        <v>158046595.04778561</v>
      </c>
    </row>
    <row r="1093" spans="1:6">
      <c r="A1093">
        <v>1106</v>
      </c>
      <c r="B1093" s="38">
        <v>39925</v>
      </c>
      <c r="C1093" t="s">
        <v>1612</v>
      </c>
      <c r="D1093" s="2">
        <v>53086151.753892332</v>
      </c>
      <c r="E1093" s="2">
        <v>36156837.902494848</v>
      </c>
      <c r="F1093" s="2">
        <v>131894596.32058245</v>
      </c>
    </row>
    <row r="1094" spans="1:6">
      <c r="A1094">
        <v>1107</v>
      </c>
      <c r="B1094" s="38">
        <v>37183</v>
      </c>
      <c r="C1094" t="s">
        <v>1613</v>
      </c>
      <c r="D1094" s="2">
        <v>63703382.1046708</v>
      </c>
      <c r="E1094" s="2">
        <v>40365516.597687118</v>
      </c>
      <c r="F1094" s="2">
        <v>40365516.597687118</v>
      </c>
    </row>
    <row r="1095" spans="1:6">
      <c r="A1095">
        <v>1108</v>
      </c>
      <c r="B1095" s="38">
        <v>39087</v>
      </c>
      <c r="C1095" t="s">
        <v>1614</v>
      </c>
      <c r="D1095" s="2">
        <v>55924882.420362025</v>
      </c>
      <c r="E1095" s="2">
        <v>18858622.363330964</v>
      </c>
      <c r="F1095" s="2">
        <v>45125214.097472534</v>
      </c>
    </row>
    <row r="1096" spans="1:6">
      <c r="A1096">
        <v>1109</v>
      </c>
      <c r="B1096" s="38">
        <v>37587</v>
      </c>
      <c r="C1096" t="s">
        <v>1615</v>
      </c>
      <c r="D1096" s="2">
        <v>62438450.082735799</v>
      </c>
      <c r="E1096" s="2">
        <v>19887361.07233315</v>
      </c>
      <c r="F1096" s="2">
        <v>19887361.07233315</v>
      </c>
    </row>
    <row r="1097" spans="1:6">
      <c r="A1097">
        <v>1110</v>
      </c>
      <c r="B1097" s="38">
        <v>40347</v>
      </c>
      <c r="C1097" t="s">
        <v>1616</v>
      </c>
      <c r="D1097" s="2">
        <v>51935361.18184112</v>
      </c>
      <c r="E1097" s="2">
        <v>11654645.336641204</v>
      </c>
      <c r="F1097" s="2">
        <v>12180163.786332669</v>
      </c>
    </row>
    <row r="1098" spans="1:6">
      <c r="A1098">
        <v>1111</v>
      </c>
      <c r="B1098" s="38">
        <v>35118</v>
      </c>
      <c r="C1098" t="s">
        <v>1618</v>
      </c>
      <c r="D1098" s="2">
        <v>73079993.544222072</v>
      </c>
      <c r="E1098" s="2">
        <v>8873923.2484312449</v>
      </c>
      <c r="F1098" s="2">
        <v>20058125.887669463</v>
      </c>
    </row>
    <row r="1099" spans="1:6">
      <c r="A1099">
        <v>1112</v>
      </c>
      <c r="B1099" s="38">
        <v>35601</v>
      </c>
      <c r="C1099" t="s">
        <v>1619</v>
      </c>
      <c r="D1099" s="2">
        <v>69115645.664379299</v>
      </c>
      <c r="E1099" s="2">
        <v>190538542.35501561</v>
      </c>
      <c r="F1099" s="2">
        <v>449136632.79106051</v>
      </c>
    </row>
    <row r="1100" spans="1:6">
      <c r="A1100">
        <v>1113</v>
      </c>
      <c r="B1100" s="38">
        <v>37092</v>
      </c>
      <c r="C1100" t="s">
        <v>1621</v>
      </c>
      <c r="D1100" s="2">
        <v>62418242.253521129</v>
      </c>
      <c r="E1100" s="2">
        <v>127017965.43700847</v>
      </c>
      <c r="F1100" s="2">
        <v>217986881.60298032</v>
      </c>
    </row>
    <row r="1101" spans="1:6">
      <c r="A1101">
        <v>1114</v>
      </c>
      <c r="B1101" s="38">
        <v>35391</v>
      </c>
      <c r="C1101" t="s">
        <v>1622</v>
      </c>
      <c r="D1101" s="2">
        <v>69856481.715006307</v>
      </c>
      <c r="E1101" s="2">
        <v>139755314.68136191</v>
      </c>
      <c r="F1101" s="2">
        <v>227792875.15762928</v>
      </c>
    </row>
    <row r="1102" spans="1:6">
      <c r="A1102">
        <v>1115</v>
      </c>
      <c r="B1102" s="38">
        <v>37400</v>
      </c>
      <c r="C1102" t="s">
        <v>1623</v>
      </c>
      <c r="D1102" s="2">
        <v>61619788.654060066</v>
      </c>
      <c r="E1102" s="2">
        <v>90103109.979121253</v>
      </c>
      <c r="F1102" s="2">
        <v>152204225.53752503</v>
      </c>
    </row>
    <row r="1103" spans="1:6">
      <c r="A1103">
        <v>1116</v>
      </c>
      <c r="B1103" s="38">
        <v>41537</v>
      </c>
      <c r="C1103" t="s">
        <v>1625</v>
      </c>
      <c r="D1103" s="2">
        <v>47317041.712755561</v>
      </c>
      <c r="E1103" s="2">
        <v>62748879.745828517</v>
      </c>
      <c r="F1103" s="2">
        <v>116649162.0447066</v>
      </c>
    </row>
    <row r="1104" spans="1:6">
      <c r="A1104">
        <v>1117</v>
      </c>
      <c r="B1104" s="38">
        <v>35258</v>
      </c>
      <c r="C1104" t="s">
        <v>1626</v>
      </c>
      <c r="D1104" s="2">
        <v>70568394.904458612</v>
      </c>
      <c r="E1104" s="2">
        <v>90516828.321987271</v>
      </c>
      <c r="F1104" s="2">
        <v>154687678.16996816</v>
      </c>
    </row>
    <row r="1105" spans="1:6">
      <c r="A1105">
        <v>1118</v>
      </c>
      <c r="B1105" s="38">
        <v>30211</v>
      </c>
      <c r="C1105" t="s">
        <v>1628</v>
      </c>
      <c r="D1105" s="2">
        <v>113168927.47701737</v>
      </c>
      <c r="E1105" s="2">
        <v>10846100.168621043</v>
      </c>
      <c r="F1105" s="2">
        <v>10846100.168621043</v>
      </c>
    </row>
    <row r="1106" spans="1:6">
      <c r="A1106">
        <v>1119</v>
      </c>
      <c r="B1106" s="38">
        <v>35510</v>
      </c>
      <c r="C1106" t="s">
        <v>1630</v>
      </c>
      <c r="D1106" s="2">
        <v>67739906.25</v>
      </c>
      <c r="E1106" s="2">
        <v>273083067.84121877</v>
      </c>
      <c r="F1106" s="2">
        <v>455679748.46621877</v>
      </c>
    </row>
    <row r="1107" spans="1:6">
      <c r="A1107">
        <v>1120</v>
      </c>
      <c r="B1107" s="38">
        <v>36119</v>
      </c>
      <c r="C1107" t="s">
        <v>1631</v>
      </c>
      <c r="D1107" s="2">
        <v>66087713.414634146</v>
      </c>
      <c r="E1107" s="2">
        <v>239088553.51185974</v>
      </c>
      <c r="F1107" s="2">
        <v>533247541.87260365</v>
      </c>
    </row>
    <row r="1108" spans="1:6">
      <c r="A1108">
        <v>1121</v>
      </c>
      <c r="B1108" s="38">
        <v>41187</v>
      </c>
      <c r="C1108" t="s">
        <v>1632</v>
      </c>
      <c r="D1108" s="2">
        <v>46855116.571631141</v>
      </c>
      <c r="E1108" s="2">
        <v>145619753.7872746</v>
      </c>
      <c r="F1108" s="2">
        <v>393382443.46767426</v>
      </c>
    </row>
    <row r="1109" spans="1:6">
      <c r="A1109">
        <v>1122</v>
      </c>
      <c r="B1109" s="38">
        <v>34481</v>
      </c>
      <c r="C1109" t="s">
        <v>1634</v>
      </c>
      <c r="D1109" s="2">
        <v>73480576.271186441</v>
      </c>
      <c r="E1109" s="2">
        <v>213144630.78253561</v>
      </c>
      <c r="F1109" s="2">
        <v>585395257.62711871</v>
      </c>
    </row>
    <row r="1110" spans="1:6">
      <c r="A1110">
        <v>1123</v>
      </c>
      <c r="B1110" s="38">
        <v>37918</v>
      </c>
      <c r="C1110" t="s">
        <v>1635</v>
      </c>
      <c r="D1110" s="2">
        <v>58585864.864864863</v>
      </c>
      <c r="E1110" s="2">
        <v>143209998.64835677</v>
      </c>
      <c r="F1110" s="2">
        <v>202056138.37837836</v>
      </c>
    </row>
    <row r="1111" spans="1:6">
      <c r="A1111">
        <v>1124</v>
      </c>
      <c r="B1111" s="38">
        <v>36882</v>
      </c>
      <c r="C1111" t="s">
        <v>1636</v>
      </c>
      <c r="D1111" s="2">
        <v>62289568.965517245</v>
      </c>
      <c r="E1111" s="2">
        <v>147844523.10316667</v>
      </c>
      <c r="F1111" s="2">
        <v>295419978.80001724</v>
      </c>
    </row>
    <row r="1112" spans="1:6">
      <c r="A1112">
        <v>1125</v>
      </c>
      <c r="B1112" s="38">
        <v>39640</v>
      </c>
      <c r="C1112" t="s">
        <v>1637</v>
      </c>
      <c r="D1112" s="2">
        <v>49273449.291702278</v>
      </c>
      <c r="E1112" s="2">
        <v>111362780.39865614</v>
      </c>
      <c r="F1112" s="2">
        <v>266274745.95506993</v>
      </c>
    </row>
    <row r="1113" spans="1:6">
      <c r="A1113">
        <v>1126</v>
      </c>
      <c r="B1113" s="38">
        <v>34320</v>
      </c>
      <c r="C1113" t="s">
        <v>1639</v>
      </c>
      <c r="D1113" s="2">
        <v>74337345.679012343</v>
      </c>
      <c r="E1113" s="2">
        <v>166462884.71720165</v>
      </c>
      <c r="F1113" s="2">
        <v>310558070.14901918</v>
      </c>
    </row>
    <row r="1114" spans="1:6">
      <c r="A1114">
        <v>1127</v>
      </c>
      <c r="B1114" s="38">
        <v>38210</v>
      </c>
      <c r="C1114" t="s">
        <v>1640</v>
      </c>
      <c r="D1114" s="2">
        <v>57194643.799472302</v>
      </c>
      <c r="E1114" s="2">
        <v>120934178.7232454</v>
      </c>
      <c r="F1114" s="2">
        <v>155151827.62034303</v>
      </c>
    </row>
    <row r="1115" spans="1:6">
      <c r="A1115">
        <v>1128</v>
      </c>
      <c r="B1115" s="38">
        <v>39441</v>
      </c>
      <c r="C1115" t="s">
        <v>1642</v>
      </c>
      <c r="D1115" s="2">
        <v>51602510.998114608</v>
      </c>
      <c r="E1115" s="2">
        <v>107180137.72022891</v>
      </c>
      <c r="F1115" s="2">
        <v>200459488.96948618</v>
      </c>
    </row>
    <row r="1116" spans="1:6">
      <c r="A1116">
        <v>1129</v>
      </c>
      <c r="B1116" s="38">
        <v>34535</v>
      </c>
      <c r="C1116" t="s">
        <v>1644</v>
      </c>
      <c r="D1116" s="2">
        <v>73034939.353099734</v>
      </c>
      <c r="E1116" s="2">
        <v>149502863.30851078</v>
      </c>
      <c r="F1116" s="2">
        <v>190889328.94193396</v>
      </c>
    </row>
    <row r="1117" spans="1:6">
      <c r="A1117">
        <v>1130</v>
      </c>
      <c r="B1117" s="38">
        <v>40870</v>
      </c>
      <c r="C1117" t="s">
        <v>1645</v>
      </c>
      <c r="D1117" s="2">
        <v>47908699.11152368</v>
      </c>
      <c r="E1117" s="2">
        <v>94354502.901763707</v>
      </c>
      <c r="F1117" s="2">
        <v>171376786.1444813</v>
      </c>
    </row>
    <row r="1118" spans="1:6">
      <c r="A1118">
        <v>1131</v>
      </c>
      <c r="B1118" s="38">
        <v>33760</v>
      </c>
      <c r="C1118" t="s">
        <v>1646</v>
      </c>
      <c r="D1118" s="2">
        <v>77306597.717546374</v>
      </c>
      <c r="E1118" s="2">
        <v>143081392.58658347</v>
      </c>
      <c r="F1118" s="2">
        <v>305962334.5221113</v>
      </c>
    </row>
    <row r="1119" spans="1:6">
      <c r="A1119">
        <v>1132</v>
      </c>
      <c r="B1119" s="38">
        <v>38485</v>
      </c>
      <c r="C1119" t="s">
        <v>1648</v>
      </c>
      <c r="D1119" s="2">
        <v>55753009.259259261</v>
      </c>
      <c r="E1119" s="2">
        <v>102748213.16745371</v>
      </c>
      <c r="F1119" s="2">
        <v>193191983.74358541</v>
      </c>
    </row>
    <row r="1120" spans="1:6">
      <c r="A1120">
        <v>1133</v>
      </c>
      <c r="B1120" s="38">
        <v>37169</v>
      </c>
      <c r="C1120" t="s">
        <v>1649</v>
      </c>
      <c r="D1120" s="2">
        <v>60992599.887450762</v>
      </c>
      <c r="E1120" s="2">
        <v>103363530.12778841</v>
      </c>
      <c r="F1120" s="2">
        <v>141645638.45687115</v>
      </c>
    </row>
    <row r="1121" spans="1:6">
      <c r="A1121">
        <v>1134</v>
      </c>
      <c r="B1121" s="38">
        <v>36518</v>
      </c>
      <c r="C1121" t="s">
        <v>1651</v>
      </c>
      <c r="D1121" s="2">
        <v>64399197.860962562</v>
      </c>
      <c r="E1121" s="2">
        <v>102214014.72535947</v>
      </c>
      <c r="F1121" s="2">
        <v>129547896.48412359</v>
      </c>
    </row>
    <row r="1122" spans="1:6">
      <c r="A1122">
        <v>1135</v>
      </c>
      <c r="B1122" s="38">
        <v>37076</v>
      </c>
      <c r="C1122" t="s">
        <v>1652</v>
      </c>
      <c r="D1122" s="2">
        <v>61061323.94366198</v>
      </c>
      <c r="E1122" s="2">
        <v>96717636.277521133</v>
      </c>
      <c r="F1122" s="2">
        <v>191582076.29945353</v>
      </c>
    </row>
    <row r="1123" spans="1:6">
      <c r="A1123">
        <v>1136</v>
      </c>
      <c r="B1123" s="38">
        <v>36028</v>
      </c>
      <c r="C1123" t="s">
        <v>1654</v>
      </c>
      <c r="D1123" s="2">
        <v>66330385.556915544</v>
      </c>
      <c r="E1123" s="2">
        <v>103389726.1947858</v>
      </c>
      <c r="F1123" s="2">
        <v>193445476.5475153</v>
      </c>
    </row>
    <row r="1124" spans="1:6">
      <c r="A1124">
        <v>1137</v>
      </c>
      <c r="B1124" s="38">
        <v>38366</v>
      </c>
      <c r="C1124" t="s">
        <v>1655</v>
      </c>
      <c r="D1124" s="2">
        <v>56834740.429994762</v>
      </c>
      <c r="E1124" s="2">
        <v>84955151.652233884</v>
      </c>
      <c r="F1124" s="2">
        <v>96828093.117309928</v>
      </c>
    </row>
    <row r="1125" spans="1:6">
      <c r="A1125">
        <v>1138</v>
      </c>
      <c r="B1125" s="38">
        <v>40256</v>
      </c>
      <c r="C1125" t="s">
        <v>1657</v>
      </c>
      <c r="D1125" s="2">
        <v>49801659.690025784</v>
      </c>
      <c r="E1125" s="2">
        <v>74216899.005582854</v>
      </c>
      <c r="F1125" s="2">
        <v>150300121.84827071</v>
      </c>
    </row>
    <row r="1126" spans="1:6">
      <c r="A1126">
        <v>1139</v>
      </c>
      <c r="B1126" s="38">
        <v>37358</v>
      </c>
      <c r="C1126" t="s">
        <v>1658</v>
      </c>
      <c r="D1126" s="2">
        <v>60280228.031145722</v>
      </c>
      <c r="E1126" s="2">
        <v>89469586.215483874</v>
      </c>
      <c r="F1126" s="2">
        <v>89469586.215483874</v>
      </c>
    </row>
    <row r="1127" spans="1:6">
      <c r="A1127">
        <v>1140</v>
      </c>
      <c r="B1127" s="38">
        <v>35531</v>
      </c>
      <c r="C1127" t="s">
        <v>1659</v>
      </c>
      <c r="D1127" s="2">
        <v>67655337.078651696</v>
      </c>
      <c r="E1127" s="2">
        <v>98624803.668358326</v>
      </c>
      <c r="F1127" s="2">
        <v>205971271.83315235</v>
      </c>
    </row>
    <row r="1128" spans="1:6">
      <c r="A1128">
        <v>1141</v>
      </c>
      <c r="B1128" s="38">
        <v>38737</v>
      </c>
      <c r="C1128" t="s">
        <v>1661</v>
      </c>
      <c r="D1128" s="2">
        <v>54656505.295007564</v>
      </c>
      <c r="E1128" s="2">
        <v>75691820.47592032</v>
      </c>
      <c r="F1128" s="2">
        <v>137755966.87335351</v>
      </c>
    </row>
    <row r="1129" spans="1:6">
      <c r="A1129">
        <v>1142</v>
      </c>
      <c r="B1129" s="38">
        <v>36742</v>
      </c>
      <c r="C1129" t="s">
        <v>1662</v>
      </c>
      <c r="D1129" s="2">
        <v>62722135.416666664</v>
      </c>
      <c r="E1129" s="2">
        <v>84725435.459820598</v>
      </c>
      <c r="F1129" s="2">
        <v>158779655.74260417</v>
      </c>
    </row>
    <row r="1130" spans="1:6">
      <c r="A1130">
        <v>1143</v>
      </c>
      <c r="B1130" s="38">
        <v>37932</v>
      </c>
      <c r="C1130" t="s">
        <v>1663</v>
      </c>
      <c r="D1130" s="2">
        <v>58744634.146341473</v>
      </c>
      <c r="E1130" s="2">
        <v>77637271.399100274</v>
      </c>
      <c r="F1130" s="2">
        <v>323706305.37267756</v>
      </c>
    </row>
    <row r="1131" spans="1:6">
      <c r="A1131">
        <v>1144</v>
      </c>
      <c r="B1131" s="38">
        <v>35286</v>
      </c>
      <c r="C1131" t="s">
        <v>1664</v>
      </c>
      <c r="D1131" s="2">
        <v>68902638.270820096</v>
      </c>
      <c r="E1131" s="2">
        <v>89753088.022263184</v>
      </c>
      <c r="F1131" s="2">
        <v>89753088.022263184</v>
      </c>
    </row>
    <row r="1132" spans="1:6">
      <c r="A1132">
        <v>1145</v>
      </c>
      <c r="B1132" s="38">
        <v>34614</v>
      </c>
      <c r="C1132" t="s">
        <v>1665</v>
      </c>
      <c r="D1132" s="2">
        <v>72497558.528428093</v>
      </c>
      <c r="E1132" s="2">
        <v>92414379.408648834</v>
      </c>
      <c r="F1132" s="2">
        <v>92414379.408648834</v>
      </c>
    </row>
    <row r="1133" spans="1:6">
      <c r="A1133">
        <v>1146</v>
      </c>
      <c r="B1133" s="38">
        <v>35293</v>
      </c>
      <c r="C1133" t="s">
        <v>1666</v>
      </c>
      <c r="D1133" s="2">
        <v>68902638.270820096</v>
      </c>
      <c r="E1133" s="2">
        <v>82460515.47084552</v>
      </c>
      <c r="F1133" s="2">
        <v>116146249.73657979</v>
      </c>
    </row>
    <row r="1134" spans="1:6">
      <c r="A1134">
        <v>1147</v>
      </c>
      <c r="B1134" s="38">
        <v>38679</v>
      </c>
      <c r="C1134" t="s">
        <v>1667</v>
      </c>
      <c r="D1134" s="2">
        <v>54850126.518218622</v>
      </c>
      <c r="E1134" s="2">
        <v>65039959.965592101</v>
      </c>
      <c r="F1134" s="2">
        <v>88198902.273284405</v>
      </c>
    </row>
    <row r="1135" spans="1:6">
      <c r="A1135">
        <v>1148</v>
      </c>
      <c r="B1135" s="38">
        <v>38485</v>
      </c>
      <c r="C1135" t="s">
        <v>1668</v>
      </c>
      <c r="D1135" s="2">
        <v>55753009.259259261</v>
      </c>
      <c r="E1135" s="2">
        <v>65469797.343477368</v>
      </c>
      <c r="F1135" s="2">
        <v>69186664.62742798</v>
      </c>
    </row>
    <row r="1136" spans="1:6">
      <c r="A1136">
        <v>1149</v>
      </c>
      <c r="B1136" s="38">
        <v>38471</v>
      </c>
      <c r="C1136" t="s">
        <v>1669</v>
      </c>
      <c r="D1136" s="2">
        <v>55695709.146968141</v>
      </c>
      <c r="E1136" s="2">
        <v>63145458.286413155</v>
      </c>
      <c r="F1136" s="2">
        <v>127167183.35324769</v>
      </c>
    </row>
    <row r="1137" spans="1:6">
      <c r="A1137">
        <v>1150</v>
      </c>
      <c r="B1137" s="38">
        <v>39346</v>
      </c>
      <c r="C1137" t="s">
        <v>1671</v>
      </c>
      <c r="D1137" s="2">
        <v>51985155.163317181</v>
      </c>
      <c r="E1137" s="2">
        <v>58510654.147378765</v>
      </c>
      <c r="F1137" s="2">
        <v>168851157.22941148</v>
      </c>
    </row>
    <row r="1138" spans="1:6">
      <c r="A1138">
        <v>1151</v>
      </c>
      <c r="B1138" s="38">
        <v>38346</v>
      </c>
      <c r="C1138" t="s">
        <v>1673</v>
      </c>
      <c r="D1138" s="2">
        <v>56954203.888596952</v>
      </c>
      <c r="E1138" s="2">
        <v>60896138.498518132</v>
      </c>
      <c r="F1138" s="2">
        <v>61464414.888428792</v>
      </c>
    </row>
    <row r="1139" spans="1:6">
      <c r="A1139">
        <v>1152</v>
      </c>
      <c r="B1139" s="38">
        <v>41096</v>
      </c>
      <c r="C1139" t="s">
        <v>1674</v>
      </c>
      <c r="D1139" s="2">
        <v>47307707.416719042</v>
      </c>
      <c r="E1139" s="2">
        <v>49749941.530047484</v>
      </c>
      <c r="F1139" s="2">
        <v>84727956.803809613</v>
      </c>
    </row>
    <row r="1140" spans="1:6">
      <c r="A1140">
        <v>1153</v>
      </c>
      <c r="B1140" s="38">
        <v>34607</v>
      </c>
      <c r="C1140" t="s">
        <v>1676</v>
      </c>
      <c r="D1140" s="2">
        <v>72546084.3373494</v>
      </c>
      <c r="E1140" s="2">
        <v>75472109.738955826</v>
      </c>
      <c r="F1140" s="2">
        <v>151887318.57429719</v>
      </c>
    </row>
    <row r="1141" spans="1:6">
      <c r="A1141">
        <v>1154</v>
      </c>
      <c r="B1141" s="38">
        <v>41782</v>
      </c>
      <c r="C1141" t="s">
        <v>1677</v>
      </c>
      <c r="D1141" s="2">
        <v>45558575.031525858</v>
      </c>
      <c r="E1141" s="2">
        <v>46865337.713631779</v>
      </c>
      <c r="F1141" s="2">
        <v>129579461.71531317</v>
      </c>
    </row>
    <row r="1142" spans="1:6">
      <c r="A1142">
        <v>1155</v>
      </c>
      <c r="B1142" s="38">
        <v>38730</v>
      </c>
      <c r="C1142" t="s">
        <v>1679</v>
      </c>
      <c r="D1142" s="2">
        <v>54656505.295007564</v>
      </c>
      <c r="E1142" s="2">
        <v>46640170.482768536</v>
      </c>
      <c r="F1142" s="2">
        <v>52644231.314629354</v>
      </c>
    </row>
    <row r="1143" spans="1:6">
      <c r="A1143">
        <v>1156</v>
      </c>
      <c r="B1143" s="38">
        <v>38779</v>
      </c>
      <c r="C1143" t="s">
        <v>1680</v>
      </c>
      <c r="D1143" s="2">
        <v>54246171.171171166</v>
      </c>
      <c r="E1143" s="2">
        <v>44476002.979344338</v>
      </c>
      <c r="F1143" s="2">
        <v>79073005.481846839</v>
      </c>
    </row>
    <row r="1144" spans="1:6">
      <c r="A1144">
        <v>1157</v>
      </c>
      <c r="B1144" s="38">
        <v>34894</v>
      </c>
      <c r="C1144" t="s">
        <v>1681</v>
      </c>
      <c r="D1144" s="2">
        <v>71071377.049180329</v>
      </c>
      <c r="E1144" s="2">
        <v>56268349.510596722</v>
      </c>
      <c r="F1144" s="2">
        <v>56268349.510596722</v>
      </c>
    </row>
    <row r="1145" spans="1:6">
      <c r="A1145">
        <v>1158</v>
      </c>
      <c r="B1145" s="38">
        <v>38240</v>
      </c>
      <c r="C1145" t="s">
        <v>1682</v>
      </c>
      <c r="D1145" s="2">
        <v>57074170.616113737</v>
      </c>
      <c r="E1145" s="2">
        <v>40590668.182517111</v>
      </c>
      <c r="F1145" s="2">
        <v>77970906.657988414</v>
      </c>
    </row>
    <row r="1146" spans="1:6">
      <c r="A1146">
        <v>1159</v>
      </c>
      <c r="B1146" s="38">
        <v>38926</v>
      </c>
      <c r="C1146" t="s">
        <v>1683</v>
      </c>
      <c r="D1146" s="2">
        <v>53259877.149877153</v>
      </c>
      <c r="E1146" s="2">
        <v>33308176.817469288</v>
      </c>
      <c r="F1146" s="2">
        <v>58717118.506113023</v>
      </c>
    </row>
    <row r="1147" spans="1:6">
      <c r="A1147">
        <v>1160</v>
      </c>
      <c r="B1147" s="38">
        <v>37820</v>
      </c>
      <c r="C1147" t="s">
        <v>1684</v>
      </c>
      <c r="D1147" s="2">
        <v>58936296.900489397</v>
      </c>
      <c r="E1147" s="2">
        <v>36689166.303300709</v>
      </c>
      <c r="F1147" s="2">
        <v>213646271.31390974</v>
      </c>
    </row>
    <row r="1148" spans="1:6">
      <c r="A1148">
        <v>1161</v>
      </c>
      <c r="B1148" s="38">
        <v>31030</v>
      </c>
      <c r="C1148" t="s">
        <v>1685</v>
      </c>
      <c r="D1148" s="2">
        <v>102928632.47863249</v>
      </c>
      <c r="E1148" s="2">
        <v>62780681.22282052</v>
      </c>
      <c r="F1148" s="2">
        <v>62780681.22282052</v>
      </c>
    </row>
    <row r="1149" spans="1:6">
      <c r="A1149">
        <v>1162</v>
      </c>
      <c r="B1149" s="38">
        <v>40025</v>
      </c>
      <c r="C1149" t="s">
        <v>1686</v>
      </c>
      <c r="D1149" s="2">
        <v>50328928.121996179</v>
      </c>
      <c r="E1149" s="2">
        <v>28184660.537615333</v>
      </c>
      <c r="F1149" s="2">
        <v>66603383.148436733</v>
      </c>
    </row>
    <row r="1150" spans="1:6">
      <c r="A1150">
        <v>1164</v>
      </c>
      <c r="B1150" s="38">
        <v>39339</v>
      </c>
      <c r="C1150" t="s">
        <v>1687</v>
      </c>
      <c r="D1150" s="2">
        <v>51985155.163317181</v>
      </c>
      <c r="E1150" s="2">
        <v>28122435.958890114</v>
      </c>
      <c r="F1150" s="2">
        <v>33925677.456851646</v>
      </c>
    </row>
    <row r="1151" spans="1:6">
      <c r="A1151">
        <v>1165</v>
      </c>
      <c r="B1151" s="38">
        <v>39808</v>
      </c>
      <c r="C1151" t="s">
        <v>1689</v>
      </c>
      <c r="D1151" s="2">
        <v>51555382.72732462</v>
      </c>
      <c r="E1151" s="2">
        <v>26249113.783320967</v>
      </c>
      <c r="F1151" s="2">
        <v>91155599.210761651</v>
      </c>
    </row>
    <row r="1152" spans="1:6">
      <c r="A1152">
        <v>1166</v>
      </c>
      <c r="B1152" s="38">
        <v>39689</v>
      </c>
      <c r="C1152" t="s">
        <v>1691</v>
      </c>
      <c r="D1152" s="2">
        <v>49470915.53088741</v>
      </c>
      <c r="E1152" s="2">
        <v>24771265.913458638</v>
      </c>
      <c r="F1152" s="2">
        <v>77192764.265817985</v>
      </c>
    </row>
    <row r="1153" spans="1:6">
      <c r="A1153">
        <v>1167</v>
      </c>
      <c r="B1153" s="38">
        <v>34642</v>
      </c>
      <c r="C1153" t="s">
        <v>1692</v>
      </c>
      <c r="D1153" s="2">
        <v>72400701.402805626</v>
      </c>
      <c r="E1153" s="2">
        <v>35406028.126172349</v>
      </c>
      <c r="F1153" s="2">
        <v>180207430.93178359</v>
      </c>
    </row>
    <row r="1154" spans="1:6">
      <c r="A1154">
        <v>1168</v>
      </c>
      <c r="B1154" s="38">
        <v>35342</v>
      </c>
      <c r="C1154" t="s">
        <v>1693</v>
      </c>
      <c r="D1154" s="2">
        <v>68467372.078332275</v>
      </c>
      <c r="E1154" s="2">
        <v>31045907.576582436</v>
      </c>
      <c r="F1154" s="2">
        <v>55389862.093322799</v>
      </c>
    </row>
    <row r="1155" spans="1:6">
      <c r="A1155">
        <v>1169</v>
      </c>
      <c r="B1155" s="38">
        <v>35263</v>
      </c>
      <c r="C1155" t="s">
        <v>1695</v>
      </c>
      <c r="D1155" s="2">
        <v>69034299.36305733</v>
      </c>
      <c r="E1155" s="2">
        <v>30886445.650178347</v>
      </c>
      <c r="F1155" s="2">
        <v>30886445.650178347</v>
      </c>
    </row>
    <row r="1156" spans="1:6">
      <c r="A1156">
        <v>1170</v>
      </c>
      <c r="B1156" s="38">
        <v>36910</v>
      </c>
      <c r="C1156" t="s">
        <v>1697</v>
      </c>
      <c r="D1156" s="2">
        <v>61898258.138206743</v>
      </c>
      <c r="E1156" s="2">
        <v>27125095.946830384</v>
      </c>
      <c r="F1156" s="2">
        <v>40448629.986270703</v>
      </c>
    </row>
    <row r="1157" spans="1:6">
      <c r="A1157">
        <v>1171</v>
      </c>
      <c r="B1157" s="38">
        <v>38702</v>
      </c>
      <c r="C1157" t="s">
        <v>1699</v>
      </c>
      <c r="D1157" s="2">
        <v>55073094.512195125</v>
      </c>
      <c r="E1157" s="2">
        <v>23740826.360752031</v>
      </c>
      <c r="F1157" s="2">
        <v>40329409.068775408</v>
      </c>
    </row>
    <row r="1158" spans="1:6">
      <c r="A1158">
        <v>1172</v>
      </c>
      <c r="B1158" s="38">
        <v>35223</v>
      </c>
      <c r="C1158" t="s">
        <v>1700</v>
      </c>
      <c r="D1158" s="2">
        <v>69166464.582003847</v>
      </c>
      <c r="E1158" s="2">
        <v>26468621.129208684</v>
      </c>
      <c r="F1158" s="2">
        <v>26468621.129208684</v>
      </c>
    </row>
    <row r="1159" spans="1:6">
      <c r="A1159">
        <v>1173</v>
      </c>
      <c r="B1159" s="38">
        <v>38534</v>
      </c>
      <c r="C1159" t="s">
        <v>1701</v>
      </c>
      <c r="D1159" s="2">
        <v>55467681.678607985</v>
      </c>
      <c r="E1159" s="2">
        <v>20719045.286294781</v>
      </c>
      <c r="F1159" s="2">
        <v>21560921.432661209</v>
      </c>
    </row>
    <row r="1160" spans="1:6">
      <c r="A1160">
        <v>1174</v>
      </c>
      <c r="B1160" s="38">
        <v>40228</v>
      </c>
      <c r="C1160" t="s">
        <v>1702</v>
      </c>
      <c r="D1160" s="2">
        <v>50006159.42530486</v>
      </c>
      <c r="E1160" s="2">
        <v>17270515.044670828</v>
      </c>
      <c r="F1160" s="2">
        <v>72822848.721852347</v>
      </c>
    </row>
    <row r="1161" spans="1:6">
      <c r="A1161">
        <v>1175</v>
      </c>
      <c r="B1161" s="38">
        <v>36882</v>
      </c>
      <c r="C1161" t="s">
        <v>1703</v>
      </c>
      <c r="D1161" s="2">
        <v>62289568.965517245</v>
      </c>
      <c r="E1161" s="2">
        <v>21492842.744971264</v>
      </c>
      <c r="F1161" s="2">
        <v>25082302.688224141</v>
      </c>
    </row>
    <row r="1162" spans="1:6">
      <c r="A1162">
        <v>1176</v>
      </c>
      <c r="B1162" s="38">
        <v>39696</v>
      </c>
      <c r="C1162" t="s">
        <v>1704</v>
      </c>
      <c r="D1162" s="2">
        <v>49539429.480352685</v>
      </c>
      <c r="E1162" s="2">
        <v>16841350.687434584</v>
      </c>
      <c r="F1162" s="2">
        <v>51298776.08154656</v>
      </c>
    </row>
    <row r="1163" spans="1:6">
      <c r="A1163">
        <v>1177</v>
      </c>
      <c r="B1163" s="38">
        <v>35053</v>
      </c>
      <c r="C1163" t="s">
        <v>1706</v>
      </c>
      <c r="D1163" s="2">
        <v>70608371.335504889</v>
      </c>
      <c r="E1163" s="2">
        <v>21446506.68662541</v>
      </c>
      <c r="F1163" s="2">
        <v>54397079.976527691</v>
      </c>
    </row>
    <row r="1164" spans="1:6">
      <c r="A1164">
        <v>1178</v>
      </c>
      <c r="B1164" s="38">
        <v>41173</v>
      </c>
      <c r="C1164" t="s">
        <v>1707</v>
      </c>
      <c r="D1164" s="2">
        <v>46836893.438832872</v>
      </c>
      <c r="E1164" s="2">
        <v>13962300.669564879</v>
      </c>
      <c r="F1164" s="2">
        <v>43160307.630789042</v>
      </c>
    </row>
    <row r="1165" spans="1:6">
      <c r="A1165">
        <v>1179</v>
      </c>
      <c r="B1165" s="38">
        <v>40844</v>
      </c>
      <c r="C1165" t="s">
        <v>6822</v>
      </c>
      <c r="D1165" s="2">
        <v>47868285.185561411</v>
      </c>
      <c r="E1165" s="2">
        <v>13945430.292221127</v>
      </c>
      <c r="F1165" s="2">
        <v>22917986.12494424</v>
      </c>
    </row>
    <row r="1166" spans="1:6">
      <c r="A1166">
        <v>1180</v>
      </c>
      <c r="B1166" s="38">
        <v>35825</v>
      </c>
      <c r="C1166" t="s">
        <v>1709</v>
      </c>
      <c r="D1166" s="2">
        <v>67069214.108910896</v>
      </c>
      <c r="E1166" s="2">
        <v>16697292.210259901</v>
      </c>
      <c r="F1166" s="2">
        <v>16697292.210259901</v>
      </c>
    </row>
    <row r="1167" spans="1:6">
      <c r="A1167">
        <v>1181</v>
      </c>
      <c r="B1167" s="38">
        <v>40837</v>
      </c>
      <c r="C1167" t="s">
        <v>1710</v>
      </c>
      <c r="D1167" s="2">
        <v>47868285.185561411</v>
      </c>
      <c r="E1167" s="2">
        <v>8835389.7933937218</v>
      </c>
      <c r="F1167" s="2">
        <v>175027363.76034024</v>
      </c>
    </row>
    <row r="1168" spans="1:6">
      <c r="A1168">
        <v>1182</v>
      </c>
      <c r="B1168" s="38">
        <v>39717</v>
      </c>
      <c r="C1168" t="s">
        <v>1711</v>
      </c>
      <c r="D1168" s="2">
        <v>49539429.480352685</v>
      </c>
      <c r="E1168" s="2">
        <v>8715512.5608982425</v>
      </c>
      <c r="F1168" s="2">
        <v>10652625.349963207</v>
      </c>
    </row>
    <row r="1169" spans="1:6">
      <c r="A1169">
        <v>1183</v>
      </c>
      <c r="B1169" s="38">
        <v>37351</v>
      </c>
      <c r="C1169" t="s">
        <v>1712</v>
      </c>
      <c r="D1169" s="2">
        <v>60280228.031145722</v>
      </c>
      <c r="E1169" s="2">
        <v>9728275.0370634031</v>
      </c>
      <c r="F1169" s="2">
        <v>11371357.324599555</v>
      </c>
    </row>
    <row r="1170" spans="1:6">
      <c r="A1170">
        <v>1184</v>
      </c>
      <c r="B1170" s="38">
        <v>39072</v>
      </c>
      <c r="C1170" t="s">
        <v>1714</v>
      </c>
      <c r="D1170" s="2">
        <v>53708548.067393459</v>
      </c>
      <c r="E1170" s="2">
        <v>7837596.5181813678</v>
      </c>
      <c r="F1170" s="2">
        <v>90190703.554851338</v>
      </c>
    </row>
    <row r="1171" spans="1:6">
      <c r="A1171">
        <v>1185</v>
      </c>
      <c r="B1171" s="38">
        <v>39402</v>
      </c>
      <c r="C1171" t="s">
        <v>1715</v>
      </c>
      <c r="D1171" s="2">
        <v>51567892.77608873</v>
      </c>
      <c r="E1171" s="2">
        <v>5291562.5383557677</v>
      </c>
      <c r="F1171" s="2">
        <v>35613265.759593107</v>
      </c>
    </row>
    <row r="1172" spans="1:6">
      <c r="A1172">
        <v>1186</v>
      </c>
      <c r="B1172" s="38">
        <v>37615</v>
      </c>
      <c r="C1172" t="s">
        <v>1716</v>
      </c>
      <c r="D1172" s="2">
        <v>59913681.592039801</v>
      </c>
      <c r="E1172" s="2">
        <v>4902018.9319126597</v>
      </c>
      <c r="F1172" s="2">
        <v>42181643.033626318</v>
      </c>
    </row>
    <row r="1173" spans="1:6">
      <c r="A1173">
        <v>1187</v>
      </c>
      <c r="B1173" s="38">
        <v>35461</v>
      </c>
      <c r="C1173" t="s">
        <v>1718</v>
      </c>
      <c r="D1173" s="2">
        <v>68123098.680075422</v>
      </c>
      <c r="E1173" s="2">
        <v>3261643.1340037715</v>
      </c>
      <c r="F1173" s="2">
        <v>3261643.1340037715</v>
      </c>
    </row>
    <row r="1174" spans="1:6">
      <c r="A1174">
        <v>1188</v>
      </c>
      <c r="B1174" s="38">
        <v>41274</v>
      </c>
      <c r="C1174" t="s">
        <v>1719</v>
      </c>
      <c r="D1174" s="2">
        <v>47205303.983867668</v>
      </c>
      <c r="E1174" s="2">
        <v>0</v>
      </c>
      <c r="F1174" s="2">
        <v>77318.091898554441</v>
      </c>
    </row>
    <row r="1175" spans="1:6">
      <c r="A1175">
        <v>1189</v>
      </c>
      <c r="B1175" s="38">
        <v>41194</v>
      </c>
      <c r="C1175" t="s">
        <v>1720</v>
      </c>
      <c r="D1175" s="2">
        <v>46334504.165279686</v>
      </c>
      <c r="E1175" s="2">
        <v>141633128.8839947</v>
      </c>
      <c r="F1175" s="2">
        <v>236504592.16452315</v>
      </c>
    </row>
    <row r="1176" spans="1:6">
      <c r="A1176">
        <v>1190</v>
      </c>
      <c r="B1176" s="38">
        <v>34187</v>
      </c>
      <c r="C1176" t="s">
        <v>1721</v>
      </c>
      <c r="D1176" s="2">
        <v>73187375.690607727</v>
      </c>
      <c r="E1176" s="2">
        <v>305849643.80718231</v>
      </c>
      <c r="F1176" s="2">
        <v>588352177.10912287</v>
      </c>
    </row>
    <row r="1177" spans="1:6">
      <c r="A1177">
        <v>1191</v>
      </c>
      <c r="B1177" s="38">
        <v>31189</v>
      </c>
      <c r="C1177" t="s">
        <v>1723</v>
      </c>
      <c r="D1177" s="2">
        <v>98765442.684063375</v>
      </c>
      <c r="E1177" s="2">
        <v>337632880.18169618</v>
      </c>
      <c r="F1177" s="2">
        <v>674298613.23392355</v>
      </c>
    </row>
    <row r="1178" spans="1:6">
      <c r="A1178">
        <v>1192</v>
      </c>
      <c r="B1178" s="38">
        <v>35356</v>
      </c>
      <c r="C1178" t="s">
        <v>1725</v>
      </c>
      <c r="D1178" s="2">
        <v>66945874.921036005</v>
      </c>
      <c r="E1178" s="2">
        <v>81097094.799469352</v>
      </c>
      <c r="F1178" s="2">
        <v>251961225.56384078</v>
      </c>
    </row>
    <row r="1179" spans="1:6">
      <c r="A1179">
        <v>1193</v>
      </c>
      <c r="B1179" s="38">
        <v>40389</v>
      </c>
      <c r="C1179" t="s">
        <v>1726</v>
      </c>
      <c r="D1179" s="2">
        <v>48610079.307924837</v>
      </c>
      <c r="E1179" s="2">
        <v>34475884.530317284</v>
      </c>
      <c r="F1179" s="2">
        <v>53557352.453096412</v>
      </c>
    </row>
    <row r="1180" spans="1:6">
      <c r="A1180">
        <v>1194</v>
      </c>
      <c r="B1180" s="38">
        <v>35097</v>
      </c>
      <c r="C1180" t="s">
        <v>1727</v>
      </c>
      <c r="D1180" s="2">
        <v>68415313.105229184</v>
      </c>
      <c r="E1180" s="2">
        <v>35344165.514344737</v>
      </c>
      <c r="F1180" s="2">
        <v>35344165.514344737</v>
      </c>
    </row>
    <row r="1181" spans="1:6">
      <c r="A1181">
        <v>1195</v>
      </c>
      <c r="B1181" s="38">
        <v>41676</v>
      </c>
      <c r="C1181" t="s">
        <v>1728</v>
      </c>
      <c r="D1181" s="2">
        <v>45137945.574812278</v>
      </c>
      <c r="E1181" s="2">
        <v>6263069.4744251035</v>
      </c>
      <c r="F1181" s="2">
        <v>12661842.078771282</v>
      </c>
    </row>
    <row r="1182" spans="1:6">
      <c r="A1182">
        <v>1196</v>
      </c>
      <c r="B1182" s="38">
        <v>29544</v>
      </c>
      <c r="C1182" t="s">
        <v>1730</v>
      </c>
      <c r="D1182" s="2">
        <v>123947742.69005848</v>
      </c>
      <c r="E1182" s="2">
        <v>9815340.0507953223</v>
      </c>
      <c r="F1182" s="2">
        <v>9815880.9136725161</v>
      </c>
    </row>
    <row r="1183" spans="1:6">
      <c r="A1183">
        <v>1197</v>
      </c>
      <c r="B1183" s="38">
        <v>41453</v>
      </c>
      <c r="C1183" t="s">
        <v>1731</v>
      </c>
      <c r="D1183" s="2">
        <v>44353325.853090309</v>
      </c>
      <c r="E1183" s="2">
        <v>164604049.49684373</v>
      </c>
      <c r="F1183" s="2">
        <v>236957925.99365321</v>
      </c>
    </row>
    <row r="1184" spans="1:6">
      <c r="A1184">
        <v>1198</v>
      </c>
      <c r="B1184" s="38">
        <v>36879</v>
      </c>
      <c r="C1184" t="s">
        <v>1733</v>
      </c>
      <c r="D1184" s="2">
        <v>59521143.678160921</v>
      </c>
      <c r="E1184" s="2">
        <v>71658782.502408043</v>
      </c>
      <c r="F1184" s="2">
        <v>110755868.6230977</v>
      </c>
    </row>
    <row r="1185" spans="1:6">
      <c r="A1185">
        <v>1199</v>
      </c>
      <c r="B1185" s="38">
        <v>36630</v>
      </c>
      <c r="C1185" t="s">
        <v>1735</v>
      </c>
      <c r="D1185" s="2">
        <v>60459305.312317573</v>
      </c>
      <c r="E1185" s="2">
        <v>52073058.343812026</v>
      </c>
      <c r="F1185" s="2">
        <v>87263828.652165785</v>
      </c>
    </row>
    <row r="1186" spans="1:6">
      <c r="A1186">
        <v>1200</v>
      </c>
      <c r="B1186" s="38">
        <v>38485</v>
      </c>
      <c r="C1186" t="s">
        <v>1736</v>
      </c>
      <c r="D1186" s="2">
        <v>53275097.736625515</v>
      </c>
      <c r="E1186" s="2">
        <v>30401026.906959876</v>
      </c>
      <c r="F1186" s="2">
        <v>60755443.05922325</v>
      </c>
    </row>
    <row r="1187" spans="1:6">
      <c r="A1187">
        <v>1201</v>
      </c>
      <c r="B1187" s="38">
        <v>37358</v>
      </c>
      <c r="C1187" t="s">
        <v>1737</v>
      </c>
      <c r="D1187" s="2">
        <v>57601106.785317019</v>
      </c>
      <c r="E1187" s="2">
        <v>32725830.378286988</v>
      </c>
      <c r="F1187" s="2">
        <v>84497817.680022255</v>
      </c>
    </row>
    <row r="1188" spans="1:6">
      <c r="A1188">
        <v>1202</v>
      </c>
      <c r="B1188" s="38">
        <v>40571</v>
      </c>
      <c r="C1188" t="s">
        <v>1739</v>
      </c>
      <c r="D1188" s="2">
        <v>46481305.313250661</v>
      </c>
      <c r="E1188" s="2">
        <v>31849535.052169845</v>
      </c>
      <c r="F1188" s="2">
        <v>83499446.680087909</v>
      </c>
    </row>
    <row r="1189" spans="1:6">
      <c r="A1189">
        <v>1203</v>
      </c>
      <c r="B1189" s="38">
        <v>34150</v>
      </c>
      <c r="C1189" t="s">
        <v>1741</v>
      </c>
      <c r="D1189" s="2">
        <v>70054196.67590028</v>
      </c>
      <c r="E1189" s="2">
        <v>264105809.28584489</v>
      </c>
      <c r="F1189" s="2">
        <v>450917000.42157894</v>
      </c>
    </row>
    <row r="1190" spans="1:6">
      <c r="A1190">
        <v>1204</v>
      </c>
      <c r="B1190" s="38">
        <v>40984</v>
      </c>
      <c r="C1190" t="s">
        <v>1743</v>
      </c>
      <c r="D1190" s="2">
        <v>44098425.402803935</v>
      </c>
      <c r="E1190" s="2">
        <v>145364859.8902795</v>
      </c>
      <c r="F1190" s="2">
        <v>212945446.92899925</v>
      </c>
    </row>
    <row r="1191" spans="1:6">
      <c r="A1191">
        <v>1205</v>
      </c>
      <c r="B1191" s="38">
        <v>36308</v>
      </c>
      <c r="C1191" t="s">
        <v>1745</v>
      </c>
      <c r="D1191" s="2">
        <v>60865379.061371848</v>
      </c>
      <c r="E1191" s="2">
        <v>168234339.44244286</v>
      </c>
      <c r="F1191" s="2">
        <v>527106103.59072208</v>
      </c>
    </row>
    <row r="1192" spans="1:6">
      <c r="A1192">
        <v>1206</v>
      </c>
      <c r="B1192" s="38">
        <v>36698</v>
      </c>
      <c r="C1192" t="s">
        <v>1747</v>
      </c>
      <c r="D1192" s="2">
        <v>58676484.918793507</v>
      </c>
      <c r="E1192" s="2">
        <v>149197417.68848607</v>
      </c>
      <c r="F1192" s="2">
        <v>318241576.62120068</v>
      </c>
    </row>
    <row r="1193" spans="1:6">
      <c r="A1193">
        <v>1207</v>
      </c>
      <c r="B1193" s="38">
        <v>38002</v>
      </c>
      <c r="C1193" t="s">
        <v>1749</v>
      </c>
      <c r="D1193" s="2">
        <v>54621090.712742984</v>
      </c>
      <c r="E1193" s="2">
        <v>114539786.07705724</v>
      </c>
      <c r="F1193" s="2">
        <v>225044628.95102593</v>
      </c>
    </row>
    <row r="1194" spans="1:6">
      <c r="A1194">
        <v>1208</v>
      </c>
      <c r="B1194" s="38">
        <v>33786</v>
      </c>
      <c r="C1194" t="s">
        <v>1750</v>
      </c>
      <c r="D1194" s="2">
        <v>71998761.565836295</v>
      </c>
      <c r="E1194" s="2">
        <v>120087838.39666905</v>
      </c>
      <c r="F1194" s="2">
        <v>224657468.28990749</v>
      </c>
    </row>
    <row r="1195" spans="1:6">
      <c r="A1195">
        <v>1209</v>
      </c>
      <c r="B1195" s="38">
        <v>40004</v>
      </c>
      <c r="C1195" t="s">
        <v>1751</v>
      </c>
      <c r="D1195" s="2">
        <v>46973666.247196436</v>
      </c>
      <c r="E1195" s="2">
        <v>67166224.972672522</v>
      </c>
      <c r="F1195" s="2">
        <v>146276268.46998155</v>
      </c>
    </row>
    <row r="1196" spans="1:6">
      <c r="A1196">
        <v>1210</v>
      </c>
      <c r="B1196" s="38">
        <v>23174</v>
      </c>
      <c r="C1196" t="s">
        <v>1752</v>
      </c>
      <c r="D1196" s="2">
        <v>330582549.01960784</v>
      </c>
      <c r="E1196" s="2">
        <v>448647745.09803921</v>
      </c>
      <c r="F1196" s="2">
        <v>558841928.10457516</v>
      </c>
    </row>
    <row r="1197" spans="1:6">
      <c r="A1197">
        <v>1211</v>
      </c>
      <c r="B1197" s="38">
        <v>41194</v>
      </c>
      <c r="C1197" t="s">
        <v>1753</v>
      </c>
      <c r="D1197" s="2">
        <v>43731442.133522399</v>
      </c>
      <c r="E1197" s="2">
        <v>47157402.876805425</v>
      </c>
      <c r="F1197" s="2">
        <v>76258532.693550408</v>
      </c>
    </row>
    <row r="1198" spans="1:6">
      <c r="A1198">
        <v>1212</v>
      </c>
      <c r="B1198" s="38">
        <v>37351</v>
      </c>
      <c r="C1198" t="s">
        <v>1754</v>
      </c>
      <c r="D1198" s="2">
        <v>56261546.162402667</v>
      </c>
      <c r="E1198" s="2">
        <v>55649644.246779755</v>
      </c>
      <c r="F1198" s="2">
        <v>85438650.046162397</v>
      </c>
    </row>
    <row r="1199" spans="1:6">
      <c r="A1199">
        <v>1213</v>
      </c>
      <c r="B1199" s="38">
        <v>35384</v>
      </c>
      <c r="C1199" t="s">
        <v>1755</v>
      </c>
      <c r="D1199" s="2">
        <v>63782005.044136196</v>
      </c>
      <c r="E1199" s="2">
        <v>62669569.426588908</v>
      </c>
      <c r="F1199" s="2">
        <v>62669569.426588908</v>
      </c>
    </row>
    <row r="1200" spans="1:6">
      <c r="A1200">
        <v>1214</v>
      </c>
      <c r="B1200" s="38">
        <v>40613</v>
      </c>
      <c r="C1200" t="s">
        <v>1756</v>
      </c>
      <c r="D1200" s="2">
        <v>45267650.257084943</v>
      </c>
      <c r="E1200" s="2">
        <v>40592323.270039871</v>
      </c>
      <c r="F1200" s="2">
        <v>98811134.489772543</v>
      </c>
    </row>
    <row r="1201" spans="1:6">
      <c r="A1201">
        <v>1215</v>
      </c>
      <c r="B1201" s="38">
        <v>37281</v>
      </c>
      <c r="C1201" t="s">
        <v>1758</v>
      </c>
      <c r="D1201" s="2">
        <v>57119288.537549414</v>
      </c>
      <c r="E1201" s="2">
        <v>47910429.800609827</v>
      </c>
      <c r="F1201" s="2">
        <v>76755478.754460767</v>
      </c>
    </row>
    <row r="1202" spans="1:6">
      <c r="A1202">
        <v>1216</v>
      </c>
      <c r="B1202" s="38">
        <v>32703</v>
      </c>
      <c r="C1202" t="s">
        <v>1760</v>
      </c>
      <c r="D1202" s="2">
        <v>81316929.260450155</v>
      </c>
      <c r="E1202" s="2">
        <v>67119409.676808685</v>
      </c>
      <c r="F1202" s="2">
        <v>302357669.32311094</v>
      </c>
    </row>
    <row r="1203" spans="1:6">
      <c r="A1203">
        <v>1217</v>
      </c>
      <c r="B1203" s="38">
        <v>40935</v>
      </c>
      <c r="C1203" t="s">
        <v>1762</v>
      </c>
      <c r="D1203" s="2">
        <v>44628972.271854945</v>
      </c>
      <c r="E1203" s="2">
        <v>28067933.168027706</v>
      </c>
      <c r="F1203" s="2">
        <v>38462970.769695371</v>
      </c>
    </row>
    <row r="1204" spans="1:6">
      <c r="A1204">
        <v>1218</v>
      </c>
      <c r="B1204" s="38">
        <v>36959</v>
      </c>
      <c r="C1204" t="s">
        <v>1763</v>
      </c>
      <c r="D1204" s="2">
        <v>57411044.267877422</v>
      </c>
      <c r="E1204" s="2">
        <v>33319505.601066973</v>
      </c>
      <c r="F1204" s="2">
        <v>77001693.757048815</v>
      </c>
    </row>
    <row r="1205" spans="1:6">
      <c r="A1205">
        <v>1219</v>
      </c>
      <c r="B1205" s="38">
        <v>38611</v>
      </c>
      <c r="C1205" t="s">
        <v>1764</v>
      </c>
      <c r="D1205" s="2">
        <v>50884436.619718306</v>
      </c>
      <c r="E1205" s="2">
        <v>29258105.2117505</v>
      </c>
      <c r="F1205" s="2">
        <v>73222373.546936616</v>
      </c>
    </row>
    <row r="1206" spans="1:6">
      <c r="A1206">
        <v>1220</v>
      </c>
      <c r="B1206" s="38">
        <v>34117</v>
      </c>
      <c r="C1206" t="s">
        <v>1765</v>
      </c>
      <c r="D1206" s="2">
        <v>70151359.223300979</v>
      </c>
      <c r="E1206" s="2">
        <v>34816632.355554789</v>
      </c>
      <c r="F1206" s="2">
        <v>34816632.355554789</v>
      </c>
    </row>
    <row r="1207" spans="1:6">
      <c r="A1207">
        <v>1221</v>
      </c>
      <c r="B1207" s="38">
        <v>33879</v>
      </c>
      <c r="C1207" t="s">
        <v>1766</v>
      </c>
      <c r="D1207" s="2">
        <v>71338688.293370947</v>
      </c>
      <c r="E1207" s="2">
        <v>33099746.675380815</v>
      </c>
      <c r="F1207" s="2">
        <v>113440698.01529619</v>
      </c>
    </row>
    <row r="1208" spans="1:6">
      <c r="A1208">
        <v>1222</v>
      </c>
      <c r="B1208" s="38">
        <v>40935</v>
      </c>
      <c r="C1208" t="s">
        <v>1767</v>
      </c>
      <c r="D1208" s="2">
        <v>44628972.271854945</v>
      </c>
      <c r="E1208" s="2">
        <v>19785511.040522359</v>
      </c>
      <c r="F1208" s="2">
        <v>48548179.169527724</v>
      </c>
    </row>
    <row r="1209" spans="1:6">
      <c r="A1209">
        <v>1223</v>
      </c>
      <c r="B1209" s="38">
        <v>40515</v>
      </c>
      <c r="C1209" t="s">
        <v>1768</v>
      </c>
      <c r="D1209" s="2">
        <v>46153262.858211778</v>
      </c>
      <c r="E1209" s="2">
        <v>6226668.5586666605</v>
      </c>
      <c r="F1209" s="2">
        <v>9356282.8520296197</v>
      </c>
    </row>
    <row r="1210" spans="1:6">
      <c r="A1210">
        <v>1224</v>
      </c>
      <c r="B1210" s="38">
        <v>35538</v>
      </c>
      <c r="C1210" t="s">
        <v>1770</v>
      </c>
      <c r="D1210" s="2">
        <v>63144981.273408249</v>
      </c>
      <c r="E1210" s="2">
        <v>6627847.5796504384</v>
      </c>
      <c r="F1210" s="2">
        <v>6627847.5796504384</v>
      </c>
    </row>
    <row r="1211" spans="1:6">
      <c r="A1211">
        <v>1225</v>
      </c>
      <c r="B1211" s="38">
        <v>40326</v>
      </c>
      <c r="C1211" t="s">
        <v>1771</v>
      </c>
      <c r="D1211" s="2">
        <v>46365013.887743033</v>
      </c>
      <c r="E1211" s="2">
        <v>1390611.5104593497</v>
      </c>
      <c r="F1211" s="2">
        <v>12978805.995407419</v>
      </c>
    </row>
    <row r="1212" spans="1:6">
      <c r="A1212">
        <v>1226</v>
      </c>
      <c r="B1212" s="38">
        <v>39082</v>
      </c>
      <c r="C1212" t="s">
        <v>1773</v>
      </c>
      <c r="D1212" s="2">
        <v>50127978.196233898</v>
      </c>
      <c r="E1212" s="2">
        <v>0</v>
      </c>
      <c r="F1212" s="2">
        <v>100057356.50399406</v>
      </c>
    </row>
    <row r="1213" spans="1:6">
      <c r="A1213">
        <v>1227</v>
      </c>
      <c r="B1213" s="38">
        <v>42369</v>
      </c>
      <c r="C1213" t="s">
        <v>1774</v>
      </c>
      <c r="D1213" s="2">
        <v>42768527.639784381</v>
      </c>
      <c r="E1213" s="2">
        <v>0</v>
      </c>
      <c r="F1213" s="2">
        <v>185489.14097029914</v>
      </c>
    </row>
    <row r="1214" spans="1:6">
      <c r="A1214">
        <v>1228</v>
      </c>
      <c r="B1214" s="38">
        <v>37568</v>
      </c>
      <c r="C1214" t="s">
        <v>1775</v>
      </c>
      <c r="D1214" s="2">
        <v>54467584.114726968</v>
      </c>
      <c r="E1214" s="2">
        <v>155065326.17746827</v>
      </c>
      <c r="F1214" s="2">
        <v>326498894.7010811</v>
      </c>
    </row>
    <row r="1215" spans="1:6">
      <c r="A1215">
        <v>1229</v>
      </c>
      <c r="B1215" s="38">
        <v>37022</v>
      </c>
      <c r="C1215" t="s">
        <v>1776</v>
      </c>
      <c r="D1215" s="2">
        <v>55571035.453010693</v>
      </c>
      <c r="E1215" s="2">
        <v>76015708.851986498</v>
      </c>
      <c r="F1215" s="2">
        <v>136382958.38974679</v>
      </c>
    </row>
    <row r="1216" spans="1:6">
      <c r="A1216">
        <v>1230</v>
      </c>
      <c r="B1216" s="38">
        <v>37855</v>
      </c>
      <c r="C1216" t="s">
        <v>1778</v>
      </c>
      <c r="D1216" s="2">
        <v>53493894.907908998</v>
      </c>
      <c r="E1216" s="2">
        <v>28846226.638033591</v>
      </c>
      <c r="F1216" s="2">
        <v>28846226.638033591</v>
      </c>
    </row>
    <row r="1217" spans="1:6">
      <c r="A1217">
        <v>1231</v>
      </c>
      <c r="B1217" s="38">
        <v>40830</v>
      </c>
      <c r="C1217" t="s">
        <v>1780</v>
      </c>
      <c r="D1217" s="2">
        <v>43613326.502400398</v>
      </c>
      <c r="E1217" s="2">
        <v>7663327.384447556</v>
      </c>
      <c r="F1217" s="2">
        <v>8174333.0299398024</v>
      </c>
    </row>
    <row r="1218" spans="1:6">
      <c r="A1218">
        <v>1232</v>
      </c>
      <c r="B1218" s="38">
        <v>36378</v>
      </c>
      <c r="C1218" t="s">
        <v>1781</v>
      </c>
      <c r="D1218" s="2">
        <v>57654817.474566132</v>
      </c>
      <c r="E1218" s="2">
        <v>423051292.32241774</v>
      </c>
      <c r="F1218" s="2">
        <v>969763099.02499115</v>
      </c>
    </row>
    <row r="1219" spans="1:6">
      <c r="A1219">
        <v>1233</v>
      </c>
      <c r="B1219" s="38">
        <v>38548</v>
      </c>
      <c r="C1219" t="s">
        <v>1782</v>
      </c>
      <c r="D1219" s="2">
        <v>49304605.936540432</v>
      </c>
      <c r="E1219" s="2">
        <v>257885729.72315252</v>
      </c>
      <c r="F1219" s="2">
        <v>349099250.70575231</v>
      </c>
    </row>
    <row r="1220" spans="1:6">
      <c r="A1220">
        <v>1234</v>
      </c>
      <c r="B1220" s="38">
        <v>40340</v>
      </c>
      <c r="C1220" t="s">
        <v>6941</v>
      </c>
      <c r="D1220" s="2">
        <v>44200307.388800956</v>
      </c>
      <c r="E1220" s="2">
        <v>195135094.9471429</v>
      </c>
      <c r="F1220" s="2">
        <v>388714009.78190994</v>
      </c>
    </row>
    <row r="1221" spans="1:6">
      <c r="A1221">
        <v>1235</v>
      </c>
      <c r="B1221" s="38">
        <v>42048</v>
      </c>
      <c r="C1221" t="s">
        <v>1785</v>
      </c>
      <c r="D1221" s="2">
        <v>41044810.45662529</v>
      </c>
      <c r="E1221" s="2">
        <v>170507561.48631147</v>
      </c>
      <c r="F1221" s="2">
        <v>585892576.89909768</v>
      </c>
    </row>
    <row r="1222" spans="1:6">
      <c r="A1222">
        <v>1236</v>
      </c>
      <c r="B1222" s="38">
        <v>39983</v>
      </c>
      <c r="C1222" t="s">
        <v>1786</v>
      </c>
      <c r="D1222" s="2">
        <v>44665890.872675516</v>
      </c>
      <c r="E1222" s="2">
        <v>183083288.00861871</v>
      </c>
      <c r="F1222" s="2">
        <v>351419746.90231484</v>
      </c>
    </row>
    <row r="1223" spans="1:6">
      <c r="A1223">
        <v>1237</v>
      </c>
      <c r="B1223" s="38">
        <v>41621</v>
      </c>
      <c r="C1223" t="s">
        <v>1787</v>
      </c>
      <c r="D1223" s="2">
        <v>41339460.800089255</v>
      </c>
      <c r="E1223" s="2">
        <v>155144729.94679663</v>
      </c>
      <c r="F1223" s="2">
        <v>266513740.65017232</v>
      </c>
    </row>
    <row r="1224" spans="1:6">
      <c r="A1224">
        <v>1238</v>
      </c>
      <c r="B1224" s="38">
        <v>37980</v>
      </c>
      <c r="C1224" t="s">
        <v>1788</v>
      </c>
      <c r="D1224" s="2">
        <v>52274118.285404228</v>
      </c>
      <c r="E1224" s="2">
        <v>181148826.72833422</v>
      </c>
      <c r="F1224" s="2">
        <v>247929012.83793813</v>
      </c>
    </row>
    <row r="1225" spans="1:6">
      <c r="A1225">
        <v>1239</v>
      </c>
      <c r="B1225" s="38">
        <v>41845</v>
      </c>
      <c r="C1225" t="s">
        <v>1789</v>
      </c>
      <c r="D1225" s="2">
        <v>40437019.937040925</v>
      </c>
      <c r="E1225" s="2">
        <v>127956843.60075553</v>
      </c>
      <c r="F1225" s="2">
        <v>462506276.48658139</v>
      </c>
    </row>
    <row r="1226" spans="1:6">
      <c r="A1226">
        <v>1240</v>
      </c>
      <c r="B1226" s="38">
        <v>41633</v>
      </c>
      <c r="C1226" t="s">
        <v>1790</v>
      </c>
      <c r="D1226" s="2">
        <v>41339460.800089255</v>
      </c>
      <c r="E1226" s="2">
        <v>129284617.34507766</v>
      </c>
      <c r="F1226" s="2">
        <v>154821067.80589491</v>
      </c>
    </row>
    <row r="1227" spans="1:6">
      <c r="A1227">
        <v>1241</v>
      </c>
      <c r="B1227" s="38">
        <v>32834</v>
      </c>
      <c r="C1227" t="s">
        <v>1792</v>
      </c>
      <c r="D1227" s="2">
        <v>76522001.588562354</v>
      </c>
      <c r="E1227" s="2">
        <v>226600781.03023034</v>
      </c>
      <c r="F1227" s="2">
        <v>635132613.18506753</v>
      </c>
    </row>
    <row r="1228" spans="1:6">
      <c r="A1228">
        <v>1242</v>
      </c>
      <c r="B1228" s="38">
        <v>36427</v>
      </c>
      <c r="C1228" t="s">
        <v>1794</v>
      </c>
      <c r="D1228" s="2">
        <v>57380107.206670642</v>
      </c>
      <c r="E1228" s="2">
        <v>167457001.73938653</v>
      </c>
      <c r="F1228" s="2">
        <v>255105115.49757594</v>
      </c>
    </row>
    <row r="1229" spans="1:6">
      <c r="A1229">
        <v>1243</v>
      </c>
      <c r="B1229" s="38">
        <v>37827</v>
      </c>
      <c r="C1229" t="s">
        <v>1795</v>
      </c>
      <c r="D1229" s="2">
        <v>52387819.467101686</v>
      </c>
      <c r="E1229" s="2">
        <v>146372394.0089342</v>
      </c>
      <c r="F1229" s="2">
        <v>219835000.28132138</v>
      </c>
    </row>
    <row r="1230" spans="1:6">
      <c r="A1230">
        <v>1244</v>
      </c>
      <c r="B1230" s="38">
        <v>35270</v>
      </c>
      <c r="C1230" t="s">
        <v>1797</v>
      </c>
      <c r="D1230" s="2">
        <v>61363821.656050958</v>
      </c>
      <c r="E1230" s="2">
        <v>166857446.39471975</v>
      </c>
      <c r="F1230" s="2">
        <v>233590602.44567519</v>
      </c>
    </row>
    <row r="1231" spans="1:6">
      <c r="A1231">
        <v>1245</v>
      </c>
      <c r="B1231" s="38">
        <v>33786</v>
      </c>
      <c r="C1231" t="s">
        <v>1798</v>
      </c>
      <c r="D1231" s="2">
        <v>68570249.110320285</v>
      </c>
      <c r="E1231" s="2">
        <v>184340700.62651247</v>
      </c>
      <c r="F1231" s="2">
        <v>227036207.94518149</v>
      </c>
    </row>
    <row r="1232" spans="1:6">
      <c r="A1232">
        <v>1246</v>
      </c>
      <c r="B1232" s="38">
        <v>42531</v>
      </c>
      <c r="C1232" t="s">
        <v>1799</v>
      </c>
      <c r="D1232" s="2">
        <v>39969299.446560293</v>
      </c>
      <c r="E1232" s="2">
        <v>102391360.85108572</v>
      </c>
      <c r="F1232" s="2">
        <v>311031103.96213043</v>
      </c>
    </row>
    <row r="1233" spans="1:6">
      <c r="A1233">
        <v>1247</v>
      </c>
      <c r="B1233" s="38">
        <v>40452</v>
      </c>
      <c r="C1233" t="s">
        <v>1800</v>
      </c>
      <c r="D1233" s="2">
        <v>44049544.833135962</v>
      </c>
      <c r="E1233" s="2">
        <v>106779063.41236609</v>
      </c>
      <c r="F1233" s="2">
        <v>247692941.74117899</v>
      </c>
    </row>
    <row r="1234" spans="1:6">
      <c r="A1234">
        <v>1248</v>
      </c>
      <c r="B1234" s="38">
        <v>41376</v>
      </c>
      <c r="C1234">
        <v>42</v>
      </c>
      <c r="D1234" s="2">
        <v>41431551.062008932</v>
      </c>
      <c r="E1234" s="2">
        <v>98420870.170811638</v>
      </c>
      <c r="F1234" s="2">
        <v>100959058.13828264</v>
      </c>
    </row>
    <row r="1235" spans="1:6">
      <c r="A1235">
        <v>1249</v>
      </c>
      <c r="B1235" s="38">
        <v>40032</v>
      </c>
      <c r="C1235" t="s">
        <v>1801</v>
      </c>
      <c r="D1235" s="2">
        <v>44636711.54683692</v>
      </c>
      <c r="E1235" s="2">
        <v>105036237.23962861</v>
      </c>
      <c r="F1235" s="2">
        <v>141326657.05823457</v>
      </c>
    </row>
    <row r="1236" spans="1:6">
      <c r="A1236">
        <v>1250</v>
      </c>
      <c r="B1236" s="38">
        <v>39850</v>
      </c>
      <c r="C1236" t="s">
        <v>1802</v>
      </c>
      <c r="D1236" s="2">
        <v>45402628.738931067</v>
      </c>
      <c r="E1236" s="2">
        <v>106643570.64563392</v>
      </c>
      <c r="F1236" s="2">
        <v>205507799.26491919</v>
      </c>
    </row>
    <row r="1237" spans="1:6">
      <c r="A1237">
        <v>1251</v>
      </c>
      <c r="B1237" s="38">
        <v>42384</v>
      </c>
      <c r="C1237" t="s">
        <v>1803</v>
      </c>
      <c r="D1237" s="2">
        <v>40664708.166607574</v>
      </c>
      <c r="E1237" s="2">
        <v>92372614.218984783</v>
      </c>
      <c r="F1237" s="2">
        <v>126310837.79759915</v>
      </c>
    </row>
    <row r="1238" spans="1:6">
      <c r="A1238">
        <v>1252</v>
      </c>
      <c r="B1238" s="38">
        <v>38821</v>
      </c>
      <c r="C1238" t="s">
        <v>1804</v>
      </c>
      <c r="D1238" s="2">
        <v>47812009.925558314</v>
      </c>
      <c r="E1238" s="2">
        <v>108426426.59483871</v>
      </c>
      <c r="F1238" s="2">
        <v>213612848.43106699</v>
      </c>
    </row>
    <row r="1239" spans="1:6">
      <c r="A1239">
        <v>1253</v>
      </c>
      <c r="B1239" s="38">
        <v>42090</v>
      </c>
      <c r="C1239" t="s">
        <v>1805</v>
      </c>
      <c r="D1239" s="2">
        <v>40801968.498934865</v>
      </c>
      <c r="E1239" s="2">
        <v>92224131.431223243</v>
      </c>
      <c r="F1239" s="2">
        <v>108646923.75204453</v>
      </c>
    </row>
    <row r="1240" spans="1:6">
      <c r="A1240">
        <v>1254</v>
      </c>
      <c r="B1240" s="38">
        <v>36560</v>
      </c>
      <c r="C1240" t="s">
        <v>1806</v>
      </c>
      <c r="D1240" s="2">
        <v>56738044.758539453</v>
      </c>
      <c r="E1240" s="2">
        <v>126438003.64445229</v>
      </c>
      <c r="F1240" s="2">
        <v>229559399.99309772</v>
      </c>
    </row>
    <row r="1241" spans="1:6">
      <c r="A1241">
        <v>1255</v>
      </c>
      <c r="B1241" s="38">
        <v>33017</v>
      </c>
      <c r="C1241" t="s">
        <v>1808</v>
      </c>
      <c r="D1241" s="2">
        <v>74567492.260061935</v>
      </c>
      <c r="E1241" s="2">
        <v>164151540.83900157</v>
      </c>
      <c r="F1241" s="2">
        <v>455026970.44784832</v>
      </c>
    </row>
    <row r="1242" spans="1:6">
      <c r="A1242">
        <v>1256</v>
      </c>
      <c r="B1242" s="38">
        <v>41957</v>
      </c>
      <c r="C1242" t="s">
        <v>1810</v>
      </c>
      <c r="D1242" s="2">
        <v>40796439.566209756</v>
      </c>
      <c r="E1242" s="2">
        <v>87924496.752205148</v>
      </c>
      <c r="F1242" s="2">
        <v>144019601.15574357</v>
      </c>
    </row>
    <row r="1243" spans="1:6">
      <c r="A1243">
        <v>1257</v>
      </c>
      <c r="B1243" s="38">
        <v>41754</v>
      </c>
      <c r="C1243" t="s">
        <v>1812</v>
      </c>
      <c r="D1243" s="2">
        <v>40637949.652426265</v>
      </c>
      <c r="E1243" s="2">
        <v>85249470.910225585</v>
      </c>
      <c r="F1243" s="2">
        <v>198222970.94397062</v>
      </c>
    </row>
    <row r="1244" spans="1:6">
      <c r="A1244">
        <v>1258</v>
      </c>
      <c r="B1244" s="38">
        <v>33921</v>
      </c>
      <c r="C1244" t="s">
        <v>1814</v>
      </c>
      <c r="D1244" s="2">
        <v>67845915.492957756</v>
      </c>
      <c r="E1244" s="2">
        <v>139970855.91457748</v>
      </c>
      <c r="F1244" s="2">
        <v>366135048.98785919</v>
      </c>
    </row>
    <row r="1245" spans="1:6">
      <c r="A1245">
        <v>1259</v>
      </c>
      <c r="B1245" s="38">
        <v>38765</v>
      </c>
      <c r="C1245" t="s">
        <v>1816</v>
      </c>
      <c r="D1245" s="2">
        <v>48485757.423251137</v>
      </c>
      <c r="E1245" s="2">
        <v>98926175.731982902</v>
      </c>
      <c r="F1245" s="2">
        <v>146199789.21965274</v>
      </c>
    </row>
    <row r="1246" spans="1:6">
      <c r="A1246">
        <v>1260</v>
      </c>
      <c r="B1246" s="38">
        <v>36518</v>
      </c>
      <c r="C1246" t="s">
        <v>1817</v>
      </c>
      <c r="D1246" s="2">
        <v>57243731.431966722</v>
      </c>
      <c r="E1246" s="2">
        <v>116336628.58677955</v>
      </c>
      <c r="F1246" s="2">
        <v>184313559.66224003</v>
      </c>
    </row>
    <row r="1247" spans="1:6">
      <c r="A1247">
        <v>1261</v>
      </c>
      <c r="B1247" s="38">
        <v>42272</v>
      </c>
      <c r="C1247" t="s">
        <v>1818</v>
      </c>
      <c r="D1247" s="2">
        <v>40488852.465905987</v>
      </c>
      <c r="E1247" s="2">
        <v>76690615.668393955</v>
      </c>
      <c r="F1247" s="2">
        <v>199643176.70933199</v>
      </c>
    </row>
    <row r="1248" spans="1:6">
      <c r="A1248">
        <v>1262</v>
      </c>
      <c r="B1248" s="38">
        <v>33872</v>
      </c>
      <c r="C1248" t="s">
        <v>1820</v>
      </c>
      <c r="D1248" s="2">
        <v>68182024.062278837</v>
      </c>
      <c r="E1248" s="2">
        <v>128703552.26587403</v>
      </c>
      <c r="F1248" s="2">
        <v>128703552.26587403</v>
      </c>
    </row>
    <row r="1249" spans="1:6">
      <c r="A1249">
        <v>1263</v>
      </c>
      <c r="B1249" s="38">
        <v>38289</v>
      </c>
      <c r="C1249" t="s">
        <v>1822</v>
      </c>
      <c r="D1249" s="2">
        <v>50466841.278156102</v>
      </c>
      <c r="E1249" s="2">
        <v>95011392.423965424</v>
      </c>
      <c r="F1249" s="2">
        <v>157485681.81865898</v>
      </c>
    </row>
    <row r="1250" spans="1:6">
      <c r="A1250">
        <v>1264</v>
      </c>
      <c r="B1250" s="38">
        <v>38443</v>
      </c>
      <c r="C1250" t="s">
        <v>1823</v>
      </c>
      <c r="D1250" s="2">
        <v>49507297.019527234</v>
      </c>
      <c r="E1250" s="2">
        <v>91716995.675539568</v>
      </c>
      <c r="F1250" s="2">
        <v>196207218.05783144</v>
      </c>
    </row>
    <row r="1251" spans="1:6">
      <c r="A1251">
        <v>1265</v>
      </c>
      <c r="B1251" s="38">
        <v>42293</v>
      </c>
      <c r="C1251" t="s">
        <v>1824</v>
      </c>
      <c r="D1251" s="2">
        <v>40507067.83609011</v>
      </c>
      <c r="E1251" s="2">
        <v>73230453.469008327</v>
      </c>
      <c r="F1251" s="2">
        <v>163561214.74348927</v>
      </c>
    </row>
    <row r="1252" spans="1:6">
      <c r="A1252">
        <v>1266</v>
      </c>
      <c r="B1252" s="38">
        <v>39500</v>
      </c>
      <c r="C1252" t="s">
        <v>1826</v>
      </c>
      <c r="D1252" s="2">
        <v>45509865.701747343</v>
      </c>
      <c r="E1252" s="2">
        <v>82220747.020534456</v>
      </c>
      <c r="F1252" s="2">
        <v>171670414.22549164</v>
      </c>
    </row>
    <row r="1253" spans="1:6">
      <c r="A1253">
        <v>1267</v>
      </c>
      <c r="B1253" s="38">
        <v>39892</v>
      </c>
      <c r="C1253" t="s">
        <v>1827</v>
      </c>
      <c r="D1253" s="2">
        <v>45292488.799251556</v>
      </c>
      <c r="E1253" s="2">
        <v>80892397.450897709</v>
      </c>
      <c r="F1253" s="2">
        <v>103866437.1797103</v>
      </c>
    </row>
    <row r="1254" spans="1:6">
      <c r="A1254">
        <v>1268</v>
      </c>
      <c r="B1254" s="38">
        <v>37204</v>
      </c>
      <c r="C1254" t="s">
        <v>1828</v>
      </c>
      <c r="D1254" s="2">
        <v>54307328.07215333</v>
      </c>
      <c r="E1254" s="2">
        <v>96173249.157204062</v>
      </c>
      <c r="F1254" s="2">
        <v>96173249.157204062</v>
      </c>
    </row>
    <row r="1255" spans="1:6">
      <c r="A1255">
        <v>1269</v>
      </c>
      <c r="B1255" s="38">
        <v>33592</v>
      </c>
      <c r="C1255" t="s">
        <v>1830</v>
      </c>
      <c r="D1255" s="2">
        <v>69863089.195068881</v>
      </c>
      <c r="E1255" s="2">
        <v>122968639.6649311</v>
      </c>
      <c r="F1255" s="2">
        <v>358746963.01667875</v>
      </c>
    </row>
    <row r="1256" spans="1:6">
      <c r="A1256">
        <v>1270</v>
      </c>
      <c r="B1256" s="38">
        <v>38744</v>
      </c>
      <c r="C1256" t="s">
        <v>1832</v>
      </c>
      <c r="D1256" s="2">
        <v>48583560.262228943</v>
      </c>
      <c r="E1256" s="2">
        <v>85222818.225496724</v>
      </c>
      <c r="F1256" s="2">
        <v>166456236.26690874</v>
      </c>
    </row>
    <row r="1257" spans="1:6">
      <c r="A1257">
        <v>1271</v>
      </c>
      <c r="B1257" s="38">
        <v>36952</v>
      </c>
      <c r="C1257" t="s">
        <v>1833</v>
      </c>
      <c r="D1257" s="2">
        <v>54677185.017026119</v>
      </c>
      <c r="E1257" s="2">
        <v>91322675.077156648</v>
      </c>
      <c r="F1257" s="2">
        <v>198530466.66997734</v>
      </c>
    </row>
    <row r="1258" spans="1:6">
      <c r="A1258">
        <v>1272</v>
      </c>
      <c r="B1258" s="38">
        <v>40053</v>
      </c>
      <c r="C1258" t="s">
        <v>1835</v>
      </c>
      <c r="D1258" s="2">
        <v>44636711.54683692</v>
      </c>
      <c r="E1258" s="2">
        <v>74183647.979929015</v>
      </c>
      <c r="F1258" s="2">
        <v>209105838.59276575</v>
      </c>
    </row>
    <row r="1259" spans="1:6">
      <c r="A1259">
        <v>1273</v>
      </c>
      <c r="B1259" s="38">
        <v>39920</v>
      </c>
      <c r="C1259" t="s">
        <v>1836</v>
      </c>
      <c r="D1259" s="2">
        <v>45179703.620333903</v>
      </c>
      <c r="E1259" s="2">
        <v>72476228.990137875</v>
      </c>
      <c r="F1259" s="2">
        <v>157535872.88884825</v>
      </c>
    </row>
    <row r="1260" spans="1:6">
      <c r="A1260">
        <v>1274</v>
      </c>
      <c r="B1260" s="38">
        <v>40592</v>
      </c>
      <c r="C1260" t="s">
        <v>6942</v>
      </c>
      <c r="D1260" s="2">
        <v>43532436.547993988</v>
      </c>
      <c r="E1260" s="2">
        <v>69310600.909321368</v>
      </c>
      <c r="F1260" s="2">
        <v>148144236.83537048</v>
      </c>
    </row>
    <row r="1261" spans="1:6">
      <c r="A1261">
        <v>1275</v>
      </c>
      <c r="B1261" s="38">
        <v>40333</v>
      </c>
      <c r="C1261" t="s">
        <v>1838</v>
      </c>
      <c r="D1261" s="2">
        <v>44200307.388800956</v>
      </c>
      <c r="E1261" s="2">
        <v>67575116.177725777</v>
      </c>
      <c r="F1261" s="2">
        <v>101059444.68779391</v>
      </c>
    </row>
    <row r="1262" spans="1:6">
      <c r="A1262">
        <v>1276</v>
      </c>
      <c r="B1262" s="38">
        <v>37946</v>
      </c>
      <c r="C1262" t="s">
        <v>1839</v>
      </c>
      <c r="D1262" s="2">
        <v>52217452.574525751</v>
      </c>
      <c r="E1262" s="2">
        <v>77788427.869940385</v>
      </c>
      <c r="F1262" s="2">
        <v>184699411.51564229</v>
      </c>
    </row>
    <row r="1263" spans="1:6">
      <c r="A1263">
        <v>1277</v>
      </c>
      <c r="B1263" s="38">
        <v>37225</v>
      </c>
      <c r="C1263" t="s">
        <v>1841</v>
      </c>
      <c r="D1263" s="2">
        <v>54307328.07215333</v>
      </c>
      <c r="E1263" s="2">
        <v>79907438.666268319</v>
      </c>
      <c r="F1263" s="2">
        <v>79907438.666268319</v>
      </c>
    </row>
    <row r="1264" spans="1:6">
      <c r="A1264">
        <v>1278</v>
      </c>
      <c r="B1264" s="38">
        <v>40620</v>
      </c>
      <c r="C1264" t="s">
        <v>1843</v>
      </c>
      <c r="D1264" s="2">
        <v>43112047.863890417</v>
      </c>
      <c r="E1264" s="2">
        <v>62522385.173649803</v>
      </c>
      <c r="F1264" s="2">
        <v>93925077.968371168</v>
      </c>
    </row>
    <row r="1265" spans="1:6">
      <c r="A1265">
        <v>1279</v>
      </c>
      <c r="B1265" s="38">
        <v>38275</v>
      </c>
      <c r="C1265" t="s">
        <v>1845</v>
      </c>
      <c r="D1265" s="2">
        <v>50466841.278156102</v>
      </c>
      <c r="E1265" s="2">
        <v>73035463.820565745</v>
      </c>
      <c r="F1265" s="2">
        <v>149000676.65451023</v>
      </c>
    </row>
    <row r="1266" spans="1:6">
      <c r="A1266">
        <v>1280</v>
      </c>
      <c r="B1266" s="38">
        <v>38954</v>
      </c>
      <c r="C1266" t="s">
        <v>1847</v>
      </c>
      <c r="D1266" s="2">
        <v>47249239.823442861</v>
      </c>
      <c r="E1266" s="2">
        <v>68283363.462756246</v>
      </c>
      <c r="F1266" s="2">
        <v>69103344.48911722</v>
      </c>
    </row>
    <row r="1267" spans="1:6">
      <c r="A1267">
        <v>1281</v>
      </c>
      <c r="B1267" s="38">
        <v>41320</v>
      </c>
      <c r="C1267" t="s">
        <v>1849</v>
      </c>
      <c r="D1267" s="2">
        <v>41496687.714824736</v>
      </c>
      <c r="E1267" s="2">
        <v>59146242.556537129</v>
      </c>
      <c r="F1267" s="2">
        <v>76931342.179001227</v>
      </c>
    </row>
    <row r="1268" spans="1:6">
      <c r="A1268">
        <v>1282</v>
      </c>
      <c r="B1268" s="38">
        <v>35986</v>
      </c>
      <c r="C1268" t="s">
        <v>1850</v>
      </c>
      <c r="D1268" s="2">
        <v>59032598.039215699</v>
      </c>
      <c r="E1268" s="2">
        <v>81382078.437616438</v>
      </c>
      <c r="F1268" s="2">
        <v>105880606.62389095</v>
      </c>
    </row>
    <row r="1269" spans="1:6">
      <c r="A1269">
        <v>1283</v>
      </c>
      <c r="B1269" s="38">
        <v>35642</v>
      </c>
      <c r="C1269" t="s">
        <v>1852</v>
      </c>
      <c r="D1269" s="2">
        <v>60025669.781931467</v>
      </c>
      <c r="E1269" s="2">
        <v>82505271.110130847</v>
      </c>
      <c r="F1269" s="2">
        <v>131981229.84253584</v>
      </c>
    </row>
    <row r="1270" spans="1:6">
      <c r="A1270">
        <v>1284</v>
      </c>
      <c r="B1270" s="38">
        <v>41969</v>
      </c>
      <c r="C1270" t="s">
        <v>1853</v>
      </c>
      <c r="D1270" s="2">
        <v>40796439.566209756</v>
      </c>
      <c r="E1270" s="2">
        <v>55529417.912780374</v>
      </c>
      <c r="F1270" s="2">
        <v>108054833.85427544</v>
      </c>
    </row>
    <row r="1271" spans="1:6">
      <c r="A1271">
        <v>1285</v>
      </c>
      <c r="B1271" s="38">
        <v>37281</v>
      </c>
      <c r="C1271" t="s">
        <v>1854</v>
      </c>
      <c r="D1271" s="2">
        <v>54399322.416713722</v>
      </c>
      <c r="E1271" s="2">
        <v>73749302.838577077</v>
      </c>
      <c r="F1271" s="2">
        <v>102527885.34031621</v>
      </c>
    </row>
    <row r="1272" spans="1:6">
      <c r="A1272">
        <v>1286</v>
      </c>
      <c r="B1272" s="38">
        <v>39010</v>
      </c>
      <c r="C1272" t="s">
        <v>1855</v>
      </c>
      <c r="D1272" s="2">
        <v>47740931.615460858</v>
      </c>
      <c r="E1272" s="2">
        <v>63364021.392581768</v>
      </c>
      <c r="F1272" s="2">
        <v>124612623.00890982</v>
      </c>
    </row>
    <row r="1273" spans="1:6">
      <c r="A1273">
        <v>1287</v>
      </c>
      <c r="B1273" s="38">
        <v>38884</v>
      </c>
      <c r="C1273" t="s">
        <v>1856</v>
      </c>
      <c r="D1273" s="2">
        <v>47482109.413504191</v>
      </c>
      <c r="E1273" s="2">
        <v>62118601.40307048</v>
      </c>
      <c r="F1273" s="2">
        <v>136309397.36167079</v>
      </c>
    </row>
    <row r="1274" spans="1:6">
      <c r="A1274">
        <v>1288</v>
      </c>
      <c r="B1274" s="38">
        <v>40368</v>
      </c>
      <c r="C1274" t="s">
        <v>1857</v>
      </c>
      <c r="D1274" s="2">
        <v>44190981.189022578</v>
      </c>
      <c r="E1274" s="2">
        <v>57449035.630605802</v>
      </c>
      <c r="F1274" s="2">
        <v>140565312.27239454</v>
      </c>
    </row>
    <row r="1275" spans="1:6">
      <c r="A1275">
        <v>1289</v>
      </c>
      <c r="B1275" s="38">
        <v>41136</v>
      </c>
      <c r="C1275" t="s">
        <v>1859</v>
      </c>
      <c r="D1275" s="2">
        <v>41818568.532722168</v>
      </c>
      <c r="E1275" s="2">
        <v>54210926.31207706</v>
      </c>
      <c r="F1275" s="2">
        <v>57761018.5504191</v>
      </c>
    </row>
    <row r="1276" spans="1:6">
      <c r="A1276">
        <v>1290</v>
      </c>
      <c r="B1276" s="38">
        <v>31989</v>
      </c>
      <c r="C1276" t="s">
        <v>1861</v>
      </c>
      <c r="D1276" s="2">
        <v>84658347.978910372</v>
      </c>
      <c r="E1276" s="2">
        <v>108330938.53251319</v>
      </c>
      <c r="F1276" s="2">
        <v>404666903.33919162</v>
      </c>
    </row>
    <row r="1277" spans="1:6">
      <c r="A1277">
        <v>1291</v>
      </c>
      <c r="B1277" s="38">
        <v>39059</v>
      </c>
      <c r="C1277" t="s">
        <v>1862</v>
      </c>
      <c r="D1277" s="2">
        <v>47740931.615460858</v>
      </c>
      <c r="E1277" s="2">
        <v>60710513.576090194</v>
      </c>
      <c r="F1277" s="2">
        <v>144454835.52039644</v>
      </c>
    </row>
    <row r="1278" spans="1:6">
      <c r="A1278">
        <v>1292</v>
      </c>
      <c r="B1278" s="38">
        <v>39127</v>
      </c>
      <c r="C1278" t="s">
        <v>1864</v>
      </c>
      <c r="D1278" s="2">
        <v>47342345.662632257</v>
      </c>
      <c r="E1278" s="2">
        <v>59855624.737305842</v>
      </c>
      <c r="F1278" s="2">
        <v>173155050.60795388</v>
      </c>
    </row>
    <row r="1279" spans="1:6">
      <c r="A1279">
        <v>1293</v>
      </c>
      <c r="B1279" s="38">
        <v>31581</v>
      </c>
      <c r="C1279" t="s">
        <v>1866</v>
      </c>
      <c r="D1279" s="2">
        <v>87982831.050228313</v>
      </c>
      <c r="E1279" s="2">
        <v>109652102.71345206</v>
      </c>
      <c r="F1279" s="2">
        <v>109652102.71345206</v>
      </c>
    </row>
    <row r="1280" spans="1:6">
      <c r="A1280">
        <v>1294</v>
      </c>
      <c r="B1280" s="38">
        <v>38058</v>
      </c>
      <c r="C1280" t="s">
        <v>1867</v>
      </c>
      <c r="D1280" s="2">
        <v>51409391.675560296</v>
      </c>
      <c r="E1280" s="2">
        <v>61637329.991691567</v>
      </c>
      <c r="F1280" s="2">
        <v>118384970.08005869</v>
      </c>
    </row>
    <row r="1281" spans="1:6">
      <c r="A1281">
        <v>1295</v>
      </c>
      <c r="B1281" s="38">
        <v>38576</v>
      </c>
      <c r="C1281" t="s">
        <v>1868</v>
      </c>
      <c r="D1281" s="2">
        <v>49053564.154786155</v>
      </c>
      <c r="E1281" s="2">
        <v>58751104.281542771</v>
      </c>
      <c r="F1281" s="2">
        <v>113138266.14589614</v>
      </c>
    </row>
    <row r="1282" spans="1:6">
      <c r="A1282">
        <v>1296</v>
      </c>
      <c r="B1282" s="38">
        <v>41810</v>
      </c>
      <c r="C1282" t="s">
        <v>1870</v>
      </c>
      <c r="D1282" s="2">
        <v>40421241.655932844</v>
      </c>
      <c r="E1282" s="2">
        <v>47542467.041570351</v>
      </c>
      <c r="F1282" s="2">
        <v>65970227.1532875</v>
      </c>
    </row>
    <row r="1283" spans="1:6">
      <c r="A1283">
        <v>1297</v>
      </c>
      <c r="B1283" s="38">
        <v>39570</v>
      </c>
      <c r="C1283" t="s">
        <v>1871</v>
      </c>
      <c r="D1283" s="2">
        <v>44472284.796336643</v>
      </c>
      <c r="E1283" s="2">
        <v>51157285.26765205</v>
      </c>
      <c r="F1283" s="2">
        <v>118461645.5256564</v>
      </c>
    </row>
    <row r="1284" spans="1:6">
      <c r="A1284">
        <v>1298</v>
      </c>
      <c r="B1284" s="38">
        <v>35755</v>
      </c>
      <c r="C1284" t="s">
        <v>1873</v>
      </c>
      <c r="D1284" s="2">
        <v>59653993.808049537</v>
      </c>
      <c r="E1284" s="2">
        <v>68477966.340291023</v>
      </c>
      <c r="F1284" s="2">
        <v>68477966.340291023</v>
      </c>
    </row>
    <row r="1285" spans="1:6">
      <c r="A1285">
        <v>1299</v>
      </c>
      <c r="B1285" s="38">
        <v>33641</v>
      </c>
      <c r="C1285" t="s">
        <v>1874</v>
      </c>
      <c r="D1285" s="2">
        <v>69510245.31024532</v>
      </c>
      <c r="E1285" s="2">
        <v>78109079.716594517</v>
      </c>
      <c r="F1285" s="2">
        <v>78109079.716594517</v>
      </c>
    </row>
    <row r="1286" spans="1:6">
      <c r="A1286">
        <v>1300</v>
      </c>
      <c r="B1286" s="38">
        <v>35776</v>
      </c>
      <c r="C1286" t="s">
        <v>1875</v>
      </c>
      <c r="D1286" s="2">
        <v>59727960.322380655</v>
      </c>
      <c r="E1286" s="2">
        <v>66018198.518140107</v>
      </c>
      <c r="F1286" s="2">
        <v>86979067.692517042</v>
      </c>
    </row>
    <row r="1287" spans="1:6">
      <c r="A1287">
        <v>1301</v>
      </c>
      <c r="B1287" s="38">
        <v>41789</v>
      </c>
      <c r="C1287" t="s">
        <v>1876</v>
      </c>
      <c r="D1287" s="2">
        <v>40496511.139134094</v>
      </c>
      <c r="E1287" s="2">
        <v>43251250.87492644</v>
      </c>
      <c r="F1287" s="2">
        <v>87837940.01149644</v>
      </c>
    </row>
    <row r="1288" spans="1:6">
      <c r="A1288">
        <v>1302</v>
      </c>
      <c r="B1288" s="38">
        <v>40767</v>
      </c>
      <c r="C1288" t="s">
        <v>1877</v>
      </c>
      <c r="D1288" s="2">
        <v>42526297.203646079</v>
      </c>
      <c r="E1288" s="2">
        <v>45277369.085519433</v>
      </c>
      <c r="F1288" s="2">
        <v>164801271.81683552</v>
      </c>
    </row>
    <row r="1289" spans="1:6">
      <c r="A1289">
        <v>1303</v>
      </c>
      <c r="B1289" s="38">
        <v>38450</v>
      </c>
      <c r="C1289" t="s">
        <v>1878</v>
      </c>
      <c r="D1289" s="2">
        <v>49507297.019527234</v>
      </c>
      <c r="E1289" s="2">
        <v>52070622.722800612</v>
      </c>
      <c r="F1289" s="2">
        <v>61972082.126706064</v>
      </c>
    </row>
    <row r="1290" spans="1:6">
      <c r="A1290">
        <v>1304</v>
      </c>
      <c r="B1290" s="38">
        <v>39441</v>
      </c>
      <c r="C1290" t="s">
        <v>1879</v>
      </c>
      <c r="D1290" s="2">
        <v>45868898.66499076</v>
      </c>
      <c r="E1290" s="2">
        <v>47929634.621198267</v>
      </c>
      <c r="F1290" s="2">
        <v>147794744.86936525</v>
      </c>
    </row>
    <row r="1291" spans="1:6">
      <c r="A1291">
        <v>1305</v>
      </c>
      <c r="B1291" s="38">
        <v>41838</v>
      </c>
      <c r="C1291" t="s">
        <v>1880</v>
      </c>
      <c r="D1291" s="2">
        <v>40437019.937040925</v>
      </c>
      <c r="E1291" s="2">
        <v>38964579.653594971</v>
      </c>
      <c r="F1291" s="2">
        <v>127446881.22214901</v>
      </c>
    </row>
    <row r="1292" spans="1:6">
      <c r="A1292">
        <v>1306</v>
      </c>
      <c r="B1292" s="38">
        <v>40648</v>
      </c>
      <c r="C1292" t="s">
        <v>1881</v>
      </c>
      <c r="D1292" s="2">
        <v>42836207.126532868</v>
      </c>
      <c r="E1292" s="2">
        <v>40888153.502280958</v>
      </c>
      <c r="F1292" s="2">
        <v>102795748.98077419</v>
      </c>
    </row>
    <row r="1293" spans="1:6">
      <c r="A1293">
        <v>1307</v>
      </c>
      <c r="B1293" s="38">
        <v>34689</v>
      </c>
      <c r="C1293" t="s">
        <v>1883</v>
      </c>
      <c r="D1293" s="2">
        <v>64356179.024716109</v>
      </c>
      <c r="E1293" s="2">
        <v>61279561.094642632</v>
      </c>
      <c r="F1293" s="2">
        <v>61279561.094642632</v>
      </c>
    </row>
    <row r="1294" spans="1:6">
      <c r="A1294">
        <v>1308</v>
      </c>
      <c r="B1294" s="38">
        <v>36749</v>
      </c>
      <c r="C1294" t="s">
        <v>1884</v>
      </c>
      <c r="D1294" s="2">
        <v>55753009.259259254</v>
      </c>
      <c r="E1294" s="2">
        <v>52620987.790179394</v>
      </c>
      <c r="F1294" s="2">
        <v>126444596.90076388</v>
      </c>
    </row>
    <row r="1295" spans="1:6">
      <c r="A1295">
        <v>1309</v>
      </c>
      <c r="B1295" s="38">
        <v>40620</v>
      </c>
      <c r="C1295" t="s">
        <v>1885</v>
      </c>
      <c r="D1295" s="2">
        <v>43112047.863890417</v>
      </c>
      <c r="E1295" s="2">
        <v>40323716.889227495</v>
      </c>
      <c r="F1295" s="2">
        <v>109032638.8970989</v>
      </c>
    </row>
    <row r="1296" spans="1:6">
      <c r="A1296">
        <v>1310</v>
      </c>
      <c r="B1296" s="38">
        <v>41262</v>
      </c>
      <c r="C1296" t="s">
        <v>1886</v>
      </c>
      <c r="D1296" s="2">
        <v>41960270.207882367</v>
      </c>
      <c r="E1296" s="2">
        <v>38954042.383939967</v>
      </c>
      <c r="F1296" s="2">
        <v>43318391.979660369</v>
      </c>
    </row>
    <row r="1297" spans="1:6">
      <c r="A1297">
        <v>1311</v>
      </c>
      <c r="B1297" s="38">
        <v>40781</v>
      </c>
      <c r="C1297" t="s">
        <v>1888</v>
      </c>
      <c r="D1297" s="2">
        <v>42526297.203646079</v>
      </c>
      <c r="E1297" s="2">
        <v>38981575.110737383</v>
      </c>
      <c r="F1297" s="2">
        <v>76861244.95568651</v>
      </c>
    </row>
    <row r="1298" spans="1:6">
      <c r="A1298">
        <v>1312</v>
      </c>
      <c r="B1298" s="38">
        <v>36217</v>
      </c>
      <c r="C1298" t="s">
        <v>1890</v>
      </c>
      <c r="D1298" s="2">
        <v>58566079.027355619</v>
      </c>
      <c r="E1298" s="2">
        <v>53358737.605021276</v>
      </c>
      <c r="F1298" s="2">
        <v>141142531.5415076</v>
      </c>
    </row>
    <row r="1299" spans="1:6">
      <c r="A1299">
        <v>1313</v>
      </c>
      <c r="B1299" s="38">
        <v>36574</v>
      </c>
      <c r="C1299" t="s">
        <v>1892</v>
      </c>
      <c r="D1299" s="2">
        <v>56738044.758539453</v>
      </c>
      <c r="E1299" s="2">
        <v>51118012.346154295</v>
      </c>
      <c r="F1299" s="2">
        <v>73571829.727438152</v>
      </c>
    </row>
    <row r="1300" spans="1:6">
      <c r="A1300">
        <v>1314</v>
      </c>
      <c r="B1300" s="38">
        <v>33298</v>
      </c>
      <c r="C1300" t="s">
        <v>1893</v>
      </c>
      <c r="D1300" s="2">
        <v>71363851.851851851</v>
      </c>
      <c r="E1300" s="2">
        <v>61403051.331325926</v>
      </c>
      <c r="F1300" s="2">
        <v>61403051.331325926</v>
      </c>
    </row>
    <row r="1301" spans="1:6">
      <c r="A1301">
        <v>1315</v>
      </c>
      <c r="B1301" s="38">
        <v>36392</v>
      </c>
      <c r="C1301" t="s">
        <v>1895</v>
      </c>
      <c r="D1301" s="2">
        <v>57654817.474566132</v>
      </c>
      <c r="E1301" s="2">
        <v>48811061.422657095</v>
      </c>
      <c r="F1301" s="2">
        <v>77638470.159940168</v>
      </c>
    </row>
    <row r="1302" spans="1:6">
      <c r="A1302">
        <v>1316</v>
      </c>
      <c r="B1302" s="38">
        <v>36819</v>
      </c>
      <c r="C1302" t="s">
        <v>1896</v>
      </c>
      <c r="D1302" s="2">
        <v>55368505.747126438</v>
      </c>
      <c r="E1302" s="2">
        <v>46383473.508425288</v>
      </c>
      <c r="F1302" s="2">
        <v>77096083.272212654</v>
      </c>
    </row>
    <row r="1303" spans="1:6">
      <c r="A1303">
        <v>1317</v>
      </c>
      <c r="B1303" s="38">
        <v>40641</v>
      </c>
      <c r="C1303" t="s">
        <v>1897</v>
      </c>
      <c r="D1303" s="2">
        <v>42836207.126532868</v>
      </c>
      <c r="E1303" s="2">
        <v>35377777.709981062</v>
      </c>
      <c r="F1303" s="2">
        <v>51176355.612473659</v>
      </c>
    </row>
    <row r="1304" spans="1:6">
      <c r="A1304">
        <v>1318</v>
      </c>
      <c r="B1304" s="38">
        <v>39528</v>
      </c>
      <c r="C1304" t="s">
        <v>1899</v>
      </c>
      <c r="D1304" s="2">
        <v>45118766.625454277</v>
      </c>
      <c r="E1304" s="2">
        <v>37067440.029935189</v>
      </c>
      <c r="F1304" s="2">
        <v>56044572.619698592</v>
      </c>
    </row>
    <row r="1305" spans="1:6">
      <c r="A1305">
        <v>1319</v>
      </c>
      <c r="B1305" s="38">
        <v>40902</v>
      </c>
      <c r="C1305" t="s">
        <v>1900</v>
      </c>
      <c r="D1305" s="2">
        <v>42690807.898188524</v>
      </c>
      <c r="E1305" s="2">
        <v>33990294.243384205</v>
      </c>
      <c r="F1305" s="2">
        <v>58964416.863824494</v>
      </c>
    </row>
    <row r="1306" spans="1:6">
      <c r="A1306">
        <v>1320</v>
      </c>
      <c r="B1306" s="38">
        <v>34516</v>
      </c>
      <c r="C1306" t="s">
        <v>1901</v>
      </c>
      <c r="D1306" s="2">
        <v>64919946.091644205</v>
      </c>
      <c r="E1306" s="2">
        <v>51669135.894878708</v>
      </c>
      <c r="F1306" s="2">
        <v>51669135.894878708</v>
      </c>
    </row>
    <row r="1307" spans="1:6">
      <c r="A1307">
        <v>1321</v>
      </c>
      <c r="B1307" s="38">
        <v>40492</v>
      </c>
      <c r="C1307" t="s">
        <v>1902</v>
      </c>
      <c r="D1307" s="2">
        <v>44031023.340630613</v>
      </c>
      <c r="E1307" s="2">
        <v>34136957.388134532</v>
      </c>
      <c r="F1307" s="2">
        <v>65820953.070616037</v>
      </c>
    </row>
    <row r="1308" spans="1:6">
      <c r="A1308">
        <v>1322</v>
      </c>
      <c r="B1308" s="38">
        <v>38665</v>
      </c>
      <c r="C1308" t="s">
        <v>1903</v>
      </c>
      <c r="D1308" s="2">
        <v>48755668.016194329</v>
      </c>
      <c r="E1308" s="2">
        <v>37763519.828188255</v>
      </c>
      <c r="F1308" s="2">
        <v>56881964.132667005</v>
      </c>
    </row>
    <row r="1309" spans="1:6">
      <c r="A1309">
        <v>1323</v>
      </c>
      <c r="B1309" s="38">
        <v>36763</v>
      </c>
      <c r="C1309" t="s">
        <v>1905</v>
      </c>
      <c r="D1309" s="2">
        <v>55753009.259259254</v>
      </c>
      <c r="E1309" s="2">
        <v>42092274.51715856</v>
      </c>
      <c r="F1309" s="2">
        <v>42092274.51715856</v>
      </c>
    </row>
    <row r="1310" spans="1:6">
      <c r="A1310">
        <v>1324</v>
      </c>
      <c r="B1310" s="38">
        <v>41633</v>
      </c>
      <c r="C1310" t="s">
        <v>1906</v>
      </c>
      <c r="D1310" s="2">
        <v>41339460.800089255</v>
      </c>
      <c r="E1310" s="2">
        <v>30805401.408201713</v>
      </c>
      <c r="F1310" s="2">
        <v>72144862.208290964</v>
      </c>
    </row>
    <row r="1311" spans="1:6">
      <c r="A1311">
        <v>1325</v>
      </c>
      <c r="B1311" s="38">
        <v>36749</v>
      </c>
      <c r="C1311" t="s">
        <v>1907</v>
      </c>
      <c r="D1311" s="2">
        <v>55753009.259259254</v>
      </c>
      <c r="E1311" s="2">
        <v>40942470.45042824</v>
      </c>
      <c r="F1311" s="2">
        <v>56360290.549664348</v>
      </c>
    </row>
    <row r="1312" spans="1:6">
      <c r="A1312">
        <v>1326</v>
      </c>
      <c r="B1312" s="38">
        <v>38679</v>
      </c>
      <c r="C1312" t="s">
        <v>1908</v>
      </c>
      <c r="D1312" s="2">
        <v>48755668.016194329</v>
      </c>
      <c r="E1312" s="2">
        <v>35442380.706432186</v>
      </c>
      <c r="F1312" s="2">
        <v>38603055.86467611</v>
      </c>
    </row>
    <row r="1313" spans="1:6">
      <c r="A1313">
        <v>1327</v>
      </c>
      <c r="B1313" s="38">
        <v>36252</v>
      </c>
      <c r="C1313" t="s">
        <v>1909</v>
      </c>
      <c r="D1313" s="2">
        <v>57967027.677497</v>
      </c>
      <c r="E1313" s="2">
        <v>41365444.85174489</v>
      </c>
      <c r="F1313" s="2">
        <v>41365444.85174489</v>
      </c>
    </row>
    <row r="1314" spans="1:6">
      <c r="A1314">
        <v>1328</v>
      </c>
      <c r="B1314" s="38">
        <v>35300</v>
      </c>
      <c r="C1314" t="s">
        <v>1911</v>
      </c>
      <c r="D1314" s="2">
        <v>61246789.574062303</v>
      </c>
      <c r="E1314" s="2">
        <v>42386930.917584233</v>
      </c>
      <c r="F1314" s="2">
        <v>42386930.917584233</v>
      </c>
    </row>
    <row r="1315" spans="1:6">
      <c r="A1315">
        <v>1329</v>
      </c>
      <c r="B1315" s="38">
        <v>37141</v>
      </c>
      <c r="C1315" t="s">
        <v>1912</v>
      </c>
      <c r="D1315" s="2">
        <v>54033202.467750981</v>
      </c>
      <c r="E1315" s="2">
        <v>36545106.585501961</v>
      </c>
      <c r="F1315" s="2">
        <v>36545106.585501961</v>
      </c>
    </row>
    <row r="1316" spans="1:6">
      <c r="A1316">
        <v>1330</v>
      </c>
      <c r="B1316" s="38">
        <v>39507</v>
      </c>
      <c r="C1316" t="s">
        <v>1913</v>
      </c>
      <c r="D1316" s="2">
        <v>45509865.701747343</v>
      </c>
      <c r="E1316" s="2">
        <v>30508627.296703245</v>
      </c>
      <c r="F1316" s="2">
        <v>89051395.579494834</v>
      </c>
    </row>
    <row r="1317" spans="1:6">
      <c r="A1317">
        <v>1331</v>
      </c>
      <c r="B1317" s="38">
        <v>36938</v>
      </c>
      <c r="C1317" t="s">
        <v>1915</v>
      </c>
      <c r="D1317" s="2">
        <v>54801592.718998864</v>
      </c>
      <c r="E1317" s="2">
        <v>34645708.031052329</v>
      </c>
      <c r="F1317" s="2">
        <v>90085910.560204774</v>
      </c>
    </row>
    <row r="1318" spans="1:6">
      <c r="A1318">
        <v>1332</v>
      </c>
      <c r="B1318" s="38">
        <v>39177</v>
      </c>
      <c r="C1318" t="s">
        <v>1916</v>
      </c>
      <c r="D1318" s="2">
        <v>46612349.167335957</v>
      </c>
      <c r="E1318" s="2">
        <v>29279796.50553013</v>
      </c>
      <c r="F1318" s="2">
        <v>72512750.358234227</v>
      </c>
    </row>
    <row r="1319" spans="1:6">
      <c r="A1319">
        <v>1333</v>
      </c>
      <c r="B1319" s="38">
        <v>40550</v>
      </c>
      <c r="C1319" t="s">
        <v>1917</v>
      </c>
      <c r="D1319" s="2">
        <v>43747110.883059442</v>
      </c>
      <c r="E1319" s="2">
        <v>27152987.405874953</v>
      </c>
      <c r="F1319" s="2">
        <v>99663136.864905119</v>
      </c>
    </row>
    <row r="1320" spans="1:6">
      <c r="A1320">
        <v>1334</v>
      </c>
      <c r="B1320" s="38">
        <v>34488</v>
      </c>
      <c r="C1320" t="s">
        <v>1918</v>
      </c>
      <c r="D1320" s="2">
        <v>65095405.40540541</v>
      </c>
      <c r="E1320" s="2">
        <v>39338616.505722977</v>
      </c>
      <c r="F1320" s="2">
        <v>39338616.505722977</v>
      </c>
    </row>
    <row r="1321" spans="1:6">
      <c r="A1321">
        <v>1335</v>
      </c>
      <c r="B1321" s="38">
        <v>35930</v>
      </c>
      <c r="C1321" t="s">
        <v>1919</v>
      </c>
      <c r="D1321" s="2">
        <v>59177641.277641274</v>
      </c>
      <c r="E1321" s="2">
        <v>33690570.899877146</v>
      </c>
      <c r="F1321" s="2">
        <v>56473962.791769035</v>
      </c>
    </row>
    <row r="1322" spans="1:6">
      <c r="A1322">
        <v>1336</v>
      </c>
      <c r="B1322" s="38">
        <v>37505</v>
      </c>
      <c r="C1322" t="s">
        <v>1920</v>
      </c>
      <c r="D1322" s="2">
        <v>53227182.320441991</v>
      </c>
      <c r="E1322" s="2">
        <v>29852352.096657459</v>
      </c>
      <c r="F1322" s="2">
        <v>29852352.096657459</v>
      </c>
    </row>
    <row r="1323" spans="1:6">
      <c r="A1323">
        <v>1337</v>
      </c>
      <c r="B1323" s="38">
        <v>36175</v>
      </c>
      <c r="C1323" t="s">
        <v>1921</v>
      </c>
      <c r="D1323" s="2">
        <v>58637370.663420565</v>
      </c>
      <c r="E1323" s="2">
        <v>32785814.841442481</v>
      </c>
      <c r="F1323" s="2">
        <v>32785814.841442481</v>
      </c>
    </row>
    <row r="1324" spans="1:6">
      <c r="A1324">
        <v>1338</v>
      </c>
      <c r="B1324" s="38">
        <v>38002</v>
      </c>
      <c r="C1324" t="s">
        <v>1922</v>
      </c>
      <c r="D1324" s="2">
        <v>52020086.393088557</v>
      </c>
      <c r="E1324" s="2">
        <v>27539852.498196546</v>
      </c>
      <c r="F1324" s="2">
        <v>60052406.493876897</v>
      </c>
    </row>
    <row r="1325" spans="1:6">
      <c r="A1325">
        <v>1339</v>
      </c>
      <c r="B1325" s="38">
        <v>40130</v>
      </c>
      <c r="C1325" t="s">
        <v>1923</v>
      </c>
      <c r="D1325" s="2">
        <v>44534368.788425088</v>
      </c>
      <c r="E1325" s="2">
        <v>23383793.509485506</v>
      </c>
      <c r="F1325" s="2">
        <v>52422590.115064941</v>
      </c>
    </row>
    <row r="1326" spans="1:6">
      <c r="A1326">
        <v>1340</v>
      </c>
      <c r="B1326" s="38">
        <v>34964</v>
      </c>
      <c r="C1326" t="s">
        <v>1925</v>
      </c>
      <c r="D1326" s="2">
        <v>62885900.783289827</v>
      </c>
      <c r="E1326" s="2">
        <v>31994387.422728464</v>
      </c>
      <c r="F1326" s="2">
        <v>59349754.263459541</v>
      </c>
    </row>
    <row r="1327" spans="1:6">
      <c r="A1327">
        <v>1341</v>
      </c>
      <c r="B1327" s="38">
        <v>35111</v>
      </c>
      <c r="C1327" t="s">
        <v>1927</v>
      </c>
      <c r="D1327" s="2">
        <v>62195739.186571978</v>
      </c>
      <c r="E1327" s="2">
        <v>31530215.499774046</v>
      </c>
      <c r="F1327" s="2">
        <v>31530215.499774046</v>
      </c>
    </row>
    <row r="1328" spans="1:6">
      <c r="A1328">
        <v>1342</v>
      </c>
      <c r="B1328" s="38">
        <v>40942</v>
      </c>
      <c r="C1328" t="s">
        <v>1928</v>
      </c>
      <c r="D1328" s="2">
        <v>42317460.456903405</v>
      </c>
      <c r="E1328" s="2">
        <v>21325143.641698476</v>
      </c>
      <c r="F1328" s="2">
        <v>27182618.608618882</v>
      </c>
    </row>
    <row r="1329" spans="1:6">
      <c r="A1329">
        <v>1343</v>
      </c>
      <c r="B1329" s="38">
        <v>41264</v>
      </c>
      <c r="C1329" t="s">
        <v>1929</v>
      </c>
      <c r="D1329" s="2">
        <v>41960270.207882367</v>
      </c>
      <c r="E1329" s="2">
        <v>19951984.701050952</v>
      </c>
      <c r="F1329" s="2">
        <v>177901691.31196293</v>
      </c>
    </row>
    <row r="1330" spans="1:6">
      <c r="A1330">
        <v>1344</v>
      </c>
      <c r="B1330" s="38">
        <v>40977</v>
      </c>
      <c r="C1330" t="s">
        <v>1930</v>
      </c>
      <c r="D1330" s="2">
        <v>41998500.383622795</v>
      </c>
      <c r="E1330" s="2">
        <v>19371941.64718473</v>
      </c>
      <c r="F1330" s="2">
        <v>21829230.856167607</v>
      </c>
    </row>
    <row r="1331" spans="1:6">
      <c r="A1331">
        <v>1345</v>
      </c>
      <c r="B1331" s="38">
        <v>39010</v>
      </c>
      <c r="C1331" t="s">
        <v>1931</v>
      </c>
      <c r="D1331" s="2">
        <v>47740931.615460858</v>
      </c>
      <c r="E1331" s="2">
        <v>19051580.910619427</v>
      </c>
      <c r="F1331" s="2">
        <v>72640776.64897424</v>
      </c>
    </row>
    <row r="1332" spans="1:6">
      <c r="A1332">
        <v>1346</v>
      </c>
      <c r="B1332" s="38">
        <v>36805</v>
      </c>
      <c r="C1332" t="s">
        <v>1932</v>
      </c>
      <c r="D1332" s="2">
        <v>55368505.747126438</v>
      </c>
      <c r="E1332" s="2">
        <v>20717762.564632185</v>
      </c>
      <c r="F1332" s="2">
        <v>26877508.829</v>
      </c>
    </row>
    <row r="1333" spans="1:6">
      <c r="A1333">
        <v>1347</v>
      </c>
      <c r="B1333" s="38">
        <v>34810</v>
      </c>
      <c r="C1333" t="s">
        <v>1934</v>
      </c>
      <c r="D1333" s="2">
        <v>63424094.799210005</v>
      </c>
      <c r="E1333" s="2">
        <v>23692739.736445028</v>
      </c>
      <c r="F1333" s="2">
        <v>23692739.736445028</v>
      </c>
    </row>
    <row r="1334" spans="1:6">
      <c r="A1334">
        <v>1348</v>
      </c>
      <c r="B1334" s="38">
        <v>37372</v>
      </c>
      <c r="C1334" t="s">
        <v>1936</v>
      </c>
      <c r="D1334" s="2">
        <v>53582424.916573972</v>
      </c>
      <c r="E1334" s="2">
        <v>19354760.881073415</v>
      </c>
      <c r="F1334" s="2">
        <v>19354760.881073415</v>
      </c>
    </row>
    <row r="1335" spans="1:6">
      <c r="A1335">
        <v>1349</v>
      </c>
      <c r="B1335" s="38">
        <v>31912</v>
      </c>
      <c r="C1335" t="s">
        <v>1938</v>
      </c>
      <c r="D1335" s="2">
        <v>85182316.534040689</v>
      </c>
      <c r="E1335" s="2">
        <v>30612780.454403188</v>
      </c>
      <c r="F1335" s="2">
        <v>30612780.454403188</v>
      </c>
    </row>
    <row r="1336" spans="1:6">
      <c r="A1336">
        <v>1350</v>
      </c>
      <c r="B1336" s="38">
        <v>33662</v>
      </c>
      <c r="C1336" t="s">
        <v>1940</v>
      </c>
      <c r="D1336" s="2">
        <v>69510245.31024532</v>
      </c>
      <c r="E1336" s="2">
        <v>24950759.900064938</v>
      </c>
      <c r="F1336" s="2">
        <v>24950759.900064938</v>
      </c>
    </row>
    <row r="1337" spans="1:6">
      <c r="A1337">
        <v>1351</v>
      </c>
      <c r="B1337" s="38">
        <v>40109</v>
      </c>
      <c r="C1337" t="s">
        <v>1941</v>
      </c>
      <c r="D1337" s="2">
        <v>44565888.137961023</v>
      </c>
      <c r="E1337" s="2">
        <v>15909548.55269062</v>
      </c>
      <c r="F1337" s="2">
        <v>22011177.940673616</v>
      </c>
    </row>
    <row r="1338" spans="1:6">
      <c r="A1338">
        <v>1352</v>
      </c>
      <c r="B1338" s="38">
        <v>40109</v>
      </c>
      <c r="C1338" t="s">
        <v>1942</v>
      </c>
      <c r="D1338" s="2">
        <v>44565888.137961023</v>
      </c>
      <c r="E1338" s="2">
        <v>15649974.537231065</v>
      </c>
      <c r="F1338" s="2">
        <v>44291760.017582819</v>
      </c>
    </row>
    <row r="1339" spans="1:6">
      <c r="A1339">
        <v>1353</v>
      </c>
      <c r="B1339" s="38">
        <v>38114</v>
      </c>
      <c r="C1339" t="s">
        <v>1943</v>
      </c>
      <c r="D1339" s="2">
        <v>50947223.691168696</v>
      </c>
      <c r="E1339" s="2">
        <v>17854918.162305661</v>
      </c>
      <c r="F1339" s="2">
        <v>27022257.151485987</v>
      </c>
    </row>
    <row r="1340" spans="1:6">
      <c r="A1340">
        <v>1354</v>
      </c>
      <c r="B1340" s="38">
        <v>36231</v>
      </c>
      <c r="C1340" t="s">
        <v>1944</v>
      </c>
      <c r="D1340" s="2">
        <v>58388606.060606062</v>
      </c>
      <c r="E1340" s="2">
        <v>19718759.185787879</v>
      </c>
      <c r="F1340" s="2">
        <v>19718759.185787879</v>
      </c>
    </row>
    <row r="1341" spans="1:6">
      <c r="A1341">
        <v>1355</v>
      </c>
      <c r="B1341" s="38">
        <v>38296</v>
      </c>
      <c r="C1341" t="s">
        <v>1945</v>
      </c>
      <c r="D1341" s="2">
        <v>50440418.848167539</v>
      </c>
      <c r="E1341" s="2">
        <v>16892419.350612566</v>
      </c>
      <c r="F1341" s="2">
        <v>44382447.622863874</v>
      </c>
    </row>
    <row r="1342" spans="1:6">
      <c r="A1342">
        <v>1356</v>
      </c>
      <c r="B1342" s="38">
        <v>37498</v>
      </c>
      <c r="C1342" t="s">
        <v>1947</v>
      </c>
      <c r="D1342" s="2">
        <v>53315550.636413954</v>
      </c>
      <c r="E1342" s="2">
        <v>17604825.476585504</v>
      </c>
      <c r="F1342" s="2">
        <v>17604825.476585504</v>
      </c>
    </row>
    <row r="1343" spans="1:6">
      <c r="A1343">
        <v>1357</v>
      </c>
      <c r="B1343" s="38">
        <v>39759</v>
      </c>
      <c r="C1343" t="s">
        <v>1948</v>
      </c>
      <c r="D1343" s="2">
        <v>45353042.250205949</v>
      </c>
      <c r="E1343" s="2">
        <v>13699329.737662703</v>
      </c>
      <c r="F1343" s="2">
        <v>13998083.832877485</v>
      </c>
    </row>
    <row r="1344" spans="1:6">
      <c r="A1344">
        <v>1358</v>
      </c>
      <c r="B1344" s="38">
        <v>42083</v>
      </c>
      <c r="C1344" t="s">
        <v>1949</v>
      </c>
      <c r="D1344" s="2">
        <v>40801968.498934865</v>
      </c>
      <c r="E1344" s="2">
        <v>10878568.818676177</v>
      </c>
      <c r="F1344" s="2">
        <v>13917849.309356723</v>
      </c>
    </row>
    <row r="1345" spans="1:6">
      <c r="A1345">
        <v>1359</v>
      </c>
      <c r="B1345" s="38">
        <v>36392</v>
      </c>
      <c r="C1345" t="s">
        <v>1950</v>
      </c>
      <c r="D1345" s="2">
        <v>57654817.474566132</v>
      </c>
      <c r="E1345" s="2">
        <v>15058603.770873729</v>
      </c>
      <c r="F1345" s="2">
        <v>15447773.78882705</v>
      </c>
    </row>
    <row r="1346" spans="1:6">
      <c r="A1346">
        <v>1360</v>
      </c>
      <c r="B1346" s="38">
        <v>40081</v>
      </c>
      <c r="C1346" t="s">
        <v>1951</v>
      </c>
      <c r="D1346" s="2">
        <v>44608809.597673744</v>
      </c>
      <c r="E1346" s="2">
        <v>11521176.361463916</v>
      </c>
      <c r="F1346" s="2">
        <v>18996027.006852835</v>
      </c>
    </row>
    <row r="1347" spans="1:6">
      <c r="A1347">
        <v>1361</v>
      </c>
      <c r="B1347" s="38">
        <v>37890</v>
      </c>
      <c r="C1347" t="s">
        <v>1952</v>
      </c>
      <c r="D1347" s="2">
        <v>52020086.393088557</v>
      </c>
      <c r="E1347" s="2">
        <v>12552446.846652269</v>
      </c>
      <c r="F1347" s="2">
        <v>13096903.376366092</v>
      </c>
    </row>
    <row r="1348" spans="1:6">
      <c r="A1348">
        <v>1362</v>
      </c>
      <c r="B1348" s="38">
        <v>41502</v>
      </c>
      <c r="C1348" t="s">
        <v>1954</v>
      </c>
      <c r="D1348" s="2">
        <v>41193105.777823389</v>
      </c>
      <c r="E1348" s="2">
        <v>7609040.1444434477</v>
      </c>
      <c r="F1348" s="2">
        <v>16656013.181411598</v>
      </c>
    </row>
    <row r="1349" spans="1:6">
      <c r="A1349">
        <v>1363</v>
      </c>
      <c r="B1349" s="38">
        <v>29434</v>
      </c>
      <c r="C1349" t="s">
        <v>1955</v>
      </c>
      <c r="D1349" s="2">
        <v>115655702.28091237</v>
      </c>
      <c r="E1349" s="2">
        <v>20239747.899159666</v>
      </c>
      <c r="F1349" s="2">
        <v>20239747.899159666</v>
      </c>
    </row>
    <row r="1350" spans="1:6">
      <c r="A1350">
        <v>1364</v>
      </c>
      <c r="B1350" s="38">
        <v>42195</v>
      </c>
      <c r="C1350" t="s">
        <v>1956</v>
      </c>
      <c r="D1350" s="2">
        <v>40368567.046854444</v>
      </c>
      <c r="E1350" s="2">
        <v>6800085.1190426312</v>
      </c>
      <c r="F1350" s="2">
        <v>26984368.642469853</v>
      </c>
    </row>
    <row r="1351" spans="1:6">
      <c r="A1351">
        <v>1365</v>
      </c>
      <c r="B1351" s="38">
        <v>37260</v>
      </c>
      <c r="C1351" t="s">
        <v>1957</v>
      </c>
      <c r="D1351" s="2">
        <v>54399322.416713722</v>
      </c>
      <c r="E1351" s="2">
        <v>8315258.7473800117</v>
      </c>
      <c r="F1351" s="2">
        <v>10845330.433489555</v>
      </c>
    </row>
    <row r="1352" spans="1:6">
      <c r="A1352">
        <v>1366</v>
      </c>
      <c r="B1352" s="38">
        <v>42333</v>
      </c>
      <c r="C1352" t="s">
        <v>1958</v>
      </c>
      <c r="D1352" s="2">
        <v>40592746.148919679</v>
      </c>
      <c r="E1352" s="2">
        <v>5860654.8514679614</v>
      </c>
      <c r="F1352" s="2">
        <v>33666685.963477939</v>
      </c>
    </row>
    <row r="1353" spans="1:6">
      <c r="A1353">
        <v>1367</v>
      </c>
      <c r="B1353" s="38">
        <v>37587</v>
      </c>
      <c r="C1353" t="s">
        <v>1959</v>
      </c>
      <c r="D1353" s="2">
        <v>53139106.453392163</v>
      </c>
      <c r="E1353" s="2">
        <v>6424475.4589299504</v>
      </c>
      <c r="F1353" s="2">
        <v>16771327.709669057</v>
      </c>
    </row>
    <row r="1354" spans="1:6">
      <c r="A1354">
        <v>1368</v>
      </c>
      <c r="B1354" s="38">
        <v>36987</v>
      </c>
      <c r="C1354" t="s">
        <v>1960</v>
      </c>
      <c r="D1354" s="2">
        <v>54460825.325042397</v>
      </c>
      <c r="E1354" s="2">
        <v>6503993.5950876195</v>
      </c>
      <c r="F1354" s="2">
        <v>22018783.983041264</v>
      </c>
    </row>
    <row r="1355" spans="1:6">
      <c r="A1355">
        <v>1369</v>
      </c>
      <c r="B1355" s="38">
        <v>41817</v>
      </c>
      <c r="C1355" t="s">
        <v>1961</v>
      </c>
      <c r="D1355" s="2">
        <v>40421241.655932844</v>
      </c>
      <c r="E1355" s="2">
        <v>4611082.4473007396</v>
      </c>
      <c r="F1355" s="2">
        <v>88997347.552225173</v>
      </c>
    </row>
    <row r="1356" spans="1:6">
      <c r="A1356">
        <v>1370</v>
      </c>
      <c r="B1356" s="38">
        <v>39283</v>
      </c>
      <c r="C1356" t="s">
        <v>1962</v>
      </c>
      <c r="D1356" s="2">
        <v>46251398.230428375</v>
      </c>
      <c r="E1356" s="2">
        <v>4265026.4364207219</v>
      </c>
      <c r="F1356" s="2">
        <v>37036512.466838531</v>
      </c>
    </row>
    <row r="1357" spans="1:6">
      <c r="A1357">
        <v>1371</v>
      </c>
      <c r="B1357" s="38">
        <v>34404</v>
      </c>
      <c r="C1357" t="s">
        <v>1963</v>
      </c>
      <c r="D1357" s="2">
        <v>65449184.782608703</v>
      </c>
      <c r="E1357" s="2">
        <v>4608470.1756385872</v>
      </c>
      <c r="F1357" s="2">
        <v>24442241.855278533</v>
      </c>
    </row>
    <row r="1358" spans="1:6">
      <c r="A1358">
        <v>1372</v>
      </c>
      <c r="B1358" s="38">
        <v>31594</v>
      </c>
      <c r="C1358" t="s">
        <v>1964</v>
      </c>
      <c r="D1358" s="2">
        <v>87982831.050228313</v>
      </c>
      <c r="E1358" s="2">
        <v>3611310.2897260273</v>
      </c>
      <c r="F1358" s="2">
        <v>13949292.938127853</v>
      </c>
    </row>
    <row r="1359" spans="1:6">
      <c r="A1359">
        <v>1373</v>
      </c>
      <c r="B1359" s="38">
        <v>39794</v>
      </c>
      <c r="C1359" t="s">
        <v>1965</v>
      </c>
      <c r="D1359" s="2">
        <v>45827006.868732996</v>
      </c>
      <c r="E1359" s="2">
        <v>1049255.1492665107</v>
      </c>
      <c r="F1359" s="2">
        <v>1049255.1492665107</v>
      </c>
    </row>
    <row r="1360" spans="1:6">
      <c r="A1360">
        <v>1374</v>
      </c>
      <c r="B1360" s="38">
        <v>39332</v>
      </c>
      <c r="C1360" t="s">
        <v>1966</v>
      </c>
      <c r="D1360" s="2">
        <v>46209026.811837494</v>
      </c>
      <c r="E1360" s="2">
        <v>1012752.8436040097</v>
      </c>
      <c r="F1360" s="2">
        <v>8929376.8902873024</v>
      </c>
    </row>
    <row r="1361" spans="1:6">
      <c r="A1361">
        <v>1375</v>
      </c>
      <c r="B1361" s="38">
        <v>39003</v>
      </c>
      <c r="C1361" t="s">
        <v>1968</v>
      </c>
      <c r="D1361" s="2">
        <v>47740931.615460858</v>
      </c>
      <c r="E1361" s="2">
        <v>786782.48825569882</v>
      </c>
      <c r="F1361" s="2">
        <v>24732726.708870169</v>
      </c>
    </row>
    <row r="1362" spans="1:6">
      <c r="A1362">
        <v>1376</v>
      </c>
      <c r="B1362" s="38">
        <v>40137</v>
      </c>
      <c r="C1362" t="s">
        <v>1969</v>
      </c>
      <c r="D1362" s="2">
        <v>44534368.788425088</v>
      </c>
      <c r="E1362" s="2">
        <v>698128.55864188971</v>
      </c>
      <c r="F1362" s="2">
        <v>133187875.70420653</v>
      </c>
    </row>
    <row r="1363" spans="1:6">
      <c r="A1363">
        <v>1377</v>
      </c>
      <c r="B1363" s="38">
        <v>38254</v>
      </c>
      <c r="C1363" t="s">
        <v>1970</v>
      </c>
      <c r="D1363" s="2">
        <v>50732596.103212215</v>
      </c>
      <c r="E1363" s="2">
        <v>588155.66977356502</v>
      </c>
      <c r="F1363" s="2">
        <v>588155.66977356502</v>
      </c>
    </row>
    <row r="1364" spans="1:6">
      <c r="A1364">
        <v>1378</v>
      </c>
      <c r="B1364" s="38">
        <v>40270</v>
      </c>
      <c r="C1364" t="s">
        <v>1971</v>
      </c>
      <c r="D1364" s="2">
        <v>44191386.59413144</v>
      </c>
      <c r="E1364" s="2">
        <v>142603.39496993244</v>
      </c>
      <c r="F1364" s="2">
        <v>42975893.667582534</v>
      </c>
    </row>
    <row r="1365" spans="1:6">
      <c r="A1365">
        <v>1379</v>
      </c>
      <c r="B1365" s="38">
        <v>39157</v>
      </c>
      <c r="C1365" t="s">
        <v>1973</v>
      </c>
      <c r="D1365" s="2">
        <v>46915150.570727341</v>
      </c>
      <c r="E1365" s="2">
        <v>92801.68646519148</v>
      </c>
      <c r="F1365" s="2">
        <v>92801.68646519148</v>
      </c>
    </row>
    <row r="1366" spans="1:6">
      <c r="A1366">
        <v>1380</v>
      </c>
      <c r="B1366" s="38">
        <v>41380</v>
      </c>
      <c r="C1366" t="s">
        <v>1975</v>
      </c>
      <c r="D1366" s="2">
        <v>41431551.062008932</v>
      </c>
      <c r="E1366" s="2">
        <v>0</v>
      </c>
      <c r="F1366" s="2">
        <v>27966691.602379896</v>
      </c>
    </row>
    <row r="1367" spans="1:6">
      <c r="A1367">
        <v>1382</v>
      </c>
      <c r="B1367" s="38">
        <v>42004</v>
      </c>
      <c r="C1367" t="s">
        <v>1977</v>
      </c>
      <c r="D1367" s="2">
        <v>41029078.582014546</v>
      </c>
      <c r="E1367" s="2">
        <v>0</v>
      </c>
      <c r="F1367" s="2">
        <v>159401.04747202017</v>
      </c>
    </row>
    <row r="1368" spans="1:6">
      <c r="A1368">
        <v>1384</v>
      </c>
      <c r="B1368" s="38">
        <v>40039</v>
      </c>
      <c r="C1368" t="s">
        <v>1980</v>
      </c>
      <c r="D1368" s="2">
        <v>43520793.758166</v>
      </c>
      <c r="E1368" s="2">
        <v>70765754.717227131</v>
      </c>
      <c r="F1368" s="2">
        <v>114194249.79917437</v>
      </c>
    </row>
    <row r="1369" spans="1:6">
      <c r="A1369">
        <v>1385</v>
      </c>
      <c r="B1369" s="38">
        <v>30484</v>
      </c>
      <c r="C1369" t="s">
        <v>1982</v>
      </c>
      <c r="D1369" s="2">
        <v>94404693.467336699</v>
      </c>
      <c r="E1369" s="2">
        <v>145118466.34591961</v>
      </c>
      <c r="F1369" s="2">
        <v>145118466.34591961</v>
      </c>
    </row>
    <row r="1370" spans="1:6">
      <c r="A1370">
        <v>1386</v>
      </c>
      <c r="B1370" s="38">
        <v>39115</v>
      </c>
      <c r="C1370" t="s">
        <v>1983</v>
      </c>
      <c r="D1370" s="2">
        <v>46158787.02106645</v>
      </c>
      <c r="E1370" s="2">
        <v>50507228.812524885</v>
      </c>
      <c r="F1370" s="2">
        <v>82303286.721551463</v>
      </c>
    </row>
    <row r="1371" spans="1:6">
      <c r="A1371">
        <v>1387</v>
      </c>
      <c r="B1371" s="38">
        <v>41187</v>
      </c>
      <c r="C1371" t="s">
        <v>1984</v>
      </c>
      <c r="D1371" s="2">
        <v>40607767.695413657</v>
      </c>
      <c r="E1371" s="2">
        <v>36742520.451000147</v>
      </c>
      <c r="F1371" s="2">
        <v>84496214.035993904</v>
      </c>
    </row>
    <row r="1372" spans="1:6">
      <c r="A1372">
        <v>1388</v>
      </c>
      <c r="B1372" s="38">
        <v>35153</v>
      </c>
      <c r="C1372" t="s">
        <v>1986</v>
      </c>
      <c r="D1372" s="2">
        <v>60329267.82273604</v>
      </c>
      <c r="E1372" s="2">
        <v>46958738.152967252</v>
      </c>
      <c r="F1372" s="2">
        <v>58715210.856885046</v>
      </c>
    </row>
    <row r="1373" spans="1:6">
      <c r="A1373">
        <v>1389</v>
      </c>
      <c r="B1373" s="38">
        <v>38625</v>
      </c>
      <c r="C1373" t="s">
        <v>1987</v>
      </c>
      <c r="D1373" s="2">
        <v>47249834.004024141</v>
      </c>
      <c r="E1373" s="2">
        <v>30911710.075457744</v>
      </c>
      <c r="F1373" s="2">
        <v>48848380.695774645</v>
      </c>
    </row>
    <row r="1374" spans="1:6">
      <c r="A1374">
        <v>1390</v>
      </c>
      <c r="B1374" s="38">
        <v>38037</v>
      </c>
      <c r="C1374" t="s">
        <v>1989</v>
      </c>
      <c r="D1374" s="2">
        <v>50447191.192266382</v>
      </c>
      <c r="E1374" s="2">
        <v>7607829.6611815253</v>
      </c>
      <c r="F1374" s="2">
        <v>8317144.3332169717</v>
      </c>
    </row>
    <row r="1375" spans="1:6">
      <c r="A1375">
        <v>1391</v>
      </c>
      <c r="B1375" s="38">
        <v>41509</v>
      </c>
      <c r="C1375" t="s">
        <v>1991</v>
      </c>
      <c r="D1375" s="2">
        <v>39751347.075599574</v>
      </c>
      <c r="E1375" s="2">
        <v>6791671.0921852086</v>
      </c>
      <c r="F1375" s="2">
        <v>59716923.536931813</v>
      </c>
    </row>
    <row r="1376" spans="1:6">
      <c r="A1376">
        <v>1392</v>
      </c>
      <c r="B1376" s="38">
        <v>37064</v>
      </c>
      <c r="C1376" t="s">
        <v>1992</v>
      </c>
      <c r="D1376" s="2">
        <v>51418056.179775283</v>
      </c>
      <c r="E1376" s="2">
        <v>195540580.90129215</v>
      </c>
      <c r="F1376" s="2">
        <v>279433198.87882024</v>
      </c>
    </row>
    <row r="1377" spans="1:6">
      <c r="A1377">
        <v>1393</v>
      </c>
      <c r="B1377" s="38">
        <v>37526</v>
      </c>
      <c r="C1377" t="s">
        <v>1993</v>
      </c>
      <c r="D1377" s="2">
        <v>50565823.204419889</v>
      </c>
      <c r="E1377" s="2">
        <v>169281165.10174587</v>
      </c>
      <c r="F1377" s="2">
        <v>242669529.2941547</v>
      </c>
    </row>
    <row r="1378" spans="1:6">
      <c r="A1378">
        <v>1394</v>
      </c>
      <c r="B1378" s="38">
        <v>40018</v>
      </c>
      <c r="C1378" t="s">
        <v>1994</v>
      </c>
      <c r="D1378" s="2">
        <v>42499983.747463442</v>
      </c>
      <c r="E1378" s="2">
        <v>99444609.207953528</v>
      </c>
      <c r="F1378" s="2">
        <v>229610531.86505285</v>
      </c>
    </row>
    <row r="1379" spans="1:6">
      <c r="A1379">
        <v>1395</v>
      </c>
      <c r="B1379" s="38">
        <v>37475</v>
      </c>
      <c r="C1379" t="s">
        <v>1995</v>
      </c>
      <c r="D1379" s="2">
        <v>50649773.104593255</v>
      </c>
      <c r="E1379" s="2">
        <v>114423563.53341451</v>
      </c>
      <c r="F1379" s="2">
        <v>159575170.47862756</v>
      </c>
    </row>
    <row r="1380" spans="1:6">
      <c r="A1380">
        <v>1396</v>
      </c>
      <c r="B1380" s="38">
        <v>34656</v>
      </c>
      <c r="C1380" t="s">
        <v>1997</v>
      </c>
      <c r="D1380" s="2">
        <v>61138370.073480301</v>
      </c>
      <c r="E1380" s="2">
        <v>121747832.10745493</v>
      </c>
      <c r="F1380" s="2">
        <v>193068537.07414833</v>
      </c>
    </row>
    <row r="1381" spans="1:6">
      <c r="A1381">
        <v>1397</v>
      </c>
      <c r="B1381" s="38">
        <v>42111</v>
      </c>
      <c r="C1381" t="s">
        <v>1998</v>
      </c>
      <c r="D1381" s="2">
        <v>38683231.966322772</v>
      </c>
      <c r="E1381" s="2">
        <v>72315441.637834489</v>
      </c>
      <c r="F1381" s="2">
        <v>109531817.66375177</v>
      </c>
    </row>
    <row r="1382" spans="1:6">
      <c r="A1382">
        <v>1398</v>
      </c>
      <c r="B1382" s="38">
        <v>35783</v>
      </c>
      <c r="C1382" t="s">
        <v>1999</v>
      </c>
      <c r="D1382" s="2">
        <v>56741562.306261621</v>
      </c>
      <c r="E1382" s="2">
        <v>92420941.885449469</v>
      </c>
      <c r="F1382" s="2">
        <v>92420941.885449469</v>
      </c>
    </row>
    <row r="1383" spans="1:6">
      <c r="A1383">
        <v>1399</v>
      </c>
      <c r="B1383" s="38">
        <v>40655</v>
      </c>
      <c r="C1383" t="s">
        <v>2001</v>
      </c>
      <c r="D1383" s="2">
        <v>40694396.77020622</v>
      </c>
      <c r="E1383" s="2">
        <v>62872539.943803191</v>
      </c>
      <c r="F1383" s="2">
        <v>125092130.79509218</v>
      </c>
    </row>
    <row r="1384" spans="1:6">
      <c r="A1384">
        <v>1400</v>
      </c>
      <c r="B1384" s="38">
        <v>40459</v>
      </c>
      <c r="C1384" t="s">
        <v>2002</v>
      </c>
      <c r="D1384" s="2">
        <v>41847067.591479167</v>
      </c>
      <c r="E1384" s="2">
        <v>58778260.091595754</v>
      </c>
      <c r="F1384" s="2">
        <v>116607775.58038233</v>
      </c>
    </row>
    <row r="1385" spans="1:6">
      <c r="A1385">
        <v>1401</v>
      </c>
      <c r="B1385" s="38">
        <v>36523</v>
      </c>
      <c r="C1385" t="s">
        <v>2004</v>
      </c>
      <c r="D1385" s="2">
        <v>54381544.860368386</v>
      </c>
      <c r="E1385" s="2">
        <v>72555343.390213892</v>
      </c>
      <c r="F1385" s="2">
        <v>105838279.93804514</v>
      </c>
    </row>
    <row r="1386" spans="1:6">
      <c r="A1386">
        <v>1402</v>
      </c>
      <c r="B1386" s="38">
        <v>41523</v>
      </c>
      <c r="C1386" t="s">
        <v>2005</v>
      </c>
      <c r="D1386" s="2">
        <v>39087990.98010242</v>
      </c>
      <c r="E1386" s="2">
        <v>43228370.995199643</v>
      </c>
      <c r="F1386" s="2">
        <v>97476971.524858117</v>
      </c>
    </row>
    <row r="1387" spans="1:6">
      <c r="A1387">
        <v>1403</v>
      </c>
      <c r="B1387" s="38">
        <v>36973</v>
      </c>
      <c r="C1387" t="s">
        <v>2007</v>
      </c>
      <c r="D1387" s="2">
        <v>51943325.766174808</v>
      </c>
      <c r="E1387" s="2">
        <v>55133772.318229295</v>
      </c>
      <c r="F1387" s="2">
        <v>78945414.374148712</v>
      </c>
    </row>
    <row r="1388" spans="1:6">
      <c r="A1388">
        <v>1404</v>
      </c>
      <c r="B1388" s="38">
        <v>37400</v>
      </c>
      <c r="C1388" t="s">
        <v>2008</v>
      </c>
      <c r="D1388" s="2">
        <v>50903303.670745276</v>
      </c>
      <c r="E1388" s="2">
        <v>52480254.529449388</v>
      </c>
      <c r="F1388" s="2">
        <v>68278289.059955508</v>
      </c>
    </row>
    <row r="1389" spans="1:6">
      <c r="A1389">
        <v>1405</v>
      </c>
      <c r="B1389" s="38">
        <v>42391</v>
      </c>
      <c r="C1389" t="s">
        <v>2010</v>
      </c>
      <c r="D1389" s="2">
        <v>38631472.758277193</v>
      </c>
      <c r="E1389" s="2">
        <v>35493155.606400579</v>
      </c>
      <c r="F1389" s="2">
        <v>112517860.83045468</v>
      </c>
    </row>
    <row r="1390" spans="1:6">
      <c r="A1390">
        <v>1406</v>
      </c>
      <c r="B1390" s="38">
        <v>39850</v>
      </c>
      <c r="C1390" t="s">
        <v>2011</v>
      </c>
      <c r="D1390" s="2">
        <v>43132497.301984511</v>
      </c>
      <c r="E1390" s="2">
        <v>36108173.749987036</v>
      </c>
      <c r="F1390" s="2">
        <v>50410001.802750327</v>
      </c>
    </row>
    <row r="1391" spans="1:6">
      <c r="A1391">
        <v>1407</v>
      </c>
      <c r="B1391" s="38">
        <v>41537</v>
      </c>
      <c r="C1391" t="s">
        <v>2012</v>
      </c>
      <c r="D1391" s="2">
        <v>39087990.98010242</v>
      </c>
      <c r="E1391" s="2">
        <v>27719170.627557669</v>
      </c>
      <c r="F1391" s="2">
        <v>101043319.70526034</v>
      </c>
    </row>
    <row r="1392" spans="1:6">
      <c r="A1392">
        <v>1408</v>
      </c>
      <c r="B1392" s="38">
        <v>37029</v>
      </c>
      <c r="C1392" t="s">
        <v>2013</v>
      </c>
      <c r="D1392" s="2">
        <v>51504862.127180643</v>
      </c>
      <c r="E1392" s="2">
        <v>32589744.883489028</v>
      </c>
      <c r="F1392" s="2">
        <v>40044395.980844125</v>
      </c>
    </row>
    <row r="1393" spans="1:6">
      <c r="A1393">
        <v>1409</v>
      </c>
      <c r="B1393" s="38">
        <v>37246</v>
      </c>
      <c r="C1393" t="s">
        <v>2014</v>
      </c>
      <c r="D1393" s="2">
        <v>51796344.086021505</v>
      </c>
      <c r="E1393" s="2">
        <v>31038092.286315791</v>
      </c>
      <c r="F1393" s="2">
        <v>33416806.674985852</v>
      </c>
    </row>
    <row r="1394" spans="1:6">
      <c r="A1394">
        <v>1410</v>
      </c>
      <c r="B1394" s="38">
        <v>36595</v>
      </c>
      <c r="C1394" t="s">
        <v>2015</v>
      </c>
      <c r="D1394" s="2">
        <v>53460362.149532713</v>
      </c>
      <c r="E1394" s="2">
        <v>26243053.068563085</v>
      </c>
      <c r="F1394" s="2">
        <v>82152127.714509353</v>
      </c>
    </row>
    <row r="1395" spans="1:6">
      <c r="A1395">
        <v>1411</v>
      </c>
      <c r="B1395" s="38">
        <v>35335</v>
      </c>
      <c r="C1395" t="s">
        <v>2017</v>
      </c>
      <c r="D1395" s="2">
        <v>58000088.719898604</v>
      </c>
      <c r="E1395" s="2">
        <v>26524650.94188213</v>
      </c>
      <c r="F1395" s="2">
        <v>26524650.94188213</v>
      </c>
    </row>
    <row r="1396" spans="1:6">
      <c r="A1396">
        <v>1412</v>
      </c>
      <c r="B1396" s="38">
        <v>37141</v>
      </c>
      <c r="C1396" t="s">
        <v>2018</v>
      </c>
      <c r="D1396" s="2">
        <v>51331542.344363429</v>
      </c>
      <c r="E1396" s="2">
        <v>22953172.026954569</v>
      </c>
      <c r="F1396" s="2">
        <v>26095017.686735839</v>
      </c>
    </row>
    <row r="1397" spans="1:6">
      <c r="A1397">
        <v>1413</v>
      </c>
      <c r="B1397" s="38">
        <v>40830</v>
      </c>
      <c r="C1397" t="s">
        <v>2019</v>
      </c>
      <c r="D1397" s="2">
        <v>40422107.490029633</v>
      </c>
      <c r="E1397" s="2">
        <v>18007697.852716841</v>
      </c>
      <c r="F1397" s="2">
        <v>29254770.570494786</v>
      </c>
    </row>
    <row r="1398" spans="1:6">
      <c r="A1398">
        <v>1414</v>
      </c>
      <c r="B1398" s="38">
        <v>35097</v>
      </c>
      <c r="C1398" t="s">
        <v>2020</v>
      </c>
      <c r="D1398" s="2">
        <v>59085952.227243379</v>
      </c>
      <c r="E1398" s="2">
        <v>15905471.871530019</v>
      </c>
      <c r="F1398" s="2">
        <v>15905471.871530019</v>
      </c>
    </row>
    <row r="1399" spans="1:6">
      <c r="A1399">
        <v>1415</v>
      </c>
      <c r="B1399" s="38">
        <v>39731</v>
      </c>
      <c r="C1399" t="s">
        <v>2021</v>
      </c>
      <c r="D1399" s="2">
        <v>42260180.170196652</v>
      </c>
      <c r="E1399" s="2">
        <v>8754188.5374862049</v>
      </c>
      <c r="F1399" s="2">
        <v>19829192.734699152</v>
      </c>
    </row>
    <row r="1400" spans="1:6">
      <c r="A1400">
        <v>1416</v>
      </c>
      <c r="B1400" s="38">
        <v>35734</v>
      </c>
      <c r="C1400" t="s">
        <v>2023</v>
      </c>
      <c r="D1400" s="2">
        <v>56636225.247524753</v>
      </c>
      <c r="E1400" s="2">
        <v>9694395.8479331695</v>
      </c>
      <c r="F1400" s="2">
        <v>9694395.8479331695</v>
      </c>
    </row>
    <row r="1401" spans="1:6">
      <c r="A1401">
        <v>1417</v>
      </c>
      <c r="B1401" s="38">
        <v>37225</v>
      </c>
      <c r="C1401" t="s">
        <v>2024</v>
      </c>
      <c r="D1401" s="2">
        <v>51591961.668545663</v>
      </c>
      <c r="E1401" s="2">
        <v>846344.40824126266</v>
      </c>
      <c r="F1401" s="2">
        <v>846344.40824126266</v>
      </c>
    </row>
    <row r="1402" spans="1:6">
      <c r="A1402">
        <v>1418</v>
      </c>
      <c r="B1402" s="38">
        <v>39686</v>
      </c>
      <c r="C1402" t="s">
        <v>2026</v>
      </c>
      <c r="D1402" s="2">
        <v>41775439.781638257</v>
      </c>
      <c r="E1402" s="2">
        <v>0</v>
      </c>
      <c r="F1402" s="2">
        <v>6016807.7557351906</v>
      </c>
    </row>
    <row r="1403" spans="1:6">
      <c r="A1403">
        <v>1419</v>
      </c>
      <c r="B1403" s="38">
        <v>41047</v>
      </c>
      <c r="C1403" t="s">
        <v>2027</v>
      </c>
      <c r="D1403" s="2">
        <v>39301122.642125189</v>
      </c>
      <c r="E1403" s="2">
        <v>43128740.722576857</v>
      </c>
      <c r="F1403" s="2">
        <v>126733750.62350586</v>
      </c>
    </row>
    <row r="1404" spans="1:6">
      <c r="A1404">
        <v>1420</v>
      </c>
      <c r="B1404" s="38">
        <v>41166</v>
      </c>
      <c r="C1404" t="s">
        <v>2028</v>
      </c>
      <c r="D1404" s="2">
        <v>39030744.532360725</v>
      </c>
      <c r="E1404" s="2">
        <v>16910365.661483876</v>
      </c>
      <c r="F1404" s="2">
        <v>61191892.31692645</v>
      </c>
    </row>
    <row r="1405" spans="1:6">
      <c r="A1405">
        <v>1421</v>
      </c>
      <c r="B1405" s="38">
        <v>39725</v>
      </c>
      <c r="C1405" t="s">
        <v>2029</v>
      </c>
      <c r="D1405" s="2">
        <v>41704125.167957224</v>
      </c>
      <c r="E1405" s="2">
        <v>10891344.790523287</v>
      </c>
      <c r="F1405" s="2">
        <v>10913479.11594243</v>
      </c>
    </row>
    <row r="1406" spans="1:6">
      <c r="A1406">
        <v>1422</v>
      </c>
      <c r="B1406" s="38">
        <v>39773</v>
      </c>
      <c r="C1406" t="s">
        <v>6943</v>
      </c>
      <c r="D1406" s="2">
        <v>41951564.081440501</v>
      </c>
      <c r="E1406" s="2">
        <v>218567483.32570082</v>
      </c>
      <c r="F1406" s="2">
        <v>456115726.1886642</v>
      </c>
    </row>
    <row r="1407" spans="1:6">
      <c r="A1407">
        <v>1423</v>
      </c>
      <c r="B1407" s="38">
        <v>41493</v>
      </c>
      <c r="C1407" t="s">
        <v>2031</v>
      </c>
      <c r="D1407" s="2">
        <v>38103622.844486631</v>
      </c>
      <c r="E1407" s="2">
        <v>154880021.30823895</v>
      </c>
      <c r="F1407" s="2">
        <v>275804604.65726858</v>
      </c>
    </row>
    <row r="1408" spans="1:6">
      <c r="A1408">
        <v>1424</v>
      </c>
      <c r="B1408" s="38">
        <v>42333</v>
      </c>
      <c r="C1408" t="s">
        <v>2032</v>
      </c>
      <c r="D1408" s="2">
        <v>37548290.187750705</v>
      </c>
      <c r="E1408" s="2">
        <v>111394188.77284947</v>
      </c>
      <c r="F1408" s="2">
        <v>176139618.88037637</v>
      </c>
    </row>
    <row r="1409" spans="1:6">
      <c r="A1409">
        <v>1425</v>
      </c>
      <c r="B1409" s="38">
        <v>40438</v>
      </c>
      <c r="C1409" t="s">
        <v>2034</v>
      </c>
      <c r="D1409" s="2">
        <v>40796565.63159509</v>
      </c>
      <c r="E1409" s="2">
        <v>101645483.45984921</v>
      </c>
      <c r="F1409" s="2">
        <v>168221750.64660159</v>
      </c>
    </row>
    <row r="1410" spans="1:6">
      <c r="A1410">
        <v>1426</v>
      </c>
      <c r="B1410" s="38">
        <v>40809</v>
      </c>
      <c r="C1410" t="s">
        <v>2035</v>
      </c>
      <c r="D1410" s="2">
        <v>39277183.997461312</v>
      </c>
      <c r="E1410" s="2">
        <v>76735705.928833038</v>
      </c>
      <c r="F1410" s="2">
        <v>101981322.94457641</v>
      </c>
    </row>
    <row r="1411" spans="1:6">
      <c r="A1411">
        <v>1427</v>
      </c>
      <c r="B1411" s="38">
        <v>39703</v>
      </c>
      <c r="C1411" t="s">
        <v>2036</v>
      </c>
      <c r="D1411" s="2">
        <v>40732419.794956647</v>
      </c>
      <c r="E1411" s="2">
        <v>66443765.699304797</v>
      </c>
      <c r="F1411" s="2">
        <v>185131928.21971545</v>
      </c>
    </row>
    <row r="1412" spans="1:6">
      <c r="A1412">
        <v>1428</v>
      </c>
      <c r="B1412" s="38">
        <v>39542</v>
      </c>
      <c r="C1412" t="s">
        <v>2037</v>
      </c>
      <c r="D1412" s="2">
        <v>41483272.275315024</v>
      </c>
      <c r="E1412" s="2">
        <v>53823718.354114778</v>
      </c>
      <c r="F1412" s="2">
        <v>114199440.39290485</v>
      </c>
    </row>
    <row r="1413" spans="1:6">
      <c r="A1413">
        <v>1429</v>
      </c>
      <c r="B1413" s="38">
        <v>42412</v>
      </c>
      <c r="C1413" t="s">
        <v>2038</v>
      </c>
      <c r="D1413" s="2">
        <v>37583920.611021847</v>
      </c>
      <c r="E1413" s="2">
        <v>47582780.37117216</v>
      </c>
      <c r="F1413" s="2">
        <v>101167718.95861433</v>
      </c>
    </row>
    <row r="1414" spans="1:6">
      <c r="A1414">
        <v>1430</v>
      </c>
      <c r="B1414" s="38">
        <v>40235</v>
      </c>
      <c r="C1414" t="s">
        <v>2040</v>
      </c>
      <c r="D1414" s="2">
        <v>41116175.527472883</v>
      </c>
      <c r="E1414" s="2">
        <v>49867787.93718309</v>
      </c>
      <c r="F1414" s="2">
        <v>62129774.953654364</v>
      </c>
    </row>
    <row r="1415" spans="1:6">
      <c r="A1415">
        <v>1431</v>
      </c>
      <c r="B1415" s="38">
        <v>40571</v>
      </c>
      <c r="C1415" t="s">
        <v>2041</v>
      </c>
      <c r="D1415" s="2">
        <v>40466077.566829987</v>
      </c>
      <c r="E1415" s="2">
        <v>36143461.631841362</v>
      </c>
      <c r="F1415" s="2">
        <v>106244219.27278712</v>
      </c>
    </row>
    <row r="1416" spans="1:6">
      <c r="A1416">
        <v>1432</v>
      </c>
      <c r="B1416" s="38">
        <v>39647</v>
      </c>
      <c r="C1416" t="s">
        <v>2042</v>
      </c>
      <c r="D1416" s="2">
        <v>40513724.973177426</v>
      </c>
      <c r="E1416" s="2">
        <v>32964997.502791364</v>
      </c>
      <c r="F1416" s="2">
        <v>73395491.95535633</v>
      </c>
    </row>
    <row r="1417" spans="1:6">
      <c r="A1417">
        <v>1433</v>
      </c>
      <c r="B1417" s="38">
        <v>36511</v>
      </c>
      <c r="C1417" t="s">
        <v>2043</v>
      </c>
      <c r="D1417" s="2">
        <v>52950451.574569218</v>
      </c>
      <c r="E1417" s="2">
        <v>32129439.582144976</v>
      </c>
      <c r="F1417" s="2">
        <v>69331893.060641706</v>
      </c>
    </row>
    <row r="1418" spans="1:6">
      <c r="A1418">
        <v>1434</v>
      </c>
      <c r="B1418" s="38">
        <v>42153</v>
      </c>
      <c r="C1418" t="s">
        <v>2044</v>
      </c>
      <c r="D1418" s="2">
        <v>37474237.295262933</v>
      </c>
      <c r="E1418" s="2">
        <v>21321858.588297136</v>
      </c>
      <c r="F1418" s="2">
        <v>25255406.726296756</v>
      </c>
    </row>
    <row r="1419" spans="1:6">
      <c r="A1419">
        <v>1435</v>
      </c>
      <c r="B1419" s="38">
        <v>40178</v>
      </c>
      <c r="C1419" t="s">
        <v>2046</v>
      </c>
      <c r="D1419" s="2">
        <v>40709308.679364108</v>
      </c>
      <c r="E1419" s="2">
        <v>0</v>
      </c>
      <c r="F1419" s="2">
        <v>16729852.881930456</v>
      </c>
    </row>
    <row r="1420" spans="1:6">
      <c r="A1420">
        <v>1436</v>
      </c>
      <c r="B1420" s="38">
        <v>40585</v>
      </c>
      <c r="C1420" t="s">
        <v>2047</v>
      </c>
      <c r="D1420" s="2">
        <v>39179192.893194586</v>
      </c>
      <c r="E1420" s="2">
        <v>108795906.27814505</v>
      </c>
      <c r="F1420" s="2">
        <v>210847154.76723045</v>
      </c>
    </row>
    <row r="1421" spans="1:6">
      <c r="A1421">
        <v>1437</v>
      </c>
      <c r="B1421" s="38">
        <v>37302</v>
      </c>
      <c r="C1421" t="s">
        <v>2048</v>
      </c>
      <c r="D1421" s="2">
        <v>48766636.670416199</v>
      </c>
      <c r="E1421" s="2">
        <v>96214719.663908884</v>
      </c>
      <c r="F1421" s="2">
        <v>138479138.11160293</v>
      </c>
    </row>
    <row r="1422" spans="1:6">
      <c r="A1422">
        <v>1438</v>
      </c>
      <c r="B1422" s="38">
        <v>36420</v>
      </c>
      <c r="C1422" t="s">
        <v>2049</v>
      </c>
      <c r="D1422" s="2">
        <v>51642096.486003578</v>
      </c>
      <c r="E1422" s="2">
        <v>97844831.364324003</v>
      </c>
      <c r="F1422" s="2">
        <v>168479695.99714711</v>
      </c>
    </row>
    <row r="1423" spans="1:6">
      <c r="A1423">
        <v>1439</v>
      </c>
      <c r="B1423" s="38">
        <v>30596</v>
      </c>
      <c r="C1423" t="s">
        <v>2050</v>
      </c>
      <c r="D1423" s="2">
        <v>85848594.059405953</v>
      </c>
      <c r="E1423" s="2">
        <v>132349915.84158418</v>
      </c>
      <c r="F1423" s="2">
        <v>381549306.93069309</v>
      </c>
    </row>
    <row r="1424" spans="1:6">
      <c r="A1424">
        <v>1440</v>
      </c>
      <c r="B1424" s="38">
        <v>40263</v>
      </c>
      <c r="C1424" t="s">
        <v>2051</v>
      </c>
      <c r="D1424" s="2">
        <v>39841327.752020627</v>
      </c>
      <c r="E1424" s="2">
        <v>55633831.346301772</v>
      </c>
      <c r="F1424" s="2">
        <v>73006743.022593305</v>
      </c>
    </row>
    <row r="1425" spans="1:6">
      <c r="A1425">
        <v>1441</v>
      </c>
      <c r="B1425" s="38">
        <v>35552</v>
      </c>
      <c r="C1425" t="s">
        <v>2052</v>
      </c>
      <c r="D1425" s="2">
        <v>54158076.20237352</v>
      </c>
      <c r="E1425" s="2">
        <v>75458965.083272964</v>
      </c>
      <c r="F1425" s="2">
        <v>75458965.083272964</v>
      </c>
    </row>
    <row r="1426" spans="1:6">
      <c r="A1426">
        <v>1442</v>
      </c>
      <c r="B1426" s="38">
        <v>41894</v>
      </c>
      <c r="C1426" t="s">
        <v>2053</v>
      </c>
      <c r="D1426" s="2">
        <v>36426801.551058479</v>
      </c>
      <c r="E1426" s="2">
        <v>42522758.996303007</v>
      </c>
      <c r="F1426" s="2">
        <v>58510077.454823121</v>
      </c>
    </row>
    <row r="1427" spans="1:6">
      <c r="A1427">
        <v>1443</v>
      </c>
      <c r="B1427" s="38">
        <v>37715</v>
      </c>
      <c r="C1427" t="s">
        <v>2054</v>
      </c>
      <c r="D1427" s="2">
        <v>47174689.880304679</v>
      </c>
      <c r="E1427" s="2">
        <v>34725813.38411317</v>
      </c>
      <c r="F1427" s="2">
        <v>57392899.371833518</v>
      </c>
    </row>
    <row r="1428" spans="1:6">
      <c r="A1428">
        <v>1444</v>
      </c>
      <c r="B1428" s="38">
        <v>36581</v>
      </c>
      <c r="C1428" t="s">
        <v>2056</v>
      </c>
      <c r="D1428" s="2">
        <v>51064240.282685503</v>
      </c>
      <c r="E1428" s="2">
        <v>33136123.112408713</v>
      </c>
      <c r="F1428" s="2">
        <v>33136123.112408713</v>
      </c>
    </row>
    <row r="1429" spans="1:6">
      <c r="A1429">
        <v>1445</v>
      </c>
      <c r="B1429" s="38">
        <v>36518</v>
      </c>
      <c r="C1429" t="s">
        <v>2057</v>
      </c>
      <c r="D1429" s="2">
        <v>51519358.28877005</v>
      </c>
      <c r="E1429" s="2">
        <v>20576764.439150326</v>
      </c>
      <c r="F1429" s="2">
        <v>20576764.439150326</v>
      </c>
    </row>
    <row r="1430" spans="1:6">
      <c r="A1430">
        <v>1446</v>
      </c>
      <c r="B1430" s="38">
        <v>35419</v>
      </c>
      <c r="C1430" t="s">
        <v>2059</v>
      </c>
      <c r="D1430" s="2">
        <v>54670290.037831023</v>
      </c>
      <c r="E1430" s="2">
        <v>19822142.673852459</v>
      </c>
      <c r="F1430" s="2">
        <v>19822142.673852459</v>
      </c>
    </row>
    <row r="1431" spans="1:6">
      <c r="A1431">
        <v>1447</v>
      </c>
      <c r="B1431" s="38">
        <v>35727</v>
      </c>
      <c r="C1431" t="s">
        <v>2061</v>
      </c>
      <c r="D1431" s="2">
        <v>53655371.287128717</v>
      </c>
      <c r="E1431" s="2">
        <v>18679188.977605198</v>
      </c>
      <c r="F1431" s="2">
        <v>18679188.977605198</v>
      </c>
    </row>
    <row r="1432" spans="1:6">
      <c r="A1432">
        <v>1448</v>
      </c>
      <c r="B1432" s="38">
        <v>36553</v>
      </c>
      <c r="C1432" t="s">
        <v>2063</v>
      </c>
      <c r="D1432" s="2">
        <v>51366753.554502368</v>
      </c>
      <c r="E1432" s="2">
        <v>4215505.3759774882</v>
      </c>
      <c r="F1432" s="2">
        <v>4215505.3759774882</v>
      </c>
    </row>
    <row r="1433" spans="1:6">
      <c r="A1433">
        <v>1449</v>
      </c>
      <c r="B1433" s="38">
        <v>42391</v>
      </c>
      <c r="C1433" t="s">
        <v>2064</v>
      </c>
      <c r="D1433" s="2">
        <v>36598237.349946819</v>
      </c>
      <c r="E1433" s="2">
        <v>2723963.0913952626</v>
      </c>
      <c r="F1433" s="2">
        <v>159441437.90643519</v>
      </c>
    </row>
    <row r="1434" spans="1:6">
      <c r="A1434">
        <v>1450</v>
      </c>
      <c r="B1434" s="38">
        <v>40669</v>
      </c>
      <c r="C1434" t="s">
        <v>2065</v>
      </c>
      <c r="D1434" s="2">
        <v>38372076.968012601</v>
      </c>
      <c r="E1434" s="2">
        <v>1139793.5153475774</v>
      </c>
      <c r="F1434" s="2">
        <v>4285937.160211361</v>
      </c>
    </row>
    <row r="1435" spans="1:6">
      <c r="A1435">
        <v>1451</v>
      </c>
      <c r="B1435" s="38">
        <v>37708</v>
      </c>
      <c r="C1435" t="s">
        <v>2066</v>
      </c>
      <c r="D1435" s="2">
        <v>46026197.611292079</v>
      </c>
      <c r="E1435" s="2">
        <v>49410467.309902288</v>
      </c>
      <c r="F1435" s="2">
        <v>50058412.874837145</v>
      </c>
    </row>
    <row r="1436" spans="1:6">
      <c r="A1436">
        <v>1452</v>
      </c>
      <c r="B1436" s="38">
        <v>39969</v>
      </c>
      <c r="C1436" t="s">
        <v>2067</v>
      </c>
      <c r="D1436" s="2">
        <v>39082654.513591073</v>
      </c>
      <c r="E1436" s="2">
        <v>309671416.38838071</v>
      </c>
      <c r="F1436" s="2">
        <v>520094195.9421863</v>
      </c>
    </row>
    <row r="1437" spans="1:6">
      <c r="A1437">
        <v>1453</v>
      </c>
      <c r="B1437" s="38">
        <v>40137</v>
      </c>
      <c r="C1437" t="s">
        <v>2068</v>
      </c>
      <c r="D1437" s="2">
        <v>38967572.689871952</v>
      </c>
      <c r="E1437" s="2">
        <v>284974841.36354178</v>
      </c>
      <c r="F1437" s="2">
        <v>340360364.26885778</v>
      </c>
    </row>
    <row r="1438" spans="1:6">
      <c r="A1438">
        <v>1454</v>
      </c>
      <c r="B1438" s="38">
        <v>32682</v>
      </c>
      <c r="C1438" t="s">
        <v>2070</v>
      </c>
      <c r="D1438" s="2">
        <v>67927921.031426266</v>
      </c>
      <c r="E1438" s="2">
        <v>487506896.9554553</v>
      </c>
      <c r="F1438" s="2">
        <v>798345063.59526193</v>
      </c>
    </row>
    <row r="1439" spans="1:6">
      <c r="A1439">
        <v>1455</v>
      </c>
      <c r="B1439" s="38">
        <v>36321</v>
      </c>
      <c r="C1439" t="s">
        <v>2071</v>
      </c>
      <c r="D1439" s="2">
        <v>50721149.217809878</v>
      </c>
      <c r="E1439" s="2">
        <v>298588282.74672085</v>
      </c>
      <c r="F1439" s="2">
        <v>449726512.50606507</v>
      </c>
    </row>
    <row r="1440" spans="1:6">
      <c r="A1440">
        <v>1456</v>
      </c>
      <c r="B1440" s="38">
        <v>40534</v>
      </c>
      <c r="C1440" t="s">
        <v>2072</v>
      </c>
      <c r="D1440" s="2">
        <v>38461052.38184315</v>
      </c>
      <c r="E1440" s="2">
        <v>188176748.15226367</v>
      </c>
      <c r="F1440" s="2">
        <v>277223889.7868135</v>
      </c>
    </row>
    <row r="1441" spans="1:6">
      <c r="A1441">
        <v>1457</v>
      </c>
      <c r="B1441" s="38">
        <v>33739</v>
      </c>
      <c r="C1441" t="s">
        <v>2074</v>
      </c>
      <c r="D1441" s="2">
        <v>60342555.476020053</v>
      </c>
      <c r="E1441" s="2">
        <v>249527719.91790268</v>
      </c>
      <c r="F1441" s="2">
        <v>551186142.44810319</v>
      </c>
    </row>
    <row r="1442" spans="1:6">
      <c r="A1442">
        <v>1458</v>
      </c>
      <c r="B1442" s="38">
        <v>36056</v>
      </c>
      <c r="C1442" t="s">
        <v>2076</v>
      </c>
      <c r="D1442" s="2">
        <v>51527231.051344745</v>
      </c>
      <c r="E1442" s="2">
        <v>207856233.22122252</v>
      </c>
      <c r="F1442" s="2">
        <v>361132279.33985335</v>
      </c>
    </row>
    <row r="1443" spans="1:6">
      <c r="A1443">
        <v>1459</v>
      </c>
      <c r="B1443" s="38">
        <v>41313</v>
      </c>
      <c r="C1443" t="s">
        <v>2077</v>
      </c>
      <c r="D1443" s="2">
        <v>36309601.750471644</v>
      </c>
      <c r="E1443" s="2">
        <v>139539791.36807284</v>
      </c>
      <c r="F1443" s="2">
        <v>181923115.98612198</v>
      </c>
    </row>
    <row r="1444" spans="1:6">
      <c r="A1444">
        <v>1460</v>
      </c>
      <c r="B1444" s="38">
        <v>38898</v>
      </c>
      <c r="C1444" t="s">
        <v>2079</v>
      </c>
      <c r="D1444" s="2">
        <v>41546845.736816168</v>
      </c>
      <c r="E1444" s="2">
        <v>148073504.25027108</v>
      </c>
      <c r="F1444" s="2">
        <v>387066030.56291276</v>
      </c>
    </row>
    <row r="1445" spans="1:6">
      <c r="A1445">
        <v>1461</v>
      </c>
      <c r="B1445" s="38">
        <v>40732</v>
      </c>
      <c r="C1445" t="s">
        <v>2080</v>
      </c>
      <c r="D1445" s="2">
        <v>37313121.342764318</v>
      </c>
      <c r="E1445" s="2">
        <v>125306586.12630466</v>
      </c>
      <c r="F1445" s="2">
        <v>226456106.32719699</v>
      </c>
    </row>
    <row r="1446" spans="1:6">
      <c r="A1446">
        <v>1462</v>
      </c>
      <c r="B1446" s="38">
        <v>36980</v>
      </c>
      <c r="C1446" t="s">
        <v>2082</v>
      </c>
      <c r="D1446" s="2">
        <v>47842536.889897853</v>
      </c>
      <c r="E1446" s="2">
        <v>154042118.09810445</v>
      </c>
      <c r="F1446" s="2">
        <v>270231136.25928497</v>
      </c>
    </row>
    <row r="1447" spans="1:6">
      <c r="A1447">
        <v>1463</v>
      </c>
      <c r="B1447" s="38">
        <v>42202</v>
      </c>
      <c r="C1447" t="s">
        <v>2083</v>
      </c>
      <c r="D1447" s="2">
        <v>35322496.165997639</v>
      </c>
      <c r="E1447" s="2">
        <v>111052040.71538714</v>
      </c>
      <c r="F1447" s="2">
        <v>141856992.47380307</v>
      </c>
    </row>
    <row r="1448" spans="1:6">
      <c r="A1448">
        <v>1464</v>
      </c>
      <c r="B1448" s="38">
        <v>41621</v>
      </c>
      <c r="C1448" t="s">
        <v>2084</v>
      </c>
      <c r="D1448" s="2">
        <v>36172028.2000781</v>
      </c>
      <c r="E1448" s="2">
        <v>86089180.112907588</v>
      </c>
      <c r="F1448" s="2">
        <v>118812219.89291953</v>
      </c>
    </row>
    <row r="1449" spans="1:6">
      <c r="A1449">
        <v>1465</v>
      </c>
      <c r="B1449" s="38">
        <v>29196</v>
      </c>
      <c r="C1449" t="s">
        <v>2085</v>
      </c>
      <c r="D1449" s="2">
        <v>109906844.85006519</v>
      </c>
      <c r="E1449" s="2">
        <v>258307638.89136896</v>
      </c>
      <c r="F1449" s="2">
        <v>436487183.83311599</v>
      </c>
    </row>
    <row r="1450" spans="1:6">
      <c r="A1450">
        <v>1466</v>
      </c>
      <c r="B1450" s="38">
        <v>39528</v>
      </c>
      <c r="C1450">
        <v>21</v>
      </c>
      <c r="D1450" s="2">
        <v>39478920.797272488</v>
      </c>
      <c r="E1450" s="2">
        <v>91545261.222626537</v>
      </c>
      <c r="F1450" s="2">
        <v>178052788.81362632</v>
      </c>
    </row>
    <row r="1451" spans="1:6">
      <c r="A1451">
        <v>1467</v>
      </c>
      <c r="B1451" s="38">
        <v>39571</v>
      </c>
      <c r="C1451" t="s">
        <v>2086</v>
      </c>
      <c r="D1451" s="2">
        <v>38913249.196794562</v>
      </c>
      <c r="E1451" s="2">
        <v>89253258.392287374</v>
      </c>
      <c r="F1451" s="2">
        <v>242969556.1086266</v>
      </c>
    </row>
    <row r="1452" spans="1:6">
      <c r="A1452">
        <v>1468</v>
      </c>
      <c r="B1452" s="38">
        <v>33557</v>
      </c>
      <c r="C1452" t="s">
        <v>2088</v>
      </c>
      <c r="D1452" s="2">
        <v>61174564.586357035</v>
      </c>
      <c r="E1452" s="2">
        <v>138240479.02436137</v>
      </c>
      <c r="F1452" s="2">
        <v>318618052.31899124</v>
      </c>
    </row>
    <row r="1453" spans="1:6">
      <c r="A1453">
        <v>1469</v>
      </c>
      <c r="B1453" s="38">
        <v>35384</v>
      </c>
      <c r="C1453" t="s">
        <v>2089</v>
      </c>
      <c r="D1453" s="2">
        <v>53151670.870113499</v>
      </c>
      <c r="E1453" s="2">
        <v>119540194.36962169</v>
      </c>
      <c r="F1453" s="2">
        <v>351888927.03040355</v>
      </c>
    </row>
    <row r="1454" spans="1:6">
      <c r="A1454">
        <v>1470</v>
      </c>
      <c r="B1454" s="38">
        <v>38436</v>
      </c>
      <c r="C1454" t="s">
        <v>2091</v>
      </c>
      <c r="D1454" s="2">
        <v>43610217.278841175</v>
      </c>
      <c r="E1454" s="2">
        <v>85869624.275550947</v>
      </c>
      <c r="F1454" s="2">
        <v>127237030.38005173</v>
      </c>
    </row>
    <row r="1455" spans="1:6">
      <c r="A1455">
        <v>1471</v>
      </c>
      <c r="B1455" s="38">
        <v>41264</v>
      </c>
      <c r="C1455" t="s">
        <v>2092</v>
      </c>
      <c r="D1455" s="2">
        <v>36715236.431897074</v>
      </c>
      <c r="E1455" s="2">
        <v>70854642.021441549</v>
      </c>
      <c r="F1455" s="2">
        <v>94642629.379863322</v>
      </c>
    </row>
    <row r="1456" spans="1:6">
      <c r="A1456">
        <v>1472</v>
      </c>
      <c r="B1456" s="38">
        <v>35692</v>
      </c>
      <c r="C1456" t="s">
        <v>2094</v>
      </c>
      <c r="D1456" s="2">
        <v>52294385.856079407</v>
      </c>
      <c r="E1456" s="2">
        <v>96527931.298889577</v>
      </c>
      <c r="F1456" s="2">
        <v>188566050.40558934</v>
      </c>
    </row>
    <row r="1457" spans="1:6">
      <c r="A1457">
        <v>1473</v>
      </c>
      <c r="B1457" s="38">
        <v>38562</v>
      </c>
      <c r="C1457" t="s">
        <v>2095</v>
      </c>
      <c r="D1457" s="2">
        <v>43141530.194472879</v>
      </c>
      <c r="E1457" s="2">
        <v>78812739.581688851</v>
      </c>
      <c r="F1457" s="2">
        <v>102441854.87833676</v>
      </c>
    </row>
    <row r="1458" spans="1:6">
      <c r="A1458">
        <v>1474</v>
      </c>
      <c r="B1458" s="38">
        <v>35692</v>
      </c>
      <c r="C1458" t="s">
        <v>2096</v>
      </c>
      <c r="D1458" s="2">
        <v>52294385.856079407</v>
      </c>
      <c r="E1458" s="2">
        <v>95364892.204447895</v>
      </c>
      <c r="F1458" s="2">
        <v>124350923.22181763</v>
      </c>
    </row>
    <row r="1459" spans="1:6">
      <c r="A1459">
        <v>1475</v>
      </c>
      <c r="B1459" s="38">
        <v>40298</v>
      </c>
      <c r="C1459" t="s">
        <v>6944</v>
      </c>
      <c r="D1459" s="2">
        <v>38667463.269865006</v>
      </c>
      <c r="E1459" s="2">
        <v>69684304.888252333</v>
      </c>
      <c r="F1459" s="2">
        <v>130065879.87978938</v>
      </c>
    </row>
    <row r="1460" spans="1:6">
      <c r="A1460">
        <v>1476</v>
      </c>
      <c r="B1460" s="38">
        <v>36756</v>
      </c>
      <c r="C1460" t="s">
        <v>2100</v>
      </c>
      <c r="D1460" s="2">
        <v>48783883.101851851</v>
      </c>
      <c r="E1460" s="2">
        <v>85414952.438883096</v>
      </c>
      <c r="F1460" s="2">
        <v>119745234.46630786</v>
      </c>
    </row>
    <row r="1461" spans="1:6">
      <c r="A1461">
        <v>1477</v>
      </c>
      <c r="B1461" s="38">
        <v>34887</v>
      </c>
      <c r="C1461" t="s">
        <v>2101</v>
      </c>
      <c r="D1461" s="2">
        <v>55277737.704918034</v>
      </c>
      <c r="E1461" s="2">
        <v>94847830.852439344</v>
      </c>
      <c r="F1461" s="2">
        <v>179027928.55735737</v>
      </c>
    </row>
    <row r="1462" spans="1:6">
      <c r="A1462">
        <v>1478</v>
      </c>
      <c r="B1462" s="38">
        <v>38814</v>
      </c>
      <c r="C1462" t="s">
        <v>2102</v>
      </c>
      <c r="D1462" s="2">
        <v>41835508.684863523</v>
      </c>
      <c r="E1462" s="2">
        <v>71531254.005766749</v>
      </c>
      <c r="F1462" s="2">
        <v>77770687.832645163</v>
      </c>
    </row>
    <row r="1463" spans="1:6">
      <c r="A1463">
        <v>1479</v>
      </c>
      <c r="B1463" s="38">
        <v>40459</v>
      </c>
      <c r="C1463" t="s">
        <v>2103</v>
      </c>
      <c r="D1463" s="2">
        <v>38543351.728993967</v>
      </c>
      <c r="E1463" s="2">
        <v>65743409.360247083</v>
      </c>
      <c r="F1463" s="2">
        <v>66488654.977074765</v>
      </c>
    </row>
    <row r="1464" spans="1:6">
      <c r="A1464">
        <v>1480</v>
      </c>
      <c r="B1464" s="38">
        <v>35867</v>
      </c>
      <c r="C1464" t="s">
        <v>2105</v>
      </c>
      <c r="D1464" s="2">
        <v>51971979.038224414</v>
      </c>
      <c r="E1464" s="2">
        <v>84592813.860400736</v>
      </c>
      <c r="F1464" s="2">
        <v>84592813.860400736</v>
      </c>
    </row>
    <row r="1465" spans="1:6">
      <c r="A1465">
        <v>1481</v>
      </c>
      <c r="B1465" s="38">
        <v>40746</v>
      </c>
      <c r="C1465" t="s">
        <v>2106</v>
      </c>
      <c r="D1465" s="2">
        <v>37313121.342764318</v>
      </c>
      <c r="E1465" s="2">
        <v>59490712.321783625</v>
      </c>
      <c r="F1465" s="2">
        <v>156284293.40667576</v>
      </c>
    </row>
    <row r="1466" spans="1:6">
      <c r="A1466">
        <v>1482</v>
      </c>
      <c r="B1466" s="38">
        <v>42510</v>
      </c>
      <c r="C1466" t="s">
        <v>2107</v>
      </c>
      <c r="D1466" s="2">
        <v>35089890.77407217</v>
      </c>
      <c r="E1466" s="2">
        <v>55482862.030211963</v>
      </c>
      <c r="F1466" s="2">
        <v>104712619.3036098</v>
      </c>
    </row>
    <row r="1467" spans="1:6">
      <c r="A1467">
        <v>1483</v>
      </c>
      <c r="B1467" s="38">
        <v>39164</v>
      </c>
      <c r="C1467" t="s">
        <v>2108</v>
      </c>
      <c r="D1467" s="2">
        <v>41050756.749386422</v>
      </c>
      <c r="E1467" s="2">
        <v>63510327.148476765</v>
      </c>
      <c r="F1467" s="2">
        <v>112708978.84293312</v>
      </c>
    </row>
    <row r="1468" spans="1:6">
      <c r="A1468">
        <v>1484</v>
      </c>
      <c r="B1468" s="38">
        <v>37918</v>
      </c>
      <c r="C1468" t="s">
        <v>2109</v>
      </c>
      <c r="D1468" s="2">
        <v>45566783.783783786</v>
      </c>
      <c r="E1468" s="2">
        <v>68133717.829805404</v>
      </c>
      <c r="F1468" s="2">
        <v>69383406.403697297</v>
      </c>
    </row>
    <row r="1469" spans="1:6">
      <c r="A1469">
        <v>1485</v>
      </c>
      <c r="B1469" s="38">
        <v>40142</v>
      </c>
      <c r="C1469" t="s">
        <v>2110</v>
      </c>
      <c r="D1469" s="2">
        <v>38967572.689871952</v>
      </c>
      <c r="E1469" s="2">
        <v>55102441.303471543</v>
      </c>
      <c r="F1469" s="2">
        <v>105885253.69256228</v>
      </c>
    </row>
    <row r="1470" spans="1:6">
      <c r="A1470">
        <v>1486</v>
      </c>
      <c r="B1470" s="38">
        <v>33926</v>
      </c>
      <c r="C1470" t="s">
        <v>2112</v>
      </c>
      <c r="D1470" s="2">
        <v>59365176.056338027</v>
      </c>
      <c r="E1470" s="2">
        <v>81703291.079084516</v>
      </c>
      <c r="F1470" s="2">
        <v>81703291.079084516</v>
      </c>
    </row>
    <row r="1471" spans="1:6">
      <c r="A1471">
        <v>1487</v>
      </c>
      <c r="B1471" s="38">
        <v>42146</v>
      </c>
      <c r="C1471" t="s">
        <v>6945</v>
      </c>
      <c r="D1471" s="2">
        <v>35448602.84687034</v>
      </c>
      <c r="E1471" s="2">
        <v>48032983.459662333</v>
      </c>
      <c r="F1471" s="2">
        <v>97053337.110763028</v>
      </c>
    </row>
    <row r="1472" spans="1:6">
      <c r="A1472">
        <v>1488</v>
      </c>
      <c r="B1472" s="38">
        <v>39836</v>
      </c>
      <c r="C1472" t="s">
        <v>2114</v>
      </c>
      <c r="D1472" s="2">
        <v>39924861.349890836</v>
      </c>
      <c r="E1472" s="2">
        <v>52247173.59654358</v>
      </c>
      <c r="F1472" s="2">
        <v>101639930.63797995</v>
      </c>
    </row>
    <row r="1473" spans="1:6">
      <c r="A1473">
        <v>1489</v>
      </c>
      <c r="B1473" s="38">
        <v>38562</v>
      </c>
      <c r="C1473" t="s">
        <v>2115</v>
      </c>
      <c r="D1473" s="2">
        <v>43141530.194472879</v>
      </c>
      <c r="E1473" s="2">
        <v>54105473.071335725</v>
      </c>
      <c r="F1473" s="2">
        <v>72594700.297538385</v>
      </c>
    </row>
    <row r="1474" spans="1:6">
      <c r="A1474">
        <v>1490</v>
      </c>
      <c r="B1474" s="38">
        <v>39266</v>
      </c>
      <c r="C1474" t="s">
        <v>2116</v>
      </c>
      <c r="D1474" s="2">
        <v>40469973.451624826</v>
      </c>
      <c r="E1474" s="2">
        <v>50645070.618457124</v>
      </c>
      <c r="F1474" s="2">
        <v>81156273.943053007</v>
      </c>
    </row>
    <row r="1475" spans="1:6">
      <c r="A1475">
        <v>1491</v>
      </c>
      <c r="B1475" s="38">
        <v>35489</v>
      </c>
      <c r="C1475" t="s">
        <v>2118</v>
      </c>
      <c r="D1475" s="2">
        <v>52818640.350877196</v>
      </c>
      <c r="E1475" s="2">
        <v>63314454.213289477</v>
      </c>
      <c r="F1475" s="2">
        <v>98549097.640075192</v>
      </c>
    </row>
    <row r="1476" spans="1:6">
      <c r="A1476">
        <v>1492</v>
      </c>
      <c r="B1476" s="38">
        <v>39738</v>
      </c>
      <c r="C1476" t="s">
        <v>2120</v>
      </c>
      <c r="D1476" s="2">
        <v>38923850.156760074</v>
      </c>
      <c r="E1476" s="2">
        <v>45248746.712572664</v>
      </c>
      <c r="F1476" s="2">
        <v>95376543.548904985</v>
      </c>
    </row>
    <row r="1477" spans="1:6">
      <c r="A1477">
        <v>1493</v>
      </c>
      <c r="B1477" s="38">
        <v>37330</v>
      </c>
      <c r="C1477" t="s">
        <v>2121</v>
      </c>
      <c r="D1477" s="2">
        <v>47146840.044742726</v>
      </c>
      <c r="E1477" s="2">
        <v>54043357.22470358</v>
      </c>
      <c r="F1477" s="2">
        <v>139807085.53161633</v>
      </c>
    </row>
    <row r="1478" spans="1:6">
      <c r="A1478">
        <v>1494</v>
      </c>
      <c r="B1478" s="38">
        <v>38072</v>
      </c>
      <c r="C1478" t="s">
        <v>2123</v>
      </c>
      <c r="D1478" s="2">
        <v>44983217.716115259</v>
      </c>
      <c r="E1478" s="2">
        <v>51013718.007294558</v>
      </c>
      <c r="F1478" s="2">
        <v>99467069.66151014</v>
      </c>
    </row>
    <row r="1479" spans="1:6">
      <c r="A1479">
        <v>1495</v>
      </c>
      <c r="B1479" s="38">
        <v>40669</v>
      </c>
      <c r="C1479" t="s">
        <v>2124</v>
      </c>
      <c r="D1479" s="2">
        <v>37306185.941123366</v>
      </c>
      <c r="E1479" s="2">
        <v>41619302.256629378</v>
      </c>
      <c r="F1479" s="2">
        <v>69372575.237418354</v>
      </c>
    </row>
    <row r="1480" spans="1:6">
      <c r="A1480">
        <v>1496</v>
      </c>
      <c r="B1480" s="38">
        <v>39052</v>
      </c>
      <c r="C1480" t="s">
        <v>2125</v>
      </c>
      <c r="D1480" s="2">
        <v>41773315.163528249</v>
      </c>
      <c r="E1480" s="2">
        <v>44912079.711808726</v>
      </c>
      <c r="F1480" s="2">
        <v>55271638.683508426</v>
      </c>
    </row>
    <row r="1481" spans="1:6">
      <c r="A1481">
        <v>1497</v>
      </c>
      <c r="B1481" s="38">
        <v>40844</v>
      </c>
      <c r="C1481" t="s">
        <v>2126</v>
      </c>
      <c r="D1481" s="2">
        <v>37230888.477658875</v>
      </c>
      <c r="E1481" s="2">
        <v>39947607.26255957</v>
      </c>
      <c r="F1481" s="2">
        <v>175627623.54664981</v>
      </c>
    </row>
    <row r="1482" spans="1:6">
      <c r="A1482">
        <v>1498</v>
      </c>
      <c r="B1482" s="38">
        <v>40291</v>
      </c>
      <c r="C1482" t="s">
        <v>2128</v>
      </c>
      <c r="D1482" s="2">
        <v>38667463.269865006</v>
      </c>
      <c r="E1482" s="2">
        <v>41418384.818842344</v>
      </c>
      <c r="F1482" s="2">
        <v>83169492.111275226</v>
      </c>
    </row>
    <row r="1483" spans="1:6">
      <c r="A1483">
        <v>1499</v>
      </c>
      <c r="B1483" s="38">
        <v>40856</v>
      </c>
      <c r="C1483" t="s">
        <v>2129</v>
      </c>
      <c r="D1483" s="2">
        <v>37262321.531185083</v>
      </c>
      <c r="E1483" s="2">
        <v>39717408.140343904</v>
      </c>
      <c r="F1483" s="2">
        <v>90074774.095345452</v>
      </c>
    </row>
    <row r="1484" spans="1:6">
      <c r="A1484">
        <v>1500</v>
      </c>
      <c r="B1484" s="38">
        <v>36847</v>
      </c>
      <c r="C1484" t="s">
        <v>2130</v>
      </c>
      <c r="D1484" s="2">
        <v>48419615.163699023</v>
      </c>
      <c r="E1484" s="2">
        <v>50917082.312831707</v>
      </c>
      <c r="F1484" s="2">
        <v>73909487.961378515</v>
      </c>
    </row>
    <row r="1485" spans="1:6">
      <c r="A1485">
        <v>1501</v>
      </c>
      <c r="B1485" s="38">
        <v>42132</v>
      </c>
      <c r="C1485" t="s">
        <v>2131</v>
      </c>
      <c r="D1485" s="2">
        <v>35448602.84687034</v>
      </c>
      <c r="E1485" s="2">
        <v>35023423.188969955</v>
      </c>
      <c r="F1485" s="2">
        <v>46265694.377548836</v>
      </c>
    </row>
    <row r="1486" spans="1:6">
      <c r="A1486">
        <v>1502</v>
      </c>
      <c r="B1486" s="38">
        <v>42363</v>
      </c>
      <c r="C1486" t="s">
        <v>2132</v>
      </c>
      <c r="D1486" s="2">
        <v>35640439.699820317</v>
      </c>
      <c r="E1486" s="2">
        <v>35163705.032009304</v>
      </c>
      <c r="F1486" s="2">
        <v>51285360.587126099</v>
      </c>
    </row>
    <row r="1487" spans="1:6">
      <c r="A1487">
        <v>1503</v>
      </c>
      <c r="B1487" s="38">
        <v>38324</v>
      </c>
      <c r="C1487" t="s">
        <v>2133</v>
      </c>
      <c r="D1487" s="2">
        <v>44297714.135575406</v>
      </c>
      <c r="E1487" s="2">
        <v>43016569.819868632</v>
      </c>
      <c r="F1487" s="2">
        <v>147079803.03653705</v>
      </c>
    </row>
    <row r="1488" spans="1:6">
      <c r="A1488">
        <v>1504</v>
      </c>
      <c r="B1488" s="38">
        <v>34691</v>
      </c>
      <c r="C1488" t="s">
        <v>2135</v>
      </c>
      <c r="D1488" s="2">
        <v>56311656.646626599</v>
      </c>
      <c r="E1488" s="2">
        <v>53774414.288577162</v>
      </c>
      <c r="F1488" s="2">
        <v>159962109.67935875</v>
      </c>
    </row>
    <row r="1489" spans="1:6">
      <c r="A1489">
        <v>1505</v>
      </c>
      <c r="B1489" s="38">
        <v>37216</v>
      </c>
      <c r="C1489" t="s">
        <v>2136</v>
      </c>
      <c r="D1489" s="2">
        <v>47518912.063134164</v>
      </c>
      <c r="E1489" s="2">
        <v>45377582.263348363</v>
      </c>
      <c r="F1489" s="2">
        <v>45377582.263348363</v>
      </c>
    </row>
    <row r="1490" spans="1:6">
      <c r="A1490">
        <v>1506</v>
      </c>
      <c r="B1490" s="38">
        <v>38555</v>
      </c>
      <c r="C1490" t="s">
        <v>2137</v>
      </c>
      <c r="D1490" s="2">
        <v>43141530.194472879</v>
      </c>
      <c r="E1490" s="2">
        <v>40514024.880742073</v>
      </c>
      <c r="F1490" s="2">
        <v>41293371.693244629</v>
      </c>
    </row>
    <row r="1491" spans="1:6">
      <c r="A1491">
        <v>1507</v>
      </c>
      <c r="B1491" s="38">
        <v>37617</v>
      </c>
      <c r="C1491" t="s">
        <v>2139</v>
      </c>
      <c r="D1491" s="2">
        <v>46599530.127142072</v>
      </c>
      <c r="E1491" s="2">
        <v>43296717.86437811</v>
      </c>
      <c r="F1491" s="2">
        <v>148924352.11302379</v>
      </c>
    </row>
    <row r="1492" spans="1:6">
      <c r="A1492">
        <v>1508</v>
      </c>
      <c r="B1492" s="38">
        <v>38478</v>
      </c>
      <c r="C1492" t="s">
        <v>6946</v>
      </c>
      <c r="D1492" s="2">
        <v>43363451.646090537</v>
      </c>
      <c r="E1492" s="2">
        <v>39726868.695473254</v>
      </c>
      <c r="F1492" s="2">
        <v>86807187.625514403</v>
      </c>
    </row>
    <row r="1493" spans="1:6">
      <c r="A1493">
        <v>1509</v>
      </c>
      <c r="B1493" s="38">
        <v>37183</v>
      </c>
      <c r="C1493" t="s">
        <v>2141</v>
      </c>
      <c r="D1493" s="2">
        <v>47438688.801350594</v>
      </c>
      <c r="E1493" s="2">
        <v>42828065.710320771</v>
      </c>
      <c r="F1493" s="2">
        <v>93132128.572566137</v>
      </c>
    </row>
    <row r="1494" spans="1:6">
      <c r="A1494">
        <v>1510</v>
      </c>
      <c r="B1494" s="38">
        <v>39675</v>
      </c>
      <c r="C1494" t="s">
        <v>2143</v>
      </c>
      <c r="D1494" s="2">
        <v>38477378.746245764</v>
      </c>
      <c r="E1494" s="2">
        <v>33740746.362008519</v>
      </c>
      <c r="F1494" s="2">
        <v>84892746.265795156</v>
      </c>
    </row>
    <row r="1495" spans="1:6">
      <c r="A1495">
        <v>1511</v>
      </c>
      <c r="B1495" s="38">
        <v>37309</v>
      </c>
      <c r="C1495" t="s">
        <v>2144</v>
      </c>
      <c r="D1495" s="2">
        <v>47412007.874015749</v>
      </c>
      <c r="E1495" s="2">
        <v>41055824.054060742</v>
      </c>
      <c r="F1495" s="2">
        <v>41055824.054060742</v>
      </c>
    </row>
    <row r="1496" spans="1:6">
      <c r="A1496">
        <v>1512</v>
      </c>
      <c r="B1496" s="38">
        <v>40410</v>
      </c>
      <c r="C1496" t="s">
        <v>2146</v>
      </c>
      <c r="D1496" s="2">
        <v>38613795.851808421</v>
      </c>
      <c r="E1496" s="2">
        <v>32212336.786919639</v>
      </c>
      <c r="F1496" s="2">
        <v>107897829.18412639</v>
      </c>
    </row>
    <row r="1497" spans="1:6">
      <c r="A1497">
        <v>1513</v>
      </c>
      <c r="B1497" s="38">
        <v>39472</v>
      </c>
      <c r="C1497" t="s">
        <v>2147</v>
      </c>
      <c r="D1497" s="2">
        <v>39936777.525108963</v>
      </c>
      <c r="E1497" s="2">
        <v>32734276.687772404</v>
      </c>
      <c r="F1497" s="2">
        <v>60076267.994139656</v>
      </c>
    </row>
    <row r="1498" spans="1:6">
      <c r="A1498">
        <v>1514</v>
      </c>
      <c r="B1498" s="38">
        <v>33198</v>
      </c>
      <c r="C1498" t="s">
        <v>2149</v>
      </c>
      <c r="D1498" s="2">
        <v>63003400.59790732</v>
      </c>
      <c r="E1498" s="2">
        <v>50974274.72786995</v>
      </c>
      <c r="F1498" s="2">
        <v>98588473.696218222</v>
      </c>
    </row>
    <row r="1499" spans="1:6">
      <c r="A1499">
        <v>1515</v>
      </c>
      <c r="B1499" s="38">
        <v>40809</v>
      </c>
      <c r="C1499" t="s">
        <v>2150</v>
      </c>
      <c r="D1499" s="2">
        <v>37154092.97057151</v>
      </c>
      <c r="E1499" s="2">
        <v>29815793.375681501</v>
      </c>
      <c r="F1499" s="2">
        <v>91981176.743813053</v>
      </c>
    </row>
    <row r="1500" spans="1:6">
      <c r="A1500">
        <v>1516</v>
      </c>
      <c r="B1500" s="38">
        <v>29560</v>
      </c>
      <c r="C1500" t="s">
        <v>2151</v>
      </c>
      <c r="D1500" s="2">
        <v>97680822.711471617</v>
      </c>
      <c r="E1500" s="2">
        <v>75655080.995133266</v>
      </c>
      <c r="F1500" s="2">
        <v>75655080.995133266</v>
      </c>
    </row>
    <row r="1501" spans="1:6">
      <c r="A1501">
        <v>1517</v>
      </c>
      <c r="B1501" s="38">
        <v>39535</v>
      </c>
      <c r="C1501" t="s">
        <v>2153</v>
      </c>
      <c r="D1501" s="2">
        <v>39478920.797272488</v>
      </c>
      <c r="E1501" s="2">
        <v>30047429.178187404</v>
      </c>
      <c r="F1501" s="2">
        <v>82371416.936448619</v>
      </c>
    </row>
    <row r="1502" spans="1:6">
      <c r="A1502">
        <v>1518</v>
      </c>
      <c r="B1502" s="38">
        <v>36203</v>
      </c>
      <c r="C1502" t="s">
        <v>2154</v>
      </c>
      <c r="D1502" s="2">
        <v>51245319.148936167</v>
      </c>
      <c r="E1502" s="2">
        <v>38966384.303100303</v>
      </c>
      <c r="F1502" s="2">
        <v>38966384.303100303</v>
      </c>
    </row>
    <row r="1503" spans="1:6">
      <c r="A1503">
        <v>1519</v>
      </c>
      <c r="B1503" s="38">
        <v>41201</v>
      </c>
      <c r="C1503" t="s">
        <v>2156</v>
      </c>
      <c r="D1503" s="2">
        <v>36442868.444601998</v>
      </c>
      <c r="E1503" s="2">
        <v>26955656.935875878</v>
      </c>
      <c r="F1503" s="2">
        <v>36887220.504446283</v>
      </c>
    </row>
    <row r="1504" spans="1:6">
      <c r="A1504">
        <v>1520</v>
      </c>
      <c r="B1504" s="38">
        <v>38072</v>
      </c>
      <c r="C1504" t="s">
        <v>2157</v>
      </c>
      <c r="D1504" s="2">
        <v>44983217.716115259</v>
      </c>
      <c r="E1504" s="2">
        <v>32472908.047155816</v>
      </c>
      <c r="F1504" s="2">
        <v>47638678.591446102</v>
      </c>
    </row>
    <row r="1505" spans="1:6">
      <c r="A1505">
        <v>1521</v>
      </c>
      <c r="B1505" s="38">
        <v>35755</v>
      </c>
      <c r="C1505" t="s">
        <v>2158</v>
      </c>
      <c r="D1505" s="2">
        <v>52197244.582043342</v>
      </c>
      <c r="E1505" s="2">
        <v>37401468.812761612</v>
      </c>
      <c r="F1505" s="2">
        <v>37401468.812761612</v>
      </c>
    </row>
    <row r="1506" spans="1:6">
      <c r="A1506">
        <v>1522</v>
      </c>
      <c r="B1506" s="38">
        <v>37204</v>
      </c>
      <c r="C1506" t="s">
        <v>6947</v>
      </c>
      <c r="D1506" s="2">
        <v>47518912.063134164</v>
      </c>
      <c r="E1506" s="2">
        <v>31882959.320862457</v>
      </c>
      <c r="F1506" s="2">
        <v>39246299.858517475</v>
      </c>
    </row>
    <row r="1507" spans="1:6">
      <c r="A1507">
        <v>1523</v>
      </c>
      <c r="B1507" s="38">
        <v>33963</v>
      </c>
      <c r="C1507" t="s">
        <v>2161</v>
      </c>
      <c r="D1507" s="2">
        <v>59407011.980267793</v>
      </c>
      <c r="E1507" s="2">
        <v>39659880.175292462</v>
      </c>
      <c r="F1507" s="2">
        <v>48190073.618527129</v>
      </c>
    </row>
    <row r="1508" spans="1:6">
      <c r="A1508">
        <v>1524</v>
      </c>
      <c r="B1508" s="38">
        <v>42433</v>
      </c>
      <c r="C1508" t="s">
        <v>6824</v>
      </c>
      <c r="D1508" s="2">
        <v>35399925.25154116</v>
      </c>
      <c r="E1508" s="2">
        <v>23347094.23303882</v>
      </c>
      <c r="F1508" s="2">
        <v>25173131.611568373</v>
      </c>
    </row>
    <row r="1509" spans="1:6">
      <c r="A1509">
        <v>1525</v>
      </c>
      <c r="B1509" s="38">
        <v>38086</v>
      </c>
      <c r="C1509" t="s">
        <v>2162</v>
      </c>
      <c r="D1509" s="2">
        <v>44839654.255319148</v>
      </c>
      <c r="E1509" s="2">
        <v>29355467.268515959</v>
      </c>
      <c r="F1509" s="2">
        <v>29355467.268515959</v>
      </c>
    </row>
    <row r="1510" spans="1:6">
      <c r="A1510">
        <v>1527</v>
      </c>
      <c r="B1510" s="38">
        <v>42237</v>
      </c>
      <c r="C1510" t="s">
        <v>6826</v>
      </c>
      <c r="D1510" s="2">
        <v>35372593.531277798</v>
      </c>
      <c r="E1510" s="2">
        <v>22706627.900980212</v>
      </c>
      <c r="F1510" s="2">
        <v>82840036.904152468</v>
      </c>
    </row>
    <row r="1511" spans="1:6">
      <c r="A1511">
        <v>1528</v>
      </c>
      <c r="B1511" s="38">
        <v>39654</v>
      </c>
      <c r="C1511" t="s">
        <v>2163</v>
      </c>
      <c r="D1511" s="2">
        <v>38323793.893546216</v>
      </c>
      <c r="E1511" s="2">
        <v>22975090.349939082</v>
      </c>
      <c r="F1511" s="2">
        <v>74644668.061937407</v>
      </c>
    </row>
    <row r="1512" spans="1:6">
      <c r="A1512">
        <v>1529</v>
      </c>
      <c r="B1512" s="38">
        <v>41145</v>
      </c>
      <c r="C1512" t="s">
        <v>2165</v>
      </c>
      <c r="D1512" s="2">
        <v>36591247.466131903</v>
      </c>
      <c r="E1512" s="2">
        <v>21197253.202062689</v>
      </c>
      <c r="F1512" s="2">
        <v>32820468.187000554</v>
      </c>
    </row>
    <row r="1513" spans="1:6">
      <c r="A1513">
        <v>1530</v>
      </c>
      <c r="B1513" s="38">
        <v>41292</v>
      </c>
      <c r="C1513" t="s">
        <v>2167</v>
      </c>
      <c r="D1513" s="2">
        <v>36606978.461003996</v>
      </c>
      <c r="E1513" s="2">
        <v>20605716.748705924</v>
      </c>
      <c r="F1513" s="2">
        <v>36063150.418555669</v>
      </c>
    </row>
    <row r="1514" spans="1:6">
      <c r="A1514">
        <v>1531</v>
      </c>
      <c r="B1514" s="38">
        <v>38583</v>
      </c>
      <c r="C1514" t="s">
        <v>2169</v>
      </c>
      <c r="D1514" s="2">
        <v>42921868.635437883</v>
      </c>
      <c r="E1514" s="2">
        <v>23886763.057118129</v>
      </c>
      <c r="F1514" s="2">
        <v>78716728.992418543</v>
      </c>
    </row>
    <row r="1515" spans="1:6">
      <c r="A1515">
        <v>1532</v>
      </c>
      <c r="B1515" s="38">
        <v>36579</v>
      </c>
      <c r="C1515" t="s">
        <v>2171</v>
      </c>
      <c r="D1515" s="2">
        <v>49645789.163722023</v>
      </c>
      <c r="E1515" s="2">
        <v>27502992.722391047</v>
      </c>
      <c r="F1515" s="2">
        <v>47408161.246790335</v>
      </c>
    </row>
    <row r="1516" spans="1:6">
      <c r="A1516">
        <v>1533</v>
      </c>
      <c r="B1516" s="38">
        <v>38408</v>
      </c>
      <c r="C1516" t="s">
        <v>2172</v>
      </c>
      <c r="D1516" s="2">
        <v>43951277.372262776</v>
      </c>
      <c r="E1516" s="2">
        <v>24229587.020610012</v>
      </c>
      <c r="F1516" s="2">
        <v>31538056.572226278</v>
      </c>
    </row>
    <row r="1517" spans="1:6">
      <c r="A1517">
        <v>1534</v>
      </c>
      <c r="B1517" s="38">
        <v>39437</v>
      </c>
      <c r="C1517" t="s">
        <v>2173</v>
      </c>
      <c r="D1517" s="2">
        <v>40135286.33186692</v>
      </c>
      <c r="E1517" s="2">
        <v>21004688.576258354</v>
      </c>
      <c r="F1517" s="2">
        <v>23629423.923560724</v>
      </c>
    </row>
    <row r="1518" spans="1:6">
      <c r="A1518">
        <v>1535</v>
      </c>
      <c r="B1518" s="38">
        <v>37519</v>
      </c>
      <c r="C1518" t="s">
        <v>2174</v>
      </c>
      <c r="D1518" s="2">
        <v>46573784.530386738</v>
      </c>
      <c r="E1518" s="2">
        <v>24359640.881756905</v>
      </c>
      <c r="F1518" s="2">
        <v>39764224.840801105</v>
      </c>
    </row>
    <row r="1519" spans="1:6">
      <c r="A1519">
        <v>1536</v>
      </c>
      <c r="B1519" s="38">
        <v>40298</v>
      </c>
      <c r="C1519" t="s">
        <v>2175</v>
      </c>
      <c r="D1519" s="2">
        <v>38667463.269865006</v>
      </c>
      <c r="E1519" s="2">
        <v>19477867.366232589</v>
      </c>
      <c r="F1519" s="2">
        <v>43462424.262213945</v>
      </c>
    </row>
    <row r="1520" spans="1:6">
      <c r="A1520">
        <v>1537</v>
      </c>
      <c r="B1520" s="38">
        <v>41299</v>
      </c>
      <c r="C1520" t="s">
        <v>2176</v>
      </c>
      <c r="D1520" s="2">
        <v>36606978.461003996</v>
      </c>
      <c r="E1520" s="2">
        <v>18425485.646921139</v>
      </c>
      <c r="F1520" s="2">
        <v>50772193.112575993</v>
      </c>
    </row>
    <row r="1521" spans="1:6">
      <c r="A1521">
        <v>1538</v>
      </c>
      <c r="B1521" s="38">
        <v>38247</v>
      </c>
      <c r="C1521" t="s">
        <v>2177</v>
      </c>
      <c r="D1521" s="2">
        <v>44391021.590310685</v>
      </c>
      <c r="E1521" s="2">
        <v>21387067.851527117</v>
      </c>
      <c r="F1521" s="2">
        <v>52846212.448804632</v>
      </c>
    </row>
    <row r="1522" spans="1:6">
      <c r="A1522">
        <v>1539</v>
      </c>
      <c r="B1522" s="38">
        <v>36784</v>
      </c>
      <c r="C1522" t="s">
        <v>2178</v>
      </c>
      <c r="D1522" s="2">
        <v>48531116.868163504</v>
      </c>
      <c r="E1522" s="2">
        <v>21249872.270184226</v>
      </c>
      <c r="F1522" s="2">
        <v>21453483.877702937</v>
      </c>
    </row>
    <row r="1523" spans="1:6">
      <c r="A1523">
        <v>1540</v>
      </c>
      <c r="B1523" s="38">
        <v>36868</v>
      </c>
      <c r="C1523" t="s">
        <v>2179</v>
      </c>
      <c r="D1523" s="2">
        <v>48447442.528735638</v>
      </c>
      <c r="E1523" s="2">
        <v>21019602.589500003</v>
      </c>
      <c r="F1523" s="2">
        <v>46747580.954856321</v>
      </c>
    </row>
    <row r="1524" spans="1:6">
      <c r="A1524">
        <v>1541</v>
      </c>
      <c r="B1524" s="38">
        <v>39395</v>
      </c>
      <c r="C1524" t="s">
        <v>2180</v>
      </c>
      <c r="D1524" s="2">
        <v>40108361.048069015</v>
      </c>
      <c r="E1524" s="2">
        <v>17187085.90240607</v>
      </c>
      <c r="F1524" s="2">
        <v>72436946.849864647</v>
      </c>
    </row>
    <row r="1525" spans="1:6">
      <c r="A1525">
        <v>1542</v>
      </c>
      <c r="B1525" s="38">
        <v>33256</v>
      </c>
      <c r="C1525" t="s">
        <v>2182</v>
      </c>
      <c r="D1525" s="2">
        <v>62628937.592867762</v>
      </c>
      <c r="E1525" s="2">
        <v>25895168.932540864</v>
      </c>
      <c r="F1525" s="2">
        <v>25895168.932540864</v>
      </c>
    </row>
    <row r="1526" spans="1:6">
      <c r="A1526">
        <v>1543</v>
      </c>
      <c r="B1526" s="38">
        <v>40690</v>
      </c>
      <c r="C1526" t="s">
        <v>2184</v>
      </c>
      <c r="D1526" s="2">
        <v>37306185.941123366</v>
      </c>
      <c r="E1526" s="2">
        <v>14182388.930294206</v>
      </c>
      <c r="F1526" s="2">
        <v>65788740.496618927</v>
      </c>
    </row>
    <row r="1527" spans="1:6">
      <c r="A1527">
        <v>1544</v>
      </c>
      <c r="B1527" s="38">
        <v>37120</v>
      </c>
      <c r="C1527" t="s">
        <v>2185</v>
      </c>
      <c r="D1527" s="2">
        <v>47492140.845070429</v>
      </c>
      <c r="E1527" s="2">
        <v>17999502.383425355</v>
      </c>
      <c r="F1527" s="2">
        <v>18455593.836490143</v>
      </c>
    </row>
    <row r="1528" spans="1:6">
      <c r="A1528">
        <v>1545</v>
      </c>
      <c r="B1528" s="38">
        <v>38940</v>
      </c>
      <c r="C1528" t="s">
        <v>2186</v>
      </c>
      <c r="D1528" s="2">
        <v>41343084.845512502</v>
      </c>
      <c r="E1528" s="2">
        <v>14162165.849847965</v>
      </c>
      <c r="F1528" s="2">
        <v>14772696.902226582</v>
      </c>
    </row>
    <row r="1529" spans="1:6">
      <c r="A1529">
        <v>1546</v>
      </c>
      <c r="B1529" s="38">
        <v>37250</v>
      </c>
      <c r="C1529" t="s">
        <v>2187</v>
      </c>
      <c r="D1529" s="2">
        <v>47707159.026598759</v>
      </c>
      <c r="E1529" s="2">
        <v>15546843.060130164</v>
      </c>
      <c r="F1529" s="2">
        <v>33266644.984295417</v>
      </c>
    </row>
    <row r="1530" spans="1:6">
      <c r="A1530">
        <v>1547</v>
      </c>
      <c r="B1530" s="38">
        <v>40165</v>
      </c>
      <c r="C1530" t="s">
        <v>2188</v>
      </c>
      <c r="D1530" s="2">
        <v>39036323.391171061</v>
      </c>
      <c r="E1530" s="2">
        <v>12269977.471606722</v>
      </c>
      <c r="F1530" s="2">
        <v>35555277.097939789</v>
      </c>
    </row>
    <row r="1531" spans="1:6">
      <c r="A1531">
        <v>1548</v>
      </c>
      <c r="B1531" s="38">
        <v>41726</v>
      </c>
      <c r="C1531" t="s">
        <v>2189</v>
      </c>
      <c r="D1531" s="2">
        <v>35675432.619671337</v>
      </c>
      <c r="E1531" s="2">
        <v>10711312.166902954</v>
      </c>
      <c r="F1531" s="2">
        <v>18731072.972449455</v>
      </c>
    </row>
    <row r="1532" spans="1:6">
      <c r="A1532">
        <v>1549</v>
      </c>
      <c r="B1532" s="38">
        <v>36042</v>
      </c>
      <c r="C1532" t="s">
        <v>2190</v>
      </c>
      <c r="D1532" s="2">
        <v>51527231.051344745</v>
      </c>
      <c r="E1532" s="2">
        <v>15193046.989578241</v>
      </c>
      <c r="F1532" s="2">
        <v>15193046.989578241</v>
      </c>
    </row>
    <row r="1533" spans="1:6">
      <c r="A1533">
        <v>1550</v>
      </c>
      <c r="B1533" s="38">
        <v>40067</v>
      </c>
      <c r="C1533" t="s">
        <v>2191</v>
      </c>
      <c r="D1533" s="2">
        <v>39032708.39796453</v>
      </c>
      <c r="E1533" s="2">
        <v>11459599.475915525</v>
      </c>
      <c r="F1533" s="2">
        <v>13666740.774546348</v>
      </c>
    </row>
    <row r="1534" spans="1:6">
      <c r="A1534">
        <v>1551</v>
      </c>
      <c r="B1534" s="38">
        <v>42069</v>
      </c>
      <c r="C1534" t="s">
        <v>2192</v>
      </c>
      <c r="D1534" s="2">
        <v>35701722.436568007</v>
      </c>
      <c r="E1534" s="2">
        <v>10424393.946920833</v>
      </c>
      <c r="F1534" s="2">
        <v>13076521.899351599</v>
      </c>
    </row>
    <row r="1535" spans="1:6">
      <c r="A1535">
        <v>1552</v>
      </c>
      <c r="B1535" s="38">
        <v>39043</v>
      </c>
      <c r="C1535" t="s">
        <v>2193</v>
      </c>
      <c r="D1535" s="2">
        <v>41835508.684863523</v>
      </c>
      <c r="E1535" s="2">
        <v>12125137.670124071</v>
      </c>
      <c r="F1535" s="2">
        <v>18481299.73803474</v>
      </c>
    </row>
    <row r="1536" spans="1:6">
      <c r="A1536">
        <v>1553</v>
      </c>
      <c r="B1536" s="38">
        <v>42277</v>
      </c>
      <c r="C1536" t="s">
        <v>2195</v>
      </c>
      <c r="D1536" s="2">
        <v>35427745.907667741</v>
      </c>
      <c r="E1536" s="2">
        <v>10261395.571270673</v>
      </c>
      <c r="F1536" s="2">
        <v>61920982.745979115</v>
      </c>
    </row>
    <row r="1537" spans="1:6">
      <c r="A1537">
        <v>1554</v>
      </c>
      <c r="B1537" s="38">
        <v>41607</v>
      </c>
      <c r="C1537" t="s">
        <v>2197</v>
      </c>
      <c r="D1537" s="2">
        <v>36168924.224156797</v>
      </c>
      <c r="E1537" s="2">
        <v>8601058.01932046</v>
      </c>
      <c r="F1537" s="2">
        <v>28397788.00610549</v>
      </c>
    </row>
    <row r="1538" spans="1:6">
      <c r="A1538">
        <v>1555</v>
      </c>
      <c r="B1538" s="38">
        <v>39787</v>
      </c>
      <c r="C1538" t="s">
        <v>2198</v>
      </c>
      <c r="D1538" s="2">
        <v>40098631.010141373</v>
      </c>
      <c r="E1538" s="2">
        <v>9223804.456975285</v>
      </c>
      <c r="F1538" s="2">
        <v>11637234.509684723</v>
      </c>
    </row>
    <row r="1539" spans="1:6">
      <c r="A1539">
        <v>1556</v>
      </c>
      <c r="B1539" s="38">
        <v>37869</v>
      </c>
      <c r="C1539" t="s">
        <v>2199</v>
      </c>
      <c r="D1539" s="2">
        <v>45517575.593952492</v>
      </c>
      <c r="E1539" s="2">
        <v>9961517.5172300227</v>
      </c>
      <c r="F1539" s="2">
        <v>15033475.940556157</v>
      </c>
    </row>
    <row r="1540" spans="1:6">
      <c r="A1540">
        <v>1557</v>
      </c>
      <c r="B1540" s="38">
        <v>39031</v>
      </c>
      <c r="C1540" t="s">
        <v>2200</v>
      </c>
      <c r="D1540" s="2">
        <v>41835508.684863523</v>
      </c>
      <c r="E1540" s="2">
        <v>8916103.1409429274</v>
      </c>
      <c r="F1540" s="2">
        <v>50279235.144243181</v>
      </c>
    </row>
    <row r="1541" spans="1:6">
      <c r="A1541">
        <v>1558</v>
      </c>
      <c r="B1541" s="38">
        <v>42440</v>
      </c>
      <c r="C1541" t="s">
        <v>6827</v>
      </c>
      <c r="D1541" s="2">
        <v>35399925.25154116</v>
      </c>
      <c r="E1541" s="2">
        <v>6942447.2378680734</v>
      </c>
      <c r="F1541" s="2">
        <v>29076875.562931482</v>
      </c>
    </row>
    <row r="1542" spans="1:6">
      <c r="A1542">
        <v>1559</v>
      </c>
      <c r="B1542" s="38">
        <v>37566</v>
      </c>
      <c r="C1542" t="s">
        <v>2201</v>
      </c>
      <c r="D1542" s="2">
        <v>46496718.146718144</v>
      </c>
      <c r="E1542" s="2">
        <v>8808141.6710204072</v>
      </c>
      <c r="F1542" s="2">
        <v>22358613.816635411</v>
      </c>
    </row>
    <row r="1543" spans="1:6">
      <c r="A1543">
        <v>1560</v>
      </c>
      <c r="B1543" s="38">
        <v>35552</v>
      </c>
      <c r="C1543" t="s">
        <v>2202</v>
      </c>
      <c r="D1543" s="2">
        <v>52653685.196752034</v>
      </c>
      <c r="E1543" s="2">
        <v>9701542.2916989382</v>
      </c>
      <c r="F1543" s="2">
        <v>9701542.2916989382</v>
      </c>
    </row>
    <row r="1544" spans="1:6">
      <c r="A1544">
        <v>1561</v>
      </c>
      <c r="B1544" s="38">
        <v>37890</v>
      </c>
      <c r="C1544" t="s">
        <v>2203</v>
      </c>
      <c r="D1544" s="2">
        <v>45517575.593952492</v>
      </c>
      <c r="E1544" s="2">
        <v>7518314.8291468685</v>
      </c>
      <c r="F1544" s="2">
        <v>42576898.317181431</v>
      </c>
    </row>
    <row r="1545" spans="1:6">
      <c r="A1545">
        <v>1562</v>
      </c>
      <c r="B1545" s="38">
        <v>40199</v>
      </c>
      <c r="C1545" t="s">
        <v>2205</v>
      </c>
      <c r="D1545" s="2">
        <v>38903372.145075612</v>
      </c>
      <c r="E1545" s="2">
        <v>5670152.0403208314</v>
      </c>
      <c r="F1545" s="2">
        <v>27440798.100356735</v>
      </c>
    </row>
    <row r="1546" spans="1:6">
      <c r="A1546">
        <v>1563</v>
      </c>
      <c r="B1546" s="38">
        <v>33655</v>
      </c>
      <c r="C1546" t="s">
        <v>2207</v>
      </c>
      <c r="D1546" s="2">
        <v>60821464.646464646</v>
      </c>
      <c r="E1546" s="2">
        <v>8084001.5611904766</v>
      </c>
      <c r="F1546" s="2">
        <v>8084001.5611904766</v>
      </c>
    </row>
    <row r="1547" spans="1:6">
      <c r="A1547">
        <v>1564</v>
      </c>
      <c r="B1547" s="38">
        <v>34075</v>
      </c>
      <c r="C1547" t="s">
        <v>2209</v>
      </c>
      <c r="D1547" s="2">
        <v>58540659.722222224</v>
      </c>
      <c r="E1547" s="2">
        <v>7520941.0090208342</v>
      </c>
      <c r="F1547" s="2">
        <v>7520941.0090208342</v>
      </c>
    </row>
    <row r="1548" spans="1:6">
      <c r="A1548">
        <v>1565</v>
      </c>
      <c r="B1548" s="38">
        <v>35489</v>
      </c>
      <c r="C1548" t="s">
        <v>2210</v>
      </c>
      <c r="D1548" s="2">
        <v>52818640.350877196</v>
      </c>
      <c r="E1548" s="2">
        <v>3353220.0556516293</v>
      </c>
      <c r="F1548" s="2">
        <v>3353220.0556516293</v>
      </c>
    </row>
    <row r="1549" spans="1:6">
      <c r="A1549">
        <v>1566</v>
      </c>
      <c r="B1549" s="38">
        <v>31688</v>
      </c>
      <c r="C1549" t="s">
        <v>2211</v>
      </c>
      <c r="D1549" s="2">
        <v>76426609.247506812</v>
      </c>
      <c r="E1549" s="2">
        <v>4367234.814143246</v>
      </c>
      <c r="F1549" s="2">
        <v>4367234.814143246</v>
      </c>
    </row>
    <row r="1550" spans="1:6">
      <c r="A1550">
        <v>1567</v>
      </c>
      <c r="B1550" s="38">
        <v>29221</v>
      </c>
      <c r="C1550" t="s">
        <v>2212</v>
      </c>
      <c r="D1550" s="2">
        <v>108352892.03084834</v>
      </c>
      <c r="E1550" s="2">
        <v>4643695.3727506427</v>
      </c>
      <c r="F1550" s="2">
        <v>4643695.3727506427</v>
      </c>
    </row>
    <row r="1551" spans="1:6">
      <c r="A1551">
        <v>1568</v>
      </c>
      <c r="B1551" s="38">
        <v>35174</v>
      </c>
      <c r="C1551" t="s">
        <v>2214</v>
      </c>
      <c r="D1551" s="2">
        <v>53933813.179782473</v>
      </c>
      <c r="E1551" s="2">
        <v>2034141.5014651313</v>
      </c>
      <c r="F1551" s="2">
        <v>2034141.5014651313</v>
      </c>
    </row>
    <row r="1552" spans="1:6">
      <c r="A1552">
        <v>1569</v>
      </c>
      <c r="B1552" s="38">
        <v>36488</v>
      </c>
      <c r="C1552" t="s">
        <v>2215</v>
      </c>
      <c r="D1552" s="2">
        <v>50088265.002970882</v>
      </c>
      <c r="E1552" s="2">
        <v>902703.59172311344</v>
      </c>
      <c r="F1552" s="2">
        <v>902703.59172311344</v>
      </c>
    </row>
    <row r="1553" spans="1:6">
      <c r="A1553">
        <v>1570</v>
      </c>
      <c r="B1553" s="38">
        <v>41166</v>
      </c>
      <c r="C1553" t="s">
        <v>2216</v>
      </c>
      <c r="D1553" s="2">
        <v>36428694.89687001</v>
      </c>
      <c r="E1553" s="2">
        <v>301601.4916100204</v>
      </c>
      <c r="F1553" s="2">
        <v>18701186.771955904</v>
      </c>
    </row>
    <row r="1554" spans="1:6">
      <c r="A1554">
        <v>1571</v>
      </c>
      <c r="B1554" s="38">
        <v>38982</v>
      </c>
      <c r="C1554" t="s">
        <v>2217</v>
      </c>
      <c r="D1554" s="2">
        <v>41546845.736816168</v>
      </c>
      <c r="E1554" s="2">
        <v>0</v>
      </c>
      <c r="F1554" s="2">
        <v>22889451.203893546</v>
      </c>
    </row>
    <row r="1555" spans="1:6">
      <c r="A1555">
        <v>1572</v>
      </c>
      <c r="B1555" s="38">
        <v>42076</v>
      </c>
      <c r="C1555" t="s">
        <v>2218</v>
      </c>
      <c r="D1555" s="2">
        <v>35701722.436568007</v>
      </c>
      <c r="E1555" s="2">
        <v>0</v>
      </c>
      <c r="F1555" s="2">
        <v>11328.666553729265</v>
      </c>
    </row>
    <row r="1556" spans="1:6">
      <c r="A1556">
        <v>1574</v>
      </c>
      <c r="B1556" s="38">
        <v>40902</v>
      </c>
      <c r="C1556" t="s">
        <v>2220</v>
      </c>
      <c r="D1556" s="2">
        <v>37141002.871424019</v>
      </c>
      <c r="E1556" s="2">
        <v>22886002.075498957</v>
      </c>
      <c r="F1556" s="2">
        <v>67058416.874468267</v>
      </c>
    </row>
    <row r="1557" spans="1:6">
      <c r="A1557">
        <v>1575</v>
      </c>
      <c r="B1557" s="38">
        <v>41901</v>
      </c>
      <c r="C1557" t="s">
        <v>2222</v>
      </c>
      <c r="D1557" s="2">
        <v>34403090.353777453</v>
      </c>
      <c r="E1557" s="2">
        <v>103642205.62147789</v>
      </c>
      <c r="F1557" s="2">
        <v>352449401.4705354</v>
      </c>
    </row>
    <row r="1558" spans="1:6">
      <c r="A1558">
        <v>1576</v>
      </c>
      <c r="B1558" s="38">
        <v>42104</v>
      </c>
      <c r="C1558" t="s">
        <v>2223</v>
      </c>
      <c r="D1558" s="2">
        <v>34611312.811973006</v>
      </c>
      <c r="E1558" s="2">
        <v>38119390.26708059</v>
      </c>
      <c r="F1558" s="2">
        <v>64950091.156699739</v>
      </c>
    </row>
    <row r="1559" spans="1:6">
      <c r="A1559">
        <v>1577</v>
      </c>
      <c r="B1559" s="38">
        <v>34229</v>
      </c>
      <c r="C1559" t="s">
        <v>2225</v>
      </c>
      <c r="D1559" s="2">
        <v>56436953.824948318</v>
      </c>
      <c r="E1559" s="2">
        <v>53142020.048442461</v>
      </c>
      <c r="F1559" s="2">
        <v>53142020.048442461</v>
      </c>
    </row>
    <row r="1560" spans="1:6">
      <c r="A1560">
        <v>1578</v>
      </c>
      <c r="B1560" s="38">
        <v>40039</v>
      </c>
      <c r="C1560" t="s">
        <v>2226</v>
      </c>
      <c r="D1560" s="2">
        <v>37941204.814811386</v>
      </c>
      <c r="E1560" s="2">
        <v>16839644.682241909</v>
      </c>
      <c r="F1560" s="2">
        <v>229112056.22885182</v>
      </c>
    </row>
    <row r="1561" spans="1:6">
      <c r="A1561">
        <v>1579</v>
      </c>
      <c r="B1561" s="38">
        <v>36404</v>
      </c>
      <c r="C1561" t="s">
        <v>2227</v>
      </c>
      <c r="D1561" s="2">
        <v>48773091.125670046</v>
      </c>
      <c r="E1561" s="2">
        <v>16158189.416307326</v>
      </c>
      <c r="F1561" s="2">
        <v>16158189.416307326</v>
      </c>
    </row>
    <row r="1562" spans="1:6">
      <c r="A1562">
        <v>1580</v>
      </c>
      <c r="B1562" s="38">
        <v>36399</v>
      </c>
      <c r="C1562" t="s">
        <v>2228</v>
      </c>
      <c r="D1562" s="2">
        <v>49006594.853381217</v>
      </c>
      <c r="E1562" s="2">
        <v>15383121.11788151</v>
      </c>
      <c r="F1562" s="2">
        <v>15383121.11788151</v>
      </c>
    </row>
    <row r="1563" spans="1:6">
      <c r="A1563">
        <v>1581</v>
      </c>
      <c r="B1563" s="38">
        <v>36651</v>
      </c>
      <c r="C1563" t="s">
        <v>2229</v>
      </c>
      <c r="D1563" s="2">
        <v>47749282.798833825</v>
      </c>
      <c r="E1563" s="2">
        <v>9189200.6092244908</v>
      </c>
      <c r="F1563" s="2">
        <v>20071550.059166182</v>
      </c>
    </row>
    <row r="1564" spans="1:6">
      <c r="A1564">
        <v>1582</v>
      </c>
      <c r="B1564" s="38">
        <v>41887</v>
      </c>
      <c r="C1564" t="s">
        <v>2230</v>
      </c>
      <c r="D1564" s="2">
        <v>34403090.353777453</v>
      </c>
      <c r="E1564" s="2">
        <v>4139.5012540383404</v>
      </c>
      <c r="F1564" s="2">
        <v>10515877.27690091</v>
      </c>
    </row>
    <row r="1565" spans="1:6">
      <c r="A1565">
        <v>1583</v>
      </c>
      <c r="B1565" s="38">
        <v>29924</v>
      </c>
      <c r="C1565" t="s">
        <v>2231</v>
      </c>
      <c r="D1565" s="2">
        <v>85835909.574468091</v>
      </c>
      <c r="E1565" s="2">
        <v>128113297.87234043</v>
      </c>
      <c r="F1565" s="2">
        <v>128113297.87234043</v>
      </c>
    </row>
    <row r="1566" spans="1:6">
      <c r="A1566">
        <v>1584</v>
      </c>
      <c r="B1566" s="38">
        <v>33949</v>
      </c>
      <c r="C1566" t="s">
        <v>2232</v>
      </c>
      <c r="D1566" s="2">
        <v>56012325.58139535</v>
      </c>
      <c r="E1566" s="2">
        <v>239902789.93540522</v>
      </c>
      <c r="F1566" s="2">
        <v>401421666.66666669</v>
      </c>
    </row>
    <row r="1567" spans="1:6">
      <c r="A1567">
        <v>1585</v>
      </c>
      <c r="B1567" s="38">
        <v>36679</v>
      </c>
      <c r="C1567" t="s">
        <v>2233</v>
      </c>
      <c r="D1567" s="2">
        <v>46102952.436194897</v>
      </c>
      <c r="E1567" s="2">
        <v>164237490.25878191</v>
      </c>
      <c r="F1567" s="2">
        <v>242472803.48383993</v>
      </c>
    </row>
    <row r="1568" spans="1:6">
      <c r="A1568">
        <v>1586</v>
      </c>
      <c r="B1568" s="38">
        <v>36966</v>
      </c>
      <c r="C1568" t="s">
        <v>2234</v>
      </c>
      <c r="D1568" s="2">
        <v>45108677.639046542</v>
      </c>
      <c r="E1568" s="2">
        <v>70750362.343626574</v>
      </c>
      <c r="F1568" s="2">
        <v>109297777.78062998</v>
      </c>
    </row>
    <row r="1569" spans="1:6">
      <c r="A1569">
        <v>1587</v>
      </c>
      <c r="B1569" s="38">
        <v>42559</v>
      </c>
      <c r="C1569" t="s">
        <v>6828</v>
      </c>
      <c r="D1569" s="2">
        <v>33028248.845819812</v>
      </c>
      <c r="E1569" s="2">
        <v>46046496.267931871</v>
      </c>
      <c r="F1569" s="2">
        <v>75972091.434295878</v>
      </c>
    </row>
    <row r="1570" spans="1:6">
      <c r="A1570">
        <v>1588</v>
      </c>
      <c r="B1570" s="38">
        <v>41117</v>
      </c>
      <c r="C1570" t="s">
        <v>2235</v>
      </c>
      <c r="D1570" s="2">
        <v>34692318.772260629</v>
      </c>
      <c r="E1570" s="2">
        <v>36873390.161153883</v>
      </c>
      <c r="F1570" s="2">
        <v>174042206.61084047</v>
      </c>
    </row>
    <row r="1571" spans="1:6">
      <c r="A1571">
        <v>1589</v>
      </c>
      <c r="B1571" s="38">
        <v>38947</v>
      </c>
      <c r="C1571" t="s">
        <v>2237</v>
      </c>
      <c r="D1571" s="2">
        <v>38980622.85434036</v>
      </c>
      <c r="E1571" s="2">
        <v>40186439.991868563</v>
      </c>
      <c r="F1571" s="2">
        <v>73260907.868278563</v>
      </c>
    </row>
    <row r="1572" spans="1:6">
      <c r="A1572">
        <v>1590</v>
      </c>
      <c r="B1572" s="38">
        <v>38093</v>
      </c>
      <c r="C1572" t="s">
        <v>2238</v>
      </c>
      <c r="D1572" s="2">
        <v>42277388.297872342</v>
      </c>
      <c r="E1572" s="2">
        <v>43128534.614946805</v>
      </c>
      <c r="F1572" s="2">
        <v>69865016.325648934</v>
      </c>
    </row>
    <row r="1573" spans="1:6">
      <c r="A1573">
        <v>1591</v>
      </c>
      <c r="B1573" s="38">
        <v>36777</v>
      </c>
      <c r="C1573" t="s">
        <v>2239</v>
      </c>
      <c r="D1573" s="2">
        <v>45757910.189982735</v>
      </c>
      <c r="E1573" s="2">
        <v>40137473.014363848</v>
      </c>
      <c r="F1573" s="2">
        <v>65541729.522953369</v>
      </c>
    </row>
    <row r="1574" spans="1:6">
      <c r="A1574">
        <v>1592</v>
      </c>
      <c r="B1574" s="38">
        <v>41026</v>
      </c>
      <c r="C1574" t="s">
        <v>2240</v>
      </c>
      <c r="D1574" s="2">
        <v>34544403.155355632</v>
      </c>
      <c r="E1574" s="2">
        <v>17944330.983071472</v>
      </c>
      <c r="F1574" s="2">
        <v>43437192.936041027</v>
      </c>
    </row>
    <row r="1575" spans="1:6">
      <c r="A1575">
        <v>1593</v>
      </c>
      <c r="B1575" s="38">
        <v>39521</v>
      </c>
      <c r="C1575" t="s">
        <v>2241</v>
      </c>
      <c r="D1575" s="2">
        <v>37222982.465999775</v>
      </c>
      <c r="E1575" s="2">
        <v>12417553.111582557</v>
      </c>
      <c r="F1575" s="2">
        <v>24388033.388426811</v>
      </c>
    </row>
    <row r="1576" spans="1:6">
      <c r="A1576">
        <v>1594</v>
      </c>
      <c r="B1576" s="38">
        <v>36273</v>
      </c>
      <c r="C1576" t="s">
        <v>2243</v>
      </c>
      <c r="D1576" s="2">
        <v>47822797.833935022</v>
      </c>
      <c r="E1576" s="2">
        <v>12185879.279512636</v>
      </c>
      <c r="F1576" s="2">
        <v>12185879.279512636</v>
      </c>
    </row>
    <row r="1577" spans="1:6">
      <c r="A1577">
        <v>1595</v>
      </c>
      <c r="B1577" s="38">
        <v>38849</v>
      </c>
      <c r="C1577" t="s">
        <v>2244</v>
      </c>
      <c r="D1577" s="2">
        <v>39250118.518518515</v>
      </c>
      <c r="E1577" s="2">
        <v>5094492.9210617281</v>
      </c>
      <c r="F1577" s="2">
        <v>32840304.171204939</v>
      </c>
    </row>
    <row r="1578" spans="1:6">
      <c r="A1578">
        <v>1596</v>
      </c>
      <c r="B1578" s="38">
        <v>42216</v>
      </c>
      <c r="C1578" t="s">
        <v>2245</v>
      </c>
      <c r="D1578" s="2">
        <v>33304067.813654918</v>
      </c>
      <c r="E1578" s="2">
        <v>178476.4994133767</v>
      </c>
      <c r="F1578" s="2">
        <v>360982.79103220563</v>
      </c>
    </row>
    <row r="1579" spans="1:6">
      <c r="A1579">
        <v>1599</v>
      </c>
      <c r="B1579" s="38">
        <v>30461</v>
      </c>
      <c r="C1579" t="s">
        <v>2249</v>
      </c>
      <c r="D1579" s="2">
        <v>78908492.943548381</v>
      </c>
      <c r="E1579" s="2">
        <v>750735593.67325604</v>
      </c>
      <c r="F1579" s="2">
        <v>1390501374.9232559</v>
      </c>
    </row>
    <row r="1580" spans="1:6">
      <c r="A1580">
        <v>1600</v>
      </c>
      <c r="B1580" s="38">
        <v>40676</v>
      </c>
      <c r="C1580" t="s">
        <v>2250</v>
      </c>
      <c r="D1580" s="2">
        <v>34641458.373900265</v>
      </c>
      <c r="E1580" s="2">
        <v>180249340.76412615</v>
      </c>
      <c r="F1580" s="2">
        <v>308604263.31889153</v>
      </c>
    </row>
    <row r="1581" spans="1:6">
      <c r="A1581">
        <v>1601</v>
      </c>
      <c r="B1581" s="38">
        <v>39792</v>
      </c>
      <c r="C1581" t="s">
        <v>2251</v>
      </c>
      <c r="D1581" s="2">
        <v>37234443.080845557</v>
      </c>
      <c r="E1581" s="2">
        <v>39175683.111531287</v>
      </c>
      <c r="F1581" s="2">
        <v>129483394.47823316</v>
      </c>
    </row>
    <row r="1582" spans="1:6">
      <c r="A1582">
        <v>1602</v>
      </c>
      <c r="B1582" s="38">
        <v>41390</v>
      </c>
      <c r="C1582" t="s">
        <v>2253</v>
      </c>
      <c r="D1582" s="2">
        <v>33663135.237882257</v>
      </c>
      <c r="E1582" s="2">
        <v>22600235.770043563</v>
      </c>
      <c r="F1582" s="2">
        <v>50159077.255346596</v>
      </c>
    </row>
    <row r="1583" spans="1:6">
      <c r="A1583">
        <v>1603</v>
      </c>
      <c r="B1583" s="38">
        <v>40963</v>
      </c>
      <c r="C1583" t="s">
        <v>2255</v>
      </c>
      <c r="D1583" s="2">
        <v>34382936.621234015</v>
      </c>
      <c r="E1583" s="2">
        <v>18289770.389632922</v>
      </c>
      <c r="F1583" s="2">
        <v>25559676.292159904</v>
      </c>
    </row>
    <row r="1584" spans="1:6">
      <c r="A1584">
        <v>1604</v>
      </c>
      <c r="B1584" s="38">
        <v>37932</v>
      </c>
      <c r="C1584" t="s">
        <v>2256</v>
      </c>
      <c r="D1584" s="2">
        <v>41773962.059620604</v>
      </c>
      <c r="E1584" s="2">
        <v>226360722.25395125</v>
      </c>
      <c r="F1584" s="2">
        <v>287504607.35897022</v>
      </c>
    </row>
    <row r="1585" spans="1:6">
      <c r="A1585">
        <v>1605</v>
      </c>
      <c r="B1585" s="38">
        <v>35251</v>
      </c>
      <c r="C1585" t="s">
        <v>2257</v>
      </c>
      <c r="D1585" s="2">
        <v>49091057.324840769</v>
      </c>
      <c r="E1585" s="2">
        <v>160522207.09456053</v>
      </c>
      <c r="F1585" s="2">
        <v>233238335.75698093</v>
      </c>
    </row>
    <row r="1586" spans="1:6">
      <c r="A1586">
        <v>1606</v>
      </c>
      <c r="B1586" s="38">
        <v>41437</v>
      </c>
      <c r="C1586" t="s">
        <v>2258</v>
      </c>
      <c r="D1586" s="2">
        <v>33007126.216253255</v>
      </c>
      <c r="E1586" s="2">
        <v>104663742.6438348</v>
      </c>
      <c r="F1586" s="2">
        <v>130521643.94100744</v>
      </c>
    </row>
    <row r="1587" spans="1:6">
      <c r="A1587">
        <v>1607</v>
      </c>
      <c r="B1587" s="38">
        <v>37274</v>
      </c>
      <c r="C1587" t="s">
        <v>2260</v>
      </c>
      <c r="D1587" s="2">
        <v>43519457.933370978</v>
      </c>
      <c r="E1587" s="2">
        <v>110363566.46118578</v>
      </c>
      <c r="F1587" s="2">
        <v>158979337.87625071</v>
      </c>
    </row>
    <row r="1588" spans="1:6">
      <c r="A1588">
        <v>1608</v>
      </c>
      <c r="B1588" s="38">
        <v>38884</v>
      </c>
      <c r="C1588" t="s">
        <v>2261</v>
      </c>
      <c r="D1588" s="2">
        <v>37985687.530803353</v>
      </c>
      <c r="E1588" s="2">
        <v>95199246.959236085</v>
      </c>
      <c r="F1588" s="2">
        <v>117870136.82644653</v>
      </c>
    </row>
    <row r="1589" spans="1:6">
      <c r="A1589">
        <v>1609</v>
      </c>
      <c r="B1589" s="38">
        <v>32470</v>
      </c>
      <c r="C1589" t="s">
        <v>2263</v>
      </c>
      <c r="D1589" s="2">
        <v>64067298.420615129</v>
      </c>
      <c r="E1589" s="2">
        <v>119025734.58943476</v>
      </c>
      <c r="F1589" s="2">
        <v>119025734.58943476</v>
      </c>
    </row>
    <row r="1590" spans="1:6">
      <c r="A1590">
        <v>1610</v>
      </c>
      <c r="B1590" s="38">
        <v>40417</v>
      </c>
      <c r="C1590" t="s">
        <v>2265</v>
      </c>
      <c r="D1590" s="2">
        <v>35304041.921653412</v>
      </c>
      <c r="E1590" s="2">
        <v>63706937.988566823</v>
      </c>
      <c r="F1590" s="2">
        <v>77875495.893968269</v>
      </c>
    </row>
    <row r="1591" spans="1:6">
      <c r="A1591">
        <v>1611</v>
      </c>
      <c r="B1591" s="38">
        <v>40634</v>
      </c>
      <c r="C1591" t="s">
        <v>2266</v>
      </c>
      <c r="D1591" s="2">
        <v>34268965.701226294</v>
      </c>
      <c r="E1591" s="2">
        <v>58591607.203147098</v>
      </c>
      <c r="F1591" s="2">
        <v>150385606.74080282</v>
      </c>
    </row>
    <row r="1592" spans="1:6">
      <c r="A1592">
        <v>1612</v>
      </c>
      <c r="B1592" s="38">
        <v>36413</v>
      </c>
      <c r="C1592" t="s">
        <v>2267</v>
      </c>
      <c r="D1592" s="2">
        <v>45904085.765336514</v>
      </c>
      <c r="E1592" s="2">
        <v>71784998.674187019</v>
      </c>
      <c r="F1592" s="2">
        <v>128304404.27275759</v>
      </c>
    </row>
    <row r="1593" spans="1:6">
      <c r="A1593">
        <v>1613</v>
      </c>
      <c r="B1593" s="38">
        <v>36840</v>
      </c>
      <c r="C1593" t="s">
        <v>2268</v>
      </c>
      <c r="D1593" s="2">
        <v>44269362.435381964</v>
      </c>
      <c r="E1593" s="2">
        <v>67531403.086599648</v>
      </c>
      <c r="F1593" s="2">
        <v>113909887.98965538</v>
      </c>
    </row>
    <row r="1594" spans="1:6">
      <c r="A1594">
        <v>1614</v>
      </c>
      <c r="B1594" s="38">
        <v>38597</v>
      </c>
      <c r="C1594" t="s">
        <v>2269</v>
      </c>
      <c r="D1594" s="2">
        <v>38769094.567404427</v>
      </c>
      <c r="E1594" s="2">
        <v>52212103.647726357</v>
      </c>
      <c r="F1594" s="2">
        <v>107800445.39574446</v>
      </c>
    </row>
    <row r="1595" spans="1:6">
      <c r="A1595">
        <v>1615</v>
      </c>
      <c r="B1595" s="38">
        <v>40592</v>
      </c>
      <c r="C1595" t="s">
        <v>2270</v>
      </c>
      <c r="D1595" s="2">
        <v>34825949.238395192</v>
      </c>
      <c r="E1595" s="2">
        <v>41263758.853648074</v>
      </c>
      <c r="F1595" s="2">
        <v>89603303.886647195</v>
      </c>
    </row>
    <row r="1596" spans="1:6">
      <c r="A1596">
        <v>1616</v>
      </c>
      <c r="B1596" s="38">
        <v>33984</v>
      </c>
      <c r="C1596" t="s">
        <v>2272</v>
      </c>
      <c r="D1596" s="2">
        <v>54048359.04628332</v>
      </c>
      <c r="E1596" s="2">
        <v>61310549.919424973</v>
      </c>
      <c r="F1596" s="2">
        <v>61310549.919424973</v>
      </c>
    </row>
    <row r="1597" spans="1:6">
      <c r="A1597">
        <v>1617</v>
      </c>
      <c r="B1597" s="38">
        <v>39136</v>
      </c>
      <c r="C1597" t="s">
        <v>2274</v>
      </c>
      <c r="D1597" s="2">
        <v>37873876.530105807</v>
      </c>
      <c r="E1597" s="2">
        <v>41653176.926918566</v>
      </c>
      <c r="F1597" s="2">
        <v>91836063.329308748</v>
      </c>
    </row>
    <row r="1598" spans="1:6">
      <c r="A1598">
        <v>1618</v>
      </c>
      <c r="B1598" s="38">
        <v>29203</v>
      </c>
      <c r="C1598">
        <v>1941</v>
      </c>
      <c r="D1598" s="2">
        <v>100486258.14863102</v>
      </c>
      <c r="E1598" s="2">
        <v>107316183.50717078</v>
      </c>
      <c r="F1598" s="2">
        <v>297926054.43285525</v>
      </c>
    </row>
    <row r="1599" spans="1:6">
      <c r="A1599">
        <v>1619</v>
      </c>
      <c r="B1599" s="38">
        <v>38646</v>
      </c>
      <c r="C1599" t="s">
        <v>2276</v>
      </c>
      <c r="D1599" s="2">
        <v>38691244.979919679</v>
      </c>
      <c r="E1599" s="2">
        <v>39927292.419467874</v>
      </c>
      <c r="F1599" s="2">
        <v>47757522.595783137</v>
      </c>
    </row>
    <row r="1600" spans="1:6">
      <c r="A1600">
        <v>1620</v>
      </c>
      <c r="B1600" s="38">
        <v>38618</v>
      </c>
      <c r="C1600" t="s">
        <v>2277</v>
      </c>
      <c r="D1600" s="2">
        <v>38769094.567404427</v>
      </c>
      <c r="E1600" s="2">
        <v>38155794.145100601</v>
      </c>
      <c r="F1600" s="2">
        <v>74482453.927771628</v>
      </c>
    </row>
    <row r="1601" spans="1:6">
      <c r="A1601">
        <v>1621</v>
      </c>
      <c r="B1601" s="38">
        <v>41348</v>
      </c>
      <c r="C1601" t="s">
        <v>2279</v>
      </c>
      <c r="D1601" s="2">
        <v>33110781.748742342</v>
      </c>
      <c r="E1601" s="2">
        <v>23320214.33969146</v>
      </c>
      <c r="F1601" s="2">
        <v>28343459.316488598</v>
      </c>
    </row>
    <row r="1602" spans="1:6">
      <c r="A1602">
        <v>1622</v>
      </c>
      <c r="B1602" s="38">
        <v>34740</v>
      </c>
      <c r="C1602" t="s">
        <v>2280</v>
      </c>
      <c r="D1602" s="2">
        <v>51075520.212060966</v>
      </c>
      <c r="E1602" s="2">
        <v>29611767.053545393</v>
      </c>
      <c r="F1602" s="2">
        <v>29611767.053545393</v>
      </c>
    </row>
    <row r="1603" spans="1:6">
      <c r="A1603">
        <v>1623</v>
      </c>
      <c r="B1603" s="38">
        <v>38107</v>
      </c>
      <c r="C1603" t="s">
        <v>2282</v>
      </c>
      <c r="D1603" s="2">
        <v>40996255.319148935</v>
      </c>
      <c r="E1603" s="2">
        <v>22866073.92907447</v>
      </c>
      <c r="F1603" s="2">
        <v>38367782.97162766</v>
      </c>
    </row>
    <row r="1604" spans="1:6">
      <c r="A1604">
        <v>1624</v>
      </c>
      <c r="B1604" s="38">
        <v>40424</v>
      </c>
      <c r="C1604" t="s">
        <v>2283</v>
      </c>
      <c r="D1604" s="2">
        <v>35283516.22192008</v>
      </c>
      <c r="E1604" s="2">
        <v>19631196.018325485</v>
      </c>
      <c r="F1604" s="2">
        <v>48078190.26579503</v>
      </c>
    </row>
    <row r="1605" spans="1:6">
      <c r="A1605">
        <v>1625</v>
      </c>
      <c r="B1605" s="38">
        <v>36455</v>
      </c>
      <c r="C1605" t="s">
        <v>2285</v>
      </c>
      <c r="D1605" s="2">
        <v>45822211.652794294</v>
      </c>
      <c r="E1605" s="2">
        <v>23827850.767717004</v>
      </c>
      <c r="F1605" s="2">
        <v>23827850.767717004</v>
      </c>
    </row>
    <row r="1606" spans="1:6">
      <c r="A1606">
        <v>1626</v>
      </c>
      <c r="B1606" s="38">
        <v>40256</v>
      </c>
      <c r="C1606" t="s">
        <v>2286</v>
      </c>
      <c r="D1606" s="2">
        <v>35414513.557351671</v>
      </c>
      <c r="E1606" s="2">
        <v>15429668.622443495</v>
      </c>
      <c r="F1606" s="2">
        <v>20136734.463445008</v>
      </c>
    </row>
    <row r="1607" spans="1:6">
      <c r="A1607">
        <v>1627</v>
      </c>
      <c r="B1607" s="38">
        <v>39339</v>
      </c>
      <c r="C1607" t="s">
        <v>2287</v>
      </c>
      <c r="D1607" s="2">
        <v>36967221.449469998</v>
      </c>
      <c r="E1607" s="2">
        <v>12681745.100546788</v>
      </c>
      <c r="F1607" s="2">
        <v>92320276.478166819</v>
      </c>
    </row>
    <row r="1608" spans="1:6">
      <c r="A1608">
        <v>1628</v>
      </c>
      <c r="B1608" s="38">
        <v>35314</v>
      </c>
      <c r="C1608" t="s">
        <v>2288</v>
      </c>
      <c r="D1608" s="2">
        <v>48842179.974651456</v>
      </c>
      <c r="E1608" s="2">
        <v>6650787.7523320662</v>
      </c>
      <c r="F1608" s="2">
        <v>6650787.7523320662</v>
      </c>
    </row>
    <row r="1609" spans="1:6">
      <c r="A1609">
        <v>1629</v>
      </c>
      <c r="B1609" s="38">
        <v>35515</v>
      </c>
      <c r="C1609" t="s">
        <v>2289</v>
      </c>
      <c r="D1609" s="2">
        <v>48170600</v>
      </c>
      <c r="E1609" s="2">
        <v>5402034.7344124997</v>
      </c>
      <c r="F1609" s="2">
        <v>5402034.7344124997</v>
      </c>
    </row>
    <row r="1610" spans="1:6">
      <c r="A1610">
        <v>1630</v>
      </c>
      <c r="B1610" s="38">
        <v>36502</v>
      </c>
      <c r="C1610" t="s">
        <v>2290</v>
      </c>
      <c r="D1610" s="2">
        <v>45794985.145573378</v>
      </c>
      <c r="E1610" s="2">
        <v>4150127.5960190133</v>
      </c>
      <c r="F1610" s="2">
        <v>4150127.5960190133</v>
      </c>
    </row>
    <row r="1611" spans="1:6">
      <c r="A1611">
        <v>1631</v>
      </c>
      <c r="B1611" s="38">
        <v>39066</v>
      </c>
      <c r="C1611" t="s">
        <v>2291</v>
      </c>
      <c r="D1611" s="2">
        <v>38192745.292368688</v>
      </c>
      <c r="E1611" s="2">
        <v>1561959.1560356789</v>
      </c>
      <c r="F1611" s="2">
        <v>1561959.1560356789</v>
      </c>
    </row>
    <row r="1612" spans="1:6">
      <c r="A1612">
        <v>1633</v>
      </c>
      <c r="B1612" s="38">
        <v>29082</v>
      </c>
      <c r="C1612" t="s">
        <v>2295</v>
      </c>
      <c r="D1612" s="2">
        <v>102803109.75609757</v>
      </c>
      <c r="E1612" s="2">
        <v>257170953.92953932</v>
      </c>
      <c r="F1612" s="2">
        <v>265168343.98731712</v>
      </c>
    </row>
    <row r="1613" spans="1:6">
      <c r="A1613">
        <v>1634</v>
      </c>
      <c r="B1613" s="38">
        <v>42475</v>
      </c>
      <c r="C1613" t="s">
        <v>2296</v>
      </c>
      <c r="D1613" s="2">
        <v>31709595.379104827</v>
      </c>
      <c r="E1613" s="2">
        <v>14806565.038547862</v>
      </c>
      <c r="F1613" s="2">
        <v>36371909.533693328</v>
      </c>
    </row>
    <row r="1614" spans="1:6">
      <c r="A1614">
        <v>1635</v>
      </c>
      <c r="B1614" s="38">
        <v>41215</v>
      </c>
      <c r="C1614" t="s">
        <v>2297</v>
      </c>
      <c r="D1614" s="2">
        <v>32431633.08299417</v>
      </c>
      <c r="E1614" s="2">
        <v>98102943.849062428</v>
      </c>
      <c r="F1614" s="2">
        <v>167973301.599828</v>
      </c>
    </row>
    <row r="1615" spans="1:6">
      <c r="A1615">
        <v>1636</v>
      </c>
      <c r="B1615" s="38">
        <v>35062</v>
      </c>
      <c r="C1615" t="s">
        <v>2299</v>
      </c>
      <c r="D1615" s="2">
        <v>48641322.475570038</v>
      </c>
      <c r="E1615" s="2">
        <v>129578292.64633226</v>
      </c>
      <c r="F1615" s="2">
        <v>166765368.21636483</v>
      </c>
    </row>
    <row r="1616" spans="1:6">
      <c r="A1616">
        <v>1637</v>
      </c>
      <c r="B1616" s="38">
        <v>31399</v>
      </c>
      <c r="C1616" t="s">
        <v>2301</v>
      </c>
      <c r="D1616" s="2">
        <v>68311463.860933214</v>
      </c>
      <c r="E1616" s="2">
        <v>174297510.96435499</v>
      </c>
      <c r="F1616" s="2">
        <v>568992317.14162862</v>
      </c>
    </row>
    <row r="1617" spans="1:6">
      <c r="A1617">
        <v>1638</v>
      </c>
      <c r="B1617" s="38">
        <v>29035</v>
      </c>
      <c r="C1617" t="s">
        <v>2303</v>
      </c>
      <c r="D1617" s="2">
        <v>103270304.28769019</v>
      </c>
      <c r="E1617" s="2">
        <v>234190399.72337484</v>
      </c>
      <c r="F1617" s="2">
        <v>700572419.08713698</v>
      </c>
    </row>
    <row r="1618" spans="1:6">
      <c r="A1618">
        <v>1639</v>
      </c>
      <c r="B1618" s="38">
        <v>41705</v>
      </c>
      <c r="C1618" t="s">
        <v>2304</v>
      </c>
      <c r="D1618" s="2">
        <v>31598240.320280328</v>
      </c>
      <c r="E1618" s="2">
        <v>60216072.436369248</v>
      </c>
      <c r="F1618" s="2">
        <v>167522055.49414074</v>
      </c>
    </row>
    <row r="1619" spans="1:6">
      <c r="A1619">
        <v>1640</v>
      </c>
      <c r="B1619" s="38">
        <v>42214</v>
      </c>
      <c r="C1619" t="s">
        <v>2306</v>
      </c>
      <c r="D1619" s="2">
        <v>31285639.461312193</v>
      </c>
      <c r="E1619" s="2">
        <v>59426757.281939551</v>
      </c>
      <c r="F1619" s="2">
        <v>101583353.12157349</v>
      </c>
    </row>
    <row r="1620" spans="1:6">
      <c r="A1620">
        <v>1641</v>
      </c>
      <c r="B1620" s="38">
        <v>33072</v>
      </c>
      <c r="C1620" t="s">
        <v>2308</v>
      </c>
      <c r="D1620" s="2">
        <v>57257998.466257669</v>
      </c>
      <c r="E1620" s="2">
        <v>98277222.220398769</v>
      </c>
      <c r="F1620" s="2">
        <v>98277222.220398769</v>
      </c>
    </row>
    <row r="1621" spans="1:6">
      <c r="A1621">
        <v>1642</v>
      </c>
      <c r="B1621" s="38">
        <v>36644</v>
      </c>
      <c r="C1621" t="s">
        <v>2309</v>
      </c>
      <c r="D1621" s="2">
        <v>43586941.039112665</v>
      </c>
      <c r="E1621" s="2">
        <v>63248453.353835374</v>
      </c>
      <c r="F1621" s="2">
        <v>95722084.05932866</v>
      </c>
    </row>
    <row r="1622" spans="1:6">
      <c r="A1622">
        <v>1643</v>
      </c>
      <c r="B1622" s="38">
        <v>37162</v>
      </c>
      <c r="C1622" t="s">
        <v>2310</v>
      </c>
      <c r="D1622" s="2">
        <v>41875731.912507012</v>
      </c>
      <c r="E1622" s="2">
        <v>32670880.040342119</v>
      </c>
      <c r="F1622" s="2">
        <v>41721441.45369041</v>
      </c>
    </row>
    <row r="1623" spans="1:6">
      <c r="A1623">
        <v>1644</v>
      </c>
      <c r="B1623" s="38">
        <v>40200</v>
      </c>
      <c r="C1623" t="s">
        <v>2311</v>
      </c>
      <c r="D1623" s="2">
        <v>34457272.471352689</v>
      </c>
      <c r="E1623" s="2">
        <v>13874877.671816953</v>
      </c>
      <c r="F1623" s="2">
        <v>17592087.099604499</v>
      </c>
    </row>
    <row r="1624" spans="1:6">
      <c r="A1624">
        <v>1645</v>
      </c>
      <c r="B1624" s="38">
        <v>34992</v>
      </c>
      <c r="C1624" t="s">
        <v>2313</v>
      </c>
      <c r="D1624" s="2">
        <v>47402753.741054006</v>
      </c>
      <c r="E1624" s="2">
        <v>112859309.30269358</v>
      </c>
      <c r="F1624" s="2">
        <v>180241736.10815877</v>
      </c>
    </row>
    <row r="1625" spans="1:6">
      <c r="A1625">
        <v>1646</v>
      </c>
      <c r="B1625" s="38">
        <v>30841</v>
      </c>
      <c r="C1625" t="s">
        <v>6948</v>
      </c>
      <c r="D1625" s="2">
        <v>69677820.636451304</v>
      </c>
      <c r="E1625" s="2">
        <v>562561227.71794605</v>
      </c>
      <c r="F1625" s="2">
        <v>685658710.84234333</v>
      </c>
    </row>
    <row r="1626" spans="1:6">
      <c r="A1626">
        <v>1647</v>
      </c>
      <c r="B1626" s="38">
        <v>35025</v>
      </c>
      <c r="C1626" t="s">
        <v>2314</v>
      </c>
      <c r="D1626" s="2">
        <v>47041601.5625</v>
      </c>
      <c r="E1626" s="2">
        <v>300746732.46581382</v>
      </c>
      <c r="F1626" s="2">
        <v>571626830.50226569</v>
      </c>
    </row>
    <row r="1627" spans="1:6">
      <c r="A1627">
        <v>1648</v>
      </c>
      <c r="B1627" s="38">
        <v>37617</v>
      </c>
      <c r="C1627" t="s">
        <v>2315</v>
      </c>
      <c r="D1627" s="2">
        <v>39942454.394693203</v>
      </c>
      <c r="E1627" s="2">
        <v>227255946.78194585</v>
      </c>
      <c r="F1627" s="2">
        <v>408447187.57543397</v>
      </c>
    </row>
    <row r="1628" spans="1:6">
      <c r="A1628">
        <v>1649</v>
      </c>
      <c r="B1628" s="38">
        <v>36336</v>
      </c>
      <c r="C1628" t="s">
        <v>2317</v>
      </c>
      <c r="D1628" s="2">
        <v>43475270.75812275</v>
      </c>
      <c r="E1628" s="2">
        <v>236910945.03691339</v>
      </c>
      <c r="F1628" s="2">
        <v>331341389.49698561</v>
      </c>
    </row>
    <row r="1629" spans="1:6">
      <c r="A1629">
        <v>1650</v>
      </c>
      <c r="B1629" s="38">
        <v>37113</v>
      </c>
      <c r="C1629" t="s">
        <v>2318</v>
      </c>
      <c r="D1629" s="2">
        <v>40707549.295774654</v>
      </c>
      <c r="E1629" s="2">
        <v>196884531.76033804</v>
      </c>
      <c r="F1629" s="2">
        <v>388757095.77464795</v>
      </c>
    </row>
    <row r="1630" spans="1:6">
      <c r="A1630">
        <v>1651</v>
      </c>
      <c r="B1630" s="38">
        <v>40949</v>
      </c>
      <c r="C1630" t="s">
        <v>2319</v>
      </c>
      <c r="D1630" s="2">
        <v>31738095.342677556</v>
      </c>
      <c r="E1630" s="2">
        <v>132256906.77707841</v>
      </c>
      <c r="F1630" s="2">
        <v>209067466.78415027</v>
      </c>
    </row>
    <row r="1631" spans="1:6">
      <c r="A1631">
        <v>1652</v>
      </c>
      <c r="B1631" s="38">
        <v>34495</v>
      </c>
      <c r="C1631" t="s">
        <v>2320</v>
      </c>
      <c r="D1631" s="2">
        <v>48821554.054054052</v>
      </c>
      <c r="E1631" s="2">
        <v>197317428.83570945</v>
      </c>
      <c r="F1631" s="2">
        <v>460875470.27027029</v>
      </c>
    </row>
    <row r="1632" spans="1:6">
      <c r="A1632">
        <v>1653</v>
      </c>
      <c r="B1632" s="38">
        <v>32934</v>
      </c>
      <c r="C1632" t="s">
        <v>2321</v>
      </c>
      <c r="D1632" s="2">
        <v>56142890.44289045</v>
      </c>
      <c r="E1632" s="2">
        <v>225900026.07379955</v>
      </c>
      <c r="F1632" s="2">
        <v>375221651.12665117</v>
      </c>
    </row>
    <row r="1633" spans="1:6">
      <c r="A1633">
        <v>1654</v>
      </c>
      <c r="B1633" s="38">
        <v>41502</v>
      </c>
      <c r="C1633" t="s">
        <v>2322</v>
      </c>
      <c r="D1633" s="2">
        <v>30894829.333367541</v>
      </c>
      <c r="E1633" s="2">
        <v>120110955.66060366</v>
      </c>
      <c r="F1633" s="2">
        <v>182305751.61214656</v>
      </c>
    </row>
    <row r="1634" spans="1:6">
      <c r="A1634">
        <v>1655</v>
      </c>
      <c r="B1634" s="38">
        <v>36798</v>
      </c>
      <c r="C1634" t="s">
        <v>2324</v>
      </c>
      <c r="D1634" s="2">
        <v>41598100.172711574</v>
      </c>
      <c r="E1634" s="2">
        <v>160367263.91826713</v>
      </c>
      <c r="F1634" s="2">
        <v>189557943.12377089</v>
      </c>
    </row>
    <row r="1635" spans="1:6">
      <c r="A1635">
        <v>1656</v>
      </c>
      <c r="B1635" s="38">
        <v>40039</v>
      </c>
      <c r="C1635" t="s">
        <v>2325</v>
      </c>
      <c r="D1635" s="2">
        <v>33477533.660127692</v>
      </c>
      <c r="E1635" s="2">
        <v>129051690.82931791</v>
      </c>
      <c r="F1635" s="2">
        <v>237080562.91707054</v>
      </c>
    </row>
    <row r="1636" spans="1:6">
      <c r="A1636">
        <v>1657</v>
      </c>
      <c r="B1636" s="38">
        <v>38156</v>
      </c>
      <c r="C1636" t="s">
        <v>2326</v>
      </c>
      <c r="D1636" s="2">
        <v>38089562.467053249</v>
      </c>
      <c r="E1636" s="2">
        <v>145155178.4175435</v>
      </c>
      <c r="F1636" s="2">
        <v>213037086.36537695</v>
      </c>
    </row>
    <row r="1637" spans="1:6">
      <c r="A1637">
        <v>1658</v>
      </c>
      <c r="B1637" s="38">
        <v>33564</v>
      </c>
      <c r="C1637" t="s">
        <v>2328</v>
      </c>
      <c r="D1637" s="2">
        <v>52435341.074020311</v>
      </c>
      <c r="E1637" s="2">
        <v>198384299.38924527</v>
      </c>
      <c r="F1637" s="2">
        <v>334716186.18169808</v>
      </c>
    </row>
    <row r="1638" spans="1:6">
      <c r="A1638">
        <v>1659</v>
      </c>
      <c r="B1638" s="38">
        <v>35013</v>
      </c>
      <c r="C1638" t="s">
        <v>2329</v>
      </c>
      <c r="D1638" s="2">
        <v>47041601.5625</v>
      </c>
      <c r="E1638" s="2">
        <v>169914363.63111329</v>
      </c>
      <c r="F1638" s="2">
        <v>333054539.0625</v>
      </c>
    </row>
    <row r="1639" spans="1:6">
      <c r="A1639">
        <v>1660</v>
      </c>
      <c r="B1639" s="38">
        <v>37106</v>
      </c>
      <c r="C1639" t="s">
        <v>2330</v>
      </c>
      <c r="D1639" s="2">
        <v>40707549.295774654</v>
      </c>
      <c r="E1639" s="2">
        <v>146879315.78716621</v>
      </c>
      <c r="F1639" s="2">
        <v>224345782.09702536</v>
      </c>
    </row>
    <row r="1640" spans="1:6">
      <c r="A1640">
        <v>1661</v>
      </c>
      <c r="B1640" s="38">
        <v>36224</v>
      </c>
      <c r="C1640" t="s">
        <v>2331</v>
      </c>
      <c r="D1640" s="2">
        <v>43791454.545454547</v>
      </c>
      <c r="E1640" s="2">
        <v>156022614.46226668</v>
      </c>
      <c r="F1640" s="2">
        <v>258202675.06832731</v>
      </c>
    </row>
    <row r="1641" spans="1:6">
      <c r="A1641">
        <v>1662</v>
      </c>
      <c r="B1641" s="38">
        <v>35328</v>
      </c>
      <c r="C1641" t="s">
        <v>2332</v>
      </c>
      <c r="D1641" s="2">
        <v>45789543.72623574</v>
      </c>
      <c r="E1641" s="2">
        <v>161010082.44714195</v>
      </c>
      <c r="F1641" s="2">
        <v>277010259.88693917</v>
      </c>
    </row>
    <row r="1642" spans="1:6">
      <c r="A1642">
        <v>1663</v>
      </c>
      <c r="B1642" s="38">
        <v>38336</v>
      </c>
      <c r="C1642" t="s">
        <v>2334</v>
      </c>
      <c r="D1642" s="2">
        <v>37969469.259064637</v>
      </c>
      <c r="E1642" s="2">
        <v>127187853.7528061</v>
      </c>
      <c r="F1642" s="2">
        <v>293651321.44459277</v>
      </c>
    </row>
    <row r="1643" spans="1:6">
      <c r="A1643">
        <v>1664</v>
      </c>
      <c r="B1643" s="38">
        <v>34964</v>
      </c>
      <c r="C1643" t="s">
        <v>2335</v>
      </c>
      <c r="D1643" s="2">
        <v>47164425.587467372</v>
      </c>
      <c r="E1643" s="2">
        <v>157412281.28902742</v>
      </c>
      <c r="F1643" s="2">
        <v>515861915.75377941</v>
      </c>
    </row>
    <row r="1644" spans="1:6">
      <c r="A1644">
        <v>1665</v>
      </c>
      <c r="B1644" s="38">
        <v>37902</v>
      </c>
      <c r="C1644" t="s">
        <v>2336</v>
      </c>
      <c r="D1644" s="2">
        <v>39057243.24324324</v>
      </c>
      <c r="E1644" s="2">
        <v>117347735.98877297</v>
      </c>
      <c r="F1644" s="2">
        <v>204167859.36789188</v>
      </c>
    </row>
    <row r="1645" spans="1:6">
      <c r="A1645">
        <v>1666</v>
      </c>
      <c r="B1645" s="38">
        <v>42356</v>
      </c>
      <c r="C1645" t="s">
        <v>6830</v>
      </c>
      <c r="D1645" s="2">
        <v>30548948.3141317</v>
      </c>
      <c r="E1645" s="2">
        <v>88637412.03756474</v>
      </c>
      <c r="F1645" s="2">
        <v>107970838.40177572</v>
      </c>
    </row>
    <row r="1646" spans="1:6">
      <c r="A1646">
        <v>1667</v>
      </c>
      <c r="B1646" s="38">
        <v>36474</v>
      </c>
      <c r="C1646" t="s">
        <v>2337</v>
      </c>
      <c r="D1646" s="2">
        <v>42932798.573975042</v>
      </c>
      <c r="E1646" s="2">
        <v>122708610.08131906</v>
      </c>
      <c r="F1646" s="2">
        <v>234190777.04507425</v>
      </c>
    </row>
    <row r="1647" spans="1:6">
      <c r="A1647">
        <v>1668</v>
      </c>
      <c r="B1647" s="38">
        <v>38310</v>
      </c>
      <c r="C1647" t="s">
        <v>2338</v>
      </c>
      <c r="D1647" s="2">
        <v>37830314.136125654</v>
      </c>
      <c r="E1647" s="2">
        <v>107711238.36375393</v>
      </c>
      <c r="F1647" s="2">
        <v>179128120.00269634</v>
      </c>
    </row>
    <row r="1648" spans="1:6">
      <c r="A1648">
        <v>1669</v>
      </c>
      <c r="B1648" s="38">
        <v>40151</v>
      </c>
      <c r="C1648" t="s">
        <v>2339</v>
      </c>
      <c r="D1648" s="2">
        <v>33459705.763860911</v>
      </c>
      <c r="E1648" s="2">
        <v>93490188.813066974</v>
      </c>
      <c r="F1648" s="2">
        <v>186083631.8592214</v>
      </c>
    </row>
    <row r="1649" spans="1:6">
      <c r="A1649">
        <v>1670</v>
      </c>
      <c r="B1649" s="38">
        <v>38163</v>
      </c>
      <c r="C1649" t="s">
        <v>2340</v>
      </c>
      <c r="D1649" s="2">
        <v>38089562.467053249</v>
      </c>
      <c r="E1649" s="2">
        <v>102844087.52931473</v>
      </c>
      <c r="F1649" s="2">
        <v>147428622.51460204</v>
      </c>
    </row>
    <row r="1650" spans="1:6">
      <c r="A1650">
        <v>1671</v>
      </c>
      <c r="B1650" s="38">
        <v>39913</v>
      </c>
      <c r="C1650" t="s">
        <v>2341</v>
      </c>
      <c r="D1650" s="2">
        <v>33884777.715250425</v>
      </c>
      <c r="E1650" s="2">
        <v>89880715.856391862</v>
      </c>
      <c r="F1650" s="2">
        <v>191079882.68954232</v>
      </c>
    </row>
    <row r="1651" spans="1:6">
      <c r="A1651">
        <v>1672</v>
      </c>
      <c r="B1651" s="38">
        <v>39460</v>
      </c>
      <c r="C1651" t="s">
        <v>2343</v>
      </c>
      <c r="D1651" s="2">
        <v>34231523.592950538</v>
      </c>
      <c r="E1651" s="2">
        <v>87642575.051459149</v>
      </c>
      <c r="F1651" s="2">
        <v>182850883.91920123</v>
      </c>
    </row>
    <row r="1652" spans="1:6">
      <c r="A1652">
        <v>1673</v>
      </c>
      <c r="B1652" s="38">
        <v>36847</v>
      </c>
      <c r="C1652" t="s">
        <v>2344</v>
      </c>
      <c r="D1652" s="2">
        <v>41502527.283170588</v>
      </c>
      <c r="E1652" s="2">
        <v>105833433.92655945</v>
      </c>
      <c r="F1652" s="2">
        <v>142886025.64898908</v>
      </c>
    </row>
    <row r="1653" spans="1:6">
      <c r="A1653">
        <v>1674</v>
      </c>
      <c r="B1653" s="38">
        <v>33597</v>
      </c>
      <c r="C1653" t="s">
        <v>2346</v>
      </c>
      <c r="D1653" s="2">
        <v>52397316.896301664</v>
      </c>
      <c r="E1653" s="2">
        <v>130622317.49055111</v>
      </c>
      <c r="F1653" s="2">
        <v>130622317.49055111</v>
      </c>
    </row>
    <row r="1654" spans="1:6">
      <c r="A1654">
        <v>1675</v>
      </c>
      <c r="B1654" s="38">
        <v>38576</v>
      </c>
      <c r="C1654" t="s">
        <v>2347</v>
      </c>
      <c r="D1654" s="2">
        <v>36790173.116089612</v>
      </c>
      <c r="E1654" s="2">
        <v>91355372.438864574</v>
      </c>
      <c r="F1654" s="2">
        <v>113429476.30851834</v>
      </c>
    </row>
    <row r="1655" spans="1:6">
      <c r="A1655">
        <v>1676</v>
      </c>
      <c r="B1655" s="38">
        <v>34691</v>
      </c>
      <c r="C1655" t="s">
        <v>2348</v>
      </c>
      <c r="D1655" s="2">
        <v>48267134.268537082</v>
      </c>
      <c r="E1655" s="2">
        <v>106996287.3398063</v>
      </c>
      <c r="F1655" s="2">
        <v>258233308.04788914</v>
      </c>
    </row>
    <row r="1656" spans="1:6">
      <c r="A1656">
        <v>1677</v>
      </c>
      <c r="B1656" s="38">
        <v>41180</v>
      </c>
      <c r="C1656" t="s">
        <v>2349</v>
      </c>
      <c r="D1656" s="2">
        <v>31224595.625888582</v>
      </c>
      <c r="E1656" s="2">
        <v>69200162.19416438</v>
      </c>
      <c r="F1656" s="2">
        <v>177424818.79746506</v>
      </c>
    </row>
    <row r="1657" spans="1:6">
      <c r="A1657">
        <v>1678</v>
      </c>
      <c r="B1657" s="38">
        <v>41306</v>
      </c>
      <c r="C1657" t="s">
        <v>2350</v>
      </c>
      <c r="D1657" s="2">
        <v>31122515.786118552</v>
      </c>
      <c r="E1657" s="2">
        <v>68864440.032933325</v>
      </c>
      <c r="F1657" s="2">
        <v>119429135.41011173</v>
      </c>
    </row>
    <row r="1658" spans="1:6">
      <c r="A1658">
        <v>1679</v>
      </c>
      <c r="B1658" s="38">
        <v>37603</v>
      </c>
      <c r="C1658" t="s">
        <v>2351</v>
      </c>
      <c r="D1658" s="2">
        <v>39942454.394693203</v>
      </c>
      <c r="E1658" s="2">
        <v>86548930.514654517</v>
      </c>
      <c r="F1658" s="2">
        <v>142533961.4972471</v>
      </c>
    </row>
    <row r="1659" spans="1:6">
      <c r="A1659">
        <v>1680</v>
      </c>
      <c r="B1659" s="38">
        <v>41656</v>
      </c>
      <c r="C1659" t="s">
        <v>2352</v>
      </c>
      <c r="D1659" s="2">
        <v>30889678.346072949</v>
      </c>
      <c r="E1659" s="2">
        <v>66156978.068682775</v>
      </c>
      <c r="F1659" s="2">
        <v>126163707.91650848</v>
      </c>
    </row>
    <row r="1660" spans="1:6">
      <c r="A1660">
        <v>1681</v>
      </c>
      <c r="B1660" s="38">
        <v>36938</v>
      </c>
      <c r="C1660" t="s">
        <v>2353</v>
      </c>
      <c r="D1660" s="2">
        <v>41101194.539249144</v>
      </c>
      <c r="E1660" s="2">
        <v>87918539.079084188</v>
      </c>
      <c r="F1660" s="2">
        <v>97508817.804908991</v>
      </c>
    </row>
    <row r="1661" spans="1:6">
      <c r="A1661">
        <v>1682</v>
      </c>
      <c r="B1661" s="38">
        <v>34915</v>
      </c>
      <c r="C1661" t="s">
        <v>2354</v>
      </c>
      <c r="D1661" s="2">
        <v>47256965.336821452</v>
      </c>
      <c r="E1661" s="2">
        <v>100277563.44166121</v>
      </c>
      <c r="F1661" s="2">
        <v>387664638.9797253</v>
      </c>
    </row>
    <row r="1662" spans="1:6">
      <c r="A1662">
        <v>1683</v>
      </c>
      <c r="B1662" s="38">
        <v>41129</v>
      </c>
      <c r="C1662" t="s">
        <v>2355</v>
      </c>
      <c r="D1662" s="2">
        <v>31363926.399541628</v>
      </c>
      <c r="E1662" s="2">
        <v>66424625.757482246</v>
      </c>
      <c r="F1662" s="2">
        <v>139135913.24137619</v>
      </c>
    </row>
    <row r="1663" spans="1:6">
      <c r="A1663">
        <v>1684</v>
      </c>
      <c r="B1663" s="38">
        <v>39556</v>
      </c>
      <c r="C1663" t="s">
        <v>2356</v>
      </c>
      <c r="D1663" s="2">
        <v>33635085.628633805</v>
      </c>
      <c r="E1663" s="2">
        <v>70827040.07922335</v>
      </c>
      <c r="F1663" s="2">
        <v>117916809.11646332</v>
      </c>
    </row>
    <row r="1664" spans="1:6">
      <c r="A1664">
        <v>1685</v>
      </c>
      <c r="B1664" s="38">
        <v>38268</v>
      </c>
      <c r="C1664" t="s">
        <v>2357</v>
      </c>
      <c r="D1664" s="2">
        <v>37850130.958617076</v>
      </c>
      <c r="E1664" s="2">
        <v>77284821.061356738</v>
      </c>
      <c r="F1664" s="2">
        <v>78161491.916238874</v>
      </c>
    </row>
    <row r="1665" spans="1:6">
      <c r="A1665">
        <v>1686</v>
      </c>
      <c r="B1665" s="38">
        <v>39563</v>
      </c>
      <c r="C1665" t="s">
        <v>2359</v>
      </c>
      <c r="D1665" s="2">
        <v>33635085.628633805</v>
      </c>
      <c r="E1665" s="2">
        <v>67824266.68855755</v>
      </c>
      <c r="F1665" s="2">
        <v>71945949.322423577</v>
      </c>
    </row>
    <row r="1666" spans="1:6">
      <c r="A1666">
        <v>1687</v>
      </c>
      <c r="B1666" s="38">
        <v>35944</v>
      </c>
      <c r="C1666" t="s">
        <v>2361</v>
      </c>
      <c r="D1666" s="2">
        <v>44383230.958230957</v>
      </c>
      <c r="E1666" s="2">
        <v>88929663.495018423</v>
      </c>
      <c r="F1666" s="2">
        <v>120617347.89312038</v>
      </c>
    </row>
    <row r="1667" spans="1:6">
      <c r="A1667">
        <v>1688</v>
      </c>
      <c r="B1667" s="38">
        <v>39822</v>
      </c>
      <c r="C1667" t="s">
        <v>2362</v>
      </c>
      <c r="D1667" s="2">
        <v>34221309.728477858</v>
      </c>
      <c r="E1667" s="2">
        <v>66977388.452517971</v>
      </c>
      <c r="F1667" s="2">
        <v>131353277.50231835</v>
      </c>
    </row>
    <row r="1668" spans="1:6">
      <c r="A1668">
        <v>1689</v>
      </c>
      <c r="B1668" s="38">
        <v>38219</v>
      </c>
      <c r="C1668" t="s">
        <v>2363</v>
      </c>
      <c r="D1668" s="2">
        <v>38129762.532981537</v>
      </c>
      <c r="E1668" s="2">
        <v>73916368.543825865</v>
      </c>
      <c r="F1668" s="2">
        <v>82768631.408126652</v>
      </c>
    </row>
    <row r="1669" spans="1:6">
      <c r="A1669">
        <v>1690</v>
      </c>
      <c r="B1669" s="38">
        <v>38100</v>
      </c>
      <c r="C1669" t="s">
        <v>2364</v>
      </c>
      <c r="D1669" s="2">
        <v>38433989.361702129</v>
      </c>
      <c r="E1669" s="2">
        <v>73203583.530420214</v>
      </c>
      <c r="F1669" s="2">
        <v>123552109.59424999</v>
      </c>
    </row>
    <row r="1670" spans="1:6">
      <c r="A1670">
        <v>1691</v>
      </c>
      <c r="B1670" s="38">
        <v>40683</v>
      </c>
      <c r="C1670" t="s">
        <v>2365</v>
      </c>
      <c r="D1670" s="2">
        <v>31976730.80667717</v>
      </c>
      <c r="E1670" s="2">
        <v>60560370.203598805</v>
      </c>
      <c r="F1670" s="2">
        <v>173679305.72239384</v>
      </c>
    </row>
    <row r="1671" spans="1:6">
      <c r="A1671">
        <v>1692</v>
      </c>
      <c r="B1671" s="38">
        <v>38630</v>
      </c>
      <c r="C1671" t="s">
        <v>2366</v>
      </c>
      <c r="D1671" s="2">
        <v>36273042.1686747</v>
      </c>
      <c r="E1671" s="2">
        <v>67792558.988910645</v>
      </c>
      <c r="F1671" s="2">
        <v>238910157.82457832</v>
      </c>
    </row>
    <row r="1672" spans="1:6">
      <c r="A1672">
        <v>1693</v>
      </c>
      <c r="B1672" s="38">
        <v>39437</v>
      </c>
      <c r="C1672" t="s">
        <v>2367</v>
      </c>
      <c r="D1672" s="2">
        <v>34401673.998743072</v>
      </c>
      <c r="E1672" s="2">
        <v>61574189.397170007</v>
      </c>
      <c r="F1672" s="2">
        <v>178624589.38150603</v>
      </c>
    </row>
    <row r="1673" spans="1:6">
      <c r="A1673">
        <v>1694</v>
      </c>
      <c r="B1673" s="38">
        <v>38611</v>
      </c>
      <c r="C1673" t="s">
        <v>2368</v>
      </c>
      <c r="D1673" s="2">
        <v>36346026.156941645</v>
      </c>
      <c r="E1673" s="2">
        <v>64646388.137238428</v>
      </c>
      <c r="F1673" s="2">
        <v>139048573.07777664</v>
      </c>
    </row>
    <row r="1674" spans="1:6">
      <c r="A1674">
        <v>1695</v>
      </c>
      <c r="B1674" s="38">
        <v>40312</v>
      </c>
      <c r="C1674" t="s">
        <v>2369</v>
      </c>
      <c r="D1674" s="2">
        <v>33117867.062673595</v>
      </c>
      <c r="E1674" s="2">
        <v>58544057.61538285</v>
      </c>
      <c r="F1674" s="2">
        <v>90686145.362566337</v>
      </c>
    </row>
    <row r="1675" spans="1:6">
      <c r="A1675">
        <v>1696</v>
      </c>
      <c r="B1675" s="38">
        <v>36987</v>
      </c>
      <c r="C1675" t="s">
        <v>2370</v>
      </c>
      <c r="D1675" s="2">
        <v>40845618.993781798</v>
      </c>
      <c r="E1675" s="2">
        <v>72148033.527840585</v>
      </c>
      <c r="F1675" s="2">
        <v>113390564.37811193</v>
      </c>
    </row>
    <row r="1676" spans="1:6">
      <c r="A1676">
        <v>1697</v>
      </c>
      <c r="B1676" s="38">
        <v>36203</v>
      </c>
      <c r="C1676" t="s">
        <v>2371</v>
      </c>
      <c r="D1676" s="2">
        <v>43924559.270516716</v>
      </c>
      <c r="E1676" s="2">
        <v>77424379.900595739</v>
      </c>
      <c r="F1676" s="2">
        <v>77424379.900595739</v>
      </c>
    </row>
    <row r="1677" spans="1:6">
      <c r="A1677">
        <v>1698</v>
      </c>
      <c r="B1677" s="38">
        <v>42209</v>
      </c>
      <c r="C1677" t="s">
        <v>2372</v>
      </c>
      <c r="D1677" s="2">
        <v>30276425.285140835</v>
      </c>
      <c r="E1677" s="2">
        <v>52904978.110188812</v>
      </c>
      <c r="F1677" s="2">
        <v>90652873.291141152</v>
      </c>
    </row>
    <row r="1678" spans="1:6">
      <c r="A1678">
        <v>1699</v>
      </c>
      <c r="B1678" s="38">
        <v>32668</v>
      </c>
      <c r="C1678" t="s">
        <v>2373</v>
      </c>
      <c r="D1678" s="2">
        <v>58223932.31265109</v>
      </c>
      <c r="E1678" s="2">
        <v>101329145.3005399</v>
      </c>
      <c r="F1678" s="2">
        <v>136244001.61160356</v>
      </c>
    </row>
    <row r="1679" spans="1:6">
      <c r="A1679">
        <v>1700</v>
      </c>
      <c r="B1679" s="38">
        <v>37440</v>
      </c>
      <c r="C1679" t="s">
        <v>2374</v>
      </c>
      <c r="D1679" s="2">
        <v>40119877.845641315</v>
      </c>
      <c r="E1679" s="2">
        <v>68782084.268845096</v>
      </c>
      <c r="F1679" s="2">
        <v>83492706.145580247</v>
      </c>
    </row>
    <row r="1680" spans="1:6">
      <c r="A1680">
        <v>1701</v>
      </c>
      <c r="B1680" s="38">
        <v>34411</v>
      </c>
      <c r="C1680" t="s">
        <v>2376</v>
      </c>
      <c r="D1680" s="2">
        <v>49086888.586956523</v>
      </c>
      <c r="E1680" s="2">
        <v>83516196.624782622</v>
      </c>
      <c r="F1680" s="2">
        <v>83516196.624782622</v>
      </c>
    </row>
    <row r="1681" spans="1:6">
      <c r="A1681">
        <v>1702</v>
      </c>
      <c r="B1681" s="38">
        <v>39423</v>
      </c>
      <c r="C1681" t="s">
        <v>2377</v>
      </c>
      <c r="D1681" s="2">
        <v>34401673.998743072</v>
      </c>
      <c r="E1681" s="2">
        <v>58460093.677402921</v>
      </c>
      <c r="F1681" s="2">
        <v>148821329.81005162</v>
      </c>
    </row>
    <row r="1682" spans="1:6">
      <c r="A1682">
        <v>1703</v>
      </c>
      <c r="B1682" s="38">
        <v>31191</v>
      </c>
      <c r="C1682" t="s">
        <v>2379</v>
      </c>
      <c r="D1682" s="2">
        <v>67340074.557315946</v>
      </c>
      <c r="E1682" s="2">
        <v>112969619.29058714</v>
      </c>
      <c r="F1682" s="2">
        <v>342599273.53103447</v>
      </c>
    </row>
    <row r="1683" spans="1:6">
      <c r="A1683">
        <v>1704</v>
      </c>
      <c r="B1683" s="38">
        <v>38366</v>
      </c>
      <c r="C1683" t="s">
        <v>2380</v>
      </c>
      <c r="D1683" s="2">
        <v>37889826.953329846</v>
      </c>
      <c r="E1683" s="2">
        <v>62862408.187026754</v>
      </c>
      <c r="F1683" s="2">
        <v>113613328.1364447</v>
      </c>
    </row>
    <row r="1684" spans="1:6">
      <c r="A1684">
        <v>1705</v>
      </c>
      <c r="B1684" s="38">
        <v>42265</v>
      </c>
      <c r="C1684" t="s">
        <v>2381</v>
      </c>
      <c r="D1684" s="2">
        <v>30366639.349429492</v>
      </c>
      <c r="E1684" s="2">
        <v>47462341.66269096</v>
      </c>
      <c r="F1684" s="2">
        <v>79531986.684574172</v>
      </c>
    </row>
    <row r="1685" spans="1:6">
      <c r="A1685">
        <v>1706</v>
      </c>
      <c r="B1685" s="38">
        <v>32773</v>
      </c>
      <c r="C1685" t="s">
        <v>2383</v>
      </c>
      <c r="D1685" s="2">
        <v>57804720</v>
      </c>
      <c r="E1685" s="2">
        <v>88426215.494688004</v>
      </c>
      <c r="F1685" s="2">
        <v>88426215.494688004</v>
      </c>
    </row>
    <row r="1686" spans="1:6">
      <c r="A1686">
        <v>1707</v>
      </c>
      <c r="B1686" s="38">
        <v>41012</v>
      </c>
      <c r="C1686" t="s">
        <v>2385</v>
      </c>
      <c r="D1686" s="2">
        <v>31404002.86850512</v>
      </c>
      <c r="E1686" s="2">
        <v>46413257.122680753</v>
      </c>
      <c r="F1686" s="2">
        <v>56581899.421505101</v>
      </c>
    </row>
    <row r="1687" spans="1:6">
      <c r="A1687">
        <v>1708</v>
      </c>
      <c r="B1687" s="38">
        <v>36728</v>
      </c>
      <c r="C1687" t="s">
        <v>2386</v>
      </c>
      <c r="D1687" s="2">
        <v>41814756.94444444</v>
      </c>
      <c r="E1687" s="2">
        <v>60975565.077077545</v>
      </c>
      <c r="F1687" s="2">
        <v>186698600.95670718</v>
      </c>
    </row>
    <row r="1688" spans="1:6">
      <c r="A1688">
        <v>1709</v>
      </c>
      <c r="B1688" s="38">
        <v>38730</v>
      </c>
      <c r="C1688" t="s">
        <v>2387</v>
      </c>
      <c r="D1688" s="2">
        <v>36437670.196671709</v>
      </c>
      <c r="E1688" s="2">
        <v>51799122.713045888</v>
      </c>
      <c r="F1688" s="2">
        <v>51983267.766918808</v>
      </c>
    </row>
    <row r="1689" spans="1:6">
      <c r="A1689">
        <v>1710</v>
      </c>
      <c r="B1689" s="38">
        <v>42118</v>
      </c>
      <c r="C1689" t="s">
        <v>2389</v>
      </c>
      <c r="D1689" s="2">
        <v>30539393.657623239</v>
      </c>
      <c r="E1689" s="2">
        <v>43396250.360009983</v>
      </c>
      <c r="F1689" s="2">
        <v>70299052.722095191</v>
      </c>
    </row>
    <row r="1690" spans="1:6">
      <c r="A1690">
        <v>1711</v>
      </c>
      <c r="B1690" s="38">
        <v>40396</v>
      </c>
      <c r="C1690" t="s">
        <v>2390</v>
      </c>
      <c r="D1690" s="2">
        <v>33097539.301550075</v>
      </c>
      <c r="E1690" s="2">
        <v>46778101.571232915</v>
      </c>
      <c r="F1690" s="2">
        <v>183017385.65356463</v>
      </c>
    </row>
    <row r="1691" spans="1:6">
      <c r="A1691">
        <v>1712</v>
      </c>
      <c r="B1691" s="38">
        <v>39962</v>
      </c>
      <c r="C1691" t="s">
        <v>2391</v>
      </c>
      <c r="D1691" s="2">
        <v>33787174.547358975</v>
      </c>
      <c r="E1691" s="2">
        <v>47415372.180930167</v>
      </c>
      <c r="F1691" s="2">
        <v>102925292.06293489</v>
      </c>
    </row>
    <row r="1692" spans="1:6">
      <c r="A1692">
        <v>1713</v>
      </c>
      <c r="B1692" s="38">
        <v>41012</v>
      </c>
      <c r="C1692" t="s">
        <v>2392</v>
      </c>
      <c r="D1692" s="2">
        <v>31404002.86850512</v>
      </c>
      <c r="E1692" s="2">
        <v>44042310.38651368</v>
      </c>
      <c r="F1692" s="2">
        <v>74080099.905826107</v>
      </c>
    </row>
    <row r="1693" spans="1:6">
      <c r="A1693">
        <v>1714</v>
      </c>
      <c r="B1693" s="38">
        <v>37883</v>
      </c>
      <c r="C1693" t="s">
        <v>2394</v>
      </c>
      <c r="D1693" s="2">
        <v>39015064.794816419</v>
      </c>
      <c r="E1693" s="2">
        <v>54713347.035458967</v>
      </c>
      <c r="F1693" s="2">
        <v>62297390.544265665</v>
      </c>
    </row>
    <row r="1694" spans="1:6">
      <c r="A1694">
        <v>1715</v>
      </c>
      <c r="B1694" s="38">
        <v>39031</v>
      </c>
      <c r="C1694" t="s">
        <v>2395</v>
      </c>
      <c r="D1694" s="2">
        <v>35859007.444168739</v>
      </c>
      <c r="E1694" s="2">
        <v>48332192.640545905</v>
      </c>
      <c r="F1694" s="2">
        <v>64035607.430104218</v>
      </c>
    </row>
    <row r="1695" spans="1:6">
      <c r="A1695">
        <v>1716</v>
      </c>
      <c r="B1695" s="38">
        <v>40641</v>
      </c>
      <c r="C1695" t="s">
        <v>2396</v>
      </c>
      <c r="D1695" s="2">
        <v>32127155.344899651</v>
      </c>
      <c r="E1695" s="2">
        <v>43113699.005393371</v>
      </c>
      <c r="F1695" s="2">
        <v>69976900.264919579</v>
      </c>
    </row>
    <row r="1696" spans="1:6">
      <c r="A1696">
        <v>1717</v>
      </c>
      <c r="B1696" s="38">
        <v>37484</v>
      </c>
      <c r="C1696" t="s">
        <v>2397</v>
      </c>
      <c r="D1696" s="2">
        <v>39986662.977310464</v>
      </c>
      <c r="E1696" s="2">
        <v>53473391.324073054</v>
      </c>
      <c r="F1696" s="2">
        <v>68801612.132042065</v>
      </c>
    </row>
    <row r="1697" spans="1:6">
      <c r="A1697">
        <v>1718</v>
      </c>
      <c r="B1697" s="38">
        <v>39374</v>
      </c>
      <c r="C1697" t="s">
        <v>2399</v>
      </c>
      <c r="D1697" s="2">
        <v>34582790.902477309</v>
      </c>
      <c r="E1697" s="2">
        <v>45613543.829632036</v>
      </c>
      <c r="F1697" s="2">
        <v>92539117.246754989</v>
      </c>
    </row>
    <row r="1698" spans="1:6">
      <c r="A1698">
        <v>1719</v>
      </c>
      <c r="B1698" s="38">
        <v>31765</v>
      </c>
      <c r="C1698" t="s">
        <v>2401</v>
      </c>
      <c r="D1698" s="2">
        <v>65389954.751131222</v>
      </c>
      <c r="E1698" s="2">
        <v>84456325.06248869</v>
      </c>
      <c r="F1698" s="2">
        <v>84456325.06248869</v>
      </c>
    </row>
    <row r="1699" spans="1:6">
      <c r="A1699">
        <v>1720</v>
      </c>
      <c r="B1699" s="38">
        <v>38975</v>
      </c>
      <c r="C1699" t="s">
        <v>2402</v>
      </c>
      <c r="D1699" s="2">
        <v>35611582.060128145</v>
      </c>
      <c r="E1699" s="2">
        <v>45621787.668896012</v>
      </c>
      <c r="F1699" s="2">
        <v>49212635.250872351</v>
      </c>
    </row>
    <row r="1700" spans="1:6">
      <c r="A1700">
        <v>1721</v>
      </c>
      <c r="B1700" s="38">
        <v>32344</v>
      </c>
      <c r="C1700" t="s">
        <v>2404</v>
      </c>
      <c r="D1700" s="2">
        <v>60975443.037974685</v>
      </c>
      <c r="E1700" s="2">
        <v>78076221.48454009</v>
      </c>
      <c r="F1700" s="2">
        <v>165880859.45922363</v>
      </c>
    </row>
    <row r="1701" spans="1:6">
      <c r="A1701">
        <v>1722</v>
      </c>
      <c r="B1701" s="38">
        <v>39472</v>
      </c>
      <c r="C1701" t="s">
        <v>2405</v>
      </c>
      <c r="D1701" s="2">
        <v>34231523.592950538</v>
      </c>
      <c r="E1701" s="2">
        <v>43626566.067974225</v>
      </c>
      <c r="F1701" s="2">
        <v>96586333.081499889</v>
      </c>
    </row>
    <row r="1702" spans="1:6">
      <c r="A1702">
        <v>1723</v>
      </c>
      <c r="B1702" s="38">
        <v>32094</v>
      </c>
      <c r="C1702" t="s">
        <v>2407</v>
      </c>
      <c r="D1702" s="2">
        <v>62613431.542461008</v>
      </c>
      <c r="E1702" s="2">
        <v>79564974.575389951</v>
      </c>
      <c r="F1702" s="2">
        <v>79564974.575389951</v>
      </c>
    </row>
    <row r="1703" spans="1:6">
      <c r="A1703">
        <v>1724</v>
      </c>
      <c r="B1703" s="38">
        <v>41530</v>
      </c>
      <c r="C1703" t="s">
        <v>2409</v>
      </c>
      <c r="D1703" s="2">
        <v>30858940.247449279</v>
      </c>
      <c r="E1703" s="2">
        <v>37975846.088529103</v>
      </c>
      <c r="F1703" s="2">
        <v>52540988.154862933</v>
      </c>
    </row>
    <row r="1704" spans="1:6">
      <c r="A1704">
        <v>1725</v>
      </c>
      <c r="B1704" s="38">
        <v>35755</v>
      </c>
      <c r="C1704" t="s">
        <v>2410</v>
      </c>
      <c r="D1704" s="2">
        <v>44740495.356037147</v>
      </c>
      <c r="E1704" s="2">
        <v>53580331.376582041</v>
      </c>
      <c r="F1704" s="2">
        <v>76547118.992681116</v>
      </c>
    </row>
    <row r="1705" spans="1:6">
      <c r="A1705">
        <v>1726</v>
      </c>
      <c r="B1705" s="38">
        <v>40725</v>
      </c>
      <c r="C1705" t="s">
        <v>2411</v>
      </c>
      <c r="D1705" s="2">
        <v>31982675.436655127</v>
      </c>
      <c r="E1705" s="2">
        <v>37961564.756796591</v>
      </c>
      <c r="F1705" s="2">
        <v>65510258.018940166</v>
      </c>
    </row>
    <row r="1706" spans="1:6">
      <c r="A1706">
        <v>1727</v>
      </c>
      <c r="B1706" s="38">
        <v>41565</v>
      </c>
      <c r="C1706" t="s">
        <v>6949</v>
      </c>
      <c r="D1706" s="2">
        <v>30938615.947179571</v>
      </c>
      <c r="E1706" s="2">
        <v>36370012.699883536</v>
      </c>
      <c r="F1706" s="2">
        <v>84987882.989047125</v>
      </c>
    </row>
    <row r="1707" spans="1:6">
      <c r="A1707">
        <v>1728</v>
      </c>
      <c r="B1707" s="38">
        <v>38808</v>
      </c>
      <c r="C1707" t="s">
        <v>2413</v>
      </c>
      <c r="D1707" s="2">
        <v>35859007.444168739</v>
      </c>
      <c r="E1707" s="2">
        <v>41527200.110660054</v>
      </c>
      <c r="F1707" s="2">
        <v>78161272.508828789</v>
      </c>
    </row>
    <row r="1708" spans="1:6">
      <c r="A1708">
        <v>1729</v>
      </c>
      <c r="B1708" s="38">
        <v>40506</v>
      </c>
      <c r="C1708" t="s">
        <v>2414</v>
      </c>
      <c r="D1708" s="2">
        <v>33023267.505472958</v>
      </c>
      <c r="E1708" s="2">
        <v>35628808.815532692</v>
      </c>
      <c r="F1708" s="2">
        <v>113067618.18536766</v>
      </c>
    </row>
    <row r="1709" spans="1:6">
      <c r="A1709">
        <v>1730</v>
      </c>
      <c r="B1709" s="38">
        <v>42158</v>
      </c>
      <c r="C1709" t="s">
        <v>2415</v>
      </c>
      <c r="D1709" s="2">
        <v>30278455.233449824</v>
      </c>
      <c r="E1709" s="2">
        <v>32663795.973868366</v>
      </c>
      <c r="F1709" s="2">
        <v>46654382.131420814</v>
      </c>
    </row>
    <row r="1710" spans="1:6">
      <c r="A1710">
        <v>1731</v>
      </c>
      <c r="B1710" s="38">
        <v>37043</v>
      </c>
      <c r="C1710" t="s">
        <v>2416</v>
      </c>
      <c r="D1710" s="2">
        <v>40593202.247191012</v>
      </c>
      <c r="E1710" s="2">
        <v>43661742.534955062</v>
      </c>
      <c r="F1710" s="2">
        <v>52043287.564960681</v>
      </c>
    </row>
    <row r="1711" spans="1:6">
      <c r="A1711">
        <v>1732</v>
      </c>
      <c r="B1711" s="38">
        <v>41313</v>
      </c>
      <c r="C1711" t="s">
        <v>6950</v>
      </c>
      <c r="D1711" s="2">
        <v>31122515.786118552</v>
      </c>
      <c r="E1711" s="2">
        <v>33376571.253848538</v>
      </c>
      <c r="F1711" s="2">
        <v>69239441.450143427</v>
      </c>
    </row>
    <row r="1712" spans="1:6">
      <c r="A1712">
        <v>1733</v>
      </c>
      <c r="B1712" s="38">
        <v>40065</v>
      </c>
      <c r="C1712">
        <v>9</v>
      </c>
      <c r="D1712" s="2">
        <v>33456607.198255308</v>
      </c>
      <c r="E1712" s="2">
        <v>35408124.404808104</v>
      </c>
      <c r="F1712" s="2">
        <v>54155093.736355685</v>
      </c>
    </row>
    <row r="1713" spans="1:6">
      <c r="A1713">
        <v>1734</v>
      </c>
      <c r="B1713" s="38">
        <v>41822</v>
      </c>
      <c r="C1713" t="s">
        <v>2418</v>
      </c>
      <c r="D1713" s="2">
        <v>30327764.952780697</v>
      </c>
      <c r="E1713" s="2">
        <v>30911192.29828332</v>
      </c>
      <c r="F1713" s="2">
        <v>88917587.891517326</v>
      </c>
    </row>
    <row r="1714" spans="1:6">
      <c r="A1714">
        <v>1735</v>
      </c>
      <c r="B1714" s="38">
        <v>41852</v>
      </c>
      <c r="C1714" t="s">
        <v>2419</v>
      </c>
      <c r="D1714" s="2">
        <v>30378512.688562635</v>
      </c>
      <c r="E1714" s="2">
        <v>30955638.609534502</v>
      </c>
      <c r="F1714" s="2">
        <v>33736152.484788857</v>
      </c>
    </row>
    <row r="1715" spans="1:6">
      <c r="A1715">
        <v>1736</v>
      </c>
      <c r="B1715" s="38">
        <v>41026</v>
      </c>
      <c r="C1715" t="s">
        <v>2420</v>
      </c>
      <c r="D1715" s="2">
        <v>31404002.86850512</v>
      </c>
      <c r="E1715" s="2">
        <v>30043461.082230482</v>
      </c>
      <c r="F1715" s="2">
        <v>64507819.621474676</v>
      </c>
    </row>
    <row r="1716" spans="1:6">
      <c r="A1716">
        <v>1737</v>
      </c>
      <c r="B1716" s="38">
        <v>38079</v>
      </c>
      <c r="C1716" t="s">
        <v>2421</v>
      </c>
      <c r="D1716" s="2">
        <v>38433989.361702129</v>
      </c>
      <c r="E1716" s="2">
        <v>36084240.305031918</v>
      </c>
      <c r="F1716" s="2">
        <v>37609909.54106915</v>
      </c>
    </row>
    <row r="1717" spans="1:6">
      <c r="A1717">
        <v>1738</v>
      </c>
      <c r="B1717" s="38">
        <v>40739</v>
      </c>
      <c r="C1717" t="s">
        <v>2422</v>
      </c>
      <c r="D1717" s="2">
        <v>31982675.436655127</v>
      </c>
      <c r="E1717" s="2">
        <v>28456954.336620603</v>
      </c>
      <c r="F1717" s="2">
        <v>53459689.108502045</v>
      </c>
    </row>
    <row r="1718" spans="1:6">
      <c r="A1718">
        <v>1739</v>
      </c>
      <c r="B1718" s="38">
        <v>35930</v>
      </c>
      <c r="C1718" t="s">
        <v>2423</v>
      </c>
      <c r="D1718" s="2">
        <v>44383230.958230957</v>
      </c>
      <c r="E1718" s="2">
        <v>39247623.632997543</v>
      </c>
      <c r="F1718" s="2">
        <v>43204683.081689186</v>
      </c>
    </row>
    <row r="1719" spans="1:6">
      <c r="A1719">
        <v>1740</v>
      </c>
      <c r="B1719" s="38">
        <v>37785</v>
      </c>
      <c r="C1719" t="s">
        <v>2424</v>
      </c>
      <c r="D1719" s="2">
        <v>39333641.80729451</v>
      </c>
      <c r="E1719" s="2">
        <v>34370845.419912905</v>
      </c>
      <c r="F1719" s="2">
        <v>34370845.419912905</v>
      </c>
    </row>
    <row r="1720" spans="1:6">
      <c r="A1720">
        <v>1741</v>
      </c>
      <c r="B1720" s="38">
        <v>34915</v>
      </c>
      <c r="C1720" t="s">
        <v>2425</v>
      </c>
      <c r="D1720" s="2">
        <v>47256965.336821452</v>
      </c>
      <c r="E1720" s="2">
        <v>37802777.807573579</v>
      </c>
      <c r="F1720" s="2">
        <v>37802777.807573579</v>
      </c>
    </row>
    <row r="1721" spans="1:6">
      <c r="A1721">
        <v>1742</v>
      </c>
      <c r="B1721" s="38">
        <v>36056</v>
      </c>
      <c r="C1721" t="s">
        <v>2426</v>
      </c>
      <c r="D1721" s="2">
        <v>44166198.044009782</v>
      </c>
      <c r="E1721" s="2">
        <v>34357174.0109291</v>
      </c>
      <c r="F1721" s="2">
        <v>39319982.464474328</v>
      </c>
    </row>
    <row r="1722" spans="1:6">
      <c r="A1722">
        <v>1743</v>
      </c>
      <c r="B1722" s="38">
        <v>40578</v>
      </c>
      <c r="C1722" t="s">
        <v>2427</v>
      </c>
      <c r="D1722" s="2">
        <v>32649327.410995491</v>
      </c>
      <c r="E1722" s="2">
        <v>25258945.372443058</v>
      </c>
      <c r="F1722" s="2">
        <v>113493146.51147944</v>
      </c>
    </row>
    <row r="1723" spans="1:6">
      <c r="A1723">
        <v>1744</v>
      </c>
      <c r="B1723" s="38">
        <v>38919</v>
      </c>
      <c r="C1723" t="s">
        <v>2428</v>
      </c>
      <c r="D1723" s="2">
        <v>35506584.766584769</v>
      </c>
      <c r="E1723" s="2">
        <v>26665794.3077887</v>
      </c>
      <c r="F1723" s="2">
        <v>71927885.43571499</v>
      </c>
    </row>
    <row r="1724" spans="1:6">
      <c r="A1724">
        <v>1745</v>
      </c>
      <c r="B1724" s="38">
        <v>38247</v>
      </c>
      <c r="C1724" t="s">
        <v>2429</v>
      </c>
      <c r="D1724" s="2">
        <v>38049447.077409163</v>
      </c>
      <c r="E1724" s="2">
        <v>27649647.907351237</v>
      </c>
      <c r="F1724" s="2">
        <v>27683884.799831487</v>
      </c>
    </row>
    <row r="1725" spans="1:6">
      <c r="A1725">
        <v>1746</v>
      </c>
      <c r="B1725" s="38">
        <v>40501</v>
      </c>
      <c r="C1725" t="s">
        <v>2430</v>
      </c>
      <c r="D1725" s="2">
        <v>33023267.505472958</v>
      </c>
      <c r="E1725" s="2">
        <v>23279918.645096272</v>
      </c>
      <c r="F1725" s="2">
        <v>74033670.179787293</v>
      </c>
    </row>
    <row r="1726" spans="1:6">
      <c r="A1726">
        <v>1747</v>
      </c>
      <c r="B1726" s="38">
        <v>38205</v>
      </c>
      <c r="C1726" t="s">
        <v>2431</v>
      </c>
      <c r="D1726" s="2">
        <v>38129762.532981537</v>
      </c>
      <c r="E1726" s="2">
        <v>25956463.443646442</v>
      </c>
      <c r="F1726" s="2">
        <v>27654717.311150398</v>
      </c>
    </row>
    <row r="1727" spans="1:6">
      <c r="A1727">
        <v>1748</v>
      </c>
      <c r="B1727" s="38">
        <v>38371</v>
      </c>
      <c r="C1727" t="s">
        <v>2433</v>
      </c>
      <c r="D1727" s="2">
        <v>37889826.953329846</v>
      </c>
      <c r="E1727" s="2">
        <v>25311534.784661777</v>
      </c>
      <c r="F1727" s="2">
        <v>45519442.493104361</v>
      </c>
    </row>
    <row r="1728" spans="1:6">
      <c r="A1728">
        <v>1749</v>
      </c>
      <c r="B1728" s="38">
        <v>41551</v>
      </c>
      <c r="C1728" t="s">
        <v>2434</v>
      </c>
      <c r="D1728" s="2">
        <v>30938615.947179571</v>
      </c>
      <c r="E1728" s="2">
        <v>19921009.732720748</v>
      </c>
      <c r="F1728" s="2">
        <v>62405952.215152472</v>
      </c>
    </row>
    <row r="1729" spans="1:6">
      <c r="A1729">
        <v>1750</v>
      </c>
      <c r="B1729" s="38">
        <v>35832</v>
      </c>
      <c r="C1729" t="s">
        <v>2435</v>
      </c>
      <c r="D1729" s="2">
        <v>44629956.763434216</v>
      </c>
      <c r="E1729" s="2">
        <v>28318809.926331069</v>
      </c>
      <c r="F1729" s="2">
        <v>28318809.926331069</v>
      </c>
    </row>
    <row r="1730" spans="1:6">
      <c r="A1730">
        <v>1751</v>
      </c>
      <c r="B1730" s="38">
        <v>38779</v>
      </c>
      <c r="C1730" t="s">
        <v>2436</v>
      </c>
      <c r="D1730" s="2">
        <v>36164114.114114113</v>
      </c>
      <c r="E1730" s="2">
        <v>22327801.204164162</v>
      </c>
      <c r="F1730" s="2">
        <v>37323911.7193994</v>
      </c>
    </row>
    <row r="1731" spans="1:6">
      <c r="A1731">
        <v>1752</v>
      </c>
      <c r="B1731" s="38">
        <v>38646</v>
      </c>
      <c r="C1731" t="s">
        <v>2437</v>
      </c>
      <c r="D1731" s="2">
        <v>36273042.1686747</v>
      </c>
      <c r="E1731" s="2">
        <v>22155866.759166669</v>
      </c>
      <c r="F1731" s="2">
        <v>28627617.096701808</v>
      </c>
    </row>
    <row r="1732" spans="1:6">
      <c r="A1732">
        <v>1753</v>
      </c>
      <c r="B1732" s="38">
        <v>40774</v>
      </c>
      <c r="C1732" t="s">
        <v>2438</v>
      </c>
      <c r="D1732" s="2">
        <v>31894722.902734559</v>
      </c>
      <c r="E1732" s="2">
        <v>19454344.644980028</v>
      </c>
      <c r="F1732" s="2">
        <v>43079829.056465603</v>
      </c>
    </row>
    <row r="1733" spans="1:6">
      <c r="A1733">
        <v>1754</v>
      </c>
      <c r="B1733" s="38">
        <v>42286</v>
      </c>
      <c r="C1733" t="s">
        <v>6831</v>
      </c>
      <c r="D1733" s="2">
        <v>30380300.877067585</v>
      </c>
      <c r="E1733" s="2">
        <v>17991880.520665329</v>
      </c>
      <c r="F1733" s="2">
        <v>35852307.504788972</v>
      </c>
    </row>
    <row r="1734" spans="1:6">
      <c r="A1734">
        <v>1755</v>
      </c>
      <c r="B1734" s="38">
        <v>37454</v>
      </c>
      <c r="C1734" t="s">
        <v>2440</v>
      </c>
      <c r="D1734" s="2">
        <v>40119877.845641315</v>
      </c>
      <c r="E1734" s="2">
        <v>23091002.380705167</v>
      </c>
      <c r="F1734" s="2">
        <v>49109821.050988346</v>
      </c>
    </row>
    <row r="1735" spans="1:6">
      <c r="A1735">
        <v>1756</v>
      </c>
      <c r="B1735" s="38">
        <v>35265</v>
      </c>
      <c r="C1735" t="s">
        <v>2442</v>
      </c>
      <c r="D1735" s="2">
        <v>46022866.24203822</v>
      </c>
      <c r="E1735" s="2">
        <v>26374485.03735669</v>
      </c>
      <c r="F1735" s="2">
        <v>30516542.999140128</v>
      </c>
    </row>
    <row r="1736" spans="1:6">
      <c r="A1736">
        <v>1757</v>
      </c>
      <c r="B1736" s="38">
        <v>40333</v>
      </c>
      <c r="C1736" t="s">
        <v>2443</v>
      </c>
      <c r="D1736" s="2">
        <v>33150230.541600715</v>
      </c>
      <c r="E1736" s="2">
        <v>18796368.568394009</v>
      </c>
      <c r="F1736" s="2">
        <v>29677698.587052967</v>
      </c>
    </row>
    <row r="1737" spans="1:6">
      <c r="A1737">
        <v>1758</v>
      </c>
      <c r="B1737" s="38">
        <v>39556</v>
      </c>
      <c r="C1737" t="s">
        <v>2444</v>
      </c>
      <c r="D1737" s="2">
        <v>33635085.628633805</v>
      </c>
      <c r="E1737" s="2">
        <v>18982391.103615534</v>
      </c>
      <c r="F1737" s="2">
        <v>36948588.909693092</v>
      </c>
    </row>
    <row r="1738" spans="1:6">
      <c r="A1738">
        <v>1759</v>
      </c>
      <c r="B1738" s="38">
        <v>38086</v>
      </c>
      <c r="C1738" t="s">
        <v>2445</v>
      </c>
      <c r="D1738" s="2">
        <v>38433989.361702129</v>
      </c>
      <c r="E1738" s="2">
        <v>20913175.02955851</v>
      </c>
      <c r="F1738" s="2">
        <v>33724504.816792555</v>
      </c>
    </row>
    <row r="1739" spans="1:6">
      <c r="A1739">
        <v>1760</v>
      </c>
      <c r="B1739" s="38">
        <v>31625</v>
      </c>
      <c r="C1739" t="s">
        <v>2446</v>
      </c>
      <c r="D1739" s="2">
        <v>65866818.596171372</v>
      </c>
      <c r="E1739" s="2">
        <v>35778359.664740197</v>
      </c>
      <c r="F1739" s="2">
        <v>35778359.664740197</v>
      </c>
    </row>
    <row r="1740" spans="1:6">
      <c r="A1740">
        <v>1761</v>
      </c>
      <c r="B1740" s="38">
        <v>39745</v>
      </c>
      <c r="C1740" t="s">
        <v>2447</v>
      </c>
      <c r="D1740" s="2">
        <v>33363300.134365775</v>
      </c>
      <c r="E1740" s="2">
        <v>17505413.301810473</v>
      </c>
      <c r="F1740" s="2">
        <v>48310860.425874874</v>
      </c>
    </row>
    <row r="1741" spans="1:6">
      <c r="A1741">
        <v>1762</v>
      </c>
      <c r="B1741" s="38">
        <v>38590</v>
      </c>
      <c r="C1741" t="s">
        <v>2448</v>
      </c>
      <c r="D1741" s="2">
        <v>36790173.116089612</v>
      </c>
      <c r="E1741" s="2">
        <v>18404886.233823828</v>
      </c>
      <c r="F1741" s="2">
        <v>33292642.954801429</v>
      </c>
    </row>
    <row r="1742" spans="1:6">
      <c r="A1742">
        <v>1763</v>
      </c>
      <c r="B1742" s="38">
        <v>38107</v>
      </c>
      <c r="C1742" t="s">
        <v>2449</v>
      </c>
      <c r="D1742" s="2">
        <v>38433989.361702129</v>
      </c>
      <c r="E1742" s="2">
        <v>18364586.447792552</v>
      </c>
      <c r="F1742" s="2">
        <v>21664865.712361701</v>
      </c>
    </row>
    <row r="1743" spans="1:6">
      <c r="A1743">
        <v>1764</v>
      </c>
      <c r="B1743" s="38">
        <v>37792</v>
      </c>
      <c r="C1743" t="s">
        <v>2450</v>
      </c>
      <c r="D1743" s="2">
        <v>39333641.80729451</v>
      </c>
      <c r="E1743" s="2">
        <v>18628916.230549812</v>
      </c>
      <c r="F1743" s="2">
        <v>20136966.746320091</v>
      </c>
    </row>
    <row r="1744" spans="1:6">
      <c r="A1744">
        <v>1765</v>
      </c>
      <c r="B1744" s="38">
        <v>38233</v>
      </c>
      <c r="C1744" t="s">
        <v>2451</v>
      </c>
      <c r="D1744" s="2">
        <v>38049447.077409163</v>
      </c>
      <c r="E1744" s="2">
        <v>16489688.005376512</v>
      </c>
      <c r="F1744" s="2">
        <v>27397196.167567138</v>
      </c>
    </row>
    <row r="1745" spans="1:6">
      <c r="A1745">
        <v>1766</v>
      </c>
      <c r="B1745" s="38">
        <v>38711</v>
      </c>
      <c r="C1745" t="s">
        <v>2452</v>
      </c>
      <c r="D1745" s="2">
        <v>36715396.341463417</v>
      </c>
      <c r="E1745" s="2">
        <v>15557651.094151422</v>
      </c>
      <c r="F1745" s="2">
        <v>32045687.465447154</v>
      </c>
    </row>
    <row r="1746" spans="1:6">
      <c r="A1746">
        <v>1767</v>
      </c>
      <c r="B1746" s="38">
        <v>41292</v>
      </c>
      <c r="C1746" t="s">
        <v>2453</v>
      </c>
      <c r="D1746" s="2">
        <v>31377410.109431997</v>
      </c>
      <c r="E1746" s="2">
        <v>12603572.455475943</v>
      </c>
      <c r="F1746" s="2">
        <v>50549799.442943372</v>
      </c>
    </row>
    <row r="1747" spans="1:6">
      <c r="A1747">
        <v>1768</v>
      </c>
      <c r="B1747" s="38">
        <v>36175</v>
      </c>
      <c r="C1747" t="s">
        <v>2454</v>
      </c>
      <c r="D1747" s="2">
        <v>43978027.997565426</v>
      </c>
      <c r="E1747" s="2">
        <v>17616673.011302494</v>
      </c>
      <c r="F1747" s="2">
        <v>17616673.011302494</v>
      </c>
    </row>
    <row r="1748" spans="1:6">
      <c r="A1748">
        <v>1769</v>
      </c>
      <c r="B1748" s="38">
        <v>36231</v>
      </c>
      <c r="C1748" t="s">
        <v>2455</v>
      </c>
      <c r="D1748" s="2">
        <v>43791454.545454547</v>
      </c>
      <c r="E1748" s="2">
        <v>16900614.13797576</v>
      </c>
      <c r="F1748" s="2">
        <v>16900614.13797576</v>
      </c>
    </row>
    <row r="1749" spans="1:6">
      <c r="A1749">
        <v>1770</v>
      </c>
      <c r="B1749" s="38">
        <v>36903</v>
      </c>
      <c r="C1749" t="s">
        <v>2456</v>
      </c>
      <c r="D1749" s="2">
        <v>41265505.425471164</v>
      </c>
      <c r="E1749" s="2">
        <v>15082829.71603084</v>
      </c>
      <c r="F1749" s="2">
        <v>24573895.963889208</v>
      </c>
    </row>
    <row r="1750" spans="1:6">
      <c r="A1750">
        <v>1771</v>
      </c>
      <c r="B1750" s="38">
        <v>41341</v>
      </c>
      <c r="C1750" t="s">
        <v>2457</v>
      </c>
      <c r="D1750" s="2">
        <v>31041357.889445946</v>
      </c>
      <c r="E1750" s="2">
        <v>11273491.713536365</v>
      </c>
      <c r="F1750" s="2">
        <v>20280326.918594513</v>
      </c>
    </row>
    <row r="1751" spans="1:6">
      <c r="A1751">
        <v>1772</v>
      </c>
      <c r="B1751" s="38">
        <v>40662</v>
      </c>
      <c r="C1751" t="s">
        <v>2458</v>
      </c>
      <c r="D1751" s="2">
        <v>32127155.344899651</v>
      </c>
      <c r="E1751" s="2">
        <v>10863025.457244361</v>
      </c>
      <c r="F1751" s="2">
        <v>25008967.496122826</v>
      </c>
    </row>
    <row r="1752" spans="1:6">
      <c r="A1752">
        <v>1773</v>
      </c>
      <c r="B1752" s="38">
        <v>39913</v>
      </c>
      <c r="C1752" t="s">
        <v>2459</v>
      </c>
      <c r="D1752" s="2">
        <v>33884777.715250425</v>
      </c>
      <c r="E1752" s="2">
        <v>10575196.284022698</v>
      </c>
      <c r="F1752" s="2">
        <v>65768614.126711689</v>
      </c>
    </row>
    <row r="1753" spans="1:6">
      <c r="A1753">
        <v>1774</v>
      </c>
      <c r="B1753" s="38">
        <v>38254</v>
      </c>
      <c r="C1753" t="s">
        <v>2460</v>
      </c>
      <c r="D1753" s="2">
        <v>38049447.077409163</v>
      </c>
      <c r="E1753" s="2">
        <v>11484604.126013691</v>
      </c>
      <c r="F1753" s="2">
        <v>13214679.508436019</v>
      </c>
    </row>
    <row r="1754" spans="1:6">
      <c r="A1754">
        <v>1775</v>
      </c>
      <c r="B1754" s="38">
        <v>38604</v>
      </c>
      <c r="C1754" t="s">
        <v>2461</v>
      </c>
      <c r="D1754" s="2">
        <v>36346026.156941645</v>
      </c>
      <c r="E1754" s="2">
        <v>10341141.073817907</v>
      </c>
      <c r="F1754" s="2">
        <v>22456483.126131788</v>
      </c>
    </row>
    <row r="1755" spans="1:6">
      <c r="A1755">
        <v>1776</v>
      </c>
      <c r="B1755" s="38">
        <v>40172</v>
      </c>
      <c r="C1755" t="s">
        <v>2462</v>
      </c>
      <c r="D1755" s="2">
        <v>33459705.763860911</v>
      </c>
      <c r="E1755" s="2">
        <v>8576399.5886575077</v>
      </c>
      <c r="F1755" s="2">
        <v>71773976.51191254</v>
      </c>
    </row>
    <row r="1756" spans="1:6">
      <c r="A1756">
        <v>1777</v>
      </c>
      <c r="B1756" s="38">
        <v>40529</v>
      </c>
      <c r="C1756" t="s">
        <v>2463</v>
      </c>
      <c r="D1756" s="2">
        <v>32966616.327294126</v>
      </c>
      <c r="E1756" s="2">
        <v>8244467.2330834605</v>
      </c>
      <c r="F1756" s="2">
        <v>9720289.240643492</v>
      </c>
    </row>
    <row r="1757" spans="1:6">
      <c r="A1757">
        <v>1778</v>
      </c>
      <c r="B1757" s="38">
        <v>37519</v>
      </c>
      <c r="C1757" t="s">
        <v>2464</v>
      </c>
      <c r="D1757" s="2">
        <v>39920386.740331493</v>
      </c>
      <c r="E1757" s="2">
        <v>9204136.1837403309</v>
      </c>
      <c r="F1757" s="2">
        <v>9204136.1837403309</v>
      </c>
    </row>
    <row r="1758" spans="1:6">
      <c r="A1758">
        <v>1779</v>
      </c>
      <c r="B1758" s="38">
        <v>30834</v>
      </c>
      <c r="C1758" t="s">
        <v>2465</v>
      </c>
      <c r="D1758" s="2">
        <v>69677820.636451304</v>
      </c>
      <c r="E1758" s="2">
        <v>12359702.664648024</v>
      </c>
      <c r="F1758" s="2">
        <v>12359702.664648024</v>
      </c>
    </row>
    <row r="1759" spans="1:6">
      <c r="A1759">
        <v>1780</v>
      </c>
      <c r="B1759" s="38">
        <v>36182</v>
      </c>
      <c r="C1759" t="s">
        <v>2467</v>
      </c>
      <c r="D1759" s="2">
        <v>43978027.997565426</v>
      </c>
      <c r="E1759" s="2">
        <v>6109270.7944552647</v>
      </c>
      <c r="F1759" s="2">
        <v>7282018.2077236753</v>
      </c>
    </row>
    <row r="1760" spans="1:6">
      <c r="A1760">
        <v>1781</v>
      </c>
      <c r="B1760" s="38">
        <v>39346</v>
      </c>
      <c r="C1760" t="s">
        <v>2468</v>
      </c>
      <c r="D1760" s="2">
        <v>34656770.108878121</v>
      </c>
      <c r="E1760" s="2">
        <v>4515949.2738116933</v>
      </c>
      <c r="F1760" s="2">
        <v>17690699.636639647</v>
      </c>
    </row>
    <row r="1761" spans="1:6">
      <c r="A1761">
        <v>1782</v>
      </c>
      <c r="B1761" s="38">
        <v>38350</v>
      </c>
      <c r="C1761" t="s">
        <v>2470</v>
      </c>
      <c r="D1761" s="2">
        <v>37969469.259064637</v>
      </c>
      <c r="E1761" s="2">
        <v>4765908.7966631632</v>
      </c>
      <c r="F1761" s="2">
        <v>23750643.42619548</v>
      </c>
    </row>
    <row r="1762" spans="1:6">
      <c r="A1762">
        <v>1783</v>
      </c>
      <c r="B1762" s="38">
        <v>37713</v>
      </c>
      <c r="C1762" t="s">
        <v>2471</v>
      </c>
      <c r="D1762" s="2">
        <v>39312241.566920564</v>
      </c>
      <c r="E1762" s="2">
        <v>4609749.5149129489</v>
      </c>
      <c r="F1762" s="2">
        <v>8466229.3067138195</v>
      </c>
    </row>
    <row r="1763" spans="1:6">
      <c r="A1763">
        <v>1784</v>
      </c>
      <c r="B1763" s="38">
        <v>38581</v>
      </c>
      <c r="C1763" t="s">
        <v>2473</v>
      </c>
      <c r="D1763" s="2">
        <v>36790173.116089612</v>
      </c>
      <c r="E1763" s="2">
        <v>3804778.3867107946</v>
      </c>
      <c r="F1763" s="2">
        <v>3988729.2522912426</v>
      </c>
    </row>
    <row r="1764" spans="1:6">
      <c r="A1764">
        <v>1785</v>
      </c>
      <c r="B1764" s="38">
        <v>39080</v>
      </c>
      <c r="C1764" t="s">
        <v>2475</v>
      </c>
      <c r="D1764" s="2">
        <v>35805698.71159564</v>
      </c>
      <c r="E1764" s="2">
        <v>3587259.5692021805</v>
      </c>
      <c r="F1764" s="2">
        <v>42837051.150748268</v>
      </c>
    </row>
    <row r="1765" spans="1:6">
      <c r="A1765">
        <v>1786</v>
      </c>
      <c r="B1765" s="38">
        <v>38842</v>
      </c>
      <c r="C1765" t="s">
        <v>2476</v>
      </c>
      <c r="D1765" s="2">
        <v>35681925.925925925</v>
      </c>
      <c r="E1765" s="2">
        <v>796450.32160493825</v>
      </c>
      <c r="F1765" s="2">
        <v>42663610.931861728</v>
      </c>
    </row>
    <row r="1766" spans="1:6">
      <c r="A1766">
        <v>1787</v>
      </c>
      <c r="B1766" s="38">
        <v>40809</v>
      </c>
      <c r="C1766" t="s">
        <v>2477</v>
      </c>
      <c r="D1766" s="2">
        <v>31846365.403347012</v>
      </c>
      <c r="E1766" s="2">
        <v>571843.95263763331</v>
      </c>
      <c r="F1766" s="2">
        <v>3951059.6624957579</v>
      </c>
    </row>
    <row r="1767" spans="1:6">
      <c r="A1767">
        <v>1788</v>
      </c>
      <c r="B1767" s="38">
        <v>39248</v>
      </c>
      <c r="C1767" t="s">
        <v>2478</v>
      </c>
      <c r="D1767" s="2">
        <v>34679724.696667179</v>
      </c>
      <c r="E1767" s="2">
        <v>555238.57626516663</v>
      </c>
      <c r="F1767" s="2">
        <v>8965501.8437931966</v>
      </c>
    </row>
    <row r="1768" spans="1:6">
      <c r="A1768">
        <v>1789</v>
      </c>
      <c r="B1768" s="38">
        <v>40228</v>
      </c>
      <c r="C1768" t="s">
        <v>2479</v>
      </c>
      <c r="D1768" s="2">
        <v>33337439.616869908</v>
      </c>
      <c r="E1768" s="2">
        <v>224313.18495808361</v>
      </c>
      <c r="F1768" s="2">
        <v>58162237.369939238</v>
      </c>
    </row>
    <row r="1769" spans="1:6">
      <c r="A1769">
        <v>1790</v>
      </c>
      <c r="B1769" s="38">
        <v>40823</v>
      </c>
      <c r="C1769" t="s">
        <v>2480</v>
      </c>
      <c r="D1769" s="2">
        <v>31912190.123707607</v>
      </c>
      <c r="E1769" s="2">
        <v>144390.95917339824</v>
      </c>
      <c r="F1769" s="2">
        <v>9140878.8070099503</v>
      </c>
    </row>
    <row r="1770" spans="1:6">
      <c r="A1770">
        <v>1791</v>
      </c>
      <c r="B1770" s="38">
        <v>42034</v>
      </c>
      <c r="C1770" t="s">
        <v>2482</v>
      </c>
      <c r="D1770" s="2">
        <v>30917302.434244592</v>
      </c>
      <c r="E1770" s="2">
        <v>3297.8455929860902</v>
      </c>
      <c r="F1770" s="2">
        <v>957567.59926318016</v>
      </c>
    </row>
    <row r="1771" spans="1:6">
      <c r="A1771">
        <v>1792</v>
      </c>
      <c r="B1771" s="38">
        <v>42160</v>
      </c>
      <c r="C1771" t="s">
        <v>2483</v>
      </c>
      <c r="D1771" s="2">
        <v>30278455.233449824</v>
      </c>
      <c r="E1771" s="2">
        <v>926.52073014356472</v>
      </c>
      <c r="F1771" s="2">
        <v>170399.07179912669</v>
      </c>
    </row>
    <row r="1772" spans="1:6">
      <c r="A1772">
        <v>1793</v>
      </c>
      <c r="B1772" s="38">
        <v>40543</v>
      </c>
      <c r="C1772" t="s">
        <v>2485</v>
      </c>
      <c r="D1772" s="2">
        <v>32966616.327294126</v>
      </c>
      <c r="E1772" s="2">
        <v>0</v>
      </c>
      <c r="F1772" s="2">
        <v>58294361.064549975</v>
      </c>
    </row>
    <row r="1773" spans="1:6">
      <c r="A1773">
        <v>1794</v>
      </c>
      <c r="B1773" s="38">
        <v>42339</v>
      </c>
      <c r="C1773" t="s">
        <v>2486</v>
      </c>
      <c r="D1773" s="2">
        <v>30548948.3141317</v>
      </c>
      <c r="E1773" s="2">
        <v>0</v>
      </c>
      <c r="F1773" s="2">
        <v>25661005.589358419</v>
      </c>
    </row>
    <row r="1774" spans="1:6">
      <c r="A1774">
        <v>1795</v>
      </c>
      <c r="B1774" s="38">
        <v>39430</v>
      </c>
      <c r="C1774" t="s">
        <v>2487</v>
      </c>
      <c r="D1774" s="2">
        <v>34401673.998743072</v>
      </c>
      <c r="E1774" s="2">
        <v>0</v>
      </c>
      <c r="F1774" s="2">
        <v>3115991.2520044181</v>
      </c>
    </row>
    <row r="1775" spans="1:6">
      <c r="A1775">
        <v>1796</v>
      </c>
      <c r="B1775" s="38">
        <v>42437</v>
      </c>
      <c r="C1775" t="s">
        <v>2488</v>
      </c>
      <c r="D1775" s="2">
        <v>30342793.072749566</v>
      </c>
      <c r="E1775" s="2">
        <v>0</v>
      </c>
      <c r="F1775" s="2">
        <v>174210.11214788436</v>
      </c>
    </row>
    <row r="1776" spans="1:6">
      <c r="A1776">
        <v>1797</v>
      </c>
      <c r="B1776" s="38">
        <v>41639</v>
      </c>
      <c r="C1776" t="s">
        <v>2490</v>
      </c>
      <c r="D1776" s="2">
        <v>31004595.600066941</v>
      </c>
      <c r="E1776" s="2">
        <v>0</v>
      </c>
      <c r="F1776" s="2">
        <v>148294.9807551202</v>
      </c>
    </row>
    <row r="1777" spans="1:6">
      <c r="A1777">
        <v>1799</v>
      </c>
      <c r="B1777" s="38">
        <v>42139</v>
      </c>
      <c r="C1777" t="s">
        <v>2493</v>
      </c>
      <c r="D1777" s="2">
        <v>29371699.501692567</v>
      </c>
      <c r="E1777" s="2">
        <v>186141033.86806419</v>
      </c>
      <c r="F1777" s="2">
        <v>290673862.10312653</v>
      </c>
    </row>
    <row r="1778" spans="1:6">
      <c r="A1778">
        <v>1800</v>
      </c>
      <c r="B1778" s="38">
        <v>38674</v>
      </c>
      <c r="C1778" t="s">
        <v>2494</v>
      </c>
      <c r="D1778" s="2">
        <v>35347859.31174089</v>
      </c>
      <c r="E1778" s="2">
        <v>145681207.13515183</v>
      </c>
      <c r="F1778" s="2">
        <v>228795107.75928643</v>
      </c>
    </row>
    <row r="1779" spans="1:6">
      <c r="A1779">
        <v>1801</v>
      </c>
      <c r="B1779" s="38">
        <v>42468</v>
      </c>
      <c r="C1779" t="s">
        <v>2495</v>
      </c>
      <c r="D1779" s="2">
        <v>29192960.825207617</v>
      </c>
      <c r="E1779" s="2">
        <v>63497266.828609757</v>
      </c>
      <c r="F1779" s="2">
        <v>78494042.126702636</v>
      </c>
    </row>
    <row r="1780" spans="1:6">
      <c r="A1780">
        <v>1802</v>
      </c>
      <c r="B1780" s="38">
        <v>35060</v>
      </c>
      <c r="C1780" t="s">
        <v>2497</v>
      </c>
      <c r="D1780" s="2">
        <v>45503172.638436489</v>
      </c>
      <c r="E1780" s="2">
        <v>89659230.127211735</v>
      </c>
      <c r="F1780" s="2">
        <v>264924898.53112054</v>
      </c>
    </row>
    <row r="1781" spans="1:6">
      <c r="A1781">
        <v>1803</v>
      </c>
      <c r="B1781" s="38">
        <v>37876</v>
      </c>
      <c r="C1781" t="s">
        <v>2498</v>
      </c>
      <c r="D1781" s="2">
        <v>37714562.634989202</v>
      </c>
      <c r="E1781" s="2">
        <v>73258141.092985973</v>
      </c>
      <c r="F1781" s="2">
        <v>126686502.25988662</v>
      </c>
    </row>
    <row r="1782" spans="1:6">
      <c r="A1782">
        <v>1804</v>
      </c>
      <c r="B1782" s="38">
        <v>36630</v>
      </c>
      <c r="C1782" t="s">
        <v>2499</v>
      </c>
      <c r="D1782" s="2">
        <v>40774880.326911852</v>
      </c>
      <c r="E1782" s="2">
        <v>52074308.304798596</v>
      </c>
      <c r="F1782" s="2">
        <v>63744360.26043199</v>
      </c>
    </row>
    <row r="1783" spans="1:6">
      <c r="A1783">
        <v>1805</v>
      </c>
      <c r="B1783" s="38">
        <v>42594</v>
      </c>
      <c r="C1783" t="s">
        <v>2501</v>
      </c>
      <c r="D1783" s="2">
        <v>29000000</v>
      </c>
      <c r="E1783" s="2">
        <v>27249911</v>
      </c>
      <c r="F1783" s="2">
        <v>44249911</v>
      </c>
    </row>
    <row r="1784" spans="1:6">
      <c r="A1784">
        <v>1806</v>
      </c>
      <c r="B1784" s="38">
        <v>35839</v>
      </c>
      <c r="C1784" t="s">
        <v>2500</v>
      </c>
      <c r="D1784" s="2">
        <v>43142291.537986413</v>
      </c>
      <c r="E1784" s="2">
        <v>33650375.969221741</v>
      </c>
      <c r="F1784" s="2">
        <v>80402104.846794322</v>
      </c>
    </row>
    <row r="1785" spans="1:6">
      <c r="A1785">
        <v>1807</v>
      </c>
      <c r="B1785" s="38">
        <v>39787</v>
      </c>
      <c r="C1785" t="s">
        <v>2502</v>
      </c>
      <c r="D1785" s="2">
        <v>33224579.979831424</v>
      </c>
      <c r="E1785" s="2">
        <v>21334798.56366897</v>
      </c>
      <c r="F1785" s="2">
        <v>32597832.648767054</v>
      </c>
    </row>
    <row r="1786" spans="1:6">
      <c r="A1786">
        <v>1808</v>
      </c>
      <c r="B1786" s="38">
        <v>38303</v>
      </c>
      <c r="C1786" t="s">
        <v>2503</v>
      </c>
      <c r="D1786" s="2">
        <v>36569303.66492147</v>
      </c>
      <c r="E1786" s="2">
        <v>21457593.77</v>
      </c>
      <c r="F1786" s="2">
        <v>31167374.398272254</v>
      </c>
    </row>
    <row r="1787" spans="1:6">
      <c r="A1787">
        <v>1809</v>
      </c>
      <c r="B1787" s="38">
        <v>37491</v>
      </c>
      <c r="C1787" t="s">
        <v>2505</v>
      </c>
      <c r="D1787" s="2">
        <v>38653774.211400114</v>
      </c>
      <c r="E1787" s="2">
        <v>22566053.3912839</v>
      </c>
      <c r="F1787" s="2">
        <v>26852577.011344772</v>
      </c>
    </row>
    <row r="1788" spans="1:6">
      <c r="A1788">
        <v>1810</v>
      </c>
      <c r="B1788" s="38">
        <v>37621</v>
      </c>
      <c r="C1788" t="s">
        <v>2507</v>
      </c>
      <c r="D1788" s="2">
        <v>38611039.248203427</v>
      </c>
      <c r="E1788" s="2">
        <v>21312918.205936983</v>
      </c>
      <c r="F1788" s="2">
        <v>43955080.020259812</v>
      </c>
    </row>
    <row r="1789" spans="1:6">
      <c r="A1789">
        <v>1811</v>
      </c>
      <c r="B1789" s="38">
        <v>40051</v>
      </c>
      <c r="C1789" t="s">
        <v>2509</v>
      </c>
      <c r="D1789" s="2">
        <v>32361615.871456768</v>
      </c>
      <c r="E1789" s="2">
        <v>8324974.3507139748</v>
      </c>
      <c r="F1789" s="2">
        <v>11233236.886672165</v>
      </c>
    </row>
    <row r="1790" spans="1:6">
      <c r="A1790">
        <v>1812</v>
      </c>
      <c r="B1790" s="38">
        <v>32087</v>
      </c>
      <c r="C1790" t="s">
        <v>2510</v>
      </c>
      <c r="D1790" s="2">
        <v>60526317.157712303</v>
      </c>
      <c r="E1790" s="2">
        <v>12313551.185797228</v>
      </c>
      <c r="F1790" s="2">
        <v>54055838.880771227</v>
      </c>
    </row>
    <row r="1791" spans="1:6">
      <c r="A1791">
        <v>1813</v>
      </c>
      <c r="B1791" s="38">
        <v>36427</v>
      </c>
      <c r="C1791" t="s">
        <v>2511</v>
      </c>
      <c r="D1791" s="2">
        <v>41170226.92078618</v>
      </c>
      <c r="E1791" s="2">
        <v>6540713.9509053007</v>
      </c>
      <c r="F1791" s="2">
        <v>6540713.9509053007</v>
      </c>
    </row>
    <row r="1792" spans="1:6">
      <c r="A1792">
        <v>1814</v>
      </c>
      <c r="B1792" s="38">
        <v>38415</v>
      </c>
      <c r="C1792" t="s">
        <v>2512</v>
      </c>
      <c r="D1792" s="2">
        <v>35511176.927056387</v>
      </c>
      <c r="E1792" s="2">
        <v>7851248.3432126222</v>
      </c>
      <c r="F1792" s="2">
        <v>19254506.51957579</v>
      </c>
    </row>
    <row r="1793" spans="1:6">
      <c r="A1793">
        <v>1815</v>
      </c>
      <c r="B1793" s="38">
        <v>33919</v>
      </c>
      <c r="C1793" t="s">
        <v>2513</v>
      </c>
      <c r="D1793" s="2">
        <v>47492140.845070422</v>
      </c>
      <c r="E1793" s="2">
        <v>368658114.7662465</v>
      </c>
      <c r="F1793" s="2">
        <v>854943714.06202114</v>
      </c>
    </row>
    <row r="1794" spans="1:6">
      <c r="A1794">
        <v>1816</v>
      </c>
      <c r="B1794" s="38">
        <v>30825</v>
      </c>
      <c r="C1794" t="s">
        <v>2515</v>
      </c>
      <c r="D1794" s="2">
        <v>65221315.280464225</v>
      </c>
      <c r="E1794" s="2">
        <v>419000995.27236944</v>
      </c>
      <c r="F1794" s="2">
        <v>775854763.16405225</v>
      </c>
    </row>
    <row r="1795" spans="1:6">
      <c r="A1795">
        <v>1817</v>
      </c>
      <c r="B1795" s="38">
        <v>42230</v>
      </c>
      <c r="C1795" t="s">
        <v>2516</v>
      </c>
      <c r="D1795" s="2">
        <v>28298074.825022239</v>
      </c>
      <c r="E1795" s="2">
        <v>162773239.97677454</v>
      </c>
      <c r="F1795" s="2">
        <v>204016512.6960758</v>
      </c>
    </row>
    <row r="1796" spans="1:6">
      <c r="A1796">
        <v>1818</v>
      </c>
      <c r="B1796" s="38">
        <v>36119</v>
      </c>
      <c r="C1796" t="s">
        <v>2517</v>
      </c>
      <c r="D1796" s="2">
        <v>41121243.902439021</v>
      </c>
      <c r="E1796" s="2">
        <v>147588087.59942073</v>
      </c>
      <c r="F1796" s="2">
        <v>206920168.08722562</v>
      </c>
    </row>
    <row r="1797" spans="1:6">
      <c r="A1797">
        <v>1819</v>
      </c>
      <c r="B1797" s="38">
        <v>32339</v>
      </c>
      <c r="C1797" t="s">
        <v>2519</v>
      </c>
      <c r="D1797" s="2">
        <v>56910413.502109706</v>
      </c>
      <c r="E1797" s="2">
        <v>165345568.23988187</v>
      </c>
      <c r="F1797" s="2">
        <v>282741800.1024304</v>
      </c>
    </row>
    <row r="1798" spans="1:6">
      <c r="A1798">
        <v>1820</v>
      </c>
      <c r="B1798" s="38">
        <v>36987</v>
      </c>
      <c r="C1798" t="s">
        <v>2520</v>
      </c>
      <c r="D1798" s="2">
        <v>38122577.727529675</v>
      </c>
      <c r="E1798" s="2">
        <v>100832445.38945167</v>
      </c>
      <c r="F1798" s="2">
        <v>143176263.98815715</v>
      </c>
    </row>
    <row r="1799" spans="1:6">
      <c r="A1799">
        <v>1821</v>
      </c>
      <c r="B1799" s="38">
        <v>41319</v>
      </c>
      <c r="C1799" t="s">
        <v>2521</v>
      </c>
      <c r="D1799" s="2">
        <v>29047681.400377315</v>
      </c>
      <c r="E1799" s="2">
        <v>74070674.64383243</v>
      </c>
      <c r="F1799" s="2">
        <v>97570073.573232085</v>
      </c>
    </row>
    <row r="1800" spans="1:6">
      <c r="A1800">
        <v>1822</v>
      </c>
      <c r="B1800" s="38">
        <v>42349</v>
      </c>
      <c r="C1800" t="s">
        <v>2522</v>
      </c>
      <c r="D1800" s="2">
        <v>28512351.759856254</v>
      </c>
      <c r="E1800" s="2">
        <v>71545504.572920412</v>
      </c>
      <c r="F1800" s="2">
        <v>133865359.13374908</v>
      </c>
    </row>
    <row r="1801" spans="1:6">
      <c r="A1801">
        <v>1823</v>
      </c>
      <c r="B1801" s="38">
        <v>39759</v>
      </c>
      <c r="C1801" t="s">
        <v>2523</v>
      </c>
      <c r="D1801" s="2">
        <v>31747129.575144164</v>
      </c>
      <c r="E1801" s="2">
        <v>76307576.389855236</v>
      </c>
      <c r="F1801" s="2">
        <v>107147498.85643402</v>
      </c>
    </row>
    <row r="1802" spans="1:6">
      <c r="A1802">
        <v>1824</v>
      </c>
      <c r="B1802" s="38">
        <v>41922</v>
      </c>
      <c r="C1802" t="s">
        <v>2524</v>
      </c>
      <c r="D1802" s="2">
        <v>28403313.776939183</v>
      </c>
      <c r="E1802" s="2">
        <v>67918560.811247811</v>
      </c>
      <c r="F1802" s="2">
        <v>102839560.68369183</v>
      </c>
    </row>
    <row r="1803" spans="1:6">
      <c r="A1803">
        <v>1825</v>
      </c>
      <c r="B1803" s="38">
        <v>38023</v>
      </c>
      <c r="C1803" t="s">
        <v>2525</v>
      </c>
      <c r="D1803" s="2">
        <v>36218496.240601502</v>
      </c>
      <c r="E1803" s="2">
        <v>83274204.260628358</v>
      </c>
      <c r="F1803" s="2">
        <v>83399173.594871104</v>
      </c>
    </row>
    <row r="1804" spans="1:6">
      <c r="A1804">
        <v>1826</v>
      </c>
      <c r="B1804" s="38">
        <v>41302</v>
      </c>
      <c r="C1804" t="s">
        <v>2527</v>
      </c>
      <c r="D1804" s="2">
        <v>29285582.768803194</v>
      </c>
      <c r="E1804" s="2">
        <v>66848700.992057495</v>
      </c>
      <c r="F1804" s="2">
        <v>118098470.83746308</v>
      </c>
    </row>
    <row r="1805" spans="1:6">
      <c r="A1805">
        <v>1827</v>
      </c>
      <c r="B1805" s="38">
        <v>36917</v>
      </c>
      <c r="C1805" t="s">
        <v>2529</v>
      </c>
      <c r="D1805" s="2">
        <v>38514471.730439752</v>
      </c>
      <c r="E1805" s="2">
        <v>83082395.032370076</v>
      </c>
      <c r="F1805" s="2">
        <v>130300687.57988007</v>
      </c>
    </row>
    <row r="1806" spans="1:6">
      <c r="A1806">
        <v>1828</v>
      </c>
      <c r="B1806" s="38">
        <v>38065</v>
      </c>
      <c r="C1806" t="s">
        <v>6951</v>
      </c>
      <c r="D1806" s="2">
        <v>35986574.172892205</v>
      </c>
      <c r="E1806" s="2">
        <v>75816983.57814835</v>
      </c>
      <c r="F1806" s="2">
        <v>132961234.27094451</v>
      </c>
    </row>
    <row r="1807" spans="1:6">
      <c r="A1807">
        <v>1829</v>
      </c>
      <c r="B1807" s="38">
        <v>29763</v>
      </c>
      <c r="C1807" t="s">
        <v>2533</v>
      </c>
      <c r="D1807" s="2">
        <v>74435805.739514351</v>
      </c>
      <c r="E1807" s="2">
        <v>145681505.51876381</v>
      </c>
      <c r="F1807" s="2">
        <v>519189745.03311259</v>
      </c>
    </row>
    <row r="1808" spans="1:6">
      <c r="A1808">
        <v>1830</v>
      </c>
      <c r="B1808" s="38">
        <v>37239</v>
      </c>
      <c r="C1808" t="s">
        <v>2534</v>
      </c>
      <c r="D1808" s="2">
        <v>38165727.221279003</v>
      </c>
      <c r="E1808" s="2">
        <v>71361235.37921901</v>
      </c>
      <c r="F1808" s="2">
        <v>97364690.306893036</v>
      </c>
    </row>
    <row r="1809" spans="1:6">
      <c r="A1809">
        <v>1831</v>
      </c>
      <c r="B1809" s="38">
        <v>37736</v>
      </c>
      <c r="C1809" t="s">
        <v>2536</v>
      </c>
      <c r="D1809" s="2">
        <v>36691425.462459199</v>
      </c>
      <c r="E1809" s="2">
        <v>68313228.118563652</v>
      </c>
      <c r="F1809" s="2">
        <v>107694159.96517411</v>
      </c>
    </row>
    <row r="1810" spans="1:6">
      <c r="A1810">
        <v>1832</v>
      </c>
      <c r="B1810" s="38">
        <v>37169</v>
      </c>
      <c r="C1810" t="s">
        <v>2537</v>
      </c>
      <c r="D1810" s="2">
        <v>37950951.041080475</v>
      </c>
      <c r="E1810" s="2">
        <v>68115600.334440067</v>
      </c>
      <c r="F1810" s="2">
        <v>105012039.47293754</v>
      </c>
    </row>
    <row r="1811" spans="1:6">
      <c r="A1811">
        <v>1833</v>
      </c>
      <c r="B1811" s="38">
        <v>40284</v>
      </c>
      <c r="C1811" t="s">
        <v>2539</v>
      </c>
      <c r="D1811" s="2">
        <v>30933970.615892008</v>
      </c>
      <c r="E1811" s="2">
        <v>53108438.373915762</v>
      </c>
      <c r="F1811" s="2">
        <v>107750901.18895093</v>
      </c>
    </row>
    <row r="1812" spans="1:6">
      <c r="A1812">
        <v>1834</v>
      </c>
      <c r="B1812" s="38">
        <v>37162</v>
      </c>
      <c r="C1812" t="s">
        <v>2540</v>
      </c>
      <c r="D1812" s="2">
        <v>37823241.727425687</v>
      </c>
      <c r="E1812" s="2">
        <v>61020033.254346609</v>
      </c>
      <c r="F1812" s="2">
        <v>82104776.314038143</v>
      </c>
    </row>
    <row r="1813" spans="1:6">
      <c r="A1813">
        <v>1835</v>
      </c>
      <c r="B1813" s="38">
        <v>34593</v>
      </c>
      <c r="C1813" t="s">
        <v>2542</v>
      </c>
      <c r="D1813" s="2">
        <v>45139785.809906289</v>
      </c>
      <c r="E1813" s="2">
        <v>72310037.112402946</v>
      </c>
      <c r="F1813" s="2">
        <v>164524170.98121151</v>
      </c>
    </row>
    <row r="1814" spans="1:6">
      <c r="A1814">
        <v>1836</v>
      </c>
      <c r="B1814" s="38">
        <v>39290</v>
      </c>
      <c r="C1814" t="s">
        <v>2543</v>
      </c>
      <c r="D1814" s="2">
        <v>32375978.76129986</v>
      </c>
      <c r="E1814" s="2">
        <v>49845107.590948589</v>
      </c>
      <c r="F1814" s="2">
        <v>106313413.0959246</v>
      </c>
    </row>
    <row r="1815" spans="1:6">
      <c r="A1815">
        <v>1837</v>
      </c>
      <c r="B1815" s="38">
        <v>34166</v>
      </c>
      <c r="C1815" t="s">
        <v>2545</v>
      </c>
      <c r="D1815" s="2">
        <v>46702797.78393352</v>
      </c>
      <c r="E1815" s="2">
        <v>65651608.994619116</v>
      </c>
      <c r="F1815" s="2">
        <v>65651608.994619116</v>
      </c>
    </row>
    <row r="1816" spans="1:6">
      <c r="A1816">
        <v>1838</v>
      </c>
      <c r="B1816" s="38">
        <v>38667</v>
      </c>
      <c r="C1816" t="s">
        <v>2546</v>
      </c>
      <c r="D1816" s="2">
        <v>34128967.61133603</v>
      </c>
      <c r="E1816" s="2">
        <v>46772119.23424089</v>
      </c>
      <c r="F1816" s="2">
        <v>154250265.66179657</v>
      </c>
    </row>
    <row r="1817" spans="1:6">
      <c r="A1817">
        <v>1839</v>
      </c>
      <c r="B1817" s="38">
        <v>40767</v>
      </c>
      <c r="C1817" t="s">
        <v>2547</v>
      </c>
      <c r="D1817" s="2">
        <v>29768408.042552255</v>
      </c>
      <c r="E1817" s="2">
        <v>39394154.61463286</v>
      </c>
      <c r="F1817" s="2">
        <v>43554068.501834072</v>
      </c>
    </row>
    <row r="1818" spans="1:6">
      <c r="A1818">
        <v>1840</v>
      </c>
      <c r="B1818" s="38">
        <v>36882</v>
      </c>
      <c r="C1818" t="s">
        <v>2548</v>
      </c>
      <c r="D1818" s="2">
        <v>38757954.022988506</v>
      </c>
      <c r="E1818" s="2">
        <v>45679539.08954598</v>
      </c>
      <c r="F1818" s="2">
        <v>45679539.08954598</v>
      </c>
    </row>
    <row r="1819" spans="1:6">
      <c r="A1819">
        <v>1841</v>
      </c>
      <c r="B1819" s="38">
        <v>30127</v>
      </c>
      <c r="C1819" t="s">
        <v>2550</v>
      </c>
      <c r="D1819" s="2">
        <v>69524577.319587633</v>
      </c>
      <c r="E1819" s="2">
        <v>81086335.75035052</v>
      </c>
      <c r="F1819" s="2">
        <v>82286354.785092786</v>
      </c>
    </row>
    <row r="1820" spans="1:6">
      <c r="A1820">
        <v>1842</v>
      </c>
      <c r="B1820" s="38">
        <v>34796</v>
      </c>
      <c r="C1820" t="s">
        <v>2551</v>
      </c>
      <c r="D1820" s="2">
        <v>44396866.359447002</v>
      </c>
      <c r="E1820" s="2">
        <v>49772989.142271228</v>
      </c>
      <c r="F1820" s="2">
        <v>49772989.142271228</v>
      </c>
    </row>
    <row r="1821" spans="1:6">
      <c r="A1821">
        <v>1843</v>
      </c>
      <c r="B1821" s="38">
        <v>41691</v>
      </c>
      <c r="C1821" t="s">
        <v>2552</v>
      </c>
      <c r="D1821" s="2">
        <v>28724147.18397145</v>
      </c>
      <c r="E1821" s="2">
        <v>31491922.911764584</v>
      </c>
      <c r="F1821" s="2">
        <v>39967496.49545747</v>
      </c>
    </row>
    <row r="1822" spans="1:6">
      <c r="A1822">
        <v>1844</v>
      </c>
      <c r="B1822" s="38">
        <v>41502</v>
      </c>
      <c r="C1822" t="s">
        <v>2553</v>
      </c>
      <c r="D1822" s="2">
        <v>28835174.044476371</v>
      </c>
      <c r="E1822" s="2">
        <v>29654901.402040392</v>
      </c>
      <c r="F1822" s="2">
        <v>65012925.479534119</v>
      </c>
    </row>
    <row r="1823" spans="1:6">
      <c r="A1823">
        <v>1845</v>
      </c>
      <c r="B1823" s="38">
        <v>39367</v>
      </c>
      <c r="C1823" t="s">
        <v>2554</v>
      </c>
      <c r="D1823" s="2">
        <v>32277271.508978825</v>
      </c>
      <c r="E1823" s="2">
        <v>32926481.562234368</v>
      </c>
      <c r="F1823" s="2">
        <v>63756668.463170536</v>
      </c>
    </row>
    <row r="1824" spans="1:6">
      <c r="A1824">
        <v>1846</v>
      </c>
      <c r="B1824" s="38">
        <v>41901</v>
      </c>
      <c r="C1824" t="s">
        <v>2555</v>
      </c>
      <c r="D1824" s="2">
        <v>28331956.761934374</v>
      </c>
      <c r="E1824" s="2">
        <v>26326140.230915304</v>
      </c>
      <c r="F1824" s="2">
        <v>62844921.479601406</v>
      </c>
    </row>
    <row r="1825" spans="1:6">
      <c r="A1825">
        <v>1847</v>
      </c>
      <c r="B1825" s="38">
        <v>40193</v>
      </c>
      <c r="C1825" t="s">
        <v>2556</v>
      </c>
      <c r="D1825" s="2">
        <v>31122697.716060493</v>
      </c>
      <c r="E1825" s="2">
        <v>27017954.013937153</v>
      </c>
      <c r="F1825" s="2">
        <v>51966966.674853593</v>
      </c>
    </row>
    <row r="1826" spans="1:6">
      <c r="A1826">
        <v>1848</v>
      </c>
      <c r="B1826" s="38">
        <v>41754</v>
      </c>
      <c r="C1826" t="s">
        <v>2557</v>
      </c>
      <c r="D1826" s="2">
        <v>28446564.756698389</v>
      </c>
      <c r="E1826" s="2">
        <v>20722132.749278702</v>
      </c>
      <c r="F1826" s="2">
        <v>74592200.108287781</v>
      </c>
    </row>
    <row r="1827" spans="1:6">
      <c r="A1827">
        <v>1849</v>
      </c>
      <c r="B1827" s="38">
        <v>38849</v>
      </c>
      <c r="C1827" t="s">
        <v>2558</v>
      </c>
      <c r="D1827" s="2">
        <v>33303130.86419753</v>
      </c>
      <c r="E1827" s="2">
        <v>20608274.728148147</v>
      </c>
      <c r="F1827" s="2">
        <v>45387296.785012342</v>
      </c>
    </row>
    <row r="1828" spans="1:6">
      <c r="A1828">
        <v>1850</v>
      </c>
      <c r="B1828" s="38">
        <v>36812</v>
      </c>
      <c r="C1828" t="s">
        <v>2560</v>
      </c>
      <c r="D1828" s="2">
        <v>38757954.022988506</v>
      </c>
      <c r="E1828" s="2">
        <v>23226584.307517242</v>
      </c>
      <c r="F1828" s="2">
        <v>43353945.574304603</v>
      </c>
    </row>
    <row r="1829" spans="1:6">
      <c r="A1829">
        <v>1851</v>
      </c>
      <c r="B1829" s="38">
        <v>37729</v>
      </c>
      <c r="C1829" t="s">
        <v>2562</v>
      </c>
      <c r="D1829" s="2">
        <v>36691425.462459199</v>
      </c>
      <c r="E1829" s="2">
        <v>15317429.174151251</v>
      </c>
      <c r="F1829" s="2">
        <v>51282796.847110994</v>
      </c>
    </row>
    <row r="1830" spans="1:6">
      <c r="A1830">
        <v>1852</v>
      </c>
      <c r="B1830" s="38">
        <v>42405</v>
      </c>
      <c r="C1830" t="s">
        <v>2563</v>
      </c>
      <c r="D1830" s="2">
        <v>28441885.867800318</v>
      </c>
      <c r="E1830" s="2">
        <v>11079425.919603057</v>
      </c>
      <c r="F1830" s="2">
        <v>16568754.586480597</v>
      </c>
    </row>
    <row r="1831" spans="1:6">
      <c r="A1831">
        <v>1853</v>
      </c>
      <c r="B1831" s="38">
        <v>36434</v>
      </c>
      <c r="C1831" t="s">
        <v>2564</v>
      </c>
      <c r="D1831" s="2">
        <v>40094435.196195006</v>
      </c>
      <c r="E1831" s="2">
        <v>12732307.22008918</v>
      </c>
      <c r="F1831" s="2">
        <v>12732307.22008918</v>
      </c>
    </row>
    <row r="1832" spans="1:6">
      <c r="A1832">
        <v>1854</v>
      </c>
      <c r="B1832" s="38">
        <v>37127</v>
      </c>
      <c r="C1832" t="s">
        <v>2566</v>
      </c>
      <c r="D1832" s="2">
        <v>37993712.67605634</v>
      </c>
      <c r="E1832" s="2">
        <v>11445064.533256339</v>
      </c>
      <c r="F1832" s="2">
        <v>11445064.533256339</v>
      </c>
    </row>
    <row r="1833" spans="1:6">
      <c r="A1833">
        <v>1855</v>
      </c>
      <c r="B1833" s="38">
        <v>35622</v>
      </c>
      <c r="C1833" t="s">
        <v>2567</v>
      </c>
      <c r="D1833" s="2">
        <v>42017968.847352028</v>
      </c>
      <c r="E1833" s="2">
        <v>12253059.48092835</v>
      </c>
      <c r="F1833" s="2">
        <v>12253059.48092835</v>
      </c>
    </row>
    <row r="1834" spans="1:6">
      <c r="A1834">
        <v>1856</v>
      </c>
      <c r="B1834" s="38">
        <v>42307</v>
      </c>
      <c r="C1834" t="s">
        <v>2569</v>
      </c>
      <c r="D1834" s="2">
        <v>28354947.485263079</v>
      </c>
      <c r="E1834" s="2">
        <v>7091026.5333252046</v>
      </c>
      <c r="F1834" s="2">
        <v>8701355.6475247871</v>
      </c>
    </row>
    <row r="1835" spans="1:6">
      <c r="A1835">
        <v>1857</v>
      </c>
      <c r="B1835" s="38">
        <v>35789</v>
      </c>
      <c r="C1835" t="s">
        <v>2570</v>
      </c>
      <c r="D1835" s="2">
        <v>41809572.225666456</v>
      </c>
      <c r="E1835" s="2">
        <v>8491365.8399380036</v>
      </c>
      <c r="F1835" s="2">
        <v>8491365.8399380036</v>
      </c>
    </row>
    <row r="1836" spans="1:6">
      <c r="A1836">
        <v>1858</v>
      </c>
      <c r="B1836" s="38">
        <v>39724</v>
      </c>
      <c r="C1836" t="s">
        <v>2571</v>
      </c>
      <c r="D1836" s="2">
        <v>31139080.125408057</v>
      </c>
      <c r="E1836" s="2">
        <v>3086764.7436614903</v>
      </c>
      <c r="F1836" s="2">
        <v>13380288.12861714</v>
      </c>
    </row>
    <row r="1837" spans="1:6">
      <c r="A1837">
        <v>1859</v>
      </c>
      <c r="B1837" s="38">
        <v>39447</v>
      </c>
      <c r="C1837" t="s">
        <v>2573</v>
      </c>
      <c r="D1837" s="2">
        <v>32108229.065493535</v>
      </c>
      <c r="E1837" s="2">
        <v>0</v>
      </c>
      <c r="F1837" s="2">
        <v>26214622.573658802</v>
      </c>
    </row>
    <row r="1838" spans="1:6">
      <c r="A1838">
        <v>1860</v>
      </c>
      <c r="B1838" s="38">
        <v>39234</v>
      </c>
      <c r="C1838" t="s">
        <v>2574</v>
      </c>
      <c r="D1838" s="2">
        <v>31789747.638611581</v>
      </c>
      <c r="E1838" s="2">
        <v>171967235.18634331</v>
      </c>
      <c r="F1838" s="2">
        <v>253469428.35708803</v>
      </c>
    </row>
    <row r="1839" spans="1:6">
      <c r="A1839">
        <v>1861</v>
      </c>
      <c r="B1839" s="38">
        <v>30477</v>
      </c>
      <c r="C1839" t="s">
        <v>2575</v>
      </c>
      <c r="D1839" s="2">
        <v>66567412.060301512</v>
      </c>
      <c r="E1839" s="2">
        <v>164360991.95979902</v>
      </c>
      <c r="F1839" s="2">
        <v>453868718.59296489</v>
      </c>
    </row>
    <row r="1840" spans="1:6">
      <c r="A1840">
        <v>1862</v>
      </c>
      <c r="B1840" s="38">
        <v>39990</v>
      </c>
      <c r="C1840" t="s">
        <v>2577</v>
      </c>
      <c r="D1840" s="2">
        <v>30707799.974964414</v>
      </c>
      <c r="E1840" s="2">
        <v>54939302.602263398</v>
      </c>
      <c r="F1840" s="2">
        <v>107949643.94164854</v>
      </c>
    </row>
    <row r="1841" spans="1:6">
      <c r="A1841">
        <v>1863</v>
      </c>
      <c r="B1841" s="38">
        <v>39486</v>
      </c>
      <c r="C1841" t="s">
        <v>2578</v>
      </c>
      <c r="D1841" s="2">
        <v>31288032.669951297</v>
      </c>
      <c r="E1841" s="2">
        <v>48282004.737997949</v>
      </c>
      <c r="F1841" s="2">
        <v>49614431.208547279</v>
      </c>
    </row>
    <row r="1842" spans="1:6">
      <c r="A1842">
        <v>1864</v>
      </c>
      <c r="B1842" s="38">
        <v>40921</v>
      </c>
      <c r="C1842" t="s">
        <v>2580</v>
      </c>
      <c r="D1842" s="2">
        <v>29221350.892285977</v>
      </c>
      <c r="E1842" s="2">
        <v>32868295.556830566</v>
      </c>
      <c r="F1842" s="2">
        <v>33108230.475115262</v>
      </c>
    </row>
    <row r="1843" spans="1:6">
      <c r="A1843">
        <v>1865</v>
      </c>
      <c r="B1843" s="38">
        <v>31030</v>
      </c>
      <c r="C1843" t="s">
        <v>2581</v>
      </c>
      <c r="D1843" s="2">
        <v>62900830.959164299</v>
      </c>
      <c r="E1843" s="2">
        <v>62186398.746524222</v>
      </c>
      <c r="F1843" s="2">
        <v>62186398.746524222</v>
      </c>
    </row>
    <row r="1844" spans="1:6">
      <c r="A1844">
        <v>1866</v>
      </c>
      <c r="B1844" s="38">
        <v>39076</v>
      </c>
      <c r="C1844" t="s">
        <v>2582</v>
      </c>
      <c r="D1844" s="2">
        <v>32821890.485629339</v>
      </c>
      <c r="E1844" s="2">
        <v>20898733.650416255</v>
      </c>
      <c r="F1844" s="2">
        <v>60366511.519241825</v>
      </c>
    </row>
    <row r="1845" spans="1:6">
      <c r="A1845">
        <v>1867</v>
      </c>
      <c r="B1845" s="38">
        <v>39374</v>
      </c>
      <c r="C1845" t="s">
        <v>2583</v>
      </c>
      <c r="D1845" s="2">
        <v>31700891.660604201</v>
      </c>
      <c r="E1845" s="2">
        <v>11223320.28173699</v>
      </c>
      <c r="F1845" s="2">
        <v>31055259.773447368</v>
      </c>
    </row>
    <row r="1846" spans="1:6">
      <c r="A1846">
        <v>1868</v>
      </c>
      <c r="B1846" s="38">
        <v>40844</v>
      </c>
      <c r="C1846" t="s">
        <v>2584</v>
      </c>
      <c r="D1846" s="2">
        <v>29252840.946731973</v>
      </c>
      <c r="E1846" s="2">
        <v>4747780.7627207721</v>
      </c>
      <c r="F1846" s="2">
        <v>16823584.337040294</v>
      </c>
    </row>
    <row r="1847" spans="1:6">
      <c r="A1847">
        <v>1869</v>
      </c>
      <c r="B1847" s="38">
        <v>40620</v>
      </c>
      <c r="C1847" t="s">
        <v>2585</v>
      </c>
      <c r="D1847" s="2">
        <v>29100632.308126032</v>
      </c>
      <c r="E1847" s="2">
        <v>85415157.428680748</v>
      </c>
      <c r="F1847" s="2">
        <v>167668055.84675589</v>
      </c>
    </row>
    <row r="1848" spans="1:6">
      <c r="A1848">
        <v>1870</v>
      </c>
      <c r="B1848" s="38">
        <v>33578</v>
      </c>
      <c r="C1848" t="s">
        <v>2586</v>
      </c>
      <c r="D1848" s="2">
        <v>47157585.206671499</v>
      </c>
      <c r="E1848" s="2">
        <v>130799415.18192893</v>
      </c>
      <c r="F1848" s="2">
        <v>169243333.57505438</v>
      </c>
    </row>
    <row r="1849" spans="1:6">
      <c r="A1849">
        <v>1871</v>
      </c>
      <c r="B1849" s="38">
        <v>37414</v>
      </c>
      <c r="C1849" t="s">
        <v>2587</v>
      </c>
      <c r="D1849" s="2">
        <v>36148032.240133405</v>
      </c>
      <c r="E1849" s="2">
        <v>93163579.110794887</v>
      </c>
      <c r="F1849" s="2">
        <v>98840458.883290723</v>
      </c>
    </row>
    <row r="1850" spans="1:6">
      <c r="A1850">
        <v>1872</v>
      </c>
      <c r="B1850" s="38">
        <v>35706</v>
      </c>
      <c r="C1850" t="s">
        <v>2588</v>
      </c>
      <c r="D1850" s="2">
        <v>40241528.465346538</v>
      </c>
      <c r="E1850" s="2">
        <v>90212374.973199263</v>
      </c>
      <c r="F1850" s="2">
        <v>90212374.973199263</v>
      </c>
    </row>
    <row r="1851" spans="1:6">
      <c r="A1851">
        <v>1873</v>
      </c>
      <c r="B1851" s="38">
        <v>29392</v>
      </c>
      <c r="C1851" t="s">
        <v>2590</v>
      </c>
      <c r="D1851" s="2">
        <v>78633990.326481253</v>
      </c>
      <c r="E1851" s="2">
        <v>166674615.43131801</v>
      </c>
      <c r="F1851" s="2">
        <v>166674615.43131801</v>
      </c>
    </row>
    <row r="1852" spans="1:6">
      <c r="A1852">
        <v>1874</v>
      </c>
      <c r="B1852" s="38">
        <v>34693</v>
      </c>
      <c r="C1852" t="s">
        <v>6952</v>
      </c>
      <c r="D1852" s="2">
        <v>43440420.841683373</v>
      </c>
      <c r="E1852" s="2">
        <v>71343580.370527729</v>
      </c>
      <c r="F1852" s="2">
        <v>71343580.370527729</v>
      </c>
    </row>
    <row r="1853" spans="1:6">
      <c r="A1853">
        <v>1875</v>
      </c>
      <c r="B1853" s="38">
        <v>39666</v>
      </c>
      <c r="C1853" t="s">
        <v>2592</v>
      </c>
      <c r="D1853" s="2">
        <v>29682549.318532445</v>
      </c>
      <c r="E1853" s="2">
        <v>48470464.106752597</v>
      </c>
      <c r="F1853" s="2">
        <v>48668531.360940449</v>
      </c>
    </row>
    <row r="1854" spans="1:6">
      <c r="A1854">
        <v>1876</v>
      </c>
      <c r="B1854" s="38">
        <v>42503</v>
      </c>
      <c r="C1854" t="s">
        <v>2594</v>
      </c>
      <c r="D1854" s="2">
        <v>27069344.311427101</v>
      </c>
      <c r="E1854" s="2">
        <v>41117406.633373022</v>
      </c>
      <c r="F1854" s="2">
        <v>93709757.95986864</v>
      </c>
    </row>
    <row r="1855" spans="1:6">
      <c r="A1855">
        <v>1877</v>
      </c>
      <c r="B1855" s="38">
        <v>37393</v>
      </c>
      <c r="C1855" t="s">
        <v>2596</v>
      </c>
      <c r="D1855" s="2">
        <v>36168136.818687432</v>
      </c>
      <c r="E1855" s="2">
        <v>54658092.096774191</v>
      </c>
      <c r="F1855" s="2">
        <v>175160479.54562292</v>
      </c>
    </row>
    <row r="1856" spans="1:6">
      <c r="A1856">
        <v>1878</v>
      </c>
      <c r="B1856" s="38">
        <v>40774</v>
      </c>
      <c r="C1856" t="s">
        <v>2597</v>
      </c>
      <c r="D1856" s="2">
        <v>28705250.612461101</v>
      </c>
      <c r="E1856" s="2">
        <v>40970234.473186344</v>
      </c>
      <c r="F1856" s="2">
        <v>85776799.174993932</v>
      </c>
    </row>
    <row r="1857" spans="1:6">
      <c r="A1857">
        <v>1879</v>
      </c>
      <c r="B1857" s="38">
        <v>36357</v>
      </c>
      <c r="C1857" t="s">
        <v>2598</v>
      </c>
      <c r="D1857" s="2">
        <v>39010383.923215359</v>
      </c>
      <c r="E1857" s="2">
        <v>45902815.130707867</v>
      </c>
      <c r="F1857" s="2">
        <v>45902815.130707867</v>
      </c>
    </row>
    <row r="1858" spans="1:6">
      <c r="A1858">
        <v>1880</v>
      </c>
      <c r="B1858" s="38">
        <v>38814</v>
      </c>
      <c r="C1858" t="s">
        <v>2599</v>
      </c>
      <c r="D1858" s="2">
        <v>32273106.699751861</v>
      </c>
      <c r="E1858" s="2">
        <v>26888836.091801491</v>
      </c>
      <c r="F1858" s="2">
        <v>66333744.280387096</v>
      </c>
    </row>
    <row r="1859" spans="1:6">
      <c r="A1859">
        <v>1881</v>
      </c>
      <c r="B1859" s="38">
        <v>30610</v>
      </c>
      <c r="C1859" t="s">
        <v>2601</v>
      </c>
      <c r="D1859" s="2">
        <v>64386445.544554465</v>
      </c>
      <c r="E1859" s="2">
        <v>51270688.118811883</v>
      </c>
      <c r="F1859" s="2">
        <v>51270688.118811883</v>
      </c>
    </row>
    <row r="1860" spans="1:6">
      <c r="A1860">
        <v>1882</v>
      </c>
      <c r="B1860" s="38">
        <v>30883</v>
      </c>
      <c r="C1860" t="s">
        <v>2603</v>
      </c>
      <c r="D1860" s="2">
        <v>62469077.809798278</v>
      </c>
      <c r="E1860" s="2">
        <v>49281161.383285306</v>
      </c>
      <c r="F1860" s="2">
        <v>49281161.383285306</v>
      </c>
    </row>
    <row r="1861" spans="1:6">
      <c r="A1861">
        <v>1883</v>
      </c>
      <c r="B1861" s="38">
        <v>35853</v>
      </c>
      <c r="C1861" t="s">
        <v>2605</v>
      </c>
      <c r="D1861" s="2">
        <v>40166961.087090798</v>
      </c>
      <c r="E1861" s="2">
        <v>21474560.591896232</v>
      </c>
      <c r="F1861" s="2">
        <v>40549381.797609635</v>
      </c>
    </row>
    <row r="1862" spans="1:6">
      <c r="A1862">
        <v>1884</v>
      </c>
      <c r="B1862" s="38">
        <v>39710</v>
      </c>
      <c r="C1862" t="s">
        <v>2607</v>
      </c>
      <c r="D1862" s="2">
        <v>29723657.688211609</v>
      </c>
      <c r="E1862" s="2">
        <v>15246010.422354572</v>
      </c>
      <c r="F1862" s="2">
        <v>49715690.770443775</v>
      </c>
    </row>
    <row r="1863" spans="1:6">
      <c r="A1863">
        <v>1885</v>
      </c>
      <c r="B1863" s="38">
        <v>40452</v>
      </c>
      <c r="C1863" t="s">
        <v>2608</v>
      </c>
      <c r="D1863" s="2">
        <v>29733442.762366775</v>
      </c>
      <c r="E1863" s="2">
        <v>14604462.504871724</v>
      </c>
      <c r="F1863" s="2">
        <v>31686849.561434951</v>
      </c>
    </row>
    <row r="1864" spans="1:6">
      <c r="A1864">
        <v>1886</v>
      </c>
      <c r="B1864" s="38">
        <v>38513</v>
      </c>
      <c r="C1864" t="s">
        <v>2609</v>
      </c>
      <c r="D1864" s="2">
        <v>33434606.683804628</v>
      </c>
      <c r="E1864" s="2">
        <v>15893634.37633419</v>
      </c>
      <c r="F1864" s="2">
        <v>16314138.947958868</v>
      </c>
    </row>
    <row r="1865" spans="1:6">
      <c r="A1865">
        <v>1887</v>
      </c>
      <c r="B1865" s="38">
        <v>31219</v>
      </c>
      <c r="C1865" t="s">
        <v>2611</v>
      </c>
      <c r="D1865" s="2">
        <v>60437091.078066923</v>
      </c>
      <c r="E1865" s="2">
        <v>23769265.49710967</v>
      </c>
      <c r="F1865" s="2">
        <v>23769265.49710967</v>
      </c>
    </row>
    <row r="1866" spans="1:6">
      <c r="A1866">
        <v>1888</v>
      </c>
      <c r="B1866" s="38">
        <v>35881</v>
      </c>
      <c r="C1866" t="s">
        <v>2613</v>
      </c>
      <c r="D1866" s="2">
        <v>40092669.543773122</v>
      </c>
      <c r="E1866" s="2">
        <v>15355630.532237979</v>
      </c>
      <c r="F1866" s="2">
        <v>15355630.532237979</v>
      </c>
    </row>
    <row r="1867" spans="1:6">
      <c r="A1867">
        <v>1889</v>
      </c>
      <c r="B1867" s="38">
        <v>38226</v>
      </c>
      <c r="C1867" t="s">
        <v>2615</v>
      </c>
      <c r="D1867" s="2">
        <v>34316786.279683381</v>
      </c>
      <c r="E1867" s="2">
        <v>11073599.879113458</v>
      </c>
      <c r="F1867" s="2">
        <v>11073599.879113458</v>
      </c>
    </row>
    <row r="1868" spans="1:6">
      <c r="A1868">
        <v>1890</v>
      </c>
      <c r="B1868" s="38">
        <v>39388</v>
      </c>
      <c r="C1868" t="s">
        <v>2616</v>
      </c>
      <c r="D1868" s="2">
        <v>30940735.66565324</v>
      </c>
      <c r="E1868" s="2">
        <v>8595004.0414983574</v>
      </c>
      <c r="F1868" s="2">
        <v>10717056.06187642</v>
      </c>
    </row>
    <row r="1869" spans="1:6">
      <c r="A1869">
        <v>1891</v>
      </c>
      <c r="B1869" s="38">
        <v>37547</v>
      </c>
      <c r="C1869" t="s">
        <v>2617</v>
      </c>
      <c r="D1869" s="2">
        <v>35868896.85603971</v>
      </c>
      <c r="E1869" s="2">
        <v>6913407.0489299502</v>
      </c>
      <c r="F1869" s="2">
        <v>6913407.0489299502</v>
      </c>
    </row>
    <row r="1870" spans="1:6">
      <c r="A1870">
        <v>1892</v>
      </c>
      <c r="B1870" s="38">
        <v>36488</v>
      </c>
      <c r="C1870" t="s">
        <v>2618</v>
      </c>
      <c r="D1870" s="2">
        <v>38639518.716577537</v>
      </c>
      <c r="E1870" s="2">
        <v>6419147.4670528816</v>
      </c>
      <c r="F1870" s="2">
        <v>6419147.4670528816</v>
      </c>
    </row>
    <row r="1871" spans="1:6">
      <c r="A1871">
        <v>1893</v>
      </c>
      <c r="B1871" s="38">
        <v>38485</v>
      </c>
      <c r="C1871" t="s">
        <v>2619</v>
      </c>
      <c r="D1871" s="2">
        <v>33451805.555555556</v>
      </c>
      <c r="E1871" s="2">
        <v>5545857.1422582306</v>
      </c>
      <c r="F1871" s="2">
        <v>20524832.296579219</v>
      </c>
    </row>
    <row r="1872" spans="1:6">
      <c r="A1872">
        <v>1894</v>
      </c>
      <c r="B1872" s="38">
        <v>39738</v>
      </c>
      <c r="C1872" t="s">
        <v>2620</v>
      </c>
      <c r="D1872" s="2">
        <v>30026970.1209292</v>
      </c>
      <c r="E1872" s="2">
        <v>1213253.073056198</v>
      </c>
      <c r="F1872" s="2">
        <v>2682546.1203335593</v>
      </c>
    </row>
    <row r="1873" spans="1:6">
      <c r="A1873">
        <v>1895</v>
      </c>
      <c r="B1873" s="38">
        <v>37967</v>
      </c>
      <c r="C1873" t="s">
        <v>2621</v>
      </c>
      <c r="D1873" s="2">
        <v>35285029.842647858</v>
      </c>
      <c r="E1873" s="2">
        <v>1000574.977542051</v>
      </c>
      <c r="F1873" s="2">
        <v>2019171.457362995</v>
      </c>
    </row>
    <row r="1874" spans="1:6">
      <c r="A1874">
        <v>1897</v>
      </c>
      <c r="B1874" s="38">
        <v>39829</v>
      </c>
      <c r="C1874" t="s">
        <v>2623</v>
      </c>
      <c r="D1874" s="2">
        <v>29658468.431347478</v>
      </c>
      <c r="E1874" s="2">
        <v>166927189.06065559</v>
      </c>
      <c r="F1874" s="2">
        <v>212063467.65817481</v>
      </c>
    </row>
    <row r="1875" spans="1:6">
      <c r="A1875">
        <v>1898</v>
      </c>
      <c r="B1875" s="38">
        <v>37839</v>
      </c>
      <c r="C1875" t="s">
        <v>2624</v>
      </c>
      <c r="D1875" s="2">
        <v>33922957.746478878</v>
      </c>
      <c r="E1875" s="2">
        <v>143810427.19184184</v>
      </c>
      <c r="F1875" s="2">
        <v>209829721.88306612</v>
      </c>
    </row>
    <row r="1876" spans="1:6">
      <c r="A1876">
        <v>1899</v>
      </c>
      <c r="B1876" s="38">
        <v>38583</v>
      </c>
      <c r="C1876" t="s">
        <v>2625</v>
      </c>
      <c r="D1876" s="2">
        <v>31884816.700610999</v>
      </c>
      <c r="E1876" s="2">
        <v>134221879.22179735</v>
      </c>
      <c r="F1876" s="2">
        <v>217484164.09465379</v>
      </c>
    </row>
    <row r="1877" spans="1:6">
      <c r="A1877">
        <v>1900</v>
      </c>
      <c r="B1877" s="38">
        <v>36140</v>
      </c>
      <c r="C1877" t="s">
        <v>2626</v>
      </c>
      <c r="D1877" s="2">
        <v>38207309.334960341</v>
      </c>
      <c r="E1877" s="2">
        <v>147418191.81380111</v>
      </c>
      <c r="F1877" s="2">
        <v>410728575.35082364</v>
      </c>
    </row>
    <row r="1878" spans="1:6">
      <c r="A1878">
        <v>1901</v>
      </c>
      <c r="B1878" s="38">
        <v>33228</v>
      </c>
      <c r="C1878" t="s">
        <v>2628</v>
      </c>
      <c r="D1878" s="2">
        <v>46802526.15844544</v>
      </c>
      <c r="E1878" s="2">
        <v>164632724.42349774</v>
      </c>
      <c r="F1878" s="2">
        <v>363619626.30792224</v>
      </c>
    </row>
    <row r="1879" spans="1:6">
      <c r="A1879">
        <v>1902</v>
      </c>
      <c r="B1879" s="38">
        <v>39666</v>
      </c>
      <c r="C1879" t="s">
        <v>2629</v>
      </c>
      <c r="D1879" s="2">
        <v>28583195.640068281</v>
      </c>
      <c r="E1879" s="2">
        <v>96019067.385136425</v>
      </c>
      <c r="F1879" s="2">
        <v>112578234.97716421</v>
      </c>
    </row>
    <row r="1880" spans="1:6">
      <c r="A1880">
        <v>1903</v>
      </c>
      <c r="B1880" s="38">
        <v>34325</v>
      </c>
      <c r="C1880" t="s">
        <v>2631</v>
      </c>
      <c r="D1880" s="2">
        <v>42950466.392318241</v>
      </c>
      <c r="E1880" s="2">
        <v>127735384.16986282</v>
      </c>
      <c r="F1880" s="2">
        <v>332576070.04091907</v>
      </c>
    </row>
    <row r="1881" spans="1:6">
      <c r="A1881">
        <v>1904</v>
      </c>
      <c r="B1881" s="38">
        <v>36007</v>
      </c>
      <c r="C1881" t="s">
        <v>2633</v>
      </c>
      <c r="D1881" s="2">
        <v>38371188.725490205</v>
      </c>
      <c r="E1881" s="2">
        <v>96969560.68330884</v>
      </c>
      <c r="F1881" s="2">
        <v>96969560.68330884</v>
      </c>
    </row>
    <row r="1882" spans="1:6">
      <c r="A1882">
        <v>1905</v>
      </c>
      <c r="B1882" s="38">
        <v>33095</v>
      </c>
      <c r="C1882" t="s">
        <v>2634</v>
      </c>
      <c r="D1882" s="2">
        <v>47584939.209726445</v>
      </c>
      <c r="E1882" s="2">
        <v>112205566.67560031</v>
      </c>
      <c r="F1882" s="2">
        <v>112205566.67560031</v>
      </c>
    </row>
    <row r="1883" spans="1:6">
      <c r="A1883">
        <v>1906</v>
      </c>
      <c r="B1883" s="38">
        <v>37848</v>
      </c>
      <c r="C1883" t="s">
        <v>2636</v>
      </c>
      <c r="D1883" s="2">
        <v>33922957.746478878</v>
      </c>
      <c r="E1883" s="2">
        <v>76106487.105427966</v>
      </c>
      <c r="F1883" s="2">
        <v>89522675.055124611</v>
      </c>
    </row>
    <row r="1884" spans="1:6">
      <c r="A1884">
        <v>1907</v>
      </c>
      <c r="B1884" s="38">
        <v>38583</v>
      </c>
      <c r="C1884" t="s">
        <v>2637</v>
      </c>
      <c r="D1884" s="2">
        <v>31884816.700610999</v>
      </c>
      <c r="E1884" s="2">
        <v>70994981.812418535</v>
      </c>
      <c r="F1884" s="2">
        <v>118545891.81546845</v>
      </c>
    </row>
    <row r="1885" spans="1:6">
      <c r="A1885">
        <v>1908</v>
      </c>
      <c r="B1885" s="38">
        <v>40886</v>
      </c>
      <c r="C1885" t="s">
        <v>2638</v>
      </c>
      <c r="D1885" s="2">
        <v>27749025.133822542</v>
      </c>
      <c r="E1885" s="2">
        <v>58213866.568355851</v>
      </c>
      <c r="F1885" s="2">
        <v>156728919.86098853</v>
      </c>
    </row>
    <row r="1886" spans="1:6">
      <c r="A1886">
        <v>1909</v>
      </c>
      <c r="B1886" s="38">
        <v>28291</v>
      </c>
      <c r="C1886" t="s">
        <v>2640</v>
      </c>
      <c r="D1886" s="2">
        <v>103166029.65403625</v>
      </c>
      <c r="E1886" s="2">
        <v>201570550.24711698</v>
      </c>
      <c r="F1886" s="2">
        <v>201570550.24711698</v>
      </c>
    </row>
    <row r="1887" spans="1:6">
      <c r="A1887">
        <v>1910</v>
      </c>
      <c r="B1887" s="38">
        <v>41390</v>
      </c>
      <c r="C1887" t="s">
        <v>2641</v>
      </c>
      <c r="D1887" s="2">
        <v>26930508.190305807</v>
      </c>
      <c r="E1887" s="2">
        <v>51660266.64497637</v>
      </c>
      <c r="F1887" s="2">
        <v>84184034.228653386</v>
      </c>
    </row>
    <row r="1888" spans="1:6">
      <c r="A1888">
        <v>1911</v>
      </c>
      <c r="B1888" s="38">
        <v>37652</v>
      </c>
      <c r="C1888" t="s">
        <v>2643</v>
      </c>
      <c r="D1888" s="2">
        <v>34464380.847550914</v>
      </c>
      <c r="E1888" s="2">
        <v>62164018.791370399</v>
      </c>
      <c r="F1888" s="2">
        <v>119825579.05554213</v>
      </c>
    </row>
    <row r="1889" spans="1:6">
      <c r="A1889">
        <v>1912</v>
      </c>
      <c r="B1889" s="38">
        <v>36882</v>
      </c>
      <c r="C1889" t="s">
        <v>2644</v>
      </c>
      <c r="D1889" s="2">
        <v>35989528.735632189</v>
      </c>
      <c r="E1889" s="2">
        <v>62990837.390844829</v>
      </c>
      <c r="F1889" s="2">
        <v>104873229.27208047</v>
      </c>
    </row>
    <row r="1890" spans="1:6">
      <c r="A1890">
        <v>1913</v>
      </c>
      <c r="B1890" s="38">
        <v>38350</v>
      </c>
      <c r="C1890" t="s">
        <v>2645</v>
      </c>
      <c r="D1890" s="2">
        <v>32906873.357856017</v>
      </c>
      <c r="E1890" s="2">
        <v>57574058.005549133</v>
      </c>
      <c r="F1890" s="2">
        <v>80355739.56098792</v>
      </c>
    </row>
    <row r="1891" spans="1:6">
      <c r="A1891">
        <v>1914</v>
      </c>
      <c r="B1891" s="38">
        <v>40200</v>
      </c>
      <c r="C1891" t="s">
        <v>2646</v>
      </c>
      <c r="D1891" s="2">
        <v>28899647.879199028</v>
      </c>
      <c r="E1891" s="2">
        <v>44647821.845519111</v>
      </c>
      <c r="F1891" s="2">
        <v>75191964.1723869</v>
      </c>
    </row>
    <row r="1892" spans="1:6">
      <c r="A1892">
        <v>1915</v>
      </c>
      <c r="B1892" s="38">
        <v>41150</v>
      </c>
      <c r="C1892" t="s">
        <v>2648</v>
      </c>
      <c r="D1892" s="2">
        <v>27182069.546269413</v>
      </c>
      <c r="E1892" s="2">
        <v>39097529.415541351</v>
      </c>
      <c r="F1892" s="2">
        <v>56866600.915712811</v>
      </c>
    </row>
    <row r="1893" spans="1:6">
      <c r="A1893">
        <v>1916</v>
      </c>
      <c r="B1893" s="38">
        <v>37344</v>
      </c>
      <c r="C1893" t="s">
        <v>2649</v>
      </c>
      <c r="D1893" s="2">
        <v>35023366.890380315</v>
      </c>
      <c r="E1893" s="2">
        <v>49821414.274904922</v>
      </c>
      <c r="F1893" s="2">
        <v>52250590.549686804</v>
      </c>
    </row>
    <row r="1894" spans="1:6">
      <c r="A1894">
        <v>1917</v>
      </c>
      <c r="B1894" s="38">
        <v>31238</v>
      </c>
      <c r="C1894" t="s">
        <v>2650</v>
      </c>
      <c r="D1894" s="2">
        <v>58090705.00927645</v>
      </c>
      <c r="E1894" s="2">
        <v>74177361.781076074</v>
      </c>
      <c r="F1894" s="2">
        <v>74177361.781076074</v>
      </c>
    </row>
    <row r="1895" spans="1:6">
      <c r="A1895">
        <v>1918</v>
      </c>
      <c r="B1895" s="38">
        <v>40151</v>
      </c>
      <c r="C1895" t="s">
        <v>6953</v>
      </c>
      <c r="D1895" s="2">
        <v>28998411.662012789</v>
      </c>
      <c r="E1895" s="2">
        <v>31835969.816581693</v>
      </c>
      <c r="F1895" s="2">
        <v>50238487.888853386</v>
      </c>
    </row>
    <row r="1896" spans="1:6">
      <c r="A1896">
        <v>1919</v>
      </c>
      <c r="B1896" s="38">
        <v>41929</v>
      </c>
      <c r="C1896" t="s">
        <v>2652</v>
      </c>
      <c r="D1896" s="2">
        <v>26374505.650014956</v>
      </c>
      <c r="E1896" s="2">
        <v>27151755.23069245</v>
      </c>
      <c r="F1896" s="2">
        <v>28267599.700500775</v>
      </c>
    </row>
    <row r="1897" spans="1:6">
      <c r="A1897">
        <v>1920</v>
      </c>
      <c r="B1897" s="38">
        <v>38058</v>
      </c>
      <c r="C1897" t="s">
        <v>2653</v>
      </c>
      <c r="D1897" s="2">
        <v>33416104.589114193</v>
      </c>
      <c r="E1897" s="2">
        <v>30221328.349471718</v>
      </c>
      <c r="F1897" s="2">
        <v>36890200.906077906</v>
      </c>
    </row>
    <row r="1898" spans="1:6">
      <c r="A1898">
        <v>1921</v>
      </c>
      <c r="B1898" s="38">
        <v>37106</v>
      </c>
      <c r="C1898" t="s">
        <v>2654</v>
      </c>
      <c r="D1898" s="2">
        <v>35279876.056338035</v>
      </c>
      <c r="E1898" s="2">
        <v>22418203.733690143</v>
      </c>
      <c r="F1898" s="2">
        <v>22418203.733690143</v>
      </c>
    </row>
    <row r="1899" spans="1:6">
      <c r="A1899">
        <v>1922</v>
      </c>
      <c r="B1899" s="38">
        <v>41026</v>
      </c>
      <c r="C1899" t="s">
        <v>2655</v>
      </c>
      <c r="D1899" s="2">
        <v>27216802.486037768</v>
      </c>
      <c r="E1899" s="2">
        <v>16757460.660260338</v>
      </c>
      <c r="F1899" s="2">
        <v>32033968.212847427</v>
      </c>
    </row>
    <row r="1900" spans="1:6">
      <c r="A1900">
        <v>1923</v>
      </c>
      <c r="B1900" s="38">
        <v>38037</v>
      </c>
      <c r="C1900" t="s">
        <v>2656</v>
      </c>
      <c r="D1900" s="2">
        <v>33631460.794844255</v>
      </c>
      <c r="E1900" s="2">
        <v>18716461.55791622</v>
      </c>
      <c r="F1900" s="2">
        <v>18716461.55791622</v>
      </c>
    </row>
    <row r="1901" spans="1:6">
      <c r="A1901">
        <v>1924</v>
      </c>
      <c r="B1901" s="38">
        <v>34726</v>
      </c>
      <c r="C1901" t="s">
        <v>2658</v>
      </c>
      <c r="D1901" s="2">
        <v>41664524.284763806</v>
      </c>
      <c r="E1901" s="2">
        <v>22015813.463885561</v>
      </c>
      <c r="F1901" s="2">
        <v>22015813.463885561</v>
      </c>
    </row>
    <row r="1902" spans="1:6">
      <c r="A1902">
        <v>1925</v>
      </c>
      <c r="B1902" s="38">
        <v>42195</v>
      </c>
      <c r="C1902" t="s">
        <v>2659</v>
      </c>
      <c r="D1902" s="2">
        <v>26239568.580455389</v>
      </c>
      <c r="E1902" s="2">
        <v>12392838.236203877</v>
      </c>
      <c r="F1902" s="2">
        <v>34024472.141388789</v>
      </c>
    </row>
    <row r="1903" spans="1:6">
      <c r="A1903">
        <v>1926</v>
      </c>
      <c r="B1903" s="38">
        <v>37127</v>
      </c>
      <c r="C1903" t="s">
        <v>2660</v>
      </c>
      <c r="D1903" s="2">
        <v>35279876.056338035</v>
      </c>
      <c r="E1903" s="2">
        <v>10172167.962061973</v>
      </c>
      <c r="F1903" s="2">
        <v>25098269.370512679</v>
      </c>
    </row>
    <row r="1904" spans="1:6">
      <c r="A1904">
        <v>1927</v>
      </c>
      <c r="B1904" s="38">
        <v>41565</v>
      </c>
      <c r="C1904" t="s">
        <v>2661</v>
      </c>
      <c r="D1904" s="2">
        <v>26813467.154222295</v>
      </c>
      <c r="E1904" s="2">
        <v>3355985.9244688414</v>
      </c>
      <c r="F1904" s="2">
        <v>6346718.7993628662</v>
      </c>
    </row>
    <row r="1905" spans="1:6">
      <c r="A1905">
        <v>1928</v>
      </c>
      <c r="B1905" s="38">
        <v>35482</v>
      </c>
      <c r="C1905" t="s">
        <v>2663</v>
      </c>
      <c r="D1905" s="2">
        <v>39236704.260651633</v>
      </c>
      <c r="E1905" s="2">
        <v>1634887.8292606517</v>
      </c>
      <c r="F1905" s="2">
        <v>1634887.8292606517</v>
      </c>
    </row>
    <row r="1906" spans="1:6">
      <c r="A1906">
        <v>1929</v>
      </c>
      <c r="B1906" s="38">
        <v>41719</v>
      </c>
      <c r="C1906" t="s">
        <v>2664</v>
      </c>
      <c r="D1906" s="2">
        <v>26501749.946041565</v>
      </c>
      <c r="E1906" s="2">
        <v>43291.627834933744</v>
      </c>
      <c r="F1906" s="2">
        <v>2980385.7796337595</v>
      </c>
    </row>
    <row r="1907" spans="1:6">
      <c r="A1907">
        <v>1930</v>
      </c>
      <c r="B1907" s="38">
        <v>35666</v>
      </c>
      <c r="C1907" t="s">
        <v>2666</v>
      </c>
      <c r="D1907" s="2">
        <v>38943893.034825869</v>
      </c>
      <c r="E1907" s="2">
        <v>7489.210199004975</v>
      </c>
      <c r="F1907" s="2">
        <v>7489.210199004975</v>
      </c>
    </row>
    <row r="1908" spans="1:6">
      <c r="A1908">
        <v>1931</v>
      </c>
      <c r="B1908" s="38">
        <v>42185</v>
      </c>
      <c r="C1908" t="s">
        <v>2668</v>
      </c>
      <c r="D1908" s="2">
        <v>26241327.868989848</v>
      </c>
      <c r="E1908" s="2">
        <v>0</v>
      </c>
      <c r="F1908" s="2">
        <v>34564643.077841751</v>
      </c>
    </row>
    <row r="1909" spans="1:6">
      <c r="A1909">
        <v>1932</v>
      </c>
      <c r="B1909" s="38">
        <v>42080</v>
      </c>
      <c r="C1909" t="s">
        <v>2670</v>
      </c>
      <c r="D1909" s="2">
        <v>26521279.524307661</v>
      </c>
      <c r="E1909" s="2">
        <v>0</v>
      </c>
      <c r="F1909" s="2">
        <v>138151.38514054354</v>
      </c>
    </row>
    <row r="1910" spans="1:6">
      <c r="A1910">
        <v>1934</v>
      </c>
      <c r="B1910" s="38">
        <v>35202</v>
      </c>
      <c r="C1910" t="s">
        <v>2673</v>
      </c>
      <c r="D1910" s="2">
        <v>39265498.659003839</v>
      </c>
      <c r="E1910" s="2">
        <v>30883352.854789276</v>
      </c>
      <c r="F1910" s="2">
        <v>47052945.18511495</v>
      </c>
    </row>
    <row r="1911" spans="1:6">
      <c r="A1911">
        <v>1935</v>
      </c>
      <c r="B1911" s="38">
        <v>38595</v>
      </c>
      <c r="C1911" t="s">
        <v>2675</v>
      </c>
      <c r="D1911" s="2">
        <v>31271647.148676172</v>
      </c>
      <c r="E1911" s="2">
        <v>41180219.387443997</v>
      </c>
      <c r="F1911" s="2">
        <v>105835025.58017822</v>
      </c>
    </row>
    <row r="1912" spans="1:6">
      <c r="A1912">
        <v>1936</v>
      </c>
      <c r="B1912" s="38">
        <v>39738</v>
      </c>
      <c r="C1912" t="s">
        <v>2676</v>
      </c>
      <c r="D1912" s="2">
        <v>27913961.112419367</v>
      </c>
      <c r="E1912" s="2">
        <v>28397165.1245954</v>
      </c>
      <c r="F1912" s="2">
        <v>31779408.599566888</v>
      </c>
    </row>
    <row r="1913" spans="1:6">
      <c r="A1913">
        <v>1937</v>
      </c>
      <c r="B1913" s="38">
        <v>38042</v>
      </c>
      <c r="C1913" t="s">
        <v>2678</v>
      </c>
      <c r="D1913" s="2">
        <v>32337943.071965631</v>
      </c>
      <c r="E1913" s="2">
        <v>479614291.2958647</v>
      </c>
      <c r="F1913" s="2">
        <v>805112163.85043502</v>
      </c>
    </row>
    <row r="1914" spans="1:6">
      <c r="A1914">
        <v>1938</v>
      </c>
      <c r="B1914" s="38">
        <v>34297</v>
      </c>
      <c r="C1914" t="s">
        <v>2680</v>
      </c>
      <c r="D1914" s="2">
        <v>41298525.37722908</v>
      </c>
      <c r="E1914" s="2">
        <v>362097295.05146086</v>
      </c>
      <c r="F1914" s="2">
        <v>728978447.74045944</v>
      </c>
    </row>
    <row r="1915" spans="1:6">
      <c r="A1915">
        <v>1939</v>
      </c>
      <c r="B1915" s="38">
        <v>32493</v>
      </c>
      <c r="C1915" t="s">
        <v>2682</v>
      </c>
      <c r="D1915" s="2">
        <v>49969502.0746888</v>
      </c>
      <c r="E1915" s="2">
        <v>345440037.31165975</v>
      </c>
      <c r="F1915" s="2">
        <v>825096418.2572614</v>
      </c>
    </row>
    <row r="1916" spans="1:6">
      <c r="A1916">
        <v>1940</v>
      </c>
      <c r="B1916" s="38">
        <v>40765</v>
      </c>
      <c r="C1916" t="s">
        <v>2683</v>
      </c>
      <c r="D1916" s="2">
        <v>26578935.752278797</v>
      </c>
      <c r="E1916" s="2">
        <v>180423755.74703041</v>
      </c>
      <c r="F1916" s="2">
        <v>226580115.75365603</v>
      </c>
    </row>
    <row r="1917" spans="1:6">
      <c r="A1917">
        <v>1941</v>
      </c>
      <c r="B1917" s="38">
        <v>39794</v>
      </c>
      <c r="C1917" t="s">
        <v>2684</v>
      </c>
      <c r="D1917" s="2">
        <v>28641879.292958122</v>
      </c>
      <c r="E1917" s="2">
        <v>169669110.5495272</v>
      </c>
      <c r="F1917" s="2">
        <v>314537196.05145365</v>
      </c>
    </row>
    <row r="1918" spans="1:6">
      <c r="A1918">
        <v>1942</v>
      </c>
      <c r="B1918" s="38">
        <v>39843</v>
      </c>
      <c r="C1918" t="s">
        <v>2686</v>
      </c>
      <c r="D1918" s="2">
        <v>28517758.107064884</v>
      </c>
      <c r="E1918" s="2">
        <v>165404125.18348703</v>
      </c>
      <c r="F1918" s="2">
        <v>258874609.01855618</v>
      </c>
    </row>
    <row r="1919" spans="1:6">
      <c r="A1919">
        <v>1943</v>
      </c>
      <c r="B1919" s="38">
        <v>41656</v>
      </c>
      <c r="C1919" t="s">
        <v>2687</v>
      </c>
      <c r="D1919" s="2">
        <v>25741398.621727455</v>
      </c>
      <c r="E1919" s="2">
        <v>138182468.86893159</v>
      </c>
      <c r="F1919" s="2">
        <v>158292370.23138648</v>
      </c>
    </row>
    <row r="1920" spans="1:6">
      <c r="A1920">
        <v>1944</v>
      </c>
      <c r="B1920" s="38">
        <v>33933</v>
      </c>
      <c r="C1920" t="s">
        <v>2689</v>
      </c>
      <c r="D1920" s="2">
        <v>42403697.183098592</v>
      </c>
      <c r="E1920" s="2">
        <v>206837975.34619719</v>
      </c>
      <c r="F1920" s="2">
        <v>696947166.90140843</v>
      </c>
    </row>
    <row r="1921" spans="1:6">
      <c r="A1921">
        <v>1945</v>
      </c>
      <c r="B1921" s="38">
        <v>34318</v>
      </c>
      <c r="C1921" t="s">
        <v>2691</v>
      </c>
      <c r="D1921" s="2">
        <v>41298525.37722908</v>
      </c>
      <c r="E1921" s="2">
        <v>158697313.19401234</v>
      </c>
      <c r="F1921" s="2">
        <v>530876960.96468449</v>
      </c>
    </row>
    <row r="1922" spans="1:6">
      <c r="A1922">
        <v>1946</v>
      </c>
      <c r="B1922" s="38">
        <v>37804</v>
      </c>
      <c r="C1922" t="s">
        <v>2692</v>
      </c>
      <c r="D1922" s="2">
        <v>32742387.166938551</v>
      </c>
      <c r="E1922" s="2">
        <v>118709604.47016856</v>
      </c>
      <c r="F1922" s="2">
        <v>164156037.85787928</v>
      </c>
    </row>
    <row r="1923" spans="1:6">
      <c r="A1923">
        <v>1947</v>
      </c>
      <c r="B1923" s="38">
        <v>38072</v>
      </c>
      <c r="C1923" t="s">
        <v>2693</v>
      </c>
      <c r="D1923" s="2">
        <v>32130869.797225188</v>
      </c>
      <c r="E1923" s="2">
        <v>108197988.34104055</v>
      </c>
      <c r="F1923" s="2">
        <v>232865763.15427428</v>
      </c>
    </row>
    <row r="1924" spans="1:6">
      <c r="A1924">
        <v>1948</v>
      </c>
      <c r="B1924" s="38">
        <v>38177</v>
      </c>
      <c r="C1924" t="s">
        <v>2694</v>
      </c>
      <c r="D1924" s="2">
        <v>31791578.669482578</v>
      </c>
      <c r="E1924" s="2">
        <v>106993806.45922387</v>
      </c>
      <c r="F1924" s="2">
        <v>113783668.71195883</v>
      </c>
    </row>
    <row r="1925" spans="1:6">
      <c r="A1925">
        <v>1949</v>
      </c>
      <c r="B1925" s="38">
        <v>37848</v>
      </c>
      <c r="C1925" t="s">
        <v>2695</v>
      </c>
      <c r="D1925" s="2">
        <v>32618228.602383535</v>
      </c>
      <c r="E1925" s="2">
        <v>107800185.94103469</v>
      </c>
      <c r="F1925" s="2">
        <v>149491172.21971291</v>
      </c>
    </row>
    <row r="1926" spans="1:6">
      <c r="A1926">
        <v>1950</v>
      </c>
      <c r="B1926" s="38">
        <v>39129</v>
      </c>
      <c r="C1926" t="s">
        <v>2696</v>
      </c>
      <c r="D1926" s="2">
        <v>29588966.03914516</v>
      </c>
      <c r="E1926" s="2">
        <v>97328925.845173702</v>
      </c>
      <c r="F1926" s="2">
        <v>163313088.24202579</v>
      </c>
    </row>
    <row r="1927" spans="1:6">
      <c r="A1927">
        <v>1951</v>
      </c>
      <c r="B1927" s="38">
        <v>37246</v>
      </c>
      <c r="C1927" t="s">
        <v>2697</v>
      </c>
      <c r="D1927" s="2">
        <v>34076542.161856256</v>
      </c>
      <c r="E1927" s="2">
        <v>110321076.88679117</v>
      </c>
      <c r="F1927" s="2">
        <v>140385179.81441993</v>
      </c>
    </row>
    <row r="1928" spans="1:6">
      <c r="A1928">
        <v>1952</v>
      </c>
      <c r="B1928" s="38">
        <v>39465</v>
      </c>
      <c r="C1928" t="s">
        <v>2699</v>
      </c>
      <c r="D1928" s="2">
        <v>28526269.660792112</v>
      </c>
      <c r="E1928" s="2">
        <v>91339327.427274004</v>
      </c>
      <c r="F1928" s="2">
        <v>195464539.69479817</v>
      </c>
    </row>
    <row r="1929" spans="1:6">
      <c r="A1929">
        <v>1953</v>
      </c>
      <c r="B1929" s="38">
        <v>40214</v>
      </c>
      <c r="C1929" t="s">
        <v>2700</v>
      </c>
      <c r="D1929" s="2">
        <v>27781199.680724923</v>
      </c>
      <c r="E1929" s="2">
        <v>88916332.120946199</v>
      </c>
      <c r="F1929" s="2">
        <v>157834450.9953216</v>
      </c>
    </row>
    <row r="1930" spans="1:6">
      <c r="A1930">
        <v>1954</v>
      </c>
      <c r="B1930" s="38">
        <v>33319</v>
      </c>
      <c r="C1930" t="s">
        <v>2702</v>
      </c>
      <c r="D1930" s="2">
        <v>44602407.40740741</v>
      </c>
      <c r="E1930" s="2">
        <v>140331328.75177038</v>
      </c>
      <c r="F1930" s="2">
        <v>140331328.75177038</v>
      </c>
    </row>
    <row r="1931" spans="1:6">
      <c r="A1931">
        <v>1955</v>
      </c>
      <c r="B1931" s="38">
        <v>41268</v>
      </c>
      <c r="C1931" t="s">
        <v>2703</v>
      </c>
      <c r="D1931" s="2">
        <v>26225168.87992648</v>
      </c>
      <c r="E1931" s="2">
        <v>81053915.459810719</v>
      </c>
      <c r="F1931" s="2">
        <v>126753986.0135583</v>
      </c>
    </row>
    <row r="1932" spans="1:6">
      <c r="A1932">
        <v>1956</v>
      </c>
      <c r="B1932" s="38">
        <v>31931</v>
      </c>
      <c r="C1932" t="s">
        <v>2704</v>
      </c>
      <c r="D1932" s="2">
        <v>53051321.585903086</v>
      </c>
      <c r="E1932" s="2">
        <v>161849935.30627313</v>
      </c>
      <c r="F1932" s="2">
        <v>161849935.30627313</v>
      </c>
    </row>
    <row r="1933" spans="1:6">
      <c r="A1933">
        <v>1957</v>
      </c>
      <c r="B1933" s="38">
        <v>39395</v>
      </c>
      <c r="C1933" t="s">
        <v>2705</v>
      </c>
      <c r="D1933" s="2">
        <v>28648829.320049297</v>
      </c>
      <c r="E1933" s="2">
        <v>85113958.709873125</v>
      </c>
      <c r="F1933" s="2">
        <v>187995050.4396295</v>
      </c>
    </row>
    <row r="1934" spans="1:6">
      <c r="A1934">
        <v>1958</v>
      </c>
      <c r="B1934" s="38">
        <v>36994</v>
      </c>
      <c r="C1934" t="s">
        <v>2707</v>
      </c>
      <c r="D1934" s="2">
        <v>34038015.828151494</v>
      </c>
      <c r="E1934" s="2">
        <v>97349482.273985296</v>
      </c>
      <c r="F1934" s="2">
        <v>383305034.40234029</v>
      </c>
    </row>
    <row r="1935" spans="1:6">
      <c r="A1935">
        <v>1959</v>
      </c>
      <c r="B1935" s="38">
        <v>36875</v>
      </c>
      <c r="C1935" t="s">
        <v>2708</v>
      </c>
      <c r="D1935" s="2">
        <v>34605316.091954023</v>
      </c>
      <c r="E1935" s="2">
        <v>98707871.409655184</v>
      </c>
      <c r="F1935" s="2">
        <v>211092902.94585633</v>
      </c>
    </row>
    <row r="1936" spans="1:6">
      <c r="A1936">
        <v>1960</v>
      </c>
      <c r="B1936" s="38">
        <v>40564</v>
      </c>
      <c r="C1936" t="s">
        <v>2710</v>
      </c>
      <c r="D1936" s="2">
        <v>27341944.301912151</v>
      </c>
      <c r="E1936" s="2">
        <v>77281699.339578509</v>
      </c>
      <c r="F1936" s="2">
        <v>163207431.87829608</v>
      </c>
    </row>
    <row r="1937" spans="1:6">
      <c r="A1937">
        <v>1961</v>
      </c>
      <c r="B1937" s="38">
        <v>40921</v>
      </c>
      <c r="C1937" t="s">
        <v>2711</v>
      </c>
      <c r="D1937" s="2">
        <v>26564864.447532706</v>
      </c>
      <c r="E1937" s="2">
        <v>70692292.078618228</v>
      </c>
      <c r="F1937" s="2">
        <v>104566590.55132024</v>
      </c>
    </row>
    <row r="1938" spans="1:6">
      <c r="A1938">
        <v>1962</v>
      </c>
      <c r="B1938" s="38">
        <v>41019</v>
      </c>
      <c r="C1938" t="s">
        <v>2713</v>
      </c>
      <c r="D1938" s="2">
        <v>26170002.390420932</v>
      </c>
      <c r="E1938" s="2">
        <v>63286537.839120328</v>
      </c>
      <c r="F1938" s="2">
        <v>101156305.62422149</v>
      </c>
    </row>
    <row r="1939" spans="1:6">
      <c r="A1939">
        <v>1963</v>
      </c>
      <c r="B1939" s="38">
        <v>34328</v>
      </c>
      <c r="C1939" t="s">
        <v>2715</v>
      </c>
      <c r="D1939" s="2">
        <v>41298525.37722908</v>
      </c>
      <c r="E1939" s="2">
        <v>93343034.43377915</v>
      </c>
      <c r="F1939" s="2">
        <v>93343034.43377915</v>
      </c>
    </row>
    <row r="1940" spans="1:6">
      <c r="A1940">
        <v>1964</v>
      </c>
      <c r="B1940" s="38">
        <v>36607</v>
      </c>
      <c r="C1940" t="s">
        <v>2717</v>
      </c>
      <c r="D1940" s="2">
        <v>35171290.887850471</v>
      </c>
      <c r="E1940" s="2">
        <v>78746179.296775714</v>
      </c>
      <c r="F1940" s="2">
        <v>128075214.69789721</v>
      </c>
    </row>
    <row r="1941" spans="1:6">
      <c r="A1941">
        <v>1965</v>
      </c>
      <c r="B1941" s="38">
        <v>38874</v>
      </c>
      <c r="C1941" t="s">
        <v>6954</v>
      </c>
      <c r="D1941" s="2">
        <v>29676318.383440118</v>
      </c>
      <c r="E1941" s="2">
        <v>64821843.359778218</v>
      </c>
      <c r="F1941" s="2">
        <v>141610149.300897</v>
      </c>
    </row>
    <row r="1942" spans="1:6">
      <c r="A1942">
        <v>1966</v>
      </c>
      <c r="B1942" s="38">
        <v>38758</v>
      </c>
      <c r="C1942" t="s">
        <v>2719</v>
      </c>
      <c r="D1942" s="2">
        <v>30303598.389531959</v>
      </c>
      <c r="E1942" s="2">
        <v>65574624.446416713</v>
      </c>
      <c r="F1942" s="2">
        <v>136727473.46503776</v>
      </c>
    </row>
    <row r="1943" spans="1:6">
      <c r="A1943">
        <v>1967</v>
      </c>
      <c r="B1943" s="38">
        <v>40655</v>
      </c>
      <c r="C1943" t="s">
        <v>6832</v>
      </c>
      <c r="D1943" s="2">
        <v>26772629.45408304</v>
      </c>
      <c r="E1943" s="2">
        <v>57127744.078908525</v>
      </c>
      <c r="F1943" s="2">
        <v>57127744.078908525</v>
      </c>
    </row>
    <row r="1944" spans="1:6">
      <c r="A1944">
        <v>1968</v>
      </c>
      <c r="B1944" s="38">
        <v>41621</v>
      </c>
      <c r="C1944" t="s">
        <v>2720</v>
      </c>
      <c r="D1944" s="2">
        <v>25837163.000055786</v>
      </c>
      <c r="E1944" s="2">
        <v>54302848.074705325</v>
      </c>
      <c r="F1944" s="2">
        <v>54302848.074705325</v>
      </c>
    </row>
    <row r="1945" spans="1:6">
      <c r="A1945">
        <v>1969</v>
      </c>
      <c r="B1945" s="38">
        <v>38303</v>
      </c>
      <c r="C1945" t="s">
        <v>2721</v>
      </c>
      <c r="D1945" s="2">
        <v>31525261.780104712</v>
      </c>
      <c r="E1945" s="2">
        <v>65164741.282293193</v>
      </c>
      <c r="F1945" s="2">
        <v>145061736.75457591</v>
      </c>
    </row>
    <row r="1946" spans="1:6">
      <c r="A1946">
        <v>1970</v>
      </c>
      <c r="B1946" s="38">
        <v>40935</v>
      </c>
      <c r="C1946" t="s">
        <v>2722</v>
      </c>
      <c r="D1946" s="2">
        <v>26564864.447532706</v>
      </c>
      <c r="E1946" s="2">
        <v>54808772.841012068</v>
      </c>
      <c r="F1946" s="2">
        <v>86334933.876549095</v>
      </c>
    </row>
    <row r="1947" spans="1:6">
      <c r="A1947">
        <v>1971</v>
      </c>
      <c r="B1947" s="38">
        <v>38380</v>
      </c>
      <c r="C1947" t="s">
        <v>2724</v>
      </c>
      <c r="D1947" s="2">
        <v>31574855.794441536</v>
      </c>
      <c r="E1947" s="2">
        <v>64539619.059035145</v>
      </c>
      <c r="F1947" s="2">
        <v>156228270.37269536</v>
      </c>
    </row>
    <row r="1948" spans="1:6">
      <c r="A1948">
        <v>1972</v>
      </c>
      <c r="B1948" s="38">
        <v>39682</v>
      </c>
      <c r="C1948" t="s">
        <v>2725</v>
      </c>
      <c r="D1948" s="2">
        <v>27483841.961604115</v>
      </c>
      <c r="E1948" s="2">
        <v>53029951.036656834</v>
      </c>
      <c r="F1948" s="2">
        <v>78483519.817117468</v>
      </c>
    </row>
    <row r="1949" spans="1:6">
      <c r="A1949">
        <v>1973</v>
      </c>
      <c r="B1949" s="38">
        <v>37694</v>
      </c>
      <c r="C1949" t="s">
        <v>2726</v>
      </c>
      <c r="D1949" s="2">
        <v>32689060.80347449</v>
      </c>
      <c r="E1949" s="2">
        <v>62168134.289793715</v>
      </c>
      <c r="F1949" s="2">
        <v>76153034.911368087</v>
      </c>
    </row>
    <row r="1950" spans="1:6">
      <c r="A1950">
        <v>1974</v>
      </c>
      <c r="B1950" s="38">
        <v>38744</v>
      </c>
      <c r="C1950" t="s">
        <v>2727</v>
      </c>
      <c r="D1950" s="2">
        <v>30364725.163893092</v>
      </c>
      <c r="E1950" s="2">
        <v>57424892.511280887</v>
      </c>
      <c r="F1950" s="2">
        <v>156372963.68146244</v>
      </c>
    </row>
    <row r="1951" spans="1:6">
      <c r="A1951">
        <v>1975</v>
      </c>
      <c r="B1951" s="38">
        <v>33135</v>
      </c>
      <c r="C1951" t="s">
        <v>2729</v>
      </c>
      <c r="D1951" s="2">
        <v>45375470.987189151</v>
      </c>
      <c r="E1951" s="2">
        <v>84840893.964408457</v>
      </c>
      <c r="F1951" s="2">
        <v>84840893.964408457</v>
      </c>
    </row>
    <row r="1952" spans="1:6">
      <c r="A1952">
        <v>1976</v>
      </c>
      <c r="B1952" s="38">
        <v>41866</v>
      </c>
      <c r="C1952" t="s">
        <v>2730</v>
      </c>
      <c r="D1952" s="2">
        <v>25315427.240468863</v>
      </c>
      <c r="E1952" s="2">
        <v>45659283.289701156</v>
      </c>
      <c r="F1952" s="2">
        <v>55785454.1858887</v>
      </c>
    </row>
    <row r="1953" spans="1:6">
      <c r="A1953">
        <v>1977</v>
      </c>
      <c r="B1953" s="38">
        <v>30659</v>
      </c>
      <c r="C1953" t="s">
        <v>2731</v>
      </c>
      <c r="D1953" s="2">
        <v>59440523.198420539</v>
      </c>
      <c r="E1953" s="2">
        <v>106856991.77011846</v>
      </c>
      <c r="F1953" s="2">
        <v>106856991.77011846</v>
      </c>
    </row>
    <row r="1954" spans="1:6">
      <c r="A1954">
        <v>1978</v>
      </c>
      <c r="B1954" s="38">
        <v>35629</v>
      </c>
      <c r="C1954" t="s">
        <v>2733</v>
      </c>
      <c r="D1954" s="2">
        <v>37516043.61370717</v>
      </c>
      <c r="E1954" s="2">
        <v>66748603.322535828</v>
      </c>
      <c r="F1954" s="2">
        <v>96932544.386498451</v>
      </c>
    </row>
    <row r="1955" spans="1:6">
      <c r="A1955">
        <v>1979</v>
      </c>
      <c r="B1955" s="38">
        <v>32101</v>
      </c>
      <c r="C1955" t="s">
        <v>2735</v>
      </c>
      <c r="D1955" s="2">
        <v>52177859.618717507</v>
      </c>
      <c r="E1955" s="2">
        <v>91799639.098786831</v>
      </c>
      <c r="F1955" s="2">
        <v>91807780.932001725</v>
      </c>
    </row>
    <row r="1956" spans="1:6">
      <c r="A1956">
        <v>1980</v>
      </c>
      <c r="B1956" s="38">
        <v>42328</v>
      </c>
      <c r="C1956" t="s">
        <v>6833</v>
      </c>
      <c r="D1956" s="2">
        <v>25370466.343074799</v>
      </c>
      <c r="E1956" s="2">
        <v>43673456.506492905</v>
      </c>
      <c r="F1956" s="2">
        <v>53204248.685989484</v>
      </c>
    </row>
    <row r="1957" spans="1:6">
      <c r="A1957">
        <v>1981</v>
      </c>
      <c r="B1957" s="38">
        <v>37617</v>
      </c>
      <c r="C1957" t="s">
        <v>2736</v>
      </c>
      <c r="D1957" s="2">
        <v>33285378.662244335</v>
      </c>
      <c r="E1957" s="2">
        <v>55488049.656616919</v>
      </c>
      <c r="F1957" s="2">
        <v>129187834.76619127</v>
      </c>
    </row>
    <row r="1958" spans="1:6">
      <c r="A1958">
        <v>1982</v>
      </c>
      <c r="B1958" s="38">
        <v>35664</v>
      </c>
      <c r="C1958" t="s">
        <v>2737</v>
      </c>
      <c r="D1958" s="2">
        <v>37446050.995024875</v>
      </c>
      <c r="E1958" s="2">
        <v>61526655.260230102</v>
      </c>
      <c r="F1958" s="2">
        <v>61526655.260230102</v>
      </c>
    </row>
    <row r="1959" spans="1:6">
      <c r="A1959">
        <v>1983</v>
      </c>
      <c r="B1959" s="38">
        <v>39442</v>
      </c>
      <c r="C1959" t="s">
        <v>2739</v>
      </c>
      <c r="D1959" s="2">
        <v>28668061.665619228</v>
      </c>
      <c r="E1959" s="2">
        <v>46124060.467929304</v>
      </c>
      <c r="F1959" s="2">
        <v>88536963.522838935</v>
      </c>
    </row>
    <row r="1960" spans="1:6">
      <c r="A1960">
        <v>1984</v>
      </c>
      <c r="B1960" s="38">
        <v>37610</v>
      </c>
      <c r="C1960" t="s">
        <v>2740</v>
      </c>
      <c r="D1960" s="2">
        <v>33285378.662244335</v>
      </c>
      <c r="E1960" s="2">
        <v>53401326.691768937</v>
      </c>
      <c r="F1960" s="2">
        <v>80809892.154013276</v>
      </c>
    </row>
    <row r="1961" spans="1:6">
      <c r="A1961">
        <v>1985</v>
      </c>
      <c r="B1961" s="38">
        <v>37785</v>
      </c>
      <c r="C1961" t="s">
        <v>2741</v>
      </c>
      <c r="D1961" s="2">
        <v>32778034.839412089</v>
      </c>
      <c r="E1961" s="2">
        <v>51661555.111137733</v>
      </c>
      <c r="F1961" s="2">
        <v>72692545.379945576</v>
      </c>
    </row>
    <row r="1962" spans="1:6">
      <c r="A1962">
        <v>1986</v>
      </c>
      <c r="B1962" s="38">
        <v>38504</v>
      </c>
      <c r="C1962" t="s">
        <v>2742</v>
      </c>
      <c r="D1962" s="2">
        <v>30957969.151670951</v>
      </c>
      <c r="E1962" s="2">
        <v>48360138.308652952</v>
      </c>
      <c r="F1962" s="2">
        <v>51464672.801033415</v>
      </c>
    </row>
    <row r="1963" spans="1:6">
      <c r="A1963">
        <v>1987</v>
      </c>
      <c r="B1963" s="38">
        <v>37407</v>
      </c>
      <c r="C1963" t="s">
        <v>2743</v>
      </c>
      <c r="D1963" s="2">
        <v>33489015.572858732</v>
      </c>
      <c r="E1963" s="2">
        <v>51211985.322886541</v>
      </c>
      <c r="F1963" s="2">
        <v>54648909.408704117</v>
      </c>
    </row>
    <row r="1964" spans="1:6">
      <c r="A1964">
        <v>1988</v>
      </c>
      <c r="B1964" s="38">
        <v>41633</v>
      </c>
      <c r="C1964" t="s">
        <v>2744</v>
      </c>
      <c r="D1964" s="2">
        <v>25837163.000055786</v>
      </c>
      <c r="E1964" s="2">
        <v>39002551.415925413</v>
      </c>
      <c r="F1964" s="2">
        <v>52437876.175954416</v>
      </c>
    </row>
    <row r="1965" spans="1:6">
      <c r="A1965">
        <v>1989</v>
      </c>
      <c r="B1965" s="38">
        <v>37078</v>
      </c>
      <c r="C1965" t="s">
        <v>2745</v>
      </c>
      <c r="D1965" s="2">
        <v>33922957.746478878</v>
      </c>
      <c r="E1965" s="2">
        <v>49980013.929402821</v>
      </c>
      <c r="F1965" s="2">
        <v>49980013.929402821</v>
      </c>
    </row>
    <row r="1966" spans="1:6">
      <c r="A1966">
        <v>1990</v>
      </c>
      <c r="B1966" s="38">
        <v>41769</v>
      </c>
      <c r="C1966" t="s">
        <v>2746</v>
      </c>
      <c r="D1966" s="2">
        <v>25310319.461958807</v>
      </c>
      <c r="E1966" s="2">
        <v>36900379.441055067</v>
      </c>
      <c r="F1966" s="2">
        <v>39704715.254039519</v>
      </c>
    </row>
    <row r="1967" spans="1:6">
      <c r="A1967">
        <v>1991</v>
      </c>
      <c r="B1967" s="38">
        <v>38441</v>
      </c>
      <c r="C1967" t="s">
        <v>2748</v>
      </c>
      <c r="D1967" s="2">
        <v>31150155.19917227</v>
      </c>
      <c r="E1967" s="2">
        <v>45294007.767977238</v>
      </c>
      <c r="F1967" s="2">
        <v>47786020.183911018</v>
      </c>
    </row>
    <row r="1968" spans="1:6">
      <c r="A1968">
        <v>1992</v>
      </c>
      <c r="B1968" s="38">
        <v>37715</v>
      </c>
      <c r="C1968" t="s">
        <v>2749</v>
      </c>
      <c r="D1968" s="2">
        <v>32760201.305767138</v>
      </c>
      <c r="E1968" s="2">
        <v>47162247.555848747</v>
      </c>
      <c r="F1968" s="2">
        <v>47162247.555848747</v>
      </c>
    </row>
    <row r="1969" spans="1:6">
      <c r="A1969">
        <v>1993</v>
      </c>
      <c r="B1969" s="38">
        <v>37862</v>
      </c>
      <c r="C1969" t="s">
        <v>2751</v>
      </c>
      <c r="D1969" s="2">
        <v>32618228.602383535</v>
      </c>
      <c r="E1969" s="2">
        <v>46479411.388152771</v>
      </c>
      <c r="F1969" s="2">
        <v>156468078.23539007</v>
      </c>
    </row>
    <row r="1970" spans="1:6">
      <c r="A1970">
        <v>1994</v>
      </c>
      <c r="B1970" s="38">
        <v>39346</v>
      </c>
      <c r="C1970" t="s">
        <v>2752</v>
      </c>
      <c r="D1970" s="2">
        <v>28880641.757398434</v>
      </c>
      <c r="E1970" s="2">
        <v>40452880.398776919</v>
      </c>
      <c r="F1970" s="2">
        <v>68370669.28539978</v>
      </c>
    </row>
    <row r="1971" spans="1:6">
      <c r="A1971">
        <v>1995</v>
      </c>
      <c r="B1971" s="38">
        <v>37680</v>
      </c>
      <c r="C1971" t="s">
        <v>2754</v>
      </c>
      <c r="D1971" s="2">
        <v>32885445.111960683</v>
      </c>
      <c r="E1971" s="2">
        <v>45589396.420223929</v>
      </c>
      <c r="F1971" s="2">
        <v>74235527.501507387</v>
      </c>
    </row>
    <row r="1972" spans="1:6">
      <c r="A1972">
        <v>1996</v>
      </c>
      <c r="B1972" s="38">
        <v>38793</v>
      </c>
      <c r="C1972" t="s">
        <v>2755</v>
      </c>
      <c r="D1972" s="2">
        <v>30136761.761761758</v>
      </c>
      <c r="E1972" s="2">
        <v>40852380.443578579</v>
      </c>
      <c r="F1972" s="2">
        <v>66637935.063183181</v>
      </c>
    </row>
    <row r="1973" spans="1:6">
      <c r="A1973">
        <v>1997</v>
      </c>
      <c r="B1973" s="38">
        <v>41983</v>
      </c>
      <c r="C1973" t="s">
        <v>6955</v>
      </c>
      <c r="D1973" s="2">
        <v>25643174.113759093</v>
      </c>
      <c r="E1973" s="2">
        <v>34547501.687205084</v>
      </c>
      <c r="F1973" s="2">
        <v>39714128.410996884</v>
      </c>
    </row>
    <row r="1974" spans="1:6">
      <c r="A1974">
        <v>1998</v>
      </c>
      <c r="B1974" s="38">
        <v>39318</v>
      </c>
      <c r="C1974" t="s">
        <v>2758</v>
      </c>
      <c r="D1974" s="2">
        <v>28960234.131889168</v>
      </c>
      <c r="E1974" s="2">
        <v>38577542.136770926</v>
      </c>
      <c r="F1974" s="2">
        <v>272204587.23782086</v>
      </c>
    </row>
    <row r="1975" spans="1:6">
      <c r="A1975">
        <v>1999</v>
      </c>
      <c r="B1975" s="38">
        <v>36084</v>
      </c>
      <c r="C1975" t="s">
        <v>2759</v>
      </c>
      <c r="D1975" s="2">
        <v>36715396.341463417</v>
      </c>
      <c r="E1975" s="2">
        <v>47589304.221731707</v>
      </c>
      <c r="F1975" s="2">
        <v>74447350.953439027</v>
      </c>
    </row>
    <row r="1976" spans="1:6">
      <c r="A1976">
        <v>2000</v>
      </c>
      <c r="B1976" s="38">
        <v>39403</v>
      </c>
      <c r="C1976" t="s">
        <v>2761</v>
      </c>
      <c r="D1976" s="2">
        <v>28648829.320049297</v>
      </c>
      <c r="E1976" s="2">
        <v>36285646.908015631</v>
      </c>
      <c r="F1976" s="2">
        <v>75651094.535829335</v>
      </c>
    </row>
    <row r="1977" spans="1:6">
      <c r="A1977">
        <v>2001</v>
      </c>
      <c r="B1977" s="38">
        <v>38226</v>
      </c>
      <c r="C1977" t="s">
        <v>2762</v>
      </c>
      <c r="D1977" s="2">
        <v>31774802.110817946</v>
      </c>
      <c r="E1977" s="2">
        <v>40069795.953715041</v>
      </c>
      <c r="F1977" s="2">
        <v>89384288.829704493</v>
      </c>
    </row>
    <row r="1978" spans="1:6">
      <c r="A1978">
        <v>2002</v>
      </c>
      <c r="B1978" s="38">
        <v>40886</v>
      </c>
      <c r="C1978" t="s">
        <v>2763</v>
      </c>
      <c r="D1978" s="2">
        <v>26681754.936367828</v>
      </c>
      <c r="E1978" s="2">
        <v>32597181.118295584</v>
      </c>
      <c r="F1978" s="2">
        <v>41356084.058332451</v>
      </c>
    </row>
    <row r="1979" spans="1:6">
      <c r="A1979">
        <v>2003</v>
      </c>
      <c r="B1979" s="38">
        <v>36105</v>
      </c>
      <c r="C1979" t="s">
        <v>2764</v>
      </c>
      <c r="D1979" s="2">
        <v>36715396.341463417</v>
      </c>
      <c r="E1979" s="2">
        <v>44179928.672237806</v>
      </c>
      <c r="F1979" s="2">
        <v>120647735.22942683</v>
      </c>
    </row>
    <row r="1980" spans="1:6">
      <c r="A1980">
        <v>2004</v>
      </c>
      <c r="B1980" s="38">
        <v>25834</v>
      </c>
      <c r="C1980" t="s">
        <v>2766</v>
      </c>
      <c r="D1980" s="2">
        <v>153605229.59183672</v>
      </c>
      <c r="E1980" s="2">
        <v>181550880.92405611</v>
      </c>
      <c r="F1980" s="2">
        <v>181550880.92405611</v>
      </c>
    </row>
    <row r="1981" spans="1:6">
      <c r="A1981">
        <v>2005</v>
      </c>
      <c r="B1981" s="38">
        <v>35818</v>
      </c>
      <c r="C1981" t="s">
        <v>2768</v>
      </c>
      <c r="D1981" s="2">
        <v>37260674.504950494</v>
      </c>
      <c r="E1981" s="2">
        <v>43732990.785742573</v>
      </c>
      <c r="F1981" s="2">
        <v>83527391.157029703</v>
      </c>
    </row>
    <row r="1982" spans="1:6">
      <c r="A1982">
        <v>2006</v>
      </c>
      <c r="B1982" s="38">
        <v>41740</v>
      </c>
      <c r="C1982" t="s">
        <v>2769</v>
      </c>
      <c r="D1982" s="2">
        <v>25398718.532766417</v>
      </c>
      <c r="E1982" s="2">
        <v>29302234.376733653</v>
      </c>
      <c r="F1982" s="2">
        <v>29743833.768272929</v>
      </c>
    </row>
    <row r="1983" spans="1:6">
      <c r="A1983">
        <v>2007</v>
      </c>
      <c r="B1983" s="38">
        <v>34600</v>
      </c>
      <c r="C1983" t="s">
        <v>2771</v>
      </c>
      <c r="D1983" s="2">
        <v>40303380.18741633</v>
      </c>
      <c r="E1983" s="2">
        <v>45529066.486325301</v>
      </c>
      <c r="F1983" s="2">
        <v>45634859.635046855</v>
      </c>
    </row>
    <row r="1984" spans="1:6">
      <c r="A1984">
        <v>2008</v>
      </c>
      <c r="B1984" s="38">
        <v>39955</v>
      </c>
      <c r="C1984" t="s">
        <v>2772</v>
      </c>
      <c r="D1984" s="2">
        <v>28155978.789465815</v>
      </c>
      <c r="E1984" s="2">
        <v>28901723.674879361</v>
      </c>
      <c r="F1984" s="2">
        <v>36144123.920455828</v>
      </c>
    </row>
    <row r="1985" spans="1:6">
      <c r="A1985">
        <v>2009</v>
      </c>
      <c r="B1985" s="38">
        <v>37001</v>
      </c>
      <c r="C1985" t="s">
        <v>2774</v>
      </c>
      <c r="D1985" s="2">
        <v>34038015.828151494</v>
      </c>
      <c r="E1985" s="2">
        <v>34841475.02265121</v>
      </c>
      <c r="F1985" s="2">
        <v>53634533.429525152</v>
      </c>
    </row>
    <row r="1986" spans="1:6">
      <c r="A1986">
        <v>2010</v>
      </c>
      <c r="B1986" s="38">
        <v>35272</v>
      </c>
      <c r="C1986" t="s">
        <v>2776</v>
      </c>
      <c r="D1986" s="2">
        <v>38352388.535031848</v>
      </c>
      <c r="E1986" s="2">
        <v>38388323.188993633</v>
      </c>
      <c r="F1986" s="2">
        <v>49433811.087082803</v>
      </c>
    </row>
    <row r="1987" spans="1:6">
      <c r="A1987">
        <v>2011</v>
      </c>
      <c r="B1987" s="38">
        <v>38429</v>
      </c>
      <c r="C1987" t="s">
        <v>2777</v>
      </c>
      <c r="D1987" s="2">
        <v>31150155.19917227</v>
      </c>
      <c r="E1987" s="2">
        <v>30379293.522514224</v>
      </c>
      <c r="F1987" s="2">
        <v>32062647.909477495</v>
      </c>
    </row>
    <row r="1988" spans="1:6">
      <c r="A1988">
        <v>2012</v>
      </c>
      <c r="B1988" s="38">
        <v>40781</v>
      </c>
      <c r="C1988" t="s">
        <v>2778</v>
      </c>
      <c r="D1988" s="2">
        <v>26578935.752278797</v>
      </c>
      <c r="E1988" s="2">
        <v>25565408.63733916</v>
      </c>
      <c r="F1988" s="2">
        <v>41597551.577969059</v>
      </c>
    </row>
    <row r="1989" spans="1:6">
      <c r="A1989">
        <v>2013</v>
      </c>
      <c r="B1989" s="38">
        <v>40291</v>
      </c>
      <c r="C1989" t="s">
        <v>2779</v>
      </c>
      <c r="D1989" s="2">
        <v>27619616.62133215</v>
      </c>
      <c r="E1989" s="2">
        <v>26063452.295529086</v>
      </c>
      <c r="F1989" s="2">
        <v>32993112.465632156</v>
      </c>
    </row>
    <row r="1990" spans="1:6">
      <c r="A1990">
        <v>2014</v>
      </c>
      <c r="B1990" s="38">
        <v>39318</v>
      </c>
      <c r="C1990" t="s">
        <v>2780</v>
      </c>
      <c r="D1990" s="2">
        <v>28960234.131889168</v>
      </c>
      <c r="E1990" s="2">
        <v>26048466.777016792</v>
      </c>
      <c r="F1990" s="2">
        <v>47131517.225032106</v>
      </c>
    </row>
    <row r="1991" spans="1:6">
      <c r="A1991">
        <v>2015</v>
      </c>
      <c r="B1991" s="38">
        <v>34796</v>
      </c>
      <c r="C1991" t="s">
        <v>2781</v>
      </c>
      <c r="D1991" s="2">
        <v>39640059.249506257</v>
      </c>
      <c r="E1991" s="2">
        <v>34934998.272909813</v>
      </c>
      <c r="F1991" s="2">
        <v>34934998.272909813</v>
      </c>
    </row>
    <row r="1992" spans="1:6">
      <c r="A1992">
        <v>2016</v>
      </c>
      <c r="B1992" s="38">
        <v>38464</v>
      </c>
      <c r="C1992" t="s">
        <v>2782</v>
      </c>
      <c r="D1992" s="2">
        <v>30942060.63720452</v>
      </c>
      <c r="E1992" s="2">
        <v>27025766.103556011</v>
      </c>
      <c r="F1992" s="2">
        <v>59205509.166248716</v>
      </c>
    </row>
    <row r="1993" spans="1:6">
      <c r="A1993">
        <v>2017</v>
      </c>
      <c r="B1993" s="38">
        <v>35916</v>
      </c>
      <c r="C1993" t="s">
        <v>2783</v>
      </c>
      <c r="D1993" s="2">
        <v>36986025.798525795</v>
      </c>
      <c r="E1993" s="2">
        <v>31908366.69907248</v>
      </c>
      <c r="F1993" s="2">
        <v>33157155.476928744</v>
      </c>
    </row>
    <row r="1994" spans="1:6">
      <c r="A1994">
        <v>2018</v>
      </c>
      <c r="B1994" s="38">
        <v>40585</v>
      </c>
      <c r="C1994" t="s">
        <v>2784</v>
      </c>
      <c r="D1994" s="2">
        <v>27207772.842496242</v>
      </c>
      <c r="E1994" s="2">
        <v>21211224.328757532</v>
      </c>
      <c r="F1994" s="2">
        <v>39238730.030039452</v>
      </c>
    </row>
    <row r="1995" spans="1:6">
      <c r="A1995">
        <v>2019</v>
      </c>
      <c r="B1995" s="38">
        <v>42221</v>
      </c>
      <c r="C1995" t="s">
        <v>2785</v>
      </c>
      <c r="D1995" s="2">
        <v>25266138.236627001</v>
      </c>
      <c r="E1995" s="2">
        <v>19582249.58729586</v>
      </c>
      <c r="F1995" s="2">
        <v>103022235.99710469</v>
      </c>
    </row>
    <row r="1996" spans="1:6">
      <c r="A1996">
        <v>2020</v>
      </c>
      <c r="B1996" s="38">
        <v>40788</v>
      </c>
      <c r="C1996" t="s">
        <v>2786</v>
      </c>
      <c r="D1996" s="2">
        <v>26538637.836122509</v>
      </c>
      <c r="E1996" s="2">
        <v>20038957.073762942</v>
      </c>
      <c r="F1996" s="2">
        <v>34192106.047772259</v>
      </c>
    </row>
    <row r="1997" spans="1:6">
      <c r="A1997">
        <v>2021</v>
      </c>
      <c r="B1997" s="38">
        <v>37540</v>
      </c>
      <c r="C1997" t="s">
        <v>2787</v>
      </c>
      <c r="D1997" s="2">
        <v>33211941.533370104</v>
      </c>
      <c r="E1997" s="2">
        <v>23634987.255615003</v>
      </c>
      <c r="F1997" s="2">
        <v>32668635.352691669</v>
      </c>
    </row>
    <row r="1998" spans="1:6">
      <c r="A1998">
        <v>2022</v>
      </c>
      <c r="B1998" s="38">
        <v>38037</v>
      </c>
      <c r="C1998" t="s">
        <v>2788</v>
      </c>
      <c r="D1998" s="2">
        <v>32337943.071965631</v>
      </c>
      <c r="E1998" s="2">
        <v>22918835.468415685</v>
      </c>
      <c r="F1998" s="2">
        <v>26799388.63705156</v>
      </c>
    </row>
    <row r="1999" spans="1:6">
      <c r="A1999">
        <v>2023</v>
      </c>
      <c r="B1999" s="38">
        <v>39542</v>
      </c>
      <c r="C1999" t="s">
        <v>2789</v>
      </c>
      <c r="D1999" s="2">
        <v>28029238.023861501</v>
      </c>
      <c r="E1999" s="2">
        <v>19545173.356353834</v>
      </c>
      <c r="F1999" s="2">
        <v>25686624.943506978</v>
      </c>
    </row>
    <row r="2000" spans="1:6">
      <c r="A2000">
        <v>2024</v>
      </c>
      <c r="B2000" s="38">
        <v>41572</v>
      </c>
      <c r="C2000" t="s">
        <v>2791</v>
      </c>
      <c r="D2000" s="2">
        <v>25782179.955982976</v>
      </c>
      <c r="E2000" s="2">
        <v>17504774.986062702</v>
      </c>
      <c r="F2000" s="2">
        <v>73231017.109700009</v>
      </c>
    </row>
    <row r="2001" spans="1:6">
      <c r="A2001">
        <v>2025</v>
      </c>
      <c r="B2001" s="38">
        <v>39059</v>
      </c>
      <c r="C2001" t="s">
        <v>2792</v>
      </c>
      <c r="D2001" s="2">
        <v>29838082.259663034</v>
      </c>
      <c r="E2001" s="2">
        <v>19878397.750604559</v>
      </c>
      <c r="F2001" s="2">
        <v>26222698.507646184</v>
      </c>
    </row>
    <row r="2002" spans="1:6">
      <c r="A2002">
        <v>2026</v>
      </c>
      <c r="B2002" s="38">
        <v>32234</v>
      </c>
      <c r="C2002" t="s">
        <v>2793</v>
      </c>
      <c r="D2002" s="2">
        <v>51420367.207514949</v>
      </c>
      <c r="E2002" s="2">
        <v>33151897.520760037</v>
      </c>
      <c r="F2002" s="2">
        <v>33151897.520760037</v>
      </c>
    </row>
    <row r="2003" spans="1:6">
      <c r="A2003">
        <v>2027</v>
      </c>
      <c r="B2003" s="38">
        <v>37575</v>
      </c>
      <c r="C2003" t="s">
        <v>2794</v>
      </c>
      <c r="D2003" s="2">
        <v>33211941.533370104</v>
      </c>
      <c r="E2003" s="2">
        <v>20681554.244787645</v>
      </c>
      <c r="F2003" s="2">
        <v>25550982.834197462</v>
      </c>
    </row>
    <row r="2004" spans="1:6">
      <c r="A2004">
        <v>2028</v>
      </c>
      <c r="B2004" s="38">
        <v>31520</v>
      </c>
      <c r="C2004" t="s">
        <v>6956</v>
      </c>
      <c r="D2004" s="2">
        <v>55444981.583793737</v>
      </c>
      <c r="E2004" s="2">
        <v>34380572.57399632</v>
      </c>
      <c r="F2004" s="2">
        <v>52132115.10277164</v>
      </c>
    </row>
    <row r="2005" spans="1:6">
      <c r="A2005">
        <v>2029</v>
      </c>
      <c r="B2005" s="38">
        <v>35272</v>
      </c>
      <c r="C2005" t="s">
        <v>2797</v>
      </c>
      <c r="D2005" s="2">
        <v>38352388.535031848</v>
      </c>
      <c r="E2005" s="2">
        <v>23597718.414076436</v>
      </c>
      <c r="F2005" s="2">
        <v>56273953.445923574</v>
      </c>
    </row>
    <row r="2006" spans="1:6">
      <c r="A2006">
        <v>2030</v>
      </c>
      <c r="B2006" s="38">
        <v>38625</v>
      </c>
      <c r="C2006" t="s">
        <v>2798</v>
      </c>
      <c r="D2006" s="2">
        <v>30288355.130784705</v>
      </c>
      <c r="E2006" s="2">
        <v>18574381.033787724</v>
      </c>
      <c r="F2006" s="2">
        <v>18740333.354617704</v>
      </c>
    </row>
    <row r="2007" spans="1:6">
      <c r="A2007">
        <v>2031</v>
      </c>
      <c r="B2007" s="38">
        <v>40123</v>
      </c>
      <c r="C2007" t="s">
        <v>2799</v>
      </c>
      <c r="D2007" s="2">
        <v>27833980.49276568</v>
      </c>
      <c r="E2007" s="2">
        <v>16758257.367822308</v>
      </c>
      <c r="F2007" s="2">
        <v>29327992.776258491</v>
      </c>
    </row>
    <row r="2008" spans="1:6">
      <c r="A2008">
        <v>2032</v>
      </c>
      <c r="B2008" s="38">
        <v>36588</v>
      </c>
      <c r="C2008" t="s">
        <v>2800</v>
      </c>
      <c r="D2008" s="2">
        <v>35171290.887850471</v>
      </c>
      <c r="E2008" s="2">
        <v>21079662.774042059</v>
      </c>
      <c r="F2008" s="2">
        <v>34264943.603890188</v>
      </c>
    </row>
    <row r="2009" spans="1:6">
      <c r="A2009">
        <v>2033</v>
      </c>
      <c r="B2009" s="38">
        <v>40459</v>
      </c>
      <c r="C2009" t="s">
        <v>2801</v>
      </c>
      <c r="D2009" s="2">
        <v>27530965.520709977</v>
      </c>
      <c r="E2009" s="2">
        <v>16237141.264293976</v>
      </c>
      <c r="F2009" s="2">
        <v>18420935.992748421</v>
      </c>
    </row>
    <row r="2010" spans="1:6">
      <c r="A2010">
        <v>2034</v>
      </c>
      <c r="B2010" s="38">
        <v>38086</v>
      </c>
      <c r="C2010" t="s">
        <v>2802</v>
      </c>
      <c r="D2010" s="2">
        <v>32028324.468085106</v>
      </c>
      <c r="E2010" s="2">
        <v>18691017.849638298</v>
      </c>
      <c r="F2010" s="2">
        <v>40528833.951861702</v>
      </c>
    </row>
    <row r="2011" spans="1:6">
      <c r="A2011">
        <v>2035</v>
      </c>
      <c r="B2011" s="38">
        <v>39675</v>
      </c>
      <c r="C2011" t="s">
        <v>2803</v>
      </c>
      <c r="D2011" s="2">
        <v>27483841.961604115</v>
      </c>
      <c r="E2011" s="2">
        <v>15988937.236423139</v>
      </c>
      <c r="F2011" s="2">
        <v>47855174.541928738</v>
      </c>
    </row>
    <row r="2012" spans="1:6">
      <c r="A2012">
        <v>2036</v>
      </c>
      <c r="B2012" s="38">
        <v>35321</v>
      </c>
      <c r="C2012" t="s">
        <v>2805</v>
      </c>
      <c r="D2012" s="2">
        <v>38157953.105196454</v>
      </c>
      <c r="E2012" s="2">
        <v>21525556.137116604</v>
      </c>
      <c r="F2012" s="2">
        <v>78915117.607332066</v>
      </c>
    </row>
    <row r="2013" spans="1:6">
      <c r="A2013">
        <v>2037</v>
      </c>
      <c r="B2013" s="38">
        <v>37512</v>
      </c>
      <c r="C2013" t="s">
        <v>2807</v>
      </c>
      <c r="D2013" s="2">
        <v>33266988.950276244</v>
      </c>
      <c r="E2013" s="2">
        <v>18594293.385613259</v>
      </c>
      <c r="F2013" s="2">
        <v>18594293.385613259</v>
      </c>
    </row>
    <row r="2014" spans="1:6">
      <c r="A2014">
        <v>2038</v>
      </c>
      <c r="B2014" s="38">
        <v>39297</v>
      </c>
      <c r="C2014" t="s">
        <v>2808</v>
      </c>
      <c r="D2014" s="2">
        <v>28960234.131889168</v>
      </c>
      <c r="E2014" s="2">
        <v>16146294.325120119</v>
      </c>
      <c r="F2014" s="2">
        <v>16605104.364015449</v>
      </c>
    </row>
    <row r="2015" spans="1:6">
      <c r="A2015">
        <v>2039</v>
      </c>
      <c r="B2015" s="38">
        <v>40795</v>
      </c>
      <c r="C2015" t="s">
        <v>2809</v>
      </c>
      <c r="D2015" s="2">
        <v>26538637.836122509</v>
      </c>
      <c r="E2015" s="2">
        <v>14497649.154851049</v>
      </c>
      <c r="F2015" s="2">
        <v>25705733.303090937</v>
      </c>
    </row>
    <row r="2016" spans="1:6">
      <c r="A2016">
        <v>2040</v>
      </c>
      <c r="B2016" s="38">
        <v>36518</v>
      </c>
      <c r="C2016" t="s">
        <v>2810</v>
      </c>
      <c r="D2016" s="2">
        <v>35777332.144979201</v>
      </c>
      <c r="E2016" s="2">
        <v>18659538.781818181</v>
      </c>
      <c r="F2016" s="2">
        <v>18659538.781818181</v>
      </c>
    </row>
    <row r="2017" spans="1:6">
      <c r="A2017">
        <v>2041</v>
      </c>
      <c r="B2017" s="38">
        <v>41264</v>
      </c>
      <c r="C2017" t="s">
        <v>2811</v>
      </c>
      <c r="D2017" s="2">
        <v>26225168.87992648</v>
      </c>
      <c r="E2017" s="2">
        <v>13126076.764848584</v>
      </c>
      <c r="F2017" s="2">
        <v>29385681.470403004</v>
      </c>
    </row>
    <row r="2018" spans="1:6">
      <c r="A2018">
        <v>2042</v>
      </c>
      <c r="B2018" s="38">
        <v>42321</v>
      </c>
      <c r="C2018" t="s">
        <v>2813</v>
      </c>
      <c r="D2018" s="2">
        <v>25370466.343074799</v>
      </c>
      <c r="E2018" s="2">
        <v>12408920.378139012</v>
      </c>
      <c r="F2018" s="2">
        <v>28507165.26059258</v>
      </c>
    </row>
    <row r="2019" spans="1:6">
      <c r="A2019">
        <v>2043</v>
      </c>
      <c r="B2019" s="38">
        <v>31219</v>
      </c>
      <c r="C2019" t="s">
        <v>2814</v>
      </c>
      <c r="D2019" s="2">
        <v>55960269.516728632</v>
      </c>
      <c r="E2019" s="2">
        <v>25973500.221979558</v>
      </c>
      <c r="F2019" s="2">
        <v>25973500.221979558</v>
      </c>
    </row>
    <row r="2020" spans="1:6">
      <c r="A2020">
        <v>2044</v>
      </c>
      <c r="B2020" s="38">
        <v>40648</v>
      </c>
      <c r="C2020" t="s">
        <v>2815</v>
      </c>
      <c r="D2020" s="2">
        <v>26772629.45408304</v>
      </c>
      <c r="E2020" s="2">
        <v>12356322.410304751</v>
      </c>
      <c r="F2020" s="2">
        <v>17035328.811072182</v>
      </c>
    </row>
    <row r="2021" spans="1:6">
      <c r="A2021">
        <v>2045</v>
      </c>
      <c r="B2021" s="38">
        <v>37440</v>
      </c>
      <c r="C2021" t="s">
        <v>2816</v>
      </c>
      <c r="D2021" s="2">
        <v>33433231.538034432</v>
      </c>
      <c r="E2021" s="2">
        <v>15261125.443264855</v>
      </c>
      <c r="F2021" s="2">
        <v>21966570.588300947</v>
      </c>
    </row>
    <row r="2022" spans="1:6">
      <c r="A2022">
        <v>2046</v>
      </c>
      <c r="B2022" s="38">
        <v>38506</v>
      </c>
      <c r="C2022" t="s">
        <v>2817</v>
      </c>
      <c r="D2022" s="2">
        <v>30957969.151670951</v>
      </c>
      <c r="E2022" s="2">
        <v>13960207.660673521</v>
      </c>
      <c r="F2022" s="2">
        <v>16623643.102030847</v>
      </c>
    </row>
    <row r="2023" spans="1:6">
      <c r="A2023">
        <v>2047</v>
      </c>
      <c r="B2023" s="38">
        <v>31594</v>
      </c>
      <c r="C2023" t="s">
        <v>2818</v>
      </c>
      <c r="D2023" s="2">
        <v>54989269.406392694</v>
      </c>
      <c r="E2023" s="2">
        <v>24415235.616438355</v>
      </c>
      <c r="F2023" s="2">
        <v>24415235.616438355</v>
      </c>
    </row>
    <row r="2024" spans="1:6">
      <c r="A2024">
        <v>2048</v>
      </c>
      <c r="B2024" s="38">
        <v>35349</v>
      </c>
      <c r="C2024" t="s">
        <v>2819</v>
      </c>
      <c r="D2024" s="2">
        <v>38037428.93240682</v>
      </c>
      <c r="E2024" s="2">
        <v>16877296.985641185</v>
      </c>
      <c r="F2024" s="2">
        <v>41952003.764573589</v>
      </c>
    </row>
    <row r="2025" spans="1:6">
      <c r="A2025">
        <v>2049</v>
      </c>
      <c r="B2025" s="38">
        <v>39535</v>
      </c>
      <c r="C2025" t="s">
        <v>2820</v>
      </c>
      <c r="D2025" s="2">
        <v>28199229.140908923</v>
      </c>
      <c r="E2025" s="2">
        <v>12312622.651980069</v>
      </c>
      <c r="F2025" s="2">
        <v>12666005.239851449</v>
      </c>
    </row>
    <row r="2026" spans="1:6">
      <c r="A2026">
        <v>2050</v>
      </c>
      <c r="B2026" s="38">
        <v>34250</v>
      </c>
      <c r="C2026" t="s">
        <v>2821</v>
      </c>
      <c r="D2026" s="2">
        <v>41326870.281400144</v>
      </c>
      <c r="E2026" s="2">
        <v>17740793.915175017</v>
      </c>
      <c r="F2026" s="2">
        <v>17740793.915175017</v>
      </c>
    </row>
    <row r="2027" spans="1:6">
      <c r="A2027">
        <v>2051</v>
      </c>
      <c r="B2027" s="38">
        <v>37547</v>
      </c>
      <c r="C2027" t="s">
        <v>2822</v>
      </c>
      <c r="D2027" s="2">
        <v>33211941.533370104</v>
      </c>
      <c r="E2027" s="2">
        <v>14240439.603149476</v>
      </c>
      <c r="F2027" s="2">
        <v>16233156.095151681</v>
      </c>
    </row>
    <row r="2028" spans="1:6">
      <c r="A2028">
        <v>2052</v>
      </c>
      <c r="B2028" s="38">
        <v>40802</v>
      </c>
      <c r="C2028" t="s">
        <v>2824</v>
      </c>
      <c r="D2028" s="2">
        <v>26538637.836122509</v>
      </c>
      <c r="E2028" s="2">
        <v>10959864.02237658</v>
      </c>
      <c r="F2028" s="2">
        <v>11946443.191662002</v>
      </c>
    </row>
    <row r="2029" spans="1:6">
      <c r="A2029">
        <v>2053</v>
      </c>
      <c r="B2029" s="38">
        <v>36385</v>
      </c>
      <c r="C2029" t="s">
        <v>2825</v>
      </c>
      <c r="D2029" s="2">
        <v>36034260.921603836</v>
      </c>
      <c r="E2029" s="2">
        <v>14579482.148067027</v>
      </c>
      <c r="F2029" s="2">
        <v>16021936.495499702</v>
      </c>
    </row>
    <row r="2030" spans="1:6">
      <c r="A2030">
        <v>2054</v>
      </c>
      <c r="B2030" s="38">
        <v>37484</v>
      </c>
      <c r="C2030" t="s">
        <v>2826</v>
      </c>
      <c r="D2030" s="2">
        <v>33322219.147758719</v>
      </c>
      <c r="E2030" s="2">
        <v>13467037.581023797</v>
      </c>
      <c r="F2030" s="2">
        <v>19734500.484980632</v>
      </c>
    </row>
    <row r="2031" spans="1:6">
      <c r="A2031">
        <v>2055</v>
      </c>
      <c r="B2031" s="38">
        <v>35174</v>
      </c>
      <c r="C2031" t="s">
        <v>2827</v>
      </c>
      <c r="D2031" s="2">
        <v>38524152.271273196</v>
      </c>
      <c r="E2031" s="2">
        <v>15470630.772859884</v>
      </c>
      <c r="F2031" s="2">
        <v>15470630.772859884</v>
      </c>
    </row>
    <row r="2032" spans="1:6">
      <c r="A2032">
        <v>2056</v>
      </c>
      <c r="B2032" s="38">
        <v>33375</v>
      </c>
      <c r="C2032" t="s">
        <v>2829</v>
      </c>
      <c r="D2032" s="2">
        <v>44405051.62241888</v>
      </c>
      <c r="E2032" s="2">
        <v>16494370.102079649</v>
      </c>
      <c r="F2032" s="2">
        <v>16494370.102079649</v>
      </c>
    </row>
    <row r="2033" spans="1:6">
      <c r="A2033">
        <v>2057</v>
      </c>
      <c r="B2033" s="38">
        <v>40142</v>
      </c>
      <c r="C2033" t="s">
        <v>2830</v>
      </c>
      <c r="D2033" s="2">
        <v>27833980.49276568</v>
      </c>
      <c r="E2033" s="2">
        <v>9034097.3157213517</v>
      </c>
      <c r="F2033" s="2">
        <v>32517584.349817406</v>
      </c>
    </row>
    <row r="2034" spans="1:6">
      <c r="A2034">
        <v>2058</v>
      </c>
      <c r="B2034" s="38">
        <v>39178</v>
      </c>
      <c r="C2034" t="s">
        <v>2831</v>
      </c>
      <c r="D2034" s="2">
        <v>29132718.229584973</v>
      </c>
      <c r="E2034" s="2">
        <v>8349431.2180554075</v>
      </c>
      <c r="F2034" s="2">
        <v>8349431.2180554075</v>
      </c>
    </row>
    <row r="2035" spans="1:6">
      <c r="A2035">
        <v>2059</v>
      </c>
      <c r="B2035" s="38">
        <v>30911</v>
      </c>
      <c r="C2035" t="s">
        <v>2833</v>
      </c>
      <c r="D2035" s="2">
        <v>57620334.928229667</v>
      </c>
      <c r="E2035" s="2">
        <v>13318025.407741627</v>
      </c>
      <c r="F2035" s="2">
        <v>13318025.407741627</v>
      </c>
    </row>
    <row r="2036" spans="1:6">
      <c r="A2036">
        <v>2060</v>
      </c>
      <c r="B2036" s="38">
        <v>38597</v>
      </c>
      <c r="C2036" t="s">
        <v>2834</v>
      </c>
      <c r="D2036" s="2">
        <v>30288355.130784705</v>
      </c>
      <c r="E2036" s="2">
        <v>6850955.7584557338</v>
      </c>
      <c r="F2036" s="2">
        <v>6850955.7584557338</v>
      </c>
    </row>
    <row r="2037" spans="1:6">
      <c r="A2037">
        <v>2061</v>
      </c>
      <c r="B2037" s="38">
        <v>36973</v>
      </c>
      <c r="C2037" t="s">
        <v>2835</v>
      </c>
      <c r="D2037" s="2">
        <v>34173240.635641322</v>
      </c>
      <c r="E2037" s="2">
        <v>7540951.6000227025</v>
      </c>
      <c r="F2037" s="2">
        <v>7540951.6000227025</v>
      </c>
    </row>
    <row r="2038" spans="1:6">
      <c r="A2038">
        <v>2062</v>
      </c>
      <c r="B2038" s="38">
        <v>38693</v>
      </c>
      <c r="C2038" t="s">
        <v>2836</v>
      </c>
      <c r="D2038" s="2">
        <v>30596163.617886178</v>
      </c>
      <c r="E2038" s="2">
        <v>6276036.8382723583</v>
      </c>
      <c r="F2038" s="2">
        <v>23242422.198495936</v>
      </c>
    </row>
    <row r="2039" spans="1:6">
      <c r="A2039">
        <v>2063</v>
      </c>
      <c r="B2039" s="38">
        <v>39563</v>
      </c>
      <c r="C2039" t="s">
        <v>2837</v>
      </c>
      <c r="D2039" s="2">
        <v>28029238.023861501</v>
      </c>
      <c r="E2039" s="2">
        <v>5155704.7691262104</v>
      </c>
      <c r="F2039" s="2">
        <v>14407065.342859004</v>
      </c>
    </row>
    <row r="2040" spans="1:6">
      <c r="A2040">
        <v>2064</v>
      </c>
      <c r="B2040" s="38">
        <v>34759</v>
      </c>
      <c r="C2040" t="s">
        <v>2838</v>
      </c>
      <c r="D2040" s="2">
        <v>39770970.937912814</v>
      </c>
      <c r="E2040" s="2">
        <v>6465698.7850000001</v>
      </c>
      <c r="F2040" s="2">
        <v>6465698.7850000001</v>
      </c>
    </row>
    <row r="2041" spans="1:6">
      <c r="A2041">
        <v>2065</v>
      </c>
      <c r="B2041" s="38">
        <v>38464</v>
      </c>
      <c r="C2041" t="s">
        <v>2839</v>
      </c>
      <c r="D2041" s="2">
        <v>30942060.63720452</v>
      </c>
      <c r="E2041" s="2">
        <v>4961283.4199948609</v>
      </c>
      <c r="F2041" s="2">
        <v>5012028.3994398769</v>
      </c>
    </row>
    <row r="2042" spans="1:6">
      <c r="A2042">
        <v>2066</v>
      </c>
      <c r="B2042" s="38">
        <v>39724</v>
      </c>
      <c r="C2042" t="s">
        <v>2840</v>
      </c>
      <c r="D2042" s="2">
        <v>27802750.111971479</v>
      </c>
      <c r="E2042" s="2">
        <v>3417949.9908852899</v>
      </c>
      <c r="F2042" s="2">
        <v>22301095.211194377</v>
      </c>
    </row>
    <row r="2043" spans="1:6">
      <c r="A2043">
        <v>2067</v>
      </c>
      <c r="B2043" s="38">
        <v>40893</v>
      </c>
      <c r="C2043" t="s">
        <v>2841</v>
      </c>
      <c r="D2043" s="2">
        <v>26681754.936367828</v>
      </c>
      <c r="E2043" s="2">
        <v>2718067.1735571986</v>
      </c>
      <c r="F2043" s="2">
        <v>40675966.125004441</v>
      </c>
    </row>
    <row r="2044" spans="1:6">
      <c r="A2044">
        <v>2068</v>
      </c>
      <c r="B2044" s="38">
        <v>38723</v>
      </c>
      <c r="C2044" t="s">
        <v>2842</v>
      </c>
      <c r="D2044" s="2">
        <v>30364725.163893092</v>
      </c>
      <c r="E2044" s="2">
        <v>2921596.6881492687</v>
      </c>
      <c r="F2044" s="2">
        <v>4379103.4960161373</v>
      </c>
    </row>
    <row r="2045" spans="1:6">
      <c r="A2045">
        <v>2069</v>
      </c>
      <c r="B2045" s="38">
        <v>42328</v>
      </c>
      <c r="C2045" t="s">
        <v>6957</v>
      </c>
      <c r="D2045" s="2">
        <v>25370466.343074799</v>
      </c>
      <c r="E2045" s="2">
        <v>1900749.2495112417</v>
      </c>
      <c r="F2045" s="2">
        <v>43273975.173092157</v>
      </c>
    </row>
    <row r="2046" spans="1:6">
      <c r="A2046">
        <v>2070</v>
      </c>
      <c r="B2046" s="38">
        <v>40137</v>
      </c>
      <c r="C2046" t="s">
        <v>2843</v>
      </c>
      <c r="D2046" s="2">
        <v>27833980.49276568</v>
      </c>
      <c r="E2046" s="2">
        <v>1895062.0881800952</v>
      </c>
      <c r="F2046" s="2">
        <v>13821184.572167521</v>
      </c>
    </row>
    <row r="2047" spans="1:6">
      <c r="A2047">
        <v>2071</v>
      </c>
      <c r="B2047" s="38">
        <v>42398</v>
      </c>
      <c r="C2047" t="s">
        <v>2844</v>
      </c>
      <c r="D2047" s="2">
        <v>25415442.604129735</v>
      </c>
      <c r="E2047" s="2">
        <v>1538948.7642413345</v>
      </c>
      <c r="F2047" s="2">
        <v>3011401.5810709284</v>
      </c>
    </row>
    <row r="2048" spans="1:6">
      <c r="A2048">
        <v>2072</v>
      </c>
      <c r="B2048" s="38">
        <v>40142</v>
      </c>
      <c r="C2048" t="s">
        <v>2845</v>
      </c>
      <c r="D2048" s="2">
        <v>27833980.49276568</v>
      </c>
      <c r="E2048" s="2">
        <v>1324900.8115333056</v>
      </c>
      <c r="F2048" s="2">
        <v>1324900.8115333056</v>
      </c>
    </row>
    <row r="2049" spans="1:6">
      <c r="A2049">
        <v>2073</v>
      </c>
      <c r="B2049" s="38">
        <v>38611</v>
      </c>
      <c r="C2049" t="s">
        <v>2846</v>
      </c>
      <c r="D2049" s="2">
        <v>30288355.130784705</v>
      </c>
      <c r="E2049" s="2">
        <v>1068264.2277917503</v>
      </c>
      <c r="F2049" s="2">
        <v>1068264.2277917503</v>
      </c>
    </row>
    <row r="2050" spans="1:6">
      <c r="A2050">
        <v>2074</v>
      </c>
      <c r="B2050" s="38">
        <v>38639</v>
      </c>
      <c r="C2050" t="s">
        <v>2847</v>
      </c>
      <c r="D2050" s="2">
        <v>30227535.140562251</v>
      </c>
      <c r="E2050" s="2">
        <v>1054508.1181024096</v>
      </c>
      <c r="F2050" s="2">
        <v>1711671.6594779117</v>
      </c>
    </row>
    <row r="2051" spans="1:6">
      <c r="A2051">
        <v>2075</v>
      </c>
      <c r="B2051" s="38">
        <v>36049</v>
      </c>
      <c r="C2051" t="s">
        <v>2848</v>
      </c>
      <c r="D2051" s="2">
        <v>36805165.03667482</v>
      </c>
      <c r="E2051" s="2">
        <v>1148801.0884963325</v>
      </c>
      <c r="F2051" s="2">
        <v>1148801.0884963325</v>
      </c>
    </row>
    <row r="2052" spans="1:6">
      <c r="A2052">
        <v>2076</v>
      </c>
      <c r="B2052" s="38">
        <v>41264</v>
      </c>
      <c r="C2052" t="s">
        <v>2849</v>
      </c>
      <c r="D2052" s="2">
        <v>26225168.87992648</v>
      </c>
      <c r="E2052" s="2">
        <v>756153.44133518578</v>
      </c>
      <c r="F2052" s="2">
        <v>9769716.7111902814</v>
      </c>
    </row>
    <row r="2053" spans="1:6">
      <c r="A2053">
        <v>2077</v>
      </c>
      <c r="B2053" s="38">
        <v>41145</v>
      </c>
      <c r="C2053" t="s">
        <v>2850</v>
      </c>
      <c r="D2053" s="2">
        <v>26136605.332951356</v>
      </c>
      <c r="E2053" s="2">
        <v>214848.12315792675</v>
      </c>
      <c r="F2053" s="2">
        <v>50737305.599082388</v>
      </c>
    </row>
    <row r="2054" spans="1:6">
      <c r="A2054">
        <v>2078</v>
      </c>
      <c r="B2054" s="38">
        <v>40359</v>
      </c>
      <c r="C2054" t="s">
        <v>2851</v>
      </c>
      <c r="D2054" s="2">
        <v>27625192.118000597</v>
      </c>
      <c r="E2054" s="2">
        <v>152363.98460762048</v>
      </c>
      <c r="F2054" s="2">
        <v>161495.76811414678</v>
      </c>
    </row>
    <row r="2055" spans="1:6">
      <c r="A2055">
        <v>2079</v>
      </c>
      <c r="B2055" s="38">
        <v>42118</v>
      </c>
      <c r="C2055" t="s">
        <v>2852</v>
      </c>
      <c r="D2055" s="2">
        <v>25449494.714686032</v>
      </c>
      <c r="E2055" s="2">
        <v>131436.4604034675</v>
      </c>
      <c r="F2055" s="2">
        <v>131436.4604034675</v>
      </c>
    </row>
    <row r="2056" spans="1:6">
      <c r="A2056">
        <v>2080</v>
      </c>
      <c r="B2056" s="38">
        <v>40543</v>
      </c>
      <c r="C2056" t="s">
        <v>2853</v>
      </c>
      <c r="D2056" s="2">
        <v>27472180.272745106</v>
      </c>
      <c r="E2056" s="2">
        <v>0</v>
      </c>
      <c r="F2056" s="2">
        <v>78674601.296547562</v>
      </c>
    </row>
    <row r="2057" spans="1:6">
      <c r="A2057">
        <v>2081</v>
      </c>
      <c r="B2057" s="38">
        <v>40543</v>
      </c>
      <c r="C2057" t="s">
        <v>2854</v>
      </c>
      <c r="D2057" s="2">
        <v>27472180.272745106</v>
      </c>
      <c r="E2057" s="2">
        <v>0</v>
      </c>
      <c r="F2057" s="2">
        <v>10379078.716907185</v>
      </c>
    </row>
    <row r="2058" spans="1:6">
      <c r="A2058">
        <v>2082</v>
      </c>
      <c r="B2058" s="38">
        <v>40820</v>
      </c>
      <c r="C2058" t="s">
        <v>2855</v>
      </c>
      <c r="D2058" s="2">
        <v>26593491.769756339</v>
      </c>
      <c r="E2058" s="2">
        <v>0</v>
      </c>
      <c r="F2058" s="2">
        <v>8731807.0792108513</v>
      </c>
    </row>
    <row r="2059" spans="1:6">
      <c r="A2059">
        <v>2083</v>
      </c>
      <c r="B2059" s="38">
        <v>40732</v>
      </c>
      <c r="C2059" t="s">
        <v>2856</v>
      </c>
      <c r="D2059" s="2">
        <v>26652229.530545939</v>
      </c>
      <c r="E2059" s="2">
        <v>0</v>
      </c>
      <c r="F2059" s="2">
        <v>5647512.5555855557</v>
      </c>
    </row>
    <row r="2060" spans="1:6">
      <c r="A2060">
        <v>2084</v>
      </c>
      <c r="B2060" s="38">
        <v>42073</v>
      </c>
      <c r="C2060" t="s">
        <v>2857</v>
      </c>
      <c r="D2060" s="2">
        <v>25501230.311834287</v>
      </c>
      <c r="E2060" s="2">
        <v>0</v>
      </c>
      <c r="F2060" s="2">
        <v>92942.804043723721</v>
      </c>
    </row>
    <row r="2061" spans="1:6">
      <c r="A2061">
        <v>2089</v>
      </c>
      <c r="B2061" s="38">
        <v>41222</v>
      </c>
      <c r="C2061" t="s">
        <v>6958</v>
      </c>
      <c r="D2061" s="2">
        <v>25317597.438982546</v>
      </c>
      <c r="E2061" s="2">
        <v>17785.089110029061</v>
      </c>
      <c r="F2061" s="2">
        <v>10930066.088180488</v>
      </c>
    </row>
    <row r="2062" spans="1:6">
      <c r="A2062">
        <v>2090</v>
      </c>
      <c r="B2062" s="38">
        <v>31742</v>
      </c>
      <c r="C2062" t="s">
        <v>2866</v>
      </c>
      <c r="D2062" s="2">
        <v>52359347.826086961</v>
      </c>
      <c r="E2062" s="2">
        <v>239354501.64489132</v>
      </c>
      <c r="F2062" s="2">
        <v>290158052.53623188</v>
      </c>
    </row>
    <row r="2063" spans="1:6">
      <c r="A2063">
        <v>2091</v>
      </c>
      <c r="B2063" s="38">
        <v>35776</v>
      </c>
      <c r="C2063" t="s">
        <v>2867</v>
      </c>
      <c r="D2063" s="2">
        <v>35836776.19342839</v>
      </c>
      <c r="E2063" s="2">
        <v>151355580.50683817</v>
      </c>
      <c r="F2063" s="2">
        <v>151355580.50683817</v>
      </c>
    </row>
    <row r="2064" spans="1:6">
      <c r="A2064">
        <v>2092</v>
      </c>
      <c r="B2064" s="38">
        <v>37673</v>
      </c>
      <c r="C2064" t="s">
        <v>2868</v>
      </c>
      <c r="D2064" s="2">
        <v>31570027.307482254</v>
      </c>
      <c r="E2064" s="2">
        <v>98860225.095576197</v>
      </c>
      <c r="F2064" s="2">
        <v>114132834.84401421</v>
      </c>
    </row>
    <row r="2065" spans="1:6">
      <c r="A2065">
        <v>2093</v>
      </c>
      <c r="B2065" s="38">
        <v>39071</v>
      </c>
      <c r="C2065" t="s">
        <v>2870</v>
      </c>
      <c r="D2065" s="2">
        <v>28644558.969276514</v>
      </c>
      <c r="E2065" s="2">
        <v>83868761.069608524</v>
      </c>
      <c r="F2065" s="2">
        <v>186463009.80996037</v>
      </c>
    </row>
    <row r="2066" spans="1:6">
      <c r="A2066">
        <v>2094</v>
      </c>
      <c r="B2066" s="38">
        <v>41810</v>
      </c>
      <c r="C2066" t="s">
        <v>2871</v>
      </c>
      <c r="D2066" s="2">
        <v>24252744.993559707</v>
      </c>
      <c r="E2066" s="2">
        <v>65713506.794875465</v>
      </c>
      <c r="F2066" s="2">
        <v>70765400.061461851</v>
      </c>
    </row>
    <row r="2067" spans="1:6">
      <c r="A2067">
        <v>2095</v>
      </c>
      <c r="B2067" s="38">
        <v>36574</v>
      </c>
      <c r="C2067" t="s">
        <v>2872</v>
      </c>
      <c r="D2067" s="2">
        <v>34042826.855123669</v>
      </c>
      <c r="E2067" s="2">
        <v>81224045.852037683</v>
      </c>
      <c r="F2067" s="2">
        <v>121317098.64871024</v>
      </c>
    </row>
    <row r="2068" spans="1:6">
      <c r="A2068">
        <v>2096</v>
      </c>
      <c r="B2068" s="38">
        <v>40830</v>
      </c>
      <c r="C2068" t="s">
        <v>6959</v>
      </c>
      <c r="D2068" s="2">
        <v>25529752.098966084</v>
      </c>
      <c r="E2068" s="2">
        <v>55104631.721112438</v>
      </c>
      <c r="F2068" s="2">
        <v>67004785.282292724</v>
      </c>
    </row>
    <row r="2069" spans="1:6">
      <c r="A2069">
        <v>2097</v>
      </c>
      <c r="B2069" s="38">
        <v>33431</v>
      </c>
      <c r="C2069" t="s">
        <v>6960</v>
      </c>
      <c r="D2069" s="2">
        <v>42441057.268722475</v>
      </c>
      <c r="E2069" s="2">
        <v>76426418.238700449</v>
      </c>
      <c r="F2069" s="2">
        <v>147716025.55193835</v>
      </c>
    </row>
    <row r="2070" spans="1:6">
      <c r="A2070">
        <v>2098</v>
      </c>
      <c r="B2070" s="38">
        <v>33501</v>
      </c>
      <c r="C2070" t="s">
        <v>2875</v>
      </c>
      <c r="D2070" s="2">
        <v>42131720.116618082</v>
      </c>
      <c r="E2070" s="2">
        <v>73376294.78915453</v>
      </c>
      <c r="F2070" s="2">
        <v>73376294.78915453</v>
      </c>
    </row>
    <row r="2071" spans="1:6">
      <c r="A2071">
        <v>2099</v>
      </c>
      <c r="B2071" s="38">
        <v>36112</v>
      </c>
      <c r="C2071" t="s">
        <v>2876</v>
      </c>
      <c r="D2071" s="2">
        <v>35246780.487804875</v>
      </c>
      <c r="E2071" s="2">
        <v>58774919.942475609</v>
      </c>
      <c r="F2071" s="2">
        <v>58774919.942475609</v>
      </c>
    </row>
    <row r="2072" spans="1:6">
      <c r="A2072">
        <v>2100</v>
      </c>
      <c r="B2072" s="38">
        <v>25553</v>
      </c>
      <c r="C2072" t="s">
        <v>2878</v>
      </c>
      <c r="D2072" s="2">
        <v>153328169.76127321</v>
      </c>
      <c r="E2072" s="2">
        <v>212155710.03838193</v>
      </c>
      <c r="F2072" s="2">
        <v>212155710.03838193</v>
      </c>
    </row>
    <row r="2073" spans="1:6">
      <c r="A2073">
        <v>2101</v>
      </c>
      <c r="B2073" s="38">
        <v>36623</v>
      </c>
      <c r="C2073" t="s">
        <v>2879</v>
      </c>
      <c r="D2073" s="2">
        <v>33744728.546409808</v>
      </c>
      <c r="E2073" s="2">
        <v>45924183.894028023</v>
      </c>
      <c r="F2073" s="2">
        <v>45924183.894028023</v>
      </c>
    </row>
    <row r="2074" spans="1:6">
      <c r="A2074">
        <v>2102</v>
      </c>
      <c r="B2074" s="38">
        <v>40123</v>
      </c>
      <c r="C2074" t="s">
        <v>2880</v>
      </c>
      <c r="D2074" s="2">
        <v>26720621.273055054</v>
      </c>
      <c r="E2074" s="2">
        <v>36104229.881824061</v>
      </c>
      <c r="F2074" s="2">
        <v>74982759.441381216</v>
      </c>
    </row>
    <row r="2075" spans="1:6">
      <c r="A2075">
        <v>2103</v>
      </c>
      <c r="B2075" s="38">
        <v>39752</v>
      </c>
      <c r="C2075" t="s">
        <v>2882</v>
      </c>
      <c r="D2075" s="2">
        <v>26690640.107492622</v>
      </c>
      <c r="E2075" s="2">
        <v>34984696.466955714</v>
      </c>
      <c r="F2075" s="2">
        <v>40988266.630734205</v>
      </c>
    </row>
    <row r="2076" spans="1:6">
      <c r="A2076">
        <v>2104</v>
      </c>
      <c r="B2076" s="38">
        <v>36903</v>
      </c>
      <c r="C2076" t="s">
        <v>2883</v>
      </c>
      <c r="D2076" s="2">
        <v>33012404.340376928</v>
      </c>
      <c r="E2076" s="2">
        <v>41022261.777190179</v>
      </c>
      <c r="F2076" s="2">
        <v>41022261.777190179</v>
      </c>
    </row>
    <row r="2077" spans="1:6">
      <c r="A2077">
        <v>2105</v>
      </c>
      <c r="B2077" s="38">
        <v>36515</v>
      </c>
      <c r="C2077" t="s">
        <v>2885</v>
      </c>
      <c r="D2077" s="2">
        <v>34346238.859180033</v>
      </c>
      <c r="E2077" s="2">
        <v>41317366.162032083</v>
      </c>
      <c r="F2077" s="2">
        <v>41317366.162032083</v>
      </c>
    </row>
    <row r="2078" spans="1:6">
      <c r="A2078">
        <v>2106</v>
      </c>
      <c r="B2078" s="38">
        <v>36777</v>
      </c>
      <c r="C2078" t="s">
        <v>2886</v>
      </c>
      <c r="D2078" s="2">
        <v>33278480.138169259</v>
      </c>
      <c r="E2078" s="2">
        <v>34900880.92148532</v>
      </c>
      <c r="F2078" s="2">
        <v>38453791.296476685</v>
      </c>
    </row>
    <row r="2079" spans="1:6">
      <c r="A2079">
        <v>2107</v>
      </c>
      <c r="B2079" s="38">
        <v>40410</v>
      </c>
      <c r="C2079" t="s">
        <v>2887</v>
      </c>
      <c r="D2079" s="2">
        <v>26478031.441240061</v>
      </c>
      <c r="E2079" s="2">
        <v>27584763.509174943</v>
      </c>
      <c r="F2079" s="2">
        <v>92298181.119132251</v>
      </c>
    </row>
    <row r="2080" spans="1:6">
      <c r="A2080">
        <v>2108</v>
      </c>
      <c r="B2080" s="38">
        <v>40506</v>
      </c>
      <c r="C2080" t="s">
        <v>2888</v>
      </c>
      <c r="D2080" s="2">
        <v>26418614.004378367</v>
      </c>
      <c r="E2080" s="2">
        <v>25582046.576418057</v>
      </c>
      <c r="F2080" s="2">
        <v>39399999.918122694</v>
      </c>
    </row>
    <row r="2081" spans="1:6">
      <c r="A2081">
        <v>2109</v>
      </c>
      <c r="B2081" s="38">
        <v>38009</v>
      </c>
      <c r="C2081" t="s">
        <v>2890</v>
      </c>
      <c r="D2081" s="2">
        <v>31212051.835853133</v>
      </c>
      <c r="E2081" s="2">
        <v>22082654.123077758</v>
      </c>
      <c r="F2081" s="2">
        <v>22082654.123077758</v>
      </c>
    </row>
    <row r="2082" spans="1:6">
      <c r="A2082">
        <v>2110</v>
      </c>
      <c r="B2082" s="38">
        <v>36355</v>
      </c>
      <c r="C2082" t="s">
        <v>2892</v>
      </c>
      <c r="D2082" s="2">
        <v>34675896.820635878</v>
      </c>
      <c r="E2082" s="2">
        <v>23557628.209106181</v>
      </c>
      <c r="F2082" s="2">
        <v>23557628.209106181</v>
      </c>
    </row>
    <row r="2083" spans="1:6">
      <c r="A2083">
        <v>2111</v>
      </c>
      <c r="B2083" s="38">
        <v>28787</v>
      </c>
      <c r="C2083" t="s">
        <v>2894</v>
      </c>
      <c r="D2083" s="2">
        <v>86147123.695976168</v>
      </c>
      <c r="E2083" s="2">
        <v>46663025.335320421</v>
      </c>
      <c r="F2083" s="2">
        <v>46663025.335320421</v>
      </c>
    </row>
    <row r="2084" spans="1:6">
      <c r="A2084">
        <v>2112</v>
      </c>
      <c r="B2084" s="38">
        <v>36623</v>
      </c>
      <c r="C2084" t="s">
        <v>2895</v>
      </c>
      <c r="D2084" s="2">
        <v>33744728.546409808</v>
      </c>
      <c r="E2084" s="2">
        <v>17395984.038120255</v>
      </c>
      <c r="F2084" s="2">
        <v>17395984.038120255</v>
      </c>
    </row>
    <row r="2085" spans="1:6">
      <c r="A2085">
        <v>2113</v>
      </c>
      <c r="B2085" s="38">
        <v>40802</v>
      </c>
      <c r="C2085" t="s">
        <v>2896</v>
      </c>
      <c r="D2085" s="2">
        <v>25477092.322677609</v>
      </c>
      <c r="E2085" s="2">
        <v>10253546.668732287</v>
      </c>
      <c r="F2085" s="2">
        <v>25980756.391623218</v>
      </c>
    </row>
    <row r="2086" spans="1:6">
      <c r="A2086">
        <v>2114</v>
      </c>
      <c r="B2086" s="38">
        <v>36518</v>
      </c>
      <c r="C2086" t="s">
        <v>2897</v>
      </c>
      <c r="D2086" s="2">
        <v>34346238.859180033</v>
      </c>
      <c r="E2086" s="2">
        <v>12060115.062459892</v>
      </c>
      <c r="F2086" s="2">
        <v>12060115.062459892</v>
      </c>
    </row>
    <row r="2087" spans="1:6">
      <c r="A2087">
        <v>2115</v>
      </c>
      <c r="B2087" s="38">
        <v>38338</v>
      </c>
      <c r="C2087" t="s">
        <v>2898</v>
      </c>
      <c r="D2087" s="2">
        <v>30375575.407251708</v>
      </c>
      <c r="E2087" s="2">
        <v>7777167.4173305305</v>
      </c>
      <c r="F2087" s="2">
        <v>10495918.106368892</v>
      </c>
    </row>
    <row r="2088" spans="1:6">
      <c r="A2088">
        <v>2116</v>
      </c>
      <c r="B2088" s="38">
        <v>38513</v>
      </c>
      <c r="C2088" t="s">
        <v>2899</v>
      </c>
      <c r="D2088" s="2">
        <v>29719650.385604113</v>
      </c>
      <c r="E2088" s="2">
        <v>5833044.8232133677</v>
      </c>
      <c r="F2088" s="2">
        <v>294489943.96365553</v>
      </c>
    </row>
    <row r="2089" spans="1:6">
      <c r="A2089">
        <v>2117</v>
      </c>
      <c r="B2089" s="38">
        <v>35881</v>
      </c>
      <c r="C2089" t="s">
        <v>2900</v>
      </c>
      <c r="D2089" s="2">
        <v>35637928.483353883</v>
      </c>
      <c r="E2089" s="2">
        <v>6468471.1188532682</v>
      </c>
      <c r="F2089" s="2">
        <v>6468471.1188532682</v>
      </c>
    </row>
    <row r="2090" spans="1:6">
      <c r="A2090">
        <v>2118</v>
      </c>
      <c r="B2090" s="38">
        <v>34936</v>
      </c>
      <c r="C2090" t="s">
        <v>2902</v>
      </c>
      <c r="D2090" s="2">
        <v>37805572.269457161</v>
      </c>
      <c r="E2090" s="2">
        <v>1054265.091092217</v>
      </c>
      <c r="F2090" s="2">
        <v>1054265.091092217</v>
      </c>
    </row>
    <row r="2091" spans="1:6">
      <c r="A2091">
        <v>2119</v>
      </c>
      <c r="B2091" s="38">
        <v>38513</v>
      </c>
      <c r="C2091" t="s">
        <v>2903</v>
      </c>
      <c r="D2091" s="2">
        <v>29719650.385604113</v>
      </c>
      <c r="E2091" s="2">
        <v>61892.410246786632</v>
      </c>
      <c r="F2091" s="2">
        <v>2101135.9411053983</v>
      </c>
    </row>
    <row r="2092" spans="1:6">
      <c r="A2092">
        <v>2120</v>
      </c>
      <c r="B2092" s="38">
        <v>40088</v>
      </c>
      <c r="C2092" t="s">
        <v>2904</v>
      </c>
      <c r="D2092" s="2">
        <v>26293874.001397006</v>
      </c>
      <c r="E2092" s="2">
        <v>84218705.754812032</v>
      </c>
      <c r="F2092" s="2">
        <v>113906617.52354784</v>
      </c>
    </row>
    <row r="2093" spans="1:6">
      <c r="A2093">
        <v>2121</v>
      </c>
      <c r="B2093" s="38">
        <v>29362</v>
      </c>
      <c r="C2093" t="s">
        <v>2906</v>
      </c>
      <c r="D2093" s="2">
        <v>67721503.667481661</v>
      </c>
      <c r="E2093" s="2">
        <v>854680591.46552575</v>
      </c>
      <c r="F2093" s="2">
        <v>1572822971.6611247</v>
      </c>
    </row>
    <row r="2094" spans="1:6">
      <c r="A2094">
        <v>2122</v>
      </c>
      <c r="B2094" s="38">
        <v>36105</v>
      </c>
      <c r="C2094" t="s">
        <v>2907</v>
      </c>
      <c r="D2094" s="2">
        <v>33778164.63414634</v>
      </c>
      <c r="E2094" s="2">
        <v>237169191.54901218</v>
      </c>
      <c r="F2094" s="2">
        <v>279318466.54901218</v>
      </c>
    </row>
    <row r="2095" spans="1:6">
      <c r="A2095">
        <v>2123</v>
      </c>
      <c r="B2095" s="38">
        <v>33417</v>
      </c>
      <c r="C2095" t="s">
        <v>2909</v>
      </c>
      <c r="D2095" s="2">
        <v>40732492.647058822</v>
      </c>
      <c r="E2095" s="2">
        <v>153951840.2984044</v>
      </c>
      <c r="F2095" s="2">
        <v>153951840.2984044</v>
      </c>
    </row>
    <row r="2096" spans="1:6">
      <c r="A2096">
        <v>2124</v>
      </c>
      <c r="B2096" s="38">
        <v>34796</v>
      </c>
      <c r="C2096" t="s">
        <v>2910</v>
      </c>
      <c r="D2096" s="2">
        <v>36468854.509545751</v>
      </c>
      <c r="E2096" s="2">
        <v>104090693.63587229</v>
      </c>
      <c r="F2096" s="2">
        <v>223962232.8063792</v>
      </c>
    </row>
    <row r="2097" spans="1:6">
      <c r="A2097">
        <v>2125</v>
      </c>
      <c r="B2097" s="38">
        <v>42020</v>
      </c>
      <c r="C2097" t="s">
        <v>6834</v>
      </c>
      <c r="D2097" s="2">
        <v>23703265.19958752</v>
      </c>
      <c r="E2097" s="2">
        <v>66431194.61540734</v>
      </c>
      <c r="F2097" s="2">
        <v>82622982.672269136</v>
      </c>
    </row>
    <row r="2098" spans="1:6">
      <c r="A2098">
        <v>2126</v>
      </c>
      <c r="B2098" s="38">
        <v>36602</v>
      </c>
      <c r="C2098" t="s">
        <v>2911</v>
      </c>
      <c r="D2098" s="2">
        <v>32357587.616822433</v>
      </c>
      <c r="E2098" s="2">
        <v>74988447.627581775</v>
      </c>
      <c r="F2098" s="2">
        <v>157619253.79737151</v>
      </c>
    </row>
    <row r="2099" spans="1:6">
      <c r="A2099">
        <v>2127</v>
      </c>
      <c r="B2099" s="38">
        <v>28111</v>
      </c>
      <c r="C2099" t="s">
        <v>6961</v>
      </c>
      <c r="D2099" s="2">
        <v>95182457.044673547</v>
      </c>
      <c r="E2099" s="2">
        <v>217737919.61486256</v>
      </c>
      <c r="F2099" s="2">
        <v>374995892.12345362</v>
      </c>
    </row>
    <row r="2100" spans="1:6">
      <c r="A2100">
        <v>2128</v>
      </c>
      <c r="B2100" s="38">
        <v>40823</v>
      </c>
      <c r="C2100" t="s">
        <v>2913</v>
      </c>
      <c r="D2100" s="2">
        <v>24466012.428175833</v>
      </c>
      <c r="E2100" s="2">
        <v>43573472.431894571</v>
      </c>
      <c r="F2100" s="2">
        <v>82690787.268075839</v>
      </c>
    </row>
    <row r="2101" spans="1:6">
      <c r="A2101">
        <v>2129</v>
      </c>
      <c r="B2101" s="38">
        <v>36574</v>
      </c>
      <c r="C2101" t="s">
        <v>2914</v>
      </c>
      <c r="D2101" s="2">
        <v>32624375.736160185</v>
      </c>
      <c r="E2101" s="2">
        <v>55653054.476230852</v>
      </c>
      <c r="F2101" s="2">
        <v>75436192.232414603</v>
      </c>
    </row>
    <row r="2102" spans="1:6">
      <c r="A2102">
        <v>2130</v>
      </c>
      <c r="B2102" s="38">
        <v>36980</v>
      </c>
      <c r="C2102" t="s">
        <v>2915</v>
      </c>
      <c r="D2102" s="2">
        <v>31439381.384790014</v>
      </c>
      <c r="E2102" s="2">
        <v>37369167.20856414</v>
      </c>
      <c r="F2102" s="2">
        <v>52879544.068206593</v>
      </c>
    </row>
    <row r="2103" spans="1:6">
      <c r="A2103">
        <v>2131</v>
      </c>
      <c r="B2103" s="38">
        <v>41626</v>
      </c>
      <c r="C2103" t="s">
        <v>2916</v>
      </c>
      <c r="D2103" s="2">
        <v>23770189.96005132</v>
      </c>
      <c r="E2103" s="2">
        <v>26424442.748533573</v>
      </c>
      <c r="F2103" s="2">
        <v>50416665.919055656</v>
      </c>
    </row>
    <row r="2104" spans="1:6">
      <c r="A2104">
        <v>2132</v>
      </c>
      <c r="B2104" s="38">
        <v>37169</v>
      </c>
      <c r="C2104" t="s">
        <v>2917</v>
      </c>
      <c r="D2104" s="2">
        <v>31173995.498030391</v>
      </c>
      <c r="E2104" s="2">
        <v>29782255.510669671</v>
      </c>
      <c r="F2104" s="2">
        <v>29782255.510669671</v>
      </c>
    </row>
    <row r="2105" spans="1:6">
      <c r="A2105">
        <v>2133</v>
      </c>
      <c r="B2105" s="38">
        <v>40928</v>
      </c>
      <c r="C2105" t="s">
        <v>2918</v>
      </c>
      <c r="D2105" s="2">
        <v>24439675.291730087</v>
      </c>
      <c r="E2105" s="2">
        <v>20128087.282059427</v>
      </c>
      <c r="F2105" s="2">
        <v>38651558.992786713</v>
      </c>
    </row>
    <row r="2106" spans="1:6">
      <c r="A2106">
        <v>2134</v>
      </c>
      <c r="B2106" s="38">
        <v>36476</v>
      </c>
      <c r="C2106" t="s">
        <v>2919</v>
      </c>
      <c r="D2106" s="2">
        <v>32915145.573380865</v>
      </c>
      <c r="E2106" s="2">
        <v>26695063.182382647</v>
      </c>
      <c r="F2106" s="2">
        <v>26695063.182382647</v>
      </c>
    </row>
    <row r="2107" spans="1:6">
      <c r="A2107">
        <v>2135</v>
      </c>
      <c r="B2107" s="38">
        <v>38231</v>
      </c>
      <c r="C2107" t="s">
        <v>2920</v>
      </c>
      <c r="D2107" s="2">
        <v>29171242.759347022</v>
      </c>
      <c r="E2107" s="2">
        <v>20450120.510284357</v>
      </c>
      <c r="F2107" s="2">
        <v>24255065.218025275</v>
      </c>
    </row>
    <row r="2108" spans="1:6">
      <c r="A2108">
        <v>2136</v>
      </c>
      <c r="B2108" s="38">
        <v>42426</v>
      </c>
      <c r="C2108" t="s">
        <v>2921</v>
      </c>
      <c r="D2108" s="2">
        <v>23362977.677121691</v>
      </c>
      <c r="E2108" s="2">
        <v>16038571.423582207</v>
      </c>
      <c r="F2108" s="2">
        <v>43826571.224810332</v>
      </c>
    </row>
    <row r="2109" spans="1:6">
      <c r="A2109">
        <v>2137</v>
      </c>
      <c r="B2109" s="38">
        <v>31975</v>
      </c>
      <c r="C2109" t="s">
        <v>2923</v>
      </c>
      <c r="D2109" s="2">
        <v>48678550.087873466</v>
      </c>
      <c r="E2109" s="2">
        <v>33288371.438971885</v>
      </c>
      <c r="F2109" s="2">
        <v>33288371.438971885</v>
      </c>
    </row>
    <row r="2110" spans="1:6">
      <c r="A2110">
        <v>2138</v>
      </c>
      <c r="B2110" s="38">
        <v>36763</v>
      </c>
      <c r="C2110" t="s">
        <v>2924</v>
      </c>
      <c r="D2110" s="2">
        <v>32057980.324074071</v>
      </c>
      <c r="E2110" s="2">
        <v>18146563.326440971</v>
      </c>
      <c r="F2110" s="2">
        <v>18146563.326440971</v>
      </c>
    </row>
    <row r="2111" spans="1:6">
      <c r="A2111">
        <v>2139</v>
      </c>
      <c r="B2111" s="38">
        <v>35419</v>
      </c>
      <c r="C2111" t="s">
        <v>2925</v>
      </c>
      <c r="D2111" s="2">
        <v>34928240.857503153</v>
      </c>
      <c r="E2111" s="2">
        <v>19443344.383133672</v>
      </c>
      <c r="F2111" s="2">
        <v>19443344.383133672</v>
      </c>
    </row>
    <row r="2112" spans="1:6">
      <c r="A2112">
        <v>2140</v>
      </c>
      <c r="B2112" s="38">
        <v>37995</v>
      </c>
      <c r="C2112" t="s">
        <v>2926</v>
      </c>
      <c r="D2112" s="2">
        <v>29911549.67602592</v>
      </c>
      <c r="E2112" s="2">
        <v>15852489.284244062</v>
      </c>
      <c r="F2112" s="2">
        <v>15985740.036042118</v>
      </c>
    </row>
    <row r="2113" spans="1:6">
      <c r="A2113">
        <v>2141</v>
      </c>
      <c r="B2113" s="38">
        <v>39682</v>
      </c>
      <c r="C2113" t="s">
        <v>2927</v>
      </c>
      <c r="D2113" s="2">
        <v>25285134.604675788</v>
      </c>
      <c r="E2113" s="2">
        <v>12655015.284039143</v>
      </c>
      <c r="F2113" s="2">
        <v>12948622.969007604</v>
      </c>
    </row>
    <row r="2114" spans="1:6">
      <c r="A2114">
        <v>2142</v>
      </c>
      <c r="B2114" s="38">
        <v>36497</v>
      </c>
      <c r="C2114" t="s">
        <v>2928</v>
      </c>
      <c r="D2114" s="2">
        <v>32915145.573380865</v>
      </c>
      <c r="E2114" s="2">
        <v>15255664.797332143</v>
      </c>
      <c r="F2114" s="2">
        <v>15255664.797332143</v>
      </c>
    </row>
    <row r="2115" spans="1:6">
      <c r="A2115">
        <v>2143</v>
      </c>
      <c r="B2115" s="38">
        <v>33473</v>
      </c>
      <c r="C2115" t="s">
        <v>2930</v>
      </c>
      <c r="D2115" s="2">
        <v>40553579.795021966</v>
      </c>
      <c r="E2115" s="2">
        <v>12375057.114385067</v>
      </c>
      <c r="F2115" s="2">
        <v>12375057.114385067</v>
      </c>
    </row>
    <row r="2116" spans="1:6">
      <c r="A2116">
        <v>2144</v>
      </c>
      <c r="B2116" s="38">
        <v>39339</v>
      </c>
      <c r="C2116" t="s">
        <v>2931</v>
      </c>
      <c r="D2116" s="2">
        <v>26570190.41680656</v>
      </c>
      <c r="E2116" s="2">
        <v>7829820.3898172565</v>
      </c>
      <c r="F2116" s="2">
        <v>28290494.723727755</v>
      </c>
    </row>
    <row r="2117" spans="1:6">
      <c r="A2117">
        <v>2145</v>
      </c>
      <c r="B2117" s="38">
        <v>40081</v>
      </c>
      <c r="C2117" t="s">
        <v>2932</v>
      </c>
      <c r="D2117" s="2">
        <v>25650065.518662404</v>
      </c>
      <c r="E2117" s="2">
        <v>6818271.4204446012</v>
      </c>
      <c r="F2117" s="2">
        <v>56668616.145845011</v>
      </c>
    </row>
    <row r="2118" spans="1:6">
      <c r="A2118">
        <v>2146</v>
      </c>
      <c r="B2118" s="38">
        <v>39990</v>
      </c>
      <c r="C2118" t="s">
        <v>2933</v>
      </c>
      <c r="D2118" s="2">
        <v>25682887.251788419</v>
      </c>
      <c r="E2118" s="2">
        <v>3032430.9802404339</v>
      </c>
      <c r="F2118" s="2">
        <v>3032430.9802404339</v>
      </c>
    </row>
    <row r="2119" spans="1:6">
      <c r="A2119">
        <v>2147</v>
      </c>
      <c r="B2119" s="38">
        <v>41453</v>
      </c>
      <c r="C2119" t="s">
        <v>2934</v>
      </c>
      <c r="D2119" s="2">
        <v>23723871.967932027</v>
      </c>
      <c r="E2119" s="2">
        <v>37840.60726154584</v>
      </c>
      <c r="F2119" s="2">
        <v>14021296.219632212</v>
      </c>
    </row>
    <row r="2120" spans="1:6">
      <c r="A2120">
        <v>2148</v>
      </c>
      <c r="B2120" s="38">
        <v>39563</v>
      </c>
      <c r="C2120" t="s">
        <v>2935</v>
      </c>
      <c r="D2120" s="2">
        <v>25786898.981952582</v>
      </c>
      <c r="E2120" s="2">
        <v>11718.463833016018</v>
      </c>
      <c r="F2120" s="2">
        <v>5239647.8523295922</v>
      </c>
    </row>
    <row r="2121" spans="1:6">
      <c r="A2121">
        <v>2149</v>
      </c>
      <c r="B2121" s="38">
        <v>40178</v>
      </c>
      <c r="C2121" t="s">
        <v>2936</v>
      </c>
      <c r="D2121" s="2">
        <v>25652441.085626699</v>
      </c>
      <c r="E2121" s="2">
        <v>0</v>
      </c>
      <c r="F2121" s="2">
        <v>49292592.044820771</v>
      </c>
    </row>
    <row r="2122" spans="1:6">
      <c r="A2122">
        <v>2150</v>
      </c>
      <c r="B2122" s="38">
        <v>31952</v>
      </c>
      <c r="C2122" t="s">
        <v>2938</v>
      </c>
      <c r="D2122" s="2">
        <v>48170600.000000007</v>
      </c>
      <c r="E2122" s="2">
        <v>80891558.052854627</v>
      </c>
      <c r="F2122" s="2">
        <v>80891558.052854627</v>
      </c>
    </row>
    <row r="2123" spans="1:6">
      <c r="A2123">
        <v>2151</v>
      </c>
      <c r="B2123" s="38">
        <v>39255</v>
      </c>
      <c r="C2123">
        <v>1408</v>
      </c>
      <c r="D2123" s="2">
        <v>26009793.522500385</v>
      </c>
      <c r="E2123" s="2">
        <v>83214725.371889889</v>
      </c>
      <c r="F2123" s="2">
        <v>151739251.14522541</v>
      </c>
    </row>
    <row r="2124" spans="1:6">
      <c r="A2124">
        <v>2152</v>
      </c>
      <c r="B2124" s="38">
        <v>42118</v>
      </c>
      <c r="C2124" t="s">
        <v>2939</v>
      </c>
      <c r="D2124" s="2">
        <v>22904545.243217431</v>
      </c>
      <c r="E2124" s="2">
        <v>4275634.2157025179</v>
      </c>
      <c r="F2124" s="2">
        <v>31419588.863845583</v>
      </c>
    </row>
    <row r="2125" spans="1:6">
      <c r="A2125">
        <v>2153</v>
      </c>
      <c r="B2125" s="38">
        <v>33067</v>
      </c>
      <c r="C2125" t="s">
        <v>2941</v>
      </c>
      <c r="D2125" s="2">
        <v>40634708.588957056</v>
      </c>
      <c r="E2125" s="2">
        <v>401972031.77927911</v>
      </c>
      <c r="F2125" s="2">
        <v>956023871.16564417</v>
      </c>
    </row>
    <row r="2126" spans="1:6">
      <c r="A2126">
        <v>2154</v>
      </c>
      <c r="B2126" s="38">
        <v>35991</v>
      </c>
      <c r="C2126" t="s">
        <v>2943</v>
      </c>
      <c r="D2126" s="2">
        <v>32467928.921568632</v>
      </c>
      <c r="E2126" s="2">
        <v>260458686.56435665</v>
      </c>
      <c r="F2126" s="2">
        <v>531440962.37222433</v>
      </c>
    </row>
    <row r="2127" spans="1:6">
      <c r="A2127">
        <v>2155</v>
      </c>
      <c r="B2127" s="38">
        <v>34649</v>
      </c>
      <c r="C2127" t="s">
        <v>2944</v>
      </c>
      <c r="D2127" s="2">
        <v>35395898.463593863</v>
      </c>
      <c r="E2127" s="2">
        <v>233023036.29606551</v>
      </c>
      <c r="F2127" s="2">
        <v>305370069.47227794</v>
      </c>
    </row>
    <row r="2128" spans="1:6">
      <c r="A2128">
        <v>2156</v>
      </c>
      <c r="B2128" s="38">
        <v>39347</v>
      </c>
      <c r="C2128" t="s">
        <v>2946</v>
      </c>
      <c r="D2128" s="2">
        <v>25414964.746510621</v>
      </c>
      <c r="E2128" s="2">
        <v>104719129.91657153</v>
      </c>
      <c r="F2128" s="2">
        <v>169345671.21641803</v>
      </c>
    </row>
    <row r="2129" spans="1:6">
      <c r="A2129">
        <v>2157</v>
      </c>
      <c r="B2129" s="38">
        <v>37344</v>
      </c>
      <c r="C2129" t="s">
        <v>2947</v>
      </c>
      <c r="D2129" s="2">
        <v>29635156.599552572</v>
      </c>
      <c r="E2129" s="2">
        <v>101837271.48442952</v>
      </c>
      <c r="F2129" s="2">
        <v>108426303.70888144</v>
      </c>
    </row>
    <row r="2130" spans="1:6">
      <c r="A2130">
        <v>2158</v>
      </c>
      <c r="B2130" s="38">
        <v>34852</v>
      </c>
      <c r="C2130" t="s">
        <v>2948</v>
      </c>
      <c r="D2130" s="2">
        <v>34746006.557377048</v>
      </c>
      <c r="E2130" s="2">
        <v>112950765.60197377</v>
      </c>
      <c r="F2130" s="2">
        <v>277204614.78230166</v>
      </c>
    </row>
    <row r="2131" spans="1:6">
      <c r="A2131">
        <v>2159</v>
      </c>
      <c r="B2131" s="38">
        <v>41698</v>
      </c>
      <c r="C2131" t="s">
        <v>2949</v>
      </c>
      <c r="D2131" s="2">
        <v>22568972.787406139</v>
      </c>
      <c r="E2131" s="2">
        <v>61244050.901018403</v>
      </c>
      <c r="F2131" s="2">
        <v>72784724.885868117</v>
      </c>
    </row>
    <row r="2132" spans="1:6">
      <c r="A2132">
        <v>2160</v>
      </c>
      <c r="B2132" s="38">
        <v>37043</v>
      </c>
      <c r="C2132" t="s">
        <v>2950</v>
      </c>
      <c r="D2132" s="2">
        <v>29768348.314606745</v>
      </c>
      <c r="E2132" s="2">
        <v>75452247.985039324</v>
      </c>
      <c r="F2132" s="2">
        <v>75452247.985039324</v>
      </c>
    </row>
    <row r="2133" spans="1:6">
      <c r="A2133">
        <v>2161</v>
      </c>
      <c r="B2133" s="38">
        <v>41859</v>
      </c>
      <c r="C2133" t="s">
        <v>2951</v>
      </c>
      <c r="D2133" s="2">
        <v>22277575.971612599</v>
      </c>
      <c r="E2133" s="2">
        <v>54919734.419609673</v>
      </c>
      <c r="F2133" s="2">
        <v>95459907.195499718</v>
      </c>
    </row>
    <row r="2134" spans="1:6">
      <c r="A2134">
        <v>2162</v>
      </c>
      <c r="B2134" s="38">
        <v>30293</v>
      </c>
      <c r="C2134" t="s">
        <v>2952</v>
      </c>
      <c r="D2134" s="2">
        <v>54290635.245901644</v>
      </c>
      <c r="E2134" s="2">
        <v>130218282.47251026</v>
      </c>
      <c r="F2134" s="2">
        <v>315299993.53808403</v>
      </c>
    </row>
    <row r="2135" spans="1:6">
      <c r="A2135">
        <v>2163</v>
      </c>
      <c r="B2135" s="38">
        <v>37883</v>
      </c>
      <c r="C2135" t="s">
        <v>2953</v>
      </c>
      <c r="D2135" s="2">
        <v>28611047.516198706</v>
      </c>
      <c r="E2135" s="2">
        <v>67587994.592710584</v>
      </c>
      <c r="F2135" s="2">
        <v>124469055.04223004</v>
      </c>
    </row>
    <row r="2136" spans="1:6">
      <c r="A2136">
        <v>2164</v>
      </c>
      <c r="B2136" s="38">
        <v>34908</v>
      </c>
      <c r="C2136" t="s">
        <v>2954</v>
      </c>
      <c r="D2136" s="2">
        <v>34746006.557377048</v>
      </c>
      <c r="E2136" s="2">
        <v>79950139.398354098</v>
      </c>
      <c r="F2136" s="2">
        <v>174554039.07048526</v>
      </c>
    </row>
    <row r="2137" spans="1:6">
      <c r="A2137">
        <v>2165</v>
      </c>
      <c r="B2137" s="38">
        <v>41124</v>
      </c>
      <c r="C2137" t="s">
        <v>2955</v>
      </c>
      <c r="D2137" s="2">
        <v>23000212.692997195</v>
      </c>
      <c r="E2137" s="2">
        <v>51236802.263600424</v>
      </c>
      <c r="F2137" s="2">
        <v>80740882.32796827</v>
      </c>
    </row>
    <row r="2138" spans="1:6">
      <c r="A2138">
        <v>2166</v>
      </c>
      <c r="B2138" s="38">
        <v>37253</v>
      </c>
      <c r="C2138" t="s">
        <v>2956</v>
      </c>
      <c r="D2138" s="2">
        <v>29987357.102433503</v>
      </c>
      <c r="E2138" s="2">
        <v>54891714.054527447</v>
      </c>
      <c r="F2138" s="2">
        <v>126141024.34948501</v>
      </c>
    </row>
    <row r="2139" spans="1:6">
      <c r="A2139">
        <v>2167</v>
      </c>
      <c r="B2139" s="38">
        <v>38667</v>
      </c>
      <c r="C2139" t="s">
        <v>2957</v>
      </c>
      <c r="D2139" s="2">
        <v>26815617.408906881</v>
      </c>
      <c r="E2139" s="2">
        <v>43904555.838760123</v>
      </c>
      <c r="F2139" s="2">
        <v>70110727.397464573</v>
      </c>
    </row>
    <row r="2140" spans="1:6">
      <c r="A2140">
        <v>2168</v>
      </c>
      <c r="B2140" s="38">
        <v>40074</v>
      </c>
      <c r="C2140" t="s">
        <v>2958</v>
      </c>
      <c r="D2140" s="2">
        <v>24534845.278720558</v>
      </c>
      <c r="E2140" s="2">
        <v>37155593.109719455</v>
      </c>
      <c r="F2140" s="2">
        <v>46584051.999611057</v>
      </c>
    </row>
    <row r="2141" spans="1:6">
      <c r="A2141">
        <v>2169</v>
      </c>
      <c r="B2141" s="38">
        <v>41600</v>
      </c>
      <c r="C2141" t="s">
        <v>2959</v>
      </c>
      <c r="D2141" s="2">
        <v>22734752.369469989</v>
      </c>
      <c r="E2141" s="2">
        <v>31683788.508557554</v>
      </c>
      <c r="F2141" s="2">
        <v>72892648.743977115</v>
      </c>
    </row>
    <row r="2142" spans="1:6">
      <c r="A2142">
        <v>2170</v>
      </c>
      <c r="B2142" s="38">
        <v>42405</v>
      </c>
      <c r="C2142" t="s">
        <v>2960</v>
      </c>
      <c r="D2142" s="2">
        <v>22347196.038985964</v>
      </c>
      <c r="E2142" s="2">
        <v>30554940.225991208</v>
      </c>
      <c r="F2142" s="2">
        <v>65074501.580167107</v>
      </c>
    </row>
    <row r="2143" spans="1:6">
      <c r="A2143">
        <v>2171</v>
      </c>
      <c r="B2143" s="38">
        <v>37127</v>
      </c>
      <c r="C2143" t="s">
        <v>2961</v>
      </c>
      <c r="D2143" s="2">
        <v>29852202.816901412</v>
      </c>
      <c r="E2143" s="2">
        <v>40788131.246523947</v>
      </c>
      <c r="F2143" s="2">
        <v>45812818.744788736</v>
      </c>
    </row>
    <row r="2144" spans="1:6">
      <c r="A2144">
        <v>2172</v>
      </c>
      <c r="B2144" s="38">
        <v>34332</v>
      </c>
      <c r="C2144" t="s">
        <v>2963</v>
      </c>
      <c r="D2144" s="2">
        <v>36342702.331961587</v>
      </c>
      <c r="E2144" s="2">
        <v>42690082.493696839</v>
      </c>
      <c r="F2144" s="2">
        <v>42690082.493696839</v>
      </c>
    </row>
    <row r="2145" spans="1:6">
      <c r="A2145">
        <v>2173</v>
      </c>
      <c r="B2145" s="38">
        <v>39687</v>
      </c>
      <c r="C2145" t="s">
        <v>2965</v>
      </c>
      <c r="D2145" s="2">
        <v>24185780.926211622</v>
      </c>
      <c r="E2145" s="2">
        <v>25868705.617168598</v>
      </c>
      <c r="F2145" s="2">
        <v>30652427.716869172</v>
      </c>
    </row>
    <row r="2146" spans="1:6">
      <c r="A2146">
        <v>2174</v>
      </c>
      <c r="B2146" s="38">
        <v>38576</v>
      </c>
      <c r="C2146" t="s">
        <v>2966</v>
      </c>
      <c r="D2146" s="2">
        <v>26979460.285132386</v>
      </c>
      <c r="E2146" s="2">
        <v>27470184.782902241</v>
      </c>
      <c r="F2146" s="2">
        <v>55520619.270835035</v>
      </c>
    </row>
    <row r="2147" spans="1:6">
      <c r="A2147">
        <v>2175</v>
      </c>
      <c r="B2147" s="38">
        <v>39465</v>
      </c>
      <c r="C2147" t="s">
        <v>2967</v>
      </c>
      <c r="D2147" s="2">
        <v>25103117.301497061</v>
      </c>
      <c r="E2147" s="2">
        <v>23584199.559783019</v>
      </c>
      <c r="F2147" s="2">
        <v>28576540.935289934</v>
      </c>
    </row>
    <row r="2148" spans="1:6">
      <c r="A2148">
        <v>2176</v>
      </c>
      <c r="B2148" s="38">
        <v>41605</v>
      </c>
      <c r="C2148" t="s">
        <v>2969</v>
      </c>
      <c r="D2148" s="2">
        <v>22734752.369469989</v>
      </c>
      <c r="E2148" s="2">
        <v>20831741.989179172</v>
      </c>
      <c r="F2148" s="2">
        <v>53421875.169095851</v>
      </c>
    </row>
    <row r="2149" spans="1:6">
      <c r="A2149">
        <v>2177</v>
      </c>
      <c r="B2149" s="38">
        <v>39710</v>
      </c>
      <c r="C2149" t="s">
        <v>2970</v>
      </c>
      <c r="D2149" s="2">
        <v>24219276.634839088</v>
      </c>
      <c r="E2149" s="2">
        <v>21498573.36953054</v>
      </c>
      <c r="F2149" s="2">
        <v>34141858.127445921</v>
      </c>
    </row>
    <row r="2150" spans="1:6">
      <c r="A2150">
        <v>2178</v>
      </c>
      <c r="B2150" s="38">
        <v>36931</v>
      </c>
      <c r="C2150" t="s">
        <v>2971</v>
      </c>
      <c r="D2150" s="2">
        <v>30140875.995449375</v>
      </c>
      <c r="E2150" s="2">
        <v>26512420.070290104</v>
      </c>
      <c r="F2150" s="2">
        <v>35447234.756120592</v>
      </c>
    </row>
    <row r="2151" spans="1:6">
      <c r="A2151">
        <v>2179</v>
      </c>
      <c r="B2151" s="38">
        <v>36343</v>
      </c>
      <c r="C2151" t="s">
        <v>2972</v>
      </c>
      <c r="D2151" s="2">
        <v>31786238.752249554</v>
      </c>
      <c r="E2151" s="2">
        <v>27868050.239292145</v>
      </c>
      <c r="F2151" s="2">
        <v>27868050.239292145</v>
      </c>
    </row>
    <row r="2152" spans="1:6">
      <c r="A2152">
        <v>2180</v>
      </c>
      <c r="B2152" s="38">
        <v>37148</v>
      </c>
      <c r="C2152" t="s">
        <v>2974</v>
      </c>
      <c r="D2152" s="2">
        <v>29718261.35726304</v>
      </c>
      <c r="E2152" s="2">
        <v>24249332.645221535</v>
      </c>
      <c r="F2152" s="2">
        <v>30882386.441979807</v>
      </c>
    </row>
    <row r="2153" spans="1:6">
      <c r="A2153">
        <v>2181</v>
      </c>
      <c r="B2153" s="38">
        <v>42251</v>
      </c>
      <c r="C2153" t="s">
        <v>2975</v>
      </c>
      <c r="D2153" s="2">
        <v>22268868.856248293</v>
      </c>
      <c r="E2153" s="2">
        <v>16225573.592678981</v>
      </c>
      <c r="F2153" s="2">
        <v>70550302.028767154</v>
      </c>
    </row>
    <row r="2154" spans="1:6">
      <c r="A2154">
        <v>2182</v>
      </c>
      <c r="B2154" s="38">
        <v>29385</v>
      </c>
      <c r="C2154" t="s">
        <v>6962</v>
      </c>
      <c r="D2154" s="2">
        <v>64072140.266021766</v>
      </c>
      <c r="E2154" s="2">
        <v>45773218.552406289</v>
      </c>
      <c r="F2154" s="2">
        <v>45773218.552406289</v>
      </c>
    </row>
    <row r="2155" spans="1:6">
      <c r="A2155">
        <v>2183</v>
      </c>
      <c r="B2155" s="38">
        <v>36992</v>
      </c>
      <c r="C2155" t="s">
        <v>2977</v>
      </c>
      <c r="D2155" s="2">
        <v>29953453.928773317</v>
      </c>
      <c r="E2155" s="2">
        <v>19405522.125438102</v>
      </c>
      <c r="F2155" s="2">
        <v>19405522.125438102</v>
      </c>
    </row>
    <row r="2156" spans="1:6">
      <c r="A2156">
        <v>2184</v>
      </c>
      <c r="B2156" s="38">
        <v>41143</v>
      </c>
      <c r="C2156" t="s">
        <v>2979</v>
      </c>
      <c r="D2156" s="2">
        <v>23000212.692997195</v>
      </c>
      <c r="E2156" s="2">
        <v>14374401.108173924</v>
      </c>
      <c r="F2156" s="2">
        <v>17999710.314807341</v>
      </c>
    </row>
    <row r="2157" spans="1:6">
      <c r="A2157">
        <v>2185</v>
      </c>
      <c r="B2157" s="38">
        <v>36826</v>
      </c>
      <c r="C2157" t="s">
        <v>2980</v>
      </c>
      <c r="D2157" s="2">
        <v>30452678.160919543</v>
      </c>
      <c r="E2157" s="2">
        <v>18764369.987149425</v>
      </c>
      <c r="F2157" s="2">
        <v>18764369.987149425</v>
      </c>
    </row>
    <row r="2158" spans="1:6">
      <c r="A2158">
        <v>2186</v>
      </c>
      <c r="B2158" s="38">
        <v>38261</v>
      </c>
      <c r="C2158" t="s">
        <v>2981</v>
      </c>
      <c r="D2158" s="2">
        <v>27756762.702985857</v>
      </c>
      <c r="E2158" s="2">
        <v>16130102.043944474</v>
      </c>
      <c r="F2158" s="2">
        <v>25277217.025610268</v>
      </c>
    </row>
    <row r="2159" spans="1:6">
      <c r="A2159">
        <v>2187</v>
      </c>
      <c r="B2159" s="38">
        <v>41612</v>
      </c>
      <c r="C2159" t="s">
        <v>2982</v>
      </c>
      <c r="D2159" s="2">
        <v>22736703.440049089</v>
      </c>
      <c r="E2159" s="2">
        <v>11710279.701680765</v>
      </c>
      <c r="F2159" s="2">
        <v>15951218.50715944</v>
      </c>
    </row>
    <row r="2160" spans="1:6">
      <c r="A2160">
        <v>2188</v>
      </c>
      <c r="B2160" s="38">
        <v>34278</v>
      </c>
      <c r="C2160" t="s">
        <v>2983</v>
      </c>
      <c r="D2160" s="2">
        <v>36342702.331961587</v>
      </c>
      <c r="E2160" s="2">
        <v>17669508.005006857</v>
      </c>
      <c r="F2160" s="2">
        <v>17669508.005006857</v>
      </c>
    </row>
    <row r="2161" spans="1:6">
      <c r="A2161">
        <v>2189</v>
      </c>
      <c r="B2161" s="38">
        <v>36399</v>
      </c>
      <c r="C2161" t="s">
        <v>2984</v>
      </c>
      <c r="D2161" s="2">
        <v>31710149.611011375</v>
      </c>
      <c r="E2161" s="2">
        <v>14152516.514518254</v>
      </c>
      <c r="F2161" s="2">
        <v>14152516.514518254</v>
      </c>
    </row>
    <row r="2162" spans="1:6">
      <c r="A2162">
        <v>2190</v>
      </c>
      <c r="B2162" s="38">
        <v>37155</v>
      </c>
      <c r="C2162" t="s">
        <v>2986</v>
      </c>
      <c r="D2162" s="2">
        <v>29718261.35726304</v>
      </c>
      <c r="E2162" s="2">
        <v>8169402.8066348853</v>
      </c>
      <c r="F2162" s="2">
        <v>8169402.8066348853</v>
      </c>
    </row>
    <row r="2163" spans="1:6">
      <c r="A2163">
        <v>2191</v>
      </c>
      <c r="B2163" s="38">
        <v>25569</v>
      </c>
      <c r="C2163" t="s">
        <v>2987</v>
      </c>
      <c r="D2163" s="2">
        <v>140178994.70899472</v>
      </c>
      <c r="E2163" s="2">
        <v>31858862.433862437</v>
      </c>
      <c r="F2163" s="2">
        <v>31858862.433862437</v>
      </c>
    </row>
    <row r="2164" spans="1:6">
      <c r="A2164">
        <v>2192</v>
      </c>
      <c r="B2164" s="38">
        <v>38679</v>
      </c>
      <c r="C2164" t="s">
        <v>2988</v>
      </c>
      <c r="D2164" s="2">
        <v>26815617.408906881</v>
      </c>
      <c r="E2164" s="2">
        <v>5893420.5994180162</v>
      </c>
      <c r="F2164" s="2">
        <v>11516848.154954454</v>
      </c>
    </row>
    <row r="2165" spans="1:6">
      <c r="A2165">
        <v>2193</v>
      </c>
      <c r="B2165" s="38">
        <v>39178</v>
      </c>
      <c r="C2165" t="s">
        <v>2989</v>
      </c>
      <c r="D2165" s="2">
        <v>25636792.042034779</v>
      </c>
      <c r="E2165" s="2">
        <v>5125647.735192514</v>
      </c>
      <c r="F2165" s="2">
        <v>31741091.684787553</v>
      </c>
    </row>
    <row r="2166" spans="1:6">
      <c r="A2166">
        <v>2194</v>
      </c>
      <c r="B2166" s="38">
        <v>41943</v>
      </c>
      <c r="C2166" t="s">
        <v>2991</v>
      </c>
      <c r="D2166" s="2">
        <v>22316889.3961665</v>
      </c>
      <c r="E2166" s="2">
        <v>3289161.5564011745</v>
      </c>
      <c r="F2166" s="2">
        <v>19845374.033462074</v>
      </c>
    </row>
    <row r="2167" spans="1:6">
      <c r="A2167">
        <v>2195</v>
      </c>
      <c r="B2167" s="38">
        <v>40459</v>
      </c>
      <c r="C2167" t="s">
        <v>2992</v>
      </c>
      <c r="D2167" s="2">
        <v>24227249.65822478</v>
      </c>
      <c r="E2167" s="2">
        <v>1993327.8003118269</v>
      </c>
      <c r="F2167" s="2">
        <v>4476557.0184398592</v>
      </c>
    </row>
    <row r="2168" spans="1:6">
      <c r="A2168">
        <v>2196</v>
      </c>
      <c r="B2168" s="38">
        <v>38779</v>
      </c>
      <c r="C2168" t="s">
        <v>2993</v>
      </c>
      <c r="D2168" s="2">
        <v>26520350.35035035</v>
      </c>
      <c r="E2168" s="2">
        <v>1271001.0507157156</v>
      </c>
      <c r="F2168" s="2">
        <v>27887444.274149146</v>
      </c>
    </row>
    <row r="2169" spans="1:6">
      <c r="A2169">
        <v>2197</v>
      </c>
      <c r="B2169" s="38">
        <v>41639</v>
      </c>
      <c r="C2169" t="s">
        <v>2994</v>
      </c>
      <c r="D2169" s="2">
        <v>22736703.440049089</v>
      </c>
      <c r="E2169" s="2">
        <v>0</v>
      </c>
      <c r="F2169" s="2">
        <v>31058238.717887659</v>
      </c>
    </row>
    <row r="2170" spans="1:6">
      <c r="A2170">
        <v>2199</v>
      </c>
      <c r="B2170" s="38">
        <v>28300</v>
      </c>
      <c r="C2170" t="s">
        <v>2997</v>
      </c>
      <c r="D2170" s="2">
        <v>85707163.097199351</v>
      </c>
      <c r="E2170" s="2">
        <v>47615090.609555192</v>
      </c>
      <c r="F2170" s="2">
        <v>47615090.609555192</v>
      </c>
    </row>
    <row r="2171" spans="1:6">
      <c r="A2171">
        <v>2200</v>
      </c>
      <c r="B2171" s="38">
        <v>39290</v>
      </c>
      <c r="C2171" t="s">
        <v>2998</v>
      </c>
      <c r="D2171" s="2">
        <v>24975755.044431321</v>
      </c>
      <c r="E2171" s="2">
        <v>735088.50378062308</v>
      </c>
      <c r="F2171" s="2">
        <v>914799.46788990824</v>
      </c>
    </row>
    <row r="2172" spans="1:6">
      <c r="A2172">
        <v>2201</v>
      </c>
      <c r="B2172" s="38">
        <v>39360</v>
      </c>
      <c r="C2172" t="s">
        <v>2999</v>
      </c>
      <c r="D2172" s="2">
        <v>24784333.480108742</v>
      </c>
      <c r="E2172" s="2">
        <v>56524282.944758199</v>
      </c>
      <c r="F2172" s="2">
        <v>107192416.36818451</v>
      </c>
    </row>
    <row r="2173" spans="1:6">
      <c r="A2173">
        <v>2202</v>
      </c>
      <c r="B2173" s="38">
        <v>36350</v>
      </c>
      <c r="C2173" t="s">
        <v>3000</v>
      </c>
      <c r="D2173" s="2">
        <v>31063824.235152975</v>
      </c>
      <c r="E2173" s="2">
        <v>35281596.603521302</v>
      </c>
      <c r="F2173" s="2">
        <v>35281596.603521302</v>
      </c>
    </row>
    <row r="2174" spans="1:6">
      <c r="A2174">
        <v>2203</v>
      </c>
      <c r="B2174" s="38">
        <v>35419</v>
      </c>
      <c r="C2174" t="s">
        <v>3001</v>
      </c>
      <c r="D2174" s="2">
        <v>32650312.105926864</v>
      </c>
      <c r="E2174" s="2">
        <v>33913569.38611602</v>
      </c>
      <c r="F2174" s="2">
        <v>33913569.38611602</v>
      </c>
    </row>
    <row r="2175" spans="1:6">
      <c r="A2175">
        <v>2204</v>
      </c>
      <c r="B2175" s="38">
        <v>41082</v>
      </c>
      <c r="C2175" t="s">
        <v>3002</v>
      </c>
      <c r="D2175" s="2">
        <v>22565733.97014093</v>
      </c>
      <c r="E2175" s="2">
        <v>17511379.009125058</v>
      </c>
      <c r="F2175" s="2">
        <v>78049916.688227192</v>
      </c>
    </row>
    <row r="2176" spans="1:6">
      <c r="A2176">
        <v>2205</v>
      </c>
      <c r="B2176" s="38">
        <v>41229</v>
      </c>
      <c r="C2176" t="s">
        <v>3003</v>
      </c>
      <c r="D2176" s="2">
        <v>21969815.959447663</v>
      </c>
      <c r="E2176" s="2">
        <v>138193236.99043095</v>
      </c>
      <c r="F2176" s="2">
        <v>247330384.90150335</v>
      </c>
    </row>
    <row r="2177" spans="1:6">
      <c r="A2177">
        <v>2206</v>
      </c>
      <c r="B2177" s="38">
        <v>36341</v>
      </c>
      <c r="C2177" t="s">
        <v>3004</v>
      </c>
      <c r="D2177" s="2">
        <v>30432689.530685924</v>
      </c>
      <c r="E2177" s="2">
        <v>75411629.334290028</v>
      </c>
      <c r="F2177" s="2">
        <v>75411629.334290028</v>
      </c>
    </row>
    <row r="2178" spans="1:6">
      <c r="A2178">
        <v>2207</v>
      </c>
      <c r="B2178" s="38">
        <v>30120</v>
      </c>
      <c r="C2178" t="s">
        <v>3006</v>
      </c>
      <c r="D2178" s="2">
        <v>52143432.989690728</v>
      </c>
      <c r="E2178" s="2">
        <v>113686886.79546392</v>
      </c>
      <c r="F2178" s="2">
        <v>113686886.79546392</v>
      </c>
    </row>
    <row r="2179" spans="1:6">
      <c r="A2179">
        <v>2208</v>
      </c>
      <c r="B2179" s="38">
        <v>40284</v>
      </c>
      <c r="C2179" t="s">
        <v>6963</v>
      </c>
      <c r="D2179" s="2">
        <v>23200477.961919006</v>
      </c>
      <c r="E2179" s="2">
        <v>47217775.151443295</v>
      </c>
      <c r="F2179" s="2">
        <v>54109295.945346296</v>
      </c>
    </row>
    <row r="2180" spans="1:6">
      <c r="A2180">
        <v>2209</v>
      </c>
      <c r="B2180" s="38">
        <v>34047</v>
      </c>
      <c r="C2180" t="s">
        <v>3009</v>
      </c>
      <c r="D2180" s="2">
        <v>35222235.376044571</v>
      </c>
      <c r="E2180" s="2">
        <v>70903381.256803617</v>
      </c>
      <c r="F2180" s="2">
        <v>70903381.256803617</v>
      </c>
    </row>
    <row r="2181" spans="1:6">
      <c r="A2181">
        <v>2210</v>
      </c>
      <c r="B2181" s="38">
        <v>37148</v>
      </c>
      <c r="C2181" t="s">
        <v>3010</v>
      </c>
      <c r="D2181" s="2">
        <v>28367431.295569263</v>
      </c>
      <c r="E2181" s="2">
        <v>54334071.496561974</v>
      </c>
      <c r="F2181" s="2">
        <v>59069853.402579919</v>
      </c>
    </row>
    <row r="2182" spans="1:6">
      <c r="A2182">
        <v>2211</v>
      </c>
      <c r="B2182" s="38">
        <v>40487</v>
      </c>
      <c r="C2182" t="s">
        <v>3011</v>
      </c>
      <c r="D2182" s="2">
        <v>23116287.25383107</v>
      </c>
      <c r="E2182" s="2">
        <v>41531930.331823602</v>
      </c>
      <c r="F2182" s="2">
        <v>41849146.33560326</v>
      </c>
    </row>
    <row r="2183" spans="1:6">
      <c r="A2183">
        <v>2212</v>
      </c>
      <c r="B2183" s="38">
        <v>39087</v>
      </c>
      <c r="C2183" t="s">
        <v>3012</v>
      </c>
      <c r="D2183" s="2">
        <v>24987713.421863884</v>
      </c>
      <c r="E2183" s="2">
        <v>43556680.590990834</v>
      </c>
      <c r="F2183" s="2">
        <v>51918053.787630424</v>
      </c>
    </row>
    <row r="2184" spans="1:6">
      <c r="A2184">
        <v>2213</v>
      </c>
      <c r="B2184" s="38">
        <v>37540</v>
      </c>
      <c r="C2184" t="s">
        <v>3013</v>
      </c>
      <c r="D2184" s="2">
        <v>27898030.888030887</v>
      </c>
      <c r="E2184" s="2">
        <v>33605764.750639826</v>
      </c>
      <c r="F2184" s="2">
        <v>58358604.848295644</v>
      </c>
    </row>
    <row r="2185" spans="1:6">
      <c r="A2185">
        <v>2214</v>
      </c>
      <c r="B2185" s="38">
        <v>39521</v>
      </c>
      <c r="C2185" t="s">
        <v>3014</v>
      </c>
      <c r="D2185" s="2">
        <v>23687352.478363495</v>
      </c>
      <c r="E2185" s="2">
        <v>28031073.753634185</v>
      </c>
      <c r="F2185" s="2">
        <v>44351523.126957588</v>
      </c>
    </row>
    <row r="2186" spans="1:6">
      <c r="A2186">
        <v>2215</v>
      </c>
      <c r="B2186" s="38">
        <v>40886</v>
      </c>
      <c r="C2186" t="s">
        <v>3015</v>
      </c>
      <c r="D2186" s="2">
        <v>22412674.146548975</v>
      </c>
      <c r="E2186" s="2">
        <v>25773927.435521469</v>
      </c>
      <c r="F2186" s="2">
        <v>86932157.679211438</v>
      </c>
    </row>
    <row r="2187" spans="1:6">
      <c r="A2187">
        <v>2216</v>
      </c>
      <c r="B2187" s="38">
        <v>36469</v>
      </c>
      <c r="C2187" t="s">
        <v>3016</v>
      </c>
      <c r="D2187" s="2">
        <v>30052959.001782529</v>
      </c>
      <c r="E2187" s="2">
        <v>31099089.624795008</v>
      </c>
      <c r="F2187" s="2">
        <v>52782123.520106949</v>
      </c>
    </row>
    <row r="2188" spans="1:6">
      <c r="A2188">
        <v>2217</v>
      </c>
      <c r="B2188" s="38">
        <v>36231</v>
      </c>
      <c r="C2188" t="s">
        <v>3017</v>
      </c>
      <c r="D2188" s="2">
        <v>30654018.181818184</v>
      </c>
      <c r="E2188" s="2">
        <v>25924897.261406064</v>
      </c>
      <c r="F2188" s="2">
        <v>25924897.261406064</v>
      </c>
    </row>
    <row r="2189" spans="1:6">
      <c r="A2189">
        <v>2218</v>
      </c>
      <c r="B2189" s="38">
        <v>39661</v>
      </c>
      <c r="C2189" t="s">
        <v>3018</v>
      </c>
      <c r="D2189" s="2">
        <v>23086427.247747459</v>
      </c>
      <c r="E2189" s="2">
        <v>17908325.208142005</v>
      </c>
      <c r="F2189" s="2">
        <v>19337484.990145419</v>
      </c>
    </row>
    <row r="2190" spans="1:6">
      <c r="A2190">
        <v>2219</v>
      </c>
      <c r="B2190" s="38">
        <v>39969</v>
      </c>
      <c r="C2190" t="s">
        <v>3019</v>
      </c>
      <c r="D2190" s="2">
        <v>23449592.708154645</v>
      </c>
      <c r="E2190" s="2">
        <v>10554489.714260546</v>
      </c>
      <c r="F2190" s="2">
        <v>11287088.489881452</v>
      </c>
    </row>
    <row r="2191" spans="1:6">
      <c r="A2191">
        <v>2220</v>
      </c>
      <c r="B2191" s="38">
        <v>37526</v>
      </c>
      <c r="C2191" t="s">
        <v>3020</v>
      </c>
      <c r="D2191" s="2">
        <v>27944270.718232043</v>
      </c>
      <c r="E2191" s="2">
        <v>9089814.8415524866</v>
      </c>
      <c r="F2191" s="2">
        <v>9089814.8415524866</v>
      </c>
    </row>
    <row r="2192" spans="1:6">
      <c r="A2192">
        <v>2221</v>
      </c>
      <c r="B2192" s="38">
        <v>40669</v>
      </c>
      <c r="C2192" t="s">
        <v>3021</v>
      </c>
      <c r="D2192" s="2">
        <v>22383711.56467402</v>
      </c>
      <c r="E2192" s="2">
        <v>1034784.0631605034</v>
      </c>
      <c r="F2192" s="2">
        <v>5378526.6255421219</v>
      </c>
    </row>
    <row r="2193" spans="1:6">
      <c r="A2193">
        <v>2222</v>
      </c>
      <c r="B2193" s="38">
        <v>36455</v>
      </c>
      <c r="C2193" t="s">
        <v>3022</v>
      </c>
      <c r="D2193" s="2">
        <v>30070826.397146255</v>
      </c>
      <c r="E2193" s="2">
        <v>24910.0998097503</v>
      </c>
      <c r="F2193" s="2">
        <v>24910.0998097503</v>
      </c>
    </row>
    <row r="2194" spans="1:6">
      <c r="A2194">
        <v>2224</v>
      </c>
      <c r="B2194" s="38">
        <v>36273</v>
      </c>
      <c r="C2194" t="s">
        <v>3024</v>
      </c>
      <c r="D2194" s="2">
        <v>29997936.823104698</v>
      </c>
      <c r="E2194" s="2">
        <v>4116263.2713658251</v>
      </c>
      <c r="F2194" s="2">
        <v>4116263.2713658251</v>
      </c>
    </row>
    <row r="2195" spans="1:6">
      <c r="A2195">
        <v>2225</v>
      </c>
      <c r="B2195" s="38">
        <v>30155</v>
      </c>
      <c r="C2195" t="s">
        <v>3026</v>
      </c>
      <c r="D2195" s="2">
        <v>50640887.179487184</v>
      </c>
      <c r="E2195" s="2">
        <v>172183060.27036923</v>
      </c>
      <c r="F2195" s="2">
        <v>172183060.27036923</v>
      </c>
    </row>
    <row r="2196" spans="1:6">
      <c r="A2196">
        <v>2226</v>
      </c>
      <c r="B2196" s="38">
        <v>38940</v>
      </c>
      <c r="C2196" t="s">
        <v>3027</v>
      </c>
      <c r="D2196" s="2">
        <v>24215235.409514468</v>
      </c>
      <c r="E2196" s="2">
        <v>23936979.911270231</v>
      </c>
      <c r="F2196" s="2">
        <v>35722120.373001471</v>
      </c>
    </row>
    <row r="2197" spans="1:6">
      <c r="A2197">
        <v>2227</v>
      </c>
      <c r="B2197" s="38">
        <v>29749</v>
      </c>
      <c r="C2197" t="s">
        <v>3028</v>
      </c>
      <c r="D2197" s="2">
        <v>53168432.671081677</v>
      </c>
      <c r="E2197" s="2">
        <v>659713835.48855412</v>
      </c>
      <c r="F2197" s="2">
        <v>1036587636.7909824</v>
      </c>
    </row>
    <row r="2198" spans="1:6">
      <c r="A2198">
        <v>2228</v>
      </c>
      <c r="B2198" s="38">
        <v>33555</v>
      </c>
      <c r="C2198" t="s">
        <v>3030</v>
      </c>
      <c r="D2198" s="2">
        <v>34956894.049346879</v>
      </c>
      <c r="E2198" s="2">
        <v>382693437.85286641</v>
      </c>
      <c r="F2198" s="2">
        <v>789014895.83544981</v>
      </c>
    </row>
    <row r="2199" spans="1:6">
      <c r="A2199">
        <v>2229</v>
      </c>
      <c r="B2199" s="38">
        <v>33928</v>
      </c>
      <c r="C2199" t="s">
        <v>3032</v>
      </c>
      <c r="D2199" s="2">
        <v>33922957.746478878</v>
      </c>
      <c r="E2199" s="2">
        <v>294426706.23343664</v>
      </c>
      <c r="F2199" s="2">
        <v>608908356.38767612</v>
      </c>
    </row>
    <row r="2200" spans="1:6">
      <c r="A2200">
        <v>2230</v>
      </c>
      <c r="B2200" s="38">
        <v>28445</v>
      </c>
      <c r="C2200" t="s">
        <v>3034</v>
      </c>
      <c r="D2200" s="2">
        <v>77820032.310177714</v>
      </c>
      <c r="E2200" s="2">
        <v>645906268.17447495</v>
      </c>
      <c r="F2200" s="2">
        <v>1313991245.5573506</v>
      </c>
    </row>
    <row r="2201" spans="1:6">
      <c r="A2201">
        <v>2231</v>
      </c>
      <c r="B2201" s="38">
        <v>31917</v>
      </c>
      <c r="C2201" t="s">
        <v>3036</v>
      </c>
      <c r="D2201" s="2">
        <v>42591158.267020345</v>
      </c>
      <c r="E2201" s="2">
        <v>327238593.41916895</v>
      </c>
      <c r="F2201" s="2">
        <v>589174216.76134408</v>
      </c>
    </row>
    <row r="2202" spans="1:6">
      <c r="A2202">
        <v>2232</v>
      </c>
      <c r="B2202" s="38">
        <v>41474</v>
      </c>
      <c r="C2202" t="s">
        <v>3037</v>
      </c>
      <c r="D2202" s="2">
        <v>20621329.132348157</v>
      </c>
      <c r="E2202" s="2">
        <v>141668676.51960224</v>
      </c>
      <c r="F2202" s="2">
        <v>327879278.58470613</v>
      </c>
    </row>
    <row r="2203" spans="1:6">
      <c r="A2203">
        <v>2233</v>
      </c>
      <c r="B2203" s="38">
        <v>37687</v>
      </c>
      <c r="C2203" t="s">
        <v>3038</v>
      </c>
      <c r="D2203" s="2">
        <v>26151248.642779592</v>
      </c>
      <c r="E2203" s="2">
        <v>173481371.32413685</v>
      </c>
      <c r="F2203" s="2">
        <v>215323369.1525842</v>
      </c>
    </row>
    <row r="2204" spans="1:6">
      <c r="A2204">
        <v>2234</v>
      </c>
      <c r="B2204" s="38">
        <v>33283</v>
      </c>
      <c r="C2204" t="s">
        <v>3040</v>
      </c>
      <c r="D2204" s="2">
        <v>35734866.46884273</v>
      </c>
      <c r="E2204" s="2">
        <v>233575087.00851631</v>
      </c>
      <c r="F2204" s="2">
        <v>492652868.90762609</v>
      </c>
    </row>
    <row r="2205" spans="1:6">
      <c r="A2205">
        <v>2235</v>
      </c>
      <c r="B2205" s="38">
        <v>33648</v>
      </c>
      <c r="C2205" t="s">
        <v>3042</v>
      </c>
      <c r="D2205" s="2">
        <v>34755122.65512266</v>
      </c>
      <c r="E2205" s="2">
        <v>211480269.38325399</v>
      </c>
      <c r="F2205" s="2">
        <v>318178495.93448055</v>
      </c>
    </row>
    <row r="2206" spans="1:6">
      <c r="A2206">
        <v>2236</v>
      </c>
      <c r="B2206" s="38">
        <v>40466</v>
      </c>
      <c r="C2206" t="s">
        <v>3043</v>
      </c>
      <c r="D2206" s="2">
        <v>22024772.416567981</v>
      </c>
      <c r="E2206" s="2">
        <v>129097864.338218</v>
      </c>
      <c r="F2206" s="2">
        <v>189067025.89915001</v>
      </c>
    </row>
    <row r="2207" spans="1:6">
      <c r="A2207">
        <v>2237</v>
      </c>
      <c r="B2207" s="38">
        <v>42580</v>
      </c>
      <c r="C2207" t="s">
        <v>3046</v>
      </c>
      <c r="D2207" s="2">
        <v>20017120.512618069</v>
      </c>
      <c r="E2207" s="2">
        <v>112968315.06306748</v>
      </c>
      <c r="F2207" s="2">
        <v>175521816.66499895</v>
      </c>
    </row>
    <row r="2208" spans="1:6">
      <c r="A2208">
        <v>2238</v>
      </c>
      <c r="B2208" s="38">
        <v>28657</v>
      </c>
      <c r="C2208" t="s">
        <v>3045</v>
      </c>
      <c r="D2208" s="2">
        <v>73881288.343558282</v>
      </c>
      <c r="E2208" s="2">
        <v>380201886.91300613</v>
      </c>
      <c r="F2208" s="2">
        <v>771691445.71668708</v>
      </c>
    </row>
    <row r="2209" spans="1:6">
      <c r="A2209">
        <v>2239</v>
      </c>
      <c r="B2209" s="38">
        <v>39724</v>
      </c>
      <c r="C2209" t="s">
        <v>3047</v>
      </c>
      <c r="D2209" s="2">
        <v>22242200.089577183</v>
      </c>
      <c r="E2209" s="2">
        <v>105110412.0315367</v>
      </c>
      <c r="F2209" s="2">
        <v>171507567.50520146</v>
      </c>
    </row>
    <row r="2210" spans="1:6">
      <c r="A2210">
        <v>2240</v>
      </c>
      <c r="B2210" s="38">
        <v>41822</v>
      </c>
      <c r="C2210" t="s">
        <v>3048</v>
      </c>
      <c r="D2210" s="2">
        <v>20218509.968520463</v>
      </c>
      <c r="E2210" s="2">
        <v>85448914.474274933</v>
      </c>
      <c r="F2210" s="2">
        <v>94957606.925834224</v>
      </c>
    </row>
    <row r="2211" spans="1:6">
      <c r="A2211">
        <v>2241</v>
      </c>
      <c r="B2211" s="38">
        <v>38373</v>
      </c>
      <c r="C2211" t="s">
        <v>3050</v>
      </c>
      <c r="D2211" s="2">
        <v>25259884.63555323</v>
      </c>
      <c r="E2211" s="2">
        <v>104417287.78969063</v>
      </c>
      <c r="F2211" s="2">
        <v>123918010.92691664</v>
      </c>
    </row>
    <row r="2212" spans="1:6">
      <c r="A2212">
        <v>2242</v>
      </c>
      <c r="B2212" s="38">
        <v>40863</v>
      </c>
      <c r="C2212" t="s">
        <v>3052</v>
      </c>
      <c r="D2212" s="2">
        <v>21292755.160677191</v>
      </c>
      <c r="E2212" s="2">
        <v>87965653.236675084</v>
      </c>
      <c r="F2212" s="2">
        <v>186852230.70945501</v>
      </c>
    </row>
    <row r="2213" spans="1:6">
      <c r="A2213">
        <v>2243</v>
      </c>
      <c r="B2213" s="38">
        <v>37897</v>
      </c>
      <c r="C2213" t="s">
        <v>3053</v>
      </c>
      <c r="D2213" s="2">
        <v>26038162.162162162</v>
      </c>
      <c r="E2213" s="2">
        <v>105794585.21070811</v>
      </c>
      <c r="F2213" s="2">
        <v>171780659.80248109</v>
      </c>
    </row>
    <row r="2214" spans="1:6">
      <c r="A2214">
        <v>2244</v>
      </c>
      <c r="B2214" s="38">
        <v>39185</v>
      </c>
      <c r="C2214" t="s">
        <v>3055</v>
      </c>
      <c r="D2214" s="2">
        <v>23306174.583667979</v>
      </c>
      <c r="E2214" s="2">
        <v>94179055.885846168</v>
      </c>
      <c r="F2214" s="2">
        <v>138132931.47978577</v>
      </c>
    </row>
    <row r="2215" spans="1:6">
      <c r="A2215">
        <v>2245</v>
      </c>
      <c r="B2215" s="38">
        <v>34929</v>
      </c>
      <c r="C2215" t="s">
        <v>3057</v>
      </c>
      <c r="D2215" s="2">
        <v>31504643.557880968</v>
      </c>
      <c r="E2215" s="2">
        <v>110948685.56331588</v>
      </c>
      <c r="F2215" s="2">
        <v>192388189.16043818</v>
      </c>
    </row>
    <row r="2216" spans="1:6">
      <c r="A2216">
        <v>2246</v>
      </c>
      <c r="B2216" s="38">
        <v>38161</v>
      </c>
      <c r="C2216" t="s">
        <v>3059</v>
      </c>
      <c r="D2216" s="2">
        <v>25393041.644702166</v>
      </c>
      <c r="E2216" s="2">
        <v>87795168.025519252</v>
      </c>
      <c r="F2216" s="2">
        <v>141501451.10406435</v>
      </c>
    </row>
    <row r="2217" spans="1:6">
      <c r="A2217">
        <v>2247</v>
      </c>
      <c r="B2217" s="38">
        <v>39927</v>
      </c>
      <c r="C2217" t="s">
        <v>3060</v>
      </c>
      <c r="D2217" s="2">
        <v>22589851.810166951</v>
      </c>
      <c r="E2217" s="2">
        <v>77101021.113918602</v>
      </c>
      <c r="F2217" s="2">
        <v>83542595.292576447</v>
      </c>
    </row>
    <row r="2218" spans="1:6">
      <c r="A2218">
        <v>2248</v>
      </c>
      <c r="B2218" s="38">
        <v>37729</v>
      </c>
      <c r="C2218" t="s">
        <v>3061</v>
      </c>
      <c r="D2218" s="2">
        <v>26208161.044613712</v>
      </c>
      <c r="E2218" s="2">
        <v>88300436.600500554</v>
      </c>
      <c r="F2218" s="2">
        <v>93343266.803819373</v>
      </c>
    </row>
    <row r="2219" spans="1:6">
      <c r="A2219">
        <v>2249</v>
      </c>
      <c r="B2219" s="38">
        <v>41089</v>
      </c>
      <c r="C2219" t="s">
        <v>3062</v>
      </c>
      <c r="D2219" s="2">
        <v>20991380.437340397</v>
      </c>
      <c r="E2219" s="2">
        <v>68907608.988338754</v>
      </c>
      <c r="F2219" s="2">
        <v>70086620.308103606</v>
      </c>
    </row>
    <row r="2220" spans="1:6">
      <c r="A2220">
        <v>2250</v>
      </c>
      <c r="B2220" s="38">
        <v>40268</v>
      </c>
      <c r="C2220" t="s">
        <v>3064</v>
      </c>
      <c r="D2220" s="2">
        <v>22134070.973344792</v>
      </c>
      <c r="E2220" s="2">
        <v>69667413.362765417</v>
      </c>
      <c r="F2220" s="2">
        <v>102568120.63834657</v>
      </c>
    </row>
    <row r="2221" spans="1:6">
      <c r="A2221">
        <v>2251</v>
      </c>
      <c r="B2221" s="38">
        <v>40270</v>
      </c>
      <c r="C2221" t="s">
        <v>3065</v>
      </c>
      <c r="D2221" s="2">
        <v>22095693.29706572</v>
      </c>
      <c r="E2221" s="2">
        <v>66392975.710892677</v>
      </c>
      <c r="F2221" s="2">
        <v>67205229.968262777</v>
      </c>
    </row>
    <row r="2222" spans="1:6">
      <c r="A2222">
        <v>2252</v>
      </c>
      <c r="B2222" s="38">
        <v>41565</v>
      </c>
      <c r="C2222" t="s">
        <v>3066</v>
      </c>
      <c r="D2222" s="2">
        <v>20625743.964786381</v>
      </c>
      <c r="E2222" s="2">
        <v>58445100.879608303</v>
      </c>
      <c r="F2222" s="2">
        <v>186689118.79278171</v>
      </c>
    </row>
    <row r="2223" spans="1:6">
      <c r="A2223">
        <v>2253</v>
      </c>
      <c r="B2223" s="38">
        <v>37603</v>
      </c>
      <c r="C2223" t="s">
        <v>3067</v>
      </c>
      <c r="D2223" s="2">
        <v>26628302.92979547</v>
      </c>
      <c r="E2223" s="2">
        <v>75089367.120983973</v>
      </c>
      <c r="F2223" s="2">
        <v>75089367.120983973</v>
      </c>
    </row>
    <row r="2224" spans="1:6">
      <c r="A2224">
        <v>2254</v>
      </c>
      <c r="B2224" s="38">
        <v>42524</v>
      </c>
      <c r="C2224" t="s">
        <v>3068</v>
      </c>
      <c r="D2224" s="2">
        <v>19984649.723280147</v>
      </c>
      <c r="E2224" s="2">
        <v>56201906.126731053</v>
      </c>
      <c r="F2224" s="2">
        <v>205287393.06240094</v>
      </c>
    </row>
    <row r="2225" spans="1:6">
      <c r="A2225">
        <v>2255</v>
      </c>
      <c r="B2225" s="38">
        <v>42475</v>
      </c>
      <c r="C2225" t="s">
        <v>6836</v>
      </c>
      <c r="D2225" s="2">
        <v>20133076.431177668</v>
      </c>
      <c r="E2225" s="2">
        <v>54389557.318171367</v>
      </c>
      <c r="F2225" s="2">
        <v>54764035.55975274</v>
      </c>
    </row>
    <row r="2226" spans="1:6">
      <c r="A2226">
        <v>2256</v>
      </c>
      <c r="B2226" s="38">
        <v>33214</v>
      </c>
      <c r="C2226" t="s">
        <v>3069</v>
      </c>
      <c r="D2226" s="2">
        <v>36001943.198804185</v>
      </c>
      <c r="E2226" s="2">
        <v>97163821.000829592</v>
      </c>
      <c r="F2226" s="2">
        <v>97163821.000829592</v>
      </c>
    </row>
    <row r="2227" spans="1:6">
      <c r="A2227">
        <v>2257</v>
      </c>
      <c r="B2227" s="38">
        <v>41998</v>
      </c>
      <c r="C2227" t="s">
        <v>3070</v>
      </c>
      <c r="D2227" s="2">
        <v>20514539.291007273</v>
      </c>
      <c r="E2227" s="2">
        <v>53416688.766008556</v>
      </c>
      <c r="F2227" s="2">
        <v>68494875.144898906</v>
      </c>
    </row>
    <row r="2228" spans="1:6">
      <c r="A2228">
        <v>2258</v>
      </c>
      <c r="B2228" s="38">
        <v>29567</v>
      </c>
      <c r="C2228" t="s">
        <v>3071</v>
      </c>
      <c r="D2228" s="2">
        <v>55817612.97798378</v>
      </c>
      <c r="E2228" s="2">
        <v>139050149.8326883</v>
      </c>
      <c r="F2228" s="2">
        <v>139050149.8326883</v>
      </c>
    </row>
    <row r="2229" spans="1:6">
      <c r="A2229">
        <v>2259</v>
      </c>
      <c r="B2229" s="38">
        <v>38765</v>
      </c>
      <c r="C2229" t="s">
        <v>3072</v>
      </c>
      <c r="D2229" s="2">
        <v>24242878.711625569</v>
      </c>
      <c r="E2229" s="2">
        <v>58847680.157916464</v>
      </c>
      <c r="F2229" s="2">
        <v>103209407.54275291</v>
      </c>
    </row>
    <row r="2230" spans="1:6">
      <c r="A2230">
        <v>2260</v>
      </c>
      <c r="B2230" s="38">
        <v>37302</v>
      </c>
      <c r="C2230" t="s">
        <v>3073</v>
      </c>
      <c r="D2230" s="2">
        <v>27092575.928009</v>
      </c>
      <c r="E2230" s="2">
        <v>65605022.103903264</v>
      </c>
      <c r="F2230" s="2">
        <v>148823152.68698537</v>
      </c>
    </row>
    <row r="2231" spans="1:6">
      <c r="A2231">
        <v>2261</v>
      </c>
      <c r="B2231" s="38">
        <v>37666</v>
      </c>
      <c r="C2231" t="s">
        <v>3074</v>
      </c>
      <c r="D2231" s="2">
        <v>26308356.089568544</v>
      </c>
      <c r="E2231" s="2">
        <v>63010593.825483352</v>
      </c>
      <c r="F2231" s="2">
        <v>184319269.56813219</v>
      </c>
    </row>
    <row r="2232" spans="1:6">
      <c r="A2232">
        <v>2262</v>
      </c>
      <c r="B2232" s="38">
        <v>39157</v>
      </c>
      <c r="C2232" t="s">
        <v>3075</v>
      </c>
      <c r="D2232" s="2">
        <v>23457575.28536367</v>
      </c>
      <c r="E2232" s="2">
        <v>56125303.046534732</v>
      </c>
      <c r="F2232" s="2">
        <v>95544279.313466638</v>
      </c>
    </row>
    <row r="2233" spans="1:6">
      <c r="A2233">
        <v>2263</v>
      </c>
      <c r="B2233" s="38">
        <v>38387</v>
      </c>
      <c r="C2233" t="s">
        <v>3076</v>
      </c>
      <c r="D2233" s="2">
        <v>25115015.641293015</v>
      </c>
      <c r="E2233" s="2">
        <v>58709340.259885304</v>
      </c>
      <c r="F2233" s="2">
        <v>84377485.238409802</v>
      </c>
    </row>
    <row r="2234" spans="1:6">
      <c r="A2234">
        <v>2264</v>
      </c>
      <c r="B2234" s="38">
        <v>36567</v>
      </c>
      <c r="C2234" t="s">
        <v>3077</v>
      </c>
      <c r="D2234" s="2">
        <v>28369022.379269727</v>
      </c>
      <c r="E2234" s="2">
        <v>64599698.027756177</v>
      </c>
      <c r="F2234" s="2">
        <v>136380795.62935215</v>
      </c>
    </row>
    <row r="2235" spans="1:6">
      <c r="A2235">
        <v>2265</v>
      </c>
      <c r="B2235" s="38">
        <v>42314</v>
      </c>
      <c r="C2235" t="s">
        <v>3078</v>
      </c>
      <c r="D2235" s="2">
        <v>20296373.07445984</v>
      </c>
      <c r="E2235" s="2">
        <v>45723441.942764692</v>
      </c>
      <c r="F2235" s="2">
        <v>91543458.087892279</v>
      </c>
    </row>
    <row r="2236" spans="1:6">
      <c r="A2236">
        <v>2266</v>
      </c>
      <c r="B2236" s="38">
        <v>42181</v>
      </c>
      <c r="C2236" t="s">
        <v>3079</v>
      </c>
      <c r="D2236" s="2">
        <v>20185636.822299883</v>
      </c>
      <c r="E2236" s="2">
        <v>43052183.581470676</v>
      </c>
      <c r="F2236" s="2">
        <v>44063385.076647468</v>
      </c>
    </row>
    <row r="2237" spans="1:6">
      <c r="A2237">
        <v>2267</v>
      </c>
      <c r="B2237" s="38">
        <v>39528</v>
      </c>
      <c r="C2237" t="s">
        <v>3080</v>
      </c>
      <c r="D2237" s="2">
        <v>22559383.312727138</v>
      </c>
      <c r="E2237" s="2">
        <v>47346943.379622348</v>
      </c>
      <c r="F2237" s="2">
        <v>47346943.379622348</v>
      </c>
    </row>
    <row r="2238" spans="1:6">
      <c r="A2238">
        <v>2268</v>
      </c>
      <c r="B2238" s="38">
        <v>40018</v>
      </c>
      <c r="C2238" t="s">
        <v>3081</v>
      </c>
      <c r="D2238" s="2">
        <v>22368412.498664968</v>
      </c>
      <c r="E2238" s="2">
        <v>46522105.038300261</v>
      </c>
      <c r="F2238" s="2">
        <v>88097352.889394522</v>
      </c>
    </row>
    <row r="2239" spans="1:6">
      <c r="A2239">
        <v>2269</v>
      </c>
      <c r="B2239" s="38">
        <v>39108</v>
      </c>
      <c r="C2239" t="s">
        <v>3083</v>
      </c>
      <c r="D2239" s="2">
        <v>23797822.306537032</v>
      </c>
      <c r="E2239" s="2">
        <v>47285519.722013086</v>
      </c>
      <c r="F2239" s="2">
        <v>103352250.25212434</v>
      </c>
    </row>
    <row r="2240" spans="1:6">
      <c r="A2240">
        <v>2270</v>
      </c>
      <c r="B2240" s="38">
        <v>39710</v>
      </c>
      <c r="C2240" t="s">
        <v>3084</v>
      </c>
      <c r="D2240" s="2">
        <v>22017524.21349008</v>
      </c>
      <c r="E2240" s="2">
        <v>43224259.703075655</v>
      </c>
      <c r="F2240" s="2">
        <v>49342701.800628938</v>
      </c>
    </row>
    <row r="2241" spans="1:6">
      <c r="A2241">
        <v>2271</v>
      </c>
      <c r="B2241" s="38">
        <v>39003</v>
      </c>
      <c r="C2241" t="s">
        <v>3085</v>
      </c>
      <c r="D2241" s="2">
        <v>23870465.807730429</v>
      </c>
      <c r="E2241" s="2">
        <v>46719083.521640241</v>
      </c>
      <c r="F2241" s="2">
        <v>84434419.497854322</v>
      </c>
    </row>
    <row r="2242" spans="1:6">
      <c r="A2242">
        <v>2272</v>
      </c>
      <c r="B2242" s="38">
        <v>42578</v>
      </c>
      <c r="C2242" t="s">
        <v>3092</v>
      </c>
      <c r="D2242" s="2">
        <v>20017120.512618069</v>
      </c>
      <c r="E2242" s="2">
        <v>38616654.572789192</v>
      </c>
      <c r="F2242" s="2">
        <v>61736428.764863059</v>
      </c>
    </row>
    <row r="2243" spans="1:6">
      <c r="A2243">
        <v>2273</v>
      </c>
      <c r="B2243" s="38">
        <v>30085</v>
      </c>
      <c r="C2243" t="s">
        <v>6964</v>
      </c>
      <c r="D2243" s="2">
        <v>50282463.465553239</v>
      </c>
      <c r="E2243" s="2">
        <v>96200622.802766189</v>
      </c>
      <c r="F2243" s="2">
        <v>198902554.43115869</v>
      </c>
    </row>
    <row r="2244" spans="1:6">
      <c r="A2244">
        <v>2274</v>
      </c>
      <c r="B2244" s="38">
        <v>36021</v>
      </c>
      <c r="C2244" t="s">
        <v>3087</v>
      </c>
      <c r="D2244" s="2">
        <v>29480171.35862913</v>
      </c>
      <c r="E2244" s="2">
        <v>55530242.235201955</v>
      </c>
      <c r="F2244" s="2">
        <v>55530242.235201955</v>
      </c>
    </row>
    <row r="2245" spans="1:6">
      <c r="A2245">
        <v>2275</v>
      </c>
      <c r="B2245" s="38">
        <v>33438</v>
      </c>
      <c r="C2245" t="s">
        <v>3089</v>
      </c>
      <c r="D2245" s="2">
        <v>35367547.723935395</v>
      </c>
      <c r="E2245" s="2">
        <v>66380775.60040383</v>
      </c>
      <c r="F2245" s="2">
        <v>66380775.60040383</v>
      </c>
    </row>
    <row r="2246" spans="1:6">
      <c r="A2246">
        <v>2276</v>
      </c>
      <c r="B2246" s="38">
        <v>39003</v>
      </c>
      <c r="C2246" t="s">
        <v>3090</v>
      </c>
      <c r="D2246" s="2">
        <v>23870465.807730429</v>
      </c>
      <c r="E2246" s="2">
        <v>44688113.872844405</v>
      </c>
      <c r="F2246" s="2">
        <v>49342854.705351837</v>
      </c>
    </row>
    <row r="2247" spans="1:6">
      <c r="A2247">
        <v>2277</v>
      </c>
      <c r="B2247" s="38">
        <v>42419</v>
      </c>
      <c r="C2247" t="s">
        <v>3094</v>
      </c>
      <c r="D2247" s="2">
        <v>20315632.762714513</v>
      </c>
      <c r="E2247" s="2">
        <v>37462060.335239619</v>
      </c>
      <c r="F2247" s="2">
        <v>46898507.19689513</v>
      </c>
    </row>
    <row r="2248" spans="1:6">
      <c r="A2248">
        <v>2278</v>
      </c>
      <c r="B2248" s="38">
        <v>40408</v>
      </c>
      <c r="C2248" t="s">
        <v>3096</v>
      </c>
      <c r="D2248" s="2">
        <v>22065026.201033384</v>
      </c>
      <c r="E2248" s="2">
        <v>40446852.316464514</v>
      </c>
      <c r="F2248" s="2">
        <v>89832224.68194145</v>
      </c>
    </row>
    <row r="2249" spans="1:6">
      <c r="A2249">
        <v>2279</v>
      </c>
      <c r="B2249" s="38">
        <v>29210</v>
      </c>
      <c r="C2249" t="s">
        <v>3098</v>
      </c>
      <c r="D2249" s="2">
        <v>62803911.34289439</v>
      </c>
      <c r="E2249" s="2">
        <v>112550578.63823989</v>
      </c>
      <c r="F2249" s="2">
        <v>112550578.63823989</v>
      </c>
    </row>
    <row r="2250" spans="1:6">
      <c r="A2250">
        <v>2280</v>
      </c>
      <c r="B2250" s="38">
        <v>40422</v>
      </c>
      <c r="C2250" t="s">
        <v>3099</v>
      </c>
      <c r="D2250" s="2">
        <v>22052197.638700049</v>
      </c>
      <c r="E2250" s="2">
        <v>39259942.037493311</v>
      </c>
      <c r="F2250" s="2">
        <v>74923138.664428055</v>
      </c>
    </row>
    <row r="2251" spans="1:6">
      <c r="A2251">
        <v>2281</v>
      </c>
      <c r="B2251" s="38">
        <v>35510</v>
      </c>
      <c r="C2251" t="s">
        <v>3100</v>
      </c>
      <c r="D2251" s="2">
        <v>30106625</v>
      </c>
      <c r="E2251" s="2">
        <v>53364162.914931253</v>
      </c>
      <c r="F2251" s="2">
        <v>53364162.914931253</v>
      </c>
    </row>
    <row r="2252" spans="1:6">
      <c r="A2252">
        <v>2282</v>
      </c>
      <c r="B2252" s="38">
        <v>40851</v>
      </c>
      <c r="C2252" t="s">
        <v>3101</v>
      </c>
      <c r="D2252" s="2">
        <v>21292755.160677191</v>
      </c>
      <c r="E2252" s="2">
        <v>37327297.438195646</v>
      </c>
      <c r="F2252" s="2">
        <v>38609881.450227648</v>
      </c>
    </row>
    <row r="2253" spans="1:6">
      <c r="A2253">
        <v>2283</v>
      </c>
      <c r="B2253" s="38">
        <v>38065</v>
      </c>
      <c r="C2253" t="s">
        <v>3102</v>
      </c>
      <c r="D2253" s="2">
        <v>25704695.837780148</v>
      </c>
      <c r="E2253" s="2">
        <v>44169044.609679826</v>
      </c>
      <c r="F2253" s="2">
        <v>93996210.722876206</v>
      </c>
    </row>
    <row r="2254" spans="1:6">
      <c r="A2254">
        <v>2284</v>
      </c>
      <c r="B2254" s="38">
        <v>41278</v>
      </c>
      <c r="C2254" t="s">
        <v>3103</v>
      </c>
      <c r="D2254" s="2">
        <v>20918273.406287998</v>
      </c>
      <c r="E2254" s="2">
        <v>35918709.740685254</v>
      </c>
      <c r="F2254" s="2">
        <v>49854534.6060839</v>
      </c>
    </row>
    <row r="2255" spans="1:6">
      <c r="A2255">
        <v>2285</v>
      </c>
      <c r="B2255" s="38">
        <v>39017</v>
      </c>
      <c r="C2255" t="s">
        <v>3105</v>
      </c>
      <c r="D2255" s="2">
        <v>23870465.807730429</v>
      </c>
      <c r="E2255" s="2">
        <v>40941234.885832511</v>
      </c>
      <c r="F2255" s="2">
        <v>157689743.67609516</v>
      </c>
    </row>
    <row r="2256" spans="1:6">
      <c r="A2256">
        <v>2286</v>
      </c>
      <c r="B2256" s="38">
        <v>41901</v>
      </c>
      <c r="C2256" t="s">
        <v>3106</v>
      </c>
      <c r="D2256" s="2">
        <v>20237111.972810268</v>
      </c>
      <c r="E2256" s="2">
        <v>34702923.404766612</v>
      </c>
      <c r="F2256" s="2">
        <v>41785912.595250204</v>
      </c>
    </row>
    <row r="2257" spans="1:6">
      <c r="A2257">
        <v>2287</v>
      </c>
      <c r="B2257" s="38">
        <v>39794</v>
      </c>
      <c r="C2257" t="s">
        <v>3107</v>
      </c>
      <c r="D2257" s="2">
        <v>22913503.434366498</v>
      </c>
      <c r="E2257" s="2">
        <v>38318790.260621801</v>
      </c>
      <c r="F2257" s="2">
        <v>60939723.772061765</v>
      </c>
    </row>
    <row r="2258" spans="1:6">
      <c r="A2258">
        <v>2288</v>
      </c>
      <c r="B2258" s="38">
        <v>38275</v>
      </c>
      <c r="C2258" t="s">
        <v>3108</v>
      </c>
      <c r="D2258" s="2">
        <v>25233420.639078051</v>
      </c>
      <c r="E2258" s="2">
        <v>41351058.63489785</v>
      </c>
      <c r="F2258" s="2">
        <v>63430301.694091149</v>
      </c>
    </row>
    <row r="2259" spans="1:6">
      <c r="A2259">
        <v>2289</v>
      </c>
      <c r="B2259" s="38">
        <v>34999</v>
      </c>
      <c r="C2259" t="s">
        <v>3110</v>
      </c>
      <c r="D2259" s="2">
        <v>31340663.63044893</v>
      </c>
      <c r="E2259" s="2">
        <v>50226417.470403388</v>
      </c>
      <c r="F2259" s="2">
        <v>50226417.470403388</v>
      </c>
    </row>
    <row r="2260" spans="1:6">
      <c r="A2260">
        <v>2290</v>
      </c>
      <c r="B2260" s="38">
        <v>41376</v>
      </c>
      <c r="C2260" t="s">
        <v>3111</v>
      </c>
      <c r="D2260" s="2">
        <v>20715775.531004466</v>
      </c>
      <c r="E2260" s="2">
        <v>33161592.847022548</v>
      </c>
      <c r="F2260" s="2">
        <v>81427479.199732512</v>
      </c>
    </row>
    <row r="2261" spans="1:6">
      <c r="A2261">
        <v>2291</v>
      </c>
      <c r="B2261" s="38">
        <v>40249</v>
      </c>
      <c r="C2261" t="s">
        <v>3112</v>
      </c>
      <c r="D2261" s="2">
        <v>22134070.973344792</v>
      </c>
      <c r="E2261" s="2">
        <v>35426532.357890196</v>
      </c>
      <c r="F2261" s="2">
        <v>53875409.99848827</v>
      </c>
    </row>
    <row r="2262" spans="1:6">
      <c r="A2262">
        <v>2292</v>
      </c>
      <c r="B2262" s="38">
        <v>39778</v>
      </c>
      <c r="C2262" t="s">
        <v>3113</v>
      </c>
      <c r="D2262" s="2">
        <v>22676521.125102974</v>
      </c>
      <c r="E2262" s="2">
        <v>36102494.471211009</v>
      </c>
      <c r="F2262" s="2">
        <v>64960716.89049311</v>
      </c>
    </row>
    <row r="2263" spans="1:6">
      <c r="A2263">
        <v>2293</v>
      </c>
      <c r="B2263" s="38">
        <v>25491</v>
      </c>
      <c r="C2263" t="s">
        <v>3115</v>
      </c>
      <c r="D2263" s="2">
        <v>129143699.73190351</v>
      </c>
      <c r="E2263" s="2">
        <v>204555729.69528154</v>
      </c>
      <c r="F2263" s="2">
        <v>204555729.69528154</v>
      </c>
    </row>
    <row r="2264" spans="1:6">
      <c r="A2264">
        <v>2294</v>
      </c>
      <c r="B2264" s="38">
        <v>40786</v>
      </c>
      <c r="C2264" t="s">
        <v>3117</v>
      </c>
      <c r="D2264" s="2">
        <v>21263148.601823039</v>
      </c>
      <c r="E2264" s="2">
        <v>33146641.808223534</v>
      </c>
      <c r="F2264" s="2">
        <v>49547446.282469273</v>
      </c>
    </row>
    <row r="2265" spans="1:6">
      <c r="A2265">
        <v>2295</v>
      </c>
      <c r="B2265" s="38">
        <v>37554</v>
      </c>
      <c r="C2265" t="s">
        <v>3119</v>
      </c>
      <c r="D2265" s="2">
        <v>26569553.226696081</v>
      </c>
      <c r="E2265" s="2">
        <v>40005100.098306671</v>
      </c>
      <c r="F2265" s="2">
        <v>90801294.048825145</v>
      </c>
    </row>
    <row r="2266" spans="1:6">
      <c r="A2266">
        <v>2296</v>
      </c>
      <c r="B2266" s="38">
        <v>40186</v>
      </c>
      <c r="C2266" t="s">
        <v>3120</v>
      </c>
      <c r="D2266" s="2">
        <v>22230498.368614636</v>
      </c>
      <c r="E2266" s="2">
        <v>33458652.919561394</v>
      </c>
      <c r="F2266" s="2">
        <v>57182958.525702968</v>
      </c>
    </row>
    <row r="2267" spans="1:6">
      <c r="A2267">
        <v>2297</v>
      </c>
      <c r="B2267" s="38">
        <v>39514</v>
      </c>
      <c r="C2267" t="s">
        <v>3121</v>
      </c>
      <c r="D2267" s="2">
        <v>22559383.312727138</v>
      </c>
      <c r="E2267" s="2">
        <v>33907497.578678206</v>
      </c>
      <c r="F2267" s="2">
        <v>74607270.162531376</v>
      </c>
    </row>
    <row r="2268" spans="1:6">
      <c r="A2268">
        <v>2298</v>
      </c>
      <c r="B2268" s="38">
        <v>35874</v>
      </c>
      <c r="C2268" t="s">
        <v>3122</v>
      </c>
      <c r="D2268" s="2">
        <v>29698273.736128237</v>
      </c>
      <c r="E2268" s="2">
        <v>44243447.287589401</v>
      </c>
      <c r="F2268" s="2">
        <v>82526601.012620226</v>
      </c>
    </row>
    <row r="2269" spans="1:6">
      <c r="A2269">
        <v>2299</v>
      </c>
      <c r="B2269" s="38">
        <v>40102</v>
      </c>
      <c r="C2269" t="s">
        <v>3123</v>
      </c>
      <c r="D2269" s="2">
        <v>22282944.068980511</v>
      </c>
      <c r="E2269" s="2">
        <v>32379971.063216716</v>
      </c>
      <c r="F2269" s="2">
        <v>32563805.351785805</v>
      </c>
    </row>
    <row r="2270" spans="1:6">
      <c r="A2270">
        <v>2300</v>
      </c>
      <c r="B2270" s="38">
        <v>36616</v>
      </c>
      <c r="C2270" t="s">
        <v>3124</v>
      </c>
      <c r="D2270" s="2">
        <v>28137032.710280377</v>
      </c>
      <c r="E2270" s="2">
        <v>38374769.438755848</v>
      </c>
      <c r="F2270" s="2">
        <v>67362395.902681082</v>
      </c>
    </row>
    <row r="2271" spans="1:6">
      <c r="A2271">
        <v>2301</v>
      </c>
      <c r="B2271" s="38">
        <v>38835</v>
      </c>
      <c r="C2271" t="s">
        <v>3125</v>
      </c>
      <c r="D2271" s="2">
        <v>23906004.962779157</v>
      </c>
      <c r="E2271" s="2">
        <v>32166409.418401986</v>
      </c>
      <c r="F2271" s="2">
        <v>36336785.687553354</v>
      </c>
    </row>
    <row r="2272" spans="1:6">
      <c r="A2272">
        <v>2302</v>
      </c>
      <c r="B2272" s="38">
        <v>39451</v>
      </c>
      <c r="C2272" t="s">
        <v>3126</v>
      </c>
      <c r="D2272" s="2">
        <v>22821015.728633691</v>
      </c>
      <c r="E2272" s="2">
        <v>30682902.430230241</v>
      </c>
      <c r="F2272" s="2">
        <v>50792125.386100054</v>
      </c>
    </row>
    <row r="2273" spans="1:6">
      <c r="A2273">
        <v>2303</v>
      </c>
      <c r="B2273" s="38">
        <v>35076</v>
      </c>
      <c r="C2273" t="s">
        <v>3127</v>
      </c>
      <c r="D2273" s="2">
        <v>31198575.129533678</v>
      </c>
      <c r="E2273" s="2">
        <v>41794703.193652853</v>
      </c>
      <c r="F2273" s="2">
        <v>41794703.193652853</v>
      </c>
    </row>
    <row r="2274" spans="1:6">
      <c r="A2274">
        <v>2304</v>
      </c>
      <c r="B2274" s="38">
        <v>39549</v>
      </c>
      <c r="C2274" t="s">
        <v>3128</v>
      </c>
      <c r="D2274" s="2">
        <v>22423390.419089202</v>
      </c>
      <c r="E2274" s="2">
        <v>29616420.535031162</v>
      </c>
      <c r="F2274" s="2">
        <v>73385918.911983341</v>
      </c>
    </row>
    <row r="2275" spans="1:6">
      <c r="A2275">
        <v>2305</v>
      </c>
      <c r="B2275" s="38">
        <v>41509</v>
      </c>
      <c r="C2275" t="s">
        <v>3129</v>
      </c>
      <c r="D2275" s="2">
        <v>20596552.888911694</v>
      </c>
      <c r="E2275" s="2">
        <v>26780514.449488409</v>
      </c>
      <c r="F2275" s="2">
        <v>48925571.795281284</v>
      </c>
    </row>
    <row r="2276" spans="1:6">
      <c r="A2276">
        <v>2306</v>
      </c>
      <c r="B2276" s="38">
        <v>35083</v>
      </c>
      <c r="C2276" t="s">
        <v>3131</v>
      </c>
      <c r="D2276" s="2">
        <v>31198575.129533678</v>
      </c>
      <c r="E2276" s="2">
        <v>40135346.138167098</v>
      </c>
      <c r="F2276" s="2">
        <v>40135346.138167098</v>
      </c>
    </row>
    <row r="2277" spans="1:6">
      <c r="A2277">
        <v>2307</v>
      </c>
      <c r="B2277" s="38">
        <v>40445</v>
      </c>
      <c r="C2277" t="s">
        <v>3132</v>
      </c>
      <c r="D2277" s="2">
        <v>22052197.638700049</v>
      </c>
      <c r="E2277" s="2">
        <v>28339337.623817179</v>
      </c>
      <c r="F2277" s="2">
        <v>36208545.269320041</v>
      </c>
    </row>
    <row r="2278" spans="1:6">
      <c r="A2278">
        <v>2308</v>
      </c>
      <c r="B2278" s="38">
        <v>39248</v>
      </c>
      <c r="C2278" t="s">
        <v>3133</v>
      </c>
      <c r="D2278" s="2">
        <v>23119816.464444786</v>
      </c>
      <c r="E2278" s="2">
        <v>29575661.075031679</v>
      </c>
      <c r="F2278" s="2">
        <v>35493363.057638034</v>
      </c>
    </row>
    <row r="2279" spans="1:6">
      <c r="A2279">
        <v>2309</v>
      </c>
      <c r="B2279" s="38">
        <v>40438</v>
      </c>
      <c r="C2279" t="s">
        <v>3134</v>
      </c>
      <c r="D2279" s="2">
        <v>22052197.638700049</v>
      </c>
      <c r="E2279" s="2">
        <v>27683520.702580586</v>
      </c>
      <c r="F2279" s="2">
        <v>53981963.821062177</v>
      </c>
    </row>
    <row r="2280" spans="1:6">
      <c r="A2280">
        <v>2310</v>
      </c>
      <c r="B2280" s="38">
        <v>41684</v>
      </c>
      <c r="C2280" t="s">
        <v>3135</v>
      </c>
      <c r="D2280" s="2">
        <v>20517247.988551036</v>
      </c>
      <c r="E2280" s="2">
        <v>24044419.383382816</v>
      </c>
      <c r="F2280" s="2">
        <v>35510190.025138326</v>
      </c>
    </row>
    <row r="2281" spans="1:6">
      <c r="A2281">
        <v>2311</v>
      </c>
      <c r="B2281" s="38">
        <v>38968</v>
      </c>
      <c r="C2281" t="s">
        <v>3136</v>
      </c>
      <c r="D2281" s="2">
        <v>23741054.706752095</v>
      </c>
      <c r="E2281" s="2">
        <v>27735230.757772304</v>
      </c>
      <c r="F2281" s="2">
        <v>45303611.240768857</v>
      </c>
    </row>
    <row r="2282" spans="1:6">
      <c r="A2282">
        <v>2312</v>
      </c>
      <c r="B2282" s="38">
        <v>40725</v>
      </c>
      <c r="C2282" t="s">
        <v>3137</v>
      </c>
      <c r="D2282" s="2">
        <v>21321783.624436751</v>
      </c>
      <c r="E2282" s="2">
        <v>24719163.578389887</v>
      </c>
      <c r="F2282" s="2">
        <v>42309635.068550207</v>
      </c>
    </row>
    <row r="2283" spans="1:6">
      <c r="A2283">
        <v>2313</v>
      </c>
      <c r="B2283" s="38">
        <v>38800</v>
      </c>
      <c r="C2283" t="s">
        <v>3138</v>
      </c>
      <c r="D2283" s="2">
        <v>24109409.409409408</v>
      </c>
      <c r="E2283" s="2">
        <v>27830069.907107107</v>
      </c>
      <c r="F2283" s="2">
        <v>27951853.766856857</v>
      </c>
    </row>
    <row r="2284" spans="1:6">
      <c r="A2284">
        <v>2314</v>
      </c>
      <c r="B2284" s="38">
        <v>38632</v>
      </c>
      <c r="C2284" t="s">
        <v>3139</v>
      </c>
      <c r="D2284" s="2">
        <v>24182028.112449799</v>
      </c>
      <c r="E2284" s="2">
        <v>27798908.666099399</v>
      </c>
      <c r="F2284" s="2">
        <v>36867169.208268076</v>
      </c>
    </row>
    <row r="2285" spans="1:6">
      <c r="A2285">
        <v>2315</v>
      </c>
      <c r="B2285" s="38">
        <v>36133</v>
      </c>
      <c r="C2285" t="s">
        <v>3140</v>
      </c>
      <c r="D2285" s="2">
        <v>29390237.949969493</v>
      </c>
      <c r="E2285" s="2">
        <v>31655076.137608297</v>
      </c>
      <c r="F2285" s="2">
        <v>54704370.249871872</v>
      </c>
    </row>
    <row r="2286" spans="1:6">
      <c r="A2286">
        <v>2316</v>
      </c>
      <c r="B2286" s="38">
        <v>33165</v>
      </c>
      <c r="C2286" t="s">
        <v>3142</v>
      </c>
      <c r="D2286" s="2">
        <v>36082846.441947564</v>
      </c>
      <c r="E2286" s="2">
        <v>38632288.978014983</v>
      </c>
      <c r="F2286" s="2">
        <v>38632288.978014983</v>
      </c>
    </row>
    <row r="2287" spans="1:6">
      <c r="A2287">
        <v>2317</v>
      </c>
      <c r="B2287" s="38">
        <v>34969</v>
      </c>
      <c r="C2287" t="s">
        <v>3144</v>
      </c>
      <c r="D2287" s="2">
        <v>31442950.391644914</v>
      </c>
      <c r="E2287" s="2">
        <v>33462395.890613582</v>
      </c>
      <c r="F2287" s="2">
        <v>43530790.199947789</v>
      </c>
    </row>
    <row r="2288" spans="1:6">
      <c r="A2288">
        <v>2318</v>
      </c>
      <c r="B2288" s="38">
        <v>40046</v>
      </c>
      <c r="C2288" t="s">
        <v>3146</v>
      </c>
      <c r="D2288" s="2">
        <v>22318355.77341846</v>
      </c>
      <c r="E2288" s="2">
        <v>23344069.463559959</v>
      </c>
      <c r="F2288" s="2">
        <v>33333358.197749197</v>
      </c>
    </row>
    <row r="2289" spans="1:6">
      <c r="A2289">
        <v>2319</v>
      </c>
      <c r="B2289" s="38">
        <v>36098</v>
      </c>
      <c r="C2289" t="s">
        <v>3148</v>
      </c>
      <c r="D2289" s="2">
        <v>29372317.073170729</v>
      </c>
      <c r="E2289" s="2">
        <v>29767117.730030488</v>
      </c>
      <c r="F2289" s="2">
        <v>29767117.730030488</v>
      </c>
    </row>
    <row r="2290" spans="1:6">
      <c r="A2290">
        <v>2320</v>
      </c>
      <c r="B2290" s="38">
        <v>39710</v>
      </c>
      <c r="C2290" t="s">
        <v>3149</v>
      </c>
      <c r="D2290" s="2">
        <v>22017524.21349008</v>
      </c>
      <c r="E2290" s="2">
        <v>22250242.839169405</v>
      </c>
      <c r="F2290" s="2">
        <v>30727054.613059517</v>
      </c>
    </row>
    <row r="2291" spans="1:6">
      <c r="A2291">
        <v>2321</v>
      </c>
      <c r="B2291" s="38">
        <v>42328</v>
      </c>
      <c r="C2291" t="s">
        <v>3150</v>
      </c>
      <c r="D2291" s="2">
        <v>20296373.07445984</v>
      </c>
      <c r="E2291" s="2">
        <v>20479197.729021303</v>
      </c>
      <c r="F2291" s="2">
        <v>31265099.352706715</v>
      </c>
    </row>
    <row r="2292" spans="1:6">
      <c r="A2292">
        <v>2322</v>
      </c>
      <c r="B2292" s="38">
        <v>38212</v>
      </c>
      <c r="C2292" t="s">
        <v>3151</v>
      </c>
      <c r="D2292" s="2">
        <v>25419841.688654356</v>
      </c>
      <c r="E2292" s="2">
        <v>25118222.557097629</v>
      </c>
      <c r="F2292" s="2">
        <v>36557151.316992089</v>
      </c>
    </row>
    <row r="2293" spans="1:6">
      <c r="A2293">
        <v>2323</v>
      </c>
      <c r="B2293" s="38">
        <v>39164</v>
      </c>
      <c r="C2293" t="s">
        <v>3152</v>
      </c>
      <c r="D2293" s="2">
        <v>23457575.28536367</v>
      </c>
      <c r="E2293" s="2">
        <v>23061127.015617087</v>
      </c>
      <c r="F2293" s="2">
        <v>23553736.096609727</v>
      </c>
    </row>
    <row r="2294" spans="1:6">
      <c r="A2294">
        <v>2324</v>
      </c>
      <c r="B2294" s="38">
        <v>39710</v>
      </c>
      <c r="C2294" t="s">
        <v>3153</v>
      </c>
      <c r="D2294" s="2">
        <v>22017524.21349008</v>
      </c>
      <c r="E2294" s="2">
        <v>21158015.11200596</v>
      </c>
      <c r="F2294" s="2">
        <v>38296302.937993355</v>
      </c>
    </row>
    <row r="2295" spans="1:6">
      <c r="A2295">
        <v>2325</v>
      </c>
      <c r="B2295" s="38">
        <v>39213</v>
      </c>
      <c r="C2295" t="s">
        <v>3154</v>
      </c>
      <c r="D2295" s="2">
        <v>23164622.094840564</v>
      </c>
      <c r="E2295" s="2">
        <v>21870738.963111147</v>
      </c>
      <c r="F2295" s="2">
        <v>24113909.466518234</v>
      </c>
    </row>
    <row r="2296" spans="1:6">
      <c r="A2296">
        <v>2326</v>
      </c>
      <c r="B2296" s="38">
        <v>29798</v>
      </c>
      <c r="C2296" t="s">
        <v>3156</v>
      </c>
      <c r="D2296" s="2">
        <v>52587991.266375557</v>
      </c>
      <c r="E2296" s="2">
        <v>49502364.584825337</v>
      </c>
      <c r="F2296" s="2">
        <v>49502364.584825337</v>
      </c>
    </row>
    <row r="2297" spans="1:6">
      <c r="A2297">
        <v>2327</v>
      </c>
      <c r="B2297" s="38">
        <v>31149</v>
      </c>
      <c r="C2297" t="s">
        <v>3157</v>
      </c>
      <c r="D2297" s="2">
        <v>45061365.762394764</v>
      </c>
      <c r="E2297" s="2">
        <v>41456456.501403183</v>
      </c>
      <c r="F2297" s="2">
        <v>41456456.501403183</v>
      </c>
    </row>
    <row r="2298" spans="1:6">
      <c r="A2298">
        <v>2328</v>
      </c>
      <c r="B2298" s="38">
        <v>39346</v>
      </c>
      <c r="C2298" t="s">
        <v>3158</v>
      </c>
      <c r="D2298" s="2">
        <v>23104513.405918747</v>
      </c>
      <c r="E2298" s="2">
        <v>21203423.212950259</v>
      </c>
      <c r="F2298" s="2">
        <v>65643342.054199234</v>
      </c>
    </row>
    <row r="2299" spans="1:6">
      <c r="A2299">
        <v>2329</v>
      </c>
      <c r="B2299" s="38">
        <v>36049</v>
      </c>
      <c r="C2299" t="s">
        <v>3159</v>
      </c>
      <c r="D2299" s="2">
        <v>29444132.029339857</v>
      </c>
      <c r="E2299" s="2">
        <v>26872798.062316626</v>
      </c>
      <c r="F2299" s="2">
        <v>26956972.946962103</v>
      </c>
    </row>
    <row r="2300" spans="1:6">
      <c r="A2300">
        <v>2330</v>
      </c>
      <c r="B2300" s="38">
        <v>38394</v>
      </c>
      <c r="C2300" t="s">
        <v>3160</v>
      </c>
      <c r="D2300" s="2">
        <v>25115015.641293015</v>
      </c>
      <c r="E2300" s="2">
        <v>22727121.393894684</v>
      </c>
      <c r="F2300" s="2">
        <v>69928923.478790417</v>
      </c>
    </row>
    <row r="2301" spans="1:6">
      <c r="A2301">
        <v>2331</v>
      </c>
      <c r="B2301" s="38">
        <v>38989</v>
      </c>
      <c r="C2301" t="s">
        <v>3161</v>
      </c>
      <c r="D2301" s="2">
        <v>23741054.706752095</v>
      </c>
      <c r="E2301" s="2">
        <v>21138523.491163135</v>
      </c>
      <c r="F2301" s="2">
        <v>21138523.491163135</v>
      </c>
    </row>
    <row r="2302" spans="1:6">
      <c r="A2302">
        <v>2332</v>
      </c>
      <c r="B2302" s="38">
        <v>41208</v>
      </c>
      <c r="C2302" t="s">
        <v>3162</v>
      </c>
      <c r="D2302" s="2">
        <v>20824496.254058283</v>
      </c>
      <c r="E2302" s="2">
        <v>18252898.994916067</v>
      </c>
      <c r="F2302" s="2">
        <v>58283258.594119757</v>
      </c>
    </row>
    <row r="2303" spans="1:6">
      <c r="A2303">
        <v>2333</v>
      </c>
      <c r="B2303" s="38">
        <v>35006</v>
      </c>
      <c r="C2303" t="s">
        <v>3163</v>
      </c>
      <c r="D2303" s="2">
        <v>31361067.708333336</v>
      </c>
      <c r="E2303" s="2">
        <v>27392147.399811197</v>
      </c>
      <c r="F2303" s="2">
        <v>34684194.638391927</v>
      </c>
    </row>
    <row r="2304" spans="1:6">
      <c r="A2304">
        <v>2334</v>
      </c>
      <c r="B2304" s="38">
        <v>39864</v>
      </c>
      <c r="C2304" t="s">
        <v>3165</v>
      </c>
      <c r="D2304" s="2">
        <v>22701314.369465534</v>
      </c>
      <c r="E2304" s="2">
        <v>19558647.699137107</v>
      </c>
      <c r="F2304" s="2">
        <v>21121949.87681026</v>
      </c>
    </row>
    <row r="2305" spans="1:6">
      <c r="A2305">
        <v>2335</v>
      </c>
      <c r="B2305" s="38">
        <v>38450</v>
      </c>
      <c r="C2305" t="s">
        <v>3166</v>
      </c>
      <c r="D2305" s="2">
        <v>24753648.509763617</v>
      </c>
      <c r="E2305" s="2">
        <v>21170148.215092499</v>
      </c>
      <c r="F2305" s="2">
        <v>126285817.3212333</v>
      </c>
    </row>
    <row r="2306" spans="1:6">
      <c r="A2306">
        <v>2336</v>
      </c>
      <c r="B2306" s="38">
        <v>37463</v>
      </c>
      <c r="C2306" t="s">
        <v>3168</v>
      </c>
      <c r="D2306" s="2">
        <v>26746585.230427545</v>
      </c>
      <c r="E2306" s="2">
        <v>22719881.474669632</v>
      </c>
      <c r="F2306" s="2">
        <v>22719881.474669632</v>
      </c>
    </row>
    <row r="2307" spans="1:6">
      <c r="A2307">
        <v>2337</v>
      </c>
      <c r="B2307" s="38">
        <v>37946</v>
      </c>
      <c r="C2307" t="s">
        <v>3169</v>
      </c>
      <c r="D2307" s="2">
        <v>26108726.287262876</v>
      </c>
      <c r="E2307" s="2">
        <v>21211644.346628729</v>
      </c>
      <c r="F2307" s="2">
        <v>77892284.46680218</v>
      </c>
    </row>
    <row r="2308" spans="1:6">
      <c r="A2308">
        <v>2338</v>
      </c>
      <c r="B2308" s="38">
        <v>40151</v>
      </c>
      <c r="C2308" t="s">
        <v>3170</v>
      </c>
      <c r="D2308" s="2">
        <v>22306470.509240609</v>
      </c>
      <c r="E2308" s="2">
        <v>17832769.548495248</v>
      </c>
      <c r="F2308" s="2">
        <v>26389712.31825107</v>
      </c>
    </row>
    <row r="2309" spans="1:6">
      <c r="A2309">
        <v>2339</v>
      </c>
      <c r="B2309" s="38">
        <v>39430</v>
      </c>
      <c r="C2309" t="s">
        <v>3171</v>
      </c>
      <c r="D2309" s="2">
        <v>22934449.33249538</v>
      </c>
      <c r="E2309" s="2">
        <v>18118304.417023748</v>
      </c>
      <c r="F2309" s="2">
        <v>85064726.882463008</v>
      </c>
    </row>
    <row r="2310" spans="1:6">
      <c r="A2310">
        <v>2340</v>
      </c>
      <c r="B2310" s="38">
        <v>38233</v>
      </c>
      <c r="C2310" t="s">
        <v>3172</v>
      </c>
      <c r="D2310" s="2">
        <v>25366298.051606108</v>
      </c>
      <c r="E2310" s="2">
        <v>19927855.068014745</v>
      </c>
      <c r="F2310" s="2">
        <v>21069338.480337016</v>
      </c>
    </row>
    <row r="2311" spans="1:6">
      <c r="A2311">
        <v>2341</v>
      </c>
      <c r="B2311" s="38">
        <v>37638</v>
      </c>
      <c r="C2311" t="s">
        <v>3173</v>
      </c>
      <c r="D2311" s="2">
        <v>26511062.190423779</v>
      </c>
      <c r="E2311" s="2">
        <v>20604214.608068246</v>
      </c>
      <c r="F2311" s="2">
        <v>23105178.077501379</v>
      </c>
    </row>
    <row r="2312" spans="1:6">
      <c r="A2312">
        <v>2342</v>
      </c>
      <c r="B2312" s="38">
        <v>23788</v>
      </c>
      <c r="C2312" t="s">
        <v>3175</v>
      </c>
      <c r="D2312" s="2">
        <v>154392948.71794873</v>
      </c>
      <c r="E2312" s="2">
        <v>119448675.41823719</v>
      </c>
      <c r="F2312" s="2">
        <v>119448675.41823719</v>
      </c>
    </row>
    <row r="2313" spans="1:6">
      <c r="A2313">
        <v>2343</v>
      </c>
      <c r="B2313" s="38">
        <v>36728</v>
      </c>
      <c r="C2313" t="s">
        <v>3176</v>
      </c>
      <c r="D2313" s="2">
        <v>27876504.629629627</v>
      </c>
      <c r="E2313" s="2">
        <v>21554149.619085647</v>
      </c>
      <c r="F2313" s="2">
        <v>25437458.220011573</v>
      </c>
    </row>
    <row r="2314" spans="1:6">
      <c r="A2314">
        <v>2344</v>
      </c>
      <c r="B2314" s="38">
        <v>35860</v>
      </c>
      <c r="C2314" t="s">
        <v>6965</v>
      </c>
      <c r="D2314" s="2">
        <v>29698273.736128237</v>
      </c>
      <c r="E2314" s="2">
        <v>22355510.68201603</v>
      </c>
      <c r="F2314" s="2">
        <v>22355510.68201603</v>
      </c>
    </row>
    <row r="2315" spans="1:6">
      <c r="A2315">
        <v>2345</v>
      </c>
      <c r="B2315" s="38">
        <v>40079</v>
      </c>
      <c r="C2315" t="s">
        <v>3178</v>
      </c>
      <c r="D2315" s="2">
        <v>22304404.798836872</v>
      </c>
      <c r="E2315" s="2">
        <v>16018351.048719957</v>
      </c>
      <c r="F2315" s="2">
        <v>21324718.389875401</v>
      </c>
    </row>
    <row r="2316" spans="1:6">
      <c r="A2316">
        <v>2346</v>
      </c>
      <c r="B2316" s="38">
        <v>41012</v>
      </c>
      <c r="C2316" t="s">
        <v>3179</v>
      </c>
      <c r="D2316" s="2">
        <v>20936001.912336744</v>
      </c>
      <c r="E2316" s="2">
        <v>14997363.65188952</v>
      </c>
      <c r="F2316" s="2">
        <v>35531586.938726991</v>
      </c>
    </row>
    <row r="2317" spans="1:6">
      <c r="A2317">
        <v>2347</v>
      </c>
      <c r="B2317" s="38">
        <v>39689</v>
      </c>
      <c r="C2317" t="s">
        <v>3180</v>
      </c>
      <c r="D2317" s="2">
        <v>21987073.569283292</v>
      </c>
      <c r="E2317" s="2">
        <v>15600819.215070793</v>
      </c>
      <c r="F2317" s="2">
        <v>40369093.787170328</v>
      </c>
    </row>
    <row r="2318" spans="1:6">
      <c r="A2318">
        <v>2348</v>
      </c>
      <c r="B2318" s="38">
        <v>40816</v>
      </c>
      <c r="C2318" t="s">
        <v>3181</v>
      </c>
      <c r="D2318" s="2">
        <v>21230910.268898007</v>
      </c>
      <c r="E2318" s="2">
        <v>14873403.358699627</v>
      </c>
      <c r="F2318" s="2">
        <v>32020230.635266583</v>
      </c>
    </row>
    <row r="2319" spans="1:6">
      <c r="A2319">
        <v>2349</v>
      </c>
      <c r="B2319" s="38">
        <v>35748</v>
      </c>
      <c r="C2319" t="s">
        <v>3182</v>
      </c>
      <c r="D2319" s="2">
        <v>29826996.904024769</v>
      </c>
      <c r="E2319" s="2">
        <v>20583245.182755418</v>
      </c>
      <c r="F2319" s="2">
        <v>20583245.182755418</v>
      </c>
    </row>
    <row r="2320" spans="1:6">
      <c r="A2320">
        <v>2350</v>
      </c>
      <c r="B2320" s="38">
        <v>39920</v>
      </c>
      <c r="C2320" t="s">
        <v>3183</v>
      </c>
      <c r="D2320" s="2">
        <v>22589851.810166951</v>
      </c>
      <c r="E2320" s="2">
        <v>15456257.852171265</v>
      </c>
      <c r="F2320" s="2">
        <v>40066195.865536489</v>
      </c>
    </row>
    <row r="2321" spans="1:6">
      <c r="A2321">
        <v>2351</v>
      </c>
      <c r="B2321" s="38">
        <v>42307</v>
      </c>
      <c r="C2321" t="s">
        <v>3184</v>
      </c>
      <c r="D2321" s="2">
        <v>20253533.918045055</v>
      </c>
      <c r="E2321" s="2">
        <v>13825007.567915978</v>
      </c>
      <c r="F2321" s="2">
        <v>33046342.408715177</v>
      </c>
    </row>
    <row r="2322" spans="1:6">
      <c r="A2322">
        <v>2352</v>
      </c>
      <c r="B2322" s="38">
        <v>38107</v>
      </c>
      <c r="C2322" t="s">
        <v>3185</v>
      </c>
      <c r="D2322" s="2">
        <v>25622659.574468084</v>
      </c>
      <c r="E2322" s="2">
        <v>17357202.120563831</v>
      </c>
      <c r="F2322" s="2">
        <v>18661298.126797874</v>
      </c>
    </row>
    <row r="2323" spans="1:6">
      <c r="A2323">
        <v>2353</v>
      </c>
      <c r="B2323" s="38">
        <v>39003</v>
      </c>
      <c r="C2323" t="s">
        <v>3186</v>
      </c>
      <c r="D2323" s="2">
        <v>23870465.807730429</v>
      </c>
      <c r="E2323" s="2">
        <v>15988391.450609514</v>
      </c>
      <c r="F2323" s="2">
        <v>16381145.353300298</v>
      </c>
    </row>
    <row r="2324" spans="1:6">
      <c r="A2324">
        <v>2354</v>
      </c>
      <c r="B2324" s="38">
        <v>34628</v>
      </c>
      <c r="C2324" t="s">
        <v>3188</v>
      </c>
      <c r="D2324" s="2">
        <v>32221137.123745821</v>
      </c>
      <c r="E2324" s="2">
        <v>21561977.365826089</v>
      </c>
      <c r="F2324" s="2">
        <v>21561977.365826089</v>
      </c>
    </row>
    <row r="2325" spans="1:6">
      <c r="A2325">
        <v>2355</v>
      </c>
      <c r="B2325" s="38">
        <v>39710</v>
      </c>
      <c r="C2325" t="s">
        <v>3189</v>
      </c>
      <c r="D2325" s="2">
        <v>22017524.21349008</v>
      </c>
      <c r="E2325" s="2">
        <v>14589517.205509569</v>
      </c>
      <c r="F2325" s="2">
        <v>32853718.469830841</v>
      </c>
    </row>
    <row r="2326" spans="1:6">
      <c r="A2326">
        <v>2356</v>
      </c>
      <c r="B2326" s="38">
        <v>37582</v>
      </c>
      <c r="C2326" t="s">
        <v>3190</v>
      </c>
      <c r="D2326" s="2">
        <v>26569553.226696081</v>
      </c>
      <c r="E2326" s="2">
        <v>17253798.912801985</v>
      </c>
      <c r="F2326" s="2">
        <v>35002999.101814672</v>
      </c>
    </row>
    <row r="2327" spans="1:6">
      <c r="A2327">
        <v>2357</v>
      </c>
      <c r="B2327" s="38">
        <v>42426</v>
      </c>
      <c r="C2327" t="s">
        <v>3191</v>
      </c>
      <c r="D2327" s="2">
        <v>20315632.762714513</v>
      </c>
      <c r="E2327" s="2">
        <v>12838765.811543962</v>
      </c>
      <c r="F2327" s="2">
        <v>23759518.513017114</v>
      </c>
    </row>
    <row r="2328" spans="1:6">
      <c r="A2328">
        <v>2358</v>
      </c>
      <c r="B2328" s="38">
        <v>38653</v>
      </c>
      <c r="C2328" t="s">
        <v>3192</v>
      </c>
      <c r="D2328" s="2">
        <v>24182028.112449799</v>
      </c>
      <c r="E2328" s="2">
        <v>15092940.798569279</v>
      </c>
      <c r="F2328" s="2">
        <v>18701124.285808235</v>
      </c>
    </row>
    <row r="2329" spans="1:6">
      <c r="A2329">
        <v>2359</v>
      </c>
      <c r="B2329" s="38">
        <v>37491</v>
      </c>
      <c r="C2329" t="s">
        <v>3193</v>
      </c>
      <c r="D2329" s="2">
        <v>26657775.318206977</v>
      </c>
      <c r="E2329" s="2">
        <v>16525991.973901495</v>
      </c>
      <c r="F2329" s="2">
        <v>16525991.973901495</v>
      </c>
    </row>
    <row r="2330" spans="1:6">
      <c r="A2330">
        <v>2361</v>
      </c>
      <c r="B2330" s="38">
        <v>39899</v>
      </c>
      <c r="C2330" t="s">
        <v>3194</v>
      </c>
      <c r="D2330" s="2">
        <v>22646244.399625778</v>
      </c>
      <c r="E2330" s="2">
        <v>13853493.523931757</v>
      </c>
      <c r="F2330" s="2">
        <v>19596529.017314736</v>
      </c>
    </row>
    <row r="2331" spans="1:6">
      <c r="A2331">
        <v>2362</v>
      </c>
      <c r="B2331" s="38">
        <v>40452</v>
      </c>
      <c r="C2331" t="s">
        <v>3195</v>
      </c>
      <c r="D2331" s="2">
        <v>22024772.416567981</v>
      </c>
      <c r="E2331" s="2">
        <v>13363459.083242269</v>
      </c>
      <c r="F2331" s="2">
        <v>31132455.205028553</v>
      </c>
    </row>
    <row r="2332" spans="1:6">
      <c r="A2332">
        <v>2363</v>
      </c>
      <c r="B2332" s="38">
        <v>34460</v>
      </c>
      <c r="C2332" t="s">
        <v>3196</v>
      </c>
      <c r="D2332" s="2">
        <v>32658033.898305088</v>
      </c>
      <c r="E2332" s="2">
        <v>19178365.090711866</v>
      </c>
      <c r="F2332" s="2">
        <v>19178365.090711866</v>
      </c>
    </row>
    <row r="2333" spans="1:6">
      <c r="A2333">
        <v>2364</v>
      </c>
      <c r="B2333" s="38">
        <v>39500</v>
      </c>
      <c r="C2333" t="s">
        <v>3197</v>
      </c>
      <c r="D2333" s="2">
        <v>22754932.850873671</v>
      </c>
      <c r="E2333" s="2">
        <v>12714505.320875041</v>
      </c>
      <c r="F2333" s="2">
        <v>35149825.798165269</v>
      </c>
    </row>
    <row r="2334" spans="1:6">
      <c r="A2334">
        <v>2365</v>
      </c>
      <c r="B2334" s="38">
        <v>38695</v>
      </c>
      <c r="C2334" t="s">
        <v>3198</v>
      </c>
      <c r="D2334" s="2">
        <v>24476930.894308943</v>
      </c>
      <c r="E2334" s="2">
        <v>13506818.395315042</v>
      </c>
      <c r="F2334" s="2">
        <v>34067440.34653455</v>
      </c>
    </row>
    <row r="2335" spans="1:6">
      <c r="A2335">
        <v>2366</v>
      </c>
      <c r="B2335" s="38">
        <v>35776</v>
      </c>
      <c r="C2335" t="s">
        <v>3199</v>
      </c>
      <c r="D2335" s="2">
        <v>29863980.161190327</v>
      </c>
      <c r="E2335" s="2">
        <v>15957580.38048977</v>
      </c>
      <c r="F2335" s="2">
        <v>15957580.38048977</v>
      </c>
    </row>
    <row r="2336" spans="1:6">
      <c r="A2336">
        <v>2367</v>
      </c>
      <c r="B2336" s="38">
        <v>36455</v>
      </c>
      <c r="C2336" t="s">
        <v>3200</v>
      </c>
      <c r="D2336" s="2">
        <v>28638882.282996435</v>
      </c>
      <c r="E2336" s="2">
        <v>15136186.265606422</v>
      </c>
      <c r="F2336" s="2">
        <v>15136186.265606422</v>
      </c>
    </row>
    <row r="2337" spans="1:6">
      <c r="A2337">
        <v>2368</v>
      </c>
      <c r="B2337" s="38">
        <v>32857</v>
      </c>
      <c r="C2337" t="s">
        <v>3202</v>
      </c>
      <c r="D2337" s="2">
        <v>38200317.208564639</v>
      </c>
      <c r="E2337" s="2">
        <v>20160882.092339415</v>
      </c>
      <c r="F2337" s="2">
        <v>20160882.092339415</v>
      </c>
    </row>
    <row r="2338" spans="1:6">
      <c r="A2338">
        <v>2369</v>
      </c>
      <c r="B2338" s="38">
        <v>35405</v>
      </c>
      <c r="C2338" t="s">
        <v>3203</v>
      </c>
      <c r="D2338" s="2">
        <v>30372383.354350571</v>
      </c>
      <c r="E2338" s="2">
        <v>14769857.676488021</v>
      </c>
      <c r="F2338" s="2">
        <v>52544223.203026488</v>
      </c>
    </row>
    <row r="2339" spans="1:6">
      <c r="A2339">
        <v>2370</v>
      </c>
      <c r="B2339" s="38">
        <v>39325</v>
      </c>
      <c r="C2339" t="s">
        <v>3205</v>
      </c>
      <c r="D2339" s="2">
        <v>23168187.305511333</v>
      </c>
      <c r="E2339" s="2">
        <v>11044573.758153494</v>
      </c>
      <c r="F2339" s="2">
        <v>19586189.776896551</v>
      </c>
    </row>
    <row r="2340" spans="1:6">
      <c r="A2340">
        <v>2371</v>
      </c>
      <c r="B2340" s="38">
        <v>42524</v>
      </c>
      <c r="C2340" t="s">
        <v>6838</v>
      </c>
      <c r="D2340" s="2">
        <v>19984649.723280147</v>
      </c>
      <c r="E2340" s="2">
        <v>9488841.588836614</v>
      </c>
      <c r="F2340" s="2">
        <v>9529800.1284444779</v>
      </c>
    </row>
    <row r="2341" spans="1:6">
      <c r="A2341">
        <v>2372</v>
      </c>
      <c r="B2341" s="38">
        <v>40151</v>
      </c>
      <c r="C2341" t="s">
        <v>3206</v>
      </c>
      <c r="D2341" s="2">
        <v>22306470.509240609</v>
      </c>
      <c r="E2341" s="2">
        <v>10270876.04586268</v>
      </c>
      <c r="F2341" s="2">
        <v>10270876.04586268</v>
      </c>
    </row>
    <row r="2342" spans="1:6">
      <c r="A2342">
        <v>2373</v>
      </c>
      <c r="B2342" s="38">
        <v>38226</v>
      </c>
      <c r="C2342" t="s">
        <v>3207</v>
      </c>
      <c r="D2342" s="2">
        <v>25419841.688654356</v>
      </c>
      <c r="E2342" s="2">
        <v>11577876.156548815</v>
      </c>
      <c r="F2342" s="2">
        <v>11890599.945947232</v>
      </c>
    </row>
    <row r="2343" spans="1:6">
      <c r="A2343">
        <v>2374</v>
      </c>
      <c r="B2343" s="38">
        <v>41537</v>
      </c>
      <c r="C2343" t="s">
        <v>3208</v>
      </c>
      <c r="D2343" s="2">
        <v>20572626.831632853</v>
      </c>
      <c r="E2343" s="2">
        <v>9142840.5281039011</v>
      </c>
      <c r="F2343" s="2">
        <v>17202189.719285585</v>
      </c>
    </row>
    <row r="2344" spans="1:6">
      <c r="A2344">
        <v>2375</v>
      </c>
      <c r="B2344" s="38">
        <v>39311</v>
      </c>
      <c r="C2344" t="s">
        <v>6966</v>
      </c>
      <c r="D2344" s="2">
        <v>23168187.305511333</v>
      </c>
      <c r="E2344" s="2">
        <v>9939648.1532726996</v>
      </c>
      <c r="F2344" s="2">
        <v>54202470.000452101</v>
      </c>
    </row>
    <row r="2345" spans="1:6">
      <c r="A2345">
        <v>2376</v>
      </c>
      <c r="B2345" s="38">
        <v>38604</v>
      </c>
      <c r="C2345" t="s">
        <v>3209</v>
      </c>
      <c r="D2345" s="2">
        <v>24230684.104627766</v>
      </c>
      <c r="E2345" s="2">
        <v>10092952.234205231</v>
      </c>
      <c r="F2345" s="2">
        <v>12592318.222776659</v>
      </c>
    </row>
    <row r="2346" spans="1:6">
      <c r="A2346">
        <v>2377</v>
      </c>
      <c r="B2346" s="38">
        <v>39087</v>
      </c>
      <c r="C2346" t="s">
        <v>3210</v>
      </c>
      <c r="D2346" s="2">
        <v>23797822.306537032</v>
      </c>
      <c r="E2346" s="2">
        <v>9679792.7805707064</v>
      </c>
      <c r="F2346" s="2">
        <v>9679792.7805707064</v>
      </c>
    </row>
    <row r="2347" spans="1:6">
      <c r="A2347">
        <v>2378</v>
      </c>
      <c r="B2347" s="38">
        <v>41985</v>
      </c>
      <c r="C2347" t="s">
        <v>3211</v>
      </c>
      <c r="D2347" s="2">
        <v>20514539.291007273</v>
      </c>
      <c r="E2347" s="2">
        <v>8319645.7662938861</v>
      </c>
      <c r="F2347" s="2">
        <v>8916539.878685927</v>
      </c>
    </row>
    <row r="2348" spans="1:6">
      <c r="A2348">
        <v>2379</v>
      </c>
      <c r="B2348" s="38">
        <v>38093</v>
      </c>
      <c r="C2348" t="s">
        <v>3212</v>
      </c>
      <c r="D2348" s="2">
        <v>25622659.574468084</v>
      </c>
      <c r="E2348" s="2">
        <v>10309949.674601063</v>
      </c>
      <c r="F2348" s="2">
        <v>10309949.674601063</v>
      </c>
    </row>
    <row r="2349" spans="1:6">
      <c r="A2349">
        <v>2380</v>
      </c>
      <c r="B2349" s="38">
        <v>41558</v>
      </c>
      <c r="C2349" t="s">
        <v>3213</v>
      </c>
      <c r="D2349" s="2">
        <v>20625743.964786381</v>
      </c>
      <c r="E2349" s="2">
        <v>8258713.9207393834</v>
      </c>
      <c r="F2349" s="2">
        <v>18844720.25501186</v>
      </c>
    </row>
    <row r="2350" spans="1:6">
      <c r="A2350">
        <v>2381</v>
      </c>
      <c r="B2350" s="38">
        <v>25204</v>
      </c>
      <c r="C2350" t="s">
        <v>3214</v>
      </c>
      <c r="D2350" s="2">
        <v>135310674.15730336</v>
      </c>
      <c r="E2350" s="2">
        <v>54124269.662921347</v>
      </c>
      <c r="F2350" s="2">
        <v>54124269.662921347</v>
      </c>
    </row>
    <row r="2351" spans="1:6">
      <c r="A2351">
        <v>2382</v>
      </c>
      <c r="B2351" s="38">
        <v>38772</v>
      </c>
      <c r="C2351" t="s">
        <v>3216</v>
      </c>
      <c r="D2351" s="2">
        <v>24242878.711625569</v>
      </c>
      <c r="E2351" s="2">
        <v>9186773.4319979884</v>
      </c>
      <c r="F2351" s="2">
        <v>34011124.862385511</v>
      </c>
    </row>
    <row r="2352" spans="1:6">
      <c r="A2352">
        <v>2383</v>
      </c>
      <c r="B2352" s="38">
        <v>38611</v>
      </c>
      <c r="C2352" t="s">
        <v>3217</v>
      </c>
      <c r="D2352" s="2">
        <v>24230684.104627766</v>
      </c>
      <c r="E2352" s="2">
        <v>9129311.2542404421</v>
      </c>
      <c r="F2352" s="2">
        <v>10036750.373958752</v>
      </c>
    </row>
    <row r="2353" spans="1:6">
      <c r="A2353">
        <v>2384</v>
      </c>
      <c r="B2353" s="38">
        <v>39724</v>
      </c>
      <c r="C2353" t="s">
        <v>3218</v>
      </c>
      <c r="D2353" s="2">
        <v>22242200.089577183</v>
      </c>
      <c r="E2353" s="2">
        <v>7799439.8744210955</v>
      </c>
      <c r="F2353" s="2">
        <v>7809439.967581369</v>
      </c>
    </row>
    <row r="2354" spans="1:6">
      <c r="A2354">
        <v>2385</v>
      </c>
      <c r="B2354" s="38">
        <v>37694</v>
      </c>
      <c r="C2354" t="s">
        <v>3219</v>
      </c>
      <c r="D2354" s="2">
        <v>26151248.642779592</v>
      </c>
      <c r="E2354" s="2">
        <v>8999554.721433226</v>
      </c>
      <c r="F2354" s="2">
        <v>8999554.721433226</v>
      </c>
    </row>
    <row r="2355" spans="1:6">
      <c r="A2355">
        <v>2386</v>
      </c>
      <c r="B2355" s="38">
        <v>39479</v>
      </c>
      <c r="C2355" t="s">
        <v>3220</v>
      </c>
      <c r="D2355" s="2">
        <v>22754932.850873671</v>
      </c>
      <c r="E2355" s="2">
        <v>7481005.0192779163</v>
      </c>
      <c r="F2355" s="2">
        <v>7904021.4964689426</v>
      </c>
    </row>
    <row r="2356" spans="1:6">
      <c r="A2356">
        <v>2387</v>
      </c>
      <c r="B2356" s="38">
        <v>42118</v>
      </c>
      <c r="C2356" t="s">
        <v>3221</v>
      </c>
      <c r="D2356" s="2">
        <v>20359595.771748826</v>
      </c>
      <c r="E2356" s="2">
        <v>6602577.2075663898</v>
      </c>
      <c r="F2356" s="2">
        <v>18002315.964205261</v>
      </c>
    </row>
    <row r="2357" spans="1:6">
      <c r="A2357">
        <v>2388</v>
      </c>
      <c r="B2357" s="38">
        <v>36511</v>
      </c>
      <c r="C2357" t="s">
        <v>3222</v>
      </c>
      <c r="D2357" s="2">
        <v>28621865.715983361</v>
      </c>
      <c r="E2357" s="2">
        <v>8875292.8028579913</v>
      </c>
      <c r="F2357" s="2">
        <v>8875292.8028579913</v>
      </c>
    </row>
    <row r="2358" spans="1:6">
      <c r="A2358">
        <v>2389</v>
      </c>
      <c r="B2358" s="38">
        <v>41208</v>
      </c>
      <c r="C2358" t="s">
        <v>3223</v>
      </c>
      <c r="D2358" s="2">
        <v>20824496.254058283</v>
      </c>
      <c r="E2358" s="2">
        <v>6250218.4918012945</v>
      </c>
      <c r="F2358" s="2">
        <v>8643020.7910054177</v>
      </c>
    </row>
    <row r="2359" spans="1:6">
      <c r="A2359">
        <v>2390</v>
      </c>
      <c r="B2359" s="38">
        <v>42004</v>
      </c>
      <c r="C2359" t="s">
        <v>3224</v>
      </c>
      <c r="D2359" s="2">
        <v>20514539.291007273</v>
      </c>
      <c r="E2359" s="2">
        <v>5897041.7666132906</v>
      </c>
      <c r="F2359" s="2">
        <v>6227632.5415609088</v>
      </c>
    </row>
    <row r="2360" spans="1:6">
      <c r="A2360">
        <v>2391</v>
      </c>
      <c r="B2360" s="38">
        <v>40870</v>
      </c>
      <c r="C2360" t="s">
        <v>3225</v>
      </c>
      <c r="D2360" s="2">
        <v>21292755.160677191</v>
      </c>
      <c r="E2360" s="2">
        <v>6070652.8612429835</v>
      </c>
      <c r="F2360" s="2">
        <v>15764656.605856873</v>
      </c>
    </row>
    <row r="2361" spans="1:6">
      <c r="A2361">
        <v>2392</v>
      </c>
      <c r="B2361" s="38">
        <v>38905</v>
      </c>
      <c r="C2361" t="s">
        <v>3226</v>
      </c>
      <c r="D2361" s="2">
        <v>23671056.511056513</v>
      </c>
      <c r="E2361" s="2">
        <v>6511453.1619066345</v>
      </c>
      <c r="F2361" s="2">
        <v>8764308.0916560199</v>
      </c>
    </row>
    <row r="2362" spans="1:6">
      <c r="A2362">
        <v>2393</v>
      </c>
      <c r="B2362" s="38">
        <v>40039</v>
      </c>
      <c r="C2362" t="s">
        <v>3227</v>
      </c>
      <c r="D2362" s="2">
        <v>22318355.77341846</v>
      </c>
      <c r="E2362" s="2">
        <v>5815034.2057507159</v>
      </c>
      <c r="F2362" s="2">
        <v>14471031.061542667</v>
      </c>
    </row>
    <row r="2363" spans="1:6">
      <c r="A2363">
        <v>2394</v>
      </c>
      <c r="B2363" s="38">
        <v>38380</v>
      </c>
      <c r="C2363" t="s">
        <v>3228</v>
      </c>
      <c r="D2363" s="2">
        <v>25259884.63555323</v>
      </c>
      <c r="E2363" s="2">
        <v>6540502.7758626128</v>
      </c>
      <c r="F2363" s="2">
        <v>10329485.471195597</v>
      </c>
    </row>
    <row r="2364" spans="1:6">
      <c r="A2364">
        <v>2395</v>
      </c>
      <c r="B2364" s="38">
        <v>38289</v>
      </c>
      <c r="C2364" t="s">
        <v>3229</v>
      </c>
      <c r="D2364" s="2">
        <v>25233420.639078051</v>
      </c>
      <c r="E2364" s="2">
        <v>6315797.7571870089</v>
      </c>
      <c r="F2364" s="2">
        <v>18424183.341293871</v>
      </c>
    </row>
    <row r="2365" spans="1:6">
      <c r="A2365">
        <v>2396</v>
      </c>
      <c r="B2365" s="38">
        <v>42608</v>
      </c>
      <c r="C2365" t="s">
        <v>3242</v>
      </c>
      <c r="D2365" s="2">
        <v>20000000</v>
      </c>
      <c r="E2365" s="2">
        <v>4711736</v>
      </c>
      <c r="F2365" s="2">
        <v>4717983</v>
      </c>
    </row>
    <row r="2366" spans="1:6">
      <c r="A2366">
        <v>2397</v>
      </c>
      <c r="B2366" s="38">
        <v>39745</v>
      </c>
      <c r="C2366" t="s">
        <v>3230</v>
      </c>
      <c r="D2366" s="2">
        <v>22242200.089577183</v>
      </c>
      <c r="E2366" s="2">
        <v>4951584.1624717759</v>
      </c>
      <c r="F2366" s="2">
        <v>4952589.509915825</v>
      </c>
    </row>
    <row r="2367" spans="1:6">
      <c r="A2367">
        <v>2398</v>
      </c>
      <c r="B2367" s="38">
        <v>39724</v>
      </c>
      <c r="C2367" t="s">
        <v>3231</v>
      </c>
      <c r="D2367" s="2">
        <v>22242200.089577183</v>
      </c>
      <c r="E2367" s="2">
        <v>4940411.9053667812</v>
      </c>
      <c r="F2367" s="2">
        <v>5009066.9043832794</v>
      </c>
    </row>
    <row r="2368" spans="1:6">
      <c r="A2368">
        <v>2399</v>
      </c>
      <c r="B2368" s="38">
        <v>39407</v>
      </c>
      <c r="C2368" t="s">
        <v>3232</v>
      </c>
      <c r="D2368" s="2">
        <v>22919063.456039436</v>
      </c>
      <c r="E2368" s="2">
        <v>4603991.7806277573</v>
      </c>
      <c r="F2368" s="2">
        <v>14207083.952520972</v>
      </c>
    </row>
    <row r="2369" spans="1:6">
      <c r="A2369">
        <v>2400</v>
      </c>
      <c r="B2369" s="38">
        <v>41159</v>
      </c>
      <c r="C2369" t="s">
        <v>3233</v>
      </c>
      <c r="D2369" s="2">
        <v>20816397.08392572</v>
      </c>
      <c r="E2369" s="2">
        <v>3917211.909315621</v>
      </c>
      <c r="F2369" s="2">
        <v>26396446.731161974</v>
      </c>
    </row>
    <row r="2370" spans="1:6">
      <c r="A2370">
        <v>2401</v>
      </c>
      <c r="B2370" s="38">
        <v>39948</v>
      </c>
      <c r="C2370" t="s">
        <v>3234</v>
      </c>
      <c r="D2370" s="2">
        <v>22524783.031572651</v>
      </c>
      <c r="E2370" s="2">
        <v>3977601.8810227448</v>
      </c>
      <c r="F2370" s="2">
        <v>6230080.1841800101</v>
      </c>
    </row>
    <row r="2371" spans="1:6">
      <c r="A2371">
        <v>2402</v>
      </c>
      <c r="B2371" s="38">
        <v>39745</v>
      </c>
      <c r="C2371" t="s">
        <v>3235</v>
      </c>
      <c r="D2371" s="2">
        <v>22242200.089577183</v>
      </c>
      <c r="E2371" s="2">
        <v>3429233.4589907327</v>
      </c>
      <c r="F2371" s="2">
        <v>4874976.4648132492</v>
      </c>
    </row>
    <row r="2372" spans="1:6">
      <c r="A2372">
        <v>2403</v>
      </c>
      <c r="B2372" s="38">
        <v>36462</v>
      </c>
      <c r="C2372" t="s">
        <v>3237</v>
      </c>
      <c r="D2372" s="2">
        <v>28638882.282996435</v>
      </c>
      <c r="E2372" s="2">
        <v>3399588.5450118906</v>
      </c>
      <c r="F2372" s="2">
        <v>215292797.5624257</v>
      </c>
    </row>
    <row r="2373" spans="1:6">
      <c r="A2373">
        <v>2404</v>
      </c>
      <c r="B2373" s="38">
        <v>38065</v>
      </c>
      <c r="C2373" t="s">
        <v>3238</v>
      </c>
      <c r="D2373" s="2">
        <v>25704695.837780148</v>
      </c>
      <c r="E2373" s="2">
        <v>3025093.1162433298</v>
      </c>
      <c r="F2373" s="2">
        <v>10746794.027790822</v>
      </c>
    </row>
    <row r="2374" spans="1:6">
      <c r="A2374">
        <v>2405</v>
      </c>
      <c r="B2374" s="38">
        <v>42321</v>
      </c>
      <c r="C2374" t="s">
        <v>3239</v>
      </c>
      <c r="D2374" s="2">
        <v>20296373.07445984</v>
      </c>
      <c r="E2374" s="2">
        <v>2279282.6962618399</v>
      </c>
      <c r="F2374" s="2">
        <v>2279282.6962618399</v>
      </c>
    </row>
    <row r="2375" spans="1:6">
      <c r="A2375">
        <v>2406</v>
      </c>
      <c r="B2375" s="38">
        <v>29392</v>
      </c>
      <c r="C2375" t="s">
        <v>3240</v>
      </c>
      <c r="D2375" s="2">
        <v>58247400.241837963</v>
      </c>
      <c r="E2375" s="2">
        <v>5824740.0241837967</v>
      </c>
      <c r="F2375" s="2">
        <v>5824740.0241837967</v>
      </c>
    </row>
    <row r="2376" spans="1:6">
      <c r="A2376">
        <v>2407</v>
      </c>
      <c r="B2376" s="38">
        <v>38842</v>
      </c>
      <c r="C2376" t="s">
        <v>3243</v>
      </c>
      <c r="D2376" s="2">
        <v>23787950.617283951</v>
      </c>
      <c r="E2376" s="2">
        <v>2263939.6997629628</v>
      </c>
      <c r="F2376" s="2">
        <v>6319992.2351802466</v>
      </c>
    </row>
    <row r="2377" spans="1:6">
      <c r="A2377">
        <v>2408</v>
      </c>
      <c r="B2377" s="38">
        <v>37855</v>
      </c>
      <c r="C2377" t="s">
        <v>3244</v>
      </c>
      <c r="D2377" s="2">
        <v>26094582.88190683</v>
      </c>
      <c r="E2377" s="2">
        <v>2148450.5113326116</v>
      </c>
      <c r="F2377" s="2">
        <v>2148450.5113326116</v>
      </c>
    </row>
    <row r="2378" spans="1:6">
      <c r="A2378">
        <v>2409</v>
      </c>
      <c r="B2378" s="38">
        <v>37596</v>
      </c>
      <c r="C2378" t="s">
        <v>3245</v>
      </c>
      <c r="D2378" s="2">
        <v>26628302.92979547</v>
      </c>
      <c r="E2378" s="2">
        <v>1584407.9897954671</v>
      </c>
      <c r="F2378" s="2">
        <v>7117570.9577501388</v>
      </c>
    </row>
    <row r="2379" spans="1:6">
      <c r="A2379">
        <v>2410</v>
      </c>
      <c r="B2379" s="38">
        <v>40662</v>
      </c>
      <c r="C2379" t="s">
        <v>3246</v>
      </c>
      <c r="D2379" s="2">
        <v>21418103.563266434</v>
      </c>
      <c r="E2379" s="2">
        <v>1270669.6882875513</v>
      </c>
      <c r="F2379" s="2">
        <v>6525801.6568032876</v>
      </c>
    </row>
    <row r="2380" spans="1:6">
      <c r="A2380">
        <v>2411</v>
      </c>
      <c r="B2380" s="38">
        <v>41150</v>
      </c>
      <c r="C2380" t="s">
        <v>3247</v>
      </c>
      <c r="D2380" s="2">
        <v>20909284.266361084</v>
      </c>
      <c r="E2380" s="2">
        <v>1114367.6232252072</v>
      </c>
      <c r="F2380" s="2">
        <v>1114367.6232252072</v>
      </c>
    </row>
    <row r="2381" spans="1:6">
      <c r="A2381">
        <v>2412</v>
      </c>
      <c r="B2381" s="38">
        <v>39591</v>
      </c>
      <c r="C2381" t="s">
        <v>3249</v>
      </c>
      <c r="D2381" s="2">
        <v>22236142.398168322</v>
      </c>
      <c r="E2381" s="2">
        <v>1147242.6364341371</v>
      </c>
      <c r="F2381" s="2">
        <v>9140944.5977510251</v>
      </c>
    </row>
    <row r="2382" spans="1:6">
      <c r="A2382">
        <v>2413</v>
      </c>
      <c r="B2382" s="38">
        <v>36819</v>
      </c>
      <c r="C2382" t="s">
        <v>3250</v>
      </c>
      <c r="D2382" s="2">
        <v>27684252.873563219</v>
      </c>
      <c r="E2382" s="2">
        <v>1221858.3427011494</v>
      </c>
      <c r="F2382" s="2">
        <v>3159756.0438505751</v>
      </c>
    </row>
    <row r="2383" spans="1:6">
      <c r="A2383">
        <v>2414</v>
      </c>
      <c r="B2383" s="38">
        <v>40515</v>
      </c>
      <c r="C2383" t="s">
        <v>3251</v>
      </c>
      <c r="D2383" s="2">
        <v>21977744.218196083</v>
      </c>
      <c r="E2383" s="2">
        <v>639578.73004256794</v>
      </c>
      <c r="F2383" s="2">
        <v>960006.54853339039</v>
      </c>
    </row>
    <row r="2384" spans="1:6">
      <c r="A2384">
        <v>2415</v>
      </c>
      <c r="B2384" s="38">
        <v>42321</v>
      </c>
      <c r="C2384" t="s">
        <v>3252</v>
      </c>
      <c r="D2384" s="2">
        <v>20296373.07445984</v>
      </c>
      <c r="E2384" s="2">
        <v>546439.25228368223</v>
      </c>
      <c r="F2384" s="2">
        <v>3496989.9841490546</v>
      </c>
    </row>
    <row r="2385" spans="1:6">
      <c r="A2385">
        <v>2416</v>
      </c>
      <c r="B2385" s="38">
        <v>38429</v>
      </c>
      <c r="C2385" t="s">
        <v>3253</v>
      </c>
      <c r="D2385" s="2">
        <v>24920124.159337815</v>
      </c>
      <c r="E2385" s="2">
        <v>584211.1927108122</v>
      </c>
      <c r="F2385" s="2">
        <v>13044273.272379721</v>
      </c>
    </row>
    <row r="2386" spans="1:6">
      <c r="A2386">
        <v>2417</v>
      </c>
      <c r="B2386" s="38">
        <v>38464</v>
      </c>
      <c r="C2386" t="s">
        <v>3254</v>
      </c>
      <c r="D2386" s="2">
        <v>24753648.509763617</v>
      </c>
      <c r="E2386" s="2">
        <v>464717.57102774922</v>
      </c>
      <c r="F2386" s="2">
        <v>464717.57102774922</v>
      </c>
    </row>
    <row r="2387" spans="1:6">
      <c r="A2387">
        <v>2418</v>
      </c>
      <c r="B2387" s="38">
        <v>34588</v>
      </c>
      <c r="C2387" t="s">
        <v>3255</v>
      </c>
      <c r="D2387" s="2">
        <v>32242704.149933066</v>
      </c>
      <c r="E2387" s="2">
        <v>491814.08775100403</v>
      </c>
      <c r="F2387" s="2">
        <v>491814.08775100403</v>
      </c>
    </row>
    <row r="2388" spans="1:6">
      <c r="A2388">
        <v>2419</v>
      </c>
      <c r="B2388" s="38">
        <v>40522</v>
      </c>
      <c r="C2388" t="s">
        <v>3256</v>
      </c>
      <c r="D2388" s="2">
        <v>21977744.218196083</v>
      </c>
      <c r="E2388" s="2">
        <v>305428.0080619037</v>
      </c>
      <c r="F2388" s="2">
        <v>305428.0080619037</v>
      </c>
    </row>
    <row r="2389" spans="1:6">
      <c r="A2389">
        <v>2420</v>
      </c>
      <c r="B2389" s="38">
        <v>39514</v>
      </c>
      <c r="C2389" t="s">
        <v>3257</v>
      </c>
      <c r="D2389" s="2">
        <v>22559383.312727138</v>
      </c>
      <c r="E2389" s="2">
        <v>233126.41121539095</v>
      </c>
      <c r="F2389" s="2">
        <v>53353811.198826388</v>
      </c>
    </row>
    <row r="2390" spans="1:6">
      <c r="A2390">
        <v>2421</v>
      </c>
      <c r="B2390" s="38">
        <v>35881</v>
      </c>
      <c r="C2390" t="s">
        <v>3258</v>
      </c>
      <c r="D2390" s="2">
        <v>29698273.736128237</v>
      </c>
      <c r="E2390" s="2">
        <v>216904.3120591862</v>
      </c>
      <c r="F2390" s="2">
        <v>38824660.169025898</v>
      </c>
    </row>
    <row r="2391" spans="1:6">
      <c r="A2391">
        <v>2422</v>
      </c>
      <c r="B2391" s="38">
        <v>37736</v>
      </c>
      <c r="C2391" t="s">
        <v>3259</v>
      </c>
      <c r="D2391" s="2">
        <v>26208161.044613712</v>
      </c>
      <c r="E2391" s="2">
        <v>159833.09094668119</v>
      </c>
      <c r="F2391" s="2">
        <v>7461742.5663166484</v>
      </c>
    </row>
    <row r="2392" spans="1:6">
      <c r="A2392">
        <v>2423</v>
      </c>
      <c r="B2392" s="38">
        <v>42307</v>
      </c>
      <c r="C2392" t="s">
        <v>3260</v>
      </c>
      <c r="D2392" s="2">
        <v>20253533.918045055</v>
      </c>
      <c r="E2392" s="2">
        <v>55736.712665764091</v>
      </c>
      <c r="F2392" s="2">
        <v>15072168.540077701</v>
      </c>
    </row>
    <row r="2393" spans="1:6">
      <c r="A2393">
        <v>2424</v>
      </c>
      <c r="B2393" s="38">
        <v>39813</v>
      </c>
      <c r="C2393" t="s">
        <v>3261</v>
      </c>
      <c r="D2393" s="2">
        <v>22913503.434366498</v>
      </c>
      <c r="E2393" s="2">
        <v>0</v>
      </c>
      <c r="F2393" s="2">
        <v>44205930.347484633</v>
      </c>
    </row>
    <row r="2394" spans="1:6">
      <c r="A2394">
        <v>2425</v>
      </c>
      <c r="B2394" s="38">
        <v>41274</v>
      </c>
      <c r="C2394" t="s">
        <v>3262</v>
      </c>
      <c r="D2394" s="2">
        <v>20980135.103941184</v>
      </c>
      <c r="E2394" s="2">
        <v>0</v>
      </c>
      <c r="F2394" s="2">
        <v>36143140.666822009</v>
      </c>
    </row>
    <row r="2395" spans="1:6">
      <c r="A2395">
        <v>2426</v>
      </c>
      <c r="B2395" s="38">
        <v>40281</v>
      </c>
      <c r="C2395" t="s">
        <v>3264</v>
      </c>
      <c r="D2395" s="2">
        <v>22095693.29706572</v>
      </c>
      <c r="E2395" s="2">
        <v>0</v>
      </c>
      <c r="F2395" s="2">
        <v>24459479.518139161</v>
      </c>
    </row>
    <row r="2396" spans="1:6">
      <c r="A2396">
        <v>2427</v>
      </c>
      <c r="B2396" s="38">
        <v>38077</v>
      </c>
      <c r="C2396" t="s">
        <v>3266</v>
      </c>
      <c r="D2396" s="2">
        <v>25704695.837780148</v>
      </c>
      <c r="E2396" s="2">
        <v>0</v>
      </c>
      <c r="F2396" s="2">
        <v>7606973.1426147278</v>
      </c>
    </row>
    <row r="2397" spans="1:6">
      <c r="A2397">
        <v>2428</v>
      </c>
      <c r="B2397" s="38">
        <v>42153</v>
      </c>
      <c r="C2397" t="s">
        <v>3267</v>
      </c>
      <c r="D2397" s="2">
        <v>20256344.483925909</v>
      </c>
      <c r="E2397" s="2">
        <v>0</v>
      </c>
      <c r="F2397" s="2">
        <v>784837.13111583027</v>
      </c>
    </row>
    <row r="2398" spans="1:6">
      <c r="A2398">
        <v>2436</v>
      </c>
      <c r="B2398" s="38">
        <v>40046</v>
      </c>
      <c r="C2398" t="s">
        <v>3278</v>
      </c>
      <c r="D2398" s="2">
        <v>21983580.436817184</v>
      </c>
      <c r="E2398" s="2">
        <v>531478.16521030047</v>
      </c>
      <c r="F2398" s="2">
        <v>18411334.541504119</v>
      </c>
    </row>
    <row r="2399" spans="1:6">
      <c r="A2399">
        <v>2437</v>
      </c>
      <c r="B2399" s="38">
        <v>39071</v>
      </c>
      <c r="C2399" t="s">
        <v>3279</v>
      </c>
      <c r="D2399" s="2">
        <v>23154351.833498515</v>
      </c>
      <c r="E2399" s="2">
        <v>9620378.9663577806</v>
      </c>
      <c r="F2399" s="2">
        <v>18044633.955079287</v>
      </c>
    </row>
    <row r="2400" spans="1:6">
      <c r="A2400">
        <v>2438</v>
      </c>
      <c r="B2400" s="38">
        <v>41509</v>
      </c>
      <c r="C2400" t="s">
        <v>3280</v>
      </c>
      <c r="D2400" s="2">
        <v>19772690.773355227</v>
      </c>
      <c r="E2400" s="2">
        <v>0</v>
      </c>
      <c r="F2400" s="2">
        <v>5785015.5995672941</v>
      </c>
    </row>
    <row r="2401" spans="1:6">
      <c r="A2401">
        <v>2439</v>
      </c>
      <c r="B2401" s="38">
        <v>40753</v>
      </c>
      <c r="C2401" t="s">
        <v>3281</v>
      </c>
      <c r="D2401" s="2">
        <v>20362303.361337099</v>
      </c>
      <c r="E2401" s="2">
        <v>1451493.2133037066</v>
      </c>
      <c r="F2401" s="2">
        <v>2565720.5854144348</v>
      </c>
    </row>
    <row r="2402" spans="1:6">
      <c r="A2402">
        <v>2440</v>
      </c>
      <c r="B2402" s="38">
        <v>31231</v>
      </c>
      <c r="C2402" t="s">
        <v>3282</v>
      </c>
      <c r="D2402" s="2">
        <v>42450899.814471252</v>
      </c>
      <c r="E2402" s="2">
        <v>474243046.91081637</v>
      </c>
      <c r="F2402" s="2">
        <v>861361962.77630806</v>
      </c>
    </row>
    <row r="2403" spans="1:6">
      <c r="A2403">
        <v>2441</v>
      </c>
      <c r="B2403" s="38">
        <v>33186</v>
      </c>
      <c r="C2403" t="s">
        <v>3283</v>
      </c>
      <c r="D2403" s="2">
        <v>34201846.038863972</v>
      </c>
      <c r="E2403" s="2">
        <v>331593813.32007474</v>
      </c>
      <c r="F2403" s="2">
        <v>763601215.24663675</v>
      </c>
    </row>
    <row r="2404" spans="1:6">
      <c r="A2404">
        <v>2442</v>
      </c>
      <c r="B2404" s="38">
        <v>36714</v>
      </c>
      <c r="C2404" t="s">
        <v>3284</v>
      </c>
      <c r="D2404" s="2">
        <v>26482679.398148146</v>
      </c>
      <c r="E2404" s="2">
        <v>218858118.66124421</v>
      </c>
      <c r="F2404" s="2">
        <v>386368354.16666663</v>
      </c>
    </row>
    <row r="2405" spans="1:6">
      <c r="A2405">
        <v>2443</v>
      </c>
      <c r="B2405" s="38">
        <v>40718</v>
      </c>
      <c r="C2405" t="s">
        <v>3285</v>
      </c>
      <c r="D2405" s="2">
        <v>20273641.913504221</v>
      </c>
      <c r="E2405" s="2">
        <v>107015865.73824438</v>
      </c>
      <c r="F2405" s="2">
        <v>229891358.72640237</v>
      </c>
    </row>
    <row r="2406" spans="1:6">
      <c r="A2406">
        <v>2444</v>
      </c>
      <c r="B2406" s="38">
        <v>42594</v>
      </c>
      <c r="C2406" t="s">
        <v>3286</v>
      </c>
      <c r="D2406" s="2">
        <v>19000000</v>
      </c>
      <c r="E2406" s="2">
        <v>97325575</v>
      </c>
      <c r="F2406" s="2">
        <v>129225575</v>
      </c>
    </row>
    <row r="2407" spans="1:6">
      <c r="A2407">
        <v>2445</v>
      </c>
      <c r="B2407" s="38">
        <v>32766</v>
      </c>
      <c r="C2407" t="s">
        <v>3288</v>
      </c>
      <c r="D2407" s="2">
        <v>36609656</v>
      </c>
      <c r="E2407" s="2">
        <v>112856996.96471201</v>
      </c>
      <c r="F2407" s="2">
        <v>112856996.96471201</v>
      </c>
    </row>
    <row r="2408" spans="1:6">
      <c r="A2408">
        <v>2446</v>
      </c>
      <c r="B2408" s="38">
        <v>37631</v>
      </c>
      <c r="C2408" t="s">
        <v>3289</v>
      </c>
      <c r="D2408" s="2">
        <v>25185509.080902591</v>
      </c>
      <c r="E2408" s="2">
        <v>74399534.117699519</v>
      </c>
      <c r="F2408" s="2">
        <v>134629715.40756744</v>
      </c>
    </row>
    <row r="2409" spans="1:6">
      <c r="A2409">
        <v>2447</v>
      </c>
      <c r="B2409" s="38">
        <v>40067</v>
      </c>
      <c r="C2409" t="s">
        <v>3290</v>
      </c>
      <c r="D2409" s="2">
        <v>21189184.558895029</v>
      </c>
      <c r="E2409" s="2">
        <v>57694715.790752381</v>
      </c>
      <c r="F2409" s="2">
        <v>57694715.790752381</v>
      </c>
    </row>
    <row r="2410" spans="1:6">
      <c r="A2410">
        <v>2448</v>
      </c>
      <c r="B2410" s="38">
        <v>38184</v>
      </c>
      <c r="C2410" t="s">
        <v>3291</v>
      </c>
      <c r="D2410" s="2">
        <v>24161599.788806759</v>
      </c>
      <c r="E2410" s="2">
        <v>65412031.485084482</v>
      </c>
      <c r="F2410" s="2">
        <v>89225106.555253431</v>
      </c>
    </row>
    <row r="2411" spans="1:6">
      <c r="A2411">
        <v>2449</v>
      </c>
      <c r="B2411" s="38">
        <v>29364</v>
      </c>
      <c r="C2411" t="s">
        <v>3293</v>
      </c>
      <c r="D2411" s="2">
        <v>55943850.855745725</v>
      </c>
      <c r="E2411" s="2">
        <v>129605337.16408314</v>
      </c>
      <c r="F2411" s="2">
        <v>130774254.48358192</v>
      </c>
    </row>
    <row r="2412" spans="1:6">
      <c r="A2412">
        <v>2450</v>
      </c>
      <c r="B2412" s="38">
        <v>37190</v>
      </c>
      <c r="C2412" t="s">
        <v>3295</v>
      </c>
      <c r="D2412" s="2">
        <v>25752431.063590322</v>
      </c>
      <c r="E2412" s="2">
        <v>56747460.719639845</v>
      </c>
      <c r="F2412" s="2">
        <v>92800864.208666295</v>
      </c>
    </row>
    <row r="2413" spans="1:6">
      <c r="A2413">
        <v>2451</v>
      </c>
      <c r="B2413" s="38">
        <v>36462</v>
      </c>
      <c r="C2413" t="s">
        <v>3296</v>
      </c>
      <c r="D2413" s="2">
        <v>27206938.168846611</v>
      </c>
      <c r="E2413" s="2">
        <v>58489306.705980979</v>
      </c>
      <c r="F2413" s="2">
        <v>93206017.071777657</v>
      </c>
    </row>
    <row r="2414" spans="1:6">
      <c r="A2414">
        <v>2452</v>
      </c>
      <c r="B2414" s="38">
        <v>40235</v>
      </c>
      <c r="C2414" t="s">
        <v>3297</v>
      </c>
      <c r="D2414" s="2">
        <v>21113711.75735094</v>
      </c>
      <c r="E2414" s="2">
        <v>43476009.529424526</v>
      </c>
      <c r="F2414" s="2">
        <v>62724986.045565911</v>
      </c>
    </row>
    <row r="2415" spans="1:6">
      <c r="A2415">
        <v>2453</v>
      </c>
      <c r="B2415" s="38">
        <v>39829</v>
      </c>
      <c r="C2415" t="s">
        <v>6967</v>
      </c>
      <c r="D2415" s="2">
        <v>21673496.161369313</v>
      </c>
      <c r="E2415" s="2">
        <v>42027968.441984817</v>
      </c>
      <c r="F2415" s="2">
        <v>51337840.391597167</v>
      </c>
    </row>
    <row r="2416" spans="1:6">
      <c r="A2416">
        <v>2454</v>
      </c>
      <c r="B2416" s="38">
        <v>40410</v>
      </c>
      <c r="C2416" t="s">
        <v>3299</v>
      </c>
      <c r="D2416" s="2">
        <v>20961774.890981715</v>
      </c>
      <c r="E2416" s="2">
        <v>30624562.876273409</v>
      </c>
      <c r="F2416" s="2">
        <v>55006416.828415297</v>
      </c>
    </row>
    <row r="2417" spans="1:6">
      <c r="A2417">
        <v>2455</v>
      </c>
      <c r="B2417" s="38">
        <v>40186</v>
      </c>
      <c r="C2417" t="s">
        <v>3300</v>
      </c>
      <c r="D2417" s="2">
        <v>21118973.450183906</v>
      </c>
      <c r="E2417" s="2">
        <v>28809525.438812666</v>
      </c>
      <c r="F2417" s="2">
        <v>36256742.392298572</v>
      </c>
    </row>
    <row r="2418" spans="1:6">
      <c r="A2418">
        <v>2456</v>
      </c>
      <c r="B2418" s="38">
        <v>41586</v>
      </c>
      <c r="C2418" t="s">
        <v>3301</v>
      </c>
      <c r="D2418" s="2">
        <v>19634558.864542261</v>
      </c>
      <c r="E2418" s="2">
        <v>22206149.742320947</v>
      </c>
      <c r="F2418" s="2">
        <v>78627842.41783765</v>
      </c>
    </row>
    <row r="2419" spans="1:6">
      <c r="A2419">
        <v>2457</v>
      </c>
      <c r="B2419" s="38">
        <v>39374</v>
      </c>
      <c r="C2419" t="s">
        <v>3302</v>
      </c>
      <c r="D2419" s="2">
        <v>21902434.23823563</v>
      </c>
      <c r="E2419" s="2">
        <v>23401273.145623539</v>
      </c>
      <c r="F2419" s="2">
        <v>39599787.849800892</v>
      </c>
    </row>
    <row r="2420" spans="1:6">
      <c r="A2420">
        <v>2458</v>
      </c>
      <c r="B2420" s="38">
        <v>36733</v>
      </c>
      <c r="C2420" t="s">
        <v>3304</v>
      </c>
      <c r="D2420" s="2">
        <v>26482679.398148146</v>
      </c>
      <c r="E2420" s="2">
        <v>22177616.008078702</v>
      </c>
      <c r="F2420" s="2">
        <v>22177616.008078702</v>
      </c>
    </row>
    <row r="2421" spans="1:6">
      <c r="A2421">
        <v>2459</v>
      </c>
      <c r="B2421" s="38">
        <v>22958</v>
      </c>
      <c r="C2421" t="s">
        <v>3305</v>
      </c>
      <c r="D2421" s="2">
        <v>150533125.00000003</v>
      </c>
      <c r="E2421" s="2">
        <v>108383850.00000001</v>
      </c>
      <c r="F2421" s="2">
        <v>108383850.00000001</v>
      </c>
    </row>
    <row r="2422" spans="1:6">
      <c r="A2422">
        <v>2460</v>
      </c>
      <c r="B2422" s="38">
        <v>37519</v>
      </c>
      <c r="C2422" t="s">
        <v>3306</v>
      </c>
      <c r="D2422" s="2">
        <v>25282911.602209944</v>
      </c>
      <c r="E2422" s="2">
        <v>13373177.860541437</v>
      </c>
      <c r="F2422" s="2">
        <v>365870192.77766854</v>
      </c>
    </row>
    <row r="2423" spans="1:6">
      <c r="A2423">
        <v>2461</v>
      </c>
      <c r="B2423" s="38">
        <v>39738</v>
      </c>
      <c r="C2423" t="s">
        <v>3307</v>
      </c>
      <c r="D2423" s="2">
        <v>21130090.085098326</v>
      </c>
      <c r="E2423" s="2">
        <v>9344487.6309835482</v>
      </c>
      <c r="F2423" s="2">
        <v>11579828.739986055</v>
      </c>
    </row>
    <row r="2424" spans="1:6">
      <c r="A2424">
        <v>2462</v>
      </c>
      <c r="B2424" s="38">
        <v>35804</v>
      </c>
      <c r="C2424" t="s">
        <v>3308</v>
      </c>
      <c r="D2424" s="2">
        <v>28318112.623762377</v>
      </c>
      <c r="E2424" s="2">
        <v>12108020.127351485</v>
      </c>
      <c r="F2424" s="2">
        <v>12108020.127351485</v>
      </c>
    </row>
    <row r="2425" spans="1:6">
      <c r="A2425">
        <v>2463</v>
      </c>
      <c r="B2425" s="38">
        <v>40606</v>
      </c>
      <c r="C2425" t="s">
        <v>3309</v>
      </c>
      <c r="D2425" s="2">
        <v>20478222.735347949</v>
      </c>
      <c r="E2425" s="2">
        <v>7467079.9805071894</v>
      </c>
      <c r="F2425" s="2">
        <v>8166072.8573435899</v>
      </c>
    </row>
    <row r="2426" spans="1:6">
      <c r="A2426">
        <v>2464</v>
      </c>
      <c r="B2426" s="38">
        <v>41180</v>
      </c>
      <c r="C2426" t="s">
        <v>3310</v>
      </c>
      <c r="D2426" s="2">
        <v>19775577.229729436</v>
      </c>
      <c r="E2426" s="2">
        <v>5527330.039981504</v>
      </c>
      <c r="F2426" s="2">
        <v>5948194.9154044595</v>
      </c>
    </row>
    <row r="2427" spans="1:6">
      <c r="A2427">
        <v>2465</v>
      </c>
      <c r="B2427" s="38">
        <v>23377</v>
      </c>
      <c r="C2427" t="s">
        <v>3311</v>
      </c>
      <c r="D2427" s="2">
        <v>148097313.91585761</v>
      </c>
      <c r="E2427" s="2">
        <v>37024328.478964403</v>
      </c>
      <c r="F2427" s="2">
        <v>37024328.478964403</v>
      </c>
    </row>
    <row r="2428" spans="1:6">
      <c r="A2428">
        <v>2466</v>
      </c>
      <c r="B2428" s="38">
        <v>34297</v>
      </c>
      <c r="C2428" t="s">
        <v>3312</v>
      </c>
      <c r="D2428" s="2">
        <v>31386879.286694098</v>
      </c>
      <c r="E2428" s="2">
        <v>3502105.0403429354</v>
      </c>
      <c r="F2428" s="2">
        <v>3502105.0403429354</v>
      </c>
    </row>
    <row r="2429" spans="1:6">
      <c r="A2429">
        <v>2467</v>
      </c>
      <c r="B2429" s="38">
        <v>35293</v>
      </c>
      <c r="C2429" t="s">
        <v>3313</v>
      </c>
      <c r="D2429" s="2">
        <v>29092225.047679592</v>
      </c>
      <c r="E2429" s="2">
        <v>2072934.3412078831</v>
      </c>
      <c r="F2429" s="2">
        <v>2072934.3412078831</v>
      </c>
    </row>
    <row r="2430" spans="1:6">
      <c r="A2430">
        <v>2469</v>
      </c>
      <c r="B2430" s="38">
        <v>38527</v>
      </c>
      <c r="C2430" t="s">
        <v>3315</v>
      </c>
      <c r="D2430" s="2">
        <v>23497098.586118251</v>
      </c>
      <c r="E2430" s="2">
        <v>25633299.999722365</v>
      </c>
      <c r="F2430" s="2">
        <v>59130977.973239072</v>
      </c>
    </row>
    <row r="2431" spans="1:6">
      <c r="A2431">
        <v>2470</v>
      </c>
      <c r="B2431" s="38">
        <v>39066</v>
      </c>
      <c r="C2431" t="s">
        <v>3316</v>
      </c>
      <c r="D2431" s="2">
        <v>22557590.188305255</v>
      </c>
      <c r="E2431" s="2">
        <v>382762.91922695743</v>
      </c>
      <c r="F2431" s="2">
        <v>31107480.212666009</v>
      </c>
    </row>
    <row r="2432" spans="1:6">
      <c r="A2432">
        <v>2471</v>
      </c>
      <c r="B2432" s="38">
        <v>38457</v>
      </c>
      <c r="C2432" t="s">
        <v>3318</v>
      </c>
      <c r="D2432" s="2">
        <v>22897124.871531345</v>
      </c>
      <c r="E2432" s="2">
        <v>80738194.36668551</v>
      </c>
      <c r="F2432" s="2">
        <v>135124811.76294449</v>
      </c>
    </row>
    <row r="2433" spans="1:6">
      <c r="A2433">
        <v>2472</v>
      </c>
      <c r="B2433" s="38">
        <v>37596</v>
      </c>
      <c r="C2433" t="s">
        <v>3319</v>
      </c>
      <c r="D2433" s="2">
        <v>24631180.210060809</v>
      </c>
      <c r="E2433" s="2">
        <v>29954870.301603097</v>
      </c>
      <c r="F2433" s="2">
        <v>43313276.674555004</v>
      </c>
    </row>
    <row r="2434" spans="1:6">
      <c r="A2434">
        <v>2473</v>
      </c>
      <c r="B2434" s="38">
        <v>40088</v>
      </c>
      <c r="C2434" t="s">
        <v>3320</v>
      </c>
      <c r="D2434" s="2">
        <v>20611723.263806973</v>
      </c>
      <c r="E2434" s="2">
        <v>20557409.701786038</v>
      </c>
      <c r="F2434" s="2">
        <v>36409510.596372418</v>
      </c>
    </row>
    <row r="2435" spans="1:6">
      <c r="A2435">
        <v>2474</v>
      </c>
      <c r="B2435" s="38">
        <v>35937</v>
      </c>
      <c r="C2435" t="s">
        <v>3322</v>
      </c>
      <c r="D2435" s="2">
        <v>27369659.09090909</v>
      </c>
      <c r="E2435" s="2">
        <v>15800837.067414004</v>
      </c>
      <c r="F2435" s="2">
        <v>20285951.924195331</v>
      </c>
    </row>
    <row r="2436" spans="1:6">
      <c r="A2436">
        <v>2475</v>
      </c>
      <c r="B2436" s="38">
        <v>39633</v>
      </c>
      <c r="C2436" t="s">
        <v>3323</v>
      </c>
      <c r="D2436" s="2">
        <v>20256862.486588713</v>
      </c>
      <c r="E2436" s="2">
        <v>6787563.2703487845</v>
      </c>
      <c r="F2436" s="2">
        <v>37178479.64827881</v>
      </c>
    </row>
    <row r="2437" spans="1:6">
      <c r="A2437">
        <v>2476</v>
      </c>
      <c r="B2437" s="38">
        <v>36924</v>
      </c>
      <c r="C2437" t="s">
        <v>6968</v>
      </c>
      <c r="D2437" s="2">
        <v>25345736.632536974</v>
      </c>
      <c r="E2437" s="2">
        <v>5783405.2552502844</v>
      </c>
      <c r="F2437" s="2">
        <v>5783405.2552502844</v>
      </c>
    </row>
    <row r="2438" spans="1:6">
      <c r="A2438">
        <v>2477</v>
      </c>
      <c r="B2438" s="38">
        <v>41768</v>
      </c>
      <c r="C2438" t="s">
        <v>3325</v>
      </c>
      <c r="D2438" s="2">
        <v>18223430.012610342</v>
      </c>
      <c r="E2438" s="2">
        <v>151949794.20092475</v>
      </c>
      <c r="F2438" s="2">
        <v>273953364.00799495</v>
      </c>
    </row>
    <row r="2439" spans="1:6">
      <c r="A2439">
        <v>2478</v>
      </c>
      <c r="B2439" s="38">
        <v>39024</v>
      </c>
      <c r="C2439" t="s">
        <v>3326</v>
      </c>
      <c r="D2439" s="2">
        <v>21515404.46650124</v>
      </c>
      <c r="E2439" s="2">
        <v>153603203.48473451</v>
      </c>
      <c r="F2439" s="2">
        <v>312503172.03685361</v>
      </c>
    </row>
    <row r="2440" spans="1:6">
      <c r="A2440">
        <v>2479</v>
      </c>
      <c r="B2440" s="38">
        <v>34544</v>
      </c>
      <c r="C2440" t="s">
        <v>3328</v>
      </c>
      <c r="D2440" s="2">
        <v>29213975.74123989</v>
      </c>
      <c r="E2440" s="2">
        <v>194630207.74957547</v>
      </c>
      <c r="F2440" s="2">
        <v>570678995.48542452</v>
      </c>
    </row>
    <row r="2441" spans="1:6">
      <c r="A2441">
        <v>2480</v>
      </c>
      <c r="B2441" s="38">
        <v>32297</v>
      </c>
      <c r="C2441" t="s">
        <v>3329</v>
      </c>
      <c r="D2441" s="2">
        <v>36740288.135593221</v>
      </c>
      <c r="E2441" s="2">
        <v>234665882.40866101</v>
      </c>
      <c r="F2441" s="2">
        <v>309575247.6628983</v>
      </c>
    </row>
    <row r="2442" spans="1:6">
      <c r="A2442">
        <v>2481</v>
      </c>
      <c r="B2442" s="38">
        <v>37085</v>
      </c>
      <c r="C2442" t="s">
        <v>3330</v>
      </c>
      <c r="D2442" s="2">
        <v>24424529.577464793</v>
      </c>
      <c r="E2442" s="2">
        <v>130933696.52043945</v>
      </c>
      <c r="F2442" s="2">
        <v>192423547.47861972</v>
      </c>
    </row>
    <row r="2443" spans="1:6">
      <c r="A2443">
        <v>2482</v>
      </c>
      <c r="B2443" s="38">
        <v>38107</v>
      </c>
      <c r="C2443" t="s">
        <v>3331</v>
      </c>
      <c r="D2443" s="2">
        <v>23060393.617021278</v>
      </c>
      <c r="E2443" s="2">
        <v>110237940.23739894</v>
      </c>
      <c r="F2443" s="2">
        <v>167768240.27222341</v>
      </c>
    </row>
    <row r="2444" spans="1:6">
      <c r="A2444">
        <v>2483</v>
      </c>
      <c r="B2444" s="38">
        <v>30834</v>
      </c>
      <c r="C2444" t="s">
        <v>3332</v>
      </c>
      <c r="D2444" s="2">
        <v>41806692.381870784</v>
      </c>
      <c r="E2444" s="2">
        <v>177611194.23566058</v>
      </c>
      <c r="F2444" s="2">
        <v>202065679.84570879</v>
      </c>
    </row>
    <row r="2445" spans="1:6">
      <c r="A2445">
        <v>2484</v>
      </c>
      <c r="B2445" s="38">
        <v>38604</v>
      </c>
      <c r="C2445" t="s">
        <v>3333</v>
      </c>
      <c r="D2445" s="2">
        <v>21807615.694164988</v>
      </c>
      <c r="E2445" s="2">
        <v>90952845.891659945</v>
      </c>
      <c r="F2445" s="2">
        <v>175101921.64755532</v>
      </c>
    </row>
    <row r="2446" spans="1:6">
      <c r="A2446">
        <v>2485</v>
      </c>
      <c r="B2446" s="38">
        <v>36504</v>
      </c>
      <c r="C2446" t="s">
        <v>3334</v>
      </c>
      <c r="D2446" s="2">
        <v>25759679.144385025</v>
      </c>
      <c r="E2446" s="2">
        <v>93786794.368098632</v>
      </c>
      <c r="F2446" s="2">
        <v>132998750.39899583</v>
      </c>
    </row>
    <row r="2447" spans="1:6">
      <c r="A2447">
        <v>2486</v>
      </c>
      <c r="B2447" s="38">
        <v>38023</v>
      </c>
      <c r="C2447" t="s">
        <v>3335</v>
      </c>
      <c r="D2447" s="2">
        <v>23283319.011815254</v>
      </c>
      <c r="E2447" s="2">
        <v>84169731.157013968</v>
      </c>
      <c r="F2447" s="2">
        <v>85168326.839076266</v>
      </c>
    </row>
    <row r="2448" spans="1:6">
      <c r="A2448">
        <v>2487</v>
      </c>
      <c r="B2448" s="38">
        <v>38702</v>
      </c>
      <c r="C2448" t="s">
        <v>3336</v>
      </c>
      <c r="D2448" s="2">
        <v>22029237.804878049</v>
      </c>
      <c r="E2448" s="2">
        <v>73507733.467500001</v>
      </c>
      <c r="F2448" s="2">
        <v>113031406.02971037</v>
      </c>
    </row>
    <row r="2449" spans="1:6">
      <c r="A2449">
        <v>2488</v>
      </c>
      <c r="B2449" s="38">
        <v>37951</v>
      </c>
      <c r="C2449" t="s">
        <v>3337</v>
      </c>
      <c r="D2449" s="2">
        <v>23497853.658536587</v>
      </c>
      <c r="E2449" s="2">
        <v>78404933.223761529</v>
      </c>
      <c r="F2449" s="2">
        <v>100710535.8126992</v>
      </c>
    </row>
    <row r="2450" spans="1:6">
      <c r="A2450">
        <v>2489</v>
      </c>
      <c r="B2450" s="38">
        <v>31940</v>
      </c>
      <c r="C2450" t="s">
        <v>3338</v>
      </c>
      <c r="D2450" s="2">
        <v>38196951.541850224</v>
      </c>
      <c r="E2450" s="2">
        <v>126761990.682326</v>
      </c>
      <c r="F2450" s="2">
        <v>208528952.83677536</v>
      </c>
    </row>
    <row r="2451" spans="1:6">
      <c r="A2451">
        <v>2490</v>
      </c>
      <c r="B2451" s="38">
        <v>42454</v>
      </c>
      <c r="C2451" t="s">
        <v>3339</v>
      </c>
      <c r="D2451" s="2">
        <v>18205675.843649741</v>
      </c>
      <c r="E2451" s="2">
        <v>60371644.436971933</v>
      </c>
      <c r="F2451" s="2">
        <v>92699132.29609628</v>
      </c>
    </row>
    <row r="2452" spans="1:6">
      <c r="A2452">
        <v>2491</v>
      </c>
      <c r="B2452" s="38">
        <v>42258</v>
      </c>
      <c r="C2452" t="s">
        <v>6839</v>
      </c>
      <c r="D2452" s="2">
        <v>18219983.609657694</v>
      </c>
      <c r="E2452" s="2">
        <v>57714737.57427977</v>
      </c>
      <c r="F2452" s="2">
        <v>61001319.963289842</v>
      </c>
    </row>
    <row r="2453" spans="1:6">
      <c r="A2453">
        <v>2492</v>
      </c>
      <c r="B2453" s="38">
        <v>35552</v>
      </c>
      <c r="C2453" t="s">
        <v>3340</v>
      </c>
      <c r="D2453" s="2">
        <v>27079038.10118676</v>
      </c>
      <c r="E2453" s="2">
        <v>81062588.39860712</v>
      </c>
      <c r="F2453" s="2">
        <v>101823184.27618363</v>
      </c>
    </row>
    <row r="2454" spans="1:6">
      <c r="A2454">
        <v>2493</v>
      </c>
      <c r="B2454" s="38">
        <v>40627</v>
      </c>
      <c r="C2454" t="s">
        <v>3341</v>
      </c>
      <c r="D2454" s="2">
        <v>19400421.538750689</v>
      </c>
      <c r="E2454" s="2">
        <v>56798544.081922613</v>
      </c>
      <c r="F2454" s="2">
        <v>79428768.276667252</v>
      </c>
    </row>
    <row r="2455" spans="1:6">
      <c r="A2455">
        <v>2494</v>
      </c>
      <c r="B2455" s="38">
        <v>30944</v>
      </c>
      <c r="C2455" t="s">
        <v>3343</v>
      </c>
      <c r="D2455" s="2">
        <v>41289085.714285716</v>
      </c>
      <c r="E2455" s="2">
        <v>119217713.84511429</v>
      </c>
      <c r="F2455" s="2">
        <v>119217713.84511429</v>
      </c>
    </row>
    <row r="2456" spans="1:6">
      <c r="A2456">
        <v>2495</v>
      </c>
      <c r="B2456" s="38">
        <v>39549</v>
      </c>
      <c r="C2456" t="s">
        <v>3344</v>
      </c>
      <c r="D2456" s="2">
        <v>20181051.377180282</v>
      </c>
      <c r="E2456" s="2">
        <v>49184978.124083541</v>
      </c>
      <c r="F2456" s="2">
        <v>64123782.777984664</v>
      </c>
    </row>
    <row r="2457" spans="1:6">
      <c r="A2457">
        <v>2496</v>
      </c>
      <c r="B2457" s="38">
        <v>40641</v>
      </c>
      <c r="C2457" t="s">
        <v>3345</v>
      </c>
      <c r="D2457" s="2">
        <v>19276293.20693979</v>
      </c>
      <c r="E2457" s="2">
        <v>46962858.841791682</v>
      </c>
      <c r="F2457" s="2">
        <v>50502444.622002088</v>
      </c>
    </row>
    <row r="2458" spans="1:6">
      <c r="A2458">
        <v>2497</v>
      </c>
      <c r="B2458" s="38">
        <v>37890</v>
      </c>
      <c r="C2458" t="s">
        <v>3346</v>
      </c>
      <c r="D2458" s="2">
        <v>23409038.876889851</v>
      </c>
      <c r="E2458" s="2">
        <v>56703855.325723551</v>
      </c>
      <c r="F2458" s="2">
        <v>74765900.380518362</v>
      </c>
    </row>
    <row r="2459" spans="1:6">
      <c r="A2459">
        <v>2498</v>
      </c>
      <c r="B2459" s="38">
        <v>41929</v>
      </c>
      <c r="C2459" t="s">
        <v>3347</v>
      </c>
      <c r="D2459" s="2">
        <v>18259273.142318044</v>
      </c>
      <c r="E2459" s="2">
        <v>42950474.660615839</v>
      </c>
      <c r="F2459" s="2">
        <v>104701810.76422402</v>
      </c>
    </row>
    <row r="2460" spans="1:6">
      <c r="A2460">
        <v>2499</v>
      </c>
      <c r="B2460" s="38">
        <v>31695</v>
      </c>
      <c r="C2460" t="s">
        <v>3348</v>
      </c>
      <c r="D2460" s="2">
        <v>39305113.327289216</v>
      </c>
      <c r="E2460" s="2">
        <v>90364291.961677253</v>
      </c>
      <c r="F2460" s="2">
        <v>90364291.961677253</v>
      </c>
    </row>
    <row r="2461" spans="1:6">
      <c r="A2461">
        <v>2500</v>
      </c>
      <c r="B2461" s="38">
        <v>37251</v>
      </c>
      <c r="C2461" t="s">
        <v>3350</v>
      </c>
      <c r="D2461" s="2">
        <v>24535110.356536504</v>
      </c>
      <c r="E2461" s="2">
        <v>56294590.772863612</v>
      </c>
      <c r="F2461" s="2">
        <v>56294590.772863612</v>
      </c>
    </row>
    <row r="2462" spans="1:6">
      <c r="A2462">
        <v>2501</v>
      </c>
      <c r="B2462" s="38">
        <v>37267</v>
      </c>
      <c r="C2462" t="s">
        <v>3351</v>
      </c>
      <c r="D2462" s="2">
        <v>24479695.087521177</v>
      </c>
      <c r="E2462" s="2">
        <v>55840518.225567482</v>
      </c>
      <c r="F2462" s="2">
        <v>58899107.888599664</v>
      </c>
    </row>
    <row r="2463" spans="1:6">
      <c r="A2463">
        <v>2502</v>
      </c>
      <c r="B2463" s="38">
        <v>41481</v>
      </c>
      <c r="C2463" t="s">
        <v>3352</v>
      </c>
      <c r="D2463" s="2">
        <v>18559196.219113342</v>
      </c>
      <c r="E2463" s="2">
        <v>34442641.975731611</v>
      </c>
      <c r="F2463" s="2">
        <v>106110102.0382755</v>
      </c>
    </row>
    <row r="2464" spans="1:6">
      <c r="A2464">
        <v>2503</v>
      </c>
      <c r="B2464" s="38">
        <v>38835</v>
      </c>
      <c r="C2464" t="s">
        <v>3353</v>
      </c>
      <c r="D2464" s="2">
        <v>21515404.46650124</v>
      </c>
      <c r="E2464" s="2">
        <v>37732203.103235736</v>
      </c>
      <c r="F2464" s="2">
        <v>92797176.599776685</v>
      </c>
    </row>
    <row r="2465" spans="1:6">
      <c r="A2465">
        <v>2504</v>
      </c>
      <c r="B2465" s="38">
        <v>37960</v>
      </c>
      <c r="C2465" t="s">
        <v>3354</v>
      </c>
      <c r="D2465" s="2">
        <v>23523353.228431903</v>
      </c>
      <c r="E2465" s="2">
        <v>39561384.659045033</v>
      </c>
      <c r="F2465" s="2">
        <v>81870107.481492132</v>
      </c>
    </row>
    <row r="2466" spans="1:6">
      <c r="A2466">
        <v>2505</v>
      </c>
      <c r="B2466" s="38">
        <v>38639</v>
      </c>
      <c r="C2466" t="s">
        <v>6969</v>
      </c>
      <c r="D2466" s="2">
        <v>21763825.301204819</v>
      </c>
      <c r="E2466" s="2">
        <v>35681927.000682734</v>
      </c>
      <c r="F2466" s="2">
        <v>44795424.862841368</v>
      </c>
    </row>
    <row r="2467" spans="1:6">
      <c r="A2467">
        <v>2506</v>
      </c>
      <c r="B2467" s="38">
        <v>35209</v>
      </c>
      <c r="C2467" t="s">
        <v>3357</v>
      </c>
      <c r="D2467" s="2">
        <v>27684252.873563223</v>
      </c>
      <c r="E2467" s="2">
        <v>41428353.984961689</v>
      </c>
      <c r="F2467" s="2">
        <v>41428353.984961689</v>
      </c>
    </row>
    <row r="2468" spans="1:6">
      <c r="A2468">
        <v>2507</v>
      </c>
      <c r="B2468" s="38">
        <v>42223</v>
      </c>
      <c r="C2468" t="s">
        <v>6840</v>
      </c>
      <c r="D2468" s="2">
        <v>18191619.530371439</v>
      </c>
      <c r="E2468" s="2">
        <v>27107679.924268618</v>
      </c>
      <c r="F2468" s="2">
        <v>40918988.909552865</v>
      </c>
    </row>
    <row r="2469" spans="1:6">
      <c r="A2469">
        <v>2508</v>
      </c>
      <c r="B2469" s="38">
        <v>32855</v>
      </c>
      <c r="C2469" t="s">
        <v>3359</v>
      </c>
      <c r="D2469" s="2">
        <v>34380285.487708174</v>
      </c>
      <c r="E2469" s="2">
        <v>50794159.58556702</v>
      </c>
      <c r="F2469" s="2">
        <v>50794159.58556702</v>
      </c>
    </row>
    <row r="2470" spans="1:6">
      <c r="A2470">
        <v>2509</v>
      </c>
      <c r="B2470" s="38">
        <v>30862</v>
      </c>
      <c r="C2470" t="s">
        <v>3361</v>
      </c>
      <c r="D2470" s="2">
        <v>41806692.381870784</v>
      </c>
      <c r="E2470" s="2">
        <v>61316482.160077147</v>
      </c>
      <c r="F2470" s="2">
        <v>61316482.160077147</v>
      </c>
    </row>
    <row r="2471" spans="1:6">
      <c r="A2471">
        <v>2510</v>
      </c>
      <c r="B2471" s="38">
        <v>42321</v>
      </c>
      <c r="C2471" t="s">
        <v>3362</v>
      </c>
      <c r="D2471" s="2">
        <v>18266735.767013855</v>
      </c>
      <c r="E2471" s="2">
        <v>26692502.062658004</v>
      </c>
      <c r="F2471" s="2">
        <v>42792148.409672365</v>
      </c>
    </row>
    <row r="2472" spans="1:6">
      <c r="A2472">
        <v>2511</v>
      </c>
      <c r="B2472" s="38">
        <v>25743</v>
      </c>
      <c r="C2472" t="s">
        <v>3364</v>
      </c>
      <c r="D2472" s="2">
        <v>111735927.83505157</v>
      </c>
      <c r="E2472" s="2">
        <v>154640475.63170105</v>
      </c>
      <c r="F2472" s="2">
        <v>154640475.63170105</v>
      </c>
    </row>
    <row r="2473" spans="1:6">
      <c r="A2473">
        <v>2512</v>
      </c>
      <c r="B2473" s="38">
        <v>39913</v>
      </c>
      <c r="C2473" t="s">
        <v>3365</v>
      </c>
      <c r="D2473" s="2">
        <v>20330866.629150257</v>
      </c>
      <c r="E2473" s="2">
        <v>27116094.575933222</v>
      </c>
      <c r="F2473" s="2">
        <v>30664479.131466895</v>
      </c>
    </row>
    <row r="2474" spans="1:6">
      <c r="A2474">
        <v>2513</v>
      </c>
      <c r="B2474" s="38">
        <v>29539</v>
      </c>
      <c r="C2474" t="s">
        <v>3367</v>
      </c>
      <c r="D2474" s="2">
        <v>50705894.736842111</v>
      </c>
      <c r="E2474" s="2">
        <v>65861895.124666668</v>
      </c>
      <c r="F2474" s="2">
        <v>65861895.124666668</v>
      </c>
    </row>
    <row r="2475" spans="1:6">
      <c r="A2475">
        <v>2514</v>
      </c>
      <c r="B2475" s="38">
        <v>40074</v>
      </c>
      <c r="C2475" t="s">
        <v>3368</v>
      </c>
      <c r="D2475" s="2">
        <v>20073964.318953186</v>
      </c>
      <c r="E2475" s="2">
        <v>25611155.48449083</v>
      </c>
      <c r="F2475" s="2">
        <v>40296268.542901993</v>
      </c>
    </row>
    <row r="2476" spans="1:6">
      <c r="A2476">
        <v>2515</v>
      </c>
      <c r="B2476" s="38">
        <v>40081</v>
      </c>
      <c r="C2476" t="s">
        <v>3369</v>
      </c>
      <c r="D2476" s="2">
        <v>20073964.318953186</v>
      </c>
      <c r="E2476" s="2">
        <v>25042839.250216469</v>
      </c>
      <c r="F2476" s="2">
        <v>89471464.511142805</v>
      </c>
    </row>
    <row r="2477" spans="1:6">
      <c r="A2477">
        <v>2516</v>
      </c>
      <c r="B2477" s="38">
        <v>31385</v>
      </c>
      <c r="C2477" t="s">
        <v>3370</v>
      </c>
      <c r="D2477" s="2">
        <v>39664720.95150961</v>
      </c>
      <c r="E2477" s="2">
        <v>43496773.71454712</v>
      </c>
      <c r="F2477" s="2">
        <v>43496773.71454712</v>
      </c>
    </row>
    <row r="2478" spans="1:6">
      <c r="A2478">
        <v>2517</v>
      </c>
      <c r="B2478" s="38">
        <v>40487</v>
      </c>
      <c r="C2478" t="s">
        <v>3371</v>
      </c>
      <c r="D2478" s="2">
        <v>19813960.503283776</v>
      </c>
      <c r="E2478" s="2">
        <v>20182973.502145767</v>
      </c>
      <c r="F2478" s="2">
        <v>66285591.54519362</v>
      </c>
    </row>
    <row r="2479" spans="1:6">
      <c r="A2479">
        <v>2518</v>
      </c>
      <c r="B2479" s="38">
        <v>36665</v>
      </c>
      <c r="C2479" t="s">
        <v>3372</v>
      </c>
      <c r="D2479" s="2">
        <v>25279032.069970846</v>
      </c>
      <c r="E2479" s="2">
        <v>24248713.494034987</v>
      </c>
      <c r="F2479" s="2">
        <v>42039700.22671137</v>
      </c>
    </row>
    <row r="2480" spans="1:6">
      <c r="A2480">
        <v>2519</v>
      </c>
      <c r="B2480" s="38">
        <v>36658</v>
      </c>
      <c r="C2480" t="s">
        <v>3373</v>
      </c>
      <c r="D2480" s="2">
        <v>25279032.069970846</v>
      </c>
      <c r="E2480" s="2">
        <v>24156818.594897959</v>
      </c>
      <c r="F2480" s="2">
        <v>29999342.192285717</v>
      </c>
    </row>
    <row r="2481" spans="1:6">
      <c r="A2481">
        <v>2520</v>
      </c>
      <c r="B2481" s="38">
        <v>42384</v>
      </c>
      <c r="C2481" t="s">
        <v>3374</v>
      </c>
      <c r="D2481" s="2">
        <v>18299118.67497341</v>
      </c>
      <c r="E2481" s="2">
        <v>17346038.560700841</v>
      </c>
      <c r="F2481" s="2">
        <v>27881869.998999648</v>
      </c>
    </row>
    <row r="2482" spans="1:6">
      <c r="A2482">
        <v>2521</v>
      </c>
      <c r="B2482" s="38">
        <v>38023</v>
      </c>
      <c r="C2482" t="s">
        <v>3375</v>
      </c>
      <c r="D2482" s="2">
        <v>23283319.011815254</v>
      </c>
      <c r="E2482" s="2">
        <v>21606660.045902256</v>
      </c>
      <c r="F2482" s="2">
        <v>21937561.282180451</v>
      </c>
    </row>
    <row r="2483" spans="1:6">
      <c r="A2483">
        <v>2522</v>
      </c>
      <c r="B2483" s="38">
        <v>41502</v>
      </c>
      <c r="C2483" t="s">
        <v>3376</v>
      </c>
      <c r="D2483" s="2">
        <v>18536897.600020524</v>
      </c>
      <c r="E2483" s="2">
        <v>16612571.96188595</v>
      </c>
      <c r="F2483" s="2">
        <v>26910848.406341799</v>
      </c>
    </row>
    <row r="2484" spans="1:6">
      <c r="A2484">
        <v>2523</v>
      </c>
      <c r="B2484" s="38">
        <v>37190</v>
      </c>
      <c r="C2484" t="s">
        <v>3377</v>
      </c>
      <c r="D2484" s="2">
        <v>24397039.954980306</v>
      </c>
      <c r="E2484" s="2">
        <v>21215445.016100172</v>
      </c>
      <c r="F2484" s="2">
        <v>32379152.345379855</v>
      </c>
    </row>
    <row r="2485" spans="1:6">
      <c r="A2485">
        <v>2524</v>
      </c>
      <c r="B2485" s="38">
        <v>40186</v>
      </c>
      <c r="C2485" t="s">
        <v>3378</v>
      </c>
      <c r="D2485" s="2">
        <v>20007448.531753175</v>
      </c>
      <c r="E2485" s="2">
        <v>16990311.954865772</v>
      </c>
      <c r="F2485" s="2">
        <v>21881021.595960993</v>
      </c>
    </row>
    <row r="2486" spans="1:6">
      <c r="A2486">
        <v>2525</v>
      </c>
      <c r="B2486" s="38">
        <v>41845</v>
      </c>
      <c r="C2486" t="s">
        <v>3379</v>
      </c>
      <c r="D2486" s="2">
        <v>18196658.971668418</v>
      </c>
      <c r="E2486" s="2">
        <v>15326440.30746275</v>
      </c>
      <c r="F2486" s="2">
        <v>17550476.404000003</v>
      </c>
    </row>
    <row r="2487" spans="1:6">
      <c r="A2487">
        <v>2526</v>
      </c>
      <c r="B2487" s="38">
        <v>40004</v>
      </c>
      <c r="C2487" t="s">
        <v>3380</v>
      </c>
      <c r="D2487" s="2">
        <v>20131571.248798471</v>
      </c>
      <c r="E2487" s="2">
        <v>16553436.103965154</v>
      </c>
      <c r="F2487" s="2">
        <v>18322568.387952689</v>
      </c>
    </row>
    <row r="2488" spans="1:6">
      <c r="A2488">
        <v>2527</v>
      </c>
      <c r="B2488" s="38">
        <v>29791</v>
      </c>
      <c r="C2488" t="s">
        <v>3382</v>
      </c>
      <c r="D2488" s="2">
        <v>47329192.139738001</v>
      </c>
      <c r="E2488" s="2">
        <v>36146971.07644105</v>
      </c>
      <c r="F2488" s="2">
        <v>36146971.07644105</v>
      </c>
    </row>
    <row r="2489" spans="1:6">
      <c r="A2489">
        <v>2528</v>
      </c>
      <c r="B2489" s="38">
        <v>36980</v>
      </c>
      <c r="C2489" t="s">
        <v>3383</v>
      </c>
      <c r="D2489" s="2">
        <v>24604733.257661752</v>
      </c>
      <c r="E2489" s="2">
        <v>18442140.181662887</v>
      </c>
      <c r="F2489" s="2">
        <v>37579154.937622026</v>
      </c>
    </row>
    <row r="2490" spans="1:6">
      <c r="A2490">
        <v>2529</v>
      </c>
      <c r="B2490" s="38">
        <v>29728</v>
      </c>
      <c r="C2490" t="s">
        <v>3385</v>
      </c>
      <c r="D2490" s="2">
        <v>48277884.18708241</v>
      </c>
      <c r="E2490" s="2">
        <v>35940202.672605798</v>
      </c>
      <c r="F2490" s="2">
        <v>35940202.672605798</v>
      </c>
    </row>
    <row r="2491" spans="1:6">
      <c r="A2491">
        <v>2530</v>
      </c>
      <c r="B2491" s="38">
        <v>41670</v>
      </c>
      <c r="C2491" t="s">
        <v>3387</v>
      </c>
      <c r="D2491" s="2">
        <v>18533807.00764377</v>
      </c>
      <c r="E2491" s="2">
        <v>13768073.297183605</v>
      </c>
      <c r="F2491" s="2">
        <v>14610622.223062979</v>
      </c>
    </row>
    <row r="2492" spans="1:6">
      <c r="A2492">
        <v>2531</v>
      </c>
      <c r="B2492" s="38">
        <v>41516</v>
      </c>
      <c r="C2492" t="s">
        <v>3389</v>
      </c>
      <c r="D2492" s="2">
        <v>18536897.600020524</v>
      </c>
      <c r="E2492" s="2">
        <v>10815186.072653575</v>
      </c>
      <c r="F2492" s="2">
        <v>12166372.463376049</v>
      </c>
    </row>
    <row r="2493" spans="1:6">
      <c r="A2493">
        <v>2532</v>
      </c>
      <c r="B2493" s="38">
        <v>35699</v>
      </c>
      <c r="C2493" t="s">
        <v>3390</v>
      </c>
      <c r="D2493" s="2">
        <v>26894255.583126552</v>
      </c>
      <c r="E2493" s="2">
        <v>12009870.3848201</v>
      </c>
      <c r="F2493" s="2">
        <v>23923897.113368489</v>
      </c>
    </row>
    <row r="2494" spans="1:6">
      <c r="A2494">
        <v>2533</v>
      </c>
      <c r="B2494" s="38">
        <v>38275</v>
      </c>
      <c r="C2494" t="s">
        <v>3391</v>
      </c>
      <c r="D2494" s="2">
        <v>22710078.575170249</v>
      </c>
      <c r="E2494" s="2">
        <v>9764133.9381718189</v>
      </c>
      <c r="F2494" s="2">
        <v>18279979.38902567</v>
      </c>
    </row>
    <row r="2495" spans="1:6">
      <c r="A2495">
        <v>2534</v>
      </c>
      <c r="B2495" s="38">
        <v>32589</v>
      </c>
      <c r="C2495" t="s">
        <v>3393</v>
      </c>
      <c r="D2495" s="2">
        <v>35448520.032706462</v>
      </c>
      <c r="E2495" s="2">
        <v>14160708.918765333</v>
      </c>
      <c r="F2495" s="2">
        <v>14160708.918765333</v>
      </c>
    </row>
    <row r="2496" spans="1:6">
      <c r="A2496">
        <v>2535</v>
      </c>
      <c r="B2496" s="38">
        <v>31464</v>
      </c>
      <c r="C2496" t="s">
        <v>3395</v>
      </c>
      <c r="D2496" s="2">
        <v>39664720.95150961</v>
      </c>
      <c r="E2496" s="2">
        <v>14840872.661774933</v>
      </c>
      <c r="F2496" s="2">
        <v>14840872.661774933</v>
      </c>
    </row>
    <row r="2497" spans="1:6">
      <c r="A2497">
        <v>2536</v>
      </c>
      <c r="B2497" s="38">
        <v>40193</v>
      </c>
      <c r="C2497" t="s">
        <v>3396</v>
      </c>
      <c r="D2497" s="2">
        <v>20007448.531753175</v>
      </c>
      <c r="E2497" s="2">
        <v>7355924.0773604326</v>
      </c>
      <c r="F2497" s="2">
        <v>17446657.40232686</v>
      </c>
    </row>
    <row r="2498" spans="1:6">
      <c r="A2498">
        <v>2537</v>
      </c>
      <c r="B2498" s="38">
        <v>29763</v>
      </c>
      <c r="C2498" t="s">
        <v>3397</v>
      </c>
      <c r="D2498" s="2">
        <v>47851589.403973512</v>
      </c>
      <c r="E2498" s="2">
        <v>15950529.801324503</v>
      </c>
      <c r="F2498" s="2">
        <v>15950529.801324503</v>
      </c>
    </row>
    <row r="2499" spans="1:6">
      <c r="A2499">
        <v>2538</v>
      </c>
      <c r="B2499" s="38">
        <v>34607</v>
      </c>
      <c r="C2499" t="s">
        <v>3398</v>
      </c>
      <c r="D2499" s="2">
        <v>29018433.734939758</v>
      </c>
      <c r="E2499" s="2">
        <v>9396275.2442971896</v>
      </c>
      <c r="F2499" s="2">
        <v>9396275.2442971896</v>
      </c>
    </row>
    <row r="2500" spans="1:6">
      <c r="A2500">
        <v>2539</v>
      </c>
      <c r="B2500" s="38">
        <v>39605</v>
      </c>
      <c r="C2500" t="s">
        <v>3399</v>
      </c>
      <c r="D2500" s="2">
        <v>19812873.888901584</v>
      </c>
      <c r="E2500" s="2">
        <v>6280417.9518451653</v>
      </c>
      <c r="F2500" s="2">
        <v>29881500.119722139</v>
      </c>
    </row>
    <row r="2501" spans="1:6">
      <c r="A2501">
        <v>2540</v>
      </c>
      <c r="B2501" s="38">
        <v>39729</v>
      </c>
      <c r="C2501" t="s">
        <v>3400</v>
      </c>
      <c r="D2501" s="2">
        <v>20017980.080619466</v>
      </c>
      <c r="E2501" s="2">
        <v>6339723.2063923012</v>
      </c>
      <c r="F2501" s="2">
        <v>30910362.469776932</v>
      </c>
    </row>
    <row r="2502" spans="1:6">
      <c r="A2502">
        <v>2541</v>
      </c>
      <c r="B2502" s="38">
        <v>30127</v>
      </c>
      <c r="C2502" t="s">
        <v>3401</v>
      </c>
      <c r="D2502" s="2">
        <v>44694371.134020619</v>
      </c>
      <c r="E2502" s="2">
        <v>14092629.339659795</v>
      </c>
      <c r="F2502" s="2">
        <v>14092629.339659795</v>
      </c>
    </row>
    <row r="2503" spans="1:6">
      <c r="A2503">
        <v>2542</v>
      </c>
      <c r="B2503" s="38">
        <v>40410</v>
      </c>
      <c r="C2503" t="s">
        <v>3402</v>
      </c>
      <c r="D2503" s="2">
        <v>19858523.580930047</v>
      </c>
      <c r="E2503" s="2">
        <v>5303053.234590861</v>
      </c>
      <c r="F2503" s="2">
        <v>28619924.354872845</v>
      </c>
    </row>
    <row r="2504" spans="1:6">
      <c r="A2504">
        <v>2543</v>
      </c>
      <c r="B2504" s="38">
        <v>35424</v>
      </c>
      <c r="C2504" t="s">
        <v>6970</v>
      </c>
      <c r="D2504" s="2">
        <v>27335145.018915512</v>
      </c>
      <c r="E2504" s="2">
        <v>6835447.6240983615</v>
      </c>
      <c r="F2504" s="2">
        <v>10827253.52150063</v>
      </c>
    </row>
    <row r="2505" spans="1:6">
      <c r="A2505">
        <v>2544</v>
      </c>
      <c r="B2505" s="38">
        <v>41740</v>
      </c>
      <c r="C2505" t="s">
        <v>3404</v>
      </c>
      <c r="D2505" s="2">
        <v>18287077.34359182</v>
      </c>
      <c r="E2505" s="2">
        <v>4509225.4994853884</v>
      </c>
      <c r="F2505" s="2">
        <v>24291547.753973477</v>
      </c>
    </row>
    <row r="2506" spans="1:6">
      <c r="A2506">
        <v>2545</v>
      </c>
      <c r="B2506" s="38">
        <v>35062</v>
      </c>
      <c r="C2506" t="s">
        <v>3405</v>
      </c>
      <c r="D2506" s="2">
        <v>28243348.534201957</v>
      </c>
      <c r="E2506" s="2">
        <v>6433207.1661237795</v>
      </c>
      <c r="F2506" s="2">
        <v>6433207.1661237795</v>
      </c>
    </row>
    <row r="2507" spans="1:6">
      <c r="A2507">
        <v>2546</v>
      </c>
      <c r="B2507" s="38">
        <v>42447</v>
      </c>
      <c r="C2507" t="s">
        <v>3406</v>
      </c>
      <c r="D2507" s="2">
        <v>18205675.843649741</v>
      </c>
      <c r="E2507" s="2">
        <v>3754700.1517897635</v>
      </c>
      <c r="F2507" s="2">
        <v>6919311.8695765371</v>
      </c>
    </row>
    <row r="2508" spans="1:6">
      <c r="A2508">
        <v>2547</v>
      </c>
      <c r="B2508" s="38">
        <v>41544</v>
      </c>
      <c r="C2508" t="s">
        <v>3407</v>
      </c>
      <c r="D2508" s="2">
        <v>18515364.148469567</v>
      </c>
      <c r="E2508" s="2">
        <v>3517885.2433749456</v>
      </c>
      <c r="F2508" s="2">
        <v>9342961.7842399515</v>
      </c>
    </row>
    <row r="2509" spans="1:6">
      <c r="A2509">
        <v>2548</v>
      </c>
      <c r="B2509" s="38">
        <v>37883</v>
      </c>
      <c r="C2509" t="s">
        <v>3408</v>
      </c>
      <c r="D2509" s="2">
        <v>23409038.876889851</v>
      </c>
      <c r="E2509" s="2">
        <v>4165565.6400215989</v>
      </c>
      <c r="F2509" s="2">
        <v>17170587.238293737</v>
      </c>
    </row>
    <row r="2510" spans="1:6">
      <c r="A2510">
        <v>2549</v>
      </c>
      <c r="B2510" s="38">
        <v>35118</v>
      </c>
      <c r="C2510" t="s">
        <v>3409</v>
      </c>
      <c r="D2510" s="2">
        <v>27988082.63395739</v>
      </c>
      <c r="E2510" s="2">
        <v>3862028.8758553904</v>
      </c>
      <c r="F2510" s="2">
        <v>3862028.8758553904</v>
      </c>
    </row>
    <row r="2511" spans="1:6">
      <c r="A2511">
        <v>2550</v>
      </c>
      <c r="B2511" s="38">
        <v>40177</v>
      </c>
      <c r="C2511" t="s">
        <v>3411</v>
      </c>
      <c r="D2511" s="2">
        <v>20075823.458316546</v>
      </c>
      <c r="E2511" s="2">
        <v>2479210.2824555798</v>
      </c>
      <c r="F2511" s="2">
        <v>28693977.413796775</v>
      </c>
    </row>
    <row r="2512" spans="1:6">
      <c r="A2512">
        <v>2551</v>
      </c>
      <c r="B2512" s="38">
        <v>41334</v>
      </c>
      <c r="C2512" t="s">
        <v>3412</v>
      </c>
      <c r="D2512" s="2">
        <v>18624814.733667567</v>
      </c>
      <c r="E2512" s="2">
        <v>1070501.5805827996</v>
      </c>
      <c r="F2512" s="2">
        <v>1241147.3067323102</v>
      </c>
    </row>
    <row r="2513" spans="1:6">
      <c r="A2513">
        <v>2552</v>
      </c>
      <c r="B2513" s="38">
        <v>37372</v>
      </c>
      <c r="C2513" t="s">
        <v>3413</v>
      </c>
      <c r="D2513" s="2">
        <v>24112091.212458286</v>
      </c>
      <c r="E2513" s="2">
        <v>906477.9944048943</v>
      </c>
      <c r="F2513" s="2">
        <v>906477.9944048943</v>
      </c>
    </row>
    <row r="2514" spans="1:6">
      <c r="A2514">
        <v>2553</v>
      </c>
      <c r="B2514" s="38">
        <v>39927</v>
      </c>
      <c r="C2514" t="s">
        <v>3414</v>
      </c>
      <c r="D2514" s="2">
        <v>20330866.629150257</v>
      </c>
      <c r="E2514" s="2">
        <v>355790.16601012944</v>
      </c>
      <c r="F2514" s="2">
        <v>355790.16601012944</v>
      </c>
    </row>
    <row r="2515" spans="1:6">
      <c r="A2515">
        <v>2554</v>
      </c>
      <c r="B2515" s="38">
        <v>36427</v>
      </c>
      <c r="C2515" t="s">
        <v>3415</v>
      </c>
      <c r="D2515" s="2">
        <v>25821048.243001789</v>
      </c>
      <c r="E2515" s="2">
        <v>328947.24409172125</v>
      </c>
      <c r="F2515" s="2">
        <v>328947.24409172125</v>
      </c>
    </row>
    <row r="2516" spans="1:6">
      <c r="A2516">
        <v>2555</v>
      </c>
      <c r="B2516" s="38">
        <v>40466</v>
      </c>
      <c r="C2516" t="s">
        <v>3416</v>
      </c>
      <c r="D2516" s="2">
        <v>19822295.174911182</v>
      </c>
      <c r="E2516" s="2">
        <v>160258.85153467359</v>
      </c>
      <c r="F2516" s="2">
        <v>172896.66594730032</v>
      </c>
    </row>
    <row r="2517" spans="1:6">
      <c r="A2517">
        <v>2556</v>
      </c>
      <c r="B2517" s="38">
        <v>38982</v>
      </c>
      <c r="C2517" t="s">
        <v>3417</v>
      </c>
      <c r="D2517" s="2">
        <v>21366949.236076888</v>
      </c>
      <c r="E2517" s="2">
        <v>83858.153435189757</v>
      </c>
      <c r="F2517" s="2">
        <v>2850603.8703252836</v>
      </c>
    </row>
    <row r="2518" spans="1:6">
      <c r="A2518">
        <v>2557</v>
      </c>
      <c r="B2518" s="38">
        <v>39813</v>
      </c>
      <c r="C2518" t="s">
        <v>3418</v>
      </c>
      <c r="D2518" s="2">
        <v>20622153.090929847</v>
      </c>
      <c r="E2518" s="2">
        <v>0</v>
      </c>
      <c r="F2518" s="2">
        <v>718821.80758985481</v>
      </c>
    </row>
    <row r="2519" spans="1:6">
      <c r="A2519">
        <v>2558</v>
      </c>
      <c r="B2519" s="38">
        <v>42475</v>
      </c>
      <c r="C2519" t="s">
        <v>3419</v>
      </c>
      <c r="D2519" s="2">
        <v>18119768.788059901</v>
      </c>
      <c r="E2519" s="2">
        <v>0</v>
      </c>
      <c r="F2519" s="2">
        <v>6829.1395254554645</v>
      </c>
    </row>
    <row r="2520" spans="1:6">
      <c r="A2520">
        <v>2564</v>
      </c>
      <c r="B2520" s="38">
        <v>31226</v>
      </c>
      <c r="C2520" t="s">
        <v>3426</v>
      </c>
      <c r="D2520" s="2">
        <v>40067552.9739777</v>
      </c>
      <c r="E2520" s="2">
        <v>15458153.712202605</v>
      </c>
      <c r="F2520" s="2">
        <v>15458153.712202605</v>
      </c>
    </row>
    <row r="2521" spans="1:6">
      <c r="A2521">
        <v>2565</v>
      </c>
      <c r="B2521" s="38">
        <v>41103</v>
      </c>
      <c r="C2521" t="s">
        <v>3427</v>
      </c>
      <c r="D2521" s="2">
        <v>18607698.250576157</v>
      </c>
      <c r="E2521" s="2">
        <v>52060.555088518748</v>
      </c>
      <c r="F2521" s="2">
        <v>15263447.028650742</v>
      </c>
    </row>
    <row r="2522" spans="1:6">
      <c r="A2522">
        <v>2566</v>
      </c>
      <c r="B2522" s="38">
        <v>39311</v>
      </c>
      <c r="C2522" t="s">
        <v>3428</v>
      </c>
      <c r="D2522" s="2">
        <v>20272163.892322417</v>
      </c>
      <c r="E2522" s="2">
        <v>140704138.53498271</v>
      </c>
      <c r="F2522" s="2">
        <v>196877628.1695388</v>
      </c>
    </row>
    <row r="2523" spans="1:6">
      <c r="A2523">
        <v>2567</v>
      </c>
      <c r="B2523" s="38">
        <v>39864</v>
      </c>
      <c r="C2523" t="s">
        <v>3429</v>
      </c>
      <c r="D2523" s="2">
        <v>19863650.073282342</v>
      </c>
      <c r="E2523" s="2">
        <v>102732909.42966072</v>
      </c>
      <c r="F2523" s="2">
        <v>102732909.42966072</v>
      </c>
    </row>
    <row r="2524" spans="1:6">
      <c r="A2524">
        <v>2568</v>
      </c>
      <c r="B2524" s="38">
        <v>39492</v>
      </c>
      <c r="C2524" t="s">
        <v>3430</v>
      </c>
      <c r="D2524" s="2">
        <v>19910566.244514462</v>
      </c>
      <c r="E2524" s="2">
        <v>66009537.816078</v>
      </c>
      <c r="F2524" s="2">
        <v>169054257.97844046</v>
      </c>
    </row>
    <row r="2525" spans="1:6">
      <c r="A2525">
        <v>2569</v>
      </c>
      <c r="B2525" s="38">
        <v>38702</v>
      </c>
      <c r="C2525" t="s">
        <v>3431</v>
      </c>
      <c r="D2525" s="2">
        <v>21417314.532520324</v>
      </c>
      <c r="E2525" s="2">
        <v>62889326.316986792</v>
      </c>
      <c r="F2525" s="2">
        <v>134431453.3113313</v>
      </c>
    </row>
    <row r="2526" spans="1:6">
      <c r="A2526">
        <v>2570</v>
      </c>
      <c r="B2526" s="38">
        <v>39407</v>
      </c>
      <c r="C2526" t="s">
        <v>3432</v>
      </c>
      <c r="D2526" s="2">
        <v>20054180.524034508</v>
      </c>
      <c r="E2526" s="2">
        <v>45480238.860493779</v>
      </c>
      <c r="F2526" s="2">
        <v>113604722.12498514</v>
      </c>
    </row>
    <row r="2527" spans="1:6">
      <c r="A2527">
        <v>2571</v>
      </c>
      <c r="B2527" s="38">
        <v>38343</v>
      </c>
      <c r="C2527" t="s">
        <v>3433</v>
      </c>
      <c r="D2527" s="2">
        <v>22148857.067787703</v>
      </c>
      <c r="E2527" s="2">
        <v>29766960.253200211</v>
      </c>
      <c r="F2527" s="2">
        <v>46223048.466731474</v>
      </c>
    </row>
    <row r="2528" spans="1:6">
      <c r="A2528">
        <v>2572</v>
      </c>
      <c r="B2528" s="38">
        <v>38954</v>
      </c>
      <c r="C2528" t="s">
        <v>3434</v>
      </c>
      <c r="D2528" s="2">
        <v>20671542.422756251</v>
      </c>
      <c r="E2528" s="2">
        <v>22662133.99682197</v>
      </c>
      <c r="F2528" s="2">
        <v>23812808.909014221</v>
      </c>
    </row>
    <row r="2529" spans="1:6">
      <c r="A2529">
        <v>2573</v>
      </c>
      <c r="B2529" s="38">
        <v>41605</v>
      </c>
      <c r="C2529" t="s">
        <v>3435</v>
      </c>
      <c r="D2529" s="2">
        <v>18084462.112078398</v>
      </c>
      <c r="E2529" s="2">
        <v>7252580.2846539011</v>
      </c>
      <c r="F2529" s="2">
        <v>7528442.7365072155</v>
      </c>
    </row>
    <row r="2530" spans="1:6">
      <c r="A2530">
        <v>2574</v>
      </c>
      <c r="B2530" s="38">
        <v>37736</v>
      </c>
      <c r="C2530" t="s">
        <v>3436</v>
      </c>
      <c r="D2530" s="2">
        <v>22932140.914036997</v>
      </c>
      <c r="E2530" s="2">
        <v>426526.0273286181</v>
      </c>
      <c r="F2530" s="2">
        <v>426526.0273286181</v>
      </c>
    </row>
    <row r="2531" spans="1:6">
      <c r="A2531">
        <v>2575</v>
      </c>
      <c r="B2531" s="38">
        <v>39447</v>
      </c>
      <c r="C2531" t="s">
        <v>6841</v>
      </c>
      <c r="D2531" s="2">
        <v>20067643.16593346</v>
      </c>
      <c r="E2531" s="2">
        <v>0</v>
      </c>
      <c r="F2531" s="2">
        <v>69795680.338094413</v>
      </c>
    </row>
    <row r="2532" spans="1:6">
      <c r="A2532">
        <v>2576</v>
      </c>
      <c r="B2532" s="38">
        <v>37113</v>
      </c>
      <c r="C2532" t="s">
        <v>3437</v>
      </c>
      <c r="D2532" s="2">
        <v>23067611.267605636</v>
      </c>
      <c r="E2532" s="2">
        <v>130973401.30710424</v>
      </c>
      <c r="F2532" s="2">
        <v>281920208.63531268</v>
      </c>
    </row>
    <row r="2533" spans="1:6">
      <c r="A2533">
        <v>2577</v>
      </c>
      <c r="B2533" s="38">
        <v>31611</v>
      </c>
      <c r="C2533" t="s">
        <v>3439</v>
      </c>
      <c r="D2533" s="2">
        <v>37392703.196347028</v>
      </c>
      <c r="E2533" s="2">
        <v>187315992.79948857</v>
      </c>
      <c r="F2533" s="2">
        <v>403217517.22479451</v>
      </c>
    </row>
    <row r="2534" spans="1:6">
      <c r="A2534">
        <v>2578</v>
      </c>
      <c r="B2534" s="38">
        <v>41864</v>
      </c>
      <c r="C2534" t="s">
        <v>3441</v>
      </c>
      <c r="D2534" s="2">
        <v>17214490.523518827</v>
      </c>
      <c r="E2534" s="2">
        <v>83430305.779316545</v>
      </c>
      <c r="F2534" s="2">
        <v>138617937.16353866</v>
      </c>
    </row>
    <row r="2535" spans="1:6">
      <c r="A2535">
        <v>2579</v>
      </c>
      <c r="B2535" s="38">
        <v>35720</v>
      </c>
      <c r="C2535" t="s">
        <v>3442</v>
      </c>
      <c r="D2535" s="2">
        <v>25337258.663366336</v>
      </c>
      <c r="E2535" s="2">
        <v>107683484.94816214</v>
      </c>
      <c r="F2535" s="2">
        <v>186676114.8986572</v>
      </c>
    </row>
    <row r="2536" spans="1:6">
      <c r="A2536">
        <v>2580</v>
      </c>
      <c r="B2536" s="38">
        <v>23672</v>
      </c>
      <c r="C2536" t="s">
        <v>3444</v>
      </c>
      <c r="D2536" s="2">
        <v>131655980.70739549</v>
      </c>
      <c r="E2536" s="2">
        <v>557601800.64308679</v>
      </c>
      <c r="F2536" s="2">
        <v>558074027.41247582</v>
      </c>
    </row>
    <row r="2537" spans="1:6">
      <c r="A2537">
        <v>2581</v>
      </c>
      <c r="B2537" s="38">
        <v>38282</v>
      </c>
      <c r="C2537" t="s">
        <v>3446</v>
      </c>
      <c r="D2537" s="2">
        <v>21448407.543216344</v>
      </c>
      <c r="E2537" s="2">
        <v>90212384.413090631</v>
      </c>
      <c r="F2537" s="2">
        <v>138522889.85215297</v>
      </c>
    </row>
    <row r="2538" spans="1:6">
      <c r="A2538">
        <v>2582</v>
      </c>
      <c r="B2538" s="38">
        <v>41593</v>
      </c>
      <c r="C2538" t="s">
        <v>3448</v>
      </c>
      <c r="D2538" s="2">
        <v>17567763.194590446</v>
      </c>
      <c r="E2538" s="2">
        <v>72880583.824253768</v>
      </c>
      <c r="F2538" s="2">
        <v>75268265.022933125</v>
      </c>
    </row>
    <row r="2539" spans="1:6">
      <c r="A2539">
        <v>2583</v>
      </c>
      <c r="B2539" s="38">
        <v>39857</v>
      </c>
      <c r="C2539" t="s">
        <v>6971</v>
      </c>
      <c r="D2539" s="2">
        <v>19296117.214045703</v>
      </c>
      <c r="E2539" s="2">
        <v>73781563.398448586</v>
      </c>
      <c r="F2539" s="2">
        <v>105186809.14149383</v>
      </c>
    </row>
    <row r="2540" spans="1:6">
      <c r="A2540">
        <v>2584</v>
      </c>
      <c r="B2540" s="38">
        <v>41180</v>
      </c>
      <c r="C2540" t="s">
        <v>3450</v>
      </c>
      <c r="D2540" s="2">
        <v>17693937.521336865</v>
      </c>
      <c r="E2540" s="2">
        <v>67654428.138859227</v>
      </c>
      <c r="F2540" s="2">
        <v>120781260.32484323</v>
      </c>
    </row>
    <row r="2541" spans="1:6">
      <c r="A2541">
        <v>2585</v>
      </c>
      <c r="B2541" s="38">
        <v>36012</v>
      </c>
      <c r="C2541" t="s">
        <v>3451</v>
      </c>
      <c r="D2541" s="2">
        <v>25058145.654834762</v>
      </c>
      <c r="E2541" s="2">
        <v>81131993.40583843</v>
      </c>
      <c r="F2541" s="2">
        <v>81131993.40583843</v>
      </c>
    </row>
    <row r="2542" spans="1:6">
      <c r="A2542">
        <v>2586</v>
      </c>
      <c r="B2542" s="38">
        <v>41369</v>
      </c>
      <c r="C2542" t="s">
        <v>3452</v>
      </c>
      <c r="D2542" s="2">
        <v>17608409.201353796</v>
      </c>
      <c r="E2542" s="2">
        <v>56181034.086500295</v>
      </c>
      <c r="F2542" s="2">
        <v>101277723.73433219</v>
      </c>
    </row>
    <row r="2543" spans="1:6">
      <c r="A2543">
        <v>2587</v>
      </c>
      <c r="B2543" s="38">
        <v>38226</v>
      </c>
      <c r="C2543" t="s">
        <v>3453</v>
      </c>
      <c r="D2543" s="2">
        <v>21606865.435356203</v>
      </c>
      <c r="E2543" s="2">
        <v>68191445.252875999</v>
      </c>
      <c r="F2543" s="2">
        <v>225646797.32017943</v>
      </c>
    </row>
    <row r="2544" spans="1:6">
      <c r="A2544">
        <v>2588</v>
      </c>
      <c r="B2544" s="38">
        <v>40480</v>
      </c>
      <c r="C2544" t="s">
        <v>3455</v>
      </c>
      <c r="D2544" s="2">
        <v>18721056.554082785</v>
      </c>
      <c r="E2544" s="2">
        <v>50337813.378540628</v>
      </c>
      <c r="F2544" s="2">
        <v>147274459.70825428</v>
      </c>
    </row>
    <row r="2545" spans="1:6">
      <c r="A2545">
        <v>2589</v>
      </c>
      <c r="B2545" s="38">
        <v>42055</v>
      </c>
      <c r="C2545" t="s">
        <v>3457</v>
      </c>
      <c r="D2545" s="2">
        <v>17444044.444065746</v>
      </c>
      <c r="E2545" s="2">
        <v>45642111.410839207</v>
      </c>
      <c r="F2545" s="2">
        <v>46901826.923645847</v>
      </c>
    </row>
    <row r="2546" spans="1:6">
      <c r="A2546">
        <v>2590</v>
      </c>
      <c r="B2546" s="38">
        <v>38786</v>
      </c>
      <c r="C2546" t="s">
        <v>3458</v>
      </c>
      <c r="D2546" s="2">
        <v>20492997.997997995</v>
      </c>
      <c r="E2546" s="2">
        <v>50363185.636331327</v>
      </c>
      <c r="F2546" s="2">
        <v>84811854.997442439</v>
      </c>
    </row>
    <row r="2547" spans="1:6">
      <c r="A2547">
        <v>2591</v>
      </c>
      <c r="B2547" s="38">
        <v>37316</v>
      </c>
      <c r="C2547" t="s">
        <v>3459</v>
      </c>
      <c r="D2547" s="2">
        <v>22899893.736017898</v>
      </c>
      <c r="E2547" s="2">
        <v>51106880.951040268</v>
      </c>
      <c r="F2547" s="2">
        <v>128094821.72791387</v>
      </c>
    </row>
    <row r="2548" spans="1:6">
      <c r="A2548">
        <v>2592</v>
      </c>
      <c r="B2548" s="38">
        <v>37904</v>
      </c>
      <c r="C2548" t="s">
        <v>3460</v>
      </c>
      <c r="D2548" s="2">
        <v>22132437.837837838</v>
      </c>
      <c r="E2548" s="2">
        <v>49039943.931556754</v>
      </c>
      <c r="F2548" s="2">
        <v>58992342.708654054</v>
      </c>
    </row>
    <row r="2549" spans="1:6">
      <c r="A2549">
        <v>2593</v>
      </c>
      <c r="B2549" s="38">
        <v>39108</v>
      </c>
      <c r="C2549" t="s">
        <v>3461</v>
      </c>
      <c r="D2549" s="2">
        <v>20228148.960556477</v>
      </c>
      <c r="E2549" s="2">
        <v>42434766.765191488</v>
      </c>
      <c r="F2549" s="2">
        <v>68137258.489052251</v>
      </c>
    </row>
    <row r="2550" spans="1:6">
      <c r="A2550">
        <v>2594</v>
      </c>
      <c r="B2550" s="38">
        <v>36070</v>
      </c>
      <c r="C2550" t="s">
        <v>3462</v>
      </c>
      <c r="D2550" s="2">
        <v>24966469.512195121</v>
      </c>
      <c r="E2550" s="2">
        <v>44544829.778932922</v>
      </c>
      <c r="F2550" s="2">
        <v>44544829.778932922</v>
      </c>
    </row>
    <row r="2551" spans="1:6">
      <c r="A2551">
        <v>2595</v>
      </c>
      <c r="B2551" s="38">
        <v>40606</v>
      </c>
      <c r="C2551" t="s">
        <v>3463</v>
      </c>
      <c r="D2551" s="2">
        <v>18322620.34215343</v>
      </c>
      <c r="E2551" s="2">
        <v>30033545.767665919</v>
      </c>
      <c r="F2551" s="2">
        <v>40986871.798475839</v>
      </c>
    </row>
    <row r="2552" spans="1:6">
      <c r="A2552">
        <v>2596</v>
      </c>
      <c r="B2552" s="38">
        <v>40242</v>
      </c>
      <c r="C2552" t="s">
        <v>3464</v>
      </c>
      <c r="D2552" s="2">
        <v>18813960.327343073</v>
      </c>
      <c r="E2552" s="2">
        <v>30062044.76765259</v>
      </c>
      <c r="F2552" s="2">
        <v>43419558.186788648</v>
      </c>
    </row>
    <row r="2553" spans="1:6">
      <c r="A2553">
        <v>2597</v>
      </c>
      <c r="B2553" s="38">
        <v>30141</v>
      </c>
      <c r="C2553" t="s">
        <v>3465</v>
      </c>
      <c r="D2553" s="2">
        <v>41994882.051282056</v>
      </c>
      <c r="E2553" s="2">
        <v>66496613.182851285</v>
      </c>
      <c r="F2553" s="2">
        <v>66496613.182851285</v>
      </c>
    </row>
    <row r="2554" spans="1:6">
      <c r="A2554">
        <v>2598</v>
      </c>
      <c r="B2554" s="38">
        <v>40410</v>
      </c>
      <c r="C2554" t="s">
        <v>3466</v>
      </c>
      <c r="D2554" s="2">
        <v>18755272.270878378</v>
      </c>
      <c r="E2554" s="2">
        <v>27272238.891068745</v>
      </c>
      <c r="F2554" s="2">
        <v>27272238.891068745</v>
      </c>
    </row>
    <row r="2555" spans="1:6">
      <c r="A2555">
        <v>2599</v>
      </c>
      <c r="B2555" s="38">
        <v>37869</v>
      </c>
      <c r="C2555" t="s">
        <v>3467</v>
      </c>
      <c r="D2555" s="2">
        <v>22108536.717062637</v>
      </c>
      <c r="E2555" s="2">
        <v>29566248.145561557</v>
      </c>
      <c r="F2555" s="2">
        <v>30866750.305388771</v>
      </c>
    </row>
    <row r="2556" spans="1:6">
      <c r="A2556">
        <v>2600</v>
      </c>
      <c r="B2556" s="38">
        <v>38807</v>
      </c>
      <c r="C2556" t="s">
        <v>3468</v>
      </c>
      <c r="D2556" s="2">
        <v>20492997.997997995</v>
      </c>
      <c r="E2556" s="2">
        <v>25520488.539734732</v>
      </c>
      <c r="F2556" s="2">
        <v>25520488.539734732</v>
      </c>
    </row>
    <row r="2557" spans="1:6">
      <c r="A2557">
        <v>2601</v>
      </c>
      <c r="B2557" s="38">
        <v>37127</v>
      </c>
      <c r="C2557" t="s">
        <v>3469</v>
      </c>
      <c r="D2557" s="2">
        <v>23067611.267605636</v>
      </c>
      <c r="E2557" s="2">
        <v>26723001.290270425</v>
      </c>
      <c r="F2557" s="2">
        <v>26723001.290270425</v>
      </c>
    </row>
    <row r="2558" spans="1:6">
      <c r="A2558">
        <v>2602</v>
      </c>
      <c r="B2558" s="38">
        <v>36140</v>
      </c>
      <c r="C2558" t="s">
        <v>3470</v>
      </c>
      <c r="D2558" s="2">
        <v>24981702.257474069</v>
      </c>
      <c r="E2558" s="2">
        <v>23976957.29633313</v>
      </c>
      <c r="F2558" s="2">
        <v>23976957.29633313</v>
      </c>
    </row>
    <row r="2559" spans="1:6">
      <c r="A2559">
        <v>2603</v>
      </c>
      <c r="B2559" s="38">
        <v>38800</v>
      </c>
      <c r="C2559" t="s">
        <v>3471</v>
      </c>
      <c r="D2559" s="2">
        <v>20492997.997997995</v>
      </c>
      <c r="E2559" s="2">
        <v>18901896.318553552</v>
      </c>
      <c r="F2559" s="2">
        <v>18901896.318553552</v>
      </c>
    </row>
    <row r="2560" spans="1:6">
      <c r="A2560">
        <v>2604</v>
      </c>
      <c r="B2560" s="38">
        <v>37587</v>
      </c>
      <c r="C2560" t="s">
        <v>3472</v>
      </c>
      <c r="D2560" s="2">
        <v>22584120.24269167</v>
      </c>
      <c r="E2560" s="2">
        <v>17058771.74972973</v>
      </c>
      <c r="F2560" s="2">
        <v>21442748.032134581</v>
      </c>
    </row>
    <row r="2561" spans="1:6">
      <c r="A2561">
        <v>2605</v>
      </c>
      <c r="B2561" s="38">
        <v>36434</v>
      </c>
      <c r="C2561" t="s">
        <v>3473</v>
      </c>
      <c r="D2561" s="2">
        <v>24343049.940546967</v>
      </c>
      <c r="E2561" s="2">
        <v>16659893.654423306</v>
      </c>
      <c r="F2561" s="2">
        <v>16659893.654423306</v>
      </c>
    </row>
    <row r="2562" spans="1:6">
      <c r="A2562">
        <v>2606</v>
      </c>
      <c r="B2562" s="38">
        <v>31982</v>
      </c>
      <c r="C2562" t="s">
        <v>3475</v>
      </c>
      <c r="D2562" s="2">
        <v>35979797.891036913</v>
      </c>
      <c r="E2562" s="2">
        <v>23763225.780949038</v>
      </c>
      <c r="F2562" s="2">
        <v>23763225.780949038</v>
      </c>
    </row>
    <row r="2563" spans="1:6">
      <c r="A2563">
        <v>2607</v>
      </c>
      <c r="B2563" s="38">
        <v>23012</v>
      </c>
      <c r="C2563" t="s">
        <v>3476</v>
      </c>
      <c r="D2563" s="2">
        <v>134687532.89473686</v>
      </c>
      <c r="E2563" s="2">
        <v>79227960.526315793</v>
      </c>
      <c r="F2563" s="2">
        <v>79227960.526315793</v>
      </c>
    </row>
    <row r="2564" spans="1:6">
      <c r="A2564">
        <v>2608</v>
      </c>
      <c r="B2564" s="38">
        <v>39969</v>
      </c>
      <c r="C2564" t="s">
        <v>3477</v>
      </c>
      <c r="D2564" s="2">
        <v>18983003.620887093</v>
      </c>
      <c r="E2564" s="2">
        <v>9675978.6396313272</v>
      </c>
      <c r="F2564" s="2">
        <v>22852416.447070602</v>
      </c>
    </row>
    <row r="2565" spans="1:6">
      <c r="A2565">
        <v>2609</v>
      </c>
      <c r="B2565" s="38">
        <v>38828</v>
      </c>
      <c r="C2565" t="s">
        <v>3478</v>
      </c>
      <c r="D2565" s="2">
        <v>20320104.218362283</v>
      </c>
      <c r="E2565" s="2">
        <v>8742458.2879950367</v>
      </c>
      <c r="F2565" s="2">
        <v>19735567.733315136</v>
      </c>
    </row>
    <row r="2566" spans="1:6">
      <c r="A2566">
        <v>2610</v>
      </c>
      <c r="B2566" s="38">
        <v>39472</v>
      </c>
      <c r="C2566" t="s">
        <v>3479</v>
      </c>
      <c r="D2566" s="2">
        <v>19397863.369338639</v>
      </c>
      <c r="E2566" s="2">
        <v>8067960.4736261126</v>
      </c>
      <c r="F2566" s="2">
        <v>9821954.0752084516</v>
      </c>
    </row>
    <row r="2567" spans="1:6">
      <c r="A2567">
        <v>2611</v>
      </c>
      <c r="B2567" s="38">
        <v>38772</v>
      </c>
      <c r="C2567" t="s">
        <v>3480</v>
      </c>
      <c r="D2567" s="2">
        <v>20606446.904881734</v>
      </c>
      <c r="E2567" s="2">
        <v>8309412.7421288379</v>
      </c>
      <c r="F2567" s="2">
        <v>11793055.017936589</v>
      </c>
    </row>
    <row r="2568" spans="1:6">
      <c r="A2568">
        <v>2612</v>
      </c>
      <c r="B2568" s="38">
        <v>41145</v>
      </c>
      <c r="C2568" t="s">
        <v>3481</v>
      </c>
      <c r="D2568" s="2">
        <v>17772891.626406923</v>
      </c>
      <c r="E2568" s="2">
        <v>5161267.5921286233</v>
      </c>
      <c r="F2568" s="2">
        <v>11120896.612508086</v>
      </c>
    </row>
    <row r="2569" spans="1:6">
      <c r="A2569">
        <v>2613</v>
      </c>
      <c r="B2569" s="38">
        <v>38107</v>
      </c>
      <c r="C2569" t="s">
        <v>3482</v>
      </c>
      <c r="D2569" s="2">
        <v>21779260.638297871</v>
      </c>
      <c r="E2569" s="2">
        <v>3451463.2051223405</v>
      </c>
      <c r="F2569" s="2">
        <v>3451463.2051223405</v>
      </c>
    </row>
    <row r="2570" spans="1:6">
      <c r="A2570">
        <v>2614</v>
      </c>
      <c r="B2570" s="38">
        <v>31653</v>
      </c>
      <c r="C2570" t="s">
        <v>3484</v>
      </c>
      <c r="D2570" s="2">
        <v>37324530.537830442</v>
      </c>
      <c r="E2570" s="2">
        <v>5082722.8350045579</v>
      </c>
      <c r="F2570" s="2">
        <v>5082722.8350045579</v>
      </c>
    </row>
    <row r="2571" spans="1:6">
      <c r="A2571">
        <v>2615</v>
      </c>
      <c r="B2571" s="38">
        <v>40537</v>
      </c>
      <c r="C2571" t="s">
        <v>3485</v>
      </c>
      <c r="D2571" s="2">
        <v>18681082.585466672</v>
      </c>
      <c r="E2571" s="2">
        <v>2452138.2400777447</v>
      </c>
      <c r="F2571" s="2">
        <v>6188354.7571710786</v>
      </c>
    </row>
    <row r="2572" spans="1:6">
      <c r="A2572">
        <v>2616</v>
      </c>
      <c r="B2572" s="38">
        <v>29587</v>
      </c>
      <c r="C2572" t="s">
        <v>3486</v>
      </c>
      <c r="D2572" s="2">
        <v>47063229.885057472</v>
      </c>
      <c r="E2572" s="2">
        <v>5841515.7775862068</v>
      </c>
      <c r="F2572" s="2">
        <v>5841515.7775862068</v>
      </c>
    </row>
    <row r="2573" spans="1:6">
      <c r="A2573">
        <v>2617</v>
      </c>
      <c r="B2573" s="38">
        <v>37911</v>
      </c>
      <c r="C2573" t="s">
        <v>3488</v>
      </c>
      <c r="D2573" s="2">
        <v>22132437.837837838</v>
      </c>
      <c r="E2573" s="2">
        <v>2043888.9732648649</v>
      </c>
      <c r="F2573" s="2">
        <v>12287505.065524325</v>
      </c>
    </row>
    <row r="2574" spans="1:6">
      <c r="A2574">
        <v>2618</v>
      </c>
      <c r="B2574" s="38">
        <v>39400</v>
      </c>
      <c r="C2574" t="s">
        <v>3490</v>
      </c>
      <c r="D2574" s="2">
        <v>19481203.937633522</v>
      </c>
      <c r="E2574" s="2">
        <v>315572.58472620702</v>
      </c>
      <c r="F2574" s="2">
        <v>417822.54847580852</v>
      </c>
    </row>
    <row r="2575" spans="1:6">
      <c r="A2575">
        <v>2619</v>
      </c>
      <c r="B2575" s="38">
        <v>42181</v>
      </c>
      <c r="C2575" t="s">
        <v>3491</v>
      </c>
      <c r="D2575" s="2">
        <v>17157791.2989549</v>
      </c>
      <c r="E2575" s="2">
        <v>197609.31023558695</v>
      </c>
      <c r="F2575" s="2">
        <v>1992266.8438597373</v>
      </c>
    </row>
    <row r="2576" spans="1:6">
      <c r="A2576">
        <v>2620</v>
      </c>
      <c r="B2576" s="38">
        <v>39987</v>
      </c>
      <c r="C2576" t="s">
        <v>3493</v>
      </c>
      <c r="D2576" s="2">
        <v>18983003.620887093</v>
      </c>
      <c r="E2576" s="2">
        <v>0</v>
      </c>
      <c r="F2576" s="2">
        <v>15014567.631286133</v>
      </c>
    </row>
    <row r="2577" spans="1:6">
      <c r="A2577">
        <v>2622</v>
      </c>
      <c r="B2577" s="38">
        <v>42440</v>
      </c>
      <c r="C2577" t="s">
        <v>3496</v>
      </c>
      <c r="D2577" s="2">
        <v>16991964.120739758</v>
      </c>
      <c r="E2577" s="2">
        <v>6543739.902612837</v>
      </c>
      <c r="F2577" s="2">
        <v>7237734.1972141499</v>
      </c>
    </row>
    <row r="2578" spans="1:6">
      <c r="A2578">
        <v>2623</v>
      </c>
      <c r="B2578" s="38">
        <v>39031</v>
      </c>
      <c r="C2578" t="s">
        <v>3497</v>
      </c>
      <c r="D2578" s="2">
        <v>20081044.168734491</v>
      </c>
      <c r="E2578" s="2">
        <v>266793.40598511166</v>
      </c>
      <c r="F2578" s="2">
        <v>2726586.2477270472</v>
      </c>
    </row>
    <row r="2579" spans="1:6">
      <c r="A2579">
        <v>2624</v>
      </c>
      <c r="B2579" s="38">
        <v>33569</v>
      </c>
      <c r="C2579" t="s">
        <v>3499</v>
      </c>
      <c r="D2579" s="2">
        <v>28839437.590711173</v>
      </c>
      <c r="E2579" s="2">
        <v>101395066.73951378</v>
      </c>
      <c r="F2579" s="2">
        <v>101395066.73951378</v>
      </c>
    </row>
    <row r="2580" spans="1:6">
      <c r="A2580">
        <v>2625</v>
      </c>
      <c r="B2580" s="38">
        <v>32122</v>
      </c>
      <c r="C2580" t="s">
        <v>3500</v>
      </c>
      <c r="D2580" s="2">
        <v>34437387.34835355</v>
      </c>
      <c r="E2580" s="2">
        <v>91516000.253899485</v>
      </c>
      <c r="F2580" s="2">
        <v>91516000.253899485</v>
      </c>
    </row>
    <row r="2581" spans="1:6">
      <c r="A2581">
        <v>2626</v>
      </c>
      <c r="B2581" s="38">
        <v>35044</v>
      </c>
      <c r="C2581" t="s">
        <v>3501</v>
      </c>
      <c r="D2581" s="2">
        <v>25889736.156351794</v>
      </c>
      <c r="E2581" s="2">
        <v>67460452.437928349</v>
      </c>
      <c r="F2581" s="2">
        <v>211815344.94607168</v>
      </c>
    </row>
    <row r="2582" spans="1:6">
      <c r="A2582">
        <v>2627</v>
      </c>
      <c r="B2582" s="38">
        <v>38947</v>
      </c>
      <c r="C2582" t="s">
        <v>3502</v>
      </c>
      <c r="D2582" s="2">
        <v>19490311.42717018</v>
      </c>
      <c r="E2582" s="2">
        <v>47094075.68232467</v>
      </c>
      <c r="F2582" s="2">
        <v>98977780.818469837</v>
      </c>
    </row>
    <row r="2583" spans="1:6">
      <c r="A2583">
        <v>2628</v>
      </c>
      <c r="B2583" s="38">
        <v>39297</v>
      </c>
      <c r="C2583" t="s">
        <v>3503</v>
      </c>
      <c r="D2583" s="2">
        <v>19113754.527046852</v>
      </c>
      <c r="E2583" s="2">
        <v>21620449.295069668</v>
      </c>
      <c r="F2583" s="2">
        <v>45619175.571155801</v>
      </c>
    </row>
    <row r="2584" spans="1:6">
      <c r="A2584">
        <v>2629</v>
      </c>
      <c r="B2584" s="38">
        <v>37974</v>
      </c>
      <c r="C2584" t="s">
        <v>3504</v>
      </c>
      <c r="D2584" s="2">
        <v>21563073.792729244</v>
      </c>
      <c r="E2584" s="2">
        <v>16996256.531226262</v>
      </c>
      <c r="F2584" s="2">
        <v>21116029.453711338</v>
      </c>
    </row>
    <row r="2585" spans="1:6">
      <c r="A2585">
        <v>2630</v>
      </c>
      <c r="B2585" s="38">
        <v>39346</v>
      </c>
      <c r="C2585" t="s">
        <v>3505</v>
      </c>
      <c r="D2585" s="2">
        <v>19061223.559882965</v>
      </c>
      <c r="E2585" s="2">
        <v>13738423.089812459</v>
      </c>
      <c r="F2585" s="2">
        <v>15753048.861657633</v>
      </c>
    </row>
    <row r="2586" spans="1:6">
      <c r="A2586">
        <v>2631</v>
      </c>
      <c r="B2586" s="38">
        <v>39447</v>
      </c>
      <c r="C2586" t="s">
        <v>3506</v>
      </c>
      <c r="D2586" s="2">
        <v>18920920.69930869</v>
      </c>
      <c r="E2586" s="2">
        <v>0</v>
      </c>
      <c r="F2586" s="2">
        <v>24544587.575777486</v>
      </c>
    </row>
    <row r="2587" spans="1:6">
      <c r="A2587">
        <v>2632</v>
      </c>
      <c r="B2587" s="38">
        <v>32661</v>
      </c>
      <c r="C2587" t="s">
        <v>3507</v>
      </c>
      <c r="D2587" s="2">
        <v>31829082.997582596</v>
      </c>
      <c r="E2587" s="2">
        <v>186045096.84889606</v>
      </c>
      <c r="F2587" s="2">
        <v>464821059.62933117</v>
      </c>
    </row>
    <row r="2588" spans="1:6">
      <c r="A2588">
        <v>2633</v>
      </c>
      <c r="B2588" s="38">
        <v>34684</v>
      </c>
      <c r="C2588" t="s">
        <v>3509</v>
      </c>
      <c r="D2588" s="2">
        <v>25742471.609886445</v>
      </c>
      <c r="E2588" s="2">
        <v>204613028.41698065</v>
      </c>
      <c r="F2588" s="2">
        <v>396434062.79225123</v>
      </c>
    </row>
    <row r="2589" spans="1:6">
      <c r="A2589">
        <v>2634</v>
      </c>
      <c r="B2589" s="38">
        <v>32703</v>
      </c>
      <c r="C2589" t="s">
        <v>3510</v>
      </c>
      <c r="D2589" s="2">
        <v>30977877.813504823</v>
      </c>
      <c r="E2589" s="2">
        <v>179717279.13776526</v>
      </c>
      <c r="F2589" s="2">
        <v>179731933.61008841</v>
      </c>
    </row>
    <row r="2590" spans="1:6">
      <c r="A2590">
        <v>2635</v>
      </c>
      <c r="B2590" s="38">
        <v>36665</v>
      </c>
      <c r="C2590" t="s">
        <v>3511</v>
      </c>
      <c r="D2590" s="2">
        <v>22470250.728862975</v>
      </c>
      <c r="E2590" s="2">
        <v>96236725.973626822</v>
      </c>
      <c r="F2590" s="2">
        <v>168160488.98443151</v>
      </c>
    </row>
    <row r="2591" spans="1:6">
      <c r="A2591">
        <v>2636</v>
      </c>
      <c r="B2591" s="38">
        <v>30293</v>
      </c>
      <c r="C2591" t="s">
        <v>3512</v>
      </c>
      <c r="D2591" s="2">
        <v>39484098.36065574</v>
      </c>
      <c r="E2591" s="2">
        <v>133202690.51485658</v>
      </c>
      <c r="F2591" s="2">
        <v>133202690.51485658</v>
      </c>
    </row>
    <row r="2592" spans="1:6">
      <c r="A2592">
        <v>2637</v>
      </c>
      <c r="B2592" s="38">
        <v>36175</v>
      </c>
      <c r="C2592" t="s">
        <v>3513</v>
      </c>
      <c r="D2592" s="2">
        <v>23454948.265368227</v>
      </c>
      <c r="E2592" s="2">
        <v>77539374.839665234</v>
      </c>
      <c r="F2592" s="2">
        <v>79591682.812884957</v>
      </c>
    </row>
    <row r="2593" spans="1:6">
      <c r="A2593">
        <v>2638</v>
      </c>
      <c r="B2593" s="38">
        <v>41054</v>
      </c>
      <c r="C2593" t="s">
        <v>3514</v>
      </c>
      <c r="D2593" s="2">
        <v>16768478.993973413</v>
      </c>
      <c r="E2593" s="2">
        <v>47698426.880308077</v>
      </c>
      <c r="F2593" s="2">
        <v>71876088.710636824</v>
      </c>
    </row>
    <row r="2594" spans="1:6">
      <c r="A2594">
        <v>2639</v>
      </c>
      <c r="B2594" s="38">
        <v>40872</v>
      </c>
      <c r="C2594" t="s">
        <v>3516</v>
      </c>
      <c r="D2594" s="2">
        <v>17034204.128541753</v>
      </c>
      <c r="E2594" s="2">
        <v>47554275.878685415</v>
      </c>
      <c r="F2594" s="2">
        <v>136546938.31647441</v>
      </c>
    </row>
    <row r="2595" spans="1:6">
      <c r="A2595">
        <v>2640</v>
      </c>
      <c r="B2595" s="38">
        <v>39822</v>
      </c>
      <c r="C2595" t="s">
        <v>3517</v>
      </c>
      <c r="D2595" s="2">
        <v>18251365.188521527</v>
      </c>
      <c r="E2595" s="2">
        <v>48674577.2283713</v>
      </c>
      <c r="F2595" s="2">
        <v>89213599.298276529</v>
      </c>
    </row>
    <row r="2596" spans="1:6">
      <c r="A2596">
        <v>2641</v>
      </c>
      <c r="B2596" s="38">
        <v>37470</v>
      </c>
      <c r="C2596" t="s">
        <v>3518</v>
      </c>
      <c r="D2596" s="2">
        <v>21326220.254565582</v>
      </c>
      <c r="E2596" s="2">
        <v>53800095.689485341</v>
      </c>
      <c r="F2596" s="2">
        <v>53800095.689485341</v>
      </c>
    </row>
    <row r="2597" spans="1:6">
      <c r="A2597">
        <v>2642</v>
      </c>
      <c r="B2597" s="38">
        <v>38996</v>
      </c>
      <c r="C2597" t="s">
        <v>3519</v>
      </c>
      <c r="D2597" s="2">
        <v>19096372.646184344</v>
      </c>
      <c r="E2597" s="2">
        <v>47165370.524474733</v>
      </c>
      <c r="F2597" s="2">
        <v>60294126.718726464</v>
      </c>
    </row>
    <row r="2598" spans="1:6">
      <c r="A2598">
        <v>2643</v>
      </c>
      <c r="B2598" s="38">
        <v>39080</v>
      </c>
      <c r="C2598" t="s">
        <v>3520</v>
      </c>
      <c r="D2598" s="2">
        <v>19096372.646184344</v>
      </c>
      <c r="E2598" s="2">
        <v>44917789.527229935</v>
      </c>
      <c r="F2598" s="2">
        <v>103886139.83328544</v>
      </c>
    </row>
    <row r="2599" spans="1:6">
      <c r="A2599">
        <v>2644</v>
      </c>
      <c r="B2599" s="38">
        <v>40578</v>
      </c>
      <c r="C2599" t="s">
        <v>3521</v>
      </c>
      <c r="D2599" s="2">
        <v>17412974.619197596</v>
      </c>
      <c r="E2599" s="2">
        <v>40594113.530272156</v>
      </c>
      <c r="F2599" s="2">
        <v>57186066.396174587</v>
      </c>
    </row>
    <row r="2600" spans="1:6">
      <c r="A2600">
        <v>2645</v>
      </c>
      <c r="B2600" s="38">
        <v>39115</v>
      </c>
      <c r="C2600" t="s">
        <v>3522</v>
      </c>
      <c r="D2600" s="2">
        <v>18936938.265052903</v>
      </c>
      <c r="E2600" s="2">
        <v>41868189.291097261</v>
      </c>
      <c r="F2600" s="2">
        <v>63645668.295908093</v>
      </c>
    </row>
    <row r="2601" spans="1:6">
      <c r="A2601">
        <v>2646</v>
      </c>
      <c r="B2601" s="38">
        <v>36952</v>
      </c>
      <c r="C2601" t="s">
        <v>3523</v>
      </c>
      <c r="D2601" s="2">
        <v>21870874.006810445</v>
      </c>
      <c r="E2601" s="2">
        <v>45597322.173825204</v>
      </c>
      <c r="F2601" s="2">
        <v>58856643.427105568</v>
      </c>
    </row>
    <row r="2602" spans="1:6">
      <c r="A2602">
        <v>2647</v>
      </c>
      <c r="B2602" s="38">
        <v>33459</v>
      </c>
      <c r="C2602" t="s">
        <v>3524</v>
      </c>
      <c r="D2602" s="2">
        <v>28211185.944363106</v>
      </c>
      <c r="E2602" s="2">
        <v>51292247.068704247</v>
      </c>
      <c r="F2602" s="2">
        <v>51292247.068704247</v>
      </c>
    </row>
    <row r="2603" spans="1:6">
      <c r="A2603">
        <v>2648</v>
      </c>
      <c r="B2603" s="38">
        <v>37069</v>
      </c>
      <c r="C2603" t="s">
        <v>3526</v>
      </c>
      <c r="D2603" s="2">
        <v>21649707.865168542</v>
      </c>
      <c r="E2603" s="2">
        <v>38880916.027280904</v>
      </c>
      <c r="F2603" s="2">
        <v>38880916.027280904</v>
      </c>
    </row>
    <row r="2604" spans="1:6">
      <c r="A2604">
        <v>2649</v>
      </c>
      <c r="B2604" s="38">
        <v>36992</v>
      </c>
      <c r="C2604" t="s">
        <v>3527</v>
      </c>
      <c r="D2604" s="2">
        <v>21784330.130016956</v>
      </c>
      <c r="E2604" s="2">
        <v>36880455.646325603</v>
      </c>
      <c r="F2604" s="2">
        <v>42190386.115517236</v>
      </c>
    </row>
    <row r="2605" spans="1:6">
      <c r="A2605">
        <v>2650</v>
      </c>
      <c r="B2605" s="38">
        <v>39703</v>
      </c>
      <c r="C2605" t="s">
        <v>3528</v>
      </c>
      <c r="D2605" s="2">
        <v>17614019.370792065</v>
      </c>
      <c r="E2605" s="2">
        <v>29615854.385281309</v>
      </c>
      <c r="F2605" s="2">
        <v>55158090.291402899</v>
      </c>
    </row>
    <row r="2606" spans="1:6">
      <c r="A2606">
        <v>2651</v>
      </c>
      <c r="B2606" s="38">
        <v>39192</v>
      </c>
      <c r="C2606" t="s">
        <v>3530</v>
      </c>
      <c r="D2606" s="2">
        <v>18644939.666934386</v>
      </c>
      <c r="E2606" s="2">
        <v>27523177.498514656</v>
      </c>
      <c r="F2606" s="2">
        <v>95255386.301704034</v>
      </c>
    </row>
    <row r="2607" spans="1:6">
      <c r="A2607">
        <v>2652</v>
      </c>
      <c r="B2607" s="38">
        <v>39675</v>
      </c>
      <c r="C2607" t="s">
        <v>3531</v>
      </c>
      <c r="D2607" s="2">
        <v>17589658.855426636</v>
      </c>
      <c r="E2607" s="2">
        <v>25523374.440982077</v>
      </c>
      <c r="F2607" s="2">
        <v>114887754.98617437</v>
      </c>
    </row>
    <row r="2608" spans="1:6">
      <c r="A2608">
        <v>2653</v>
      </c>
      <c r="B2608" s="38">
        <v>36693</v>
      </c>
      <c r="C2608" t="s">
        <v>3532</v>
      </c>
      <c r="D2608" s="2">
        <v>22352946.635730859</v>
      </c>
      <c r="E2608" s="2">
        <v>30455403.614593968</v>
      </c>
      <c r="F2608" s="2">
        <v>30455403.614593968</v>
      </c>
    </row>
    <row r="2609" spans="1:6">
      <c r="A2609">
        <v>2654</v>
      </c>
      <c r="B2609" s="38">
        <v>34656</v>
      </c>
      <c r="C2609" t="s">
        <v>3533</v>
      </c>
      <c r="D2609" s="2">
        <v>25742471.609886445</v>
      </c>
      <c r="E2609" s="2">
        <v>31027680.980774887</v>
      </c>
      <c r="F2609" s="2">
        <v>72859197.346840352</v>
      </c>
    </row>
    <row r="2610" spans="1:6">
      <c r="A2610">
        <v>2655</v>
      </c>
      <c r="B2610" s="38">
        <v>40249</v>
      </c>
      <c r="C2610" t="s">
        <v>3534</v>
      </c>
      <c r="D2610" s="2">
        <v>17707256.778675836</v>
      </c>
      <c r="E2610" s="2">
        <v>21102888.874838606</v>
      </c>
      <c r="F2610" s="2">
        <v>62535523.525416881</v>
      </c>
    </row>
    <row r="2611" spans="1:6">
      <c r="A2611">
        <v>2656</v>
      </c>
      <c r="B2611" s="38">
        <v>37540</v>
      </c>
      <c r="C2611" t="s">
        <v>3535</v>
      </c>
      <c r="D2611" s="2">
        <v>21255642.581356868</v>
      </c>
      <c r="E2611" s="2">
        <v>21730932.034252621</v>
      </c>
      <c r="F2611" s="2">
        <v>28771863.639327083</v>
      </c>
    </row>
    <row r="2612" spans="1:6">
      <c r="A2612">
        <v>2657</v>
      </c>
      <c r="B2612" s="38">
        <v>40074</v>
      </c>
      <c r="C2612" t="s">
        <v>3536</v>
      </c>
      <c r="D2612" s="2">
        <v>17843523.839069497</v>
      </c>
      <c r="E2612" s="2">
        <v>18071913.137667909</v>
      </c>
      <c r="F2612" s="2">
        <v>35623927.327778526</v>
      </c>
    </row>
    <row r="2613" spans="1:6">
      <c r="A2613">
        <v>2658</v>
      </c>
      <c r="B2613" s="38">
        <v>36588</v>
      </c>
      <c r="C2613" t="s">
        <v>3537</v>
      </c>
      <c r="D2613" s="2">
        <v>22509626.168224301</v>
      </c>
      <c r="E2613" s="2">
        <v>21703770.296588786</v>
      </c>
      <c r="F2613" s="2">
        <v>22482018.111728974</v>
      </c>
    </row>
    <row r="2614" spans="1:6">
      <c r="A2614">
        <v>2659</v>
      </c>
      <c r="B2614" s="38">
        <v>31807</v>
      </c>
      <c r="C2614" t="s">
        <v>3539</v>
      </c>
      <c r="D2614" s="2">
        <v>34655107.913669065</v>
      </c>
      <c r="E2614" s="2">
        <v>32040334.536753595</v>
      </c>
      <c r="F2614" s="2">
        <v>32040334.536753595</v>
      </c>
    </row>
    <row r="2615" spans="1:6">
      <c r="A2615">
        <v>2660</v>
      </c>
      <c r="B2615" s="38">
        <v>37820</v>
      </c>
      <c r="C2615" t="s">
        <v>3540</v>
      </c>
      <c r="D2615" s="2">
        <v>20955127.786840674</v>
      </c>
      <c r="E2615" s="2">
        <v>18477862.348308861</v>
      </c>
      <c r="F2615" s="2">
        <v>18477862.348308861</v>
      </c>
    </row>
    <row r="2616" spans="1:6">
      <c r="A2616">
        <v>2661</v>
      </c>
      <c r="B2616" s="38">
        <v>41915</v>
      </c>
      <c r="C2616" t="s">
        <v>6972</v>
      </c>
      <c r="D2616" s="2">
        <v>16230465.015393818</v>
      </c>
      <c r="E2616" s="2">
        <v>14221867.875030011</v>
      </c>
      <c r="F2616" s="2">
        <v>21068370.004493903</v>
      </c>
    </row>
    <row r="2617" spans="1:6">
      <c r="A2617">
        <v>2662</v>
      </c>
      <c r="B2617" s="38">
        <v>38135</v>
      </c>
      <c r="C2617" t="s">
        <v>3541</v>
      </c>
      <c r="D2617" s="2">
        <v>20378889.476467479</v>
      </c>
      <c r="E2617" s="2">
        <v>17732449.952316236</v>
      </c>
      <c r="F2617" s="2">
        <v>18536901.519677419</v>
      </c>
    </row>
    <row r="2618" spans="1:6">
      <c r="A2618">
        <v>2663</v>
      </c>
      <c r="B2618" s="38">
        <v>32486</v>
      </c>
      <c r="C2618" t="s">
        <v>3542</v>
      </c>
      <c r="D2618" s="2">
        <v>31980481.327800833</v>
      </c>
      <c r="E2618" s="2">
        <v>27691099.269709546</v>
      </c>
      <c r="F2618" s="2">
        <v>27691099.269709546</v>
      </c>
    </row>
    <row r="2619" spans="1:6">
      <c r="A2619">
        <v>2664</v>
      </c>
      <c r="B2619" s="38">
        <v>41089</v>
      </c>
      <c r="C2619" t="s">
        <v>3543</v>
      </c>
      <c r="D2619" s="2">
        <v>16793104.349872321</v>
      </c>
      <c r="E2619" s="2">
        <v>13048023.769494243</v>
      </c>
      <c r="F2619" s="2">
        <v>13140398.438246803</v>
      </c>
    </row>
    <row r="2620" spans="1:6">
      <c r="A2620">
        <v>2665</v>
      </c>
      <c r="B2620" s="38">
        <v>36308</v>
      </c>
      <c r="C2620" t="s">
        <v>3544</v>
      </c>
      <c r="D2620" s="2">
        <v>23186811.070998799</v>
      </c>
      <c r="E2620" s="2">
        <v>17116002.517821904</v>
      </c>
      <c r="F2620" s="2">
        <v>17116002.517821904</v>
      </c>
    </row>
    <row r="2621" spans="1:6">
      <c r="A2621">
        <v>2666</v>
      </c>
      <c r="B2621" s="38">
        <v>38233</v>
      </c>
      <c r="C2621" t="s">
        <v>3545</v>
      </c>
      <c r="D2621" s="2">
        <v>20293038.441284884</v>
      </c>
      <c r="E2621" s="2">
        <v>14636496.027045812</v>
      </c>
      <c r="F2621" s="2">
        <v>14636496.027045812</v>
      </c>
    </row>
    <row r="2622" spans="1:6">
      <c r="A2622">
        <v>2667</v>
      </c>
      <c r="B2622" s="38">
        <v>29147</v>
      </c>
      <c r="C2622" t="s">
        <v>3547</v>
      </c>
      <c r="D2622" s="2">
        <v>51245319.148936167</v>
      </c>
      <c r="E2622" s="2">
        <v>26903792.553191487</v>
      </c>
      <c r="F2622" s="2">
        <v>26903792.553191487</v>
      </c>
    </row>
    <row r="2623" spans="1:6">
      <c r="A2623">
        <v>2668</v>
      </c>
      <c r="B2623" s="38">
        <v>31478</v>
      </c>
      <c r="C2623" t="s">
        <v>3548</v>
      </c>
      <c r="D2623" s="2">
        <v>35419558.823529415</v>
      </c>
      <c r="E2623" s="2">
        <v>13060962.316176472</v>
      </c>
      <c r="F2623" s="2">
        <v>28557019.301470589</v>
      </c>
    </row>
    <row r="2624" spans="1:6">
      <c r="A2624">
        <v>2669</v>
      </c>
      <c r="B2624" s="38">
        <v>37379</v>
      </c>
      <c r="C2624" t="s">
        <v>3549</v>
      </c>
      <c r="D2624" s="2">
        <v>21432969.966629587</v>
      </c>
      <c r="E2624" s="2">
        <v>6482646.9060011124</v>
      </c>
      <c r="F2624" s="2">
        <v>19878253.135144606</v>
      </c>
    </row>
    <row r="2625" spans="1:6">
      <c r="A2625">
        <v>2670</v>
      </c>
      <c r="B2625" s="38">
        <v>36784</v>
      </c>
      <c r="C2625" t="s">
        <v>3550</v>
      </c>
      <c r="D2625" s="2">
        <v>22185653.425446171</v>
      </c>
      <c r="E2625" s="2">
        <v>6564506.0590385729</v>
      </c>
      <c r="F2625" s="2">
        <v>6564506.0590385729</v>
      </c>
    </row>
    <row r="2626" spans="1:6">
      <c r="A2626">
        <v>2671</v>
      </c>
      <c r="B2626" s="38">
        <v>36385</v>
      </c>
      <c r="C2626" t="s">
        <v>3551</v>
      </c>
      <c r="D2626" s="2">
        <v>23061926.989826452</v>
      </c>
      <c r="E2626" s="2">
        <v>6078424.8898563739</v>
      </c>
      <c r="F2626" s="2">
        <v>6078424.8898563739</v>
      </c>
    </row>
    <row r="2627" spans="1:6">
      <c r="A2627">
        <v>2672</v>
      </c>
      <c r="B2627" s="38">
        <v>39374</v>
      </c>
      <c r="C2627" t="s">
        <v>3552</v>
      </c>
      <c r="D2627" s="2">
        <v>18444155.147987898</v>
      </c>
      <c r="E2627" s="2">
        <v>3789484.2425192404</v>
      </c>
      <c r="F2627" s="2">
        <v>9360579.3460389785</v>
      </c>
    </row>
    <row r="2628" spans="1:6">
      <c r="A2628">
        <v>2673</v>
      </c>
      <c r="B2628" s="38">
        <v>41957</v>
      </c>
      <c r="C2628" t="s">
        <v>3553</v>
      </c>
      <c r="D2628" s="2">
        <v>16318575.826483902</v>
      </c>
      <c r="E2628" s="2">
        <v>2478372.4846263616</v>
      </c>
      <c r="F2628" s="2">
        <v>3511403.6087460988</v>
      </c>
    </row>
    <row r="2629" spans="1:6">
      <c r="A2629">
        <v>2674</v>
      </c>
      <c r="B2629" s="38">
        <v>41369</v>
      </c>
      <c r="C2629" t="s">
        <v>6973</v>
      </c>
      <c r="D2629" s="2">
        <v>16572620.424803574</v>
      </c>
      <c r="E2629" s="2">
        <v>2405715.7618941129</v>
      </c>
      <c r="F2629" s="2">
        <v>23402665.478392128</v>
      </c>
    </row>
    <row r="2630" spans="1:6">
      <c r="A2630">
        <v>2675</v>
      </c>
      <c r="B2630" s="38">
        <v>41775</v>
      </c>
      <c r="C2630" t="s">
        <v>3555</v>
      </c>
      <c r="D2630" s="2">
        <v>16198604.455653638</v>
      </c>
      <c r="E2630" s="2">
        <v>2038448.5833039093</v>
      </c>
      <c r="F2630" s="2">
        <v>7679162.0612988658</v>
      </c>
    </row>
    <row r="2631" spans="1:6">
      <c r="A2631">
        <v>2676</v>
      </c>
      <c r="B2631" s="38">
        <v>35657</v>
      </c>
      <c r="C2631" t="s">
        <v>3556</v>
      </c>
      <c r="D2631" s="2">
        <v>23965472.63681592</v>
      </c>
      <c r="E2631" s="2">
        <v>2526004.2533395523</v>
      </c>
      <c r="F2631" s="2">
        <v>2526004.2533395523</v>
      </c>
    </row>
    <row r="2632" spans="1:6">
      <c r="A2632">
        <v>2677</v>
      </c>
      <c r="B2632" s="38">
        <v>38707</v>
      </c>
      <c r="C2632" t="s">
        <v>3557</v>
      </c>
      <c r="D2632" s="2">
        <v>19581544.715447154</v>
      </c>
      <c r="E2632" s="2">
        <v>2043788.2381250001</v>
      </c>
      <c r="F2632" s="2">
        <v>3444596.8739735773</v>
      </c>
    </row>
    <row r="2633" spans="1:6">
      <c r="A2633">
        <v>2678</v>
      </c>
      <c r="B2633" s="38">
        <v>39654</v>
      </c>
      <c r="C2633" t="s">
        <v>3558</v>
      </c>
      <c r="D2633" s="2">
        <v>17519448.637049697</v>
      </c>
      <c r="E2633" s="2">
        <v>1617975.8299085305</v>
      </c>
      <c r="F2633" s="2">
        <v>270976046.19820058</v>
      </c>
    </row>
    <row r="2634" spans="1:6">
      <c r="A2634">
        <v>2679</v>
      </c>
      <c r="B2634" s="38">
        <v>41913</v>
      </c>
      <c r="C2634" t="s">
        <v>6842</v>
      </c>
      <c r="D2634" s="2">
        <v>16230465.015393818</v>
      </c>
      <c r="E2634" s="2">
        <v>716075.94363041373</v>
      </c>
      <c r="F2634" s="2">
        <v>1730480.0070925273</v>
      </c>
    </row>
    <row r="2635" spans="1:6">
      <c r="A2635">
        <v>2680</v>
      </c>
      <c r="B2635" s="38">
        <v>40445</v>
      </c>
      <c r="C2635" t="s">
        <v>3559</v>
      </c>
      <c r="D2635" s="2">
        <v>17641758.11096004</v>
      </c>
      <c r="E2635" s="2">
        <v>372678.83226438507</v>
      </c>
      <c r="F2635" s="2">
        <v>1617835.2223458267</v>
      </c>
    </row>
    <row r="2636" spans="1:6">
      <c r="A2636">
        <v>2681</v>
      </c>
      <c r="B2636" s="38">
        <v>39813</v>
      </c>
      <c r="C2636" t="s">
        <v>3560</v>
      </c>
      <c r="D2636" s="2">
        <v>18330802.7474932</v>
      </c>
      <c r="E2636" s="2">
        <v>36238.851356622334</v>
      </c>
      <c r="F2636" s="2">
        <v>36238.851356622334</v>
      </c>
    </row>
    <row r="2637" spans="1:6">
      <c r="A2637">
        <v>2682</v>
      </c>
      <c r="B2637" s="38">
        <v>41215</v>
      </c>
      <c r="C2637" t="s">
        <v>3561</v>
      </c>
      <c r="D2637" s="2">
        <v>16738907.39767441</v>
      </c>
      <c r="E2637" s="2">
        <v>3516.2167352239808</v>
      </c>
      <c r="F2637" s="2">
        <v>99190.580511769134</v>
      </c>
    </row>
    <row r="2638" spans="1:6">
      <c r="A2638">
        <v>2683</v>
      </c>
      <c r="B2638" s="38">
        <v>40309</v>
      </c>
      <c r="C2638" t="s">
        <v>3562</v>
      </c>
      <c r="D2638" s="2">
        <v>17662862.433425918</v>
      </c>
      <c r="E2638" s="2">
        <v>0</v>
      </c>
      <c r="F2638" s="2">
        <v>71461061.255135715</v>
      </c>
    </row>
    <row r="2639" spans="1:6">
      <c r="A2639">
        <v>2684</v>
      </c>
      <c r="B2639" s="38">
        <v>40246</v>
      </c>
      <c r="C2639" t="s">
        <v>3563</v>
      </c>
      <c r="D2639" s="2">
        <v>17707256.778675836</v>
      </c>
      <c r="E2639" s="2">
        <v>0</v>
      </c>
      <c r="F2639" s="2">
        <v>52797967.691647798</v>
      </c>
    </row>
    <row r="2640" spans="1:6">
      <c r="A2640">
        <v>2685</v>
      </c>
      <c r="B2640" s="38">
        <v>41639</v>
      </c>
      <c r="C2640" t="s">
        <v>3564</v>
      </c>
      <c r="D2640" s="2">
        <v>16535784.320035702</v>
      </c>
      <c r="E2640" s="2">
        <v>0</v>
      </c>
      <c r="F2640" s="2">
        <v>1905984.7778106753</v>
      </c>
    </row>
    <row r="2641" spans="1:6">
      <c r="A2641">
        <v>2686</v>
      </c>
      <c r="B2641" s="38">
        <v>37428</v>
      </c>
      <c r="C2641" t="s">
        <v>3565</v>
      </c>
      <c r="D2641" s="2">
        <v>20885529.738743745</v>
      </c>
      <c r="E2641" s="2">
        <v>18170165.869377431</v>
      </c>
      <c r="F2641" s="2">
        <v>18437929.071156196</v>
      </c>
    </row>
    <row r="2642" spans="1:6">
      <c r="A2642">
        <v>2687</v>
      </c>
      <c r="B2642" s="38">
        <v>39241</v>
      </c>
      <c r="C2642" t="s">
        <v>3566</v>
      </c>
      <c r="D2642" s="2">
        <v>17917857.759944711</v>
      </c>
      <c r="E2642" s="2">
        <v>11906453.473189604</v>
      </c>
      <c r="F2642" s="2">
        <v>102434470.40086488</v>
      </c>
    </row>
    <row r="2643" spans="1:6">
      <c r="A2643">
        <v>2688</v>
      </c>
      <c r="B2643" s="38">
        <v>37575</v>
      </c>
      <c r="C2643" t="s">
        <v>3567</v>
      </c>
      <c r="D2643" s="2">
        <v>20591403.750689466</v>
      </c>
      <c r="E2643" s="2">
        <v>2249112.6806398234</v>
      </c>
      <c r="F2643" s="2">
        <v>2249112.6806398234</v>
      </c>
    </row>
    <row r="2644" spans="1:6">
      <c r="A2644">
        <v>2689</v>
      </c>
      <c r="B2644" s="38">
        <v>39185</v>
      </c>
      <c r="C2644" t="s">
        <v>3568</v>
      </c>
      <c r="D2644" s="2">
        <v>18062285.302342683</v>
      </c>
      <c r="E2644" s="2">
        <v>1442203.5628683125</v>
      </c>
      <c r="F2644" s="2">
        <v>1442203.5628683125</v>
      </c>
    </row>
    <row r="2645" spans="1:6">
      <c r="A2645">
        <v>2690</v>
      </c>
      <c r="B2645" s="38">
        <v>38464</v>
      </c>
      <c r="C2645" t="s">
        <v>3569</v>
      </c>
      <c r="D2645" s="2">
        <v>19184077.595066804</v>
      </c>
      <c r="E2645" s="2">
        <v>640206.08677286736</v>
      </c>
      <c r="F2645" s="2">
        <v>640206.08677286736</v>
      </c>
    </row>
    <row r="2646" spans="1:6">
      <c r="A2646">
        <v>2691</v>
      </c>
      <c r="B2646" s="38">
        <v>40235</v>
      </c>
      <c r="C2646" t="s">
        <v>3570</v>
      </c>
      <c r="D2646" s="2">
        <v>17224343.802049451</v>
      </c>
      <c r="E2646" s="2">
        <v>354069.16743486468</v>
      </c>
      <c r="F2646" s="2">
        <v>354069.16743486468</v>
      </c>
    </row>
    <row r="2647" spans="1:6">
      <c r="A2647">
        <v>2692</v>
      </c>
      <c r="B2647" s="38">
        <v>37526</v>
      </c>
      <c r="C2647" t="s">
        <v>3571</v>
      </c>
      <c r="D2647" s="2">
        <v>20359397.23756906</v>
      </c>
      <c r="E2647" s="2">
        <v>108483.65096685084</v>
      </c>
      <c r="F2647" s="2">
        <v>9314756.9060773477</v>
      </c>
    </row>
    <row r="2648" spans="1:6">
      <c r="A2648">
        <v>2693</v>
      </c>
      <c r="B2648" s="38">
        <v>38807</v>
      </c>
      <c r="C2648" t="s">
        <v>3572</v>
      </c>
      <c r="D2648" s="2">
        <v>18383424.674674675</v>
      </c>
      <c r="E2648" s="2">
        <v>9405623.0723223221</v>
      </c>
      <c r="F2648" s="2">
        <v>15587146.659554554</v>
      </c>
    </row>
    <row r="2649" spans="1:6">
      <c r="A2649">
        <v>2694</v>
      </c>
      <c r="B2649" s="38">
        <v>33193</v>
      </c>
      <c r="C2649" t="s">
        <v>3574</v>
      </c>
      <c r="D2649" s="2">
        <v>27001457.399103139</v>
      </c>
      <c r="E2649" s="2">
        <v>514398001.94528395</v>
      </c>
      <c r="F2649" s="2">
        <v>858078729.65452158</v>
      </c>
    </row>
    <row r="2650" spans="1:6">
      <c r="A2650">
        <v>2695</v>
      </c>
      <c r="B2650" s="38">
        <v>31021</v>
      </c>
      <c r="C2650" t="s">
        <v>3575</v>
      </c>
      <c r="D2650" s="2">
        <v>34309544.159544162</v>
      </c>
      <c r="E2650" s="2">
        <v>536968332.45711303</v>
      </c>
      <c r="F2650" s="2">
        <v>723473921.17758787</v>
      </c>
    </row>
    <row r="2651" spans="1:6">
      <c r="A2651">
        <v>2696</v>
      </c>
      <c r="B2651" s="38">
        <v>31548</v>
      </c>
      <c r="C2651" t="s">
        <v>3577</v>
      </c>
      <c r="D2651" s="2">
        <v>33175344.352617078</v>
      </c>
      <c r="E2651" s="2">
        <v>397663123.53216708</v>
      </c>
      <c r="F2651" s="2">
        <v>789132186.89304864</v>
      </c>
    </row>
    <row r="2652" spans="1:6">
      <c r="A2652">
        <v>2697</v>
      </c>
      <c r="B2652" s="38">
        <v>30302</v>
      </c>
      <c r="C2652" t="s">
        <v>3579</v>
      </c>
      <c r="D2652" s="2">
        <v>37016342.213114761</v>
      </c>
      <c r="E2652" s="2">
        <v>437286389.34426236</v>
      </c>
      <c r="F2652" s="2">
        <v>437286389.34426236</v>
      </c>
    </row>
    <row r="2653" spans="1:6">
      <c r="A2653">
        <v>2698</v>
      </c>
      <c r="B2653" s="38">
        <v>32106</v>
      </c>
      <c r="C2653" t="s">
        <v>3581</v>
      </c>
      <c r="D2653" s="2">
        <v>31306715.771230504</v>
      </c>
      <c r="E2653" s="2">
        <v>350178055.10294628</v>
      </c>
      <c r="F2653" s="2">
        <v>350178055.10294628</v>
      </c>
    </row>
    <row r="2654" spans="1:6">
      <c r="A2654">
        <v>2699</v>
      </c>
      <c r="B2654" s="38">
        <v>40508</v>
      </c>
      <c r="C2654" t="s">
        <v>3583</v>
      </c>
      <c r="D2654" s="2">
        <v>16511633.752736479</v>
      </c>
      <c r="E2654" s="2">
        <v>152784842.91347468</v>
      </c>
      <c r="F2654" s="2">
        <v>474237422.59614354</v>
      </c>
    </row>
    <row r="2655" spans="1:6">
      <c r="A2655">
        <v>2700</v>
      </c>
      <c r="B2655" s="38">
        <v>36418</v>
      </c>
      <c r="C2655" t="s">
        <v>3585</v>
      </c>
      <c r="D2655" s="2">
        <v>21517540.202501491</v>
      </c>
      <c r="E2655" s="2">
        <v>186568616.99875522</v>
      </c>
      <c r="F2655" s="2">
        <v>511053123.25247771</v>
      </c>
    </row>
    <row r="2656" spans="1:6">
      <c r="A2656">
        <v>2701</v>
      </c>
      <c r="B2656" s="38">
        <v>36868</v>
      </c>
      <c r="C2656" t="s">
        <v>3586</v>
      </c>
      <c r="D2656" s="2">
        <v>20763189.655172415</v>
      </c>
      <c r="E2656" s="2">
        <v>177273079.08174714</v>
      </c>
      <c r="F2656" s="2">
        <v>295549708.59319544</v>
      </c>
    </row>
    <row r="2657" spans="1:6">
      <c r="A2657">
        <v>2702</v>
      </c>
      <c r="B2657" s="38">
        <v>32486</v>
      </c>
      <c r="C2657" t="s">
        <v>3587</v>
      </c>
      <c r="D2657" s="2">
        <v>29981701.244813278</v>
      </c>
      <c r="E2657" s="2">
        <v>223736222.89596683</v>
      </c>
      <c r="F2657" s="2">
        <v>432935765.97510374</v>
      </c>
    </row>
    <row r="2658" spans="1:6">
      <c r="A2658">
        <v>2703</v>
      </c>
      <c r="B2658" s="38">
        <v>35419</v>
      </c>
      <c r="C2658" t="s">
        <v>3588</v>
      </c>
      <c r="D2658" s="2">
        <v>22779287.515762929</v>
      </c>
      <c r="E2658" s="2">
        <v>156488637.60112864</v>
      </c>
      <c r="F2658" s="2">
        <v>262791979.34135562</v>
      </c>
    </row>
    <row r="2659" spans="1:6">
      <c r="A2659">
        <v>2704</v>
      </c>
      <c r="B2659" s="38">
        <v>41572</v>
      </c>
      <c r="C2659" t="s">
        <v>3589</v>
      </c>
      <c r="D2659" s="2">
        <v>15469307.973589785</v>
      </c>
      <c r="E2659" s="2">
        <v>105194407.67646202</v>
      </c>
      <c r="F2659" s="2">
        <v>165937223.65275791</v>
      </c>
    </row>
    <row r="2660" spans="1:6">
      <c r="A2660">
        <v>2705</v>
      </c>
      <c r="B2660" s="38">
        <v>31399</v>
      </c>
      <c r="C2660" t="s">
        <v>3590</v>
      </c>
      <c r="D2660" s="2">
        <v>33053934.126258008</v>
      </c>
      <c r="E2660" s="2">
        <v>206233854.11667889</v>
      </c>
      <c r="F2660" s="2">
        <v>206233854.11667889</v>
      </c>
    </row>
    <row r="2661" spans="1:6">
      <c r="A2661">
        <v>2706</v>
      </c>
      <c r="B2661" s="38">
        <v>41971</v>
      </c>
      <c r="C2661" t="s">
        <v>3592</v>
      </c>
      <c r="D2661" s="2">
        <v>15298664.837328658</v>
      </c>
      <c r="E2661" s="2">
        <v>92939534.734043047</v>
      </c>
      <c r="F2661" s="2">
        <v>232308885.3917959</v>
      </c>
    </row>
    <row r="2662" spans="1:6">
      <c r="A2662">
        <v>2707</v>
      </c>
      <c r="B2662" s="38">
        <v>32232</v>
      </c>
      <c r="C2662" t="s">
        <v>3594</v>
      </c>
      <c r="D2662" s="2">
        <v>31011115.879828326</v>
      </c>
      <c r="E2662" s="2">
        <v>151596115.76049787</v>
      </c>
      <c r="F2662" s="2">
        <v>151596115.76049787</v>
      </c>
    </row>
    <row r="2663" spans="1:6">
      <c r="A2663">
        <v>2708</v>
      </c>
      <c r="B2663" s="38">
        <v>21872</v>
      </c>
      <c r="C2663" t="s">
        <v>6974</v>
      </c>
      <c r="D2663" s="2">
        <v>122884183.67346939</v>
      </c>
      <c r="E2663" s="2">
        <v>598036360.54421771</v>
      </c>
      <c r="F2663" s="2">
        <v>598036360.54421771</v>
      </c>
    </row>
    <row r="2664" spans="1:6">
      <c r="A2664">
        <v>2709</v>
      </c>
      <c r="B2664" s="38">
        <v>41292</v>
      </c>
      <c r="C2664" t="s">
        <v>3596</v>
      </c>
      <c r="D2664" s="2">
        <v>15688705.054715998</v>
      </c>
      <c r="E2664" s="2">
        <v>74916892.641740486</v>
      </c>
      <c r="F2664" s="2">
        <v>154895176.99234843</v>
      </c>
    </row>
    <row r="2665" spans="1:6">
      <c r="A2665">
        <v>2710</v>
      </c>
      <c r="B2665" s="38">
        <v>29504</v>
      </c>
      <c r="C2665" t="s">
        <v>3597</v>
      </c>
      <c r="D2665" s="2">
        <v>42603714.622641511</v>
      </c>
      <c r="E2665" s="2">
        <v>198383765.42268869</v>
      </c>
      <c r="F2665" s="2">
        <v>198383765.42268869</v>
      </c>
    </row>
    <row r="2666" spans="1:6">
      <c r="A2666">
        <v>2711</v>
      </c>
      <c r="B2666" s="38">
        <v>29287</v>
      </c>
      <c r="C2666" t="s">
        <v>3598</v>
      </c>
      <c r="D2666" s="2">
        <v>45103558.052434467</v>
      </c>
      <c r="E2666" s="2">
        <v>202012182.23858929</v>
      </c>
      <c r="F2666" s="2">
        <v>202012182.23858929</v>
      </c>
    </row>
    <row r="2667" spans="1:6">
      <c r="A2667">
        <v>2712</v>
      </c>
      <c r="B2667" s="38">
        <v>31842</v>
      </c>
      <c r="C2667" t="s">
        <v>3599</v>
      </c>
      <c r="D2667" s="2">
        <v>32228322.925958969</v>
      </c>
      <c r="E2667" s="2">
        <v>140069340.54014274</v>
      </c>
      <c r="F2667" s="2">
        <v>258239857.93532562</v>
      </c>
    </row>
    <row r="2668" spans="1:6">
      <c r="A2668">
        <v>2713</v>
      </c>
      <c r="B2668" s="38">
        <v>40256</v>
      </c>
      <c r="C2668" t="s">
        <v>3600</v>
      </c>
      <c r="D2668" s="2">
        <v>16600553.230008595</v>
      </c>
      <c r="E2668" s="2">
        <v>70833038.915067255</v>
      </c>
      <c r="F2668" s="2">
        <v>85165609.068942398</v>
      </c>
    </row>
    <row r="2669" spans="1:6">
      <c r="A2669">
        <v>2714</v>
      </c>
      <c r="B2669" s="38">
        <v>30526</v>
      </c>
      <c r="C2669" t="s">
        <v>3602</v>
      </c>
      <c r="D2669" s="2">
        <v>36164114.114114113</v>
      </c>
      <c r="E2669" s="2">
        <v>148031773.77377376</v>
      </c>
      <c r="F2669" s="2">
        <v>148031773.77377376</v>
      </c>
    </row>
    <row r="2670" spans="1:6">
      <c r="A2670">
        <v>2715</v>
      </c>
      <c r="B2670" s="38">
        <v>39325</v>
      </c>
      <c r="C2670" t="s">
        <v>6975</v>
      </c>
      <c r="D2670" s="2">
        <v>17376140.479133502</v>
      </c>
      <c r="E2670" s="2">
        <v>67499530.225056157</v>
      </c>
      <c r="F2670" s="2">
        <v>89793408.062125757</v>
      </c>
    </row>
    <row r="2671" spans="1:6">
      <c r="A2671">
        <v>2716</v>
      </c>
      <c r="B2671" s="38">
        <v>38990</v>
      </c>
      <c r="C2671" t="s">
        <v>3605</v>
      </c>
      <c r="D2671" s="2">
        <v>17805791.030064072</v>
      </c>
      <c r="E2671" s="2">
        <v>66999287.429684579</v>
      </c>
      <c r="F2671" s="2">
        <v>152994328.09102514</v>
      </c>
    </row>
    <row r="2672" spans="1:6">
      <c r="A2672">
        <v>2717</v>
      </c>
      <c r="B2672" s="38">
        <v>39367</v>
      </c>
      <c r="C2672" t="s">
        <v>3606</v>
      </c>
      <c r="D2672" s="2">
        <v>17291395.451238655</v>
      </c>
      <c r="E2672" s="2">
        <v>63637551.498186044</v>
      </c>
      <c r="F2672" s="2">
        <v>64478666.069198221</v>
      </c>
    </row>
    <row r="2673" spans="1:6">
      <c r="A2673">
        <v>2718</v>
      </c>
      <c r="B2673" s="38">
        <v>40942</v>
      </c>
      <c r="C2673" t="s">
        <v>3607</v>
      </c>
      <c r="D2673" s="2">
        <v>15869047.671338778</v>
      </c>
      <c r="E2673" s="2">
        <v>57481171.276711635</v>
      </c>
      <c r="F2673" s="2">
        <v>136427152.85748672</v>
      </c>
    </row>
    <row r="2674" spans="1:6">
      <c r="A2674">
        <v>2719</v>
      </c>
      <c r="B2674" s="38">
        <v>34689</v>
      </c>
      <c r="C2674" t="s">
        <v>3608</v>
      </c>
      <c r="D2674" s="2">
        <v>24133567.134268541</v>
      </c>
      <c r="E2674" s="2">
        <v>80450537.992378101</v>
      </c>
      <c r="F2674" s="2">
        <v>80450537.992378101</v>
      </c>
    </row>
    <row r="2675" spans="1:6">
      <c r="A2675">
        <v>2720</v>
      </c>
      <c r="B2675" s="38">
        <v>28856</v>
      </c>
      <c r="C2675" t="s">
        <v>3609</v>
      </c>
      <c r="D2675" s="2">
        <v>52895973.645680822</v>
      </c>
      <c r="E2675" s="2">
        <v>176319912.15226942</v>
      </c>
      <c r="F2675" s="2">
        <v>176319912.15226942</v>
      </c>
    </row>
    <row r="2676" spans="1:6">
      <c r="A2676">
        <v>2721</v>
      </c>
      <c r="B2676" s="38">
        <v>38751</v>
      </c>
      <c r="C2676" t="s">
        <v>3610</v>
      </c>
      <c r="D2676" s="2">
        <v>18182159.033719175</v>
      </c>
      <c r="E2676" s="2">
        <v>58013468.155722201</v>
      </c>
      <c r="F2676" s="2">
        <v>81474781.912707612</v>
      </c>
    </row>
    <row r="2677" spans="1:6">
      <c r="A2677">
        <v>2722</v>
      </c>
      <c r="B2677" s="38">
        <v>37295</v>
      </c>
      <c r="C2677" t="s">
        <v>3611</v>
      </c>
      <c r="D2677" s="2">
        <v>20319431.946006749</v>
      </c>
      <c r="E2677" s="2">
        <v>64766529.907620922</v>
      </c>
      <c r="F2677" s="2">
        <v>71065204.31665355</v>
      </c>
    </row>
    <row r="2678" spans="1:6">
      <c r="A2678">
        <v>2723</v>
      </c>
      <c r="B2678" s="38">
        <v>35657</v>
      </c>
      <c r="C2678" t="s">
        <v>3612</v>
      </c>
      <c r="D2678" s="2">
        <v>22467630.597014926</v>
      </c>
      <c r="E2678" s="2">
        <v>67263041.275472641</v>
      </c>
      <c r="F2678" s="2">
        <v>95422471.623731345</v>
      </c>
    </row>
    <row r="2679" spans="1:6">
      <c r="A2679">
        <v>2724</v>
      </c>
      <c r="B2679" s="38">
        <v>35789</v>
      </c>
      <c r="C2679" t="s">
        <v>3613</v>
      </c>
      <c r="D2679" s="2">
        <v>22397985.120892745</v>
      </c>
      <c r="E2679" s="2">
        <v>64293371.493552379</v>
      </c>
      <c r="F2679" s="2">
        <v>95941079.407402351</v>
      </c>
    </row>
    <row r="2680" spans="1:6">
      <c r="A2680">
        <v>2725</v>
      </c>
      <c r="B2680" s="38">
        <v>41327</v>
      </c>
      <c r="C2680" t="s">
        <v>6976</v>
      </c>
      <c r="D2680" s="2">
        <v>15561257.893059276</v>
      </c>
      <c r="E2680" s="2">
        <v>44536799.376678757</v>
      </c>
      <c r="F2680" s="2">
        <v>60074478.85177847</v>
      </c>
    </row>
    <row r="2681" spans="1:6">
      <c r="A2681">
        <v>2726</v>
      </c>
      <c r="B2681" s="38">
        <v>37743</v>
      </c>
      <c r="C2681" t="s">
        <v>3616</v>
      </c>
      <c r="D2681" s="2">
        <v>19688256.130790189</v>
      </c>
      <c r="E2681" s="2">
        <v>56091126.376648501</v>
      </c>
      <c r="F2681" s="2">
        <v>72891771.608256131</v>
      </c>
    </row>
    <row r="2682" spans="1:6">
      <c r="A2682">
        <v>2727</v>
      </c>
      <c r="B2682" s="38">
        <v>42342</v>
      </c>
      <c r="C2682" t="s">
        <v>3617</v>
      </c>
      <c r="D2682" s="2">
        <v>15274474.15706585</v>
      </c>
      <c r="E2682" s="2">
        <v>43507277.582390875</v>
      </c>
      <c r="F2682" s="2">
        <v>62919014.139008567</v>
      </c>
    </row>
    <row r="2683" spans="1:6">
      <c r="A2683">
        <v>2728</v>
      </c>
      <c r="B2683" s="38">
        <v>41173</v>
      </c>
      <c r="C2683" t="s">
        <v>3618</v>
      </c>
      <c r="D2683" s="2">
        <v>15612297.812944291</v>
      </c>
      <c r="E2683" s="2">
        <v>42677122.625776224</v>
      </c>
      <c r="F2683" s="2">
        <v>59937282.860578977</v>
      </c>
    </row>
    <row r="2684" spans="1:6">
      <c r="A2684">
        <v>2729</v>
      </c>
      <c r="B2684" s="38">
        <v>36154</v>
      </c>
      <c r="C2684" t="s">
        <v>3619</v>
      </c>
      <c r="D2684" s="2">
        <v>22042678.462477122</v>
      </c>
      <c r="E2684" s="2">
        <v>59196819.48025015</v>
      </c>
      <c r="F2684" s="2">
        <v>59196819.48025015</v>
      </c>
    </row>
    <row r="2685" spans="1:6">
      <c r="A2685">
        <v>2730</v>
      </c>
      <c r="B2685" s="38">
        <v>34129</v>
      </c>
      <c r="C2685" t="s">
        <v>3620</v>
      </c>
      <c r="D2685" s="2">
        <v>25019355.955678672</v>
      </c>
      <c r="E2685" s="2">
        <v>65218715.758088648</v>
      </c>
      <c r="F2685" s="2">
        <v>65218715.758088648</v>
      </c>
    </row>
    <row r="2686" spans="1:6">
      <c r="A2686">
        <v>2731</v>
      </c>
      <c r="B2686" s="38">
        <v>37239</v>
      </c>
      <c r="C2686" t="s">
        <v>3621</v>
      </c>
      <c r="D2686" s="2">
        <v>20445925.297113754</v>
      </c>
      <c r="E2686" s="2">
        <v>51636253.85400679</v>
      </c>
      <c r="F2686" s="2">
        <v>85056879.827838153</v>
      </c>
    </row>
    <row r="2687" spans="1:6">
      <c r="A2687">
        <v>2732</v>
      </c>
      <c r="B2687" s="38">
        <v>41976</v>
      </c>
      <c r="C2687" t="s">
        <v>3622</v>
      </c>
      <c r="D2687" s="2">
        <v>15385904.468255457</v>
      </c>
      <c r="E2687" s="2">
        <v>38854902.575967155</v>
      </c>
      <c r="F2687" s="2">
        <v>53852246.284146465</v>
      </c>
    </row>
    <row r="2688" spans="1:6">
      <c r="A2688">
        <v>2733</v>
      </c>
      <c r="B2688" s="38">
        <v>22996</v>
      </c>
      <c r="C2688" t="s">
        <v>3624</v>
      </c>
      <c r="D2688" s="2">
        <v>118841940.7894737</v>
      </c>
      <c r="E2688" s="2">
        <v>297068288.26990134</v>
      </c>
      <c r="F2688" s="2">
        <v>554559159.98042774</v>
      </c>
    </row>
    <row r="2689" spans="1:6">
      <c r="A2689">
        <v>2734</v>
      </c>
      <c r="B2689" s="38">
        <v>41950</v>
      </c>
      <c r="C2689" t="s">
        <v>3625</v>
      </c>
      <c r="D2689" s="2">
        <v>15298664.837328658</v>
      </c>
      <c r="E2689" s="2">
        <v>36608212.825950339</v>
      </c>
      <c r="F2689" s="2">
        <v>124579854.96362919</v>
      </c>
    </row>
    <row r="2690" spans="1:6">
      <c r="A2690">
        <v>2735</v>
      </c>
      <c r="B2690" s="38">
        <v>40802</v>
      </c>
      <c r="C2690" t="s">
        <v>3626</v>
      </c>
      <c r="D2690" s="2">
        <v>15923182.701673506</v>
      </c>
      <c r="E2690" s="2">
        <v>37218517.106236972</v>
      </c>
      <c r="F2690" s="2">
        <v>82858749.28147684</v>
      </c>
    </row>
    <row r="2691" spans="1:6">
      <c r="A2691">
        <v>2736</v>
      </c>
      <c r="B2691" s="38">
        <v>36616</v>
      </c>
      <c r="C2691" t="s">
        <v>3627</v>
      </c>
      <c r="D2691" s="2">
        <v>21102774.532710284</v>
      </c>
      <c r="E2691" s="2">
        <v>49249908.43773365</v>
      </c>
      <c r="F2691" s="2">
        <v>49249908.43773365</v>
      </c>
    </row>
    <row r="2692" spans="1:6">
      <c r="A2692">
        <v>2737</v>
      </c>
      <c r="B2692" s="38">
        <v>24390</v>
      </c>
      <c r="C2692" t="s">
        <v>3628</v>
      </c>
      <c r="D2692" s="2">
        <v>109811398.17629181</v>
      </c>
      <c r="E2692" s="2">
        <v>253021728.12662616</v>
      </c>
      <c r="F2692" s="2">
        <v>253021728.12662616</v>
      </c>
    </row>
    <row r="2693" spans="1:6">
      <c r="A2693">
        <v>2738</v>
      </c>
      <c r="B2693" s="38">
        <v>37729</v>
      </c>
      <c r="C2693" t="s">
        <v>3629</v>
      </c>
      <c r="D2693" s="2">
        <v>19656120.783460282</v>
      </c>
      <c r="E2693" s="2">
        <v>44958660.133585423</v>
      </c>
      <c r="F2693" s="2">
        <v>45208034.717149079</v>
      </c>
    </row>
    <row r="2694" spans="1:6">
      <c r="A2694">
        <v>2739</v>
      </c>
      <c r="B2694" s="38">
        <v>40060</v>
      </c>
      <c r="C2694" t="s">
        <v>3630</v>
      </c>
      <c r="D2694" s="2">
        <v>16728303.599127654</v>
      </c>
      <c r="E2694" s="2">
        <v>37764594.808787376</v>
      </c>
      <c r="F2694" s="2">
        <v>44750731.410188504</v>
      </c>
    </row>
    <row r="2695" spans="1:6">
      <c r="A2695">
        <v>2740</v>
      </c>
      <c r="B2695" s="38">
        <v>36644</v>
      </c>
      <c r="C2695" t="s">
        <v>3631</v>
      </c>
      <c r="D2695" s="2">
        <v>21090455.341506127</v>
      </c>
      <c r="E2695" s="2">
        <v>47483295.805148862</v>
      </c>
      <c r="F2695" s="2">
        <v>57453288.336614124</v>
      </c>
    </row>
    <row r="2696" spans="1:6">
      <c r="A2696">
        <v>2741</v>
      </c>
      <c r="B2696" s="38">
        <v>40053</v>
      </c>
      <c r="C2696" t="s">
        <v>3632</v>
      </c>
      <c r="D2696" s="2">
        <v>16738766.830063846</v>
      </c>
      <c r="E2696" s="2">
        <v>37263812.587307841</v>
      </c>
      <c r="F2696" s="2">
        <v>42977174.407414958</v>
      </c>
    </row>
    <row r="2697" spans="1:6">
      <c r="A2697">
        <v>2742</v>
      </c>
      <c r="B2697" s="38">
        <v>39885</v>
      </c>
      <c r="C2697" t="s">
        <v>6977</v>
      </c>
      <c r="D2697" s="2">
        <v>16984683.299719334</v>
      </c>
      <c r="E2697" s="2">
        <v>37085733.27595447</v>
      </c>
      <c r="F2697" s="2">
        <v>52682233.498718902</v>
      </c>
    </row>
    <row r="2698" spans="1:6">
      <c r="A2698">
        <v>2743</v>
      </c>
      <c r="B2698" s="38">
        <v>38401</v>
      </c>
      <c r="C2698" t="s">
        <v>3634</v>
      </c>
      <c r="D2698" s="2">
        <v>18836261.730969761</v>
      </c>
      <c r="E2698" s="2">
        <v>40996548.523597501</v>
      </c>
      <c r="F2698" s="2">
        <v>42078306.244551621</v>
      </c>
    </row>
    <row r="2699" spans="1:6">
      <c r="A2699">
        <v>2744</v>
      </c>
      <c r="B2699" s="38">
        <v>38387</v>
      </c>
      <c r="C2699" t="s">
        <v>3635</v>
      </c>
      <c r="D2699" s="2">
        <v>18836261.730969761</v>
      </c>
      <c r="E2699" s="2">
        <v>39841198.783811264</v>
      </c>
      <c r="F2699" s="2">
        <v>59240090.862429619</v>
      </c>
    </row>
    <row r="2700" spans="1:6">
      <c r="A2700">
        <v>2745</v>
      </c>
      <c r="B2700" s="38">
        <v>32045</v>
      </c>
      <c r="C2700" t="s">
        <v>3637</v>
      </c>
      <c r="D2700" s="2">
        <v>31415608.695652172</v>
      </c>
      <c r="E2700" s="2">
        <v>64626095.834782608</v>
      </c>
      <c r="F2700" s="2">
        <v>64626095.834782608</v>
      </c>
    </row>
    <row r="2701" spans="1:6">
      <c r="A2701">
        <v>2746</v>
      </c>
      <c r="B2701" s="38">
        <v>37449</v>
      </c>
      <c r="C2701" t="s">
        <v>3638</v>
      </c>
      <c r="D2701" s="2">
        <v>20059938.922820657</v>
      </c>
      <c r="E2701" s="2">
        <v>40467118.063053861</v>
      </c>
      <c r="F2701" s="2">
        <v>50363354.598312058</v>
      </c>
    </row>
    <row r="2702" spans="1:6">
      <c r="A2702">
        <v>2747</v>
      </c>
      <c r="B2702" s="38">
        <v>39441</v>
      </c>
      <c r="C2702" t="s">
        <v>3639</v>
      </c>
      <c r="D2702" s="2">
        <v>17200836.999371536</v>
      </c>
      <c r="E2702" s="2">
        <v>34660998.404235467</v>
      </c>
      <c r="F2702" s="2">
        <v>34701304.552214861</v>
      </c>
    </row>
    <row r="2703" spans="1:6">
      <c r="A2703">
        <v>2748</v>
      </c>
      <c r="B2703" s="38">
        <v>41873</v>
      </c>
      <c r="C2703" t="s">
        <v>3640</v>
      </c>
      <c r="D2703" s="2">
        <v>15189256.344281318</v>
      </c>
      <c r="E2703" s="2">
        <v>30508090.209201518</v>
      </c>
      <c r="F2703" s="2">
        <v>30519177.353715755</v>
      </c>
    </row>
    <row r="2704" spans="1:6">
      <c r="A2704">
        <v>2749</v>
      </c>
      <c r="B2704" s="38">
        <v>29749</v>
      </c>
      <c r="C2704" t="s">
        <v>6978</v>
      </c>
      <c r="D2704" s="2">
        <v>39876324.503311262</v>
      </c>
      <c r="E2704" s="2">
        <v>79752649.006622523</v>
      </c>
      <c r="F2704" s="2">
        <v>118033920.52980132</v>
      </c>
    </row>
    <row r="2705" spans="1:6">
      <c r="A2705">
        <v>2750</v>
      </c>
      <c r="B2705" s="38">
        <v>38037</v>
      </c>
      <c r="C2705" t="s">
        <v>3641</v>
      </c>
      <c r="D2705" s="2">
        <v>19402765.843179379</v>
      </c>
      <c r="E2705" s="2">
        <v>37940256.28895811</v>
      </c>
      <c r="F2705" s="2">
        <v>42839824.610429645</v>
      </c>
    </row>
    <row r="2706" spans="1:6">
      <c r="A2706">
        <v>2751</v>
      </c>
      <c r="B2706" s="38">
        <v>35902</v>
      </c>
      <c r="C2706" t="s">
        <v>3643</v>
      </c>
      <c r="D2706" s="2">
        <v>22232584.615384616</v>
      </c>
      <c r="E2706" s="2">
        <v>43199281.434904613</v>
      </c>
      <c r="F2706" s="2">
        <v>43199281.434904613</v>
      </c>
    </row>
    <row r="2707" spans="1:6">
      <c r="A2707">
        <v>2752</v>
      </c>
      <c r="B2707" s="38">
        <v>39213</v>
      </c>
      <c r="C2707" t="s">
        <v>3644</v>
      </c>
      <c r="D2707" s="2">
        <v>17373466.571130421</v>
      </c>
      <c r="E2707" s="2">
        <v>33170483.317294147</v>
      </c>
      <c r="F2707" s="2">
        <v>74396327.296798736</v>
      </c>
    </row>
    <row r="2708" spans="1:6">
      <c r="A2708">
        <v>2753</v>
      </c>
      <c r="B2708" s="38">
        <v>35531</v>
      </c>
      <c r="C2708" t="s">
        <v>3645</v>
      </c>
      <c r="D2708" s="2">
        <v>22551779.026217233</v>
      </c>
      <c r="E2708" s="2">
        <v>42223480.877159804</v>
      </c>
      <c r="F2708" s="2">
        <v>46712871.045168549</v>
      </c>
    </row>
    <row r="2709" spans="1:6">
      <c r="A2709">
        <v>2754</v>
      </c>
      <c r="B2709" s="38">
        <v>36637</v>
      </c>
      <c r="C2709" t="s">
        <v>3646</v>
      </c>
      <c r="D2709" s="2">
        <v>21090455.341506127</v>
      </c>
      <c r="E2709" s="2">
        <v>38583050.537454754</v>
      </c>
      <c r="F2709" s="2">
        <v>38960573.906158783</v>
      </c>
    </row>
    <row r="2710" spans="1:6">
      <c r="A2710">
        <v>2755</v>
      </c>
      <c r="B2710" s="38">
        <v>36826</v>
      </c>
      <c r="C2710" t="s">
        <v>3647</v>
      </c>
      <c r="D2710" s="2">
        <v>20763189.655172415</v>
      </c>
      <c r="E2710" s="2">
        <v>36572716.901390806</v>
      </c>
      <c r="F2710" s="2">
        <v>66056446.211735636</v>
      </c>
    </row>
    <row r="2711" spans="1:6">
      <c r="A2711">
        <v>2756</v>
      </c>
      <c r="B2711" s="38">
        <v>35713</v>
      </c>
      <c r="C2711" t="s">
        <v>3648</v>
      </c>
      <c r="D2711" s="2">
        <v>22356404.7029703</v>
      </c>
      <c r="E2711" s="2">
        <v>39363325.666231439</v>
      </c>
      <c r="F2711" s="2">
        <v>64254878.102877483</v>
      </c>
    </row>
    <row r="2712" spans="1:6">
      <c r="A2712">
        <v>2757</v>
      </c>
      <c r="B2712" s="38">
        <v>40382</v>
      </c>
      <c r="C2712" t="s">
        <v>3649</v>
      </c>
      <c r="D2712" s="2">
        <v>16571617.945883466</v>
      </c>
      <c r="E2712" s="2">
        <v>28908637.328877904</v>
      </c>
      <c r="F2712" s="2">
        <v>30347737.622014489</v>
      </c>
    </row>
    <row r="2713" spans="1:6">
      <c r="A2713">
        <v>2758</v>
      </c>
      <c r="B2713" s="38">
        <v>41878</v>
      </c>
      <c r="C2713" t="s">
        <v>3651</v>
      </c>
      <c r="D2713" s="2">
        <v>15189256.344281318</v>
      </c>
      <c r="E2713" s="2">
        <v>25333774.849515665</v>
      </c>
      <c r="F2713" s="2">
        <v>35259666.287250057</v>
      </c>
    </row>
    <row r="2714" spans="1:6">
      <c r="A2714">
        <v>2759</v>
      </c>
      <c r="B2714" s="38">
        <v>35188</v>
      </c>
      <c r="C2714" t="s">
        <v>3652</v>
      </c>
      <c r="D2714" s="2">
        <v>23070210.727969352</v>
      </c>
      <c r="E2714" s="2">
        <v>38095786.682618141</v>
      </c>
      <c r="F2714" s="2">
        <v>85620420.782234997</v>
      </c>
    </row>
    <row r="2715" spans="1:6">
      <c r="A2715">
        <v>2760</v>
      </c>
      <c r="B2715" s="38">
        <v>38714</v>
      </c>
      <c r="C2715" t="s">
        <v>3654</v>
      </c>
      <c r="D2715" s="2">
        <v>18357698.170731708</v>
      </c>
      <c r="E2715" s="2">
        <v>28258526.152835365</v>
      </c>
      <c r="F2715" s="2">
        <v>107686166.90486789</v>
      </c>
    </row>
    <row r="2716" spans="1:6">
      <c r="A2716">
        <v>2761</v>
      </c>
      <c r="B2716" s="38">
        <v>34278</v>
      </c>
      <c r="C2716" t="s">
        <v>3655</v>
      </c>
      <c r="D2716" s="2">
        <v>24779115.226337448</v>
      </c>
      <c r="E2716" s="2">
        <v>37920253.139259256</v>
      </c>
      <c r="F2716" s="2">
        <v>105649834.75791495</v>
      </c>
    </row>
    <row r="2717" spans="1:6">
      <c r="A2717">
        <v>2762</v>
      </c>
      <c r="B2717" s="38">
        <v>33984</v>
      </c>
      <c r="C2717" t="s">
        <v>3656</v>
      </c>
      <c r="D2717" s="2">
        <v>25335168.302945305</v>
      </c>
      <c r="E2717" s="2">
        <v>37477535.836374477</v>
      </c>
      <c r="F2717" s="2">
        <v>88147872.442265093</v>
      </c>
    </row>
    <row r="2718" spans="1:6">
      <c r="A2718">
        <v>2763</v>
      </c>
      <c r="B2718" s="38">
        <v>36791</v>
      </c>
      <c r="C2718" t="s">
        <v>3658</v>
      </c>
      <c r="D2718" s="2">
        <v>20799050.086355787</v>
      </c>
      <c r="E2718" s="2">
        <v>29768719.472487047</v>
      </c>
      <c r="F2718" s="2">
        <v>53487339.152481295</v>
      </c>
    </row>
    <row r="2719" spans="1:6">
      <c r="A2719">
        <v>2764</v>
      </c>
      <c r="B2719" s="38">
        <v>41362</v>
      </c>
      <c r="C2719" t="s">
        <v>3659</v>
      </c>
      <c r="D2719" s="2">
        <v>15520678.944722973</v>
      </c>
      <c r="E2719" s="2">
        <v>22146476.445751872</v>
      </c>
      <c r="F2719" s="2">
        <v>48643307.110347852</v>
      </c>
    </row>
    <row r="2720" spans="1:6">
      <c r="A2720">
        <v>2765</v>
      </c>
      <c r="B2720" s="38">
        <v>39010</v>
      </c>
      <c r="C2720" t="s">
        <v>3660</v>
      </c>
      <c r="D2720" s="2">
        <v>17902849.35579782</v>
      </c>
      <c r="E2720" s="2">
        <v>25064164.546040636</v>
      </c>
      <c r="F2720" s="2">
        <v>26133823.989350844</v>
      </c>
    </row>
    <row r="2721" spans="1:6">
      <c r="A2721">
        <v>2766</v>
      </c>
      <c r="B2721" s="38">
        <v>39164</v>
      </c>
      <c r="C2721" t="s">
        <v>3661</v>
      </c>
      <c r="D2721" s="2">
        <v>17593181.464022752</v>
      </c>
      <c r="E2721" s="2">
        <v>24400764.509710159</v>
      </c>
      <c r="F2721" s="2">
        <v>43943706.790846936</v>
      </c>
    </row>
    <row r="2722" spans="1:6">
      <c r="A2722">
        <v>2767</v>
      </c>
      <c r="B2722" s="38">
        <v>42489</v>
      </c>
      <c r="C2722" t="s">
        <v>3663</v>
      </c>
      <c r="D2722" s="2">
        <v>15099807.323383251</v>
      </c>
      <c r="E2722" s="2">
        <v>20728867.515428759</v>
      </c>
      <c r="F2722" s="2">
        <v>20747112.109290689</v>
      </c>
    </row>
    <row r="2723" spans="1:6">
      <c r="A2723">
        <v>2768</v>
      </c>
      <c r="B2723" s="38">
        <v>40534</v>
      </c>
      <c r="C2723" t="s">
        <v>3664</v>
      </c>
      <c r="D2723" s="2">
        <v>16483308.163647063</v>
      </c>
      <c r="E2723" s="2">
        <v>22218313.705295671</v>
      </c>
      <c r="F2723" s="2">
        <v>22639260.033630043</v>
      </c>
    </row>
    <row r="2724" spans="1:6">
      <c r="A2724">
        <v>2769</v>
      </c>
      <c r="B2724" s="38">
        <v>37540</v>
      </c>
      <c r="C2724" t="s">
        <v>3665</v>
      </c>
      <c r="D2724" s="2">
        <v>19927164.920022063</v>
      </c>
      <c r="E2724" s="2">
        <v>25456287.618019857</v>
      </c>
      <c r="F2724" s="2">
        <v>25698888.894622173</v>
      </c>
    </row>
    <row r="2725" spans="1:6">
      <c r="A2725">
        <v>2770</v>
      </c>
      <c r="B2725" s="38">
        <v>39003</v>
      </c>
      <c r="C2725" t="s">
        <v>3666</v>
      </c>
      <c r="D2725" s="2">
        <v>17902849.35579782</v>
      </c>
      <c r="E2725" s="2">
        <v>22491688.606303271</v>
      </c>
      <c r="F2725" s="2">
        <v>26455169.393577803</v>
      </c>
    </row>
    <row r="2726" spans="1:6">
      <c r="A2726">
        <v>2771</v>
      </c>
      <c r="B2726" s="38">
        <v>36000</v>
      </c>
      <c r="C2726" t="s">
        <v>3667</v>
      </c>
      <c r="D2726" s="2">
        <v>22137224.264705885</v>
      </c>
      <c r="E2726" s="2">
        <v>25837635.44671569</v>
      </c>
      <c r="F2726" s="2">
        <v>25837635.44671569</v>
      </c>
    </row>
    <row r="2727" spans="1:6">
      <c r="A2727">
        <v>2772</v>
      </c>
      <c r="B2727" s="38">
        <v>35860</v>
      </c>
      <c r="C2727" t="s">
        <v>3668</v>
      </c>
      <c r="D2727" s="2">
        <v>22273705.302096177</v>
      </c>
      <c r="E2727" s="2">
        <v>25984213.562342789</v>
      </c>
      <c r="F2727" s="2">
        <v>68587521.710875466</v>
      </c>
    </row>
    <row r="2728" spans="1:6">
      <c r="A2728">
        <v>2773</v>
      </c>
      <c r="B2728" s="38">
        <v>41845</v>
      </c>
      <c r="C2728" t="s">
        <v>3669</v>
      </c>
      <c r="D2728" s="2">
        <v>15163882.476390349</v>
      </c>
      <c r="E2728" s="2">
        <v>17426187.157670517</v>
      </c>
      <c r="F2728" s="2">
        <v>36462960.600923404</v>
      </c>
    </row>
    <row r="2729" spans="1:6">
      <c r="A2729">
        <v>2774</v>
      </c>
      <c r="B2729" s="38">
        <v>39990</v>
      </c>
      <c r="C2729" t="s">
        <v>3670</v>
      </c>
      <c r="D2729" s="2">
        <v>16749709.077253317</v>
      </c>
      <c r="E2729" s="2">
        <v>19002892.225445423</v>
      </c>
      <c r="F2729" s="2">
        <v>55714247.992373414</v>
      </c>
    </row>
    <row r="2730" spans="1:6">
      <c r="A2730">
        <v>2775</v>
      </c>
      <c r="B2730" s="38">
        <v>36553</v>
      </c>
      <c r="C2730" t="s">
        <v>3671</v>
      </c>
      <c r="D2730" s="2">
        <v>21402813.981042653</v>
      </c>
      <c r="E2730" s="2">
        <v>23544216.886599526</v>
      </c>
      <c r="F2730" s="2">
        <v>26055593.115195498</v>
      </c>
    </row>
    <row r="2731" spans="1:6">
      <c r="A2731">
        <v>2776</v>
      </c>
      <c r="B2731" s="38">
        <v>41215</v>
      </c>
      <c r="C2731" t="s">
        <v>3672</v>
      </c>
      <c r="D2731" s="2">
        <v>15692725.685319759</v>
      </c>
      <c r="E2731" s="2">
        <v>16356099.04730672</v>
      </c>
      <c r="F2731" s="2">
        <v>23035862.570156503</v>
      </c>
    </row>
    <row r="2732" spans="1:6">
      <c r="A2732">
        <v>2777</v>
      </c>
      <c r="B2732" s="38">
        <v>30813</v>
      </c>
      <c r="C2732" t="s">
        <v>3673</v>
      </c>
      <c r="D2732" s="2">
        <v>34939990.328820117</v>
      </c>
      <c r="E2732" s="2">
        <v>35258806.093907163</v>
      </c>
      <c r="F2732" s="2">
        <v>35258806.093907163</v>
      </c>
    </row>
    <row r="2733" spans="1:6">
      <c r="A2733">
        <v>2778</v>
      </c>
      <c r="B2733" s="38">
        <v>41243</v>
      </c>
      <c r="C2733" t="s">
        <v>3675</v>
      </c>
      <c r="D2733" s="2">
        <v>15692725.685319759</v>
      </c>
      <c r="E2733" s="2">
        <v>15635751.675446637</v>
      </c>
      <c r="F2733" s="2">
        <v>41050541.487870358</v>
      </c>
    </row>
    <row r="2734" spans="1:6">
      <c r="A2734">
        <v>2779</v>
      </c>
      <c r="B2734" s="38">
        <v>37001</v>
      </c>
      <c r="C2734" t="s">
        <v>3676</v>
      </c>
      <c r="D2734" s="2">
        <v>20422809.496890899</v>
      </c>
      <c r="E2734" s="2">
        <v>19400314.309016392</v>
      </c>
      <c r="F2734" s="2">
        <v>19400314.309016392</v>
      </c>
    </row>
    <row r="2735" spans="1:6">
      <c r="A2735">
        <v>2780</v>
      </c>
      <c r="B2735" s="38">
        <v>40774</v>
      </c>
      <c r="C2735" t="s">
        <v>3677</v>
      </c>
      <c r="D2735" s="2">
        <v>15947361.45136728</v>
      </c>
      <c r="E2735" s="2">
        <v>14718107.999130417</v>
      </c>
      <c r="F2735" s="2">
        <v>62905634.528574899</v>
      </c>
    </row>
    <row r="2736" spans="1:6">
      <c r="A2736">
        <v>2781</v>
      </c>
      <c r="B2736" s="38">
        <v>38163</v>
      </c>
      <c r="C2736" t="s">
        <v>3678</v>
      </c>
      <c r="D2736" s="2">
        <v>19044781.233526625</v>
      </c>
      <c r="E2736" s="2">
        <v>16933729.446742229</v>
      </c>
      <c r="F2736" s="2">
        <v>23519664.918755934</v>
      </c>
    </row>
    <row r="2737" spans="1:6">
      <c r="A2737">
        <v>2782</v>
      </c>
      <c r="B2737" s="38">
        <v>40088</v>
      </c>
      <c r="C2737" t="s">
        <v>3679</v>
      </c>
      <c r="D2737" s="2">
        <v>16712208.051735384</v>
      </c>
      <c r="E2737" s="2">
        <v>14532226.410020493</v>
      </c>
      <c r="F2737" s="2">
        <v>21008527.90446255</v>
      </c>
    </row>
    <row r="2738" spans="1:6">
      <c r="A2738">
        <v>2783</v>
      </c>
      <c r="B2738" s="38">
        <v>39458</v>
      </c>
      <c r="C2738" t="s">
        <v>3680</v>
      </c>
      <c r="D2738" s="2">
        <v>17115761.796475269</v>
      </c>
      <c r="E2738" s="2">
        <v>14812287.201331247</v>
      </c>
      <c r="F2738" s="2">
        <v>15117147.445196133</v>
      </c>
    </row>
    <row r="2739" spans="1:6">
      <c r="A2739">
        <v>2784</v>
      </c>
      <c r="B2739" s="38">
        <v>39470</v>
      </c>
      <c r="C2739" t="s">
        <v>3682</v>
      </c>
      <c r="D2739" s="2">
        <v>17115761.796475269</v>
      </c>
      <c r="E2739" s="2">
        <v>14718239.513411975</v>
      </c>
      <c r="F2739" s="2">
        <v>29861757.783333331</v>
      </c>
    </row>
    <row r="2740" spans="1:6">
      <c r="A2740">
        <v>2785</v>
      </c>
      <c r="B2740" s="38">
        <v>36770</v>
      </c>
      <c r="C2740" t="s">
        <v>3683</v>
      </c>
      <c r="D2740" s="2">
        <v>20799050.086355787</v>
      </c>
      <c r="E2740" s="2">
        <v>17750172.798330456</v>
      </c>
      <c r="F2740" s="2">
        <v>17750172.798330456</v>
      </c>
    </row>
    <row r="2741" spans="1:6">
      <c r="A2741">
        <v>2786</v>
      </c>
      <c r="B2741" s="38">
        <v>38954</v>
      </c>
      <c r="C2741" t="s">
        <v>3684</v>
      </c>
      <c r="D2741" s="2">
        <v>17718464.933791075</v>
      </c>
      <c r="E2741" s="2">
        <v>14966095.128209906</v>
      </c>
      <c r="F2741" s="2">
        <v>14966095.128209906</v>
      </c>
    </row>
    <row r="2742" spans="1:6">
      <c r="A2742">
        <v>2787</v>
      </c>
      <c r="B2742" s="38">
        <v>37736</v>
      </c>
      <c r="C2742" t="s">
        <v>3685</v>
      </c>
      <c r="D2742" s="2">
        <v>19656120.783460282</v>
      </c>
      <c r="E2742" s="2">
        <v>16003249.573998913</v>
      </c>
      <c r="F2742" s="2">
        <v>16003249.573998913</v>
      </c>
    </row>
    <row r="2743" spans="1:6">
      <c r="A2743">
        <v>2788</v>
      </c>
      <c r="B2743" s="38">
        <v>37540</v>
      </c>
      <c r="C2743" t="s">
        <v>3686</v>
      </c>
      <c r="D2743" s="2">
        <v>19927164.920022063</v>
      </c>
      <c r="E2743" s="2">
        <v>15490288.657142857</v>
      </c>
      <c r="F2743" s="2">
        <v>16499294.010479867</v>
      </c>
    </row>
    <row r="2744" spans="1:6">
      <c r="A2744">
        <v>2789</v>
      </c>
      <c r="B2744" s="38">
        <v>36399</v>
      </c>
      <c r="C2744" t="s">
        <v>3687</v>
      </c>
      <c r="D2744" s="2">
        <v>21620556.552962299</v>
      </c>
      <c r="E2744" s="2">
        <v>16741451.321137045</v>
      </c>
      <c r="F2744" s="2">
        <v>16741451.321137045</v>
      </c>
    </row>
    <row r="2745" spans="1:6">
      <c r="A2745">
        <v>2790</v>
      </c>
      <c r="B2745" s="38">
        <v>35888</v>
      </c>
      <c r="C2745" t="s">
        <v>3688</v>
      </c>
      <c r="D2745" s="2">
        <v>22232584.615384616</v>
      </c>
      <c r="E2745" s="2">
        <v>16535812.367772307</v>
      </c>
      <c r="F2745" s="2">
        <v>16535812.367772307</v>
      </c>
    </row>
    <row r="2746" spans="1:6">
      <c r="A2746">
        <v>2791</v>
      </c>
      <c r="B2746" s="38">
        <v>32568</v>
      </c>
      <c r="C2746" t="s">
        <v>3689</v>
      </c>
      <c r="D2746" s="2">
        <v>29540433.360588718</v>
      </c>
      <c r="E2746" s="2">
        <v>21197169.248217501</v>
      </c>
      <c r="F2746" s="2">
        <v>21197169.248217501</v>
      </c>
    </row>
    <row r="2747" spans="1:6">
      <c r="A2747">
        <v>2792</v>
      </c>
      <c r="B2747" s="38">
        <v>36124</v>
      </c>
      <c r="C2747" t="s">
        <v>3690</v>
      </c>
      <c r="D2747" s="2">
        <v>22029237.804878049</v>
      </c>
      <c r="E2747" s="2">
        <v>15440996.244432926</v>
      </c>
      <c r="F2747" s="2">
        <v>15440996.244432926</v>
      </c>
    </row>
    <row r="2748" spans="1:6">
      <c r="A2748">
        <v>2793</v>
      </c>
      <c r="B2748" s="38">
        <v>36609</v>
      </c>
      <c r="C2748" t="s">
        <v>3692</v>
      </c>
      <c r="D2748" s="2">
        <v>21102774.532710284</v>
      </c>
      <c r="E2748" s="2">
        <v>14763707.870274534</v>
      </c>
      <c r="F2748" s="2">
        <v>15257484.657307245</v>
      </c>
    </row>
    <row r="2749" spans="1:6">
      <c r="A2749">
        <v>2794</v>
      </c>
      <c r="B2749" s="38">
        <v>38268</v>
      </c>
      <c r="C2749" t="s">
        <v>3693</v>
      </c>
      <c r="D2749" s="2">
        <v>18925065.479308538</v>
      </c>
      <c r="E2749" s="2">
        <v>13136493.551283395</v>
      </c>
      <c r="F2749" s="2">
        <v>18687846.091880567</v>
      </c>
    </row>
    <row r="2750" spans="1:6">
      <c r="A2750">
        <v>2795</v>
      </c>
      <c r="B2750" s="38">
        <v>31399</v>
      </c>
      <c r="C2750" t="s">
        <v>3694</v>
      </c>
      <c r="D2750" s="2">
        <v>33053934.126258008</v>
      </c>
      <c r="E2750" s="2">
        <v>21879798.281381521</v>
      </c>
      <c r="F2750" s="2">
        <v>21879798.281381521</v>
      </c>
    </row>
    <row r="2751" spans="1:6">
      <c r="A2751">
        <v>2796</v>
      </c>
      <c r="B2751" s="38">
        <v>34082</v>
      </c>
      <c r="C2751" t="s">
        <v>3696</v>
      </c>
      <c r="D2751" s="2">
        <v>25088854.166666668</v>
      </c>
      <c r="E2751" s="2">
        <v>16021856.006972224</v>
      </c>
      <c r="F2751" s="2">
        <v>16021856.006972224</v>
      </c>
    </row>
    <row r="2752" spans="1:6">
      <c r="A2752">
        <v>2797</v>
      </c>
      <c r="B2752" s="38">
        <v>39143</v>
      </c>
      <c r="C2752" t="s">
        <v>3697</v>
      </c>
      <c r="D2752" s="2">
        <v>17593181.464022752</v>
      </c>
      <c r="E2752" s="2">
        <v>11021389.273588765</v>
      </c>
      <c r="F2752" s="2">
        <v>12844374.79795181</v>
      </c>
    </row>
    <row r="2753" spans="1:6">
      <c r="A2753">
        <v>2798</v>
      </c>
      <c r="B2753" s="38">
        <v>37673</v>
      </c>
      <c r="C2753" t="s">
        <v>3698</v>
      </c>
      <c r="D2753" s="2">
        <v>19731267.067176409</v>
      </c>
      <c r="E2753" s="2">
        <v>12151132.506335337</v>
      </c>
      <c r="F2753" s="2">
        <v>16129738.620671766</v>
      </c>
    </row>
    <row r="2754" spans="1:6">
      <c r="A2754">
        <v>2799</v>
      </c>
      <c r="B2754" s="38">
        <v>41404</v>
      </c>
      <c r="C2754" t="s">
        <v>3699</v>
      </c>
      <c r="D2754" s="2">
        <v>15509218.914336003</v>
      </c>
      <c r="E2754" s="2">
        <v>9488607.3384060618</v>
      </c>
      <c r="F2754" s="2">
        <v>9623124.9977376629</v>
      </c>
    </row>
    <row r="2755" spans="1:6">
      <c r="A2755">
        <v>2800</v>
      </c>
      <c r="B2755" s="38">
        <v>39255</v>
      </c>
      <c r="C2755" t="s">
        <v>3700</v>
      </c>
      <c r="D2755" s="2">
        <v>17339862.34833359</v>
      </c>
      <c r="E2755" s="2">
        <v>10608281.558665143</v>
      </c>
      <c r="F2755" s="2">
        <v>22141348.839963142</v>
      </c>
    </row>
    <row r="2756" spans="1:6">
      <c r="A2756">
        <v>2801</v>
      </c>
      <c r="B2756" s="38">
        <v>30589</v>
      </c>
      <c r="C2756" t="s">
        <v>3702</v>
      </c>
      <c r="D2756" s="2">
        <v>35876812.313803375</v>
      </c>
      <c r="E2756" s="2">
        <v>21337255.766137041</v>
      </c>
      <c r="F2756" s="2">
        <v>21337255.766137041</v>
      </c>
    </row>
    <row r="2757" spans="1:6">
      <c r="A2757">
        <v>2802</v>
      </c>
      <c r="B2757" s="38">
        <v>36609</v>
      </c>
      <c r="C2757" t="s">
        <v>3703</v>
      </c>
      <c r="D2757" s="2">
        <v>21102774.532710284</v>
      </c>
      <c r="E2757" s="2">
        <v>12289593.260730142</v>
      </c>
      <c r="F2757" s="2">
        <v>12289593.260730142</v>
      </c>
    </row>
    <row r="2758" spans="1:6">
      <c r="A2758">
        <v>2803</v>
      </c>
      <c r="B2758" s="38">
        <v>37701</v>
      </c>
      <c r="C2758" t="s">
        <v>3704</v>
      </c>
      <c r="D2758" s="2">
        <v>19613436.482084695</v>
      </c>
      <c r="E2758" s="2">
        <v>11227222.685819764</v>
      </c>
      <c r="F2758" s="2">
        <v>19526762.091145497</v>
      </c>
    </row>
    <row r="2759" spans="1:6">
      <c r="A2759">
        <v>2804</v>
      </c>
      <c r="B2759" s="38">
        <v>37398</v>
      </c>
      <c r="C2759" t="s">
        <v>3706</v>
      </c>
      <c r="D2759" s="2">
        <v>20093409.343715239</v>
      </c>
      <c r="E2759" s="2">
        <v>11223027.776824249</v>
      </c>
      <c r="F2759" s="2">
        <v>11223027.776824249</v>
      </c>
    </row>
    <row r="2760" spans="1:6">
      <c r="A2760">
        <v>2805</v>
      </c>
      <c r="B2760" s="38">
        <v>36301</v>
      </c>
      <c r="C2760" t="s">
        <v>6979</v>
      </c>
      <c r="D2760" s="2">
        <v>21737635.379061375</v>
      </c>
      <c r="E2760" s="2">
        <v>12060921.207123948</v>
      </c>
      <c r="F2760" s="2">
        <v>12060921.207123948</v>
      </c>
    </row>
    <row r="2761" spans="1:6">
      <c r="A2761">
        <v>2806</v>
      </c>
      <c r="B2761" s="38">
        <v>38842</v>
      </c>
      <c r="C2761" t="s">
        <v>3709</v>
      </c>
      <c r="D2761" s="2">
        <v>17840962.962962963</v>
      </c>
      <c r="E2761" s="2">
        <v>9655097.4042518511</v>
      </c>
      <c r="F2761" s="2">
        <v>9782792.312562963</v>
      </c>
    </row>
    <row r="2762" spans="1:6">
      <c r="A2762">
        <v>2807</v>
      </c>
      <c r="B2762" s="38">
        <v>39486</v>
      </c>
      <c r="C2762" t="s">
        <v>3710</v>
      </c>
      <c r="D2762" s="2">
        <v>17066199.638155252</v>
      </c>
      <c r="E2762" s="2">
        <v>8875362.45282083</v>
      </c>
      <c r="F2762" s="2">
        <v>39290695.662582137</v>
      </c>
    </row>
    <row r="2763" spans="1:6">
      <c r="A2763">
        <v>2808</v>
      </c>
      <c r="B2763" s="38">
        <v>41271</v>
      </c>
      <c r="C2763" t="s">
        <v>3712</v>
      </c>
      <c r="D2763" s="2">
        <v>15735101.327955889</v>
      </c>
      <c r="E2763" s="2">
        <v>7970246.3272982258</v>
      </c>
      <c r="F2763" s="2">
        <v>9756115.289602397</v>
      </c>
    </row>
    <row r="2764" spans="1:6">
      <c r="A2764">
        <v>2809</v>
      </c>
      <c r="B2764" s="38">
        <v>37172</v>
      </c>
      <c r="C2764" t="s">
        <v>3713</v>
      </c>
      <c r="D2764" s="2">
        <v>20330866.629150257</v>
      </c>
      <c r="E2764" s="2">
        <v>9785351.8291164897</v>
      </c>
      <c r="F2764" s="2">
        <v>16155690.039583569</v>
      </c>
    </row>
    <row r="2765" spans="1:6">
      <c r="A2765">
        <v>2810</v>
      </c>
      <c r="B2765" s="38">
        <v>39680</v>
      </c>
      <c r="C2765" t="s">
        <v>3715</v>
      </c>
      <c r="D2765" s="2">
        <v>16490305.176962471</v>
      </c>
      <c r="E2765" s="2">
        <v>7046338.1840190599</v>
      </c>
      <c r="F2765" s="2">
        <v>9638405.2806386519</v>
      </c>
    </row>
    <row r="2766" spans="1:6">
      <c r="A2766">
        <v>2811</v>
      </c>
      <c r="B2766" s="38">
        <v>40046</v>
      </c>
      <c r="C2766" t="s">
        <v>3716</v>
      </c>
      <c r="D2766" s="2">
        <v>16738766.830063846</v>
      </c>
      <c r="E2766" s="2">
        <v>7119576.694158474</v>
      </c>
      <c r="F2766" s="2">
        <v>7321807.7794925729</v>
      </c>
    </row>
    <row r="2767" spans="1:6">
      <c r="A2767">
        <v>2812</v>
      </c>
      <c r="B2767" s="38">
        <v>39983</v>
      </c>
      <c r="C2767" t="s">
        <v>3717</v>
      </c>
      <c r="D2767" s="2">
        <v>16749709.077253317</v>
      </c>
      <c r="E2767" s="2">
        <v>5925718.7772343094</v>
      </c>
      <c r="F2767" s="2">
        <v>39201807.477377564</v>
      </c>
    </row>
    <row r="2768" spans="1:6">
      <c r="A2768">
        <v>2813</v>
      </c>
      <c r="B2768" s="38">
        <v>36726</v>
      </c>
      <c r="C2768" t="s">
        <v>3719</v>
      </c>
      <c r="D2768" s="2">
        <v>20907378.47222222</v>
      </c>
      <c r="E2768" s="2">
        <v>7272280.3576041665</v>
      </c>
      <c r="F2768" s="2">
        <v>7272280.3576041665</v>
      </c>
    </row>
    <row r="2769" spans="1:6">
      <c r="A2769">
        <v>2814</v>
      </c>
      <c r="B2769" s="38">
        <v>38700</v>
      </c>
      <c r="C2769" t="s">
        <v>3720</v>
      </c>
      <c r="D2769" s="2">
        <v>18357698.170731708</v>
      </c>
      <c r="E2769" s="2">
        <v>6153113.6913211383</v>
      </c>
      <c r="F2769" s="2">
        <v>16466211.515863821</v>
      </c>
    </row>
    <row r="2770" spans="1:6">
      <c r="A2770">
        <v>2815</v>
      </c>
      <c r="B2770" s="38">
        <v>36427</v>
      </c>
      <c r="C2770" t="s">
        <v>3721</v>
      </c>
      <c r="D2770" s="2">
        <v>21517540.202501491</v>
      </c>
      <c r="E2770" s="2">
        <v>7109970.5184812387</v>
      </c>
      <c r="F2770" s="2">
        <v>7109970.5184812387</v>
      </c>
    </row>
    <row r="2771" spans="1:6">
      <c r="A2771">
        <v>2816</v>
      </c>
      <c r="B2771" s="38">
        <v>39353</v>
      </c>
      <c r="C2771" t="s">
        <v>3722</v>
      </c>
      <c r="D2771" s="2">
        <v>17328385.05443906</v>
      </c>
      <c r="E2771" s="2">
        <v>5319793.4176507266</v>
      </c>
      <c r="F2771" s="2">
        <v>75893764.552271083</v>
      </c>
    </row>
    <row r="2772" spans="1:6">
      <c r="A2772">
        <v>2817</v>
      </c>
      <c r="B2772" s="38">
        <v>38646</v>
      </c>
      <c r="C2772" t="s">
        <v>3723</v>
      </c>
      <c r="D2772" s="2">
        <v>18136521.08433735</v>
      </c>
      <c r="E2772" s="2">
        <v>5121556.4706877517</v>
      </c>
      <c r="F2772" s="2">
        <v>20348528.578273095</v>
      </c>
    </row>
    <row r="2773" spans="1:6">
      <c r="A2773">
        <v>2818</v>
      </c>
      <c r="B2773" s="38">
        <v>36280</v>
      </c>
      <c r="C2773" t="s">
        <v>3724</v>
      </c>
      <c r="D2773" s="2">
        <v>21737635.379061375</v>
      </c>
      <c r="E2773" s="2">
        <v>5831107.6478519868</v>
      </c>
      <c r="F2773" s="2">
        <v>5831107.6478519868</v>
      </c>
    </row>
    <row r="2774" spans="1:6">
      <c r="A2774">
        <v>2819</v>
      </c>
      <c r="B2774" s="38">
        <v>42307</v>
      </c>
      <c r="C2774" t="s">
        <v>3725</v>
      </c>
      <c r="D2774" s="2">
        <v>15190150.438533792</v>
      </c>
      <c r="E2774" s="2">
        <v>3749988.3880540538</v>
      </c>
      <c r="F2774" s="2">
        <v>15136724.654088078</v>
      </c>
    </row>
    <row r="2775" spans="1:6">
      <c r="A2775">
        <v>2820</v>
      </c>
      <c r="B2775" s="38">
        <v>39108</v>
      </c>
      <c r="C2775" t="s">
        <v>3726</v>
      </c>
      <c r="D2775" s="2">
        <v>17848366.729902774</v>
      </c>
      <c r="E2775" s="2">
        <v>4196255.7286182912</v>
      </c>
      <c r="F2775" s="2">
        <v>7795345.5627519563</v>
      </c>
    </row>
    <row r="2776" spans="1:6">
      <c r="A2776">
        <v>2821</v>
      </c>
      <c r="B2776" s="38">
        <v>40443</v>
      </c>
      <c r="C2776" t="s">
        <v>3728</v>
      </c>
      <c r="D2776" s="2">
        <v>16539148.229025038</v>
      </c>
      <c r="E2776" s="2">
        <v>3581074.0163066122</v>
      </c>
      <c r="F2776" s="2">
        <v>37761980.356291689</v>
      </c>
    </row>
    <row r="2777" spans="1:6">
      <c r="A2777">
        <v>2822</v>
      </c>
      <c r="B2777" s="38">
        <v>40436</v>
      </c>
      <c r="C2777" t="s">
        <v>3730</v>
      </c>
      <c r="D2777" s="2">
        <v>16539148.229025038</v>
      </c>
      <c r="E2777" s="2">
        <v>2684471.3542728177</v>
      </c>
      <c r="F2777" s="2">
        <v>12320251.884755014</v>
      </c>
    </row>
    <row r="2778" spans="1:6">
      <c r="A2778">
        <v>2823</v>
      </c>
      <c r="B2778" s="38">
        <v>37980</v>
      </c>
      <c r="C2778" t="s">
        <v>3731</v>
      </c>
      <c r="D2778" s="2">
        <v>19602794.357026584</v>
      </c>
      <c r="E2778" s="2">
        <v>2981696.1042051003</v>
      </c>
      <c r="F2778" s="2">
        <v>4438736.523733044</v>
      </c>
    </row>
    <row r="2779" spans="1:6">
      <c r="A2779">
        <v>2824</v>
      </c>
      <c r="B2779" s="38">
        <v>39647</v>
      </c>
      <c r="C2779" t="s">
        <v>3732</v>
      </c>
      <c r="D2779" s="2">
        <v>16424483.097234093</v>
      </c>
      <c r="E2779" s="2">
        <v>2412910.9571248023</v>
      </c>
      <c r="F2779" s="2">
        <v>6985414.7836691458</v>
      </c>
    </row>
    <row r="2780" spans="1:6">
      <c r="A2780">
        <v>2825</v>
      </c>
      <c r="B2780" s="38">
        <v>36455</v>
      </c>
      <c r="C2780" t="s">
        <v>3733</v>
      </c>
      <c r="D2780" s="2">
        <v>21479161.712247327</v>
      </c>
      <c r="E2780" s="2">
        <v>2798308.0517598097</v>
      </c>
      <c r="F2780" s="2">
        <v>2798308.0517598097</v>
      </c>
    </row>
    <row r="2781" spans="1:6">
      <c r="A2781">
        <v>2826</v>
      </c>
      <c r="B2781" s="38">
        <v>31429</v>
      </c>
      <c r="C2781" t="s">
        <v>3735</v>
      </c>
      <c r="D2781" s="2">
        <v>32963458.029197082</v>
      </c>
      <c r="E2781" s="2">
        <v>4293450.8521532854</v>
      </c>
      <c r="F2781" s="2">
        <v>4293450.8521532854</v>
      </c>
    </row>
    <row r="2782" spans="1:6">
      <c r="A2782">
        <v>2827</v>
      </c>
      <c r="B2782" s="38">
        <v>39521</v>
      </c>
      <c r="C2782" t="s">
        <v>3736</v>
      </c>
      <c r="D2782" s="2">
        <v>16919537.484545354</v>
      </c>
      <c r="E2782" s="2">
        <v>1460314.000599453</v>
      </c>
      <c r="F2782" s="2">
        <v>9249490.4103021622</v>
      </c>
    </row>
    <row r="2783" spans="1:6">
      <c r="A2783">
        <v>2828</v>
      </c>
      <c r="B2783" s="38">
        <v>38870</v>
      </c>
      <c r="C2783" t="s">
        <v>3737</v>
      </c>
      <c r="D2783" s="2">
        <v>17805791.030064072</v>
      </c>
      <c r="E2783" s="2">
        <v>1424719.6857959586</v>
      </c>
      <c r="F2783" s="2">
        <v>13769696.585800888</v>
      </c>
    </row>
    <row r="2784" spans="1:6">
      <c r="A2784">
        <v>2829</v>
      </c>
      <c r="B2784" s="38">
        <v>36476</v>
      </c>
      <c r="C2784" t="s">
        <v>3738</v>
      </c>
      <c r="D2784" s="2">
        <v>21466399.286987521</v>
      </c>
      <c r="E2784" s="2">
        <v>1179643.0400178253</v>
      </c>
      <c r="F2784" s="2">
        <v>2819637.3060249551</v>
      </c>
    </row>
    <row r="2785" spans="1:6">
      <c r="A2785">
        <v>2830</v>
      </c>
      <c r="B2785" s="38">
        <v>37281</v>
      </c>
      <c r="C2785" t="s">
        <v>3739</v>
      </c>
      <c r="D2785" s="2">
        <v>20399745.906267647</v>
      </c>
      <c r="E2785" s="2">
        <v>915831.63264822145</v>
      </c>
      <c r="F2785" s="2">
        <v>1910819.7193450029</v>
      </c>
    </row>
    <row r="2786" spans="1:6">
      <c r="A2786">
        <v>2831</v>
      </c>
      <c r="B2786" s="38">
        <v>42293</v>
      </c>
      <c r="C2786" t="s">
        <v>3740</v>
      </c>
      <c r="D2786" s="2">
        <v>15190150.438533792</v>
      </c>
      <c r="E2786" s="2">
        <v>640560.5425794028</v>
      </c>
      <c r="F2786" s="2">
        <v>6919156.0571733704</v>
      </c>
    </row>
    <row r="2787" spans="1:6">
      <c r="A2787">
        <v>2832</v>
      </c>
      <c r="B2787" s="38">
        <v>35034</v>
      </c>
      <c r="C2787" t="s">
        <v>3741</v>
      </c>
      <c r="D2787" s="2">
        <v>23536123.77850163</v>
      </c>
      <c r="E2787" s="2">
        <v>831242.54330944631</v>
      </c>
      <c r="F2787" s="2">
        <v>831242.54330944631</v>
      </c>
    </row>
    <row r="2788" spans="1:6">
      <c r="A2788">
        <v>2833</v>
      </c>
      <c r="B2788" s="38">
        <v>41390</v>
      </c>
      <c r="C2788" t="s">
        <v>6843</v>
      </c>
      <c r="D2788" s="2">
        <v>15536831.648253351</v>
      </c>
      <c r="E2788" s="2">
        <v>547653.63561417616</v>
      </c>
      <c r="F2788" s="2">
        <v>547653.63561417616</v>
      </c>
    </row>
    <row r="2789" spans="1:6">
      <c r="A2789">
        <v>2834</v>
      </c>
      <c r="B2789" s="38">
        <v>38023</v>
      </c>
      <c r="C2789" t="s">
        <v>3742</v>
      </c>
      <c r="D2789" s="2">
        <v>19402765.843179379</v>
      </c>
      <c r="E2789" s="2">
        <v>649025.10448979598</v>
      </c>
      <c r="F2789" s="2">
        <v>7701457.0609989259</v>
      </c>
    </row>
    <row r="2790" spans="1:6">
      <c r="A2790">
        <v>2835</v>
      </c>
      <c r="B2790" s="38">
        <v>37827</v>
      </c>
      <c r="C2790" t="s">
        <v>3743</v>
      </c>
      <c r="D2790" s="2">
        <v>19645432.300163131</v>
      </c>
      <c r="E2790" s="2">
        <v>463295.6105437738</v>
      </c>
      <c r="F2790" s="2">
        <v>463295.6105437738</v>
      </c>
    </row>
    <row r="2791" spans="1:6">
      <c r="A2791">
        <v>2836</v>
      </c>
      <c r="B2791" s="38">
        <v>37736</v>
      </c>
      <c r="C2791" t="s">
        <v>3744</v>
      </c>
      <c r="D2791" s="2">
        <v>19656120.783460282</v>
      </c>
      <c r="E2791" s="2">
        <v>289526.79669205658</v>
      </c>
      <c r="F2791" s="2">
        <v>289526.79669205658</v>
      </c>
    </row>
    <row r="2792" spans="1:6">
      <c r="A2792">
        <v>2837</v>
      </c>
      <c r="B2792" s="38">
        <v>40417</v>
      </c>
      <c r="C2792" t="s">
        <v>3745</v>
      </c>
      <c r="D2792" s="2">
        <v>16548769.650775038</v>
      </c>
      <c r="E2792" s="2">
        <v>136328.76438308475</v>
      </c>
      <c r="F2792" s="2">
        <v>8699189.5358202942</v>
      </c>
    </row>
    <row r="2793" spans="1:6">
      <c r="A2793">
        <v>2838</v>
      </c>
      <c r="B2793" s="38">
        <v>40109</v>
      </c>
      <c r="C2793" t="s">
        <v>3746</v>
      </c>
      <c r="D2793" s="2">
        <v>16712208.051735384</v>
      </c>
      <c r="E2793" s="2">
        <v>114153.29417098027</v>
      </c>
      <c r="F2793" s="2">
        <v>8448633.951114133</v>
      </c>
    </row>
    <row r="2794" spans="1:6">
      <c r="A2794">
        <v>2839</v>
      </c>
      <c r="B2794" s="38">
        <v>35430</v>
      </c>
      <c r="C2794" t="s">
        <v>3748</v>
      </c>
      <c r="D2794" s="2">
        <v>22779287.515762929</v>
      </c>
      <c r="E2794" s="2">
        <v>115995.16926860026</v>
      </c>
      <c r="F2794" s="2">
        <v>115995.16926860026</v>
      </c>
    </row>
    <row r="2795" spans="1:6">
      <c r="A2795">
        <v>2840</v>
      </c>
      <c r="B2795" s="38">
        <v>39661</v>
      </c>
      <c r="C2795" t="s">
        <v>3749</v>
      </c>
      <c r="D2795" s="2">
        <v>16490305.176962471</v>
      </c>
      <c r="E2795" s="2">
        <v>80855.264343682386</v>
      </c>
      <c r="F2795" s="2">
        <v>1748242.789762924</v>
      </c>
    </row>
    <row r="2796" spans="1:6">
      <c r="A2796">
        <v>2841</v>
      </c>
      <c r="B2796" s="38">
        <v>41523</v>
      </c>
      <c r="C2796" t="s">
        <v>3750</v>
      </c>
      <c r="D2796" s="2">
        <v>15429470.123724639</v>
      </c>
      <c r="E2796" s="2">
        <v>63617.762582799849</v>
      </c>
      <c r="F2796" s="2">
        <v>63617.762582799849</v>
      </c>
    </row>
    <row r="2797" spans="1:6">
      <c r="A2797">
        <v>2842</v>
      </c>
      <c r="B2797" s="38">
        <v>40851</v>
      </c>
      <c r="C2797" t="s">
        <v>3751</v>
      </c>
      <c r="D2797" s="2">
        <v>15969566.370507892</v>
      </c>
      <c r="E2797" s="2">
        <v>32663.086416478811</v>
      </c>
      <c r="F2797" s="2">
        <v>1222819.5068470142</v>
      </c>
    </row>
    <row r="2798" spans="1:6">
      <c r="A2798">
        <v>2843</v>
      </c>
      <c r="B2798" s="38">
        <v>37554</v>
      </c>
      <c r="C2798" t="s">
        <v>3752</v>
      </c>
      <c r="D2798" s="2">
        <v>19927164.920022063</v>
      </c>
      <c r="E2798" s="2">
        <v>30186.997898510755</v>
      </c>
      <c r="F2798" s="2">
        <v>30186.997898510755</v>
      </c>
    </row>
    <row r="2799" spans="1:6">
      <c r="A2799">
        <v>2844</v>
      </c>
      <c r="B2799" s="38">
        <v>39360</v>
      </c>
      <c r="C2799" t="s">
        <v>3753</v>
      </c>
      <c r="D2799" s="2">
        <v>17291395.451238655</v>
      </c>
      <c r="E2799" s="2">
        <v>25869.080354749778</v>
      </c>
      <c r="F2799" s="2">
        <v>25869.080354749778</v>
      </c>
    </row>
    <row r="2800" spans="1:6">
      <c r="A2800">
        <v>2845</v>
      </c>
      <c r="B2800" s="38">
        <v>41614</v>
      </c>
      <c r="C2800" t="s">
        <v>3754</v>
      </c>
      <c r="D2800" s="2">
        <v>15502297.800033471</v>
      </c>
      <c r="E2800" s="2">
        <v>0</v>
      </c>
      <c r="F2800" s="2">
        <v>21598029.695527554</v>
      </c>
    </row>
    <row r="2801" spans="1:6">
      <c r="A2801">
        <v>2846</v>
      </c>
      <c r="B2801" s="38">
        <v>42369</v>
      </c>
      <c r="C2801" t="s">
        <v>3755</v>
      </c>
      <c r="D2801" s="2">
        <v>15274474.15706585</v>
      </c>
      <c r="E2801" s="2">
        <v>0</v>
      </c>
      <c r="F2801" s="2">
        <v>3502778.0541380406</v>
      </c>
    </row>
    <row r="2802" spans="1:6">
      <c r="A2802">
        <v>2847</v>
      </c>
      <c r="B2802" s="38">
        <v>39813</v>
      </c>
      <c r="C2802" t="s">
        <v>3756</v>
      </c>
      <c r="D2802" s="2">
        <v>17185127.575774875</v>
      </c>
      <c r="E2802" s="2">
        <v>0</v>
      </c>
      <c r="F2802" s="2">
        <v>3937414.0401801853</v>
      </c>
    </row>
    <row r="2803" spans="1:6">
      <c r="A2803">
        <v>2848</v>
      </c>
      <c r="B2803" s="38">
        <v>38717</v>
      </c>
      <c r="C2803" t="s">
        <v>3758</v>
      </c>
      <c r="D2803" s="2">
        <v>18357698.170731708</v>
      </c>
      <c r="E2803" s="2">
        <v>0</v>
      </c>
      <c r="F2803" s="2">
        <v>1113482.5110060975</v>
      </c>
    </row>
    <row r="2804" spans="1:6">
      <c r="A2804">
        <v>2849</v>
      </c>
      <c r="B2804" s="38">
        <v>41922</v>
      </c>
      <c r="C2804" t="s">
        <v>3759</v>
      </c>
      <c r="D2804" s="2">
        <v>15216060.951931704</v>
      </c>
      <c r="E2804" s="2">
        <v>0</v>
      </c>
      <c r="F2804" s="2">
        <v>29468.438043574402</v>
      </c>
    </row>
    <row r="2805" spans="1:6">
      <c r="A2805">
        <v>2850</v>
      </c>
      <c r="B2805" s="38">
        <v>42248</v>
      </c>
      <c r="C2805" t="s">
        <v>3760</v>
      </c>
      <c r="D2805" s="2">
        <v>15183319.674714746</v>
      </c>
      <c r="E2805" s="2">
        <v>0</v>
      </c>
      <c r="F2805" s="2">
        <v>3513.4201727289924</v>
      </c>
    </row>
    <row r="2806" spans="1:6">
      <c r="A2806">
        <v>2854</v>
      </c>
      <c r="B2806" s="38">
        <v>34012</v>
      </c>
      <c r="C2806" t="s">
        <v>3764</v>
      </c>
      <c r="D2806" s="2">
        <v>24573401.81691125</v>
      </c>
      <c r="E2806" s="2">
        <v>119344215.01026556</v>
      </c>
      <c r="F2806" s="2">
        <v>119344215.01026556</v>
      </c>
    </row>
    <row r="2807" spans="1:6">
      <c r="A2807">
        <v>2855</v>
      </c>
      <c r="B2807" s="38">
        <v>42186</v>
      </c>
      <c r="C2807" t="s">
        <v>3765</v>
      </c>
      <c r="D2807" s="2">
        <v>14633605.554484736</v>
      </c>
      <c r="E2807" s="2">
        <v>66621312.936808102</v>
      </c>
      <c r="F2807" s="2">
        <v>124849340.75850394</v>
      </c>
    </row>
    <row r="2808" spans="1:6">
      <c r="A2808">
        <v>2856</v>
      </c>
      <c r="B2808" s="38">
        <v>35370</v>
      </c>
      <c r="C2808" t="s">
        <v>3766</v>
      </c>
      <c r="D2808" s="2">
        <v>22019977.931904163</v>
      </c>
      <c r="E2808" s="2">
        <v>70370880.548448935</v>
      </c>
      <c r="F2808" s="2">
        <v>224060687.83728248</v>
      </c>
    </row>
    <row r="2809" spans="1:6">
      <c r="A2809">
        <v>2857</v>
      </c>
      <c r="B2809" s="38">
        <v>40746</v>
      </c>
      <c r="C2809" t="s">
        <v>3767</v>
      </c>
      <c r="D2809" s="2">
        <v>15458293.127716646</v>
      </c>
      <c r="E2809" s="2">
        <v>8200038.1552040083</v>
      </c>
      <c r="F2809" s="2">
        <v>27163985.38629704</v>
      </c>
    </row>
    <row r="2810" spans="1:6">
      <c r="A2810">
        <v>2858</v>
      </c>
      <c r="B2810" s="38">
        <v>42160</v>
      </c>
      <c r="C2810" t="s">
        <v>3768</v>
      </c>
      <c r="D2810" s="2">
        <v>14634586.696167415</v>
      </c>
      <c r="E2810" s="2">
        <v>0</v>
      </c>
      <c r="F2810" s="2">
        <v>571052.67498470482</v>
      </c>
    </row>
    <row r="2811" spans="1:6">
      <c r="A2811">
        <v>2859</v>
      </c>
      <c r="B2811" s="38">
        <v>33823</v>
      </c>
      <c r="C2811" t="s">
        <v>3769</v>
      </c>
      <c r="D2811" s="2">
        <v>24615210.787792761</v>
      </c>
      <c r="E2811" s="2">
        <v>172917491.71249822</v>
      </c>
      <c r="F2811" s="2">
        <v>272062090.71888572</v>
      </c>
    </row>
    <row r="2812" spans="1:6">
      <c r="A2812">
        <v>2860</v>
      </c>
      <c r="B2812" s="38">
        <v>38744</v>
      </c>
      <c r="C2812" t="s">
        <v>3770</v>
      </c>
      <c r="D2812" s="2">
        <v>17247163.893091276</v>
      </c>
      <c r="E2812" s="2">
        <v>90128.577231467469</v>
      </c>
      <c r="F2812" s="2">
        <v>659893.49479576398</v>
      </c>
    </row>
    <row r="2813" spans="1:6">
      <c r="A2813">
        <v>2861</v>
      </c>
      <c r="B2813" s="38">
        <v>32955</v>
      </c>
      <c r="C2813" t="s">
        <v>3772</v>
      </c>
      <c r="D2813" s="2">
        <v>26200015.540015541</v>
      </c>
      <c r="E2813" s="2">
        <v>333874785.28829837</v>
      </c>
      <c r="F2813" s="2">
        <v>809666326.40882683</v>
      </c>
    </row>
    <row r="2814" spans="1:6">
      <c r="A2814">
        <v>2862</v>
      </c>
      <c r="B2814" s="38">
        <v>32038</v>
      </c>
      <c r="C2814" t="s">
        <v>3774</v>
      </c>
      <c r="D2814" s="2">
        <v>29321234.782608695</v>
      </c>
      <c r="E2814" s="2">
        <v>328074653.00981736</v>
      </c>
      <c r="F2814" s="2">
        <v>670409089.56521738</v>
      </c>
    </row>
    <row r="2815" spans="1:6">
      <c r="A2815">
        <v>2863</v>
      </c>
      <c r="B2815" s="38">
        <v>39764</v>
      </c>
      <c r="C2815" t="s">
        <v>3775</v>
      </c>
      <c r="D2815" s="2">
        <v>15873564.787572082</v>
      </c>
      <c r="E2815" s="2">
        <v>160232216.63450158</v>
      </c>
      <c r="F2815" s="2">
        <v>435978415.31950098</v>
      </c>
    </row>
    <row r="2816" spans="1:6">
      <c r="A2816">
        <v>2864</v>
      </c>
      <c r="B2816" s="38">
        <v>27380</v>
      </c>
      <c r="C2816" t="s">
        <v>3777</v>
      </c>
      <c r="D2816" s="2">
        <v>64969980.732177265</v>
      </c>
      <c r="E2816" s="2">
        <v>538322697.49518299</v>
      </c>
      <c r="F2816" s="2">
        <v>648307593.44894028</v>
      </c>
    </row>
    <row r="2817" spans="1:6">
      <c r="A2817">
        <v>2865</v>
      </c>
      <c r="B2817" s="38">
        <v>32288</v>
      </c>
      <c r="C2817" t="s">
        <v>3778</v>
      </c>
      <c r="D2817" s="2">
        <v>28697378.723404258</v>
      </c>
      <c r="E2817" s="2">
        <v>224057264.65642557</v>
      </c>
      <c r="F2817" s="2">
        <v>491147868.06068087</v>
      </c>
    </row>
    <row r="2818" spans="1:6">
      <c r="A2818">
        <v>2866</v>
      </c>
      <c r="B2818" s="38">
        <v>32862</v>
      </c>
      <c r="C2818" t="s">
        <v>3780</v>
      </c>
      <c r="D2818" s="2">
        <v>26740222.045995247</v>
      </c>
      <c r="E2818" s="2">
        <v>133704353.43690723</v>
      </c>
      <c r="F2818" s="2">
        <v>133704353.43690723</v>
      </c>
    </row>
    <row r="2819" spans="1:6">
      <c r="A2819">
        <v>2867</v>
      </c>
      <c r="B2819" s="38">
        <v>34243</v>
      </c>
      <c r="C2819" t="s">
        <v>3781</v>
      </c>
      <c r="D2819" s="2">
        <v>23143047.357584078</v>
      </c>
      <c r="E2819" s="2">
        <v>113824553.96251889</v>
      </c>
      <c r="F2819" s="2">
        <v>256319602.69278657</v>
      </c>
    </row>
    <row r="2820" spans="1:6">
      <c r="A2820">
        <v>2868</v>
      </c>
      <c r="B2820" s="38">
        <v>39094</v>
      </c>
      <c r="C2820" t="s">
        <v>3782</v>
      </c>
      <c r="D2820" s="2">
        <v>16658475.614575922</v>
      </c>
      <c r="E2820" s="2">
        <v>73007222.237930804</v>
      </c>
      <c r="F2820" s="2">
        <v>89867380.826881275</v>
      </c>
    </row>
    <row r="2821" spans="1:6">
      <c r="A2821">
        <v>2869</v>
      </c>
      <c r="B2821" s="38">
        <v>39829</v>
      </c>
      <c r="C2821" t="s">
        <v>3783</v>
      </c>
      <c r="D2821" s="2">
        <v>15969944.539956335</v>
      </c>
      <c r="E2821" s="2">
        <v>58798999.621375091</v>
      </c>
      <c r="F2821" s="2">
        <v>117306089.18934563</v>
      </c>
    </row>
    <row r="2822" spans="1:6">
      <c r="A2822">
        <v>2870</v>
      </c>
      <c r="B2822" s="38">
        <v>41152</v>
      </c>
      <c r="C2822" t="s">
        <v>3785</v>
      </c>
      <c r="D2822" s="2">
        <v>14636498.98645276</v>
      </c>
      <c r="E2822" s="2">
        <v>51364271.533273436</v>
      </c>
      <c r="F2822" s="2">
        <v>86695186.79910931</v>
      </c>
    </row>
    <row r="2823" spans="1:6">
      <c r="A2823">
        <v>2871</v>
      </c>
      <c r="B2823" s="38">
        <v>30246</v>
      </c>
      <c r="C2823" t="s">
        <v>3787</v>
      </c>
      <c r="D2823" s="2">
        <v>34337494.908350304</v>
      </c>
      <c r="E2823" s="2">
        <v>115798060.76488799</v>
      </c>
      <c r="F2823" s="2">
        <v>307106960.96855396</v>
      </c>
    </row>
    <row r="2824" spans="1:6">
      <c r="A2824">
        <v>2872</v>
      </c>
      <c r="B2824" s="38">
        <v>28319</v>
      </c>
      <c r="C2824" t="s">
        <v>3789</v>
      </c>
      <c r="D2824" s="2">
        <v>55277737.704918034</v>
      </c>
      <c r="E2824" s="2">
        <v>184785580.32786885</v>
      </c>
      <c r="F2824" s="2">
        <v>732035183.60655737</v>
      </c>
    </row>
    <row r="2825" spans="1:6">
      <c r="A2825">
        <v>2873</v>
      </c>
      <c r="B2825" s="38">
        <v>36063</v>
      </c>
      <c r="C2825" t="s">
        <v>3790</v>
      </c>
      <c r="D2825" s="2">
        <v>20610892.4205379</v>
      </c>
      <c r="E2825" s="2">
        <v>56115667.671583131</v>
      </c>
      <c r="F2825" s="2">
        <v>106840777.26156481</v>
      </c>
    </row>
    <row r="2826" spans="1:6">
      <c r="A2826">
        <v>2874</v>
      </c>
      <c r="B2826" s="38">
        <v>29929</v>
      </c>
      <c r="C2826" t="s">
        <v>3791</v>
      </c>
      <c r="D2826" s="2">
        <v>35871723.404255316</v>
      </c>
      <c r="E2826" s="2">
        <v>91872743.970308512</v>
      </c>
      <c r="F2826" s="2">
        <v>91872743.970308512</v>
      </c>
    </row>
    <row r="2827" spans="1:6">
      <c r="A2827">
        <v>2875</v>
      </c>
      <c r="B2827" s="38">
        <v>40963</v>
      </c>
      <c r="C2827" t="s">
        <v>3792</v>
      </c>
      <c r="D2827" s="2">
        <v>14811111.159916192</v>
      </c>
      <c r="E2827" s="2">
        <v>37055063.140356578</v>
      </c>
      <c r="F2827" s="2">
        <v>37640510.394666679</v>
      </c>
    </row>
    <row r="2828" spans="1:6">
      <c r="A2828">
        <v>2876</v>
      </c>
      <c r="B2828" s="38">
        <v>33256</v>
      </c>
      <c r="C2828" t="s">
        <v>3793</v>
      </c>
      <c r="D2828" s="2">
        <v>25051575.037147105</v>
      </c>
      <c r="E2828" s="2">
        <v>62144173.511315018</v>
      </c>
      <c r="F2828" s="2">
        <v>62144173.511315018</v>
      </c>
    </row>
    <row r="2829" spans="1:6">
      <c r="A2829">
        <v>2877</v>
      </c>
      <c r="B2829" s="38">
        <v>32498</v>
      </c>
      <c r="C2829" t="s">
        <v>6980</v>
      </c>
      <c r="D2829" s="2">
        <v>27982921.161825728</v>
      </c>
      <c r="E2829" s="2">
        <v>69357668.879668057</v>
      </c>
      <c r="F2829" s="2">
        <v>69357668.879668057</v>
      </c>
    </row>
    <row r="2830" spans="1:6">
      <c r="A2830">
        <v>2878</v>
      </c>
      <c r="B2830" s="38">
        <v>36441</v>
      </c>
      <c r="C2830" t="s">
        <v>3795</v>
      </c>
      <c r="D2830" s="2">
        <v>20047217.598097503</v>
      </c>
      <c r="E2830" s="2">
        <v>43858989.065356717</v>
      </c>
      <c r="F2830" s="2">
        <v>43858989.065356717</v>
      </c>
    </row>
    <row r="2831" spans="1:6">
      <c r="A2831">
        <v>2879</v>
      </c>
      <c r="B2831" s="38">
        <v>40907</v>
      </c>
      <c r="C2831" t="s">
        <v>3797</v>
      </c>
      <c r="D2831" s="2">
        <v>14941782.764365984</v>
      </c>
      <c r="E2831" s="2">
        <v>31974813.175351843</v>
      </c>
      <c r="F2831" s="2">
        <v>123368007.66028574</v>
      </c>
    </row>
    <row r="2832" spans="1:6">
      <c r="A2832">
        <v>2880</v>
      </c>
      <c r="B2832" s="38">
        <v>34173</v>
      </c>
      <c r="C2832" t="s">
        <v>3799</v>
      </c>
      <c r="D2832" s="2">
        <v>23351398.89196676</v>
      </c>
      <c r="E2832" s="2">
        <v>45786176.98344183</v>
      </c>
      <c r="F2832" s="2">
        <v>45786176.98344183</v>
      </c>
    </row>
    <row r="2833" spans="1:6">
      <c r="A2833">
        <v>2881</v>
      </c>
      <c r="B2833" s="38">
        <v>37533</v>
      </c>
      <c r="C2833" t="s">
        <v>3800</v>
      </c>
      <c r="D2833" s="2">
        <v>18598687.258687258</v>
      </c>
      <c r="E2833" s="2">
        <v>33970968.573651403</v>
      </c>
      <c r="F2833" s="2">
        <v>34020690.835559845</v>
      </c>
    </row>
    <row r="2834" spans="1:6">
      <c r="A2834">
        <v>2882</v>
      </c>
      <c r="B2834" s="38">
        <v>37323</v>
      </c>
      <c r="C2834" t="s">
        <v>3801</v>
      </c>
      <c r="D2834" s="2">
        <v>18858736.017897092</v>
      </c>
      <c r="E2834" s="2">
        <v>34326847.763663314</v>
      </c>
      <c r="F2834" s="2">
        <v>34852486.536269575</v>
      </c>
    </row>
    <row r="2835" spans="1:6">
      <c r="A2835">
        <v>2883</v>
      </c>
      <c r="B2835" s="38">
        <v>28293</v>
      </c>
      <c r="C2835" t="s">
        <v>3803</v>
      </c>
      <c r="D2835" s="2">
        <v>55550939.044481054</v>
      </c>
      <c r="E2835" s="2">
        <v>99241752.6029654</v>
      </c>
      <c r="F2835" s="2">
        <v>99241752.6029654</v>
      </c>
    </row>
    <row r="2836" spans="1:6">
      <c r="A2836">
        <v>2884</v>
      </c>
      <c r="B2836" s="38">
        <v>40249</v>
      </c>
      <c r="C2836" t="s">
        <v>3804</v>
      </c>
      <c r="D2836" s="2">
        <v>15493849.681341356</v>
      </c>
      <c r="E2836" s="2">
        <v>22416591.361952115</v>
      </c>
      <c r="F2836" s="2">
        <v>23695127.237103172</v>
      </c>
    </row>
    <row r="2837" spans="1:6">
      <c r="A2837">
        <v>2885</v>
      </c>
      <c r="B2837" s="38">
        <v>34999</v>
      </c>
      <c r="C2837" t="s">
        <v>3805</v>
      </c>
      <c r="D2837" s="2">
        <v>21938464.541314252</v>
      </c>
      <c r="E2837" s="2">
        <v>30772060.939433966</v>
      </c>
      <c r="F2837" s="2">
        <v>30772060.939433966</v>
      </c>
    </row>
    <row r="2838" spans="1:6">
      <c r="A2838">
        <v>2886</v>
      </c>
      <c r="B2838" s="38">
        <v>38842</v>
      </c>
      <c r="C2838" t="s">
        <v>3806</v>
      </c>
      <c r="D2838" s="2">
        <v>16651565.432098765</v>
      </c>
      <c r="E2838" s="2">
        <v>19384855.670311112</v>
      </c>
      <c r="F2838" s="2">
        <v>36209158.495214812</v>
      </c>
    </row>
    <row r="2839" spans="1:6">
      <c r="A2839">
        <v>2887</v>
      </c>
      <c r="B2839" s="38">
        <v>37855</v>
      </c>
      <c r="C2839" t="s">
        <v>3807</v>
      </c>
      <c r="D2839" s="2">
        <v>18266208.017334782</v>
      </c>
      <c r="E2839" s="2">
        <v>20288149.38139762</v>
      </c>
      <c r="F2839" s="2">
        <v>20288149.38139762</v>
      </c>
    </row>
    <row r="2840" spans="1:6">
      <c r="A2840">
        <v>2888</v>
      </c>
      <c r="B2840" s="38">
        <v>40032</v>
      </c>
      <c r="C2840" t="s">
        <v>3808</v>
      </c>
      <c r="D2840" s="2">
        <v>15622849.041392922</v>
      </c>
      <c r="E2840" s="2">
        <v>17313977.81341216</v>
      </c>
      <c r="F2840" s="2">
        <v>25460177.670709897</v>
      </c>
    </row>
    <row r="2841" spans="1:6">
      <c r="A2841">
        <v>2889</v>
      </c>
      <c r="B2841" s="38">
        <v>35363</v>
      </c>
      <c r="C2841" t="s">
        <v>3810</v>
      </c>
      <c r="D2841" s="2">
        <v>21300960.202147819</v>
      </c>
      <c r="E2841" s="2">
        <v>23083356.084491469</v>
      </c>
      <c r="F2841" s="2">
        <v>23083356.084491469</v>
      </c>
    </row>
    <row r="2842" spans="1:6">
      <c r="A2842">
        <v>2890</v>
      </c>
      <c r="B2842" s="38">
        <v>36028</v>
      </c>
      <c r="C2842" t="s">
        <v>3811</v>
      </c>
      <c r="D2842" s="2">
        <v>20636119.951040391</v>
      </c>
      <c r="E2842" s="2">
        <v>22205862.427441861</v>
      </c>
      <c r="F2842" s="2">
        <v>22205862.427441861</v>
      </c>
    </row>
    <row r="2843" spans="1:6">
      <c r="A2843">
        <v>2891</v>
      </c>
      <c r="B2843" s="38">
        <v>36294</v>
      </c>
      <c r="C2843" t="s">
        <v>3813</v>
      </c>
      <c r="D2843" s="2">
        <v>20288459.687123951</v>
      </c>
      <c r="E2843" s="2">
        <v>20862150.664993986</v>
      </c>
      <c r="F2843" s="2">
        <v>20862150.664993986</v>
      </c>
    </row>
    <row r="2844" spans="1:6">
      <c r="A2844">
        <v>2892</v>
      </c>
      <c r="B2844" s="38">
        <v>28298</v>
      </c>
      <c r="C2844" t="s">
        <v>3815</v>
      </c>
      <c r="D2844" s="2">
        <v>55550939.044481054</v>
      </c>
      <c r="E2844" s="2">
        <v>54757354.200988472</v>
      </c>
      <c r="F2844" s="2">
        <v>54757354.200988472</v>
      </c>
    </row>
    <row r="2845" spans="1:6">
      <c r="A2845">
        <v>2893</v>
      </c>
      <c r="B2845" s="38">
        <v>37372</v>
      </c>
      <c r="C2845" t="s">
        <v>3816</v>
      </c>
      <c r="D2845" s="2">
        <v>18753848.720800892</v>
      </c>
      <c r="E2845" s="2">
        <v>17577118.389404893</v>
      </c>
      <c r="F2845" s="2">
        <v>22707961.088398222</v>
      </c>
    </row>
    <row r="2846" spans="1:6">
      <c r="A2846">
        <v>2894</v>
      </c>
      <c r="B2846" s="38">
        <v>34467</v>
      </c>
      <c r="C2846" t="s">
        <v>3818</v>
      </c>
      <c r="D2846" s="2">
        <v>22860623.728813563</v>
      </c>
      <c r="E2846" s="2">
        <v>21267189.26786441</v>
      </c>
      <c r="F2846" s="2">
        <v>21267189.26786441</v>
      </c>
    </row>
    <row r="2847" spans="1:6">
      <c r="A2847">
        <v>2895</v>
      </c>
      <c r="B2847" s="38">
        <v>39157</v>
      </c>
      <c r="C2847" t="s">
        <v>3819</v>
      </c>
      <c r="D2847" s="2">
        <v>16420302.69975457</v>
      </c>
      <c r="E2847" s="2">
        <v>14731088.689971367</v>
      </c>
      <c r="F2847" s="2">
        <v>15488346.135333477</v>
      </c>
    </row>
    <row r="2848" spans="1:6">
      <c r="A2848">
        <v>2896</v>
      </c>
      <c r="B2848" s="38">
        <v>42055</v>
      </c>
      <c r="C2848" t="s">
        <v>3820</v>
      </c>
      <c r="D2848" s="2">
        <v>14365683.65981885</v>
      </c>
      <c r="E2848" s="2">
        <v>12636312.903362276</v>
      </c>
      <c r="F2848" s="2">
        <v>12777866.193424562</v>
      </c>
    </row>
    <row r="2849" spans="1:6">
      <c r="A2849">
        <v>2897</v>
      </c>
      <c r="B2849" s="38">
        <v>39038</v>
      </c>
      <c r="C2849" t="s">
        <v>3821</v>
      </c>
      <c r="D2849" s="2">
        <v>16734203.473945409</v>
      </c>
      <c r="E2849" s="2">
        <v>13438522.825076923</v>
      </c>
      <c r="F2849" s="2">
        <v>24620562.622918114</v>
      </c>
    </row>
    <row r="2850" spans="1:6">
      <c r="A2850">
        <v>2898</v>
      </c>
      <c r="B2850" s="38">
        <v>36924</v>
      </c>
      <c r="C2850" t="s">
        <v>3822</v>
      </c>
      <c r="D2850" s="2">
        <v>19180557.451649603</v>
      </c>
      <c r="E2850" s="2">
        <v>14244804.052019339</v>
      </c>
      <c r="F2850" s="2">
        <v>14244804.052019339</v>
      </c>
    </row>
    <row r="2851" spans="1:6">
      <c r="A2851">
        <v>2899</v>
      </c>
      <c r="B2851" s="38">
        <v>41208</v>
      </c>
      <c r="C2851" t="s">
        <v>3823</v>
      </c>
      <c r="D2851" s="2">
        <v>14577147.377840798</v>
      </c>
      <c r="E2851" s="2">
        <v>9797444.4416709542</v>
      </c>
      <c r="F2851" s="2">
        <v>11626956.611900553</v>
      </c>
    </row>
    <row r="2852" spans="1:6">
      <c r="A2852">
        <v>2900</v>
      </c>
      <c r="B2852" s="38">
        <v>36273</v>
      </c>
      <c r="C2852" t="s">
        <v>3824</v>
      </c>
      <c r="D2852" s="2">
        <v>20288459.687123951</v>
      </c>
      <c r="E2852" s="2">
        <v>9495368.6733754519</v>
      </c>
      <c r="F2852" s="2">
        <v>9495368.6733754519</v>
      </c>
    </row>
    <row r="2853" spans="1:6">
      <c r="A2853">
        <v>2901</v>
      </c>
      <c r="B2853" s="38">
        <v>39416</v>
      </c>
      <c r="C2853" t="s">
        <v>3826</v>
      </c>
      <c r="D2853" s="2">
        <v>16043344.419227606</v>
      </c>
      <c r="E2853" s="2">
        <v>6864345.4515717719</v>
      </c>
      <c r="F2853" s="2">
        <v>26075559.383833628</v>
      </c>
    </row>
    <row r="2854" spans="1:6">
      <c r="A2854">
        <v>2902</v>
      </c>
      <c r="B2854" s="38">
        <v>38996</v>
      </c>
      <c r="C2854" t="s">
        <v>3827</v>
      </c>
      <c r="D2854" s="2">
        <v>16709326.065411299</v>
      </c>
      <c r="E2854" s="2">
        <v>6520240.412324084</v>
      </c>
      <c r="F2854" s="2">
        <v>16853953.637170468</v>
      </c>
    </row>
    <row r="2855" spans="1:6">
      <c r="A2855">
        <v>2903</v>
      </c>
      <c r="B2855" s="38">
        <v>36637</v>
      </c>
      <c r="C2855" t="s">
        <v>3828</v>
      </c>
      <c r="D2855" s="2">
        <v>19684424.985405721</v>
      </c>
      <c r="E2855" s="2">
        <v>7183156.0038528899</v>
      </c>
      <c r="F2855" s="2">
        <v>17703707.84185639</v>
      </c>
    </row>
    <row r="2856" spans="1:6">
      <c r="A2856">
        <v>2904</v>
      </c>
      <c r="B2856" s="38">
        <v>36245</v>
      </c>
      <c r="C2856" t="s">
        <v>3829</v>
      </c>
      <c r="D2856" s="2">
        <v>20436012.121212121</v>
      </c>
      <c r="E2856" s="2">
        <v>6921950.2721878793</v>
      </c>
      <c r="F2856" s="2">
        <v>6921950.2721878793</v>
      </c>
    </row>
    <row r="2857" spans="1:6">
      <c r="A2857">
        <v>2905</v>
      </c>
      <c r="B2857" s="38">
        <v>39017</v>
      </c>
      <c r="C2857" t="s">
        <v>3830</v>
      </c>
      <c r="D2857" s="2">
        <v>16709326.065411299</v>
      </c>
      <c r="E2857" s="2">
        <v>5131879.2188751241</v>
      </c>
      <c r="F2857" s="2">
        <v>6901187.9826263636</v>
      </c>
    </row>
    <row r="2858" spans="1:6">
      <c r="A2858">
        <v>2906</v>
      </c>
      <c r="B2858" s="38">
        <v>41992</v>
      </c>
      <c r="C2858" t="s">
        <v>3831</v>
      </c>
      <c r="D2858" s="2">
        <v>14360177.503705092</v>
      </c>
      <c r="E2858" s="2">
        <v>4060387.3726129839</v>
      </c>
      <c r="F2858" s="2">
        <v>25835011.725031089</v>
      </c>
    </row>
    <row r="2859" spans="1:6">
      <c r="A2859">
        <v>2907</v>
      </c>
      <c r="B2859" s="38">
        <v>37141</v>
      </c>
      <c r="C2859" t="s">
        <v>3832</v>
      </c>
      <c r="D2859" s="2">
        <v>18911620.863712844</v>
      </c>
      <c r="E2859" s="2">
        <v>4188451.2307908018</v>
      </c>
      <c r="F2859" s="2">
        <v>5792691.6087380815</v>
      </c>
    </row>
    <row r="2860" spans="1:6">
      <c r="A2860">
        <v>2908</v>
      </c>
      <c r="B2860" s="38">
        <v>39955</v>
      </c>
      <c r="C2860" t="s">
        <v>3833</v>
      </c>
      <c r="D2860" s="2">
        <v>15767348.122100856</v>
      </c>
      <c r="E2860" s="2">
        <v>2992174.1580876857</v>
      </c>
      <c r="F2860" s="2">
        <v>23130407.999181695</v>
      </c>
    </row>
    <row r="2861" spans="1:6">
      <c r="A2861">
        <v>2909</v>
      </c>
      <c r="B2861" s="38">
        <v>34789</v>
      </c>
      <c r="C2861" t="s">
        <v>3835</v>
      </c>
      <c r="D2861" s="2">
        <v>22271743.725231174</v>
      </c>
      <c r="E2861" s="2">
        <v>3916053.4259180976</v>
      </c>
      <c r="F2861" s="2">
        <v>3916053.4259180976</v>
      </c>
    </row>
    <row r="2862" spans="1:6">
      <c r="A2862">
        <v>2910</v>
      </c>
      <c r="B2862" s="38">
        <v>40396</v>
      </c>
      <c r="C2862" t="s">
        <v>3836</v>
      </c>
      <c r="D2862" s="2">
        <v>15445518.340723369</v>
      </c>
      <c r="E2862" s="2">
        <v>1936439.9384184105</v>
      </c>
      <c r="F2862" s="2">
        <v>1936439.9384184105</v>
      </c>
    </row>
    <row r="2863" spans="1:6">
      <c r="A2863">
        <v>2911</v>
      </c>
      <c r="B2863" s="38">
        <v>28491</v>
      </c>
      <c r="C2863" t="s">
        <v>3837</v>
      </c>
      <c r="D2863" s="2">
        <v>53951072</v>
      </c>
      <c r="E2863" s="2">
        <v>3853648</v>
      </c>
      <c r="F2863" s="2">
        <v>3853648</v>
      </c>
    </row>
    <row r="2864" spans="1:6">
      <c r="A2864">
        <v>2912</v>
      </c>
      <c r="B2864" s="38">
        <v>40354</v>
      </c>
      <c r="C2864" t="s">
        <v>3838</v>
      </c>
      <c r="D2864" s="2">
        <v>15470107.586080333</v>
      </c>
      <c r="E2864" s="2">
        <v>446370.06425802311</v>
      </c>
      <c r="F2864" s="2">
        <v>2103881.5913380589</v>
      </c>
    </row>
    <row r="2865" spans="1:6">
      <c r="A2865">
        <v>2913</v>
      </c>
      <c r="B2865" s="38">
        <v>37645</v>
      </c>
      <c r="C2865" t="s">
        <v>3840</v>
      </c>
      <c r="D2865" s="2">
        <v>18557743.533296645</v>
      </c>
      <c r="E2865" s="2">
        <v>363597.8923885526</v>
      </c>
      <c r="F2865" s="2">
        <v>363597.8923885526</v>
      </c>
    </row>
    <row r="2866" spans="1:6">
      <c r="A2866">
        <v>2914</v>
      </c>
      <c r="B2866" s="38">
        <v>39717</v>
      </c>
      <c r="C2866" t="s">
        <v>3841</v>
      </c>
      <c r="D2866" s="2">
        <v>15412266.949443057</v>
      </c>
      <c r="E2866" s="2">
        <v>293897.61933514033</v>
      </c>
      <c r="F2866" s="2">
        <v>293897.61933514033</v>
      </c>
    </row>
    <row r="2867" spans="1:6">
      <c r="A2867">
        <v>2915</v>
      </c>
      <c r="B2867" s="38">
        <v>40816</v>
      </c>
      <c r="C2867" t="s">
        <v>3842</v>
      </c>
      <c r="D2867" s="2">
        <v>14861637.188228605</v>
      </c>
      <c r="E2867" s="2">
        <v>50089.025051897625</v>
      </c>
      <c r="F2867" s="2">
        <v>661652.82616609882</v>
      </c>
    </row>
    <row r="2868" spans="1:6">
      <c r="A2868">
        <v>2916</v>
      </c>
      <c r="B2868" s="38">
        <v>40908</v>
      </c>
      <c r="C2868" t="s">
        <v>3844</v>
      </c>
      <c r="D2868" s="2">
        <v>14941782.764365984</v>
      </c>
      <c r="E2868" s="2">
        <v>0</v>
      </c>
      <c r="F2868" s="2">
        <v>12118031.294046229</v>
      </c>
    </row>
    <row r="2869" spans="1:6">
      <c r="A2869">
        <v>2917</v>
      </c>
      <c r="B2869" s="38">
        <v>40113</v>
      </c>
      <c r="C2869" t="s">
        <v>3846</v>
      </c>
      <c r="D2869" s="2">
        <v>15598060.848286359</v>
      </c>
      <c r="E2869" s="2">
        <v>0</v>
      </c>
      <c r="F2869" s="2">
        <v>1730890.0728014545</v>
      </c>
    </row>
    <row r="2870" spans="1:6">
      <c r="A2870">
        <v>2918</v>
      </c>
      <c r="B2870" s="38">
        <v>38695</v>
      </c>
      <c r="C2870" t="s">
        <v>3847</v>
      </c>
      <c r="D2870" s="2">
        <v>17011466.971544717</v>
      </c>
      <c r="E2870" s="2">
        <v>101632819.96002541</v>
      </c>
      <c r="F2870" s="2">
        <v>216635736.29862297</v>
      </c>
    </row>
    <row r="2871" spans="1:6">
      <c r="A2871">
        <v>2919</v>
      </c>
      <c r="B2871" s="38">
        <v>34881</v>
      </c>
      <c r="C2871" t="s">
        <v>3848</v>
      </c>
      <c r="D2871" s="2">
        <v>21637285.901639346</v>
      </c>
      <c r="E2871" s="2">
        <v>89389591.73788853</v>
      </c>
      <c r="F2871" s="2">
        <v>89389591.73788853</v>
      </c>
    </row>
    <row r="2872" spans="1:6">
      <c r="A2872">
        <v>2920</v>
      </c>
      <c r="B2872" s="38">
        <v>32962</v>
      </c>
      <c r="C2872" t="s">
        <v>6981</v>
      </c>
      <c r="D2872" s="2">
        <v>25264300.699300703</v>
      </c>
      <c r="E2872" s="2">
        <v>253140648.21674439</v>
      </c>
      <c r="F2872" s="2">
        <v>378028795.64879566</v>
      </c>
    </row>
    <row r="2873" spans="1:6">
      <c r="A2873">
        <v>2921</v>
      </c>
      <c r="B2873" s="38">
        <v>20733</v>
      </c>
      <c r="C2873" t="s">
        <v>6982</v>
      </c>
      <c r="D2873" s="2">
        <v>118236927.27272728</v>
      </c>
      <c r="E2873" s="2">
        <v>700663272.72727275</v>
      </c>
      <c r="F2873" s="2">
        <v>700663272.72727275</v>
      </c>
    </row>
    <row r="2874" spans="1:6">
      <c r="A2874">
        <v>2922</v>
      </c>
      <c r="B2874" s="38">
        <v>37568</v>
      </c>
      <c r="C2874" t="s">
        <v>3851</v>
      </c>
      <c r="D2874" s="2">
        <v>17934448.428019855</v>
      </c>
      <c r="E2874" s="2">
        <v>21125251.170419194</v>
      </c>
      <c r="F2874" s="2">
        <v>38562935.304147817</v>
      </c>
    </row>
    <row r="2875" spans="1:6">
      <c r="A2875">
        <v>2923</v>
      </c>
      <c r="B2875" s="38">
        <v>41194</v>
      </c>
      <c r="C2875" t="s">
        <v>3852</v>
      </c>
      <c r="D2875" s="2">
        <v>14056534.971489342</v>
      </c>
      <c r="E2875" s="2">
        <v>15643412.606064405</v>
      </c>
      <c r="F2875" s="2">
        <v>34397628.029102921</v>
      </c>
    </row>
    <row r="2876" spans="1:6">
      <c r="A2876">
        <v>2924</v>
      </c>
      <c r="B2876" s="38">
        <v>36852</v>
      </c>
      <c r="C2876" t="s">
        <v>3853</v>
      </c>
      <c r="D2876" s="2">
        <v>18676137.277426764</v>
      </c>
      <c r="E2876" s="2">
        <v>9768139.9611028153</v>
      </c>
      <c r="F2876" s="2">
        <v>16230376.743618609</v>
      </c>
    </row>
    <row r="2877" spans="1:6">
      <c r="A2877">
        <v>2925</v>
      </c>
      <c r="B2877" s="38">
        <v>29980</v>
      </c>
      <c r="C2877" t="s">
        <v>3855</v>
      </c>
      <c r="D2877" s="2">
        <v>34480546.12937434</v>
      </c>
      <c r="E2877" s="2">
        <v>15627817.143149523</v>
      </c>
      <c r="F2877" s="2">
        <v>15627817.143149523</v>
      </c>
    </row>
    <row r="2878" spans="1:6">
      <c r="A2878">
        <v>2926</v>
      </c>
      <c r="B2878" s="38">
        <v>38401</v>
      </c>
      <c r="C2878" t="s">
        <v>3856</v>
      </c>
      <c r="D2878" s="2">
        <v>16952635.557872783</v>
      </c>
      <c r="E2878" s="2">
        <v>6909065.4578727847</v>
      </c>
      <c r="F2878" s="2">
        <v>117578135.75407717</v>
      </c>
    </row>
    <row r="2879" spans="1:6">
      <c r="A2879">
        <v>2927</v>
      </c>
      <c r="B2879" s="38">
        <v>36952</v>
      </c>
      <c r="C2879" t="s">
        <v>3857</v>
      </c>
      <c r="D2879" s="2">
        <v>18453549.943246312</v>
      </c>
      <c r="E2879" s="2">
        <v>939191.37396708305</v>
      </c>
      <c r="F2879" s="2">
        <v>1219992.8922701478</v>
      </c>
    </row>
    <row r="2880" spans="1:6">
      <c r="A2880">
        <v>2928</v>
      </c>
      <c r="B2880" s="38">
        <v>40634</v>
      </c>
      <c r="C2880" t="s">
        <v>3858</v>
      </c>
      <c r="D2880" s="2">
        <v>14350129.387388511</v>
      </c>
      <c r="E2880" s="2">
        <v>175892.96279779109</v>
      </c>
      <c r="F2880" s="2">
        <v>175892.96279779109</v>
      </c>
    </row>
    <row r="2881" spans="1:6">
      <c r="A2881">
        <v>2929</v>
      </c>
      <c r="B2881" s="38">
        <v>41733</v>
      </c>
      <c r="C2881" t="s">
        <v>3859</v>
      </c>
      <c r="D2881" s="2">
        <v>13512118.259431735</v>
      </c>
      <c r="E2881" s="2">
        <v>2655945.0129201254</v>
      </c>
      <c r="F2881" s="2">
        <v>7345241.3311103806</v>
      </c>
    </row>
    <row r="2882" spans="1:6">
      <c r="A2882">
        <v>2930</v>
      </c>
      <c r="B2882" s="38">
        <v>38338</v>
      </c>
      <c r="C2882" t="s">
        <v>3860</v>
      </c>
      <c r="D2882" s="2">
        <v>16833131.371518653</v>
      </c>
      <c r="E2882" s="2">
        <v>2640580.4113767734</v>
      </c>
      <c r="F2882" s="2">
        <v>50228981.882737778</v>
      </c>
    </row>
    <row r="2883" spans="1:6">
      <c r="A2883">
        <v>2931</v>
      </c>
      <c r="B2883" s="38">
        <v>41894</v>
      </c>
      <c r="C2883" t="s">
        <v>3861</v>
      </c>
      <c r="D2883" s="2">
        <v>13356493.902054776</v>
      </c>
      <c r="E2883" s="2">
        <v>53166568.212106831</v>
      </c>
      <c r="F2883" s="2">
        <v>54967244.174624324</v>
      </c>
    </row>
    <row r="2884" spans="1:6">
      <c r="A2884">
        <v>2932</v>
      </c>
      <c r="B2884" s="38">
        <v>32134</v>
      </c>
      <c r="C2884" t="s">
        <v>3863</v>
      </c>
      <c r="D2884" s="2">
        <v>27132487.001733102</v>
      </c>
      <c r="E2884" s="2">
        <v>258640161.01915076</v>
      </c>
      <c r="F2884" s="2">
        <v>258640161.01915076</v>
      </c>
    </row>
    <row r="2885" spans="1:6">
      <c r="A2885">
        <v>2933</v>
      </c>
      <c r="B2885" s="38">
        <v>40515</v>
      </c>
      <c r="C2885" t="s">
        <v>3864</v>
      </c>
      <c r="D2885" s="2">
        <v>14285533.741827454</v>
      </c>
      <c r="E2885" s="2">
        <v>117531127.80117621</v>
      </c>
      <c r="F2885" s="2">
        <v>364024751.01916695</v>
      </c>
    </row>
    <row r="2886" spans="1:6">
      <c r="A2886">
        <v>2934</v>
      </c>
      <c r="B2886" s="38">
        <v>36903</v>
      </c>
      <c r="C2886" t="s">
        <v>3865</v>
      </c>
      <c r="D2886" s="2">
        <v>17881719.01770417</v>
      </c>
      <c r="E2886" s="2">
        <v>125224682.4067847</v>
      </c>
      <c r="F2886" s="2">
        <v>168149134.0527527</v>
      </c>
    </row>
    <row r="2887" spans="1:6">
      <c r="A2887">
        <v>2935</v>
      </c>
      <c r="B2887" s="38">
        <v>40583</v>
      </c>
      <c r="C2887" t="s">
        <v>3866</v>
      </c>
      <c r="D2887" s="2">
        <v>14148041.878098046</v>
      </c>
      <c r="E2887" s="2">
        <v>79461835.104898587</v>
      </c>
      <c r="F2887" s="2">
        <v>107779919.06621513</v>
      </c>
    </row>
    <row r="2888" spans="1:6">
      <c r="A2888">
        <v>2936</v>
      </c>
      <c r="B2888" s="38">
        <v>42445</v>
      </c>
      <c r="C2888" t="s">
        <v>3868</v>
      </c>
      <c r="D2888" s="2">
        <v>13148543.664858146</v>
      </c>
      <c r="E2888" s="2">
        <v>62410192.623918667</v>
      </c>
      <c r="F2888" s="2">
        <v>74632175.610963672</v>
      </c>
    </row>
    <row r="2889" spans="1:6">
      <c r="A2889">
        <v>2937</v>
      </c>
      <c r="B2889" s="38">
        <v>36567</v>
      </c>
      <c r="C2889" t="s">
        <v>3869</v>
      </c>
      <c r="D2889" s="2">
        <v>18439864.546525322</v>
      </c>
      <c r="E2889" s="2">
        <v>85118844.537449926</v>
      </c>
      <c r="F2889" s="2">
        <v>88586424.185694933</v>
      </c>
    </row>
    <row r="2890" spans="1:6">
      <c r="A2890">
        <v>2938</v>
      </c>
      <c r="B2890" s="38">
        <v>38009</v>
      </c>
      <c r="C2890" t="s">
        <v>3870</v>
      </c>
      <c r="D2890" s="2">
        <v>16906528.077753782</v>
      </c>
      <c r="E2890" s="2">
        <v>75331170.146798059</v>
      </c>
      <c r="F2890" s="2">
        <v>124378195.45883371</v>
      </c>
    </row>
    <row r="2891" spans="1:6">
      <c r="A2891">
        <v>2939</v>
      </c>
      <c r="B2891" s="38">
        <v>27374</v>
      </c>
      <c r="C2891" t="s">
        <v>3871</v>
      </c>
      <c r="D2891" s="2">
        <v>60329267.822736032</v>
      </c>
      <c r="E2891" s="2">
        <v>265912849.71098265</v>
      </c>
      <c r="F2891" s="2">
        <v>265912849.71098265</v>
      </c>
    </row>
    <row r="2892" spans="1:6">
      <c r="A2892">
        <v>2940</v>
      </c>
      <c r="B2892" s="38">
        <v>42545</v>
      </c>
      <c r="C2892" t="s">
        <v>3872</v>
      </c>
      <c r="D2892" s="2">
        <v>12990022.320132095</v>
      </c>
      <c r="E2892" s="2">
        <v>55079316.391685128</v>
      </c>
      <c r="F2892" s="2">
        <v>118499607.05295844</v>
      </c>
    </row>
    <row r="2893" spans="1:6">
      <c r="A2893">
        <v>2941</v>
      </c>
      <c r="B2893" s="38">
        <v>31975</v>
      </c>
      <c r="C2893" t="s">
        <v>6983</v>
      </c>
      <c r="D2893" s="2">
        <v>27513963.093145873</v>
      </c>
      <c r="E2893" s="2">
        <v>113071130.86900704</v>
      </c>
      <c r="F2893" s="2">
        <v>113071130.86900704</v>
      </c>
    </row>
    <row r="2894" spans="1:6">
      <c r="A2894">
        <v>2942</v>
      </c>
      <c r="B2894" s="38">
        <v>32374</v>
      </c>
      <c r="C2894" t="s">
        <v>3874</v>
      </c>
      <c r="D2894" s="2">
        <v>26311672.268907562</v>
      </c>
      <c r="E2894" s="2">
        <v>99923430.956697479</v>
      </c>
      <c r="F2894" s="2">
        <v>99923430.956697479</v>
      </c>
    </row>
    <row r="2895" spans="1:6">
      <c r="A2895">
        <v>2943</v>
      </c>
      <c r="B2895" s="38">
        <v>39407</v>
      </c>
      <c r="C2895" t="s">
        <v>3875</v>
      </c>
      <c r="D2895" s="2">
        <v>14897391.246425634</v>
      </c>
      <c r="E2895" s="2">
        <v>56291436.121469058</v>
      </c>
      <c r="F2895" s="2">
        <v>56992313.687439643</v>
      </c>
    </row>
    <row r="2896" spans="1:6">
      <c r="A2896">
        <v>2944</v>
      </c>
      <c r="B2896" s="38">
        <v>41684</v>
      </c>
      <c r="C2896" t="s">
        <v>3876</v>
      </c>
      <c r="D2896" s="2">
        <v>13336211.192558173</v>
      </c>
      <c r="E2896" s="2">
        <v>49895571.210839041</v>
      </c>
      <c r="F2896" s="2">
        <v>51750510.980786353</v>
      </c>
    </row>
    <row r="2897" spans="1:6">
      <c r="A2897">
        <v>2945</v>
      </c>
      <c r="B2897" s="38">
        <v>36875</v>
      </c>
      <c r="C2897" t="s">
        <v>3877</v>
      </c>
      <c r="D2897" s="2">
        <v>17994764.367816094</v>
      </c>
      <c r="E2897" s="2">
        <v>64683390.321965523</v>
      </c>
      <c r="F2897" s="2">
        <v>101297092.375523</v>
      </c>
    </row>
    <row r="2898" spans="1:6">
      <c r="A2898">
        <v>2946</v>
      </c>
      <c r="B2898" s="38">
        <v>32367</v>
      </c>
      <c r="C2898" t="s">
        <v>3878</v>
      </c>
      <c r="D2898" s="2">
        <v>26311672.268907562</v>
      </c>
      <c r="E2898" s="2">
        <v>90525599.893546224</v>
      </c>
      <c r="F2898" s="2">
        <v>90525599.893546224</v>
      </c>
    </row>
    <row r="2899" spans="1:6">
      <c r="A2899">
        <v>2947</v>
      </c>
      <c r="B2899" s="38">
        <v>41922</v>
      </c>
      <c r="C2899" t="s">
        <v>3879</v>
      </c>
      <c r="D2899" s="2">
        <v>13187252.825007478</v>
      </c>
      <c r="E2899" s="2">
        <v>44773474.404720493</v>
      </c>
      <c r="F2899" s="2">
        <v>55627112.998622775</v>
      </c>
    </row>
    <row r="2900" spans="1:6">
      <c r="A2900">
        <v>2948</v>
      </c>
      <c r="B2900" s="38">
        <v>41822</v>
      </c>
      <c r="C2900" t="s">
        <v>3880</v>
      </c>
      <c r="D2900" s="2">
        <v>13142031.479538301</v>
      </c>
      <c r="E2900" s="2">
        <v>39360224.554988459</v>
      </c>
      <c r="F2900" s="2">
        <v>42635322.925015748</v>
      </c>
    </row>
    <row r="2901" spans="1:6">
      <c r="A2901">
        <v>2949</v>
      </c>
      <c r="B2901" s="38">
        <v>36250</v>
      </c>
      <c r="C2901" t="s">
        <v>3881</v>
      </c>
      <c r="D2901" s="2">
        <v>18976296.969696973</v>
      </c>
      <c r="E2901" s="2">
        <v>55728955.424230307</v>
      </c>
      <c r="F2901" s="2">
        <v>88187267.656515151</v>
      </c>
    </row>
    <row r="2902" spans="1:6">
      <c r="A2902">
        <v>2950</v>
      </c>
      <c r="B2902" s="38">
        <v>37386</v>
      </c>
      <c r="C2902" t="s">
        <v>3882</v>
      </c>
      <c r="D2902" s="2">
        <v>17414288.09788654</v>
      </c>
      <c r="E2902" s="2">
        <v>38810000.864911012</v>
      </c>
      <c r="F2902" s="2">
        <v>38810000.864911012</v>
      </c>
    </row>
    <row r="2903" spans="1:6">
      <c r="A2903">
        <v>2951</v>
      </c>
      <c r="B2903" s="38">
        <v>34005</v>
      </c>
      <c r="C2903" t="s">
        <v>3883</v>
      </c>
      <c r="D2903" s="2">
        <v>21880426.275331937</v>
      </c>
      <c r="E2903" s="2">
        <v>47092398.23443047</v>
      </c>
      <c r="F2903" s="2">
        <v>47092398.23443047</v>
      </c>
    </row>
    <row r="2904" spans="1:6">
      <c r="A2904">
        <v>2952</v>
      </c>
      <c r="B2904" s="38">
        <v>36231</v>
      </c>
      <c r="C2904" t="s">
        <v>3884</v>
      </c>
      <c r="D2904" s="2">
        <v>18976296.969696973</v>
      </c>
      <c r="E2904" s="2">
        <v>39633441.339212127</v>
      </c>
      <c r="F2904" s="2">
        <v>39633441.339212127</v>
      </c>
    </row>
    <row r="2905" spans="1:6">
      <c r="A2905">
        <v>2953</v>
      </c>
      <c r="B2905" s="38">
        <v>35909</v>
      </c>
      <c r="C2905" t="s">
        <v>3886</v>
      </c>
      <c r="D2905" s="2">
        <v>19268240</v>
      </c>
      <c r="E2905" s="2">
        <v>40117870.404141538</v>
      </c>
      <c r="F2905" s="2">
        <v>40117870.404141538</v>
      </c>
    </row>
    <row r="2906" spans="1:6">
      <c r="A2906">
        <v>2954</v>
      </c>
      <c r="B2906" s="38">
        <v>33186</v>
      </c>
      <c r="C2906" t="s">
        <v>3887</v>
      </c>
      <c r="D2906" s="2">
        <v>23401263.07922272</v>
      </c>
      <c r="E2906" s="2">
        <v>48430843.64660687</v>
      </c>
      <c r="F2906" s="2">
        <v>61503149.222092673</v>
      </c>
    </row>
    <row r="2907" spans="1:6">
      <c r="A2907">
        <v>2955</v>
      </c>
      <c r="B2907" s="38">
        <v>35256</v>
      </c>
      <c r="C2907" t="s">
        <v>3888</v>
      </c>
      <c r="D2907" s="2">
        <v>19943242.038216561</v>
      </c>
      <c r="E2907" s="2">
        <v>40760992.171617836</v>
      </c>
      <c r="F2907" s="2">
        <v>40760992.171617836</v>
      </c>
    </row>
    <row r="2908" spans="1:6">
      <c r="A2908">
        <v>2956</v>
      </c>
      <c r="B2908" s="38">
        <v>41334</v>
      </c>
      <c r="C2908" t="s">
        <v>3889</v>
      </c>
      <c r="D2908" s="2">
        <v>13451255.085426576</v>
      </c>
      <c r="E2908" s="2">
        <v>26573864.96775829</v>
      </c>
      <c r="F2908" s="2">
        <v>43660462.460843831</v>
      </c>
    </row>
    <row r="2909" spans="1:6">
      <c r="A2909">
        <v>2957</v>
      </c>
      <c r="B2909" s="38">
        <v>39407</v>
      </c>
      <c r="C2909" t="s">
        <v>3890</v>
      </c>
      <c r="D2909" s="2">
        <v>14897391.246425634</v>
      </c>
      <c r="E2909" s="2">
        <v>29329244.74616633</v>
      </c>
      <c r="F2909" s="2">
        <v>65536383.54826647</v>
      </c>
    </row>
    <row r="2910" spans="1:6">
      <c r="A2910">
        <v>2958</v>
      </c>
      <c r="B2910" s="38">
        <v>42104</v>
      </c>
      <c r="C2910" t="s">
        <v>3891</v>
      </c>
      <c r="D2910" s="2">
        <v>13233737.251636738</v>
      </c>
      <c r="E2910" s="2">
        <v>25898394.280039225</v>
      </c>
      <c r="F2910" s="2">
        <v>37732323.812065989</v>
      </c>
    </row>
    <row r="2911" spans="1:6">
      <c r="A2911">
        <v>2959</v>
      </c>
      <c r="B2911" s="38">
        <v>36462</v>
      </c>
      <c r="C2911" t="s">
        <v>3892</v>
      </c>
      <c r="D2911" s="2">
        <v>18615273.483947683</v>
      </c>
      <c r="E2911" s="2">
        <v>32732704.541486327</v>
      </c>
      <c r="F2911" s="2">
        <v>46369759.87510702</v>
      </c>
    </row>
    <row r="2912" spans="1:6">
      <c r="A2912">
        <v>2960</v>
      </c>
      <c r="B2912" s="38">
        <v>37141</v>
      </c>
      <c r="C2912" t="s">
        <v>3893</v>
      </c>
      <c r="D2912" s="2">
        <v>17560790.802019067</v>
      </c>
      <c r="E2912" s="2">
        <v>30036923.519646663</v>
      </c>
      <c r="F2912" s="2">
        <v>30247043.784913067</v>
      </c>
    </row>
    <row r="2913" spans="1:6">
      <c r="A2913">
        <v>2961</v>
      </c>
      <c r="B2913" s="38">
        <v>42440</v>
      </c>
      <c r="C2913" t="s">
        <v>6844</v>
      </c>
      <c r="D2913" s="2">
        <v>13148543.664858146</v>
      </c>
      <c r="E2913" s="2">
        <v>18918322.864579309</v>
      </c>
      <c r="F2913" s="2">
        <v>33223522.675679874</v>
      </c>
    </row>
    <row r="2914" spans="1:6">
      <c r="A2914">
        <v>2962</v>
      </c>
      <c r="B2914" s="38">
        <v>41355</v>
      </c>
      <c r="C2914" t="s">
        <v>3894</v>
      </c>
      <c r="D2914" s="2">
        <v>13451255.085426576</v>
      </c>
      <c r="E2914" s="2">
        <v>18632385.720856801</v>
      </c>
      <c r="F2914" s="2">
        <v>19383947.69624484</v>
      </c>
    </row>
    <row r="2915" spans="1:6">
      <c r="A2915">
        <v>2963</v>
      </c>
      <c r="B2915" s="38">
        <v>41173</v>
      </c>
      <c r="C2915" t="s">
        <v>3895</v>
      </c>
      <c r="D2915" s="2">
        <v>13530658.10455172</v>
      </c>
      <c r="E2915" s="2">
        <v>18467212.550372288</v>
      </c>
      <c r="F2915" s="2">
        <v>34419187.126832806</v>
      </c>
    </row>
    <row r="2916" spans="1:6">
      <c r="A2916">
        <v>2964</v>
      </c>
      <c r="B2916" s="38">
        <v>37071</v>
      </c>
      <c r="C2916" t="s">
        <v>3896</v>
      </c>
      <c r="D2916" s="2">
        <v>17590387.640449438</v>
      </c>
      <c r="E2916" s="2">
        <v>22906910.460219104</v>
      </c>
      <c r="F2916" s="2">
        <v>26966230.684938204</v>
      </c>
    </row>
    <row r="2917" spans="1:6">
      <c r="A2917">
        <v>2965</v>
      </c>
      <c r="B2917" s="38">
        <v>36035</v>
      </c>
      <c r="C2917">
        <v>54</v>
      </c>
      <c r="D2917" s="2">
        <v>19162111.383108936</v>
      </c>
      <c r="E2917" s="2">
        <v>24700201.83622399</v>
      </c>
      <c r="F2917" s="2">
        <v>24700201.83622399</v>
      </c>
    </row>
    <row r="2918" spans="1:6">
      <c r="A2918">
        <v>2966</v>
      </c>
      <c r="B2918" s="38">
        <v>42293</v>
      </c>
      <c r="C2918" t="s">
        <v>3898</v>
      </c>
      <c r="D2918" s="2">
        <v>13164797.046729287</v>
      </c>
      <c r="E2918" s="2">
        <v>14863738.409850404</v>
      </c>
      <c r="F2918" s="2">
        <v>36685660.424057551</v>
      </c>
    </row>
    <row r="2919" spans="1:6">
      <c r="A2919">
        <v>2967</v>
      </c>
      <c r="B2919" s="38">
        <v>39071</v>
      </c>
      <c r="C2919" t="s">
        <v>3899</v>
      </c>
      <c r="D2919" s="2">
        <v>15515802.775024777</v>
      </c>
      <c r="E2919" s="2">
        <v>16418204.2514668</v>
      </c>
      <c r="F2919" s="2">
        <v>81002036.284905851</v>
      </c>
    </row>
    <row r="2920" spans="1:6">
      <c r="A2920">
        <v>2968</v>
      </c>
      <c r="B2920" s="38">
        <v>39962</v>
      </c>
      <c r="C2920" t="s">
        <v>3900</v>
      </c>
      <c r="D2920" s="2">
        <v>14641108.970522223</v>
      </c>
      <c r="E2920" s="2">
        <v>14359540.172714353</v>
      </c>
      <c r="F2920" s="2">
        <v>123235240.20875263</v>
      </c>
    </row>
    <row r="2921" spans="1:6">
      <c r="A2921">
        <v>2969</v>
      </c>
      <c r="B2921" s="38">
        <v>39136</v>
      </c>
      <c r="C2921" t="s">
        <v>3901</v>
      </c>
      <c r="D2921" s="2">
        <v>15386262.340355482</v>
      </c>
      <c r="E2921" s="2">
        <v>13023456.761355095</v>
      </c>
      <c r="F2921" s="2">
        <v>13186278.923675302</v>
      </c>
    </row>
    <row r="2922" spans="1:6">
      <c r="A2922">
        <v>2970</v>
      </c>
      <c r="B2922" s="38">
        <v>35958</v>
      </c>
      <c r="C2922" t="s">
        <v>3902</v>
      </c>
      <c r="D2922" s="2">
        <v>19209134.969325155</v>
      </c>
      <c r="E2922" s="2">
        <v>14805929.871736197</v>
      </c>
      <c r="F2922" s="2">
        <v>14805929.871736197</v>
      </c>
    </row>
    <row r="2923" spans="1:6">
      <c r="A2923">
        <v>2971</v>
      </c>
      <c r="B2923" s="38">
        <v>35923</v>
      </c>
      <c r="C2923" t="s">
        <v>3903</v>
      </c>
      <c r="D2923" s="2">
        <v>19232733.415233415</v>
      </c>
      <c r="E2923" s="2">
        <v>11931650.498255527</v>
      </c>
      <c r="F2923" s="2">
        <v>11931650.498255527</v>
      </c>
    </row>
    <row r="2924" spans="1:6">
      <c r="A2924">
        <v>2972</v>
      </c>
      <c r="B2924" s="38">
        <v>34437</v>
      </c>
      <c r="C2924" t="s">
        <v>3905</v>
      </c>
      <c r="D2924" s="2">
        <v>21242123.473541386</v>
      </c>
      <c r="E2924" s="2">
        <v>12878176.246641792</v>
      </c>
      <c r="F2924" s="2">
        <v>12878176.246641792</v>
      </c>
    </row>
    <row r="2925" spans="1:6">
      <c r="A2925">
        <v>2973</v>
      </c>
      <c r="B2925" s="38">
        <v>36376</v>
      </c>
      <c r="C2925" t="s">
        <v>3906</v>
      </c>
      <c r="D2925" s="2">
        <v>18737815.679233994</v>
      </c>
      <c r="E2925" s="2">
        <v>9047293.4126690608</v>
      </c>
      <c r="F2925" s="2">
        <v>9047293.4126690608</v>
      </c>
    </row>
    <row r="2926" spans="1:6">
      <c r="A2926">
        <v>2974</v>
      </c>
      <c r="B2926" s="38">
        <v>36474</v>
      </c>
      <c r="C2926" t="s">
        <v>3907</v>
      </c>
      <c r="D2926" s="2">
        <v>18604212.715389185</v>
      </c>
      <c r="E2926" s="2">
        <v>8402811.6301782522</v>
      </c>
      <c r="F2926" s="2">
        <v>8402811.6301782522</v>
      </c>
    </row>
    <row r="2927" spans="1:6">
      <c r="A2927">
        <v>2975</v>
      </c>
      <c r="B2927" s="38">
        <v>37127</v>
      </c>
      <c r="C2927" t="s">
        <v>3908</v>
      </c>
      <c r="D2927" s="2">
        <v>17639938.028169017</v>
      </c>
      <c r="E2927" s="2">
        <v>6787726.0305915503</v>
      </c>
      <c r="F2927" s="2">
        <v>6787726.0305915503</v>
      </c>
    </row>
    <row r="2928" spans="1:6">
      <c r="A2928">
        <v>2976</v>
      </c>
      <c r="B2928" s="38">
        <v>37288</v>
      </c>
      <c r="C2928" t="s">
        <v>3909</v>
      </c>
      <c r="D2928" s="2">
        <v>17610174.353205848</v>
      </c>
      <c r="E2928" s="2">
        <v>6664632.7968953885</v>
      </c>
      <c r="F2928" s="2">
        <v>11014116.929870641</v>
      </c>
    </row>
    <row r="2929" spans="1:6">
      <c r="A2929">
        <v>2977</v>
      </c>
      <c r="B2929" s="38">
        <v>39206</v>
      </c>
      <c r="C2929" t="s">
        <v>3910</v>
      </c>
      <c r="D2929" s="2">
        <v>15057004.361646365</v>
      </c>
      <c r="E2929" s="2">
        <v>5625961.6541652046</v>
      </c>
      <c r="F2929" s="2">
        <v>5625961.6541652046</v>
      </c>
    </row>
    <row r="2930" spans="1:6">
      <c r="A2930">
        <v>2978</v>
      </c>
      <c r="B2930" s="38">
        <v>39318</v>
      </c>
      <c r="C2930" t="s">
        <v>3911</v>
      </c>
      <c r="D2930" s="2">
        <v>15059321.748582367</v>
      </c>
      <c r="E2930" s="2">
        <v>3674917.0190316327</v>
      </c>
      <c r="F2930" s="2">
        <v>3777057.4479960753</v>
      </c>
    </row>
    <row r="2931" spans="1:6">
      <c r="A2931">
        <v>2979</v>
      </c>
      <c r="B2931" s="38">
        <v>40263</v>
      </c>
      <c r="C2931" t="s">
        <v>3912</v>
      </c>
      <c r="D2931" s="2">
        <v>14387146.132674115</v>
      </c>
      <c r="E2931" s="2">
        <v>3403395.6215566718</v>
      </c>
      <c r="F2931" s="2">
        <v>13093554.662446987</v>
      </c>
    </row>
    <row r="2932" spans="1:6">
      <c r="A2932">
        <v>2980</v>
      </c>
      <c r="B2932" s="38">
        <v>36952</v>
      </c>
      <c r="C2932" t="s">
        <v>3913</v>
      </c>
      <c r="D2932" s="2">
        <v>17770085.130533487</v>
      </c>
      <c r="E2932" s="2">
        <v>4180590.2278093081</v>
      </c>
      <c r="F2932" s="2">
        <v>4180590.2278093081</v>
      </c>
    </row>
    <row r="2933" spans="1:6">
      <c r="A2933">
        <v>2981</v>
      </c>
      <c r="B2933" s="38">
        <v>35160</v>
      </c>
      <c r="C2933" t="s">
        <v>3914</v>
      </c>
      <c r="D2933" s="2">
        <v>20032559.181062061</v>
      </c>
      <c r="E2933" s="2">
        <v>3242869.1392642353</v>
      </c>
      <c r="F2933" s="2">
        <v>3242869.1392642353</v>
      </c>
    </row>
    <row r="2934" spans="1:6">
      <c r="A2934">
        <v>2982</v>
      </c>
      <c r="B2934" s="38">
        <v>40235</v>
      </c>
      <c r="C2934" t="s">
        <v>3915</v>
      </c>
      <c r="D2934" s="2">
        <v>14446223.83397696</v>
      </c>
      <c r="E2934" s="2">
        <v>2319974.6478977213</v>
      </c>
      <c r="F2934" s="2">
        <v>22125640.844473358</v>
      </c>
    </row>
    <row r="2935" spans="1:6">
      <c r="A2935">
        <v>2983</v>
      </c>
      <c r="B2935" s="38">
        <v>40515</v>
      </c>
      <c r="C2935" t="s">
        <v>3916</v>
      </c>
      <c r="D2935" s="2">
        <v>14285533.741827454</v>
      </c>
      <c r="E2935" s="2">
        <v>2238937.637853079</v>
      </c>
      <c r="F2935" s="2">
        <v>25289819.94183293</v>
      </c>
    </row>
    <row r="2936" spans="1:6">
      <c r="A2936">
        <v>2984</v>
      </c>
      <c r="B2936" s="38">
        <v>42209</v>
      </c>
      <c r="C2936" t="s">
        <v>3917</v>
      </c>
      <c r="D2936" s="2">
        <v>13119784.290227694</v>
      </c>
      <c r="E2936" s="2">
        <v>1801208.120706127</v>
      </c>
      <c r="F2936" s="2">
        <v>13105846.033240592</v>
      </c>
    </row>
    <row r="2937" spans="1:6">
      <c r="A2937">
        <v>2985</v>
      </c>
      <c r="B2937" s="38">
        <v>38793</v>
      </c>
      <c r="C2937" t="s">
        <v>3918</v>
      </c>
      <c r="D2937" s="2">
        <v>15671116.116116116</v>
      </c>
      <c r="E2937" s="2">
        <v>1414828.1434884884</v>
      </c>
      <c r="F2937" s="2">
        <v>3493724.6542792791</v>
      </c>
    </row>
    <row r="2938" spans="1:6">
      <c r="A2938">
        <v>2986</v>
      </c>
      <c r="B2938" s="38">
        <v>34103</v>
      </c>
      <c r="C2938" t="s">
        <v>3920</v>
      </c>
      <c r="D2938" s="2">
        <v>21713515.950069349</v>
      </c>
      <c r="E2938" s="2">
        <v>1924346.9889112345</v>
      </c>
      <c r="F2938" s="2">
        <v>1924346.9889112345</v>
      </c>
    </row>
    <row r="2939" spans="1:6">
      <c r="A2939">
        <v>2987</v>
      </c>
      <c r="B2939" s="38">
        <v>39003</v>
      </c>
      <c r="C2939" t="s">
        <v>3921</v>
      </c>
      <c r="D2939" s="2">
        <v>15515802.775024777</v>
      </c>
      <c r="E2939" s="2">
        <v>1374139.1699207136</v>
      </c>
      <c r="F2939" s="2">
        <v>3119532.1139791873</v>
      </c>
    </row>
    <row r="2940" spans="1:6">
      <c r="A2940">
        <v>2988</v>
      </c>
      <c r="B2940" s="38">
        <v>40753</v>
      </c>
      <c r="C2940" t="s">
        <v>3922</v>
      </c>
      <c r="D2940" s="2">
        <v>13859159.355883889</v>
      </c>
      <c r="E2940" s="2">
        <v>1091861.8871778755</v>
      </c>
      <c r="F2940" s="2">
        <v>6886065.1158320131</v>
      </c>
    </row>
    <row r="2941" spans="1:6">
      <c r="A2941">
        <v>2989</v>
      </c>
      <c r="B2941" s="38">
        <v>42230</v>
      </c>
      <c r="C2941" t="s">
        <v>6984</v>
      </c>
      <c r="D2941" s="2">
        <v>13138391.88304604</v>
      </c>
      <c r="E2941" s="2">
        <v>663678.79145336442</v>
      </c>
      <c r="F2941" s="2">
        <v>18046781.898252741</v>
      </c>
    </row>
    <row r="2942" spans="1:6">
      <c r="A2942">
        <v>2990</v>
      </c>
      <c r="B2942" s="38">
        <v>36889</v>
      </c>
      <c r="C2942" t="s">
        <v>3924</v>
      </c>
      <c r="D2942" s="2">
        <v>17994764.367816094</v>
      </c>
      <c r="E2942" s="2">
        <v>861012.10125862074</v>
      </c>
      <c r="F2942" s="2">
        <v>1904171.360086207</v>
      </c>
    </row>
    <row r="2943" spans="1:6">
      <c r="A2943">
        <v>2991</v>
      </c>
      <c r="B2943" s="38">
        <v>40900</v>
      </c>
      <c r="C2943" t="s">
        <v>3926</v>
      </c>
      <c r="D2943" s="2">
        <v>13874512.566911271</v>
      </c>
      <c r="E2943" s="2">
        <v>324318.86579194589</v>
      </c>
      <c r="F2943" s="2">
        <v>543446.51365255774</v>
      </c>
    </row>
    <row r="2944" spans="1:6">
      <c r="A2944">
        <v>2992</v>
      </c>
      <c r="B2944" s="38">
        <v>40347</v>
      </c>
      <c r="C2944" t="s">
        <v>3927</v>
      </c>
      <c r="D2944" s="2">
        <v>14365099.901360311</v>
      </c>
      <c r="E2944" s="2">
        <v>240092.75471291263</v>
      </c>
      <c r="F2944" s="2">
        <v>3997118.8827609937</v>
      </c>
    </row>
    <row r="2945" spans="1:6">
      <c r="A2945">
        <v>2994</v>
      </c>
      <c r="B2945" s="38">
        <v>41348</v>
      </c>
      <c r="C2945" t="s">
        <v>3929</v>
      </c>
      <c r="D2945" s="2">
        <v>13244312.699496936</v>
      </c>
      <c r="E2945" s="2">
        <v>53672968.335820742</v>
      </c>
      <c r="F2945" s="2">
        <v>72245114.162845358</v>
      </c>
    </row>
    <row r="2946" spans="1:6">
      <c r="A2946">
        <v>2995</v>
      </c>
      <c r="B2946" s="38">
        <v>42587</v>
      </c>
      <c r="C2946" t="s">
        <v>3930</v>
      </c>
      <c r="D2946" s="2">
        <v>12700000</v>
      </c>
      <c r="E2946" s="2">
        <v>1022720</v>
      </c>
      <c r="F2946" s="2">
        <v>50012562</v>
      </c>
    </row>
    <row r="2947" spans="1:6">
      <c r="A2947">
        <v>2996</v>
      </c>
      <c r="B2947" s="38">
        <v>37449</v>
      </c>
      <c r="C2947" t="s">
        <v>3931</v>
      </c>
      <c r="D2947" s="2">
        <v>16716615.769017216</v>
      </c>
      <c r="E2947" s="2">
        <v>38029539.93416436</v>
      </c>
      <c r="F2947" s="2">
        <v>44716186.241771244</v>
      </c>
    </row>
    <row r="2948" spans="1:6">
      <c r="A2948">
        <v>2997</v>
      </c>
      <c r="B2948" s="38">
        <v>40424</v>
      </c>
      <c r="C2948" t="s">
        <v>3932</v>
      </c>
      <c r="D2948" s="2">
        <v>13782623.524187531</v>
      </c>
      <c r="E2948" s="2">
        <v>29322416.876281254</v>
      </c>
      <c r="F2948" s="2">
        <v>51129089.756911546</v>
      </c>
    </row>
    <row r="2949" spans="1:6">
      <c r="A2949">
        <v>2998</v>
      </c>
      <c r="B2949" s="38">
        <v>37609</v>
      </c>
      <c r="C2949" t="s">
        <v>3934</v>
      </c>
      <c r="D2949" s="2">
        <v>16642689.331122167</v>
      </c>
      <c r="E2949" s="2">
        <v>28063761.512907684</v>
      </c>
      <c r="F2949" s="2">
        <v>31111957.937302377</v>
      </c>
    </row>
    <row r="2950" spans="1:6">
      <c r="A2950">
        <v>2999</v>
      </c>
      <c r="B2950" s="38">
        <v>29994</v>
      </c>
      <c r="C2950" t="s">
        <v>3935</v>
      </c>
      <c r="D2950" s="2">
        <v>31825184.98942918</v>
      </c>
      <c r="E2950" s="2">
        <v>53363413.594133198</v>
      </c>
      <c r="F2950" s="2">
        <v>53363413.594133198</v>
      </c>
    </row>
    <row r="2951" spans="1:6">
      <c r="A2951">
        <v>3000</v>
      </c>
      <c r="B2951" s="38">
        <v>37582</v>
      </c>
      <c r="C2951" t="s">
        <v>3936</v>
      </c>
      <c r="D2951" s="2">
        <v>16605970.766685052</v>
      </c>
      <c r="E2951" s="2">
        <v>18679657.972145613</v>
      </c>
      <c r="F2951" s="2">
        <v>21512985.974567015</v>
      </c>
    </row>
    <row r="2952" spans="1:6">
      <c r="A2952">
        <v>3001</v>
      </c>
      <c r="B2952" s="38">
        <v>34222</v>
      </c>
      <c r="C2952" t="s">
        <v>3937</v>
      </c>
      <c r="D2952" s="2">
        <v>20748880.082701586</v>
      </c>
      <c r="E2952" s="2">
        <v>20385359.703652654</v>
      </c>
      <c r="F2952" s="2">
        <v>20433463.90723639</v>
      </c>
    </row>
    <row r="2953" spans="1:6">
      <c r="A2953">
        <v>3002</v>
      </c>
      <c r="B2953" s="38">
        <v>40067</v>
      </c>
      <c r="C2953" t="s">
        <v>3938</v>
      </c>
      <c r="D2953" s="2">
        <v>13940252.999273045</v>
      </c>
      <c r="E2953" s="2">
        <v>13343924.663011823</v>
      </c>
      <c r="F2953" s="2">
        <v>29816301.945376422</v>
      </c>
    </row>
    <row r="2954" spans="1:6">
      <c r="A2954">
        <v>3003</v>
      </c>
      <c r="B2954" s="38">
        <v>33877</v>
      </c>
      <c r="C2954" t="s">
        <v>3940</v>
      </c>
      <c r="D2954" s="2">
        <v>21306882.519462135</v>
      </c>
      <c r="E2954" s="2">
        <v>18281693.839235667</v>
      </c>
      <c r="F2954" s="2">
        <v>18281693.839235667</v>
      </c>
    </row>
    <row r="2955" spans="1:6">
      <c r="A2955">
        <v>3004</v>
      </c>
      <c r="B2955" s="38">
        <v>39759</v>
      </c>
      <c r="C2955" t="s">
        <v>3941</v>
      </c>
      <c r="D2955" s="2">
        <v>14172825.70318936</v>
      </c>
      <c r="E2955" s="2">
        <v>10256767.381748851</v>
      </c>
      <c r="F2955" s="2">
        <v>49982910.969796397</v>
      </c>
    </row>
    <row r="2956" spans="1:6">
      <c r="A2956">
        <v>3005</v>
      </c>
      <c r="B2956" s="38">
        <v>30043</v>
      </c>
      <c r="C2956" t="s">
        <v>6985</v>
      </c>
      <c r="D2956" s="2">
        <v>31724578.503688093</v>
      </c>
      <c r="E2956" s="2">
        <v>17765763.962065332</v>
      </c>
      <c r="F2956" s="2">
        <v>53297291.886196002</v>
      </c>
    </row>
    <row r="2957" spans="1:6">
      <c r="A2957">
        <v>3006</v>
      </c>
      <c r="B2957" s="38">
        <v>29000</v>
      </c>
      <c r="C2957" t="s">
        <v>3944</v>
      </c>
      <c r="D2957" s="2">
        <v>42107167.832167834</v>
      </c>
      <c r="E2957" s="2">
        <v>23580013.986013986</v>
      </c>
      <c r="F2957" s="2">
        <v>23580013.986013986</v>
      </c>
    </row>
    <row r="2958" spans="1:6">
      <c r="A2958">
        <v>3007</v>
      </c>
      <c r="B2958" s="38">
        <v>40466</v>
      </c>
      <c r="C2958" t="s">
        <v>3945</v>
      </c>
      <c r="D2958" s="2">
        <v>13765482.760354988</v>
      </c>
      <c r="E2958" s="2">
        <v>7485885.3678507246</v>
      </c>
      <c r="F2958" s="2">
        <v>13024327.143765058</v>
      </c>
    </row>
    <row r="2959" spans="1:6">
      <c r="A2959">
        <v>3008</v>
      </c>
      <c r="B2959" s="38">
        <v>39367</v>
      </c>
      <c r="C2959" t="s">
        <v>3946</v>
      </c>
      <c r="D2959" s="2">
        <v>14409496.209365547</v>
      </c>
      <c r="E2959" s="2">
        <v>6866390.0784929348</v>
      </c>
      <c r="F2959" s="2">
        <v>12999808.278645135</v>
      </c>
    </row>
    <row r="2960" spans="1:6">
      <c r="A2960">
        <v>3009</v>
      </c>
      <c r="B2960" s="38">
        <v>40319</v>
      </c>
      <c r="C2960" t="s">
        <v>3947</v>
      </c>
      <c r="D2960" s="2">
        <v>13799111.276113998</v>
      </c>
      <c r="E2960" s="2">
        <v>4813734.9661469078</v>
      </c>
      <c r="F2960" s="2">
        <v>4813734.9661469078</v>
      </c>
    </row>
    <row r="2961" spans="1:6">
      <c r="A2961">
        <v>3010</v>
      </c>
      <c r="B2961" s="38">
        <v>36791</v>
      </c>
      <c r="C2961" t="s">
        <v>3948</v>
      </c>
      <c r="D2961" s="2">
        <v>17332541.738629822</v>
      </c>
      <c r="E2961" s="2">
        <v>5764790.9028382273</v>
      </c>
      <c r="F2961" s="2">
        <v>63170169.141180202</v>
      </c>
    </row>
    <row r="2962" spans="1:6">
      <c r="A2962">
        <v>3011</v>
      </c>
      <c r="B2962" s="38">
        <v>40529</v>
      </c>
      <c r="C2962" t="s">
        <v>3949</v>
      </c>
      <c r="D2962" s="2">
        <v>13736090.136372553</v>
      </c>
      <c r="E2962" s="2">
        <v>2241585.9560313714</v>
      </c>
      <c r="F2962" s="2">
        <v>2496876.1362083047</v>
      </c>
    </row>
    <row r="2963" spans="1:6">
      <c r="A2963">
        <v>3012</v>
      </c>
      <c r="B2963" s="38">
        <v>35795</v>
      </c>
      <c r="C2963" t="s">
        <v>3951</v>
      </c>
      <c r="D2963" s="2">
        <v>18664987.600743953</v>
      </c>
      <c r="E2963" s="2">
        <v>2408465.7924426533</v>
      </c>
      <c r="F2963" s="2">
        <v>2408465.7924426533</v>
      </c>
    </row>
    <row r="2964" spans="1:6">
      <c r="A2964">
        <v>3013</v>
      </c>
      <c r="B2964" s="38">
        <v>35370</v>
      </c>
      <c r="C2964" t="s">
        <v>3952</v>
      </c>
      <c r="D2964" s="2">
        <v>18982739.596469104</v>
      </c>
      <c r="E2964" s="2">
        <v>1841779.8079886509</v>
      </c>
      <c r="F2964" s="2">
        <v>2145503.6415321566</v>
      </c>
    </row>
    <row r="2965" spans="1:6">
      <c r="A2965">
        <v>3014</v>
      </c>
      <c r="B2965" s="38">
        <v>38233</v>
      </c>
      <c r="C2965" t="s">
        <v>3953</v>
      </c>
      <c r="D2965" s="2">
        <v>15853936.282253817</v>
      </c>
      <c r="E2965" s="2">
        <v>1408065.4484360188</v>
      </c>
      <c r="F2965" s="2">
        <v>88562254.35452342</v>
      </c>
    </row>
    <row r="2966" spans="1:6">
      <c r="A2966">
        <v>3015</v>
      </c>
      <c r="B2966" s="38">
        <v>40284</v>
      </c>
      <c r="C2966" t="s">
        <v>3954</v>
      </c>
      <c r="D2966" s="2">
        <v>13809808.310666075</v>
      </c>
      <c r="E2966" s="2">
        <v>1203602.1292010881</v>
      </c>
      <c r="F2966" s="2">
        <v>4343313.9735102681</v>
      </c>
    </row>
    <row r="2967" spans="1:6">
      <c r="A2967">
        <v>3016</v>
      </c>
      <c r="B2967" s="38">
        <v>41334</v>
      </c>
      <c r="C2967" t="s">
        <v>3955</v>
      </c>
      <c r="D2967" s="2">
        <v>12933899.120602477</v>
      </c>
      <c r="E2967" s="2">
        <v>302717.39156173612</v>
      </c>
      <c r="F2967" s="2">
        <v>9701918.4644782692</v>
      </c>
    </row>
    <row r="2968" spans="1:6">
      <c r="A2968">
        <v>3017</v>
      </c>
      <c r="B2968" s="38">
        <v>41033</v>
      </c>
      <c r="C2968" t="s">
        <v>6845</v>
      </c>
      <c r="D2968" s="2">
        <v>13100374.21404173</v>
      </c>
      <c r="E2968" s="2">
        <v>10491.82770054174</v>
      </c>
      <c r="F2968" s="2">
        <v>1153133.7154276266</v>
      </c>
    </row>
    <row r="2969" spans="1:6">
      <c r="A2969">
        <v>3018</v>
      </c>
      <c r="B2969" s="38">
        <v>32465</v>
      </c>
      <c r="C2969" t="s">
        <v>3957</v>
      </c>
      <c r="D2969" s="2">
        <v>24625867.83042394</v>
      </c>
      <c r="E2969" s="2">
        <v>96286834.89308396</v>
      </c>
      <c r="F2969" s="2">
        <v>164118087.09591022</v>
      </c>
    </row>
    <row r="2970" spans="1:6">
      <c r="A2970">
        <v>3019</v>
      </c>
      <c r="B2970" s="38">
        <v>27565</v>
      </c>
      <c r="C2970" t="s">
        <v>3959</v>
      </c>
      <c r="D2970" s="2">
        <v>53922313.432835825</v>
      </c>
      <c r="E2970" s="2">
        <v>1168316791.0447762</v>
      </c>
      <c r="F2970" s="2">
        <v>2115102744.4029853</v>
      </c>
    </row>
    <row r="2971" spans="1:6">
      <c r="A2971">
        <v>3020</v>
      </c>
      <c r="B2971" s="38">
        <v>27024</v>
      </c>
      <c r="C2971" t="s">
        <v>3961</v>
      </c>
      <c r="D2971" s="2">
        <v>62559220.779220775</v>
      </c>
      <c r="E2971" s="2">
        <v>1054891024.3752813</v>
      </c>
      <c r="F2971" s="2">
        <v>2086425490.686883</v>
      </c>
    </row>
    <row r="2972" spans="1:6">
      <c r="A2972">
        <v>3021</v>
      </c>
      <c r="B2972" s="38">
        <v>41796</v>
      </c>
      <c r="C2972" t="s">
        <v>3962</v>
      </c>
      <c r="D2972" s="2">
        <v>12126372.496779853</v>
      </c>
      <c r="E2972" s="2">
        <v>126187385.88735564</v>
      </c>
      <c r="F2972" s="2">
        <v>310401620.64504522</v>
      </c>
    </row>
    <row r="2973" spans="1:6">
      <c r="A2973">
        <v>3022</v>
      </c>
      <c r="B2973" s="38">
        <v>36350</v>
      </c>
      <c r="C2973" t="s">
        <v>3963</v>
      </c>
      <c r="D2973" s="2">
        <v>17337948.410317939</v>
      </c>
      <c r="E2973" s="2">
        <v>147084965.37878826</v>
      </c>
      <c r="F2973" s="2">
        <v>339134819.22761852</v>
      </c>
    </row>
    <row r="2974" spans="1:6">
      <c r="A2974">
        <v>3023</v>
      </c>
      <c r="B2974" s="38">
        <v>41019</v>
      </c>
      <c r="C2974" t="s">
        <v>3964</v>
      </c>
      <c r="D2974" s="2">
        <v>12561601.147402048</v>
      </c>
      <c r="E2974" s="2">
        <v>95831622.947454199</v>
      </c>
      <c r="F2974" s="2">
        <v>118679666.99564074</v>
      </c>
    </row>
    <row r="2975" spans="1:6">
      <c r="A2975">
        <v>3024</v>
      </c>
      <c r="B2975" s="38">
        <v>41745</v>
      </c>
      <c r="C2975" t="s">
        <v>3966</v>
      </c>
      <c r="D2975" s="2">
        <v>12191384.89572788</v>
      </c>
      <c r="E2975" s="2">
        <v>92843590.220443577</v>
      </c>
      <c r="F2975" s="2">
        <v>102528643.79464045</v>
      </c>
    </row>
    <row r="2976" spans="1:6">
      <c r="A2976">
        <v>3025</v>
      </c>
      <c r="B2976" s="38">
        <v>31758</v>
      </c>
      <c r="C2976" t="s">
        <v>3967</v>
      </c>
      <c r="D2976" s="2">
        <v>26155981.900452487</v>
      </c>
      <c r="E2976" s="2">
        <v>173976376.29195476</v>
      </c>
      <c r="F2976" s="2">
        <v>173976376.29195476</v>
      </c>
    </row>
    <row r="2977" spans="1:6">
      <c r="A2977">
        <v>3026</v>
      </c>
      <c r="B2977" s="38">
        <v>30106</v>
      </c>
      <c r="C2977" t="s">
        <v>3968</v>
      </c>
      <c r="D2977" s="2">
        <v>29796247.422680415</v>
      </c>
      <c r="E2977" s="2">
        <v>195942514.20040208</v>
      </c>
      <c r="F2977" s="2">
        <v>237873375.25773197</v>
      </c>
    </row>
    <row r="2978" spans="1:6">
      <c r="A2978">
        <v>3027</v>
      </c>
      <c r="B2978" s="38">
        <v>37512</v>
      </c>
      <c r="C2978" t="s">
        <v>3969</v>
      </c>
      <c r="D2978" s="2">
        <v>15968154.696132597</v>
      </c>
      <c r="E2978" s="2">
        <v>100841081.88191161</v>
      </c>
      <c r="F2978" s="2">
        <v>102546772.22228177</v>
      </c>
    </row>
    <row r="2979" spans="1:6">
      <c r="A2979">
        <v>3028</v>
      </c>
      <c r="B2979" s="38">
        <v>30470</v>
      </c>
      <c r="C2979" t="s">
        <v>3970</v>
      </c>
      <c r="D2979" s="2">
        <v>29047597.989949752</v>
      </c>
      <c r="E2979" s="2">
        <v>180177014.50212061</v>
      </c>
      <c r="F2979" s="2">
        <v>180177014.50212061</v>
      </c>
    </row>
    <row r="2980" spans="1:6">
      <c r="A2980">
        <v>3029</v>
      </c>
      <c r="B2980" s="38">
        <v>34369</v>
      </c>
      <c r="C2980" t="s">
        <v>3971</v>
      </c>
      <c r="D2980" s="2">
        <v>19701676.891615544</v>
      </c>
      <c r="E2980" s="2">
        <v>118566983.49548739</v>
      </c>
      <c r="F2980" s="2">
        <v>176030207.7626994</v>
      </c>
    </row>
    <row r="2981" spans="1:6">
      <c r="A2981">
        <v>3030</v>
      </c>
      <c r="B2981" s="38">
        <v>40963</v>
      </c>
      <c r="C2981" t="s">
        <v>3972</v>
      </c>
      <c r="D2981" s="2">
        <v>12695238.137071023</v>
      </c>
      <c r="E2981" s="2">
        <v>74069147.109943211</v>
      </c>
      <c r="F2981" s="2">
        <v>87276625.410606906</v>
      </c>
    </row>
    <row r="2982" spans="1:6">
      <c r="A2982">
        <v>3031</v>
      </c>
      <c r="B2982" s="38">
        <v>31086</v>
      </c>
      <c r="C2982" t="s">
        <v>3973</v>
      </c>
      <c r="D2982" s="2">
        <v>27266377.358490568</v>
      </c>
      <c r="E2982" s="2">
        <v>148902995.54083019</v>
      </c>
      <c r="F2982" s="2">
        <v>148902995.54083019</v>
      </c>
    </row>
    <row r="2983" spans="1:6">
      <c r="A2983">
        <v>3032</v>
      </c>
      <c r="B2983" s="38">
        <v>38940</v>
      </c>
      <c r="C2983" t="s">
        <v>3974</v>
      </c>
      <c r="D2983" s="2">
        <v>14174771.94703286</v>
      </c>
      <c r="E2983" s="2">
        <v>77167601.40859735</v>
      </c>
      <c r="F2983" s="2">
        <v>131103832.42236881</v>
      </c>
    </row>
    <row r="2984" spans="1:6">
      <c r="A2984">
        <v>3033</v>
      </c>
      <c r="B2984" s="38">
        <v>40942</v>
      </c>
      <c r="C2984" t="s">
        <v>3975</v>
      </c>
      <c r="D2984" s="2">
        <v>12695238.137071023</v>
      </c>
      <c r="E2984" s="2">
        <v>68316435.364002928</v>
      </c>
      <c r="F2984" s="2">
        <v>130847481.43910077</v>
      </c>
    </row>
    <row r="2985" spans="1:6">
      <c r="A2985">
        <v>3034</v>
      </c>
      <c r="B2985" s="38">
        <v>35419</v>
      </c>
      <c r="C2985" t="s">
        <v>3976</v>
      </c>
      <c r="D2985" s="2">
        <v>18223430.012610342</v>
      </c>
      <c r="E2985" s="2">
        <v>95852790.814993694</v>
      </c>
      <c r="F2985" s="2">
        <v>95852790.814993694</v>
      </c>
    </row>
    <row r="2986" spans="1:6">
      <c r="A2986">
        <v>3035</v>
      </c>
      <c r="B2986" s="38">
        <v>25569</v>
      </c>
      <c r="C2986" t="s">
        <v>3977</v>
      </c>
      <c r="D2986" s="2">
        <v>76461269.841269851</v>
      </c>
      <c r="E2986" s="2">
        <v>398235780.42328048</v>
      </c>
      <c r="F2986" s="2">
        <v>398235780.42328048</v>
      </c>
    </row>
    <row r="2987" spans="1:6">
      <c r="A2987">
        <v>3036</v>
      </c>
      <c r="B2987" s="38">
        <v>40970</v>
      </c>
      <c r="C2987" t="s">
        <v>3978</v>
      </c>
      <c r="D2987" s="2">
        <v>12599550.115086837</v>
      </c>
      <c r="E2987" s="2">
        <v>57466406.329972275</v>
      </c>
      <c r="F2987" s="2">
        <v>108175734.83104903</v>
      </c>
    </row>
    <row r="2988" spans="1:6">
      <c r="A2988">
        <v>3037</v>
      </c>
      <c r="B2988" s="38">
        <v>35789</v>
      </c>
      <c r="C2988" t="s">
        <v>3979</v>
      </c>
      <c r="D2988" s="2">
        <v>17918388.096714195</v>
      </c>
      <c r="E2988" s="2">
        <v>59239926.144984499</v>
      </c>
      <c r="F2988" s="2">
        <v>111583016.92917544</v>
      </c>
    </row>
    <row r="2989" spans="1:6">
      <c r="A2989">
        <v>3038</v>
      </c>
      <c r="B2989" s="38">
        <v>30638</v>
      </c>
      <c r="C2989" t="s">
        <v>3981</v>
      </c>
      <c r="D2989" s="2">
        <v>28559644.268774707</v>
      </c>
      <c r="E2989" s="2">
        <v>92847977.090642303</v>
      </c>
      <c r="F2989" s="2">
        <v>92847977.090642303</v>
      </c>
    </row>
    <row r="2990" spans="1:6">
      <c r="A2990">
        <v>3039</v>
      </c>
      <c r="B2990" s="38">
        <v>39563</v>
      </c>
      <c r="C2990" t="s">
        <v>3982</v>
      </c>
      <c r="D2990" s="2">
        <v>13454034.251453521</v>
      </c>
      <c r="E2990" s="2">
        <v>42726344.315943822</v>
      </c>
      <c r="F2990" s="2">
        <v>48606193.41877266</v>
      </c>
    </row>
    <row r="2991" spans="1:6">
      <c r="A2991">
        <v>3040</v>
      </c>
      <c r="B2991" s="38">
        <v>41600</v>
      </c>
      <c r="C2991" t="s">
        <v>3983</v>
      </c>
      <c r="D2991" s="2">
        <v>12400774.019710902</v>
      </c>
      <c r="E2991" s="2">
        <v>38969410.655586973</v>
      </c>
      <c r="F2991" s="2">
        <v>102268555.03467214</v>
      </c>
    </row>
    <row r="2992" spans="1:6">
      <c r="A2992">
        <v>3041</v>
      </c>
      <c r="B2992" s="38">
        <v>29896</v>
      </c>
      <c r="C2992" t="s">
        <v>3984</v>
      </c>
      <c r="D2992" s="2">
        <v>30845635.00533618</v>
      </c>
      <c r="E2992" s="2">
        <v>96135562.433297753</v>
      </c>
      <c r="F2992" s="2">
        <v>96135562.433297753</v>
      </c>
    </row>
    <row r="2993" spans="1:6">
      <c r="A2993">
        <v>3042</v>
      </c>
      <c r="B2993" s="38">
        <v>37302</v>
      </c>
      <c r="C2993" t="s">
        <v>6986</v>
      </c>
      <c r="D2993" s="2">
        <v>16255545.5568054</v>
      </c>
      <c r="E2993" s="2">
        <v>50376839.217947133</v>
      </c>
      <c r="F2993" s="2">
        <v>77213841.394825652</v>
      </c>
    </row>
    <row r="2994" spans="1:6">
      <c r="A2994">
        <v>3043</v>
      </c>
      <c r="B2994" s="38">
        <v>42209</v>
      </c>
      <c r="C2994" t="s">
        <v>3986</v>
      </c>
      <c r="D2994" s="2">
        <v>12110570.114056334</v>
      </c>
      <c r="E2994" s="2">
        <v>32295160.438593112</v>
      </c>
      <c r="F2994" s="2">
        <v>86300225.397018284</v>
      </c>
    </row>
    <row r="2995" spans="1:6">
      <c r="A2995">
        <v>3044</v>
      </c>
      <c r="B2995" s="38">
        <v>39731</v>
      </c>
      <c r="C2995" t="s">
        <v>3987</v>
      </c>
      <c r="D2995" s="2">
        <v>13345320.053746311</v>
      </c>
      <c r="E2995" s="2">
        <v>35244780.073153161</v>
      </c>
      <c r="F2995" s="2">
        <v>46624960.600915164</v>
      </c>
    </row>
    <row r="2996" spans="1:6">
      <c r="A2996">
        <v>3045</v>
      </c>
      <c r="B2996" s="38">
        <v>37489</v>
      </c>
      <c r="C2996" t="s">
        <v>3989</v>
      </c>
      <c r="D2996" s="2">
        <v>15994665.190924184</v>
      </c>
      <c r="E2996" s="2">
        <v>42115460.944897622</v>
      </c>
      <c r="F2996" s="2">
        <v>69607857.886098519</v>
      </c>
    </row>
    <row r="2997" spans="1:6">
      <c r="A2997">
        <v>3046</v>
      </c>
      <c r="B2997" s="38">
        <v>39479</v>
      </c>
      <c r="C2997" t="s">
        <v>3990</v>
      </c>
      <c r="D2997" s="2">
        <v>13652959.710524201</v>
      </c>
      <c r="E2997" s="2">
        <v>35746517.024847299</v>
      </c>
      <c r="F2997" s="2">
        <v>65508908.813919209</v>
      </c>
    </row>
    <row r="2998" spans="1:6">
      <c r="A2998">
        <v>3047</v>
      </c>
      <c r="B2998" s="38">
        <v>38084</v>
      </c>
      <c r="C2998" t="s">
        <v>3991</v>
      </c>
      <c r="D2998" s="2">
        <v>15373595.744680852</v>
      </c>
      <c r="E2998" s="2">
        <v>39976427.34729787</v>
      </c>
      <c r="F2998" s="2">
        <v>40082498.75227128</v>
      </c>
    </row>
    <row r="2999" spans="1:6">
      <c r="A2999">
        <v>3048</v>
      </c>
      <c r="B2999" s="38">
        <v>37246</v>
      </c>
      <c r="C2999" t="s">
        <v>3992</v>
      </c>
      <c r="D2999" s="2">
        <v>16356740.237691002</v>
      </c>
      <c r="E2999" s="2">
        <v>42466779.773938879</v>
      </c>
      <c r="F2999" s="2">
        <v>42558050.384465195</v>
      </c>
    </row>
    <row r="3000" spans="1:6">
      <c r="A3000">
        <v>3049</v>
      </c>
      <c r="B3000" s="38">
        <v>22196</v>
      </c>
      <c r="C3000" t="s">
        <v>3993</v>
      </c>
      <c r="D3000" s="2">
        <v>96987785.234899327</v>
      </c>
      <c r="E3000" s="2">
        <v>242469463.08724833</v>
      </c>
      <c r="F3000" s="2">
        <v>484938926.17449665</v>
      </c>
    </row>
    <row r="3001" spans="1:6">
      <c r="A3001">
        <v>3050</v>
      </c>
      <c r="B3001" s="38">
        <v>38961</v>
      </c>
      <c r="C3001" t="s">
        <v>3994</v>
      </c>
      <c r="D3001" s="2">
        <v>14244632.824051257</v>
      </c>
      <c r="E3001" s="2">
        <v>33045658.363844261</v>
      </c>
      <c r="F3001" s="2">
        <v>52141199.99664367</v>
      </c>
    </row>
    <row r="3002" spans="1:6">
      <c r="A3002">
        <v>3051</v>
      </c>
      <c r="B3002" s="38">
        <v>33949</v>
      </c>
      <c r="C3002" t="s">
        <v>3995</v>
      </c>
      <c r="D3002" s="2">
        <v>20368118.393234674</v>
      </c>
      <c r="E3002" s="2">
        <v>46306080.376821704</v>
      </c>
      <c r="F3002" s="2">
        <v>46306080.376821704</v>
      </c>
    </row>
    <row r="3003" spans="1:6">
      <c r="A3003">
        <v>3052</v>
      </c>
      <c r="B3003" s="38">
        <v>37554</v>
      </c>
      <c r="C3003" t="s">
        <v>3996</v>
      </c>
      <c r="D3003" s="2">
        <v>15941731.936017649</v>
      </c>
      <c r="E3003" s="2">
        <v>34387644.263651408</v>
      </c>
      <c r="F3003" s="2">
        <v>74569097.114544958</v>
      </c>
    </row>
    <row r="3004" spans="1:6">
      <c r="A3004">
        <v>3053</v>
      </c>
      <c r="B3004" s="38">
        <v>41095</v>
      </c>
      <c r="C3004" t="s">
        <v>3997</v>
      </c>
      <c r="D3004" s="2">
        <v>12615388.644458411</v>
      </c>
      <c r="E3004" s="2">
        <v>26624852.375178955</v>
      </c>
      <c r="F3004" s="2">
        <v>34377395.569117077</v>
      </c>
    </row>
    <row r="3005" spans="1:6">
      <c r="A3005">
        <v>3054</v>
      </c>
      <c r="B3005" s="38">
        <v>41985</v>
      </c>
      <c r="C3005" t="s">
        <v>3998</v>
      </c>
      <c r="D3005" s="2">
        <v>12308723.574604364</v>
      </c>
      <c r="E3005" s="2">
        <v>25968718.312041122</v>
      </c>
      <c r="F3005" s="2">
        <v>26171267.590003919</v>
      </c>
    </row>
    <row r="3006" spans="1:6">
      <c r="A3006">
        <v>3055</v>
      </c>
      <c r="B3006" s="38">
        <v>36049</v>
      </c>
      <c r="C3006" t="s">
        <v>3999</v>
      </c>
      <c r="D3006" s="2">
        <v>17666479.217603914</v>
      </c>
      <c r="E3006" s="2">
        <v>33745769.553753056</v>
      </c>
      <c r="F3006" s="2">
        <v>33745769.553753056</v>
      </c>
    </row>
    <row r="3007" spans="1:6">
      <c r="A3007">
        <v>3056</v>
      </c>
      <c r="B3007" s="38">
        <v>24590</v>
      </c>
      <c r="C3007" t="s">
        <v>6987</v>
      </c>
      <c r="D3007" s="2">
        <v>87318308.157099694</v>
      </c>
      <c r="E3007" s="2">
        <v>165502524.60586101</v>
      </c>
      <c r="F3007" s="2">
        <v>303756512.52126884</v>
      </c>
    </row>
    <row r="3008" spans="1:6">
      <c r="A3008">
        <v>3057</v>
      </c>
      <c r="B3008" s="38">
        <v>29021</v>
      </c>
      <c r="C3008" t="s">
        <v>4002</v>
      </c>
      <c r="D3008" s="2">
        <v>39975601.659751043</v>
      </c>
      <c r="E3008" s="2">
        <v>75531700.678008303</v>
      </c>
      <c r="F3008" s="2">
        <v>75531700.678008303</v>
      </c>
    </row>
    <row r="3009" spans="1:6">
      <c r="A3009">
        <v>3058</v>
      </c>
      <c r="B3009" s="38">
        <v>42034</v>
      </c>
      <c r="C3009" t="s">
        <v>4003</v>
      </c>
      <c r="D3009" s="2">
        <v>12366920.973697837</v>
      </c>
      <c r="E3009" s="2">
        <v>23031577.529012829</v>
      </c>
      <c r="F3009" s="2">
        <v>33234287.332313545</v>
      </c>
    </row>
    <row r="3010" spans="1:6">
      <c r="A3010">
        <v>3059</v>
      </c>
      <c r="B3010" s="38">
        <v>40312</v>
      </c>
      <c r="C3010" t="s">
        <v>4004</v>
      </c>
      <c r="D3010" s="2">
        <v>13247146.825069439</v>
      </c>
      <c r="E3010" s="2">
        <v>23779029.277191099</v>
      </c>
      <c r="F3010" s="2">
        <v>24140347.414702673</v>
      </c>
    </row>
    <row r="3011" spans="1:6">
      <c r="A3011">
        <v>3060</v>
      </c>
      <c r="B3011" s="38">
        <v>36413</v>
      </c>
      <c r="C3011" t="s">
        <v>4005</v>
      </c>
      <c r="D3011" s="2">
        <v>17214032.162001193</v>
      </c>
      <c r="E3011" s="2">
        <v>30315469.941697441</v>
      </c>
      <c r="F3011" s="2">
        <v>30315469.941697441</v>
      </c>
    </row>
    <row r="3012" spans="1:6">
      <c r="A3012">
        <v>3061</v>
      </c>
      <c r="B3012" s="38">
        <v>34712</v>
      </c>
      <c r="C3012" t="s">
        <v>4007</v>
      </c>
      <c r="D3012" s="2">
        <v>19229780.439121757</v>
      </c>
      <c r="E3012" s="2">
        <v>33794970.6023819</v>
      </c>
      <c r="F3012" s="2">
        <v>33794970.6023819</v>
      </c>
    </row>
    <row r="3013" spans="1:6">
      <c r="A3013">
        <v>3062</v>
      </c>
      <c r="B3013" s="38">
        <v>28491</v>
      </c>
      <c r="C3013" t="s">
        <v>4008</v>
      </c>
      <c r="D3013" s="2">
        <v>46243776</v>
      </c>
      <c r="E3013" s="2">
        <v>73219312</v>
      </c>
      <c r="F3013" s="2">
        <v>73219312</v>
      </c>
    </row>
    <row r="3014" spans="1:6">
      <c r="A3014">
        <v>3063</v>
      </c>
      <c r="B3014" s="38">
        <v>38422</v>
      </c>
      <c r="C3014" t="s">
        <v>4009</v>
      </c>
      <c r="D3014" s="2">
        <v>14952074.49560269</v>
      </c>
      <c r="E3014" s="2">
        <v>23377559.751831349</v>
      </c>
      <c r="F3014" s="2">
        <v>36029217.714086913</v>
      </c>
    </row>
    <row r="3015" spans="1:6">
      <c r="A3015">
        <v>3064</v>
      </c>
      <c r="B3015" s="38">
        <v>38779</v>
      </c>
      <c r="C3015" t="s">
        <v>4010</v>
      </c>
      <c r="D3015" s="2">
        <v>14465645.645645645</v>
      </c>
      <c r="E3015" s="2">
        <v>22418546.61024024</v>
      </c>
      <c r="F3015" s="2">
        <v>27700449.283828828</v>
      </c>
    </row>
    <row r="3016" spans="1:6">
      <c r="A3016">
        <v>3065</v>
      </c>
      <c r="B3016" s="38">
        <v>41593</v>
      </c>
      <c r="C3016" t="s">
        <v>4011</v>
      </c>
      <c r="D3016" s="2">
        <v>12400774.019710902</v>
      </c>
      <c r="E3016" s="2">
        <v>18244547.837490186</v>
      </c>
      <c r="F3016" s="2">
        <v>25588335.815059062</v>
      </c>
    </row>
    <row r="3017" spans="1:6">
      <c r="A3017">
        <v>3066</v>
      </c>
      <c r="B3017" s="38">
        <v>37995</v>
      </c>
      <c r="C3017" t="s">
        <v>4012</v>
      </c>
      <c r="D3017" s="2">
        <v>15606025.917926567</v>
      </c>
      <c r="E3017" s="2">
        <v>22526743.098104753</v>
      </c>
      <c r="F3017" s="2">
        <v>22527574.118984882</v>
      </c>
    </row>
    <row r="3018" spans="1:6">
      <c r="A3018">
        <v>3067</v>
      </c>
      <c r="B3018" s="38">
        <v>37169</v>
      </c>
      <c r="C3018" t="s">
        <v>4013</v>
      </c>
      <c r="D3018" s="2">
        <v>16264693.303320205</v>
      </c>
      <c r="E3018" s="2">
        <v>23437939.454096794</v>
      </c>
      <c r="F3018" s="2">
        <v>23437939.454096794</v>
      </c>
    </row>
    <row r="3019" spans="1:6">
      <c r="A3019">
        <v>3068</v>
      </c>
      <c r="B3019" s="38">
        <v>40886</v>
      </c>
      <c r="C3019" t="s">
        <v>4014</v>
      </c>
      <c r="D3019" s="2">
        <v>12807242.369456558</v>
      </c>
      <c r="E3019" s="2">
        <v>17408853.601966575</v>
      </c>
      <c r="F3019" s="2">
        <v>24280776.94028502</v>
      </c>
    </row>
    <row r="3020" spans="1:6">
      <c r="A3020">
        <v>3069</v>
      </c>
      <c r="B3020" s="38">
        <v>41579</v>
      </c>
      <c r="C3020" t="s">
        <v>4015</v>
      </c>
      <c r="D3020" s="2">
        <v>12400774.019710902</v>
      </c>
      <c r="E3020" s="2">
        <v>15835706.78474186</v>
      </c>
      <c r="F3020" s="2">
        <v>92155820.960994393</v>
      </c>
    </row>
    <row r="3021" spans="1:6">
      <c r="A3021">
        <v>3070</v>
      </c>
      <c r="B3021" s="38">
        <v>35648</v>
      </c>
      <c r="C3021" t="s">
        <v>4016</v>
      </c>
      <c r="D3021" s="2">
        <v>17974104.47761194</v>
      </c>
      <c r="E3021" s="2">
        <v>20985310.694272388</v>
      </c>
      <c r="F3021" s="2">
        <v>20985310.694272388</v>
      </c>
    </row>
    <row r="3022" spans="1:6">
      <c r="A3022">
        <v>3071</v>
      </c>
      <c r="B3022" s="38">
        <v>36098</v>
      </c>
      <c r="C3022" t="s">
        <v>4017</v>
      </c>
      <c r="D3022" s="2">
        <v>17623390.243902437</v>
      </c>
      <c r="E3022" s="2">
        <v>18953810.814347561</v>
      </c>
      <c r="F3022" s="2">
        <v>18953810.814347561</v>
      </c>
    </row>
    <row r="3023" spans="1:6">
      <c r="A3023">
        <v>3072</v>
      </c>
      <c r="B3023" s="38">
        <v>39724</v>
      </c>
      <c r="C3023" t="s">
        <v>4018</v>
      </c>
      <c r="D3023" s="2">
        <v>13345320.053746311</v>
      </c>
      <c r="E3023" s="2">
        <v>14231517.144025339</v>
      </c>
      <c r="F3023" s="2">
        <v>19434650.580520194</v>
      </c>
    </row>
    <row r="3024" spans="1:6">
      <c r="A3024">
        <v>3073</v>
      </c>
      <c r="B3024" s="38">
        <v>29665</v>
      </c>
      <c r="C3024" t="s">
        <v>4020</v>
      </c>
      <c r="D3024" s="2">
        <v>32658033.898305085</v>
      </c>
      <c r="E3024" s="2">
        <v>33202334.463276833</v>
      </c>
      <c r="F3024" s="2">
        <v>120290424.85875706</v>
      </c>
    </row>
    <row r="3025" spans="1:6">
      <c r="A3025">
        <v>3074</v>
      </c>
      <c r="B3025" s="38">
        <v>37967</v>
      </c>
      <c r="C3025" t="s">
        <v>4021</v>
      </c>
      <c r="D3025" s="2">
        <v>15682235.48562127</v>
      </c>
      <c r="E3025" s="2">
        <v>15204400.384080304</v>
      </c>
      <c r="F3025" s="2">
        <v>56562624.22059685</v>
      </c>
    </row>
    <row r="3026" spans="1:6">
      <c r="A3026">
        <v>3075</v>
      </c>
      <c r="B3026" s="38">
        <v>29992</v>
      </c>
      <c r="C3026" t="s">
        <v>4022</v>
      </c>
      <c r="D3026" s="2">
        <v>30552177.589852013</v>
      </c>
      <c r="E3026" s="2">
        <v>29247793.103890065</v>
      </c>
      <c r="F3026" s="2">
        <v>216335735.4911311</v>
      </c>
    </row>
    <row r="3027" spans="1:6">
      <c r="A3027">
        <v>3076</v>
      </c>
      <c r="B3027" s="38">
        <v>38324</v>
      </c>
      <c r="C3027" t="s">
        <v>4023</v>
      </c>
      <c r="D3027" s="2">
        <v>15187787.703625854</v>
      </c>
      <c r="E3027" s="2">
        <v>13985540.148092486</v>
      </c>
      <c r="F3027" s="2">
        <v>117533156.83176564</v>
      </c>
    </row>
    <row r="3028" spans="1:6">
      <c r="A3028">
        <v>3077</v>
      </c>
      <c r="B3028" s="38">
        <v>37337</v>
      </c>
      <c r="C3028" t="s">
        <v>4024</v>
      </c>
      <c r="D3028" s="2">
        <v>16164630.872483222</v>
      </c>
      <c r="E3028" s="2">
        <v>13738273.978736019</v>
      </c>
      <c r="F3028" s="2">
        <v>16860009.045671143</v>
      </c>
    </row>
    <row r="3029" spans="1:6">
      <c r="A3029">
        <v>3078</v>
      </c>
      <c r="B3029" s="38">
        <v>39787</v>
      </c>
      <c r="C3029" t="s">
        <v>4025</v>
      </c>
      <c r="D3029" s="2">
        <v>13748102.060619898</v>
      </c>
      <c r="E3029" s="2">
        <v>9389439.29925129</v>
      </c>
      <c r="F3029" s="2">
        <v>10245218.553893868</v>
      </c>
    </row>
    <row r="3030" spans="1:6">
      <c r="A3030">
        <v>3079</v>
      </c>
      <c r="B3030" s="38">
        <v>41166</v>
      </c>
      <c r="C3030" t="s">
        <v>4026</v>
      </c>
      <c r="D3030" s="2">
        <v>12489838.250355434</v>
      </c>
      <c r="E3030" s="2">
        <v>8242849.855976698</v>
      </c>
      <c r="F3030" s="2">
        <v>37293317.480408974</v>
      </c>
    </row>
    <row r="3031" spans="1:6">
      <c r="A3031">
        <v>3080</v>
      </c>
      <c r="B3031" s="38">
        <v>22213</v>
      </c>
      <c r="C3031" t="s">
        <v>6988</v>
      </c>
      <c r="D3031" s="2">
        <v>96987785.234899327</v>
      </c>
      <c r="E3031" s="2">
        <v>63850291.946308732</v>
      </c>
      <c r="F3031" s="2">
        <v>63850291.946308732</v>
      </c>
    </row>
    <row r="3032" spans="1:6">
      <c r="A3032">
        <v>3081</v>
      </c>
      <c r="B3032" s="38">
        <v>36658</v>
      </c>
      <c r="C3032" t="s">
        <v>4028</v>
      </c>
      <c r="D3032" s="2">
        <v>16852688.046647232</v>
      </c>
      <c r="E3032" s="2">
        <v>9806410.6474635582</v>
      </c>
      <c r="F3032" s="2">
        <v>9806410.6474635582</v>
      </c>
    </row>
    <row r="3033" spans="1:6">
      <c r="A3033">
        <v>3082</v>
      </c>
      <c r="B3033" s="38">
        <v>39010</v>
      </c>
      <c r="C3033" t="s">
        <v>4029</v>
      </c>
      <c r="D3033" s="2">
        <v>14322279.484638257</v>
      </c>
      <c r="E3033" s="2">
        <v>8187569.7720515365</v>
      </c>
      <c r="F3033" s="2">
        <v>10391650.425931616</v>
      </c>
    </row>
    <row r="3034" spans="1:6">
      <c r="A3034">
        <v>3083</v>
      </c>
      <c r="B3034" s="38">
        <v>34215</v>
      </c>
      <c r="C3034" t="s">
        <v>4030</v>
      </c>
      <c r="D3034" s="2">
        <v>19918924.879393525</v>
      </c>
      <c r="E3034" s="2">
        <v>11172156.464741558</v>
      </c>
      <c r="F3034" s="2">
        <v>77568572.729386643</v>
      </c>
    </row>
    <row r="3035" spans="1:6">
      <c r="A3035">
        <v>3084</v>
      </c>
      <c r="B3035" s="38">
        <v>41061</v>
      </c>
      <c r="C3035" t="s">
        <v>4031</v>
      </c>
      <c r="D3035" s="2">
        <v>12594828.262404239</v>
      </c>
      <c r="E3035" s="2">
        <v>5950091.8000549069</v>
      </c>
      <c r="F3035" s="2">
        <v>10523246.653339319</v>
      </c>
    </row>
    <row r="3036" spans="1:6">
      <c r="A3036">
        <v>3085</v>
      </c>
      <c r="B3036" s="38">
        <v>39038</v>
      </c>
      <c r="C3036" t="s">
        <v>4032</v>
      </c>
      <c r="D3036" s="2">
        <v>14343602.977667494</v>
      </c>
      <c r="E3036" s="2">
        <v>6633824.339052109</v>
      </c>
      <c r="F3036" s="2">
        <v>6633824.339052109</v>
      </c>
    </row>
    <row r="3037" spans="1:6">
      <c r="A3037">
        <v>3086</v>
      </c>
      <c r="B3037" s="38">
        <v>36119</v>
      </c>
      <c r="C3037" t="s">
        <v>4033</v>
      </c>
      <c r="D3037" s="2">
        <v>17623390.243902437</v>
      </c>
      <c r="E3037" s="2">
        <v>7458600.5913414629</v>
      </c>
      <c r="F3037" s="2">
        <v>9105418.2926829271</v>
      </c>
    </row>
    <row r="3038" spans="1:6">
      <c r="A3038">
        <v>3087</v>
      </c>
      <c r="B3038" s="38">
        <v>37792</v>
      </c>
      <c r="C3038" t="s">
        <v>4034</v>
      </c>
      <c r="D3038" s="2">
        <v>15733456.722917803</v>
      </c>
      <c r="E3038" s="2">
        <v>6453557.1453347858</v>
      </c>
      <c r="F3038" s="2">
        <v>6453557.1453347858</v>
      </c>
    </row>
    <row r="3039" spans="1:6">
      <c r="A3039">
        <v>3088</v>
      </c>
      <c r="B3039" s="38">
        <v>31569</v>
      </c>
      <c r="C3039" t="s">
        <v>4035</v>
      </c>
      <c r="D3039" s="2">
        <v>26394849.315068495</v>
      </c>
      <c r="E3039" s="2">
        <v>10744161.986657534</v>
      </c>
      <c r="F3039" s="2">
        <v>10964119.064283105</v>
      </c>
    </row>
    <row r="3040" spans="1:6">
      <c r="A3040">
        <v>3089</v>
      </c>
      <c r="B3040" s="38">
        <v>35146</v>
      </c>
      <c r="C3040" t="s">
        <v>4037</v>
      </c>
      <c r="D3040" s="2">
        <v>18562851.637764934</v>
      </c>
      <c r="E3040" s="2">
        <v>7550348.636307002</v>
      </c>
      <c r="F3040" s="2">
        <v>7550348.636307002</v>
      </c>
    </row>
    <row r="3041" spans="1:6">
      <c r="A3041">
        <v>3090</v>
      </c>
      <c r="B3041" s="38">
        <v>37916</v>
      </c>
      <c r="C3041" t="s">
        <v>4039</v>
      </c>
      <c r="D3041" s="2">
        <v>15622897.297297297</v>
      </c>
      <c r="E3041" s="2">
        <v>6141692.9141351348</v>
      </c>
      <c r="F3041" s="2">
        <v>30846949.838043243</v>
      </c>
    </row>
    <row r="3042" spans="1:6">
      <c r="A3042">
        <v>3091</v>
      </c>
      <c r="B3042" s="38">
        <v>39500</v>
      </c>
      <c r="C3042" t="s">
        <v>4040</v>
      </c>
      <c r="D3042" s="2">
        <v>13652959.710524201</v>
      </c>
      <c r="E3042" s="2">
        <v>4494433.7355604582</v>
      </c>
      <c r="F3042" s="2">
        <v>6025402.683966876</v>
      </c>
    </row>
    <row r="3043" spans="1:6">
      <c r="A3043">
        <v>3092</v>
      </c>
      <c r="B3043" s="38">
        <v>39857</v>
      </c>
      <c r="C3043" t="s">
        <v>4041</v>
      </c>
      <c r="D3043" s="2">
        <v>13620788.621679319</v>
      </c>
      <c r="E3043" s="2">
        <v>3574360.5397067764</v>
      </c>
      <c r="F3043" s="2">
        <v>18557228.023554027</v>
      </c>
    </row>
    <row r="3044" spans="1:6">
      <c r="A3044">
        <v>3093</v>
      </c>
      <c r="B3044" s="38">
        <v>41593</v>
      </c>
      <c r="C3044" t="s">
        <v>4042</v>
      </c>
      <c r="D3044" s="2">
        <v>12400774.019710902</v>
      </c>
      <c r="E3044" s="2">
        <v>2980194.3149324879</v>
      </c>
      <c r="F3044" s="2">
        <v>30536022.468389194</v>
      </c>
    </row>
    <row r="3045" spans="1:6">
      <c r="A3045">
        <v>3094</v>
      </c>
      <c r="B3045" s="38">
        <v>37302</v>
      </c>
      <c r="C3045" t="s">
        <v>4043</v>
      </c>
      <c r="D3045" s="2">
        <v>16255545.5568054</v>
      </c>
      <c r="E3045" s="2">
        <v>3151417.9143475816</v>
      </c>
      <c r="F3045" s="2">
        <v>3151417.9143475816</v>
      </c>
    </row>
    <row r="3046" spans="1:6">
      <c r="A3046">
        <v>3095</v>
      </c>
      <c r="B3046" s="38">
        <v>39150</v>
      </c>
      <c r="C3046" t="s">
        <v>4044</v>
      </c>
      <c r="D3046" s="2">
        <v>14074545.171218202</v>
      </c>
      <c r="E3046" s="2">
        <v>2582588.7272536913</v>
      </c>
      <c r="F3046" s="2">
        <v>108629822.61580604</v>
      </c>
    </row>
    <row r="3047" spans="1:6">
      <c r="A3047">
        <v>3096</v>
      </c>
      <c r="B3047" s="38">
        <v>29903</v>
      </c>
      <c r="C3047" t="s">
        <v>4046</v>
      </c>
      <c r="D3047" s="2">
        <v>30845635.00533618</v>
      </c>
      <c r="E3047" s="2">
        <v>5408689.5612806827</v>
      </c>
      <c r="F3047" s="2">
        <v>5408689.5612806827</v>
      </c>
    </row>
    <row r="3048" spans="1:6">
      <c r="A3048">
        <v>3097</v>
      </c>
      <c r="B3048" s="38">
        <v>36238</v>
      </c>
      <c r="C3048" t="s">
        <v>4048</v>
      </c>
      <c r="D3048" s="2">
        <v>17516581.81818182</v>
      </c>
      <c r="E3048" s="2">
        <v>3010525.286775758</v>
      </c>
      <c r="F3048" s="2">
        <v>3010525.286775758</v>
      </c>
    </row>
    <row r="3049" spans="1:6">
      <c r="A3049">
        <v>3098</v>
      </c>
      <c r="B3049" s="38">
        <v>37421</v>
      </c>
      <c r="C3049" t="s">
        <v>4049</v>
      </c>
      <c r="D3049" s="2">
        <v>16065792.106725959</v>
      </c>
      <c r="E3049" s="2">
        <v>2382133.9035686492</v>
      </c>
      <c r="F3049" s="2">
        <v>2382133.9035686492</v>
      </c>
    </row>
    <row r="3050" spans="1:6">
      <c r="A3050">
        <v>3099</v>
      </c>
      <c r="B3050" s="38">
        <v>41334</v>
      </c>
      <c r="C3050" t="s">
        <v>4050</v>
      </c>
      <c r="D3050" s="2">
        <v>12416543.155778378</v>
      </c>
      <c r="E3050" s="2">
        <v>1762243.7551820874</v>
      </c>
      <c r="F3050" s="2">
        <v>12498604.089494918</v>
      </c>
    </row>
    <row r="3051" spans="1:6">
      <c r="A3051">
        <v>3100</v>
      </c>
      <c r="B3051" s="38">
        <v>39514</v>
      </c>
      <c r="C3051" t="s">
        <v>4051</v>
      </c>
      <c r="D3051" s="2">
        <v>13535629.987636283</v>
      </c>
      <c r="E3051" s="2">
        <v>1699847.2766756585</v>
      </c>
      <c r="F3051" s="2">
        <v>1699847.2766756585</v>
      </c>
    </row>
    <row r="3052" spans="1:6">
      <c r="A3052">
        <v>3101</v>
      </c>
      <c r="B3052" s="38">
        <v>38569</v>
      </c>
      <c r="C3052">
        <v>2046</v>
      </c>
      <c r="D3052" s="2">
        <v>14716069.246435845</v>
      </c>
      <c r="E3052" s="2">
        <v>1768795.4903971488</v>
      </c>
      <c r="F3052" s="2">
        <v>23652997.070799392</v>
      </c>
    </row>
    <row r="3053" spans="1:6">
      <c r="A3053">
        <v>3102</v>
      </c>
      <c r="B3053" s="38">
        <v>40613</v>
      </c>
      <c r="C3053" t="s">
        <v>6846</v>
      </c>
      <c r="D3053" s="2">
        <v>12933614.359167125</v>
      </c>
      <c r="E3053" s="2">
        <v>1280636.9149896854</v>
      </c>
      <c r="F3053" s="2">
        <v>1280636.9149896854</v>
      </c>
    </row>
    <row r="3054" spans="1:6">
      <c r="A3054">
        <v>3103</v>
      </c>
      <c r="B3054" s="38">
        <v>38625</v>
      </c>
      <c r="C3054" t="s">
        <v>4052</v>
      </c>
      <c r="D3054" s="2">
        <v>14538410.462776659</v>
      </c>
      <c r="E3054" s="2">
        <v>1054115.9313430584</v>
      </c>
      <c r="F3054" s="2">
        <v>1205222.1120221326</v>
      </c>
    </row>
    <row r="3055" spans="1:6">
      <c r="A3055">
        <v>3104</v>
      </c>
      <c r="B3055" s="38">
        <v>41019</v>
      </c>
      <c r="C3055" t="s">
        <v>4053</v>
      </c>
      <c r="D3055" s="2">
        <v>12561601.147402048</v>
      </c>
      <c r="E3055" s="2">
        <v>830480.9494578091</v>
      </c>
      <c r="F3055" s="2">
        <v>1256522.3075732882</v>
      </c>
    </row>
    <row r="3056" spans="1:6">
      <c r="A3056">
        <v>3105</v>
      </c>
      <c r="B3056" s="38">
        <v>40333</v>
      </c>
      <c r="C3056" t="s">
        <v>4054</v>
      </c>
      <c r="D3056" s="2">
        <v>13260092.216640286</v>
      </c>
      <c r="E3056" s="2">
        <v>608275.79022320092</v>
      </c>
      <c r="F3056" s="2">
        <v>616091.50957722566</v>
      </c>
    </row>
    <row r="3057" spans="1:6">
      <c r="A3057">
        <v>3106</v>
      </c>
      <c r="B3057" s="38">
        <v>37092</v>
      </c>
      <c r="C3057" t="s">
        <v>4055</v>
      </c>
      <c r="D3057" s="2">
        <v>16283019.718309861</v>
      </c>
      <c r="E3057" s="2">
        <v>611419.24891267612</v>
      </c>
      <c r="F3057" s="2">
        <v>611419.24891267612</v>
      </c>
    </row>
    <row r="3058" spans="1:6">
      <c r="A3058">
        <v>3107</v>
      </c>
      <c r="B3058" s="38">
        <v>37533</v>
      </c>
      <c r="C3058" t="s">
        <v>4056</v>
      </c>
      <c r="D3058" s="2">
        <v>15941731.936017649</v>
      </c>
      <c r="E3058" s="2">
        <v>503028.06646442361</v>
      </c>
      <c r="F3058" s="2">
        <v>503028.06646442361</v>
      </c>
    </row>
    <row r="3059" spans="1:6">
      <c r="A3059">
        <v>3108</v>
      </c>
      <c r="B3059" s="38">
        <v>39556</v>
      </c>
      <c r="C3059" t="s">
        <v>4057</v>
      </c>
      <c r="D3059" s="2">
        <v>13454034.251453521</v>
      </c>
      <c r="E3059" s="2">
        <v>340206.55826890044</v>
      </c>
      <c r="F3059" s="2">
        <v>8076276.2528546751</v>
      </c>
    </row>
    <row r="3060" spans="1:6">
      <c r="A3060">
        <v>3109</v>
      </c>
      <c r="B3060" s="38">
        <v>35734</v>
      </c>
      <c r="C3060" t="s">
        <v>4058</v>
      </c>
      <c r="D3060" s="2">
        <v>17885123.762376238</v>
      </c>
      <c r="E3060" s="2">
        <v>328154.76036509901</v>
      </c>
      <c r="F3060" s="2">
        <v>328154.76036509901</v>
      </c>
    </row>
    <row r="3061" spans="1:6">
      <c r="A3061">
        <v>3110</v>
      </c>
      <c r="B3061" s="38">
        <v>39353</v>
      </c>
      <c r="C3061" t="s">
        <v>4059</v>
      </c>
      <c r="D3061" s="2">
        <v>13862708.043551248</v>
      </c>
      <c r="E3061" s="2">
        <v>247451.64902873037</v>
      </c>
      <c r="F3061" s="2">
        <v>1748304.666717828</v>
      </c>
    </row>
    <row r="3062" spans="1:6">
      <c r="A3062">
        <v>3111</v>
      </c>
      <c r="B3062" s="38">
        <v>38723</v>
      </c>
      <c r="C3062" t="s">
        <v>4060</v>
      </c>
      <c r="D3062" s="2">
        <v>14575068.078668684</v>
      </c>
      <c r="E3062" s="2">
        <v>239100.34806354009</v>
      </c>
      <c r="F3062" s="2">
        <v>239100.34806354009</v>
      </c>
    </row>
    <row r="3063" spans="1:6">
      <c r="A3063">
        <v>3112</v>
      </c>
      <c r="B3063" s="38">
        <v>40424</v>
      </c>
      <c r="C3063" t="s">
        <v>4061</v>
      </c>
      <c r="D3063" s="2">
        <v>13231318.583220031</v>
      </c>
      <c r="E3063" s="2">
        <v>210538.946515961</v>
      </c>
      <c r="F3063" s="2">
        <v>342852.13234816131</v>
      </c>
    </row>
    <row r="3064" spans="1:6">
      <c r="A3064">
        <v>3113</v>
      </c>
      <c r="B3064" s="38">
        <v>36420</v>
      </c>
      <c r="C3064" t="s">
        <v>4062</v>
      </c>
      <c r="D3064" s="2">
        <v>17214032.162001193</v>
      </c>
      <c r="E3064" s="2">
        <v>255753.17933889219</v>
      </c>
      <c r="F3064" s="2">
        <v>255753.17933889219</v>
      </c>
    </row>
    <row r="3065" spans="1:6">
      <c r="A3065">
        <v>3114</v>
      </c>
      <c r="B3065" s="38">
        <v>36959</v>
      </c>
      <c r="C3065" t="s">
        <v>4063</v>
      </c>
      <c r="D3065" s="2">
        <v>16403155.505107835</v>
      </c>
      <c r="E3065" s="2">
        <v>199609.99934165724</v>
      </c>
      <c r="F3065" s="2">
        <v>850603.39880249731</v>
      </c>
    </row>
    <row r="3066" spans="1:6">
      <c r="A3066">
        <v>3115</v>
      </c>
      <c r="B3066" s="38">
        <v>40124</v>
      </c>
      <c r="C3066" t="s">
        <v>4064</v>
      </c>
      <c r="D3066" s="2">
        <v>13360310.636527527</v>
      </c>
      <c r="E3066" s="2">
        <v>136451.07924929506</v>
      </c>
      <c r="F3066" s="2">
        <v>22403635.47346184</v>
      </c>
    </row>
    <row r="3067" spans="1:6">
      <c r="A3067">
        <v>3116</v>
      </c>
      <c r="B3067" s="38">
        <v>42286</v>
      </c>
      <c r="C3067" t="s">
        <v>4065</v>
      </c>
      <c r="D3067" s="2">
        <v>12152120.350827035</v>
      </c>
      <c r="E3067" s="2">
        <v>17705.63935115499</v>
      </c>
      <c r="F3067" s="2">
        <v>6636258.7461129008</v>
      </c>
    </row>
    <row r="3068" spans="1:6">
      <c r="A3068">
        <v>3117</v>
      </c>
      <c r="B3068" s="38">
        <v>40774</v>
      </c>
      <c r="C3068" t="s">
        <v>4066</v>
      </c>
      <c r="D3068" s="2">
        <v>12757889.161093824</v>
      </c>
      <c r="E3068" s="2">
        <v>18582.928720563246</v>
      </c>
      <c r="F3068" s="2">
        <v>93337.780259992505</v>
      </c>
    </row>
    <row r="3069" spans="1:6">
      <c r="A3069">
        <v>3118</v>
      </c>
      <c r="B3069" s="38">
        <v>42319</v>
      </c>
      <c r="C3069" t="s">
        <v>4067</v>
      </c>
      <c r="D3069" s="2">
        <v>12177823.844675904</v>
      </c>
      <c r="E3069" s="2">
        <v>14832.58944281525</v>
      </c>
      <c r="F3069" s="2">
        <v>14832.58944281525</v>
      </c>
    </row>
    <row r="3070" spans="1:6">
      <c r="A3070">
        <v>3119</v>
      </c>
      <c r="B3070" s="38">
        <v>40908</v>
      </c>
      <c r="C3070" t="s">
        <v>4068</v>
      </c>
      <c r="D3070" s="2">
        <v>12807242.369456558</v>
      </c>
      <c r="E3070" s="2">
        <v>0</v>
      </c>
      <c r="F3070" s="2">
        <v>1951396.8290261975</v>
      </c>
    </row>
    <row r="3071" spans="1:6">
      <c r="A3071">
        <v>3120</v>
      </c>
      <c r="B3071" s="38">
        <v>39969</v>
      </c>
      <c r="C3071" t="s">
        <v>6989</v>
      </c>
      <c r="D3071" s="2">
        <v>13399767.261802655</v>
      </c>
      <c r="E3071" s="2">
        <v>0</v>
      </c>
      <c r="F3071" s="2">
        <v>1809031.11259058</v>
      </c>
    </row>
    <row r="3072" spans="1:6">
      <c r="A3072">
        <v>3121</v>
      </c>
      <c r="B3072" s="38">
        <v>40071</v>
      </c>
      <c r="C3072" t="s">
        <v>4070</v>
      </c>
      <c r="D3072" s="2">
        <v>13382642.879302124</v>
      </c>
      <c r="E3072" s="2">
        <v>0</v>
      </c>
      <c r="F3072" s="2">
        <v>1778963.6397075509</v>
      </c>
    </row>
    <row r="3073" spans="1:6">
      <c r="A3073">
        <v>3126</v>
      </c>
      <c r="B3073" s="38">
        <v>36504</v>
      </c>
      <c r="C3073" t="s">
        <v>4076</v>
      </c>
      <c r="D3073" s="2">
        <v>17030010.101010099</v>
      </c>
      <c r="E3073" s="2">
        <v>117202.24682709447</v>
      </c>
      <c r="F3073" s="2">
        <v>117202.24682709447</v>
      </c>
    </row>
    <row r="3074" spans="1:6">
      <c r="A3074">
        <v>3127</v>
      </c>
      <c r="B3074" s="38">
        <v>35874</v>
      </c>
      <c r="C3074" t="s">
        <v>4077</v>
      </c>
      <c r="D3074" s="2">
        <v>17670472.8729963</v>
      </c>
      <c r="E3074" s="2">
        <v>72546.94308261406</v>
      </c>
      <c r="F3074" s="2">
        <v>72546.94308261406</v>
      </c>
    </row>
    <row r="3075" spans="1:6">
      <c r="A3075">
        <v>3128</v>
      </c>
      <c r="B3075" s="38">
        <v>32619</v>
      </c>
      <c r="C3075" t="s">
        <v>4079</v>
      </c>
      <c r="D3075" s="2">
        <v>22500483.346872464</v>
      </c>
      <c r="E3075" s="2">
        <v>112442113.48242892</v>
      </c>
      <c r="F3075" s="2">
        <v>112442113.48242892</v>
      </c>
    </row>
    <row r="3076" spans="1:6">
      <c r="A3076">
        <v>3129</v>
      </c>
      <c r="B3076" s="38">
        <v>42391</v>
      </c>
      <c r="C3076" t="s">
        <v>4080</v>
      </c>
      <c r="D3076" s="2">
        <v>11691103.597899677</v>
      </c>
      <c r="E3076" s="2">
        <v>36184588.822152153</v>
      </c>
      <c r="F3076" s="2">
        <v>101590873.53106587</v>
      </c>
    </row>
    <row r="3077" spans="1:6">
      <c r="A3077">
        <v>3131</v>
      </c>
      <c r="B3077" s="38">
        <v>40095</v>
      </c>
      <c r="C3077" t="s">
        <v>4083</v>
      </c>
      <c r="D3077" s="2">
        <v>12701278.119318891</v>
      </c>
      <c r="E3077" s="2">
        <v>16712.208051735386</v>
      </c>
      <c r="F3077" s="2">
        <v>33235277.36006606</v>
      </c>
    </row>
    <row r="3078" spans="1:6">
      <c r="A3078">
        <v>3132</v>
      </c>
      <c r="B3078" s="38">
        <v>28270</v>
      </c>
      <c r="C3078" t="s">
        <v>4085</v>
      </c>
      <c r="D3078" s="2">
        <v>43936699.834162526</v>
      </c>
      <c r="E3078" s="2">
        <v>1841339187.0641959</v>
      </c>
      <c r="F3078" s="2">
        <v>3141865502.1554065</v>
      </c>
    </row>
    <row r="3079" spans="1:6">
      <c r="A3079">
        <v>3133</v>
      </c>
      <c r="B3079" s="38">
        <v>30841</v>
      </c>
      <c r="C3079" t="s">
        <v>4086</v>
      </c>
      <c r="D3079" s="2">
        <v>25548534.23336548</v>
      </c>
      <c r="E3079" s="2">
        <v>344135177.0060463</v>
      </c>
      <c r="F3079" s="2">
        <v>344135177.0060463</v>
      </c>
    </row>
    <row r="3080" spans="1:6">
      <c r="A3080">
        <v>3134</v>
      </c>
      <c r="B3080" s="38">
        <v>24098</v>
      </c>
      <c r="C3080" t="s">
        <v>4088</v>
      </c>
      <c r="D3080" s="2">
        <v>83313930.81761007</v>
      </c>
      <c r="E3080" s="2">
        <v>846174151.35220134</v>
      </c>
      <c r="F3080" s="2">
        <v>847223096.46317613</v>
      </c>
    </row>
    <row r="3081" spans="1:6">
      <c r="A3081">
        <v>3135</v>
      </c>
      <c r="B3081" s="38">
        <v>40522</v>
      </c>
      <c r="C3081" t="s">
        <v>4089</v>
      </c>
      <c r="D3081" s="2">
        <v>12087759.320007846</v>
      </c>
      <c r="E3081" s="2">
        <v>102874533.91372804</v>
      </c>
      <c r="F3081" s="2">
        <v>142044785.02486095</v>
      </c>
    </row>
    <row r="3082" spans="1:6">
      <c r="A3082">
        <v>3136</v>
      </c>
      <c r="B3082" s="38">
        <v>39745</v>
      </c>
      <c r="C3082" t="s">
        <v>4090</v>
      </c>
      <c r="D3082" s="2">
        <v>12233210.049267452</v>
      </c>
      <c r="E3082" s="2">
        <v>100712032.53336288</v>
      </c>
      <c r="F3082" s="2">
        <v>305155067.00576711</v>
      </c>
    </row>
    <row r="3083" spans="1:6">
      <c r="A3083">
        <v>3137</v>
      </c>
      <c r="B3083" s="38">
        <v>38982</v>
      </c>
      <c r="C3083" t="s">
        <v>4091</v>
      </c>
      <c r="D3083" s="2">
        <v>13057580.088713653</v>
      </c>
      <c r="E3083" s="2">
        <v>86392169.153947756</v>
      </c>
      <c r="F3083" s="2">
        <v>101230328.34566782</v>
      </c>
    </row>
    <row r="3084" spans="1:6">
      <c r="A3084">
        <v>3138</v>
      </c>
      <c r="B3084" s="38">
        <v>33676</v>
      </c>
      <c r="C3084" t="s">
        <v>4093</v>
      </c>
      <c r="D3084" s="2">
        <v>19019260.588657573</v>
      </c>
      <c r="E3084" s="2">
        <v>91515785.357530504</v>
      </c>
      <c r="F3084" s="2">
        <v>91515785.357530504</v>
      </c>
    </row>
    <row r="3085" spans="1:6">
      <c r="A3085">
        <v>3139</v>
      </c>
      <c r="B3085" s="38">
        <v>41873</v>
      </c>
      <c r="C3085" t="s">
        <v>4094</v>
      </c>
      <c r="D3085" s="2">
        <v>11138787.985806299</v>
      </c>
      <c r="E3085" s="2">
        <v>51111688.617623568</v>
      </c>
      <c r="F3085" s="2">
        <v>79344796.819072366</v>
      </c>
    </row>
    <row r="3086" spans="1:6">
      <c r="A3086">
        <v>3140</v>
      </c>
      <c r="B3086" s="38">
        <v>32605</v>
      </c>
      <c r="C3086" t="s">
        <v>4095</v>
      </c>
      <c r="D3086" s="2">
        <v>21522201.462225832</v>
      </c>
      <c r="E3086" s="2">
        <v>97423285.418862715</v>
      </c>
      <c r="F3086" s="2">
        <v>97423285.418862715</v>
      </c>
    </row>
    <row r="3087" spans="1:6">
      <c r="A3087">
        <v>3141</v>
      </c>
      <c r="B3087" s="38">
        <v>37715</v>
      </c>
      <c r="C3087" t="s">
        <v>4096</v>
      </c>
      <c r="D3087" s="2">
        <v>14414488.574537542</v>
      </c>
      <c r="E3087" s="2">
        <v>61020739.166681178</v>
      </c>
      <c r="F3087" s="2">
        <v>128206573.44240479</v>
      </c>
    </row>
    <row r="3088" spans="1:6">
      <c r="A3088">
        <v>3142</v>
      </c>
      <c r="B3088" s="38">
        <v>37281</v>
      </c>
      <c r="C3088" t="s">
        <v>4097</v>
      </c>
      <c r="D3088" s="2">
        <v>14959813.664596274</v>
      </c>
      <c r="E3088" s="2">
        <v>56068115.470677584</v>
      </c>
      <c r="F3088" s="2">
        <v>62642064.147346139</v>
      </c>
    </row>
    <row r="3089" spans="1:6">
      <c r="A3089">
        <v>3143</v>
      </c>
      <c r="B3089" s="38">
        <v>35062</v>
      </c>
      <c r="C3089" t="s">
        <v>4098</v>
      </c>
      <c r="D3089" s="2">
        <v>17259824.104234528</v>
      </c>
      <c r="E3089" s="2">
        <v>61801599.434866458</v>
      </c>
      <c r="F3089" s="2">
        <v>130371759.71097721</v>
      </c>
    </row>
    <row r="3090" spans="1:6">
      <c r="A3090">
        <v>3144</v>
      </c>
      <c r="B3090" s="38">
        <v>42312</v>
      </c>
      <c r="C3090" t="s">
        <v>4099</v>
      </c>
      <c r="D3090" s="2">
        <v>11163005.190952912</v>
      </c>
      <c r="E3090" s="2">
        <v>38890634.458232217</v>
      </c>
      <c r="F3090" s="2">
        <v>62996025.837938622</v>
      </c>
    </row>
    <row r="3091" spans="1:6">
      <c r="A3091">
        <v>3145</v>
      </c>
      <c r="B3091" s="38">
        <v>36224</v>
      </c>
      <c r="C3091" t="s">
        <v>4100</v>
      </c>
      <c r="D3091" s="2">
        <v>16056866.666666668</v>
      </c>
      <c r="E3091" s="2">
        <v>55805019.721060611</v>
      </c>
      <c r="F3091" s="2">
        <v>110651832.78635152</v>
      </c>
    </row>
    <row r="3092" spans="1:6">
      <c r="A3092">
        <v>3146</v>
      </c>
      <c r="B3092" s="38">
        <v>39738</v>
      </c>
      <c r="C3092" t="s">
        <v>4101</v>
      </c>
      <c r="D3092" s="2">
        <v>12233210.049267452</v>
      </c>
      <c r="E3092" s="2">
        <v>42004575.03098724</v>
      </c>
      <c r="F3092" s="2">
        <v>44466631.997612812</v>
      </c>
    </row>
    <row r="3093" spans="1:6">
      <c r="A3093">
        <v>3147</v>
      </c>
      <c r="B3093" s="38">
        <v>42095</v>
      </c>
      <c r="C3093" t="s">
        <v>4102</v>
      </c>
      <c r="D3093" s="2">
        <v>11197777.674461855</v>
      </c>
      <c r="E3093" s="2">
        <v>33906660.076454259</v>
      </c>
      <c r="F3093" s="2">
        <v>57778637.321856819</v>
      </c>
    </row>
    <row r="3094" spans="1:6">
      <c r="A3094">
        <v>3148</v>
      </c>
      <c r="B3094" s="38">
        <v>29749</v>
      </c>
      <c r="C3094" t="s">
        <v>4103</v>
      </c>
      <c r="D3094" s="2">
        <v>29242637.969094925</v>
      </c>
      <c r="E3094" s="2">
        <v>84197529.977924943</v>
      </c>
      <c r="F3094" s="2">
        <v>84197529.977924943</v>
      </c>
    </row>
    <row r="3095" spans="1:6">
      <c r="A3095">
        <v>3149</v>
      </c>
      <c r="B3095" s="38">
        <v>40109</v>
      </c>
      <c r="C3095" t="s">
        <v>4104</v>
      </c>
      <c r="D3095" s="2">
        <v>12255619.237939281</v>
      </c>
      <c r="E3095" s="2">
        <v>30854403.836097274</v>
      </c>
      <c r="F3095" s="2">
        <v>77714443.622152224</v>
      </c>
    </row>
    <row r="3096" spans="1:6">
      <c r="A3096">
        <v>3150</v>
      </c>
      <c r="B3096" s="38">
        <v>37176</v>
      </c>
      <c r="C3096" t="s">
        <v>4105</v>
      </c>
      <c r="D3096" s="2">
        <v>14909302.194710188</v>
      </c>
      <c r="E3096" s="2">
        <v>32500112.86947665</v>
      </c>
      <c r="F3096" s="2">
        <v>34042142.689133376</v>
      </c>
    </row>
    <row r="3097" spans="1:6">
      <c r="A3097">
        <v>3151</v>
      </c>
      <c r="B3097" s="38">
        <v>33823</v>
      </c>
      <c r="C3097" t="s">
        <v>4106</v>
      </c>
      <c r="D3097" s="2">
        <v>18803286.018452805</v>
      </c>
      <c r="E3097" s="2">
        <v>36190676.052767918</v>
      </c>
      <c r="F3097" s="2">
        <v>36190676.052767918</v>
      </c>
    </row>
    <row r="3098" spans="1:6">
      <c r="A3098">
        <v>3152</v>
      </c>
      <c r="B3098" s="38">
        <v>28593</v>
      </c>
      <c r="C3098" t="s">
        <v>4108</v>
      </c>
      <c r="D3098" s="2">
        <v>41461392.801251963</v>
      </c>
      <c r="E3098" s="2">
        <v>76850274.628482014</v>
      </c>
      <c r="F3098" s="2">
        <v>76850274.628482014</v>
      </c>
    </row>
    <row r="3099" spans="1:6">
      <c r="A3099">
        <v>3153</v>
      </c>
      <c r="B3099" s="38">
        <v>27395</v>
      </c>
      <c r="C3099" t="s">
        <v>4109</v>
      </c>
      <c r="D3099" s="2">
        <v>50851880.998080619</v>
      </c>
      <c r="E3099" s="2">
        <v>92457965.451055661</v>
      </c>
      <c r="F3099" s="2">
        <v>93243553.046103641</v>
      </c>
    </row>
    <row r="3100" spans="1:6">
      <c r="A3100">
        <v>3154</v>
      </c>
      <c r="B3100" s="38">
        <v>41285</v>
      </c>
      <c r="C3100" t="s">
        <v>4110</v>
      </c>
      <c r="D3100" s="2">
        <v>11505050.373458399</v>
      </c>
      <c r="E3100" s="2">
        <v>19232633.960921485</v>
      </c>
      <c r="F3100" s="2">
        <v>58758316.100204103</v>
      </c>
    </row>
    <row r="3101" spans="1:6">
      <c r="A3101">
        <v>3155</v>
      </c>
      <c r="B3101" s="38">
        <v>37216</v>
      </c>
      <c r="C3101" t="s">
        <v>4111</v>
      </c>
      <c r="D3101" s="2">
        <v>14934515.219842166</v>
      </c>
      <c r="E3101" s="2">
        <v>18880477.531465616</v>
      </c>
      <c r="F3101" s="2">
        <v>20075238.749052987</v>
      </c>
    </row>
    <row r="3102" spans="1:6">
      <c r="A3102">
        <v>3156</v>
      </c>
      <c r="B3102" s="38">
        <v>36812</v>
      </c>
      <c r="C3102" t="s">
        <v>4112</v>
      </c>
      <c r="D3102" s="2">
        <v>15226339.080459772</v>
      </c>
      <c r="E3102" s="2">
        <v>18815425.286298852</v>
      </c>
      <c r="F3102" s="2">
        <v>18990669.375413794</v>
      </c>
    </row>
    <row r="3103" spans="1:6">
      <c r="A3103">
        <v>3157</v>
      </c>
      <c r="B3103" s="38">
        <v>36980</v>
      </c>
      <c r="C3103" t="s">
        <v>4113</v>
      </c>
      <c r="D3103" s="2">
        <v>15036225.879682181</v>
      </c>
      <c r="E3103" s="2">
        <v>18533842.022514191</v>
      </c>
      <c r="F3103" s="2">
        <v>18533842.022514191</v>
      </c>
    </row>
    <row r="3104" spans="1:6">
      <c r="A3104">
        <v>3158</v>
      </c>
      <c r="B3104" s="38">
        <v>41614</v>
      </c>
      <c r="C3104" t="s">
        <v>4114</v>
      </c>
      <c r="D3104" s="2">
        <v>11368351.720024545</v>
      </c>
      <c r="E3104" s="2">
        <v>13691845.415672243</v>
      </c>
      <c r="F3104" s="2">
        <v>34046401.699603952</v>
      </c>
    </row>
    <row r="3105" spans="1:6">
      <c r="A3105">
        <v>3159</v>
      </c>
      <c r="B3105" s="38">
        <v>37358</v>
      </c>
      <c r="C3105" t="s">
        <v>4115</v>
      </c>
      <c r="D3105" s="2">
        <v>14735166.852057843</v>
      </c>
      <c r="E3105" s="2">
        <v>17562239.889566183</v>
      </c>
      <c r="F3105" s="2">
        <v>26720590.822246943</v>
      </c>
    </row>
    <row r="3106" spans="1:6">
      <c r="A3106">
        <v>3160</v>
      </c>
      <c r="B3106" s="38">
        <v>34019</v>
      </c>
      <c r="C3106" t="s">
        <v>4117</v>
      </c>
      <c r="D3106" s="2">
        <v>18514206.848357793</v>
      </c>
      <c r="E3106" s="2">
        <v>19360770.639608666</v>
      </c>
      <c r="F3106" s="2">
        <v>36191867.774479389</v>
      </c>
    </row>
    <row r="3107" spans="1:6">
      <c r="A3107">
        <v>3161</v>
      </c>
      <c r="B3107" s="38">
        <v>38303</v>
      </c>
      <c r="C3107" t="s">
        <v>4118</v>
      </c>
      <c r="D3107" s="2">
        <v>13871115.183246074</v>
      </c>
      <c r="E3107" s="2">
        <v>12880776.826654451</v>
      </c>
      <c r="F3107" s="2">
        <v>16394345.434696335</v>
      </c>
    </row>
    <row r="3108" spans="1:6">
      <c r="A3108">
        <v>3162</v>
      </c>
      <c r="B3108" s="38">
        <v>34328</v>
      </c>
      <c r="C3108" t="s">
        <v>4119</v>
      </c>
      <c r="D3108" s="2">
        <v>18171351.165980794</v>
      </c>
      <c r="E3108" s="2">
        <v>15148652.623744855</v>
      </c>
      <c r="F3108" s="2">
        <v>15148652.623744855</v>
      </c>
    </row>
    <row r="3109" spans="1:6">
      <c r="A3109">
        <v>3163</v>
      </c>
      <c r="B3109" s="38">
        <v>37288</v>
      </c>
      <c r="C3109" t="s">
        <v>4120</v>
      </c>
      <c r="D3109" s="2">
        <v>14900916.76040495</v>
      </c>
      <c r="E3109" s="2">
        <v>6521513.5552980881</v>
      </c>
      <c r="F3109" s="2">
        <v>6521513.5552980881</v>
      </c>
    </row>
    <row r="3110" spans="1:6">
      <c r="A3110">
        <v>3164</v>
      </c>
      <c r="B3110" s="38">
        <v>37890</v>
      </c>
      <c r="C3110" t="s">
        <v>4121</v>
      </c>
      <c r="D3110" s="2">
        <v>14305523.758099353</v>
      </c>
      <c r="E3110" s="2">
        <v>5290555.929865011</v>
      </c>
      <c r="F3110" s="2">
        <v>5506787.8229751624</v>
      </c>
    </row>
    <row r="3111" spans="1:6">
      <c r="A3111">
        <v>3165</v>
      </c>
      <c r="B3111" s="38">
        <v>38270</v>
      </c>
      <c r="C3111" t="s">
        <v>4122</v>
      </c>
      <c r="D3111" s="2">
        <v>13878381.351492928</v>
      </c>
      <c r="E3111" s="2">
        <v>4736068.2897747513</v>
      </c>
      <c r="F3111" s="2">
        <v>16848172.018412784</v>
      </c>
    </row>
    <row r="3112" spans="1:6">
      <c r="A3112">
        <v>3166</v>
      </c>
      <c r="B3112" s="38">
        <v>37652</v>
      </c>
      <c r="C3112" t="s">
        <v>4123</v>
      </c>
      <c r="D3112" s="2">
        <v>14581084.204733079</v>
      </c>
      <c r="E3112" s="2">
        <v>4044555.4843863519</v>
      </c>
      <c r="F3112" s="2">
        <v>32012836.649146952</v>
      </c>
    </row>
    <row r="3113" spans="1:6">
      <c r="A3113">
        <v>3167</v>
      </c>
      <c r="B3113" s="38">
        <v>35047</v>
      </c>
      <c r="C3113" t="s">
        <v>4125</v>
      </c>
      <c r="D3113" s="2">
        <v>17259824.104234528</v>
      </c>
      <c r="E3113" s="2">
        <v>4463043.7477980461</v>
      </c>
      <c r="F3113" s="2">
        <v>4463043.7477980461</v>
      </c>
    </row>
    <row r="3114" spans="1:6">
      <c r="A3114">
        <v>3168</v>
      </c>
      <c r="B3114" s="38">
        <v>34831</v>
      </c>
      <c r="C3114" t="s">
        <v>4126</v>
      </c>
      <c r="D3114" s="2">
        <v>17407247.043363996</v>
      </c>
      <c r="E3114" s="2">
        <v>4421529.3677266762</v>
      </c>
      <c r="F3114" s="2">
        <v>4421529.3677266762</v>
      </c>
    </row>
    <row r="3115" spans="1:6">
      <c r="A3115">
        <v>3169</v>
      </c>
      <c r="B3115" s="38">
        <v>25569</v>
      </c>
      <c r="C3115" t="s">
        <v>4127</v>
      </c>
      <c r="D3115" s="2">
        <v>70089497.354497358</v>
      </c>
      <c r="E3115" s="2">
        <v>14017899.470899472</v>
      </c>
      <c r="F3115" s="2">
        <v>14017899.470899472</v>
      </c>
    </row>
    <row r="3116" spans="1:6">
      <c r="A3116">
        <v>3170</v>
      </c>
      <c r="B3116" s="38">
        <v>33239</v>
      </c>
      <c r="C3116" t="s">
        <v>4128</v>
      </c>
      <c r="D3116" s="2">
        <v>19683380.386329867</v>
      </c>
      <c r="E3116" s="2">
        <v>3578796.4338781578</v>
      </c>
      <c r="F3116" s="2">
        <v>3578796.4338781578</v>
      </c>
    </row>
    <row r="3117" spans="1:6">
      <c r="A3117">
        <v>3171</v>
      </c>
      <c r="B3117" s="38">
        <v>39332</v>
      </c>
      <c r="C3117" t="s">
        <v>4129</v>
      </c>
      <c r="D3117" s="2">
        <v>12707482.373255311</v>
      </c>
      <c r="E3117" s="2">
        <v>636531.65478440211</v>
      </c>
      <c r="F3117" s="2">
        <v>3732824.1023694179</v>
      </c>
    </row>
    <row r="3118" spans="1:6">
      <c r="A3118">
        <v>3172</v>
      </c>
      <c r="B3118" s="38">
        <v>39031</v>
      </c>
      <c r="C3118" t="s">
        <v>4130</v>
      </c>
      <c r="D3118" s="2">
        <v>13148302.729528537</v>
      </c>
      <c r="E3118" s="2">
        <v>425488.63872952852</v>
      </c>
      <c r="F3118" s="2">
        <v>7872634.7115235738</v>
      </c>
    </row>
    <row r="3119" spans="1:6">
      <c r="A3119">
        <v>3173</v>
      </c>
      <c r="B3119" s="38">
        <v>40781</v>
      </c>
      <c r="C3119" t="s">
        <v>4131</v>
      </c>
      <c r="D3119" s="2">
        <v>11694731.731002672</v>
      </c>
      <c r="E3119" s="2">
        <v>244157.29329272331</v>
      </c>
      <c r="F3119" s="2">
        <v>244157.29329272331</v>
      </c>
    </row>
    <row r="3120" spans="1:6">
      <c r="A3120">
        <v>3174</v>
      </c>
      <c r="B3120" s="38">
        <v>41229</v>
      </c>
      <c r="C3120" t="s">
        <v>4132</v>
      </c>
      <c r="D3120" s="2">
        <v>11507998.835901156</v>
      </c>
      <c r="E3120" s="2">
        <v>64456.301479882379</v>
      </c>
      <c r="F3120" s="2">
        <v>26476144.298152648</v>
      </c>
    </row>
    <row r="3121" spans="1:6">
      <c r="A3121">
        <v>3175</v>
      </c>
      <c r="B3121" s="38">
        <v>42132</v>
      </c>
      <c r="C3121" t="s">
        <v>4133</v>
      </c>
      <c r="D3121" s="2">
        <v>11140989.466159249</v>
      </c>
      <c r="E3121" s="2">
        <v>0</v>
      </c>
      <c r="F3121" s="2">
        <v>75005378.713450104</v>
      </c>
    </row>
    <row r="3122" spans="1:6">
      <c r="A3122">
        <v>3176</v>
      </c>
      <c r="B3122" s="38">
        <v>41033</v>
      </c>
      <c r="C3122" t="s">
        <v>4134</v>
      </c>
      <c r="D3122" s="2">
        <v>11528329.308356723</v>
      </c>
      <c r="E3122" s="2">
        <v>0</v>
      </c>
      <c r="F3122" s="2">
        <v>10932530.577281727</v>
      </c>
    </row>
    <row r="3123" spans="1:6">
      <c r="A3123">
        <v>3177</v>
      </c>
      <c r="B3123" s="38">
        <v>42405</v>
      </c>
      <c r="C3123" t="s">
        <v>4135</v>
      </c>
      <c r="D3123" s="2">
        <v>11173598.019492982</v>
      </c>
      <c r="E3123" s="2">
        <v>0</v>
      </c>
      <c r="F3123" s="2">
        <v>2119909.8684666678</v>
      </c>
    </row>
    <row r="3124" spans="1:6">
      <c r="A3124">
        <v>3178</v>
      </c>
      <c r="B3124" s="38">
        <v>39745</v>
      </c>
      <c r="C3124" t="s">
        <v>4136</v>
      </c>
      <c r="D3124" s="2">
        <v>12010788.04837168</v>
      </c>
      <c r="E3124" s="2">
        <v>63108649.526750788</v>
      </c>
      <c r="F3124" s="2">
        <v>131462276.74102496</v>
      </c>
    </row>
    <row r="3125" spans="1:6">
      <c r="A3125">
        <v>3179</v>
      </c>
      <c r="B3125" s="38">
        <v>41054</v>
      </c>
      <c r="C3125" t="s">
        <v>4137</v>
      </c>
      <c r="D3125" s="2">
        <v>11318723.320932055</v>
      </c>
      <c r="E3125" s="2">
        <v>13815425.127572179</v>
      </c>
      <c r="F3125" s="2">
        <v>508161466.8641516</v>
      </c>
    </row>
    <row r="3126" spans="1:6">
      <c r="A3126">
        <v>3180</v>
      </c>
      <c r="B3126" s="38">
        <v>39199</v>
      </c>
      <c r="C3126" t="s">
        <v>4139</v>
      </c>
      <c r="D3126" s="2">
        <v>12585334.275180709</v>
      </c>
      <c r="E3126" s="2">
        <v>465982.48931712843</v>
      </c>
      <c r="F3126" s="2">
        <v>3335747.5108715636</v>
      </c>
    </row>
    <row r="3127" spans="1:6">
      <c r="A3127">
        <v>3181</v>
      </c>
      <c r="B3127" s="38">
        <v>38940</v>
      </c>
      <c r="C3127" t="s">
        <v>4140</v>
      </c>
      <c r="D3127" s="2">
        <v>12698233.20255027</v>
      </c>
      <c r="E3127" s="2">
        <v>3869054.7958754292</v>
      </c>
      <c r="F3127" s="2">
        <v>38479122.966547325</v>
      </c>
    </row>
    <row r="3128" spans="1:6">
      <c r="A3128">
        <v>3182</v>
      </c>
      <c r="B3128" s="38">
        <v>30106</v>
      </c>
      <c r="C3128" t="s">
        <v>6990</v>
      </c>
      <c r="D3128" s="2">
        <v>26568320.618556704</v>
      </c>
      <c r="E3128" s="2">
        <v>185496585.50728866</v>
      </c>
      <c r="F3128" s="2">
        <v>302198554.57945365</v>
      </c>
    </row>
    <row r="3129" spans="1:6">
      <c r="A3129">
        <v>3183</v>
      </c>
      <c r="B3129" s="38">
        <v>36329</v>
      </c>
      <c r="C3129" t="s">
        <v>4141</v>
      </c>
      <c r="D3129" s="2">
        <v>15506179.903730448</v>
      </c>
      <c r="E3129" s="2">
        <v>26872027.17702768</v>
      </c>
      <c r="F3129" s="2">
        <v>45418880.560162462</v>
      </c>
    </row>
    <row r="3130" spans="1:6">
      <c r="A3130">
        <v>3184</v>
      </c>
      <c r="B3130" s="38">
        <v>38346</v>
      </c>
      <c r="C3130" t="s">
        <v>4142</v>
      </c>
      <c r="D3130" s="2">
        <v>13415879.138202837</v>
      </c>
      <c r="E3130" s="2">
        <v>28051137.656468734</v>
      </c>
      <c r="F3130" s="2">
        <v>43549976.314860746</v>
      </c>
    </row>
    <row r="3131" spans="1:6">
      <c r="A3131">
        <v>3185</v>
      </c>
      <c r="B3131" s="38">
        <v>41614</v>
      </c>
      <c r="C3131" t="s">
        <v>4143</v>
      </c>
      <c r="D3131" s="2">
        <v>10954957.112023653</v>
      </c>
      <c r="E3131" s="2">
        <v>24890.489347733743</v>
      </c>
      <c r="F3131" s="2">
        <v>270116.17081386322</v>
      </c>
    </row>
    <row r="3132" spans="1:6">
      <c r="A3132">
        <v>3186</v>
      </c>
      <c r="B3132" s="38">
        <v>30113</v>
      </c>
      <c r="C3132" t="s">
        <v>4144</v>
      </c>
      <c r="D3132" s="2">
        <v>26071716.494845364</v>
      </c>
      <c r="E3132" s="2">
        <v>1080388476.933629</v>
      </c>
      <c r="F3132" s="2">
        <v>1968949254.2585361</v>
      </c>
    </row>
    <row r="3133" spans="1:6">
      <c r="A3133">
        <v>3187</v>
      </c>
      <c r="B3133" s="38">
        <v>24930</v>
      </c>
      <c r="C3133" t="s">
        <v>4145</v>
      </c>
      <c r="D3133" s="2">
        <v>73516177.325581402</v>
      </c>
      <c r="E3133" s="2">
        <v>396987357.55813956</v>
      </c>
      <c r="F3133" s="2">
        <v>481005845.93023258</v>
      </c>
    </row>
    <row r="3134" spans="1:6">
      <c r="A3134">
        <v>3188</v>
      </c>
      <c r="B3134" s="38">
        <v>39192</v>
      </c>
      <c r="C3134" t="s">
        <v>4146</v>
      </c>
      <c r="D3134" s="2">
        <v>12235741.65642569</v>
      </c>
      <c r="E3134" s="2">
        <v>12880108.440697484</v>
      </c>
      <c r="F3134" s="2">
        <v>16477933.884762393</v>
      </c>
    </row>
    <row r="3135" spans="1:6">
      <c r="A3135">
        <v>3189</v>
      </c>
      <c r="B3135" s="38">
        <v>34699</v>
      </c>
      <c r="C3135" t="s">
        <v>4148</v>
      </c>
      <c r="D3135" s="2">
        <v>16893496.993987978</v>
      </c>
      <c r="E3135" s="2">
        <v>201384.96430861726</v>
      </c>
      <c r="F3135" s="2">
        <v>201384.96430861726</v>
      </c>
    </row>
    <row r="3136" spans="1:6">
      <c r="A3136">
        <v>3190</v>
      </c>
      <c r="B3136" s="38">
        <v>38037</v>
      </c>
      <c r="C3136" t="s">
        <v>4149</v>
      </c>
      <c r="D3136" s="2">
        <v>13452584.317937702</v>
      </c>
      <c r="E3136" s="2">
        <v>2082814.4762728252</v>
      </c>
      <c r="F3136" s="2">
        <v>2082814.4762728252</v>
      </c>
    </row>
    <row r="3137" spans="1:6">
      <c r="A3137">
        <v>3191</v>
      </c>
      <c r="B3137" s="38">
        <v>37197</v>
      </c>
      <c r="C3137" t="s">
        <v>4150</v>
      </c>
      <c r="D3137" s="2">
        <v>14052021.138669673</v>
      </c>
      <c r="E3137" s="2">
        <v>45077337.411685459</v>
      </c>
      <c r="F3137" s="2">
        <v>236510668.86602592</v>
      </c>
    </row>
    <row r="3138" spans="1:6">
      <c r="A3138">
        <v>3192</v>
      </c>
      <c r="B3138" s="38">
        <v>30365</v>
      </c>
      <c r="C3138" t="s">
        <v>4152</v>
      </c>
      <c r="D3138" s="2">
        <v>24847960.163432077</v>
      </c>
      <c r="E3138" s="2">
        <v>24955268.908621043</v>
      </c>
      <c r="F3138" s="2">
        <v>24955268.908621043</v>
      </c>
    </row>
    <row r="3139" spans="1:6">
      <c r="A3139">
        <v>3193</v>
      </c>
      <c r="B3139" s="38">
        <v>40298</v>
      </c>
      <c r="C3139" t="s">
        <v>4153</v>
      </c>
      <c r="D3139" s="2">
        <v>11158325.115018189</v>
      </c>
      <c r="E3139" s="2">
        <v>1307687.2068309109</v>
      </c>
      <c r="F3139" s="2">
        <v>20688529.06944209</v>
      </c>
    </row>
    <row r="3140" spans="1:6">
      <c r="A3140">
        <v>3194</v>
      </c>
      <c r="B3140" s="38">
        <v>39318</v>
      </c>
      <c r="C3140" t="s">
        <v>4154</v>
      </c>
      <c r="D3140" s="2">
        <v>11699934.589283224</v>
      </c>
      <c r="E3140" s="2">
        <v>1235507.300581482</v>
      </c>
      <c r="F3140" s="2">
        <v>1235507.300581482</v>
      </c>
    </row>
    <row r="3141" spans="1:6">
      <c r="A3141">
        <v>3195</v>
      </c>
      <c r="B3141" s="38">
        <v>35769</v>
      </c>
      <c r="C3141" t="s">
        <v>4155</v>
      </c>
      <c r="D3141" s="2">
        <v>14931990.080595164</v>
      </c>
      <c r="E3141" s="2">
        <v>206708667.82427153</v>
      </c>
      <c r="F3141" s="2">
        <v>337363581.02947921</v>
      </c>
    </row>
    <row r="3142" spans="1:6">
      <c r="A3142">
        <v>3196</v>
      </c>
      <c r="B3142" s="38">
        <v>38282</v>
      </c>
      <c r="C3142" t="s">
        <v>4156</v>
      </c>
      <c r="D3142" s="2">
        <v>12616710.319539025</v>
      </c>
      <c r="E3142" s="2">
        <v>139237210.14031431</v>
      </c>
      <c r="F3142" s="2">
        <v>236287157.62752751</v>
      </c>
    </row>
    <row r="3143" spans="1:6">
      <c r="A3143">
        <v>3197</v>
      </c>
      <c r="B3143" s="38">
        <v>42608</v>
      </c>
      <c r="C3143" t="s">
        <v>4190</v>
      </c>
      <c r="D3143" s="2">
        <v>10000000</v>
      </c>
      <c r="E3143" s="2">
        <v>86951001</v>
      </c>
      <c r="F3143" s="2">
        <v>140851001</v>
      </c>
    </row>
    <row r="3144" spans="1:6">
      <c r="A3144">
        <v>3198</v>
      </c>
      <c r="B3144" s="38">
        <v>29763</v>
      </c>
      <c r="C3144" t="s">
        <v>4157</v>
      </c>
      <c r="D3144" s="2">
        <v>26584216.335540839</v>
      </c>
      <c r="E3144" s="2">
        <v>226763365.34216335</v>
      </c>
      <c r="F3144" s="2">
        <v>226763365.34216335</v>
      </c>
    </row>
    <row r="3145" spans="1:6">
      <c r="A3145">
        <v>3199</v>
      </c>
      <c r="B3145" s="38">
        <v>39017</v>
      </c>
      <c r="C3145" t="s">
        <v>4158</v>
      </c>
      <c r="D3145" s="2">
        <v>11935232.903865214</v>
      </c>
      <c r="E3145" s="2">
        <v>95766785.884895936</v>
      </c>
      <c r="F3145" s="2">
        <v>195590795.45686325</v>
      </c>
    </row>
    <row r="3146" spans="1:6">
      <c r="A3146">
        <v>3200</v>
      </c>
      <c r="B3146" s="38">
        <v>42552</v>
      </c>
      <c r="C3146" t="s">
        <v>4159</v>
      </c>
      <c r="D3146" s="2">
        <v>10008560.256309034</v>
      </c>
      <c r="E3146" s="2">
        <v>79110102.354569137</v>
      </c>
      <c r="F3146" s="2">
        <v>117843230.5464851</v>
      </c>
    </row>
    <row r="3147" spans="1:6">
      <c r="A3147">
        <v>3201</v>
      </c>
      <c r="B3147" s="38">
        <v>36763</v>
      </c>
      <c r="C3147" t="s">
        <v>4160</v>
      </c>
      <c r="D3147" s="2">
        <v>13938252.314814813</v>
      </c>
      <c r="E3147" s="2">
        <v>95272902.651331007</v>
      </c>
      <c r="F3147" s="2">
        <v>126076440.26707175</v>
      </c>
    </row>
    <row r="3148" spans="1:6">
      <c r="A3148">
        <v>3202</v>
      </c>
      <c r="B3148" s="38">
        <v>36189</v>
      </c>
      <c r="C3148" t="s">
        <v>4162</v>
      </c>
      <c r="D3148" s="2">
        <v>14659342.665855141</v>
      </c>
      <c r="E3148" s="2">
        <v>93036283.446536809</v>
      </c>
      <c r="F3148" s="2">
        <v>93036283.446536809</v>
      </c>
    </row>
    <row r="3149" spans="1:6">
      <c r="A3149">
        <v>3203</v>
      </c>
      <c r="B3149" s="38">
        <v>39381</v>
      </c>
      <c r="C3149" t="s">
        <v>4164</v>
      </c>
      <c r="D3149" s="2">
        <v>11527596.967492437</v>
      </c>
      <c r="E3149" s="2">
        <v>72969798.316398323</v>
      </c>
      <c r="F3149" s="2">
        <v>156498303.68621013</v>
      </c>
    </row>
    <row r="3150" spans="1:6">
      <c r="A3150">
        <v>3204</v>
      </c>
      <c r="B3150" s="38">
        <v>38772</v>
      </c>
      <c r="C3150" t="s">
        <v>4165</v>
      </c>
      <c r="D3150" s="2">
        <v>12121439.355812784</v>
      </c>
      <c r="E3150" s="2">
        <v>76677728.348364368</v>
      </c>
      <c r="F3150" s="2">
        <v>76753585.527996987</v>
      </c>
    </row>
    <row r="3151" spans="1:6">
      <c r="A3151">
        <v>3205</v>
      </c>
      <c r="B3151" s="38">
        <v>38359</v>
      </c>
      <c r="C3151" t="s">
        <v>4166</v>
      </c>
      <c r="D3151" s="2">
        <v>12629942.317776615</v>
      </c>
      <c r="E3151" s="2">
        <v>70846853.115259588</v>
      </c>
      <c r="F3151" s="2">
        <v>116314645.4592554</v>
      </c>
    </row>
    <row r="3152" spans="1:6">
      <c r="A3152">
        <v>3206</v>
      </c>
      <c r="B3152" s="38">
        <v>31702</v>
      </c>
      <c r="C3152" t="s">
        <v>4168</v>
      </c>
      <c r="D3152" s="2">
        <v>21836174.070716228</v>
      </c>
      <c r="E3152" s="2">
        <v>114187905.06799638</v>
      </c>
      <c r="F3152" s="2">
        <v>114187905.06799638</v>
      </c>
    </row>
    <row r="3153" spans="1:6">
      <c r="A3153">
        <v>3207</v>
      </c>
      <c r="B3153" s="38">
        <v>42160</v>
      </c>
      <c r="C3153" t="s">
        <v>4169</v>
      </c>
      <c r="D3153" s="2">
        <v>10092818.411149941</v>
      </c>
      <c r="E3153" s="2">
        <v>52703242.358610108</v>
      </c>
      <c r="F3153" s="2">
        <v>121798562.14321272</v>
      </c>
    </row>
    <row r="3154" spans="1:6">
      <c r="A3154">
        <v>3208</v>
      </c>
      <c r="B3154" s="38">
        <v>33879</v>
      </c>
      <c r="C3154" t="s">
        <v>4170</v>
      </c>
      <c r="D3154" s="2">
        <v>16985401.974612128</v>
      </c>
      <c r="E3154" s="2">
        <v>86204884.509598017</v>
      </c>
      <c r="F3154" s="2">
        <v>86204884.509598017</v>
      </c>
    </row>
    <row r="3155" spans="1:6">
      <c r="A3155">
        <v>3209</v>
      </c>
      <c r="B3155" s="38">
        <v>40123</v>
      </c>
      <c r="C3155" t="s">
        <v>4171</v>
      </c>
      <c r="D3155" s="2">
        <v>11133592.197106272</v>
      </c>
      <c r="E3155" s="2">
        <v>52958628.044986822</v>
      </c>
      <c r="F3155" s="2">
        <v>76513216.425572038</v>
      </c>
    </row>
    <row r="3156" spans="1:6">
      <c r="A3156">
        <v>3210</v>
      </c>
      <c r="B3156" s="38">
        <v>41033</v>
      </c>
      <c r="C3156" t="s">
        <v>4172</v>
      </c>
      <c r="D3156" s="2">
        <v>10480299.371233383</v>
      </c>
      <c r="E3156" s="2">
        <v>48611442.264721625</v>
      </c>
      <c r="F3156" s="2">
        <v>141106520.16770011</v>
      </c>
    </row>
    <row r="3157" spans="1:6">
      <c r="A3157">
        <v>3211</v>
      </c>
      <c r="B3157" s="38">
        <v>32556</v>
      </c>
      <c r="C3157" t="s">
        <v>4174</v>
      </c>
      <c r="D3157" s="2">
        <v>19806990.131578948</v>
      </c>
      <c r="E3157" s="2">
        <v>80188676.794958889</v>
      </c>
      <c r="F3157" s="2">
        <v>80188676.794958889</v>
      </c>
    </row>
    <row r="3158" spans="1:6">
      <c r="A3158">
        <v>3212</v>
      </c>
      <c r="B3158" s="38">
        <v>22923</v>
      </c>
      <c r="C3158" t="s">
        <v>4175</v>
      </c>
      <c r="D3158" s="2">
        <v>79227960.526315793</v>
      </c>
      <c r="E3158" s="2">
        <v>309781325.65789479</v>
      </c>
      <c r="F3158" s="2">
        <v>396932082.23684216</v>
      </c>
    </row>
    <row r="3159" spans="1:6">
      <c r="A3159">
        <v>3213</v>
      </c>
      <c r="B3159" s="38">
        <v>35111</v>
      </c>
      <c r="C3159" t="s">
        <v>4176</v>
      </c>
      <c r="D3159" s="2">
        <v>15548934.796642995</v>
      </c>
      <c r="E3159" s="2">
        <v>60055366.116074882</v>
      </c>
      <c r="F3159" s="2">
        <v>63757492.856268555</v>
      </c>
    </row>
    <row r="3160" spans="1:6">
      <c r="A3160">
        <v>3214</v>
      </c>
      <c r="B3160" s="38">
        <v>37134</v>
      </c>
      <c r="C3160" t="s">
        <v>4178</v>
      </c>
      <c r="D3160" s="2">
        <v>13569183.098591551</v>
      </c>
      <c r="E3160" s="2">
        <v>51432869.077605642</v>
      </c>
      <c r="F3160" s="2">
        <v>79975455.756929591</v>
      </c>
    </row>
    <row r="3161" spans="1:6">
      <c r="A3161">
        <v>3215</v>
      </c>
      <c r="B3161" s="38">
        <v>25183</v>
      </c>
      <c r="C3161" t="s">
        <v>4179</v>
      </c>
      <c r="D3161" s="2">
        <v>67845915.492957756</v>
      </c>
      <c r="E3161" s="2">
        <v>253763243.21354932</v>
      </c>
      <c r="F3161" s="2">
        <v>253763243.21354932</v>
      </c>
    </row>
    <row r="3162" spans="1:6">
      <c r="A3162">
        <v>3216</v>
      </c>
      <c r="B3162" s="38">
        <v>36938</v>
      </c>
      <c r="C3162" t="s">
        <v>4180</v>
      </c>
      <c r="D3162" s="2">
        <v>13700398.179749716</v>
      </c>
      <c r="E3162" s="2">
        <v>50276023.760711037</v>
      </c>
      <c r="F3162" s="2">
        <v>60900283.867519908</v>
      </c>
    </row>
    <row r="3163" spans="1:6">
      <c r="A3163">
        <v>3217</v>
      </c>
      <c r="B3163" s="38">
        <v>31238</v>
      </c>
      <c r="C3163" t="s">
        <v>4181</v>
      </c>
      <c r="D3163" s="2">
        <v>22342578.849721711</v>
      </c>
      <c r="E3163" s="2">
        <v>80947652.475018561</v>
      </c>
      <c r="F3163" s="2">
        <v>80947652.475018561</v>
      </c>
    </row>
    <row r="3164" spans="1:6">
      <c r="A3164">
        <v>3218</v>
      </c>
      <c r="B3164" s="38">
        <v>28432</v>
      </c>
      <c r="C3164" t="s">
        <v>6991</v>
      </c>
      <c r="D3164" s="2">
        <v>38910016.155088857</v>
      </c>
      <c r="E3164" s="2">
        <v>140076058.15831986</v>
      </c>
      <c r="F3164" s="2">
        <v>140076058.15831986</v>
      </c>
    </row>
    <row r="3165" spans="1:6">
      <c r="A3165">
        <v>3219</v>
      </c>
      <c r="B3165" s="38">
        <v>42391</v>
      </c>
      <c r="C3165" t="s">
        <v>4182</v>
      </c>
      <c r="D3165" s="2">
        <v>10166177.041651893</v>
      </c>
      <c r="E3165" s="2">
        <v>36414794.784936436</v>
      </c>
      <c r="F3165" s="2">
        <v>69354627.598203585</v>
      </c>
    </row>
    <row r="3166" spans="1:6">
      <c r="A3166">
        <v>3220</v>
      </c>
      <c r="B3166" s="38">
        <v>31324</v>
      </c>
      <c r="C3166" t="s">
        <v>4183</v>
      </c>
      <c r="D3166" s="2">
        <v>22157589.696412146</v>
      </c>
      <c r="E3166" s="2">
        <v>77715481.354498625</v>
      </c>
      <c r="F3166" s="2">
        <v>77715481.354498625</v>
      </c>
    </row>
    <row r="3167" spans="1:6">
      <c r="A3167">
        <v>3221</v>
      </c>
      <c r="B3167" s="38">
        <v>40438</v>
      </c>
      <c r="C3167" t="s">
        <v>4184</v>
      </c>
      <c r="D3167" s="2">
        <v>11026098.819350025</v>
      </c>
      <c r="E3167" s="2">
        <v>37135520.423161618</v>
      </c>
      <c r="F3167" s="2">
        <v>69854872.157636687</v>
      </c>
    </row>
    <row r="3168" spans="1:6">
      <c r="A3168">
        <v>3222</v>
      </c>
      <c r="B3168" s="38">
        <v>37582</v>
      </c>
      <c r="C3168" t="s">
        <v>4185</v>
      </c>
      <c r="D3168" s="2">
        <v>13284776.613348041</v>
      </c>
      <c r="E3168" s="2">
        <v>44176676.715261996</v>
      </c>
      <c r="F3168" s="2">
        <v>44539651.352757856</v>
      </c>
    </row>
    <row r="3169" spans="1:6">
      <c r="A3169">
        <v>3223</v>
      </c>
      <c r="B3169" s="38">
        <v>42069</v>
      </c>
      <c r="C3169" t="s">
        <v>4186</v>
      </c>
      <c r="D3169" s="2">
        <v>10200492.124733716</v>
      </c>
      <c r="E3169" s="2">
        <v>33741459.1832847</v>
      </c>
      <c r="F3169" s="2">
        <v>92196440.155252233</v>
      </c>
    </row>
    <row r="3170" spans="1:6">
      <c r="A3170">
        <v>3224</v>
      </c>
      <c r="B3170" s="38">
        <v>31128</v>
      </c>
      <c r="C3170" t="s">
        <v>4188</v>
      </c>
      <c r="D3170" s="2">
        <v>22636560.15037594</v>
      </c>
      <c r="E3170" s="2">
        <v>74700648.496240601</v>
      </c>
      <c r="F3170" s="2">
        <v>74700648.496240601</v>
      </c>
    </row>
    <row r="3171" spans="1:6">
      <c r="A3171">
        <v>3225</v>
      </c>
      <c r="B3171" s="38">
        <v>33669</v>
      </c>
      <c r="C3171" t="s">
        <v>4189</v>
      </c>
      <c r="D3171" s="2">
        <v>17290236.898779612</v>
      </c>
      <c r="E3171" s="2">
        <v>55503071.328413494</v>
      </c>
      <c r="F3171" s="2">
        <v>55503071.328413494</v>
      </c>
    </row>
    <row r="3172" spans="1:6">
      <c r="A3172">
        <v>3226</v>
      </c>
      <c r="B3172" s="38">
        <v>39724</v>
      </c>
      <c r="C3172" t="s">
        <v>4191</v>
      </c>
      <c r="D3172" s="2">
        <v>11121100.044788592</v>
      </c>
      <c r="E3172" s="2">
        <v>35017333.55925715</v>
      </c>
      <c r="F3172" s="2">
        <v>37684978.517640702</v>
      </c>
    </row>
    <row r="3173" spans="1:6">
      <c r="A3173">
        <v>3227</v>
      </c>
      <c r="B3173" s="38">
        <v>36476</v>
      </c>
      <c r="C3173" t="s">
        <v>4192</v>
      </c>
      <c r="D3173" s="2">
        <v>14310932.857991681</v>
      </c>
      <c r="E3173" s="2">
        <v>43865044.224396907</v>
      </c>
      <c r="F3173" s="2">
        <v>62894925.619994052</v>
      </c>
    </row>
    <row r="3174" spans="1:6">
      <c r="A3174">
        <v>3228</v>
      </c>
      <c r="B3174" s="38">
        <v>37519</v>
      </c>
      <c r="C3174" t="s">
        <v>4193</v>
      </c>
      <c r="D3174" s="2">
        <v>13306795.580110498</v>
      </c>
      <c r="E3174" s="2">
        <v>40327948.606038675</v>
      </c>
      <c r="F3174" s="2">
        <v>50655268.822950281</v>
      </c>
    </row>
    <row r="3175" spans="1:6">
      <c r="A3175">
        <v>3229</v>
      </c>
      <c r="B3175" s="38">
        <v>36868</v>
      </c>
      <c r="C3175" t="s">
        <v>4194</v>
      </c>
      <c r="D3175" s="2">
        <v>13842126.436781609</v>
      </c>
      <c r="E3175" s="2">
        <v>41655259.196959771</v>
      </c>
      <c r="F3175" s="2">
        <v>115710635.63374138</v>
      </c>
    </row>
    <row r="3176" spans="1:6">
      <c r="A3176">
        <v>3230</v>
      </c>
      <c r="B3176" s="38">
        <v>32647</v>
      </c>
      <c r="C3176" t="s">
        <v>4196</v>
      </c>
      <c r="D3176" s="2">
        <v>19455008.077544428</v>
      </c>
      <c r="E3176" s="2">
        <v>58462353.747043617</v>
      </c>
      <c r="F3176" s="2">
        <v>58462353.747043617</v>
      </c>
    </row>
    <row r="3177" spans="1:6">
      <c r="A3177">
        <v>3231</v>
      </c>
      <c r="B3177" s="38">
        <v>30491</v>
      </c>
      <c r="C3177" t="s">
        <v>4198</v>
      </c>
      <c r="D3177" s="2">
        <v>24206331.658291459</v>
      </c>
      <c r="E3177" s="2">
        <v>71408678.391959801</v>
      </c>
      <c r="F3177" s="2">
        <v>71408678.391959801</v>
      </c>
    </row>
    <row r="3178" spans="1:6">
      <c r="A3178">
        <v>3232</v>
      </c>
      <c r="B3178" s="38">
        <v>34661</v>
      </c>
      <c r="C3178" t="s">
        <v>4200</v>
      </c>
      <c r="D3178" s="2">
        <v>16089044.756179027</v>
      </c>
      <c r="E3178" s="2">
        <v>47169678.001055449</v>
      </c>
      <c r="F3178" s="2">
        <v>47169678.001055449</v>
      </c>
    </row>
    <row r="3179" spans="1:6">
      <c r="A3179">
        <v>3234</v>
      </c>
      <c r="B3179" s="38">
        <v>41516</v>
      </c>
      <c r="C3179" t="s">
        <v>4201</v>
      </c>
      <c r="D3179" s="2">
        <v>10298276.444455847</v>
      </c>
      <c r="E3179" s="2">
        <v>29734598.733616389</v>
      </c>
      <c r="F3179" s="2">
        <v>70586226.02247335</v>
      </c>
    </row>
    <row r="3180" spans="1:6">
      <c r="A3180">
        <v>3235</v>
      </c>
      <c r="B3180" s="38">
        <v>37505</v>
      </c>
      <c r="C3180" t="s">
        <v>4202</v>
      </c>
      <c r="D3180" s="2">
        <v>13306795.580110498</v>
      </c>
      <c r="E3180" s="2">
        <v>38010854.921187848</v>
      </c>
      <c r="F3180" s="2">
        <v>45728796.357651934</v>
      </c>
    </row>
    <row r="3181" spans="1:6">
      <c r="A3181">
        <v>3236</v>
      </c>
      <c r="B3181" s="38">
        <v>38996</v>
      </c>
      <c r="C3181" t="s">
        <v>4203</v>
      </c>
      <c r="D3181" s="2">
        <v>11935232.903865214</v>
      </c>
      <c r="E3181" s="2">
        <v>33949596.934167497</v>
      </c>
      <c r="F3181" s="2">
        <v>45789347.974801786</v>
      </c>
    </row>
    <row r="3182" spans="1:6">
      <c r="A3182">
        <v>3237</v>
      </c>
      <c r="B3182" s="38">
        <v>42237</v>
      </c>
      <c r="C3182" t="s">
        <v>4205</v>
      </c>
      <c r="D3182" s="2">
        <v>10106455.294650801</v>
      </c>
      <c r="E3182" s="2">
        <v>28036272.153841957</v>
      </c>
      <c r="F3182" s="2">
        <v>54680193.12142282</v>
      </c>
    </row>
    <row r="3183" spans="1:6">
      <c r="A3183">
        <v>3238</v>
      </c>
      <c r="B3183" s="38">
        <v>42377</v>
      </c>
      <c r="C3183" t="s">
        <v>4206</v>
      </c>
      <c r="D3183" s="2">
        <v>10166177.041651893</v>
      </c>
      <c r="E3183" s="2">
        <v>27036196.561789833</v>
      </c>
      <c r="F3183" s="2">
        <v>40465266.072169043</v>
      </c>
    </row>
    <row r="3184" spans="1:6">
      <c r="A3184">
        <v>3239</v>
      </c>
      <c r="B3184" s="38">
        <v>40123</v>
      </c>
      <c r="C3184" t="s">
        <v>4207</v>
      </c>
      <c r="D3184" s="2">
        <v>11133592.197106272</v>
      </c>
      <c r="E3184" s="2">
        <v>29190241.293440577</v>
      </c>
      <c r="F3184" s="2">
        <v>55096667.422558129</v>
      </c>
    </row>
    <row r="3185" spans="1:6">
      <c r="A3185">
        <v>3240</v>
      </c>
      <c r="B3185" s="38">
        <v>30400</v>
      </c>
      <c r="C3185" t="s">
        <v>4209</v>
      </c>
      <c r="D3185" s="2">
        <v>24601940.755873341</v>
      </c>
      <c r="E3185" s="2">
        <v>63221198.905934632</v>
      </c>
      <c r="F3185" s="2">
        <v>63221198.905934632</v>
      </c>
    </row>
    <row r="3186" spans="1:6">
      <c r="A3186">
        <v>3241</v>
      </c>
      <c r="B3186" s="38">
        <v>35958</v>
      </c>
      <c r="C3186" t="s">
        <v>4210</v>
      </c>
      <c r="D3186" s="2">
        <v>14776257.668711657</v>
      </c>
      <c r="E3186" s="2">
        <v>37471105.91158282</v>
      </c>
      <c r="F3186" s="2">
        <v>37471105.91158282</v>
      </c>
    </row>
    <row r="3187" spans="1:6">
      <c r="A3187">
        <v>3242</v>
      </c>
      <c r="B3187" s="38">
        <v>41138</v>
      </c>
      <c r="C3187" t="s">
        <v>4211</v>
      </c>
      <c r="D3187" s="2">
        <v>10454642.133180542</v>
      </c>
      <c r="E3187" s="2">
        <v>25506680.735036615</v>
      </c>
      <c r="F3187" s="2">
        <v>25781485.18536412</v>
      </c>
    </row>
    <row r="3188" spans="1:6">
      <c r="A3188">
        <v>3243</v>
      </c>
      <c r="B3188" s="38">
        <v>41390</v>
      </c>
      <c r="C3188" t="s">
        <v>4212</v>
      </c>
      <c r="D3188" s="2">
        <v>10357887.765502233</v>
      </c>
      <c r="E3188" s="2">
        <v>22362768.763554107</v>
      </c>
      <c r="F3188" s="2">
        <v>32686343.954255562</v>
      </c>
    </row>
    <row r="3189" spans="1:6">
      <c r="A3189">
        <v>3244</v>
      </c>
      <c r="B3189" s="38">
        <v>40494</v>
      </c>
      <c r="C3189" t="s">
        <v>4213</v>
      </c>
      <c r="D3189" s="2">
        <v>11007755.835157653</v>
      </c>
      <c r="E3189" s="2">
        <v>23574600.671905778</v>
      </c>
      <c r="F3189" s="2">
        <v>86623741.381347612</v>
      </c>
    </row>
    <row r="3190" spans="1:6">
      <c r="A3190">
        <v>3245</v>
      </c>
      <c r="B3190" s="38">
        <v>30610</v>
      </c>
      <c r="C3190" t="s">
        <v>4214</v>
      </c>
      <c r="D3190" s="2">
        <v>23846831.683168318</v>
      </c>
      <c r="E3190" s="2">
        <v>49520330.673267335</v>
      </c>
      <c r="F3190" s="2">
        <v>49520330.673267335</v>
      </c>
    </row>
    <row r="3191" spans="1:6">
      <c r="A3191">
        <v>3246</v>
      </c>
      <c r="B3191" s="38">
        <v>36924</v>
      </c>
      <c r="C3191" t="s">
        <v>4215</v>
      </c>
      <c r="D3191" s="2">
        <v>13700398.179749716</v>
      </c>
      <c r="E3191" s="2">
        <v>27927077.975017063</v>
      </c>
      <c r="F3191" s="2">
        <v>27927077.975017063</v>
      </c>
    </row>
    <row r="3192" spans="1:6">
      <c r="A3192">
        <v>3247</v>
      </c>
      <c r="B3192" s="38">
        <v>38877</v>
      </c>
      <c r="C3192" t="s">
        <v>4216</v>
      </c>
      <c r="D3192" s="2">
        <v>11870527.353376048</v>
      </c>
      <c r="E3192" s="2">
        <v>24148038.111168064</v>
      </c>
      <c r="F3192" s="2">
        <v>31713527.604351901</v>
      </c>
    </row>
    <row r="3193" spans="1:6">
      <c r="A3193">
        <v>3248</v>
      </c>
      <c r="B3193" s="38">
        <v>39136</v>
      </c>
      <c r="C3193" t="s">
        <v>4217</v>
      </c>
      <c r="D3193" s="2">
        <v>11835586.415658064</v>
      </c>
      <c r="E3193" s="2">
        <v>24076140.439672925</v>
      </c>
      <c r="F3193" s="2">
        <v>25862368.325082682</v>
      </c>
    </row>
    <row r="3194" spans="1:6">
      <c r="A3194">
        <v>3250</v>
      </c>
      <c r="B3194" s="38">
        <v>36000</v>
      </c>
      <c r="C3194" t="s">
        <v>4218</v>
      </c>
      <c r="D3194" s="2">
        <v>14758149.509803925</v>
      </c>
      <c r="E3194" s="2">
        <v>29285769.345189955</v>
      </c>
      <c r="F3194" s="2">
        <v>44486663.340287998</v>
      </c>
    </row>
    <row r="3195" spans="1:6">
      <c r="A3195">
        <v>3251</v>
      </c>
      <c r="B3195" s="38">
        <v>42300</v>
      </c>
      <c r="C3195" t="s">
        <v>6849</v>
      </c>
      <c r="D3195" s="2">
        <v>10126766.959022528</v>
      </c>
      <c r="E3195" s="2">
        <v>18529071.076833811</v>
      </c>
      <c r="F3195" s="2">
        <v>79086559.25339517</v>
      </c>
    </row>
    <row r="3196" spans="1:6">
      <c r="A3196">
        <v>3252</v>
      </c>
      <c r="B3196" s="38">
        <v>34390</v>
      </c>
      <c r="C3196" t="s">
        <v>4220</v>
      </c>
      <c r="D3196" s="2">
        <v>16418064.076346286</v>
      </c>
      <c r="E3196" s="2">
        <v>29999820.567764148</v>
      </c>
      <c r="F3196" s="2">
        <v>29999820.567764148</v>
      </c>
    </row>
    <row r="3197" spans="1:6">
      <c r="A3197">
        <v>3253</v>
      </c>
      <c r="B3197" s="38">
        <v>39619</v>
      </c>
      <c r="C3197" t="s">
        <v>4221</v>
      </c>
      <c r="D3197" s="2">
        <v>11007152.160500878</v>
      </c>
      <c r="E3197" s="2">
        <v>19436399.565701619</v>
      </c>
      <c r="F3197" s="2">
        <v>19436399.565701619</v>
      </c>
    </row>
    <row r="3198" spans="1:6">
      <c r="A3198">
        <v>3254</v>
      </c>
      <c r="B3198" s="38">
        <v>31317</v>
      </c>
      <c r="C3198" t="s">
        <v>4223</v>
      </c>
      <c r="D3198" s="2">
        <v>22239427.516158819</v>
      </c>
      <c r="E3198" s="2">
        <v>38999629.421680525</v>
      </c>
      <c r="F3198" s="2">
        <v>38999629.421680525</v>
      </c>
    </row>
    <row r="3199" spans="1:6">
      <c r="A3199">
        <v>3255</v>
      </c>
      <c r="B3199" s="38">
        <v>38618</v>
      </c>
      <c r="C3199" t="s">
        <v>4224</v>
      </c>
      <c r="D3199" s="2">
        <v>12115342.052313883</v>
      </c>
      <c r="E3199" s="2">
        <v>21057513.675543256</v>
      </c>
      <c r="F3199" s="2">
        <v>21120763.030261569</v>
      </c>
    </row>
    <row r="3200" spans="1:6">
      <c r="A3200">
        <v>3256</v>
      </c>
      <c r="B3200" s="38">
        <v>36140</v>
      </c>
      <c r="C3200" t="s">
        <v>4225</v>
      </c>
      <c r="D3200" s="2">
        <v>14695118.974984746</v>
      </c>
      <c r="E3200" s="2">
        <v>25136322.82981696</v>
      </c>
      <c r="F3200" s="2">
        <v>28038926.24194631</v>
      </c>
    </row>
    <row r="3201" spans="1:6">
      <c r="A3201">
        <v>3257</v>
      </c>
      <c r="B3201" s="38">
        <v>32892</v>
      </c>
      <c r="C3201" t="s">
        <v>4227</v>
      </c>
      <c r="D3201" s="2">
        <v>18905259.026687596</v>
      </c>
      <c r="E3201" s="2">
        <v>31509554.023956042</v>
      </c>
      <c r="F3201" s="2">
        <v>31509554.023956042</v>
      </c>
    </row>
    <row r="3202" spans="1:6">
      <c r="A3202">
        <v>3258</v>
      </c>
      <c r="B3202" s="38">
        <v>38520</v>
      </c>
      <c r="C3202" t="s">
        <v>4229</v>
      </c>
      <c r="D3202" s="2">
        <v>12383187.660668381</v>
      </c>
      <c r="E3202" s="2">
        <v>20475606.988508996</v>
      </c>
      <c r="F3202" s="2">
        <v>24190563.28670951</v>
      </c>
    </row>
    <row r="3203" spans="1:6">
      <c r="A3203">
        <v>3259</v>
      </c>
      <c r="B3203" s="38">
        <v>33088</v>
      </c>
      <c r="C3203" t="s">
        <v>4230</v>
      </c>
      <c r="D3203" s="2">
        <v>18301899.696048632</v>
      </c>
      <c r="E3203" s="2">
        <v>29563058.579027358</v>
      </c>
      <c r="F3203" s="2">
        <v>29563058.579027358</v>
      </c>
    </row>
    <row r="3204" spans="1:6">
      <c r="A3204">
        <v>3260</v>
      </c>
      <c r="B3204" s="38">
        <v>37281</v>
      </c>
      <c r="C3204" t="s">
        <v>4231</v>
      </c>
      <c r="D3204" s="2">
        <v>13599830.604178431</v>
      </c>
      <c r="E3204" s="2">
        <v>21805364.558260869</v>
      </c>
      <c r="F3204" s="2">
        <v>23165347.618678715</v>
      </c>
    </row>
    <row r="3205" spans="1:6">
      <c r="A3205">
        <v>3261</v>
      </c>
      <c r="B3205" s="38">
        <v>37771</v>
      </c>
      <c r="C3205" t="s">
        <v>4232</v>
      </c>
      <c r="D3205" s="2">
        <v>13125504.087193461</v>
      </c>
      <c r="E3205" s="2">
        <v>20236601.627591282</v>
      </c>
      <c r="F3205" s="2">
        <v>37603986.437427789</v>
      </c>
    </row>
    <row r="3206" spans="1:6">
      <c r="A3206">
        <v>3262</v>
      </c>
      <c r="B3206" s="38">
        <v>29357</v>
      </c>
      <c r="C3206" t="s">
        <v>4234</v>
      </c>
      <c r="D3206" s="2">
        <v>29444132.029339857</v>
      </c>
      <c r="E3206" s="2">
        <v>44751877.163031787</v>
      </c>
      <c r="F3206" s="2">
        <v>44751877.163031787</v>
      </c>
    </row>
    <row r="3207" spans="1:6">
      <c r="A3207">
        <v>3263</v>
      </c>
      <c r="B3207" s="38">
        <v>36231</v>
      </c>
      <c r="C3207" t="s">
        <v>4235</v>
      </c>
      <c r="D3207" s="2">
        <v>14597151.515151516</v>
      </c>
      <c r="E3207" s="2">
        <v>22135838.737430304</v>
      </c>
      <c r="F3207" s="2">
        <v>22135838.737430304</v>
      </c>
    </row>
    <row r="3208" spans="1:6">
      <c r="A3208">
        <v>3264</v>
      </c>
      <c r="B3208" s="38">
        <v>40039</v>
      </c>
      <c r="C3208" t="s">
        <v>4236</v>
      </c>
      <c r="D3208" s="2">
        <v>11159177.88670923</v>
      </c>
      <c r="E3208" s="2">
        <v>16875663.16070684</v>
      </c>
      <c r="F3208" s="2">
        <v>17070549.275155906</v>
      </c>
    </row>
    <row r="3209" spans="1:6">
      <c r="A3209">
        <v>3265</v>
      </c>
      <c r="B3209" s="38">
        <v>40870</v>
      </c>
      <c r="C3209" t="s">
        <v>4237</v>
      </c>
      <c r="D3209" s="2">
        <v>10646377.580338595</v>
      </c>
      <c r="E3209" s="2">
        <v>15540948.532312252</v>
      </c>
      <c r="F3209" s="2">
        <v>36453805.807876945</v>
      </c>
    </row>
    <row r="3210" spans="1:6">
      <c r="A3210">
        <v>3266</v>
      </c>
      <c r="B3210" s="38">
        <v>41998</v>
      </c>
      <c r="C3210" t="s">
        <v>4238</v>
      </c>
      <c r="D3210" s="2">
        <v>10257269.645503636</v>
      </c>
      <c r="E3210" s="2">
        <v>14854609.698154269</v>
      </c>
      <c r="F3210" s="2">
        <v>16283741.743411751</v>
      </c>
    </row>
    <row r="3211" spans="1:6">
      <c r="A3211">
        <v>3267</v>
      </c>
      <c r="B3211" s="38">
        <v>37435</v>
      </c>
      <c r="C3211" t="s">
        <v>4239</v>
      </c>
      <c r="D3211" s="2">
        <v>13388160.0889383</v>
      </c>
      <c r="E3211" s="2">
        <v>18321628.802095607</v>
      </c>
      <c r="F3211" s="2">
        <v>18321628.802095607</v>
      </c>
    </row>
    <row r="3212" spans="1:6">
      <c r="A3212">
        <v>3268</v>
      </c>
      <c r="B3212" s="38">
        <v>38716</v>
      </c>
      <c r="C3212" t="s">
        <v>4241</v>
      </c>
      <c r="D3212" s="2">
        <v>12238465.447154472</v>
      </c>
      <c r="E3212" s="2">
        <v>15407316.232291667</v>
      </c>
      <c r="F3212" s="2">
        <v>21173570.806981709</v>
      </c>
    </row>
    <row r="3213" spans="1:6">
      <c r="A3213">
        <v>3269</v>
      </c>
      <c r="B3213" s="38">
        <v>35503</v>
      </c>
      <c r="C3213" t="s">
        <v>4243</v>
      </c>
      <c r="D3213" s="2">
        <v>15053312.5</v>
      </c>
      <c r="E3213" s="2">
        <v>18898785.045981251</v>
      </c>
      <c r="F3213" s="2">
        <v>18898785.045981251</v>
      </c>
    </row>
    <row r="3214" spans="1:6">
      <c r="A3214">
        <v>3270</v>
      </c>
      <c r="B3214" s="38">
        <v>36879</v>
      </c>
      <c r="C3214" t="s">
        <v>6992</v>
      </c>
      <c r="D3214" s="2">
        <v>13842126.436781609</v>
      </c>
      <c r="E3214" s="2">
        <v>16622514.089804599</v>
      </c>
      <c r="F3214" s="2">
        <v>61691043.723666668</v>
      </c>
    </row>
    <row r="3215" spans="1:6">
      <c r="A3215">
        <v>3271</v>
      </c>
      <c r="B3215" s="38">
        <v>38737</v>
      </c>
      <c r="C3215" t="s">
        <v>4245</v>
      </c>
      <c r="D3215" s="2">
        <v>12145890.065557236</v>
      </c>
      <c r="E3215" s="2">
        <v>14269794.492349975</v>
      </c>
      <c r="F3215" s="2">
        <v>14482809.112319717</v>
      </c>
    </row>
    <row r="3216" spans="1:6">
      <c r="A3216">
        <v>3272</v>
      </c>
      <c r="B3216" s="38">
        <v>36959</v>
      </c>
      <c r="C3216" t="s">
        <v>4246</v>
      </c>
      <c r="D3216" s="2">
        <v>13669296.25425653</v>
      </c>
      <c r="E3216" s="2">
        <v>15802060.504693532</v>
      </c>
      <c r="F3216" s="2">
        <v>27147576.39572645</v>
      </c>
    </row>
    <row r="3217" spans="1:6">
      <c r="A3217">
        <v>3273</v>
      </c>
      <c r="B3217" s="38">
        <v>36210</v>
      </c>
      <c r="C3217" t="s">
        <v>4248</v>
      </c>
      <c r="D3217" s="2">
        <v>14641519.756838905</v>
      </c>
      <c r="E3217" s="2">
        <v>15853563.796285713</v>
      </c>
      <c r="F3217" s="2">
        <v>17832943.531452887</v>
      </c>
    </row>
    <row r="3218" spans="1:6">
      <c r="A3218">
        <v>3274</v>
      </c>
      <c r="B3218" s="38">
        <v>36364</v>
      </c>
      <c r="C3218" t="s">
        <v>4249</v>
      </c>
      <c r="D3218" s="2">
        <v>14448290.341931615</v>
      </c>
      <c r="E3218" s="2">
        <v>15273877.210701862</v>
      </c>
      <c r="F3218" s="2">
        <v>15273877.210701862</v>
      </c>
    </row>
    <row r="3219" spans="1:6">
      <c r="A3219">
        <v>3275</v>
      </c>
      <c r="B3219" s="38">
        <v>36322</v>
      </c>
      <c r="C3219" t="s">
        <v>4250</v>
      </c>
      <c r="D3219" s="2">
        <v>14491756.91937425</v>
      </c>
      <c r="E3219" s="2">
        <v>14519449.217671482</v>
      </c>
      <c r="F3219" s="2">
        <v>14519449.217671482</v>
      </c>
    </row>
    <row r="3220" spans="1:6">
      <c r="A3220">
        <v>3276</v>
      </c>
      <c r="B3220" s="38">
        <v>36124</v>
      </c>
      <c r="C3220" t="s">
        <v>4251</v>
      </c>
      <c r="D3220" s="2">
        <v>14686158.536585364</v>
      </c>
      <c r="E3220" s="2">
        <v>14611949.377499999</v>
      </c>
      <c r="F3220" s="2">
        <v>30980413.248914633</v>
      </c>
    </row>
    <row r="3221" spans="1:6">
      <c r="A3221">
        <v>3277</v>
      </c>
      <c r="B3221" s="38">
        <v>38177</v>
      </c>
      <c r="C3221" t="s">
        <v>4252</v>
      </c>
      <c r="D3221" s="2">
        <v>12716631.467793031</v>
      </c>
      <c r="E3221" s="2">
        <v>11964039.599255545</v>
      </c>
      <c r="F3221" s="2">
        <v>11964039.599255545</v>
      </c>
    </row>
    <row r="3222" spans="1:6">
      <c r="A3222">
        <v>3278</v>
      </c>
      <c r="B3222" s="38">
        <v>41299</v>
      </c>
      <c r="C3222" t="s">
        <v>4253</v>
      </c>
      <c r="D3222" s="2">
        <v>10459136.703143999</v>
      </c>
      <c r="E3222" s="2">
        <v>9246350.6444719471</v>
      </c>
      <c r="F3222" s="2">
        <v>32595634.91918968</v>
      </c>
    </row>
    <row r="3223" spans="1:6">
      <c r="A3223">
        <v>3279</v>
      </c>
      <c r="B3223" s="38">
        <v>30981</v>
      </c>
      <c r="C3223" t="s">
        <v>4255</v>
      </c>
      <c r="D3223" s="2">
        <v>22873029.439696107</v>
      </c>
      <c r="E3223" s="2">
        <v>20132703.274643876</v>
      </c>
      <c r="F3223" s="2">
        <v>20132703.274643876</v>
      </c>
    </row>
    <row r="3224" spans="1:6">
      <c r="A3224">
        <v>3280</v>
      </c>
      <c r="B3224" s="38">
        <v>40319</v>
      </c>
      <c r="C3224" t="s">
        <v>4256</v>
      </c>
      <c r="D3224" s="2">
        <v>11039289.020891199</v>
      </c>
      <c r="E3224" s="2">
        <v>9411656.2476509996</v>
      </c>
      <c r="F3224" s="2">
        <v>9526790.5124943852</v>
      </c>
    </row>
    <row r="3225" spans="1:6">
      <c r="A3225">
        <v>3281</v>
      </c>
      <c r="B3225" s="38">
        <v>37820</v>
      </c>
      <c r="C3225" t="s">
        <v>4257</v>
      </c>
      <c r="D3225" s="2">
        <v>13096954.866775421</v>
      </c>
      <c r="E3225" s="2">
        <v>10624792.001859706</v>
      </c>
      <c r="F3225" s="2">
        <v>18541035.510108754</v>
      </c>
    </row>
    <row r="3226" spans="1:6">
      <c r="A3226">
        <v>3282</v>
      </c>
      <c r="B3226" s="38">
        <v>41712</v>
      </c>
      <c r="C3226" t="s">
        <v>4258</v>
      </c>
      <c r="D3226" s="2">
        <v>10192980.748477524</v>
      </c>
      <c r="E3226" s="2">
        <v>7929745.5732586235</v>
      </c>
      <c r="F3226" s="2">
        <v>7994502.599251776</v>
      </c>
    </row>
    <row r="3227" spans="1:6">
      <c r="A3227">
        <v>3283</v>
      </c>
      <c r="B3227" s="38">
        <v>42090</v>
      </c>
      <c r="C3227" t="s">
        <v>4259</v>
      </c>
      <c r="D3227" s="2">
        <v>10200492.124733716</v>
      </c>
      <c r="E3227" s="2">
        <v>7734079.4321719138</v>
      </c>
      <c r="F3227" s="2">
        <v>13692300.107691461</v>
      </c>
    </row>
    <row r="3228" spans="1:6">
      <c r="A3228">
        <v>3284</v>
      </c>
      <c r="B3228" s="38">
        <v>39479</v>
      </c>
      <c r="C3228" t="s">
        <v>4260</v>
      </c>
      <c r="D3228" s="2">
        <v>11377466.425436836</v>
      </c>
      <c r="E3228" s="2">
        <v>8612886.5778792873</v>
      </c>
      <c r="F3228" s="2">
        <v>24570860.685624938</v>
      </c>
    </row>
    <row r="3229" spans="1:6">
      <c r="A3229">
        <v>3285</v>
      </c>
      <c r="B3229" s="38">
        <v>37188</v>
      </c>
      <c r="C3229" t="s">
        <v>4262</v>
      </c>
      <c r="D3229" s="2">
        <v>13553911.08610017</v>
      </c>
      <c r="E3229" s="2">
        <v>9916933.1979403496</v>
      </c>
      <c r="F3229" s="2">
        <v>11356622.856550368</v>
      </c>
    </row>
    <row r="3230" spans="1:6">
      <c r="A3230">
        <v>3286</v>
      </c>
      <c r="B3230" s="38">
        <v>41082</v>
      </c>
      <c r="C3230" t="s">
        <v>4263</v>
      </c>
      <c r="D3230" s="2">
        <v>10495690.218670199</v>
      </c>
      <c r="E3230" s="2">
        <v>7429624.1187129049</v>
      </c>
      <c r="F3230" s="2">
        <v>12350235.647979327</v>
      </c>
    </row>
    <row r="3231" spans="1:6">
      <c r="A3231">
        <v>3287</v>
      </c>
      <c r="B3231" s="38">
        <v>39052</v>
      </c>
      <c r="C3231" t="s">
        <v>4264</v>
      </c>
      <c r="D3231" s="2">
        <v>11935232.903865214</v>
      </c>
      <c r="E3231" s="2">
        <v>8387797.6262933603</v>
      </c>
      <c r="F3231" s="2">
        <v>17092530.5882557</v>
      </c>
    </row>
    <row r="3232" spans="1:6">
      <c r="A3232">
        <v>3289</v>
      </c>
      <c r="B3232" s="38">
        <v>40585</v>
      </c>
      <c r="C3232" t="s">
        <v>4265</v>
      </c>
      <c r="D3232" s="2">
        <v>10883109.136998497</v>
      </c>
      <c r="E3232" s="2">
        <v>7467012.1866078656</v>
      </c>
      <c r="F3232" s="2">
        <v>8556442.9722379129</v>
      </c>
    </row>
    <row r="3233" spans="1:6">
      <c r="A3233">
        <v>3290</v>
      </c>
      <c r="B3233" s="38">
        <v>41243</v>
      </c>
      <c r="C3233" t="s">
        <v>4266</v>
      </c>
      <c r="D3233" s="2">
        <v>10461817.123546507</v>
      </c>
      <c r="E3233" s="2">
        <v>7125286.2821462862</v>
      </c>
      <c r="F3233" s="2">
        <v>9300653.7639138047</v>
      </c>
    </row>
    <row r="3234" spans="1:6">
      <c r="A3234">
        <v>3291</v>
      </c>
      <c r="B3234" s="38">
        <v>36098</v>
      </c>
      <c r="C3234" t="s">
        <v>4267</v>
      </c>
      <c r="D3234" s="2">
        <v>14686158.536585364</v>
      </c>
      <c r="E3234" s="2">
        <v>9868898.8048292678</v>
      </c>
      <c r="F3234" s="2">
        <v>9868898.8048292678</v>
      </c>
    </row>
    <row r="3235" spans="1:6">
      <c r="A3235">
        <v>3292</v>
      </c>
      <c r="B3235" s="38">
        <v>38002</v>
      </c>
      <c r="C3235" t="s">
        <v>4268</v>
      </c>
      <c r="D3235" s="2">
        <v>13005021.598272139</v>
      </c>
      <c r="E3235" s="2">
        <v>8442819.7060313188</v>
      </c>
      <c r="F3235" s="2">
        <v>8442819.7060313188</v>
      </c>
    </row>
    <row r="3236" spans="1:6">
      <c r="A3236">
        <v>3293</v>
      </c>
      <c r="B3236" s="38">
        <v>36448</v>
      </c>
      <c r="C3236" t="s">
        <v>4269</v>
      </c>
      <c r="D3236" s="2">
        <v>14319441.141498217</v>
      </c>
      <c r="E3236" s="2">
        <v>8874997.7389892992</v>
      </c>
      <c r="F3236" s="2">
        <v>8874997.7389892992</v>
      </c>
    </row>
    <row r="3237" spans="1:6">
      <c r="A3237">
        <v>3294</v>
      </c>
      <c r="B3237" s="38">
        <v>37379</v>
      </c>
      <c r="C3237" t="s">
        <v>4270</v>
      </c>
      <c r="D3237" s="2">
        <v>13395606.229143493</v>
      </c>
      <c r="E3237" s="2">
        <v>8097132.253359288</v>
      </c>
      <c r="F3237" s="2">
        <v>8365044.3779421579</v>
      </c>
    </row>
    <row r="3238" spans="1:6">
      <c r="A3238">
        <v>3295</v>
      </c>
      <c r="B3238" s="38">
        <v>39529</v>
      </c>
      <c r="C3238" t="s">
        <v>4272</v>
      </c>
      <c r="D3238" s="2">
        <v>11279691.656363569</v>
      </c>
      <c r="E3238" s="2">
        <v>6771494.4292364465</v>
      </c>
      <c r="F3238" s="2">
        <v>37800795.950788654</v>
      </c>
    </row>
    <row r="3239" spans="1:6">
      <c r="A3239">
        <v>3296</v>
      </c>
      <c r="B3239" s="38">
        <v>29938</v>
      </c>
      <c r="C3239" t="s">
        <v>4274</v>
      </c>
      <c r="D3239" s="2">
        <v>25622659.574468084</v>
      </c>
      <c r="E3239" s="2">
        <v>15373595.744680852</v>
      </c>
      <c r="F3239" s="2">
        <v>15373595.744680852</v>
      </c>
    </row>
    <row r="3240" spans="1:6">
      <c r="A3240">
        <v>3297</v>
      </c>
      <c r="B3240" s="38">
        <v>42083</v>
      </c>
      <c r="C3240" t="s">
        <v>4275</v>
      </c>
      <c r="D3240" s="2">
        <v>10200492.124733716</v>
      </c>
      <c r="E3240" s="2">
        <v>5750084.733960419</v>
      </c>
      <c r="F3240" s="2">
        <v>7651523.789258806</v>
      </c>
    </row>
    <row r="3241" spans="1:6">
      <c r="A3241">
        <v>3298</v>
      </c>
      <c r="B3241" s="38">
        <v>39267</v>
      </c>
      <c r="C3241" t="s">
        <v>4276</v>
      </c>
      <c r="D3241" s="2">
        <v>11562849.557607094</v>
      </c>
      <c r="E3241" s="2">
        <v>6348493.5156625807</v>
      </c>
      <c r="F3241" s="2">
        <v>8137801.7021589158</v>
      </c>
    </row>
    <row r="3242" spans="1:6">
      <c r="A3242">
        <v>3299</v>
      </c>
      <c r="B3242" s="38">
        <v>36621</v>
      </c>
      <c r="C3242" t="s">
        <v>4277</v>
      </c>
      <c r="D3242" s="2">
        <v>14060303.561004085</v>
      </c>
      <c r="E3242" s="2">
        <v>7369447.9958844129</v>
      </c>
      <c r="F3242" s="2">
        <v>7369447.9958844129</v>
      </c>
    </row>
    <row r="3243" spans="1:6">
      <c r="A3243">
        <v>3300</v>
      </c>
      <c r="B3243" s="38">
        <v>40347</v>
      </c>
      <c r="C3243" t="s">
        <v>4278</v>
      </c>
      <c r="D3243" s="2">
        <v>11050076.847200239</v>
      </c>
      <c r="E3243" s="2">
        <v>5531077.2905971147</v>
      </c>
      <c r="F3243" s="2">
        <v>16721209.441804877</v>
      </c>
    </row>
    <row r="3244" spans="1:6">
      <c r="A3244">
        <v>3301</v>
      </c>
      <c r="B3244" s="38">
        <v>37190</v>
      </c>
      <c r="C3244" t="s">
        <v>4279</v>
      </c>
      <c r="D3244" s="2">
        <v>13553911.08610017</v>
      </c>
      <c r="E3244" s="2">
        <v>5916898.8920371421</v>
      </c>
      <c r="F3244" s="2">
        <v>6357871.3230500845</v>
      </c>
    </row>
    <row r="3245" spans="1:6">
      <c r="A3245">
        <v>3302</v>
      </c>
      <c r="B3245" s="38">
        <v>40984</v>
      </c>
      <c r="C3245" t="s">
        <v>4280</v>
      </c>
      <c r="D3245" s="2">
        <v>10499625.095905699</v>
      </c>
      <c r="E3245" s="2">
        <v>4482737.2374712285</v>
      </c>
      <c r="F3245" s="2">
        <v>4943356.8403911209</v>
      </c>
    </row>
    <row r="3246" spans="1:6">
      <c r="A3246">
        <v>3303</v>
      </c>
      <c r="B3246" s="38">
        <v>42459</v>
      </c>
      <c r="C3246" t="s">
        <v>6851</v>
      </c>
      <c r="D3246" s="2">
        <v>10114264.357583189</v>
      </c>
      <c r="E3246" s="2">
        <v>3439131.0581274251</v>
      </c>
      <c r="F3246" s="2">
        <v>4661315.5002897549</v>
      </c>
    </row>
    <row r="3247" spans="1:6">
      <c r="A3247">
        <v>3304</v>
      </c>
      <c r="B3247" s="38">
        <v>35342</v>
      </c>
      <c r="C3247" t="s">
        <v>6993</v>
      </c>
      <c r="D3247" s="2">
        <v>15214971.572962727</v>
      </c>
      <c r="E3247" s="2">
        <v>5108158.9221225521</v>
      </c>
      <c r="F3247" s="2">
        <v>5108158.9221225521</v>
      </c>
    </row>
    <row r="3248" spans="1:6">
      <c r="A3248">
        <v>3305</v>
      </c>
      <c r="B3248" s="38">
        <v>41194</v>
      </c>
      <c r="C3248" t="s">
        <v>4282</v>
      </c>
      <c r="D3248" s="2">
        <v>10412248.127029141</v>
      </c>
      <c r="E3248" s="2">
        <v>3473581.1600919953</v>
      </c>
      <c r="F3248" s="2">
        <v>3473581.1600919953</v>
      </c>
    </row>
    <row r="3249" spans="1:6">
      <c r="A3249">
        <v>3306</v>
      </c>
      <c r="B3249" s="38">
        <v>34369</v>
      </c>
      <c r="C3249" t="s">
        <v>4283</v>
      </c>
      <c r="D3249" s="2">
        <v>16418064.076346286</v>
      </c>
      <c r="E3249" s="2">
        <v>5377876.441751875</v>
      </c>
      <c r="F3249" s="2">
        <v>5377876.441751875</v>
      </c>
    </row>
    <row r="3250" spans="1:6">
      <c r="A3250">
        <v>3307</v>
      </c>
      <c r="B3250" s="38">
        <v>36441</v>
      </c>
      <c r="C3250" t="s">
        <v>4284</v>
      </c>
      <c r="D3250" s="2">
        <v>14319441.141498217</v>
      </c>
      <c r="E3250" s="2">
        <v>4572343.6147800237</v>
      </c>
      <c r="F3250" s="2">
        <v>8634690.3096967898</v>
      </c>
    </row>
    <row r="3251" spans="1:6">
      <c r="A3251">
        <v>3308</v>
      </c>
      <c r="B3251" s="38">
        <v>41957</v>
      </c>
      <c r="C3251" t="s">
        <v>4285</v>
      </c>
      <c r="D3251" s="2">
        <v>10199109.891552439</v>
      </c>
      <c r="E3251" s="2">
        <v>3191241.3103183978</v>
      </c>
      <c r="F3251" s="2">
        <v>3231953.0972725074</v>
      </c>
    </row>
    <row r="3252" spans="1:6">
      <c r="A3252">
        <v>3309</v>
      </c>
      <c r="B3252" s="38">
        <v>36882</v>
      </c>
      <c r="C3252" t="s">
        <v>4286</v>
      </c>
      <c r="D3252" s="2">
        <v>13842126.436781609</v>
      </c>
      <c r="E3252" s="2">
        <v>4210502.1721781613</v>
      </c>
      <c r="F3252" s="2">
        <v>7127492.2341551725</v>
      </c>
    </row>
    <row r="3253" spans="1:6">
      <c r="A3253">
        <v>3310</v>
      </c>
      <c r="B3253" s="38">
        <v>31898</v>
      </c>
      <c r="C3253" t="s">
        <v>4287</v>
      </c>
      <c r="D3253" s="2">
        <v>21295579.133510172</v>
      </c>
      <c r="E3253" s="2">
        <v>6388673.7400530512</v>
      </c>
      <c r="F3253" s="2">
        <v>6388673.7400530512</v>
      </c>
    </row>
    <row r="3254" spans="1:6">
      <c r="A3254">
        <v>3311</v>
      </c>
      <c r="B3254" s="38">
        <v>38870</v>
      </c>
      <c r="C3254" t="s">
        <v>4288</v>
      </c>
      <c r="D3254" s="2">
        <v>11870527.353376048</v>
      </c>
      <c r="E3254" s="2">
        <v>3434934.1404534257</v>
      </c>
      <c r="F3254" s="2">
        <v>3870004.399640217</v>
      </c>
    </row>
    <row r="3255" spans="1:6">
      <c r="A3255">
        <v>3312</v>
      </c>
      <c r="B3255" s="38">
        <v>40795</v>
      </c>
      <c r="C3255" t="s">
        <v>4289</v>
      </c>
      <c r="D3255" s="2">
        <v>10615455.134449003</v>
      </c>
      <c r="E3255" s="2">
        <v>2685067.9139799639</v>
      </c>
      <c r="F3255" s="2">
        <v>2685067.9139799639</v>
      </c>
    </row>
    <row r="3256" spans="1:6">
      <c r="A3256">
        <v>3313</v>
      </c>
      <c r="B3256" s="38">
        <v>36805</v>
      </c>
      <c r="C3256" t="s">
        <v>4290</v>
      </c>
      <c r="D3256" s="2">
        <v>13842126.436781609</v>
      </c>
      <c r="E3256" s="2">
        <v>3024872.827</v>
      </c>
      <c r="F3256" s="2">
        <v>3286033.6106954026</v>
      </c>
    </row>
    <row r="3257" spans="1:6">
      <c r="A3257">
        <v>3314</v>
      </c>
      <c r="B3257" s="38">
        <v>29628</v>
      </c>
      <c r="C3257" t="s">
        <v>4291</v>
      </c>
      <c r="D3257" s="2">
        <v>27400796.359499432</v>
      </c>
      <c r="E3257" s="2">
        <v>5480159.2718998864</v>
      </c>
      <c r="F3257" s="2">
        <v>31236907.84982935</v>
      </c>
    </row>
    <row r="3258" spans="1:6">
      <c r="A3258">
        <v>3315</v>
      </c>
      <c r="B3258" s="38">
        <v>41397</v>
      </c>
      <c r="C3258" t="s">
        <v>4292</v>
      </c>
      <c r="D3258" s="2">
        <v>10339479.276224002</v>
      </c>
      <c r="E3258" s="2">
        <v>1995811.0736268219</v>
      </c>
      <c r="F3258" s="2">
        <v>3746623.0160638778</v>
      </c>
    </row>
    <row r="3259" spans="1:6">
      <c r="A3259">
        <v>3316</v>
      </c>
      <c r="B3259" s="38">
        <v>40718</v>
      </c>
      <c r="C3259" t="s">
        <v>4293</v>
      </c>
      <c r="D3259" s="2">
        <v>10670337.849212747</v>
      </c>
      <c r="E3259" s="2">
        <v>1877181.3201903226</v>
      </c>
      <c r="F3259" s="2">
        <v>2010559.4762716969</v>
      </c>
    </row>
    <row r="3260" spans="1:6">
      <c r="A3260">
        <v>3317</v>
      </c>
      <c r="B3260" s="38">
        <v>37680</v>
      </c>
      <c r="C3260" t="s">
        <v>4294</v>
      </c>
      <c r="D3260" s="2">
        <v>13154178.044784272</v>
      </c>
      <c r="E3260" s="2">
        <v>2159637.166379028</v>
      </c>
      <c r="F3260" s="2">
        <v>2159637.166379028</v>
      </c>
    </row>
    <row r="3261" spans="1:6">
      <c r="A3261">
        <v>3318</v>
      </c>
      <c r="B3261" s="38">
        <v>36560</v>
      </c>
      <c r="C3261" t="s">
        <v>4295</v>
      </c>
      <c r="D3261" s="2">
        <v>14184511.189634863</v>
      </c>
      <c r="E3261" s="2">
        <v>2323709.4599882211</v>
      </c>
      <c r="F3261" s="2">
        <v>2323709.4599882211</v>
      </c>
    </row>
    <row r="3262" spans="1:6">
      <c r="A3262">
        <v>3319</v>
      </c>
      <c r="B3262" s="38">
        <v>37617</v>
      </c>
      <c r="C3262" t="s">
        <v>4296</v>
      </c>
      <c r="D3262" s="2">
        <v>13314151.464897735</v>
      </c>
      <c r="E3262" s="2">
        <v>2080735.5909342179</v>
      </c>
      <c r="F3262" s="2">
        <v>2080735.5909342179</v>
      </c>
    </row>
    <row r="3263" spans="1:6">
      <c r="A3263">
        <v>3320</v>
      </c>
      <c r="B3263" s="38">
        <v>40284</v>
      </c>
      <c r="C3263" t="s">
        <v>4297</v>
      </c>
      <c r="D3263" s="2">
        <v>11047846.64853286</v>
      </c>
      <c r="E3263" s="2">
        <v>1630381.5500185774</v>
      </c>
      <c r="F3263" s="2">
        <v>3912666.7015811279</v>
      </c>
    </row>
    <row r="3264" spans="1:6">
      <c r="A3264">
        <v>3321</v>
      </c>
      <c r="B3264" s="38">
        <v>38891</v>
      </c>
      <c r="C3264" t="s">
        <v>4298</v>
      </c>
      <c r="D3264" s="2">
        <v>11870527.353376048</v>
      </c>
      <c r="E3264" s="2">
        <v>1698341.2765549533</v>
      </c>
      <c r="F3264" s="2">
        <v>38496976.072020702</v>
      </c>
    </row>
    <row r="3265" spans="1:6">
      <c r="A3265">
        <v>3322</v>
      </c>
      <c r="B3265" s="38">
        <v>41117</v>
      </c>
      <c r="C3265" t="s">
        <v>4299</v>
      </c>
      <c r="D3265" s="2">
        <v>10512823.870382009</v>
      </c>
      <c r="E3265" s="2">
        <v>1357883.638805957</v>
      </c>
      <c r="F3265" s="2">
        <v>4898040.2822735524</v>
      </c>
    </row>
    <row r="3266" spans="1:6">
      <c r="A3266">
        <v>3323</v>
      </c>
      <c r="B3266" s="38">
        <v>36749</v>
      </c>
      <c r="C3266" t="s">
        <v>4300</v>
      </c>
      <c r="D3266" s="2">
        <v>13938252.314814813</v>
      </c>
      <c r="E3266" s="2">
        <v>1779892.5193981479</v>
      </c>
      <c r="F3266" s="2">
        <v>2723370.0309374998</v>
      </c>
    </row>
    <row r="3267" spans="1:6">
      <c r="A3267">
        <v>3324</v>
      </c>
      <c r="B3267" s="38">
        <v>37743</v>
      </c>
      <c r="C3267" t="s">
        <v>4301</v>
      </c>
      <c r="D3267" s="2">
        <v>13125504.087193461</v>
      </c>
      <c r="E3267" s="2">
        <v>1327059.3409373297</v>
      </c>
      <c r="F3267" s="2">
        <v>1327059.3409373297</v>
      </c>
    </row>
    <row r="3268" spans="1:6">
      <c r="A3268">
        <v>3325</v>
      </c>
      <c r="B3268" s="38">
        <v>39374</v>
      </c>
      <c r="C3268" t="s">
        <v>6994</v>
      </c>
      <c r="D3268" s="2">
        <v>11527596.967492437</v>
      </c>
      <c r="E3268" s="2">
        <v>1098372.4942566145</v>
      </c>
      <c r="F3268" s="2">
        <v>1212595.9943284066</v>
      </c>
    </row>
    <row r="3269" spans="1:6">
      <c r="A3269">
        <v>3326</v>
      </c>
      <c r="B3269" s="38">
        <v>39332</v>
      </c>
      <c r="C3269" t="s">
        <v>4302</v>
      </c>
      <c r="D3269" s="2">
        <v>11552256.702959374</v>
      </c>
      <c r="E3269" s="2">
        <v>1040772.8422370377</v>
      </c>
      <c r="F3269" s="2">
        <v>1040772.8422370377</v>
      </c>
    </row>
    <row r="3270" spans="1:6">
      <c r="A3270">
        <v>3327</v>
      </c>
      <c r="B3270" s="38">
        <v>39542</v>
      </c>
      <c r="C3270" t="s">
        <v>4303</v>
      </c>
      <c r="D3270" s="2">
        <v>11211695.209544601</v>
      </c>
      <c r="E3270" s="2">
        <v>971805.07503386505</v>
      </c>
      <c r="F3270" s="2">
        <v>24888837.710989974</v>
      </c>
    </row>
    <row r="3271" spans="1:6">
      <c r="A3271">
        <v>3328</v>
      </c>
      <c r="B3271" s="38">
        <v>36378</v>
      </c>
      <c r="C3271" t="s">
        <v>4304</v>
      </c>
      <c r="D3271" s="2">
        <v>14413704.368641533</v>
      </c>
      <c r="E3271" s="2">
        <v>1205909.603668462</v>
      </c>
      <c r="F3271" s="2">
        <v>1205909.603668462</v>
      </c>
    </row>
    <row r="3272" spans="1:6">
      <c r="A3272">
        <v>3329</v>
      </c>
      <c r="B3272" s="38">
        <v>40879</v>
      </c>
      <c r="C3272" t="s">
        <v>4305</v>
      </c>
      <c r="D3272" s="2">
        <v>10672701.974547131</v>
      </c>
      <c r="E3272" s="2">
        <v>800069.49809014867</v>
      </c>
      <c r="F3272" s="2">
        <v>1120250.5573265627</v>
      </c>
    </row>
    <row r="3273" spans="1:6">
      <c r="A3273">
        <v>3330</v>
      </c>
      <c r="B3273" s="38">
        <v>37540</v>
      </c>
      <c r="C3273" t="s">
        <v>4306</v>
      </c>
      <c r="D3273" s="2">
        <v>13284776.613348041</v>
      </c>
      <c r="E3273" s="2">
        <v>795286.5095697738</v>
      </c>
      <c r="F3273" s="2">
        <v>795286.5095697738</v>
      </c>
    </row>
    <row r="3274" spans="1:6">
      <c r="A3274">
        <v>3331</v>
      </c>
      <c r="B3274" s="38">
        <v>39591</v>
      </c>
      <c r="C3274" t="s">
        <v>4307</v>
      </c>
      <c r="D3274" s="2">
        <v>11118071.199084161</v>
      </c>
      <c r="E3274" s="2">
        <v>645806.50728424243</v>
      </c>
      <c r="F3274" s="2">
        <v>1445188.0438485541</v>
      </c>
    </row>
    <row r="3275" spans="1:6">
      <c r="A3275">
        <v>3332</v>
      </c>
      <c r="B3275" s="38">
        <v>38079</v>
      </c>
      <c r="C3275" t="s">
        <v>4308</v>
      </c>
      <c r="D3275" s="2">
        <v>12811329.787234042</v>
      </c>
      <c r="E3275" s="2">
        <v>626310.04157446814</v>
      </c>
      <c r="F3275" s="2">
        <v>54801785.294127658</v>
      </c>
    </row>
    <row r="3276" spans="1:6">
      <c r="A3276">
        <v>3333</v>
      </c>
      <c r="B3276" s="38">
        <v>38226</v>
      </c>
      <c r="C3276" t="s">
        <v>4309</v>
      </c>
      <c r="D3276" s="2">
        <v>12709920.844327178</v>
      </c>
      <c r="E3276" s="2">
        <v>465565.67151978897</v>
      </c>
      <c r="F3276" s="2">
        <v>801267.726812665</v>
      </c>
    </row>
    <row r="3277" spans="1:6">
      <c r="A3277">
        <v>3334</v>
      </c>
      <c r="B3277" s="38">
        <v>36154</v>
      </c>
      <c r="C3277" t="s">
        <v>4310</v>
      </c>
      <c r="D3277" s="2">
        <v>14695118.974984746</v>
      </c>
      <c r="E3277" s="2">
        <v>360557.96965832822</v>
      </c>
      <c r="F3277" s="2">
        <v>7414215.0776510062</v>
      </c>
    </row>
    <row r="3278" spans="1:6">
      <c r="A3278">
        <v>3335</v>
      </c>
      <c r="B3278" s="38">
        <v>36021</v>
      </c>
      <c r="C3278" t="s">
        <v>4311</v>
      </c>
      <c r="D3278" s="2">
        <v>14740085.679314565</v>
      </c>
      <c r="E3278" s="2">
        <v>360343.50455936353</v>
      </c>
      <c r="F3278" s="2">
        <v>360343.50455936353</v>
      </c>
    </row>
    <row r="3279" spans="1:6">
      <c r="A3279">
        <v>3336</v>
      </c>
      <c r="B3279" s="38">
        <v>38338</v>
      </c>
      <c r="C3279" t="s">
        <v>4312</v>
      </c>
      <c r="D3279" s="2">
        <v>12656489.753021544</v>
      </c>
      <c r="E3279" s="2">
        <v>289231.16643194953</v>
      </c>
      <c r="F3279" s="2">
        <v>368145.64569101419</v>
      </c>
    </row>
    <row r="3280" spans="1:6">
      <c r="A3280">
        <v>3337</v>
      </c>
      <c r="B3280" s="38">
        <v>37190</v>
      </c>
      <c r="C3280" t="s">
        <v>4313</v>
      </c>
      <c r="D3280" s="2">
        <v>13553911.08610017</v>
      </c>
      <c r="E3280" s="2">
        <v>307391.86030388298</v>
      </c>
      <c r="F3280" s="2">
        <v>307391.86030388298</v>
      </c>
    </row>
    <row r="3281" spans="1:6">
      <c r="A3281">
        <v>3338</v>
      </c>
      <c r="B3281" s="38">
        <v>40046</v>
      </c>
      <c r="C3281" t="s">
        <v>4314</v>
      </c>
      <c r="D3281" s="2">
        <v>11159177.88670923</v>
      </c>
      <c r="E3281" s="2">
        <v>247516.14511615408</v>
      </c>
      <c r="F3281" s="2">
        <v>330032.68599942548</v>
      </c>
    </row>
    <row r="3282" spans="1:6">
      <c r="A3282">
        <v>3339</v>
      </c>
      <c r="B3282" s="38">
        <v>41397</v>
      </c>
      <c r="C3282" t="s">
        <v>4315</v>
      </c>
      <c r="D3282" s="2">
        <v>10339479.276224002</v>
      </c>
      <c r="E3282" s="2">
        <v>179361.01490051299</v>
      </c>
      <c r="F3282" s="2">
        <v>179361.01490051299</v>
      </c>
    </row>
    <row r="3283" spans="1:6">
      <c r="A3283">
        <v>3340</v>
      </c>
      <c r="B3283" s="38">
        <v>40480</v>
      </c>
      <c r="C3283" t="s">
        <v>4316</v>
      </c>
      <c r="D3283" s="2">
        <v>11012386.208283991</v>
      </c>
      <c r="E3283" s="2">
        <v>168332.03186396661</v>
      </c>
      <c r="F3283" s="2">
        <v>391951.74868662294</v>
      </c>
    </row>
    <row r="3284" spans="1:6">
      <c r="A3284">
        <v>3342</v>
      </c>
      <c r="B3284" s="38">
        <v>40095</v>
      </c>
      <c r="C3284" t="s">
        <v>4317</v>
      </c>
      <c r="D3284" s="2">
        <v>11141472.034490256</v>
      </c>
      <c r="E3284" s="2">
        <v>157215.08358428511</v>
      </c>
      <c r="F3284" s="2">
        <v>803420.46158471995</v>
      </c>
    </row>
    <row r="3285" spans="1:6">
      <c r="A3285">
        <v>3343</v>
      </c>
      <c r="B3285" s="38">
        <v>39220</v>
      </c>
      <c r="C3285" t="s">
        <v>4319</v>
      </c>
      <c r="D3285" s="2">
        <v>11582311.047420282</v>
      </c>
      <c r="E3285" s="2">
        <v>158933.63042380585</v>
      </c>
      <c r="F3285" s="2">
        <v>6891477.3896772768</v>
      </c>
    </row>
    <row r="3286" spans="1:6">
      <c r="A3286">
        <v>3344</v>
      </c>
      <c r="B3286" s="38">
        <v>38912</v>
      </c>
      <c r="C3286" t="s">
        <v>4320</v>
      </c>
      <c r="D3286" s="2">
        <v>11835528.255528256</v>
      </c>
      <c r="E3286" s="2">
        <v>155896.39462899262</v>
      </c>
      <c r="F3286" s="2">
        <v>286087.20543980342</v>
      </c>
    </row>
    <row r="3287" spans="1:6">
      <c r="A3287">
        <v>3345</v>
      </c>
      <c r="B3287" s="38">
        <v>40291</v>
      </c>
      <c r="C3287" t="s">
        <v>4321</v>
      </c>
      <c r="D3287" s="2">
        <v>11047846.64853286</v>
      </c>
      <c r="E3287" s="2">
        <v>141949.36244833929</v>
      </c>
      <c r="F3287" s="2">
        <v>46651363.101619661</v>
      </c>
    </row>
    <row r="3288" spans="1:6">
      <c r="A3288">
        <v>3346</v>
      </c>
      <c r="B3288" s="38">
        <v>34572</v>
      </c>
      <c r="C3288" t="s">
        <v>4323</v>
      </c>
      <c r="D3288" s="2">
        <v>16164630.872483222</v>
      </c>
      <c r="E3288" s="2">
        <v>204073.61537583891</v>
      </c>
      <c r="F3288" s="2">
        <v>204073.61537583891</v>
      </c>
    </row>
    <row r="3289" spans="1:6">
      <c r="A3289">
        <v>3347</v>
      </c>
      <c r="B3289" s="38">
        <v>40228</v>
      </c>
      <c r="C3289" t="s">
        <v>4324</v>
      </c>
      <c r="D3289" s="2">
        <v>11112479.872289969</v>
      </c>
      <c r="E3289" s="2">
        <v>121551.63858706936</v>
      </c>
      <c r="F3289" s="2">
        <v>121551.63858706936</v>
      </c>
    </row>
    <row r="3290" spans="1:6">
      <c r="A3290">
        <v>3348</v>
      </c>
      <c r="B3290" s="38">
        <v>40228</v>
      </c>
      <c r="C3290" t="s">
        <v>4325</v>
      </c>
      <c r="D3290" s="2">
        <v>11112479.872289969</v>
      </c>
      <c r="E3290" s="2">
        <v>111889.33733811324</v>
      </c>
      <c r="F3290" s="2">
        <v>118310.12820832238</v>
      </c>
    </row>
    <row r="3291" spans="1:6">
      <c r="A3291">
        <v>3349</v>
      </c>
      <c r="B3291" s="38">
        <v>40109</v>
      </c>
      <c r="C3291" t="s">
        <v>4326</v>
      </c>
      <c r="D3291" s="2">
        <v>11141472.034490256</v>
      </c>
      <c r="E3291" s="2">
        <v>104047.9790356976</v>
      </c>
      <c r="F3291" s="2">
        <v>805960.71720858372</v>
      </c>
    </row>
    <row r="3292" spans="1:6">
      <c r="A3292">
        <v>3350</v>
      </c>
      <c r="B3292" s="38">
        <v>38275</v>
      </c>
      <c r="C3292" t="s">
        <v>4327</v>
      </c>
      <c r="D3292" s="2">
        <v>12616710.319539025</v>
      </c>
      <c r="E3292" s="2">
        <v>88981.87287061289</v>
      </c>
      <c r="F3292" s="2">
        <v>88981.87287061289</v>
      </c>
    </row>
    <row r="3293" spans="1:6">
      <c r="A3293">
        <v>3351</v>
      </c>
      <c r="B3293" s="38">
        <v>41950</v>
      </c>
      <c r="C3293" t="s">
        <v>4328</v>
      </c>
      <c r="D3293" s="2">
        <v>10199109.891552439</v>
      </c>
      <c r="E3293" s="2">
        <v>69004.117793276324</v>
      </c>
      <c r="F3293" s="2">
        <v>111317.16500035994</v>
      </c>
    </row>
    <row r="3294" spans="1:6">
      <c r="A3294">
        <v>3352</v>
      </c>
      <c r="B3294" s="38">
        <v>35853</v>
      </c>
      <c r="C3294" t="s">
        <v>4329</v>
      </c>
      <c r="D3294" s="2">
        <v>14876652.254478073</v>
      </c>
      <c r="E3294" s="2">
        <v>68103.826355775178</v>
      </c>
      <c r="F3294" s="2">
        <v>68103.826355775178</v>
      </c>
    </row>
    <row r="3295" spans="1:6">
      <c r="A3295">
        <v>3353</v>
      </c>
      <c r="B3295" s="38">
        <v>40053</v>
      </c>
      <c r="C3295" t="s">
        <v>4330</v>
      </c>
      <c r="D3295" s="2">
        <v>11159177.88670923</v>
      </c>
      <c r="E3295" s="2">
        <v>22001.435121435919</v>
      </c>
      <c r="F3295" s="2">
        <v>22001.435121435919</v>
      </c>
    </row>
    <row r="3296" spans="1:6">
      <c r="A3296">
        <v>3354</v>
      </c>
      <c r="B3296" s="38">
        <v>42195</v>
      </c>
      <c r="C3296" t="s">
        <v>4331</v>
      </c>
      <c r="D3296" s="2">
        <v>10092141.761713611</v>
      </c>
      <c r="E3296" s="2">
        <v>17632.99008606602</v>
      </c>
      <c r="F3296" s="2">
        <v>28306.439213254336</v>
      </c>
    </row>
    <row r="3297" spans="1:6">
      <c r="A3297">
        <v>3355</v>
      </c>
      <c r="B3297" s="38">
        <v>42076</v>
      </c>
      <c r="C3297" t="s">
        <v>4332</v>
      </c>
      <c r="D3297" s="2">
        <v>10200492.124733716</v>
      </c>
      <c r="E3297" s="2">
        <v>12132.465333158281</v>
      </c>
      <c r="F3297" s="2">
        <v>12132.465333158281</v>
      </c>
    </row>
    <row r="3298" spans="1:6">
      <c r="A3298">
        <v>3356</v>
      </c>
      <c r="B3298" s="38">
        <v>40102</v>
      </c>
      <c r="C3298" t="s">
        <v>4333</v>
      </c>
      <c r="D3298" s="2">
        <v>11141472.034490256</v>
      </c>
      <c r="E3298" s="2">
        <v>10104.200988079214</v>
      </c>
      <c r="F3298" s="2">
        <v>10104.200988079214</v>
      </c>
    </row>
    <row r="3299" spans="1:6">
      <c r="A3299">
        <v>3357</v>
      </c>
      <c r="B3299" s="38">
        <v>39437</v>
      </c>
      <c r="C3299" t="s">
        <v>4334</v>
      </c>
      <c r="D3299" s="2">
        <v>11467224.66624769</v>
      </c>
      <c r="E3299" s="2">
        <v>7364.251680664267</v>
      </c>
      <c r="F3299" s="2">
        <v>1763061.7112637833</v>
      </c>
    </row>
    <row r="3300" spans="1:6">
      <c r="A3300">
        <v>3358</v>
      </c>
      <c r="B3300" s="38">
        <v>40396</v>
      </c>
      <c r="C3300" t="s">
        <v>4335</v>
      </c>
      <c r="D3300" s="2">
        <v>11032513.100516692</v>
      </c>
      <c r="E3300" s="2">
        <v>5298.9160421781671</v>
      </c>
      <c r="F3300" s="2">
        <v>19532105.719076369</v>
      </c>
    </row>
    <row r="3301" spans="1:6">
      <c r="A3301">
        <v>3359</v>
      </c>
      <c r="B3301" s="38">
        <v>41999</v>
      </c>
      <c r="C3301" t="s">
        <v>4337</v>
      </c>
      <c r="D3301" s="2">
        <v>10257269.645503636</v>
      </c>
      <c r="E3301" s="2">
        <v>397.9820622455411</v>
      </c>
      <c r="F3301" s="2">
        <v>178079.53549648231</v>
      </c>
    </row>
    <row r="3302" spans="1:6">
      <c r="A3302">
        <v>3360</v>
      </c>
      <c r="B3302" s="38">
        <v>40543</v>
      </c>
      <c r="C3302" t="s">
        <v>4338</v>
      </c>
      <c r="D3302" s="2">
        <v>10988872.109098041</v>
      </c>
      <c r="E3302" s="2">
        <v>0</v>
      </c>
      <c r="F3302" s="2">
        <v>16524919.725662585</v>
      </c>
    </row>
    <row r="3303" spans="1:6">
      <c r="A3303">
        <v>3361</v>
      </c>
      <c r="B3303" s="38">
        <v>39455</v>
      </c>
      <c r="C3303" t="s">
        <v>4339</v>
      </c>
      <c r="D3303" s="2">
        <v>11410507.864316845</v>
      </c>
      <c r="E3303" s="2">
        <v>0</v>
      </c>
      <c r="F3303" s="2">
        <v>9406328.608352283</v>
      </c>
    </row>
    <row r="3304" spans="1:6">
      <c r="A3304">
        <v>3362</v>
      </c>
      <c r="B3304" s="38">
        <v>40459</v>
      </c>
      <c r="C3304" t="s">
        <v>4340</v>
      </c>
      <c r="D3304" s="2">
        <v>11012386.208283991</v>
      </c>
      <c r="E3304" s="2">
        <v>0</v>
      </c>
      <c r="F3304" s="2">
        <v>1809267.8784651891</v>
      </c>
    </row>
    <row r="3305" spans="1:6">
      <c r="A3305">
        <v>3363</v>
      </c>
      <c r="B3305" s="38">
        <v>40715</v>
      </c>
      <c r="C3305" t="s">
        <v>4342</v>
      </c>
      <c r="D3305" s="2">
        <v>10670337.849212747</v>
      </c>
      <c r="E3305" s="2">
        <v>0</v>
      </c>
      <c r="F3305" s="2">
        <v>1313029.8877645952</v>
      </c>
    </row>
    <row r="3306" spans="1:6">
      <c r="A3306">
        <v>3364</v>
      </c>
      <c r="B3306" s="38">
        <v>40046</v>
      </c>
      <c r="C3306" t="s">
        <v>4343</v>
      </c>
      <c r="D3306" s="2">
        <v>11159177.88670923</v>
      </c>
      <c r="E3306" s="2">
        <v>0</v>
      </c>
      <c r="F3306" s="2">
        <v>1113597.7955882761</v>
      </c>
    </row>
    <row r="3307" spans="1:6">
      <c r="A3307">
        <v>3365</v>
      </c>
      <c r="B3307" s="38">
        <v>41908</v>
      </c>
      <c r="C3307" t="s">
        <v>4344</v>
      </c>
      <c r="D3307" s="2">
        <v>10118555.986405134</v>
      </c>
      <c r="E3307" s="2">
        <v>0</v>
      </c>
      <c r="F3307" s="2">
        <v>559192.88988829195</v>
      </c>
    </row>
    <row r="3308" spans="1:6">
      <c r="A3308">
        <v>3366</v>
      </c>
      <c r="B3308" s="38">
        <v>42073</v>
      </c>
      <c r="C3308" t="s">
        <v>4345</v>
      </c>
      <c r="D3308" s="2">
        <v>10200492.124733716</v>
      </c>
      <c r="E3308" s="2">
        <v>0</v>
      </c>
      <c r="F3308" s="2">
        <v>320369.91630914924</v>
      </c>
    </row>
    <row r="3309" spans="1:6">
      <c r="A3309">
        <v>3367</v>
      </c>
      <c r="B3309" s="38">
        <v>40078</v>
      </c>
      <c r="C3309" t="s">
        <v>4347</v>
      </c>
      <c r="D3309" s="2">
        <v>11152202.399418436</v>
      </c>
      <c r="E3309" s="2">
        <v>0</v>
      </c>
      <c r="F3309" s="2">
        <v>101383.55679287306</v>
      </c>
    </row>
    <row r="3310" spans="1:6">
      <c r="A3310">
        <v>3375</v>
      </c>
      <c r="B3310" s="38">
        <v>40298</v>
      </c>
      <c r="C3310" t="s">
        <v>4359</v>
      </c>
      <c r="D3310" s="2">
        <v>10937368.182047531</v>
      </c>
      <c r="E3310" s="2">
        <v>506051.03487470705</v>
      </c>
      <c r="F3310" s="2">
        <v>506051.03487470705</v>
      </c>
    </row>
    <row r="3311" spans="1:6">
      <c r="A3311">
        <v>3376</v>
      </c>
      <c r="B3311" s="38">
        <v>39906</v>
      </c>
      <c r="C3311" t="s">
        <v>4360</v>
      </c>
      <c r="D3311" s="2">
        <v>11069027.386981806</v>
      </c>
      <c r="E3311" s="2">
        <v>18121607.359430689</v>
      </c>
      <c r="F3311" s="2">
        <v>19826045.5632855</v>
      </c>
    </row>
    <row r="3312" spans="1:6">
      <c r="A3312">
        <v>3377</v>
      </c>
      <c r="B3312" s="38">
        <v>41262</v>
      </c>
      <c r="C3312" t="s">
        <v>4361</v>
      </c>
      <c r="D3312" s="2">
        <v>10175365.525411474</v>
      </c>
      <c r="E3312" s="2">
        <v>7069208.2689622426</v>
      </c>
      <c r="F3312" s="2">
        <v>38589857.659731448</v>
      </c>
    </row>
    <row r="3313" spans="1:6">
      <c r="A3313">
        <v>3378</v>
      </c>
      <c r="B3313" s="38">
        <v>38835</v>
      </c>
      <c r="C3313" t="s">
        <v>4362</v>
      </c>
      <c r="D3313" s="2">
        <v>11474882.382133996</v>
      </c>
      <c r="E3313" s="2">
        <v>2969348.1422233251</v>
      </c>
      <c r="F3313" s="2">
        <v>6283500.961126551</v>
      </c>
    </row>
    <row r="3314" spans="1:6">
      <c r="A3314">
        <v>3379</v>
      </c>
      <c r="B3314" s="38">
        <v>36537</v>
      </c>
      <c r="C3314" t="s">
        <v>4363</v>
      </c>
      <c r="D3314" s="2">
        <v>13555115.521327013</v>
      </c>
      <c r="E3314" s="2">
        <v>81582649.907855451</v>
      </c>
      <c r="F3314" s="2">
        <v>85147966.332174167</v>
      </c>
    </row>
    <row r="3315" spans="1:6">
      <c r="A3315">
        <v>3380</v>
      </c>
      <c r="B3315" s="38">
        <v>24636</v>
      </c>
      <c r="C3315" t="s">
        <v>4365</v>
      </c>
      <c r="D3315" s="2">
        <v>68711816.816816822</v>
      </c>
      <c r="E3315" s="2">
        <v>311734663.66366369</v>
      </c>
      <c r="F3315" s="2">
        <v>807183027.02702713</v>
      </c>
    </row>
    <row r="3316" spans="1:6">
      <c r="A3316">
        <v>3381</v>
      </c>
      <c r="B3316" s="38">
        <v>32304</v>
      </c>
      <c r="C3316" t="s">
        <v>4366</v>
      </c>
      <c r="D3316" s="2">
        <v>19390707.627118643</v>
      </c>
      <c r="E3316" s="2">
        <v>28808468.152542375</v>
      </c>
      <c r="F3316" s="2">
        <v>28808468.152542375</v>
      </c>
    </row>
    <row r="3317" spans="1:6">
      <c r="A3317">
        <v>3382</v>
      </c>
      <c r="B3317" s="38">
        <v>40256</v>
      </c>
      <c r="C3317" t="s">
        <v>4367</v>
      </c>
      <c r="D3317" s="2">
        <v>10513683.712338777</v>
      </c>
      <c r="E3317" s="2">
        <v>3954996.5908763004</v>
      </c>
      <c r="F3317" s="2">
        <v>5841880.7665084489</v>
      </c>
    </row>
    <row r="3318" spans="1:6">
      <c r="A3318">
        <v>3383</v>
      </c>
      <c r="B3318" s="38">
        <v>40116</v>
      </c>
      <c r="C3318" t="s">
        <v>4369</v>
      </c>
      <c r="D3318" s="2">
        <v>10584398.432765743</v>
      </c>
      <c r="E3318" s="2">
        <v>126658.48238249213</v>
      </c>
      <c r="F3318" s="2">
        <v>132006.38895904744</v>
      </c>
    </row>
    <row r="3319" spans="1:6">
      <c r="A3319">
        <v>3385</v>
      </c>
      <c r="B3319" s="38">
        <v>23322</v>
      </c>
      <c r="C3319" t="s">
        <v>4371</v>
      </c>
      <c r="D3319" s="2">
        <v>73507084.415584415</v>
      </c>
      <c r="E3319" s="2">
        <v>362061490.25974029</v>
      </c>
      <c r="F3319" s="2">
        <v>469194155.84415585</v>
      </c>
    </row>
    <row r="3320" spans="1:6">
      <c r="A3320">
        <v>3386</v>
      </c>
      <c r="B3320" s="38">
        <v>39024</v>
      </c>
      <c r="C3320" t="s">
        <v>4372</v>
      </c>
      <c r="D3320" s="2">
        <v>11235822.332506204</v>
      </c>
      <c r="E3320" s="2">
        <v>15419214.226059554</v>
      </c>
      <c r="F3320" s="2">
        <v>104261992.16322085</v>
      </c>
    </row>
    <row r="3321" spans="1:6">
      <c r="A3321">
        <v>3387</v>
      </c>
      <c r="B3321" s="38">
        <v>40858</v>
      </c>
      <c r="C3321" t="s">
        <v>4373</v>
      </c>
      <c r="D3321" s="2">
        <v>10007594.92551828</v>
      </c>
      <c r="E3321" s="2">
        <v>3226755.2196614072</v>
      </c>
      <c r="F3321" s="2">
        <v>23227519.229076605</v>
      </c>
    </row>
    <row r="3322" spans="1:6">
      <c r="A3322">
        <v>3388</v>
      </c>
      <c r="B3322" s="38">
        <v>29805</v>
      </c>
      <c r="C3322" t="s">
        <v>4374</v>
      </c>
      <c r="D3322" s="2">
        <v>24267962.080173351</v>
      </c>
      <c r="E3322" s="2">
        <v>51069945.618884079</v>
      </c>
      <c r="F3322" s="2">
        <v>51069945.618884079</v>
      </c>
    </row>
    <row r="3323" spans="1:6">
      <c r="A3323">
        <v>3389</v>
      </c>
      <c r="B3323" s="38">
        <v>41226</v>
      </c>
      <c r="C3323" t="s">
        <v>4376</v>
      </c>
      <c r="D3323" s="2">
        <v>9624871.7536627855</v>
      </c>
      <c r="E3323" s="2">
        <v>3188279.5694875796</v>
      </c>
      <c r="F3323" s="2">
        <v>6065192.4453807436</v>
      </c>
    </row>
    <row r="3324" spans="1:6">
      <c r="A3324">
        <v>3390</v>
      </c>
      <c r="B3324" s="38">
        <v>35062</v>
      </c>
      <c r="C3324" t="s">
        <v>4377</v>
      </c>
      <c r="D3324" s="2">
        <v>14435489.250814334</v>
      </c>
      <c r="E3324" s="2">
        <v>4212815.5251596095</v>
      </c>
      <c r="F3324" s="2">
        <v>6597735.6548599359</v>
      </c>
    </row>
    <row r="3325" spans="1:6">
      <c r="A3325">
        <v>3391</v>
      </c>
      <c r="B3325" s="38">
        <v>40319</v>
      </c>
      <c r="C3325" t="s">
        <v>4378</v>
      </c>
      <c r="D3325" s="2">
        <v>10156145.899219902</v>
      </c>
      <c r="E3325" s="2">
        <v>1860417.1568948289</v>
      </c>
      <c r="F3325" s="2">
        <v>18938113.373616956</v>
      </c>
    </row>
    <row r="3326" spans="1:6">
      <c r="A3326">
        <v>3392</v>
      </c>
      <c r="B3326" s="38">
        <v>40908</v>
      </c>
      <c r="C3326" t="s">
        <v>4379</v>
      </c>
      <c r="D3326" s="2">
        <v>9712158.7968378905</v>
      </c>
      <c r="E3326" s="2">
        <v>0</v>
      </c>
      <c r="F3326" s="2">
        <v>22335610.834671561</v>
      </c>
    </row>
    <row r="3327" spans="1:6">
      <c r="A3327">
        <v>3393</v>
      </c>
      <c r="B3327" s="38">
        <v>40543</v>
      </c>
      <c r="C3327" t="s">
        <v>4380</v>
      </c>
      <c r="D3327" s="2">
        <v>9999873.6192792188</v>
      </c>
      <c r="E3327" s="2">
        <v>0</v>
      </c>
      <c r="F3327" s="2">
        <v>20738337.904078402</v>
      </c>
    </row>
    <row r="3328" spans="1:6">
      <c r="A3328">
        <v>3394</v>
      </c>
      <c r="B3328" s="38">
        <v>29000</v>
      </c>
      <c r="C3328" t="s">
        <v>4381</v>
      </c>
      <c r="D3328" s="2">
        <v>30317160.839160841</v>
      </c>
      <c r="E3328" s="2">
        <v>272620769.61384618</v>
      </c>
      <c r="F3328" s="2">
        <v>685944729.05440569</v>
      </c>
    </row>
    <row r="3329" spans="1:6">
      <c r="A3329">
        <v>3395</v>
      </c>
      <c r="B3329" s="38">
        <v>37911</v>
      </c>
      <c r="C3329" t="s">
        <v>6995</v>
      </c>
      <c r="D3329" s="2">
        <v>11717172.972972972</v>
      </c>
      <c r="E3329" s="2">
        <v>104896890.92818919</v>
      </c>
      <c r="F3329" s="2">
        <v>140563528.01679459</v>
      </c>
    </row>
    <row r="3330" spans="1:6">
      <c r="A3330">
        <v>3396</v>
      </c>
      <c r="B3330" s="38">
        <v>25934</v>
      </c>
      <c r="C3330" t="s">
        <v>4383</v>
      </c>
      <c r="D3330" s="2">
        <v>54464246.23115579</v>
      </c>
      <c r="E3330" s="2">
        <v>487152424.62311566</v>
      </c>
      <c r="F3330" s="2">
        <v>487152424.62311566</v>
      </c>
    </row>
    <row r="3331" spans="1:6">
      <c r="A3331">
        <v>3397</v>
      </c>
      <c r="B3331" s="38">
        <v>41838</v>
      </c>
      <c r="C3331" t="s">
        <v>4384</v>
      </c>
      <c r="D3331" s="2">
        <v>9098329.4858342092</v>
      </c>
      <c r="E3331" s="2">
        <v>72344406.527387202</v>
      </c>
      <c r="F3331" s="2">
        <v>112752196.56456664</v>
      </c>
    </row>
    <row r="3332" spans="1:6">
      <c r="A3332">
        <v>3398</v>
      </c>
      <c r="B3332" s="38">
        <v>24105</v>
      </c>
      <c r="C3332" t="s">
        <v>4386</v>
      </c>
      <c r="D3332" s="2">
        <v>68165943.396226421</v>
      </c>
      <c r="E3332" s="2">
        <v>481706000</v>
      </c>
      <c r="F3332" s="2">
        <v>1069447911.9496856</v>
      </c>
    </row>
    <row r="3333" spans="1:6">
      <c r="A3333">
        <v>3399</v>
      </c>
      <c r="B3333" s="38">
        <v>39598</v>
      </c>
      <c r="C3333" t="s">
        <v>4387</v>
      </c>
      <c r="D3333" s="2">
        <v>10006264.079175744</v>
      </c>
      <c r="E3333" s="2">
        <v>58478397.288166106</v>
      </c>
      <c r="F3333" s="2">
        <v>92337444.697126925</v>
      </c>
    </row>
    <row r="3334" spans="1:6">
      <c r="A3334">
        <v>3400</v>
      </c>
      <c r="B3334" s="38">
        <v>35375</v>
      </c>
      <c r="C3334" t="s">
        <v>4388</v>
      </c>
      <c r="D3334" s="2">
        <v>13667572.509457756</v>
      </c>
      <c r="E3334" s="2">
        <v>54744866.387919299</v>
      </c>
      <c r="F3334" s="2">
        <v>54744866.387919299</v>
      </c>
    </row>
    <row r="3335" spans="1:6">
      <c r="A3335">
        <v>3401</v>
      </c>
      <c r="B3335" s="38">
        <v>36455</v>
      </c>
      <c r="C3335" t="s">
        <v>4389</v>
      </c>
      <c r="D3335" s="2">
        <v>12887497.027348395</v>
      </c>
      <c r="E3335" s="2">
        <v>48833275.097146258</v>
      </c>
      <c r="F3335" s="2">
        <v>49506288.830796674</v>
      </c>
    </row>
    <row r="3336" spans="1:6">
      <c r="A3336">
        <v>3402</v>
      </c>
      <c r="B3336" s="38">
        <v>32456</v>
      </c>
      <c r="C3336" t="s">
        <v>4390</v>
      </c>
      <c r="D3336" s="2">
        <v>18018927.680798005</v>
      </c>
      <c r="E3336" s="2">
        <v>66559284.085220285</v>
      </c>
      <c r="F3336" s="2">
        <v>88486316.969675809</v>
      </c>
    </row>
    <row r="3337" spans="1:6">
      <c r="A3337">
        <v>3403</v>
      </c>
      <c r="B3337" s="38">
        <v>39255</v>
      </c>
      <c r="C3337" t="s">
        <v>4391</v>
      </c>
      <c r="D3337" s="2">
        <v>10403917.409000155</v>
      </c>
      <c r="E3337" s="2">
        <v>28366295.843519621</v>
      </c>
      <c r="F3337" s="2">
        <v>42235092.290743552</v>
      </c>
    </row>
    <row r="3338" spans="1:6">
      <c r="A3338">
        <v>3404</v>
      </c>
      <c r="B3338" s="38">
        <v>41976</v>
      </c>
      <c r="C3338" t="s">
        <v>4392</v>
      </c>
      <c r="D3338" s="2">
        <v>9231542.6809532735</v>
      </c>
      <c r="E3338" s="2">
        <v>22126150.214712195</v>
      </c>
      <c r="F3338" s="2">
        <v>22126150.214712195</v>
      </c>
    </row>
    <row r="3339" spans="1:6">
      <c r="A3339">
        <v>3405</v>
      </c>
      <c r="B3339" s="38">
        <v>36546</v>
      </c>
      <c r="C3339" t="s">
        <v>4394</v>
      </c>
      <c r="D3339" s="2">
        <v>12841688.388625592</v>
      </c>
      <c r="E3339" s="2">
        <v>28587467.532168247</v>
      </c>
      <c r="F3339" s="2">
        <v>28587467.532168247</v>
      </c>
    </row>
    <row r="3340" spans="1:6">
      <c r="A3340">
        <v>3406</v>
      </c>
      <c r="B3340" s="38">
        <v>38198</v>
      </c>
      <c r="C3340" t="s">
        <v>4395</v>
      </c>
      <c r="D3340" s="2">
        <v>11444968.321013728</v>
      </c>
      <c r="E3340" s="2">
        <v>23176270.674472019</v>
      </c>
      <c r="F3340" s="2">
        <v>23176270.674472019</v>
      </c>
    </row>
    <row r="3341" spans="1:6">
      <c r="A3341">
        <v>3407</v>
      </c>
      <c r="B3341" s="38">
        <v>36812</v>
      </c>
      <c r="C3341" t="s">
        <v>4396</v>
      </c>
      <c r="D3341" s="2">
        <v>12457913.793103449</v>
      </c>
      <c r="E3341" s="2">
        <v>24644899.798097704</v>
      </c>
      <c r="F3341" s="2">
        <v>24644899.798097704</v>
      </c>
    </row>
    <row r="3342" spans="1:6">
      <c r="A3342">
        <v>3408</v>
      </c>
      <c r="B3342" s="38">
        <v>36574</v>
      </c>
      <c r="C3342" t="s">
        <v>4397</v>
      </c>
      <c r="D3342" s="2">
        <v>12766060.070671376</v>
      </c>
      <c r="E3342" s="2">
        <v>24062552.29940518</v>
      </c>
      <c r="F3342" s="2">
        <v>40813997.59929917</v>
      </c>
    </row>
    <row r="3343" spans="1:6">
      <c r="A3343">
        <v>3409</v>
      </c>
      <c r="B3343" s="38">
        <v>39076</v>
      </c>
      <c r="C3343" t="s">
        <v>4398</v>
      </c>
      <c r="D3343" s="2">
        <v>10741709.613478692</v>
      </c>
      <c r="E3343" s="2">
        <v>19377731.43961348</v>
      </c>
      <c r="F3343" s="2">
        <v>19377731.43961348</v>
      </c>
    </row>
    <row r="3344" spans="1:6">
      <c r="A3344">
        <v>3410</v>
      </c>
      <c r="B3344" s="38">
        <v>30757</v>
      </c>
      <c r="C3344" t="s">
        <v>4400</v>
      </c>
      <c r="D3344" s="2">
        <v>21127456.140350882</v>
      </c>
      <c r="E3344" s="2">
        <v>30694414.304775834</v>
      </c>
      <c r="F3344" s="2">
        <v>30694414.304775834</v>
      </c>
    </row>
    <row r="3345" spans="1:6">
      <c r="A3345">
        <v>3411</v>
      </c>
      <c r="B3345" s="38">
        <v>38121</v>
      </c>
      <c r="C3345" t="s">
        <v>4401</v>
      </c>
      <c r="D3345" s="2">
        <v>11463125.330512956</v>
      </c>
      <c r="E3345" s="2">
        <v>15580147.550745638</v>
      </c>
      <c r="F3345" s="2">
        <v>15936695.327345321</v>
      </c>
    </row>
    <row r="3346" spans="1:6">
      <c r="A3346">
        <v>3412</v>
      </c>
      <c r="B3346" s="38">
        <v>40765</v>
      </c>
      <c r="C3346" t="s">
        <v>4402</v>
      </c>
      <c r="D3346" s="2">
        <v>9568416.8708203677</v>
      </c>
      <c r="E3346" s="2">
        <v>12611596.57239842</v>
      </c>
      <c r="F3346" s="2">
        <v>18565278.18090887</v>
      </c>
    </row>
    <row r="3347" spans="1:6">
      <c r="A3347">
        <v>3413</v>
      </c>
      <c r="B3347" s="38">
        <v>32820</v>
      </c>
      <c r="C3347" t="s">
        <v>4403</v>
      </c>
      <c r="D3347" s="2">
        <v>17217450.357426528</v>
      </c>
      <c r="E3347" s="2">
        <v>19438690.845488485</v>
      </c>
      <c r="F3347" s="2">
        <v>19468538.252208102</v>
      </c>
    </row>
    <row r="3348" spans="1:6">
      <c r="A3348">
        <v>3414</v>
      </c>
      <c r="B3348" s="38">
        <v>39414</v>
      </c>
      <c r="C3348" t="s">
        <v>4405</v>
      </c>
      <c r="D3348" s="2">
        <v>10313578.555217747</v>
      </c>
      <c r="E3348" s="2">
        <v>7589741.8316276297</v>
      </c>
      <c r="F3348" s="2">
        <v>12195260.021881558</v>
      </c>
    </row>
    <row r="3349" spans="1:6">
      <c r="A3349">
        <v>3415</v>
      </c>
      <c r="B3349" s="38">
        <v>37727</v>
      </c>
      <c r="C3349" t="s">
        <v>4406</v>
      </c>
      <c r="D3349" s="2">
        <v>11793672.47007617</v>
      </c>
      <c r="E3349" s="2">
        <v>8027870.2946735583</v>
      </c>
      <c r="F3349" s="2">
        <v>16586328.740919478</v>
      </c>
    </row>
    <row r="3350" spans="1:6">
      <c r="A3350">
        <v>3416</v>
      </c>
      <c r="B3350" s="38">
        <v>36777</v>
      </c>
      <c r="C3350" t="s">
        <v>4407</v>
      </c>
      <c r="D3350" s="2">
        <v>12479430.051813472</v>
      </c>
      <c r="E3350" s="2">
        <v>8385977.323937824</v>
      </c>
      <c r="F3350" s="2">
        <v>18111722.685981579</v>
      </c>
    </row>
    <row r="3351" spans="1:6">
      <c r="A3351">
        <v>3417</v>
      </c>
      <c r="B3351" s="38">
        <v>39682</v>
      </c>
      <c r="C3351" t="s">
        <v>4408</v>
      </c>
      <c r="D3351" s="2">
        <v>9894183.1061774828</v>
      </c>
      <c r="E3351" s="2">
        <v>5371679.5333704567</v>
      </c>
      <c r="F3351" s="2">
        <v>5424325.3823247487</v>
      </c>
    </row>
    <row r="3352" spans="1:6">
      <c r="A3352">
        <v>3418</v>
      </c>
      <c r="B3352" s="38">
        <v>37512</v>
      </c>
      <c r="C3352" t="s">
        <v>4409</v>
      </c>
      <c r="D3352" s="2">
        <v>11976116.022099448</v>
      </c>
      <c r="E3352" s="2">
        <v>6357275.0146132596</v>
      </c>
      <c r="F3352" s="2">
        <v>6357275.0146132596</v>
      </c>
    </row>
    <row r="3353" spans="1:6">
      <c r="A3353">
        <v>3419</v>
      </c>
      <c r="B3353" s="38">
        <v>34453</v>
      </c>
      <c r="C3353" t="s">
        <v>4411</v>
      </c>
      <c r="D3353" s="2">
        <v>14706085.481682498</v>
      </c>
      <c r="E3353" s="2">
        <v>7081092.9060854819</v>
      </c>
      <c r="F3353" s="2">
        <v>7081092.9060854819</v>
      </c>
    </row>
    <row r="3354" spans="1:6">
      <c r="A3354">
        <v>3420</v>
      </c>
      <c r="B3354" s="38">
        <v>39150</v>
      </c>
      <c r="C3354" t="s">
        <v>4412</v>
      </c>
      <c r="D3354" s="2">
        <v>10555908.878413651</v>
      </c>
      <c r="E3354" s="2">
        <v>4033219.2574457522</v>
      </c>
      <c r="F3354" s="2">
        <v>4033219.2574457522</v>
      </c>
    </row>
    <row r="3355" spans="1:6">
      <c r="A3355">
        <v>3421</v>
      </c>
      <c r="B3355" s="38">
        <v>36798</v>
      </c>
      <c r="C3355" t="s">
        <v>4413</v>
      </c>
      <c r="D3355" s="2">
        <v>12479430.051813472</v>
      </c>
      <c r="E3355" s="2">
        <v>4346320.6458088662</v>
      </c>
      <c r="F3355" s="2">
        <v>4346320.6458088662</v>
      </c>
    </row>
    <row r="3356" spans="1:6">
      <c r="A3356">
        <v>3422</v>
      </c>
      <c r="B3356" s="38">
        <v>39234</v>
      </c>
      <c r="C3356" t="s">
        <v>4414</v>
      </c>
      <c r="D3356" s="2">
        <v>10403917.409000155</v>
      </c>
      <c r="E3356" s="2">
        <v>3417500.754334012</v>
      </c>
      <c r="F3356" s="2">
        <v>4533845.7162830215</v>
      </c>
    </row>
    <row r="3357" spans="1:6">
      <c r="A3357">
        <v>3423</v>
      </c>
      <c r="B3357" s="38">
        <v>42608</v>
      </c>
      <c r="C3357" t="s">
        <v>4419</v>
      </c>
      <c r="D3357" s="2">
        <v>9000000</v>
      </c>
      <c r="E3357" s="2">
        <v>1921820</v>
      </c>
      <c r="F3357" s="2">
        <v>1921820</v>
      </c>
    </row>
    <row r="3358" spans="1:6">
      <c r="A3358">
        <v>3424</v>
      </c>
      <c r="B3358" s="38">
        <v>38947</v>
      </c>
      <c r="C3358" t="s">
        <v>4415</v>
      </c>
      <c r="D3358" s="2">
        <v>10631078.960274644</v>
      </c>
      <c r="E3358" s="2">
        <v>1807915.3818293281</v>
      </c>
      <c r="F3358" s="2">
        <v>3010223.0820696419</v>
      </c>
    </row>
    <row r="3359" spans="1:6">
      <c r="A3359">
        <v>3425</v>
      </c>
      <c r="B3359" s="38">
        <v>38590</v>
      </c>
      <c r="C3359" t="s">
        <v>4416</v>
      </c>
      <c r="D3359" s="2">
        <v>11037051.934826884</v>
      </c>
      <c r="E3359" s="2">
        <v>1311346.4778716904</v>
      </c>
      <c r="F3359" s="2">
        <v>1311346.4778716904</v>
      </c>
    </row>
    <row r="3360" spans="1:6">
      <c r="A3360">
        <v>3426</v>
      </c>
      <c r="B3360" s="38">
        <v>36105</v>
      </c>
      <c r="C3360" t="s">
        <v>4417</v>
      </c>
      <c r="D3360" s="2">
        <v>13217542.682926828</v>
      </c>
      <c r="E3360" s="2">
        <v>1547609.7631951219</v>
      </c>
      <c r="F3360" s="2">
        <v>6335085.9654390244</v>
      </c>
    </row>
    <row r="3361" spans="1:6">
      <c r="A3361">
        <v>3427</v>
      </c>
      <c r="B3361" s="38">
        <v>40312</v>
      </c>
      <c r="C3361" t="s">
        <v>4418</v>
      </c>
      <c r="D3361" s="2">
        <v>9935360.1188020781</v>
      </c>
      <c r="E3361" s="2">
        <v>975748.40548084595</v>
      </c>
      <c r="F3361" s="2">
        <v>975748.40548084595</v>
      </c>
    </row>
    <row r="3362" spans="1:6">
      <c r="A3362">
        <v>3428</v>
      </c>
      <c r="B3362" s="38">
        <v>37792</v>
      </c>
      <c r="C3362" t="s">
        <v>4420</v>
      </c>
      <c r="D3362" s="2">
        <v>11800092.542188352</v>
      </c>
      <c r="E3362" s="2">
        <v>595583.44863908552</v>
      </c>
      <c r="F3362" s="2">
        <v>595583.44863908552</v>
      </c>
    </row>
    <row r="3363" spans="1:6">
      <c r="A3363">
        <v>3429</v>
      </c>
      <c r="B3363" s="38">
        <v>33536</v>
      </c>
      <c r="C3363" t="s">
        <v>4422</v>
      </c>
      <c r="D3363" s="2">
        <v>15776397.379912663</v>
      </c>
      <c r="E3363" s="2">
        <v>612856.94435225625</v>
      </c>
      <c r="F3363" s="2">
        <v>612856.94435225625</v>
      </c>
    </row>
    <row r="3364" spans="1:6">
      <c r="A3364">
        <v>3430</v>
      </c>
      <c r="B3364" s="38">
        <v>40200</v>
      </c>
      <c r="C3364" t="s">
        <v>4423</v>
      </c>
      <c r="D3364" s="2">
        <v>10003724.265876587</v>
      </c>
      <c r="E3364" s="2">
        <v>231378.36159529645</v>
      </c>
      <c r="F3364" s="2">
        <v>231378.36159529645</v>
      </c>
    </row>
    <row r="3365" spans="1:6">
      <c r="A3365">
        <v>3431</v>
      </c>
      <c r="B3365" s="38">
        <v>37554</v>
      </c>
      <c r="C3365" t="s">
        <v>4424</v>
      </c>
      <c r="D3365" s="2">
        <v>11956298.952013237</v>
      </c>
      <c r="E3365" s="2">
        <v>244778.65148924434</v>
      </c>
      <c r="F3365" s="2">
        <v>244778.65148924434</v>
      </c>
    </row>
    <row r="3366" spans="1:6">
      <c r="A3366">
        <v>3432</v>
      </c>
      <c r="B3366" s="38">
        <v>40214</v>
      </c>
      <c r="C3366" t="s">
        <v>4425</v>
      </c>
      <c r="D3366" s="2">
        <v>10001231.885060972</v>
      </c>
      <c r="E3366" s="2">
        <v>165382.59294734269</v>
      </c>
      <c r="F3366" s="2">
        <v>165382.59294734269</v>
      </c>
    </row>
    <row r="3367" spans="1:6">
      <c r="A3367">
        <v>3433</v>
      </c>
      <c r="B3367" s="38">
        <v>40025</v>
      </c>
      <c r="C3367" t="s">
        <v>4426</v>
      </c>
      <c r="D3367" s="2">
        <v>10065785.624399235</v>
      </c>
      <c r="E3367" s="2">
        <v>165625.79192573982</v>
      </c>
      <c r="F3367" s="2">
        <v>1828887.2611364701</v>
      </c>
    </row>
    <row r="3368" spans="1:6">
      <c r="A3368">
        <v>3434</v>
      </c>
      <c r="B3368" s="38">
        <v>40270</v>
      </c>
      <c r="C3368" t="s">
        <v>4427</v>
      </c>
      <c r="D3368" s="2">
        <v>9943061.983679574</v>
      </c>
      <c r="E3368" s="2">
        <v>77407.842327610328</v>
      </c>
      <c r="F3368" s="2">
        <v>94488.918030906992</v>
      </c>
    </row>
    <row r="3369" spans="1:6">
      <c r="A3369">
        <v>3435</v>
      </c>
      <c r="B3369" s="38">
        <v>39043</v>
      </c>
      <c r="C3369" t="s">
        <v>4428</v>
      </c>
      <c r="D3369" s="2">
        <v>10757702.23325062</v>
      </c>
      <c r="E3369" s="2">
        <v>17263.72148387097</v>
      </c>
      <c r="F3369" s="2">
        <v>17263.72148387097</v>
      </c>
    </row>
    <row r="3370" spans="1:6">
      <c r="A3370">
        <v>3436</v>
      </c>
      <c r="B3370" s="38">
        <v>42132</v>
      </c>
      <c r="C3370" t="s">
        <v>4429</v>
      </c>
      <c r="D3370" s="2">
        <v>9115355.0177666582</v>
      </c>
      <c r="E3370" s="2">
        <v>1257.9189924517989</v>
      </c>
      <c r="F3370" s="2">
        <v>1257.9189924517989</v>
      </c>
    </row>
    <row r="3371" spans="1:6">
      <c r="A3371">
        <v>3437</v>
      </c>
      <c r="B3371" s="38">
        <v>41807</v>
      </c>
      <c r="C3371" t="s">
        <v>4431</v>
      </c>
      <c r="D3371" s="2">
        <v>9094779.3725848887</v>
      </c>
      <c r="E3371" s="2">
        <v>0</v>
      </c>
      <c r="F3371" s="2">
        <v>3477175.6710580974</v>
      </c>
    </row>
    <row r="3372" spans="1:6">
      <c r="A3372">
        <v>3438</v>
      </c>
      <c r="B3372" s="38">
        <v>42024</v>
      </c>
      <c r="C3372" t="s">
        <v>4433</v>
      </c>
      <c r="D3372" s="2">
        <v>9275190.7302733772</v>
      </c>
      <c r="E3372" s="2">
        <v>0</v>
      </c>
      <c r="F3372" s="2">
        <v>2311.5836453336874</v>
      </c>
    </row>
    <row r="3373" spans="1:6">
      <c r="A3373">
        <v>3441</v>
      </c>
      <c r="B3373" s="38">
        <v>41047</v>
      </c>
      <c r="C3373" t="s">
        <v>4436</v>
      </c>
      <c r="D3373" s="2">
        <v>9327466.4403977115</v>
      </c>
      <c r="E3373" s="2">
        <v>185488.72251158542</v>
      </c>
      <c r="F3373" s="2">
        <v>23836531.229884908</v>
      </c>
    </row>
    <row r="3374" spans="1:6">
      <c r="A3374">
        <v>3442</v>
      </c>
      <c r="B3374" s="38">
        <v>42321</v>
      </c>
      <c r="C3374" t="s">
        <v>6996</v>
      </c>
      <c r="D3374" s="2">
        <v>9031886.0181346294</v>
      </c>
      <c r="E3374" s="2">
        <v>50878.948023055927</v>
      </c>
      <c r="F3374" s="2">
        <v>3373443.9316075104</v>
      </c>
    </row>
    <row r="3375" spans="1:6">
      <c r="A3375">
        <v>3444</v>
      </c>
      <c r="B3375" s="38">
        <v>31681</v>
      </c>
      <c r="C3375" t="s">
        <v>4440</v>
      </c>
      <c r="D3375" s="2">
        <v>19233270.417422868</v>
      </c>
      <c r="E3375" s="2">
        <v>382050352.36495459</v>
      </c>
      <c r="F3375" s="2">
        <v>717321225.32321227</v>
      </c>
    </row>
    <row r="3376" spans="1:6">
      <c r="A3376">
        <v>3446</v>
      </c>
      <c r="B3376" s="38">
        <v>39416</v>
      </c>
      <c r="C3376" t="s">
        <v>4442</v>
      </c>
      <c r="D3376" s="2">
        <v>9855197.2860969584</v>
      </c>
      <c r="E3376" s="2">
        <v>16471730.364050303</v>
      </c>
      <c r="F3376" s="2">
        <v>37780526.778591387</v>
      </c>
    </row>
    <row r="3377" spans="1:6">
      <c r="A3377">
        <v>3447</v>
      </c>
      <c r="B3377" s="38">
        <v>40163</v>
      </c>
      <c r="C3377" t="s">
        <v>4444</v>
      </c>
      <c r="D3377" s="2">
        <v>9480249.9664272591</v>
      </c>
      <c r="E3377" s="2">
        <v>44023762.443567693</v>
      </c>
      <c r="F3377" s="2">
        <v>52885575.553037986</v>
      </c>
    </row>
    <row r="3378" spans="1:6">
      <c r="A3378">
        <v>3448</v>
      </c>
      <c r="B3378" s="38">
        <v>39675</v>
      </c>
      <c r="C3378" t="s">
        <v>4445</v>
      </c>
      <c r="D3378" s="2">
        <v>9344506.2669453993</v>
      </c>
      <c r="E3378" s="2">
        <v>38654983.730416365</v>
      </c>
      <c r="F3378" s="2">
        <v>75520587.95577535</v>
      </c>
    </row>
    <row r="3379" spans="1:6">
      <c r="A3379">
        <v>3449</v>
      </c>
      <c r="B3379" s="38">
        <v>42055</v>
      </c>
      <c r="C3379" t="s">
        <v>4446</v>
      </c>
      <c r="D3379" s="2">
        <v>8722022.222032873</v>
      </c>
      <c r="E3379" s="2">
        <v>34919224.455223627</v>
      </c>
      <c r="F3379" s="2">
        <v>44665613.299145378</v>
      </c>
    </row>
    <row r="3380" spans="1:6">
      <c r="A3380">
        <v>3450</v>
      </c>
      <c r="B3380" s="38">
        <v>41943</v>
      </c>
      <c r="C3380" t="s">
        <v>4447</v>
      </c>
      <c r="D3380" s="2">
        <v>8622434.5394279659</v>
      </c>
      <c r="E3380" s="2">
        <v>32847639.119052537</v>
      </c>
      <c r="F3380" s="2">
        <v>51059438.151200555</v>
      </c>
    </row>
    <row r="3381" spans="1:6">
      <c r="A3381">
        <v>3451</v>
      </c>
      <c r="B3381" s="38">
        <v>31989</v>
      </c>
      <c r="C3381" t="s">
        <v>4448</v>
      </c>
      <c r="D3381" s="2">
        <v>17989898.945518456</v>
      </c>
      <c r="E3381" s="2">
        <v>68197732.246493861</v>
      </c>
      <c r="F3381" s="2">
        <v>68197732.246493861</v>
      </c>
    </row>
    <row r="3382" spans="1:6">
      <c r="A3382">
        <v>3452</v>
      </c>
      <c r="B3382" s="38">
        <v>29166</v>
      </c>
      <c r="C3382" t="s">
        <v>4449</v>
      </c>
      <c r="D3382" s="2">
        <v>26972997.364953887</v>
      </c>
      <c r="E3382" s="2">
        <v>92660179.183135703</v>
      </c>
      <c r="F3382" s="2">
        <v>92660179.183135703</v>
      </c>
    </row>
    <row r="3383" spans="1:6">
      <c r="A3383">
        <v>3453</v>
      </c>
      <c r="B3383" s="38">
        <v>41544</v>
      </c>
      <c r="C3383" t="s">
        <v>4450</v>
      </c>
      <c r="D3383" s="2">
        <v>8743366.4034439623</v>
      </c>
      <c r="E3383" s="2">
        <v>22187072.979927313</v>
      </c>
      <c r="F3383" s="2">
        <v>23541088.187897455</v>
      </c>
    </row>
    <row r="3384" spans="1:6">
      <c r="A3384">
        <v>3454</v>
      </c>
      <c r="B3384" s="38">
        <v>33298</v>
      </c>
      <c r="C3384" t="s">
        <v>4451</v>
      </c>
      <c r="D3384" s="2">
        <v>15164818.518518519</v>
      </c>
      <c r="E3384" s="2">
        <v>26804676.665896297</v>
      </c>
      <c r="F3384" s="2">
        <v>26804676.665896297</v>
      </c>
    </row>
    <row r="3385" spans="1:6">
      <c r="A3385">
        <v>3455</v>
      </c>
      <c r="B3385" s="38">
        <v>36273</v>
      </c>
      <c r="C3385" t="s">
        <v>4452</v>
      </c>
      <c r="D3385" s="2">
        <v>12317993.381468114</v>
      </c>
      <c r="E3385" s="2">
        <v>21655875.784873649</v>
      </c>
      <c r="F3385" s="2">
        <v>24929957.848748501</v>
      </c>
    </row>
    <row r="3386" spans="1:6">
      <c r="A3386">
        <v>3456</v>
      </c>
      <c r="B3386" s="38">
        <v>39150</v>
      </c>
      <c r="C3386" t="s">
        <v>4453</v>
      </c>
      <c r="D3386" s="2">
        <v>9969469.49627956</v>
      </c>
      <c r="E3386" s="2">
        <v>15963491.051526161</v>
      </c>
      <c r="F3386" s="2">
        <v>23796272.177636452</v>
      </c>
    </row>
    <row r="3387" spans="1:6">
      <c r="A3387">
        <v>3457</v>
      </c>
      <c r="B3387" s="38">
        <v>41565</v>
      </c>
      <c r="C3387" t="s">
        <v>4454</v>
      </c>
      <c r="D3387" s="2">
        <v>8765941.1850342117</v>
      </c>
      <c r="E3387" s="2">
        <v>6459642.6849956755</v>
      </c>
      <c r="F3387" s="2">
        <v>10614018.157151055</v>
      </c>
    </row>
    <row r="3388" spans="1:6">
      <c r="A3388">
        <v>3458</v>
      </c>
      <c r="B3388" s="38">
        <v>38044</v>
      </c>
      <c r="C3388" t="s">
        <v>4455</v>
      </c>
      <c r="D3388" s="2">
        <v>10994900.644468315</v>
      </c>
      <c r="E3388" s="2">
        <v>6469729.3862244906</v>
      </c>
      <c r="F3388" s="2">
        <v>9796522.4436251353</v>
      </c>
    </row>
    <row r="3389" spans="1:6">
      <c r="A3389">
        <v>3459</v>
      </c>
      <c r="B3389" s="38">
        <v>40073</v>
      </c>
      <c r="C3389" t="s">
        <v>4457</v>
      </c>
      <c r="D3389" s="2">
        <v>9479372.0395056698</v>
      </c>
      <c r="E3389" s="2">
        <v>4956749.141594396</v>
      </c>
      <c r="F3389" s="2">
        <v>19204194.016840383</v>
      </c>
    </row>
    <row r="3390" spans="1:6">
      <c r="A3390">
        <v>3460</v>
      </c>
      <c r="B3390" s="38">
        <v>37155</v>
      </c>
      <c r="C3390" t="s">
        <v>4458</v>
      </c>
      <c r="D3390" s="2">
        <v>11482055.524397083</v>
      </c>
      <c r="E3390" s="2">
        <v>5772599.3624004489</v>
      </c>
      <c r="F3390" s="2">
        <v>5772599.3624004489</v>
      </c>
    </row>
    <row r="3391" spans="1:6">
      <c r="A3391">
        <v>3461</v>
      </c>
      <c r="B3391" s="38">
        <v>38100</v>
      </c>
      <c r="C3391" t="s">
        <v>4459</v>
      </c>
      <c r="D3391" s="2">
        <v>10889630.319148935</v>
      </c>
      <c r="E3391" s="2">
        <v>382222.1808031915</v>
      </c>
      <c r="F3391" s="2">
        <v>38816211.542505316</v>
      </c>
    </row>
    <row r="3392" spans="1:6">
      <c r="A3392">
        <v>3462</v>
      </c>
      <c r="B3392" s="38">
        <v>39759</v>
      </c>
      <c r="C3392" t="s">
        <v>4460</v>
      </c>
      <c r="D3392" s="2">
        <v>9637521.4781687651</v>
      </c>
      <c r="E3392" s="2">
        <v>159012.30143344708</v>
      </c>
      <c r="F3392" s="2">
        <v>225498.72754619276</v>
      </c>
    </row>
    <row r="3393" spans="1:6">
      <c r="A3393">
        <v>3463</v>
      </c>
      <c r="B3393" s="38">
        <v>40221</v>
      </c>
      <c r="C3393" t="s">
        <v>4461</v>
      </c>
      <c r="D3393" s="2">
        <v>9412270.4518296029</v>
      </c>
      <c r="E3393" s="2">
        <v>4496482.7356522307</v>
      </c>
      <c r="F3393" s="2">
        <v>47067493.015525445</v>
      </c>
    </row>
    <row r="3394" spans="1:6">
      <c r="A3394">
        <v>3464</v>
      </c>
      <c r="B3394" s="38">
        <v>39164</v>
      </c>
      <c r="C3394" t="s">
        <v>4462</v>
      </c>
      <c r="D3394" s="2">
        <v>9852181.6198527422</v>
      </c>
      <c r="E3394" s="2">
        <v>1415672.8786230474</v>
      </c>
      <c r="F3394" s="2">
        <v>8012015.767350696</v>
      </c>
    </row>
    <row r="3395" spans="1:6">
      <c r="A3395">
        <v>3465</v>
      </c>
      <c r="B3395" s="38">
        <v>41425</v>
      </c>
      <c r="C3395" t="s">
        <v>4463</v>
      </c>
      <c r="D3395" s="2">
        <v>8581767.7992659211</v>
      </c>
      <c r="E3395" s="2">
        <v>3957400.5387451975</v>
      </c>
      <c r="F3395" s="2">
        <v>52552953.136998005</v>
      </c>
    </row>
    <row r="3396" spans="1:6">
      <c r="A3396">
        <v>3466</v>
      </c>
      <c r="B3396" s="38">
        <v>36315</v>
      </c>
      <c r="C3396" t="s">
        <v>4464</v>
      </c>
      <c r="D3396" s="2">
        <v>12028158.243080627</v>
      </c>
      <c r="E3396" s="2">
        <v>3131248.4093261138</v>
      </c>
      <c r="F3396" s="2">
        <v>3765283.0630084244</v>
      </c>
    </row>
    <row r="3397" spans="1:6">
      <c r="A3397">
        <v>3467</v>
      </c>
      <c r="B3397" s="38">
        <v>39157</v>
      </c>
      <c r="C3397" t="s">
        <v>4465</v>
      </c>
      <c r="D3397" s="2">
        <v>9734893.7434259225</v>
      </c>
      <c r="E3397" s="2">
        <v>2145361.8086310336</v>
      </c>
      <c r="F3397" s="2">
        <v>30108001.959669255</v>
      </c>
    </row>
    <row r="3398" spans="1:6">
      <c r="A3398">
        <v>3468</v>
      </c>
      <c r="B3398" s="38">
        <v>40284</v>
      </c>
      <c r="C3398" t="s">
        <v>4466</v>
      </c>
      <c r="D3398" s="2">
        <v>9169712.718282273</v>
      </c>
      <c r="E3398" s="2">
        <v>544985.85603346652</v>
      </c>
      <c r="F3398" s="2">
        <v>1495100.6678072924</v>
      </c>
    </row>
    <row r="3399" spans="1:6">
      <c r="A3399">
        <v>3469</v>
      </c>
      <c r="B3399" s="38">
        <v>39045</v>
      </c>
      <c r="C3399" t="s">
        <v>4468</v>
      </c>
      <c r="D3399" s="2">
        <v>9920992.0595533494</v>
      </c>
      <c r="E3399" s="2">
        <v>0</v>
      </c>
      <c r="F3399" s="2">
        <v>29771005.010426801</v>
      </c>
    </row>
    <row r="3400" spans="1:6">
      <c r="A3400">
        <v>3470</v>
      </c>
      <c r="B3400" s="38">
        <v>18682</v>
      </c>
      <c r="C3400" t="s">
        <v>4470</v>
      </c>
      <c r="D3400" s="2">
        <v>77316624.513618678</v>
      </c>
      <c r="E3400" s="2">
        <v>281151361.86770427</v>
      </c>
      <c r="F3400" s="2">
        <v>281317213.05607003</v>
      </c>
    </row>
    <row r="3401" spans="1:6">
      <c r="A3401">
        <v>3471</v>
      </c>
      <c r="B3401" s="38">
        <v>23833</v>
      </c>
      <c r="C3401" t="s">
        <v>4471</v>
      </c>
      <c r="D3401" s="2">
        <v>62897917.197452232</v>
      </c>
      <c r="E3401" s="2">
        <v>1251931542.2279618</v>
      </c>
      <c r="F3401" s="2">
        <v>2195400300.1897454</v>
      </c>
    </row>
    <row r="3402" spans="1:6">
      <c r="A3402">
        <v>3472</v>
      </c>
      <c r="B3402" s="38">
        <v>30729</v>
      </c>
      <c r="C3402" t="s">
        <v>6997</v>
      </c>
      <c r="D3402" s="2">
        <v>19287056.640624996</v>
      </c>
      <c r="E3402" s="2">
        <v>188166406.24999997</v>
      </c>
      <c r="F3402" s="2">
        <v>188166406.24999997</v>
      </c>
    </row>
    <row r="3403" spans="1:6">
      <c r="A3403">
        <v>3473</v>
      </c>
      <c r="B3403" s="38">
        <v>34621</v>
      </c>
      <c r="C3403" t="s">
        <v>4474</v>
      </c>
      <c r="D3403" s="2">
        <v>12888454.84949833</v>
      </c>
      <c r="E3403" s="2">
        <v>173879371.99990636</v>
      </c>
      <c r="F3403" s="2">
        <v>343040341.89957196</v>
      </c>
    </row>
    <row r="3404" spans="1:6">
      <c r="A3404">
        <v>3474</v>
      </c>
      <c r="B3404" s="38">
        <v>30855</v>
      </c>
      <c r="C3404" t="s">
        <v>6998</v>
      </c>
      <c r="D3404" s="2">
        <v>18580752.169720348</v>
      </c>
      <c r="E3404" s="2">
        <v>210927672.044108</v>
      </c>
      <c r="F3404" s="2">
        <v>210927672.044108</v>
      </c>
    </row>
    <row r="3405" spans="1:6">
      <c r="A3405">
        <v>3475</v>
      </c>
      <c r="B3405" s="38">
        <v>29028</v>
      </c>
      <c r="C3405" t="s">
        <v>4477</v>
      </c>
      <c r="D3405" s="2">
        <v>26650401.106500696</v>
      </c>
      <c r="E3405" s="2">
        <v>255367474.70262796</v>
      </c>
      <c r="F3405" s="2">
        <v>255367474.70262796</v>
      </c>
    </row>
    <row r="3406" spans="1:6">
      <c r="A3406">
        <v>3476</v>
      </c>
      <c r="B3406" s="38">
        <v>30750</v>
      </c>
      <c r="C3406" t="s">
        <v>4478</v>
      </c>
      <c r="D3406" s="2">
        <v>18779961.013645228</v>
      </c>
      <c r="E3406" s="2">
        <v>146952009.44673491</v>
      </c>
      <c r="F3406" s="2">
        <v>146952009.44673491</v>
      </c>
    </row>
    <row r="3407" spans="1:6">
      <c r="A3407">
        <v>3477</v>
      </c>
      <c r="B3407" s="38">
        <v>38924</v>
      </c>
      <c r="C3407" t="s">
        <v>4480</v>
      </c>
      <c r="D3407" s="2">
        <v>9468422.6044226047</v>
      </c>
      <c r="E3407" s="2">
        <v>70884278.263361186</v>
      </c>
      <c r="F3407" s="2">
        <v>119115541.26343489</v>
      </c>
    </row>
    <row r="3408" spans="1:6">
      <c r="A3408">
        <v>3478</v>
      </c>
      <c r="B3408" s="38">
        <v>40438</v>
      </c>
      <c r="C3408" t="s">
        <v>4481</v>
      </c>
      <c r="D3408" s="2">
        <v>8820879.0554800201</v>
      </c>
      <c r="E3408" s="2">
        <v>64394031.325871304</v>
      </c>
      <c r="F3408" s="2">
        <v>84019667.985172063</v>
      </c>
    </row>
    <row r="3409" spans="1:6">
      <c r="A3409">
        <v>3479</v>
      </c>
      <c r="B3409" s="38">
        <v>31632</v>
      </c>
      <c r="C3409" t="s">
        <v>4482</v>
      </c>
      <c r="D3409" s="2">
        <v>17564484.958979033</v>
      </c>
      <c r="E3409" s="2">
        <v>114800187.09336372</v>
      </c>
      <c r="F3409" s="2">
        <v>114800187.09336372</v>
      </c>
    </row>
    <row r="3410" spans="1:6">
      <c r="A3410">
        <v>3480</v>
      </c>
      <c r="B3410" s="38">
        <v>37799</v>
      </c>
      <c r="C3410" t="s">
        <v>4483</v>
      </c>
      <c r="D3410" s="2">
        <v>10488971.14861187</v>
      </c>
      <c r="E3410" s="2">
        <v>59085574.156205781</v>
      </c>
      <c r="F3410" s="2">
        <v>108764905.14397933</v>
      </c>
    </row>
    <row r="3411" spans="1:6">
      <c r="A3411">
        <v>3481</v>
      </c>
      <c r="B3411" s="38">
        <v>29028</v>
      </c>
      <c r="C3411" t="s">
        <v>4484</v>
      </c>
      <c r="D3411" s="2">
        <v>26650401.106500696</v>
      </c>
      <c r="E3411" s="2">
        <v>143245905.94744125</v>
      </c>
      <c r="F3411" s="2">
        <v>143245905.94744125</v>
      </c>
    </row>
    <row r="3412" spans="1:6">
      <c r="A3412">
        <v>3482</v>
      </c>
      <c r="B3412" s="38">
        <v>38016</v>
      </c>
      <c r="C3412" t="s">
        <v>4485</v>
      </c>
      <c r="D3412" s="2">
        <v>10404017.278617712</v>
      </c>
      <c r="E3412" s="2">
        <v>52106565.885210589</v>
      </c>
      <c r="F3412" s="2">
        <v>66080931.073833697</v>
      </c>
    </row>
    <row r="3413" spans="1:6">
      <c r="A3413">
        <v>3483</v>
      </c>
      <c r="B3413" s="38">
        <v>40816</v>
      </c>
      <c r="C3413" t="s">
        <v>4486</v>
      </c>
      <c r="D3413" s="2">
        <v>8492364.1075592022</v>
      </c>
      <c r="E3413" s="2">
        <v>37171202.961157218</v>
      </c>
      <c r="F3413" s="2">
        <v>43878702.488683894</v>
      </c>
    </row>
    <row r="3414" spans="1:6">
      <c r="A3414">
        <v>3484</v>
      </c>
      <c r="B3414" s="38">
        <v>35158</v>
      </c>
      <c r="C3414" t="s">
        <v>4487</v>
      </c>
      <c r="D3414" s="2">
        <v>12327728.726807421</v>
      </c>
      <c r="E3414" s="2">
        <v>53738901.001849011</v>
      </c>
      <c r="F3414" s="2">
        <v>53738901.001849011</v>
      </c>
    </row>
    <row r="3415" spans="1:6">
      <c r="A3415">
        <v>3485</v>
      </c>
      <c r="B3415" s="38">
        <v>37540</v>
      </c>
      <c r="C3415" t="s">
        <v>4488</v>
      </c>
      <c r="D3415" s="2">
        <v>10627821.290678434</v>
      </c>
      <c r="E3415" s="2">
        <v>36350751.645537779</v>
      </c>
      <c r="F3415" s="2">
        <v>37616206.326618865</v>
      </c>
    </row>
    <row r="3416" spans="1:6">
      <c r="A3416">
        <v>3486</v>
      </c>
      <c r="B3416" s="38">
        <v>33676</v>
      </c>
      <c r="C3416" t="s">
        <v>4491</v>
      </c>
      <c r="D3416" s="2">
        <v>13832189.519023689</v>
      </c>
      <c r="E3416" s="2">
        <v>45170522.583029434</v>
      </c>
      <c r="F3416" s="2">
        <v>45170522.583029434</v>
      </c>
    </row>
    <row r="3417" spans="1:6">
      <c r="A3417">
        <v>3487</v>
      </c>
      <c r="B3417" s="38">
        <v>41670</v>
      </c>
      <c r="C3417" t="s">
        <v>4489</v>
      </c>
      <c r="D3417" s="2">
        <v>8237247.558952786</v>
      </c>
      <c r="E3417" s="2">
        <v>26842054.492275003</v>
      </c>
      <c r="F3417" s="2">
        <v>54642765.003740661</v>
      </c>
    </row>
    <row r="3418" spans="1:6">
      <c r="A3418">
        <v>3488</v>
      </c>
      <c r="B3418" s="38">
        <v>39528</v>
      </c>
      <c r="C3418" t="s">
        <v>4490</v>
      </c>
      <c r="D3418" s="2">
        <v>9023753.3250908554</v>
      </c>
      <c r="E3418" s="2">
        <v>29246604.909660559</v>
      </c>
      <c r="F3418" s="2">
        <v>53897103.187300965</v>
      </c>
    </row>
    <row r="3419" spans="1:6">
      <c r="A3419">
        <v>3489</v>
      </c>
      <c r="B3419" s="38">
        <v>29945</v>
      </c>
      <c r="C3419" t="s">
        <v>4493</v>
      </c>
      <c r="D3419" s="2">
        <v>20498127.659574468</v>
      </c>
      <c r="E3419" s="2">
        <v>62709696.469531916</v>
      </c>
      <c r="F3419" s="2">
        <v>62709696.469531916</v>
      </c>
    </row>
    <row r="3420" spans="1:6">
      <c r="A3420">
        <v>3490</v>
      </c>
      <c r="B3420" s="38">
        <v>25555</v>
      </c>
      <c r="C3420" t="s">
        <v>4495</v>
      </c>
      <c r="D3420" s="2">
        <v>51109389.920424402</v>
      </c>
      <c r="E3420" s="2">
        <v>145661761.27320954</v>
      </c>
      <c r="F3420" s="2">
        <v>523871246.68435007</v>
      </c>
    </row>
    <row r="3421" spans="1:6">
      <c r="A3421">
        <v>3491</v>
      </c>
      <c r="B3421" s="38">
        <v>34096</v>
      </c>
      <c r="C3421" t="s">
        <v>4496</v>
      </c>
      <c r="D3421" s="2">
        <v>13362163.661581138</v>
      </c>
      <c r="E3421" s="2">
        <v>37663493.102038838</v>
      </c>
      <c r="F3421" s="2">
        <v>37663493.102038838</v>
      </c>
    </row>
    <row r="3422" spans="1:6">
      <c r="A3422">
        <v>3492</v>
      </c>
      <c r="B3422" s="38">
        <v>33704</v>
      </c>
      <c r="C3422" t="s">
        <v>4497</v>
      </c>
      <c r="D3422" s="2">
        <v>13812358.422939068</v>
      </c>
      <c r="E3422" s="2">
        <v>37476555.872064516</v>
      </c>
      <c r="F3422" s="2">
        <v>49856919.762050182</v>
      </c>
    </row>
    <row r="3423" spans="1:6">
      <c r="A3423">
        <v>3493</v>
      </c>
      <c r="B3423" s="38">
        <v>30265</v>
      </c>
      <c r="C3423" t="s">
        <v>4498</v>
      </c>
      <c r="D3423" s="2">
        <v>19661469.3877551</v>
      </c>
      <c r="E3423" s="2">
        <v>49242749.756448977</v>
      </c>
      <c r="F3423" s="2">
        <v>49242749.756448977</v>
      </c>
    </row>
    <row r="3424" spans="1:6">
      <c r="A3424">
        <v>3494</v>
      </c>
      <c r="B3424" s="38">
        <v>38835</v>
      </c>
      <c r="C3424" t="s">
        <v>4499</v>
      </c>
      <c r="D3424" s="2">
        <v>9562401.9851116631</v>
      </c>
      <c r="E3424" s="2">
        <v>22529533.056029778</v>
      </c>
      <c r="F3424" s="2">
        <v>22662204.211771712</v>
      </c>
    </row>
    <row r="3425" spans="1:6">
      <c r="A3425">
        <v>3495</v>
      </c>
      <c r="B3425" s="38">
        <v>34621</v>
      </c>
      <c r="C3425" t="s">
        <v>4500</v>
      </c>
      <c r="D3425" s="2">
        <v>12888454.84949833</v>
      </c>
      <c r="E3425" s="2">
        <v>29144310.129719067</v>
      </c>
      <c r="F3425" s="2">
        <v>29144310.129719067</v>
      </c>
    </row>
    <row r="3426" spans="1:6">
      <c r="A3426">
        <v>3496</v>
      </c>
      <c r="B3426" s="38">
        <v>36434</v>
      </c>
      <c r="C3426" t="s">
        <v>4501</v>
      </c>
      <c r="D3426" s="2">
        <v>11455552.913198574</v>
      </c>
      <c r="E3426" s="2">
        <v>25550721.53559453</v>
      </c>
      <c r="F3426" s="2">
        <v>32349695.289554104</v>
      </c>
    </row>
    <row r="3427" spans="1:6">
      <c r="A3427">
        <v>3497</v>
      </c>
      <c r="B3427" s="38">
        <v>41535</v>
      </c>
      <c r="C3427" t="s">
        <v>4503</v>
      </c>
      <c r="D3427" s="2">
        <v>8229050.732653141</v>
      </c>
      <c r="E3427" s="2">
        <v>18053377.011287685</v>
      </c>
      <c r="F3427" s="2">
        <v>23505123.121670391</v>
      </c>
    </row>
    <row r="3428" spans="1:6">
      <c r="A3428">
        <v>3498</v>
      </c>
      <c r="B3428" s="38">
        <v>35811</v>
      </c>
      <c r="C3428" t="s">
        <v>4504</v>
      </c>
      <c r="D3428" s="2">
        <v>11923415.841584159</v>
      </c>
      <c r="E3428" s="2">
        <v>25925799.959733911</v>
      </c>
      <c r="F3428" s="2">
        <v>25925799.959733911</v>
      </c>
    </row>
    <row r="3429" spans="1:6">
      <c r="A3429">
        <v>3499</v>
      </c>
      <c r="B3429" s="38">
        <v>39843</v>
      </c>
      <c r="C3429" t="s">
        <v>4505</v>
      </c>
      <c r="D3429" s="2">
        <v>9125682.5942607634</v>
      </c>
      <c r="E3429" s="2">
        <v>19088969.387566723</v>
      </c>
      <c r="F3429" s="2">
        <v>34150481.883732833</v>
      </c>
    </row>
    <row r="3430" spans="1:6">
      <c r="A3430">
        <v>3500</v>
      </c>
      <c r="B3430" s="38">
        <v>41817</v>
      </c>
      <c r="C3430" t="s">
        <v>4506</v>
      </c>
      <c r="D3430" s="2">
        <v>8084248.3311865684</v>
      </c>
      <c r="E3430" s="2">
        <v>16340925.595029015</v>
      </c>
      <c r="F3430" s="2">
        <v>69563679.578624099</v>
      </c>
    </row>
    <row r="3431" spans="1:6">
      <c r="A3431">
        <v>3501</v>
      </c>
      <c r="B3431" s="38">
        <v>36630</v>
      </c>
      <c r="C3431" t="s">
        <v>4507</v>
      </c>
      <c r="D3431" s="2">
        <v>11248242.848803269</v>
      </c>
      <c r="E3431" s="2">
        <v>21189278.185084645</v>
      </c>
      <c r="F3431" s="2">
        <v>40317100.74548161</v>
      </c>
    </row>
    <row r="3432" spans="1:6">
      <c r="A3432">
        <v>3502</v>
      </c>
      <c r="B3432" s="38">
        <v>38856</v>
      </c>
      <c r="C3432" t="s">
        <v>4508</v>
      </c>
      <c r="D3432" s="2">
        <v>9515180.2469135802</v>
      </c>
      <c r="E3432" s="2">
        <v>17879975.201975308</v>
      </c>
      <c r="F3432" s="2">
        <v>22394019.529422224</v>
      </c>
    </row>
    <row r="3433" spans="1:6">
      <c r="A3433">
        <v>3503</v>
      </c>
      <c r="B3433" s="38">
        <v>37475</v>
      </c>
      <c r="C3433" t="s">
        <v>4509</v>
      </c>
      <c r="D3433" s="2">
        <v>10663110.127282791</v>
      </c>
      <c r="E3433" s="2">
        <v>18684829.255605977</v>
      </c>
      <c r="F3433" s="2">
        <v>22106630.625672389</v>
      </c>
    </row>
    <row r="3434" spans="1:6">
      <c r="A3434">
        <v>3504</v>
      </c>
      <c r="B3434" s="38">
        <v>38933</v>
      </c>
      <c r="C3434" t="s">
        <v>4510</v>
      </c>
      <c r="D3434" s="2">
        <v>9449847.964688573</v>
      </c>
      <c r="E3434" s="2">
        <v>14967732.314369788</v>
      </c>
      <c r="F3434" s="2">
        <v>15049715.65161844</v>
      </c>
    </row>
    <row r="3435" spans="1:6">
      <c r="A3435">
        <v>3505</v>
      </c>
      <c r="B3435" s="38">
        <v>40116</v>
      </c>
      <c r="C3435" t="s">
        <v>4511</v>
      </c>
      <c r="D3435" s="2">
        <v>8913177.6275922041</v>
      </c>
      <c r="E3435" s="2">
        <v>11445842.566558884</v>
      </c>
      <c r="F3435" s="2">
        <v>11842627.152564798</v>
      </c>
    </row>
    <row r="3436" spans="1:6">
      <c r="A3436">
        <v>3506</v>
      </c>
      <c r="B3436" s="38">
        <v>40662</v>
      </c>
      <c r="C3436" t="s">
        <v>4512</v>
      </c>
      <c r="D3436" s="2">
        <v>8567241.4253065735</v>
      </c>
      <c r="E3436" s="2">
        <v>10848503.983028466</v>
      </c>
      <c r="F3436" s="2">
        <v>11526348.408219434</v>
      </c>
    </row>
    <row r="3437" spans="1:6">
      <c r="A3437">
        <v>3507</v>
      </c>
      <c r="B3437" s="38">
        <v>34446</v>
      </c>
      <c r="C3437" t="s">
        <v>4514</v>
      </c>
      <c r="D3437" s="2">
        <v>13072075.983717775</v>
      </c>
      <c r="E3437" s="2">
        <v>14485002.362598373</v>
      </c>
      <c r="F3437" s="2">
        <v>14485002.362598373</v>
      </c>
    </row>
    <row r="3438" spans="1:6">
      <c r="A3438">
        <v>3508</v>
      </c>
      <c r="B3438" s="38">
        <v>36889</v>
      </c>
      <c r="C3438" t="s">
        <v>4515</v>
      </c>
      <c r="D3438" s="2">
        <v>11073701.149425289</v>
      </c>
      <c r="E3438" s="2">
        <v>11459920.008626437</v>
      </c>
      <c r="F3438" s="2">
        <v>11459920.008626437</v>
      </c>
    </row>
    <row r="3439" spans="1:6">
      <c r="A3439">
        <v>3509</v>
      </c>
      <c r="B3439" s="38">
        <v>40459</v>
      </c>
      <c r="C3439" t="s">
        <v>4516</v>
      </c>
      <c r="D3439" s="2">
        <v>8809908.9666271918</v>
      </c>
      <c r="E3439" s="2">
        <v>7007872.9221849833</v>
      </c>
      <c r="F3439" s="2">
        <v>7304460.7100237301</v>
      </c>
    </row>
    <row r="3440" spans="1:6">
      <c r="A3440">
        <v>3510</v>
      </c>
      <c r="B3440" s="38">
        <v>35188</v>
      </c>
      <c r="C3440" t="s">
        <v>4517</v>
      </c>
      <c r="D3440" s="2">
        <v>12304112.388250321</v>
      </c>
      <c r="E3440" s="2">
        <v>8699604.2079438064</v>
      </c>
      <c r="F3440" s="2">
        <v>8699604.2079438064</v>
      </c>
    </row>
    <row r="3441" spans="1:6">
      <c r="A3441">
        <v>3511</v>
      </c>
      <c r="B3441" s="38">
        <v>36791</v>
      </c>
      <c r="C3441" t="s">
        <v>4518</v>
      </c>
      <c r="D3441" s="2">
        <v>11092826.712723086</v>
      </c>
      <c r="E3441" s="2">
        <v>6958599.5270581469</v>
      </c>
      <c r="F3441" s="2">
        <v>14133111.219856074</v>
      </c>
    </row>
    <row r="3442" spans="1:6">
      <c r="A3442">
        <v>3512</v>
      </c>
      <c r="B3442" s="38">
        <v>36658</v>
      </c>
      <c r="C3442" t="s">
        <v>4519</v>
      </c>
      <c r="D3442" s="2">
        <v>11235125.364431487</v>
      </c>
      <c r="E3442" s="2">
        <v>6620424.0161516042</v>
      </c>
      <c r="F3442" s="2">
        <v>6620424.0161516042</v>
      </c>
    </row>
    <row r="3443" spans="1:6">
      <c r="A3443">
        <v>3514</v>
      </c>
      <c r="B3443" s="38">
        <v>42368</v>
      </c>
      <c r="C3443" t="s">
        <v>4521</v>
      </c>
      <c r="D3443" s="2">
        <v>8146386.2171017872</v>
      </c>
      <c r="E3443" s="2">
        <v>3828074.4570679637</v>
      </c>
      <c r="F3443" s="2">
        <v>5632671.0965648452</v>
      </c>
    </row>
    <row r="3444" spans="1:6">
      <c r="A3444">
        <v>3515</v>
      </c>
      <c r="B3444" s="38">
        <v>38709</v>
      </c>
      <c r="C3444" t="s">
        <v>4522</v>
      </c>
      <c r="D3444" s="2">
        <v>9790772.3577235769</v>
      </c>
      <c r="E3444" s="2">
        <v>4463834.6341107721</v>
      </c>
      <c r="F3444" s="2">
        <v>24343936.714141261</v>
      </c>
    </row>
    <row r="3445" spans="1:6">
      <c r="A3445">
        <v>3516</v>
      </c>
      <c r="B3445" s="38">
        <v>40541</v>
      </c>
      <c r="C3445" t="s">
        <v>4524</v>
      </c>
      <c r="D3445" s="2">
        <v>8791097.6872784346</v>
      </c>
      <c r="E3445" s="2">
        <v>3522709.3253368251</v>
      </c>
      <c r="F3445" s="2">
        <v>21983912.27211092</v>
      </c>
    </row>
    <row r="3446" spans="1:6">
      <c r="A3446">
        <v>3517</v>
      </c>
      <c r="B3446" s="38">
        <v>37519</v>
      </c>
      <c r="C3446" t="s">
        <v>4525</v>
      </c>
      <c r="D3446" s="2">
        <v>10645436.464088399</v>
      </c>
      <c r="E3446" s="2">
        <v>4093735.8592541437</v>
      </c>
      <c r="F3446" s="2">
        <v>56389442.489088401</v>
      </c>
    </row>
    <row r="3447" spans="1:6">
      <c r="A3447">
        <v>3518</v>
      </c>
      <c r="B3447" s="38">
        <v>33239</v>
      </c>
      <c r="C3447" t="s">
        <v>4526</v>
      </c>
      <c r="D3447" s="2">
        <v>14315185.735512631</v>
      </c>
      <c r="E3447" s="2">
        <v>4071877.6383432397</v>
      </c>
      <c r="F3447" s="2">
        <v>4071877.6383432397</v>
      </c>
    </row>
    <row r="3448" spans="1:6">
      <c r="A3448">
        <v>3519</v>
      </c>
      <c r="B3448" s="38">
        <v>36063</v>
      </c>
      <c r="C3448" t="s">
        <v>4527</v>
      </c>
      <c r="D3448" s="2">
        <v>11777652.811735943</v>
      </c>
      <c r="E3448" s="2">
        <v>2640194.9586002445</v>
      </c>
      <c r="F3448" s="2">
        <v>3322190.2501100246</v>
      </c>
    </row>
    <row r="3449" spans="1:6">
      <c r="A3449">
        <v>3520</v>
      </c>
      <c r="B3449" s="38">
        <v>40501</v>
      </c>
      <c r="C3449" t="s">
        <v>4528</v>
      </c>
      <c r="D3449" s="2">
        <v>8806204.668126123</v>
      </c>
      <c r="E3449" s="2">
        <v>1205755.4501400804</v>
      </c>
      <c r="F3449" s="2">
        <v>17220748.980535001</v>
      </c>
    </row>
    <row r="3450" spans="1:6">
      <c r="A3450">
        <v>3521</v>
      </c>
      <c r="B3450" s="38">
        <v>39605</v>
      </c>
      <c r="C3450" t="s">
        <v>4529</v>
      </c>
      <c r="D3450" s="2">
        <v>8805721.7284007035</v>
      </c>
      <c r="E3450" s="2">
        <v>1179130.1680414963</v>
      </c>
      <c r="F3450" s="2">
        <v>2725911.3261110983</v>
      </c>
    </row>
    <row r="3451" spans="1:6">
      <c r="A3451">
        <v>3522</v>
      </c>
      <c r="B3451" s="38">
        <v>40242</v>
      </c>
      <c r="C3451" t="s">
        <v>4530</v>
      </c>
      <c r="D3451" s="2">
        <v>8853628.3893379178</v>
      </c>
      <c r="E3451" s="2">
        <v>763946.39260950882</v>
      </c>
      <c r="F3451" s="2">
        <v>3965094.15405434</v>
      </c>
    </row>
    <row r="3452" spans="1:6">
      <c r="A3452">
        <v>3523</v>
      </c>
      <c r="B3452" s="38">
        <v>35454</v>
      </c>
      <c r="C3452" t="s">
        <v>4532</v>
      </c>
      <c r="D3452" s="2">
        <v>12110773.098680075</v>
      </c>
      <c r="E3452" s="2">
        <v>894406.32873035828</v>
      </c>
      <c r="F3452" s="2">
        <v>894406.32873035828</v>
      </c>
    </row>
    <row r="3453" spans="1:6">
      <c r="A3453">
        <v>3524</v>
      </c>
      <c r="B3453" s="38">
        <v>30617</v>
      </c>
      <c r="C3453" t="s">
        <v>4534</v>
      </c>
      <c r="D3453" s="2">
        <v>19077465.346534654</v>
      </c>
      <c r="E3453" s="2">
        <v>1405312.8685544557</v>
      </c>
      <c r="F3453" s="2">
        <v>1405312.8685544557</v>
      </c>
    </row>
    <row r="3454" spans="1:6">
      <c r="A3454">
        <v>3525</v>
      </c>
      <c r="B3454" s="38">
        <v>38842</v>
      </c>
      <c r="C3454" t="s">
        <v>4535</v>
      </c>
      <c r="D3454" s="2">
        <v>9515180.2469135802</v>
      </c>
      <c r="E3454" s="2">
        <v>676686.31602962967</v>
      </c>
      <c r="F3454" s="2">
        <v>1157810.7006370369</v>
      </c>
    </row>
    <row r="3455" spans="1:6">
      <c r="A3455">
        <v>3526</v>
      </c>
      <c r="B3455" s="38">
        <v>39213</v>
      </c>
      <c r="C3455" t="s">
        <v>4536</v>
      </c>
      <c r="D3455" s="2">
        <v>9265848.8379362263</v>
      </c>
      <c r="E3455" s="2">
        <v>530738.555588149</v>
      </c>
      <c r="F3455" s="2">
        <v>530738.555588149</v>
      </c>
    </row>
    <row r="3456" spans="1:6">
      <c r="A3456">
        <v>3527</v>
      </c>
      <c r="B3456" s="38">
        <v>37918</v>
      </c>
      <c r="C3456" t="s">
        <v>4537</v>
      </c>
      <c r="D3456" s="2">
        <v>10415264.864864865</v>
      </c>
      <c r="E3456" s="2">
        <v>438034.7944216216</v>
      </c>
      <c r="F3456" s="2">
        <v>683172.37400540535</v>
      </c>
    </row>
    <row r="3457" spans="1:6">
      <c r="A3457">
        <v>3528</v>
      </c>
      <c r="B3457" s="38">
        <v>39248</v>
      </c>
      <c r="C3457" t="s">
        <v>4538</v>
      </c>
      <c r="D3457" s="2">
        <v>9247926.5857779142</v>
      </c>
      <c r="E3457" s="2">
        <v>344612.42431078176</v>
      </c>
      <c r="F3457" s="2">
        <v>528072.79191944399</v>
      </c>
    </row>
    <row r="3458" spans="1:6">
      <c r="A3458">
        <v>3529</v>
      </c>
      <c r="B3458" s="38">
        <v>40802</v>
      </c>
      <c r="C3458" t="s">
        <v>4539</v>
      </c>
      <c r="D3458" s="2">
        <v>8492364.1075592022</v>
      </c>
      <c r="E3458" s="2">
        <v>173831.26246314278</v>
      </c>
      <c r="F3458" s="2">
        <v>2991853.5058200266</v>
      </c>
    </row>
    <row r="3459" spans="1:6">
      <c r="A3459">
        <v>3530</v>
      </c>
      <c r="B3459" s="38">
        <v>35958</v>
      </c>
      <c r="C3459" t="s">
        <v>4540</v>
      </c>
      <c r="D3459" s="2">
        <v>11821006.134969326</v>
      </c>
      <c r="E3459" s="2">
        <v>215856.0049018405</v>
      </c>
      <c r="F3459" s="2">
        <v>215856.0049018405</v>
      </c>
    </row>
    <row r="3460" spans="1:6">
      <c r="A3460">
        <v>3531</v>
      </c>
      <c r="B3460" s="38">
        <v>39220</v>
      </c>
      <c r="C3460" t="s">
        <v>4541</v>
      </c>
      <c r="D3460" s="2">
        <v>9265848.8379362263</v>
      </c>
      <c r="E3460" s="2">
        <v>147313.09774992909</v>
      </c>
      <c r="F3460" s="2">
        <v>147313.09774992909</v>
      </c>
    </row>
    <row r="3461" spans="1:6">
      <c r="A3461">
        <v>3532</v>
      </c>
      <c r="B3461" s="38">
        <v>40480</v>
      </c>
      <c r="C3461" t="s">
        <v>4542</v>
      </c>
      <c r="D3461" s="2">
        <v>8809908.9666271918</v>
      </c>
      <c r="E3461" s="2">
        <v>120407.2283241355</v>
      </c>
      <c r="F3461" s="2">
        <v>120407.2283241355</v>
      </c>
    </row>
    <row r="3462" spans="1:6">
      <c r="A3462">
        <v>3533</v>
      </c>
      <c r="B3462" s="38">
        <v>39556</v>
      </c>
      <c r="C3462" t="s">
        <v>4543</v>
      </c>
      <c r="D3462" s="2">
        <v>8969356.1676356811</v>
      </c>
      <c r="E3462" s="2">
        <v>122257.93041247909</v>
      </c>
      <c r="F3462" s="2">
        <v>3667316.3526344942</v>
      </c>
    </row>
    <row r="3463" spans="1:6">
      <c r="A3463">
        <v>3534</v>
      </c>
      <c r="B3463" s="38">
        <v>41187</v>
      </c>
      <c r="C3463" t="s">
        <v>4544</v>
      </c>
      <c r="D3463" s="2">
        <v>8329798.5016233139</v>
      </c>
      <c r="E3463" s="2">
        <v>105075.20197391459</v>
      </c>
      <c r="F3463" s="2">
        <v>2833728.729414613</v>
      </c>
    </row>
    <row r="3464" spans="1:6">
      <c r="A3464">
        <v>3535</v>
      </c>
      <c r="B3464" s="38">
        <v>38947</v>
      </c>
      <c r="C3464" t="s">
        <v>4545</v>
      </c>
      <c r="D3464" s="2">
        <v>9449847.964688573</v>
      </c>
      <c r="E3464" s="2">
        <v>64615.69792054929</v>
      </c>
      <c r="F3464" s="2">
        <v>169839.75500735655</v>
      </c>
    </row>
    <row r="3465" spans="1:6">
      <c r="A3465">
        <v>3536</v>
      </c>
      <c r="B3465" s="38">
        <v>42146</v>
      </c>
      <c r="C3465" t="s">
        <v>4546</v>
      </c>
      <c r="D3465" s="2">
        <v>8102537.793570363</v>
      </c>
      <c r="E3465" s="2">
        <v>53766.415163684534</v>
      </c>
      <c r="F3465" s="2">
        <v>53766.415163684534</v>
      </c>
    </row>
    <row r="3466" spans="1:6">
      <c r="A3466">
        <v>3537</v>
      </c>
      <c r="B3466" s="38">
        <v>40830</v>
      </c>
      <c r="C3466" t="s">
        <v>6853</v>
      </c>
      <c r="D3466" s="2">
        <v>8509917.3663220275</v>
      </c>
      <c r="E3466" s="2">
        <v>39234.97401742771</v>
      </c>
      <c r="F3466" s="2">
        <v>3729283.0038688993</v>
      </c>
    </row>
    <row r="3467" spans="1:6">
      <c r="A3467">
        <v>3538</v>
      </c>
      <c r="B3467" s="38">
        <v>38618</v>
      </c>
      <c r="C3467" t="s">
        <v>4547</v>
      </c>
      <c r="D3467" s="2">
        <v>9692273.6418511067</v>
      </c>
      <c r="E3467" s="2">
        <v>27993.709346076455</v>
      </c>
      <c r="F3467" s="2">
        <v>540874.90751509054</v>
      </c>
    </row>
    <row r="3468" spans="1:6">
      <c r="A3468">
        <v>3539</v>
      </c>
      <c r="B3468" s="38">
        <v>37008</v>
      </c>
      <c r="C3468" t="s">
        <v>4548</v>
      </c>
      <c r="D3468" s="2">
        <v>10892165.065008478</v>
      </c>
      <c r="E3468" s="2">
        <v>26665.381599773882</v>
      </c>
      <c r="F3468" s="2">
        <v>26665.381599773882</v>
      </c>
    </row>
    <row r="3469" spans="1:6">
      <c r="A3469">
        <v>3540</v>
      </c>
      <c r="B3469" s="38">
        <v>41537</v>
      </c>
      <c r="C3469" t="s">
        <v>4549</v>
      </c>
      <c r="D3469" s="2">
        <v>8229050.732653141</v>
      </c>
      <c r="E3469" s="2">
        <v>0</v>
      </c>
      <c r="F3469" s="2">
        <v>22599030.574548688</v>
      </c>
    </row>
    <row r="3470" spans="1:6">
      <c r="A3470">
        <v>3541</v>
      </c>
      <c r="B3470" s="38">
        <v>39329</v>
      </c>
      <c r="C3470" t="s">
        <v>4550</v>
      </c>
      <c r="D3470" s="2">
        <v>9241805.3623674996</v>
      </c>
      <c r="E3470" s="2">
        <v>0</v>
      </c>
      <c r="F3470" s="2">
        <v>478976.20174109068</v>
      </c>
    </row>
    <row r="3471" spans="1:6">
      <c r="A3471">
        <v>3549</v>
      </c>
      <c r="B3471" s="38">
        <v>38744</v>
      </c>
      <c r="C3471" t="s">
        <v>4560</v>
      </c>
      <c r="D3471" s="2">
        <v>9595253.1517902166</v>
      </c>
      <c r="E3471" s="2">
        <v>816498.95753403939</v>
      </c>
      <c r="F3471" s="2">
        <v>3801021.072934947</v>
      </c>
    </row>
    <row r="3472" spans="1:6">
      <c r="A3472">
        <v>3550</v>
      </c>
      <c r="B3472" s="38">
        <v>37806</v>
      </c>
      <c r="C3472" t="s">
        <v>4561</v>
      </c>
      <c r="D3472" s="2">
        <v>10215624.796084829</v>
      </c>
      <c r="E3472" s="2">
        <v>13267356.727156064</v>
      </c>
      <c r="F3472" s="2">
        <v>31460564.61960848</v>
      </c>
    </row>
    <row r="3473" spans="1:6">
      <c r="A3473">
        <v>3551</v>
      </c>
      <c r="B3473" s="38">
        <v>32927</v>
      </c>
      <c r="C3473" t="s">
        <v>4563</v>
      </c>
      <c r="D3473" s="2">
        <v>14488813.28125</v>
      </c>
      <c r="E3473" s="2">
        <v>1660173.385703125</v>
      </c>
      <c r="F3473" s="2">
        <v>1660173.385703125</v>
      </c>
    </row>
    <row r="3474" spans="1:6">
      <c r="A3474">
        <v>3552</v>
      </c>
      <c r="B3474" s="38">
        <v>42108</v>
      </c>
      <c r="C3474" t="s">
        <v>4565</v>
      </c>
      <c r="D3474" s="2">
        <v>7838444.3721232982</v>
      </c>
      <c r="E3474" s="2">
        <v>5431.9401519025869</v>
      </c>
      <c r="F3474" s="2">
        <v>1099853.8670239521</v>
      </c>
    </row>
    <row r="3475" spans="1:6">
      <c r="A3475">
        <v>3553</v>
      </c>
      <c r="B3475" s="38">
        <v>32855</v>
      </c>
      <c r="C3475" t="s">
        <v>4566</v>
      </c>
      <c r="D3475" s="2">
        <v>14325118.953211738</v>
      </c>
      <c r="E3475" s="2">
        <v>203594885.9753212</v>
      </c>
      <c r="F3475" s="2">
        <v>203594885.9753212</v>
      </c>
    </row>
    <row r="3476" spans="1:6">
      <c r="A3476">
        <v>3554</v>
      </c>
      <c r="B3476" s="38">
        <v>35699</v>
      </c>
      <c r="C3476" t="s">
        <v>4567</v>
      </c>
      <c r="D3476" s="2">
        <v>11205939.82630273</v>
      </c>
      <c r="E3476" s="2">
        <v>64983079.204820104</v>
      </c>
      <c r="F3476" s="2">
        <v>64983079.204820104</v>
      </c>
    </row>
    <row r="3477" spans="1:6">
      <c r="A3477">
        <v>3555</v>
      </c>
      <c r="B3477" s="38">
        <v>35118</v>
      </c>
      <c r="C3477" t="s">
        <v>4568</v>
      </c>
      <c r="D3477" s="2">
        <v>11661701.097482245</v>
      </c>
      <c r="E3477" s="2">
        <v>50194926.705429308</v>
      </c>
      <c r="F3477" s="2">
        <v>56347399.195971593</v>
      </c>
    </row>
    <row r="3478" spans="1:6">
      <c r="A3478">
        <v>3556</v>
      </c>
      <c r="B3478" s="38">
        <v>38793</v>
      </c>
      <c r="C3478" t="s">
        <v>4569</v>
      </c>
      <c r="D3478" s="2">
        <v>9041028.5285285283</v>
      </c>
      <c r="E3478" s="2">
        <v>29887842.958843842</v>
      </c>
      <c r="F3478" s="2">
        <v>48238904.367797792</v>
      </c>
    </row>
    <row r="3479" spans="1:6">
      <c r="A3479">
        <v>3557</v>
      </c>
      <c r="B3479" s="38">
        <v>39241</v>
      </c>
      <c r="C3479" t="s">
        <v>4570</v>
      </c>
      <c r="D3479" s="2">
        <v>8669931.1741667949</v>
      </c>
      <c r="E3479" s="2">
        <v>20281641.667159423</v>
      </c>
      <c r="F3479" s="2">
        <v>38848700.405453272</v>
      </c>
    </row>
    <row r="3480" spans="1:6">
      <c r="A3480">
        <v>3558</v>
      </c>
      <c r="B3480" s="38">
        <v>40095</v>
      </c>
      <c r="C3480" t="s">
        <v>4571</v>
      </c>
      <c r="D3480" s="2">
        <v>8356104.0258676922</v>
      </c>
      <c r="E3480" s="2">
        <v>14010305.266712001</v>
      </c>
      <c r="F3480" s="2">
        <v>33037512.889012247</v>
      </c>
    </row>
    <row r="3481" spans="1:6">
      <c r="A3481">
        <v>3559</v>
      </c>
      <c r="B3481" s="38">
        <v>40060</v>
      </c>
      <c r="C3481" t="s">
        <v>4572</v>
      </c>
      <c r="D3481" s="2">
        <v>8364151.799563827</v>
      </c>
      <c r="E3481" s="2">
        <v>12070204.861688484</v>
      </c>
      <c r="F3481" s="2">
        <v>12099200.587926973</v>
      </c>
    </row>
    <row r="3482" spans="1:6">
      <c r="A3482">
        <v>3560</v>
      </c>
      <c r="B3482" s="38">
        <v>37610</v>
      </c>
      <c r="C3482" t="s">
        <v>4573</v>
      </c>
      <c r="D3482" s="2">
        <v>9985613.5986733008</v>
      </c>
      <c r="E3482" s="2">
        <v>13934136.910597015</v>
      </c>
      <c r="F3482" s="2">
        <v>15768295.747816473</v>
      </c>
    </row>
    <row r="3483" spans="1:6">
      <c r="A3483">
        <v>3561</v>
      </c>
      <c r="B3483" s="38">
        <v>38646</v>
      </c>
      <c r="C3483" t="s">
        <v>4574</v>
      </c>
      <c r="D3483" s="2">
        <v>9068260.542168675</v>
      </c>
      <c r="E3483" s="2">
        <v>12435031.215456828</v>
      </c>
      <c r="F3483" s="2">
        <v>14217119.731696788</v>
      </c>
    </row>
    <row r="3484" spans="1:6">
      <c r="A3484">
        <v>3562</v>
      </c>
      <c r="B3484" s="38">
        <v>30750</v>
      </c>
      <c r="C3484" t="s">
        <v>4575</v>
      </c>
      <c r="D3484" s="2">
        <v>17606213.450292401</v>
      </c>
      <c r="E3484" s="2">
        <v>12072834.092339184</v>
      </c>
      <c r="F3484" s="2">
        <v>12072834.092339184</v>
      </c>
    </row>
    <row r="3485" spans="1:6">
      <c r="A3485">
        <v>3563</v>
      </c>
      <c r="B3485" s="38">
        <v>37323</v>
      </c>
      <c r="C3485" t="s">
        <v>4576</v>
      </c>
      <c r="D3485" s="2">
        <v>10102894.295302013</v>
      </c>
      <c r="E3485" s="2">
        <v>5711189.0450279638</v>
      </c>
      <c r="F3485" s="2">
        <v>5711189.0450279638</v>
      </c>
    </row>
    <row r="3486" spans="1:6">
      <c r="A3486">
        <v>3564</v>
      </c>
      <c r="B3486" s="38">
        <v>39500</v>
      </c>
      <c r="C3486" t="s">
        <v>4577</v>
      </c>
      <c r="D3486" s="2">
        <v>8533099.8190776259</v>
      </c>
      <c r="E3486" s="2">
        <v>4723737.469391997</v>
      </c>
      <c r="F3486" s="2">
        <v>4723737.469391997</v>
      </c>
    </row>
    <row r="3487" spans="1:6">
      <c r="A3487">
        <v>3565</v>
      </c>
      <c r="B3487" s="38">
        <v>38315</v>
      </c>
      <c r="C3487" t="s">
        <v>4578</v>
      </c>
      <c r="D3487" s="2">
        <v>9457578.5340314135</v>
      </c>
      <c r="E3487" s="2">
        <v>4221417.9208952878</v>
      </c>
      <c r="F3487" s="2">
        <v>4221417.9208952878</v>
      </c>
    </row>
    <row r="3488" spans="1:6">
      <c r="A3488">
        <v>3566</v>
      </c>
      <c r="B3488" s="38">
        <v>40898</v>
      </c>
      <c r="C3488" t="s">
        <v>4579</v>
      </c>
      <c r="D3488" s="2">
        <v>8004526.4809103487</v>
      </c>
      <c r="E3488" s="2">
        <v>3217495.1951859342</v>
      </c>
      <c r="F3488" s="2">
        <v>9113423.4178763889</v>
      </c>
    </row>
    <row r="3489" spans="1:6">
      <c r="A3489">
        <v>3567</v>
      </c>
      <c r="B3489" s="38">
        <v>42545</v>
      </c>
      <c r="C3489" t="s">
        <v>4580</v>
      </c>
      <c r="D3489" s="2">
        <v>7494243.646230055</v>
      </c>
      <c r="E3489" s="2">
        <v>1332100.8088849061</v>
      </c>
      <c r="F3489" s="2">
        <v>2372402.74946274</v>
      </c>
    </row>
    <row r="3490" spans="1:6">
      <c r="A3490">
        <v>3568</v>
      </c>
      <c r="B3490" s="38">
        <v>37826</v>
      </c>
      <c r="C3490" t="s">
        <v>4582</v>
      </c>
      <c r="D3490" s="2">
        <v>9822716.1500815656</v>
      </c>
      <c r="E3490" s="2">
        <v>698518.229646547</v>
      </c>
      <c r="F3490" s="2">
        <v>727319.74309407279</v>
      </c>
    </row>
    <row r="3491" spans="1:6">
      <c r="A3491">
        <v>3569</v>
      </c>
      <c r="B3491" s="38">
        <v>37512</v>
      </c>
      <c r="C3491" t="s">
        <v>4583</v>
      </c>
      <c r="D3491" s="2">
        <v>9980096.6850828733</v>
      </c>
      <c r="E3491" s="2">
        <v>274652.2607734807</v>
      </c>
      <c r="F3491" s="2">
        <v>274652.2607734807</v>
      </c>
    </row>
    <row r="3492" spans="1:6">
      <c r="A3492">
        <v>3570</v>
      </c>
      <c r="B3492" s="38">
        <v>38205</v>
      </c>
      <c r="C3492" t="s">
        <v>4584</v>
      </c>
      <c r="D3492" s="2">
        <v>9532440.6332453843</v>
      </c>
      <c r="E3492" s="2">
        <v>250573.54746174146</v>
      </c>
      <c r="F3492" s="2">
        <v>2272945.6484010555</v>
      </c>
    </row>
    <row r="3493" spans="1:6">
      <c r="A3493">
        <v>3571</v>
      </c>
      <c r="B3493" s="38">
        <v>37256</v>
      </c>
      <c r="C3493" t="s">
        <v>4586</v>
      </c>
      <c r="D3493" s="2">
        <v>10222962.648556877</v>
      </c>
      <c r="E3493" s="2">
        <v>0</v>
      </c>
      <c r="F3493" s="2">
        <v>14767963.714306735</v>
      </c>
    </row>
    <row r="3494" spans="1:6">
      <c r="A3494">
        <v>3572</v>
      </c>
      <c r="B3494" s="38">
        <v>42013</v>
      </c>
      <c r="C3494" t="s">
        <v>4587</v>
      </c>
      <c r="D3494" s="2">
        <v>7729325.6085611479</v>
      </c>
      <c r="E3494" s="2">
        <v>0</v>
      </c>
      <c r="F3494" s="2">
        <v>33567.945829607161</v>
      </c>
    </row>
    <row r="3495" spans="1:6">
      <c r="A3495">
        <v>3573</v>
      </c>
      <c r="B3495" s="38">
        <v>42059</v>
      </c>
      <c r="C3495" t="s">
        <v>4588</v>
      </c>
      <c r="D3495" s="2">
        <v>7695901.9606172414</v>
      </c>
      <c r="E3495" s="2">
        <v>0</v>
      </c>
      <c r="F3495" s="2">
        <v>13877.25041538501</v>
      </c>
    </row>
    <row r="3496" spans="1:6">
      <c r="A3496">
        <v>3575</v>
      </c>
      <c r="B3496" s="38">
        <v>39199</v>
      </c>
      <c r="C3496" t="s">
        <v>4590</v>
      </c>
      <c r="D3496" s="2">
        <v>8623284.5959571525</v>
      </c>
      <c r="E3496" s="2">
        <v>1016898.5053607889</v>
      </c>
      <c r="F3496" s="2">
        <v>11005017.156420851</v>
      </c>
    </row>
    <row r="3497" spans="1:6">
      <c r="A3497">
        <v>3576</v>
      </c>
      <c r="B3497" s="38">
        <v>38478</v>
      </c>
      <c r="C3497" t="s">
        <v>6999</v>
      </c>
      <c r="D3497" s="2">
        <v>9048195.5192695484</v>
      </c>
      <c r="E3497" s="2">
        <v>68556895.980216056</v>
      </c>
      <c r="F3497" s="2">
        <v>125348918.32003087</v>
      </c>
    </row>
    <row r="3498" spans="1:6">
      <c r="A3498">
        <v>3577</v>
      </c>
      <c r="B3498" s="38">
        <v>39441</v>
      </c>
      <c r="C3498" t="s">
        <v>4591</v>
      </c>
      <c r="D3498" s="2">
        <v>8371074.006360814</v>
      </c>
      <c r="E3498" s="2">
        <v>5095350.0483678989</v>
      </c>
      <c r="F3498" s="2">
        <v>29123837.977203906</v>
      </c>
    </row>
    <row r="3499" spans="1:6">
      <c r="A3499">
        <v>3578</v>
      </c>
      <c r="B3499" s="38">
        <v>40298</v>
      </c>
      <c r="C3499" t="s">
        <v>4592</v>
      </c>
      <c r="D3499" s="2">
        <v>8064928.053428988</v>
      </c>
      <c r="E3499" s="2">
        <v>2009250.8790600391</v>
      </c>
      <c r="F3499" s="2">
        <v>13283495.525037959</v>
      </c>
    </row>
    <row r="3500" spans="1:6">
      <c r="A3500">
        <v>3579</v>
      </c>
      <c r="B3500" s="38">
        <v>40690</v>
      </c>
      <c r="C3500" t="s">
        <v>4593</v>
      </c>
      <c r="D3500" s="2">
        <v>7727709.9449469829</v>
      </c>
      <c r="E3500" s="2">
        <v>0</v>
      </c>
      <c r="F3500" s="2">
        <v>37437235.111097343</v>
      </c>
    </row>
    <row r="3501" spans="1:6">
      <c r="A3501">
        <v>3580</v>
      </c>
      <c r="B3501" s="38">
        <v>26284</v>
      </c>
      <c r="C3501" t="s">
        <v>4595</v>
      </c>
      <c r="D3501" s="2">
        <v>42193226.277372263</v>
      </c>
      <c r="E3501" s="2">
        <v>256675459.85401461</v>
      </c>
      <c r="F3501" s="2">
        <v>679779756.6909976</v>
      </c>
    </row>
    <row r="3502" spans="1:6">
      <c r="A3502">
        <v>3581</v>
      </c>
      <c r="B3502" s="38">
        <v>36448</v>
      </c>
      <c r="C3502" t="s">
        <v>4596</v>
      </c>
      <c r="D3502" s="2">
        <v>10309997.621878717</v>
      </c>
      <c r="E3502" s="2">
        <v>18057605.712580264</v>
      </c>
      <c r="F3502" s="2">
        <v>18154634.245755054</v>
      </c>
    </row>
    <row r="3503" spans="1:6">
      <c r="A3503">
        <v>3582</v>
      </c>
      <c r="B3503" s="38">
        <v>40802</v>
      </c>
      <c r="C3503">
        <v>3</v>
      </c>
      <c r="D3503" s="2">
        <v>7643127.696803282</v>
      </c>
      <c r="E3503" s="2">
        <v>63452.821520655474</v>
      </c>
      <c r="F3503" s="2">
        <v>313678.2068588605</v>
      </c>
    </row>
    <row r="3504" spans="1:6">
      <c r="A3504">
        <v>3583</v>
      </c>
      <c r="B3504" s="38">
        <v>39421</v>
      </c>
      <c r="C3504" t="s">
        <v>4597</v>
      </c>
      <c r="D3504" s="2">
        <v>8027057.2663733838</v>
      </c>
      <c r="E3504" s="2">
        <v>164549244.22977489</v>
      </c>
      <c r="F3504" s="2">
        <v>265409031.86599439</v>
      </c>
    </row>
    <row r="3505" spans="1:6">
      <c r="A3505">
        <v>3584</v>
      </c>
      <c r="B3505" s="38">
        <v>26373</v>
      </c>
      <c r="C3505" t="s">
        <v>4599</v>
      </c>
      <c r="D3505" s="2">
        <v>40723937.198067635</v>
      </c>
      <c r="E3505" s="2">
        <v>785194806.48751211</v>
      </c>
      <c r="F3505" s="2">
        <v>1562053876.8115942</v>
      </c>
    </row>
    <row r="3506" spans="1:6">
      <c r="A3506">
        <v>3585</v>
      </c>
      <c r="B3506" s="38">
        <v>41089</v>
      </c>
      <c r="C3506" t="s">
        <v>4600</v>
      </c>
      <c r="D3506" s="2">
        <v>7346983.1530691395</v>
      </c>
      <c r="E3506" s="2">
        <v>119358638.03965086</v>
      </c>
      <c r="F3506" s="2">
        <v>179003737.43587184</v>
      </c>
    </row>
    <row r="3507" spans="1:6">
      <c r="A3507">
        <v>3586</v>
      </c>
      <c r="B3507" s="38">
        <v>30421</v>
      </c>
      <c r="C3507" t="s">
        <v>4602</v>
      </c>
      <c r="D3507" s="2">
        <v>17099097.363083165</v>
      </c>
      <c r="E3507" s="2">
        <v>220977922.80549699</v>
      </c>
      <c r="F3507" s="2">
        <v>492120752.42010146</v>
      </c>
    </row>
    <row r="3508" spans="1:6">
      <c r="A3508">
        <v>3587</v>
      </c>
      <c r="B3508" s="38">
        <v>34285</v>
      </c>
      <c r="C3508" t="s">
        <v>4603</v>
      </c>
      <c r="D3508" s="2">
        <v>11563587.105624141</v>
      </c>
      <c r="E3508" s="2">
        <v>66338409.404444441</v>
      </c>
      <c r="F3508" s="2">
        <v>66338409.404444441</v>
      </c>
    </row>
    <row r="3509" spans="1:6">
      <c r="A3509">
        <v>3588</v>
      </c>
      <c r="B3509" s="38">
        <v>40669</v>
      </c>
      <c r="C3509" t="s">
        <v>4604</v>
      </c>
      <c r="D3509" s="2">
        <v>7461237.1882246733</v>
      </c>
      <c r="E3509" s="2">
        <v>39752825.808898762</v>
      </c>
      <c r="F3509" s="2">
        <v>40672910.404546745</v>
      </c>
    </row>
    <row r="3510" spans="1:6">
      <c r="A3510">
        <v>3589</v>
      </c>
      <c r="B3510" s="38">
        <v>26842</v>
      </c>
      <c r="C3510" t="s">
        <v>4606</v>
      </c>
      <c r="D3510" s="2">
        <v>38144140.271493211</v>
      </c>
      <c r="E3510" s="2">
        <v>192900366.5158371</v>
      </c>
      <c r="F3510" s="2">
        <v>881674556.56108594</v>
      </c>
    </row>
    <row r="3511" spans="1:6">
      <c r="A3511">
        <v>3590</v>
      </c>
      <c r="B3511" s="38">
        <v>36537</v>
      </c>
      <c r="C3511" t="s">
        <v>4607</v>
      </c>
      <c r="D3511" s="2">
        <v>9987979.8578199055</v>
      </c>
      <c r="E3511" s="2">
        <v>48655216.782701418</v>
      </c>
      <c r="F3511" s="2">
        <v>51074703.59660545</v>
      </c>
    </row>
    <row r="3512" spans="1:6">
      <c r="A3512">
        <v>3591</v>
      </c>
      <c r="B3512" s="38">
        <v>37645</v>
      </c>
      <c r="C3512" t="s">
        <v>4608</v>
      </c>
      <c r="D3512" s="2">
        <v>9278871.7666483223</v>
      </c>
      <c r="E3512" s="2">
        <v>43133075.332377553</v>
      </c>
      <c r="F3512" s="2">
        <v>62685085.765404522</v>
      </c>
    </row>
    <row r="3513" spans="1:6">
      <c r="A3513">
        <v>3592</v>
      </c>
      <c r="B3513" s="38">
        <v>39492</v>
      </c>
      <c r="C3513" t="s">
        <v>4609</v>
      </c>
      <c r="D3513" s="2">
        <v>7964226.4978057845</v>
      </c>
      <c r="E3513" s="2">
        <v>36682827.899821915</v>
      </c>
      <c r="F3513" s="2">
        <v>63279040.306944489</v>
      </c>
    </row>
    <row r="3514" spans="1:6">
      <c r="A3514">
        <v>3593</v>
      </c>
      <c r="B3514" s="38">
        <v>38632</v>
      </c>
      <c r="C3514" t="s">
        <v>4610</v>
      </c>
      <c r="D3514" s="2">
        <v>8463709.8393574301</v>
      </c>
      <c r="E3514" s="2">
        <v>38088166.962620482</v>
      </c>
      <c r="F3514" s="2">
        <v>68419301.538920686</v>
      </c>
    </row>
    <row r="3515" spans="1:6">
      <c r="A3515">
        <v>3594</v>
      </c>
      <c r="B3515" s="38">
        <v>38625</v>
      </c>
      <c r="C3515" t="s">
        <v>4611</v>
      </c>
      <c r="D3515" s="2">
        <v>8480739.4366197176</v>
      </c>
      <c r="E3515" s="2">
        <v>34832250.513531186</v>
      </c>
      <c r="F3515" s="2">
        <v>60484729.373174042</v>
      </c>
    </row>
    <row r="3516" spans="1:6">
      <c r="A3516">
        <v>3595</v>
      </c>
      <c r="B3516" s="38">
        <v>27117</v>
      </c>
      <c r="C3516" t="s">
        <v>7000</v>
      </c>
      <c r="D3516" s="2">
        <v>35271359.832635991</v>
      </c>
      <c r="E3516" s="2">
        <v>133694577.81589961</v>
      </c>
      <c r="F3516" s="2">
        <v>133694577.81589961</v>
      </c>
    </row>
    <row r="3517" spans="1:6">
      <c r="A3517">
        <v>3596</v>
      </c>
      <c r="B3517" s="38">
        <v>38933</v>
      </c>
      <c r="C3517" t="s">
        <v>4613</v>
      </c>
      <c r="D3517" s="2">
        <v>8268616.9691025009</v>
      </c>
      <c r="E3517" s="2">
        <v>30740894.070465915</v>
      </c>
      <c r="F3517" s="2">
        <v>67390472.134423733</v>
      </c>
    </row>
    <row r="3518" spans="1:6">
      <c r="A3518">
        <v>3597</v>
      </c>
      <c r="B3518" s="38">
        <v>34936</v>
      </c>
      <c r="C3518" t="s">
        <v>4614</v>
      </c>
      <c r="D3518" s="2">
        <v>11026625.245258339</v>
      </c>
      <c r="E3518" s="2">
        <v>40219439.156075865</v>
      </c>
      <c r="F3518" s="2">
        <v>40219439.156075865</v>
      </c>
    </row>
    <row r="3519" spans="1:6">
      <c r="A3519">
        <v>3598</v>
      </c>
      <c r="B3519" s="38">
        <v>27760</v>
      </c>
      <c r="C3519" t="s">
        <v>4615</v>
      </c>
      <c r="D3519" s="2">
        <v>30323219.42446043</v>
      </c>
      <c r="E3519" s="2">
        <v>108297212.23021582</v>
      </c>
      <c r="F3519" s="2">
        <v>108297212.23021582</v>
      </c>
    </row>
    <row r="3520" spans="1:6">
      <c r="A3520">
        <v>3599</v>
      </c>
      <c r="B3520" s="38">
        <v>35132</v>
      </c>
      <c r="C3520" t="s">
        <v>4616</v>
      </c>
      <c r="D3520" s="2">
        <v>10828330.122029545</v>
      </c>
      <c r="E3520" s="2">
        <v>38003959.740545928</v>
      </c>
      <c r="F3520" s="2">
        <v>79208565.033082858</v>
      </c>
    </row>
    <row r="3521" spans="1:6">
      <c r="A3521">
        <v>3600</v>
      </c>
      <c r="B3521" s="38">
        <v>36992</v>
      </c>
      <c r="C3521" t="s">
        <v>4617</v>
      </c>
      <c r="D3521" s="2">
        <v>9530644.4318824187</v>
      </c>
      <c r="E3521" s="2">
        <v>31652004.017902769</v>
      </c>
      <c r="F3521" s="2">
        <v>31851330.638592422</v>
      </c>
    </row>
    <row r="3522" spans="1:6">
      <c r="A3522">
        <v>3601</v>
      </c>
      <c r="B3522" s="38">
        <v>27383</v>
      </c>
      <c r="C3522" t="s">
        <v>4619</v>
      </c>
      <c r="D3522" s="2">
        <v>32484990.366088632</v>
      </c>
      <c r="E3522" s="2">
        <v>97454971.098265901</v>
      </c>
      <c r="F3522" s="2">
        <v>452933579.96146435</v>
      </c>
    </row>
    <row r="3523" spans="1:6">
      <c r="A3523">
        <v>3602</v>
      </c>
      <c r="B3523" s="38">
        <v>32185</v>
      </c>
      <c r="C3523" t="s">
        <v>4620</v>
      </c>
      <c r="D3523" s="2">
        <v>14534232.758620691</v>
      </c>
      <c r="E3523" s="2">
        <v>42059993.284482762</v>
      </c>
      <c r="F3523" s="2">
        <v>42059993.284482762</v>
      </c>
    </row>
    <row r="3524" spans="1:6">
      <c r="A3524">
        <v>3603</v>
      </c>
      <c r="B3524" s="38">
        <v>36651</v>
      </c>
      <c r="C3524" t="s">
        <v>4621</v>
      </c>
      <c r="D3524" s="2">
        <v>9830734.6938775517</v>
      </c>
      <c r="E3524" s="2">
        <v>26181097.47669971</v>
      </c>
      <c r="F3524" s="2">
        <v>26181097.47669971</v>
      </c>
    </row>
    <row r="3525" spans="1:6">
      <c r="A3525">
        <v>3604</v>
      </c>
      <c r="B3525" s="38">
        <v>42174</v>
      </c>
      <c r="C3525" t="s">
        <v>4622</v>
      </c>
      <c r="D3525" s="2">
        <v>7064972.887804959</v>
      </c>
      <c r="E3525" s="2">
        <v>17668962.273024414</v>
      </c>
      <c r="F3525" s="2">
        <v>18359675.40309171</v>
      </c>
    </row>
    <row r="3526" spans="1:6">
      <c r="A3526">
        <v>3605</v>
      </c>
      <c r="B3526" s="38">
        <v>38555</v>
      </c>
      <c r="C3526" t="s">
        <v>4623</v>
      </c>
      <c r="D3526" s="2">
        <v>8628306.0388945751</v>
      </c>
      <c r="E3526" s="2">
        <v>21009901.785020471</v>
      </c>
      <c r="F3526" s="2">
        <v>25811488.767062437</v>
      </c>
    </row>
    <row r="3527" spans="1:6">
      <c r="A3527">
        <v>3606</v>
      </c>
      <c r="B3527" s="38">
        <v>41656</v>
      </c>
      <c r="C3527" t="s">
        <v>4624</v>
      </c>
      <c r="D3527" s="2">
        <v>7207591.6140836878</v>
      </c>
      <c r="E3527" s="2">
        <v>16290661.375164589</v>
      </c>
      <c r="F3527" s="2">
        <v>37218033.363305628</v>
      </c>
    </row>
    <row r="3528" spans="1:6">
      <c r="A3528">
        <v>3607</v>
      </c>
      <c r="B3528" s="38">
        <v>35146</v>
      </c>
      <c r="C3528" t="s">
        <v>4625</v>
      </c>
      <c r="D3528" s="2">
        <v>10828330.122029545</v>
      </c>
      <c r="E3528" s="2">
        <v>22976902.84728324</v>
      </c>
      <c r="F3528" s="2">
        <v>24981236.034296729</v>
      </c>
    </row>
    <row r="3529" spans="1:6">
      <c r="A3529">
        <v>3608</v>
      </c>
      <c r="B3529" s="38">
        <v>41957</v>
      </c>
      <c r="C3529" t="s">
        <v>4626</v>
      </c>
      <c r="D3529" s="2">
        <v>7139376.9240867067</v>
      </c>
      <c r="E3529" s="2">
        <v>14909800.314760471</v>
      </c>
      <c r="F3529" s="2">
        <v>14909800.314760471</v>
      </c>
    </row>
    <row r="3530" spans="1:6">
      <c r="A3530">
        <v>3609</v>
      </c>
      <c r="B3530" s="38">
        <v>33816</v>
      </c>
      <c r="C3530" t="s">
        <v>4627</v>
      </c>
      <c r="D3530" s="2">
        <v>11999793.59430605</v>
      </c>
      <c r="E3530" s="2">
        <v>24396727.214640569</v>
      </c>
      <c r="F3530" s="2">
        <v>24396727.214640569</v>
      </c>
    </row>
    <row r="3531" spans="1:6">
      <c r="A3531">
        <v>3610</v>
      </c>
      <c r="B3531" s="38">
        <v>36397</v>
      </c>
      <c r="C3531" t="s">
        <v>4629</v>
      </c>
      <c r="D3531" s="2">
        <v>10089593.058049073</v>
      </c>
      <c r="E3531" s="2">
        <v>20217395.405008979</v>
      </c>
      <c r="F3531" s="2">
        <v>22299772.102555357</v>
      </c>
    </row>
    <row r="3532" spans="1:6">
      <c r="A3532">
        <v>3611</v>
      </c>
      <c r="B3532" s="38">
        <v>37722</v>
      </c>
      <c r="C3532" t="s">
        <v>4630</v>
      </c>
      <c r="D3532" s="2">
        <v>9172856.3656147998</v>
      </c>
      <c r="E3532" s="2">
        <v>16556955.944428727</v>
      </c>
      <c r="F3532" s="2">
        <v>22284099.578335147</v>
      </c>
    </row>
    <row r="3533" spans="1:6">
      <c r="A3533">
        <v>3612</v>
      </c>
      <c r="B3533" s="38">
        <v>31331</v>
      </c>
      <c r="C3533" t="s">
        <v>4631</v>
      </c>
      <c r="D3533" s="2">
        <v>15510312.787488502</v>
      </c>
      <c r="E3533" s="2">
        <v>23937311.674176633</v>
      </c>
      <c r="F3533" s="2">
        <v>23937311.674176633</v>
      </c>
    </row>
    <row r="3534" spans="1:6">
      <c r="A3534">
        <v>3613</v>
      </c>
      <c r="B3534" s="38">
        <v>37904</v>
      </c>
      <c r="C3534" t="s">
        <v>4632</v>
      </c>
      <c r="D3534" s="2">
        <v>9113356.7567567565</v>
      </c>
      <c r="E3534" s="2">
        <v>13278621.670064865</v>
      </c>
      <c r="F3534" s="2">
        <v>17924431.281340539</v>
      </c>
    </row>
    <row r="3535" spans="1:6">
      <c r="A3535">
        <v>3614</v>
      </c>
      <c r="B3535" s="38">
        <v>40088</v>
      </c>
      <c r="C3535" t="s">
        <v>4633</v>
      </c>
      <c r="D3535" s="2">
        <v>7799030.4241431793</v>
      </c>
      <c r="E3535" s="2">
        <v>10282228.341423927</v>
      </c>
      <c r="F3535" s="2">
        <v>33826144.160618387</v>
      </c>
    </row>
    <row r="3536" spans="1:6">
      <c r="A3536">
        <v>3615</v>
      </c>
      <c r="B3536" s="38">
        <v>40389</v>
      </c>
      <c r="C3536" t="s">
        <v>4634</v>
      </c>
      <c r="D3536" s="2">
        <v>7733421.7080789516</v>
      </c>
      <c r="E3536" s="2">
        <v>10138441.839398013</v>
      </c>
      <c r="F3536" s="2">
        <v>11962835.564099979</v>
      </c>
    </row>
    <row r="3537" spans="1:6">
      <c r="A3537">
        <v>3616</v>
      </c>
      <c r="B3537" s="38">
        <v>40158</v>
      </c>
      <c r="C3537" t="s">
        <v>4635</v>
      </c>
      <c r="D3537" s="2">
        <v>7807264.678234213</v>
      </c>
      <c r="E3537" s="2">
        <v>10234208.669639591</v>
      </c>
      <c r="F3537" s="2">
        <v>31387857.361168608</v>
      </c>
    </row>
    <row r="3538" spans="1:6">
      <c r="A3538">
        <v>3617</v>
      </c>
      <c r="B3538" s="38">
        <v>33248</v>
      </c>
      <c r="C3538" t="s">
        <v>4636</v>
      </c>
      <c r="D3538" s="2">
        <v>12525787.518573552</v>
      </c>
      <c r="E3538" s="2">
        <v>15790639.4034844</v>
      </c>
      <c r="F3538" s="2">
        <v>15790639.4034844</v>
      </c>
    </row>
    <row r="3539" spans="1:6">
      <c r="A3539">
        <v>3618</v>
      </c>
      <c r="B3539" s="38">
        <v>32367</v>
      </c>
      <c r="C3539" t="s">
        <v>4637</v>
      </c>
      <c r="D3539" s="2">
        <v>14167823.529411765</v>
      </c>
      <c r="E3539" s="2">
        <v>16947924.941218488</v>
      </c>
      <c r="F3539" s="2">
        <v>16947924.941218488</v>
      </c>
    </row>
    <row r="3540" spans="1:6">
      <c r="A3540">
        <v>3619</v>
      </c>
      <c r="B3540" s="38">
        <v>40347</v>
      </c>
      <c r="C3540" t="s">
        <v>4638</v>
      </c>
      <c r="D3540" s="2">
        <v>7735053.7930401666</v>
      </c>
      <c r="E3540" s="2">
        <v>8253231.6766820364</v>
      </c>
      <c r="F3540" s="2">
        <v>11119577.410538388</v>
      </c>
    </row>
    <row r="3541" spans="1:6">
      <c r="A3541">
        <v>3620</v>
      </c>
      <c r="B3541" s="38">
        <v>36404</v>
      </c>
      <c r="C3541" t="s">
        <v>4639</v>
      </c>
      <c r="D3541" s="2">
        <v>10041518.761167362</v>
      </c>
      <c r="E3541" s="2">
        <v>10485680.957022037</v>
      </c>
      <c r="F3541" s="2">
        <v>11224062.521584276</v>
      </c>
    </row>
    <row r="3542" spans="1:6">
      <c r="A3542">
        <v>3621</v>
      </c>
      <c r="B3542" s="38">
        <v>38394</v>
      </c>
      <c r="C3542" t="s">
        <v>4640</v>
      </c>
      <c r="D3542" s="2">
        <v>8790255.4744525552</v>
      </c>
      <c r="E3542" s="2">
        <v>8289310.1167205423</v>
      </c>
      <c r="F3542" s="2">
        <v>31731616.742022943</v>
      </c>
    </row>
    <row r="3543" spans="1:6">
      <c r="A3543">
        <v>3622</v>
      </c>
      <c r="B3543" s="38">
        <v>37589</v>
      </c>
      <c r="C3543" t="s">
        <v>4642</v>
      </c>
      <c r="D3543" s="2">
        <v>9299343.6293436289</v>
      </c>
      <c r="E3543" s="2">
        <v>8236030.1092112521</v>
      </c>
      <c r="F3543" s="2">
        <v>22407337.063342527</v>
      </c>
    </row>
    <row r="3544" spans="1:6">
      <c r="A3544">
        <v>3623</v>
      </c>
      <c r="B3544" s="38">
        <v>39290</v>
      </c>
      <c r="C3544" t="s">
        <v>4643</v>
      </c>
      <c r="D3544" s="2">
        <v>8093994.6903249649</v>
      </c>
      <c r="E3544" s="2">
        <v>6584242.6738678534</v>
      </c>
      <c r="F3544" s="2">
        <v>6584242.6738678534</v>
      </c>
    </row>
    <row r="3545" spans="1:6">
      <c r="A3545">
        <v>3624</v>
      </c>
      <c r="B3545" s="38">
        <v>33725</v>
      </c>
      <c r="C3545" t="s">
        <v>4644</v>
      </c>
      <c r="D3545" s="2">
        <v>12068511.095204011</v>
      </c>
      <c r="E3545" s="2">
        <v>9363133.6518682912</v>
      </c>
      <c r="F3545" s="2">
        <v>9363133.6518682912</v>
      </c>
    </row>
    <row r="3546" spans="1:6">
      <c r="A3546">
        <v>3625</v>
      </c>
      <c r="B3546" s="38">
        <v>33305</v>
      </c>
      <c r="C3546" t="s">
        <v>4645</v>
      </c>
      <c r="D3546" s="2">
        <v>12488674.074074075</v>
      </c>
      <c r="E3546" s="2">
        <v>8952543.476022223</v>
      </c>
      <c r="F3546" s="2">
        <v>8952543.476022223</v>
      </c>
    </row>
    <row r="3547" spans="1:6">
      <c r="A3547">
        <v>3626</v>
      </c>
      <c r="B3547" s="38">
        <v>37239</v>
      </c>
      <c r="C3547" t="s">
        <v>4646</v>
      </c>
      <c r="D3547" s="2">
        <v>9541431.8053197507</v>
      </c>
      <c r="E3547" s="2">
        <v>6434156.8560441425</v>
      </c>
      <c r="F3547" s="2">
        <v>6434156.8560441425</v>
      </c>
    </row>
    <row r="3548" spans="1:6">
      <c r="A3548">
        <v>3627</v>
      </c>
      <c r="B3548" s="38">
        <v>33144</v>
      </c>
      <c r="C3548" t="s">
        <v>4648</v>
      </c>
      <c r="D3548" s="2">
        <v>12705131.876412963</v>
      </c>
      <c r="E3548" s="2">
        <v>7936280.591808592</v>
      </c>
      <c r="F3548" s="2">
        <v>7936280.591808592</v>
      </c>
    </row>
    <row r="3549" spans="1:6">
      <c r="A3549">
        <v>3628</v>
      </c>
      <c r="B3549" s="38">
        <v>38303</v>
      </c>
      <c r="C3549" t="s">
        <v>4649</v>
      </c>
      <c r="D3549" s="2">
        <v>8827073.2984293196</v>
      </c>
      <c r="E3549" s="2">
        <v>3705519.6219685865</v>
      </c>
      <c r="F3549" s="2">
        <v>8849593.6844345555</v>
      </c>
    </row>
    <row r="3550" spans="1:6">
      <c r="A3550">
        <v>3629</v>
      </c>
      <c r="B3550" s="38">
        <v>39570</v>
      </c>
      <c r="C3550" t="s">
        <v>4650</v>
      </c>
      <c r="D3550" s="2">
        <v>7782649.8393589128</v>
      </c>
      <c r="E3550" s="2">
        <v>2607017.5896958895</v>
      </c>
      <c r="F3550" s="2">
        <v>2965282.9805938178</v>
      </c>
    </row>
    <row r="3551" spans="1:6">
      <c r="A3551">
        <v>3630</v>
      </c>
      <c r="B3551" s="38">
        <v>36399</v>
      </c>
      <c r="C3551" t="s">
        <v>4651</v>
      </c>
      <c r="D3551" s="2">
        <v>10089593.058049073</v>
      </c>
      <c r="E3551" s="2">
        <v>3121485.1487791743</v>
      </c>
      <c r="F3551" s="2">
        <v>3121485.1487791743</v>
      </c>
    </row>
    <row r="3552" spans="1:6">
      <c r="A3552">
        <v>3631</v>
      </c>
      <c r="B3552" s="38">
        <v>37547</v>
      </c>
      <c r="C3552" t="s">
        <v>4652</v>
      </c>
      <c r="D3552" s="2">
        <v>9299343.6293436289</v>
      </c>
      <c r="E3552" s="2">
        <v>2739408.6171980142</v>
      </c>
      <c r="F3552" s="2">
        <v>3591965.7987479316</v>
      </c>
    </row>
    <row r="3553" spans="1:6">
      <c r="A3553">
        <v>3632</v>
      </c>
      <c r="B3553" s="38">
        <v>40837</v>
      </c>
      <c r="C3553" t="s">
        <v>4653</v>
      </c>
      <c r="D3553" s="2">
        <v>7446177.6955317752</v>
      </c>
      <c r="E3553" s="2">
        <v>2012527.3777962292</v>
      </c>
      <c r="F3553" s="2">
        <v>2012527.3777962292</v>
      </c>
    </row>
    <row r="3554" spans="1:6">
      <c r="A3554">
        <v>3633</v>
      </c>
      <c r="B3554" s="38">
        <v>40534</v>
      </c>
      <c r="C3554" t="s">
        <v>4654</v>
      </c>
      <c r="D3554" s="2">
        <v>7692210.4763686294</v>
      </c>
      <c r="E3554" s="2">
        <v>1962222.4537250374</v>
      </c>
      <c r="F3554" s="2">
        <v>18706489.956670117</v>
      </c>
    </row>
    <row r="3555" spans="1:6">
      <c r="A3555">
        <v>3634</v>
      </c>
      <c r="B3555" s="38">
        <v>40886</v>
      </c>
      <c r="C3555" t="s">
        <v>4655</v>
      </c>
      <c r="D3555" s="2">
        <v>7470891.3821829921</v>
      </c>
      <c r="E3555" s="2">
        <v>1855654.1541529302</v>
      </c>
      <c r="F3555" s="2">
        <v>11489465.713065866</v>
      </c>
    </row>
    <row r="3556" spans="1:6">
      <c r="A3556">
        <v>3635</v>
      </c>
      <c r="B3556" s="38">
        <v>39080</v>
      </c>
      <c r="C3556" t="s">
        <v>4656</v>
      </c>
      <c r="D3556" s="2">
        <v>8354663.0327056497</v>
      </c>
      <c r="E3556" s="2">
        <v>1982995.9801387514</v>
      </c>
      <c r="F3556" s="2">
        <v>1982995.9801387514</v>
      </c>
    </row>
    <row r="3557" spans="1:6">
      <c r="A3557">
        <v>3636</v>
      </c>
      <c r="B3557" s="38">
        <v>41593</v>
      </c>
      <c r="C3557" t="s">
        <v>4657</v>
      </c>
      <c r="D3557" s="2">
        <v>7233784.8448313596</v>
      </c>
      <c r="E3557" s="2">
        <v>1686505.2666806828</v>
      </c>
      <c r="F3557" s="2">
        <v>1998414.7018136263</v>
      </c>
    </row>
    <row r="3558" spans="1:6">
      <c r="A3558">
        <v>3637</v>
      </c>
      <c r="B3558" s="38">
        <v>40081</v>
      </c>
      <c r="C3558" t="s">
        <v>4658</v>
      </c>
      <c r="D3558" s="2">
        <v>7806541.6795929056</v>
      </c>
      <c r="E3558" s="2">
        <v>1593983.1737286372</v>
      </c>
      <c r="F3558" s="2">
        <v>1594154.9176455881</v>
      </c>
    </row>
    <row r="3559" spans="1:6">
      <c r="A3559">
        <v>3638</v>
      </c>
      <c r="B3559" s="38">
        <v>30414</v>
      </c>
      <c r="C3559" t="s">
        <v>4659</v>
      </c>
      <c r="D3559" s="2">
        <v>17099097.363083165</v>
      </c>
      <c r="E3559" s="2">
        <v>3043983.7553042597</v>
      </c>
      <c r="F3559" s="2">
        <v>3043983.7553042597</v>
      </c>
    </row>
    <row r="3560" spans="1:6">
      <c r="A3560">
        <v>3639</v>
      </c>
      <c r="B3560" s="38">
        <v>40305</v>
      </c>
      <c r="C3560" t="s">
        <v>4660</v>
      </c>
      <c r="D3560" s="2">
        <v>7727502.3146238392</v>
      </c>
      <c r="E3560" s="2">
        <v>1225922.9811300864</v>
      </c>
      <c r="F3560" s="2">
        <v>5531245.6992776543</v>
      </c>
    </row>
    <row r="3561" spans="1:6">
      <c r="A3561">
        <v>3640</v>
      </c>
      <c r="B3561" s="38">
        <v>28342</v>
      </c>
      <c r="C3561" t="s">
        <v>4661</v>
      </c>
      <c r="D3561" s="2">
        <v>27548545.751633987</v>
      </c>
      <c r="E3561" s="2">
        <v>3935506.5359477121</v>
      </c>
      <c r="F3561" s="2">
        <v>3935506.5359477121</v>
      </c>
    </row>
    <row r="3562" spans="1:6">
      <c r="A3562">
        <v>3641</v>
      </c>
      <c r="B3562" s="38">
        <v>35258</v>
      </c>
      <c r="C3562" t="s">
        <v>4662</v>
      </c>
      <c r="D3562" s="2">
        <v>10738668.789808918</v>
      </c>
      <c r="E3562" s="2">
        <v>1010968.9617834396</v>
      </c>
      <c r="F3562" s="2">
        <v>151498071.09554142</v>
      </c>
    </row>
    <row r="3563" spans="1:6">
      <c r="A3563">
        <v>3642</v>
      </c>
      <c r="B3563" s="38">
        <v>42279</v>
      </c>
      <c r="C3563" t="s">
        <v>4663</v>
      </c>
      <c r="D3563" s="2">
        <v>7088736.8713157699</v>
      </c>
      <c r="E3563" s="2">
        <v>553125.02397850645</v>
      </c>
      <c r="F3563" s="2">
        <v>1754186.9275893676</v>
      </c>
    </row>
    <row r="3564" spans="1:6">
      <c r="A3564">
        <v>3643</v>
      </c>
      <c r="B3564" s="38">
        <v>41731</v>
      </c>
      <c r="C3564" t="s">
        <v>4664</v>
      </c>
      <c r="D3564" s="2">
        <v>7111641.1891745972</v>
      </c>
      <c r="E3564" s="2">
        <v>531860.34151228319</v>
      </c>
      <c r="F3564" s="2">
        <v>1887082.1171374097</v>
      </c>
    </row>
    <row r="3565" spans="1:6">
      <c r="A3565">
        <v>3644</v>
      </c>
      <c r="B3565" s="38">
        <v>40389</v>
      </c>
      <c r="C3565" t="s">
        <v>4665</v>
      </c>
      <c r="D3565" s="2">
        <v>7733421.7080789516</v>
      </c>
      <c r="E3565" s="2">
        <v>500879.36196338723</v>
      </c>
      <c r="F3565" s="2">
        <v>543668.38427418808</v>
      </c>
    </row>
    <row r="3566" spans="1:6">
      <c r="A3566">
        <v>3645</v>
      </c>
      <c r="B3566" s="38">
        <v>40676</v>
      </c>
      <c r="C3566" t="s">
        <v>4666</v>
      </c>
      <c r="D3566" s="2">
        <v>7461237.1882246733</v>
      </c>
      <c r="E3566" s="2">
        <v>408178.7051831265</v>
      </c>
      <c r="F3566" s="2">
        <v>408178.7051831265</v>
      </c>
    </row>
    <row r="3567" spans="1:6">
      <c r="A3567">
        <v>3646</v>
      </c>
      <c r="B3567" s="38">
        <v>35867</v>
      </c>
      <c r="C3567" t="s">
        <v>4667</v>
      </c>
      <c r="D3567" s="2">
        <v>10394395.807644883</v>
      </c>
      <c r="E3567" s="2">
        <v>455445.3014488286</v>
      </c>
      <c r="F3567" s="2">
        <v>455445.3014488286</v>
      </c>
    </row>
    <row r="3568" spans="1:6">
      <c r="A3568">
        <v>3647</v>
      </c>
      <c r="B3568" s="38">
        <v>37666</v>
      </c>
      <c r="C3568" t="s">
        <v>4668</v>
      </c>
      <c r="D3568" s="2">
        <v>9207924.6313489918</v>
      </c>
      <c r="E3568" s="2">
        <v>335014.55269797926</v>
      </c>
      <c r="F3568" s="2">
        <v>946704.87846531963</v>
      </c>
    </row>
    <row r="3569" spans="1:6">
      <c r="A3569">
        <v>3648</v>
      </c>
      <c r="B3569" s="38">
        <v>38849</v>
      </c>
      <c r="C3569" t="s">
        <v>4669</v>
      </c>
      <c r="D3569" s="2">
        <v>8325782.7160493825</v>
      </c>
      <c r="E3569" s="2">
        <v>279211.07037037035</v>
      </c>
      <c r="F3569" s="2">
        <v>550737.44329382712</v>
      </c>
    </row>
    <row r="3570" spans="1:6">
      <c r="A3570">
        <v>3649</v>
      </c>
      <c r="B3570" s="38">
        <v>37785</v>
      </c>
      <c r="C3570" t="s">
        <v>4670</v>
      </c>
      <c r="D3570" s="2">
        <v>9177849.7550353855</v>
      </c>
      <c r="E3570" s="2">
        <v>257067.63827436042</v>
      </c>
      <c r="F3570" s="2">
        <v>257067.63827436042</v>
      </c>
    </row>
    <row r="3571" spans="1:6">
      <c r="A3571">
        <v>3650</v>
      </c>
      <c r="B3571" s="38">
        <v>40263</v>
      </c>
      <c r="C3571" t="s">
        <v>4671</v>
      </c>
      <c r="D3571" s="2">
        <v>7746924.8406706778</v>
      </c>
      <c r="E3571" s="2">
        <v>51448.434570442638</v>
      </c>
      <c r="F3571" s="2">
        <v>51448.434570442638</v>
      </c>
    </row>
    <row r="3572" spans="1:6">
      <c r="A3572">
        <v>3651</v>
      </c>
      <c r="B3572" s="38">
        <v>42034</v>
      </c>
      <c r="C3572" t="s">
        <v>4672</v>
      </c>
      <c r="D3572" s="2">
        <v>7214037.2346570715</v>
      </c>
      <c r="E3572" s="2">
        <v>32404.424681331759</v>
      </c>
      <c r="F3572" s="2">
        <v>37017.28620452105</v>
      </c>
    </row>
    <row r="3573" spans="1:6">
      <c r="A3573">
        <v>3652</v>
      </c>
      <c r="B3573" s="38">
        <v>36546</v>
      </c>
      <c r="C3573" t="s">
        <v>4673</v>
      </c>
      <c r="D3573" s="2">
        <v>9987979.8578199055</v>
      </c>
      <c r="E3573" s="2">
        <v>43477.676321090046</v>
      </c>
      <c r="F3573" s="2">
        <v>587684.17370853072</v>
      </c>
    </row>
    <row r="3574" spans="1:6">
      <c r="A3574">
        <v>3653</v>
      </c>
      <c r="B3574" s="38">
        <v>41667</v>
      </c>
      <c r="C3574" t="s">
        <v>4675</v>
      </c>
      <c r="D3574" s="2">
        <v>7207591.6140836878</v>
      </c>
      <c r="E3574" s="2">
        <v>0</v>
      </c>
      <c r="F3574" s="2">
        <v>15657288.084141316</v>
      </c>
    </row>
    <row r="3575" spans="1:6">
      <c r="A3575">
        <v>3654</v>
      </c>
      <c r="B3575" s="38">
        <v>42234</v>
      </c>
      <c r="C3575" t="s">
        <v>4677</v>
      </c>
      <c r="D3575" s="2">
        <v>7074518.7062555598</v>
      </c>
      <c r="E3575" s="2">
        <v>0</v>
      </c>
      <c r="F3575" s="2">
        <v>2075188.7850165328</v>
      </c>
    </row>
    <row r="3576" spans="1:6">
      <c r="A3576">
        <v>3655</v>
      </c>
      <c r="B3576" s="38">
        <v>42369</v>
      </c>
      <c r="C3576" t="s">
        <v>4678</v>
      </c>
      <c r="D3576" s="2">
        <v>7128087.9399640635</v>
      </c>
      <c r="E3576" s="2">
        <v>0</v>
      </c>
      <c r="F3576" s="2">
        <v>1416428.4643399219</v>
      </c>
    </row>
    <row r="3577" spans="1:6">
      <c r="A3577">
        <v>3656</v>
      </c>
      <c r="B3577" s="38">
        <v>41478</v>
      </c>
      <c r="C3577" t="s">
        <v>4680</v>
      </c>
      <c r="D3577" s="2">
        <v>7217465.1963218553</v>
      </c>
      <c r="E3577" s="2">
        <v>0</v>
      </c>
      <c r="F3577" s="2">
        <v>1307749.0159848628</v>
      </c>
    </row>
    <row r="3578" spans="1:6">
      <c r="A3578">
        <v>3657</v>
      </c>
      <c r="B3578" s="38">
        <v>42328</v>
      </c>
      <c r="C3578" t="s">
        <v>4681</v>
      </c>
      <c r="D3578" s="2">
        <v>7103730.5760609433</v>
      </c>
      <c r="E3578" s="2">
        <v>0</v>
      </c>
      <c r="F3578" s="2">
        <v>105502.57687834969</v>
      </c>
    </row>
    <row r="3579" spans="1:6">
      <c r="A3579">
        <v>3662</v>
      </c>
      <c r="B3579" s="38">
        <v>31226</v>
      </c>
      <c r="C3579" t="s">
        <v>4686</v>
      </c>
      <c r="D3579" s="2">
        <v>15445034.386617104</v>
      </c>
      <c r="E3579" s="2">
        <v>92693861.844832733</v>
      </c>
      <c r="F3579" s="2">
        <v>92693861.844832733</v>
      </c>
    </row>
    <row r="3580" spans="1:6">
      <c r="A3580">
        <v>3663</v>
      </c>
      <c r="B3580" s="38">
        <v>41173</v>
      </c>
      <c r="C3580" t="s">
        <v>4687</v>
      </c>
      <c r="D3580" s="2">
        <v>7181656.9939543745</v>
      </c>
      <c r="E3580" s="2">
        <v>32902309.801985241</v>
      </c>
      <c r="F3580" s="2">
        <v>45904300.114715628</v>
      </c>
    </row>
    <row r="3581" spans="1:6">
      <c r="A3581">
        <v>3664</v>
      </c>
      <c r="B3581" s="38">
        <v>34236</v>
      </c>
      <c r="C3581" t="s">
        <v>4689</v>
      </c>
      <c r="D3581" s="2">
        <v>11453381.805651275</v>
      </c>
      <c r="E3581" s="2">
        <v>13197763.392949691</v>
      </c>
      <c r="F3581" s="2">
        <v>13197763.392949691</v>
      </c>
    </row>
    <row r="3582" spans="1:6">
      <c r="A3582">
        <v>3666</v>
      </c>
      <c r="B3582" s="38">
        <v>40438</v>
      </c>
      <c r="C3582" t="s">
        <v>4691</v>
      </c>
      <c r="D3582" s="2">
        <v>7497747.1971580172</v>
      </c>
      <c r="E3582" s="2">
        <v>7560701.8109769784</v>
      </c>
      <c r="F3582" s="2">
        <v>17684035.481663074</v>
      </c>
    </row>
    <row r="3583" spans="1:6">
      <c r="A3583">
        <v>3667</v>
      </c>
      <c r="B3583" s="38">
        <v>36749</v>
      </c>
      <c r="C3583" t="s">
        <v>4692</v>
      </c>
      <c r="D3583" s="2">
        <v>9478011.5740740728</v>
      </c>
      <c r="E3583" s="2">
        <v>1292225.1288831017</v>
      </c>
      <c r="F3583" s="2">
        <v>1292225.1288831017</v>
      </c>
    </row>
    <row r="3584" spans="1:6">
      <c r="A3584">
        <v>3668</v>
      </c>
      <c r="B3584" s="38">
        <v>38569</v>
      </c>
      <c r="C3584" t="s">
        <v>4693</v>
      </c>
      <c r="D3584" s="2">
        <v>8339105.9063136457</v>
      </c>
      <c r="E3584" s="2">
        <v>60735.670458248474</v>
      </c>
      <c r="F3584" s="2">
        <v>60735.670458248474</v>
      </c>
    </row>
    <row r="3585" spans="1:6">
      <c r="A3585">
        <v>3669</v>
      </c>
      <c r="B3585" s="38">
        <v>38086</v>
      </c>
      <c r="C3585" t="s">
        <v>4694</v>
      </c>
      <c r="D3585" s="2">
        <v>8711704.2553191483</v>
      </c>
      <c r="E3585" s="2">
        <v>32069.320723404257</v>
      </c>
      <c r="F3585" s="2">
        <v>12214275.698361702</v>
      </c>
    </row>
    <row r="3586" spans="1:6">
      <c r="A3586">
        <v>3670</v>
      </c>
      <c r="B3586" s="38">
        <v>40431</v>
      </c>
      <c r="C3586" t="s">
        <v>4695</v>
      </c>
      <c r="D3586" s="2">
        <v>7442616.7030612668</v>
      </c>
      <c r="E3586" s="2">
        <v>125221.19907159437</v>
      </c>
      <c r="F3586" s="2">
        <v>7511562.8989786627</v>
      </c>
    </row>
    <row r="3587" spans="1:6">
      <c r="A3587">
        <v>3671</v>
      </c>
      <c r="B3587" s="38">
        <v>38233</v>
      </c>
      <c r="C3587" t="s">
        <v>4696</v>
      </c>
      <c r="D3587" s="2">
        <v>8497709.847288046</v>
      </c>
      <c r="E3587" s="2">
        <v>283947.80375987361</v>
      </c>
      <c r="F3587" s="2">
        <v>283947.80375987361</v>
      </c>
    </row>
    <row r="3588" spans="1:6">
      <c r="A3588">
        <v>3672</v>
      </c>
      <c r="B3588" s="38">
        <v>40319</v>
      </c>
      <c r="C3588" t="s">
        <v>4697</v>
      </c>
      <c r="D3588" s="2">
        <v>7285930.7537881909</v>
      </c>
      <c r="E3588" s="2">
        <v>914.05313092979122</v>
      </c>
      <c r="F3588" s="2">
        <v>914.05313092979122</v>
      </c>
    </row>
    <row r="3589" spans="1:6">
      <c r="A3589">
        <v>3673</v>
      </c>
      <c r="B3589" s="38">
        <v>39710</v>
      </c>
      <c r="C3589" t="s">
        <v>4698</v>
      </c>
      <c r="D3589" s="2">
        <v>7197407.5690067336</v>
      </c>
      <c r="E3589" s="2">
        <v>9626.0615861378628</v>
      </c>
      <c r="F3589" s="2">
        <v>15763661.131509304</v>
      </c>
    </row>
    <row r="3590" spans="1:6">
      <c r="A3590">
        <v>3674</v>
      </c>
      <c r="B3590" s="38">
        <v>41915</v>
      </c>
      <c r="C3590" t="s">
        <v>4699</v>
      </c>
      <c r="D3590" s="2">
        <v>6593626.4125037389</v>
      </c>
      <c r="E3590" s="2">
        <v>85487698.350646302</v>
      </c>
      <c r="F3590" s="2">
        <v>260573839.70420712</v>
      </c>
    </row>
    <row r="3591" spans="1:6">
      <c r="A3591">
        <v>3675</v>
      </c>
      <c r="B3591" s="38">
        <v>39479</v>
      </c>
      <c r="C3591" t="s">
        <v>4700</v>
      </c>
      <c r="D3591" s="2">
        <v>7395353.176533943</v>
      </c>
      <c r="E3591" s="2">
        <v>74274127.152022034</v>
      </c>
      <c r="F3591" s="2">
        <v>80452453.224466562</v>
      </c>
    </row>
    <row r="3592" spans="1:6">
      <c r="A3592">
        <v>3676</v>
      </c>
      <c r="B3592" s="38">
        <v>33431</v>
      </c>
      <c r="C3592" t="s">
        <v>4701</v>
      </c>
      <c r="D3592" s="2">
        <v>11494453.010279004</v>
      </c>
      <c r="E3592" s="2">
        <v>99365291.55787079</v>
      </c>
      <c r="F3592" s="2">
        <v>99365291.55787079</v>
      </c>
    </row>
    <row r="3593" spans="1:6">
      <c r="A3593">
        <v>3677</v>
      </c>
      <c r="B3593" s="38">
        <v>31982</v>
      </c>
      <c r="C3593" t="s">
        <v>4702</v>
      </c>
      <c r="D3593" s="2">
        <v>13756981.546572937</v>
      </c>
      <c r="E3593" s="2">
        <v>114744688.83873463</v>
      </c>
      <c r="F3593" s="2">
        <v>114744688.83873463</v>
      </c>
    </row>
    <row r="3594" spans="1:6">
      <c r="A3594">
        <v>3678</v>
      </c>
      <c r="B3594" s="38">
        <v>29728</v>
      </c>
      <c r="C3594" t="s">
        <v>4703</v>
      </c>
      <c r="D3594" s="2">
        <v>17433680.400890872</v>
      </c>
      <c r="E3594" s="2">
        <v>113957695.33778398</v>
      </c>
      <c r="F3594" s="2">
        <v>113957695.33778398</v>
      </c>
    </row>
    <row r="3595" spans="1:6">
      <c r="A3595">
        <v>3679</v>
      </c>
      <c r="B3595" s="38">
        <v>29221</v>
      </c>
      <c r="C3595" t="s">
        <v>4704</v>
      </c>
      <c r="D3595" s="2">
        <v>20122679.948586121</v>
      </c>
      <c r="E3595" s="2">
        <v>98752825.796915174</v>
      </c>
      <c r="F3595" s="2">
        <v>98752825.796915174</v>
      </c>
    </row>
    <row r="3596" spans="1:6">
      <c r="A3596">
        <v>3680</v>
      </c>
      <c r="B3596" s="38">
        <v>34061</v>
      </c>
      <c r="C3596" t="s">
        <v>4705</v>
      </c>
      <c r="D3596" s="2">
        <v>10871836.805555556</v>
      </c>
      <c r="E3596" s="2">
        <v>40315436.983902782</v>
      </c>
      <c r="F3596" s="2">
        <v>40315436.983902782</v>
      </c>
    </row>
    <row r="3597" spans="1:6">
      <c r="A3597">
        <v>3681</v>
      </c>
      <c r="B3597" s="38">
        <v>36259</v>
      </c>
      <c r="C3597" t="s">
        <v>4706</v>
      </c>
      <c r="D3597" s="2">
        <v>9419641.9975932632</v>
      </c>
      <c r="E3597" s="2">
        <v>24455235.426407944</v>
      </c>
      <c r="F3597" s="2">
        <v>41132592.750740081</v>
      </c>
    </row>
    <row r="3598" spans="1:6">
      <c r="A3598">
        <v>3682</v>
      </c>
      <c r="B3598" s="38">
        <v>38814</v>
      </c>
      <c r="C3598" t="s">
        <v>4707</v>
      </c>
      <c r="D3598" s="2">
        <v>7769451.6129032262</v>
      </c>
      <c r="E3598" s="2">
        <v>15979296.063330024</v>
      </c>
      <c r="F3598" s="2">
        <v>21647069.179434244</v>
      </c>
    </row>
    <row r="3599" spans="1:6">
      <c r="A3599">
        <v>3683</v>
      </c>
      <c r="B3599" s="38">
        <v>25934</v>
      </c>
      <c r="C3599" t="s">
        <v>4708</v>
      </c>
      <c r="D3599" s="2">
        <v>39335288.944723621</v>
      </c>
      <c r="E3599" s="2">
        <v>74897797.19193469</v>
      </c>
      <c r="F3599" s="2">
        <v>74897797.19193469</v>
      </c>
    </row>
    <row r="3600" spans="1:6">
      <c r="A3600">
        <v>3684</v>
      </c>
      <c r="B3600" s="38">
        <v>36455</v>
      </c>
      <c r="C3600" t="s">
        <v>4709</v>
      </c>
      <c r="D3600" s="2">
        <v>9307636.7419738416</v>
      </c>
      <c r="E3600" s="2">
        <v>14542381.952574316</v>
      </c>
      <c r="F3600" s="2">
        <v>14542381.952574316</v>
      </c>
    </row>
    <row r="3601" spans="1:6">
      <c r="A3601">
        <v>3685</v>
      </c>
      <c r="B3601" s="38">
        <v>37687</v>
      </c>
      <c r="C3601" t="s">
        <v>4710</v>
      </c>
      <c r="D3601" s="2">
        <v>8499155.8089033682</v>
      </c>
      <c r="E3601" s="2">
        <v>8072217.0613735085</v>
      </c>
      <c r="F3601" s="2">
        <v>8072217.0613735085</v>
      </c>
    </row>
    <row r="3602" spans="1:6">
      <c r="A3602">
        <v>3686</v>
      </c>
      <c r="B3602" s="38">
        <v>40879</v>
      </c>
      <c r="C3602" t="s">
        <v>4711</v>
      </c>
      <c r="D3602" s="2">
        <v>6937256.2834556354</v>
      </c>
      <c r="E3602" s="2">
        <v>4271528.040381616</v>
      </c>
      <c r="F3602" s="2">
        <v>21786016.844681665</v>
      </c>
    </row>
    <row r="3603" spans="1:6">
      <c r="A3603">
        <v>3687</v>
      </c>
      <c r="B3603" s="38">
        <v>38485</v>
      </c>
      <c r="C3603" t="s">
        <v>4712</v>
      </c>
      <c r="D3603" s="2">
        <v>8053212.4485596707</v>
      </c>
      <c r="E3603" s="2">
        <v>2899103.2063837447</v>
      </c>
      <c r="F3603" s="2">
        <v>14552688.884480452</v>
      </c>
    </row>
    <row r="3604" spans="1:6">
      <c r="A3604">
        <v>3688</v>
      </c>
      <c r="B3604" s="38">
        <v>41425</v>
      </c>
      <c r="C3604" t="s">
        <v>4713</v>
      </c>
      <c r="D3604" s="2">
        <v>6720661.5295456015</v>
      </c>
      <c r="E3604" s="2">
        <v>2351868.6196183651</v>
      </c>
      <c r="F3604" s="2">
        <v>3130748.8311318122</v>
      </c>
    </row>
    <row r="3605" spans="1:6">
      <c r="A3605">
        <v>3689</v>
      </c>
      <c r="B3605" s="38">
        <v>38646</v>
      </c>
      <c r="C3605" t="s">
        <v>4714</v>
      </c>
      <c r="D3605" s="2">
        <v>7859159.1365461852</v>
      </c>
      <c r="E3605" s="2">
        <v>2448469.0376305222</v>
      </c>
      <c r="F3605" s="2">
        <v>2448469.0376305222</v>
      </c>
    </row>
    <row r="3606" spans="1:6">
      <c r="A3606">
        <v>3690</v>
      </c>
      <c r="B3606" s="38">
        <v>40130</v>
      </c>
      <c r="C3606" t="s">
        <v>4715</v>
      </c>
      <c r="D3606" s="2">
        <v>7236834.9281190773</v>
      </c>
      <c r="E3606" s="2">
        <v>1235450.1917440947</v>
      </c>
      <c r="F3606" s="2">
        <v>1942758.3971524984</v>
      </c>
    </row>
    <row r="3607" spans="1:6">
      <c r="A3607">
        <v>3691</v>
      </c>
      <c r="B3607" s="38">
        <v>38191</v>
      </c>
      <c r="C3607" t="s">
        <v>4716</v>
      </c>
      <c r="D3607" s="2">
        <v>8265810.45406547</v>
      </c>
      <c r="E3607" s="2">
        <v>1308562.9963093982</v>
      </c>
      <c r="F3607" s="2">
        <v>1314658.0777719114</v>
      </c>
    </row>
    <row r="3608" spans="1:6">
      <c r="A3608">
        <v>3692</v>
      </c>
      <c r="B3608" s="38">
        <v>37120</v>
      </c>
      <c r="C3608" t="s">
        <v>4717</v>
      </c>
      <c r="D3608" s="2">
        <v>8819969.0140845086</v>
      </c>
      <c r="E3608" s="2">
        <v>87043.595740845078</v>
      </c>
      <c r="F3608" s="2">
        <v>87043.595740845078</v>
      </c>
    </row>
    <row r="3609" spans="1:6">
      <c r="A3609">
        <v>3693</v>
      </c>
      <c r="B3609" s="38">
        <v>40908</v>
      </c>
      <c r="C3609" t="s">
        <v>4718</v>
      </c>
      <c r="D3609" s="2">
        <v>6937256.2834556354</v>
      </c>
      <c r="E3609" s="2">
        <v>0</v>
      </c>
      <c r="F3609" s="2">
        <v>3360.833851784892</v>
      </c>
    </row>
    <row r="3610" spans="1:6">
      <c r="A3610">
        <v>3694</v>
      </c>
      <c r="B3610" s="38">
        <v>30981</v>
      </c>
      <c r="C3610" t="s">
        <v>4719</v>
      </c>
      <c r="D3610" s="2">
        <v>14638738.841405509</v>
      </c>
      <c r="E3610" s="2">
        <v>86961041.533171892</v>
      </c>
      <c r="F3610" s="2">
        <v>178453159.29195634</v>
      </c>
    </row>
    <row r="3611" spans="1:6">
      <c r="A3611">
        <v>3695</v>
      </c>
      <c r="B3611" s="38">
        <v>38044</v>
      </c>
      <c r="C3611" t="s">
        <v>4720</v>
      </c>
      <c r="D3611" s="2">
        <v>8278513.4264232013</v>
      </c>
      <c r="E3611" s="2">
        <v>5256673.6397798071</v>
      </c>
      <c r="F3611" s="2">
        <v>102685308.11904941</v>
      </c>
    </row>
    <row r="3612" spans="1:6">
      <c r="A3612">
        <v>3696</v>
      </c>
      <c r="B3612" s="38">
        <v>39365</v>
      </c>
      <c r="C3612" t="s">
        <v>4721</v>
      </c>
      <c r="D3612" s="2">
        <v>7377662.0591951599</v>
      </c>
      <c r="E3612" s="2">
        <v>1004718.8382136156</v>
      </c>
      <c r="F3612" s="2">
        <v>10262029.35957901</v>
      </c>
    </row>
    <row r="3613" spans="1:6">
      <c r="A3613">
        <v>3697</v>
      </c>
      <c r="B3613" s="38">
        <v>40095</v>
      </c>
      <c r="C3613" t="s">
        <v>4722</v>
      </c>
      <c r="D3613" s="2">
        <v>7130542.1020737644</v>
      </c>
      <c r="E3613" s="2">
        <v>501215.83167959593</v>
      </c>
      <c r="F3613" s="2">
        <v>4679277.8719382733</v>
      </c>
    </row>
    <row r="3614" spans="1:6">
      <c r="A3614">
        <v>3698</v>
      </c>
      <c r="B3614" s="38">
        <v>39500</v>
      </c>
      <c r="C3614" t="s">
        <v>4723</v>
      </c>
      <c r="D3614" s="2">
        <v>7110916.5158980219</v>
      </c>
      <c r="E3614" s="2">
        <v>6244602.0898659853</v>
      </c>
      <c r="F3614" s="2">
        <v>22982098.758763868</v>
      </c>
    </row>
    <row r="3615" spans="1:6">
      <c r="A3615">
        <v>3699</v>
      </c>
      <c r="B3615" s="38">
        <v>32157</v>
      </c>
      <c r="C3615" t="s">
        <v>4725</v>
      </c>
      <c r="D3615" s="2">
        <v>12906556.611927399</v>
      </c>
      <c r="E3615" s="2">
        <v>19163996.656629212</v>
      </c>
      <c r="F3615" s="2">
        <v>19163996.656629212</v>
      </c>
    </row>
    <row r="3616" spans="1:6">
      <c r="A3616">
        <v>3700</v>
      </c>
      <c r="B3616" s="38">
        <v>39801</v>
      </c>
      <c r="C3616" t="s">
        <v>4726</v>
      </c>
      <c r="D3616" s="2">
        <v>7103186.0646536145</v>
      </c>
      <c r="E3616" s="2">
        <v>1809188.3647183059</v>
      </c>
      <c r="F3616" s="2">
        <v>42779045.767842531</v>
      </c>
    </row>
    <row r="3617" spans="1:6">
      <c r="A3617">
        <v>3701</v>
      </c>
      <c r="B3617" s="38">
        <v>34992</v>
      </c>
      <c r="C3617" t="s">
        <v>4727</v>
      </c>
      <c r="D3617" s="2">
        <v>9558902.4072869234</v>
      </c>
      <c r="E3617" s="2">
        <v>3303881.047826936</v>
      </c>
      <c r="F3617" s="2">
        <v>3303881.047826936</v>
      </c>
    </row>
    <row r="3618" spans="1:6">
      <c r="A3618">
        <v>3702</v>
      </c>
      <c r="B3618" s="38">
        <v>28657</v>
      </c>
      <c r="C3618" t="s">
        <v>4728</v>
      </c>
      <c r="D3618" s="2">
        <v>22164386.503067482</v>
      </c>
      <c r="E3618" s="2">
        <v>671631778.30996931</v>
      </c>
      <c r="F3618" s="2">
        <v>1431500828.9234662</v>
      </c>
    </row>
    <row r="3619" spans="1:6">
      <c r="A3619">
        <v>3703</v>
      </c>
      <c r="B3619" s="38">
        <v>31765</v>
      </c>
      <c r="C3619" t="s">
        <v>4729</v>
      </c>
      <c r="D3619" s="2">
        <v>13077990.950226244</v>
      </c>
      <c r="E3619" s="2">
        <v>300713859.17451584</v>
      </c>
      <c r="F3619" s="2">
        <v>300713859.17451584</v>
      </c>
    </row>
    <row r="3620" spans="1:6">
      <c r="A3620">
        <v>3704</v>
      </c>
      <c r="B3620" s="38">
        <v>38161</v>
      </c>
      <c r="C3620" t="s">
        <v>4730</v>
      </c>
      <c r="D3620" s="2">
        <v>7617912.4934106497</v>
      </c>
      <c r="E3620" s="2">
        <v>151233994.53347921</v>
      </c>
      <c r="F3620" s="2">
        <v>280782236.2784766</v>
      </c>
    </row>
    <row r="3621" spans="1:6">
      <c r="A3621">
        <v>3705</v>
      </c>
      <c r="B3621" s="38">
        <v>25500</v>
      </c>
      <c r="C3621" t="s">
        <v>4732</v>
      </c>
      <c r="D3621" s="2">
        <v>38743109.91957105</v>
      </c>
      <c r="E3621" s="2">
        <v>660627493.07506716</v>
      </c>
      <c r="F3621" s="2">
        <v>660627493.07506716</v>
      </c>
    </row>
    <row r="3622" spans="1:6">
      <c r="A3622">
        <v>3706</v>
      </c>
      <c r="B3622" s="38">
        <v>23615</v>
      </c>
      <c r="C3622" t="s">
        <v>4734</v>
      </c>
      <c r="D3622" s="2">
        <v>46616709.677419357</v>
      </c>
      <c r="E3622" s="2">
        <v>794814900</v>
      </c>
      <c r="F3622" s="2">
        <v>794814900</v>
      </c>
    </row>
    <row r="3623" spans="1:6">
      <c r="A3623">
        <v>3707</v>
      </c>
      <c r="B3623" s="38">
        <v>29483</v>
      </c>
      <c r="C3623" t="s">
        <v>4736</v>
      </c>
      <c r="D3623" s="2">
        <v>17203785.714285716</v>
      </c>
      <c r="E3623" s="2">
        <v>149968204.28850001</v>
      </c>
      <c r="F3623" s="2">
        <v>149968204.28850001</v>
      </c>
    </row>
    <row r="3624" spans="1:6">
      <c r="A3624">
        <v>3708</v>
      </c>
      <c r="B3624" s="38">
        <v>22572</v>
      </c>
      <c r="C3624" t="s">
        <v>4738</v>
      </c>
      <c r="D3624" s="2">
        <v>48170600.000000007</v>
      </c>
      <c r="E3624" s="2">
        <v>350842536.66666669</v>
      </c>
      <c r="F3624" s="2">
        <v>350842536.66666669</v>
      </c>
    </row>
    <row r="3625" spans="1:6">
      <c r="A3625">
        <v>3709</v>
      </c>
      <c r="B3625" s="38">
        <v>20745</v>
      </c>
      <c r="C3625" t="s">
        <v>7001</v>
      </c>
      <c r="D3625" s="2">
        <v>52549745.454545461</v>
      </c>
      <c r="E3625" s="2">
        <v>367848218.18181819</v>
      </c>
      <c r="F3625" s="2">
        <v>367848218.18181819</v>
      </c>
    </row>
    <row r="3626" spans="1:6">
      <c r="A3626">
        <v>3710</v>
      </c>
      <c r="B3626" s="38">
        <v>29427</v>
      </c>
      <c r="C3626" t="s">
        <v>4741</v>
      </c>
      <c r="D3626" s="2">
        <v>17474220.072551388</v>
      </c>
      <c r="E3626" s="2">
        <v>116047297.35709794</v>
      </c>
      <c r="F3626" s="2">
        <v>116047297.35709794</v>
      </c>
    </row>
    <row r="3627" spans="1:6">
      <c r="A3627">
        <v>3711</v>
      </c>
      <c r="B3627" s="38">
        <v>36973</v>
      </c>
      <c r="C3627" t="s">
        <v>4742</v>
      </c>
      <c r="D3627" s="2">
        <v>8201577.7525539175</v>
      </c>
      <c r="E3627" s="2">
        <v>37532345.799528949</v>
      </c>
      <c r="F3627" s="2">
        <v>38216879.551208861</v>
      </c>
    </row>
    <row r="3628" spans="1:6">
      <c r="A3628">
        <v>3712</v>
      </c>
      <c r="B3628" s="38">
        <v>39799</v>
      </c>
      <c r="C3628" t="s">
        <v>4744</v>
      </c>
      <c r="D3628" s="2">
        <v>6874051.0303099491</v>
      </c>
      <c r="E3628" s="2">
        <v>30060503.554612137</v>
      </c>
      <c r="F3628" s="2">
        <v>53427731.018584587</v>
      </c>
    </row>
    <row r="3629" spans="1:6">
      <c r="A3629">
        <v>3713</v>
      </c>
      <c r="B3629" s="38">
        <v>32689</v>
      </c>
      <c r="C3629" t="s">
        <v>4746</v>
      </c>
      <c r="D3629" s="2">
        <v>11644786.462530218</v>
      </c>
      <c r="E3629" s="2">
        <v>50468554.989347301</v>
      </c>
      <c r="F3629" s="2">
        <v>50468554.989347301</v>
      </c>
    </row>
    <row r="3630" spans="1:6">
      <c r="A3630">
        <v>3714</v>
      </c>
      <c r="B3630" s="38">
        <v>29777</v>
      </c>
      <c r="C3630" t="s">
        <v>4747</v>
      </c>
      <c r="D3630" s="2">
        <v>15776397.379912665</v>
      </c>
      <c r="E3630" s="2">
        <v>66378403.15611355</v>
      </c>
      <c r="F3630" s="2">
        <v>66378403.15611355</v>
      </c>
    </row>
    <row r="3631" spans="1:6">
      <c r="A3631">
        <v>3715</v>
      </c>
      <c r="B3631" s="38">
        <v>36357</v>
      </c>
      <c r="C3631" t="s">
        <v>4748</v>
      </c>
      <c r="D3631" s="2">
        <v>8668974.2051589694</v>
      </c>
      <c r="E3631" s="2">
        <v>36206895.458428316</v>
      </c>
      <c r="F3631" s="2">
        <v>36206895.458428316</v>
      </c>
    </row>
    <row r="3632" spans="1:6">
      <c r="A3632">
        <v>3716</v>
      </c>
      <c r="B3632" s="38">
        <v>34927</v>
      </c>
      <c r="C3632" t="s">
        <v>4750</v>
      </c>
      <c r="D3632" s="2">
        <v>9451393.0673642904</v>
      </c>
      <c r="E3632" s="2">
        <v>36768388.996102028</v>
      </c>
      <c r="F3632" s="2">
        <v>54265734.078927405</v>
      </c>
    </row>
    <row r="3633" spans="1:6">
      <c r="A3633">
        <v>3717</v>
      </c>
      <c r="B3633" s="38">
        <v>32731</v>
      </c>
      <c r="C3633" t="s">
        <v>4751</v>
      </c>
      <c r="D3633" s="2">
        <v>11598057.784911718</v>
      </c>
      <c r="E3633" s="2">
        <v>42851651.446444623</v>
      </c>
      <c r="F3633" s="2">
        <v>42851651.446444623</v>
      </c>
    </row>
    <row r="3634" spans="1:6">
      <c r="A3634">
        <v>3718</v>
      </c>
      <c r="B3634" s="38">
        <v>37351</v>
      </c>
      <c r="C3634" t="s">
        <v>4752</v>
      </c>
      <c r="D3634" s="2">
        <v>8037363.7374860961</v>
      </c>
      <c r="E3634" s="2">
        <v>28539686.017391548</v>
      </c>
      <c r="F3634" s="2">
        <v>52566131.08186318</v>
      </c>
    </row>
    <row r="3635" spans="1:6">
      <c r="A3635">
        <v>3719</v>
      </c>
      <c r="B3635" s="38">
        <v>17167</v>
      </c>
      <c r="C3635" t="s">
        <v>4754</v>
      </c>
      <c r="D3635" s="2">
        <v>67214790.697674423</v>
      </c>
      <c r="E3635" s="2">
        <v>228530288.37209302</v>
      </c>
      <c r="F3635" s="2">
        <v>228530288.37209302</v>
      </c>
    </row>
    <row r="3636" spans="1:6">
      <c r="A3636">
        <v>3720</v>
      </c>
      <c r="B3636" s="38">
        <v>36796</v>
      </c>
      <c r="C3636" t="s">
        <v>4756</v>
      </c>
      <c r="D3636" s="2">
        <v>8319620.0345423147</v>
      </c>
      <c r="E3636" s="2">
        <v>25820286.041433506</v>
      </c>
      <c r="F3636" s="2">
        <v>28696328.769654579</v>
      </c>
    </row>
    <row r="3637" spans="1:6">
      <c r="A3637">
        <v>3721</v>
      </c>
      <c r="B3637" s="38">
        <v>38987</v>
      </c>
      <c r="C3637" t="s">
        <v>4758</v>
      </c>
      <c r="D3637" s="2">
        <v>7122316.4120256286</v>
      </c>
      <c r="E3637" s="2">
        <v>20900062.402424842</v>
      </c>
      <c r="F3637" s="2">
        <v>58350017.602084771</v>
      </c>
    </row>
    <row r="3638" spans="1:6">
      <c r="A3638">
        <v>3722</v>
      </c>
      <c r="B3638" s="38">
        <v>37727</v>
      </c>
      <c r="C3638" t="s">
        <v>4759</v>
      </c>
      <c r="D3638" s="2">
        <v>7862448.3133841138</v>
      </c>
      <c r="E3638" s="2">
        <v>23041518.053340588</v>
      </c>
      <c r="F3638" s="2">
        <v>24248496.908416759</v>
      </c>
    </row>
    <row r="3639" spans="1:6">
      <c r="A3639">
        <v>3723</v>
      </c>
      <c r="B3639" s="38">
        <v>32185</v>
      </c>
      <c r="C3639" t="s">
        <v>4760</v>
      </c>
      <c r="D3639" s="2">
        <v>12457913.793103449</v>
      </c>
      <c r="E3639" s="2">
        <v>30201811.766655173</v>
      </c>
      <c r="F3639" s="2">
        <v>30201811.766655173</v>
      </c>
    </row>
    <row r="3640" spans="1:6">
      <c r="A3640">
        <v>3724</v>
      </c>
      <c r="B3640" s="38">
        <v>39302</v>
      </c>
      <c r="C3640" t="s">
        <v>4761</v>
      </c>
      <c r="D3640" s="2">
        <v>6950456.1916534007</v>
      </c>
      <c r="E3640" s="2">
        <v>15331857.244722653</v>
      </c>
      <c r="F3640" s="2">
        <v>21094486.265269313</v>
      </c>
    </row>
    <row r="3641" spans="1:6">
      <c r="A3641">
        <v>3725</v>
      </c>
      <c r="B3641" s="38">
        <v>32437</v>
      </c>
      <c r="C3641" t="s">
        <v>4763</v>
      </c>
      <c r="D3641" s="2">
        <v>12022612.31281198</v>
      </c>
      <c r="E3641" s="2">
        <v>25634640.022371046</v>
      </c>
      <c r="F3641" s="2">
        <v>25634640.022371046</v>
      </c>
    </row>
    <row r="3642" spans="1:6">
      <c r="A3642">
        <v>3726</v>
      </c>
      <c r="B3642" s="38">
        <v>35874</v>
      </c>
      <c r="C3642" t="s">
        <v>4764</v>
      </c>
      <c r="D3642" s="2">
        <v>8909482.1208384708</v>
      </c>
      <c r="E3642" s="2">
        <v>18883577.564173859</v>
      </c>
      <c r="F3642" s="2">
        <v>47096937.613495685</v>
      </c>
    </row>
    <row r="3643" spans="1:6">
      <c r="A3643">
        <v>3727</v>
      </c>
      <c r="B3643" s="38">
        <v>20455</v>
      </c>
      <c r="C3643" t="s">
        <v>4765</v>
      </c>
      <c r="D3643" s="2">
        <v>53922313.432835825</v>
      </c>
      <c r="E3643" s="2">
        <v>112338152.98507464</v>
      </c>
      <c r="F3643" s="2">
        <v>112338152.98507464</v>
      </c>
    </row>
    <row r="3644" spans="1:6">
      <c r="A3644">
        <v>3728</v>
      </c>
      <c r="B3644" s="38">
        <v>35909</v>
      </c>
      <c r="C3644" t="s">
        <v>4766</v>
      </c>
      <c r="D3644" s="2">
        <v>8893033.846153846</v>
      </c>
      <c r="E3644" s="2">
        <v>17654450.791384615</v>
      </c>
      <c r="F3644" s="2">
        <v>87165292.086750776</v>
      </c>
    </row>
    <row r="3645" spans="1:6">
      <c r="A3645">
        <v>3729</v>
      </c>
      <c r="B3645" s="38">
        <v>34843</v>
      </c>
      <c r="C3645" t="s">
        <v>4767</v>
      </c>
      <c r="D3645" s="2">
        <v>9494862.02365309</v>
      </c>
      <c r="E3645" s="2">
        <v>18648809.443869911</v>
      </c>
      <c r="F3645" s="2">
        <v>18648809.443869911</v>
      </c>
    </row>
    <row r="3646" spans="1:6">
      <c r="A3646">
        <v>3730</v>
      </c>
      <c r="B3646" s="38">
        <v>32794</v>
      </c>
      <c r="C3646" t="s">
        <v>4769</v>
      </c>
      <c r="D3646" s="2">
        <v>11505716.560509555</v>
      </c>
      <c r="E3646" s="2">
        <v>22325412.441576436</v>
      </c>
      <c r="F3646" s="2">
        <v>22325412.441576436</v>
      </c>
    </row>
    <row r="3647" spans="1:6">
      <c r="A3647">
        <v>3731</v>
      </c>
      <c r="B3647" s="38">
        <v>41159</v>
      </c>
      <c r="C3647" t="s">
        <v>4770</v>
      </c>
      <c r="D3647" s="2">
        <v>6244919.1251777168</v>
      </c>
      <c r="E3647" s="2">
        <v>11964055.611169929</v>
      </c>
      <c r="F3647" s="2">
        <v>17037917.093795776</v>
      </c>
    </row>
    <row r="3648" spans="1:6">
      <c r="A3648">
        <v>3732</v>
      </c>
      <c r="B3648" s="38">
        <v>41026</v>
      </c>
      <c r="C3648" t="s">
        <v>4771</v>
      </c>
      <c r="D3648" s="2">
        <v>6280800.5737010241</v>
      </c>
      <c r="E3648" s="2">
        <v>9635259.965304127</v>
      </c>
      <c r="F3648" s="2">
        <v>10579982.396396983</v>
      </c>
    </row>
    <row r="3649" spans="1:6">
      <c r="A3649">
        <v>3733</v>
      </c>
      <c r="B3649" s="38">
        <v>36875</v>
      </c>
      <c r="C3649" t="s">
        <v>4772</v>
      </c>
      <c r="D3649" s="2">
        <v>8305275.862068966</v>
      </c>
      <c r="E3649" s="2">
        <v>11899957.055413794</v>
      </c>
      <c r="F3649" s="2">
        <v>14613535.685189655</v>
      </c>
    </row>
    <row r="3650" spans="1:6">
      <c r="A3650">
        <v>3734</v>
      </c>
      <c r="B3650" s="38">
        <v>39493</v>
      </c>
      <c r="C3650" t="s">
        <v>4774</v>
      </c>
      <c r="D3650" s="2">
        <v>6826479.8552621007</v>
      </c>
      <c r="E3650" s="2">
        <v>8777710.7962379474</v>
      </c>
      <c r="F3650" s="2">
        <v>19628731.610450037</v>
      </c>
    </row>
    <row r="3651" spans="1:6">
      <c r="A3651">
        <v>3735</v>
      </c>
      <c r="B3651" s="38">
        <v>36217</v>
      </c>
      <c r="C3651" t="s">
        <v>4775</v>
      </c>
      <c r="D3651" s="2">
        <v>8784911.8541033436</v>
      </c>
      <c r="E3651" s="2">
        <v>10033028.205775077</v>
      </c>
      <c r="F3651" s="2">
        <v>10033028.205775077</v>
      </c>
    </row>
    <row r="3652" spans="1:6">
      <c r="A3652">
        <v>3736</v>
      </c>
      <c r="B3652" s="38">
        <v>40256</v>
      </c>
      <c r="C3652" t="s">
        <v>4776</v>
      </c>
      <c r="D3652" s="2">
        <v>6640221.2920034379</v>
      </c>
      <c r="E3652" s="2">
        <v>7383132.5702634286</v>
      </c>
      <c r="F3652" s="2">
        <v>9045625.961182002</v>
      </c>
    </row>
    <row r="3653" spans="1:6">
      <c r="A3653">
        <v>3737</v>
      </c>
      <c r="B3653" s="38">
        <v>40984</v>
      </c>
      <c r="C3653" t="s">
        <v>4777</v>
      </c>
      <c r="D3653" s="2">
        <v>6299775.0575434184</v>
      </c>
      <c r="E3653" s="2">
        <v>6204735.6010628091</v>
      </c>
      <c r="F3653" s="2">
        <v>8868982.9203110822</v>
      </c>
    </row>
    <row r="3654" spans="1:6">
      <c r="A3654">
        <v>3738</v>
      </c>
      <c r="B3654" s="38">
        <v>40753</v>
      </c>
      <c r="C3654" t="s">
        <v>4778</v>
      </c>
      <c r="D3654" s="2">
        <v>6396535.0873310259</v>
      </c>
      <c r="E3654" s="2">
        <v>5713997.0751940934</v>
      </c>
      <c r="F3654" s="2">
        <v>22598376.378847566</v>
      </c>
    </row>
    <row r="3655" spans="1:6">
      <c r="A3655">
        <v>3739</v>
      </c>
      <c r="B3655" s="38">
        <v>36637</v>
      </c>
      <c r="C3655" t="s">
        <v>4779</v>
      </c>
      <c r="D3655" s="2">
        <v>8436182.136602452</v>
      </c>
      <c r="E3655" s="2">
        <v>6832569.3647110332</v>
      </c>
      <c r="F3655" s="2">
        <v>14931718.994804436</v>
      </c>
    </row>
    <row r="3656" spans="1:6">
      <c r="A3656">
        <v>3740</v>
      </c>
      <c r="B3656" s="38">
        <v>39689</v>
      </c>
      <c r="C3656" t="s">
        <v>4780</v>
      </c>
      <c r="D3656" s="2">
        <v>6596122.0707849879</v>
      </c>
      <c r="E3656" s="2">
        <v>5160905.949366915</v>
      </c>
      <c r="F3656" s="2">
        <v>6789733.6445140261</v>
      </c>
    </row>
    <row r="3657" spans="1:6">
      <c r="A3657">
        <v>3741</v>
      </c>
      <c r="B3657" s="38">
        <v>38982</v>
      </c>
      <c r="C3657" t="s">
        <v>4781</v>
      </c>
      <c r="D3657" s="2">
        <v>7122316.4120256286</v>
      </c>
      <c r="E3657" s="2">
        <v>5544300.7359881718</v>
      </c>
      <c r="F3657" s="2">
        <v>17969523.587954659</v>
      </c>
    </row>
    <row r="3658" spans="1:6">
      <c r="A3658">
        <v>3742</v>
      </c>
      <c r="B3658" s="38">
        <v>36133</v>
      </c>
      <c r="C3658" t="s">
        <v>4782</v>
      </c>
      <c r="D3658" s="2">
        <v>8817071.3849908486</v>
      </c>
      <c r="E3658" s="2">
        <v>6752407.1690054908</v>
      </c>
      <c r="F3658" s="2">
        <v>32016598.107071385</v>
      </c>
    </row>
    <row r="3659" spans="1:6">
      <c r="A3659">
        <v>3743</v>
      </c>
      <c r="B3659" s="38">
        <v>39885</v>
      </c>
      <c r="C3659" t="s">
        <v>4783</v>
      </c>
      <c r="D3659" s="2">
        <v>6793873.319887734</v>
      </c>
      <c r="E3659" s="2">
        <v>5144456.7552853897</v>
      </c>
      <c r="F3659" s="2">
        <v>5336654.2991927937</v>
      </c>
    </row>
    <row r="3660" spans="1:6">
      <c r="A3660">
        <v>3744</v>
      </c>
      <c r="B3660" s="38">
        <v>36196</v>
      </c>
      <c r="C3660" t="s">
        <v>4784</v>
      </c>
      <c r="D3660" s="2">
        <v>8784911.8541033436</v>
      </c>
      <c r="E3660" s="2">
        <v>6440788.435361702</v>
      </c>
      <c r="F3660" s="2">
        <v>6440788.435361702</v>
      </c>
    </row>
    <row r="3661" spans="1:6">
      <c r="A3661">
        <v>3745</v>
      </c>
      <c r="B3661" s="38">
        <v>41838</v>
      </c>
      <c r="C3661" t="s">
        <v>4785</v>
      </c>
      <c r="D3661" s="2">
        <v>6065552.9905561395</v>
      </c>
      <c r="E3661" s="2">
        <v>3630535.7315718788</v>
      </c>
      <c r="F3661" s="2">
        <v>6663378.9479328441</v>
      </c>
    </row>
    <row r="3662" spans="1:6">
      <c r="A3662">
        <v>3746</v>
      </c>
      <c r="B3662" s="38">
        <v>39072</v>
      </c>
      <c r="C3662" t="s">
        <v>4786</v>
      </c>
      <c r="D3662" s="2">
        <v>7161139.7423191285</v>
      </c>
      <c r="E3662" s="2">
        <v>3995212.9909960357</v>
      </c>
      <c r="F3662" s="2">
        <v>9331536.7818979193</v>
      </c>
    </row>
    <row r="3663" spans="1:6">
      <c r="A3663">
        <v>3747</v>
      </c>
      <c r="B3663" s="38">
        <v>41712</v>
      </c>
      <c r="C3663" t="s">
        <v>4787</v>
      </c>
      <c r="D3663" s="2">
        <v>6115788.4490865152</v>
      </c>
      <c r="E3663" s="2">
        <v>3386237.6554997396</v>
      </c>
      <c r="F3663" s="2">
        <v>3552644.1820070841</v>
      </c>
    </row>
    <row r="3664" spans="1:6">
      <c r="A3664">
        <v>3748</v>
      </c>
      <c r="B3664" s="38">
        <v>34208</v>
      </c>
      <c r="C3664" t="s">
        <v>4789</v>
      </c>
      <c r="D3664" s="2">
        <v>9980096.6850828715</v>
      </c>
      <c r="E3664" s="2">
        <v>5445120.7911878452</v>
      </c>
      <c r="F3664" s="2">
        <v>5445120.7911878452</v>
      </c>
    </row>
    <row r="3665" spans="1:6">
      <c r="A3665">
        <v>3749</v>
      </c>
      <c r="B3665" s="38">
        <v>37092</v>
      </c>
      <c r="C3665" t="s">
        <v>4790</v>
      </c>
      <c r="D3665" s="2">
        <v>8141509.8591549303</v>
      </c>
      <c r="E3665" s="2">
        <v>4162091.8148507047</v>
      </c>
      <c r="F3665" s="2">
        <v>5086379.7892225357</v>
      </c>
    </row>
    <row r="3666" spans="1:6">
      <c r="A3666">
        <v>3750</v>
      </c>
      <c r="B3666" s="38">
        <v>37925</v>
      </c>
      <c r="C3666" t="s">
        <v>4792</v>
      </c>
      <c r="D3666" s="2">
        <v>7811448.6486486485</v>
      </c>
      <c r="E3666" s="2">
        <v>2874580.5550000002</v>
      </c>
      <c r="F3666" s="2">
        <v>4500178.170302703</v>
      </c>
    </row>
    <row r="3667" spans="1:6">
      <c r="A3667">
        <v>3751</v>
      </c>
      <c r="B3667" s="38">
        <v>39632</v>
      </c>
      <c r="C3667" t="s">
        <v>4793</v>
      </c>
      <c r="D3667" s="2">
        <v>6569793.2388936374</v>
      </c>
      <c r="E3667" s="2">
        <v>2274293.7946118456</v>
      </c>
      <c r="F3667" s="2">
        <v>3646248.3871724466</v>
      </c>
    </row>
    <row r="3668" spans="1:6">
      <c r="A3668">
        <v>3752</v>
      </c>
      <c r="B3668" s="38">
        <v>37211</v>
      </c>
      <c r="C3668" t="s">
        <v>4794</v>
      </c>
      <c r="D3668" s="2">
        <v>8146099.2108229995</v>
      </c>
      <c r="E3668" s="2">
        <v>2749631.6122547914</v>
      </c>
      <c r="F3668" s="2">
        <v>3425336.9649605411</v>
      </c>
    </row>
    <row r="3669" spans="1:6">
      <c r="A3669">
        <v>3753</v>
      </c>
      <c r="B3669" s="38">
        <v>40739</v>
      </c>
      <c r="C3669" t="s">
        <v>4795</v>
      </c>
      <c r="D3669" s="2">
        <v>6396535.0873310259</v>
      </c>
      <c r="E3669" s="2">
        <v>1437306.7645691875</v>
      </c>
      <c r="F3669" s="2">
        <v>12098198.576787563</v>
      </c>
    </row>
    <row r="3670" spans="1:6">
      <c r="A3670">
        <v>3754</v>
      </c>
      <c r="B3670" s="38">
        <v>37232</v>
      </c>
      <c r="C3670" t="s">
        <v>4796</v>
      </c>
      <c r="D3670" s="2">
        <v>8178370.118845501</v>
      </c>
      <c r="E3670" s="2">
        <v>1405207.553820034</v>
      </c>
      <c r="F3670" s="2">
        <v>1759603.5923033392</v>
      </c>
    </row>
    <row r="3671" spans="1:6">
      <c r="A3671">
        <v>3755</v>
      </c>
      <c r="B3671" s="38">
        <v>33480</v>
      </c>
      <c r="C3671" t="s">
        <v>4798</v>
      </c>
      <c r="D3671" s="2">
        <v>10579194.729136165</v>
      </c>
      <c r="E3671" s="2">
        <v>1363816.8885065888</v>
      </c>
      <c r="F3671" s="2">
        <v>1363816.8885065888</v>
      </c>
    </row>
    <row r="3672" spans="1:6">
      <c r="A3672">
        <v>3756</v>
      </c>
      <c r="B3672" s="38">
        <v>25372</v>
      </c>
      <c r="C3672" t="s">
        <v>4800</v>
      </c>
      <c r="D3672" s="2">
        <v>39484098.36065574</v>
      </c>
      <c r="E3672" s="2">
        <v>3352357.8872131146</v>
      </c>
      <c r="F3672" s="2">
        <v>3352357.8872131146</v>
      </c>
    </row>
    <row r="3673" spans="1:6">
      <c r="A3673">
        <v>3757</v>
      </c>
      <c r="B3673" s="38">
        <v>40627</v>
      </c>
      <c r="C3673" t="s">
        <v>4801</v>
      </c>
      <c r="D3673" s="2">
        <v>6466807.1795835625</v>
      </c>
      <c r="E3673" s="2">
        <v>439914.25860194123</v>
      </c>
      <c r="F3673" s="2">
        <v>439914.25860194123</v>
      </c>
    </row>
    <row r="3674" spans="1:6">
      <c r="A3674">
        <v>3758</v>
      </c>
      <c r="B3674" s="38">
        <v>28888</v>
      </c>
      <c r="C3674" t="s">
        <v>4802</v>
      </c>
      <c r="D3674" s="2">
        <v>20913429.811866865</v>
      </c>
      <c r="E3674" s="2">
        <v>1366141.9178871203</v>
      </c>
      <c r="F3674" s="2">
        <v>1366141.9178871203</v>
      </c>
    </row>
    <row r="3675" spans="1:6">
      <c r="A3675">
        <v>3759</v>
      </c>
      <c r="B3675" s="38">
        <v>37610</v>
      </c>
      <c r="C3675" t="s">
        <v>4803</v>
      </c>
      <c r="D3675" s="2">
        <v>7988490.8789386405</v>
      </c>
      <c r="E3675" s="2">
        <v>355746.13865118852</v>
      </c>
      <c r="F3675" s="2">
        <v>355746.13865118852</v>
      </c>
    </row>
    <row r="3676" spans="1:6">
      <c r="A3676">
        <v>3760</v>
      </c>
      <c r="B3676" s="38">
        <v>37904</v>
      </c>
      <c r="C3676" t="s">
        <v>4804</v>
      </c>
      <c r="D3676" s="2">
        <v>7811448.6486486485</v>
      </c>
      <c r="E3676" s="2">
        <v>236684.29023783782</v>
      </c>
      <c r="F3676" s="2">
        <v>236684.29023783782</v>
      </c>
    </row>
    <row r="3677" spans="1:6">
      <c r="A3677">
        <v>3761</v>
      </c>
      <c r="B3677" s="38">
        <v>40606</v>
      </c>
      <c r="C3677" t="s">
        <v>4805</v>
      </c>
      <c r="D3677" s="2">
        <v>6466807.1795835625</v>
      </c>
      <c r="E3677" s="2">
        <v>139262.69261233203</v>
      </c>
      <c r="F3677" s="2">
        <v>14193358.097960774</v>
      </c>
    </row>
    <row r="3678" spans="1:6">
      <c r="A3678">
        <v>3762</v>
      </c>
      <c r="B3678" s="38">
        <v>39031</v>
      </c>
      <c r="C3678" t="s">
        <v>4806</v>
      </c>
      <c r="D3678" s="2">
        <v>7171801.4888337469</v>
      </c>
      <c r="E3678" s="2">
        <v>142781.00524069479</v>
      </c>
      <c r="F3678" s="2">
        <v>142781.00524069479</v>
      </c>
    </row>
    <row r="3679" spans="1:6">
      <c r="A3679">
        <v>3763</v>
      </c>
      <c r="B3679" s="38">
        <v>40270</v>
      </c>
      <c r="C3679" t="s">
        <v>4807</v>
      </c>
      <c r="D3679" s="2">
        <v>6628707.989119716</v>
      </c>
      <c r="E3679" s="2">
        <v>128002.56083923142</v>
      </c>
      <c r="F3679" s="2">
        <v>130139.21438105767</v>
      </c>
    </row>
    <row r="3680" spans="1:6">
      <c r="A3680">
        <v>3764</v>
      </c>
      <c r="B3680" s="38">
        <v>41250</v>
      </c>
      <c r="C3680" t="s">
        <v>4808</v>
      </c>
      <c r="D3680" s="2">
        <v>6294040.5311823552</v>
      </c>
      <c r="E3680" s="2">
        <v>69602.647214080076</v>
      </c>
      <c r="F3680" s="2">
        <v>1755654.4207342302</v>
      </c>
    </row>
    <row r="3681" spans="1:6">
      <c r="A3681">
        <v>3765</v>
      </c>
      <c r="B3681" s="38">
        <v>39941</v>
      </c>
      <c r="C3681" t="s">
        <v>4809</v>
      </c>
      <c r="D3681" s="2">
        <v>6757434.909471795</v>
      </c>
      <c r="E3681" s="2">
        <v>73327.178680981611</v>
      </c>
      <c r="F3681" s="2">
        <v>1537438.0757332039</v>
      </c>
    </row>
    <row r="3682" spans="1:6">
      <c r="A3682">
        <v>3766</v>
      </c>
      <c r="B3682" s="38">
        <v>37351</v>
      </c>
      <c r="C3682" t="s">
        <v>4810</v>
      </c>
      <c r="D3682" s="2">
        <v>8037363.7374860961</v>
      </c>
      <c r="E3682" s="2">
        <v>73148.047374860951</v>
      </c>
      <c r="F3682" s="2">
        <v>5782209.4101279201</v>
      </c>
    </row>
    <row r="3683" spans="1:6">
      <c r="A3683">
        <v>3767</v>
      </c>
      <c r="B3683" s="38">
        <v>39696</v>
      </c>
      <c r="C3683" t="s">
        <v>4811</v>
      </c>
      <c r="D3683" s="2">
        <v>6605257.2640470238</v>
      </c>
      <c r="E3683" s="2">
        <v>40178.679060987371</v>
      </c>
      <c r="F3683" s="2">
        <v>40178.679060987371</v>
      </c>
    </row>
    <row r="3684" spans="1:6">
      <c r="A3684">
        <v>3768</v>
      </c>
      <c r="B3684" s="38">
        <v>42027</v>
      </c>
      <c r="C3684" t="s">
        <v>4812</v>
      </c>
      <c r="D3684" s="2">
        <v>6183460.4868489187</v>
      </c>
      <c r="E3684" s="2">
        <v>33237.130693560743</v>
      </c>
      <c r="F3684" s="2">
        <v>33539.089680668534</v>
      </c>
    </row>
    <row r="3685" spans="1:6">
      <c r="A3685">
        <v>3769</v>
      </c>
      <c r="B3685" s="38">
        <v>39358</v>
      </c>
      <c r="C3685" t="s">
        <v>4813</v>
      </c>
      <c r="D3685" s="2">
        <v>6916558.1804954624</v>
      </c>
      <c r="E3685" s="2">
        <v>29184.417242600604</v>
      </c>
      <c r="F3685" s="2">
        <v>29979.821433357582</v>
      </c>
    </row>
    <row r="3686" spans="1:6">
      <c r="A3686">
        <v>3770</v>
      </c>
      <c r="B3686" s="38">
        <v>40270</v>
      </c>
      <c r="C3686" t="s">
        <v>4814</v>
      </c>
      <c r="D3686" s="2">
        <v>6628707.989119716</v>
      </c>
      <c r="E3686" s="2">
        <v>15159.855171116789</v>
      </c>
      <c r="F3686" s="2">
        <v>15159.855171116789</v>
      </c>
    </row>
    <row r="3687" spans="1:6">
      <c r="A3687">
        <v>3776</v>
      </c>
      <c r="B3687" s="38">
        <v>30351</v>
      </c>
      <c r="C3687" t="s">
        <v>4821</v>
      </c>
      <c r="D3687" s="2">
        <v>14643075.137895813</v>
      </c>
      <c r="E3687" s="2">
        <v>5216691.4654443311</v>
      </c>
      <c r="F3687" s="2">
        <v>5216691.4654443311</v>
      </c>
    </row>
    <row r="3688" spans="1:6">
      <c r="A3688">
        <v>3777</v>
      </c>
      <c r="B3688" s="38">
        <v>35279</v>
      </c>
      <c r="C3688" t="s">
        <v>4822</v>
      </c>
      <c r="D3688" s="2">
        <v>9033901.4621741902</v>
      </c>
      <c r="E3688" s="2">
        <v>34040441.985212967</v>
      </c>
      <c r="F3688" s="2">
        <v>57926689.919097267</v>
      </c>
    </row>
    <row r="3689" spans="1:6">
      <c r="A3689">
        <v>3778</v>
      </c>
      <c r="B3689" s="38">
        <v>37701</v>
      </c>
      <c r="C3689" t="s">
        <v>4823</v>
      </c>
      <c r="D3689" s="2">
        <v>7714618.34961998</v>
      </c>
      <c r="E3689" s="2">
        <v>5093823.8946362659</v>
      </c>
      <c r="F3689" s="2">
        <v>5093823.8946362659</v>
      </c>
    </row>
    <row r="3690" spans="1:6">
      <c r="A3690">
        <v>3779</v>
      </c>
      <c r="B3690" s="38">
        <v>24876</v>
      </c>
      <c r="C3690" t="s">
        <v>4824</v>
      </c>
      <c r="D3690" s="2">
        <v>40846415.204678357</v>
      </c>
      <c r="E3690" s="2">
        <v>235186799.36777776</v>
      </c>
      <c r="F3690" s="2">
        <v>235186799.36777776</v>
      </c>
    </row>
    <row r="3691" spans="1:6">
      <c r="A3691">
        <v>3780</v>
      </c>
      <c r="B3691" s="38">
        <v>23808</v>
      </c>
      <c r="C3691" t="s">
        <v>4825</v>
      </c>
      <c r="D3691" s="2">
        <v>44630907.348242812</v>
      </c>
      <c r="E3691" s="2">
        <v>52325891.373801917</v>
      </c>
      <c r="F3691" s="2">
        <v>52325891.373801917</v>
      </c>
    </row>
    <row r="3692" spans="1:6">
      <c r="A3692">
        <v>3781</v>
      </c>
      <c r="B3692" s="38">
        <v>40620</v>
      </c>
      <c r="C3692" t="s">
        <v>4826</v>
      </c>
      <c r="D3692" s="2">
        <v>6251246.9402641105</v>
      </c>
      <c r="E3692" s="2">
        <v>585095.15758478886</v>
      </c>
      <c r="F3692" s="2">
        <v>10413945.810978802</v>
      </c>
    </row>
    <row r="3693" spans="1:6">
      <c r="A3693">
        <v>3782</v>
      </c>
      <c r="B3693" s="38">
        <v>37897</v>
      </c>
      <c r="C3693" t="s">
        <v>4827</v>
      </c>
      <c r="D3693" s="2">
        <v>7551067.0270270268</v>
      </c>
      <c r="E3693" s="2">
        <v>299845.06019459461</v>
      </c>
      <c r="F3693" s="2">
        <v>548130.65358378377</v>
      </c>
    </row>
    <row r="3694" spans="1:6">
      <c r="A3694">
        <v>3783</v>
      </c>
      <c r="B3694" s="38">
        <v>41187</v>
      </c>
      <c r="C3694" t="s">
        <v>4828</v>
      </c>
      <c r="D3694" s="2">
        <v>6039103.9136769027</v>
      </c>
      <c r="E3694" s="2">
        <v>15713.123648499679</v>
      </c>
      <c r="F3694" s="2">
        <v>15713.123648499679</v>
      </c>
    </row>
    <row r="3695" spans="1:6">
      <c r="A3695">
        <v>3784</v>
      </c>
      <c r="B3695" s="38">
        <v>38968</v>
      </c>
      <c r="C3695" t="s">
        <v>4829</v>
      </c>
      <c r="D3695" s="2">
        <v>6766200.5914243478</v>
      </c>
      <c r="E3695" s="2">
        <v>14296966.417994086</v>
      </c>
      <c r="F3695" s="2">
        <v>51095601.213459834</v>
      </c>
    </row>
    <row r="3696" spans="1:6">
      <c r="A3696">
        <v>3785</v>
      </c>
      <c r="B3696" s="38">
        <v>36399</v>
      </c>
      <c r="C3696" t="s">
        <v>4830</v>
      </c>
      <c r="D3696" s="2">
        <v>8215811.4901256738</v>
      </c>
      <c r="E3696" s="2">
        <v>100293.43773788151</v>
      </c>
      <c r="F3696" s="2">
        <v>100293.43773788151</v>
      </c>
    </row>
    <row r="3697" spans="1:6">
      <c r="A3697">
        <v>3786</v>
      </c>
      <c r="B3697" s="38">
        <v>41159</v>
      </c>
      <c r="C3697" t="s">
        <v>4831</v>
      </c>
      <c r="D3697" s="2">
        <v>5932673.1689188303</v>
      </c>
      <c r="E3697" s="2">
        <v>37422.677857627466</v>
      </c>
      <c r="F3697" s="2">
        <v>89563922.335797951</v>
      </c>
    </row>
    <row r="3698" spans="1:6">
      <c r="A3698">
        <v>3787</v>
      </c>
      <c r="B3698" s="38">
        <v>37692</v>
      </c>
      <c r="C3698" t="s">
        <v>4832</v>
      </c>
      <c r="D3698" s="2">
        <v>7322349.6199782854</v>
      </c>
      <c r="E3698" s="2">
        <v>42552591.324630842</v>
      </c>
      <c r="F3698" s="2">
        <v>97499755.232497305</v>
      </c>
    </row>
    <row r="3699" spans="1:6">
      <c r="A3699">
        <v>3788</v>
      </c>
      <c r="B3699" s="38">
        <v>38961</v>
      </c>
      <c r="C3699" t="s">
        <v>4833</v>
      </c>
      <c r="D3699" s="2">
        <v>6647495.3178905873</v>
      </c>
      <c r="E3699" s="2">
        <v>8320845.5732084773</v>
      </c>
      <c r="F3699" s="2">
        <v>8320845.5732084773</v>
      </c>
    </row>
    <row r="3700" spans="1:6">
      <c r="A3700">
        <v>3789</v>
      </c>
      <c r="B3700" s="38">
        <v>37428</v>
      </c>
      <c r="C3700" t="s">
        <v>4834</v>
      </c>
      <c r="D3700" s="2">
        <v>7497369.6498054471</v>
      </c>
      <c r="E3700" s="2">
        <v>4102608.8697498608</v>
      </c>
      <c r="F3700" s="2">
        <v>4393857.5819566427</v>
      </c>
    </row>
    <row r="3701" spans="1:6">
      <c r="A3701">
        <v>3790</v>
      </c>
      <c r="B3701" s="38">
        <v>40375</v>
      </c>
      <c r="C3701" t="s">
        <v>4835</v>
      </c>
      <c r="D3701" s="2">
        <v>6186737.3664631611</v>
      </c>
      <c r="E3701" s="2">
        <v>587525.72355523356</v>
      </c>
      <c r="F3701" s="2">
        <v>587525.72355523356</v>
      </c>
    </row>
    <row r="3702" spans="1:6">
      <c r="A3702">
        <v>3791</v>
      </c>
      <c r="B3702" s="38">
        <v>41250</v>
      </c>
      <c r="C3702" t="s">
        <v>4836</v>
      </c>
      <c r="D3702" s="2">
        <v>5874437.8291035313</v>
      </c>
      <c r="E3702" s="2">
        <v>404310.28160156094</v>
      </c>
      <c r="F3702" s="2">
        <v>15403366.578712637</v>
      </c>
    </row>
    <row r="3703" spans="1:6">
      <c r="A3703">
        <v>3792</v>
      </c>
      <c r="B3703" s="38">
        <v>40368</v>
      </c>
      <c r="C3703" t="s">
        <v>4837</v>
      </c>
      <c r="D3703" s="2">
        <v>6186737.3664631611</v>
      </c>
      <c r="E3703" s="2">
        <v>30675.169592360024</v>
      </c>
      <c r="F3703" s="2">
        <v>20469003.969515301</v>
      </c>
    </row>
    <row r="3704" spans="1:6">
      <c r="A3704">
        <v>3793</v>
      </c>
      <c r="B3704" s="38">
        <v>27023</v>
      </c>
      <c r="C3704" t="s">
        <v>4839</v>
      </c>
      <c r="D3704" s="2">
        <v>28672976.19047619</v>
      </c>
      <c r="E3704" s="2">
        <v>832122753.39677489</v>
      </c>
      <c r="F3704" s="2">
        <v>832122753.39677489</v>
      </c>
    </row>
    <row r="3705" spans="1:6">
      <c r="A3705">
        <v>3794</v>
      </c>
      <c r="B3705" s="38">
        <v>29854</v>
      </c>
      <c r="C3705" t="s">
        <v>4841</v>
      </c>
      <c r="D3705" s="2">
        <v>14213428.111587983</v>
      </c>
      <c r="E3705" s="2">
        <v>147716142.42422745</v>
      </c>
      <c r="F3705" s="2">
        <v>148511538.7826502</v>
      </c>
    </row>
    <row r="3706" spans="1:6">
      <c r="A3706">
        <v>3795</v>
      </c>
      <c r="B3706" s="38">
        <v>38408</v>
      </c>
      <c r="C3706" t="s">
        <v>4842</v>
      </c>
      <c r="D3706" s="2">
        <v>6906629.3013555789</v>
      </c>
      <c r="E3706" s="2">
        <v>63297808.410521381</v>
      </c>
      <c r="F3706" s="2">
        <v>63363120.008696564</v>
      </c>
    </row>
    <row r="3707" spans="1:6">
      <c r="A3707">
        <v>3796</v>
      </c>
      <c r="B3707" s="38">
        <v>35391</v>
      </c>
      <c r="C3707" t="s">
        <v>4843</v>
      </c>
      <c r="D3707" s="2">
        <v>8352405.4224464064</v>
      </c>
      <c r="E3707" s="2">
        <v>54384043.992288783</v>
      </c>
      <c r="F3707" s="2">
        <v>55512985.481569991</v>
      </c>
    </row>
    <row r="3708" spans="1:6">
      <c r="A3708">
        <v>3797</v>
      </c>
      <c r="B3708" s="38">
        <v>41544</v>
      </c>
      <c r="C3708" t="s">
        <v>4844</v>
      </c>
      <c r="D3708" s="2">
        <v>5657472.3786990345</v>
      </c>
      <c r="E3708" s="2">
        <v>25178533.50435834</v>
      </c>
      <c r="F3708" s="2">
        <v>42450153.781938002</v>
      </c>
    </row>
    <row r="3709" spans="1:6">
      <c r="A3709">
        <v>3798</v>
      </c>
      <c r="B3709" s="38">
        <v>26898</v>
      </c>
      <c r="C3709" t="s">
        <v>4846</v>
      </c>
      <c r="D3709" s="2">
        <v>29372317.073170733</v>
      </c>
      <c r="E3709" s="2">
        <v>83844614.190687373</v>
      </c>
      <c r="F3709" s="2">
        <v>83844614.190687373</v>
      </c>
    </row>
    <row r="3710" spans="1:6">
      <c r="A3710">
        <v>3799</v>
      </c>
      <c r="B3710" s="38">
        <v>37092</v>
      </c>
      <c r="C3710" t="s">
        <v>4847</v>
      </c>
      <c r="D3710" s="2">
        <v>7463050.704225353</v>
      </c>
      <c r="E3710" s="2">
        <v>8437113.1560394373</v>
      </c>
      <c r="F3710" s="2">
        <v>11888786.319008453</v>
      </c>
    </row>
    <row r="3711" spans="1:6">
      <c r="A3711">
        <v>3800</v>
      </c>
      <c r="B3711" s="38">
        <v>37239</v>
      </c>
      <c r="C3711" t="s">
        <v>4848</v>
      </c>
      <c r="D3711" s="2">
        <v>7496839.2756083757</v>
      </c>
      <c r="E3711" s="2">
        <v>7606537.1170741376</v>
      </c>
      <c r="F3711" s="2">
        <v>20657228.482812677</v>
      </c>
    </row>
    <row r="3712" spans="1:6">
      <c r="A3712">
        <v>3801</v>
      </c>
      <c r="B3712" s="38">
        <v>29378</v>
      </c>
      <c r="C3712" t="s">
        <v>4849</v>
      </c>
      <c r="D3712" s="2">
        <v>16018035.066505441</v>
      </c>
      <c r="E3712" s="2">
        <v>14168680.108827084</v>
      </c>
      <c r="F3712" s="2">
        <v>14168680.108827084</v>
      </c>
    </row>
    <row r="3713" spans="1:6">
      <c r="A3713">
        <v>3802</v>
      </c>
      <c r="B3713" s="38">
        <v>38317</v>
      </c>
      <c r="C3713" t="s">
        <v>4850</v>
      </c>
      <c r="D3713" s="2">
        <v>6935557.5916230371</v>
      </c>
      <c r="E3713" s="2">
        <v>4577162.8459371729</v>
      </c>
      <c r="F3713" s="2">
        <v>105331899.49515183</v>
      </c>
    </row>
    <row r="3714" spans="1:6">
      <c r="A3714">
        <v>3803</v>
      </c>
      <c r="B3714" s="38">
        <v>37778</v>
      </c>
      <c r="C3714" t="s">
        <v>4851</v>
      </c>
      <c r="D3714" s="2">
        <v>7211167.6646706602</v>
      </c>
      <c r="E3714" s="2">
        <v>3975059.1521665766</v>
      </c>
      <c r="F3714" s="2">
        <v>8061853.3806151347</v>
      </c>
    </row>
    <row r="3715" spans="1:6">
      <c r="A3715">
        <v>3804</v>
      </c>
      <c r="B3715" s="38">
        <v>37897</v>
      </c>
      <c r="C3715" t="s">
        <v>4852</v>
      </c>
      <c r="D3715" s="2">
        <v>7160494.5945945941</v>
      </c>
      <c r="E3715" s="2">
        <v>1380689.171545946</v>
      </c>
      <c r="F3715" s="2">
        <v>1380689.171545946</v>
      </c>
    </row>
    <row r="3716" spans="1:6">
      <c r="A3716">
        <v>3805</v>
      </c>
      <c r="B3716" s="38">
        <v>38534</v>
      </c>
      <c r="C3716" t="s">
        <v>4853</v>
      </c>
      <c r="D3716" s="2">
        <v>6779383.3162743095</v>
      </c>
      <c r="E3716" s="2">
        <v>1261487.9256499489</v>
      </c>
      <c r="F3716" s="2">
        <v>10587955.812911976</v>
      </c>
    </row>
    <row r="3717" spans="1:6">
      <c r="A3717">
        <v>3806</v>
      </c>
      <c r="B3717" s="38">
        <v>40634</v>
      </c>
      <c r="C3717" t="s">
        <v>4854</v>
      </c>
      <c r="D3717" s="2">
        <v>5889978.4798982693</v>
      </c>
      <c r="E3717" s="2">
        <v>1079577.3682960882</v>
      </c>
      <c r="F3717" s="2">
        <v>16992388.726143368</v>
      </c>
    </row>
    <row r="3718" spans="1:6">
      <c r="A3718">
        <v>3807</v>
      </c>
      <c r="B3718" s="38">
        <v>40837</v>
      </c>
      <c r="C3718" t="s">
        <v>4855</v>
      </c>
      <c r="D3718" s="2">
        <v>5850568.1893463945</v>
      </c>
      <c r="E3718" s="2">
        <v>650699.13027943519</v>
      </c>
      <c r="F3718" s="2">
        <v>14339419.255228093</v>
      </c>
    </row>
    <row r="3719" spans="1:6">
      <c r="A3719">
        <v>3808</v>
      </c>
      <c r="B3719" s="38">
        <v>37393</v>
      </c>
      <c r="C3719" t="s">
        <v>4856</v>
      </c>
      <c r="D3719" s="2">
        <v>7367583.4260289213</v>
      </c>
      <c r="E3719" s="2">
        <v>75890.127969966634</v>
      </c>
      <c r="F3719" s="2">
        <v>75890.127969966634</v>
      </c>
    </row>
    <row r="3720" spans="1:6">
      <c r="A3720">
        <v>3809</v>
      </c>
      <c r="B3720" s="38">
        <v>40739</v>
      </c>
      <c r="C3720" t="s">
        <v>4857</v>
      </c>
      <c r="D3720" s="2">
        <v>5863490.4967201063</v>
      </c>
      <c r="E3720" s="2">
        <v>30349.426811023273</v>
      </c>
      <c r="F3720" s="2">
        <v>30349.426811023273</v>
      </c>
    </row>
    <row r="3721" spans="1:6">
      <c r="A3721">
        <v>3810</v>
      </c>
      <c r="B3721" s="38">
        <v>42027</v>
      </c>
      <c r="C3721" t="s">
        <v>4858</v>
      </c>
      <c r="D3721" s="2">
        <v>5668172.1129448423</v>
      </c>
      <c r="E3721" s="2">
        <v>25719.07331830027</v>
      </c>
      <c r="F3721" s="2">
        <v>25719.07331830027</v>
      </c>
    </row>
    <row r="3722" spans="1:6">
      <c r="A3722">
        <v>3811</v>
      </c>
      <c r="B3722" s="38">
        <v>42129</v>
      </c>
      <c r="C3722" t="s">
        <v>4859</v>
      </c>
      <c r="D3722" s="2">
        <v>5570494.7330796244</v>
      </c>
      <c r="E3722" s="2">
        <v>0</v>
      </c>
      <c r="F3722" s="2">
        <v>874967.73589705862</v>
      </c>
    </row>
    <row r="3723" spans="1:6">
      <c r="A3723">
        <v>3813</v>
      </c>
      <c r="B3723" s="38">
        <v>37687</v>
      </c>
      <c r="C3723" t="s">
        <v>4861</v>
      </c>
      <c r="D3723" s="2">
        <v>7060837.1335504903</v>
      </c>
      <c r="E3723" s="2">
        <v>1035850.9587404997</v>
      </c>
      <c r="F3723" s="2">
        <v>10634739.996568948</v>
      </c>
    </row>
    <row r="3724" spans="1:6">
      <c r="A3724">
        <v>3814</v>
      </c>
      <c r="B3724" s="38">
        <v>41331</v>
      </c>
      <c r="C3724" t="s">
        <v>4863</v>
      </c>
      <c r="D3724" s="2">
        <v>5602052.8415013393</v>
      </c>
      <c r="E3724" s="2">
        <v>0</v>
      </c>
      <c r="F3724" s="2">
        <v>4905838.0136970961</v>
      </c>
    </row>
    <row r="3725" spans="1:6">
      <c r="A3725">
        <v>3815</v>
      </c>
      <c r="B3725" s="38">
        <v>38744</v>
      </c>
      <c r="C3725" t="s">
        <v>4864</v>
      </c>
      <c r="D3725" s="2">
        <v>6437321.7347453358</v>
      </c>
      <c r="E3725" s="2">
        <v>2669294.9721734747</v>
      </c>
      <c r="F3725" s="2">
        <v>35463198.149178013</v>
      </c>
    </row>
    <row r="3726" spans="1:6">
      <c r="A3726">
        <v>3816</v>
      </c>
      <c r="B3726" s="38">
        <v>41474</v>
      </c>
      <c r="C3726" t="s">
        <v>4865</v>
      </c>
      <c r="D3726" s="2">
        <v>5464652.220072262</v>
      </c>
      <c r="E3726" s="2">
        <v>0</v>
      </c>
      <c r="F3726" s="2">
        <v>454515.74647254235</v>
      </c>
    </row>
    <row r="3727" spans="1:6">
      <c r="A3727">
        <v>3817</v>
      </c>
      <c r="B3727" s="38">
        <v>41558</v>
      </c>
      <c r="C3727" t="s">
        <v>4866</v>
      </c>
      <c r="D3727" s="2">
        <v>5414257.7907564249</v>
      </c>
      <c r="E3727" s="2">
        <v>2527173.4044342441</v>
      </c>
      <c r="F3727" s="2">
        <v>23654841.754742108</v>
      </c>
    </row>
    <row r="3728" spans="1:6">
      <c r="A3728">
        <v>3818</v>
      </c>
      <c r="B3728" s="38">
        <v>41026</v>
      </c>
      <c r="C3728" t="s">
        <v>4867</v>
      </c>
      <c r="D3728" s="2">
        <v>5495700.501988396</v>
      </c>
      <c r="E3728" s="2">
        <v>1256170.5827411609</v>
      </c>
      <c r="F3728" s="2">
        <v>21133574.962383468</v>
      </c>
    </row>
    <row r="3729" spans="1:6">
      <c r="A3729">
        <v>3819</v>
      </c>
      <c r="B3729" s="38">
        <v>39297</v>
      </c>
      <c r="C3729" t="s">
        <v>4868</v>
      </c>
      <c r="D3729" s="2">
        <v>6081649.1676967256</v>
      </c>
      <c r="E3729" s="2">
        <v>891657.80709610088</v>
      </c>
      <c r="F3729" s="2">
        <v>911294.00424688694</v>
      </c>
    </row>
    <row r="3730" spans="1:6">
      <c r="A3730">
        <v>3820</v>
      </c>
      <c r="B3730" s="38">
        <v>36826</v>
      </c>
      <c r="C3730" t="s">
        <v>4869</v>
      </c>
      <c r="D3730" s="2">
        <v>7267116.3793103453</v>
      </c>
      <c r="E3730" s="2">
        <v>27818.521500000003</v>
      </c>
      <c r="F3730" s="2">
        <v>27818.521500000003</v>
      </c>
    </row>
    <row r="3731" spans="1:6">
      <c r="A3731">
        <v>3821</v>
      </c>
      <c r="B3731" s="38">
        <v>16285</v>
      </c>
      <c r="C3731" t="s">
        <v>4870</v>
      </c>
      <c r="D3731" s="2">
        <v>70759073.446327686</v>
      </c>
      <c r="E3731" s="2">
        <v>27215028.248587571</v>
      </c>
      <c r="F3731" s="2">
        <v>27215028.248587571</v>
      </c>
    </row>
    <row r="3732" spans="1:6">
      <c r="A3732">
        <v>3822</v>
      </c>
      <c r="B3732" s="38">
        <v>38569</v>
      </c>
      <c r="C3732" t="s">
        <v>4871</v>
      </c>
      <c r="D3732" s="2">
        <v>6376963.3401221996</v>
      </c>
      <c r="E3732" s="2">
        <v>975094.10630346241</v>
      </c>
      <c r="F3732" s="2">
        <v>2078799.2997861509</v>
      </c>
    </row>
    <row r="3733" spans="1:6">
      <c r="A3733">
        <v>3823</v>
      </c>
      <c r="B3733" s="38">
        <v>40655</v>
      </c>
      <c r="C3733" t="s">
        <v>4872</v>
      </c>
      <c r="D3733" s="2">
        <v>5568706.9264492728</v>
      </c>
      <c r="E3733" s="2">
        <v>604514.19311623531</v>
      </c>
      <c r="F3733" s="2">
        <v>12458297.214084996</v>
      </c>
    </row>
    <row r="3734" spans="1:6">
      <c r="A3734">
        <v>3824</v>
      </c>
      <c r="B3734" s="38">
        <v>29497</v>
      </c>
      <c r="C3734" t="s">
        <v>4873</v>
      </c>
      <c r="D3734" s="2">
        <v>14485262.971698115</v>
      </c>
      <c r="E3734" s="2">
        <v>27577659.979257077</v>
      </c>
      <c r="F3734" s="2">
        <v>27577659.979257077</v>
      </c>
    </row>
    <row r="3735" spans="1:6">
      <c r="A3735">
        <v>3825</v>
      </c>
      <c r="B3735" s="38">
        <v>37365</v>
      </c>
      <c r="C3735" t="s">
        <v>4874</v>
      </c>
      <c r="D3735" s="2">
        <v>6697803.1145717464</v>
      </c>
      <c r="E3735" s="2">
        <v>323421116.30380422</v>
      </c>
      <c r="F3735" s="2">
        <v>502187927.46942157</v>
      </c>
    </row>
    <row r="3736" spans="1:6">
      <c r="A3736">
        <v>3826</v>
      </c>
      <c r="B3736" s="38">
        <v>40837</v>
      </c>
      <c r="C3736" t="s">
        <v>4875</v>
      </c>
      <c r="D3736" s="2">
        <v>5318698.3539512679</v>
      </c>
      <c r="E3736" s="2">
        <v>110659568.91088283</v>
      </c>
      <c r="F3736" s="2">
        <v>214932202.30569604</v>
      </c>
    </row>
    <row r="3737" spans="1:6">
      <c r="A3737">
        <v>3827</v>
      </c>
      <c r="B3737" s="38">
        <v>38653</v>
      </c>
      <c r="C3737" t="s">
        <v>4876</v>
      </c>
      <c r="D3737" s="2">
        <v>6045507.0281124497</v>
      </c>
      <c r="E3737" s="2">
        <v>105222162.27072792</v>
      </c>
      <c r="F3737" s="2">
        <v>184901944.90125</v>
      </c>
    </row>
    <row r="3738" spans="1:6">
      <c r="A3738">
        <v>3828</v>
      </c>
      <c r="B3738" s="38">
        <v>41530</v>
      </c>
      <c r="C3738" t="s">
        <v>4877</v>
      </c>
      <c r="D3738" s="2">
        <v>5143156.7079082131</v>
      </c>
      <c r="E3738" s="2">
        <v>85979639.115652859</v>
      </c>
      <c r="F3738" s="2">
        <v>166557545.20538208</v>
      </c>
    </row>
    <row r="3739" spans="1:6">
      <c r="A3739">
        <v>3829</v>
      </c>
      <c r="B3739" s="38">
        <v>42440</v>
      </c>
      <c r="C3739" t="s">
        <v>4878</v>
      </c>
      <c r="D3739" s="2">
        <v>5057132.1787915947</v>
      </c>
      <c r="E3739" s="2">
        <v>72906650.757340461</v>
      </c>
      <c r="F3739" s="2">
        <v>107800862.79100247</v>
      </c>
    </row>
    <row r="3740" spans="1:6">
      <c r="A3740">
        <v>3830</v>
      </c>
      <c r="B3740" s="38">
        <v>42573</v>
      </c>
      <c r="C3740" t="s">
        <v>4879</v>
      </c>
      <c r="D3740" s="2">
        <v>5004280.1281545172</v>
      </c>
      <c r="E3740" s="2">
        <v>67326418.846921012</v>
      </c>
      <c r="F3740" s="2">
        <v>141990278.35898641</v>
      </c>
    </row>
    <row r="3741" spans="1:6">
      <c r="A3741">
        <v>3831</v>
      </c>
      <c r="B3741" s="38">
        <v>42258</v>
      </c>
      <c r="C3741" t="s">
        <v>4880</v>
      </c>
      <c r="D3741" s="2">
        <v>5061106.5582382483</v>
      </c>
      <c r="E3741" s="2">
        <v>65907774.288428001</v>
      </c>
      <c r="F3741" s="2">
        <v>99518112.258778289</v>
      </c>
    </row>
    <row r="3742" spans="1:6">
      <c r="A3742">
        <v>3832</v>
      </c>
      <c r="B3742" s="38">
        <v>37554</v>
      </c>
      <c r="C3742" t="s">
        <v>4881</v>
      </c>
      <c r="D3742" s="2">
        <v>6642388.3066740204</v>
      </c>
      <c r="E3742" s="2">
        <v>85397615.510954216</v>
      </c>
      <c r="F3742" s="2">
        <v>105324780.43097629</v>
      </c>
    </row>
    <row r="3743" spans="1:6">
      <c r="A3743">
        <v>3833</v>
      </c>
      <c r="B3743" s="38">
        <v>41201</v>
      </c>
      <c r="C3743" t="s">
        <v>4882</v>
      </c>
      <c r="D3743" s="2">
        <v>5206124.0635145707</v>
      </c>
      <c r="E3743" s="2">
        <v>56122366.214999333</v>
      </c>
      <c r="F3743" s="2">
        <v>146416533.3743737</v>
      </c>
    </row>
    <row r="3744" spans="1:6">
      <c r="A3744">
        <v>3834</v>
      </c>
      <c r="B3744" s="38">
        <v>41936</v>
      </c>
      <c r="C3744" t="s">
        <v>4884</v>
      </c>
      <c r="D3744" s="2">
        <v>5072020.3173105679</v>
      </c>
      <c r="E3744" s="2">
        <v>51588543.195469886</v>
      </c>
      <c r="F3744" s="2">
        <v>105082391.83754155</v>
      </c>
    </row>
    <row r="3745" spans="1:6">
      <c r="A3745">
        <v>3835</v>
      </c>
      <c r="B3745" s="38">
        <v>31835</v>
      </c>
      <c r="C3745" t="s">
        <v>4886</v>
      </c>
      <c r="D3745" s="2">
        <v>10790905.017921148</v>
      </c>
      <c r="E3745" s="2">
        <v>96671880.8097312</v>
      </c>
      <c r="F3745" s="2">
        <v>96671880.8097312</v>
      </c>
    </row>
    <row r="3746" spans="1:6">
      <c r="A3746">
        <v>3836</v>
      </c>
      <c r="B3746" s="38">
        <v>41516</v>
      </c>
      <c r="C3746" t="s">
        <v>4887</v>
      </c>
      <c r="D3746" s="2">
        <v>5149138.2222279236</v>
      </c>
      <c r="E3746" s="2">
        <v>45793558.01005657</v>
      </c>
      <c r="F3746" s="2">
        <v>103483895.053588</v>
      </c>
    </row>
    <row r="3747" spans="1:6">
      <c r="A3747">
        <v>3837</v>
      </c>
      <c r="B3747" s="38">
        <v>42223</v>
      </c>
      <c r="C3747" t="s">
        <v>7002</v>
      </c>
      <c r="D3747" s="2">
        <v>5053227.6473254003</v>
      </c>
      <c r="E3747" s="2">
        <v>44253403.619752765</v>
      </c>
      <c r="F3747" s="2">
        <v>59606511.988322228</v>
      </c>
    </row>
    <row r="3748" spans="1:6">
      <c r="A3748">
        <v>3838</v>
      </c>
      <c r="B3748" s="38">
        <v>27530</v>
      </c>
      <c r="C3748" t="s">
        <v>4889</v>
      </c>
      <c r="D3748" s="2">
        <v>22636560.15037594</v>
      </c>
      <c r="E3748" s="2">
        <v>189392615.13140976</v>
      </c>
      <c r="F3748" s="2">
        <v>189392615.13140976</v>
      </c>
    </row>
    <row r="3749" spans="1:6">
      <c r="A3749">
        <v>3839</v>
      </c>
      <c r="B3749" s="38">
        <v>19618</v>
      </c>
      <c r="C3749" t="s">
        <v>4891</v>
      </c>
      <c r="D3749" s="2">
        <v>44768215.613382906</v>
      </c>
      <c r="E3749" s="2">
        <v>322331152.41635692</v>
      </c>
      <c r="F3749" s="2">
        <v>322331152.41635692</v>
      </c>
    </row>
    <row r="3750" spans="1:6">
      <c r="A3750">
        <v>3840</v>
      </c>
      <c r="B3750" s="38">
        <v>33494</v>
      </c>
      <c r="C3750" t="s">
        <v>4893</v>
      </c>
      <c r="D3750" s="2">
        <v>8777441.6909621004</v>
      </c>
      <c r="E3750" s="2">
        <v>61217447.260561228</v>
      </c>
      <c r="F3750" s="2">
        <v>61217447.260561228</v>
      </c>
    </row>
    <row r="3751" spans="1:6">
      <c r="A3751">
        <v>3841</v>
      </c>
      <c r="B3751" s="38">
        <v>37979</v>
      </c>
      <c r="C3751" t="s">
        <v>4895</v>
      </c>
      <c r="D3751" s="2">
        <v>6534264.7856755285</v>
      </c>
      <c r="E3751" s="2">
        <v>45046189.018610962</v>
      </c>
      <c r="F3751" s="2">
        <v>83953296.437813342</v>
      </c>
    </row>
    <row r="3752" spans="1:6">
      <c r="A3752">
        <v>3842</v>
      </c>
      <c r="B3752" s="38">
        <v>41642</v>
      </c>
      <c r="C3752" t="s">
        <v>4896</v>
      </c>
      <c r="D3752" s="2">
        <v>5148279.7243454913</v>
      </c>
      <c r="E3752" s="2">
        <v>33425074.314352158</v>
      </c>
      <c r="F3752" s="2">
        <v>88923529.742796555</v>
      </c>
    </row>
    <row r="3753" spans="1:6">
      <c r="A3753">
        <v>3843</v>
      </c>
      <c r="B3753" s="38">
        <v>20081</v>
      </c>
      <c r="C3753" t="s">
        <v>7003</v>
      </c>
      <c r="D3753" s="2">
        <v>45103558.052434459</v>
      </c>
      <c r="E3753" s="2">
        <v>254384067.41573036</v>
      </c>
      <c r="F3753" s="2">
        <v>254384067.41573036</v>
      </c>
    </row>
    <row r="3754" spans="1:6">
      <c r="A3754">
        <v>3844</v>
      </c>
      <c r="B3754" s="38">
        <v>41740</v>
      </c>
      <c r="C3754" t="s">
        <v>4899</v>
      </c>
      <c r="D3754" s="2">
        <v>5079743.7065532831</v>
      </c>
      <c r="E3754" s="2">
        <v>28136950.313988999</v>
      </c>
      <c r="F3754" s="2">
        <v>44819082.633495308</v>
      </c>
    </row>
    <row r="3755" spans="1:6">
      <c r="A3755">
        <v>3845</v>
      </c>
      <c r="B3755" s="38">
        <v>41579</v>
      </c>
      <c r="C3755" t="s">
        <v>4900</v>
      </c>
      <c r="D3755" s="2">
        <v>5166989.1748795426</v>
      </c>
      <c r="E3755" s="2">
        <v>28209988.61755532</v>
      </c>
      <c r="F3755" s="2">
        <v>62636149.396895349</v>
      </c>
    </row>
    <row r="3756" spans="1:6">
      <c r="A3756">
        <v>3846</v>
      </c>
      <c r="B3756" s="38">
        <v>42242</v>
      </c>
      <c r="C3756" t="s">
        <v>4902</v>
      </c>
      <c r="D3756" s="2">
        <v>5053227.6473254003</v>
      </c>
      <c r="E3756" s="2">
        <v>27579376.490944795</v>
      </c>
      <c r="F3756" s="2">
        <v>39574176.467706747</v>
      </c>
    </row>
    <row r="3757" spans="1:6">
      <c r="A3757">
        <v>3847</v>
      </c>
      <c r="B3757" s="38">
        <v>29497</v>
      </c>
      <c r="C3757" t="s">
        <v>4903</v>
      </c>
      <c r="D3757" s="2">
        <v>14201238.207547171</v>
      </c>
      <c r="E3757" s="2">
        <v>73877295.129622653</v>
      </c>
      <c r="F3757" s="2">
        <v>73877295.129622653</v>
      </c>
    </row>
    <row r="3758" spans="1:6">
      <c r="A3758">
        <v>3848</v>
      </c>
      <c r="B3758" s="38">
        <v>42062</v>
      </c>
      <c r="C3758" t="s">
        <v>4904</v>
      </c>
      <c r="D3758" s="2">
        <v>5130601.3070781613</v>
      </c>
      <c r="E3758" s="2">
        <v>26475513.753333732</v>
      </c>
      <c r="F3758" s="2">
        <v>36264951.420582652</v>
      </c>
    </row>
    <row r="3759" spans="1:6">
      <c r="A3759">
        <v>3849</v>
      </c>
      <c r="B3759" s="38">
        <v>36966</v>
      </c>
      <c r="C3759" t="s">
        <v>4905</v>
      </c>
      <c r="D3759" s="2">
        <v>6834648.1271282649</v>
      </c>
      <c r="E3759" s="2">
        <v>34918035.479858123</v>
      </c>
      <c r="F3759" s="2">
        <v>54298676.736027248</v>
      </c>
    </row>
    <row r="3760" spans="1:6">
      <c r="A3760">
        <v>3850</v>
      </c>
      <c r="B3760" s="38">
        <v>40781</v>
      </c>
      <c r="C3760" t="s">
        <v>4906</v>
      </c>
      <c r="D3760" s="2">
        <v>5315787.1504557598</v>
      </c>
      <c r="E3760" s="2">
        <v>26382070.890948821</v>
      </c>
      <c r="F3760" s="2">
        <v>27494579.025787372</v>
      </c>
    </row>
    <row r="3761" spans="1:6">
      <c r="A3761">
        <v>3851</v>
      </c>
      <c r="B3761" s="38">
        <v>38919</v>
      </c>
      <c r="C3761" t="s">
        <v>4907</v>
      </c>
      <c r="D3761" s="2">
        <v>5917764.1277641281</v>
      </c>
      <c r="E3761" s="2">
        <v>28580514.11304177</v>
      </c>
      <c r="F3761" s="2">
        <v>32360992.510260444</v>
      </c>
    </row>
    <row r="3762" spans="1:6">
      <c r="A3762">
        <v>3852</v>
      </c>
      <c r="B3762" s="38">
        <v>35893</v>
      </c>
      <c r="C3762" t="s">
        <v>4908</v>
      </c>
      <c r="D3762" s="2">
        <v>7410861.538461538</v>
      </c>
      <c r="E3762" s="2">
        <v>34161016.935181536</v>
      </c>
      <c r="F3762" s="2">
        <v>34161016.935181536</v>
      </c>
    </row>
    <row r="3763" spans="1:6">
      <c r="A3763">
        <v>3853</v>
      </c>
      <c r="B3763" s="38">
        <v>36812</v>
      </c>
      <c r="C3763" t="s">
        <v>4909</v>
      </c>
      <c r="D3763" s="2">
        <v>6921063.2183908047</v>
      </c>
      <c r="E3763" s="2">
        <v>30446121.145626437</v>
      </c>
      <c r="F3763" s="2">
        <v>151267121.74907473</v>
      </c>
    </row>
    <row r="3764" spans="1:6">
      <c r="A3764">
        <v>3854</v>
      </c>
      <c r="B3764" s="38">
        <v>41460</v>
      </c>
      <c r="C3764" t="s">
        <v>4910</v>
      </c>
      <c r="D3764" s="2">
        <v>5155332.2830870394</v>
      </c>
      <c r="E3764" s="2">
        <v>22170702.386042573</v>
      </c>
      <c r="F3764" s="2">
        <v>27688062.723377116</v>
      </c>
    </row>
    <row r="3765" spans="1:6">
      <c r="A3765">
        <v>3855</v>
      </c>
      <c r="B3765" s="38">
        <v>41880</v>
      </c>
      <c r="C3765" t="s">
        <v>4911</v>
      </c>
      <c r="D3765" s="2">
        <v>5063085.4480937729</v>
      </c>
      <c r="E3765" s="2">
        <v>21490078.850272439</v>
      </c>
      <c r="F3765" s="2">
        <v>42327015.62727242</v>
      </c>
    </row>
    <row r="3766" spans="1:6">
      <c r="A3766">
        <v>3856</v>
      </c>
      <c r="B3766" s="38">
        <v>35781</v>
      </c>
      <c r="C3766" t="s">
        <v>4913</v>
      </c>
      <c r="D3766" s="2">
        <v>7465995.0402975818</v>
      </c>
      <c r="E3766" s="2">
        <v>30959219.235616863</v>
      </c>
      <c r="F3766" s="2">
        <v>31771945.057718534</v>
      </c>
    </row>
    <row r="3767" spans="1:6">
      <c r="A3767">
        <v>3857</v>
      </c>
      <c r="B3767" s="38">
        <v>30258</v>
      </c>
      <c r="C3767" t="s">
        <v>4914</v>
      </c>
      <c r="D3767" s="2">
        <v>12288418.367346939</v>
      </c>
      <c r="E3767" s="2">
        <v>50774326.610397957</v>
      </c>
      <c r="F3767" s="2">
        <v>50774326.610397957</v>
      </c>
    </row>
    <row r="3768" spans="1:6">
      <c r="A3768">
        <v>3858</v>
      </c>
      <c r="B3768" s="38">
        <v>33534</v>
      </c>
      <c r="C3768" t="s">
        <v>4916</v>
      </c>
      <c r="D3768" s="2">
        <v>8764665.2110625915</v>
      </c>
      <c r="E3768" s="2">
        <v>34074630.845807858</v>
      </c>
      <c r="F3768" s="2">
        <v>34074630.845807858</v>
      </c>
    </row>
    <row r="3769" spans="1:6">
      <c r="A3769">
        <v>3859</v>
      </c>
      <c r="B3769" s="38">
        <v>36245</v>
      </c>
      <c r="C3769" t="s">
        <v>4917</v>
      </c>
      <c r="D3769" s="2">
        <v>7298575.7575757578</v>
      </c>
      <c r="E3769" s="2">
        <v>28349523.540381819</v>
      </c>
      <c r="F3769" s="2">
        <v>28349523.540381819</v>
      </c>
    </row>
    <row r="3770" spans="1:6">
      <c r="A3770">
        <v>3860</v>
      </c>
      <c r="B3770" s="38">
        <v>42419</v>
      </c>
      <c r="C3770" t="s">
        <v>4918</v>
      </c>
      <c r="D3770" s="2">
        <v>5078908.1906786282</v>
      </c>
      <c r="E3770" s="2">
        <v>19416860.027257279</v>
      </c>
      <c r="F3770" s="2">
        <v>22528132.143278889</v>
      </c>
    </row>
    <row r="3771" spans="1:6">
      <c r="A3771">
        <v>3861</v>
      </c>
      <c r="B3771" s="38">
        <v>29847</v>
      </c>
      <c r="C3771" t="s">
        <v>4920</v>
      </c>
      <c r="D3771" s="2">
        <v>12921298.283261802</v>
      </c>
      <c r="E3771" s="2">
        <v>49183629.785407722</v>
      </c>
      <c r="F3771" s="2">
        <v>64689187.725321881</v>
      </c>
    </row>
    <row r="3772" spans="1:6">
      <c r="A3772">
        <v>3862</v>
      </c>
      <c r="B3772" s="38">
        <v>42020</v>
      </c>
      <c r="C3772" t="s">
        <v>4921</v>
      </c>
      <c r="D3772" s="2">
        <v>5152883.7390407659</v>
      </c>
      <c r="E3772" s="2">
        <v>19226852.037808027</v>
      </c>
      <c r="F3772" s="2">
        <v>42974650.519821838</v>
      </c>
    </row>
    <row r="3773" spans="1:6">
      <c r="A3773">
        <v>3863</v>
      </c>
      <c r="B3773" s="38">
        <v>32417</v>
      </c>
      <c r="C3773" t="s">
        <v>4922</v>
      </c>
      <c r="D3773" s="2">
        <v>10018843.594009982</v>
      </c>
      <c r="E3773" s="2">
        <v>35604479.448594011</v>
      </c>
      <c r="F3773" s="2">
        <v>35604479.448594011</v>
      </c>
    </row>
    <row r="3774" spans="1:6">
      <c r="A3774">
        <v>3864</v>
      </c>
      <c r="B3774" s="38">
        <v>40788</v>
      </c>
      <c r="C3774" t="s">
        <v>4923</v>
      </c>
      <c r="D3774" s="2">
        <v>5307727.5672245016</v>
      </c>
      <c r="E3774" s="2">
        <v>18775480.126568496</v>
      </c>
      <c r="F3774" s="2">
        <v>28149871.785793934</v>
      </c>
    </row>
    <row r="3775" spans="1:6">
      <c r="A3775">
        <v>3865</v>
      </c>
      <c r="B3775" s="38">
        <v>41922</v>
      </c>
      <c r="C3775" t="s">
        <v>4924</v>
      </c>
      <c r="D3775" s="2">
        <v>5072020.3173105679</v>
      </c>
      <c r="E3775" s="2">
        <v>17641267.754735023</v>
      </c>
      <c r="F3775" s="2">
        <v>17751302.192306884</v>
      </c>
    </row>
    <row r="3776" spans="1:6">
      <c r="A3776">
        <v>3866</v>
      </c>
      <c r="B3776" s="38">
        <v>37134</v>
      </c>
      <c r="C3776" t="s">
        <v>4925</v>
      </c>
      <c r="D3776" s="2">
        <v>6784591.5492957756</v>
      </c>
      <c r="E3776" s="2">
        <v>21734307.407092959</v>
      </c>
      <c r="F3776" s="2">
        <v>21734307.407092959</v>
      </c>
    </row>
    <row r="3777" spans="1:6">
      <c r="A3777">
        <v>3867</v>
      </c>
      <c r="B3777" s="38">
        <v>34971</v>
      </c>
      <c r="C3777" t="s">
        <v>4927</v>
      </c>
      <c r="D3777" s="2">
        <v>7860737.5979112284</v>
      </c>
      <c r="E3777" s="2">
        <v>23781793.777049612</v>
      </c>
      <c r="F3777" s="2">
        <v>23781793.777049612</v>
      </c>
    </row>
    <row r="3778" spans="1:6">
      <c r="A3778">
        <v>3868</v>
      </c>
      <c r="B3778" s="38">
        <v>19725</v>
      </c>
      <c r="C3778" t="s">
        <v>4928</v>
      </c>
      <c r="D3778" s="2">
        <v>44768215.613382906</v>
      </c>
      <c r="E3778" s="2">
        <v>134304646.84014872</v>
      </c>
      <c r="F3778" s="2">
        <v>134304646.84014872</v>
      </c>
    </row>
    <row r="3779" spans="1:6">
      <c r="A3779">
        <v>3869</v>
      </c>
      <c r="B3779" s="38">
        <v>35741</v>
      </c>
      <c r="C3779" t="s">
        <v>4929</v>
      </c>
      <c r="D3779" s="2">
        <v>7456749.2260061922</v>
      </c>
      <c r="E3779" s="2">
        <v>22136739.576006193</v>
      </c>
      <c r="F3779" s="2">
        <v>22136739.576006193</v>
      </c>
    </row>
    <row r="3780" spans="1:6">
      <c r="A3780">
        <v>3870</v>
      </c>
      <c r="B3780" s="38">
        <v>29686</v>
      </c>
      <c r="C3780" t="s">
        <v>4930</v>
      </c>
      <c r="D3780" s="2">
        <v>13515881.032547701</v>
      </c>
      <c r="E3780" s="2">
        <v>39466372.615039289</v>
      </c>
      <c r="F3780" s="2">
        <v>52982253.647586986</v>
      </c>
    </row>
    <row r="3781" spans="1:6">
      <c r="A3781">
        <v>3871</v>
      </c>
      <c r="B3781" s="38">
        <v>32717</v>
      </c>
      <c r="C3781" t="s">
        <v>4932</v>
      </c>
      <c r="D3781" s="2">
        <v>9680586.8167202566</v>
      </c>
      <c r="E3781" s="2">
        <v>27771620.992990352</v>
      </c>
      <c r="F3781" s="2">
        <v>27771620.992990352</v>
      </c>
    </row>
    <row r="3782" spans="1:6">
      <c r="A3782">
        <v>3872</v>
      </c>
      <c r="B3782" s="38">
        <v>41348</v>
      </c>
      <c r="C3782" t="s">
        <v>4933</v>
      </c>
      <c r="D3782" s="2">
        <v>5173559.6482409909</v>
      </c>
      <c r="E3782" s="2">
        <v>14614567.221963029</v>
      </c>
      <c r="F3782" s="2">
        <v>32230501.609306067</v>
      </c>
    </row>
    <row r="3783" spans="1:6">
      <c r="A3783">
        <v>3873</v>
      </c>
      <c r="B3783" s="38">
        <v>37330</v>
      </c>
      <c r="C3783" t="s">
        <v>4934</v>
      </c>
      <c r="D3783" s="2">
        <v>6735262.8635346759</v>
      </c>
      <c r="E3783" s="2">
        <v>18387107.318193514</v>
      </c>
      <c r="F3783" s="2">
        <v>45328158.772332214</v>
      </c>
    </row>
    <row r="3784" spans="1:6">
      <c r="A3784">
        <v>3874</v>
      </c>
      <c r="B3784" s="38">
        <v>38254</v>
      </c>
      <c r="C3784" t="s">
        <v>4935</v>
      </c>
      <c r="D3784" s="2">
        <v>6341574.5129015269</v>
      </c>
      <c r="E3784" s="2">
        <v>17176628.917967349</v>
      </c>
      <c r="F3784" s="2">
        <v>38471015.926303312</v>
      </c>
    </row>
    <row r="3785" spans="1:6">
      <c r="A3785">
        <v>3875</v>
      </c>
      <c r="B3785" s="38">
        <v>39752</v>
      </c>
      <c r="C3785" t="s">
        <v>4936</v>
      </c>
      <c r="D3785" s="2">
        <v>5560550.0223942958</v>
      </c>
      <c r="E3785" s="2">
        <v>14949440.869526671</v>
      </c>
      <c r="F3785" s="2">
        <v>17035586.860878315</v>
      </c>
    </row>
    <row r="3786" spans="1:6">
      <c r="A3786">
        <v>3876</v>
      </c>
      <c r="B3786" s="38">
        <v>42566</v>
      </c>
      <c r="C3786" t="s">
        <v>6854</v>
      </c>
      <c r="D3786" s="2">
        <v>5004280.1281545172</v>
      </c>
      <c r="E3786" s="2">
        <v>13107745.969636023</v>
      </c>
      <c r="F3786" s="2">
        <v>13107745.969636023</v>
      </c>
    </row>
    <row r="3787" spans="1:6">
      <c r="A3787">
        <v>3877</v>
      </c>
      <c r="B3787" s="38">
        <v>35237</v>
      </c>
      <c r="C3787" t="s">
        <v>4937</v>
      </c>
      <c r="D3787" s="2">
        <v>7685162.7313337596</v>
      </c>
      <c r="E3787" s="2">
        <v>19922076.73782387</v>
      </c>
      <c r="F3787" s="2">
        <v>19922076.73782387</v>
      </c>
    </row>
    <row r="3788" spans="1:6">
      <c r="A3788">
        <v>3878</v>
      </c>
      <c r="B3788" s="38">
        <v>31498</v>
      </c>
      <c r="C3788" t="s">
        <v>4939</v>
      </c>
      <c r="D3788" s="2">
        <v>11068612.132352943</v>
      </c>
      <c r="E3788" s="2">
        <v>28662753.325726103</v>
      </c>
      <c r="F3788" s="2">
        <v>28662753.325726103</v>
      </c>
    </row>
    <row r="3789" spans="1:6">
      <c r="A3789">
        <v>3879</v>
      </c>
      <c r="B3789" s="38">
        <v>30043</v>
      </c>
      <c r="C3789" t="s">
        <v>4940</v>
      </c>
      <c r="D3789" s="2">
        <v>12689831.401475238</v>
      </c>
      <c r="E3789" s="2">
        <v>31960373.336891465</v>
      </c>
      <c r="F3789" s="2">
        <v>31960373.336891465</v>
      </c>
    </row>
    <row r="3790" spans="1:6">
      <c r="A3790">
        <v>3880</v>
      </c>
      <c r="B3790" s="38">
        <v>30421</v>
      </c>
      <c r="C3790" t="s">
        <v>4941</v>
      </c>
      <c r="D3790" s="2">
        <v>12213640.973630833</v>
      </c>
      <c r="E3790" s="2">
        <v>29880985.311196756</v>
      </c>
      <c r="F3790" s="2">
        <v>29880985.311196756</v>
      </c>
    </row>
    <row r="3791" spans="1:6">
      <c r="A3791">
        <v>3881</v>
      </c>
      <c r="B3791" s="38">
        <v>39885</v>
      </c>
      <c r="C3791" t="s">
        <v>4942</v>
      </c>
      <c r="D3791" s="2">
        <v>5661561.0999064445</v>
      </c>
      <c r="E3791" s="2">
        <v>13658581.827633057</v>
      </c>
      <c r="F3791" s="2">
        <v>19622220.04927389</v>
      </c>
    </row>
    <row r="3792" spans="1:6">
      <c r="A3792">
        <v>3882</v>
      </c>
      <c r="B3792" s="38">
        <v>42398</v>
      </c>
      <c r="C3792" t="s">
        <v>4943</v>
      </c>
      <c r="D3792" s="2">
        <v>5083088.5208259467</v>
      </c>
      <c r="E3792" s="2">
        <v>11881150.111516319</v>
      </c>
      <c r="F3792" s="2">
        <v>21110425.493039727</v>
      </c>
    </row>
    <row r="3793" spans="1:6">
      <c r="A3793">
        <v>3883</v>
      </c>
      <c r="B3793" s="38">
        <v>20821</v>
      </c>
      <c r="C3793" t="s">
        <v>4944</v>
      </c>
      <c r="D3793" s="2">
        <v>43632789.855072469</v>
      </c>
      <c r="E3793" s="2">
        <v>95992137.681159422</v>
      </c>
      <c r="F3793" s="2">
        <v>96115094.882971019</v>
      </c>
    </row>
    <row r="3794" spans="1:6">
      <c r="A3794">
        <v>3884</v>
      </c>
      <c r="B3794" s="38">
        <v>21551</v>
      </c>
      <c r="C3794" t="s">
        <v>4945</v>
      </c>
      <c r="D3794" s="2">
        <v>41526379.31034483</v>
      </c>
      <c r="E3794" s="2">
        <v>91358034.482758626</v>
      </c>
      <c r="F3794" s="2">
        <v>91358034.482758626</v>
      </c>
    </row>
    <row r="3795" spans="1:6">
      <c r="A3795">
        <v>3885</v>
      </c>
      <c r="B3795" s="38">
        <v>30183</v>
      </c>
      <c r="C3795" t="s">
        <v>4947</v>
      </c>
      <c r="D3795" s="2">
        <v>12326151.484135108</v>
      </c>
      <c r="E3795" s="2">
        <v>26504001.540204711</v>
      </c>
      <c r="F3795" s="2">
        <v>26504001.540204711</v>
      </c>
    </row>
    <row r="3796" spans="1:6">
      <c r="A3796">
        <v>3886</v>
      </c>
      <c r="B3796" s="38">
        <v>39822</v>
      </c>
      <c r="C3796" t="s">
        <v>4948</v>
      </c>
      <c r="D3796" s="2">
        <v>5703551.6214129766</v>
      </c>
      <c r="E3796" s="2">
        <v>12060435.955376215</v>
      </c>
      <c r="F3796" s="2">
        <v>12243140.105885586</v>
      </c>
    </row>
    <row r="3797" spans="1:6">
      <c r="A3797">
        <v>3887</v>
      </c>
      <c r="B3797" s="38">
        <v>41768</v>
      </c>
      <c r="C3797" t="s">
        <v>4949</v>
      </c>
      <c r="D3797" s="2">
        <v>5062063.8923917618</v>
      </c>
      <c r="E3797" s="2">
        <v>10559168.642585121</v>
      </c>
      <c r="F3797" s="2">
        <v>10668138.679583859</v>
      </c>
    </row>
    <row r="3798" spans="1:6">
      <c r="A3798">
        <v>3888</v>
      </c>
      <c r="B3798" s="38">
        <v>42440</v>
      </c>
      <c r="C3798" t="s">
        <v>4950</v>
      </c>
      <c r="D3798" s="2">
        <v>5057132.1787915947</v>
      </c>
      <c r="E3798" s="2">
        <v>9780009.1605202165</v>
      </c>
      <c r="F3798" s="2">
        <v>9780009.1605202165</v>
      </c>
    </row>
    <row r="3799" spans="1:6">
      <c r="A3799">
        <v>3889</v>
      </c>
      <c r="B3799" s="38">
        <v>36805</v>
      </c>
      <c r="C3799" t="s">
        <v>4951</v>
      </c>
      <c r="D3799" s="2">
        <v>6921063.2183908047</v>
      </c>
      <c r="E3799" s="2">
        <v>13328238.877028737</v>
      </c>
      <c r="F3799" s="2">
        <v>23017727.382775862</v>
      </c>
    </row>
    <row r="3800" spans="1:6">
      <c r="A3800">
        <v>3890</v>
      </c>
      <c r="B3800" s="38">
        <v>38135</v>
      </c>
      <c r="C3800" t="s">
        <v>4952</v>
      </c>
      <c r="D3800" s="2">
        <v>6368402.961396087</v>
      </c>
      <c r="E3800" s="2">
        <v>11318129.531887891</v>
      </c>
      <c r="F3800" s="2">
        <v>12999885.922808038</v>
      </c>
    </row>
    <row r="3801" spans="1:6">
      <c r="A3801">
        <v>3891</v>
      </c>
      <c r="B3801" s="38">
        <v>37750</v>
      </c>
      <c r="C3801" t="s">
        <v>4953</v>
      </c>
      <c r="D3801" s="2">
        <v>6562752.0435967306</v>
      </c>
      <c r="E3801" s="2">
        <v>11104176.457765667</v>
      </c>
      <c r="F3801" s="2">
        <v>34013259.347449593</v>
      </c>
    </row>
    <row r="3802" spans="1:6">
      <c r="A3802">
        <v>3892</v>
      </c>
      <c r="B3802" s="38">
        <v>27830</v>
      </c>
      <c r="C3802" t="s">
        <v>4954</v>
      </c>
      <c r="D3802" s="2">
        <v>21543202.146690521</v>
      </c>
      <c r="E3802" s="2">
        <v>34469123.434704833</v>
      </c>
      <c r="F3802" s="2">
        <v>34469123.434704833</v>
      </c>
    </row>
    <row r="3803" spans="1:6">
      <c r="A3803">
        <v>3893</v>
      </c>
      <c r="B3803" s="38">
        <v>28846</v>
      </c>
      <c r="C3803" t="s">
        <v>4956</v>
      </c>
      <c r="D3803" s="2">
        <v>17788257.016248155</v>
      </c>
      <c r="E3803" s="2">
        <v>25259324.963072378</v>
      </c>
      <c r="F3803" s="2">
        <v>25259324.963072378</v>
      </c>
    </row>
    <row r="3804" spans="1:6">
      <c r="A3804">
        <v>3894</v>
      </c>
      <c r="B3804" s="38">
        <v>37008</v>
      </c>
      <c r="C3804" t="s">
        <v>4957</v>
      </c>
      <c r="D3804" s="2">
        <v>6807603.1656302996</v>
      </c>
      <c r="E3804" s="2">
        <v>9197440.8488581125</v>
      </c>
      <c r="F3804" s="2">
        <v>9197440.8488581125</v>
      </c>
    </row>
    <row r="3805" spans="1:6">
      <c r="A3805">
        <v>3895</v>
      </c>
      <c r="B3805" s="38">
        <v>32710</v>
      </c>
      <c r="C3805" t="s">
        <v>4959</v>
      </c>
      <c r="D3805" s="2">
        <v>9680586.8167202566</v>
      </c>
      <c r="E3805" s="2">
        <v>11920978.57653537</v>
      </c>
      <c r="F3805" s="2">
        <v>11920978.57653537</v>
      </c>
    </row>
    <row r="3806" spans="1:6">
      <c r="A3806">
        <v>3896</v>
      </c>
      <c r="B3806" s="38">
        <v>40326</v>
      </c>
      <c r="C3806" t="s">
        <v>4960</v>
      </c>
      <c r="D3806" s="2">
        <v>5519644.5104455994</v>
      </c>
      <c r="E3806" s="2">
        <v>6730193.0737562906</v>
      </c>
      <c r="F3806" s="2">
        <v>18231609.91556894</v>
      </c>
    </row>
    <row r="3807" spans="1:6">
      <c r="A3807">
        <v>3897</v>
      </c>
      <c r="B3807" s="38">
        <v>38723</v>
      </c>
      <c r="C3807" t="s">
        <v>4961</v>
      </c>
      <c r="D3807" s="2">
        <v>6072945.0327786179</v>
      </c>
      <c r="E3807" s="2">
        <v>7397055.9592334842</v>
      </c>
      <c r="F3807" s="2">
        <v>8004350.4625113467</v>
      </c>
    </row>
    <row r="3808" spans="1:6">
      <c r="A3808">
        <v>3898</v>
      </c>
      <c r="B3808" s="38">
        <v>36021</v>
      </c>
      <c r="C3808" t="s">
        <v>4962</v>
      </c>
      <c r="D3808" s="2">
        <v>7370042.8396572825</v>
      </c>
      <c r="E3808" s="2">
        <v>8111134.5493818847</v>
      </c>
      <c r="F3808" s="2">
        <v>8111134.5493818847</v>
      </c>
    </row>
    <row r="3809" spans="1:6">
      <c r="A3809">
        <v>3899</v>
      </c>
      <c r="B3809" s="38">
        <v>25351</v>
      </c>
      <c r="C3809" t="s">
        <v>4964</v>
      </c>
      <c r="D3809" s="2">
        <v>33084203.296703301</v>
      </c>
      <c r="E3809" s="2">
        <v>35211570.503406599</v>
      </c>
      <c r="F3809" s="2">
        <v>35211570.503406599</v>
      </c>
    </row>
    <row r="3810" spans="1:6">
      <c r="A3810">
        <v>3900</v>
      </c>
      <c r="B3810" s="38">
        <v>37085</v>
      </c>
      <c r="C3810" t="s">
        <v>4965</v>
      </c>
      <c r="D3810" s="2">
        <v>6784591.5492957756</v>
      </c>
      <c r="E3810" s="2">
        <v>7203481.7299774652</v>
      </c>
      <c r="F3810" s="2">
        <v>7430566.0798873249</v>
      </c>
    </row>
    <row r="3811" spans="1:6">
      <c r="A3811">
        <v>3901</v>
      </c>
      <c r="B3811" s="38">
        <v>38310</v>
      </c>
      <c r="C3811" t="s">
        <v>4966</v>
      </c>
      <c r="D3811" s="2">
        <v>6305052.3560209423</v>
      </c>
      <c r="E3811" s="2">
        <v>6572187.33626178</v>
      </c>
      <c r="F3811" s="2">
        <v>50833654.875528798</v>
      </c>
    </row>
    <row r="3812" spans="1:6">
      <c r="A3812">
        <v>3902</v>
      </c>
      <c r="B3812" s="38">
        <v>39976</v>
      </c>
      <c r="C3812" t="s">
        <v>4967</v>
      </c>
      <c r="D3812" s="2">
        <v>5583236.3590844395</v>
      </c>
      <c r="E3812" s="2">
        <v>5594584.8453079145</v>
      </c>
      <c r="F3812" s="2">
        <v>11921407.789167937</v>
      </c>
    </row>
    <row r="3813" spans="1:6">
      <c r="A3813">
        <v>3903</v>
      </c>
      <c r="B3813" s="38">
        <v>42258</v>
      </c>
      <c r="C3813" t="s">
        <v>4968</v>
      </c>
      <c r="D3813" s="2">
        <v>5061106.5582382483</v>
      </c>
      <c r="E3813" s="2">
        <v>4875001.5723213349</v>
      </c>
      <c r="F3813" s="2">
        <v>4875001.5723213349</v>
      </c>
    </row>
    <row r="3814" spans="1:6">
      <c r="A3814">
        <v>3904</v>
      </c>
      <c r="B3814" s="38">
        <v>38849</v>
      </c>
      <c r="C3814" t="s">
        <v>4969</v>
      </c>
      <c r="D3814" s="2">
        <v>5946987.6543209879</v>
      </c>
      <c r="E3814" s="2">
        <v>5161082.5312246913</v>
      </c>
      <c r="F3814" s="2">
        <v>5250896.3175753085</v>
      </c>
    </row>
    <row r="3815" spans="1:6">
      <c r="A3815">
        <v>3905</v>
      </c>
      <c r="B3815" s="38">
        <v>35713</v>
      </c>
      <c r="C3815" t="s">
        <v>4970</v>
      </c>
      <c r="D3815" s="2">
        <v>7452134.9009900996</v>
      </c>
      <c r="E3815" s="2">
        <v>6418817.4043378718</v>
      </c>
      <c r="F3815" s="2">
        <v>11850753.055018565</v>
      </c>
    </row>
    <row r="3816" spans="1:6">
      <c r="A3816">
        <v>3906</v>
      </c>
      <c r="B3816" s="38">
        <v>39666</v>
      </c>
      <c r="C3816" t="s">
        <v>4971</v>
      </c>
      <c r="D3816" s="2">
        <v>5496768.3923208229</v>
      </c>
      <c r="E3816" s="2">
        <v>4483831.6084596915</v>
      </c>
      <c r="F3816" s="2">
        <v>5294366.3865787862</v>
      </c>
    </row>
    <row r="3817" spans="1:6">
      <c r="A3817">
        <v>3907</v>
      </c>
      <c r="B3817" s="38">
        <v>40599</v>
      </c>
      <c r="C3817" t="s">
        <v>4972</v>
      </c>
      <c r="D3817" s="2">
        <v>5441554.5684992485</v>
      </c>
      <c r="E3817" s="2">
        <v>4303889.8431740245</v>
      </c>
      <c r="F3817" s="2">
        <v>50349099.163725838</v>
      </c>
    </row>
    <row r="3818" spans="1:6">
      <c r="A3818">
        <v>3908</v>
      </c>
      <c r="B3818" s="38">
        <v>30190</v>
      </c>
      <c r="C3818" t="s">
        <v>4974</v>
      </c>
      <c r="D3818" s="2">
        <v>12326151.484135108</v>
      </c>
      <c r="E3818" s="2">
        <v>9140045.9396008197</v>
      </c>
      <c r="F3818" s="2">
        <v>9140045.9396008197</v>
      </c>
    </row>
    <row r="3819" spans="1:6">
      <c r="A3819">
        <v>3909</v>
      </c>
      <c r="B3819" s="38">
        <v>42475</v>
      </c>
      <c r="C3819" t="s">
        <v>4975</v>
      </c>
      <c r="D3819" s="2">
        <v>5033269.1077944171</v>
      </c>
      <c r="E3819" s="2">
        <v>3241798.7739874027</v>
      </c>
      <c r="F3819" s="2">
        <v>3832837.445546913</v>
      </c>
    </row>
    <row r="3820" spans="1:6">
      <c r="A3820">
        <v>3910</v>
      </c>
      <c r="B3820" s="38">
        <v>34654</v>
      </c>
      <c r="C3820" t="s">
        <v>4977</v>
      </c>
      <c r="D3820" s="2">
        <v>8044522.3780895136</v>
      </c>
      <c r="E3820" s="2">
        <v>4900861.3985170349</v>
      </c>
      <c r="F3820" s="2">
        <v>8749415.6069472283</v>
      </c>
    </row>
    <row r="3821" spans="1:6">
      <c r="A3821">
        <v>3911</v>
      </c>
      <c r="B3821" s="38">
        <v>40676</v>
      </c>
      <c r="C3821" t="s">
        <v>4978</v>
      </c>
      <c r="D3821" s="2">
        <v>5329455.1344461953</v>
      </c>
      <c r="E3821" s="2">
        <v>2890836.0966481385</v>
      </c>
      <c r="F3821" s="2">
        <v>3006889.245764812</v>
      </c>
    </row>
    <row r="3822" spans="1:6">
      <c r="A3822">
        <v>3912</v>
      </c>
      <c r="B3822" s="38">
        <v>41922</v>
      </c>
      <c r="C3822" t="s">
        <v>4979</v>
      </c>
      <c r="D3822" s="2">
        <v>5072020.3173105679</v>
      </c>
      <c r="E3822" s="2">
        <v>2486148.1413198672</v>
      </c>
      <c r="F3822" s="2">
        <v>2827082.2462210394</v>
      </c>
    </row>
    <row r="3823" spans="1:6">
      <c r="A3823">
        <v>3913</v>
      </c>
      <c r="B3823" s="38">
        <v>40529</v>
      </c>
      <c r="C3823" t="s">
        <v>4980</v>
      </c>
      <c r="D3823" s="2">
        <v>5494436.0545490207</v>
      </c>
      <c r="E3823" s="2">
        <v>2449483.3285761862</v>
      </c>
      <c r="F3823" s="2">
        <v>6818632.5058605066</v>
      </c>
    </row>
    <row r="3824" spans="1:6">
      <c r="A3824">
        <v>3914</v>
      </c>
      <c r="B3824" s="38">
        <v>42300</v>
      </c>
      <c r="C3824" t="s">
        <v>6855</v>
      </c>
      <c r="D3824" s="2">
        <v>5063383.4795112638</v>
      </c>
      <c r="E3824" s="2">
        <v>2212334.0169358975</v>
      </c>
      <c r="F3824" s="2">
        <v>2398967.293960595</v>
      </c>
    </row>
    <row r="3825" spans="1:6">
      <c r="A3825">
        <v>3915</v>
      </c>
      <c r="B3825" s="38">
        <v>35825</v>
      </c>
      <c r="C3825" t="s">
        <v>4981</v>
      </c>
      <c r="D3825" s="2">
        <v>7452134.9009900996</v>
      </c>
      <c r="E3825" s="2">
        <v>3101120.9847091585</v>
      </c>
      <c r="F3825" s="2">
        <v>3101120.9847091585</v>
      </c>
    </row>
    <row r="3826" spans="1:6">
      <c r="A3826">
        <v>3916</v>
      </c>
      <c r="B3826" s="38">
        <v>38282</v>
      </c>
      <c r="C3826" t="s">
        <v>4982</v>
      </c>
      <c r="D3826" s="2">
        <v>6308355.1597695127</v>
      </c>
      <c r="E3826" s="2">
        <v>1365183.5700995286</v>
      </c>
      <c r="F3826" s="2">
        <v>10920263.664960712</v>
      </c>
    </row>
    <row r="3827" spans="1:6">
      <c r="A3827">
        <v>3917</v>
      </c>
      <c r="B3827" s="38">
        <v>33868</v>
      </c>
      <c r="C3827" t="s">
        <v>4984</v>
      </c>
      <c r="D3827" s="2">
        <v>8522753.0077848546</v>
      </c>
      <c r="E3827" s="2">
        <v>1791245.74970276</v>
      </c>
      <c r="F3827" s="2">
        <v>1791245.74970276</v>
      </c>
    </row>
    <row r="3828" spans="1:6">
      <c r="A3828">
        <v>3918</v>
      </c>
      <c r="B3828" s="38">
        <v>41894</v>
      </c>
      <c r="C3828" t="s">
        <v>4985</v>
      </c>
      <c r="D3828" s="2">
        <v>5059277.9932025671</v>
      </c>
      <c r="E3828" s="2">
        <v>861787.29480613885</v>
      </c>
      <c r="F3828" s="2">
        <v>861787.29480613885</v>
      </c>
    </row>
    <row r="3829" spans="1:6">
      <c r="A3829">
        <v>3919</v>
      </c>
      <c r="B3829" s="38">
        <v>37862</v>
      </c>
      <c r="C3829" t="s">
        <v>4986</v>
      </c>
      <c r="D3829" s="2">
        <v>6523645.7204767074</v>
      </c>
      <c r="E3829" s="2">
        <v>969280.67169014097</v>
      </c>
      <c r="F3829" s="2">
        <v>1166466.9966955581</v>
      </c>
    </row>
    <row r="3830" spans="1:6">
      <c r="A3830">
        <v>3920</v>
      </c>
      <c r="B3830" s="38">
        <v>38912</v>
      </c>
      <c r="C3830" t="s">
        <v>4987</v>
      </c>
      <c r="D3830" s="2">
        <v>5917764.1277641281</v>
      </c>
      <c r="E3830" s="2">
        <v>495540.54897788697</v>
      </c>
      <c r="F3830" s="2">
        <v>767158.82112530712</v>
      </c>
    </row>
    <row r="3831" spans="1:6">
      <c r="A3831">
        <v>3921</v>
      </c>
      <c r="B3831" s="38">
        <v>35116</v>
      </c>
      <c r="C3831" t="s">
        <v>4989</v>
      </c>
      <c r="D3831" s="2">
        <v>7774467.3983214973</v>
      </c>
      <c r="E3831" s="2">
        <v>633600.43424144608</v>
      </c>
      <c r="F3831" s="2">
        <v>633600.43424144608</v>
      </c>
    </row>
    <row r="3832" spans="1:6">
      <c r="A3832">
        <v>3922</v>
      </c>
      <c r="B3832" s="38">
        <v>41502</v>
      </c>
      <c r="C3832" t="s">
        <v>6856</v>
      </c>
      <c r="D3832" s="2">
        <v>5149138.2222279236</v>
      </c>
      <c r="E3832" s="2">
        <v>403291.83366897987</v>
      </c>
      <c r="F3832" s="2">
        <v>762566.77415906661</v>
      </c>
    </row>
    <row r="3833" spans="1:6">
      <c r="A3833">
        <v>3923</v>
      </c>
      <c r="B3833" s="38">
        <v>35447</v>
      </c>
      <c r="C3833" t="s">
        <v>4991</v>
      </c>
      <c r="D3833" s="2">
        <v>7569233.1866750475</v>
      </c>
      <c r="E3833" s="2">
        <v>535114.50936517911</v>
      </c>
      <c r="F3833" s="2">
        <v>535114.50936517911</v>
      </c>
    </row>
    <row r="3834" spans="1:6">
      <c r="A3834">
        <v>3924</v>
      </c>
      <c r="B3834" s="38">
        <v>41908</v>
      </c>
      <c r="C3834" t="s">
        <v>4992</v>
      </c>
      <c r="D3834" s="2">
        <v>5059277.9932025671</v>
      </c>
      <c r="E3834" s="2">
        <v>344952.70398813603</v>
      </c>
      <c r="F3834" s="2">
        <v>938065.01725405524</v>
      </c>
    </row>
    <row r="3835" spans="1:6">
      <c r="A3835">
        <v>3925</v>
      </c>
      <c r="B3835" s="38">
        <v>39297</v>
      </c>
      <c r="C3835" t="s">
        <v>4993</v>
      </c>
      <c r="D3835" s="2">
        <v>5792046.8263778333</v>
      </c>
      <c r="E3835" s="2">
        <v>278510.57164637814</v>
      </c>
      <c r="F3835" s="2">
        <v>1593037.6086707676</v>
      </c>
    </row>
    <row r="3836" spans="1:6">
      <c r="A3836">
        <v>3926</v>
      </c>
      <c r="B3836" s="38">
        <v>39563</v>
      </c>
      <c r="C3836" t="s">
        <v>4994</v>
      </c>
      <c r="D3836" s="2">
        <v>5605847.6047723005</v>
      </c>
      <c r="E3836" s="2">
        <v>256557.22148000912</v>
      </c>
      <c r="F3836" s="2">
        <v>256557.22148000912</v>
      </c>
    </row>
    <row r="3837" spans="1:6">
      <c r="A3837">
        <v>3927</v>
      </c>
      <c r="B3837" s="38">
        <v>40816</v>
      </c>
      <c r="C3837" t="s">
        <v>4995</v>
      </c>
      <c r="D3837" s="2">
        <v>5307727.5672245016</v>
      </c>
      <c r="E3837" s="2">
        <v>237614.22463847959</v>
      </c>
      <c r="F3837" s="2">
        <v>5813865.0372164361</v>
      </c>
    </row>
    <row r="3838" spans="1:6">
      <c r="A3838">
        <v>3928</v>
      </c>
      <c r="B3838" s="38">
        <v>35881</v>
      </c>
      <c r="C3838" t="s">
        <v>4996</v>
      </c>
      <c r="D3838" s="2">
        <v>7424568.4340320593</v>
      </c>
      <c r="E3838" s="2">
        <v>212748.03864981505</v>
      </c>
      <c r="F3838" s="2">
        <v>212748.03864981505</v>
      </c>
    </row>
    <row r="3839" spans="1:6">
      <c r="A3839">
        <v>3929</v>
      </c>
      <c r="B3839" s="38">
        <v>40431</v>
      </c>
      <c r="C3839" t="s">
        <v>4997</v>
      </c>
      <c r="D3839" s="2">
        <v>5513049.4096750123</v>
      </c>
      <c r="E3839" s="2">
        <v>140653.32697915667</v>
      </c>
      <c r="F3839" s="2">
        <v>311693.47969456005</v>
      </c>
    </row>
    <row r="3840" spans="1:6">
      <c r="A3840">
        <v>3930</v>
      </c>
      <c r="B3840" s="38">
        <v>37785</v>
      </c>
      <c r="C3840" t="s">
        <v>4998</v>
      </c>
      <c r="D3840" s="2">
        <v>6555606.9678824181</v>
      </c>
      <c r="E3840" s="2">
        <v>158666.66656505174</v>
      </c>
      <c r="F3840" s="2">
        <v>158666.66656505174</v>
      </c>
    </row>
    <row r="3841" spans="1:6">
      <c r="A3841">
        <v>3931</v>
      </c>
      <c r="B3841" s="38">
        <v>36315</v>
      </c>
      <c r="C3841" t="s">
        <v>4999</v>
      </c>
      <c r="D3841" s="2">
        <v>7245878.4596871249</v>
      </c>
      <c r="E3841" s="2">
        <v>143681.42232851987</v>
      </c>
      <c r="F3841" s="2">
        <v>143681.42232851987</v>
      </c>
    </row>
    <row r="3842" spans="1:6">
      <c r="A3842">
        <v>3932</v>
      </c>
      <c r="B3842" s="38">
        <v>38044</v>
      </c>
      <c r="C3842" t="s">
        <v>5000</v>
      </c>
      <c r="D3842" s="2">
        <v>6467588.6143931262</v>
      </c>
      <c r="E3842" s="2">
        <v>109603.63721267456</v>
      </c>
      <c r="F3842" s="2">
        <v>125160.77486573577</v>
      </c>
    </row>
    <row r="3843" spans="1:6">
      <c r="A3843">
        <v>3933</v>
      </c>
      <c r="B3843" s="38">
        <v>39598</v>
      </c>
      <c r="C3843" t="s">
        <v>5001</v>
      </c>
      <c r="D3843" s="2">
        <v>5559035.5995420804</v>
      </c>
      <c r="E3843" s="2">
        <v>75052.539629417632</v>
      </c>
      <c r="F3843" s="2">
        <v>75052.539629417632</v>
      </c>
    </row>
    <row r="3844" spans="1:6">
      <c r="A3844">
        <v>3934</v>
      </c>
      <c r="B3844" s="38">
        <v>39402</v>
      </c>
      <c r="C3844" t="s">
        <v>5002</v>
      </c>
      <c r="D3844" s="2">
        <v>5729765.864009859</v>
      </c>
      <c r="E3844" s="2">
        <v>74931.586063175331</v>
      </c>
      <c r="F3844" s="2">
        <v>987038.11656365835</v>
      </c>
    </row>
    <row r="3845" spans="1:6">
      <c r="A3845">
        <v>3935</v>
      </c>
      <c r="B3845" s="38">
        <v>41929</v>
      </c>
      <c r="C3845" t="s">
        <v>5003</v>
      </c>
      <c r="D3845" s="2">
        <v>5072020.3173105679</v>
      </c>
      <c r="E3845" s="2">
        <v>56807.641957941829</v>
      </c>
      <c r="F3845" s="2">
        <v>56807.641957941829</v>
      </c>
    </row>
    <row r="3846" spans="1:6">
      <c r="A3846">
        <v>3936</v>
      </c>
      <c r="B3846" s="38">
        <v>38380</v>
      </c>
      <c r="C3846" t="s">
        <v>5004</v>
      </c>
      <c r="D3846" s="2">
        <v>6314971.1588883074</v>
      </c>
      <c r="E3846" s="2">
        <v>21054.113843733616</v>
      </c>
      <c r="F3846" s="2">
        <v>105278.14718405875</v>
      </c>
    </row>
    <row r="3847" spans="1:6">
      <c r="A3847">
        <v>3937</v>
      </c>
      <c r="B3847" s="38">
        <v>40039</v>
      </c>
      <c r="C3847" t="s">
        <v>5005</v>
      </c>
      <c r="D3847" s="2">
        <v>5579588.943354615</v>
      </c>
      <c r="E3847" s="2">
        <v>9258.7698926026478</v>
      </c>
      <c r="F3847" s="2">
        <v>9258.7698926026478</v>
      </c>
    </row>
    <row r="3848" spans="1:6">
      <c r="A3848">
        <v>3938</v>
      </c>
      <c r="B3848" s="38">
        <v>42139</v>
      </c>
      <c r="C3848" t="s">
        <v>5006</v>
      </c>
      <c r="D3848" s="2">
        <v>5064086.1209814772</v>
      </c>
      <c r="E3848" s="2">
        <v>7652.8469460272081</v>
      </c>
      <c r="F3848" s="2">
        <v>7652.8469460272081</v>
      </c>
    </row>
    <row r="3849" spans="1:6">
      <c r="A3849">
        <v>3939</v>
      </c>
      <c r="B3849" s="38">
        <v>41208</v>
      </c>
      <c r="C3849" t="s">
        <v>5007</v>
      </c>
      <c r="D3849" s="2">
        <v>5206124.0635145707</v>
      </c>
      <c r="E3849" s="2">
        <v>0</v>
      </c>
      <c r="F3849" s="2">
        <v>9485138.4301240295</v>
      </c>
    </row>
    <row r="3850" spans="1:6">
      <c r="A3850">
        <v>3940</v>
      </c>
      <c r="B3850" s="38">
        <v>40001</v>
      </c>
      <c r="C3850" t="s">
        <v>5008</v>
      </c>
      <c r="D3850" s="2">
        <v>5592103.1246662419</v>
      </c>
      <c r="E3850" s="2">
        <v>0</v>
      </c>
      <c r="F3850" s="2">
        <v>5109232.8487956868</v>
      </c>
    </row>
    <row r="3851" spans="1:6">
      <c r="A3851">
        <v>3941</v>
      </c>
      <c r="B3851" s="38">
        <v>39813</v>
      </c>
      <c r="C3851" t="s">
        <v>5009</v>
      </c>
      <c r="D3851" s="2">
        <v>5728375.8585916245</v>
      </c>
      <c r="E3851" s="2">
        <v>0</v>
      </c>
      <c r="F3851" s="2">
        <v>1724195.3064292101</v>
      </c>
    </row>
    <row r="3852" spans="1:6">
      <c r="A3852">
        <v>3957</v>
      </c>
      <c r="B3852" s="38">
        <v>39689</v>
      </c>
      <c r="C3852" t="s">
        <v>5032</v>
      </c>
      <c r="D3852" s="2">
        <v>5386833.0244744066</v>
      </c>
      <c r="E3852" s="2">
        <v>678551.87225107942</v>
      </c>
      <c r="F3852" s="2">
        <v>7887845.0533215264</v>
      </c>
    </row>
    <row r="3853" spans="1:6">
      <c r="A3853">
        <v>3958</v>
      </c>
      <c r="B3853" s="38">
        <v>40410</v>
      </c>
      <c r="C3853" t="s">
        <v>5033</v>
      </c>
      <c r="D3853" s="2">
        <v>5405931.4192531789</v>
      </c>
      <c r="E3853" s="2">
        <v>305491.39100461727</v>
      </c>
      <c r="F3853" s="2">
        <v>25758125.760640737</v>
      </c>
    </row>
    <row r="3854" spans="1:6">
      <c r="A3854">
        <v>3959</v>
      </c>
      <c r="B3854" s="38">
        <v>41138</v>
      </c>
      <c r="C3854" t="s">
        <v>5034</v>
      </c>
      <c r="D3854" s="2">
        <v>5122774.6452584658</v>
      </c>
      <c r="E3854" s="2">
        <v>100294.5183762409</v>
      </c>
      <c r="F3854" s="2">
        <v>7239129.8070266834</v>
      </c>
    </row>
    <row r="3855" spans="1:6">
      <c r="A3855">
        <v>3960</v>
      </c>
      <c r="B3855" s="38">
        <v>39465</v>
      </c>
      <c r="C3855" t="s">
        <v>5035</v>
      </c>
      <c r="D3855" s="2">
        <v>5591148.8535152543</v>
      </c>
      <c r="E3855" s="2">
        <v>17341.689852188741</v>
      </c>
      <c r="F3855" s="2">
        <v>17341.689852188741</v>
      </c>
    </row>
    <row r="3856" spans="1:6">
      <c r="A3856">
        <v>3961</v>
      </c>
      <c r="B3856" s="38">
        <v>35389</v>
      </c>
      <c r="C3856" t="s">
        <v>5037</v>
      </c>
      <c r="D3856" s="2">
        <v>7340412.7952711228</v>
      </c>
      <c r="E3856" s="2">
        <v>37168835.875460282</v>
      </c>
      <c r="F3856" s="2">
        <v>51898810.056746535</v>
      </c>
    </row>
    <row r="3857" spans="1:6">
      <c r="A3857">
        <v>3962</v>
      </c>
      <c r="B3857" s="38">
        <v>38723</v>
      </c>
      <c r="C3857" t="s">
        <v>5038</v>
      </c>
      <c r="D3857" s="2">
        <v>5830027.2314674733</v>
      </c>
      <c r="E3857" s="2">
        <v>57482213.824856281</v>
      </c>
      <c r="F3857" s="2">
        <v>99889148.092939988</v>
      </c>
    </row>
    <row r="3858" spans="1:6">
      <c r="A3858">
        <v>3963</v>
      </c>
      <c r="B3858" s="38">
        <v>41474</v>
      </c>
      <c r="C3858" t="s">
        <v>5039</v>
      </c>
      <c r="D3858" s="2">
        <v>4949118.9917635582</v>
      </c>
      <c r="E3858" s="2">
        <v>799951.87930015929</v>
      </c>
      <c r="F3858" s="2">
        <v>4634190.0532543371</v>
      </c>
    </row>
    <row r="3859" spans="1:6">
      <c r="A3859">
        <v>3964</v>
      </c>
      <c r="B3859" s="38">
        <v>40816</v>
      </c>
      <c r="C3859" t="s">
        <v>5040</v>
      </c>
      <c r="D3859" s="2">
        <v>5042341.1888632765</v>
      </c>
      <c r="E3859" s="2">
        <v>1835362.3001071007</v>
      </c>
      <c r="F3859" s="2">
        <v>5278021.2775762593</v>
      </c>
    </row>
    <row r="3860" spans="1:6">
      <c r="A3860">
        <v>3965</v>
      </c>
      <c r="B3860" s="38">
        <v>38744</v>
      </c>
      <c r="C3860" t="s">
        <v>5041</v>
      </c>
      <c r="D3860" s="2">
        <v>5769297.7811396876</v>
      </c>
      <c r="E3860" s="2">
        <v>1522381.6504740294</v>
      </c>
      <c r="F3860" s="2">
        <v>3718783.680479072</v>
      </c>
    </row>
    <row r="3861" spans="1:6">
      <c r="A3861">
        <v>3966</v>
      </c>
      <c r="B3861" s="38">
        <v>31646</v>
      </c>
      <c r="C3861" t="s">
        <v>5043</v>
      </c>
      <c r="D3861" s="2">
        <v>10319134.913400183</v>
      </c>
      <c r="E3861" s="2">
        <v>17621288.50333637</v>
      </c>
      <c r="F3861" s="2">
        <v>17621288.50333637</v>
      </c>
    </row>
    <row r="3862" spans="1:6">
      <c r="A3862">
        <v>3967</v>
      </c>
      <c r="B3862" s="38">
        <v>32255</v>
      </c>
      <c r="C3862" t="s">
        <v>5045</v>
      </c>
      <c r="D3862" s="2">
        <v>9667029.0350128114</v>
      </c>
      <c r="E3862" s="2">
        <v>3507154.9407941932</v>
      </c>
      <c r="F3862" s="2">
        <v>3507154.9407941932</v>
      </c>
    </row>
    <row r="3863" spans="1:6">
      <c r="A3863">
        <v>3968</v>
      </c>
      <c r="B3863" s="38">
        <v>39003</v>
      </c>
      <c r="C3863" t="s">
        <v>5046</v>
      </c>
      <c r="D3863" s="2">
        <v>5609559.4648166504</v>
      </c>
      <c r="E3863" s="2">
        <v>286400.23580773047</v>
      </c>
      <c r="F3863" s="2">
        <v>286400.23580773047</v>
      </c>
    </row>
    <row r="3864" spans="1:6">
      <c r="A3864">
        <v>3971</v>
      </c>
      <c r="B3864" s="38">
        <v>26807</v>
      </c>
      <c r="C3864" t="s">
        <v>5050</v>
      </c>
      <c r="D3864" s="2">
        <v>25450223.277881552</v>
      </c>
      <c r="E3864" s="2">
        <v>43891207.289293855</v>
      </c>
      <c r="F3864" s="2">
        <v>60350410.022779047</v>
      </c>
    </row>
    <row r="3865" spans="1:6">
      <c r="A3865">
        <v>3972</v>
      </c>
      <c r="B3865" s="38">
        <v>38184</v>
      </c>
      <c r="C3865" t="s">
        <v>5051</v>
      </c>
      <c r="D3865" s="2">
        <v>5849650.4751847945</v>
      </c>
      <c r="E3865" s="2">
        <v>4424500.1299155233</v>
      </c>
      <c r="F3865" s="2">
        <v>4424500.1299155233</v>
      </c>
    </row>
    <row r="3866" spans="1:6">
      <c r="A3866">
        <v>3973</v>
      </c>
      <c r="B3866" s="38">
        <v>41166</v>
      </c>
      <c r="C3866" t="s">
        <v>5052</v>
      </c>
      <c r="D3866" s="2">
        <v>4787771.3293029163</v>
      </c>
      <c r="E3866" s="2">
        <v>2919368.5477189538</v>
      </c>
      <c r="F3866" s="2">
        <v>38252194.628304236</v>
      </c>
    </row>
    <row r="3867" spans="1:6">
      <c r="A3867">
        <v>3974</v>
      </c>
      <c r="B3867" s="38">
        <v>38415</v>
      </c>
      <c r="C3867" t="s">
        <v>5053</v>
      </c>
      <c r="D3867" s="2">
        <v>5731628.5566476975</v>
      </c>
      <c r="E3867" s="2">
        <v>1670758.5102069322</v>
      </c>
      <c r="F3867" s="2">
        <v>3861833.0147801344</v>
      </c>
    </row>
    <row r="3868" spans="1:6">
      <c r="A3868">
        <v>3975</v>
      </c>
      <c r="B3868" s="38">
        <v>40718</v>
      </c>
      <c r="C3868" t="s">
        <v>5054</v>
      </c>
      <c r="D3868" s="2">
        <v>4908355.4106378639</v>
      </c>
      <c r="E3868" s="2">
        <v>548708.25245656155</v>
      </c>
      <c r="F3868" s="2">
        <v>9882558.5431770049</v>
      </c>
    </row>
    <row r="3869" spans="1:6">
      <c r="A3869">
        <v>3976</v>
      </c>
      <c r="B3869" s="38">
        <v>39596</v>
      </c>
      <c r="C3869" t="s">
        <v>5056</v>
      </c>
      <c r="D3869" s="2">
        <v>5114312.7515787138</v>
      </c>
      <c r="E3869" s="2">
        <v>482987.91360925441</v>
      </c>
      <c r="F3869" s="2">
        <v>1077124.296802873</v>
      </c>
    </row>
    <row r="3870" spans="1:6">
      <c r="A3870">
        <v>3977</v>
      </c>
      <c r="B3870" s="38">
        <v>39374</v>
      </c>
      <c r="C3870" t="s">
        <v>5057</v>
      </c>
      <c r="D3870" s="2">
        <v>5302694.6050465209</v>
      </c>
      <c r="E3870" s="2">
        <v>839.20905923344947</v>
      </c>
      <c r="F3870" s="2">
        <v>843551.50501110381</v>
      </c>
    </row>
    <row r="3871" spans="1:6">
      <c r="A3871">
        <v>3978</v>
      </c>
      <c r="B3871" s="38">
        <v>30764</v>
      </c>
      <c r="C3871" t="s">
        <v>5059</v>
      </c>
      <c r="D3871" s="2">
        <v>10563728.070175441</v>
      </c>
      <c r="E3871" s="2">
        <v>190614007.95888892</v>
      </c>
      <c r="F3871" s="2">
        <v>190614007.95888892</v>
      </c>
    </row>
    <row r="3872" spans="1:6">
      <c r="A3872">
        <v>3979</v>
      </c>
      <c r="B3872" s="38">
        <v>34402</v>
      </c>
      <c r="C3872" t="s">
        <v>5060</v>
      </c>
      <c r="D3872" s="2">
        <v>7363033.2880434785</v>
      </c>
      <c r="E3872" s="2">
        <v>86230662.294130445</v>
      </c>
      <c r="F3872" s="2">
        <v>397433317.15405571</v>
      </c>
    </row>
    <row r="3873" spans="1:6">
      <c r="A3873">
        <v>3980</v>
      </c>
      <c r="B3873" s="38">
        <v>29392</v>
      </c>
      <c r="C3873" t="s">
        <v>5061</v>
      </c>
      <c r="D3873" s="2">
        <v>13105665.054413542</v>
      </c>
      <c r="E3873" s="2">
        <v>139571823.42363966</v>
      </c>
      <c r="F3873" s="2">
        <v>139571823.42363966</v>
      </c>
    </row>
    <row r="3874" spans="1:6">
      <c r="A3874">
        <v>3981</v>
      </c>
      <c r="B3874" s="38">
        <v>30176</v>
      </c>
      <c r="C3874" t="s">
        <v>5063</v>
      </c>
      <c r="D3874" s="2">
        <v>11093536.335721597</v>
      </c>
      <c r="E3874" s="2">
        <v>66790188.604298882</v>
      </c>
      <c r="F3874" s="2">
        <v>66790188.604298882</v>
      </c>
    </row>
    <row r="3875" spans="1:6">
      <c r="A3875">
        <v>3982</v>
      </c>
      <c r="B3875" s="38">
        <v>35336</v>
      </c>
      <c r="C3875" t="s">
        <v>5065</v>
      </c>
      <c r="D3875" s="2">
        <v>6868431.558935361</v>
      </c>
      <c r="E3875" s="2">
        <v>20479055.957389101</v>
      </c>
      <c r="F3875" s="2">
        <v>20479055.957389101</v>
      </c>
    </row>
    <row r="3876" spans="1:6">
      <c r="A3876">
        <v>3983</v>
      </c>
      <c r="B3876" s="38">
        <v>37609</v>
      </c>
      <c r="C3876" t="s">
        <v>5066</v>
      </c>
      <c r="D3876" s="2">
        <v>5991368.1592039801</v>
      </c>
      <c r="E3876" s="2">
        <v>17421027.968684357</v>
      </c>
      <c r="F3876" s="2">
        <v>33744037.866058595</v>
      </c>
    </row>
    <row r="3877" spans="1:6">
      <c r="A3877">
        <v>3984</v>
      </c>
      <c r="B3877" s="38">
        <v>20455</v>
      </c>
      <c r="C3877" t="s">
        <v>5067</v>
      </c>
      <c r="D3877" s="2">
        <v>40441735.07462687</v>
      </c>
      <c r="E3877" s="2">
        <v>93465343.283582091</v>
      </c>
      <c r="F3877" s="2">
        <v>93465343.283582091</v>
      </c>
    </row>
    <row r="3878" spans="1:6">
      <c r="A3878">
        <v>3985</v>
      </c>
      <c r="B3878" s="38">
        <v>35342</v>
      </c>
      <c r="C3878" t="s">
        <v>5068</v>
      </c>
      <c r="D3878" s="2">
        <v>6846737.2078332277</v>
      </c>
      <c r="E3878" s="2">
        <v>5785127.7813013261</v>
      </c>
      <c r="F3878" s="2">
        <v>10667698.884403031</v>
      </c>
    </row>
    <row r="3879" spans="1:6">
      <c r="A3879">
        <v>3986</v>
      </c>
      <c r="B3879" s="38">
        <v>36805</v>
      </c>
      <c r="C3879" t="s">
        <v>5069</v>
      </c>
      <c r="D3879" s="2">
        <v>6228956.8965517245</v>
      </c>
      <c r="E3879" s="2">
        <v>5032280.1502643684</v>
      </c>
      <c r="F3879" s="2">
        <v>10227750.665942529</v>
      </c>
    </row>
    <row r="3880" spans="1:6">
      <c r="A3880">
        <v>3987</v>
      </c>
      <c r="B3880" s="38">
        <v>22714</v>
      </c>
      <c r="C3880" t="s">
        <v>5070</v>
      </c>
      <c r="D3880" s="2">
        <v>36007923.588039868</v>
      </c>
      <c r="E3880" s="2">
        <v>28006162.790697675</v>
      </c>
      <c r="F3880" s="2">
        <v>28006162.790697675</v>
      </c>
    </row>
    <row r="3881" spans="1:6">
      <c r="A3881">
        <v>3988</v>
      </c>
      <c r="B3881" s="38">
        <v>39745</v>
      </c>
      <c r="C3881" t="s">
        <v>5071</v>
      </c>
      <c r="D3881" s="2">
        <v>5004495.0201548664</v>
      </c>
      <c r="E3881" s="2">
        <v>2359991.9588545198</v>
      </c>
      <c r="F3881" s="2">
        <v>13620769.683875643</v>
      </c>
    </row>
    <row r="3882" spans="1:6">
      <c r="A3882">
        <v>3989</v>
      </c>
      <c r="B3882" s="38">
        <v>36203</v>
      </c>
      <c r="C3882" t="s">
        <v>5072</v>
      </c>
      <c r="D3882" s="2">
        <v>6588683.8905775072</v>
      </c>
      <c r="E3882" s="2">
        <v>2470479.734243161</v>
      </c>
      <c r="F3882" s="2">
        <v>7947983.5508267479</v>
      </c>
    </row>
    <row r="3883" spans="1:6">
      <c r="A3883">
        <v>3990</v>
      </c>
      <c r="B3883" s="38">
        <v>31525</v>
      </c>
      <c r="C3883" t="s">
        <v>5074</v>
      </c>
      <c r="D3883" s="2">
        <v>9980096.6850828733</v>
      </c>
      <c r="E3883" s="2">
        <v>3326698.8950276244</v>
      </c>
      <c r="F3883" s="2">
        <v>3326698.8950276244</v>
      </c>
    </row>
    <row r="3884" spans="1:6">
      <c r="A3884">
        <v>3991</v>
      </c>
      <c r="B3884" s="38">
        <v>40788</v>
      </c>
      <c r="C3884" t="s">
        <v>5075</v>
      </c>
      <c r="D3884" s="2">
        <v>4776954.8105020514</v>
      </c>
      <c r="E3884" s="2">
        <v>1486934.4008656214</v>
      </c>
      <c r="F3884" s="2">
        <v>9904713.2591046728</v>
      </c>
    </row>
    <row r="3885" spans="1:6">
      <c r="A3885">
        <v>3992</v>
      </c>
      <c r="B3885" s="38">
        <v>37190</v>
      </c>
      <c r="C3885" t="s">
        <v>5076</v>
      </c>
      <c r="D3885" s="2">
        <v>6099259.9887450766</v>
      </c>
      <c r="E3885" s="2">
        <v>1722054.2220934159</v>
      </c>
      <c r="F3885" s="2">
        <v>9896243.1526674181</v>
      </c>
    </row>
    <row r="3886" spans="1:6">
      <c r="A3886">
        <v>3993</v>
      </c>
      <c r="B3886" s="38">
        <v>35881</v>
      </c>
      <c r="C3886" t="s">
        <v>5077</v>
      </c>
      <c r="D3886" s="2">
        <v>6682111.5906288531</v>
      </c>
      <c r="E3886" s="2">
        <v>1059356.7280456228</v>
      </c>
      <c r="F3886" s="2">
        <v>1059356.7280456228</v>
      </c>
    </row>
    <row r="3887" spans="1:6">
      <c r="A3887">
        <v>3994</v>
      </c>
      <c r="B3887" s="38">
        <v>40774</v>
      </c>
      <c r="C3887" t="s">
        <v>5078</v>
      </c>
      <c r="D3887" s="2">
        <v>4784208.4354101839</v>
      </c>
      <c r="E3887" s="2">
        <v>752593.19740007503</v>
      </c>
      <c r="F3887" s="2">
        <v>2556509.8195369574</v>
      </c>
    </row>
    <row r="3888" spans="1:6">
      <c r="A3888">
        <v>3995</v>
      </c>
      <c r="B3888" s="38">
        <v>37694</v>
      </c>
      <c r="C3888" t="s">
        <v>5079</v>
      </c>
      <c r="D3888" s="2">
        <v>5884030.9446254084</v>
      </c>
      <c r="E3888" s="2">
        <v>536415.71972312708</v>
      </c>
      <c r="F3888" s="2">
        <v>1337177.4136644953</v>
      </c>
    </row>
    <row r="3889" spans="1:6">
      <c r="A3889">
        <v>3996</v>
      </c>
      <c r="B3889" s="38">
        <v>40382</v>
      </c>
      <c r="C3889" t="s">
        <v>5080</v>
      </c>
      <c r="D3889" s="2">
        <v>4971485.38376504</v>
      </c>
      <c r="E3889" s="2">
        <v>310935.47706767096</v>
      </c>
      <c r="F3889" s="2">
        <v>310935.47706767096</v>
      </c>
    </row>
    <row r="3890" spans="1:6">
      <c r="A3890">
        <v>3997</v>
      </c>
      <c r="B3890" s="38">
        <v>38841</v>
      </c>
      <c r="C3890" t="s">
        <v>5081</v>
      </c>
      <c r="D3890" s="2">
        <v>5352288.888888889</v>
      </c>
      <c r="E3890" s="2">
        <v>251756.2071654321</v>
      </c>
      <c r="F3890" s="2">
        <v>27917385.412162963</v>
      </c>
    </row>
    <row r="3891" spans="1:6">
      <c r="A3891">
        <v>3998</v>
      </c>
      <c r="B3891" s="38">
        <v>40823</v>
      </c>
      <c r="C3891" t="s">
        <v>5082</v>
      </c>
      <c r="D3891" s="2">
        <v>4786828.5185561413</v>
      </c>
      <c r="E3891" s="2">
        <v>213341.50089435166</v>
      </c>
      <c r="F3891" s="2">
        <v>1294897.7474306712</v>
      </c>
    </row>
    <row r="3892" spans="1:6">
      <c r="A3892">
        <v>3999</v>
      </c>
      <c r="B3892" s="38">
        <v>42132</v>
      </c>
      <c r="C3892" t="s">
        <v>5083</v>
      </c>
      <c r="D3892" s="2">
        <v>4557677.5088833291</v>
      </c>
      <c r="E3892" s="2">
        <v>189510.25645381722</v>
      </c>
      <c r="F3892" s="2">
        <v>605653.55907991843</v>
      </c>
    </row>
    <row r="3893" spans="1:6">
      <c r="A3893">
        <v>4000</v>
      </c>
      <c r="B3893" s="38">
        <v>37729</v>
      </c>
      <c r="C3893" t="s">
        <v>5084</v>
      </c>
      <c r="D3893" s="2">
        <v>5896836.2350380849</v>
      </c>
      <c r="E3893" s="2">
        <v>238042.17472796518</v>
      </c>
      <c r="F3893" s="2">
        <v>5971505.9066702938</v>
      </c>
    </row>
    <row r="3894" spans="1:6">
      <c r="A3894">
        <v>4001</v>
      </c>
      <c r="B3894" s="38">
        <v>40277</v>
      </c>
      <c r="C3894" t="s">
        <v>5085</v>
      </c>
      <c r="D3894" s="2">
        <v>4971530.991839787</v>
      </c>
      <c r="E3894" s="2">
        <v>119975.19546440744</v>
      </c>
      <c r="F3894" s="2">
        <v>2741992.6793159917</v>
      </c>
    </row>
    <row r="3895" spans="1:6">
      <c r="A3895">
        <v>4002</v>
      </c>
      <c r="B3895" s="38">
        <v>37309</v>
      </c>
      <c r="C3895" t="s">
        <v>5086</v>
      </c>
      <c r="D3895" s="2">
        <v>6095829.5838020248</v>
      </c>
      <c r="E3895" s="2">
        <v>125605.24588863892</v>
      </c>
      <c r="F3895" s="2">
        <v>125605.24588863892</v>
      </c>
    </row>
    <row r="3896" spans="1:6">
      <c r="A3896">
        <v>4003</v>
      </c>
      <c r="B3896" s="38">
        <v>39325</v>
      </c>
      <c r="C3896" t="s">
        <v>5087</v>
      </c>
      <c r="D3896" s="2">
        <v>5212842.1437400505</v>
      </c>
      <c r="E3896" s="2">
        <v>60187.475391622618</v>
      </c>
      <c r="F3896" s="2">
        <v>60187.475391622618</v>
      </c>
    </row>
    <row r="3897" spans="1:6">
      <c r="A3897">
        <v>4004</v>
      </c>
      <c r="B3897" s="38">
        <v>40382</v>
      </c>
      <c r="C3897" t="s">
        <v>5088</v>
      </c>
      <c r="D3897" s="2">
        <v>4971485.38376504</v>
      </c>
      <c r="E3897" s="2">
        <v>36414.473274284326</v>
      </c>
      <c r="F3897" s="2">
        <v>36414.473274284326</v>
      </c>
    </row>
    <row r="3898" spans="1:6">
      <c r="A3898">
        <v>4005</v>
      </c>
      <c r="B3898" s="38">
        <v>41334</v>
      </c>
      <c r="C3898" t="s">
        <v>5089</v>
      </c>
      <c r="D3898" s="2">
        <v>4656203.6834168918</v>
      </c>
      <c r="E3898" s="2">
        <v>27259.485786581779</v>
      </c>
      <c r="F3898" s="2">
        <v>8110491.1629140843</v>
      </c>
    </row>
    <row r="3899" spans="1:6">
      <c r="A3899">
        <v>4006</v>
      </c>
      <c r="B3899" s="38">
        <v>41886</v>
      </c>
      <c r="C3899" t="s">
        <v>5090</v>
      </c>
      <c r="D3899" s="2">
        <v>4553350.1938823098</v>
      </c>
      <c r="E3899" s="2">
        <v>11913.587818393404</v>
      </c>
      <c r="F3899" s="2">
        <v>11913.587818393404</v>
      </c>
    </row>
    <row r="3900" spans="1:6">
      <c r="A3900">
        <v>4010</v>
      </c>
      <c r="B3900" s="38">
        <v>27717</v>
      </c>
      <c r="C3900" t="s">
        <v>5097</v>
      </c>
      <c r="D3900" s="2">
        <v>19163710.669077758</v>
      </c>
      <c r="E3900" s="2">
        <v>474655823.28345394</v>
      </c>
      <c r="F3900" s="2">
        <v>474655823.28345394</v>
      </c>
    </row>
    <row r="3901" spans="1:6">
      <c r="A3901">
        <v>4011</v>
      </c>
      <c r="B3901" s="38">
        <v>27936</v>
      </c>
      <c r="C3901" t="s">
        <v>5099</v>
      </c>
      <c r="D3901" s="2">
        <v>18657626.760563385</v>
      </c>
      <c r="E3901" s="2">
        <v>153271110.52526411</v>
      </c>
      <c r="F3901" s="2">
        <v>153271110.52526411</v>
      </c>
    </row>
    <row r="3902" spans="1:6">
      <c r="A3902">
        <v>4014</v>
      </c>
      <c r="B3902" s="38">
        <v>41796</v>
      </c>
      <c r="C3902" t="s">
        <v>5103</v>
      </c>
      <c r="D3902" s="2">
        <v>4403260.6754509266</v>
      </c>
      <c r="E3902" s="2">
        <v>0</v>
      </c>
      <c r="F3902" s="2">
        <v>1212637.2496779852</v>
      </c>
    </row>
    <row r="3903" spans="1:6">
      <c r="A3903">
        <v>4015</v>
      </c>
      <c r="B3903" s="38">
        <v>37778</v>
      </c>
      <c r="C3903" t="s">
        <v>5104</v>
      </c>
      <c r="D3903" s="2">
        <v>5637821.9923788793</v>
      </c>
      <c r="E3903" s="2">
        <v>27244664.643973876</v>
      </c>
      <c r="F3903" s="2">
        <v>51624880.423516609</v>
      </c>
    </row>
    <row r="3904" spans="1:6">
      <c r="A3904">
        <v>4016</v>
      </c>
      <c r="B3904" s="38">
        <v>37055</v>
      </c>
      <c r="C3904" t="s">
        <v>5106</v>
      </c>
      <c r="D3904" s="2">
        <v>5818358.9887640448</v>
      </c>
      <c r="E3904" s="2">
        <v>9398755.2009438202</v>
      </c>
      <c r="F3904" s="2">
        <v>13745338.633792136</v>
      </c>
    </row>
    <row r="3905" spans="1:6">
      <c r="A3905">
        <v>4017</v>
      </c>
      <c r="B3905" s="38">
        <v>40151</v>
      </c>
      <c r="C3905" t="s">
        <v>5107</v>
      </c>
      <c r="D3905" s="2">
        <v>4795891.1594867306</v>
      </c>
      <c r="E3905" s="2">
        <v>222203.67533074939</v>
      </c>
      <c r="F3905" s="2">
        <v>10920447.15903292</v>
      </c>
    </row>
    <row r="3906" spans="1:6">
      <c r="A3906">
        <v>4018</v>
      </c>
      <c r="B3906" s="38">
        <v>41101</v>
      </c>
      <c r="C3906" t="s">
        <v>5108</v>
      </c>
      <c r="D3906" s="2">
        <v>4520514.2642642641</v>
      </c>
      <c r="E3906" s="2">
        <v>198555.70443990501</v>
      </c>
      <c r="F3906" s="2">
        <v>10736119.403236084</v>
      </c>
    </row>
    <row r="3907" spans="1:6">
      <c r="A3907">
        <v>4019</v>
      </c>
      <c r="B3907" s="38">
        <v>33165</v>
      </c>
      <c r="C3907" t="s">
        <v>7004</v>
      </c>
      <c r="D3907" s="2">
        <v>7577397.752808989</v>
      </c>
      <c r="E3907" s="2">
        <v>10527616.072591759</v>
      </c>
      <c r="F3907" s="2">
        <v>10527616.072591759</v>
      </c>
    </row>
    <row r="3908" spans="1:6">
      <c r="A3908">
        <v>4020</v>
      </c>
      <c r="B3908" s="38">
        <v>38765</v>
      </c>
      <c r="C3908" t="s">
        <v>5110</v>
      </c>
      <c r="D3908" s="2">
        <v>5091004.5294413697</v>
      </c>
      <c r="E3908" s="2">
        <v>1820868.0743029695</v>
      </c>
      <c r="F3908" s="2">
        <v>41108094.269380979</v>
      </c>
    </row>
    <row r="3909" spans="1:6">
      <c r="A3909">
        <v>4021</v>
      </c>
      <c r="B3909" s="38">
        <v>40403</v>
      </c>
      <c r="C3909" t="s">
        <v>5111</v>
      </c>
      <c r="D3909" s="2">
        <v>4633655.5022170106</v>
      </c>
      <c r="E3909" s="2">
        <v>1151837.3944950346</v>
      </c>
      <c r="F3909" s="2">
        <v>8912817.6032421496</v>
      </c>
    </row>
    <row r="3910" spans="1:6">
      <c r="A3910">
        <v>4022</v>
      </c>
      <c r="B3910" s="38">
        <v>40326</v>
      </c>
      <c r="C3910" t="s">
        <v>5112</v>
      </c>
      <c r="D3910" s="2">
        <v>4636501.3887743037</v>
      </c>
      <c r="E3910" s="2">
        <v>112313.72649854705</v>
      </c>
      <c r="F3910" s="2">
        <v>112313.72649854705</v>
      </c>
    </row>
    <row r="3911" spans="1:6">
      <c r="A3911">
        <v>4023</v>
      </c>
      <c r="B3911" s="38">
        <v>40837</v>
      </c>
      <c r="C3911" t="s">
        <v>5113</v>
      </c>
      <c r="D3911" s="2">
        <v>4467706.6173190651</v>
      </c>
      <c r="E3911" s="2">
        <v>0</v>
      </c>
      <c r="F3911" s="2">
        <v>333195.17708163115</v>
      </c>
    </row>
    <row r="3912" spans="1:6">
      <c r="A3912">
        <v>4025</v>
      </c>
      <c r="B3912" s="38">
        <v>35860</v>
      </c>
      <c r="C3912" t="s">
        <v>5116</v>
      </c>
      <c r="D3912" s="2">
        <v>5984202.1578298397</v>
      </c>
      <c r="E3912" s="2">
        <v>3775042.6090752161</v>
      </c>
      <c r="F3912" s="2">
        <v>3775042.6090752161</v>
      </c>
    </row>
    <row r="3913" spans="1:6">
      <c r="A3913">
        <v>4026</v>
      </c>
      <c r="B3913" s="38">
        <v>30029</v>
      </c>
      <c r="C3913" t="s">
        <v>5118</v>
      </c>
      <c r="D3913" s="2">
        <v>10194835.978835979</v>
      </c>
      <c r="E3913" s="2">
        <v>279064478.82383066</v>
      </c>
      <c r="F3913" s="2">
        <v>279064478.82383066</v>
      </c>
    </row>
    <row r="3914" spans="1:6">
      <c r="A3914">
        <v>4027</v>
      </c>
      <c r="B3914" s="38">
        <v>19395</v>
      </c>
      <c r="C3914" t="s">
        <v>7005</v>
      </c>
      <c r="D3914" s="2">
        <v>36355169.811320759</v>
      </c>
      <c r="E3914" s="2">
        <v>794360460.37735856</v>
      </c>
      <c r="F3914" s="2">
        <v>794360460.37735856</v>
      </c>
    </row>
    <row r="3915" spans="1:6">
      <c r="A3915">
        <v>4028</v>
      </c>
      <c r="B3915" s="38">
        <v>33933</v>
      </c>
      <c r="C3915" t="s">
        <v>5119</v>
      </c>
      <c r="D3915" s="2">
        <v>6784591.5492957747</v>
      </c>
      <c r="E3915" s="2">
        <v>106088444.58334507</v>
      </c>
      <c r="F3915" s="2">
        <v>106088444.58334507</v>
      </c>
    </row>
    <row r="3916" spans="1:6">
      <c r="A3916">
        <v>4029</v>
      </c>
      <c r="B3916" s="38">
        <v>37876</v>
      </c>
      <c r="C3916" t="s">
        <v>5120</v>
      </c>
      <c r="D3916" s="2">
        <v>5202008.6393088559</v>
      </c>
      <c r="E3916" s="2">
        <v>57983477.923374735</v>
      </c>
      <c r="F3916" s="2">
        <v>152269681.63251081</v>
      </c>
    </row>
    <row r="3917" spans="1:6">
      <c r="A3917">
        <v>4030</v>
      </c>
      <c r="B3917" s="38">
        <v>28235</v>
      </c>
      <c r="C3917" t="s">
        <v>5122</v>
      </c>
      <c r="D3917" s="2">
        <v>16056866.666666668</v>
      </c>
      <c r="E3917" s="2">
        <v>153549507.75875002</v>
      </c>
      <c r="F3917" s="2">
        <v>153549507.75875002</v>
      </c>
    </row>
    <row r="3918" spans="1:6">
      <c r="A3918">
        <v>4031</v>
      </c>
      <c r="B3918" s="38">
        <v>19003</v>
      </c>
      <c r="C3918" t="s">
        <v>5123</v>
      </c>
      <c r="D3918" s="2">
        <v>36355169.811320759</v>
      </c>
      <c r="E3918" s="2">
        <v>327196528.3018868</v>
      </c>
      <c r="F3918" s="2">
        <v>327196528.3018868</v>
      </c>
    </row>
    <row r="3919" spans="1:6">
      <c r="A3919">
        <v>4032</v>
      </c>
      <c r="B3919" s="38">
        <v>42027</v>
      </c>
      <c r="C3919" t="s">
        <v>5124</v>
      </c>
      <c r="D3919" s="2">
        <v>4122306.9912326126</v>
      </c>
      <c r="E3919" s="2">
        <v>36506511.756772377</v>
      </c>
      <c r="F3919" s="2">
        <v>54434293.978396036</v>
      </c>
    </row>
    <row r="3920" spans="1:6">
      <c r="A3920">
        <v>4033</v>
      </c>
      <c r="B3920" s="38">
        <v>34999</v>
      </c>
      <c r="C3920" t="s">
        <v>5125</v>
      </c>
      <c r="D3920" s="2">
        <v>6268132.7260897858</v>
      </c>
      <c r="E3920" s="2">
        <v>50119639.82941445</v>
      </c>
      <c r="F3920" s="2">
        <v>78038252.439817831</v>
      </c>
    </row>
    <row r="3921" spans="1:6">
      <c r="A3921">
        <v>4034</v>
      </c>
      <c r="B3921" s="38">
        <v>37251</v>
      </c>
      <c r="C3921" t="s">
        <v>5126</v>
      </c>
      <c r="D3921" s="2">
        <v>5452246.7458970007</v>
      </c>
      <c r="E3921" s="2">
        <v>42628284.863984153</v>
      </c>
      <c r="F3921" s="2">
        <v>59656388.867792875</v>
      </c>
    </row>
    <row r="3922" spans="1:6">
      <c r="A3922">
        <v>4035</v>
      </c>
      <c r="B3922" s="38">
        <v>41831</v>
      </c>
      <c r="C3922" t="s">
        <v>5127</v>
      </c>
      <c r="D3922" s="2">
        <v>4043701.9937040927</v>
      </c>
      <c r="E3922" s="2">
        <v>25657263.876915008</v>
      </c>
      <c r="F3922" s="2">
        <v>57898785.60670305</v>
      </c>
    </row>
    <row r="3923" spans="1:6">
      <c r="A3923">
        <v>4036</v>
      </c>
      <c r="B3923" s="38">
        <v>21916</v>
      </c>
      <c r="C3923" t="s">
        <v>5128</v>
      </c>
      <c r="D3923" s="2">
        <v>32880955.631399319</v>
      </c>
      <c r="E3923" s="2">
        <v>178790196.2457338</v>
      </c>
      <c r="F3923" s="2">
        <v>178790196.2457338</v>
      </c>
    </row>
    <row r="3924" spans="1:6">
      <c r="A3924">
        <v>4037</v>
      </c>
      <c r="B3924" s="38">
        <v>40368</v>
      </c>
      <c r="C3924" t="s">
        <v>5129</v>
      </c>
      <c r="D3924" s="2">
        <v>4419098.1189022576</v>
      </c>
      <c r="E3924" s="2">
        <v>22991865.980822071</v>
      </c>
      <c r="F3924" s="2">
        <v>40076214.205049291</v>
      </c>
    </row>
    <row r="3925" spans="1:6">
      <c r="A3925">
        <v>4038</v>
      </c>
      <c r="B3925" s="38">
        <v>29084</v>
      </c>
      <c r="C3925" t="s">
        <v>5131</v>
      </c>
      <c r="D3925" s="2">
        <v>13054363.143631438</v>
      </c>
      <c r="E3925" s="2">
        <v>65300186.112859085</v>
      </c>
      <c r="F3925" s="2">
        <v>65300186.112859085</v>
      </c>
    </row>
    <row r="3926" spans="1:6">
      <c r="A3926">
        <v>4039</v>
      </c>
      <c r="B3926" s="38">
        <v>41747</v>
      </c>
      <c r="C3926" t="s">
        <v>5132</v>
      </c>
      <c r="D3926" s="2">
        <v>4063794.9652426271</v>
      </c>
      <c r="E3926" s="2">
        <v>17605870.50520939</v>
      </c>
      <c r="F3926" s="2">
        <v>21545083.740100056</v>
      </c>
    </row>
    <row r="3927" spans="1:6">
      <c r="A3927">
        <v>4040</v>
      </c>
      <c r="B3927" s="38">
        <v>41334</v>
      </c>
      <c r="C3927" t="s">
        <v>5133</v>
      </c>
      <c r="D3927" s="2">
        <v>4138847.7185927927</v>
      </c>
      <c r="E3927" s="2">
        <v>15706205.897844683</v>
      </c>
      <c r="F3927" s="2">
        <v>26332080.727021609</v>
      </c>
    </row>
    <row r="3928" spans="1:6">
      <c r="A3928">
        <v>4041</v>
      </c>
      <c r="B3928" s="38">
        <v>27380</v>
      </c>
      <c r="C3928" t="s">
        <v>5134</v>
      </c>
      <c r="D3928" s="2">
        <v>18562851.637764934</v>
      </c>
      <c r="E3928" s="2">
        <v>69610693.64161849</v>
      </c>
      <c r="F3928" s="2">
        <v>69610693.64161849</v>
      </c>
    </row>
    <row r="3929" spans="1:6">
      <c r="A3929">
        <v>4042</v>
      </c>
      <c r="B3929" s="38">
        <v>20455</v>
      </c>
      <c r="C3929" t="s">
        <v>5135</v>
      </c>
      <c r="D3929" s="2">
        <v>35948208.955223881</v>
      </c>
      <c r="E3929" s="2">
        <v>129413552.23880598</v>
      </c>
      <c r="F3929" s="2">
        <v>129413552.23880598</v>
      </c>
    </row>
    <row r="3930" spans="1:6">
      <c r="A3930">
        <v>4043</v>
      </c>
      <c r="B3930" s="38">
        <v>31275</v>
      </c>
      <c r="C3930" t="s">
        <v>5137</v>
      </c>
      <c r="D3930" s="2">
        <v>8920481.4814814813</v>
      </c>
      <c r="E3930" s="2">
        <v>31752186.218888886</v>
      </c>
      <c r="F3930" s="2">
        <v>31752186.218888886</v>
      </c>
    </row>
    <row r="3931" spans="1:6">
      <c r="A3931">
        <v>4044</v>
      </c>
      <c r="B3931" s="38">
        <v>32451</v>
      </c>
      <c r="C3931" t="s">
        <v>5138</v>
      </c>
      <c r="D3931" s="2">
        <v>8008412.3025768911</v>
      </c>
      <c r="E3931" s="2">
        <v>26027339.983374897</v>
      </c>
      <c r="F3931" s="2">
        <v>26027339.983374897</v>
      </c>
    </row>
    <row r="3932" spans="1:6">
      <c r="A3932">
        <v>4045</v>
      </c>
      <c r="B3932" s="38">
        <v>36742</v>
      </c>
      <c r="C3932" t="s">
        <v>5139</v>
      </c>
      <c r="D3932" s="2">
        <v>5575300.9259259254</v>
      </c>
      <c r="E3932" s="2">
        <v>16974842.751770832</v>
      </c>
      <c r="F3932" s="2">
        <v>38730011.239565969</v>
      </c>
    </row>
    <row r="3933" spans="1:6">
      <c r="A3933">
        <v>4046</v>
      </c>
      <c r="B3933" s="38">
        <v>23231</v>
      </c>
      <c r="C3933" t="s">
        <v>5140</v>
      </c>
      <c r="D3933" s="2">
        <v>31381498.371335506</v>
      </c>
      <c r="E3933" s="2">
        <v>92139774.389674276</v>
      </c>
      <c r="F3933" s="2">
        <v>92139774.389674276</v>
      </c>
    </row>
    <row r="3934" spans="1:6">
      <c r="A3934">
        <v>4047</v>
      </c>
      <c r="B3934" s="38">
        <v>38023</v>
      </c>
      <c r="C3934" t="s">
        <v>5141</v>
      </c>
      <c r="D3934" s="2">
        <v>5174070.8915145006</v>
      </c>
      <c r="E3934" s="2">
        <v>14153413.513711065</v>
      </c>
      <c r="F3934" s="2">
        <v>14153413.513711065</v>
      </c>
    </row>
    <row r="3935" spans="1:6">
      <c r="A3935">
        <v>4048</v>
      </c>
      <c r="B3935" s="38">
        <v>38926</v>
      </c>
      <c r="C3935" t="s">
        <v>5142</v>
      </c>
      <c r="D3935" s="2">
        <v>4734211.3022113023</v>
      </c>
      <c r="E3935" s="2">
        <v>12457742.096319411</v>
      </c>
      <c r="F3935" s="2">
        <v>47468774.478398032</v>
      </c>
    </row>
    <row r="3936" spans="1:6">
      <c r="A3936">
        <v>4049</v>
      </c>
      <c r="B3936" s="38">
        <v>37209</v>
      </c>
      <c r="C3936" t="s">
        <v>5144</v>
      </c>
      <c r="D3936" s="2">
        <v>5430732.807215333</v>
      </c>
      <c r="E3936" s="2">
        <v>13708657.626200676</v>
      </c>
      <c r="F3936" s="2">
        <v>13708657.626200676</v>
      </c>
    </row>
    <row r="3937" spans="1:6">
      <c r="A3937">
        <v>4050</v>
      </c>
      <c r="B3937" s="38">
        <v>36586</v>
      </c>
      <c r="C3937" t="s">
        <v>5145</v>
      </c>
      <c r="D3937" s="2">
        <v>5627406.5420560753</v>
      </c>
      <c r="E3937" s="2">
        <v>13817161.207681077</v>
      </c>
      <c r="F3937" s="2">
        <v>13817161.207681077</v>
      </c>
    </row>
    <row r="3938" spans="1:6">
      <c r="A3938">
        <v>4051</v>
      </c>
      <c r="B3938" s="38">
        <v>39549</v>
      </c>
      <c r="C3938" t="s">
        <v>5146</v>
      </c>
      <c r="D3938" s="2">
        <v>4484678.0838178406</v>
      </c>
      <c r="E3938" s="2">
        <v>10569294.224445241</v>
      </c>
      <c r="F3938" s="2">
        <v>21498220.390279438</v>
      </c>
    </row>
    <row r="3939" spans="1:6">
      <c r="A3939">
        <v>4052</v>
      </c>
      <c r="B3939" s="38">
        <v>37951</v>
      </c>
      <c r="C3939" t="s">
        <v>5147</v>
      </c>
      <c r="D3939" s="2">
        <v>5221745.2574525755</v>
      </c>
      <c r="E3939" s="2">
        <v>10824119.191956641</v>
      </c>
      <c r="F3939" s="2">
        <v>14531405.588699188</v>
      </c>
    </row>
    <row r="3940" spans="1:6">
      <c r="A3940">
        <v>4053</v>
      </c>
      <c r="B3940" s="38">
        <v>22282</v>
      </c>
      <c r="C3940" t="s">
        <v>5148</v>
      </c>
      <c r="D3940" s="2">
        <v>32329261.744966444</v>
      </c>
      <c r="E3940" s="2">
        <v>66274986.577181213</v>
      </c>
      <c r="F3940" s="2">
        <v>66274986.577181213</v>
      </c>
    </row>
    <row r="3941" spans="1:6">
      <c r="A3941">
        <v>4054</v>
      </c>
      <c r="B3941" s="38">
        <v>38933</v>
      </c>
      <c r="C3941" t="s">
        <v>5149</v>
      </c>
      <c r="D3941" s="2">
        <v>4724923.9823442865</v>
      </c>
      <c r="E3941" s="2">
        <v>9256590.3051937222</v>
      </c>
      <c r="F3941" s="2">
        <v>12723030.784840608</v>
      </c>
    </row>
    <row r="3942" spans="1:6">
      <c r="A3942">
        <v>4055</v>
      </c>
      <c r="B3942" s="38">
        <v>34733</v>
      </c>
      <c r="C3942" t="s">
        <v>5150</v>
      </c>
      <c r="D3942" s="2">
        <v>6384440.0265076207</v>
      </c>
      <c r="E3942" s="2">
        <v>12059019.704227965</v>
      </c>
      <c r="F3942" s="2">
        <v>12059019.704227965</v>
      </c>
    </row>
    <row r="3943" spans="1:6">
      <c r="A3943">
        <v>4056</v>
      </c>
      <c r="B3943" s="38">
        <v>39444</v>
      </c>
      <c r="C3943" t="s">
        <v>5152</v>
      </c>
      <c r="D3943" s="2">
        <v>4586889.8664990766</v>
      </c>
      <c r="E3943" s="2">
        <v>8209554.7067693155</v>
      </c>
      <c r="F3943" s="2">
        <v>90877976.797449008</v>
      </c>
    </row>
    <row r="3944" spans="1:6">
      <c r="A3944">
        <v>4057</v>
      </c>
      <c r="B3944" s="38">
        <v>39227</v>
      </c>
      <c r="C3944" t="s">
        <v>5154</v>
      </c>
      <c r="D3944" s="2">
        <v>4632924.4189681131</v>
      </c>
      <c r="E3944" s="2">
        <v>8115387.147444807</v>
      </c>
      <c r="F3944" s="2">
        <v>9616787.0715175364</v>
      </c>
    </row>
    <row r="3945" spans="1:6">
      <c r="A3945">
        <v>4058</v>
      </c>
      <c r="B3945" s="38">
        <v>37540</v>
      </c>
      <c r="C3945" t="s">
        <v>5155</v>
      </c>
      <c r="D3945" s="2">
        <v>5313910.645339217</v>
      </c>
      <c r="E3945" s="2">
        <v>8669329.0401875339</v>
      </c>
      <c r="F3945" s="2">
        <v>15674787.634749034</v>
      </c>
    </row>
    <row r="3946" spans="1:6">
      <c r="A3946">
        <v>4059</v>
      </c>
      <c r="B3946" s="38">
        <v>25556</v>
      </c>
      <c r="C3946" t="s">
        <v>5157</v>
      </c>
      <c r="D3946" s="2">
        <v>25554694.960212201</v>
      </c>
      <c r="E3946" s="2">
        <v>38332042.440318301</v>
      </c>
      <c r="F3946" s="2">
        <v>38332042.440318301</v>
      </c>
    </row>
    <row r="3947" spans="1:6">
      <c r="A3947">
        <v>4060</v>
      </c>
      <c r="B3947" s="38">
        <v>39038</v>
      </c>
      <c r="C3947" t="s">
        <v>5158</v>
      </c>
      <c r="D3947" s="2">
        <v>4781200.9925558316</v>
      </c>
      <c r="E3947" s="2">
        <v>5534293.9373945408</v>
      </c>
      <c r="F3947" s="2">
        <v>5534293.9373945408</v>
      </c>
    </row>
    <row r="3948" spans="1:6">
      <c r="A3948">
        <v>4061</v>
      </c>
      <c r="B3948" s="38">
        <v>35058</v>
      </c>
      <c r="C3948" t="s">
        <v>5160</v>
      </c>
      <c r="D3948" s="2">
        <v>6276299.6742671011</v>
      </c>
      <c r="E3948" s="2">
        <v>6748591.2247557007</v>
      </c>
      <c r="F3948" s="2">
        <v>6748591.2247557007</v>
      </c>
    </row>
    <row r="3949" spans="1:6">
      <c r="A3949">
        <v>4062</v>
      </c>
      <c r="B3949" s="38">
        <v>37519</v>
      </c>
      <c r="C3949" t="s">
        <v>5161</v>
      </c>
      <c r="D3949" s="2">
        <v>5322718.2320441995</v>
      </c>
      <c r="E3949" s="2">
        <v>5384910.2025469616</v>
      </c>
      <c r="F3949" s="2">
        <v>12526958.809215469</v>
      </c>
    </row>
    <row r="3950" spans="1:6">
      <c r="A3950">
        <v>4063</v>
      </c>
      <c r="B3950" s="38">
        <v>37736</v>
      </c>
      <c r="C3950" t="s">
        <v>5162</v>
      </c>
      <c r="D3950" s="2">
        <v>5241632.2089227419</v>
      </c>
      <c r="E3950" s="2">
        <v>5001295.5096953213</v>
      </c>
      <c r="F3950" s="2">
        <v>5001295.5096953213</v>
      </c>
    </row>
    <row r="3951" spans="1:6">
      <c r="A3951">
        <v>4064</v>
      </c>
      <c r="B3951" s="38">
        <v>32478</v>
      </c>
      <c r="C3951" t="s">
        <v>5163</v>
      </c>
      <c r="D3951" s="2">
        <v>7995120.3319502082</v>
      </c>
      <c r="E3951" s="2">
        <v>6932912.6300082989</v>
      </c>
      <c r="F3951" s="2">
        <v>6932912.6300082989</v>
      </c>
    </row>
    <row r="3952" spans="1:6">
      <c r="A3952">
        <v>4065</v>
      </c>
      <c r="B3952" s="38">
        <v>35461</v>
      </c>
      <c r="C3952" t="s">
        <v>5164</v>
      </c>
      <c r="D3952" s="2">
        <v>6055386.5493400376</v>
      </c>
      <c r="E3952" s="2">
        <v>4424955.5547705842</v>
      </c>
      <c r="F3952" s="2">
        <v>4424955.5547705842</v>
      </c>
    </row>
    <row r="3953" spans="1:6">
      <c r="A3953">
        <v>4066</v>
      </c>
      <c r="B3953" s="38">
        <v>36413</v>
      </c>
      <c r="C3953" t="s">
        <v>5165</v>
      </c>
      <c r="D3953" s="2">
        <v>5738010.7206670642</v>
      </c>
      <c r="E3953" s="2">
        <v>4007679.1597855869</v>
      </c>
      <c r="F3953" s="2">
        <v>4007679.1597855869</v>
      </c>
    </row>
    <row r="3954" spans="1:6">
      <c r="A3954">
        <v>4067</v>
      </c>
      <c r="B3954" s="38">
        <v>41145</v>
      </c>
      <c r="C3954" t="s">
        <v>5166</v>
      </c>
      <c r="D3954" s="2">
        <v>4181856.8532722173</v>
      </c>
      <c r="E3954" s="2">
        <v>2793912.1547059412</v>
      </c>
      <c r="F3954" s="2">
        <v>6237941.0031426484</v>
      </c>
    </row>
    <row r="3955" spans="1:6">
      <c r="A3955">
        <v>4068</v>
      </c>
      <c r="B3955" s="38">
        <v>39255</v>
      </c>
      <c r="C3955" t="s">
        <v>5167</v>
      </c>
      <c r="D3955" s="2">
        <v>4623963.2928889571</v>
      </c>
      <c r="E3955" s="2">
        <v>2805417.4853277146</v>
      </c>
      <c r="F3955" s="2">
        <v>4460926.9711449854</v>
      </c>
    </row>
    <row r="3956" spans="1:6">
      <c r="A3956">
        <v>4069</v>
      </c>
      <c r="B3956" s="38">
        <v>40711</v>
      </c>
      <c r="C3956" t="s">
        <v>5168</v>
      </c>
      <c r="D3956" s="2">
        <v>4268135.139685099</v>
      </c>
      <c r="E3956" s="2">
        <v>1526115.467579589</v>
      </c>
      <c r="F3956" s="2">
        <v>2122367.544390888</v>
      </c>
    </row>
    <row r="3957" spans="1:6">
      <c r="A3957">
        <v>4070</v>
      </c>
      <c r="B3957" s="38">
        <v>38611</v>
      </c>
      <c r="C3957" t="s">
        <v>5169</v>
      </c>
      <c r="D3957" s="2">
        <v>4846136.8209255533</v>
      </c>
      <c r="E3957" s="2">
        <v>1609740.0562726357</v>
      </c>
      <c r="F3957" s="2">
        <v>2325172.8120774645</v>
      </c>
    </row>
    <row r="3958" spans="1:6">
      <c r="A3958">
        <v>4071</v>
      </c>
      <c r="B3958" s="38">
        <v>40607</v>
      </c>
      <c r="C3958" t="s">
        <v>5170</v>
      </c>
      <c r="D3958" s="2">
        <v>4311204.7863890417</v>
      </c>
      <c r="E3958" s="2">
        <v>1148320.6510894226</v>
      </c>
      <c r="F3958" s="2">
        <v>2137922.1423655394</v>
      </c>
    </row>
    <row r="3959" spans="1:6">
      <c r="A3959">
        <v>4072</v>
      </c>
      <c r="B3959" s="38">
        <v>38625</v>
      </c>
      <c r="C3959" t="s">
        <v>5171</v>
      </c>
      <c r="D3959" s="2">
        <v>4846136.8209255533</v>
      </c>
      <c r="E3959" s="2">
        <v>1047927.4146227363</v>
      </c>
      <c r="F3959" s="2">
        <v>1179565.4521579475</v>
      </c>
    </row>
    <row r="3960" spans="1:6">
      <c r="A3960">
        <v>4073</v>
      </c>
      <c r="B3960" s="38">
        <v>31867</v>
      </c>
      <c r="C3960" t="s">
        <v>5173</v>
      </c>
      <c r="D3960" s="2">
        <v>8594219.4469223917</v>
      </c>
      <c r="E3960" s="2">
        <v>1718843.8893844783</v>
      </c>
      <c r="F3960" s="2">
        <v>1718843.8893844783</v>
      </c>
    </row>
    <row r="3961" spans="1:6">
      <c r="A3961">
        <v>4074</v>
      </c>
      <c r="B3961" s="38">
        <v>41199</v>
      </c>
      <c r="C3961" t="s">
        <v>5175</v>
      </c>
      <c r="D3961" s="2">
        <v>4164899.2508116569</v>
      </c>
      <c r="E3961" s="2">
        <v>667481.33108245395</v>
      </c>
      <c r="F3961" s="2">
        <v>4404824.5195035385</v>
      </c>
    </row>
    <row r="3962" spans="1:6">
      <c r="A3962">
        <v>4075</v>
      </c>
      <c r="B3962" s="38">
        <v>37680</v>
      </c>
      <c r="C3962" t="s">
        <v>5176</v>
      </c>
      <c r="D3962" s="2">
        <v>5261671.2179137086</v>
      </c>
      <c r="E3962" s="2">
        <v>741515.48598033877</v>
      </c>
      <c r="F3962" s="2">
        <v>741515.48598033877</v>
      </c>
    </row>
    <row r="3963" spans="1:6">
      <c r="A3963">
        <v>4076</v>
      </c>
      <c r="B3963" s="38">
        <v>36308</v>
      </c>
      <c r="C3963" t="s">
        <v>5177</v>
      </c>
      <c r="D3963" s="2">
        <v>5796702.7677496998</v>
      </c>
      <c r="E3963" s="2">
        <v>579370.29740673897</v>
      </c>
      <c r="F3963" s="2">
        <v>579370.29740673897</v>
      </c>
    </row>
    <row r="3964" spans="1:6">
      <c r="A3964">
        <v>4077</v>
      </c>
      <c r="B3964" s="38">
        <v>41705</v>
      </c>
      <c r="C3964" t="s">
        <v>6857</v>
      </c>
      <c r="D3964" s="2">
        <v>4077192.2993910098</v>
      </c>
      <c r="E3964" s="2">
        <v>392500.09038354922</v>
      </c>
      <c r="F3964" s="2">
        <v>1181241.0950853389</v>
      </c>
    </row>
    <row r="3965" spans="1:6">
      <c r="A3965">
        <v>4078</v>
      </c>
      <c r="B3965" s="38">
        <v>41740</v>
      </c>
      <c r="C3965" t="s">
        <v>5178</v>
      </c>
      <c r="D3965" s="2">
        <v>4063794.9652426271</v>
      </c>
      <c r="E3965" s="2">
        <v>379329.86128686642</v>
      </c>
      <c r="F3965" s="2">
        <v>379329.86128686642</v>
      </c>
    </row>
    <row r="3966" spans="1:6">
      <c r="A3966">
        <v>4079</v>
      </c>
      <c r="B3966" s="38">
        <v>32206</v>
      </c>
      <c r="C3966" t="s">
        <v>5179</v>
      </c>
      <c r="D3966" s="2">
        <v>8269630.9012875538</v>
      </c>
      <c r="E3966" s="2">
        <v>733317.78980257513</v>
      </c>
      <c r="F3966" s="2">
        <v>733317.78980257513</v>
      </c>
    </row>
    <row r="3967" spans="1:6">
      <c r="A3967">
        <v>4080</v>
      </c>
      <c r="B3967" s="38">
        <v>35916</v>
      </c>
      <c r="C3967" t="s">
        <v>5180</v>
      </c>
      <c r="D3967" s="2">
        <v>5917764.1277641272</v>
      </c>
      <c r="E3967" s="2">
        <v>447092.99761670758</v>
      </c>
      <c r="F3967" s="2">
        <v>447092.99761670758</v>
      </c>
    </row>
    <row r="3968" spans="1:6">
      <c r="A3968">
        <v>4081</v>
      </c>
      <c r="B3968" s="38">
        <v>39941</v>
      </c>
      <c r="C3968" t="s">
        <v>5181</v>
      </c>
      <c r="D3968" s="2">
        <v>4504956.6063145297</v>
      </c>
      <c r="E3968" s="2">
        <v>331389.11291710316</v>
      </c>
      <c r="F3968" s="2">
        <v>432750.6365591801</v>
      </c>
    </row>
    <row r="3969" spans="1:6">
      <c r="A3969">
        <v>4082</v>
      </c>
      <c r="B3969" s="38">
        <v>36742</v>
      </c>
      <c r="C3969" t="s">
        <v>5182</v>
      </c>
      <c r="D3969" s="2">
        <v>5575300.9259259254</v>
      </c>
      <c r="E3969" s="2">
        <v>373506.13493055553</v>
      </c>
      <c r="F3969" s="2">
        <v>373506.13493055553</v>
      </c>
    </row>
    <row r="3970" spans="1:6">
      <c r="A3970">
        <v>4083</v>
      </c>
      <c r="B3970" s="38">
        <v>36553</v>
      </c>
      <c r="C3970" t="s">
        <v>5183</v>
      </c>
      <c r="D3970" s="2">
        <v>5707417.0616113739</v>
      </c>
      <c r="E3970" s="2">
        <v>264791.3340106635</v>
      </c>
      <c r="F3970" s="2">
        <v>264791.3340106635</v>
      </c>
    </row>
    <row r="3971" spans="1:6">
      <c r="A3971">
        <v>4084</v>
      </c>
      <c r="B3971" s="38">
        <v>42104</v>
      </c>
      <c r="C3971" t="s">
        <v>5184</v>
      </c>
      <c r="D3971" s="2">
        <v>4071919.1543497653</v>
      </c>
      <c r="E3971" s="2">
        <v>158062.7397537606</v>
      </c>
      <c r="F3971" s="2">
        <v>330047.37109624303</v>
      </c>
    </row>
    <row r="3972" spans="1:6">
      <c r="A3972">
        <v>4085</v>
      </c>
      <c r="B3972" s="38">
        <v>42034</v>
      </c>
      <c r="C3972" t="s">
        <v>5185</v>
      </c>
      <c r="D3972" s="2">
        <v>4122306.9912326126</v>
      </c>
      <c r="E3972" s="2">
        <v>159075.70448467528</v>
      </c>
      <c r="F3972" s="2">
        <v>5002786.4191829953</v>
      </c>
    </row>
    <row r="3973" spans="1:6">
      <c r="A3973">
        <v>4086</v>
      </c>
      <c r="B3973" s="38">
        <v>37827</v>
      </c>
      <c r="C3973" t="s">
        <v>5186</v>
      </c>
      <c r="D3973" s="2">
        <v>5238781.9467101684</v>
      </c>
      <c r="E3973" s="2">
        <v>191742.03864056553</v>
      </c>
      <c r="F3973" s="2">
        <v>191742.03864056553</v>
      </c>
    </row>
    <row r="3974" spans="1:6">
      <c r="A3974">
        <v>4087</v>
      </c>
      <c r="B3974" s="38">
        <v>42174</v>
      </c>
      <c r="C3974" t="s">
        <v>6858</v>
      </c>
      <c r="D3974" s="2">
        <v>4037127.3644599766</v>
      </c>
      <c r="E3974" s="2">
        <v>133497.70912428029</v>
      </c>
      <c r="F3974" s="2">
        <v>335840.55119469657</v>
      </c>
    </row>
    <row r="3975" spans="1:6">
      <c r="A3975">
        <v>4088</v>
      </c>
      <c r="B3975" s="38">
        <v>40634</v>
      </c>
      <c r="C3975" t="s">
        <v>5187</v>
      </c>
      <c r="D3975" s="2">
        <v>4283620.7126532868</v>
      </c>
      <c r="E3975" s="2">
        <v>128525.75586244921</v>
      </c>
      <c r="F3975" s="2">
        <v>128525.75586244921</v>
      </c>
    </row>
    <row r="3976" spans="1:6">
      <c r="A3976">
        <v>4089</v>
      </c>
      <c r="B3976" s="38">
        <v>36882</v>
      </c>
      <c r="C3976" t="s">
        <v>5188</v>
      </c>
      <c r="D3976" s="2">
        <v>5536850.5747126443</v>
      </c>
      <c r="E3976" s="2">
        <v>103923.91686206897</v>
      </c>
      <c r="F3976" s="2">
        <v>103923.91686206897</v>
      </c>
    </row>
    <row r="3977" spans="1:6">
      <c r="A3977">
        <v>4090</v>
      </c>
      <c r="B3977" s="38">
        <v>36245</v>
      </c>
      <c r="C3977" t="s">
        <v>5189</v>
      </c>
      <c r="D3977" s="2">
        <v>5838860.6060606064</v>
      </c>
      <c r="E3977" s="2">
        <v>93945.807436363641</v>
      </c>
      <c r="F3977" s="2">
        <v>93945.807436363641</v>
      </c>
    </row>
    <row r="3978" spans="1:6">
      <c r="A3978">
        <v>4091</v>
      </c>
      <c r="B3978" s="38">
        <v>36357</v>
      </c>
      <c r="C3978" t="s">
        <v>5190</v>
      </c>
      <c r="D3978" s="2">
        <v>5779316.1367726466</v>
      </c>
      <c r="E3978" s="2">
        <v>49333.687372525499</v>
      </c>
      <c r="F3978" s="2">
        <v>49333.687372525499</v>
      </c>
    </row>
    <row r="3979" spans="1:6">
      <c r="A3979">
        <v>4092</v>
      </c>
      <c r="B3979" s="38">
        <v>40655</v>
      </c>
      <c r="C3979" t="s">
        <v>5191</v>
      </c>
      <c r="D3979" s="2">
        <v>4283620.7126532868</v>
      </c>
      <c r="E3979" s="2">
        <v>35602.242648039632</v>
      </c>
      <c r="F3979" s="2">
        <v>727660.79226877016</v>
      </c>
    </row>
    <row r="3980" spans="1:6">
      <c r="A3980">
        <v>4093</v>
      </c>
      <c r="B3980" s="38">
        <v>42062</v>
      </c>
      <c r="C3980" t="s">
        <v>5192</v>
      </c>
      <c r="D3980" s="2">
        <v>4104481.0456625288</v>
      </c>
      <c r="E3980" s="2">
        <v>21158.599790390337</v>
      </c>
      <c r="F3980" s="2">
        <v>780547.10821312026</v>
      </c>
    </row>
    <row r="3981" spans="1:6">
      <c r="A3981">
        <v>4094</v>
      </c>
      <c r="B3981" s="38">
        <v>37617</v>
      </c>
      <c r="C3981" t="s">
        <v>5193</v>
      </c>
      <c r="D3981" s="2">
        <v>5325660.5859590936</v>
      </c>
      <c r="E3981" s="2">
        <v>23484.831768933112</v>
      </c>
      <c r="F3981" s="2">
        <v>23484.831768933112</v>
      </c>
    </row>
    <row r="3982" spans="1:6">
      <c r="A3982">
        <v>4095</v>
      </c>
      <c r="B3982" s="38">
        <v>35601</v>
      </c>
      <c r="C3982" t="s">
        <v>5194</v>
      </c>
      <c r="D3982" s="2">
        <v>6010056.1447286336</v>
      </c>
      <c r="E3982" s="2">
        <v>19286.270168434188</v>
      </c>
      <c r="F3982" s="2">
        <v>19286.270168434188</v>
      </c>
    </row>
    <row r="3983" spans="1:6">
      <c r="A3983">
        <v>4096</v>
      </c>
      <c r="B3983" s="38">
        <v>40865</v>
      </c>
      <c r="C3983" t="s">
        <v>5195</v>
      </c>
      <c r="D3983" s="2">
        <v>4258551.0321354382</v>
      </c>
      <c r="E3983" s="2">
        <v>9709.496353268798</v>
      </c>
      <c r="F3983" s="2">
        <v>1041776.7914555984</v>
      </c>
    </row>
    <row r="3984" spans="1:6">
      <c r="A3984">
        <v>4097</v>
      </c>
      <c r="B3984" s="38">
        <v>41327</v>
      </c>
      <c r="C3984" t="s">
        <v>5196</v>
      </c>
      <c r="D3984" s="2">
        <v>4149668.7714824737</v>
      </c>
      <c r="E3984" s="2">
        <v>4488.9041935511659</v>
      </c>
      <c r="F3984" s="2">
        <v>4488.9041935511659</v>
      </c>
    </row>
    <row r="3985" spans="1:6">
      <c r="A3985">
        <v>4098</v>
      </c>
      <c r="B3985" s="38">
        <v>41639</v>
      </c>
      <c r="C3985" t="s">
        <v>5197</v>
      </c>
      <c r="D3985" s="2">
        <v>4133946.0800089254</v>
      </c>
      <c r="E3985" s="2">
        <v>0</v>
      </c>
      <c r="F3985" s="2">
        <v>4604030.5240915008</v>
      </c>
    </row>
    <row r="3986" spans="1:6">
      <c r="A3986">
        <v>4099</v>
      </c>
      <c r="B3986" s="38">
        <v>40988</v>
      </c>
      <c r="C3986" t="s">
        <v>5199</v>
      </c>
      <c r="D3986" s="2">
        <v>4199850.0383622795</v>
      </c>
      <c r="E3986" s="2">
        <v>0</v>
      </c>
      <c r="F3986" s="2">
        <v>464660.90861930669</v>
      </c>
    </row>
    <row r="3987" spans="1:6">
      <c r="A3987">
        <v>4100</v>
      </c>
      <c r="B3987" s="38">
        <v>37986</v>
      </c>
      <c r="C3987" t="s">
        <v>5200</v>
      </c>
      <c r="D3987" s="2">
        <v>5227411.828540423</v>
      </c>
      <c r="E3987" s="2">
        <v>0</v>
      </c>
      <c r="F3987" s="2">
        <v>82566.969831795985</v>
      </c>
    </row>
    <row r="3988" spans="1:6">
      <c r="A3988">
        <v>4101</v>
      </c>
      <c r="B3988" s="38">
        <v>41061</v>
      </c>
      <c r="C3988" t="s">
        <v>5201</v>
      </c>
      <c r="D3988" s="2">
        <v>4198276.0874680802</v>
      </c>
      <c r="E3988" s="2">
        <v>0</v>
      </c>
      <c r="F3988" s="2">
        <v>12911.798107008079</v>
      </c>
    </row>
    <row r="3989" spans="1:6">
      <c r="A3989">
        <v>4111</v>
      </c>
      <c r="B3989" s="38">
        <v>14594</v>
      </c>
      <c r="C3989" t="s">
        <v>5211</v>
      </c>
      <c r="D3989" s="2">
        <v>67094764.285714291</v>
      </c>
      <c r="E3989" s="2">
        <v>3418056231.4935718</v>
      </c>
      <c r="F3989" s="2">
        <v>6718511719.1982861</v>
      </c>
    </row>
    <row r="3990" spans="1:6">
      <c r="A3990">
        <v>4112</v>
      </c>
      <c r="B3990" s="38">
        <v>24453</v>
      </c>
      <c r="C3990" t="s">
        <v>5212</v>
      </c>
      <c r="D3990" s="2">
        <v>28550963.525835868</v>
      </c>
      <c r="E3990" s="2">
        <v>207543542.55319151</v>
      </c>
      <c r="F3990" s="2">
        <v>207543542.55319151</v>
      </c>
    </row>
    <row r="3991" spans="1:6">
      <c r="A3991">
        <v>4113</v>
      </c>
      <c r="B3991" s="38">
        <v>9496</v>
      </c>
      <c r="C3991" t="s">
        <v>7006</v>
      </c>
      <c r="D3991" s="2">
        <v>52476351.955307268</v>
      </c>
      <c r="E3991" s="2">
        <v>121099273.74301678</v>
      </c>
      <c r="F3991" s="2">
        <v>121099273.74301678</v>
      </c>
    </row>
    <row r="3992" spans="1:6">
      <c r="A3992">
        <v>4114</v>
      </c>
      <c r="B3992" s="38">
        <v>27760</v>
      </c>
      <c r="C3992" t="s">
        <v>5214</v>
      </c>
      <c r="D3992" s="2">
        <v>16461176.258992804</v>
      </c>
      <c r="E3992" s="2">
        <v>102621905.48706834</v>
      </c>
      <c r="F3992" s="2">
        <v>102621905.48706834</v>
      </c>
    </row>
    <row r="3993" spans="1:6">
      <c r="A3993">
        <v>4115</v>
      </c>
      <c r="B3993" s="38">
        <v>40557</v>
      </c>
      <c r="C3993" t="s">
        <v>5215</v>
      </c>
      <c r="D3993" s="2">
        <v>4155975.5338906473</v>
      </c>
      <c r="E3993" s="2">
        <v>45840.410138813837</v>
      </c>
      <c r="F3993" s="2">
        <v>45840.410138813837</v>
      </c>
    </row>
    <row r="3994" spans="1:6">
      <c r="A3994">
        <v>4116</v>
      </c>
      <c r="B3994" s="38">
        <v>40298</v>
      </c>
      <c r="C3994" t="s">
        <v>5216</v>
      </c>
      <c r="D3994" s="2">
        <v>4198181.726442487</v>
      </c>
      <c r="E3994" s="2">
        <v>23123.143035379275</v>
      </c>
      <c r="F3994" s="2">
        <v>376654.23578843079</v>
      </c>
    </row>
    <row r="3995" spans="1:6">
      <c r="A3995">
        <v>4117</v>
      </c>
      <c r="B3995" s="38">
        <v>23839</v>
      </c>
      <c r="C3995" t="s">
        <v>5217</v>
      </c>
      <c r="D3995" s="2">
        <v>29147815.286624204</v>
      </c>
      <c r="E3995" s="2">
        <v>114083.01493630574</v>
      </c>
      <c r="F3995" s="2">
        <v>114083.01493630574</v>
      </c>
    </row>
    <row r="3996" spans="1:6">
      <c r="A3996">
        <v>4118</v>
      </c>
      <c r="B3996" s="38">
        <v>18400</v>
      </c>
      <c r="C3996" t="s">
        <v>5219</v>
      </c>
      <c r="D3996" s="2">
        <v>38300555.848312236</v>
      </c>
      <c r="E3996" s="2">
        <v>81300590.717299581</v>
      </c>
      <c r="F3996" s="2">
        <v>81300590.717299581</v>
      </c>
    </row>
    <row r="3997" spans="1:6">
      <c r="A3997">
        <v>4119</v>
      </c>
      <c r="B3997" s="38">
        <v>38940</v>
      </c>
      <c r="C3997" t="s">
        <v>5220</v>
      </c>
      <c r="D3997" s="2">
        <v>4429616.2334477687</v>
      </c>
      <c r="E3997" s="2">
        <v>637020.15745463467</v>
      </c>
      <c r="F3997" s="2">
        <v>1391696.8282246199</v>
      </c>
    </row>
    <row r="3998" spans="1:6">
      <c r="A3998">
        <v>4120</v>
      </c>
      <c r="B3998" s="38">
        <v>40487</v>
      </c>
      <c r="C3998" t="s">
        <v>5221</v>
      </c>
      <c r="D3998" s="2">
        <v>4127908.4381841198</v>
      </c>
      <c r="E3998" s="2">
        <v>341248.13631897187</v>
      </c>
      <c r="F3998" s="2">
        <v>2681611.5075341747</v>
      </c>
    </row>
    <row r="3999" spans="1:6">
      <c r="A3999">
        <v>4121</v>
      </c>
      <c r="B3999" s="38">
        <v>40228</v>
      </c>
      <c r="C3999" t="s">
        <v>5222</v>
      </c>
      <c r="D3999" s="2">
        <v>4167179.9521087385</v>
      </c>
      <c r="E3999" s="2">
        <v>49408.308008175656</v>
      </c>
      <c r="F3999" s="2">
        <v>49408.308008175656</v>
      </c>
    </row>
    <row r="4000" spans="1:6">
      <c r="A4000">
        <v>4122</v>
      </c>
      <c r="B4000" s="38">
        <v>25701</v>
      </c>
      <c r="C4000" t="s">
        <v>5224</v>
      </c>
      <c r="D4000" s="2">
        <v>23192683.806683939</v>
      </c>
      <c r="E4000" s="2">
        <v>21839002.590673577</v>
      </c>
      <c r="F4000" s="2">
        <v>31198575.129533678</v>
      </c>
    </row>
    <row r="4001" spans="1:6">
      <c r="A4001">
        <v>4123</v>
      </c>
      <c r="B4001" s="38">
        <v>17533</v>
      </c>
      <c r="C4001" t="s">
        <v>5225</v>
      </c>
      <c r="D4001" s="2">
        <v>37601523.206751056</v>
      </c>
      <c r="E4001" s="2">
        <v>30040568.270042196</v>
      </c>
      <c r="F4001" s="2">
        <v>30040568.270042196</v>
      </c>
    </row>
    <row r="4002" spans="1:6">
      <c r="A4002">
        <v>4124</v>
      </c>
      <c r="B4002" s="38">
        <v>39042</v>
      </c>
      <c r="C4002" t="s">
        <v>5227</v>
      </c>
      <c r="D4002" s="2">
        <v>4422610.9181141444</v>
      </c>
      <c r="E4002" s="2">
        <v>3263523.4862928041</v>
      </c>
      <c r="F4002" s="2">
        <v>16074395.346372209</v>
      </c>
    </row>
    <row r="4003" spans="1:6">
      <c r="A4003">
        <v>4125</v>
      </c>
      <c r="B4003" s="38">
        <v>39024</v>
      </c>
      <c r="C4003" t="s">
        <v>7007</v>
      </c>
      <c r="D4003" s="2">
        <v>4422610.9181141444</v>
      </c>
      <c r="E4003" s="2">
        <v>31559.512451612904</v>
      </c>
      <c r="F4003" s="2">
        <v>4010289.7069181143</v>
      </c>
    </row>
    <row r="4004" spans="1:6">
      <c r="A4004">
        <v>4126</v>
      </c>
      <c r="B4004" s="38">
        <v>25348</v>
      </c>
      <c r="C4004" t="s">
        <v>5229</v>
      </c>
      <c r="D4004" s="2">
        <v>23820626.373626377</v>
      </c>
      <c r="E4004" s="2">
        <v>296335559.62112641</v>
      </c>
      <c r="F4004" s="2">
        <v>296335559.62112641</v>
      </c>
    </row>
    <row r="4005" spans="1:6">
      <c r="A4005">
        <v>4127</v>
      </c>
      <c r="B4005" s="38">
        <v>29406</v>
      </c>
      <c r="C4005" t="s">
        <v>5230</v>
      </c>
      <c r="D4005" s="2">
        <v>10193295.042321645</v>
      </c>
      <c r="E4005" s="2">
        <v>243047584.38654169</v>
      </c>
      <c r="F4005" s="2">
        <v>243047584.38654169</v>
      </c>
    </row>
    <row r="4006" spans="1:6">
      <c r="A4006">
        <v>4128</v>
      </c>
      <c r="B4006" s="38">
        <v>25569</v>
      </c>
      <c r="C4006" t="s">
        <v>7008</v>
      </c>
      <c r="D4006" s="2">
        <v>22301203.703703705</v>
      </c>
      <c r="E4006" s="2">
        <v>519936634.92063498</v>
      </c>
      <c r="F4006" s="2">
        <v>519936634.92063498</v>
      </c>
    </row>
    <row r="4007" spans="1:6">
      <c r="A4007">
        <v>4129</v>
      </c>
      <c r="B4007" s="38">
        <v>35655</v>
      </c>
      <c r="C4007" t="s">
        <v>5233</v>
      </c>
      <c r="D4007" s="2">
        <v>5242447.1393034831</v>
      </c>
      <c r="E4007" s="2">
        <v>68826024.465584576</v>
      </c>
      <c r="F4007" s="2">
        <v>386351352.16167289</v>
      </c>
    </row>
    <row r="4008" spans="1:6">
      <c r="A4008">
        <v>4130</v>
      </c>
      <c r="B4008" s="38">
        <v>34115</v>
      </c>
      <c r="C4008" t="s">
        <v>5235</v>
      </c>
      <c r="D4008" s="2">
        <v>5845946.6019417485</v>
      </c>
      <c r="E4008" s="2">
        <v>46319150.294944525</v>
      </c>
      <c r="F4008" s="2">
        <v>46319150.294944525</v>
      </c>
    </row>
    <row r="4009" spans="1:6">
      <c r="A4009">
        <v>4131</v>
      </c>
      <c r="B4009" s="38">
        <v>34815</v>
      </c>
      <c r="C4009" t="s">
        <v>5237</v>
      </c>
      <c r="D4009" s="2">
        <v>5549608.2949308753</v>
      </c>
      <c r="E4009" s="2">
        <v>43552634.575984202</v>
      </c>
      <c r="F4009" s="2">
        <v>44296621.40641211</v>
      </c>
    </row>
    <row r="4010" spans="1:6">
      <c r="A4010">
        <v>4132</v>
      </c>
      <c r="B4010" s="38">
        <v>42419</v>
      </c>
      <c r="C4010" t="s">
        <v>5238</v>
      </c>
      <c r="D4010" s="2">
        <v>3555235.7334750397</v>
      </c>
      <c r="E4010" s="2">
        <v>25535434.945510756</v>
      </c>
      <c r="F4010" s="2">
        <v>41092958.595594473</v>
      </c>
    </row>
    <row r="4011" spans="1:6">
      <c r="A4011">
        <v>4133</v>
      </c>
      <c r="B4011" s="38">
        <v>37596</v>
      </c>
      <c r="C4011" t="s">
        <v>5239</v>
      </c>
      <c r="D4011" s="2">
        <v>4659953.0127142072</v>
      </c>
      <c r="E4011" s="2">
        <v>23305882.916169155</v>
      </c>
      <c r="F4011" s="2">
        <v>24625114.282653403</v>
      </c>
    </row>
    <row r="4012" spans="1:6">
      <c r="A4012">
        <v>4134</v>
      </c>
      <c r="B4012" s="38">
        <v>41327</v>
      </c>
      <c r="C4012" t="s">
        <v>5240</v>
      </c>
      <c r="D4012" s="2">
        <v>3630960.1750471643</v>
      </c>
      <c r="E4012" s="2">
        <v>18070424.622688077</v>
      </c>
      <c r="F4012" s="2">
        <v>28740721.06459602</v>
      </c>
    </row>
    <row r="4013" spans="1:6">
      <c r="A4013">
        <v>4135</v>
      </c>
      <c r="B4013" s="38">
        <v>31898</v>
      </c>
      <c r="C4013" t="s">
        <v>5241</v>
      </c>
      <c r="D4013" s="2">
        <v>7453452.6967285601</v>
      </c>
      <c r="E4013" s="2">
        <v>29813810.786914241</v>
      </c>
      <c r="F4013" s="2">
        <v>29813810.786914241</v>
      </c>
    </row>
    <row r="4014" spans="1:6">
      <c r="A4014">
        <v>4136</v>
      </c>
      <c r="B4014" s="38">
        <v>24473</v>
      </c>
      <c r="C4014" t="s">
        <v>5242</v>
      </c>
      <c r="D4014" s="2">
        <v>25622659.574468087</v>
      </c>
      <c r="E4014" s="2">
        <v>95169878.419452891</v>
      </c>
      <c r="F4014" s="2">
        <v>95225157.477294832</v>
      </c>
    </row>
    <row r="4015" spans="1:6">
      <c r="A4015">
        <v>4137</v>
      </c>
      <c r="B4015" s="38">
        <v>21551</v>
      </c>
      <c r="C4015" t="s">
        <v>5243</v>
      </c>
      <c r="D4015" s="2">
        <v>29068465.517241381</v>
      </c>
      <c r="E4015" s="2">
        <v>106307531.03448276</v>
      </c>
      <c r="F4015" s="2">
        <v>106307531.03448276</v>
      </c>
    </row>
    <row r="4016" spans="1:6">
      <c r="A4016">
        <v>4138</v>
      </c>
      <c r="B4016" s="38">
        <v>26471</v>
      </c>
      <c r="C4016" t="s">
        <v>5245</v>
      </c>
      <c r="D4016" s="2">
        <v>20215479.616306953</v>
      </c>
      <c r="E4016" s="2">
        <v>72775726.618705034</v>
      </c>
      <c r="F4016" s="2">
        <v>72775726.618705034</v>
      </c>
    </row>
    <row r="4017" spans="1:6">
      <c r="A4017">
        <v>4139</v>
      </c>
      <c r="B4017" s="38">
        <v>24161</v>
      </c>
      <c r="C4017" t="s">
        <v>5247</v>
      </c>
      <c r="D4017" s="2">
        <v>26343296.875</v>
      </c>
      <c r="E4017" s="2">
        <v>90319875</v>
      </c>
      <c r="F4017" s="2">
        <v>90319875</v>
      </c>
    </row>
    <row r="4018" spans="1:6">
      <c r="A4018">
        <v>4140</v>
      </c>
      <c r="B4018" s="38">
        <v>35942</v>
      </c>
      <c r="C4018" t="s">
        <v>5249</v>
      </c>
      <c r="D4018" s="2">
        <v>5178043.6117936112</v>
      </c>
      <c r="E4018" s="2">
        <v>15264545.611099508</v>
      </c>
      <c r="F4018" s="2">
        <v>15264545.611099508</v>
      </c>
    </row>
    <row r="4019" spans="1:6">
      <c r="A4019">
        <v>4141</v>
      </c>
      <c r="B4019" s="38">
        <v>35300</v>
      </c>
      <c r="C4019" t="s">
        <v>5250</v>
      </c>
      <c r="D4019" s="2">
        <v>5359094.0877304515</v>
      </c>
      <c r="E4019" s="2">
        <v>14519438.015810553</v>
      </c>
      <c r="F4019" s="2">
        <v>21122567.706350923</v>
      </c>
    </row>
    <row r="4020" spans="1:6">
      <c r="A4020">
        <v>4142</v>
      </c>
      <c r="B4020" s="38">
        <v>29221</v>
      </c>
      <c r="C4020" t="s">
        <v>5251</v>
      </c>
      <c r="D4020" s="2">
        <v>10835289.203084834</v>
      </c>
      <c r="E4020" s="2">
        <v>24766375.321336765</v>
      </c>
      <c r="F4020" s="2">
        <v>24766375.321336765</v>
      </c>
    </row>
    <row r="4021" spans="1:6">
      <c r="A4021">
        <v>4143</v>
      </c>
      <c r="B4021" s="38">
        <v>36105</v>
      </c>
      <c r="C4021" t="s">
        <v>5252</v>
      </c>
      <c r="D4021" s="2">
        <v>5140155.4878048776</v>
      </c>
      <c r="E4021" s="2">
        <v>9474963.1627073176</v>
      </c>
      <c r="F4021" s="2">
        <v>9474963.1627073176</v>
      </c>
    </row>
    <row r="4022" spans="1:6">
      <c r="A4022">
        <v>4144</v>
      </c>
      <c r="B4022" s="38">
        <v>40284</v>
      </c>
      <c r="C4022" t="s">
        <v>5253</v>
      </c>
      <c r="D4022" s="2">
        <v>3866746.326986501</v>
      </c>
      <c r="E4022" s="2">
        <v>7061160.4791912269</v>
      </c>
      <c r="F4022" s="2">
        <v>44774402.452683151</v>
      </c>
    </row>
    <row r="4023" spans="1:6">
      <c r="A4023">
        <v>4145</v>
      </c>
      <c r="B4023" s="38">
        <v>31849</v>
      </c>
      <c r="C4023" t="s">
        <v>5255</v>
      </c>
      <c r="D4023" s="2">
        <v>7519942.0160570927</v>
      </c>
      <c r="E4023" s="2">
        <v>12725984.982444247</v>
      </c>
      <c r="F4023" s="2">
        <v>12725984.982444247</v>
      </c>
    </row>
    <row r="4024" spans="1:6">
      <c r="A4024">
        <v>4146</v>
      </c>
      <c r="B4024" s="38">
        <v>31231</v>
      </c>
      <c r="C4024" t="s">
        <v>7009</v>
      </c>
      <c r="D4024" s="2">
        <v>7819902.5974025987</v>
      </c>
      <c r="E4024" s="2">
        <v>12968218.139944343</v>
      </c>
      <c r="F4024" s="2">
        <v>75974290.496159568</v>
      </c>
    </row>
    <row r="4025" spans="1:6">
      <c r="A4025">
        <v>4147</v>
      </c>
      <c r="B4025" s="38">
        <v>37071</v>
      </c>
      <c r="C4025" t="s">
        <v>5256</v>
      </c>
      <c r="D4025" s="2">
        <v>4735873.5955056185</v>
      </c>
      <c r="E4025" s="2">
        <v>4456129.6015393259</v>
      </c>
      <c r="F4025" s="2">
        <v>4456129.6015393259</v>
      </c>
    </row>
    <row r="4026" spans="1:6">
      <c r="A4026">
        <v>4148</v>
      </c>
      <c r="B4026" s="38">
        <v>36635</v>
      </c>
      <c r="C4026" t="s">
        <v>5258</v>
      </c>
      <c r="D4026" s="2">
        <v>4921106.2463514302</v>
      </c>
      <c r="E4026" s="2">
        <v>1246319.3679509631</v>
      </c>
      <c r="F4026" s="2">
        <v>1246319.3679509631</v>
      </c>
    </row>
    <row r="4027" spans="1:6">
      <c r="A4027">
        <v>4149</v>
      </c>
      <c r="B4027" s="38">
        <v>40704</v>
      </c>
      <c r="C4027" t="s">
        <v>5259</v>
      </c>
      <c r="D4027" s="2">
        <v>3734618.2472244618</v>
      </c>
      <c r="E4027" s="2">
        <v>270433.31058558758</v>
      </c>
      <c r="F4027" s="2">
        <v>6089175.5443155738</v>
      </c>
    </row>
    <row r="4028" spans="1:6">
      <c r="A4028">
        <v>4150</v>
      </c>
      <c r="B4028" s="38">
        <v>39339</v>
      </c>
      <c r="C4028" t="s">
        <v>5260</v>
      </c>
      <c r="D4028" s="2">
        <v>4043289.8460357809</v>
      </c>
      <c r="E4028" s="2">
        <v>255415.77479975056</v>
      </c>
      <c r="F4028" s="2">
        <v>255415.77479975056</v>
      </c>
    </row>
    <row r="4029" spans="1:6">
      <c r="A4029">
        <v>4151</v>
      </c>
      <c r="B4029" s="38">
        <v>42377</v>
      </c>
      <c r="C4029" t="s">
        <v>5261</v>
      </c>
      <c r="D4029" s="2">
        <v>3558161.9645781629</v>
      </c>
      <c r="E4029" s="2">
        <v>185730.97146245927</v>
      </c>
      <c r="F4029" s="2">
        <v>185730.97146245927</v>
      </c>
    </row>
    <row r="4030" spans="1:6">
      <c r="A4030">
        <v>4152</v>
      </c>
      <c r="B4030" s="38">
        <v>38765</v>
      </c>
      <c r="C4030" t="s">
        <v>5262</v>
      </c>
      <c r="D4030" s="2">
        <v>4242503.7745344741</v>
      </c>
      <c r="E4030" s="2">
        <v>130295.77592350278</v>
      </c>
      <c r="F4030" s="2">
        <v>137921.37342224459</v>
      </c>
    </row>
    <row r="4031" spans="1:6">
      <c r="A4031">
        <v>4153</v>
      </c>
      <c r="B4031" s="38">
        <v>38436</v>
      </c>
      <c r="C4031" t="s">
        <v>5263</v>
      </c>
      <c r="D4031" s="2">
        <v>4361021.7278841175</v>
      </c>
      <c r="E4031" s="2">
        <v>120604.67888773925</v>
      </c>
      <c r="F4031" s="2">
        <v>120604.67888773925</v>
      </c>
    </row>
    <row r="4032" spans="1:6">
      <c r="A4032">
        <v>4154</v>
      </c>
      <c r="B4032" s="38">
        <v>42524</v>
      </c>
      <c r="C4032" t="s">
        <v>5264</v>
      </c>
      <c r="D4032" s="2">
        <v>3497313.7015740257</v>
      </c>
      <c r="E4032" s="2">
        <v>29210.563268032423</v>
      </c>
      <c r="F4032" s="2">
        <v>29210.563268032423</v>
      </c>
    </row>
    <row r="4033" spans="1:6">
      <c r="A4033">
        <v>4155</v>
      </c>
      <c r="B4033" s="38">
        <v>39990</v>
      </c>
      <c r="C4033" t="s">
        <v>5265</v>
      </c>
      <c r="D4033" s="2">
        <v>3908265.4513591076</v>
      </c>
      <c r="E4033" s="2">
        <v>30539.186236920064</v>
      </c>
      <c r="F4033" s="2">
        <v>1559280.6671287431</v>
      </c>
    </row>
    <row r="4034" spans="1:6">
      <c r="A4034">
        <v>4156</v>
      </c>
      <c r="B4034" s="38">
        <v>36420</v>
      </c>
      <c r="C4034" t="s">
        <v>5266</v>
      </c>
      <c r="D4034" s="2">
        <v>5020759.3805836812</v>
      </c>
      <c r="E4034" s="2">
        <v>14159.975955926147</v>
      </c>
      <c r="F4034" s="2">
        <v>14159.975955926147</v>
      </c>
    </row>
    <row r="4035" spans="1:6">
      <c r="A4035">
        <v>4164</v>
      </c>
      <c r="B4035" s="38">
        <v>41411</v>
      </c>
      <c r="C4035" t="s">
        <v>5277</v>
      </c>
      <c r="D4035" s="2">
        <v>3567120.3502972806</v>
      </c>
      <c r="E4035" s="2">
        <v>710513.50664319901</v>
      </c>
      <c r="F4035" s="2">
        <v>18931372.527545128</v>
      </c>
    </row>
    <row r="4036" spans="1:6">
      <c r="A4036">
        <v>4166</v>
      </c>
      <c r="B4036" s="38">
        <v>38527</v>
      </c>
      <c r="C4036" t="s">
        <v>5279</v>
      </c>
      <c r="D4036" s="2">
        <v>4210283.804627249</v>
      </c>
      <c r="E4036" s="2">
        <v>95891966.433002561</v>
      </c>
      <c r="F4036" s="2">
        <v>165038616.4227609</v>
      </c>
    </row>
    <row r="4037" spans="1:6">
      <c r="A4037">
        <v>4167</v>
      </c>
      <c r="B4037" s="38">
        <v>28482</v>
      </c>
      <c r="C4037" t="s">
        <v>5281</v>
      </c>
      <c r="D4037" s="2">
        <v>13186798.711755233</v>
      </c>
      <c r="E4037" s="2">
        <v>120477067.49458937</v>
      </c>
      <c r="F4037" s="2">
        <v>120477067.49458937</v>
      </c>
    </row>
    <row r="4038" spans="1:6">
      <c r="A4038">
        <v>4168</v>
      </c>
      <c r="B4038" s="38">
        <v>40837</v>
      </c>
      <c r="C4038" t="s">
        <v>5282</v>
      </c>
      <c r="D4038" s="2">
        <v>3616714.8806868619</v>
      </c>
      <c r="E4038" s="2">
        <v>5694821.8091873107</v>
      </c>
      <c r="F4038" s="2">
        <v>21735634.16216252</v>
      </c>
    </row>
    <row r="4039" spans="1:6">
      <c r="A4039">
        <v>4169</v>
      </c>
      <c r="B4039" s="38">
        <v>39717</v>
      </c>
      <c r="C4039" t="s">
        <v>5283</v>
      </c>
      <c r="D4039" s="2">
        <v>3742979.1162933139</v>
      </c>
      <c r="E4039" s="2">
        <v>3221785.7874926301</v>
      </c>
      <c r="F4039" s="2">
        <v>4540318.4355320111</v>
      </c>
    </row>
    <row r="4040" spans="1:6">
      <c r="A4040">
        <v>4170</v>
      </c>
      <c r="B4040" s="38">
        <v>38100</v>
      </c>
      <c r="C4040" t="s">
        <v>5284</v>
      </c>
      <c r="D4040" s="2">
        <v>4355852.1276595742</v>
      </c>
      <c r="E4040" s="2">
        <v>632757.98385638301</v>
      </c>
      <c r="F4040" s="2">
        <v>632757.98385638301</v>
      </c>
    </row>
    <row r="4041" spans="1:6">
      <c r="A4041">
        <v>4171</v>
      </c>
      <c r="B4041" s="38">
        <v>39640</v>
      </c>
      <c r="C4041" t="s">
        <v>5285</v>
      </c>
      <c r="D4041" s="2">
        <v>3722882.8353730612</v>
      </c>
      <c r="E4041" s="2">
        <v>13835.984561109999</v>
      </c>
      <c r="F4041" s="2">
        <v>13835.984561109999</v>
      </c>
    </row>
    <row r="4042" spans="1:6">
      <c r="A4042">
        <v>4173</v>
      </c>
      <c r="B4042" s="38">
        <v>41922</v>
      </c>
      <c r="C4042" t="s">
        <v>5287</v>
      </c>
      <c r="D4042" s="2">
        <v>3347533.409424975</v>
      </c>
      <c r="E4042" s="2">
        <v>13280584.085270373</v>
      </c>
      <c r="F4042" s="2">
        <v>33956500.431287989</v>
      </c>
    </row>
    <row r="4043" spans="1:6">
      <c r="A4043">
        <v>4174</v>
      </c>
      <c r="B4043" s="38">
        <v>39381</v>
      </c>
      <c r="C4043" t="s">
        <v>5288</v>
      </c>
      <c r="D4043" s="2">
        <v>3804106.9992725044</v>
      </c>
      <c r="E4043" s="2">
        <v>9329714.2051585168</v>
      </c>
      <c r="F4043" s="2">
        <v>14300529.293510931</v>
      </c>
    </row>
    <row r="4044" spans="1:6">
      <c r="A4044">
        <v>4175</v>
      </c>
      <c r="B4044" s="38">
        <v>37638</v>
      </c>
      <c r="C4044" t="s">
        <v>5289</v>
      </c>
      <c r="D4044" s="2">
        <v>4374325.261419924</v>
      </c>
      <c r="E4044" s="2">
        <v>10025684.411893232</v>
      </c>
      <c r="F4044" s="2">
        <v>42496298.176307105</v>
      </c>
    </row>
    <row r="4045" spans="1:6">
      <c r="A4045">
        <v>4176</v>
      </c>
      <c r="B4045" s="38">
        <v>36651</v>
      </c>
      <c r="C4045" t="s">
        <v>5290</v>
      </c>
      <c r="D4045" s="2">
        <v>4634489.2128279889</v>
      </c>
      <c r="E4045" s="2">
        <v>146417.55813994171</v>
      </c>
      <c r="F4045" s="2">
        <v>7615645.4648396503</v>
      </c>
    </row>
    <row r="4046" spans="1:6">
      <c r="A4046">
        <v>4177</v>
      </c>
      <c r="B4046" s="38">
        <v>39080</v>
      </c>
      <c r="C4046" t="s">
        <v>5291</v>
      </c>
      <c r="D4046" s="2">
        <v>3938626.8582755206</v>
      </c>
      <c r="E4046" s="2">
        <v>23721.275396432113</v>
      </c>
      <c r="F4046" s="2">
        <v>23721.275396432113</v>
      </c>
    </row>
    <row r="4047" spans="1:6">
      <c r="A4047">
        <v>4178</v>
      </c>
      <c r="B4047" s="38">
        <v>42024</v>
      </c>
      <c r="C4047" t="s">
        <v>5292</v>
      </c>
      <c r="D4047" s="2">
        <v>3400903.2677669055</v>
      </c>
      <c r="E4047" s="2">
        <v>0</v>
      </c>
      <c r="F4047" s="2">
        <v>41493.081020251862</v>
      </c>
    </row>
    <row r="4048" spans="1:6">
      <c r="A4048">
        <v>4179</v>
      </c>
      <c r="B4048" s="38">
        <v>30638</v>
      </c>
      <c r="C4048" t="s">
        <v>5293</v>
      </c>
      <c r="D4048" s="2">
        <v>7734903.6561264833</v>
      </c>
      <c r="E4048" s="2">
        <v>49039786.593646251</v>
      </c>
      <c r="F4048" s="2">
        <v>49039786.593646251</v>
      </c>
    </row>
    <row r="4049" spans="1:6">
      <c r="A4049">
        <v>4180</v>
      </c>
      <c r="B4049" s="38">
        <v>30183</v>
      </c>
      <c r="C4049" t="s">
        <v>5294</v>
      </c>
      <c r="D4049" s="2">
        <v>8011998.4646878205</v>
      </c>
      <c r="E4049" s="2">
        <v>17171218.965537362</v>
      </c>
      <c r="F4049" s="2">
        <v>17171218.965537362</v>
      </c>
    </row>
    <row r="4050" spans="1:6">
      <c r="A4050">
        <v>4181</v>
      </c>
      <c r="B4050" s="38">
        <v>39843</v>
      </c>
      <c r="C4050" t="s">
        <v>5295</v>
      </c>
      <c r="D4050" s="2">
        <v>3707308.5539184348</v>
      </c>
      <c r="E4050" s="2">
        <v>4296839.0566109233</v>
      </c>
      <c r="F4050" s="2">
        <v>38914268.430168182</v>
      </c>
    </row>
    <row r="4051" spans="1:6">
      <c r="A4051">
        <v>4182</v>
      </c>
      <c r="B4051" s="38">
        <v>36462</v>
      </c>
      <c r="C4051" t="s">
        <v>5296</v>
      </c>
      <c r="D4051" s="2">
        <v>4653818.3709869208</v>
      </c>
      <c r="E4051" s="2">
        <v>10997.330796670631</v>
      </c>
      <c r="F4051" s="2">
        <v>10997.330796670631</v>
      </c>
    </row>
    <row r="4052" spans="1:6">
      <c r="A4052">
        <v>4183</v>
      </c>
      <c r="B4052" s="38">
        <v>25001</v>
      </c>
      <c r="C4052" t="s">
        <v>5297</v>
      </c>
      <c r="D4052" s="2">
        <v>22211227.66570605</v>
      </c>
      <c r="E4052" s="2">
        <v>231797940.58726224</v>
      </c>
      <c r="F4052" s="2">
        <v>231797940.58726224</v>
      </c>
    </row>
    <row r="4053" spans="1:6">
      <c r="A4053">
        <v>4184</v>
      </c>
      <c r="B4053" s="38">
        <v>22647</v>
      </c>
      <c r="C4053" t="s">
        <v>5298</v>
      </c>
      <c r="D4053" s="2">
        <v>25690986.666666668</v>
      </c>
      <c r="E4053" s="2">
        <v>64227466.666666672</v>
      </c>
      <c r="F4053" s="2">
        <v>64227466.666666672</v>
      </c>
    </row>
    <row r="4054" spans="1:6">
      <c r="A4054">
        <v>4185</v>
      </c>
      <c r="B4054" s="38">
        <v>38184</v>
      </c>
      <c r="C4054" t="s">
        <v>5299</v>
      </c>
      <c r="D4054" s="2">
        <v>4069322.0696937703</v>
      </c>
      <c r="E4054" s="2">
        <v>8303482.2031256603</v>
      </c>
      <c r="F4054" s="2">
        <v>18364288.425417107</v>
      </c>
    </row>
    <row r="4055" spans="1:6">
      <c r="A4055">
        <v>4186</v>
      </c>
      <c r="B4055" s="38">
        <v>40697</v>
      </c>
      <c r="C4055" t="s">
        <v>5300</v>
      </c>
      <c r="D4055" s="2">
        <v>3414508.1117480793</v>
      </c>
      <c r="E4055" s="2">
        <v>6179079.5428979006</v>
      </c>
      <c r="F4055" s="2">
        <v>15273955.880113591</v>
      </c>
    </row>
    <row r="4056" spans="1:6">
      <c r="A4056">
        <v>4187</v>
      </c>
      <c r="B4056" s="38">
        <v>40023</v>
      </c>
      <c r="C4056" t="s">
        <v>5302</v>
      </c>
      <c r="D4056" s="2">
        <v>3578945.9997863951</v>
      </c>
      <c r="E4056" s="2">
        <v>2547086.6575404801</v>
      </c>
      <c r="F4056" s="2">
        <v>3163553.3954799371</v>
      </c>
    </row>
    <row r="4057" spans="1:6">
      <c r="A4057">
        <v>4188</v>
      </c>
      <c r="B4057" s="38">
        <v>38982</v>
      </c>
      <c r="C4057" t="s">
        <v>5303</v>
      </c>
      <c r="D4057" s="2">
        <v>3798568.7530803354</v>
      </c>
      <c r="E4057" s="2">
        <v>66630.457087235089</v>
      </c>
      <c r="F4057" s="2">
        <v>820101.49736816168</v>
      </c>
    </row>
    <row r="4058" spans="1:6">
      <c r="A4058">
        <v>4189</v>
      </c>
      <c r="B4058" s="38">
        <v>16803</v>
      </c>
      <c r="C4058" t="s">
        <v>5304</v>
      </c>
      <c r="D4058" s="2">
        <v>42083106.593406595</v>
      </c>
      <c r="E4058" s="2">
        <v>87342296.703296721</v>
      </c>
      <c r="F4058" s="2">
        <v>127627263.61384617</v>
      </c>
    </row>
    <row r="4059" spans="1:6">
      <c r="A4059">
        <v>4190</v>
      </c>
      <c r="B4059" s="38">
        <v>35265</v>
      </c>
      <c r="C4059" t="s">
        <v>5305</v>
      </c>
      <c r="D4059" s="2">
        <v>4755696.1783439498</v>
      </c>
      <c r="E4059" s="2">
        <v>25315314.793662421</v>
      </c>
      <c r="F4059" s="2">
        <v>109782595.35997453</v>
      </c>
    </row>
    <row r="4060" spans="1:6">
      <c r="A4060">
        <v>4191</v>
      </c>
      <c r="B4060" s="38">
        <v>41376</v>
      </c>
      <c r="C4060" t="s">
        <v>5306</v>
      </c>
      <c r="D4060" s="2">
        <v>3210945.2073056926</v>
      </c>
      <c r="E4060" s="2">
        <v>0</v>
      </c>
      <c r="F4060" s="2">
        <v>127823.58554773341</v>
      </c>
    </row>
    <row r="4061" spans="1:6">
      <c r="A4061">
        <v>4192</v>
      </c>
      <c r="B4061" s="38">
        <v>28699</v>
      </c>
      <c r="C4061" t="s">
        <v>5308</v>
      </c>
      <c r="D4061" s="2">
        <v>10997853.881278539</v>
      </c>
      <c r="E4061" s="2">
        <v>519098703.196347</v>
      </c>
      <c r="F4061" s="2">
        <v>519098703.196347</v>
      </c>
    </row>
    <row r="4062" spans="1:6">
      <c r="A4062">
        <v>4193</v>
      </c>
      <c r="B4062" s="38">
        <v>40471</v>
      </c>
      <c r="C4062" t="s">
        <v>5310</v>
      </c>
      <c r="D4062" s="2">
        <v>3303715.8624851974</v>
      </c>
      <c r="E4062" s="2">
        <v>93333174.415877566</v>
      </c>
      <c r="F4062" s="2">
        <v>195483105.30012664</v>
      </c>
    </row>
    <row r="4063" spans="1:6">
      <c r="A4063">
        <v>4194</v>
      </c>
      <c r="B4063" s="38">
        <v>42244</v>
      </c>
      <c r="C4063" t="s">
        <v>6859</v>
      </c>
      <c r="D4063" s="2">
        <v>3031936.5883952403</v>
      </c>
      <c r="E4063" s="2">
        <v>68511778.687964723</v>
      </c>
      <c r="F4063" s="2">
        <v>74762744.586460844</v>
      </c>
    </row>
    <row r="4064" spans="1:6">
      <c r="A4064">
        <v>4195</v>
      </c>
      <c r="B4064" s="38">
        <v>41432</v>
      </c>
      <c r="C4064" t="s">
        <v>5311</v>
      </c>
      <c r="D4064" s="2">
        <v>3094418.0827737427</v>
      </c>
      <c r="E4064" s="2">
        <v>66502257.636250339</v>
      </c>
      <c r="F4064" s="2">
        <v>94137515.319716156</v>
      </c>
    </row>
    <row r="4065" spans="1:6">
      <c r="A4065">
        <v>4196</v>
      </c>
      <c r="B4065" s="38">
        <v>23733</v>
      </c>
      <c r="C4065" t="s">
        <v>5313</v>
      </c>
      <c r="D4065" s="2">
        <v>23158942.307692308</v>
      </c>
      <c r="E4065" s="2">
        <v>394473983.97435904</v>
      </c>
      <c r="F4065" s="2">
        <v>964183964.74358988</v>
      </c>
    </row>
    <row r="4066" spans="1:6">
      <c r="A4066">
        <v>4197</v>
      </c>
      <c r="B4066" s="38">
        <v>41194</v>
      </c>
      <c r="C4066" t="s">
        <v>5314</v>
      </c>
      <c r="D4066" s="2">
        <v>3123674.4381087427</v>
      </c>
      <c r="E4066" s="2">
        <v>50069276.569638208</v>
      </c>
      <c r="F4066" s="2">
        <v>91344369.412412405</v>
      </c>
    </row>
    <row r="4067" spans="1:6">
      <c r="A4067">
        <v>4198</v>
      </c>
      <c r="B4067" s="38">
        <v>36756</v>
      </c>
      <c r="C4067" t="s">
        <v>5315</v>
      </c>
      <c r="D4067" s="2">
        <v>4181475.694444444</v>
      </c>
      <c r="E4067" s="2">
        <v>53199552.099340275</v>
      </c>
      <c r="F4067" s="2">
        <v>53294772.663854167</v>
      </c>
    </row>
    <row r="4068" spans="1:6">
      <c r="A4068">
        <v>4199</v>
      </c>
      <c r="B4068" s="38">
        <v>21172</v>
      </c>
      <c r="C4068" t="s">
        <v>5317</v>
      </c>
      <c r="D4068" s="2">
        <v>25442218.30985916</v>
      </c>
      <c r="E4068" s="2">
        <v>282408623.23943669</v>
      </c>
      <c r="F4068" s="2">
        <v>282408623.23943669</v>
      </c>
    </row>
    <row r="4069" spans="1:6">
      <c r="A4069">
        <v>4200</v>
      </c>
      <c r="B4069" s="38">
        <v>28491</v>
      </c>
      <c r="C4069" t="s">
        <v>5318</v>
      </c>
      <c r="D4069" s="2">
        <v>11560944</v>
      </c>
      <c r="E4069" s="2">
        <v>125833168.14400001</v>
      </c>
      <c r="F4069" s="2">
        <v>125833168.14400001</v>
      </c>
    </row>
    <row r="4070" spans="1:6">
      <c r="A4070">
        <v>4201</v>
      </c>
      <c r="B4070" s="38">
        <v>36119</v>
      </c>
      <c r="C4070" t="s">
        <v>5319</v>
      </c>
      <c r="D4070" s="2">
        <v>4405847.5609756093</v>
      </c>
      <c r="E4070" s="2">
        <v>36411761.482335366</v>
      </c>
      <c r="F4070" s="2">
        <v>81057683.433554873</v>
      </c>
    </row>
    <row r="4071" spans="1:6">
      <c r="A4071">
        <v>4202</v>
      </c>
      <c r="B4071" s="38">
        <v>35643</v>
      </c>
      <c r="C4071" t="s">
        <v>5320</v>
      </c>
      <c r="D4071" s="2">
        <v>4493526.1194029851</v>
      </c>
      <c r="E4071" s="2">
        <v>36917216.893084578</v>
      </c>
      <c r="F4071" s="2">
        <v>41623006.701473884</v>
      </c>
    </row>
    <row r="4072" spans="1:6">
      <c r="A4072">
        <v>4203</v>
      </c>
      <c r="B4072" s="38">
        <v>37540</v>
      </c>
      <c r="C4072" t="s">
        <v>5321</v>
      </c>
      <c r="D4072" s="2">
        <v>3985432.9840044123</v>
      </c>
      <c r="E4072" s="2">
        <v>28663257.933557637</v>
      </c>
      <c r="F4072" s="2">
        <v>77371185.964760065</v>
      </c>
    </row>
    <row r="4073" spans="1:6">
      <c r="A4073">
        <v>4204</v>
      </c>
      <c r="B4073" s="38">
        <v>31352</v>
      </c>
      <c r="C4073" t="s">
        <v>5322</v>
      </c>
      <c r="D4073" s="2">
        <v>6628981.6513761468</v>
      </c>
      <c r="E4073" s="2">
        <v>46765253.680247702</v>
      </c>
      <c r="F4073" s="2">
        <v>46765253.680247702</v>
      </c>
    </row>
    <row r="4074" spans="1:6">
      <c r="A4074">
        <v>4205</v>
      </c>
      <c r="B4074" s="38">
        <v>31478</v>
      </c>
      <c r="C4074" t="s">
        <v>5323</v>
      </c>
      <c r="D4074" s="2">
        <v>6641167.2794117648</v>
      </c>
      <c r="E4074" s="2">
        <v>46414330.030625001</v>
      </c>
      <c r="F4074" s="2">
        <v>46414330.030625001</v>
      </c>
    </row>
    <row r="4075" spans="1:6">
      <c r="A4075">
        <v>4206</v>
      </c>
      <c r="B4075" s="38">
        <v>27555</v>
      </c>
      <c r="C4075" t="s">
        <v>5324</v>
      </c>
      <c r="D4075" s="2">
        <v>13480578.358208956</v>
      </c>
      <c r="E4075" s="2">
        <v>90426560.297126874</v>
      </c>
      <c r="F4075" s="2">
        <v>90426560.297126874</v>
      </c>
    </row>
    <row r="4076" spans="1:6">
      <c r="A4076">
        <v>4207</v>
      </c>
      <c r="B4076" s="38">
        <v>31625</v>
      </c>
      <c r="C4076" t="s">
        <v>5325</v>
      </c>
      <c r="D4076" s="2">
        <v>6586681.8596171374</v>
      </c>
      <c r="E4076" s="2">
        <v>42752081.537110299</v>
      </c>
      <c r="F4076" s="2">
        <v>42752081.537110299</v>
      </c>
    </row>
    <row r="4077" spans="1:6">
      <c r="A4077">
        <v>4208</v>
      </c>
      <c r="B4077" s="38">
        <v>37470</v>
      </c>
      <c r="C4077" t="s">
        <v>5326</v>
      </c>
      <c r="D4077" s="2">
        <v>3998666.2977310461</v>
      </c>
      <c r="E4077" s="2">
        <v>25571231.054012176</v>
      </c>
      <c r="F4077" s="2">
        <v>25571231.054012176</v>
      </c>
    </row>
    <row r="4078" spans="1:6">
      <c r="A4078">
        <v>4209</v>
      </c>
      <c r="B4078" s="38">
        <v>21916</v>
      </c>
      <c r="C4078" t="s">
        <v>5327</v>
      </c>
      <c r="D4078" s="2">
        <v>24660716.723549489</v>
      </c>
      <c r="E4078" s="2">
        <v>152896443.68600681</v>
      </c>
      <c r="F4078" s="2">
        <v>202217877.13310578</v>
      </c>
    </row>
    <row r="4079" spans="1:6">
      <c r="A4079">
        <v>4210</v>
      </c>
      <c r="B4079" s="38">
        <v>21448</v>
      </c>
      <c r="C4079" t="s">
        <v>5329</v>
      </c>
      <c r="D4079" s="2">
        <v>25002041.522491354</v>
      </c>
      <c r="E4079" s="2">
        <v>146431323.40387547</v>
      </c>
      <c r="F4079" s="2">
        <v>146431323.40387547</v>
      </c>
    </row>
    <row r="4080" spans="1:6">
      <c r="A4080">
        <v>4211</v>
      </c>
      <c r="B4080" s="38">
        <v>25714</v>
      </c>
      <c r="C4080" t="s">
        <v>5331</v>
      </c>
      <c r="D4080" s="2">
        <v>18719145.077720206</v>
      </c>
      <c r="E4080" s="2">
        <v>109126432.24551813</v>
      </c>
      <c r="F4080" s="2">
        <v>109126432.24551813</v>
      </c>
    </row>
    <row r="4081" spans="1:6">
      <c r="A4081">
        <v>4212</v>
      </c>
      <c r="B4081" s="38">
        <v>36987</v>
      </c>
      <c r="C4081" t="s">
        <v>5332</v>
      </c>
      <c r="D4081" s="2">
        <v>4084561.8993781796</v>
      </c>
      <c r="E4081" s="2">
        <v>23216824.110706612</v>
      </c>
      <c r="F4081" s="2">
        <v>93198984.653386086</v>
      </c>
    </row>
    <row r="4082" spans="1:6">
      <c r="A4082">
        <v>4213</v>
      </c>
      <c r="B4082" s="38">
        <v>34194</v>
      </c>
      <c r="C4082" t="s">
        <v>5334</v>
      </c>
      <c r="D4082" s="2">
        <v>4990048.3425414357</v>
      </c>
      <c r="E4082" s="2">
        <v>26505586.553895026</v>
      </c>
      <c r="F4082" s="2">
        <v>26505586.553895026</v>
      </c>
    </row>
    <row r="4083" spans="1:6">
      <c r="A4083">
        <v>4214</v>
      </c>
      <c r="B4083" s="38">
        <v>32990</v>
      </c>
      <c r="C4083" t="s">
        <v>5336</v>
      </c>
      <c r="D4083" s="2">
        <v>5605577.9674166022</v>
      </c>
      <c r="E4083" s="2">
        <v>28027889.837083008</v>
      </c>
      <c r="F4083" s="2">
        <v>28027889.837083008</v>
      </c>
    </row>
    <row r="4084" spans="1:6">
      <c r="A4084">
        <v>4215</v>
      </c>
      <c r="B4084" s="38">
        <v>27859</v>
      </c>
      <c r="C4084" t="s">
        <v>5337</v>
      </c>
      <c r="D4084" s="2">
        <v>12879839.572192512</v>
      </c>
      <c r="E4084" s="2">
        <v>56671294.117647052</v>
      </c>
      <c r="F4084" s="2">
        <v>56671294.117647052</v>
      </c>
    </row>
    <row r="4085" spans="1:6">
      <c r="A4085">
        <v>4216</v>
      </c>
      <c r="B4085" s="38">
        <v>24304</v>
      </c>
      <c r="C4085" t="s">
        <v>5339</v>
      </c>
      <c r="D4085" s="2">
        <v>22232584.615384616</v>
      </c>
      <c r="E4085" s="2">
        <v>96341200.000000015</v>
      </c>
      <c r="F4085" s="2">
        <v>96341200.000000015</v>
      </c>
    </row>
    <row r="4086" spans="1:6">
      <c r="A4086">
        <v>4217</v>
      </c>
      <c r="B4086" s="38">
        <v>38779</v>
      </c>
      <c r="C4086" t="s">
        <v>5340</v>
      </c>
      <c r="D4086" s="2">
        <v>3616411.4114114111</v>
      </c>
      <c r="E4086" s="2">
        <v>14126420.227902902</v>
      </c>
      <c r="F4086" s="2">
        <v>14528238.494354354</v>
      </c>
    </row>
    <row r="4087" spans="1:6">
      <c r="A4087">
        <v>4218</v>
      </c>
      <c r="B4087" s="38">
        <v>31345</v>
      </c>
      <c r="C4087" t="s">
        <v>5342</v>
      </c>
      <c r="D4087" s="2">
        <v>6647276.9089236436</v>
      </c>
      <c r="E4087" s="2">
        <v>24490147.968620058</v>
      </c>
      <c r="F4087" s="2">
        <v>24490147.968620058</v>
      </c>
    </row>
    <row r="4088" spans="1:6">
      <c r="A4088">
        <v>4219</v>
      </c>
      <c r="B4088" s="38">
        <v>21916</v>
      </c>
      <c r="C4088" t="s">
        <v>5343</v>
      </c>
      <c r="D4088" s="2">
        <v>24660716.723549489</v>
      </c>
      <c r="E4088" s="2">
        <v>85490484.641638219</v>
      </c>
      <c r="F4088" s="2">
        <v>85490484.641638219</v>
      </c>
    </row>
    <row r="4089" spans="1:6">
      <c r="A4089">
        <v>4220</v>
      </c>
      <c r="B4089" s="38">
        <v>39941</v>
      </c>
      <c r="C4089" t="s">
        <v>5344</v>
      </c>
      <c r="D4089" s="2">
        <v>3378717.4547358975</v>
      </c>
      <c r="E4089" s="2">
        <v>11292852.906119073</v>
      </c>
      <c r="F4089" s="2">
        <v>11456689.167977519</v>
      </c>
    </row>
    <row r="4090" spans="1:6">
      <c r="A4090">
        <v>4221</v>
      </c>
      <c r="B4090" s="38">
        <v>22282</v>
      </c>
      <c r="C4090" t="s">
        <v>5345</v>
      </c>
      <c r="D4090" s="2">
        <v>24246946.308724832</v>
      </c>
      <c r="E4090" s="2">
        <v>80823154.362416118</v>
      </c>
      <c r="F4090" s="2">
        <v>80823154.362416118</v>
      </c>
    </row>
    <row r="4091" spans="1:6">
      <c r="A4091">
        <v>4222</v>
      </c>
      <c r="B4091" s="38">
        <v>36292</v>
      </c>
      <c r="C4091" t="s">
        <v>5346</v>
      </c>
      <c r="D4091" s="2">
        <v>4347527.0758122746</v>
      </c>
      <c r="E4091" s="2">
        <v>13067318.656498197</v>
      </c>
      <c r="F4091" s="2">
        <v>13067318.656498197</v>
      </c>
    </row>
    <row r="4092" spans="1:6">
      <c r="A4092">
        <v>4223</v>
      </c>
      <c r="B4092" s="38">
        <v>17533</v>
      </c>
      <c r="C4092" t="s">
        <v>5347</v>
      </c>
      <c r="D4092" s="2">
        <v>30487721.518987343</v>
      </c>
      <c r="E4092" s="2">
        <v>91585115.443037987</v>
      </c>
      <c r="F4092" s="2">
        <v>91585115.443037987</v>
      </c>
    </row>
    <row r="4093" spans="1:6">
      <c r="A4093">
        <v>4224</v>
      </c>
      <c r="B4093" s="38">
        <v>37111</v>
      </c>
      <c r="C4093" t="s">
        <v>5348</v>
      </c>
      <c r="D4093" s="2">
        <v>4070754.9295774652</v>
      </c>
      <c r="E4093" s="2">
        <v>11972238.151983099</v>
      </c>
      <c r="F4093" s="2">
        <v>13544263.293830987</v>
      </c>
    </row>
    <row r="4094" spans="1:6">
      <c r="A4094">
        <v>4225</v>
      </c>
      <c r="B4094" s="38">
        <v>41418</v>
      </c>
      <c r="C4094" t="s">
        <v>5349</v>
      </c>
      <c r="D4094" s="2">
        <v>3101843.7828672007</v>
      </c>
      <c r="E4094" s="2">
        <v>8385959.7746807188</v>
      </c>
      <c r="F4094" s="2">
        <v>24170572.787434801</v>
      </c>
    </row>
    <row r="4095" spans="1:6">
      <c r="A4095">
        <v>4226</v>
      </c>
      <c r="B4095" s="38">
        <v>32101</v>
      </c>
      <c r="C4095" t="s">
        <v>5350</v>
      </c>
      <c r="D4095" s="2">
        <v>6261343.1542461002</v>
      </c>
      <c r="E4095" s="2">
        <v>16463158.266897747</v>
      </c>
      <c r="F4095" s="2">
        <v>16463158.266897747</v>
      </c>
    </row>
    <row r="4096" spans="1:6">
      <c r="A4096">
        <v>4227</v>
      </c>
      <c r="B4096" s="38">
        <v>38814</v>
      </c>
      <c r="C4096" t="s">
        <v>5351</v>
      </c>
      <c r="D4096" s="2">
        <v>3585900.7444168734</v>
      </c>
      <c r="E4096" s="2">
        <v>8440168.0505409427</v>
      </c>
      <c r="F4096" s="2">
        <v>8727024.5711910669</v>
      </c>
    </row>
    <row r="4097" spans="1:6">
      <c r="A4097">
        <v>4228</v>
      </c>
      <c r="B4097" s="38">
        <v>32332</v>
      </c>
      <c r="C4097" t="s">
        <v>5352</v>
      </c>
      <c r="D4097" s="2">
        <v>6097544.3037974685</v>
      </c>
      <c r="E4097" s="2">
        <v>14227603.375527427</v>
      </c>
      <c r="F4097" s="2">
        <v>14227603.375527427</v>
      </c>
    </row>
    <row r="4098" spans="1:6">
      <c r="A4098">
        <v>4229</v>
      </c>
      <c r="B4098" s="38">
        <v>38261</v>
      </c>
      <c r="C4098" t="s">
        <v>5353</v>
      </c>
      <c r="D4098" s="2">
        <v>3785013.0958617078</v>
      </c>
      <c r="E4098" s="2">
        <v>8679956.0486642234</v>
      </c>
      <c r="F4098" s="2">
        <v>8679956.0486642234</v>
      </c>
    </row>
    <row r="4099" spans="1:6">
      <c r="A4099">
        <v>4230</v>
      </c>
      <c r="B4099" s="38">
        <v>37547</v>
      </c>
      <c r="C4099" t="s">
        <v>5354</v>
      </c>
      <c r="D4099" s="2">
        <v>3985432.9840044123</v>
      </c>
      <c r="E4099" s="2">
        <v>7775837.4764589081</v>
      </c>
      <c r="F4099" s="2">
        <v>10332620.269553227</v>
      </c>
    </row>
    <row r="4100" spans="1:6">
      <c r="A4100">
        <v>4231</v>
      </c>
      <c r="B4100" s="38">
        <v>29826</v>
      </c>
      <c r="C4100" t="s">
        <v>5356</v>
      </c>
      <c r="D4100" s="2">
        <v>7828374.8645720491</v>
      </c>
      <c r="E4100" s="2">
        <v>14958946.659924163</v>
      </c>
      <c r="F4100" s="2">
        <v>14958946.659924163</v>
      </c>
    </row>
    <row r="4101" spans="1:6">
      <c r="A4101">
        <v>4232</v>
      </c>
      <c r="B4101" s="38">
        <v>38835</v>
      </c>
      <c r="C4101" t="s">
        <v>5357</v>
      </c>
      <c r="D4101" s="2">
        <v>3585900.7444168734</v>
      </c>
      <c r="E4101" s="2">
        <v>6608987.1951960297</v>
      </c>
      <c r="F4101" s="2">
        <v>13533874.316471465</v>
      </c>
    </row>
    <row r="4102" spans="1:6">
      <c r="A4102">
        <v>4233</v>
      </c>
      <c r="B4102" s="38">
        <v>36630</v>
      </c>
      <c r="C4102" t="s">
        <v>5358</v>
      </c>
      <c r="D4102" s="2">
        <v>4218091.068301226</v>
      </c>
      <c r="E4102" s="2">
        <v>5864056.2865791004</v>
      </c>
      <c r="F4102" s="2">
        <v>42797644.808260359</v>
      </c>
    </row>
    <row r="4103" spans="1:6">
      <c r="A4103">
        <v>4234</v>
      </c>
      <c r="B4103" s="38">
        <v>36770</v>
      </c>
      <c r="C4103" t="s">
        <v>5359</v>
      </c>
      <c r="D4103" s="2">
        <v>4159810.0172711574</v>
      </c>
      <c r="E4103" s="2">
        <v>5744014.0384052964</v>
      </c>
      <c r="F4103" s="2">
        <v>5744014.0384052964</v>
      </c>
    </row>
    <row r="4104" spans="1:6">
      <c r="A4104">
        <v>4235</v>
      </c>
      <c r="B4104" s="38">
        <v>35489</v>
      </c>
      <c r="C4104" t="s">
        <v>5360</v>
      </c>
      <c r="D4104" s="2">
        <v>4527312.0300751887</v>
      </c>
      <c r="E4104" s="2">
        <v>6201051.7420739355</v>
      </c>
      <c r="F4104" s="2">
        <v>6201051.7420739355</v>
      </c>
    </row>
    <row r="4105" spans="1:6">
      <c r="A4105">
        <v>4236</v>
      </c>
      <c r="B4105" s="38">
        <v>41411</v>
      </c>
      <c r="C4105" t="s">
        <v>5361</v>
      </c>
      <c r="D4105" s="2">
        <v>3101843.7828672007</v>
      </c>
      <c r="E4105" s="2">
        <v>4205477.7329154955</v>
      </c>
      <c r="F4105" s="2">
        <v>11650019.647912597</v>
      </c>
    </row>
    <row r="4106" spans="1:6">
      <c r="A4106">
        <v>4237</v>
      </c>
      <c r="B4106" s="38">
        <v>40298</v>
      </c>
      <c r="C4106" t="s">
        <v>5362</v>
      </c>
      <c r="D4106" s="2">
        <v>3314353.994559858</v>
      </c>
      <c r="E4106" s="2">
        <v>4456230.6997509282</v>
      </c>
      <c r="F4106" s="2">
        <v>5049062.5700498605</v>
      </c>
    </row>
    <row r="4107" spans="1:6">
      <c r="A4107">
        <v>4238</v>
      </c>
      <c r="B4107" s="38">
        <v>26114</v>
      </c>
      <c r="C4107" t="s">
        <v>5364</v>
      </c>
      <c r="D4107" s="2">
        <v>17797019.704433497</v>
      </c>
      <c r="E4107" s="2">
        <v>23729359.605911329</v>
      </c>
      <c r="F4107" s="2">
        <v>23729359.605911329</v>
      </c>
    </row>
    <row r="4108" spans="1:6">
      <c r="A4108">
        <v>4239</v>
      </c>
      <c r="B4108" s="38">
        <v>34236</v>
      </c>
      <c r="C4108" t="s">
        <v>5365</v>
      </c>
      <c r="D4108" s="2">
        <v>4979731.2198483814</v>
      </c>
      <c r="E4108" s="2">
        <v>6478097.48578222</v>
      </c>
      <c r="F4108" s="2">
        <v>6478097.48578222</v>
      </c>
    </row>
    <row r="4109" spans="1:6">
      <c r="A4109">
        <v>4240</v>
      </c>
      <c r="B4109" s="38">
        <v>35538</v>
      </c>
      <c r="C4109" t="s">
        <v>5366</v>
      </c>
      <c r="D4109" s="2">
        <v>4510355.8052434465</v>
      </c>
      <c r="E4109" s="2">
        <v>5416762.9216729095</v>
      </c>
      <c r="F4109" s="2">
        <v>6018143.6957053691</v>
      </c>
    </row>
    <row r="4110" spans="1:6">
      <c r="A4110">
        <v>4241</v>
      </c>
      <c r="B4110" s="38">
        <v>28746</v>
      </c>
      <c r="C4110" t="s">
        <v>5368</v>
      </c>
      <c r="D4110" s="2">
        <v>10865548.872180451</v>
      </c>
      <c r="E4110" s="2">
        <v>12483606.569879699</v>
      </c>
      <c r="F4110" s="2">
        <v>13259156.851729322</v>
      </c>
    </row>
    <row r="4111" spans="1:6">
      <c r="A4111">
        <v>4242</v>
      </c>
      <c r="B4111" s="38">
        <v>37400</v>
      </c>
      <c r="C4111" t="s">
        <v>5369</v>
      </c>
      <c r="D4111" s="2">
        <v>4018681.868743048</v>
      </c>
      <c r="E4111" s="2">
        <v>4403718.4763904335</v>
      </c>
      <c r="F4111" s="2">
        <v>4964308.5223526144</v>
      </c>
    </row>
    <row r="4112" spans="1:6">
      <c r="A4112">
        <v>4243</v>
      </c>
      <c r="B4112" s="38">
        <v>42482</v>
      </c>
      <c r="C4112" t="s">
        <v>5370</v>
      </c>
      <c r="D4112" s="2">
        <v>3019961.4646766502</v>
      </c>
      <c r="E4112" s="2">
        <v>3148584.6434186934</v>
      </c>
      <c r="F4112" s="2">
        <v>7494581.9942740351</v>
      </c>
    </row>
    <row r="4113" spans="1:6">
      <c r="A4113">
        <v>4244</v>
      </c>
      <c r="B4113" s="38">
        <v>36210</v>
      </c>
      <c r="C4113" t="s">
        <v>5371</v>
      </c>
      <c r="D4113" s="2">
        <v>4392455.9270516718</v>
      </c>
      <c r="E4113" s="2">
        <v>4504932.0818237085</v>
      </c>
      <c r="F4113" s="2">
        <v>4504932.0818237085</v>
      </c>
    </row>
    <row r="4114" spans="1:6">
      <c r="A4114">
        <v>4245</v>
      </c>
      <c r="B4114" s="38">
        <v>35286</v>
      </c>
      <c r="C4114" t="s">
        <v>5372</v>
      </c>
      <c r="D4114" s="2">
        <v>4593509.2180546727</v>
      </c>
      <c r="E4114" s="2">
        <v>4535402.8576160204</v>
      </c>
      <c r="F4114" s="2">
        <v>4535402.8576160204</v>
      </c>
    </row>
    <row r="4115" spans="1:6">
      <c r="A4115">
        <v>4246</v>
      </c>
      <c r="B4115" s="38">
        <v>38772</v>
      </c>
      <c r="C4115" t="s">
        <v>5373</v>
      </c>
      <c r="D4115" s="2">
        <v>3636431.8067438351</v>
      </c>
      <c r="E4115" s="2">
        <v>3530497.6996376449</v>
      </c>
      <c r="F4115" s="2">
        <v>13985157.930382488</v>
      </c>
    </row>
    <row r="4116" spans="1:6">
      <c r="A4116">
        <v>4247</v>
      </c>
      <c r="B4116" s="38">
        <v>40277</v>
      </c>
      <c r="C4116" t="s">
        <v>5374</v>
      </c>
      <c r="D4116" s="2">
        <v>3314353.994559858</v>
      </c>
      <c r="E4116" s="2">
        <v>3147075.2341004275</v>
      </c>
      <c r="F4116" s="2">
        <v>3576687.3227986004</v>
      </c>
    </row>
    <row r="4117" spans="1:6">
      <c r="A4117">
        <v>4248</v>
      </c>
      <c r="B4117" s="38">
        <v>36084</v>
      </c>
      <c r="C4117" t="s">
        <v>5375</v>
      </c>
      <c r="D4117" s="2">
        <v>4405847.5609756093</v>
      </c>
      <c r="E4117" s="2">
        <v>4033484.4171280488</v>
      </c>
      <c r="F4117" s="2">
        <v>8439331.9781036582</v>
      </c>
    </row>
    <row r="4118" spans="1:6">
      <c r="A4118">
        <v>4249</v>
      </c>
      <c r="B4118" s="38">
        <v>37715</v>
      </c>
      <c r="C4118" t="s">
        <v>5376</v>
      </c>
      <c r="D4118" s="2">
        <v>3931224.1566920569</v>
      </c>
      <c r="E4118" s="2">
        <v>2954970.1577801961</v>
      </c>
      <c r="F4118" s="2">
        <v>2954970.1577801961</v>
      </c>
    </row>
    <row r="4119" spans="1:6">
      <c r="A4119">
        <v>4250</v>
      </c>
      <c r="B4119" s="38">
        <v>41901</v>
      </c>
      <c r="C4119" t="s">
        <v>5377</v>
      </c>
      <c r="D4119" s="2">
        <v>3035566.7959215399</v>
      </c>
      <c r="E4119" s="2">
        <v>1843583.6991778384</v>
      </c>
      <c r="F4119" s="2">
        <v>1843583.6991778384</v>
      </c>
    </row>
    <row r="4120" spans="1:6">
      <c r="A4120">
        <v>4251</v>
      </c>
      <c r="B4120" s="38">
        <v>41005</v>
      </c>
      <c r="C4120" t="s">
        <v>5378</v>
      </c>
      <c r="D4120" s="2">
        <v>3140400.286850512</v>
      </c>
      <c r="E4120" s="2">
        <v>1054687.7343373101</v>
      </c>
      <c r="F4120" s="2">
        <v>1386276.3198252821</v>
      </c>
    </row>
    <row r="4121" spans="1:6">
      <c r="A4121">
        <v>4252</v>
      </c>
      <c r="B4121" s="38">
        <v>38436</v>
      </c>
      <c r="C4121" t="s">
        <v>5379</v>
      </c>
      <c r="D4121" s="2">
        <v>3738018.6239006724</v>
      </c>
      <c r="E4121" s="2">
        <v>881413.57745990681</v>
      </c>
      <c r="F4121" s="2">
        <v>7774733.5939937914</v>
      </c>
    </row>
    <row r="4122" spans="1:6">
      <c r="A4122">
        <v>4253</v>
      </c>
      <c r="B4122" s="38">
        <v>40669</v>
      </c>
      <c r="C4122" t="s">
        <v>5380</v>
      </c>
      <c r="D4122" s="2">
        <v>3197673.0806677169</v>
      </c>
      <c r="E4122" s="2">
        <v>749717.90336513775</v>
      </c>
      <c r="F4122" s="2">
        <v>889968.91057425074</v>
      </c>
    </row>
    <row r="4123" spans="1:6">
      <c r="A4123">
        <v>4254</v>
      </c>
      <c r="B4123" s="38">
        <v>41159</v>
      </c>
      <c r="C4123" t="s">
        <v>5381</v>
      </c>
      <c r="D4123" s="2">
        <v>3122459.5625888584</v>
      </c>
      <c r="E4123" s="2">
        <v>465007.08625927474</v>
      </c>
      <c r="F4123" s="2">
        <v>13090808.674988223</v>
      </c>
    </row>
    <row r="4124" spans="1:6">
      <c r="A4124">
        <v>4255</v>
      </c>
      <c r="B4124" s="38">
        <v>40193</v>
      </c>
      <c r="C4124" t="s">
        <v>5382</v>
      </c>
      <c r="D4124" s="2">
        <v>3334574.7552921958</v>
      </c>
      <c r="E4124" s="2">
        <v>416460.59881303448</v>
      </c>
      <c r="F4124" s="2">
        <v>6582775.1322229756</v>
      </c>
    </row>
    <row r="4125" spans="1:6">
      <c r="A4125">
        <v>4256</v>
      </c>
      <c r="B4125" s="38">
        <v>40795</v>
      </c>
      <c r="C4125" t="s">
        <v>5383</v>
      </c>
      <c r="D4125" s="2">
        <v>3184636.5403347011</v>
      </c>
      <c r="E4125" s="2">
        <v>351371.56495026202</v>
      </c>
      <c r="F4125" s="2">
        <v>351371.56495026202</v>
      </c>
    </row>
    <row r="4126" spans="1:6">
      <c r="A4126">
        <v>4257</v>
      </c>
      <c r="B4126" s="38">
        <v>35300</v>
      </c>
      <c r="C4126" t="s">
        <v>5384</v>
      </c>
      <c r="D4126" s="2">
        <v>4593509.2180546727</v>
      </c>
      <c r="E4126" s="2">
        <v>452449.93979020981</v>
      </c>
      <c r="F4126" s="2">
        <v>452449.93979020981</v>
      </c>
    </row>
    <row r="4127" spans="1:6">
      <c r="A4127">
        <v>4258</v>
      </c>
      <c r="B4127" s="38">
        <v>38996</v>
      </c>
      <c r="C4127" t="s">
        <v>5385</v>
      </c>
      <c r="D4127" s="2">
        <v>3580569.8711595642</v>
      </c>
      <c r="E4127" s="2">
        <v>301634.36708622403</v>
      </c>
      <c r="F4127" s="2">
        <v>301634.36708622403</v>
      </c>
    </row>
    <row r="4128" spans="1:6">
      <c r="A4128">
        <v>4259</v>
      </c>
      <c r="B4128" s="38">
        <v>34012</v>
      </c>
      <c r="C4128" t="s">
        <v>5386</v>
      </c>
      <c r="D4128" s="2">
        <v>5049329.1404612157</v>
      </c>
      <c r="E4128" s="2">
        <v>408361.12801537389</v>
      </c>
      <c r="F4128" s="2">
        <v>408361.12801537389</v>
      </c>
    </row>
    <row r="4129" spans="1:6">
      <c r="A4129">
        <v>4260</v>
      </c>
      <c r="B4129" s="38">
        <v>40452</v>
      </c>
      <c r="C4129" t="s">
        <v>5387</v>
      </c>
      <c r="D4129" s="2">
        <v>3303715.8624851974</v>
      </c>
      <c r="E4129" s="2">
        <v>226681.16018855933</v>
      </c>
      <c r="F4129" s="2">
        <v>1125964.7315818591</v>
      </c>
    </row>
    <row r="4130" spans="1:6">
      <c r="A4130">
        <v>4261</v>
      </c>
      <c r="B4130" s="38">
        <v>40970</v>
      </c>
      <c r="C4130" t="s">
        <v>5388</v>
      </c>
      <c r="D4130" s="2">
        <v>3149887.5287717092</v>
      </c>
      <c r="E4130" s="2">
        <v>211500.24808188601</v>
      </c>
      <c r="F4130" s="2">
        <v>234826.21519495011</v>
      </c>
    </row>
    <row r="4131" spans="1:6">
      <c r="A4131">
        <v>4262</v>
      </c>
      <c r="B4131" s="38">
        <v>39395</v>
      </c>
      <c r="C4131" t="s">
        <v>5389</v>
      </c>
      <c r="D4131" s="2">
        <v>3437859.5184059157</v>
      </c>
      <c r="E4131" s="2">
        <v>186869.43793564476</v>
      </c>
      <c r="F4131" s="2">
        <v>186869.43793564476</v>
      </c>
    </row>
    <row r="4132" spans="1:6">
      <c r="A4132">
        <v>4263</v>
      </c>
      <c r="B4132" s="38">
        <v>40263</v>
      </c>
      <c r="C4132" t="s">
        <v>5390</v>
      </c>
      <c r="D4132" s="2">
        <v>3320110.6460017189</v>
      </c>
      <c r="E4132" s="2">
        <v>147646.42713124512</v>
      </c>
      <c r="F4132" s="2">
        <v>147646.42713124512</v>
      </c>
    </row>
    <row r="4133" spans="1:6">
      <c r="A4133">
        <v>4264</v>
      </c>
      <c r="B4133" s="38">
        <v>39528</v>
      </c>
      <c r="C4133" t="s">
        <v>5391</v>
      </c>
      <c r="D4133" s="2">
        <v>3383907.4969090708</v>
      </c>
      <c r="E4133" s="2">
        <v>130707.93894477539</v>
      </c>
      <c r="F4133" s="2">
        <v>130707.93894477539</v>
      </c>
    </row>
    <row r="4134" spans="1:6">
      <c r="A4134">
        <v>4265</v>
      </c>
      <c r="B4134" s="38">
        <v>38793</v>
      </c>
      <c r="C4134" t="s">
        <v>5392</v>
      </c>
      <c r="D4134" s="2">
        <v>3616411.4114114111</v>
      </c>
      <c r="E4134" s="2">
        <v>114765.61067067066</v>
      </c>
      <c r="F4134" s="2">
        <v>114765.61067067066</v>
      </c>
    </row>
    <row r="4135" spans="1:6">
      <c r="A4135">
        <v>4266</v>
      </c>
      <c r="B4135" s="38">
        <v>41866</v>
      </c>
      <c r="C4135" t="s">
        <v>5393</v>
      </c>
      <c r="D4135" s="2">
        <v>3037851.2688562637</v>
      </c>
      <c r="E4135" s="2">
        <v>79944.093991221438</v>
      </c>
      <c r="F4135" s="2">
        <v>79944.093991221438</v>
      </c>
    </row>
    <row r="4136" spans="1:6">
      <c r="A4136">
        <v>4267</v>
      </c>
      <c r="B4136" s="38">
        <v>36376</v>
      </c>
      <c r="C4136" t="s">
        <v>7010</v>
      </c>
      <c r="D4136" s="2">
        <v>4324111.3105924604</v>
      </c>
      <c r="E4136" s="2">
        <v>74624.071627767815</v>
      </c>
      <c r="F4136" s="2">
        <v>146692.59347097547</v>
      </c>
    </row>
    <row r="4137" spans="1:6">
      <c r="A4137">
        <v>4268</v>
      </c>
      <c r="B4137" s="38">
        <v>36812</v>
      </c>
      <c r="C4137" t="s">
        <v>5394</v>
      </c>
      <c r="D4137" s="2">
        <v>4152637.931034483</v>
      </c>
      <c r="E4137" s="2">
        <v>55163.642275862068</v>
      </c>
      <c r="F4137" s="2">
        <v>55163.642275862068</v>
      </c>
    </row>
    <row r="4138" spans="1:6">
      <c r="A4138">
        <v>4269</v>
      </c>
      <c r="B4138" s="38">
        <v>42251</v>
      </c>
      <c r="C4138" t="s">
        <v>6860</v>
      </c>
      <c r="D4138" s="2">
        <v>3036663.9349429491</v>
      </c>
      <c r="E4138" s="2">
        <v>37605.033949021832</v>
      </c>
      <c r="F4138" s="2">
        <v>375684.92759671353</v>
      </c>
    </row>
    <row r="4139" spans="1:6">
      <c r="A4139">
        <v>4270</v>
      </c>
      <c r="B4139" s="38">
        <v>40921</v>
      </c>
      <c r="C4139" t="s">
        <v>5395</v>
      </c>
      <c r="D4139" s="2">
        <v>3187783.7337039243</v>
      </c>
      <c r="E4139" s="2">
        <v>19126.702402223546</v>
      </c>
      <c r="F4139" s="2">
        <v>166149.41338980434</v>
      </c>
    </row>
    <row r="4140" spans="1:6">
      <c r="A4140">
        <v>4271</v>
      </c>
      <c r="B4140" s="38">
        <v>40795</v>
      </c>
      <c r="C4140" t="s">
        <v>5396</v>
      </c>
      <c r="D4140" s="2">
        <v>3184636.5403347011</v>
      </c>
      <c r="E4140" s="2">
        <v>5385.220389705979</v>
      </c>
      <c r="F4140" s="2">
        <v>5385.220389705979</v>
      </c>
    </row>
    <row r="4141" spans="1:6">
      <c r="A4141">
        <v>4272</v>
      </c>
      <c r="B4141" s="38">
        <v>38625</v>
      </c>
      <c r="C4141" t="s">
        <v>5397</v>
      </c>
      <c r="D4141" s="2">
        <v>3634602.6156941648</v>
      </c>
      <c r="E4141" s="2">
        <v>5639.6917253521124</v>
      </c>
      <c r="F4141" s="2">
        <v>5639.6917253521124</v>
      </c>
    </row>
    <row r="4142" spans="1:6">
      <c r="A4142">
        <v>4273</v>
      </c>
      <c r="B4142" s="38">
        <v>42004</v>
      </c>
      <c r="C4142" t="s">
        <v>5398</v>
      </c>
      <c r="D4142" s="2">
        <v>3077180.893651091</v>
      </c>
      <c r="E4142" s="2">
        <v>0</v>
      </c>
      <c r="F4142" s="2">
        <v>4788205.2747602342</v>
      </c>
    </row>
    <row r="4143" spans="1:6">
      <c r="A4143">
        <v>4274</v>
      </c>
      <c r="B4143" s="38">
        <v>39553</v>
      </c>
      <c r="C4143" t="s">
        <v>5400</v>
      </c>
      <c r="D4143" s="2">
        <v>3363508.5628633802</v>
      </c>
      <c r="E4143" s="2">
        <v>0</v>
      </c>
      <c r="F4143" s="2">
        <v>1004491.6512477713</v>
      </c>
    </row>
    <row r="4144" spans="1:6">
      <c r="A4144">
        <v>4275</v>
      </c>
      <c r="B4144" s="38">
        <v>41817</v>
      </c>
      <c r="C4144" t="s">
        <v>5401</v>
      </c>
      <c r="D4144" s="2">
        <v>3031593.1241949634</v>
      </c>
      <c r="E4144" s="2">
        <v>0</v>
      </c>
      <c r="F4144" s="2">
        <v>83651.759606953012</v>
      </c>
    </row>
    <row r="4145" spans="1:6">
      <c r="A4145">
        <v>4276</v>
      </c>
      <c r="B4145" s="38">
        <v>41415</v>
      </c>
      <c r="C4145" t="s">
        <v>5403</v>
      </c>
      <c r="D4145" s="2">
        <v>3101843.7828672007</v>
      </c>
      <c r="E4145" s="2">
        <v>0</v>
      </c>
      <c r="F4145" s="2">
        <v>49080.474176307711</v>
      </c>
    </row>
    <row r="4146" spans="1:6">
      <c r="A4146">
        <v>4292</v>
      </c>
      <c r="B4146" s="38">
        <v>18309</v>
      </c>
      <c r="C4146" t="s">
        <v>7011</v>
      </c>
      <c r="D4146" s="2">
        <v>29722285.106382977</v>
      </c>
      <c r="E4146" s="2">
        <v>871170425.53191495</v>
      </c>
      <c r="F4146" s="2">
        <v>2701565237.3189363</v>
      </c>
    </row>
    <row r="4147" spans="1:6">
      <c r="A4147">
        <v>4293</v>
      </c>
      <c r="B4147" s="38">
        <v>36119</v>
      </c>
      <c r="C4147" t="s">
        <v>5423</v>
      </c>
      <c r="D4147" s="2">
        <v>4258985.9756097561</v>
      </c>
      <c r="E4147" s="2">
        <v>8766980.175054878</v>
      </c>
      <c r="F4147" s="2">
        <v>24975513.248621952</v>
      </c>
    </row>
    <row r="4148" spans="1:6">
      <c r="A4148">
        <v>4294</v>
      </c>
      <c r="B4148" s="38">
        <v>22282</v>
      </c>
      <c r="C4148" t="s">
        <v>5424</v>
      </c>
      <c r="D4148" s="2">
        <v>23438714.765100673</v>
      </c>
      <c r="E4148" s="2">
        <v>40411577.181208059</v>
      </c>
      <c r="F4148" s="2">
        <v>40411577.181208059</v>
      </c>
    </row>
    <row r="4149" spans="1:6">
      <c r="A4149">
        <v>4295</v>
      </c>
      <c r="B4149" s="38">
        <v>38800</v>
      </c>
      <c r="C4149" t="s">
        <v>5425</v>
      </c>
      <c r="D4149" s="2">
        <v>3495864.3643643642</v>
      </c>
      <c r="E4149" s="2">
        <v>3770075.1432232228</v>
      </c>
      <c r="F4149" s="2">
        <v>3770075.1432232228</v>
      </c>
    </row>
    <row r="4150" spans="1:6">
      <c r="A4150">
        <v>4296</v>
      </c>
      <c r="B4150" s="38">
        <v>40452</v>
      </c>
      <c r="C4150" t="s">
        <v>5426</v>
      </c>
      <c r="D4150" s="2">
        <v>3193592.0004023574</v>
      </c>
      <c r="E4150" s="2">
        <v>111522.43513129198</v>
      </c>
      <c r="F4150" s="2">
        <v>190367.81666674287</v>
      </c>
    </row>
    <row r="4151" spans="1:6">
      <c r="A4151">
        <v>4297</v>
      </c>
      <c r="B4151" s="38">
        <v>40774</v>
      </c>
      <c r="C4151" t="s">
        <v>5427</v>
      </c>
      <c r="D4151" s="2">
        <v>3083156.5472643408</v>
      </c>
      <c r="E4151" s="2">
        <v>22090.285082433955</v>
      </c>
      <c r="F4151" s="2">
        <v>27572.987949414026</v>
      </c>
    </row>
    <row r="4152" spans="1:6">
      <c r="A4152">
        <v>4298</v>
      </c>
      <c r="B4152" s="38">
        <v>21638</v>
      </c>
      <c r="C4152" t="s">
        <v>5429</v>
      </c>
      <c r="D4152" s="2">
        <v>24034029.146851216</v>
      </c>
      <c r="E4152" s="2">
        <v>208350346.02076128</v>
      </c>
      <c r="F4152" s="2">
        <v>208350346.02076128</v>
      </c>
    </row>
    <row r="4153" spans="1:6">
      <c r="A4153">
        <v>4299</v>
      </c>
      <c r="B4153" s="38">
        <v>38513</v>
      </c>
      <c r="C4153" t="s">
        <v>5430</v>
      </c>
      <c r="D4153" s="2">
        <v>3529208.4832904884</v>
      </c>
      <c r="E4153" s="2">
        <v>4558333.1069305912</v>
      </c>
      <c r="F4153" s="2">
        <v>7968905.6991568124</v>
      </c>
    </row>
    <row r="4154" spans="1:6">
      <c r="A4154">
        <v>4300</v>
      </c>
      <c r="B4154" s="38">
        <v>27378</v>
      </c>
      <c r="C4154" t="s">
        <v>5432</v>
      </c>
      <c r="D4154" s="2">
        <v>12993996.146435453</v>
      </c>
      <c r="E4154" s="2">
        <v>400493524.08477843</v>
      </c>
      <c r="F4154" s="2">
        <v>400493524.08477843</v>
      </c>
    </row>
    <row r="4155" spans="1:6">
      <c r="A4155">
        <v>4301</v>
      </c>
      <c r="B4155" s="38">
        <v>27936</v>
      </c>
      <c r="C4155" t="s">
        <v>7012</v>
      </c>
      <c r="D4155" s="2">
        <v>11873035.211267607</v>
      </c>
      <c r="E4155" s="2">
        <v>205958509.9455106</v>
      </c>
      <c r="F4155" s="2">
        <v>205958509.9455106</v>
      </c>
    </row>
    <row r="4156" spans="1:6">
      <c r="A4156">
        <v>4302</v>
      </c>
      <c r="B4156" s="38">
        <v>38555</v>
      </c>
      <c r="C4156" t="s">
        <v>5433</v>
      </c>
      <c r="D4156" s="2">
        <v>3451322.4155578301</v>
      </c>
      <c r="E4156" s="2">
        <v>27367518.710731834</v>
      </c>
      <c r="F4156" s="2">
        <v>29079589.103884343</v>
      </c>
    </row>
    <row r="4157" spans="1:6">
      <c r="A4157">
        <v>4303</v>
      </c>
      <c r="B4157" s="38">
        <v>32276</v>
      </c>
      <c r="C4157" t="s">
        <v>5435</v>
      </c>
      <c r="D4157" s="2">
        <v>5739475.7446808517</v>
      </c>
      <c r="E4157" s="2">
        <v>39294912.773217022</v>
      </c>
      <c r="F4157" s="2">
        <v>39294912.773217022</v>
      </c>
    </row>
    <row r="4158" spans="1:6">
      <c r="A4158">
        <v>4304</v>
      </c>
      <c r="B4158" s="38">
        <v>38975</v>
      </c>
      <c r="C4158" t="s">
        <v>5436</v>
      </c>
      <c r="D4158" s="2">
        <v>3323747.6589452936</v>
      </c>
      <c r="E4158" s="2">
        <v>563850.04928536224</v>
      </c>
      <c r="F4158" s="2">
        <v>563850.04928536224</v>
      </c>
    </row>
    <row r="4159" spans="1:6">
      <c r="A4159">
        <v>4305</v>
      </c>
      <c r="B4159" s="38">
        <v>14482</v>
      </c>
      <c r="C4159" t="s">
        <v>5438</v>
      </c>
      <c r="D4159" s="2">
        <v>48467302.9710145</v>
      </c>
      <c r="E4159" s="2">
        <v>588371869.98536241</v>
      </c>
      <c r="F4159" s="2">
        <v>589129352.67036235</v>
      </c>
    </row>
    <row r="4160" spans="1:6">
      <c r="A4160">
        <v>4306</v>
      </c>
      <c r="B4160" s="38">
        <v>39493</v>
      </c>
      <c r="C4160" t="s">
        <v>5439</v>
      </c>
      <c r="D4160" s="2">
        <v>3128803.2669951296</v>
      </c>
      <c r="E4160" s="2">
        <v>1083840.2066199637</v>
      </c>
      <c r="F4160" s="2">
        <v>6137513.9626298463</v>
      </c>
    </row>
    <row r="4161" spans="1:6">
      <c r="A4161">
        <v>4307</v>
      </c>
      <c r="B4161" s="38">
        <v>29145</v>
      </c>
      <c r="C4161" t="s">
        <v>5441</v>
      </c>
      <c r="D4161" s="2">
        <v>8647647.6063829791</v>
      </c>
      <c r="E4161" s="2">
        <v>121065923.07817818</v>
      </c>
      <c r="F4161" s="2">
        <v>121065923.07817818</v>
      </c>
    </row>
    <row r="4162" spans="1:6">
      <c r="A4162">
        <v>4308</v>
      </c>
      <c r="B4162" s="38">
        <v>35594</v>
      </c>
      <c r="C4162" t="s">
        <v>5442</v>
      </c>
      <c r="D4162" s="2">
        <v>4056787.8976918282</v>
      </c>
      <c r="E4162" s="2">
        <v>13604867.933923893</v>
      </c>
      <c r="F4162" s="2">
        <v>23439218.964441672</v>
      </c>
    </row>
    <row r="4163" spans="1:6">
      <c r="A4163">
        <v>4309</v>
      </c>
      <c r="B4163" s="38">
        <v>38961</v>
      </c>
      <c r="C4163" t="s">
        <v>5443</v>
      </c>
      <c r="D4163" s="2">
        <v>3205042.3854115331</v>
      </c>
      <c r="E4163" s="2">
        <v>2632361.8508279943</v>
      </c>
      <c r="F4163" s="2">
        <v>37413006.996219814</v>
      </c>
    </row>
    <row r="4164" spans="1:6">
      <c r="A4164">
        <v>4310</v>
      </c>
      <c r="B4164" s="38">
        <v>42369</v>
      </c>
      <c r="C4164" t="s">
        <v>5444</v>
      </c>
      <c r="D4164" s="2">
        <v>2749405.3482718533</v>
      </c>
      <c r="E4164" s="2">
        <v>0</v>
      </c>
      <c r="F4164" s="2">
        <v>8350045.8725293316</v>
      </c>
    </row>
    <row r="4165" spans="1:6">
      <c r="A4165">
        <v>4311</v>
      </c>
      <c r="B4165" s="38">
        <v>39813</v>
      </c>
      <c r="C4165" t="s">
        <v>5445</v>
      </c>
      <c r="D4165" s="2">
        <v>3093322.9636394773</v>
      </c>
      <c r="E4165" s="2">
        <v>0</v>
      </c>
      <c r="F4165" s="2">
        <v>6161057.2723186258</v>
      </c>
    </row>
    <row r="4166" spans="1:6">
      <c r="A4166">
        <v>4312</v>
      </c>
      <c r="B4166" s="38">
        <v>23012</v>
      </c>
      <c r="C4166" t="s">
        <v>5446</v>
      </c>
      <c r="D4166" s="2">
        <v>21280630.197368424</v>
      </c>
      <c r="E4166" s="2">
        <v>52290453.947368428</v>
      </c>
      <c r="F4166" s="2">
        <v>52290453.947368428</v>
      </c>
    </row>
    <row r="4167" spans="1:6">
      <c r="A4167">
        <v>4313</v>
      </c>
      <c r="B4167" s="38">
        <v>35811</v>
      </c>
      <c r="C4167" t="s">
        <v>5447</v>
      </c>
      <c r="D4167" s="2">
        <v>3949631.4975247527</v>
      </c>
      <c r="E4167" s="2">
        <v>24675.509084158417</v>
      </c>
      <c r="F4167" s="2">
        <v>24675.509084158417</v>
      </c>
    </row>
    <row r="4168" spans="1:6">
      <c r="A4168">
        <v>4314</v>
      </c>
      <c r="B4168" s="38">
        <v>16064</v>
      </c>
      <c r="C4168" t="s">
        <v>5449</v>
      </c>
      <c r="D4168" s="2">
        <v>36363266.149425291</v>
      </c>
      <c r="E4168" s="2">
        <v>74235324.080459774</v>
      </c>
      <c r="F4168" s="2">
        <v>74235324.080459774</v>
      </c>
    </row>
    <row r="4169" spans="1:6">
      <c r="A4169">
        <v>4315</v>
      </c>
      <c r="B4169" s="38">
        <v>27030</v>
      </c>
      <c r="C4169" t="s">
        <v>5450</v>
      </c>
      <c r="D4169" s="2">
        <v>13438150.214592274</v>
      </c>
      <c r="E4169" s="2">
        <v>617638057.93991411</v>
      </c>
      <c r="F4169" s="2">
        <v>617638057.93991411</v>
      </c>
    </row>
    <row r="4170" spans="1:6">
      <c r="A4170">
        <v>4316</v>
      </c>
      <c r="B4170" s="38">
        <v>30785</v>
      </c>
      <c r="C4170" t="s">
        <v>5452</v>
      </c>
      <c r="D4170" s="2">
        <v>6073887.4878758499</v>
      </c>
      <c r="E4170" s="2">
        <v>77046982.450436488</v>
      </c>
      <c r="F4170" s="2">
        <v>77046982.450436488</v>
      </c>
    </row>
    <row r="4171" spans="1:6">
      <c r="A4171">
        <v>4317</v>
      </c>
      <c r="B4171" s="38">
        <v>41761</v>
      </c>
      <c r="C4171" t="s">
        <v>5453</v>
      </c>
      <c r="D4171" s="2">
        <v>2632273.2240437162</v>
      </c>
      <c r="E4171" s="2">
        <v>3874564.4480033629</v>
      </c>
      <c r="F4171" s="2">
        <v>15488250.091698194</v>
      </c>
    </row>
    <row r="4172" spans="1:6">
      <c r="A4172">
        <v>4318</v>
      </c>
      <c r="B4172" s="38">
        <v>31778</v>
      </c>
      <c r="C4172" t="s">
        <v>5454</v>
      </c>
      <c r="D4172" s="2">
        <v>5631455.0359712224</v>
      </c>
      <c r="E4172" s="2">
        <v>6780687.7246043161</v>
      </c>
      <c r="F4172" s="2">
        <v>6780687.7246043161</v>
      </c>
    </row>
    <row r="4173" spans="1:6">
      <c r="A4173">
        <v>4319</v>
      </c>
      <c r="B4173" s="38">
        <v>38177</v>
      </c>
      <c r="C4173" t="s">
        <v>5455</v>
      </c>
      <c r="D4173" s="2">
        <v>3306324.1816261881</v>
      </c>
      <c r="E4173" s="2">
        <v>2894773.2941077086</v>
      </c>
      <c r="F4173" s="2">
        <v>4186738.5430253437</v>
      </c>
    </row>
    <row r="4174" spans="1:6">
      <c r="A4174">
        <v>4320</v>
      </c>
      <c r="B4174" s="38">
        <v>39794</v>
      </c>
      <c r="C4174" t="s">
        <v>5456</v>
      </c>
      <c r="D4174" s="2">
        <v>2978755.4464676445</v>
      </c>
      <c r="E4174" s="2">
        <v>44826.832443822896</v>
      </c>
      <c r="F4174" s="2">
        <v>646703.84688052977</v>
      </c>
    </row>
    <row r="4175" spans="1:6">
      <c r="A4175">
        <v>4321</v>
      </c>
      <c r="B4175" s="38">
        <v>40908</v>
      </c>
      <c r="C4175" t="s">
        <v>5457</v>
      </c>
      <c r="D4175" s="2">
        <v>2774902.5133822542</v>
      </c>
      <c r="E4175" s="2">
        <v>0</v>
      </c>
      <c r="F4175" s="2">
        <v>7507104.9272528281</v>
      </c>
    </row>
    <row r="4176" spans="1:6">
      <c r="A4176">
        <v>4322</v>
      </c>
      <c r="B4176" s="38">
        <v>39423</v>
      </c>
      <c r="C4176" t="s">
        <v>5458</v>
      </c>
      <c r="D4176" s="2">
        <v>2981478.4132243996</v>
      </c>
      <c r="E4176" s="2">
        <v>0</v>
      </c>
      <c r="F4176" s="2">
        <v>81701.68230208155</v>
      </c>
    </row>
    <row r="4177" spans="1:6">
      <c r="A4177">
        <v>4325</v>
      </c>
      <c r="B4177" s="38">
        <v>19094</v>
      </c>
      <c r="C4177" t="s">
        <v>5461</v>
      </c>
      <c r="D4177" s="2">
        <v>23172978.030303035</v>
      </c>
      <c r="E4177" s="2">
        <v>65687181.818181828</v>
      </c>
      <c r="F4177" s="2">
        <v>65687181.818181828</v>
      </c>
    </row>
    <row r="4178" spans="1:6">
      <c r="A4178">
        <v>4326</v>
      </c>
      <c r="B4178" s="38">
        <v>41285</v>
      </c>
      <c r="C4178" t="s">
        <v>5462</v>
      </c>
      <c r="D4178" s="2">
        <v>2614784.1757859997</v>
      </c>
      <c r="E4178" s="2">
        <v>41880143.632095709</v>
      </c>
      <c r="F4178" s="2">
        <v>62673822.572407506</v>
      </c>
    </row>
    <row r="4179" spans="1:6">
      <c r="A4179">
        <v>4327</v>
      </c>
      <c r="B4179" s="38">
        <v>41103</v>
      </c>
      <c r="C4179" t="s">
        <v>5463</v>
      </c>
      <c r="D4179" s="2">
        <v>2628205.9675955023</v>
      </c>
      <c r="E4179" s="2">
        <v>35060205.582063161</v>
      </c>
      <c r="F4179" s="2">
        <v>35060205.582063161</v>
      </c>
    </row>
    <row r="4180" spans="1:6">
      <c r="A4180">
        <v>4328</v>
      </c>
      <c r="B4180" s="38">
        <v>41458</v>
      </c>
      <c r="C4180" t="s">
        <v>5464</v>
      </c>
      <c r="D4180" s="2">
        <v>2577666.1415435197</v>
      </c>
      <c r="E4180" s="2">
        <v>33245759.41156099</v>
      </c>
      <c r="F4180" s="2">
        <v>33331548.265017383</v>
      </c>
    </row>
    <row r="4181" spans="1:6">
      <c r="A4181">
        <v>4329</v>
      </c>
      <c r="B4181" s="38">
        <v>38196</v>
      </c>
      <c r="C4181" t="s">
        <v>5466</v>
      </c>
      <c r="D4181" s="2">
        <v>3179157.8669482577</v>
      </c>
      <c r="E4181" s="2">
        <v>34058084.242597677</v>
      </c>
      <c r="F4181" s="2">
        <v>45816499.726008452</v>
      </c>
    </row>
    <row r="4182" spans="1:6">
      <c r="A4182">
        <v>4330</v>
      </c>
      <c r="B4182" s="38">
        <v>35342</v>
      </c>
      <c r="C4182" t="s">
        <v>5467</v>
      </c>
      <c r="D4182" s="2">
        <v>3803742.8932406818</v>
      </c>
      <c r="E4182" s="2">
        <v>39341984.93902716</v>
      </c>
      <c r="F4182" s="2">
        <v>52579010.207504734</v>
      </c>
    </row>
    <row r="4183" spans="1:6">
      <c r="A4183">
        <v>4331</v>
      </c>
      <c r="B4183" s="38">
        <v>29889</v>
      </c>
      <c r="C4183" t="s">
        <v>5469</v>
      </c>
      <c r="D4183" s="2">
        <v>6446814.7751605995</v>
      </c>
      <c r="E4183" s="2">
        <v>65844718.059464671</v>
      </c>
      <c r="F4183" s="2">
        <v>65844718.059464671</v>
      </c>
    </row>
    <row r="4184" spans="1:6">
      <c r="A4184">
        <v>4332</v>
      </c>
      <c r="B4184" s="38">
        <v>30246</v>
      </c>
      <c r="C4184" t="s">
        <v>5470</v>
      </c>
      <c r="D4184" s="2">
        <v>6131695.5193482693</v>
      </c>
      <c r="E4184" s="2">
        <v>35318566.191446029</v>
      </c>
      <c r="F4184" s="2">
        <v>35318566.191446029</v>
      </c>
    </row>
    <row r="4185" spans="1:6">
      <c r="A4185">
        <v>4333</v>
      </c>
      <c r="B4185" s="38">
        <v>39722</v>
      </c>
      <c r="C4185" t="s">
        <v>5471</v>
      </c>
      <c r="D4185" s="2">
        <v>2780275.0111971479</v>
      </c>
      <c r="E4185" s="2">
        <v>14469841.205875155</v>
      </c>
      <c r="F4185" s="2">
        <v>15437551.511042465</v>
      </c>
    </row>
    <row r="4186" spans="1:6">
      <c r="A4186">
        <v>4334</v>
      </c>
      <c r="B4186" s="38">
        <v>25934</v>
      </c>
      <c r="C4186" t="s">
        <v>5472</v>
      </c>
      <c r="D4186" s="2">
        <v>15128957.286432164</v>
      </c>
      <c r="E4186" s="2">
        <v>74434469.849246249</v>
      </c>
      <c r="F4186" s="2">
        <v>74434469.849246249</v>
      </c>
    </row>
    <row r="4187" spans="1:6">
      <c r="A4187">
        <v>4335</v>
      </c>
      <c r="B4187" s="38">
        <v>23160</v>
      </c>
      <c r="C4187" t="s">
        <v>5474</v>
      </c>
      <c r="D4187" s="2">
        <v>19742049.18032787</v>
      </c>
      <c r="E4187" s="2">
        <v>78968196.72131148</v>
      </c>
      <c r="F4187" s="2">
        <v>78968196.72131148</v>
      </c>
    </row>
    <row r="4188" spans="1:6">
      <c r="A4188">
        <v>4336</v>
      </c>
      <c r="B4188" s="38">
        <v>41488</v>
      </c>
      <c r="C4188" t="s">
        <v>5475</v>
      </c>
      <c r="D4188" s="2">
        <v>2574569.1111139618</v>
      </c>
      <c r="E4188" s="2">
        <v>7057378.9823839031</v>
      </c>
      <c r="F4188" s="2">
        <v>7123267.3550755316</v>
      </c>
    </row>
    <row r="4189" spans="1:6">
      <c r="A4189">
        <v>4337</v>
      </c>
      <c r="B4189" s="38">
        <v>33510</v>
      </c>
      <c r="C4189" t="s">
        <v>5477</v>
      </c>
      <c r="D4189" s="2">
        <v>4388720.8454810502</v>
      </c>
      <c r="E4189" s="2">
        <v>11237470.696851313</v>
      </c>
      <c r="F4189" s="2">
        <v>11237470.696851313</v>
      </c>
    </row>
    <row r="4190" spans="1:6">
      <c r="A4190">
        <v>4338</v>
      </c>
      <c r="B4190" s="38">
        <v>34726</v>
      </c>
      <c r="C4190" t="s">
        <v>5478</v>
      </c>
      <c r="D4190" s="2">
        <v>4006204.2581503661</v>
      </c>
      <c r="E4190" s="2">
        <v>8451496.5154025275</v>
      </c>
      <c r="F4190" s="2">
        <v>9097437.6602062546</v>
      </c>
    </row>
    <row r="4191" spans="1:6">
      <c r="A4191">
        <v>4339</v>
      </c>
      <c r="B4191" s="38">
        <v>41138</v>
      </c>
      <c r="C4191" t="s">
        <v>5479</v>
      </c>
      <c r="D4191" s="2">
        <v>2613660.5332951355</v>
      </c>
      <c r="E4191" s="2">
        <v>3468294.0728278188</v>
      </c>
      <c r="F4191" s="2">
        <v>5158692.6137712207</v>
      </c>
    </row>
    <row r="4192" spans="1:6">
      <c r="A4192">
        <v>4340</v>
      </c>
      <c r="B4192" s="38">
        <v>37897</v>
      </c>
      <c r="C4192" t="s">
        <v>5480</v>
      </c>
      <c r="D4192" s="2">
        <v>3254770.2702702703</v>
      </c>
      <c r="E4192" s="2">
        <v>2620808.7208432434</v>
      </c>
      <c r="F4192" s="2">
        <v>2620808.7208432434</v>
      </c>
    </row>
    <row r="4193" spans="1:6">
      <c r="A4193">
        <v>4341</v>
      </c>
      <c r="B4193" s="38">
        <v>36693</v>
      </c>
      <c r="C4193" t="s">
        <v>5481</v>
      </c>
      <c r="D4193" s="2">
        <v>3492647.9118329468</v>
      </c>
      <c r="E4193" s="2">
        <v>1791147.2021577726</v>
      </c>
      <c r="F4193" s="2">
        <v>2357604.3993271464</v>
      </c>
    </row>
    <row r="4194" spans="1:6">
      <c r="A4194">
        <v>4342</v>
      </c>
      <c r="B4194" s="38">
        <v>38499</v>
      </c>
      <c r="C4194" t="s">
        <v>5482</v>
      </c>
      <c r="D4194" s="2">
        <v>3097389.403292181</v>
      </c>
      <c r="E4194" s="2">
        <v>1470970.050915638</v>
      </c>
      <c r="F4194" s="2">
        <v>1573108.3249228396</v>
      </c>
    </row>
    <row r="4195" spans="1:6">
      <c r="A4195">
        <v>4343</v>
      </c>
      <c r="B4195" s="38">
        <v>39619</v>
      </c>
      <c r="C4195" t="s">
        <v>5483</v>
      </c>
      <c r="D4195" s="2">
        <v>2751788.0401252196</v>
      </c>
      <c r="E4195" s="2">
        <v>1205280.9601444141</v>
      </c>
      <c r="F4195" s="2">
        <v>4225079.9467952382</v>
      </c>
    </row>
    <row r="4196" spans="1:6">
      <c r="A4196">
        <v>4344</v>
      </c>
      <c r="B4196" s="38">
        <v>41334</v>
      </c>
      <c r="C4196" t="s">
        <v>5484</v>
      </c>
      <c r="D4196" s="2">
        <v>2586779.8241204955</v>
      </c>
      <c r="E4196" s="2">
        <v>568710.78731639846</v>
      </c>
      <c r="F4196" s="2">
        <v>568710.78731639846</v>
      </c>
    </row>
    <row r="4197" spans="1:6">
      <c r="A4197">
        <v>4345</v>
      </c>
      <c r="B4197" s="38">
        <v>37890</v>
      </c>
      <c r="C4197" t="s">
        <v>5485</v>
      </c>
      <c r="D4197" s="2">
        <v>3251255.3995680348</v>
      </c>
      <c r="E4197" s="2">
        <v>562285.11382289417</v>
      </c>
      <c r="F4197" s="2">
        <v>15953617.632694386</v>
      </c>
    </row>
    <row r="4198" spans="1:6">
      <c r="A4198">
        <v>4346</v>
      </c>
      <c r="B4198" s="38">
        <v>38807</v>
      </c>
      <c r="C4198" t="s">
        <v>5486</v>
      </c>
      <c r="D4198" s="2">
        <v>3013676.1761761759</v>
      </c>
      <c r="E4198" s="2">
        <v>420868.31629629625</v>
      </c>
      <c r="F4198" s="2">
        <v>599353.89056556555</v>
      </c>
    </row>
    <row r="4199" spans="1:6">
      <c r="A4199">
        <v>4347</v>
      </c>
      <c r="B4199" s="38">
        <v>40634</v>
      </c>
      <c r="C4199" t="s">
        <v>5487</v>
      </c>
      <c r="D4199" s="2">
        <v>2677262.9454083042</v>
      </c>
      <c r="E4199" s="2">
        <v>350952.76136697113</v>
      </c>
      <c r="F4199" s="2">
        <v>636045.92518207617</v>
      </c>
    </row>
    <row r="4200" spans="1:6">
      <c r="A4200">
        <v>4348</v>
      </c>
      <c r="B4200" s="38">
        <v>39766</v>
      </c>
      <c r="C4200" t="s">
        <v>5488</v>
      </c>
      <c r="D4200" s="2">
        <v>2834565.1406378718</v>
      </c>
      <c r="E4200" s="2">
        <v>197574.85943274095</v>
      </c>
      <c r="F4200" s="2">
        <v>197574.85943274095</v>
      </c>
    </row>
    <row r="4201" spans="1:6">
      <c r="A4201">
        <v>4349</v>
      </c>
      <c r="B4201" s="38">
        <v>40277</v>
      </c>
      <c r="C4201" t="s">
        <v>5489</v>
      </c>
      <c r="D4201" s="2">
        <v>2761961.662133215</v>
      </c>
      <c r="E4201" s="2">
        <v>131100.37703948002</v>
      </c>
      <c r="F4201" s="2">
        <v>131100.37703948002</v>
      </c>
    </row>
    <row r="4202" spans="1:6">
      <c r="A4202">
        <v>4350</v>
      </c>
      <c r="B4202" s="38">
        <v>39752</v>
      </c>
      <c r="C4202" t="s">
        <v>5490</v>
      </c>
      <c r="D4202" s="2">
        <v>2780275.0111971479</v>
      </c>
      <c r="E4202" s="2">
        <v>128453.15395732615</v>
      </c>
      <c r="F4202" s="2">
        <v>564335.77333277918</v>
      </c>
    </row>
    <row r="4203" spans="1:6">
      <c r="A4203">
        <v>4351</v>
      </c>
      <c r="B4203" s="38">
        <v>40347</v>
      </c>
      <c r="C4203" t="s">
        <v>5491</v>
      </c>
      <c r="D4203" s="2">
        <v>2762519.2118000598</v>
      </c>
      <c r="E4203" s="2">
        <v>110810.170623724</v>
      </c>
      <c r="F4203" s="2">
        <v>110810.170623724</v>
      </c>
    </row>
    <row r="4204" spans="1:6">
      <c r="A4204">
        <v>4352</v>
      </c>
      <c r="B4204" s="38">
        <v>39920</v>
      </c>
      <c r="C4204" t="s">
        <v>5492</v>
      </c>
      <c r="D4204" s="2">
        <v>2823731.4762708689</v>
      </c>
      <c r="E4204" s="2">
        <v>90513.01823297693</v>
      </c>
      <c r="F4204" s="2">
        <v>123009.6495544926</v>
      </c>
    </row>
    <row r="4205" spans="1:6">
      <c r="A4205">
        <v>4353</v>
      </c>
      <c r="B4205" s="38">
        <v>39318</v>
      </c>
      <c r="C4205" t="s">
        <v>5493</v>
      </c>
      <c r="D4205" s="2">
        <v>2896023.4131889166</v>
      </c>
      <c r="E4205" s="2">
        <v>83648.740266548673</v>
      </c>
      <c r="F4205" s="2">
        <v>83706.660734812453</v>
      </c>
    </row>
    <row r="4206" spans="1:6">
      <c r="A4206">
        <v>4354</v>
      </c>
      <c r="B4206" s="38">
        <v>41502</v>
      </c>
      <c r="C4206" t="s">
        <v>5494</v>
      </c>
      <c r="D4206" s="2">
        <v>2574569.1111139618</v>
      </c>
      <c r="E4206" s="2">
        <v>36061.47462555104</v>
      </c>
      <c r="F4206" s="2">
        <v>36061.47462555104</v>
      </c>
    </row>
    <row r="4207" spans="1:6">
      <c r="A4207">
        <v>4355</v>
      </c>
      <c r="B4207" s="38">
        <v>36777</v>
      </c>
      <c r="C4207" t="s">
        <v>5495</v>
      </c>
      <c r="D4207" s="2">
        <v>3466508.3477259646</v>
      </c>
      <c r="E4207" s="2">
        <v>13308.618848589524</v>
      </c>
      <c r="F4207" s="2">
        <v>13308.618848589524</v>
      </c>
    </row>
    <row r="4208" spans="1:6">
      <c r="A4208">
        <v>4364</v>
      </c>
      <c r="B4208" s="38">
        <v>40676</v>
      </c>
      <c r="C4208" t="s">
        <v>5505</v>
      </c>
      <c r="D4208" s="2">
        <v>2611433.0158786355</v>
      </c>
      <c r="E4208" s="2">
        <v>192113.00101343577</v>
      </c>
      <c r="F4208" s="2">
        <v>194373.75588146783</v>
      </c>
    </row>
    <row r="4209" spans="1:6">
      <c r="A4209">
        <v>4365</v>
      </c>
      <c r="B4209" s="38">
        <v>35354</v>
      </c>
      <c r="C4209" t="s">
        <v>5507</v>
      </c>
      <c r="D4209" s="2">
        <v>3651593.1775110546</v>
      </c>
      <c r="E4209" s="2">
        <v>8660139.6807454191</v>
      </c>
      <c r="F4209" s="2">
        <v>8660139.6807454191</v>
      </c>
    </row>
    <row r="4210" spans="1:6">
      <c r="A4210">
        <v>4366</v>
      </c>
      <c r="B4210" s="38">
        <v>39087</v>
      </c>
      <c r="C4210" t="s">
        <v>5508</v>
      </c>
      <c r="D4210" s="2">
        <v>2855738.6767844441</v>
      </c>
      <c r="E4210" s="2">
        <v>1200420.461806379</v>
      </c>
      <c r="F4210" s="2">
        <v>1690142.7582503359</v>
      </c>
    </row>
    <row r="4211" spans="1:6">
      <c r="A4211">
        <v>4367</v>
      </c>
      <c r="B4211" s="38">
        <v>38961</v>
      </c>
      <c r="C4211" t="s">
        <v>5509</v>
      </c>
      <c r="D4211" s="2">
        <v>2848926.5648102514</v>
      </c>
      <c r="E4211" s="2">
        <v>527161.81039428292</v>
      </c>
      <c r="F4211" s="2">
        <v>593877.73527846229</v>
      </c>
    </row>
    <row r="4212" spans="1:6">
      <c r="A4212">
        <v>4369</v>
      </c>
      <c r="B4212" s="38">
        <v>39288</v>
      </c>
      <c r="C4212" t="s">
        <v>5512</v>
      </c>
      <c r="D4212" s="2">
        <v>2751958.1947104884</v>
      </c>
      <c r="E4212" s="2">
        <v>379167.80640809605</v>
      </c>
      <c r="F4212" s="2">
        <v>10105440.248527357</v>
      </c>
    </row>
    <row r="4213" spans="1:6">
      <c r="A4213">
        <v>4370</v>
      </c>
      <c r="B4213" s="38">
        <v>16072</v>
      </c>
      <c r="C4213" t="s">
        <v>5513</v>
      </c>
      <c r="D4213" s="2">
        <v>32681260.517241381</v>
      </c>
      <c r="E4213" s="2">
        <v>48447442.528735638</v>
      </c>
      <c r="F4213" s="2">
        <v>48447442.528735638</v>
      </c>
    </row>
    <row r="4214" spans="1:6">
      <c r="A4214">
        <v>4371</v>
      </c>
      <c r="B4214" s="38">
        <v>42083</v>
      </c>
      <c r="C4214" t="s">
        <v>5514</v>
      </c>
      <c r="D4214" s="2">
        <v>2346113.1886887546</v>
      </c>
      <c r="E4214" s="2">
        <v>13245951.053494213</v>
      </c>
      <c r="F4214" s="2">
        <v>14592354.811006315</v>
      </c>
    </row>
    <row r="4215" spans="1:6">
      <c r="A4215">
        <v>4372</v>
      </c>
      <c r="B4215" s="38">
        <v>18895</v>
      </c>
      <c r="C4215" t="s">
        <v>5516</v>
      </c>
      <c r="D4215" s="2">
        <v>21224593.869731802</v>
      </c>
      <c r="E4215" s="2">
        <v>101508927.20306514</v>
      </c>
      <c r="F4215" s="2">
        <v>101508927.20306514</v>
      </c>
    </row>
    <row r="4216" spans="1:6">
      <c r="A4216">
        <v>4373</v>
      </c>
      <c r="B4216" s="38">
        <v>35916</v>
      </c>
      <c r="C4216" t="s">
        <v>5517</v>
      </c>
      <c r="D4216" s="2">
        <v>3402714.3734643734</v>
      </c>
      <c r="E4216" s="2">
        <v>850438.92391891882</v>
      </c>
      <c r="F4216" s="2">
        <v>850438.92391891882</v>
      </c>
    </row>
    <row r="4217" spans="1:6">
      <c r="A4217">
        <v>4374</v>
      </c>
      <c r="B4217" s="38">
        <v>40781</v>
      </c>
      <c r="C4217" t="s">
        <v>5518</v>
      </c>
      <c r="D4217" s="2">
        <v>2445262.0892096492</v>
      </c>
      <c r="E4217" s="2">
        <v>31239.817925798408</v>
      </c>
      <c r="F4217" s="2">
        <v>31239.817925798408</v>
      </c>
    </row>
    <row r="4218" spans="1:6">
      <c r="A4218">
        <v>4378</v>
      </c>
      <c r="B4218" s="38">
        <v>14928</v>
      </c>
      <c r="C4218" t="s">
        <v>5526</v>
      </c>
      <c r="D4218" s="2">
        <v>39224631.428571433</v>
      </c>
      <c r="E4218" s="2">
        <v>1433419425.7142859</v>
      </c>
      <c r="F4218" s="2">
        <v>1433419425.7142859</v>
      </c>
    </row>
    <row r="4219" spans="1:6">
      <c r="A4219">
        <v>4379</v>
      </c>
      <c r="B4219" s="38">
        <v>30176</v>
      </c>
      <c r="C4219" t="s">
        <v>5527</v>
      </c>
      <c r="D4219" s="2">
        <v>5546768.1678607985</v>
      </c>
      <c r="E4219" s="2">
        <v>90449464.761013314</v>
      </c>
      <c r="F4219" s="2">
        <v>90449464.761013314</v>
      </c>
    </row>
    <row r="4220" spans="1:6">
      <c r="A4220">
        <v>4380</v>
      </c>
      <c r="B4220" s="38">
        <v>26215</v>
      </c>
      <c r="C4220" t="s">
        <v>5528</v>
      </c>
      <c r="D4220" s="2">
        <v>12955418.092909537</v>
      </c>
      <c r="E4220" s="2">
        <v>242376775.0543032</v>
      </c>
      <c r="F4220" s="2">
        <v>242376775.0543032</v>
      </c>
    </row>
    <row r="4221" spans="1:6">
      <c r="A4221">
        <v>4381</v>
      </c>
      <c r="B4221" s="38">
        <v>31128</v>
      </c>
      <c r="C4221" t="s">
        <v>5529</v>
      </c>
      <c r="D4221" s="2">
        <v>4980043.233082707</v>
      </c>
      <c r="E4221" s="2">
        <v>49642922.617988721</v>
      </c>
      <c r="F4221" s="2">
        <v>49642922.617988721</v>
      </c>
    </row>
    <row r="4222" spans="1:6">
      <c r="A4222">
        <v>4382</v>
      </c>
      <c r="B4222" s="38">
        <v>39122</v>
      </c>
      <c r="C4222" t="s">
        <v>5530</v>
      </c>
      <c r="D4222" s="2">
        <v>2603829.011444774</v>
      </c>
      <c r="E4222" s="2">
        <v>459682.34079774353</v>
      </c>
      <c r="F4222" s="2">
        <v>459682.34079774353</v>
      </c>
    </row>
    <row r="4223" spans="1:6">
      <c r="A4223">
        <v>4384</v>
      </c>
      <c r="B4223" s="38">
        <v>16438</v>
      </c>
      <c r="C4223" t="s">
        <v>5532</v>
      </c>
      <c r="D4223" s="2">
        <v>29227105.61797753</v>
      </c>
      <c r="E4223" s="2">
        <v>123565707.64044943</v>
      </c>
      <c r="F4223" s="2">
        <v>123565707.64044943</v>
      </c>
    </row>
    <row r="4224" spans="1:6">
      <c r="A4224">
        <v>4385</v>
      </c>
      <c r="B4224" s="38">
        <v>38717</v>
      </c>
      <c r="C4224" t="s">
        <v>5533</v>
      </c>
      <c r="D4224" s="2">
        <v>2643508.5365853659</v>
      </c>
      <c r="E4224" s="2">
        <v>0</v>
      </c>
      <c r="F4224" s="2">
        <v>46340.949415650408</v>
      </c>
    </row>
    <row r="4225" spans="1:6">
      <c r="A4225">
        <v>4387</v>
      </c>
      <c r="B4225" s="38">
        <v>17127</v>
      </c>
      <c r="C4225" t="s">
        <v>5536</v>
      </c>
      <c r="D4225" s="2">
        <v>23746070.422535211</v>
      </c>
      <c r="E4225" s="2">
        <v>266860600.93896714</v>
      </c>
      <c r="F4225" s="2">
        <v>266860600.93896714</v>
      </c>
    </row>
    <row r="4226" spans="1:6">
      <c r="A4226">
        <v>4388</v>
      </c>
      <c r="B4226" s="38">
        <v>37085</v>
      </c>
      <c r="C4226" t="s">
        <v>5537</v>
      </c>
      <c r="D4226" s="2">
        <v>2849528.4507042258</v>
      </c>
      <c r="E4226" s="2">
        <v>1196563.1316732396</v>
      </c>
      <c r="F4226" s="2">
        <v>1875022.286602817</v>
      </c>
    </row>
    <row r="4227" spans="1:6">
      <c r="A4227">
        <v>4389</v>
      </c>
      <c r="B4227" s="38">
        <v>37405</v>
      </c>
      <c r="C4227" t="s">
        <v>5539</v>
      </c>
      <c r="D4227" s="2">
        <v>2813077.3081201334</v>
      </c>
      <c r="E4227" s="2">
        <v>419866.52340378199</v>
      </c>
      <c r="F4227" s="2">
        <v>419866.52340378199</v>
      </c>
    </row>
    <row r="4228" spans="1:6">
      <c r="A4228">
        <v>4391</v>
      </c>
      <c r="B4228" s="38">
        <v>40008</v>
      </c>
      <c r="C4228" t="s">
        <v>5543</v>
      </c>
      <c r="D4228" s="2">
        <v>2348683.312359822</v>
      </c>
      <c r="E4228" s="2">
        <v>0</v>
      </c>
      <c r="F4228" s="2">
        <v>26022092.483030029</v>
      </c>
    </row>
    <row r="4229" spans="1:6">
      <c r="A4229">
        <v>4396</v>
      </c>
      <c r="B4229" s="38">
        <v>40816</v>
      </c>
      <c r="C4229" t="s">
        <v>5548</v>
      </c>
      <c r="D4229" s="2">
        <v>2123091.0268898006</v>
      </c>
      <c r="E4229" s="2">
        <v>36646908.81670332</v>
      </c>
      <c r="F4229" s="2">
        <v>37351417.296792701</v>
      </c>
    </row>
    <row r="4230" spans="1:6">
      <c r="A4230">
        <v>4397</v>
      </c>
      <c r="B4230" s="38">
        <v>23475</v>
      </c>
      <c r="C4230" t="s">
        <v>5549</v>
      </c>
      <c r="D4230" s="2">
        <v>15589190.938511327</v>
      </c>
      <c r="E4230" s="2">
        <v>193305967.63754046</v>
      </c>
      <c r="F4230" s="2">
        <v>614993582.52427185</v>
      </c>
    </row>
    <row r="4231" spans="1:6">
      <c r="A4231">
        <v>4398</v>
      </c>
      <c r="B4231" s="38">
        <v>30092</v>
      </c>
      <c r="C4231" t="s">
        <v>5551</v>
      </c>
      <c r="D4231" s="2">
        <v>5028246.3465553243</v>
      </c>
      <c r="E4231" s="2">
        <v>61849521.813110657</v>
      </c>
      <c r="F4231" s="2">
        <v>61849521.813110657</v>
      </c>
    </row>
    <row r="4232" spans="1:6">
      <c r="A4232">
        <v>4399</v>
      </c>
      <c r="B4232" s="38">
        <v>16803</v>
      </c>
      <c r="C4232" t="s">
        <v>7013</v>
      </c>
      <c r="D4232" s="2">
        <v>26467362.63736264</v>
      </c>
      <c r="E4232" s="2">
        <v>323758599.17175829</v>
      </c>
      <c r="F4232" s="2">
        <v>323758599.17175829</v>
      </c>
    </row>
    <row r="4233" spans="1:6">
      <c r="A4233">
        <v>4400</v>
      </c>
      <c r="B4233" s="38">
        <v>24686</v>
      </c>
      <c r="C4233" t="s">
        <v>5552</v>
      </c>
      <c r="D4233" s="2">
        <v>14379283.582089553</v>
      </c>
      <c r="E4233" s="2">
        <v>175283308.69355226</v>
      </c>
      <c r="F4233" s="2">
        <v>175283308.69355226</v>
      </c>
    </row>
    <row r="4234" spans="1:6">
      <c r="A4234">
        <v>4401</v>
      </c>
      <c r="B4234" s="38">
        <v>27015</v>
      </c>
      <c r="C4234" t="s">
        <v>5554</v>
      </c>
      <c r="D4234" s="2">
        <v>10426536.796536796</v>
      </c>
      <c r="E4234" s="2">
        <v>95635995.970497832</v>
      </c>
      <c r="F4234" s="2">
        <v>95635995.970497832</v>
      </c>
    </row>
    <row r="4235" spans="1:6">
      <c r="A4235">
        <v>4402</v>
      </c>
      <c r="B4235" s="38">
        <v>26522</v>
      </c>
      <c r="C4235" t="s">
        <v>5555</v>
      </c>
      <c r="D4235" s="2">
        <v>11469190.476190476</v>
      </c>
      <c r="E4235" s="2">
        <v>103316130.84214287</v>
      </c>
      <c r="F4235" s="2">
        <v>103316130.84214287</v>
      </c>
    </row>
    <row r="4236" spans="1:6">
      <c r="A4236">
        <v>4403</v>
      </c>
      <c r="B4236" s="38">
        <v>42076</v>
      </c>
      <c r="C4236" t="s">
        <v>5556</v>
      </c>
      <c r="D4236" s="2">
        <v>2040098.4249467431</v>
      </c>
      <c r="E4236" s="2">
        <v>14968280.687623614</v>
      </c>
      <c r="F4236" s="2">
        <v>21063785.706453104</v>
      </c>
    </row>
    <row r="4237" spans="1:6">
      <c r="A4237">
        <v>4404</v>
      </c>
      <c r="B4237" s="38">
        <v>23005</v>
      </c>
      <c r="C4237" t="s">
        <v>5558</v>
      </c>
      <c r="D4237" s="2">
        <v>15845592.105263161</v>
      </c>
      <c r="E4237" s="2">
        <v>104025092.06046054</v>
      </c>
      <c r="F4237" s="2">
        <v>104025092.06046054</v>
      </c>
    </row>
    <row r="4238" spans="1:6">
      <c r="A4238">
        <v>4405</v>
      </c>
      <c r="B4238" s="38">
        <v>40977</v>
      </c>
      <c r="C4238" t="s">
        <v>5559</v>
      </c>
      <c r="D4238" s="2">
        <v>2099925.0191811398</v>
      </c>
      <c r="E4238" s="2">
        <v>13376246.232043836</v>
      </c>
      <c r="F4238" s="2">
        <v>17440675.255806655</v>
      </c>
    </row>
    <row r="4239" spans="1:6">
      <c r="A4239">
        <v>4406</v>
      </c>
      <c r="B4239" s="38">
        <v>36819</v>
      </c>
      <c r="C4239" t="s">
        <v>5560</v>
      </c>
      <c r="D4239" s="2">
        <v>2768425.2873563222</v>
      </c>
      <c r="E4239" s="2">
        <v>15982870.811373563</v>
      </c>
      <c r="F4239" s="2">
        <v>15982870.811373563</v>
      </c>
    </row>
    <row r="4240" spans="1:6">
      <c r="A4240">
        <v>4407</v>
      </c>
      <c r="B4240" s="38">
        <v>36441</v>
      </c>
      <c r="C4240" t="s">
        <v>5561</v>
      </c>
      <c r="D4240" s="2">
        <v>2863888.2282996434</v>
      </c>
      <c r="E4240" s="2">
        <v>16525504.26736623</v>
      </c>
      <c r="F4240" s="2">
        <v>29699952.87158145</v>
      </c>
    </row>
    <row r="4241" spans="1:6">
      <c r="A4241">
        <v>4408</v>
      </c>
      <c r="B4241" s="38">
        <v>39122</v>
      </c>
      <c r="C4241" t="s">
        <v>5562</v>
      </c>
      <c r="D4241" s="2">
        <v>2367117.2831316129</v>
      </c>
      <c r="E4241" s="2">
        <v>13356053.309456067</v>
      </c>
      <c r="F4241" s="2">
        <v>96101466.646474928</v>
      </c>
    </row>
    <row r="4242" spans="1:6">
      <c r="A4242">
        <v>4409</v>
      </c>
      <c r="B4242" s="38">
        <v>22647</v>
      </c>
      <c r="C4242" t="s">
        <v>7014</v>
      </c>
      <c r="D4242" s="2">
        <v>16056866.666666668</v>
      </c>
      <c r="E4242" s="2">
        <v>74263008.333333343</v>
      </c>
      <c r="F4242" s="2">
        <v>74263008.333333343</v>
      </c>
    </row>
    <row r="4243" spans="1:6">
      <c r="A4243">
        <v>4410</v>
      </c>
      <c r="B4243" s="38">
        <v>14611</v>
      </c>
      <c r="C4243" t="s">
        <v>5563</v>
      </c>
      <c r="D4243" s="2">
        <v>34655107.913669065</v>
      </c>
      <c r="E4243" s="2">
        <v>158928324.89208633</v>
      </c>
      <c r="F4243" s="2">
        <v>158928324.89208633</v>
      </c>
    </row>
    <row r="4244" spans="1:6">
      <c r="A4244">
        <v>4411</v>
      </c>
      <c r="B4244" s="38">
        <v>17168</v>
      </c>
      <c r="C4244" t="s">
        <v>5564</v>
      </c>
      <c r="D4244" s="2">
        <v>22404930.232558139</v>
      </c>
      <c r="E4244" s="2">
        <v>87379227.906976745</v>
      </c>
      <c r="F4244" s="2">
        <v>87379227.906976745</v>
      </c>
    </row>
    <row r="4245" spans="1:6">
      <c r="A4245">
        <v>4412</v>
      </c>
      <c r="B4245" s="38">
        <v>22549</v>
      </c>
      <c r="C4245" t="s">
        <v>5566</v>
      </c>
      <c r="D4245" s="2">
        <v>16056866.666666668</v>
      </c>
      <c r="E4245" s="2">
        <v>61016093.333333336</v>
      </c>
      <c r="F4245" s="2">
        <v>61016093.333333336</v>
      </c>
    </row>
    <row r="4246" spans="1:6">
      <c r="A4246">
        <v>4413</v>
      </c>
      <c r="B4246" s="38">
        <v>31777</v>
      </c>
      <c r="C4246" t="s">
        <v>5568</v>
      </c>
      <c r="D4246" s="2">
        <v>4359330.3167420812</v>
      </c>
      <c r="E4246" s="2">
        <v>16062765.567140272</v>
      </c>
      <c r="F4246" s="2">
        <v>16062765.567140272</v>
      </c>
    </row>
    <row r="4247" spans="1:6">
      <c r="A4247">
        <v>4414</v>
      </c>
      <c r="B4247" s="38">
        <v>37951</v>
      </c>
      <c r="C4247" t="s">
        <v>5569</v>
      </c>
      <c r="D4247" s="2">
        <v>2610872.6287262877</v>
      </c>
      <c r="E4247" s="2">
        <v>9531366.4968238492</v>
      </c>
      <c r="F4247" s="2">
        <v>22718727.492162604</v>
      </c>
    </row>
    <row r="4248" spans="1:6">
      <c r="A4248">
        <v>4415</v>
      </c>
      <c r="B4248" s="38">
        <v>35972</v>
      </c>
      <c r="C4248" t="s">
        <v>5570</v>
      </c>
      <c r="D4248" s="2">
        <v>2955251.5337423314</v>
      </c>
      <c r="E4248" s="2">
        <v>9928610.8153374232</v>
      </c>
      <c r="F4248" s="2">
        <v>11461377.14295092</v>
      </c>
    </row>
    <row r="4249" spans="1:6">
      <c r="A4249">
        <v>4416</v>
      </c>
      <c r="B4249" s="38">
        <v>40340</v>
      </c>
      <c r="C4249" t="s">
        <v>5571</v>
      </c>
      <c r="D4249" s="2">
        <v>2210015.3694400475</v>
      </c>
      <c r="E4249" s="2">
        <v>7217361.0077718897</v>
      </c>
      <c r="F4249" s="2">
        <v>17825487.821452986</v>
      </c>
    </row>
    <row r="4250" spans="1:6">
      <c r="A4250">
        <v>4417</v>
      </c>
      <c r="B4250" s="38">
        <v>37848</v>
      </c>
      <c r="C4250" t="s">
        <v>5572</v>
      </c>
      <c r="D4250" s="2">
        <v>2609458.2881906829</v>
      </c>
      <c r="E4250" s="2">
        <v>7833054.9280119184</v>
      </c>
      <c r="F4250" s="2">
        <v>11332397.205287108</v>
      </c>
    </row>
    <row r="4251" spans="1:6">
      <c r="A4251">
        <v>4418</v>
      </c>
      <c r="B4251" s="38">
        <v>38170</v>
      </c>
      <c r="C4251" t="s">
        <v>5573</v>
      </c>
      <c r="D4251" s="2">
        <v>2543326.2935586064</v>
      </c>
      <c r="E4251" s="2">
        <v>7366518.2532523768</v>
      </c>
      <c r="F4251" s="2">
        <v>14361896.530464627</v>
      </c>
    </row>
    <row r="4252" spans="1:6">
      <c r="A4252">
        <v>4419</v>
      </c>
      <c r="B4252" s="38">
        <v>36980</v>
      </c>
      <c r="C4252" t="s">
        <v>5574</v>
      </c>
      <c r="D4252" s="2">
        <v>2733859.2508513057</v>
      </c>
      <c r="E4252" s="2">
        <v>7359322.1929738941</v>
      </c>
      <c r="F4252" s="2">
        <v>28546731.387071513</v>
      </c>
    </row>
    <row r="4253" spans="1:6">
      <c r="A4253">
        <v>4420</v>
      </c>
      <c r="B4253" s="38">
        <v>37853</v>
      </c>
      <c r="C4253" t="s">
        <v>5576</v>
      </c>
      <c r="D4253" s="2">
        <v>2609458.2881906829</v>
      </c>
      <c r="E4253" s="2">
        <v>6003114.8953358624</v>
      </c>
      <c r="F4253" s="2">
        <v>12402750.02485374</v>
      </c>
    </row>
    <row r="4254" spans="1:6">
      <c r="A4254">
        <v>4421</v>
      </c>
      <c r="B4254" s="38">
        <v>38009</v>
      </c>
      <c r="C4254" t="s">
        <v>5577</v>
      </c>
      <c r="D4254" s="2">
        <v>2601004.3196544279</v>
      </c>
      <c r="E4254" s="2">
        <v>5973984.1203779699</v>
      </c>
      <c r="F4254" s="2">
        <v>20023214.016333696</v>
      </c>
    </row>
    <row r="4255" spans="1:6">
      <c r="A4255">
        <v>4422</v>
      </c>
      <c r="B4255" s="38">
        <v>40459</v>
      </c>
      <c r="C4255" t="s">
        <v>5578</v>
      </c>
      <c r="D4255" s="2">
        <v>2202477.2416567979</v>
      </c>
      <c r="E4255" s="2">
        <v>4748358.127400999</v>
      </c>
      <c r="F4255" s="2">
        <v>8588843.0221662372</v>
      </c>
    </row>
    <row r="4256" spans="1:6">
      <c r="A4256">
        <v>4423</v>
      </c>
      <c r="B4256" s="38">
        <v>13881</v>
      </c>
      <c r="C4256" t="s">
        <v>5579</v>
      </c>
      <c r="D4256" s="2">
        <v>33922957.746478878</v>
      </c>
      <c r="E4256" s="2">
        <v>67845915.492957756</v>
      </c>
      <c r="F4256" s="2">
        <v>67845915.492957756</v>
      </c>
    </row>
    <row r="4257" spans="1:6">
      <c r="A4257">
        <v>4424</v>
      </c>
      <c r="B4257" s="38">
        <v>38520</v>
      </c>
      <c r="C4257" t="s">
        <v>5580</v>
      </c>
      <c r="D4257" s="2">
        <v>2476637.5321336761</v>
      </c>
      <c r="E4257" s="2">
        <v>4811034.3408843186</v>
      </c>
      <c r="F4257" s="2">
        <v>11907009.515640102</v>
      </c>
    </row>
    <row r="4258" spans="1:6">
      <c r="A4258">
        <v>4425</v>
      </c>
      <c r="B4258" s="38">
        <v>42244</v>
      </c>
      <c r="C4258" t="s">
        <v>5581</v>
      </c>
      <c r="D4258" s="2">
        <v>2021291.05893016</v>
      </c>
      <c r="E4258" s="2">
        <v>3629649.5354948891</v>
      </c>
      <c r="F4258" s="2">
        <v>10274433.677457662</v>
      </c>
    </row>
    <row r="4259" spans="1:6">
      <c r="A4259">
        <v>4426</v>
      </c>
      <c r="B4259" s="38">
        <v>39031</v>
      </c>
      <c r="C4259" t="s">
        <v>5582</v>
      </c>
      <c r="D4259" s="2">
        <v>2390600.4962779158</v>
      </c>
      <c r="E4259" s="2">
        <v>3989829.7525707199</v>
      </c>
      <c r="F4259" s="2">
        <v>7441107.4159404468</v>
      </c>
    </row>
    <row r="4260" spans="1:6">
      <c r="A4260">
        <v>4427</v>
      </c>
      <c r="B4260" s="38">
        <v>36588</v>
      </c>
      <c r="C4260" t="s">
        <v>5583</v>
      </c>
      <c r="D4260" s="2">
        <v>2813703.2710280376</v>
      </c>
      <c r="E4260" s="2">
        <v>4685139.5221378505</v>
      </c>
      <c r="F4260" s="2">
        <v>8483638.9380257018</v>
      </c>
    </row>
    <row r="4261" spans="1:6">
      <c r="A4261">
        <v>4428</v>
      </c>
      <c r="B4261" s="38">
        <v>42265</v>
      </c>
      <c r="C4261" t="s">
        <v>5584</v>
      </c>
      <c r="D4261" s="2">
        <v>2024442.6232952995</v>
      </c>
      <c r="E4261" s="2">
        <v>2614872.3266006853</v>
      </c>
      <c r="F4261" s="2">
        <v>2826094.5721448236</v>
      </c>
    </row>
    <row r="4262" spans="1:6">
      <c r="A4262">
        <v>4429</v>
      </c>
      <c r="B4262" s="38">
        <v>37470</v>
      </c>
      <c r="C4262" t="s">
        <v>5585</v>
      </c>
      <c r="D4262" s="2">
        <v>2665777.5318206977</v>
      </c>
      <c r="E4262" s="2">
        <v>3349344.2038627565</v>
      </c>
      <c r="F4262" s="2">
        <v>4583543.2197675714</v>
      </c>
    </row>
    <row r="4263" spans="1:6">
      <c r="A4263">
        <v>4430</v>
      </c>
      <c r="B4263" s="38">
        <v>39807</v>
      </c>
      <c r="C4263" t="s">
        <v>5586</v>
      </c>
      <c r="D4263" s="2">
        <v>2291350.34343665</v>
      </c>
      <c r="E4263" s="2">
        <v>2616549.0952537246</v>
      </c>
      <c r="F4263" s="2">
        <v>15938964.089069963</v>
      </c>
    </row>
    <row r="4264" spans="1:6">
      <c r="A4264">
        <v>4431</v>
      </c>
      <c r="B4264" s="38">
        <v>38896</v>
      </c>
      <c r="C4264" t="s">
        <v>5587</v>
      </c>
      <c r="D4264" s="2">
        <v>2374105.4706752095</v>
      </c>
      <c r="E4264" s="2">
        <v>2460338.9166338099</v>
      </c>
      <c r="F4264" s="2">
        <v>2466510.4038048303</v>
      </c>
    </row>
    <row r="4265" spans="1:6">
      <c r="A4265">
        <v>4432</v>
      </c>
      <c r="B4265" s="38">
        <v>38994</v>
      </c>
      <c r="C4265" t="s">
        <v>5588</v>
      </c>
      <c r="D4265" s="2">
        <v>2387046.580773043</v>
      </c>
      <c r="E4265" s="2">
        <v>2369492.2402180377</v>
      </c>
      <c r="F4265" s="2">
        <v>2369492.2402180377</v>
      </c>
    </row>
    <row r="4266" spans="1:6">
      <c r="A4266">
        <v>4433</v>
      </c>
      <c r="B4266" s="38">
        <v>39570</v>
      </c>
      <c r="C4266" t="s">
        <v>5589</v>
      </c>
      <c r="D4266" s="2">
        <v>2223614.2398168324</v>
      </c>
      <c r="E4266" s="2">
        <v>1985137.1716320764</v>
      </c>
      <c r="F4266" s="2">
        <v>12522575.996801026</v>
      </c>
    </row>
    <row r="4267" spans="1:6">
      <c r="A4267">
        <v>4434</v>
      </c>
      <c r="B4267" s="38">
        <v>37876</v>
      </c>
      <c r="C4267" t="s">
        <v>5590</v>
      </c>
      <c r="D4267" s="2">
        <v>2601004.3196544279</v>
      </c>
      <c r="E4267" s="2">
        <v>2159958.5196814258</v>
      </c>
      <c r="F4267" s="2">
        <v>2159958.5196814258</v>
      </c>
    </row>
    <row r="4268" spans="1:6">
      <c r="A4268">
        <v>4435</v>
      </c>
      <c r="B4268" s="38">
        <v>36658</v>
      </c>
      <c r="C4268" t="s">
        <v>7015</v>
      </c>
      <c r="D4268" s="2">
        <v>2808781.3411078718</v>
      </c>
      <c r="E4268" s="2">
        <v>2215127.1475860062</v>
      </c>
      <c r="F4268" s="2">
        <v>3398160.5694285715</v>
      </c>
    </row>
    <row r="4269" spans="1:6">
      <c r="A4269">
        <v>4436</v>
      </c>
      <c r="B4269" s="38">
        <v>42223</v>
      </c>
      <c r="C4269" t="s">
        <v>5591</v>
      </c>
      <c r="D4269" s="2">
        <v>2021291.05893016</v>
      </c>
      <c r="E4269" s="2">
        <v>1492725.4683109822</v>
      </c>
      <c r="F4269" s="2">
        <v>2304230.3707136745</v>
      </c>
    </row>
    <row r="4270" spans="1:6">
      <c r="A4270">
        <v>4437</v>
      </c>
      <c r="B4270" s="38">
        <v>39290</v>
      </c>
      <c r="C4270" t="s">
        <v>5592</v>
      </c>
      <c r="D4270" s="2">
        <v>2312569.9115214185</v>
      </c>
      <c r="E4270" s="2">
        <v>1657325.1965059841</v>
      </c>
      <c r="F4270" s="2">
        <v>1657325.1965059841</v>
      </c>
    </row>
    <row r="4271" spans="1:6">
      <c r="A4271">
        <v>4438</v>
      </c>
      <c r="B4271" s="38">
        <v>36280</v>
      </c>
      <c r="C4271" t="s">
        <v>5593</v>
      </c>
      <c r="D4271" s="2">
        <v>2898351.3838748499</v>
      </c>
      <c r="E4271" s="2">
        <v>1670046.0083212999</v>
      </c>
      <c r="F4271" s="2">
        <v>1670046.0083212999</v>
      </c>
    </row>
    <row r="4272" spans="1:6">
      <c r="A4272">
        <v>4439</v>
      </c>
      <c r="B4272" s="38">
        <v>39332</v>
      </c>
      <c r="C4272" t="s">
        <v>5594</v>
      </c>
      <c r="D4272" s="2">
        <v>2310451.3405918749</v>
      </c>
      <c r="E4272" s="2">
        <v>1310439.4809055589</v>
      </c>
      <c r="F4272" s="2">
        <v>1310439.4809055589</v>
      </c>
    </row>
    <row r="4273" spans="1:6">
      <c r="A4273">
        <v>4440</v>
      </c>
      <c r="B4273" s="38">
        <v>40641</v>
      </c>
      <c r="C4273" t="s">
        <v>5595</v>
      </c>
      <c r="D4273" s="2">
        <v>2141810.3563266434</v>
      </c>
      <c r="E4273" s="2">
        <v>1047101.0978631073</v>
      </c>
      <c r="F4273" s="2">
        <v>2002515.5779925836</v>
      </c>
    </row>
    <row r="4274" spans="1:6">
      <c r="A4274">
        <v>4441</v>
      </c>
      <c r="B4274" s="38">
        <v>38394</v>
      </c>
      <c r="C4274" t="s">
        <v>5596</v>
      </c>
      <c r="D4274" s="2">
        <v>2511501.5641293013</v>
      </c>
      <c r="E4274" s="2">
        <v>868828.8510948905</v>
      </c>
      <c r="F4274" s="2">
        <v>868828.8510948905</v>
      </c>
    </row>
    <row r="4275" spans="1:6">
      <c r="A4275">
        <v>4442</v>
      </c>
      <c r="B4275" s="38">
        <v>37162</v>
      </c>
      <c r="C4275" t="s">
        <v>5597</v>
      </c>
      <c r="D4275" s="2">
        <v>2701660.1233875491</v>
      </c>
      <c r="E4275" s="2">
        <v>862136.21778463258</v>
      </c>
      <c r="F4275" s="2">
        <v>1452823.1346719014</v>
      </c>
    </row>
    <row r="4276" spans="1:6">
      <c r="A4276">
        <v>4443</v>
      </c>
      <c r="B4276" s="38">
        <v>40445</v>
      </c>
      <c r="C4276" t="s">
        <v>5598</v>
      </c>
      <c r="D4276" s="2">
        <v>2205219.763870005</v>
      </c>
      <c r="E4276" s="2">
        <v>702038.32748730772</v>
      </c>
      <c r="F4276" s="2">
        <v>702038.32748730772</v>
      </c>
    </row>
    <row r="4277" spans="1:6">
      <c r="A4277">
        <v>4444</v>
      </c>
      <c r="B4277" s="38">
        <v>35930</v>
      </c>
      <c r="C4277" t="s">
        <v>5599</v>
      </c>
      <c r="D4277" s="2">
        <v>2958882.0638820636</v>
      </c>
      <c r="E4277" s="2">
        <v>795862.34425061417</v>
      </c>
      <c r="F4277" s="2">
        <v>798840.45904791146</v>
      </c>
    </row>
    <row r="4278" spans="1:6">
      <c r="A4278">
        <v>4445</v>
      </c>
      <c r="B4278" s="38">
        <v>31357</v>
      </c>
      <c r="C4278" t="s">
        <v>5600</v>
      </c>
      <c r="D4278" s="2">
        <v>4419321.1009174306</v>
      </c>
      <c r="E4278" s="2">
        <v>863223.78098165127</v>
      </c>
      <c r="F4278" s="2">
        <v>3675319.5549357794</v>
      </c>
    </row>
    <row r="4279" spans="1:6">
      <c r="A4279">
        <v>4446</v>
      </c>
      <c r="B4279" s="38">
        <v>38457</v>
      </c>
      <c r="C4279" t="s">
        <v>5601</v>
      </c>
      <c r="D4279" s="2">
        <v>2475364.8509763619</v>
      </c>
      <c r="E4279" s="2">
        <v>480879.22813977388</v>
      </c>
      <c r="F4279" s="2">
        <v>576891.204614594</v>
      </c>
    </row>
    <row r="4280" spans="1:6">
      <c r="A4280">
        <v>4447</v>
      </c>
      <c r="B4280" s="38">
        <v>39465</v>
      </c>
      <c r="C4280" t="s">
        <v>5602</v>
      </c>
      <c r="D4280" s="2">
        <v>2282101.5728633692</v>
      </c>
      <c r="E4280" s="2">
        <v>396604.15024635207</v>
      </c>
      <c r="F4280" s="2">
        <v>2682200.7616685615</v>
      </c>
    </row>
    <row r="4281" spans="1:6">
      <c r="A4281">
        <v>4448</v>
      </c>
      <c r="B4281" s="38">
        <v>35272</v>
      </c>
      <c r="C4281" t="s">
        <v>5603</v>
      </c>
      <c r="D4281" s="2">
        <v>3068191.0828025481</v>
      </c>
      <c r="E4281" s="2">
        <v>467288.57010191085</v>
      </c>
      <c r="F4281" s="2">
        <v>467288.57010191085</v>
      </c>
    </row>
    <row r="4282" spans="1:6">
      <c r="A4282">
        <v>4449</v>
      </c>
      <c r="B4282" s="38">
        <v>38968</v>
      </c>
      <c r="C4282" t="s">
        <v>5604</v>
      </c>
      <c r="D4282" s="2">
        <v>2374105.4706752095</v>
      </c>
      <c r="E4282" s="2">
        <v>236432.41561360279</v>
      </c>
      <c r="F4282" s="2">
        <v>901571.30069985217</v>
      </c>
    </row>
    <row r="4283" spans="1:6">
      <c r="A4283">
        <v>4450</v>
      </c>
      <c r="B4283" s="38">
        <v>42048</v>
      </c>
      <c r="C4283" t="s">
        <v>5605</v>
      </c>
      <c r="D4283" s="2">
        <v>2052240.5228312644</v>
      </c>
      <c r="E4283" s="2">
        <v>151146.48838626119</v>
      </c>
      <c r="F4283" s="2">
        <v>151146.48838626119</v>
      </c>
    </row>
    <row r="4284" spans="1:6">
      <c r="A4284">
        <v>4451</v>
      </c>
      <c r="B4284" s="38">
        <v>36056</v>
      </c>
      <c r="C4284" t="s">
        <v>5606</v>
      </c>
      <c r="D4284" s="2">
        <v>2944413.2029339857</v>
      </c>
      <c r="E4284" s="2">
        <v>198194.34151589245</v>
      </c>
      <c r="F4284" s="2">
        <v>198194.34151589245</v>
      </c>
    </row>
    <row r="4285" spans="1:6">
      <c r="A4285">
        <v>4452</v>
      </c>
      <c r="B4285" s="38">
        <v>36672</v>
      </c>
      <c r="C4285" t="s">
        <v>5607</v>
      </c>
      <c r="D4285" s="2">
        <v>2808781.3411078718</v>
      </c>
      <c r="E4285" s="2">
        <v>171064.61440816327</v>
      </c>
      <c r="F4285" s="2">
        <v>171064.61440816327</v>
      </c>
    </row>
    <row r="4286" spans="1:6">
      <c r="A4286">
        <v>4453</v>
      </c>
      <c r="B4286" s="38">
        <v>38457</v>
      </c>
      <c r="C4286" t="s">
        <v>5608</v>
      </c>
      <c r="D4286" s="2">
        <v>2475364.8509763619</v>
      </c>
      <c r="E4286" s="2">
        <v>149289.25416238437</v>
      </c>
      <c r="F4286" s="2">
        <v>2755827.4016392599</v>
      </c>
    </row>
    <row r="4287" spans="1:6">
      <c r="A4287">
        <v>4454</v>
      </c>
      <c r="B4287" s="38">
        <v>40207</v>
      </c>
      <c r="C4287" t="s">
        <v>5609</v>
      </c>
      <c r="D4287" s="2">
        <v>2223049.8368614637</v>
      </c>
      <c r="E4287" s="2">
        <v>114092.47525232247</v>
      </c>
      <c r="F4287" s="2">
        <v>114092.47525232247</v>
      </c>
    </row>
    <row r="4288" spans="1:6">
      <c r="A4288">
        <v>4455</v>
      </c>
      <c r="B4288" s="38">
        <v>35900</v>
      </c>
      <c r="C4288" t="s">
        <v>5611</v>
      </c>
      <c r="D4288" s="2">
        <v>2964344.6153846155</v>
      </c>
      <c r="E4288" s="2">
        <v>107522.70788923076</v>
      </c>
      <c r="F4288" s="2">
        <v>107522.70788923076</v>
      </c>
    </row>
    <row r="4289" spans="1:6">
      <c r="A4289">
        <v>4456</v>
      </c>
      <c r="B4289" s="38">
        <v>41901</v>
      </c>
      <c r="C4289" t="s">
        <v>5612</v>
      </c>
      <c r="D4289" s="2">
        <v>2023711.1972810267</v>
      </c>
      <c r="E4289" s="2">
        <v>73133.887102940382</v>
      </c>
      <c r="F4289" s="2">
        <v>73133.887102940382</v>
      </c>
    </row>
    <row r="4290" spans="1:6">
      <c r="A4290">
        <v>4457</v>
      </c>
      <c r="B4290" s="38">
        <v>39745</v>
      </c>
      <c r="C4290" t="s">
        <v>5613</v>
      </c>
      <c r="D4290" s="2">
        <v>2224220.0089577185</v>
      </c>
      <c r="E4290" s="2">
        <v>61390.696467241985</v>
      </c>
      <c r="F4290" s="2">
        <v>2275477.159064149</v>
      </c>
    </row>
    <row r="4291" spans="1:6">
      <c r="A4291">
        <v>4458</v>
      </c>
      <c r="B4291" s="38">
        <v>37015</v>
      </c>
      <c r="C4291" t="s">
        <v>5614</v>
      </c>
      <c r="D4291" s="2">
        <v>2710782.217220034</v>
      </c>
      <c r="E4291" s="2">
        <v>66940.056072031526</v>
      </c>
      <c r="F4291" s="2">
        <v>103896.15003939225</v>
      </c>
    </row>
    <row r="4292" spans="1:6">
      <c r="A4292">
        <v>4459</v>
      </c>
      <c r="B4292" s="38">
        <v>42101</v>
      </c>
      <c r="C4292" t="s">
        <v>6861</v>
      </c>
      <c r="D4292" s="2">
        <v>2035959.5771748826</v>
      </c>
      <c r="E4292" s="2">
        <v>46247.839775316046</v>
      </c>
      <c r="F4292" s="2">
        <v>46247.839775316046</v>
      </c>
    </row>
    <row r="4293" spans="1:6">
      <c r="A4293">
        <v>4460</v>
      </c>
      <c r="B4293" s="38">
        <v>37820</v>
      </c>
      <c r="C4293" t="s">
        <v>5615</v>
      </c>
      <c r="D4293" s="2">
        <v>2619390.9733550842</v>
      </c>
      <c r="E4293" s="2">
        <v>48756.033882544856</v>
      </c>
      <c r="F4293" s="2">
        <v>48756.033882544856</v>
      </c>
    </row>
    <row r="4294" spans="1:6">
      <c r="A4294">
        <v>4461</v>
      </c>
      <c r="B4294" s="38">
        <v>39892</v>
      </c>
      <c r="C4294" t="s">
        <v>5616</v>
      </c>
      <c r="D4294" s="2">
        <v>2264624.439962578</v>
      </c>
      <c r="E4294" s="2">
        <v>35050.724769520799</v>
      </c>
      <c r="F4294" s="2">
        <v>35050.724769520799</v>
      </c>
    </row>
    <row r="4295" spans="1:6">
      <c r="A4295">
        <v>4462</v>
      </c>
      <c r="B4295" s="38">
        <v>33970</v>
      </c>
      <c r="C4295" t="s">
        <v>5617</v>
      </c>
      <c r="D4295" s="2">
        <v>3378022.4403927075</v>
      </c>
      <c r="E4295" s="2">
        <v>35469.235624123423</v>
      </c>
      <c r="F4295" s="2">
        <v>35469.235624123423</v>
      </c>
    </row>
    <row r="4296" spans="1:6">
      <c r="A4296">
        <v>4463</v>
      </c>
      <c r="B4296" s="38">
        <v>40137</v>
      </c>
      <c r="C4296" t="s">
        <v>5618</v>
      </c>
      <c r="D4296" s="2">
        <v>2226718.4394212547</v>
      </c>
      <c r="E4296" s="2">
        <v>19924.676595941386</v>
      </c>
      <c r="F4296" s="2">
        <v>19924.676595941386</v>
      </c>
    </row>
    <row r="4297" spans="1:6">
      <c r="A4297">
        <v>4464</v>
      </c>
      <c r="B4297" s="38">
        <v>41201</v>
      </c>
      <c r="C4297" t="s">
        <v>6862</v>
      </c>
      <c r="D4297" s="2">
        <v>2082449.6254058285</v>
      </c>
      <c r="E4297" s="2">
        <v>17764.336529524418</v>
      </c>
      <c r="F4297" s="2">
        <v>17764.336529524418</v>
      </c>
    </row>
    <row r="4298" spans="1:6">
      <c r="A4298">
        <v>4465</v>
      </c>
      <c r="B4298" s="38">
        <v>38758</v>
      </c>
      <c r="C4298" t="s">
        <v>5619</v>
      </c>
      <c r="D4298" s="2">
        <v>2424287.871162557</v>
      </c>
      <c r="E4298" s="2">
        <v>15354.227232008054</v>
      </c>
      <c r="F4298" s="2">
        <v>15354.227232008054</v>
      </c>
    </row>
    <row r="4299" spans="1:6">
      <c r="A4299">
        <v>4466</v>
      </c>
      <c r="B4299" s="38">
        <v>40417</v>
      </c>
      <c r="C4299" t="s">
        <v>5620</v>
      </c>
      <c r="D4299" s="2">
        <v>2206502.6201033383</v>
      </c>
      <c r="E4299" s="2">
        <v>11058.991131957931</v>
      </c>
      <c r="F4299" s="2">
        <v>11058.991131957931</v>
      </c>
    </row>
    <row r="4300" spans="1:6">
      <c r="A4300">
        <v>4467</v>
      </c>
      <c r="B4300" s="38">
        <v>39752</v>
      </c>
      <c r="C4300" t="s">
        <v>5621</v>
      </c>
      <c r="D4300" s="2">
        <v>2224220.0089577185</v>
      </c>
      <c r="E4300" s="2">
        <v>8141.7573427897287</v>
      </c>
      <c r="F4300" s="2">
        <v>4775815.1762638921</v>
      </c>
    </row>
    <row r="4301" spans="1:6">
      <c r="A4301">
        <v>4468</v>
      </c>
      <c r="B4301" s="38">
        <v>40340</v>
      </c>
      <c r="C4301" t="s">
        <v>5622</v>
      </c>
      <c r="D4301" s="2">
        <v>2210015.3694400475</v>
      </c>
      <c r="E4301" s="2">
        <v>8059.9260523478542</v>
      </c>
      <c r="F4301" s="2">
        <v>11800.377065125134</v>
      </c>
    </row>
    <row r="4302" spans="1:6">
      <c r="A4302">
        <v>4469</v>
      </c>
      <c r="B4302" s="38">
        <v>38891</v>
      </c>
      <c r="C4302" t="s">
        <v>5623</v>
      </c>
      <c r="D4302" s="2">
        <v>2374105.4706752095</v>
      </c>
      <c r="E4302" s="2">
        <v>6363.7897141448993</v>
      </c>
      <c r="F4302" s="2">
        <v>6363.7897141448993</v>
      </c>
    </row>
    <row r="4303" spans="1:6">
      <c r="A4303">
        <v>4470</v>
      </c>
      <c r="B4303" s="38">
        <v>41530</v>
      </c>
      <c r="C4303" t="s">
        <v>5624</v>
      </c>
      <c r="D4303" s="2">
        <v>2057262.6831632853</v>
      </c>
      <c r="E4303" s="2">
        <v>3168.1845320714592</v>
      </c>
      <c r="F4303" s="2">
        <v>29690.415043412533</v>
      </c>
    </row>
    <row r="4304" spans="1:6">
      <c r="A4304">
        <v>4471</v>
      </c>
      <c r="B4304" s="38">
        <v>41208</v>
      </c>
      <c r="C4304" t="s">
        <v>5625</v>
      </c>
      <c r="D4304" s="2">
        <v>2082449.6254058285</v>
      </c>
      <c r="E4304" s="2">
        <v>2536.4236437442992</v>
      </c>
      <c r="F4304" s="2">
        <v>2536.4236437442992</v>
      </c>
    </row>
    <row r="4305" spans="1:6">
      <c r="A4305">
        <v>4472</v>
      </c>
      <c r="B4305" s="38">
        <v>40176</v>
      </c>
      <c r="C4305" t="s">
        <v>5627</v>
      </c>
      <c r="D4305" s="2">
        <v>2230647.0509240609</v>
      </c>
      <c r="E4305" s="2">
        <v>0</v>
      </c>
      <c r="F4305" s="2">
        <v>4038477.1839925167</v>
      </c>
    </row>
    <row r="4306" spans="1:6">
      <c r="A4306">
        <v>4473</v>
      </c>
      <c r="B4306" s="38">
        <v>40795</v>
      </c>
      <c r="C4306" t="s">
        <v>5628</v>
      </c>
      <c r="D4306" s="2">
        <v>2123091.0268898006</v>
      </c>
      <c r="E4306" s="2">
        <v>0</v>
      </c>
      <c r="F4306" s="2">
        <v>2284325.9902904062</v>
      </c>
    </row>
    <row r="4307" spans="1:6">
      <c r="A4307">
        <v>4474</v>
      </c>
      <c r="B4307" s="38">
        <v>38331</v>
      </c>
      <c r="C4307" t="s">
        <v>5629</v>
      </c>
      <c r="D4307" s="2">
        <v>2531297.9506043089</v>
      </c>
      <c r="E4307" s="2">
        <v>0</v>
      </c>
      <c r="F4307" s="2">
        <v>133370.29207041513</v>
      </c>
    </row>
    <row r="4308" spans="1:6">
      <c r="A4308">
        <v>4475</v>
      </c>
      <c r="B4308" s="38">
        <v>41365</v>
      </c>
      <c r="C4308" t="s">
        <v>5630</v>
      </c>
      <c r="D4308" s="2">
        <v>2071577.5531004467</v>
      </c>
      <c r="E4308" s="2">
        <v>0</v>
      </c>
      <c r="F4308" s="2">
        <v>65829.555693649454</v>
      </c>
    </row>
    <row r="4309" spans="1:6">
      <c r="A4309">
        <v>4476</v>
      </c>
      <c r="B4309" s="38">
        <v>42369</v>
      </c>
      <c r="C4309" t="s">
        <v>5631</v>
      </c>
      <c r="D4309" s="2">
        <v>2036596.5542754468</v>
      </c>
      <c r="E4309" s="2">
        <v>0</v>
      </c>
      <c r="F4309" s="2">
        <v>942.94420462953178</v>
      </c>
    </row>
    <row r="4310" spans="1:6">
      <c r="A4310">
        <v>4499</v>
      </c>
      <c r="B4310" s="38">
        <v>40445</v>
      </c>
      <c r="C4310" t="s">
        <v>5657</v>
      </c>
      <c r="D4310" s="2">
        <v>2191602.5318281078</v>
      </c>
      <c r="E4310" s="2">
        <v>1151282.3899532594</v>
      </c>
      <c r="F4310" s="2">
        <v>23452831.945623264</v>
      </c>
    </row>
    <row r="4311" spans="1:6">
      <c r="A4311">
        <v>4501</v>
      </c>
      <c r="B4311" s="38">
        <v>31905</v>
      </c>
      <c r="C4311" t="s">
        <v>5660</v>
      </c>
      <c r="D4311" s="2">
        <v>4046160.0353669329</v>
      </c>
      <c r="E4311" s="2">
        <v>9795966.4014146794</v>
      </c>
      <c r="F4311" s="2">
        <v>9795966.4014146794</v>
      </c>
    </row>
    <row r="4312" spans="1:6">
      <c r="A4312">
        <v>4502</v>
      </c>
      <c r="B4312" s="38">
        <v>39654</v>
      </c>
      <c r="C4312" t="s">
        <v>5661</v>
      </c>
      <c r="D4312" s="2">
        <v>2080434.5256496517</v>
      </c>
      <c r="E4312" s="2">
        <v>3243552.910594461</v>
      </c>
      <c r="F4312" s="2">
        <v>6150494.7998354277</v>
      </c>
    </row>
    <row r="4313" spans="1:6">
      <c r="A4313">
        <v>4503</v>
      </c>
      <c r="B4313" s="38">
        <v>40459</v>
      </c>
      <c r="C4313" t="s">
        <v>5662</v>
      </c>
      <c r="D4313" s="2">
        <v>2092353.3795739582</v>
      </c>
      <c r="E4313" s="2">
        <v>1591692.8604322597</v>
      </c>
      <c r="F4313" s="2">
        <v>8573394.8467932567</v>
      </c>
    </row>
    <row r="4314" spans="1:6">
      <c r="A4314">
        <v>4504</v>
      </c>
      <c r="B4314" s="38">
        <v>37813</v>
      </c>
      <c r="C4314" t="s">
        <v>5663</v>
      </c>
      <c r="D4314" s="2">
        <v>2488421.4246873301</v>
      </c>
      <c r="E4314" s="2">
        <v>1860524.5950734094</v>
      </c>
      <c r="F4314" s="2">
        <v>1892693.3356171832</v>
      </c>
    </row>
    <row r="4315" spans="1:6">
      <c r="A4315">
        <v>4505</v>
      </c>
      <c r="B4315" s="38">
        <v>42118</v>
      </c>
      <c r="C4315" t="s">
        <v>5664</v>
      </c>
      <c r="D4315" s="2">
        <v>1934161.5983161386</v>
      </c>
      <c r="E4315" s="2">
        <v>487200.0369190065</v>
      </c>
      <c r="F4315" s="2">
        <v>487200.0369190065</v>
      </c>
    </row>
    <row r="4316" spans="1:6">
      <c r="A4316">
        <v>4506</v>
      </c>
      <c r="B4316" s="38">
        <v>40697</v>
      </c>
      <c r="C4316" t="s">
        <v>5665</v>
      </c>
      <c r="D4316" s="2">
        <v>2027364.1913504221</v>
      </c>
      <c r="E4316" s="2">
        <v>498947.13189675793</v>
      </c>
      <c r="F4316" s="2">
        <v>4889081.5793808307</v>
      </c>
    </row>
    <row r="4317" spans="1:6">
      <c r="A4317">
        <v>4507</v>
      </c>
      <c r="B4317" s="38">
        <v>40277</v>
      </c>
      <c r="C4317" t="s">
        <v>5666</v>
      </c>
      <c r="D4317" s="2">
        <v>2099090.8632212435</v>
      </c>
      <c r="E4317" s="2">
        <v>448781.20741804241</v>
      </c>
      <c r="F4317" s="2">
        <v>818570.31129907491</v>
      </c>
    </row>
    <row r="4318" spans="1:6">
      <c r="A4318">
        <v>4508</v>
      </c>
      <c r="B4318" s="38">
        <v>41313</v>
      </c>
      <c r="C4318" t="s">
        <v>5667</v>
      </c>
      <c r="D4318" s="2">
        <v>1971092.666454175</v>
      </c>
      <c r="E4318" s="2">
        <v>230408.2837021786</v>
      </c>
      <c r="F4318" s="2">
        <v>10516540.83975259</v>
      </c>
    </row>
    <row r="4319" spans="1:6">
      <c r="A4319">
        <v>4509</v>
      </c>
      <c r="B4319" s="38">
        <v>39262</v>
      </c>
      <c r="C4319" t="s">
        <v>5668</v>
      </c>
      <c r="D4319" s="2">
        <v>2196382.564122255</v>
      </c>
      <c r="E4319" s="2">
        <v>21310.690826101982</v>
      </c>
      <c r="F4319" s="2">
        <v>161049.17351885271</v>
      </c>
    </row>
    <row r="4320" spans="1:6">
      <c r="A4320">
        <v>4510</v>
      </c>
      <c r="B4320" s="38">
        <v>41481</v>
      </c>
      <c r="C4320" t="s">
        <v>5669</v>
      </c>
      <c r="D4320" s="2">
        <v>1959026.2675730751</v>
      </c>
      <c r="E4320" s="2">
        <v>0</v>
      </c>
      <c r="F4320" s="2">
        <v>294465.36254473537</v>
      </c>
    </row>
    <row r="4321" spans="1:6">
      <c r="A4321">
        <v>4511</v>
      </c>
      <c r="B4321" s="38">
        <v>42369</v>
      </c>
      <c r="C4321" t="s">
        <v>5670</v>
      </c>
      <c r="D4321" s="2">
        <v>1934766.7265616744</v>
      </c>
      <c r="E4321" s="2">
        <v>0</v>
      </c>
      <c r="F4321" s="2">
        <v>12671.70376070183</v>
      </c>
    </row>
    <row r="4322" spans="1:6">
      <c r="A4322">
        <v>4512</v>
      </c>
      <c r="B4322" s="38">
        <v>40417</v>
      </c>
      <c r="C4322" t="s">
        <v>5671</v>
      </c>
      <c r="D4322" s="2">
        <v>1985852.3580930047</v>
      </c>
      <c r="E4322" s="2">
        <v>45271200.394618712</v>
      </c>
      <c r="F4322" s="2">
        <v>77410621.095954418</v>
      </c>
    </row>
    <row r="4323" spans="1:6">
      <c r="A4323">
        <v>4513</v>
      </c>
      <c r="B4323" s="38">
        <v>28080</v>
      </c>
      <c r="C4323" t="s">
        <v>7016</v>
      </c>
      <c r="D4323" s="2">
        <v>7474748.2758620689</v>
      </c>
      <c r="E4323" s="2">
        <v>107462599.73291379</v>
      </c>
      <c r="F4323" s="2">
        <v>107462599.73291379</v>
      </c>
    </row>
    <row r="4324" spans="1:6">
      <c r="A4324">
        <v>4514</v>
      </c>
      <c r="B4324" s="38">
        <v>30995</v>
      </c>
      <c r="C4324" t="s">
        <v>7017</v>
      </c>
      <c r="D4324" s="2">
        <v>4117145.2991452995</v>
      </c>
      <c r="E4324" s="2">
        <v>58336547.669411212</v>
      </c>
      <c r="F4324" s="2">
        <v>58336547.669411212</v>
      </c>
    </row>
    <row r="4325" spans="1:6">
      <c r="A4325">
        <v>4515</v>
      </c>
      <c r="B4325" s="38">
        <v>41087</v>
      </c>
      <c r="C4325" t="s">
        <v>5674</v>
      </c>
      <c r="D4325" s="2">
        <v>1889224.2393606359</v>
      </c>
      <c r="E4325" s="2">
        <v>13430018.613278832</v>
      </c>
      <c r="F4325" s="2">
        <v>24418361.836847104</v>
      </c>
    </row>
    <row r="4326" spans="1:6">
      <c r="A4326">
        <v>4516</v>
      </c>
      <c r="B4326" s="38">
        <v>23405</v>
      </c>
      <c r="C4326" t="s">
        <v>5676</v>
      </c>
      <c r="D4326" s="2">
        <v>14030271.844660195</v>
      </c>
      <c r="E4326" s="2">
        <v>71432556.880582526</v>
      </c>
      <c r="F4326" s="2">
        <v>71432556.880582526</v>
      </c>
    </row>
    <row r="4327" spans="1:6">
      <c r="A4327">
        <v>4517</v>
      </c>
      <c r="B4327" s="38">
        <v>26665</v>
      </c>
      <c r="C4327" t="s">
        <v>5677</v>
      </c>
      <c r="D4327" s="2">
        <v>10176887.323943662</v>
      </c>
      <c r="E4327" s="2">
        <v>49753671.361502349</v>
      </c>
      <c r="F4327" s="2">
        <v>49753671.361502349</v>
      </c>
    </row>
    <row r="4328" spans="1:6">
      <c r="A4328">
        <v>4518</v>
      </c>
      <c r="B4328" s="38">
        <v>18889</v>
      </c>
      <c r="C4328" t="s">
        <v>5679</v>
      </c>
      <c r="D4328" s="2">
        <v>16610551.724137932</v>
      </c>
      <c r="E4328" s="2">
        <v>73824674.329501912</v>
      </c>
      <c r="F4328" s="2">
        <v>73824674.329501912</v>
      </c>
    </row>
    <row r="4329" spans="1:6">
      <c r="A4329">
        <v>4519</v>
      </c>
      <c r="B4329" s="38">
        <v>25053</v>
      </c>
      <c r="C4329" t="s">
        <v>5680</v>
      </c>
      <c r="D4329" s="2">
        <v>12386725.714285715</v>
      </c>
      <c r="E4329" s="2">
        <v>46794297.142857149</v>
      </c>
      <c r="F4329" s="2">
        <v>46794297.142857149</v>
      </c>
    </row>
    <row r="4330" spans="1:6">
      <c r="A4330">
        <v>4520</v>
      </c>
      <c r="B4330" s="38">
        <v>37575</v>
      </c>
      <c r="C4330" t="s">
        <v>5681</v>
      </c>
      <c r="D4330" s="2">
        <v>2391259.7904026476</v>
      </c>
      <c r="E4330" s="2">
        <v>7597563.7451737449</v>
      </c>
      <c r="F4330" s="2">
        <v>7597563.7451737449</v>
      </c>
    </row>
    <row r="4331" spans="1:6">
      <c r="A4331">
        <v>4521</v>
      </c>
      <c r="B4331" s="38">
        <v>37057</v>
      </c>
      <c r="C4331" t="s">
        <v>5682</v>
      </c>
      <c r="D4331" s="2">
        <v>2435592.1348314607</v>
      </c>
      <c r="E4331" s="2">
        <v>4128239.3634943822</v>
      </c>
      <c r="F4331" s="2">
        <v>4128239.3634943822</v>
      </c>
    </row>
    <row r="4332" spans="1:6">
      <c r="A4332">
        <v>4522</v>
      </c>
      <c r="B4332" s="38">
        <v>40778</v>
      </c>
      <c r="C4332" t="s">
        <v>5684</v>
      </c>
      <c r="D4332" s="2">
        <v>1913683.3741640735</v>
      </c>
      <c r="E4332" s="2">
        <v>894174.93552274385</v>
      </c>
      <c r="F4332" s="2">
        <v>895915.3242358031</v>
      </c>
    </row>
    <row r="4333" spans="1:6">
      <c r="A4333">
        <v>4523</v>
      </c>
      <c r="B4333" s="38">
        <v>40655</v>
      </c>
      <c r="C4333" t="s">
        <v>5685</v>
      </c>
      <c r="D4333" s="2">
        <v>1927629.320693979</v>
      </c>
      <c r="E4333" s="2">
        <v>683747.25453300495</v>
      </c>
      <c r="F4333" s="2">
        <v>683747.25453300495</v>
      </c>
    </row>
    <row r="4334" spans="1:6">
      <c r="A4334">
        <v>4524</v>
      </c>
      <c r="B4334" s="38">
        <v>38359</v>
      </c>
      <c r="C4334" t="s">
        <v>5686</v>
      </c>
      <c r="D4334" s="2">
        <v>2273389.6171997907</v>
      </c>
      <c r="E4334" s="2">
        <v>640076.63570529642</v>
      </c>
      <c r="F4334" s="2">
        <v>1669881.7164813846</v>
      </c>
    </row>
    <row r="4335" spans="1:6">
      <c r="A4335">
        <v>4525</v>
      </c>
      <c r="B4335" s="38">
        <v>33970</v>
      </c>
      <c r="C4335" t="s">
        <v>5687</v>
      </c>
      <c r="D4335" s="2">
        <v>3040220.1963534364</v>
      </c>
      <c r="E4335" s="2">
        <v>1136.704551192146</v>
      </c>
      <c r="F4335" s="2">
        <v>1136.704551192146</v>
      </c>
    </row>
    <row r="4336" spans="1:6">
      <c r="A4336">
        <v>4532</v>
      </c>
      <c r="B4336" s="38">
        <v>36329</v>
      </c>
      <c r="C4336" t="s">
        <v>5696</v>
      </c>
      <c r="D4336" s="2">
        <v>2536057.4608904938</v>
      </c>
      <c r="E4336" s="2">
        <v>10531629.286233455</v>
      </c>
      <c r="F4336" s="2">
        <v>33155971.795920584</v>
      </c>
    </row>
    <row r="4337" spans="1:6">
      <c r="A4337">
        <v>4533</v>
      </c>
      <c r="B4337" s="38">
        <v>37659</v>
      </c>
      <c r="C4337" t="s">
        <v>5697</v>
      </c>
      <c r="D4337" s="2">
        <v>2301981.1578372479</v>
      </c>
      <c r="E4337" s="2">
        <v>191445.90726379032</v>
      </c>
      <c r="F4337" s="2">
        <v>835031.16853631905</v>
      </c>
    </row>
    <row r="4338" spans="1:6">
      <c r="A4338">
        <v>4534</v>
      </c>
      <c r="B4338" s="38">
        <v>40459</v>
      </c>
      <c r="C4338" t="s">
        <v>5698</v>
      </c>
      <c r="D4338" s="2">
        <v>1927167.5864496983</v>
      </c>
      <c r="E4338" s="2">
        <v>102471.35490670336</v>
      </c>
      <c r="F4338" s="2">
        <v>1407901.6408091041</v>
      </c>
    </row>
    <row r="4339" spans="1:6">
      <c r="A4339">
        <v>4536</v>
      </c>
      <c r="B4339" s="38">
        <v>37218</v>
      </c>
      <c r="C4339" t="s">
        <v>5701</v>
      </c>
      <c r="D4339" s="2">
        <v>2308061.4430665164</v>
      </c>
      <c r="E4339" s="2">
        <v>48782377.481465615</v>
      </c>
      <c r="F4339" s="2">
        <v>57209879.616476886</v>
      </c>
    </row>
    <row r="4340" spans="1:6">
      <c r="A4340">
        <v>4537</v>
      </c>
      <c r="B4340" s="38">
        <v>39526</v>
      </c>
      <c r="C4340" t="s">
        <v>5703</v>
      </c>
      <c r="D4340" s="2">
        <v>1917547.5815818068</v>
      </c>
      <c r="E4340" s="2">
        <v>14201297.606829081</v>
      </c>
      <c r="F4340" s="2">
        <v>26249806.278675396</v>
      </c>
    </row>
    <row r="4341" spans="1:6">
      <c r="A4341">
        <v>4538</v>
      </c>
      <c r="B4341" s="38">
        <v>26299</v>
      </c>
      <c r="C4341" t="s">
        <v>5704</v>
      </c>
      <c r="D4341" s="2">
        <v>9962289.5377128962</v>
      </c>
      <c r="E4341" s="2">
        <v>56843652.068126522</v>
      </c>
      <c r="F4341" s="2">
        <v>56843652.068126522</v>
      </c>
    </row>
    <row r="4342" spans="1:6">
      <c r="A4342">
        <v>4539</v>
      </c>
      <c r="B4342" s="38">
        <v>41698</v>
      </c>
      <c r="C4342" t="s">
        <v>5705</v>
      </c>
      <c r="D4342" s="2">
        <v>1743966.0790268381</v>
      </c>
      <c r="E4342" s="2">
        <v>4340936.743177685</v>
      </c>
      <c r="F4342" s="2">
        <v>12547835.9385981</v>
      </c>
    </row>
    <row r="4343" spans="1:6">
      <c r="A4343">
        <v>4540</v>
      </c>
      <c r="B4343" s="38">
        <v>41551</v>
      </c>
      <c r="C4343" t="s">
        <v>5706</v>
      </c>
      <c r="D4343" s="2">
        <v>1753188.2370068424</v>
      </c>
      <c r="E4343" s="2">
        <v>2585600.9806504929</v>
      </c>
      <c r="F4343" s="2">
        <v>2585600.9806504929</v>
      </c>
    </row>
    <row r="4344" spans="1:6">
      <c r="A4344">
        <v>4541</v>
      </c>
      <c r="B4344" s="38">
        <v>36434</v>
      </c>
      <c r="C4344" t="s">
        <v>5707</v>
      </c>
      <c r="D4344" s="2">
        <v>2434304.994054697</v>
      </c>
      <c r="E4344" s="2">
        <v>2920008.982021403</v>
      </c>
      <c r="F4344" s="2">
        <v>4140076.9172651605</v>
      </c>
    </row>
    <row r="4345" spans="1:6">
      <c r="A4345">
        <v>4542</v>
      </c>
      <c r="B4345" s="38">
        <v>38520</v>
      </c>
      <c r="C4345" t="s">
        <v>5708</v>
      </c>
      <c r="D4345" s="2">
        <v>2105141.9023136245</v>
      </c>
      <c r="E4345" s="2">
        <v>1239451.8277377891</v>
      </c>
      <c r="F4345" s="2">
        <v>5853997.1767352186</v>
      </c>
    </row>
    <row r="4346" spans="1:6">
      <c r="A4346">
        <v>4543</v>
      </c>
      <c r="B4346" s="38">
        <v>38527</v>
      </c>
      <c r="C4346" t="s">
        <v>5709</v>
      </c>
      <c r="D4346" s="2">
        <v>2105141.9023136245</v>
      </c>
      <c r="E4346" s="2">
        <v>490417.57251928019</v>
      </c>
      <c r="F4346" s="2">
        <v>818802.3728174807</v>
      </c>
    </row>
    <row r="4347" spans="1:6">
      <c r="A4347">
        <v>4544</v>
      </c>
      <c r="B4347" s="38">
        <v>19576</v>
      </c>
      <c r="C4347" t="s">
        <v>5710</v>
      </c>
      <c r="D4347" s="2">
        <v>14773511.15241636</v>
      </c>
      <c r="E4347" s="2">
        <v>273086115.24163574</v>
      </c>
      <c r="F4347" s="2">
        <v>273086115.24163574</v>
      </c>
    </row>
    <row r="4348" spans="1:6">
      <c r="A4348">
        <v>4545</v>
      </c>
      <c r="B4348" s="38">
        <v>13881</v>
      </c>
      <c r="C4348" t="s">
        <v>5711</v>
      </c>
      <c r="D4348" s="2">
        <v>27884671.26760564</v>
      </c>
      <c r="E4348" s="2">
        <v>67845915.492957756</v>
      </c>
      <c r="F4348" s="2">
        <v>67845915.492957756</v>
      </c>
    </row>
    <row r="4349" spans="1:6">
      <c r="A4349">
        <v>4546</v>
      </c>
      <c r="B4349" s="38">
        <v>36259</v>
      </c>
      <c r="C4349" t="s">
        <v>5712</v>
      </c>
      <c r="D4349" s="2">
        <v>2318681.10709988</v>
      </c>
      <c r="E4349" s="2">
        <v>8734048.5711432025</v>
      </c>
      <c r="F4349" s="2">
        <v>8734048.5711432025</v>
      </c>
    </row>
    <row r="4350" spans="1:6">
      <c r="A4350">
        <v>4547</v>
      </c>
      <c r="B4350" s="38">
        <v>17899</v>
      </c>
      <c r="C4350" t="s">
        <v>5713</v>
      </c>
      <c r="D4350" s="2">
        <v>16056866.666666668</v>
      </c>
      <c r="E4350" s="2">
        <v>54191925</v>
      </c>
      <c r="F4350" s="2">
        <v>54191925</v>
      </c>
    </row>
    <row r="4351" spans="1:6">
      <c r="A4351">
        <v>4548</v>
      </c>
      <c r="B4351" s="38">
        <v>27126</v>
      </c>
      <c r="C4351" t="s">
        <v>5714</v>
      </c>
      <c r="D4351" s="2">
        <v>8028433.333333334</v>
      </c>
      <c r="E4351" s="2">
        <v>22178547.083333336</v>
      </c>
      <c r="F4351" s="2">
        <v>22178547.083333336</v>
      </c>
    </row>
    <row r="4352" spans="1:6">
      <c r="A4352">
        <v>4549</v>
      </c>
      <c r="B4352" s="38">
        <v>40466</v>
      </c>
      <c r="C4352" t="s">
        <v>5715</v>
      </c>
      <c r="D4352" s="2">
        <v>1761981.7933254386</v>
      </c>
      <c r="E4352" s="2">
        <v>2858423.4187215092</v>
      </c>
      <c r="F4352" s="2">
        <v>2858423.4187215092</v>
      </c>
    </row>
    <row r="4353" spans="1:6">
      <c r="A4353">
        <v>4550</v>
      </c>
      <c r="B4353" s="38">
        <v>39479</v>
      </c>
      <c r="C4353" t="s">
        <v>5716</v>
      </c>
      <c r="D4353" s="2">
        <v>1820394.6280698937</v>
      </c>
      <c r="E4353" s="2">
        <v>1206683.8493620479</v>
      </c>
      <c r="F4353" s="2">
        <v>16217167.583623454</v>
      </c>
    </row>
    <row r="4354" spans="1:6">
      <c r="A4354">
        <v>4551</v>
      </c>
      <c r="B4354" s="38">
        <v>32873</v>
      </c>
      <c r="C4354" t="s">
        <v>5718</v>
      </c>
      <c r="D4354" s="2">
        <v>3056025.3766851709</v>
      </c>
      <c r="E4354" s="2">
        <v>801114.13230769243</v>
      </c>
      <c r="F4354" s="2">
        <v>801114.13230769243</v>
      </c>
    </row>
    <row r="4355" spans="1:6">
      <c r="A4355">
        <v>4552</v>
      </c>
      <c r="B4355" s="38">
        <v>38744</v>
      </c>
      <c r="C4355" t="s">
        <v>5719</v>
      </c>
      <c r="D4355" s="2">
        <v>1943342.4104891578</v>
      </c>
      <c r="E4355" s="2">
        <v>176579.37895108422</v>
      </c>
      <c r="F4355" s="2">
        <v>176579.37895108422</v>
      </c>
    </row>
    <row r="4356" spans="1:6">
      <c r="A4356">
        <v>4553</v>
      </c>
      <c r="B4356" s="38">
        <v>38618</v>
      </c>
      <c r="C4356" t="s">
        <v>5720</v>
      </c>
      <c r="D4356" s="2">
        <v>1938454.7283702211</v>
      </c>
      <c r="E4356" s="2">
        <v>156674.3918863179</v>
      </c>
      <c r="F4356" s="2">
        <v>156674.3918863179</v>
      </c>
    </row>
    <row r="4357" spans="1:6">
      <c r="A4357">
        <v>4554</v>
      </c>
      <c r="B4357" s="38">
        <v>36175</v>
      </c>
      <c r="C4357" t="s">
        <v>5721</v>
      </c>
      <c r="D4357" s="2">
        <v>2345494.8265368226</v>
      </c>
      <c r="E4357" s="2">
        <v>40745.642939744364</v>
      </c>
      <c r="F4357" s="2">
        <v>3852174.7360620811</v>
      </c>
    </row>
    <row r="4358" spans="1:6">
      <c r="A4358">
        <v>4555</v>
      </c>
      <c r="B4358" s="38">
        <v>41908</v>
      </c>
      <c r="C4358" t="s">
        <v>6863</v>
      </c>
      <c r="D4358" s="2">
        <v>1618968.9578248214</v>
      </c>
      <c r="E4358" s="2">
        <v>15784.947338792008</v>
      </c>
      <c r="F4358" s="2">
        <v>245317.30690120198</v>
      </c>
    </row>
    <row r="4359" spans="1:6">
      <c r="A4359">
        <v>4556</v>
      </c>
      <c r="B4359" s="38">
        <v>38660</v>
      </c>
      <c r="C4359" t="s">
        <v>5722</v>
      </c>
      <c r="D4359" s="2">
        <v>1950226.7206477732</v>
      </c>
      <c r="E4359" s="2">
        <v>3978.4625101214574</v>
      </c>
      <c r="F4359" s="2">
        <v>3978.4625101214574</v>
      </c>
    </row>
    <row r="4360" spans="1:6">
      <c r="A4360">
        <v>4557</v>
      </c>
      <c r="B4360" s="38">
        <v>40634</v>
      </c>
      <c r="C4360" t="s">
        <v>5723</v>
      </c>
      <c r="D4360" s="2">
        <v>1606357.7672449825</v>
      </c>
      <c r="E4360" s="2">
        <v>57838678.403199561</v>
      </c>
      <c r="F4360" s="2">
        <v>106952248.96515879</v>
      </c>
    </row>
    <row r="4361" spans="1:6">
      <c r="A4361">
        <v>4558</v>
      </c>
      <c r="B4361" s="38">
        <v>37876</v>
      </c>
      <c r="C4361" t="s">
        <v>5724</v>
      </c>
      <c r="D4361" s="2">
        <v>1950753.2397408208</v>
      </c>
      <c r="E4361" s="2">
        <v>27516269.19203024</v>
      </c>
      <c r="F4361" s="2">
        <v>39472404.586349897</v>
      </c>
    </row>
    <row r="4362" spans="1:6">
      <c r="A4362">
        <v>4559</v>
      </c>
      <c r="B4362" s="38">
        <v>39204</v>
      </c>
      <c r="C4362" t="s">
        <v>5725</v>
      </c>
      <c r="D4362" s="2">
        <v>1737346.6571130422</v>
      </c>
      <c r="E4362" s="2">
        <v>22119376.434366122</v>
      </c>
      <c r="F4362" s="2">
        <v>25732632.410345808</v>
      </c>
    </row>
    <row r="4363" spans="1:6">
      <c r="A4363">
        <v>4560</v>
      </c>
      <c r="B4363" s="38">
        <v>32759</v>
      </c>
      <c r="C4363" t="s">
        <v>5726</v>
      </c>
      <c r="D4363" s="2">
        <v>2890236</v>
      </c>
      <c r="E4363" s="2">
        <v>28003845.359144002</v>
      </c>
      <c r="F4363" s="2">
        <v>28003845.359144002</v>
      </c>
    </row>
    <row r="4364" spans="1:6">
      <c r="A4364">
        <v>4561</v>
      </c>
      <c r="B4364" s="38">
        <v>32199</v>
      </c>
      <c r="C4364" t="s">
        <v>5728</v>
      </c>
      <c r="D4364" s="2">
        <v>3114478.4482758623</v>
      </c>
      <c r="E4364" s="2">
        <v>24513268.788853448</v>
      </c>
      <c r="F4364" s="2">
        <v>24513268.788853448</v>
      </c>
    </row>
    <row r="4365" spans="1:6">
      <c r="A4365">
        <v>4562</v>
      </c>
      <c r="B4365" s="38">
        <v>14246</v>
      </c>
      <c r="C4365" t="s">
        <v>5729</v>
      </c>
      <c r="D4365" s="2">
        <v>25805678.571428571</v>
      </c>
      <c r="E4365" s="2">
        <v>154834071.42857143</v>
      </c>
      <c r="F4365" s="2">
        <v>154834071.42857143</v>
      </c>
    </row>
    <row r="4366" spans="1:6">
      <c r="A4366">
        <v>4563</v>
      </c>
      <c r="B4366" s="38">
        <v>34901</v>
      </c>
      <c r="C4366" t="s">
        <v>5731</v>
      </c>
      <c r="D4366" s="2">
        <v>2369045.9016393442</v>
      </c>
      <c r="E4366" s="2">
        <v>11706586.624577049</v>
      </c>
      <c r="F4366" s="2">
        <v>32238317.772118036</v>
      </c>
    </row>
    <row r="4367" spans="1:6">
      <c r="A4367">
        <v>4564</v>
      </c>
      <c r="B4367" s="38">
        <v>38630</v>
      </c>
      <c r="C4367" t="s">
        <v>5732</v>
      </c>
      <c r="D4367" s="2">
        <v>1813652.1084337351</v>
      </c>
      <c r="E4367" s="2">
        <v>8914383.0426807236</v>
      </c>
      <c r="F4367" s="2">
        <v>13531565.280215865</v>
      </c>
    </row>
    <row r="4368" spans="1:6">
      <c r="A4368">
        <v>4565</v>
      </c>
      <c r="B4368" s="38">
        <v>37328</v>
      </c>
      <c r="C4368" t="s">
        <v>5734</v>
      </c>
      <c r="D4368" s="2">
        <v>2020578.8590604027</v>
      </c>
      <c r="E4368" s="2">
        <v>9464016.8952237144</v>
      </c>
      <c r="F4368" s="2">
        <v>12588288.462153245</v>
      </c>
    </row>
    <row r="4369" spans="1:6">
      <c r="A4369">
        <v>4566</v>
      </c>
      <c r="B4369" s="38">
        <v>16741</v>
      </c>
      <c r="C4369" t="s">
        <v>5736</v>
      </c>
      <c r="D4369" s="2">
        <v>19960193.370165743</v>
      </c>
      <c r="E4369" s="2">
        <v>93147569.060773477</v>
      </c>
      <c r="F4369" s="2">
        <v>93147569.060773477</v>
      </c>
    </row>
    <row r="4370" spans="1:6">
      <c r="A4370">
        <v>4567</v>
      </c>
      <c r="B4370" s="38">
        <v>28965</v>
      </c>
      <c r="C4370" t="s">
        <v>7018</v>
      </c>
      <c r="D4370" s="2">
        <v>5117273.371104816</v>
      </c>
      <c r="E4370" s="2">
        <v>17398729.461756375</v>
      </c>
      <c r="F4370" s="2">
        <v>187633356.94050995</v>
      </c>
    </row>
    <row r="4371" spans="1:6">
      <c r="A4371">
        <v>4568</v>
      </c>
      <c r="B4371" s="38">
        <v>34600</v>
      </c>
      <c r="C4371" t="s">
        <v>5738</v>
      </c>
      <c r="D4371" s="2">
        <v>2418202.81124498</v>
      </c>
      <c r="E4371" s="2">
        <v>8135024.4889825974</v>
      </c>
      <c r="F4371" s="2">
        <v>8135024.4889825974</v>
      </c>
    </row>
    <row r="4372" spans="1:6">
      <c r="A4372">
        <v>4569</v>
      </c>
      <c r="B4372" s="38">
        <v>41481</v>
      </c>
      <c r="C4372" t="s">
        <v>5739</v>
      </c>
      <c r="D4372" s="2">
        <v>1546599.6849261119</v>
      </c>
      <c r="E4372" s="2">
        <v>3600142.7835108479</v>
      </c>
      <c r="F4372" s="2">
        <v>4257096.0559427394</v>
      </c>
    </row>
    <row r="4373" spans="1:6">
      <c r="A4373">
        <v>4570</v>
      </c>
      <c r="B4373" s="38">
        <v>41306</v>
      </c>
      <c r="C4373" t="s">
        <v>5740</v>
      </c>
      <c r="D4373" s="2">
        <v>1556125.7893059277</v>
      </c>
      <c r="E4373" s="2">
        <v>2498674.2921401067</v>
      </c>
      <c r="F4373" s="2">
        <v>2689304.8884160472</v>
      </c>
    </row>
    <row r="4374" spans="1:6">
      <c r="A4374">
        <v>4571</v>
      </c>
      <c r="B4374" s="38">
        <v>35972</v>
      </c>
      <c r="C4374" t="s">
        <v>5741</v>
      </c>
      <c r="D4374" s="2">
        <v>2216438.6503067487</v>
      </c>
      <c r="E4374" s="2">
        <v>3517644.7663680981</v>
      </c>
      <c r="F4374" s="2">
        <v>3517644.7663680981</v>
      </c>
    </row>
    <row r="4375" spans="1:6">
      <c r="A4375">
        <v>4572</v>
      </c>
      <c r="B4375" s="38">
        <v>30743</v>
      </c>
      <c r="C4375" t="s">
        <v>5742</v>
      </c>
      <c r="D4375" s="2">
        <v>3521242.69005848</v>
      </c>
      <c r="E4375" s="2">
        <v>5399238.7914230032</v>
      </c>
      <c r="F4375" s="2">
        <v>5399238.7914230032</v>
      </c>
    </row>
    <row r="4376" spans="1:6">
      <c r="A4376">
        <v>4573</v>
      </c>
      <c r="B4376" s="38">
        <v>31065</v>
      </c>
      <c r="C4376" t="s">
        <v>5744</v>
      </c>
      <c r="D4376" s="2">
        <v>3424450.2369668251</v>
      </c>
      <c r="E4376" s="2">
        <v>3860298.2823601901</v>
      </c>
      <c r="F4376" s="2">
        <v>6234501.5931848353</v>
      </c>
    </row>
    <row r="4377" spans="1:6">
      <c r="A4377">
        <v>4574</v>
      </c>
      <c r="B4377" s="38">
        <v>37365</v>
      </c>
      <c r="C4377" t="s">
        <v>5745</v>
      </c>
      <c r="D4377" s="2">
        <v>2009340.934371524</v>
      </c>
      <c r="E4377" s="2">
        <v>1638133.9505951058</v>
      </c>
      <c r="F4377" s="2">
        <v>16627817.321006674</v>
      </c>
    </row>
    <row r="4378" spans="1:6">
      <c r="A4378">
        <v>4575</v>
      </c>
      <c r="B4378" s="38">
        <v>41383</v>
      </c>
      <c r="C4378" t="s">
        <v>5746</v>
      </c>
      <c r="D4378" s="2">
        <v>1553683.1648253351</v>
      </c>
      <c r="E4378" s="2">
        <v>1207606.4545931511</v>
      </c>
      <c r="F4378" s="2">
        <v>1596286.1929936223</v>
      </c>
    </row>
    <row r="4379" spans="1:6">
      <c r="A4379">
        <v>4576</v>
      </c>
      <c r="B4379" s="38">
        <v>38436</v>
      </c>
      <c r="C4379" t="s">
        <v>5747</v>
      </c>
      <c r="D4379" s="2">
        <v>1869009.3119503362</v>
      </c>
      <c r="E4379" s="2">
        <v>887522.74589756853</v>
      </c>
      <c r="F4379" s="2">
        <v>1403324.4597723745</v>
      </c>
    </row>
    <row r="4380" spans="1:6">
      <c r="A4380">
        <v>4577</v>
      </c>
      <c r="B4380" s="38">
        <v>42244</v>
      </c>
      <c r="C4380" t="s">
        <v>5748</v>
      </c>
      <c r="D4380" s="2">
        <v>1515968.2941976201</v>
      </c>
      <c r="E4380" s="2">
        <v>516396.40779888892</v>
      </c>
      <c r="F4380" s="2">
        <v>516396.40779888892</v>
      </c>
    </row>
    <row r="4381" spans="1:6">
      <c r="A4381">
        <v>4578</v>
      </c>
      <c r="B4381" s="38">
        <v>34577</v>
      </c>
      <c r="C4381" t="s">
        <v>5750</v>
      </c>
      <c r="D4381" s="2">
        <v>2424694.6308724834</v>
      </c>
      <c r="E4381" s="2">
        <v>677222.05979194632</v>
      </c>
      <c r="F4381" s="2">
        <v>677222.05979194632</v>
      </c>
    </row>
    <row r="4382" spans="1:6">
      <c r="A4382">
        <v>4579</v>
      </c>
      <c r="B4382" s="38">
        <v>37393</v>
      </c>
      <c r="C4382" t="s">
        <v>5751</v>
      </c>
      <c r="D4382" s="2">
        <v>2009340.934371524</v>
      </c>
      <c r="E4382" s="2">
        <v>543908.49752502784</v>
      </c>
      <c r="F4382" s="2">
        <v>2465123.7571968855</v>
      </c>
    </row>
    <row r="4383" spans="1:6">
      <c r="A4383">
        <v>4580</v>
      </c>
      <c r="B4383" s="38">
        <v>39514</v>
      </c>
      <c r="C4383" t="s">
        <v>5752</v>
      </c>
      <c r="D4383" s="2">
        <v>1691953.7484545354</v>
      </c>
      <c r="E4383" s="2">
        <v>454411.40212993143</v>
      </c>
      <c r="F4383" s="2">
        <v>467434.93411636882</v>
      </c>
    </row>
    <row r="4384" spans="1:6">
      <c r="A4384">
        <v>4581</v>
      </c>
      <c r="B4384" s="38">
        <v>37113</v>
      </c>
      <c r="C4384" t="s">
        <v>5753</v>
      </c>
      <c r="D4384" s="2">
        <v>2035377.4647887326</v>
      </c>
      <c r="E4384" s="2">
        <v>513153.93874929583</v>
      </c>
      <c r="F4384" s="2">
        <v>2197667.6084845071</v>
      </c>
    </row>
    <row r="4385" spans="1:6">
      <c r="A4385">
        <v>4582</v>
      </c>
      <c r="B4385" s="38">
        <v>40585</v>
      </c>
      <c r="C4385" t="s">
        <v>5754</v>
      </c>
      <c r="D4385" s="2">
        <v>1632466.3705497745</v>
      </c>
      <c r="E4385" s="2">
        <v>394228.65706771985</v>
      </c>
      <c r="F4385" s="2">
        <v>405111.76620471833</v>
      </c>
    </row>
    <row r="4386" spans="1:6">
      <c r="A4386">
        <v>4583</v>
      </c>
      <c r="B4386" s="38">
        <v>39330</v>
      </c>
      <c r="C4386" t="s">
        <v>5755</v>
      </c>
      <c r="D4386" s="2">
        <v>1732838.5054439059</v>
      </c>
      <c r="E4386" s="2">
        <v>224769.94821813994</v>
      </c>
      <c r="F4386" s="2">
        <v>224769.94821813994</v>
      </c>
    </row>
    <row r="4387" spans="1:6">
      <c r="A4387">
        <v>4584</v>
      </c>
      <c r="B4387" s="38">
        <v>40774</v>
      </c>
      <c r="C4387" t="s">
        <v>5756</v>
      </c>
      <c r="D4387" s="2">
        <v>1594736.145136728</v>
      </c>
      <c r="E4387" s="2">
        <v>196370.49312498621</v>
      </c>
      <c r="F4387" s="2">
        <v>196370.49312498621</v>
      </c>
    </row>
    <row r="4388" spans="1:6">
      <c r="A4388">
        <v>4585</v>
      </c>
      <c r="B4388" s="38">
        <v>39332</v>
      </c>
      <c r="C4388" t="s">
        <v>5757</v>
      </c>
      <c r="D4388" s="2">
        <v>1732838.5054439059</v>
      </c>
      <c r="E4388" s="2">
        <v>202489.11071514219</v>
      </c>
      <c r="F4388" s="2">
        <v>277711.63023646217</v>
      </c>
    </row>
    <row r="4389" spans="1:6">
      <c r="A4389">
        <v>4586</v>
      </c>
      <c r="B4389" s="38">
        <v>39752</v>
      </c>
      <c r="C4389" t="s">
        <v>5758</v>
      </c>
      <c r="D4389" s="2">
        <v>1668165.0067182889</v>
      </c>
      <c r="E4389" s="2">
        <v>192468.43003513824</v>
      </c>
      <c r="F4389" s="2">
        <v>192468.43003513824</v>
      </c>
    </row>
    <row r="4390" spans="1:6">
      <c r="A4390">
        <v>4587</v>
      </c>
      <c r="B4390" s="38">
        <v>13185</v>
      </c>
      <c r="C4390" t="s">
        <v>5759</v>
      </c>
      <c r="D4390" s="2">
        <v>26179673.91304348</v>
      </c>
      <c r="E4390" s="2">
        <v>2849133.9119565221</v>
      </c>
      <c r="F4390" s="2">
        <v>2849133.9119565221</v>
      </c>
    </row>
    <row r="4391" spans="1:6">
      <c r="A4391">
        <v>4588</v>
      </c>
      <c r="B4391" s="38">
        <v>39213</v>
      </c>
      <c r="C4391" t="s">
        <v>5760</v>
      </c>
      <c r="D4391" s="2">
        <v>1737346.6571130422</v>
      </c>
      <c r="E4391" s="2">
        <v>161091.41497194025</v>
      </c>
      <c r="F4391" s="2">
        <v>161091.41497194025</v>
      </c>
    </row>
    <row r="4392" spans="1:6">
      <c r="A4392">
        <v>4589</v>
      </c>
      <c r="B4392" s="38">
        <v>37337</v>
      </c>
      <c r="C4392" t="s">
        <v>5761</v>
      </c>
      <c r="D4392" s="2">
        <v>2020578.8590604027</v>
      </c>
      <c r="E4392" s="2">
        <v>161432.12736577183</v>
      </c>
      <c r="F4392" s="2">
        <v>161432.12736577183</v>
      </c>
    </row>
    <row r="4393" spans="1:6">
      <c r="A4393">
        <v>4590</v>
      </c>
      <c r="B4393" s="38">
        <v>42069</v>
      </c>
      <c r="C4393" t="s">
        <v>5762</v>
      </c>
      <c r="D4393" s="2">
        <v>1530073.8187100573</v>
      </c>
      <c r="E4393" s="2">
        <v>115437.94932639899</v>
      </c>
      <c r="F4393" s="2">
        <v>115437.94932639899</v>
      </c>
    </row>
    <row r="4394" spans="1:6">
      <c r="A4394">
        <v>4591</v>
      </c>
      <c r="B4394" s="38">
        <v>38623</v>
      </c>
      <c r="C4394" t="s">
        <v>5764</v>
      </c>
      <c r="D4394" s="2">
        <v>1817301.3078470824</v>
      </c>
      <c r="E4394" s="2">
        <v>91868.215714285703</v>
      </c>
      <c r="F4394" s="2">
        <v>209073.24626257544</v>
      </c>
    </row>
    <row r="4395" spans="1:6">
      <c r="A4395">
        <v>4592</v>
      </c>
      <c r="B4395" s="38">
        <v>40095</v>
      </c>
      <c r="C4395" t="s">
        <v>5765</v>
      </c>
      <c r="D4395" s="2">
        <v>1671220.8051735384</v>
      </c>
      <c r="E4395" s="2">
        <v>58413.623729628962</v>
      </c>
      <c r="F4395" s="2">
        <v>58413.623729628962</v>
      </c>
    </row>
    <row r="4396" spans="1:6">
      <c r="A4396">
        <v>4593</v>
      </c>
      <c r="B4396" s="38">
        <v>39962</v>
      </c>
      <c r="C4396" t="s">
        <v>5766</v>
      </c>
      <c r="D4396" s="2">
        <v>1689358.7273679487</v>
      </c>
      <c r="E4396" s="2">
        <v>4352.9143208514151</v>
      </c>
      <c r="F4396" s="2">
        <v>35945.048761783633</v>
      </c>
    </row>
    <row r="4397" spans="1:6">
      <c r="A4397">
        <v>4594</v>
      </c>
      <c r="B4397" s="38">
        <v>42275</v>
      </c>
      <c r="C4397" t="s">
        <v>5768</v>
      </c>
      <c r="D4397" s="2">
        <v>1518331.9674714745</v>
      </c>
      <c r="E4397" s="2">
        <v>2130.7258610183026</v>
      </c>
      <c r="F4397" s="2">
        <v>2130.7258610183026</v>
      </c>
    </row>
    <row r="4398" spans="1:6">
      <c r="A4398">
        <v>4595</v>
      </c>
      <c r="B4398" s="38">
        <v>41929</v>
      </c>
      <c r="C4398" t="s">
        <v>5769</v>
      </c>
      <c r="D4398" s="2">
        <v>1521606.0951931705</v>
      </c>
      <c r="E4398" s="2">
        <v>0</v>
      </c>
      <c r="F4398" s="2">
        <v>240274.78968382662</v>
      </c>
    </row>
    <row r="4399" spans="1:6">
      <c r="A4399">
        <v>4596</v>
      </c>
      <c r="B4399" s="38">
        <v>38660</v>
      </c>
      <c r="C4399" t="s">
        <v>5770</v>
      </c>
      <c r="D4399" s="2">
        <v>1828337.5506072873</v>
      </c>
      <c r="E4399" s="2">
        <v>0</v>
      </c>
      <c r="F4399" s="2">
        <v>71539.191680161937</v>
      </c>
    </row>
    <row r="4400" spans="1:6">
      <c r="A4400">
        <v>4605</v>
      </c>
      <c r="B4400" s="38">
        <v>13870</v>
      </c>
      <c r="C4400" t="s">
        <v>5781</v>
      </c>
      <c r="D4400" s="2">
        <v>24888143.333333336</v>
      </c>
      <c r="E4400" s="2">
        <v>3093045683.243403</v>
      </c>
      <c r="F4400" s="2">
        <v>3093045683.243403</v>
      </c>
    </row>
    <row r="4401" spans="1:6">
      <c r="A4401">
        <v>4606</v>
      </c>
      <c r="B4401" s="38">
        <v>24838</v>
      </c>
      <c r="C4401" t="s">
        <v>5782</v>
      </c>
      <c r="D4401" s="2">
        <v>10276865.542521995</v>
      </c>
      <c r="E4401" s="2">
        <v>18505421.1143695</v>
      </c>
      <c r="F4401" s="2">
        <v>18505421.1143695</v>
      </c>
    </row>
    <row r="4402" spans="1:6">
      <c r="A4402">
        <v>4607</v>
      </c>
      <c r="B4402" s="38">
        <v>38471</v>
      </c>
      <c r="C4402" t="s">
        <v>5783</v>
      </c>
      <c r="D4402" s="2">
        <v>1732755.3956834532</v>
      </c>
      <c r="E4402" s="2">
        <v>376408.92996916751</v>
      </c>
      <c r="F4402" s="2">
        <v>1561697.7830215828</v>
      </c>
    </row>
    <row r="4403" spans="1:6">
      <c r="A4403">
        <v>4608</v>
      </c>
      <c r="B4403" s="38">
        <v>41915</v>
      </c>
      <c r="C4403" t="s">
        <v>5784</v>
      </c>
      <c r="D4403" s="2">
        <v>1420165.688846959</v>
      </c>
      <c r="E4403" s="2">
        <v>264192.40869213635</v>
      </c>
      <c r="F4403" s="2">
        <v>1973441.9531404651</v>
      </c>
    </row>
    <row r="4404" spans="1:6">
      <c r="A4404">
        <v>4609</v>
      </c>
      <c r="B4404" s="38">
        <v>38247</v>
      </c>
      <c r="C4404" t="s">
        <v>5785</v>
      </c>
      <c r="D4404" s="2">
        <v>1775640.8636124274</v>
      </c>
      <c r="E4404" s="2">
        <v>46712.037862032645</v>
      </c>
      <c r="F4404" s="2">
        <v>71118.221532385462</v>
      </c>
    </row>
    <row r="4405" spans="1:6">
      <c r="A4405">
        <v>4610</v>
      </c>
      <c r="B4405" s="38">
        <v>41369</v>
      </c>
      <c r="C4405" t="s">
        <v>5786</v>
      </c>
      <c r="D4405" s="2">
        <v>1450104.2871703128</v>
      </c>
      <c r="E4405" s="2">
        <v>1690.4072833299647</v>
      </c>
      <c r="F4405" s="2">
        <v>1690.4072833299647</v>
      </c>
    </row>
    <row r="4406" spans="1:6">
      <c r="A4406">
        <v>4615</v>
      </c>
      <c r="B4406" s="38">
        <v>36224</v>
      </c>
      <c r="C4406" t="s">
        <v>5792</v>
      </c>
      <c r="D4406" s="2">
        <v>1970615.4545454546</v>
      </c>
      <c r="E4406" s="2">
        <v>5689340.523375758</v>
      </c>
      <c r="F4406" s="2">
        <v>41391957.262812123</v>
      </c>
    </row>
    <row r="4407" spans="1:6">
      <c r="A4407">
        <v>4616</v>
      </c>
      <c r="B4407" s="38">
        <v>30547</v>
      </c>
      <c r="C4407" t="s">
        <v>5794</v>
      </c>
      <c r="D4407" s="2">
        <v>3136857.9341317369</v>
      </c>
      <c r="E4407" s="2">
        <v>2184983.8023952097</v>
      </c>
      <c r="F4407" s="2">
        <v>2184983.8023952097</v>
      </c>
    </row>
    <row r="4408" spans="1:6">
      <c r="A4408">
        <v>4617</v>
      </c>
      <c r="B4408" s="38">
        <v>13327</v>
      </c>
      <c r="C4408" t="s">
        <v>5796</v>
      </c>
      <c r="D4408" s="2">
        <v>22689050.724637683</v>
      </c>
      <c r="E4408" s="2">
        <v>50055536.521739133</v>
      </c>
      <c r="F4408" s="2">
        <v>92030280.362318844</v>
      </c>
    </row>
    <row r="4409" spans="1:6">
      <c r="A4409">
        <v>4618</v>
      </c>
      <c r="B4409" s="38">
        <v>36077</v>
      </c>
      <c r="C4409" t="s">
        <v>5797</v>
      </c>
      <c r="D4409" s="2">
        <v>1909200.6097560974</v>
      </c>
      <c r="E4409" s="2">
        <v>2419955.8313414631</v>
      </c>
      <c r="F4409" s="2">
        <v>2419955.8313414631</v>
      </c>
    </row>
    <row r="4410" spans="1:6">
      <c r="A4410">
        <v>4619</v>
      </c>
      <c r="B4410" s="38">
        <v>35349</v>
      </c>
      <c r="C4410" t="s">
        <v>5798</v>
      </c>
      <c r="D4410" s="2">
        <v>1977946.3044851546</v>
      </c>
      <c r="E4410" s="2">
        <v>1140728.8002084647</v>
      </c>
      <c r="F4410" s="2">
        <v>1140728.8002084647</v>
      </c>
    </row>
    <row r="4411" spans="1:6">
      <c r="A4411">
        <v>4620</v>
      </c>
      <c r="B4411" s="38">
        <v>39955</v>
      </c>
      <c r="C4411" t="s">
        <v>5799</v>
      </c>
      <c r="D4411" s="2">
        <v>1464110.8970522224</v>
      </c>
      <c r="E4411" s="2">
        <v>783682.25123447564</v>
      </c>
      <c r="F4411" s="2">
        <v>1132816.3882238518</v>
      </c>
    </row>
    <row r="4412" spans="1:6">
      <c r="A4412">
        <v>4621</v>
      </c>
      <c r="B4412" s="38">
        <v>39164</v>
      </c>
      <c r="C4412" t="s">
        <v>5800</v>
      </c>
      <c r="D4412" s="2">
        <v>1524742.3935486386</v>
      </c>
      <c r="E4412" s="2">
        <v>745135.74333339836</v>
      </c>
      <c r="F4412" s="2">
        <v>745135.74333339836</v>
      </c>
    </row>
    <row r="4413" spans="1:6">
      <c r="A4413">
        <v>4622</v>
      </c>
      <c r="B4413" s="38">
        <v>36651</v>
      </c>
      <c r="C4413" t="s">
        <v>5801</v>
      </c>
      <c r="D4413" s="2">
        <v>1825707.8717201168</v>
      </c>
      <c r="E4413" s="2">
        <v>855332.90277551021</v>
      </c>
      <c r="F4413" s="2">
        <v>855332.90277551021</v>
      </c>
    </row>
    <row r="4414" spans="1:6">
      <c r="A4414">
        <v>4623</v>
      </c>
      <c r="B4414" s="38">
        <v>42034</v>
      </c>
      <c r="C4414" t="s">
        <v>5802</v>
      </c>
      <c r="D4414" s="2">
        <v>1339749.7721505992</v>
      </c>
      <c r="E4414" s="2">
        <v>297580.06650635204</v>
      </c>
      <c r="F4414" s="2">
        <v>297580.06650635204</v>
      </c>
    </row>
    <row r="4415" spans="1:6">
      <c r="A4415">
        <v>4624</v>
      </c>
      <c r="B4415" s="38">
        <v>31121</v>
      </c>
      <c r="C4415" t="s">
        <v>5804</v>
      </c>
      <c r="D4415" s="2">
        <v>2942752.8195488723</v>
      </c>
      <c r="E4415" s="2">
        <v>477414.10819548869</v>
      </c>
      <c r="F4415" s="2">
        <v>477414.10819548869</v>
      </c>
    </row>
    <row r="4416" spans="1:6">
      <c r="A4416">
        <v>4625</v>
      </c>
      <c r="B4416" s="38">
        <v>38695</v>
      </c>
      <c r="C4416" t="s">
        <v>5805</v>
      </c>
      <c r="D4416" s="2">
        <v>1591000.5081300812</v>
      </c>
      <c r="E4416" s="2">
        <v>122822.79153455285</v>
      </c>
      <c r="F4416" s="2">
        <v>403405.5219156504</v>
      </c>
    </row>
    <row r="4417" spans="1:6">
      <c r="A4417">
        <v>4626</v>
      </c>
      <c r="B4417" s="38">
        <v>37974</v>
      </c>
      <c r="C4417" t="s">
        <v>5806</v>
      </c>
      <c r="D4417" s="2">
        <v>1698908.8442756375</v>
      </c>
      <c r="E4417" s="2">
        <v>101614.35168204014</v>
      </c>
      <c r="F4417" s="2">
        <v>117895.12582202929</v>
      </c>
    </row>
    <row r="4418" spans="1:6">
      <c r="A4418">
        <v>4627</v>
      </c>
      <c r="B4418" s="38">
        <v>41803</v>
      </c>
      <c r="C4418" t="s">
        <v>5807</v>
      </c>
      <c r="D4418" s="2">
        <v>1313690.3538178173</v>
      </c>
      <c r="E4418" s="2">
        <v>11396.769084890266</v>
      </c>
      <c r="F4418" s="2">
        <v>16828.373432406239</v>
      </c>
    </row>
    <row r="4419" spans="1:6">
      <c r="A4419">
        <v>4628</v>
      </c>
      <c r="B4419" s="38">
        <v>38814</v>
      </c>
      <c r="C4419" t="s">
        <v>5808</v>
      </c>
      <c r="D4419" s="2">
        <v>1553890.3225806453</v>
      </c>
      <c r="E4419" s="2">
        <v>4846.9425062034743</v>
      </c>
      <c r="F4419" s="2">
        <v>2078224.3153300248</v>
      </c>
    </row>
    <row r="4420" spans="1:6">
      <c r="A4420">
        <v>4629</v>
      </c>
      <c r="B4420" s="38">
        <v>40687</v>
      </c>
      <c r="C4420" t="s">
        <v>5810</v>
      </c>
      <c r="D4420" s="2">
        <v>1385658.3349560106</v>
      </c>
      <c r="E4420" s="2">
        <v>0</v>
      </c>
      <c r="F4420" s="2">
        <v>14352.222677063603</v>
      </c>
    </row>
    <row r="4421" spans="1:6">
      <c r="A4421">
        <v>4632</v>
      </c>
      <c r="B4421" s="38">
        <v>14611</v>
      </c>
      <c r="C4421" t="s">
        <v>5813</v>
      </c>
      <c r="D4421" s="2">
        <v>22317889.496402878</v>
      </c>
      <c r="E4421" s="2">
        <v>103965323.74100719</v>
      </c>
      <c r="F4421" s="2">
        <v>103965323.74100719</v>
      </c>
    </row>
    <row r="4422" spans="1:6">
      <c r="A4422">
        <v>4633</v>
      </c>
      <c r="B4422" s="38">
        <v>29706</v>
      </c>
      <c r="C4422" t="s">
        <v>5815</v>
      </c>
      <c r="D4422" s="2">
        <v>3378970.2581369253</v>
      </c>
      <c r="E4422" s="2">
        <v>58720491.222536482</v>
      </c>
      <c r="F4422" s="2">
        <v>58720491.222536482</v>
      </c>
    </row>
    <row r="4423" spans="1:6">
      <c r="A4423">
        <v>4634</v>
      </c>
      <c r="B4423" s="38">
        <v>16438</v>
      </c>
      <c r="C4423" t="s">
        <v>5816</v>
      </c>
      <c r="D4423" s="2">
        <v>16913834.26966292</v>
      </c>
      <c r="E4423" s="2">
        <v>148841741.57303372</v>
      </c>
      <c r="F4423" s="2">
        <v>148841741.57303372</v>
      </c>
    </row>
    <row r="4424" spans="1:6">
      <c r="A4424">
        <v>4635</v>
      </c>
      <c r="B4424" s="38">
        <v>30925</v>
      </c>
      <c r="C4424" t="s">
        <v>5818</v>
      </c>
      <c r="D4424" s="2">
        <v>2881016.7464114833</v>
      </c>
      <c r="E4424" s="2">
        <v>10832622.966507178</v>
      </c>
      <c r="F4424" s="2">
        <v>10832622.966507178</v>
      </c>
    </row>
    <row r="4425" spans="1:6">
      <c r="A4425">
        <v>4636</v>
      </c>
      <c r="B4425" s="38">
        <v>41383</v>
      </c>
      <c r="C4425" t="s">
        <v>5819</v>
      </c>
      <c r="D4425" s="2">
        <v>1294735.9706877791</v>
      </c>
      <c r="E4425" s="2">
        <v>2952367.7897613649</v>
      </c>
      <c r="F4425" s="2">
        <v>2952367.7897613649</v>
      </c>
    </row>
    <row r="4426" spans="1:6">
      <c r="A4426">
        <v>4637</v>
      </c>
      <c r="B4426" s="38">
        <v>19380</v>
      </c>
      <c r="C4426" t="s">
        <v>5821</v>
      </c>
      <c r="D4426" s="2">
        <v>11318280.07518797</v>
      </c>
      <c r="E4426" s="2">
        <v>22636560.15037594</v>
      </c>
      <c r="F4426" s="2">
        <v>22636560.15037594</v>
      </c>
    </row>
    <row r="4427" spans="1:6">
      <c r="A4427">
        <v>4640</v>
      </c>
      <c r="B4427" s="38">
        <v>27663</v>
      </c>
      <c r="C4427" t="s">
        <v>5826</v>
      </c>
      <c r="D4427" s="2">
        <v>5293472.5274725277</v>
      </c>
      <c r="E4427" s="2">
        <v>618634975.59525645</v>
      </c>
      <c r="F4427" s="2">
        <v>618731863.78741765</v>
      </c>
    </row>
    <row r="4428" spans="1:6">
      <c r="A4428">
        <v>4641</v>
      </c>
      <c r="B4428" s="38">
        <v>38289</v>
      </c>
      <c r="C4428" t="s">
        <v>5827</v>
      </c>
      <c r="D4428" s="2">
        <v>1514005.2383446831</v>
      </c>
      <c r="E4428" s="2">
        <v>70614121.551236257</v>
      </c>
      <c r="F4428" s="2">
        <v>131062420.86448927</v>
      </c>
    </row>
    <row r="4429" spans="1:6">
      <c r="A4429">
        <v>4642</v>
      </c>
      <c r="B4429" s="38">
        <v>32724</v>
      </c>
      <c r="C4429" t="s">
        <v>5828</v>
      </c>
      <c r="D4429" s="2">
        <v>2319611.5569823436</v>
      </c>
      <c r="E4429" s="2">
        <v>47825880.59350723</v>
      </c>
      <c r="F4429" s="2">
        <v>71021996.163330659</v>
      </c>
    </row>
    <row r="4430" spans="1:6">
      <c r="A4430">
        <v>4643</v>
      </c>
      <c r="B4430" s="38">
        <v>37302</v>
      </c>
      <c r="C4430" t="s">
        <v>5829</v>
      </c>
      <c r="D4430" s="2">
        <v>1625554.5556805399</v>
      </c>
      <c r="E4430" s="2">
        <v>25050286.078661419</v>
      </c>
      <c r="F4430" s="2">
        <v>31218967.59913386</v>
      </c>
    </row>
    <row r="4431" spans="1:6">
      <c r="A4431">
        <v>4644</v>
      </c>
      <c r="B4431" s="38">
        <v>37309</v>
      </c>
      <c r="C4431" t="s">
        <v>5830</v>
      </c>
      <c r="D4431" s="2">
        <v>1625554.5556805399</v>
      </c>
      <c r="E4431" s="2">
        <v>18798148.587300338</v>
      </c>
      <c r="F4431" s="2">
        <v>36609656</v>
      </c>
    </row>
    <row r="4432" spans="1:6">
      <c r="A4432">
        <v>4645</v>
      </c>
      <c r="B4432" s="38">
        <v>36840</v>
      </c>
      <c r="C4432" t="s">
        <v>5831</v>
      </c>
      <c r="D4432" s="2">
        <v>1660101.0913268237</v>
      </c>
      <c r="E4432" s="2">
        <v>12700153.788483631</v>
      </c>
      <c r="F4432" s="2">
        <v>14978754.593153359</v>
      </c>
    </row>
    <row r="4433" spans="1:6">
      <c r="A4433">
        <v>4646</v>
      </c>
      <c r="B4433" s="38">
        <v>18812</v>
      </c>
      <c r="C4433" t="s">
        <v>5832</v>
      </c>
      <c r="D4433" s="2">
        <v>11159212.355212357</v>
      </c>
      <c r="E4433" s="2">
        <v>65095405.40540541</v>
      </c>
      <c r="F4433" s="2">
        <v>65095405.40540541</v>
      </c>
    </row>
    <row r="4434" spans="1:6">
      <c r="A4434">
        <v>4647</v>
      </c>
      <c r="B4434" s="38">
        <v>20365</v>
      </c>
      <c r="C4434" t="s">
        <v>5833</v>
      </c>
      <c r="D4434" s="2">
        <v>10744371.747211898</v>
      </c>
      <c r="E4434" s="2">
        <v>62675501.858736068</v>
      </c>
      <c r="F4434" s="2">
        <v>62675501.858736068</v>
      </c>
    </row>
    <row r="4435" spans="1:6">
      <c r="A4435">
        <v>4648</v>
      </c>
      <c r="B4435" s="38">
        <v>24835</v>
      </c>
      <c r="C4435" t="s">
        <v>5835</v>
      </c>
      <c r="D4435" s="2">
        <v>8525769.9115044251</v>
      </c>
      <c r="E4435" s="2">
        <v>43339330.383480832</v>
      </c>
      <c r="F4435" s="2">
        <v>43339330.383480832</v>
      </c>
    </row>
    <row r="4436" spans="1:6">
      <c r="A4436">
        <v>4649</v>
      </c>
      <c r="B4436" s="38">
        <v>37684</v>
      </c>
      <c r="C4436" t="s">
        <v>7019</v>
      </c>
      <c r="D4436" s="2">
        <v>1569074.9185667755</v>
      </c>
      <c r="E4436" s="2">
        <v>4837980.9989142241</v>
      </c>
      <c r="F4436" s="2">
        <v>4837980.9989142241</v>
      </c>
    </row>
    <row r="4437" spans="1:6">
      <c r="A4437">
        <v>4650</v>
      </c>
      <c r="B4437" s="38">
        <v>41383</v>
      </c>
      <c r="C4437" t="s">
        <v>5836</v>
      </c>
      <c r="D4437" s="2">
        <v>1242946.531860268</v>
      </c>
      <c r="E4437" s="2">
        <v>2962309.2904386939</v>
      </c>
      <c r="F4437" s="2">
        <v>2962309.2904386939</v>
      </c>
    </row>
    <row r="4438" spans="1:6">
      <c r="A4438">
        <v>4651</v>
      </c>
      <c r="B4438" s="38">
        <v>33900</v>
      </c>
      <c r="C4438" t="s">
        <v>5838</v>
      </c>
      <c r="D4438" s="2">
        <v>2038248.2369534555</v>
      </c>
      <c r="E4438" s="2">
        <v>4810315.0968758808</v>
      </c>
      <c r="F4438" s="2">
        <v>4810315.0968758808</v>
      </c>
    </row>
    <row r="4439" spans="1:6">
      <c r="A4439">
        <v>4652</v>
      </c>
      <c r="B4439" s="38">
        <v>36714</v>
      </c>
      <c r="C4439" t="s">
        <v>5839</v>
      </c>
      <c r="D4439" s="2">
        <v>1672590.2777777778</v>
      </c>
      <c r="E4439" s="2">
        <v>3074258.5638368055</v>
      </c>
      <c r="F4439" s="2">
        <v>3497586.9816666665</v>
      </c>
    </row>
    <row r="4440" spans="1:6">
      <c r="A4440">
        <v>4653</v>
      </c>
      <c r="B4440" s="38">
        <v>20812</v>
      </c>
      <c r="C4440" t="s">
        <v>5841</v>
      </c>
      <c r="D4440" s="2">
        <v>10471869.565217393</v>
      </c>
      <c r="E4440" s="2">
        <v>17453115.942028988</v>
      </c>
      <c r="F4440" s="2">
        <v>17453115.942028988</v>
      </c>
    </row>
    <row r="4441" spans="1:6">
      <c r="A4441">
        <v>4654</v>
      </c>
      <c r="B4441" s="38">
        <v>27760</v>
      </c>
      <c r="C4441" t="s">
        <v>5842</v>
      </c>
      <c r="D4441" s="2">
        <v>5198266.1870503593</v>
      </c>
      <c r="E4441" s="2">
        <v>3842385.0899280575</v>
      </c>
      <c r="F4441" s="2">
        <v>3842385.0899280575</v>
      </c>
    </row>
    <row r="4442" spans="1:6">
      <c r="A4442">
        <v>4655</v>
      </c>
      <c r="B4442" s="38">
        <v>41012</v>
      </c>
      <c r="C4442" t="s">
        <v>5843</v>
      </c>
      <c r="D4442" s="2">
        <v>1256160.1147402048</v>
      </c>
      <c r="E4442" s="2">
        <v>622864.89929373923</v>
      </c>
      <c r="F4442" s="2">
        <v>622864.89929373923</v>
      </c>
    </row>
    <row r="4443" spans="1:6">
      <c r="A4443">
        <v>4656</v>
      </c>
      <c r="B4443" s="38">
        <v>42244</v>
      </c>
      <c r="C4443" t="s">
        <v>5844</v>
      </c>
      <c r="D4443" s="2">
        <v>1212774.6353580961</v>
      </c>
      <c r="E4443" s="2">
        <v>380989.109115628</v>
      </c>
      <c r="F4443" s="2">
        <v>3080658.7987252222</v>
      </c>
    </row>
    <row r="4444" spans="1:6">
      <c r="A4444">
        <v>4657</v>
      </c>
      <c r="B4444" s="38">
        <v>30274</v>
      </c>
      <c r="C4444" t="s">
        <v>5846</v>
      </c>
      <c r="D4444" s="2">
        <v>2949220.4081632653</v>
      </c>
      <c r="E4444" s="2">
        <v>626709.33673469385</v>
      </c>
      <c r="F4444" s="2">
        <v>626709.33673469385</v>
      </c>
    </row>
    <row r="4445" spans="1:6">
      <c r="A4445">
        <v>4658</v>
      </c>
      <c r="B4445" s="38">
        <v>37701</v>
      </c>
      <c r="C4445" t="s">
        <v>5847</v>
      </c>
      <c r="D4445" s="2">
        <v>1569074.9185667755</v>
      </c>
      <c r="E4445" s="2">
        <v>77062.499500542908</v>
      </c>
      <c r="F4445" s="2">
        <v>77062.499500542908</v>
      </c>
    </row>
    <row r="4446" spans="1:6">
      <c r="A4446">
        <v>4659</v>
      </c>
      <c r="B4446" s="38">
        <v>41061</v>
      </c>
      <c r="C4446" t="s">
        <v>5848</v>
      </c>
      <c r="D4446" s="2">
        <v>1259482.8262404238</v>
      </c>
      <c r="E4446" s="2">
        <v>27926.932533837666</v>
      </c>
      <c r="F4446" s="2">
        <v>27926.932533837666</v>
      </c>
    </row>
    <row r="4447" spans="1:6">
      <c r="A4447">
        <v>4660</v>
      </c>
      <c r="B4447" s="38">
        <v>40585</v>
      </c>
      <c r="C4447" t="s">
        <v>5849</v>
      </c>
      <c r="D4447" s="2">
        <v>1305973.0964398196</v>
      </c>
      <c r="E4447" s="2">
        <v>8517.1212106150233</v>
      </c>
      <c r="F4447" s="2">
        <v>8517.1212106150233</v>
      </c>
    </row>
    <row r="4448" spans="1:6">
      <c r="A4448">
        <v>4661</v>
      </c>
      <c r="B4448" s="38">
        <v>42265</v>
      </c>
      <c r="C4448" t="s">
        <v>5850</v>
      </c>
      <c r="D4448" s="2">
        <v>1214665.5739771796</v>
      </c>
      <c r="E4448" s="2">
        <v>4305.989459749102</v>
      </c>
      <c r="F4448" s="2">
        <v>4305.989459749102</v>
      </c>
    </row>
    <row r="4449" spans="1:6">
      <c r="A4449">
        <v>4662</v>
      </c>
      <c r="B4449" s="38">
        <v>39813</v>
      </c>
      <c r="C4449" t="s">
        <v>5851</v>
      </c>
      <c r="D4449" s="2">
        <v>1374810.2060619898</v>
      </c>
      <c r="E4449" s="2">
        <v>0</v>
      </c>
      <c r="F4449" s="2">
        <v>93186.927117225103</v>
      </c>
    </row>
    <row r="4450" spans="1:6">
      <c r="A4450">
        <v>4671</v>
      </c>
      <c r="B4450" s="38">
        <v>41719</v>
      </c>
      <c r="C4450" t="s">
        <v>5862</v>
      </c>
      <c r="D4450" s="2">
        <v>1172192.7860749154</v>
      </c>
      <c r="E4450" s="2">
        <v>61928200.663565993</v>
      </c>
      <c r="F4450" s="2">
        <v>65007867.094987996</v>
      </c>
    </row>
    <row r="4451" spans="1:6">
      <c r="A4451">
        <v>4672</v>
      </c>
      <c r="B4451" s="38">
        <v>38632</v>
      </c>
      <c r="C4451" t="s">
        <v>5863</v>
      </c>
      <c r="D4451" s="2">
        <v>1360239.0813253012</v>
      </c>
      <c r="E4451" s="2">
        <v>19496207.606320281</v>
      </c>
      <c r="F4451" s="2">
        <v>22577881.840973895</v>
      </c>
    </row>
    <row r="4452" spans="1:6">
      <c r="A4452">
        <v>4673</v>
      </c>
      <c r="B4452" s="38">
        <v>38849</v>
      </c>
      <c r="C4452" t="s">
        <v>5864</v>
      </c>
      <c r="D4452" s="2">
        <v>1338072.2222222222</v>
      </c>
      <c r="E4452" s="2">
        <v>7621.659377777778</v>
      </c>
      <c r="F4452" s="2">
        <v>493285.97436049383</v>
      </c>
    </row>
    <row r="4453" spans="1:6">
      <c r="A4453">
        <v>4674</v>
      </c>
      <c r="B4453" s="38">
        <v>38711</v>
      </c>
      <c r="C4453" t="s">
        <v>5865</v>
      </c>
      <c r="D4453" s="2">
        <v>1346231.1991869919</v>
      </c>
      <c r="E4453" s="2">
        <v>19809606.071361788</v>
      </c>
      <c r="F4453" s="2">
        <v>35497747.35565041</v>
      </c>
    </row>
    <row r="4454" spans="1:6">
      <c r="A4454">
        <v>4675</v>
      </c>
      <c r="B4454" s="38">
        <v>40991</v>
      </c>
      <c r="C4454" t="s">
        <v>5866</v>
      </c>
      <c r="D4454" s="2">
        <v>1154958.7605496268</v>
      </c>
      <c r="E4454" s="2">
        <v>4310225.2472579684</v>
      </c>
      <c r="F4454" s="2">
        <v>9761928.7864049301</v>
      </c>
    </row>
    <row r="4455" spans="1:6">
      <c r="A4455">
        <v>4676</v>
      </c>
      <c r="B4455" s="38">
        <v>32024</v>
      </c>
      <c r="C4455" t="s">
        <v>5867</v>
      </c>
      <c r="D4455" s="2">
        <v>2303811.3043478262</v>
      </c>
      <c r="E4455" s="2">
        <v>2839401.3563826084</v>
      </c>
      <c r="F4455" s="2">
        <v>2839401.3563826084</v>
      </c>
    </row>
    <row r="4456" spans="1:6">
      <c r="A4456">
        <v>4677</v>
      </c>
      <c r="B4456" s="38">
        <v>37309</v>
      </c>
      <c r="C4456" t="s">
        <v>5868</v>
      </c>
      <c r="D4456" s="2">
        <v>1490091.676040495</v>
      </c>
      <c r="E4456" s="2">
        <v>335595.73802024749</v>
      </c>
      <c r="F4456" s="2">
        <v>335595.73802024749</v>
      </c>
    </row>
    <row r="4457" spans="1:6">
      <c r="A4457">
        <v>4678</v>
      </c>
      <c r="B4457" s="38">
        <v>41047</v>
      </c>
      <c r="C4457" t="s">
        <v>5869</v>
      </c>
      <c r="D4457" s="2">
        <v>1152832.9308356722</v>
      </c>
      <c r="E4457" s="2">
        <v>59204.25917803451</v>
      </c>
      <c r="F4457" s="2">
        <v>59204.25917803451</v>
      </c>
    </row>
    <row r="4458" spans="1:6">
      <c r="A4458">
        <v>4679</v>
      </c>
      <c r="B4458" s="38">
        <v>37755</v>
      </c>
      <c r="C4458" t="s">
        <v>5871</v>
      </c>
      <c r="D4458" s="2">
        <v>1443805.4495912807</v>
      </c>
      <c r="E4458" s="2">
        <v>52054.436659400548</v>
      </c>
      <c r="F4458" s="2">
        <v>106803.53930790191</v>
      </c>
    </row>
    <row r="4459" spans="1:6">
      <c r="A4459">
        <v>4680</v>
      </c>
      <c r="B4459" s="38">
        <v>41964</v>
      </c>
      <c r="C4459" t="s">
        <v>5872</v>
      </c>
      <c r="D4459" s="2">
        <v>1121902.0880707682</v>
      </c>
      <c r="E4459" s="2">
        <v>2688.4853674132228</v>
      </c>
      <c r="F4459" s="2">
        <v>2688.4853674132228</v>
      </c>
    </row>
    <row r="4460" spans="1:6">
      <c r="A4460">
        <v>4681</v>
      </c>
      <c r="B4460" s="38">
        <v>42369</v>
      </c>
      <c r="C4460" t="s">
        <v>5873</v>
      </c>
      <c r="D4460" s="2">
        <v>1120128.1048514957</v>
      </c>
      <c r="E4460" s="2">
        <v>0</v>
      </c>
      <c r="F4460" s="2">
        <v>28065.318816192794</v>
      </c>
    </row>
    <row r="4461" spans="1:6">
      <c r="A4461">
        <v>4687</v>
      </c>
      <c r="B4461" s="38">
        <v>40158</v>
      </c>
      <c r="C4461" t="s">
        <v>5880</v>
      </c>
      <c r="D4461" s="2">
        <v>1193396.1722443725</v>
      </c>
      <c r="E4461" s="2">
        <v>183636.90314379786</v>
      </c>
      <c r="F4461" s="2">
        <v>5965605.6673149681</v>
      </c>
    </row>
    <row r="4462" spans="1:6">
      <c r="A4462">
        <v>4688</v>
      </c>
      <c r="B4462" s="38">
        <v>15729</v>
      </c>
      <c r="C4462" t="s">
        <v>5882</v>
      </c>
      <c r="D4462" s="2">
        <v>14807471.420118345</v>
      </c>
      <c r="E4462" s="2">
        <v>149107959.31952664</v>
      </c>
      <c r="F4462" s="2">
        <v>149107959.31952664</v>
      </c>
    </row>
    <row r="4463" spans="1:6">
      <c r="A4463">
        <v>4689</v>
      </c>
      <c r="B4463" s="38">
        <v>28085</v>
      </c>
      <c r="C4463" t="s">
        <v>5884</v>
      </c>
      <c r="D4463" s="2">
        <v>4152637.9310344825</v>
      </c>
      <c r="E4463" s="2">
        <v>486835118.28260344</v>
      </c>
      <c r="F4463" s="2">
        <v>934343534.48275864</v>
      </c>
    </row>
    <row r="4464" spans="1:6">
      <c r="A4464">
        <v>4690</v>
      </c>
      <c r="B4464" s="38">
        <v>40914</v>
      </c>
      <c r="C4464" t="s">
        <v>5885</v>
      </c>
      <c r="D4464" s="2">
        <v>1062594.5779013082</v>
      </c>
      <c r="E4464" s="2">
        <v>56595852.902883112</v>
      </c>
      <c r="F4464" s="2">
        <v>108128018.66682991</v>
      </c>
    </row>
    <row r="4465" spans="1:6">
      <c r="A4465">
        <v>4691</v>
      </c>
      <c r="B4465" s="38">
        <v>23291</v>
      </c>
      <c r="C4465" t="s">
        <v>5886</v>
      </c>
      <c r="D4465" s="2">
        <v>7819902.5974025978</v>
      </c>
      <c r="E4465" s="2">
        <v>294028337.66233766</v>
      </c>
      <c r="F4465" s="2">
        <v>294028337.66233766</v>
      </c>
    </row>
    <row r="4466" spans="1:6">
      <c r="A4466">
        <v>4692</v>
      </c>
      <c r="B4466" s="38">
        <v>42111</v>
      </c>
      <c r="C4466" t="s">
        <v>5887</v>
      </c>
      <c r="D4466" s="2">
        <v>1017979.7885874413</v>
      </c>
      <c r="E4466" s="2">
        <v>33066111.11107824</v>
      </c>
      <c r="F4466" s="2">
        <v>63686290.626743995</v>
      </c>
    </row>
    <row r="4467" spans="1:6">
      <c r="A4467">
        <v>4693</v>
      </c>
      <c r="B4467" s="38">
        <v>27798</v>
      </c>
      <c r="C4467" t="s">
        <v>5888</v>
      </c>
      <c r="D4467" s="2">
        <v>4316362.0071684597</v>
      </c>
      <c r="E4467" s="2">
        <v>121991500.63838711</v>
      </c>
      <c r="F4467" s="2">
        <v>122017049.18510754</v>
      </c>
    </row>
    <row r="4468" spans="1:6">
      <c r="A4468">
        <v>4694</v>
      </c>
      <c r="B4468" s="38">
        <v>38861</v>
      </c>
      <c r="C4468" t="s">
        <v>5890</v>
      </c>
      <c r="D4468" s="2">
        <v>1189397.5308641975</v>
      </c>
      <c r="E4468" s="2">
        <v>28719384.273249384</v>
      </c>
      <c r="F4468" s="2">
        <v>62764406.604913577</v>
      </c>
    </row>
    <row r="4469" spans="1:6">
      <c r="A4469">
        <v>4695</v>
      </c>
      <c r="B4469" s="38">
        <v>29252</v>
      </c>
      <c r="C4469" t="s">
        <v>7020</v>
      </c>
      <c r="D4469" s="2">
        <v>3052636.248415716</v>
      </c>
      <c r="E4469" s="2">
        <v>65260359.720316857</v>
      </c>
      <c r="F4469" s="2">
        <v>65260359.720316857</v>
      </c>
    </row>
    <row r="4470" spans="1:6">
      <c r="A4470">
        <v>4696</v>
      </c>
      <c r="B4470" s="38">
        <v>41054</v>
      </c>
      <c r="C4470" t="s">
        <v>5891</v>
      </c>
      <c r="D4470" s="2">
        <v>1048029.9371233383</v>
      </c>
      <c r="E4470" s="2">
        <v>18989925.169897527</v>
      </c>
      <c r="F4470" s="2">
        <v>44448753.292922571</v>
      </c>
    </row>
    <row r="4471" spans="1:6">
      <c r="A4471">
        <v>4697</v>
      </c>
      <c r="B4471" s="38">
        <v>29686</v>
      </c>
      <c r="C4471" t="s">
        <v>5892</v>
      </c>
      <c r="D4471" s="2">
        <v>2703176.2065095403</v>
      </c>
      <c r="E4471" s="2">
        <v>48616624.074074082</v>
      </c>
      <c r="F4471" s="2">
        <v>48616624.074074082</v>
      </c>
    </row>
    <row r="4472" spans="1:6">
      <c r="A4472">
        <v>4698</v>
      </c>
      <c r="B4472" s="38">
        <v>23139</v>
      </c>
      <c r="C4472" t="s">
        <v>5893</v>
      </c>
      <c r="D4472" s="2">
        <v>7896819.6721311482</v>
      </c>
      <c r="E4472" s="2">
        <v>126878478.06081967</v>
      </c>
      <c r="F4472" s="2">
        <v>470390133.79852462</v>
      </c>
    </row>
    <row r="4473" spans="1:6">
      <c r="A4473">
        <v>4699</v>
      </c>
      <c r="B4473" s="38">
        <v>32038</v>
      </c>
      <c r="C4473" t="s">
        <v>5894</v>
      </c>
      <c r="D4473" s="2">
        <v>2094373.9130434783</v>
      </c>
      <c r="E4473" s="2">
        <v>30502461.669565216</v>
      </c>
      <c r="F4473" s="2">
        <v>30502461.669565216</v>
      </c>
    </row>
    <row r="4474" spans="1:6">
      <c r="A4474">
        <v>4700</v>
      </c>
      <c r="B4474" s="38">
        <v>38611</v>
      </c>
      <c r="C4474" t="s">
        <v>5895</v>
      </c>
      <c r="D4474" s="2">
        <v>1211534.2052313883</v>
      </c>
      <c r="E4474" s="2">
        <v>12173100.734014083</v>
      </c>
      <c r="F4474" s="2">
        <v>19315587.968274646</v>
      </c>
    </row>
    <row r="4475" spans="1:6">
      <c r="A4475">
        <v>4701</v>
      </c>
      <c r="B4475" s="38">
        <v>36756</v>
      </c>
      <c r="C4475" t="s">
        <v>5896</v>
      </c>
      <c r="D4475" s="2">
        <v>1393825.2314814813</v>
      </c>
      <c r="E4475" s="2">
        <v>13990367.440219907</v>
      </c>
      <c r="F4475" s="2">
        <v>13990367.440219907</v>
      </c>
    </row>
    <row r="4476" spans="1:6">
      <c r="A4476">
        <v>4702</v>
      </c>
      <c r="B4476" s="38">
        <v>40541</v>
      </c>
      <c r="C4476" t="s">
        <v>5897</v>
      </c>
      <c r="D4476" s="2">
        <v>1098887.2109098043</v>
      </c>
      <c r="E4476" s="2">
        <v>10700844.980020896</v>
      </c>
      <c r="F4476" s="2">
        <v>18204429.268862434</v>
      </c>
    </row>
    <row r="4477" spans="1:6">
      <c r="A4477">
        <v>4703</v>
      </c>
      <c r="B4477" s="38">
        <v>38688</v>
      </c>
      <c r="C4477" t="s">
        <v>5898</v>
      </c>
      <c r="D4477" s="2">
        <v>1223846.5447154471</v>
      </c>
      <c r="E4477" s="2">
        <v>11033347.426112805</v>
      </c>
      <c r="F4477" s="2">
        <v>20258531.341661587</v>
      </c>
    </row>
    <row r="4478" spans="1:6">
      <c r="A4478">
        <v>4704</v>
      </c>
      <c r="B4478" s="38">
        <v>25569</v>
      </c>
      <c r="C4478" t="s">
        <v>5899</v>
      </c>
      <c r="D4478" s="2">
        <v>6371772.4867724869</v>
      </c>
      <c r="E4478" s="2">
        <v>57345952.380952388</v>
      </c>
      <c r="F4478" s="2">
        <v>57345952.380952388</v>
      </c>
    </row>
    <row r="4479" spans="1:6">
      <c r="A4479">
        <v>4705</v>
      </c>
      <c r="B4479" s="38">
        <v>20455</v>
      </c>
      <c r="C4479" t="s">
        <v>5900</v>
      </c>
      <c r="D4479" s="2">
        <v>8987052.2388059702</v>
      </c>
      <c r="E4479" s="2">
        <v>80883470.149253741</v>
      </c>
      <c r="F4479" s="2">
        <v>80883470.149253741</v>
      </c>
    </row>
    <row r="4480" spans="1:6">
      <c r="A4480">
        <v>4706</v>
      </c>
      <c r="B4480" s="38">
        <v>17899</v>
      </c>
      <c r="C4480" t="s">
        <v>5901</v>
      </c>
      <c r="D4480" s="2">
        <v>10035541.666666668</v>
      </c>
      <c r="E4480" s="2">
        <v>78277225</v>
      </c>
      <c r="F4480" s="2">
        <v>78277225</v>
      </c>
    </row>
    <row r="4481" spans="1:6">
      <c r="A4481">
        <v>4707</v>
      </c>
      <c r="B4481" s="38">
        <v>42272</v>
      </c>
      <c r="C4481" t="s">
        <v>5902</v>
      </c>
      <c r="D4481" s="2">
        <v>1012221.3116476497</v>
      </c>
      <c r="E4481" s="2">
        <v>7280190.2297715861</v>
      </c>
      <c r="F4481" s="2">
        <v>13089609.734842086</v>
      </c>
    </row>
    <row r="4482" spans="1:6">
      <c r="A4482">
        <v>4708</v>
      </c>
      <c r="B4482" s="38">
        <v>41201</v>
      </c>
      <c r="C4482" t="s">
        <v>5903</v>
      </c>
      <c r="D4482" s="2">
        <v>1041224.8127029142</v>
      </c>
      <c r="E4482" s="2">
        <v>6249900.9182334198</v>
      </c>
      <c r="F4482" s="2">
        <v>11969091.63188179</v>
      </c>
    </row>
    <row r="4483" spans="1:6">
      <c r="A4483">
        <v>4709</v>
      </c>
      <c r="B4483" s="38">
        <v>39542</v>
      </c>
      <c r="C4483" t="s">
        <v>5904</v>
      </c>
      <c r="D4483" s="2">
        <v>1121169.5209544601</v>
      </c>
      <c r="E4483" s="2">
        <v>6172337.565116398</v>
      </c>
      <c r="F4483" s="2">
        <v>18133660.170405403</v>
      </c>
    </row>
    <row r="4484" spans="1:6">
      <c r="A4484">
        <v>4710</v>
      </c>
      <c r="B4484" s="38">
        <v>40991</v>
      </c>
      <c r="C4484" t="s">
        <v>5905</v>
      </c>
      <c r="D4484" s="2">
        <v>1049962.5095905699</v>
      </c>
      <c r="E4484" s="2">
        <v>5623438.5571031244</v>
      </c>
      <c r="F4484" s="2">
        <v>5661389.4520122753</v>
      </c>
    </row>
    <row r="4485" spans="1:6">
      <c r="A4485">
        <v>4711</v>
      </c>
      <c r="B4485" s="38">
        <v>41894</v>
      </c>
      <c r="C4485" t="s">
        <v>5906</v>
      </c>
      <c r="D4485" s="2">
        <v>1011855.5986405134</v>
      </c>
      <c r="E4485" s="2">
        <v>5346957.6465964522</v>
      </c>
      <c r="F4485" s="2">
        <v>5865921.1815939946</v>
      </c>
    </row>
    <row r="4486" spans="1:6">
      <c r="A4486">
        <v>4712</v>
      </c>
      <c r="B4486" s="38">
        <v>41439</v>
      </c>
      <c r="C4486" t="s">
        <v>5907</v>
      </c>
      <c r="D4486" s="2">
        <v>1031472.6942579142</v>
      </c>
      <c r="E4486" s="2">
        <v>5101921.813973208</v>
      </c>
      <c r="F4486" s="2">
        <v>6077917.7808431545</v>
      </c>
    </row>
    <row r="4487" spans="1:6">
      <c r="A4487">
        <v>4713</v>
      </c>
      <c r="B4487" s="38">
        <v>39976</v>
      </c>
      <c r="C4487" t="s">
        <v>5908</v>
      </c>
      <c r="D4487" s="2">
        <v>1116647.2718168879</v>
      </c>
      <c r="E4487" s="2">
        <v>4932983.6198763978</v>
      </c>
      <c r="F4487" s="2">
        <v>5283912.3579902919</v>
      </c>
    </row>
    <row r="4488" spans="1:6">
      <c r="A4488">
        <v>4714</v>
      </c>
      <c r="B4488" s="38">
        <v>36028</v>
      </c>
      <c r="C4488" t="s">
        <v>5909</v>
      </c>
      <c r="D4488" s="2">
        <v>1474008.5679314565</v>
      </c>
      <c r="E4488" s="2">
        <v>5005115.4871052634</v>
      </c>
      <c r="F4488" s="2">
        <v>5108475.9159057522</v>
      </c>
    </row>
    <row r="4489" spans="1:6">
      <c r="A4489">
        <v>4715</v>
      </c>
      <c r="B4489" s="38">
        <v>41796</v>
      </c>
      <c r="C4489" t="s">
        <v>5910</v>
      </c>
      <c r="D4489" s="2">
        <v>1010531.041398321</v>
      </c>
      <c r="E4489" s="2">
        <v>3155500.3983670599</v>
      </c>
      <c r="F4489" s="2">
        <v>3359075.9187809173</v>
      </c>
    </row>
    <row r="4490" spans="1:6">
      <c r="A4490">
        <v>4716</v>
      </c>
      <c r="B4490" s="38">
        <v>40837</v>
      </c>
      <c r="C4490" t="s">
        <v>5911</v>
      </c>
      <c r="D4490" s="2">
        <v>1063739.6707902534</v>
      </c>
      <c r="E4490" s="2">
        <v>3171048.3807332357</v>
      </c>
      <c r="F4490" s="2">
        <v>5785585.3965974888</v>
      </c>
    </row>
    <row r="4491" spans="1:6">
      <c r="A4491">
        <v>4717</v>
      </c>
      <c r="B4491" s="38">
        <v>38567</v>
      </c>
      <c r="C4491" t="s">
        <v>5912</v>
      </c>
      <c r="D4491" s="2">
        <v>1226339.1038696538</v>
      </c>
      <c r="E4491" s="2">
        <v>3284148.3835539715</v>
      </c>
      <c r="F4491" s="2">
        <v>4357493.0998421591</v>
      </c>
    </row>
    <row r="4492" spans="1:6">
      <c r="A4492">
        <v>4718</v>
      </c>
      <c r="B4492" s="38">
        <v>39661</v>
      </c>
      <c r="C4492" t="s">
        <v>5913</v>
      </c>
      <c r="D4492" s="2">
        <v>1099353.6784641647</v>
      </c>
      <c r="E4492" s="2">
        <v>2761000.3789744666</v>
      </c>
      <c r="F4492" s="2">
        <v>6629244.4977634344</v>
      </c>
    </row>
    <row r="4493" spans="1:6">
      <c r="A4493">
        <v>4719</v>
      </c>
      <c r="B4493" s="38">
        <v>37216</v>
      </c>
      <c r="C4493" t="s">
        <v>5914</v>
      </c>
      <c r="D4493" s="2">
        <v>1357683.2018038332</v>
      </c>
      <c r="E4493" s="2">
        <v>3261778.2273224355</v>
      </c>
      <c r="F4493" s="2">
        <v>4854135.612874859</v>
      </c>
    </row>
    <row r="4494" spans="1:6">
      <c r="A4494">
        <v>4720</v>
      </c>
      <c r="B4494" s="38">
        <v>35909</v>
      </c>
      <c r="C4494" t="s">
        <v>5915</v>
      </c>
      <c r="D4494" s="2">
        <v>1482172.3076923077</v>
      </c>
      <c r="E4494" s="2">
        <v>3049114.4961784617</v>
      </c>
      <c r="F4494" s="2">
        <v>3431267.4287876924</v>
      </c>
    </row>
    <row r="4495" spans="1:6">
      <c r="A4495">
        <v>4721</v>
      </c>
      <c r="B4495" s="38">
        <v>36798</v>
      </c>
      <c r="C4495" t="s">
        <v>5916</v>
      </c>
      <c r="D4495" s="2">
        <v>1386603.3390903857</v>
      </c>
      <c r="E4495" s="2">
        <v>2419425.9290385726</v>
      </c>
      <c r="F4495" s="2">
        <v>2804324.8303166381</v>
      </c>
    </row>
    <row r="4496" spans="1:6">
      <c r="A4496">
        <v>4722</v>
      </c>
      <c r="B4496" s="38">
        <v>38896</v>
      </c>
      <c r="C4496" t="s">
        <v>5917</v>
      </c>
      <c r="D4496" s="2">
        <v>1187052.7353376048</v>
      </c>
      <c r="E4496" s="2">
        <v>1992911.9739871859</v>
      </c>
      <c r="F4496" s="2">
        <v>2195325.8323114836</v>
      </c>
    </row>
    <row r="4497" spans="1:6">
      <c r="A4497">
        <v>4723</v>
      </c>
      <c r="B4497" s="38">
        <v>35263</v>
      </c>
      <c r="C4497" t="s">
        <v>5918</v>
      </c>
      <c r="D4497" s="2">
        <v>1534095.541401274</v>
      </c>
      <c r="E4497" s="2">
        <v>1975117.3276433123</v>
      </c>
      <c r="F4497" s="2">
        <v>2478771.6325541404</v>
      </c>
    </row>
    <row r="4498" spans="1:6">
      <c r="A4498">
        <v>4724</v>
      </c>
      <c r="B4498" s="38">
        <v>37883</v>
      </c>
      <c r="C4498" t="s">
        <v>5919</v>
      </c>
      <c r="D4498" s="2">
        <v>1300502.159827214</v>
      </c>
      <c r="E4498" s="2">
        <v>1611560.1679211664</v>
      </c>
      <c r="F4498" s="2">
        <v>1941513.1718952486</v>
      </c>
    </row>
    <row r="4499" spans="1:6">
      <c r="A4499">
        <v>4725</v>
      </c>
      <c r="B4499" s="38">
        <v>37232</v>
      </c>
      <c r="C4499" t="s">
        <v>5920</v>
      </c>
      <c r="D4499" s="2">
        <v>1363061.6864742502</v>
      </c>
      <c r="E4499" s="2">
        <v>1455042.452139219</v>
      </c>
      <c r="F4499" s="2">
        <v>3658739.7202659878</v>
      </c>
    </row>
    <row r="4500" spans="1:6">
      <c r="A4500">
        <v>4726</v>
      </c>
      <c r="B4500" s="38">
        <v>36077</v>
      </c>
      <c r="C4500" t="s">
        <v>5921</v>
      </c>
      <c r="D4500" s="2">
        <v>1468615.8536585364</v>
      </c>
      <c r="E4500" s="2">
        <v>1483036.1927256098</v>
      </c>
      <c r="F4500" s="2">
        <v>1597150.5817865853</v>
      </c>
    </row>
    <row r="4501" spans="1:6">
      <c r="A4501">
        <v>4727</v>
      </c>
      <c r="B4501" s="38">
        <v>36987</v>
      </c>
      <c r="C4501" t="s">
        <v>5922</v>
      </c>
      <c r="D4501" s="2">
        <v>1361520.6331260598</v>
      </c>
      <c r="E4501" s="2">
        <v>1160296.0526738269</v>
      </c>
      <c r="F4501" s="2">
        <v>1160296.0526738269</v>
      </c>
    </row>
    <row r="4502" spans="1:6">
      <c r="A4502">
        <v>4728</v>
      </c>
      <c r="B4502" s="38">
        <v>36861</v>
      </c>
      <c r="C4502" t="s">
        <v>5923</v>
      </c>
      <c r="D4502" s="2">
        <v>1384212.6436781611</v>
      </c>
      <c r="E4502" s="2">
        <v>1078491.2865574714</v>
      </c>
      <c r="F4502" s="2">
        <v>1973481.6555804599</v>
      </c>
    </row>
    <row r="4503" spans="1:6">
      <c r="A4503">
        <v>4729</v>
      </c>
      <c r="B4503" s="38">
        <v>41768</v>
      </c>
      <c r="C4503" t="s">
        <v>5924</v>
      </c>
      <c r="D4503" s="2">
        <v>1012412.7784783524</v>
      </c>
      <c r="E4503" s="2">
        <v>777261.68724674243</v>
      </c>
      <c r="F4503" s="2">
        <v>1170662.0074695251</v>
      </c>
    </row>
    <row r="4504" spans="1:6">
      <c r="A4504">
        <v>4730</v>
      </c>
      <c r="B4504" s="38">
        <v>36777</v>
      </c>
      <c r="C4504" t="s">
        <v>5925</v>
      </c>
      <c r="D4504" s="2">
        <v>1386603.3390903857</v>
      </c>
      <c r="E4504" s="2">
        <v>864950.68349453085</v>
      </c>
      <c r="F4504" s="2">
        <v>1635445.9475302247</v>
      </c>
    </row>
    <row r="4505" spans="1:6">
      <c r="A4505">
        <v>4731</v>
      </c>
      <c r="B4505" s="38">
        <v>40212</v>
      </c>
      <c r="C4505" t="s">
        <v>5926</v>
      </c>
      <c r="D4505" s="2">
        <v>1111247.9872289968</v>
      </c>
      <c r="E4505" s="2">
        <v>691039.56209023681</v>
      </c>
      <c r="F4505" s="2">
        <v>3023812.4530568747</v>
      </c>
    </row>
    <row r="4506" spans="1:6">
      <c r="A4506">
        <v>4732</v>
      </c>
      <c r="B4506" s="38">
        <v>36091</v>
      </c>
      <c r="C4506" t="s">
        <v>5927</v>
      </c>
      <c r="D4506" s="2">
        <v>1468615.8536585364</v>
      </c>
      <c r="E4506" s="2">
        <v>854769.67360975605</v>
      </c>
      <c r="F4506" s="2">
        <v>921243.63299390243</v>
      </c>
    </row>
    <row r="4507" spans="1:6">
      <c r="A4507">
        <v>4733</v>
      </c>
      <c r="B4507" s="38">
        <v>40753</v>
      </c>
      <c r="C4507" t="s">
        <v>5928</v>
      </c>
      <c r="D4507" s="2">
        <v>1066089.1812218376</v>
      </c>
      <c r="E4507" s="2">
        <v>606244.40597197262</v>
      </c>
      <c r="F4507" s="2">
        <v>1321069.9950513893</v>
      </c>
    </row>
    <row r="4508" spans="1:6">
      <c r="A4508">
        <v>4734</v>
      </c>
      <c r="B4508" s="38">
        <v>37666</v>
      </c>
      <c r="C4508" t="s">
        <v>5929</v>
      </c>
      <c r="D4508" s="2">
        <v>1315417.8044784272</v>
      </c>
      <c r="E4508" s="2">
        <v>723040.44291643915</v>
      </c>
      <c r="F4508" s="2">
        <v>924765.02490442398</v>
      </c>
    </row>
    <row r="4509" spans="1:6">
      <c r="A4509">
        <v>4735</v>
      </c>
      <c r="B4509" s="38">
        <v>35601</v>
      </c>
      <c r="C4509" t="s">
        <v>5930</v>
      </c>
      <c r="D4509" s="2">
        <v>1502514.0361821584</v>
      </c>
      <c r="E4509" s="2">
        <v>815728.39286961954</v>
      </c>
      <c r="F4509" s="2">
        <v>815728.39286961954</v>
      </c>
    </row>
    <row r="4510" spans="1:6">
      <c r="A4510">
        <v>4736</v>
      </c>
      <c r="B4510" s="38">
        <v>41474</v>
      </c>
      <c r="C4510" t="s">
        <v>5931</v>
      </c>
      <c r="D4510" s="2">
        <v>1031066.456617408</v>
      </c>
      <c r="E4510" s="2">
        <v>502045.84798969165</v>
      </c>
      <c r="F4510" s="2">
        <v>516862.27297128382</v>
      </c>
    </row>
    <row r="4511" spans="1:6">
      <c r="A4511">
        <v>4737</v>
      </c>
      <c r="B4511" s="38">
        <v>37743</v>
      </c>
      <c r="C4511" t="s">
        <v>5932</v>
      </c>
      <c r="D4511" s="2">
        <v>1312550.4087193459</v>
      </c>
      <c r="E4511" s="2">
        <v>609188.77099727525</v>
      </c>
      <c r="F4511" s="2">
        <v>623943.15014168934</v>
      </c>
    </row>
    <row r="4512" spans="1:6">
      <c r="A4512">
        <v>4738</v>
      </c>
      <c r="B4512" s="38">
        <v>39374</v>
      </c>
      <c r="C4512" t="s">
        <v>5933</v>
      </c>
      <c r="D4512" s="2">
        <v>1152759.6967492437</v>
      </c>
      <c r="E4512" s="2">
        <v>514321.03010012634</v>
      </c>
      <c r="F4512" s="2">
        <v>546141.80876919243</v>
      </c>
    </row>
    <row r="4513" spans="1:6">
      <c r="A4513">
        <v>4739</v>
      </c>
      <c r="B4513" s="38">
        <v>36651</v>
      </c>
      <c r="C4513" t="s">
        <v>5934</v>
      </c>
      <c r="D4513" s="2">
        <v>1404390.6705539359</v>
      </c>
      <c r="E4513" s="2">
        <v>601830.55600583099</v>
      </c>
      <c r="F4513" s="2">
        <v>601830.55600583099</v>
      </c>
    </row>
    <row r="4514" spans="1:6">
      <c r="A4514">
        <v>4740</v>
      </c>
      <c r="B4514" s="38">
        <v>41838</v>
      </c>
      <c r="C4514" t="s">
        <v>5935</v>
      </c>
      <c r="D4514" s="2">
        <v>1010925.4984260232</v>
      </c>
      <c r="E4514" s="2">
        <v>340148.12430640089</v>
      </c>
      <c r="F4514" s="2">
        <v>861711.88393284369</v>
      </c>
    </row>
    <row r="4515" spans="1:6">
      <c r="A4515">
        <v>4741</v>
      </c>
      <c r="B4515" s="38">
        <v>41971</v>
      </c>
      <c r="C4515" t="s">
        <v>5936</v>
      </c>
      <c r="D4515" s="2">
        <v>1019910.9891552438</v>
      </c>
      <c r="E4515" s="2">
        <v>294506.43749550072</v>
      </c>
      <c r="F4515" s="2">
        <v>294506.43749550072</v>
      </c>
    </row>
    <row r="4516" spans="1:6">
      <c r="A4516">
        <v>4742</v>
      </c>
      <c r="B4516" s="38">
        <v>37855</v>
      </c>
      <c r="C4516" t="s">
        <v>5937</v>
      </c>
      <c r="D4516" s="2">
        <v>1304729.1440953414</v>
      </c>
      <c r="E4516" s="2">
        <v>365782.12027627305</v>
      </c>
      <c r="F4516" s="2">
        <v>1094856.9376218852</v>
      </c>
    </row>
    <row r="4517" spans="1:6">
      <c r="A4517">
        <v>4743</v>
      </c>
      <c r="B4517" s="38">
        <v>39465</v>
      </c>
      <c r="C4517" t="s">
        <v>5938</v>
      </c>
      <c r="D4517" s="2">
        <v>1141050.7864316846</v>
      </c>
      <c r="E4517" s="2">
        <v>313402.15005211293</v>
      </c>
      <c r="F4517" s="2">
        <v>347418.01504642784</v>
      </c>
    </row>
    <row r="4518" spans="1:6">
      <c r="A4518">
        <v>4744</v>
      </c>
      <c r="B4518" s="38">
        <v>38254</v>
      </c>
      <c r="C4518" t="s">
        <v>5939</v>
      </c>
      <c r="D4518" s="2">
        <v>1268314.9025803052</v>
      </c>
      <c r="E4518" s="2">
        <v>288213.14677725115</v>
      </c>
      <c r="F4518" s="2">
        <v>288213.14677725115</v>
      </c>
    </row>
    <row r="4519" spans="1:6">
      <c r="A4519">
        <v>4745</v>
      </c>
      <c r="B4519" s="38">
        <v>37620</v>
      </c>
      <c r="C4519" t="s">
        <v>5941</v>
      </c>
      <c r="D4519" s="2">
        <v>1331415.1464897734</v>
      </c>
      <c r="E4519" s="2">
        <v>283773.83007739083</v>
      </c>
      <c r="F4519" s="2">
        <v>283773.83007739083</v>
      </c>
    </row>
    <row r="4520" spans="1:6">
      <c r="A4520">
        <v>4746</v>
      </c>
      <c r="B4520" s="38">
        <v>38905</v>
      </c>
      <c r="C4520" t="s">
        <v>5942</v>
      </c>
      <c r="D4520" s="2">
        <v>1183552.8255528256</v>
      </c>
      <c r="E4520" s="2">
        <v>171142.92212776415</v>
      </c>
      <c r="F4520" s="2">
        <v>255125.46352334155</v>
      </c>
    </row>
    <row r="4521" spans="1:6">
      <c r="A4521">
        <v>4747</v>
      </c>
      <c r="B4521" s="38">
        <v>37125</v>
      </c>
      <c r="C4521" t="s">
        <v>5944</v>
      </c>
      <c r="D4521" s="2">
        <v>1356918.309859155</v>
      </c>
      <c r="E4521" s="2">
        <v>153919.31464225354</v>
      </c>
      <c r="F4521" s="2">
        <v>153919.31464225354</v>
      </c>
    </row>
    <row r="4522" spans="1:6">
      <c r="A4522">
        <v>4748</v>
      </c>
      <c r="B4522" s="38">
        <v>42216</v>
      </c>
      <c r="C4522" t="s">
        <v>5945</v>
      </c>
      <c r="D4522" s="2">
        <v>1009214.1761713611</v>
      </c>
      <c r="E4522" s="2">
        <v>102466.52452085447</v>
      </c>
      <c r="F4522" s="2">
        <v>102466.52452085447</v>
      </c>
    </row>
    <row r="4523" spans="1:6">
      <c r="A4523">
        <v>4749</v>
      </c>
      <c r="B4523" s="38">
        <v>40116</v>
      </c>
      <c r="C4523" t="s">
        <v>5946</v>
      </c>
      <c r="D4523" s="2">
        <v>1114147.2034490255</v>
      </c>
      <c r="E4523" s="2">
        <v>112768.40919709313</v>
      </c>
      <c r="F4523" s="2">
        <v>114547.70228100123</v>
      </c>
    </row>
    <row r="4524" spans="1:6">
      <c r="A4524">
        <v>4750</v>
      </c>
      <c r="B4524" s="38">
        <v>41061</v>
      </c>
      <c r="C4524" t="s">
        <v>5947</v>
      </c>
      <c r="D4524" s="2">
        <v>1049569.0218670201</v>
      </c>
      <c r="E4524" s="2">
        <v>101529.00976128431</v>
      </c>
      <c r="F4524" s="2">
        <v>101529.00976128431</v>
      </c>
    </row>
    <row r="4525" spans="1:6">
      <c r="A4525">
        <v>4751</v>
      </c>
      <c r="B4525" s="38">
        <v>42440</v>
      </c>
      <c r="C4525" t="s">
        <v>5948</v>
      </c>
      <c r="D4525" s="2">
        <v>1011426.4357583189</v>
      </c>
      <c r="E4525" s="2">
        <v>63734.025422874707</v>
      </c>
      <c r="F4525" s="2">
        <v>63734.025422874707</v>
      </c>
    </row>
    <row r="4526" spans="1:6">
      <c r="A4526">
        <v>4752</v>
      </c>
      <c r="B4526" s="38">
        <v>38611</v>
      </c>
      <c r="C4526" t="s">
        <v>5949</v>
      </c>
      <c r="D4526" s="2">
        <v>1211534.2052313883</v>
      </c>
      <c r="E4526" s="2">
        <v>59365.176056338023</v>
      </c>
      <c r="F4526" s="2">
        <v>1876666.4839034204</v>
      </c>
    </row>
    <row r="4527" spans="1:6">
      <c r="A4527">
        <v>4753</v>
      </c>
      <c r="B4527" s="38">
        <v>40725</v>
      </c>
      <c r="C4527" t="s">
        <v>5950</v>
      </c>
      <c r="D4527" s="2">
        <v>1066089.1812218376</v>
      </c>
      <c r="E4527" s="2">
        <v>51986.772833101692</v>
      </c>
      <c r="F4527" s="2">
        <v>54996.342591690933</v>
      </c>
    </row>
    <row r="4528" spans="1:6">
      <c r="A4528">
        <v>4754</v>
      </c>
      <c r="B4528" s="38">
        <v>36063</v>
      </c>
      <c r="C4528" t="s">
        <v>5951</v>
      </c>
      <c r="D4528" s="2">
        <v>1472206.6014669929</v>
      </c>
      <c r="E4528" s="2">
        <v>33027.482897310518</v>
      </c>
      <c r="F4528" s="2">
        <v>33027.482897310518</v>
      </c>
    </row>
    <row r="4529" spans="1:6">
      <c r="A4529">
        <v>4755</v>
      </c>
      <c r="B4529" s="38">
        <v>36014</v>
      </c>
      <c r="C4529" t="s">
        <v>5952</v>
      </c>
      <c r="D4529" s="2">
        <v>1474008.5679314565</v>
      </c>
      <c r="E4529" s="2">
        <v>31263.721725826192</v>
      </c>
      <c r="F4529" s="2">
        <v>31263.721725826192</v>
      </c>
    </row>
    <row r="4530" spans="1:6">
      <c r="A4530">
        <v>4756</v>
      </c>
      <c r="B4530" s="38">
        <v>37134</v>
      </c>
      <c r="C4530" t="s">
        <v>5953</v>
      </c>
      <c r="D4530" s="2">
        <v>1356918.309859155</v>
      </c>
      <c r="E4530" s="2">
        <v>23239.939892957747</v>
      </c>
      <c r="F4530" s="2">
        <v>23239.939892957747</v>
      </c>
    </row>
    <row r="4531" spans="1:6">
      <c r="A4531">
        <v>4757</v>
      </c>
      <c r="B4531" s="38">
        <v>42048</v>
      </c>
      <c r="C4531" t="s">
        <v>5954</v>
      </c>
      <c r="D4531" s="2">
        <v>1026120.2614156322</v>
      </c>
      <c r="E4531" s="2">
        <v>15551.878682015322</v>
      </c>
      <c r="F4531" s="2">
        <v>15551.878682015322</v>
      </c>
    </row>
    <row r="4532" spans="1:6">
      <c r="A4532">
        <v>4758</v>
      </c>
      <c r="B4532" s="38">
        <v>36791</v>
      </c>
      <c r="C4532" t="s">
        <v>5955</v>
      </c>
      <c r="D4532" s="2">
        <v>1386603.3390903857</v>
      </c>
      <c r="E4532" s="2">
        <v>18020.296994818655</v>
      </c>
      <c r="F4532" s="2">
        <v>18020.296994818655</v>
      </c>
    </row>
    <row r="4533" spans="1:6">
      <c r="A4533">
        <v>4759</v>
      </c>
      <c r="B4533" s="38">
        <v>40424</v>
      </c>
      <c r="C4533" t="s">
        <v>5956</v>
      </c>
      <c r="D4533" s="2">
        <v>1102609.8819350025</v>
      </c>
      <c r="E4533" s="2">
        <v>12761.606773515719</v>
      </c>
      <c r="F4533" s="2">
        <v>12761.606773515719</v>
      </c>
    </row>
    <row r="4534" spans="1:6">
      <c r="A4534">
        <v>4760</v>
      </c>
      <c r="B4534" s="38">
        <v>39099</v>
      </c>
      <c r="C4534" t="s">
        <v>5958</v>
      </c>
      <c r="D4534" s="2">
        <v>1189891.1153268516</v>
      </c>
      <c r="E4534" s="2">
        <v>12835.355461030749</v>
      </c>
      <c r="F4534" s="2">
        <v>1004716.690286341</v>
      </c>
    </row>
    <row r="4535" spans="1:6">
      <c r="A4535">
        <v>4761</v>
      </c>
      <c r="B4535" s="38">
        <v>41929</v>
      </c>
      <c r="C4535" t="s">
        <v>6864</v>
      </c>
      <c r="D4535" s="2">
        <v>1014404.0634621136</v>
      </c>
      <c r="E4535" s="2">
        <v>9978.6927722768123</v>
      </c>
      <c r="F4535" s="2">
        <v>9978.6927722768123</v>
      </c>
    </row>
    <row r="4536" spans="1:6">
      <c r="A4536">
        <v>4762</v>
      </c>
      <c r="B4536" s="38">
        <v>39773</v>
      </c>
      <c r="C4536" t="s">
        <v>5959</v>
      </c>
      <c r="D4536" s="2">
        <v>1133826.0562551487</v>
      </c>
      <c r="E4536" s="2">
        <v>8165.8152571495812</v>
      </c>
      <c r="F4536" s="2">
        <v>30411.482480875598</v>
      </c>
    </row>
    <row r="4537" spans="1:6">
      <c r="A4537">
        <v>4763</v>
      </c>
      <c r="B4537" s="38">
        <v>42104</v>
      </c>
      <c r="C4537" t="s">
        <v>5960</v>
      </c>
      <c r="D4537" s="2">
        <v>1017979.7885874413</v>
      </c>
      <c r="E4537" s="2">
        <v>6993.5211475957221</v>
      </c>
      <c r="F4537" s="2">
        <v>6993.5211475957221</v>
      </c>
    </row>
    <row r="4538" spans="1:6">
      <c r="A4538">
        <v>4764</v>
      </c>
      <c r="B4538" s="38">
        <v>36238</v>
      </c>
      <c r="C4538" t="s">
        <v>5961</v>
      </c>
      <c r="D4538" s="2">
        <v>1459715.1515151516</v>
      </c>
      <c r="E4538" s="2">
        <v>8019.6750424242427</v>
      </c>
      <c r="F4538" s="2">
        <v>8019.6750424242427</v>
      </c>
    </row>
    <row r="4539" spans="1:6">
      <c r="A4539">
        <v>4765</v>
      </c>
      <c r="B4539" s="38">
        <v>38429</v>
      </c>
      <c r="C4539" t="s">
        <v>5962</v>
      </c>
      <c r="D4539" s="2">
        <v>1246006.2079668907</v>
      </c>
      <c r="E4539" s="2">
        <v>4610.222969477496</v>
      </c>
      <c r="F4539" s="2">
        <v>4610.222969477496</v>
      </c>
    </row>
    <row r="4540" spans="1:6">
      <c r="A4540">
        <v>4766</v>
      </c>
      <c r="B4540" s="38">
        <v>42139</v>
      </c>
      <c r="C4540" t="s">
        <v>5963</v>
      </c>
      <c r="D4540" s="2">
        <v>1012817.2241962954</v>
      </c>
      <c r="E4540" s="2">
        <v>1049.2786442673621</v>
      </c>
      <c r="F4540" s="2">
        <v>1049.2786442673621</v>
      </c>
    </row>
    <row r="4541" spans="1:6">
      <c r="A4541">
        <v>4767</v>
      </c>
      <c r="B4541" s="38">
        <v>38828</v>
      </c>
      <c r="C4541" t="s">
        <v>5964</v>
      </c>
      <c r="D4541" s="2">
        <v>1195300.2481389579</v>
      </c>
      <c r="E4541" s="2">
        <v>1056.6454193548389</v>
      </c>
      <c r="F4541" s="2">
        <v>1056.6454193548389</v>
      </c>
    </row>
    <row r="4542" spans="1:6">
      <c r="A4542">
        <v>4768</v>
      </c>
      <c r="B4542" s="38">
        <v>37603</v>
      </c>
      <c r="C4542" t="s">
        <v>5965</v>
      </c>
      <c r="D4542" s="2">
        <v>1331415.1464897734</v>
      </c>
      <c r="E4542" s="2">
        <v>935.98484798231073</v>
      </c>
      <c r="F4542" s="2">
        <v>935.98484798231073</v>
      </c>
    </row>
    <row r="4543" spans="1:6">
      <c r="A4543">
        <v>4769</v>
      </c>
      <c r="B4543" s="38">
        <v>41639</v>
      </c>
      <c r="C4543" t="s">
        <v>5966</v>
      </c>
      <c r="D4543" s="2">
        <v>1033486.5200022314</v>
      </c>
      <c r="E4543" s="2">
        <v>0</v>
      </c>
      <c r="F4543" s="2">
        <v>571119.1197645131</v>
      </c>
    </row>
    <row r="4544" spans="1:6">
      <c r="A4544">
        <v>4770</v>
      </c>
      <c r="B4544" s="38">
        <v>42369</v>
      </c>
      <c r="C4544" t="s">
        <v>5967</v>
      </c>
      <c r="D4544" s="2">
        <v>1018298.2771377234</v>
      </c>
      <c r="E4544" s="2">
        <v>0</v>
      </c>
      <c r="F4544" s="2">
        <v>18045.263769157595</v>
      </c>
    </row>
    <row r="4545" spans="1:6">
      <c r="A4545">
        <v>4771</v>
      </c>
      <c r="B4545" s="38">
        <v>39082</v>
      </c>
      <c r="C4545" t="s">
        <v>5968</v>
      </c>
      <c r="D4545" s="2">
        <v>1193523.2903865215</v>
      </c>
      <c r="E4545" s="2">
        <v>0</v>
      </c>
      <c r="F4545" s="2">
        <v>6423.5423488602582</v>
      </c>
    </row>
    <row r="4546" spans="1:6">
      <c r="A4546">
        <v>4795</v>
      </c>
      <c r="B4546" s="38">
        <v>39234</v>
      </c>
      <c r="C4546" t="s">
        <v>5995</v>
      </c>
      <c r="D4546" s="2">
        <v>1143274.9241667946</v>
      </c>
      <c r="E4546" s="2">
        <v>9430.5731358470293</v>
      </c>
      <c r="F4546" s="2">
        <v>9430.5731358470293</v>
      </c>
    </row>
    <row r="4547" spans="1:6">
      <c r="A4547">
        <v>4796</v>
      </c>
      <c r="B4547" s="38">
        <v>38821</v>
      </c>
      <c r="C4547" t="s">
        <v>5996</v>
      </c>
      <c r="D4547" s="2">
        <v>1135535.2357320099</v>
      </c>
      <c r="E4547" s="2">
        <v>1224752.4462531018</v>
      </c>
      <c r="F4547" s="2">
        <v>9881626.0411811415</v>
      </c>
    </row>
    <row r="4548" spans="1:6">
      <c r="A4548">
        <v>4797</v>
      </c>
      <c r="B4548" s="38">
        <v>37526</v>
      </c>
      <c r="C4548" t="s">
        <v>5997</v>
      </c>
      <c r="D4548" s="2">
        <v>1264145.5801104973</v>
      </c>
      <c r="E4548" s="2">
        <v>1084059.3928066299</v>
      </c>
      <c r="F4548" s="2">
        <v>1084059.3928066299</v>
      </c>
    </row>
    <row r="4549" spans="1:6">
      <c r="A4549">
        <v>4798</v>
      </c>
      <c r="B4549" s="38">
        <v>40543</v>
      </c>
      <c r="C4549" t="s">
        <v>7021</v>
      </c>
      <c r="D4549" s="2">
        <v>1043942.850364314</v>
      </c>
      <c r="E4549" s="2">
        <v>0</v>
      </c>
      <c r="F4549" s="2">
        <v>12950135.234287955</v>
      </c>
    </row>
    <row r="4550" spans="1:6">
      <c r="A4550">
        <v>4799</v>
      </c>
      <c r="B4550" s="38">
        <v>41649</v>
      </c>
      <c r="C4550" t="s">
        <v>5998</v>
      </c>
      <c r="D4550" s="2">
        <v>978173.14762564341</v>
      </c>
      <c r="E4550" s="2">
        <v>0</v>
      </c>
      <c r="F4550" s="2">
        <v>80438.781725063702</v>
      </c>
    </row>
    <row r="4551" spans="1:6">
      <c r="A4551">
        <v>4802</v>
      </c>
      <c r="B4551" s="38">
        <v>41012</v>
      </c>
      <c r="C4551" t="s">
        <v>6001</v>
      </c>
      <c r="D4551" s="2">
        <v>973524.08892365871</v>
      </c>
      <c r="E4551" s="2">
        <v>32351.356955038358</v>
      </c>
      <c r="F4551" s="2">
        <v>32351.356955038358</v>
      </c>
    </row>
    <row r="4552" spans="1:6">
      <c r="A4552">
        <v>4804</v>
      </c>
      <c r="B4552" s="38">
        <v>19933</v>
      </c>
      <c r="C4552" t="s">
        <v>6004</v>
      </c>
      <c r="D4552" s="2">
        <v>8147815.2416356886</v>
      </c>
      <c r="E4552" s="2">
        <v>85954973.977695182</v>
      </c>
      <c r="F4552" s="2">
        <v>85954973.977695182</v>
      </c>
    </row>
    <row r="4553" spans="1:6">
      <c r="A4553">
        <v>4805</v>
      </c>
      <c r="B4553" s="38">
        <v>41467</v>
      </c>
      <c r="C4553" t="s">
        <v>6005</v>
      </c>
      <c r="D4553" s="2">
        <v>927959.81095566717</v>
      </c>
      <c r="E4553" s="2">
        <v>16599136.822950738</v>
      </c>
      <c r="F4553" s="2">
        <v>18094850.285043411</v>
      </c>
    </row>
    <row r="4554" spans="1:6">
      <c r="A4554">
        <v>4806</v>
      </c>
      <c r="B4554" s="38">
        <v>42461</v>
      </c>
      <c r="C4554" t="s">
        <v>6865</v>
      </c>
      <c r="D4554" s="2">
        <v>905988.43940299505</v>
      </c>
      <c r="E4554" s="2">
        <v>9157602.2937963139</v>
      </c>
      <c r="F4554" s="2">
        <v>9157602.2937963139</v>
      </c>
    </row>
    <row r="4555" spans="1:6">
      <c r="A4555">
        <v>4807</v>
      </c>
      <c r="B4555" s="38">
        <v>39472</v>
      </c>
      <c r="C4555" t="s">
        <v>6006</v>
      </c>
      <c r="D4555" s="2">
        <v>1026945.7077885161</v>
      </c>
      <c r="E4555" s="2">
        <v>1365063.0178747394</v>
      </c>
      <c r="F4555" s="2">
        <v>13684800.085597876</v>
      </c>
    </row>
    <row r="4556" spans="1:6">
      <c r="A4556">
        <v>4808</v>
      </c>
      <c r="B4556" s="38">
        <v>40781</v>
      </c>
      <c r="C4556" t="s">
        <v>6007</v>
      </c>
      <c r="D4556" s="2">
        <v>956841.68708203675</v>
      </c>
      <c r="E4556" s="2">
        <v>482802.11531042401</v>
      </c>
      <c r="F4556" s="2">
        <v>1019544.5859939527</v>
      </c>
    </row>
    <row r="4557" spans="1:6">
      <c r="A4557">
        <v>4809</v>
      </c>
      <c r="B4557" s="38">
        <v>38954</v>
      </c>
      <c r="C4557" t="s">
        <v>6008</v>
      </c>
      <c r="D4557" s="2">
        <v>1063107.8960274644</v>
      </c>
      <c r="E4557" s="2">
        <v>450545.1263364394</v>
      </c>
      <c r="F4557" s="2">
        <v>450545.1263364394</v>
      </c>
    </row>
    <row r="4558" spans="1:6">
      <c r="A4558">
        <v>4810</v>
      </c>
      <c r="B4558" s="38">
        <v>41026</v>
      </c>
      <c r="C4558" t="s">
        <v>6866</v>
      </c>
      <c r="D4558" s="2">
        <v>942120.08605515352</v>
      </c>
      <c r="E4558" s="2">
        <v>7742.1335071821286</v>
      </c>
      <c r="F4558" s="2">
        <v>7742.1335071821286</v>
      </c>
    </row>
    <row r="4559" spans="1:6">
      <c r="A4559">
        <v>4811</v>
      </c>
      <c r="B4559" s="38">
        <v>41369</v>
      </c>
      <c r="C4559" t="s">
        <v>6009</v>
      </c>
      <c r="D4559" s="2">
        <v>932209.89889520104</v>
      </c>
      <c r="E4559" s="2">
        <v>7247.414069521913</v>
      </c>
      <c r="F4559" s="2">
        <v>428539.9978884536</v>
      </c>
    </row>
    <row r="4560" spans="1:6">
      <c r="A4560">
        <v>4814</v>
      </c>
      <c r="B4560" s="38">
        <v>15566</v>
      </c>
      <c r="C4560" t="s">
        <v>6013</v>
      </c>
      <c r="D4560" s="2">
        <v>12524356.000000002</v>
      </c>
      <c r="E4560" s="2">
        <v>1500543384.3030305</v>
      </c>
      <c r="F4560" s="2">
        <v>3912036606.0606065</v>
      </c>
    </row>
    <row r="4561" spans="1:6">
      <c r="A4561">
        <v>4815</v>
      </c>
      <c r="B4561" s="38">
        <v>41152</v>
      </c>
      <c r="C4561" t="s">
        <v>6014</v>
      </c>
      <c r="D4561" s="2">
        <v>888644.5813203461</v>
      </c>
      <c r="E4561" s="2">
        <v>1308658.7835566611</v>
      </c>
      <c r="F4561" s="2">
        <v>1449105.4005095952</v>
      </c>
    </row>
    <row r="4562" spans="1:6">
      <c r="A4562">
        <v>4816</v>
      </c>
      <c r="B4562" s="38">
        <v>38016</v>
      </c>
      <c r="C4562" t="s">
        <v>6015</v>
      </c>
      <c r="D4562" s="2">
        <v>1105426.835853132</v>
      </c>
      <c r="E4562" s="2">
        <v>1083471.7583909289</v>
      </c>
      <c r="F4562" s="2">
        <v>1125855.1237796978</v>
      </c>
    </row>
    <row r="4563" spans="1:6">
      <c r="A4563">
        <v>4817</v>
      </c>
      <c r="B4563" s="38">
        <v>39528</v>
      </c>
      <c r="C4563" t="s">
        <v>6016</v>
      </c>
      <c r="D4563" s="2">
        <v>958773.79079090338</v>
      </c>
      <c r="E4563" s="2">
        <v>499282.01553894574</v>
      </c>
      <c r="F4563" s="2">
        <v>499282.01553894574</v>
      </c>
    </row>
    <row r="4564" spans="1:6">
      <c r="A4564">
        <v>4818</v>
      </c>
      <c r="B4564" s="38">
        <v>42244</v>
      </c>
      <c r="C4564" t="s">
        <v>6017</v>
      </c>
      <c r="D4564" s="2">
        <v>859048.70004531799</v>
      </c>
      <c r="E4564" s="2">
        <v>3290.6618439383005</v>
      </c>
      <c r="F4564" s="2">
        <v>3290.6618439383005</v>
      </c>
    </row>
    <row r="4565" spans="1:6">
      <c r="A4565">
        <v>4821</v>
      </c>
      <c r="B4565" s="38">
        <v>41124</v>
      </c>
      <c r="C4565" t="s">
        <v>6019</v>
      </c>
      <c r="D4565" s="2">
        <v>878189.93918716558</v>
      </c>
      <c r="E4565" s="2">
        <v>3244500.9578607427</v>
      </c>
      <c r="F4565" s="2">
        <v>3959893.3006784478</v>
      </c>
    </row>
    <row r="4566" spans="1:6">
      <c r="A4566">
        <v>4822</v>
      </c>
      <c r="B4566" s="38">
        <v>37554</v>
      </c>
      <c r="C4566" t="s">
        <v>6020</v>
      </c>
      <c r="D4566" s="2">
        <v>1095994.0706012135</v>
      </c>
      <c r="E4566" s="2">
        <v>1993661.0396194153</v>
      </c>
      <c r="F4566" s="2">
        <v>1993661.0396194153</v>
      </c>
    </row>
    <row r="4567" spans="1:6">
      <c r="A4567">
        <v>4823</v>
      </c>
      <c r="B4567" s="38">
        <v>40036</v>
      </c>
      <c r="C4567" t="s">
        <v>6021</v>
      </c>
      <c r="D4567" s="2">
        <v>920632.17565351154</v>
      </c>
      <c r="E4567" s="2">
        <v>0</v>
      </c>
      <c r="F4567" s="2">
        <v>681575.80329327169</v>
      </c>
    </row>
    <row r="4568" spans="1:6">
      <c r="A4568">
        <v>4824</v>
      </c>
      <c r="B4568" s="38">
        <v>40178</v>
      </c>
      <c r="C4568" t="s">
        <v>6022</v>
      </c>
      <c r="D4568" s="2">
        <v>914565.29087886494</v>
      </c>
      <c r="E4568" s="2">
        <v>0</v>
      </c>
      <c r="F4568" s="2">
        <v>18859.005492037471</v>
      </c>
    </row>
    <row r="4569" spans="1:6">
      <c r="A4569">
        <v>4825</v>
      </c>
      <c r="B4569" s="38">
        <v>40907</v>
      </c>
      <c r="C4569" t="s">
        <v>6023</v>
      </c>
      <c r="D4569" s="2">
        <v>853816.15796377056</v>
      </c>
      <c r="E4569" s="2">
        <v>7576008.9584707022</v>
      </c>
      <c r="F4569" s="2">
        <v>26069322.211692195</v>
      </c>
    </row>
    <row r="4570" spans="1:6">
      <c r="A4570">
        <v>4826</v>
      </c>
      <c r="B4570" s="38">
        <v>35195</v>
      </c>
      <c r="C4570" t="s">
        <v>6024</v>
      </c>
      <c r="D4570" s="2">
        <v>1230411.238825032</v>
      </c>
      <c r="E4570" s="2">
        <v>6456793.683659005</v>
      </c>
      <c r="F4570" s="2">
        <v>7743583.9034610484</v>
      </c>
    </row>
    <row r="4571" spans="1:6">
      <c r="A4571">
        <v>4827</v>
      </c>
      <c r="B4571" s="38">
        <v>37708</v>
      </c>
      <c r="C4571" t="s">
        <v>6025</v>
      </c>
      <c r="D4571" s="2">
        <v>1046049.9457111837</v>
      </c>
      <c r="E4571" s="2">
        <v>2711863.5632573296</v>
      </c>
      <c r="F4571" s="2">
        <v>3792686.8242888171</v>
      </c>
    </row>
    <row r="4572" spans="1:6">
      <c r="A4572">
        <v>4828</v>
      </c>
      <c r="B4572" s="38">
        <v>34243</v>
      </c>
      <c r="C4572" t="s">
        <v>6026</v>
      </c>
      <c r="D4572" s="2">
        <v>1322459.8490048046</v>
      </c>
      <c r="E4572" s="2">
        <v>1655450.2797597805</v>
      </c>
      <c r="F4572" s="2">
        <v>1655450.2797597805</v>
      </c>
    </row>
    <row r="4573" spans="1:6">
      <c r="A4573">
        <v>4829</v>
      </c>
      <c r="B4573" s="38">
        <v>37477</v>
      </c>
      <c r="C4573" t="s">
        <v>6027</v>
      </c>
      <c r="D4573" s="2">
        <v>1066311.012728279</v>
      </c>
      <c r="E4573" s="2">
        <v>1175541.2470946321</v>
      </c>
      <c r="F4573" s="2">
        <v>1175541.2470946321</v>
      </c>
    </row>
    <row r="4574" spans="1:6">
      <c r="A4574">
        <v>4830</v>
      </c>
      <c r="B4574" s="38">
        <v>39281</v>
      </c>
      <c r="C4574" t="s">
        <v>6029</v>
      </c>
      <c r="D4574" s="2">
        <v>925027.96460856742</v>
      </c>
      <c r="E4574" s="2">
        <v>231757.66253798627</v>
      </c>
      <c r="F4574" s="2">
        <v>231757.66253798627</v>
      </c>
    </row>
    <row r="4575" spans="1:6">
      <c r="A4575">
        <v>4831</v>
      </c>
      <c r="B4575" s="38">
        <v>36595</v>
      </c>
      <c r="C4575" t="s">
        <v>6030</v>
      </c>
      <c r="D4575" s="2">
        <v>1125481.308411215</v>
      </c>
      <c r="E4575" s="2">
        <v>203406.83001752337</v>
      </c>
      <c r="F4575" s="2">
        <v>522852.18978387857</v>
      </c>
    </row>
    <row r="4576" spans="1:6">
      <c r="A4576">
        <v>4832</v>
      </c>
      <c r="B4576" s="38">
        <v>38114</v>
      </c>
      <c r="C4576" t="s">
        <v>6031</v>
      </c>
      <c r="D4576" s="2">
        <v>1018944.4738233739</v>
      </c>
      <c r="E4576" s="2">
        <v>79661.078963511376</v>
      </c>
      <c r="F4576" s="2">
        <v>79661.078963511376</v>
      </c>
    </row>
    <row r="4577" spans="1:6">
      <c r="A4577">
        <v>4833</v>
      </c>
      <c r="B4577" s="38">
        <v>37722</v>
      </c>
      <c r="C4577" t="s">
        <v>6032</v>
      </c>
      <c r="D4577" s="2">
        <v>1048326.4417845485</v>
      </c>
      <c r="E4577" s="2">
        <v>76217.263541893364</v>
      </c>
      <c r="F4577" s="2">
        <v>76217.263541893364</v>
      </c>
    </row>
    <row r="4578" spans="1:6">
      <c r="A4578">
        <v>4834</v>
      </c>
      <c r="B4578" s="38">
        <v>39983</v>
      </c>
      <c r="C4578" t="s">
        <v>6033</v>
      </c>
      <c r="D4578" s="2">
        <v>893317.81745351024</v>
      </c>
      <c r="E4578" s="2">
        <v>52194.326779264971</v>
      </c>
      <c r="F4578" s="2">
        <v>2449946.4473116882</v>
      </c>
    </row>
    <row r="4579" spans="1:6">
      <c r="A4579">
        <v>4835</v>
      </c>
      <c r="B4579" s="38">
        <v>41901</v>
      </c>
      <c r="C4579" t="s">
        <v>6034</v>
      </c>
      <c r="D4579" s="2">
        <v>809484.47891241068</v>
      </c>
      <c r="E4579" s="2">
        <v>36111.102604282642</v>
      </c>
      <c r="F4579" s="2">
        <v>36111.102604282642</v>
      </c>
    </row>
    <row r="4580" spans="1:6">
      <c r="A4580">
        <v>4836</v>
      </c>
      <c r="B4580" s="38">
        <v>40942</v>
      </c>
      <c r="C4580" t="s">
        <v>6035</v>
      </c>
      <c r="D4580" s="2">
        <v>846349.20913806814</v>
      </c>
      <c r="E4580" s="2">
        <v>30746.808831474591</v>
      </c>
      <c r="F4580" s="2">
        <v>488984.60319858737</v>
      </c>
    </row>
    <row r="4581" spans="1:6">
      <c r="A4581">
        <v>4838</v>
      </c>
      <c r="B4581" s="38">
        <v>38205</v>
      </c>
      <c r="C4581" t="s">
        <v>6037</v>
      </c>
      <c r="D4581" s="2">
        <v>991373.82585751987</v>
      </c>
      <c r="E4581" s="2">
        <v>1665596.9968865437</v>
      </c>
      <c r="F4581" s="2">
        <v>1665596.9968865437</v>
      </c>
    </row>
    <row r="4582" spans="1:6">
      <c r="A4582">
        <v>4839</v>
      </c>
      <c r="B4582" s="38">
        <v>26887</v>
      </c>
      <c r="C4582" t="s">
        <v>6038</v>
      </c>
      <c r="D4582" s="2">
        <v>4149507.3392461198</v>
      </c>
      <c r="E4582" s="2">
        <v>614148447.89356983</v>
      </c>
      <c r="F4582" s="2">
        <v>747658980.04434597</v>
      </c>
    </row>
    <row r="4583" spans="1:6">
      <c r="A4583">
        <v>4841</v>
      </c>
      <c r="B4583" s="38">
        <v>40795</v>
      </c>
      <c r="C4583" t="s">
        <v>6040</v>
      </c>
      <c r="D4583" s="2">
        <v>796159.13508367527</v>
      </c>
      <c r="E4583" s="2">
        <v>8180732.5604502643</v>
      </c>
      <c r="F4583" s="2">
        <v>8187101.8335309336</v>
      </c>
    </row>
    <row r="4584" spans="1:6">
      <c r="A4584">
        <v>4842</v>
      </c>
      <c r="B4584" s="38">
        <v>39185</v>
      </c>
      <c r="C4584" t="s">
        <v>6041</v>
      </c>
      <c r="D4584" s="2">
        <v>873981.54688754922</v>
      </c>
      <c r="E4584" s="2">
        <v>6432933.0187047021</v>
      </c>
      <c r="F4584" s="2">
        <v>6432933.0187047021</v>
      </c>
    </row>
    <row r="4585" spans="1:6">
      <c r="A4585">
        <v>4843</v>
      </c>
      <c r="B4585" s="38">
        <v>41068</v>
      </c>
      <c r="C4585" t="s">
        <v>6042</v>
      </c>
      <c r="D4585" s="2">
        <v>787176.76640026493</v>
      </c>
      <c r="E4585" s="2">
        <v>4209776.2152406769</v>
      </c>
      <c r="F4585" s="2">
        <v>4641527.9776449157</v>
      </c>
    </row>
    <row r="4586" spans="1:6">
      <c r="A4586">
        <v>4844</v>
      </c>
      <c r="B4586" s="38">
        <v>40942</v>
      </c>
      <c r="C4586" t="s">
        <v>6043</v>
      </c>
      <c r="D4586" s="2">
        <v>793452.38356693892</v>
      </c>
      <c r="E4586" s="2">
        <v>82937.99074948499</v>
      </c>
      <c r="F4586" s="2">
        <v>1070139.8090818448</v>
      </c>
    </row>
    <row r="4587" spans="1:6">
      <c r="A4587">
        <v>4845</v>
      </c>
      <c r="B4587" s="38">
        <v>41880</v>
      </c>
      <c r="C4587" t="s">
        <v>6044</v>
      </c>
      <c r="D4587" s="2">
        <v>759462.81721406593</v>
      </c>
      <c r="E4587" s="2">
        <v>60408.685098296417</v>
      </c>
      <c r="F4587" s="2">
        <v>60408.685098296417</v>
      </c>
    </row>
    <row r="4588" spans="1:6">
      <c r="A4588">
        <v>4846</v>
      </c>
      <c r="B4588" s="38">
        <v>37575</v>
      </c>
      <c r="C4588" t="s">
        <v>6045</v>
      </c>
      <c r="D4588" s="2">
        <v>996358.24600110308</v>
      </c>
      <c r="E4588" s="2">
        <v>62875.519233314946</v>
      </c>
      <c r="F4588" s="2">
        <v>62875.519233314946</v>
      </c>
    </row>
    <row r="4589" spans="1:6">
      <c r="A4589">
        <v>4847</v>
      </c>
      <c r="B4589" s="38">
        <v>38534</v>
      </c>
      <c r="C4589" t="s">
        <v>6046</v>
      </c>
      <c r="D4589" s="2">
        <v>924461.36131013313</v>
      </c>
      <c r="E4589" s="2">
        <v>50778.813654042991</v>
      </c>
      <c r="F4589" s="2">
        <v>282577.02277379733</v>
      </c>
    </row>
    <row r="4590" spans="1:6">
      <c r="A4590">
        <v>4848</v>
      </c>
      <c r="B4590" s="38">
        <v>39836</v>
      </c>
      <c r="C4590" t="s">
        <v>6047</v>
      </c>
      <c r="D4590" s="2">
        <v>855532.74321194645</v>
      </c>
      <c r="E4590" s="2">
        <v>22092.136850381023</v>
      </c>
      <c r="F4590" s="2">
        <v>929451.91293578292</v>
      </c>
    </row>
    <row r="4591" spans="1:6">
      <c r="A4591">
        <v>4849</v>
      </c>
      <c r="B4591" s="38">
        <v>41558</v>
      </c>
      <c r="C4591" t="s">
        <v>6048</v>
      </c>
      <c r="D4591" s="2">
        <v>773465.39867948927</v>
      </c>
      <c r="E4591" s="2">
        <v>0</v>
      </c>
      <c r="F4591" s="2">
        <v>2021860.2091793481</v>
      </c>
    </row>
    <row r="4592" spans="1:6">
      <c r="A4592">
        <v>4850</v>
      </c>
      <c r="B4592" s="38">
        <v>42004</v>
      </c>
      <c r="C4592" t="s">
        <v>6049</v>
      </c>
      <c r="D4592" s="2">
        <v>769295.22341277276</v>
      </c>
      <c r="E4592" s="2">
        <v>0</v>
      </c>
      <c r="F4592" s="2">
        <v>461.57713404766366</v>
      </c>
    </row>
    <row r="4593" spans="1:6">
      <c r="A4593">
        <v>4853</v>
      </c>
      <c r="B4593" s="38">
        <v>25014</v>
      </c>
      <c r="C4593" t="s">
        <v>6053</v>
      </c>
      <c r="D4593" s="2">
        <v>5184933.4582132557</v>
      </c>
      <c r="E4593" s="2">
        <v>309332.99129682995</v>
      </c>
      <c r="F4593" s="2">
        <v>309332.99129682995</v>
      </c>
    </row>
    <row r="4594" spans="1:6">
      <c r="A4594">
        <v>4854</v>
      </c>
      <c r="B4594" s="38">
        <v>18994</v>
      </c>
      <c r="C4594" t="s">
        <v>6054</v>
      </c>
      <c r="D4594" s="2">
        <v>6634818.4905660376</v>
      </c>
      <c r="E4594" s="2">
        <v>72710339.622641519</v>
      </c>
      <c r="F4594" s="2">
        <v>72710339.622641519</v>
      </c>
    </row>
    <row r="4595" spans="1:6">
      <c r="A4595">
        <v>4855</v>
      </c>
      <c r="B4595" s="38">
        <v>34621</v>
      </c>
      <c r="C4595" t="s">
        <v>6055</v>
      </c>
      <c r="D4595" s="2">
        <v>1127739.7993311037</v>
      </c>
      <c r="E4595" s="2">
        <v>12515287.360956524</v>
      </c>
      <c r="F4595" s="2">
        <v>18959514.785705686</v>
      </c>
    </row>
    <row r="4596" spans="1:6">
      <c r="A4596">
        <v>4856</v>
      </c>
      <c r="B4596" s="38">
        <v>38527</v>
      </c>
      <c r="C4596" t="s">
        <v>6056</v>
      </c>
      <c r="D4596" s="2">
        <v>866823.13624678657</v>
      </c>
      <c r="E4596" s="2">
        <v>4059965.5279331617</v>
      </c>
      <c r="F4596" s="2">
        <v>6015419.4578046268</v>
      </c>
    </row>
    <row r="4597" spans="1:6">
      <c r="A4597">
        <v>4857</v>
      </c>
      <c r="B4597" s="38">
        <v>38940</v>
      </c>
      <c r="C4597" t="s">
        <v>6057</v>
      </c>
      <c r="D4597" s="2">
        <v>826861.69691025012</v>
      </c>
      <c r="E4597" s="2">
        <v>3186887.9897694946</v>
      </c>
      <c r="F4597" s="2">
        <v>5801881.8117949972</v>
      </c>
    </row>
    <row r="4598" spans="1:6">
      <c r="A4598">
        <v>4858</v>
      </c>
      <c r="B4598" s="38">
        <v>37141</v>
      </c>
      <c r="C4598" t="s">
        <v>6058</v>
      </c>
      <c r="D4598" s="2">
        <v>945581.04318564211</v>
      </c>
      <c r="E4598" s="2">
        <v>1541249.8213404375</v>
      </c>
      <c r="F4598" s="2">
        <v>1541249.8213404375</v>
      </c>
    </row>
    <row r="4599" spans="1:6">
      <c r="A4599">
        <v>4859</v>
      </c>
      <c r="B4599" s="38">
        <v>36441</v>
      </c>
      <c r="C4599" t="s">
        <v>6059</v>
      </c>
      <c r="D4599" s="2">
        <v>1002360.8799048752</v>
      </c>
      <c r="E4599" s="2">
        <v>15046.868751486327</v>
      </c>
      <c r="F4599" s="2">
        <v>15046.868751486327</v>
      </c>
    </row>
    <row r="4600" spans="1:6">
      <c r="A4600">
        <v>4860</v>
      </c>
      <c r="B4600" s="38">
        <v>40204</v>
      </c>
      <c r="C4600" t="s">
        <v>6061</v>
      </c>
      <c r="D4600" s="2">
        <v>778067.44290151226</v>
      </c>
      <c r="E4600" s="2">
        <v>0</v>
      </c>
      <c r="F4600" s="2">
        <v>1289.368905379649</v>
      </c>
    </row>
    <row r="4601" spans="1:6">
      <c r="A4601">
        <v>4862</v>
      </c>
      <c r="B4601" s="38">
        <v>12151</v>
      </c>
      <c r="C4601" t="s">
        <v>7022</v>
      </c>
      <c r="D4601" s="2">
        <v>12845493.333333332</v>
      </c>
      <c r="E4601" s="2">
        <v>191153174.6031746</v>
      </c>
      <c r="F4601" s="2">
        <v>191165599.55952379</v>
      </c>
    </row>
    <row r="4602" spans="1:6">
      <c r="A4602">
        <v>4863</v>
      </c>
      <c r="B4602" s="38">
        <v>19459</v>
      </c>
      <c r="C4602" t="s">
        <v>7023</v>
      </c>
      <c r="D4602" s="2">
        <v>5957942.6315789474</v>
      </c>
      <c r="E4602" s="2">
        <v>215500052.63157895</v>
      </c>
      <c r="F4602" s="2">
        <v>215500052.63157895</v>
      </c>
    </row>
    <row r="4603" spans="1:6">
      <c r="A4603">
        <v>4864</v>
      </c>
      <c r="B4603" s="38">
        <v>35965</v>
      </c>
      <c r="C4603" t="s">
        <v>6063</v>
      </c>
      <c r="D4603" s="2">
        <v>960456.7484662577</v>
      </c>
      <c r="E4603" s="2">
        <v>3401165.0047914111</v>
      </c>
      <c r="F4603" s="2">
        <v>3401165.0047914111</v>
      </c>
    </row>
    <row r="4604" spans="1:6">
      <c r="A4604">
        <v>4865</v>
      </c>
      <c r="B4604" s="38">
        <v>41558</v>
      </c>
      <c r="C4604" t="s">
        <v>6064</v>
      </c>
      <c r="D4604" s="2">
        <v>670336.67885555734</v>
      </c>
      <c r="E4604" s="2">
        <v>177342.20918362978</v>
      </c>
      <c r="F4604" s="2">
        <v>177342.20918362978</v>
      </c>
    </row>
    <row r="4605" spans="1:6">
      <c r="A4605">
        <v>4868</v>
      </c>
      <c r="B4605" s="38">
        <v>40178</v>
      </c>
      <c r="C4605" t="s">
        <v>6067</v>
      </c>
      <c r="D4605" s="2">
        <v>713807.05629569944</v>
      </c>
      <c r="E4605" s="2">
        <v>0</v>
      </c>
      <c r="F4605" s="2">
        <v>16520.172059143595</v>
      </c>
    </row>
    <row r="4606" spans="1:6">
      <c r="A4606">
        <v>4870</v>
      </c>
      <c r="B4606" s="38">
        <v>13033</v>
      </c>
      <c r="C4606" t="s">
        <v>6069</v>
      </c>
      <c r="D4606" s="2">
        <v>10706531.167883214</v>
      </c>
      <c r="E4606" s="2">
        <v>31328470.510948908</v>
      </c>
      <c r="F4606" s="2">
        <v>56292796.058394164</v>
      </c>
    </row>
    <row r="4607" spans="1:6">
      <c r="A4607">
        <v>4871</v>
      </c>
      <c r="B4607" s="38">
        <v>36355</v>
      </c>
      <c r="C4607" t="s">
        <v>6070</v>
      </c>
      <c r="D4607" s="2">
        <v>866897.42051589699</v>
      </c>
      <c r="E4607" s="2">
        <v>203054970.67454711</v>
      </c>
      <c r="F4607" s="2">
        <v>358751049.190162</v>
      </c>
    </row>
    <row r="4608" spans="1:6">
      <c r="A4608">
        <v>4872</v>
      </c>
      <c r="B4608" s="38">
        <v>25653</v>
      </c>
      <c r="C4608" t="s">
        <v>6072</v>
      </c>
      <c r="D4608" s="2">
        <v>3783031.4136125655</v>
      </c>
      <c r="E4608" s="2">
        <v>217556525.10026178</v>
      </c>
      <c r="F4608" s="2">
        <v>217556525.10026178</v>
      </c>
    </row>
    <row r="4609" spans="1:6">
      <c r="A4609">
        <v>4873</v>
      </c>
      <c r="B4609" s="38">
        <v>28347</v>
      </c>
      <c r="C4609" t="s">
        <v>6073</v>
      </c>
      <c r="D4609" s="2">
        <v>2361303.9215686275</v>
      </c>
      <c r="E4609" s="2">
        <v>59032598.039215684</v>
      </c>
      <c r="F4609" s="2">
        <v>78710130.71895425</v>
      </c>
    </row>
    <row r="4610" spans="1:6">
      <c r="A4610">
        <v>4874</v>
      </c>
      <c r="B4610" s="38">
        <v>24602</v>
      </c>
      <c r="C4610" t="s">
        <v>6074</v>
      </c>
      <c r="D4610" s="2">
        <v>4352765.0602409635</v>
      </c>
      <c r="E4610" s="2">
        <v>31194816.265060242</v>
      </c>
      <c r="F4610" s="2">
        <v>31194816.265060242</v>
      </c>
    </row>
    <row r="4611" spans="1:6">
      <c r="A4611">
        <v>4875</v>
      </c>
      <c r="B4611" s="38">
        <v>36830</v>
      </c>
      <c r="C4611" t="s">
        <v>6076</v>
      </c>
      <c r="D4611" s="2">
        <v>830527.58620689658</v>
      </c>
      <c r="E4611" s="2">
        <v>240297.93072988506</v>
      </c>
      <c r="F4611" s="2">
        <v>240297.93072988506</v>
      </c>
    </row>
    <row r="4612" spans="1:6">
      <c r="A4612">
        <v>4876</v>
      </c>
      <c r="B4612" s="38">
        <v>41761</v>
      </c>
      <c r="C4612" t="s">
        <v>6077</v>
      </c>
      <c r="D4612" s="2">
        <v>607447.66708701139</v>
      </c>
      <c r="E4612" s="2">
        <v>43085.25061370324</v>
      </c>
      <c r="F4612" s="2">
        <v>43085.25061370324</v>
      </c>
    </row>
    <row r="4613" spans="1:6">
      <c r="A4613">
        <v>4877</v>
      </c>
      <c r="B4613" s="38">
        <v>39374</v>
      </c>
      <c r="C4613" t="s">
        <v>6078</v>
      </c>
      <c r="D4613" s="2">
        <v>691655.81804954621</v>
      </c>
      <c r="E4613" s="2">
        <v>27223.57299843014</v>
      </c>
      <c r="F4613" s="2">
        <v>27223.57299843014</v>
      </c>
    </row>
    <row r="4614" spans="1:6">
      <c r="A4614">
        <v>4878</v>
      </c>
      <c r="B4614" s="38">
        <v>36343</v>
      </c>
      <c r="C4614" t="s">
        <v>6079</v>
      </c>
      <c r="D4614" s="2">
        <v>866897.42051589699</v>
      </c>
      <c r="E4614" s="2">
        <v>21715.780383923218</v>
      </c>
      <c r="F4614" s="2">
        <v>123306.04426514699</v>
      </c>
    </row>
    <row r="4615" spans="1:6">
      <c r="A4615">
        <v>4879</v>
      </c>
      <c r="B4615" s="38">
        <v>42146</v>
      </c>
      <c r="C4615" t="s">
        <v>6867</v>
      </c>
      <c r="D4615" s="2">
        <v>607690.3345177772</v>
      </c>
      <c r="E4615" s="2">
        <v>3343.3096570719713</v>
      </c>
      <c r="F4615" s="2">
        <v>3343.3096570719713</v>
      </c>
    </row>
    <row r="4616" spans="1:6">
      <c r="A4616">
        <v>4880</v>
      </c>
      <c r="B4616" s="38">
        <v>42433</v>
      </c>
      <c r="C4616" t="s">
        <v>6080</v>
      </c>
      <c r="D4616" s="2">
        <v>606855.86145499139</v>
      </c>
      <c r="E4616" s="2">
        <v>0</v>
      </c>
      <c r="F4616" s="2">
        <v>8033.7601792283276</v>
      </c>
    </row>
    <row r="4617" spans="1:6">
      <c r="A4617">
        <v>4885</v>
      </c>
      <c r="B4617" s="38">
        <v>23600</v>
      </c>
      <c r="C4617" t="s">
        <v>6085</v>
      </c>
      <c r="D4617" s="2">
        <v>4350892.9032258065</v>
      </c>
      <c r="E4617" s="2">
        <v>11948328.857419355</v>
      </c>
      <c r="F4617" s="2">
        <v>12319926.189161291</v>
      </c>
    </row>
    <row r="4618" spans="1:6">
      <c r="A4618">
        <v>4886</v>
      </c>
      <c r="B4618" s="38">
        <v>40753</v>
      </c>
      <c r="C4618" t="s">
        <v>6086</v>
      </c>
      <c r="D4618" s="2">
        <v>597009.94148422906</v>
      </c>
      <c r="E4618" s="2">
        <v>3954.1247731517956</v>
      </c>
      <c r="F4618" s="2">
        <v>3954.1247731517956</v>
      </c>
    </row>
    <row r="4619" spans="1:6">
      <c r="A4619">
        <v>4887</v>
      </c>
      <c r="B4619" s="38">
        <v>42369</v>
      </c>
      <c r="C4619" t="s">
        <v>6087</v>
      </c>
      <c r="D4619" s="2">
        <v>570247.03519712505</v>
      </c>
      <c r="E4619" s="2">
        <v>0</v>
      </c>
      <c r="F4619" s="2">
        <v>8616.8400211394146</v>
      </c>
    </row>
    <row r="4620" spans="1:6">
      <c r="A4620">
        <v>4888</v>
      </c>
      <c r="B4620" s="38">
        <v>11688</v>
      </c>
      <c r="C4620" t="s">
        <v>6089</v>
      </c>
      <c r="D4620" s="2">
        <v>9205203.6986301374</v>
      </c>
      <c r="E4620" s="2">
        <v>14847102.739726029</v>
      </c>
      <c r="F4620" s="2">
        <v>14847102.739726029</v>
      </c>
    </row>
    <row r="4621" spans="1:6">
      <c r="A4621">
        <v>4889</v>
      </c>
      <c r="B4621" s="38">
        <v>29350</v>
      </c>
      <c r="C4621" t="s">
        <v>7024</v>
      </c>
      <c r="D4621" s="2">
        <v>1619427.2616136922</v>
      </c>
      <c r="E4621" s="2">
        <v>117053972.06177263</v>
      </c>
      <c r="F4621" s="2">
        <v>175942236.12045234</v>
      </c>
    </row>
    <row r="4622" spans="1:6">
      <c r="A4622">
        <v>4890</v>
      </c>
      <c r="B4622" s="38">
        <v>30799</v>
      </c>
      <c r="C4622" t="s">
        <v>6091</v>
      </c>
      <c r="D4622" s="2">
        <v>1284860.8147429682</v>
      </c>
      <c r="E4622" s="2">
        <v>12311279.354704173</v>
      </c>
      <c r="F4622" s="2">
        <v>12311279.354704173</v>
      </c>
    </row>
    <row r="4623" spans="1:6">
      <c r="A4623">
        <v>4891</v>
      </c>
      <c r="B4623" s="38">
        <v>41894</v>
      </c>
      <c r="C4623" t="s">
        <v>6092</v>
      </c>
      <c r="D4623" s="2">
        <v>556520.57925228239</v>
      </c>
      <c r="E4623" s="2">
        <v>9219.0163592137178</v>
      </c>
      <c r="F4623" s="2">
        <v>9219.0163592137178</v>
      </c>
    </row>
    <row r="4624" spans="1:6">
      <c r="A4624">
        <v>4893</v>
      </c>
      <c r="B4624" s="38">
        <v>39717</v>
      </c>
      <c r="C4624" t="s">
        <v>6094</v>
      </c>
      <c r="D4624" s="2">
        <v>550438.10533725203</v>
      </c>
      <c r="E4624" s="2">
        <v>36831263.48208499</v>
      </c>
      <c r="F4624" s="2">
        <v>36849956.360142246</v>
      </c>
    </row>
    <row r="4625" spans="1:6">
      <c r="A4625">
        <v>4894</v>
      </c>
      <c r="B4625" s="38">
        <v>27348</v>
      </c>
      <c r="C4625" t="s">
        <v>6096</v>
      </c>
      <c r="D4625" s="2">
        <v>2338378.6407766994</v>
      </c>
      <c r="E4625" s="2">
        <v>147596402.03262138</v>
      </c>
      <c r="F4625" s="2">
        <v>147596402.03262138</v>
      </c>
    </row>
    <row r="4626" spans="1:6">
      <c r="A4626">
        <v>4895</v>
      </c>
      <c r="B4626" s="38">
        <v>38205</v>
      </c>
      <c r="C4626" t="s">
        <v>6097</v>
      </c>
      <c r="D4626" s="2">
        <v>635496.04221635894</v>
      </c>
      <c r="E4626" s="2">
        <v>38766379.590216361</v>
      </c>
      <c r="F4626" s="2">
        <v>70563753.249461755</v>
      </c>
    </row>
    <row r="4627" spans="1:6">
      <c r="A4627">
        <v>4896</v>
      </c>
      <c r="B4627" s="38">
        <v>28126</v>
      </c>
      <c r="C4627" t="s">
        <v>6098</v>
      </c>
      <c r="D4627" s="2">
        <v>2058572.6495726497</v>
      </c>
      <c r="E4627" s="2">
        <v>69991470.085470095</v>
      </c>
      <c r="F4627" s="2">
        <v>69991470.085470095</v>
      </c>
    </row>
    <row r="4628" spans="1:6">
      <c r="A4628">
        <v>4897</v>
      </c>
      <c r="B4628" s="38">
        <v>38485</v>
      </c>
      <c r="C4628" t="s">
        <v>6099</v>
      </c>
      <c r="D4628" s="2">
        <v>619477.88065843622</v>
      </c>
      <c r="E4628" s="2">
        <v>10057794.551095679</v>
      </c>
      <c r="F4628" s="2">
        <v>11630797.564778807</v>
      </c>
    </row>
    <row r="4629" spans="1:6">
      <c r="A4629">
        <v>4898</v>
      </c>
      <c r="B4629" s="38">
        <v>37897</v>
      </c>
      <c r="C4629" t="s">
        <v>6100</v>
      </c>
      <c r="D4629" s="2">
        <v>650954.05405405408</v>
      </c>
      <c r="E4629" s="2">
        <v>7553095.3998594591</v>
      </c>
      <c r="F4629" s="2">
        <v>12329341.882578379</v>
      </c>
    </row>
    <row r="4630" spans="1:6">
      <c r="A4630">
        <v>4899</v>
      </c>
      <c r="B4630" s="38">
        <v>40200</v>
      </c>
      <c r="C4630" t="s">
        <v>6101</v>
      </c>
      <c r="D4630" s="2">
        <v>555762.45921536593</v>
      </c>
      <c r="E4630" s="2">
        <v>4198463.037145745</v>
      </c>
      <c r="F4630" s="2">
        <v>4251436.0917083165</v>
      </c>
    </row>
    <row r="4631" spans="1:6">
      <c r="A4631">
        <v>4900</v>
      </c>
      <c r="B4631" s="38">
        <v>38884</v>
      </c>
      <c r="C4631" t="s">
        <v>6102</v>
      </c>
      <c r="D4631" s="2">
        <v>593526.36766880238</v>
      </c>
      <c r="E4631" s="2">
        <v>3705112.0912272059</v>
      </c>
      <c r="F4631" s="2">
        <v>3772021.5057072453</v>
      </c>
    </row>
    <row r="4632" spans="1:6">
      <c r="A4632">
        <v>4901</v>
      </c>
      <c r="B4632" s="38">
        <v>36455</v>
      </c>
      <c r="C4632" t="s">
        <v>6103</v>
      </c>
      <c r="D4632" s="2">
        <v>715972.05707491084</v>
      </c>
      <c r="E4632" s="2">
        <v>2932005.8098097504</v>
      </c>
      <c r="F4632" s="2">
        <v>2932005.8098097504</v>
      </c>
    </row>
    <row r="4633" spans="1:6">
      <c r="A4633">
        <v>4902</v>
      </c>
      <c r="B4633" s="38">
        <v>37288</v>
      </c>
      <c r="C4633" t="s">
        <v>6104</v>
      </c>
      <c r="D4633" s="2">
        <v>677314.39820022497</v>
      </c>
      <c r="E4633" s="2">
        <v>1694366.98928009</v>
      </c>
      <c r="F4633" s="2">
        <v>1694366.98928009</v>
      </c>
    </row>
    <row r="4634" spans="1:6">
      <c r="A4634">
        <v>4903</v>
      </c>
      <c r="B4634" s="38">
        <v>40732</v>
      </c>
      <c r="C4634" t="s">
        <v>6105</v>
      </c>
      <c r="D4634" s="2">
        <v>533044.59061091882</v>
      </c>
      <c r="E4634" s="2">
        <v>1206025.1132381973</v>
      </c>
      <c r="F4634" s="2">
        <v>1206025.1132381973</v>
      </c>
    </row>
    <row r="4635" spans="1:6">
      <c r="A4635">
        <v>4904</v>
      </c>
      <c r="B4635" s="38">
        <v>38016</v>
      </c>
      <c r="C4635" t="s">
        <v>6106</v>
      </c>
      <c r="D4635" s="2">
        <v>650251.07991360698</v>
      </c>
      <c r="E4635" s="2">
        <v>1466096.4003401729</v>
      </c>
      <c r="F4635" s="2">
        <v>2563912.697553996</v>
      </c>
    </row>
    <row r="4636" spans="1:6">
      <c r="A4636">
        <v>4905</v>
      </c>
      <c r="B4636" s="38">
        <v>36686</v>
      </c>
      <c r="C4636" t="s">
        <v>6107</v>
      </c>
      <c r="D4636" s="2">
        <v>698529.58236658934</v>
      </c>
      <c r="E4636" s="2">
        <v>1558158.2481960556</v>
      </c>
      <c r="F4636" s="2">
        <v>1631100.1042459398</v>
      </c>
    </row>
    <row r="4637" spans="1:6">
      <c r="A4637">
        <v>4906</v>
      </c>
      <c r="B4637" s="38">
        <v>37652</v>
      </c>
      <c r="C4637" t="s">
        <v>6108</v>
      </c>
      <c r="D4637" s="2">
        <v>662776.5547605945</v>
      </c>
      <c r="E4637" s="2">
        <v>1473504.7198403964</v>
      </c>
      <c r="F4637" s="2">
        <v>1473504.7198403964</v>
      </c>
    </row>
    <row r="4638" spans="1:6">
      <c r="A4638">
        <v>4907</v>
      </c>
      <c r="B4638" s="38">
        <v>36371</v>
      </c>
      <c r="C4638" t="s">
        <v>6109</v>
      </c>
      <c r="D4638" s="2">
        <v>722414.51709658082</v>
      </c>
      <c r="E4638" s="2">
        <v>1423649.2853809239</v>
      </c>
      <c r="F4638" s="2">
        <v>1484168.839136173</v>
      </c>
    </row>
    <row r="4639" spans="1:6">
      <c r="A4639">
        <v>4908</v>
      </c>
      <c r="B4639" s="38">
        <v>38219</v>
      </c>
      <c r="C4639" t="s">
        <v>6110</v>
      </c>
      <c r="D4639" s="2">
        <v>635496.04221635894</v>
      </c>
      <c r="E4639" s="2">
        <v>767616.94038522441</v>
      </c>
      <c r="F4639" s="2">
        <v>1714250.5738786282</v>
      </c>
    </row>
    <row r="4640" spans="1:6">
      <c r="A4640">
        <v>4909</v>
      </c>
      <c r="B4640" s="38">
        <v>41509</v>
      </c>
      <c r="C4640" t="s">
        <v>6111</v>
      </c>
      <c r="D4640" s="2">
        <v>514913.82222279237</v>
      </c>
      <c r="E4640" s="2">
        <v>353957.94036181417</v>
      </c>
      <c r="F4640" s="2">
        <v>419242.83405379753</v>
      </c>
    </row>
    <row r="4641" spans="1:6">
      <c r="A4641">
        <v>4910</v>
      </c>
      <c r="B4641" s="38">
        <v>35839</v>
      </c>
      <c r="C4641" t="s">
        <v>6112</v>
      </c>
      <c r="D4641" s="2">
        <v>743832.61272390361</v>
      </c>
      <c r="E4641" s="2">
        <v>496941.17957381101</v>
      </c>
      <c r="F4641" s="2">
        <v>546838.95890055597</v>
      </c>
    </row>
    <row r="4642" spans="1:6">
      <c r="A4642">
        <v>4911</v>
      </c>
      <c r="B4642" s="38">
        <v>37449</v>
      </c>
      <c r="C4642" t="s">
        <v>6113</v>
      </c>
      <c r="D4642" s="2">
        <v>668664.63076068857</v>
      </c>
      <c r="E4642" s="2">
        <v>411403.93805108278</v>
      </c>
      <c r="F4642" s="2">
        <v>412957.91465297062</v>
      </c>
    </row>
    <row r="4643" spans="1:6">
      <c r="A4643">
        <v>4912</v>
      </c>
      <c r="B4643" s="38">
        <v>20778</v>
      </c>
      <c r="C4643" t="s">
        <v>6115</v>
      </c>
      <c r="D4643" s="2">
        <v>4379145.4545454551</v>
      </c>
      <c r="E4643" s="2">
        <v>2379942.9384727273</v>
      </c>
      <c r="F4643" s="2">
        <v>2379942.9384727273</v>
      </c>
    </row>
    <row r="4644" spans="1:6">
      <c r="A4644">
        <v>4913</v>
      </c>
      <c r="B4644" s="38">
        <v>37862</v>
      </c>
      <c r="C4644" t="s">
        <v>6116</v>
      </c>
      <c r="D4644" s="2">
        <v>652364.57204767072</v>
      </c>
      <c r="E4644" s="2">
        <v>331783.48823943664</v>
      </c>
      <c r="F4644" s="2">
        <v>331783.48823943664</v>
      </c>
    </row>
    <row r="4645" spans="1:6">
      <c r="A4645">
        <v>4914</v>
      </c>
      <c r="B4645" s="38">
        <v>40480</v>
      </c>
      <c r="C4645" t="s">
        <v>6117</v>
      </c>
      <c r="D4645" s="2">
        <v>550619.31041419948</v>
      </c>
      <c r="E4645" s="2">
        <v>261325.02596119992</v>
      </c>
      <c r="F4645" s="2">
        <v>6210688.4870445468</v>
      </c>
    </row>
    <row r="4646" spans="1:6">
      <c r="A4646">
        <v>4915</v>
      </c>
      <c r="B4646" s="38">
        <v>38800</v>
      </c>
      <c r="C4646" t="s">
        <v>6118</v>
      </c>
      <c r="D4646" s="2">
        <v>602735.23523523519</v>
      </c>
      <c r="E4646" s="2">
        <v>185867.87543043043</v>
      </c>
      <c r="F4646" s="2">
        <v>726644.33942442434</v>
      </c>
    </row>
    <row r="4647" spans="1:6">
      <c r="A4647">
        <v>4916</v>
      </c>
      <c r="B4647" s="38">
        <v>41381</v>
      </c>
      <c r="C4647" t="s">
        <v>6120</v>
      </c>
      <c r="D4647" s="2">
        <v>517894.38827511168</v>
      </c>
      <c r="E4647" s="2">
        <v>157904.96319630501</v>
      </c>
      <c r="F4647" s="2">
        <v>157904.96319630501</v>
      </c>
    </row>
    <row r="4648" spans="1:6">
      <c r="A4648">
        <v>4917</v>
      </c>
      <c r="B4648" s="38">
        <v>41180</v>
      </c>
      <c r="C4648" t="s">
        <v>6121</v>
      </c>
      <c r="D4648" s="2">
        <v>520409.92709814303</v>
      </c>
      <c r="E4648" s="2">
        <v>139583.30982640974</v>
      </c>
      <c r="F4648" s="2">
        <v>327279.55823289696</v>
      </c>
    </row>
    <row r="4649" spans="1:6">
      <c r="A4649">
        <v>4918</v>
      </c>
      <c r="B4649" s="38">
        <v>40634</v>
      </c>
      <c r="C4649" t="s">
        <v>6122</v>
      </c>
      <c r="D4649" s="2">
        <v>535452.58908166084</v>
      </c>
      <c r="E4649" s="2">
        <v>107486.7527322526</v>
      </c>
      <c r="F4649" s="2">
        <v>729194.32848389994</v>
      </c>
    </row>
    <row r="4650" spans="1:6">
      <c r="A4650">
        <v>4919</v>
      </c>
      <c r="B4650" s="38">
        <v>33239</v>
      </c>
      <c r="C4650" t="s">
        <v>6123</v>
      </c>
      <c r="D4650" s="2">
        <v>894699.10846953944</v>
      </c>
      <c r="E4650" s="2">
        <v>98416.90193164935</v>
      </c>
      <c r="F4650" s="2">
        <v>98416.90193164935</v>
      </c>
    </row>
    <row r="4651" spans="1:6">
      <c r="A4651">
        <v>4920</v>
      </c>
      <c r="B4651" s="38">
        <v>39360</v>
      </c>
      <c r="C4651" t="s">
        <v>6124</v>
      </c>
      <c r="D4651" s="2">
        <v>576379.84837462183</v>
      </c>
      <c r="E4651" s="2">
        <v>60923.349973197532</v>
      </c>
      <c r="F4651" s="2">
        <v>61327.968626756512</v>
      </c>
    </row>
    <row r="4652" spans="1:6">
      <c r="A4652">
        <v>4921</v>
      </c>
      <c r="B4652" s="38">
        <v>39556</v>
      </c>
      <c r="C4652" t="s">
        <v>6125</v>
      </c>
      <c r="D4652" s="2">
        <v>560584.76047723007</v>
      </c>
      <c r="E4652" s="2">
        <v>35914.423264734221</v>
      </c>
      <c r="F4652" s="2">
        <v>35914.423264734221</v>
      </c>
    </row>
    <row r="4653" spans="1:6">
      <c r="A4653">
        <v>4922</v>
      </c>
      <c r="B4653" s="38">
        <v>37813</v>
      </c>
      <c r="C4653" t="s">
        <v>6126</v>
      </c>
      <c r="D4653" s="2">
        <v>654847.74333877105</v>
      </c>
      <c r="E4653" s="2">
        <v>25931.970636215334</v>
      </c>
      <c r="F4653" s="2">
        <v>25931.970636215334</v>
      </c>
    </row>
    <row r="4654" spans="1:6">
      <c r="A4654">
        <v>4923</v>
      </c>
      <c r="B4654" s="38">
        <v>39926</v>
      </c>
      <c r="C4654" t="s">
        <v>6989</v>
      </c>
      <c r="D4654" s="2">
        <v>564746.29525417381</v>
      </c>
      <c r="E4654" s="2">
        <v>17431.459149315328</v>
      </c>
      <c r="F4654" s="2">
        <v>50593551.361395612</v>
      </c>
    </row>
    <row r="4655" spans="1:6">
      <c r="A4655">
        <v>4924</v>
      </c>
      <c r="B4655" s="38">
        <v>37631</v>
      </c>
      <c r="C4655" t="s">
        <v>6128</v>
      </c>
      <c r="D4655" s="2">
        <v>662776.5547605945</v>
      </c>
      <c r="E4655" s="2">
        <v>17409.814540451298</v>
      </c>
      <c r="F4655" s="2">
        <v>17409.814540451298</v>
      </c>
    </row>
    <row r="4656" spans="1:6">
      <c r="A4656">
        <v>4925</v>
      </c>
      <c r="B4656" s="38">
        <v>40312</v>
      </c>
      <c r="C4656" t="s">
        <v>6129</v>
      </c>
      <c r="D4656" s="2">
        <v>551964.45104455994</v>
      </c>
      <c r="E4656" s="2">
        <v>13503.258330354114</v>
      </c>
      <c r="F4656" s="2">
        <v>13503.258330354114</v>
      </c>
    </row>
    <row r="4657" spans="1:6">
      <c r="A4657">
        <v>4926</v>
      </c>
      <c r="B4657" s="38">
        <v>39871</v>
      </c>
      <c r="C4657" t="s">
        <v>6130</v>
      </c>
      <c r="D4657" s="2">
        <v>567532.85923663829</v>
      </c>
      <c r="E4657" s="2">
        <v>7763.8495143572118</v>
      </c>
      <c r="F4657" s="2">
        <v>87537.403274377561</v>
      </c>
    </row>
    <row r="4658" spans="1:6">
      <c r="A4658">
        <v>4927</v>
      </c>
      <c r="B4658" s="38">
        <v>38646</v>
      </c>
      <c r="C4658" t="s">
        <v>6131</v>
      </c>
      <c r="D4658" s="2">
        <v>604550.70281124499</v>
      </c>
      <c r="E4658" s="2">
        <v>4998.4252108433739</v>
      </c>
      <c r="F4658" s="2">
        <v>4998.4252108433739</v>
      </c>
    </row>
    <row r="4659" spans="1:6">
      <c r="A4659">
        <v>4928</v>
      </c>
      <c r="B4659" s="38">
        <v>41892</v>
      </c>
      <c r="C4659" t="s">
        <v>6132</v>
      </c>
      <c r="D4659" s="2">
        <v>505927.79932025669</v>
      </c>
      <c r="E4659" s="2">
        <v>1843.6009007230152</v>
      </c>
      <c r="F4659" s="2">
        <v>1843.6009007230152</v>
      </c>
    </row>
    <row r="4660" spans="1:6">
      <c r="A4660">
        <v>4929</v>
      </c>
      <c r="B4660" s="38">
        <v>41453</v>
      </c>
      <c r="C4660" t="s">
        <v>6133</v>
      </c>
      <c r="D4660" s="2">
        <v>515736.3471289571</v>
      </c>
      <c r="E4660" s="2">
        <v>1833.9584503905714</v>
      </c>
      <c r="F4660" s="2">
        <v>1833.9584503905714</v>
      </c>
    </row>
    <row r="4661" spans="1:6">
      <c r="A4661">
        <v>4930</v>
      </c>
      <c r="B4661" s="38">
        <v>39082</v>
      </c>
      <c r="C4661" t="s">
        <v>6134</v>
      </c>
      <c r="D4661" s="2">
        <v>596761.64519326075</v>
      </c>
      <c r="E4661" s="2">
        <v>0</v>
      </c>
      <c r="F4661" s="2">
        <v>3580569.8711595642</v>
      </c>
    </row>
    <row r="4662" spans="1:6">
      <c r="A4662">
        <v>4931</v>
      </c>
      <c r="B4662" s="38">
        <v>41282</v>
      </c>
      <c r="C4662" t="s">
        <v>6135</v>
      </c>
      <c r="D4662" s="2">
        <v>522956.83515719994</v>
      </c>
      <c r="E4662" s="2">
        <v>0</v>
      </c>
      <c r="F4662" s="2">
        <v>2239757.1865033871</v>
      </c>
    </row>
    <row r="4663" spans="1:6">
      <c r="A4663">
        <v>4932</v>
      </c>
      <c r="B4663" s="38">
        <v>37197</v>
      </c>
      <c r="C4663" t="s">
        <v>6136</v>
      </c>
      <c r="D4663" s="2">
        <v>678841.60090191662</v>
      </c>
      <c r="E4663" s="2">
        <v>0</v>
      </c>
      <c r="F4663" s="2">
        <v>10712.120462232244</v>
      </c>
    </row>
    <row r="4664" spans="1:6">
      <c r="A4664">
        <v>4955</v>
      </c>
      <c r="B4664" s="38">
        <v>40081</v>
      </c>
      <c r="C4664" t="s">
        <v>6162</v>
      </c>
      <c r="D4664" s="2">
        <v>501849.10797382961</v>
      </c>
      <c r="E4664" s="2">
        <v>120353241.18243822</v>
      </c>
      <c r="F4664" s="2">
        <v>216556849.77011517</v>
      </c>
    </row>
    <row r="4665" spans="1:6">
      <c r="A4665">
        <v>4956</v>
      </c>
      <c r="B4665" s="38">
        <v>33239</v>
      </c>
      <c r="C4665" t="s">
        <v>6163</v>
      </c>
      <c r="D4665" s="2">
        <v>805229.19762258558</v>
      </c>
      <c r="E4665" s="2">
        <v>4853372.2580163451</v>
      </c>
      <c r="F4665" s="2">
        <v>4853372.2580163451</v>
      </c>
    </row>
    <row r="4666" spans="1:6">
      <c r="A4666">
        <v>4957</v>
      </c>
      <c r="B4666" s="38">
        <v>38807</v>
      </c>
      <c r="C4666" t="s">
        <v>6164</v>
      </c>
      <c r="D4666" s="2">
        <v>542461.71171171172</v>
      </c>
      <c r="E4666" s="2">
        <v>2502246.8907857859</v>
      </c>
      <c r="F4666" s="2">
        <v>5116011.8547947947</v>
      </c>
    </row>
    <row r="4667" spans="1:6">
      <c r="A4667">
        <v>4958</v>
      </c>
      <c r="B4667" s="38">
        <v>35664</v>
      </c>
      <c r="C4667" t="s">
        <v>6165</v>
      </c>
      <c r="D4667" s="2">
        <v>674028.91791044781</v>
      </c>
      <c r="E4667" s="2">
        <v>615491.75315298513</v>
      </c>
      <c r="F4667" s="2">
        <v>674551.66478233831</v>
      </c>
    </row>
    <row r="4668" spans="1:6">
      <c r="A4668">
        <v>4959</v>
      </c>
      <c r="B4668" s="38">
        <v>38940</v>
      </c>
      <c r="C4668" t="s">
        <v>6166</v>
      </c>
      <c r="D4668" s="2">
        <v>531553.94801373221</v>
      </c>
      <c r="E4668" s="2">
        <v>448180.30188327609</v>
      </c>
      <c r="F4668" s="2">
        <v>1532936.6183668466</v>
      </c>
    </row>
    <row r="4669" spans="1:6">
      <c r="A4669">
        <v>4960</v>
      </c>
      <c r="B4669" s="38">
        <v>42328</v>
      </c>
      <c r="C4669" t="s">
        <v>6167</v>
      </c>
      <c r="D4669" s="2">
        <v>456668.39417534636</v>
      </c>
      <c r="E4669" s="2">
        <v>41871.417652610646</v>
      </c>
      <c r="F4669" s="2">
        <v>43132.837239188324</v>
      </c>
    </row>
    <row r="4670" spans="1:6">
      <c r="A4670">
        <v>4961</v>
      </c>
      <c r="B4670" s="38">
        <v>39577</v>
      </c>
      <c r="C4670" t="s">
        <v>6168</v>
      </c>
      <c r="D4670" s="2">
        <v>500313.20395878726</v>
      </c>
      <c r="E4670" s="2">
        <v>15347.385483215776</v>
      </c>
      <c r="F4670" s="2">
        <v>25152.412473688099</v>
      </c>
    </row>
    <row r="4671" spans="1:6">
      <c r="A4671">
        <v>4962</v>
      </c>
      <c r="B4671" s="38">
        <v>41831</v>
      </c>
      <c r="C4671" t="s">
        <v>6169</v>
      </c>
      <c r="D4671" s="2">
        <v>454916.47429171042</v>
      </c>
      <c r="E4671" s="2">
        <v>13633.341271773348</v>
      </c>
      <c r="F4671" s="2">
        <v>13633.341271773348</v>
      </c>
    </row>
    <row r="4672" spans="1:6">
      <c r="A4672">
        <v>4965</v>
      </c>
      <c r="B4672" s="38">
        <v>12122</v>
      </c>
      <c r="C4672" t="s">
        <v>6172</v>
      </c>
      <c r="D4672" s="2">
        <v>8391624.3650793657</v>
      </c>
      <c r="E4672" s="2">
        <v>27487826.507936507</v>
      </c>
      <c r="F4672" s="2">
        <v>43602039.126984127</v>
      </c>
    </row>
    <row r="4673" spans="1:6">
      <c r="A4673">
        <v>4966</v>
      </c>
      <c r="B4673" s="38">
        <v>33088</v>
      </c>
      <c r="C4673" t="s">
        <v>6173</v>
      </c>
      <c r="D4673" s="2">
        <v>786981.68693009124</v>
      </c>
      <c r="E4673" s="2">
        <v>5377098.1306990888</v>
      </c>
      <c r="F4673" s="2">
        <v>5377098.1306990888</v>
      </c>
    </row>
    <row r="4674" spans="1:6">
      <c r="A4674">
        <v>4967</v>
      </c>
      <c r="B4674" s="38">
        <v>38373</v>
      </c>
      <c r="C4674" t="s">
        <v>6174</v>
      </c>
      <c r="D4674" s="2">
        <v>536772.54850550613</v>
      </c>
      <c r="E4674" s="2">
        <v>15918.779297325646</v>
      </c>
      <c r="F4674" s="2">
        <v>15918.779297325646</v>
      </c>
    </row>
    <row r="4675" spans="1:6">
      <c r="A4675">
        <v>4968</v>
      </c>
      <c r="B4675" s="38">
        <v>41754</v>
      </c>
      <c r="C4675" t="s">
        <v>6175</v>
      </c>
      <c r="D4675" s="2">
        <v>426698.4713504758</v>
      </c>
      <c r="E4675" s="2">
        <v>262504.89957481273</v>
      </c>
      <c r="F4675" s="2">
        <v>442108.38185867586</v>
      </c>
    </row>
    <row r="4676" spans="1:6">
      <c r="A4676">
        <v>4969</v>
      </c>
      <c r="B4676" s="38">
        <v>38149</v>
      </c>
      <c r="C4676" t="s">
        <v>6176</v>
      </c>
      <c r="D4676" s="2">
        <v>507860.8328940433</v>
      </c>
      <c r="E4676" s="2">
        <v>56551517.530142337</v>
      </c>
      <c r="F4676" s="2">
        <v>58559798.598782301</v>
      </c>
    </row>
    <row r="4677" spans="1:6">
      <c r="A4677">
        <v>4970</v>
      </c>
      <c r="B4677" s="38">
        <v>27524</v>
      </c>
      <c r="C4677" t="s">
        <v>6177</v>
      </c>
      <c r="D4677" s="2">
        <v>1810924.8120300751</v>
      </c>
      <c r="E4677" s="2">
        <v>15518249.336240601</v>
      </c>
      <c r="F4677" s="2">
        <v>22767616.779022556</v>
      </c>
    </row>
    <row r="4678" spans="1:6">
      <c r="A4678">
        <v>4971</v>
      </c>
      <c r="B4678" s="38">
        <v>38931</v>
      </c>
      <c r="C4678" t="s">
        <v>6178</v>
      </c>
      <c r="D4678" s="2">
        <v>472492.39823442866</v>
      </c>
      <c r="E4678" s="2">
        <v>1999461.4376115743</v>
      </c>
      <c r="F4678" s="2">
        <v>3304138.1596223637</v>
      </c>
    </row>
    <row r="4679" spans="1:6">
      <c r="A4679">
        <v>4972</v>
      </c>
      <c r="B4679" s="38">
        <v>37372</v>
      </c>
      <c r="C4679" t="s">
        <v>6179</v>
      </c>
      <c r="D4679" s="2">
        <v>535824.24916573975</v>
      </c>
      <c r="E4679" s="2">
        <v>1732447.0558120133</v>
      </c>
      <c r="F4679" s="2">
        <v>2144055.1879755282</v>
      </c>
    </row>
    <row r="4680" spans="1:6">
      <c r="A4680">
        <v>4973</v>
      </c>
      <c r="B4680" s="38">
        <v>39745</v>
      </c>
      <c r="C4680" t="s">
        <v>6180</v>
      </c>
      <c r="D4680" s="2">
        <v>444844.00179154368</v>
      </c>
      <c r="E4680" s="2">
        <v>729030.36811606237</v>
      </c>
      <c r="F4680" s="2">
        <v>729030.36811606237</v>
      </c>
    </row>
    <row r="4681" spans="1:6">
      <c r="A4681">
        <v>4974</v>
      </c>
      <c r="B4681" s="38">
        <v>38266</v>
      </c>
      <c r="C4681" t="s">
        <v>6181</v>
      </c>
      <c r="D4681" s="2">
        <v>504668.41278156103</v>
      </c>
      <c r="E4681" s="2">
        <v>746926.91431115766</v>
      </c>
      <c r="F4681" s="2">
        <v>1466079.4025248822</v>
      </c>
    </row>
    <row r="4682" spans="1:6">
      <c r="A4682">
        <v>4975</v>
      </c>
      <c r="B4682" s="38">
        <v>40466</v>
      </c>
      <c r="C4682" t="s">
        <v>6182</v>
      </c>
      <c r="D4682" s="2">
        <v>440495.44833135966</v>
      </c>
      <c r="E4682" s="2">
        <v>477483.8511277439</v>
      </c>
      <c r="F4682" s="2">
        <v>477483.8511277439</v>
      </c>
    </row>
    <row r="4683" spans="1:6">
      <c r="A4683">
        <v>4976</v>
      </c>
      <c r="B4683" s="38">
        <v>30317</v>
      </c>
      <c r="C4683" t="s">
        <v>6183</v>
      </c>
      <c r="D4683" s="2">
        <v>985083.84458077722</v>
      </c>
      <c r="E4683" s="2">
        <v>311254.47966257675</v>
      </c>
      <c r="F4683" s="2">
        <v>311254.47966257675</v>
      </c>
    </row>
    <row r="4684" spans="1:6">
      <c r="A4684">
        <v>4977</v>
      </c>
      <c r="B4684" s="38">
        <v>29357</v>
      </c>
      <c r="C4684" t="s">
        <v>6184</v>
      </c>
      <c r="D4684" s="2">
        <v>1177765.2811735943</v>
      </c>
      <c r="E4684" s="2">
        <v>262447.32643031789</v>
      </c>
      <c r="F4684" s="2">
        <v>262447.32643031789</v>
      </c>
    </row>
    <row r="4685" spans="1:6">
      <c r="A4685">
        <v>4978</v>
      </c>
      <c r="B4685" s="38">
        <v>37099</v>
      </c>
      <c r="C4685" t="s">
        <v>6185</v>
      </c>
      <c r="D4685" s="2">
        <v>542767.32394366199</v>
      </c>
      <c r="E4685" s="2">
        <v>60317.732709859163</v>
      </c>
      <c r="F4685" s="2">
        <v>60317.732709859163</v>
      </c>
    </row>
    <row r="4686" spans="1:6">
      <c r="A4686">
        <v>4979</v>
      </c>
      <c r="B4686" s="38">
        <v>38331</v>
      </c>
      <c r="C4686" t="s">
        <v>6186</v>
      </c>
      <c r="D4686" s="2">
        <v>506259.59012086177</v>
      </c>
      <c r="E4686" s="2">
        <v>39773.019048870206</v>
      </c>
      <c r="F4686" s="2">
        <v>39773.019048870206</v>
      </c>
    </row>
    <row r="4687" spans="1:6">
      <c r="A4687">
        <v>4980</v>
      </c>
      <c r="B4687" s="38">
        <v>38638</v>
      </c>
      <c r="C4687" t="s">
        <v>6188</v>
      </c>
      <c r="D4687" s="2">
        <v>483640.56224899599</v>
      </c>
      <c r="E4687" s="2">
        <v>511.44989457831326</v>
      </c>
      <c r="F4687" s="2">
        <v>511.44989457831326</v>
      </c>
    </row>
    <row r="4688" spans="1:6">
      <c r="A4688">
        <v>4986</v>
      </c>
      <c r="B4688" s="38">
        <v>10625</v>
      </c>
      <c r="C4688" t="s">
        <v>6195</v>
      </c>
      <c r="D4688" s="2">
        <v>5338203.9181286544</v>
      </c>
      <c r="E4688" s="2">
        <v>39437918.128654964</v>
      </c>
      <c r="F4688" s="2">
        <v>61382302.573099412</v>
      </c>
    </row>
    <row r="4689" spans="1:6">
      <c r="A4689">
        <v>4987</v>
      </c>
      <c r="B4689" s="38">
        <v>30421</v>
      </c>
      <c r="C4689" t="s">
        <v>6196</v>
      </c>
      <c r="D4689" s="2">
        <v>916023.07302231248</v>
      </c>
      <c r="E4689" s="2">
        <v>5862547.6673427997</v>
      </c>
      <c r="F4689" s="2">
        <v>71816208.924949303</v>
      </c>
    </row>
    <row r="4690" spans="1:6">
      <c r="A4690">
        <v>4988</v>
      </c>
      <c r="B4690" s="38">
        <v>36301</v>
      </c>
      <c r="C4690" t="s">
        <v>6197</v>
      </c>
      <c r="D4690" s="2">
        <v>543440.88447653432</v>
      </c>
      <c r="E4690" s="2">
        <v>894390.66014440451</v>
      </c>
      <c r="F4690" s="2">
        <v>894390.66014440451</v>
      </c>
    </row>
    <row r="4691" spans="1:6">
      <c r="A4691">
        <v>4989</v>
      </c>
      <c r="B4691" s="38">
        <v>29221</v>
      </c>
      <c r="C4691" t="s">
        <v>6198</v>
      </c>
      <c r="D4691" s="2">
        <v>1083528.9203084833</v>
      </c>
      <c r="E4691" s="2">
        <v>30957969.151670955</v>
      </c>
      <c r="F4691" s="2">
        <v>30957969.151670955</v>
      </c>
    </row>
    <row r="4692" spans="1:6">
      <c r="A4692">
        <v>4990</v>
      </c>
      <c r="B4692" s="38">
        <v>31778</v>
      </c>
      <c r="C4692" t="s">
        <v>6199</v>
      </c>
      <c r="D4692" s="2">
        <v>758080.48561151081</v>
      </c>
      <c r="E4692" s="2">
        <v>8663776.9784172662</v>
      </c>
      <c r="F4692" s="2">
        <v>8663776.9784172662</v>
      </c>
    </row>
    <row r="4693" spans="1:6">
      <c r="A4693">
        <v>4991</v>
      </c>
      <c r="B4693" s="38">
        <v>38541</v>
      </c>
      <c r="C4693" t="s">
        <v>6200</v>
      </c>
      <c r="D4693" s="2">
        <v>431415.30194472877</v>
      </c>
      <c r="E4693" s="2">
        <v>1887323.6149539407</v>
      </c>
      <c r="F4693" s="2">
        <v>2185400.7732190378</v>
      </c>
    </row>
    <row r="4694" spans="1:6">
      <c r="A4694">
        <v>4992</v>
      </c>
      <c r="B4694" s="38">
        <v>40422</v>
      </c>
      <c r="C4694" t="s">
        <v>6201</v>
      </c>
      <c r="D4694" s="2">
        <v>385913.45867725089</v>
      </c>
      <c r="E4694" s="2">
        <v>271874.92902824131</v>
      </c>
      <c r="F4694" s="2">
        <v>342791.48880465486</v>
      </c>
    </row>
    <row r="4695" spans="1:6">
      <c r="A4695">
        <v>4993</v>
      </c>
      <c r="B4695" s="38">
        <v>39008</v>
      </c>
      <c r="C4695" t="s">
        <v>6203</v>
      </c>
      <c r="D4695" s="2">
        <v>417733.1516352825</v>
      </c>
      <c r="E4695" s="2">
        <v>101078.29393954411</v>
      </c>
      <c r="F4695" s="2">
        <v>101078.29393954411</v>
      </c>
    </row>
    <row r="4696" spans="1:6">
      <c r="A4696">
        <v>4994</v>
      </c>
      <c r="B4696" s="38">
        <v>37575</v>
      </c>
      <c r="C4696" t="s">
        <v>6204</v>
      </c>
      <c r="D4696" s="2">
        <v>464967.18146718148</v>
      </c>
      <c r="E4696" s="2">
        <v>12113.059316050745</v>
      </c>
      <c r="F4696" s="2">
        <v>12113.059316050745</v>
      </c>
    </row>
    <row r="4697" spans="1:6">
      <c r="A4697">
        <v>4998</v>
      </c>
      <c r="B4697" s="38">
        <v>28780</v>
      </c>
      <c r="C4697" t="s">
        <v>7025</v>
      </c>
      <c r="D4697" s="2">
        <v>1166575.6333830105</v>
      </c>
      <c r="E4697" s="2">
        <v>168704783.90461999</v>
      </c>
      <c r="F4697" s="2">
        <v>251262444.11326382</v>
      </c>
    </row>
    <row r="4698" spans="1:6">
      <c r="A4698">
        <v>4999</v>
      </c>
      <c r="B4698" s="38">
        <v>12420</v>
      </c>
      <c r="C4698" t="s">
        <v>6210</v>
      </c>
      <c r="D4698" s="2">
        <v>5930092.8030303037</v>
      </c>
      <c r="E4698" s="2">
        <v>45616098.484848492</v>
      </c>
      <c r="F4698" s="2">
        <v>45616098.484848492</v>
      </c>
    </row>
    <row r="4699" spans="1:6">
      <c r="A4699">
        <v>5000</v>
      </c>
      <c r="B4699" s="38">
        <v>40354</v>
      </c>
      <c r="C4699" t="s">
        <v>6211</v>
      </c>
      <c r="D4699" s="2">
        <v>356917.48216456769</v>
      </c>
      <c r="E4699" s="2">
        <v>121824.8872250132</v>
      </c>
      <c r="F4699" s="2">
        <v>1517625.2892482737</v>
      </c>
    </row>
    <row r="4700" spans="1:6">
      <c r="A4700">
        <v>5001</v>
      </c>
      <c r="B4700" s="38">
        <v>36488</v>
      </c>
      <c r="C4700" t="s">
        <v>6212</v>
      </c>
      <c r="D4700" s="2">
        <v>446501.10516934044</v>
      </c>
      <c r="E4700" s="2">
        <v>1932330.8469637551</v>
      </c>
      <c r="F4700" s="2">
        <v>2559035.2186809266</v>
      </c>
    </row>
    <row r="4701" spans="1:6">
      <c r="A4701">
        <v>5002</v>
      </c>
      <c r="B4701" s="38">
        <v>37939</v>
      </c>
      <c r="C4701" t="s">
        <v>6213</v>
      </c>
      <c r="D4701" s="2">
        <v>391630.89430894313</v>
      </c>
      <c r="E4701" s="2">
        <v>10076611.998552846</v>
      </c>
      <c r="F4701" s="2">
        <v>10193530.791176153</v>
      </c>
    </row>
    <row r="4702" spans="1:6">
      <c r="A4702">
        <v>5003</v>
      </c>
      <c r="B4702" s="38">
        <v>36595</v>
      </c>
      <c r="C4702" t="s">
        <v>6214</v>
      </c>
      <c r="D4702" s="2">
        <v>422055.49065420567</v>
      </c>
      <c r="E4702" s="2">
        <v>3710889.1371378507</v>
      </c>
      <c r="F4702" s="2">
        <v>3731695.0659754677</v>
      </c>
    </row>
    <row r="4703" spans="1:6">
      <c r="A4703">
        <v>5004</v>
      </c>
      <c r="B4703" s="38">
        <v>37911</v>
      </c>
      <c r="C4703" t="s">
        <v>6215</v>
      </c>
      <c r="D4703" s="2">
        <v>390572.43243243243</v>
      </c>
      <c r="E4703" s="2">
        <v>3292088.1642810809</v>
      </c>
      <c r="F4703" s="2">
        <v>4649443.2368054055</v>
      </c>
    </row>
    <row r="4704" spans="1:6">
      <c r="A4704">
        <v>5005</v>
      </c>
      <c r="B4704" s="38">
        <v>35328</v>
      </c>
      <c r="C4704" t="s">
        <v>6216</v>
      </c>
      <c r="D4704" s="2">
        <v>457895.43726235745</v>
      </c>
      <c r="E4704" s="2">
        <v>2522197.9633460077</v>
      </c>
      <c r="F4704" s="2">
        <v>3855455.1606590622</v>
      </c>
    </row>
    <row r="4705" spans="1:6">
      <c r="A4705">
        <v>5006</v>
      </c>
      <c r="B4705" s="38">
        <v>39792</v>
      </c>
      <c r="C4705" t="s">
        <v>6217</v>
      </c>
      <c r="D4705" s="2">
        <v>343702.55151549744</v>
      </c>
      <c r="E4705" s="2">
        <v>991805.26778069523</v>
      </c>
      <c r="F4705" s="2">
        <v>1622328.7442110472</v>
      </c>
    </row>
    <row r="4706" spans="1:6">
      <c r="A4706">
        <v>5007</v>
      </c>
      <c r="B4706" s="38">
        <v>36049</v>
      </c>
      <c r="C4706" t="s">
        <v>6218</v>
      </c>
      <c r="D4706" s="2">
        <v>441661.98044009786</v>
      </c>
      <c r="E4706" s="2">
        <v>550038.46940709045</v>
      </c>
      <c r="F4706" s="2">
        <v>550038.46940709045</v>
      </c>
    </row>
    <row r="4707" spans="1:6">
      <c r="A4707">
        <v>5008</v>
      </c>
      <c r="B4707" s="38">
        <v>38954</v>
      </c>
      <c r="C4707" t="s">
        <v>6219</v>
      </c>
      <c r="D4707" s="2">
        <v>354369.29867582145</v>
      </c>
      <c r="E4707" s="2">
        <v>302304.1800833742</v>
      </c>
      <c r="F4707" s="2">
        <v>472383.72498283471</v>
      </c>
    </row>
    <row r="4708" spans="1:6">
      <c r="A4708">
        <v>5009</v>
      </c>
      <c r="B4708" s="38">
        <v>38548</v>
      </c>
      <c r="C4708" t="s">
        <v>6220</v>
      </c>
      <c r="D4708" s="2">
        <v>369784.54452405323</v>
      </c>
      <c r="E4708" s="2">
        <v>107562.9283111566</v>
      </c>
      <c r="F4708" s="2">
        <v>107562.9283111566</v>
      </c>
    </row>
    <row r="4709" spans="1:6">
      <c r="A4709">
        <v>5010</v>
      </c>
      <c r="B4709" s="38">
        <v>39248</v>
      </c>
      <c r="C4709" t="s">
        <v>6221</v>
      </c>
      <c r="D4709" s="2">
        <v>346797.24696667178</v>
      </c>
      <c r="E4709" s="2">
        <v>81852.242219897103</v>
      </c>
      <c r="F4709" s="2">
        <v>81852.242219897103</v>
      </c>
    </row>
    <row r="4710" spans="1:6">
      <c r="A4710">
        <v>5011</v>
      </c>
      <c r="B4710" s="38">
        <v>40613</v>
      </c>
      <c r="C4710" t="s">
        <v>6222</v>
      </c>
      <c r="D4710" s="2">
        <v>323340.35897917813</v>
      </c>
      <c r="E4710" s="2">
        <v>42546.202235676858</v>
      </c>
      <c r="F4710" s="2">
        <v>42546.202235676858</v>
      </c>
    </row>
    <row r="4711" spans="1:6">
      <c r="A4711">
        <v>5012</v>
      </c>
      <c r="B4711" s="38">
        <v>38819</v>
      </c>
      <c r="C4711" t="s">
        <v>6223</v>
      </c>
      <c r="D4711" s="2">
        <v>358590.07444168738</v>
      </c>
      <c r="E4711" s="2">
        <v>39817.841866004965</v>
      </c>
      <c r="F4711" s="2">
        <v>39817.841866004965</v>
      </c>
    </row>
    <row r="4712" spans="1:6">
      <c r="A4712">
        <v>5013</v>
      </c>
      <c r="B4712" s="38">
        <v>41222</v>
      </c>
      <c r="C4712" t="s">
        <v>6224</v>
      </c>
      <c r="D4712" s="2">
        <v>313854.51370639517</v>
      </c>
      <c r="E4712" s="2">
        <v>18037.218902706532</v>
      </c>
      <c r="F4712" s="2">
        <v>18037.218902706532</v>
      </c>
    </row>
    <row r="4713" spans="1:6">
      <c r="A4713">
        <v>5014</v>
      </c>
      <c r="B4713" s="38">
        <v>37456</v>
      </c>
      <c r="C4713" t="s">
        <v>6225</v>
      </c>
      <c r="D4713" s="2">
        <v>401198.77845641319</v>
      </c>
      <c r="E4713" s="2">
        <v>22590.165885619102</v>
      </c>
      <c r="F4713" s="2">
        <v>2764115.1520044422</v>
      </c>
    </row>
    <row r="4714" spans="1:6">
      <c r="A4714">
        <v>5015</v>
      </c>
      <c r="B4714" s="38">
        <v>36014</v>
      </c>
      <c r="C4714" t="s">
        <v>6226</v>
      </c>
      <c r="D4714" s="2">
        <v>442202.57037943695</v>
      </c>
      <c r="E4714" s="2">
        <v>16031.317184822521</v>
      </c>
      <c r="F4714" s="2">
        <v>16031.317184822521</v>
      </c>
    </row>
    <row r="4715" spans="1:6">
      <c r="A4715">
        <v>5016</v>
      </c>
      <c r="B4715" s="38">
        <v>38478</v>
      </c>
      <c r="C4715" t="s">
        <v>6227</v>
      </c>
      <c r="D4715" s="2">
        <v>371686.72839506174</v>
      </c>
      <c r="E4715" s="2">
        <v>13026.380874485598</v>
      </c>
      <c r="F4715" s="2">
        <v>13026.380874485598</v>
      </c>
    </row>
    <row r="4716" spans="1:6">
      <c r="A4716">
        <v>5017</v>
      </c>
      <c r="B4716" s="38">
        <v>41726</v>
      </c>
      <c r="C4716" t="s">
        <v>6228</v>
      </c>
      <c r="D4716" s="2">
        <v>305789.42245432572</v>
      </c>
      <c r="E4716" s="2">
        <v>3563.4660696677429</v>
      </c>
      <c r="F4716" s="2">
        <v>3563.4660696677429</v>
      </c>
    </row>
    <row r="4717" spans="1:6">
      <c r="A4717">
        <v>5018</v>
      </c>
      <c r="B4717" s="38">
        <v>42300</v>
      </c>
      <c r="C4717" t="s">
        <v>6229</v>
      </c>
      <c r="D4717" s="2">
        <v>303803.00877067586</v>
      </c>
      <c r="E4717" s="2">
        <v>1732.6898266887547</v>
      </c>
      <c r="F4717" s="2">
        <v>1732.6898266887547</v>
      </c>
    </row>
    <row r="4718" spans="1:6">
      <c r="A4718">
        <v>5019</v>
      </c>
      <c r="B4718" s="38">
        <v>41943</v>
      </c>
      <c r="C4718" t="s">
        <v>6230</v>
      </c>
      <c r="D4718" s="2">
        <v>304321.2190386341</v>
      </c>
      <c r="E4718" s="2">
        <v>0</v>
      </c>
      <c r="F4718" s="2">
        <v>180063.82209296941</v>
      </c>
    </row>
    <row r="4719" spans="1:6">
      <c r="A4719">
        <v>5028</v>
      </c>
      <c r="B4719" s="38">
        <v>41138</v>
      </c>
      <c r="C4719" t="s">
        <v>6239</v>
      </c>
      <c r="D4719" s="2">
        <v>282275.33759587468</v>
      </c>
      <c r="E4719" s="2">
        <v>333801.04134925496</v>
      </c>
      <c r="F4719" s="2">
        <v>868467.12200330768</v>
      </c>
    </row>
    <row r="4720" spans="1:6">
      <c r="A4720">
        <v>5029</v>
      </c>
      <c r="B4720" s="38">
        <v>29707</v>
      </c>
      <c r="C4720" t="s">
        <v>6240</v>
      </c>
      <c r="D4720" s="2">
        <v>670526.16926503344</v>
      </c>
      <c r="E4720" s="2">
        <v>64086209.153674841</v>
      </c>
      <c r="F4720" s="2">
        <v>64086209.153674841</v>
      </c>
    </row>
    <row r="4721" spans="1:6">
      <c r="A4721">
        <v>5030</v>
      </c>
      <c r="B4721" s="38">
        <v>35524</v>
      </c>
      <c r="C4721" t="s">
        <v>6241</v>
      </c>
      <c r="D4721" s="2">
        <v>375862.98377028719</v>
      </c>
      <c r="E4721" s="2">
        <v>18051216.706878904</v>
      </c>
      <c r="F4721" s="2">
        <v>22784956.904088642</v>
      </c>
    </row>
    <row r="4722" spans="1:6">
      <c r="A4722">
        <v>5031</v>
      </c>
      <c r="B4722" s="38">
        <v>37435</v>
      </c>
      <c r="C4722" t="s">
        <v>6242</v>
      </c>
      <c r="D4722" s="2">
        <v>334704.0022234575</v>
      </c>
      <c r="E4722" s="2">
        <v>5636922.8087103944</v>
      </c>
      <c r="F4722" s="2">
        <v>6176603.5583435241</v>
      </c>
    </row>
    <row r="4723" spans="1:6">
      <c r="A4723">
        <v>5032</v>
      </c>
      <c r="B4723" s="38">
        <v>37722</v>
      </c>
      <c r="C4723" t="s">
        <v>6243</v>
      </c>
      <c r="D4723" s="2">
        <v>327602.01305767137</v>
      </c>
      <c r="E4723" s="2">
        <v>4982682.4737214362</v>
      </c>
      <c r="F4723" s="2">
        <v>4991640.4231664855</v>
      </c>
    </row>
    <row r="4724" spans="1:6">
      <c r="A4724">
        <v>5033</v>
      </c>
      <c r="B4724" s="38">
        <v>40844</v>
      </c>
      <c r="C4724" t="s">
        <v>6244</v>
      </c>
      <c r="D4724" s="2">
        <v>265934.91769756336</v>
      </c>
      <c r="E4724" s="2">
        <v>3611812.1045441898</v>
      </c>
      <c r="F4724" s="2">
        <v>3969332.8804174527</v>
      </c>
    </row>
    <row r="4725" spans="1:6">
      <c r="A4725">
        <v>5034</v>
      </c>
      <c r="B4725" s="38">
        <v>34866</v>
      </c>
      <c r="C4725" t="s">
        <v>6245</v>
      </c>
      <c r="D4725" s="2">
        <v>394840.98360655742</v>
      </c>
      <c r="E4725" s="2">
        <v>3491038.6755672134</v>
      </c>
      <c r="F4725" s="2">
        <v>3912329.2669836069</v>
      </c>
    </row>
    <row r="4726" spans="1:6">
      <c r="A4726">
        <v>5035</v>
      </c>
      <c r="B4726" s="38">
        <v>36721</v>
      </c>
      <c r="C4726" t="s">
        <v>6246</v>
      </c>
      <c r="D4726" s="2">
        <v>348456.30787037034</v>
      </c>
      <c r="E4726" s="2">
        <v>1471420.875943287</v>
      </c>
      <c r="F4726" s="2">
        <v>1613592.4433796296</v>
      </c>
    </row>
    <row r="4727" spans="1:6">
      <c r="A4727">
        <v>5036</v>
      </c>
      <c r="B4727" s="38">
        <v>36966</v>
      </c>
      <c r="C4727" t="s">
        <v>6247</v>
      </c>
      <c r="D4727" s="2">
        <v>341732.40635641321</v>
      </c>
      <c r="E4727" s="2">
        <v>1234111.9083711694</v>
      </c>
      <c r="F4727" s="2">
        <v>1867547.0967934169</v>
      </c>
    </row>
    <row r="4728" spans="1:6">
      <c r="A4728">
        <v>5037</v>
      </c>
      <c r="B4728" s="38">
        <v>36049</v>
      </c>
      <c r="C4728" t="s">
        <v>6248</v>
      </c>
      <c r="D4728" s="2">
        <v>368051.65036674822</v>
      </c>
      <c r="E4728" s="2">
        <v>720232.91356968216</v>
      </c>
      <c r="F4728" s="2">
        <v>13204316.701986553</v>
      </c>
    </row>
    <row r="4729" spans="1:6">
      <c r="A4729">
        <v>5038</v>
      </c>
      <c r="B4729" s="38">
        <v>35517</v>
      </c>
      <c r="C4729" t="s">
        <v>6250</v>
      </c>
      <c r="D4729" s="2">
        <v>376332.8125</v>
      </c>
      <c r="E4729" s="2">
        <v>319559.24440625001</v>
      </c>
      <c r="F4729" s="2">
        <v>1118786.2703</v>
      </c>
    </row>
    <row r="4730" spans="1:6">
      <c r="A4730">
        <v>5039</v>
      </c>
      <c r="B4730" s="38">
        <v>36035</v>
      </c>
      <c r="C4730" t="s">
        <v>6251</v>
      </c>
      <c r="D4730" s="2">
        <v>368502.14198286412</v>
      </c>
      <c r="E4730" s="2">
        <v>299421.25643818849</v>
      </c>
      <c r="F4730" s="2">
        <v>299421.25643818849</v>
      </c>
    </row>
    <row r="4731" spans="1:6">
      <c r="A4731">
        <v>5040</v>
      </c>
      <c r="B4731" s="38">
        <v>38555</v>
      </c>
      <c r="C4731" t="s">
        <v>6252</v>
      </c>
      <c r="D4731" s="2">
        <v>308153.78710337769</v>
      </c>
      <c r="E4731" s="2">
        <v>236492.00760491303</v>
      </c>
      <c r="F4731" s="2">
        <v>236492.00760491303</v>
      </c>
    </row>
    <row r="4732" spans="1:6">
      <c r="A4732">
        <v>5041</v>
      </c>
      <c r="B4732" s="38">
        <v>36420</v>
      </c>
      <c r="C4732" t="s">
        <v>6253</v>
      </c>
      <c r="D4732" s="2">
        <v>358625.67004169151</v>
      </c>
      <c r="E4732" s="2">
        <v>255477.75482430018</v>
      </c>
      <c r="F4732" s="2">
        <v>255477.75482430018</v>
      </c>
    </row>
    <row r="4733" spans="1:6">
      <c r="A4733">
        <v>5042</v>
      </c>
      <c r="B4733" s="38">
        <v>39535</v>
      </c>
      <c r="C4733" t="s">
        <v>6254</v>
      </c>
      <c r="D4733" s="2">
        <v>281992.29140908923</v>
      </c>
      <c r="E4733" s="2">
        <v>76324.033592784093</v>
      </c>
      <c r="F4733" s="2">
        <v>76324.033592784093</v>
      </c>
    </row>
    <row r="4734" spans="1:6">
      <c r="A4734">
        <v>5043</v>
      </c>
      <c r="B4734" s="38">
        <v>41488</v>
      </c>
      <c r="C4734" t="s">
        <v>6255</v>
      </c>
      <c r="D4734" s="2">
        <v>257456.91111139618</v>
      </c>
      <c r="E4734" s="2">
        <v>61450.845371712487</v>
      </c>
      <c r="F4734" s="2">
        <v>64235.499322293348</v>
      </c>
    </row>
    <row r="4735" spans="1:6">
      <c r="A4735">
        <v>5044</v>
      </c>
      <c r="B4735" s="38">
        <v>38896</v>
      </c>
      <c r="C4735" t="s">
        <v>6256</v>
      </c>
      <c r="D4735" s="2">
        <v>296763.18383440119</v>
      </c>
      <c r="E4735" s="2">
        <v>61180.697979300152</v>
      </c>
      <c r="F4735" s="2">
        <v>61180.697979300152</v>
      </c>
    </row>
    <row r="4736" spans="1:6">
      <c r="A4736">
        <v>5045</v>
      </c>
      <c r="B4736" s="38">
        <v>38548</v>
      </c>
      <c r="C4736" t="s">
        <v>6257</v>
      </c>
      <c r="D4736" s="2">
        <v>308153.78710337769</v>
      </c>
      <c r="E4736" s="2">
        <v>61349.721166837262</v>
      </c>
      <c r="F4736" s="2">
        <v>293135.60413510748</v>
      </c>
    </row>
    <row r="4737" spans="1:6">
      <c r="A4737">
        <v>5046</v>
      </c>
      <c r="B4737" s="38">
        <v>39430</v>
      </c>
      <c r="C4737" t="s">
        <v>6258</v>
      </c>
      <c r="D4737" s="2">
        <v>286680.61665619229</v>
      </c>
      <c r="E4737" s="2">
        <v>52779.048248871622</v>
      </c>
      <c r="F4737" s="2">
        <v>325868.7102306271</v>
      </c>
    </row>
    <row r="4738" spans="1:6">
      <c r="A4738">
        <v>5047</v>
      </c>
      <c r="B4738" s="38">
        <v>41796</v>
      </c>
      <c r="C4738" t="s">
        <v>6259</v>
      </c>
      <c r="D4738" s="2">
        <v>252632.76034958026</v>
      </c>
      <c r="E4738" s="2">
        <v>19021.225792240599</v>
      </c>
      <c r="F4738" s="2">
        <v>19021.225792240599</v>
      </c>
    </row>
    <row r="4739" spans="1:6">
      <c r="A4739">
        <v>5048</v>
      </c>
      <c r="B4739" s="38">
        <v>36168</v>
      </c>
      <c r="C4739" t="s">
        <v>6260</v>
      </c>
      <c r="D4739" s="2">
        <v>366483.56664637855</v>
      </c>
      <c r="E4739" s="2">
        <v>26672.673980523432</v>
      </c>
      <c r="F4739" s="2">
        <v>30239.292051125987</v>
      </c>
    </row>
    <row r="4740" spans="1:6">
      <c r="A4740">
        <v>5049</v>
      </c>
      <c r="B4740" s="38">
        <v>41866</v>
      </c>
      <c r="C4740" t="s">
        <v>6261</v>
      </c>
      <c r="D4740" s="2">
        <v>253154.27240468864</v>
      </c>
      <c r="E4740" s="2">
        <v>13010.104367421758</v>
      </c>
      <c r="F4740" s="2">
        <v>13010.104367421758</v>
      </c>
    </row>
    <row r="4741" spans="1:6">
      <c r="A4741">
        <v>5050</v>
      </c>
      <c r="B4741" s="38">
        <v>42087</v>
      </c>
      <c r="C4741" t="s">
        <v>6263</v>
      </c>
      <c r="D4741" s="2">
        <v>255012.30311834288</v>
      </c>
      <c r="E4741" s="2">
        <v>0</v>
      </c>
      <c r="F4741" s="2">
        <v>3298.8391531388834</v>
      </c>
    </row>
    <row r="4742" spans="1:6">
      <c r="A4742">
        <v>5066</v>
      </c>
      <c r="B4742" s="38">
        <v>9133</v>
      </c>
      <c r="C4742" t="s">
        <v>6279</v>
      </c>
      <c r="D4742" s="2">
        <v>3410923.9884393062</v>
      </c>
      <c r="E4742" s="2">
        <v>153143526.01156068</v>
      </c>
      <c r="F4742" s="2">
        <v>306287052.02312136</v>
      </c>
    </row>
    <row r="4743" spans="1:6">
      <c r="A4743">
        <v>5067</v>
      </c>
      <c r="B4743" s="38">
        <v>39752</v>
      </c>
      <c r="C4743" t="s">
        <v>6280</v>
      </c>
      <c r="D4743" s="2">
        <v>266906.40107492619</v>
      </c>
      <c r="E4743" s="2">
        <v>8323.0312735197822</v>
      </c>
      <c r="F4743" s="2">
        <v>8323.0312735197822</v>
      </c>
    </row>
    <row r="4744" spans="1:6">
      <c r="A4744">
        <v>5068</v>
      </c>
      <c r="B4744" s="38">
        <v>40095</v>
      </c>
      <c r="C4744" t="s">
        <v>6281</v>
      </c>
      <c r="D4744" s="2">
        <v>256253.85679327589</v>
      </c>
      <c r="E4744" s="2">
        <v>116962.05927087527</v>
      </c>
      <c r="F4744" s="2">
        <v>3012388.8710917444</v>
      </c>
    </row>
    <row r="4745" spans="1:6">
      <c r="A4745">
        <v>5069</v>
      </c>
      <c r="B4745" s="38">
        <v>41110</v>
      </c>
      <c r="C4745" t="s">
        <v>6282</v>
      </c>
      <c r="D4745" s="2">
        <v>236538.53708359521</v>
      </c>
      <c r="E4745" s="2">
        <v>1166162.3211641873</v>
      </c>
      <c r="F4745" s="2">
        <v>1166162.3211641873</v>
      </c>
    </row>
    <row r="4746" spans="1:6">
      <c r="A4746">
        <v>5070</v>
      </c>
      <c r="B4746" s="38">
        <v>36784</v>
      </c>
      <c r="C4746" t="s">
        <v>6283</v>
      </c>
      <c r="D4746" s="2">
        <v>311985.75129533681</v>
      </c>
      <c r="E4746" s="2">
        <v>1431078.64119171</v>
      </c>
      <c r="F4746" s="2">
        <v>1431078.64119171</v>
      </c>
    </row>
    <row r="4747" spans="1:6">
      <c r="A4747">
        <v>5071</v>
      </c>
      <c r="B4747" s="38">
        <v>19523</v>
      </c>
      <c r="C4747" t="s">
        <v>6285</v>
      </c>
      <c r="D4747" s="2">
        <v>1887280.970149254</v>
      </c>
      <c r="E4747" s="2">
        <v>44935261.194029853</v>
      </c>
      <c r="F4747" s="2">
        <v>44935261.194029853</v>
      </c>
    </row>
    <row r="4748" spans="1:6">
      <c r="A4748">
        <v>5072</v>
      </c>
      <c r="B4748" s="38">
        <v>25409</v>
      </c>
      <c r="C4748" t="s">
        <v>6287</v>
      </c>
      <c r="D4748" s="2">
        <v>1308983.6956521741</v>
      </c>
      <c r="E4748" s="2">
        <v>88356399.456521749</v>
      </c>
      <c r="F4748" s="2">
        <v>163622961.95652175</v>
      </c>
    </row>
    <row r="4749" spans="1:6">
      <c r="A4749">
        <v>5073</v>
      </c>
      <c r="B4749" s="38">
        <v>29301</v>
      </c>
      <c r="C4749" t="s">
        <v>6289</v>
      </c>
      <c r="D4749" s="2">
        <v>601380.77403245948</v>
      </c>
      <c r="E4749" s="2">
        <v>26310408.863920104</v>
      </c>
      <c r="F4749" s="2">
        <v>299938661.04868919</v>
      </c>
    </row>
    <row r="4750" spans="1:6">
      <c r="A4750">
        <v>5074</v>
      </c>
      <c r="B4750" s="38">
        <v>6203</v>
      </c>
      <c r="C4750" t="s">
        <v>7026</v>
      </c>
      <c r="D4750" s="2">
        <v>4152637.931034483</v>
      </c>
      <c r="E4750" s="2">
        <v>166105517.24137932</v>
      </c>
      <c r="F4750" s="2">
        <v>166105517.24137932</v>
      </c>
    </row>
    <row r="4751" spans="1:6">
      <c r="A4751">
        <v>5075</v>
      </c>
      <c r="B4751" s="38">
        <v>35356</v>
      </c>
      <c r="C4751" t="s">
        <v>6291</v>
      </c>
      <c r="D4751" s="2">
        <v>304299.43145925453</v>
      </c>
      <c r="E4751" s="2">
        <v>6855747.5139987357</v>
      </c>
      <c r="F4751" s="2">
        <v>10070147.61234365</v>
      </c>
    </row>
    <row r="4752" spans="1:6">
      <c r="A4752">
        <v>5076</v>
      </c>
      <c r="B4752" s="38">
        <v>24490</v>
      </c>
      <c r="C4752" t="s">
        <v>6293</v>
      </c>
      <c r="D4752" s="2">
        <v>1464151.9756838907</v>
      </c>
      <c r="E4752" s="2">
        <v>25622659.574468087</v>
      </c>
      <c r="F4752" s="2">
        <v>25622659.574468087</v>
      </c>
    </row>
    <row r="4753" spans="1:6">
      <c r="A4753">
        <v>5077</v>
      </c>
      <c r="B4753" s="38">
        <v>40599</v>
      </c>
      <c r="C4753" t="s">
        <v>6294</v>
      </c>
      <c r="D4753" s="2">
        <v>217662.18273996993</v>
      </c>
      <c r="E4753" s="2">
        <v>2645395.4288122039</v>
      </c>
      <c r="F4753" s="2">
        <v>2645395.4288122039</v>
      </c>
    </row>
    <row r="4754" spans="1:6">
      <c r="A4754">
        <v>5078</v>
      </c>
      <c r="B4754" s="38">
        <v>12094</v>
      </c>
      <c r="C4754" t="s">
        <v>6295</v>
      </c>
      <c r="D4754" s="2">
        <v>3792960.6299212603</v>
      </c>
      <c r="E4754" s="2">
        <v>37929606.299212605</v>
      </c>
      <c r="F4754" s="2">
        <v>37929606.299212605</v>
      </c>
    </row>
    <row r="4755" spans="1:6">
      <c r="A4755">
        <v>5079</v>
      </c>
      <c r="B4755" s="38">
        <v>36567</v>
      </c>
      <c r="C4755" t="s">
        <v>6296</v>
      </c>
      <c r="D4755" s="2">
        <v>283690.22379269724</v>
      </c>
      <c r="E4755" s="2">
        <v>1648017.5034098937</v>
      </c>
      <c r="F4755" s="2">
        <v>1648017.5034098937</v>
      </c>
    </row>
    <row r="4756" spans="1:6">
      <c r="A4756">
        <v>5080</v>
      </c>
      <c r="B4756" s="38">
        <v>38282</v>
      </c>
      <c r="C4756" t="s">
        <v>6297</v>
      </c>
      <c r="D4756" s="2">
        <v>252334.20639078051</v>
      </c>
      <c r="E4756" s="2">
        <v>480980.5391566265</v>
      </c>
      <c r="F4756" s="2">
        <v>554694.93086956523</v>
      </c>
    </row>
    <row r="4757" spans="1:6">
      <c r="A4757">
        <v>5081</v>
      </c>
      <c r="B4757" s="38">
        <v>41194</v>
      </c>
      <c r="C4757" t="s">
        <v>6298</v>
      </c>
      <c r="D4757" s="2">
        <v>208244.96254058284</v>
      </c>
      <c r="E4757" s="2">
        <v>246568.28299692631</v>
      </c>
      <c r="F4757" s="2">
        <v>246568.28299692631</v>
      </c>
    </row>
    <row r="4758" spans="1:6">
      <c r="A4758">
        <v>5082</v>
      </c>
      <c r="B4758" s="38">
        <v>39731</v>
      </c>
      <c r="C4758" t="s">
        <v>6299</v>
      </c>
      <c r="D4758" s="2">
        <v>222422.00089577184</v>
      </c>
      <c r="E4758" s="2">
        <v>236867.19774394773</v>
      </c>
      <c r="F4758" s="2">
        <v>236867.19774394773</v>
      </c>
    </row>
    <row r="4759" spans="1:6">
      <c r="A4759">
        <v>5083</v>
      </c>
      <c r="B4759" s="38">
        <v>37386</v>
      </c>
      <c r="C4759" t="s">
        <v>6300</v>
      </c>
      <c r="D4759" s="2">
        <v>267912.12458286987</v>
      </c>
      <c r="E4759" s="2">
        <v>233997.12873192437</v>
      </c>
      <c r="F4759" s="2">
        <v>233997.12873192437</v>
      </c>
    </row>
    <row r="4760" spans="1:6">
      <c r="A4760">
        <v>5084</v>
      </c>
      <c r="B4760" s="38">
        <v>37386</v>
      </c>
      <c r="C4760" t="s">
        <v>6301</v>
      </c>
      <c r="D4760" s="2">
        <v>267912.12458286987</v>
      </c>
      <c r="E4760" s="2">
        <v>217819.25508898776</v>
      </c>
      <c r="F4760" s="2">
        <v>217819.25508898776</v>
      </c>
    </row>
    <row r="4761" spans="1:6">
      <c r="A4761">
        <v>5085</v>
      </c>
      <c r="B4761" s="38">
        <v>39612</v>
      </c>
      <c r="C4761" t="s">
        <v>6302</v>
      </c>
      <c r="D4761" s="2">
        <v>220143.04321001758</v>
      </c>
      <c r="E4761" s="2">
        <v>154117.74169046912</v>
      </c>
      <c r="F4761" s="2">
        <v>154117.74169046912</v>
      </c>
    </row>
    <row r="4762" spans="1:6">
      <c r="A4762">
        <v>5086</v>
      </c>
      <c r="B4762" s="38">
        <v>38240</v>
      </c>
      <c r="C4762" t="s">
        <v>6303</v>
      </c>
      <c r="D4762" s="2">
        <v>253662.98051606107</v>
      </c>
      <c r="E4762" s="2">
        <v>159834.31233807266</v>
      </c>
      <c r="F4762" s="2">
        <v>438971.39767245913</v>
      </c>
    </row>
    <row r="4763" spans="1:6">
      <c r="A4763">
        <v>5087</v>
      </c>
      <c r="B4763" s="38">
        <v>38604</v>
      </c>
      <c r="C4763" t="s">
        <v>7027</v>
      </c>
      <c r="D4763" s="2">
        <v>242306.84104627764</v>
      </c>
      <c r="E4763" s="2">
        <v>54156.790508048281</v>
      </c>
      <c r="F4763" s="2">
        <v>54156.790508048281</v>
      </c>
    </row>
    <row r="4764" spans="1:6">
      <c r="A4764">
        <v>5088</v>
      </c>
      <c r="B4764" s="38">
        <v>39731</v>
      </c>
      <c r="C4764" t="s">
        <v>6304</v>
      </c>
      <c r="D4764" s="2">
        <v>222422.00089577184</v>
      </c>
      <c r="E4764" s="2">
        <v>32067.691979147905</v>
      </c>
      <c r="F4764" s="2">
        <v>58322.384964884812</v>
      </c>
    </row>
    <row r="4765" spans="1:6">
      <c r="A4765">
        <v>5089</v>
      </c>
      <c r="B4765" s="38">
        <v>38919</v>
      </c>
      <c r="C4765" t="s">
        <v>6305</v>
      </c>
      <c r="D4765" s="2">
        <v>236710.5651105651</v>
      </c>
      <c r="E4765" s="2">
        <v>8323.9270221130228</v>
      </c>
      <c r="F4765" s="2">
        <v>8323.9270221130228</v>
      </c>
    </row>
    <row r="4766" spans="1:6">
      <c r="A4766">
        <v>5090</v>
      </c>
      <c r="B4766" s="38">
        <v>38359</v>
      </c>
      <c r="C4766" t="s">
        <v>6306</v>
      </c>
      <c r="D4766" s="2">
        <v>252598.8463555323</v>
      </c>
      <c r="E4766" s="2">
        <v>7906.3438909281604</v>
      </c>
      <c r="F4766" s="2">
        <v>7906.3438909281604</v>
      </c>
    </row>
    <row r="4767" spans="1:6">
      <c r="A4767">
        <v>5091</v>
      </c>
      <c r="B4767" s="38">
        <v>41712</v>
      </c>
      <c r="C4767" t="s">
        <v>6307</v>
      </c>
      <c r="D4767" s="2">
        <v>203859.61496955049</v>
      </c>
      <c r="E4767" s="2">
        <v>3718.3993770446009</v>
      </c>
      <c r="F4767" s="2">
        <v>3718.3993770446009</v>
      </c>
    </row>
    <row r="4768" spans="1:6">
      <c r="A4768">
        <v>5092</v>
      </c>
      <c r="B4768" s="38">
        <v>39248</v>
      </c>
      <c r="C4768" t="s">
        <v>6308</v>
      </c>
      <c r="D4768" s="2">
        <v>231198.16464444785</v>
      </c>
      <c r="E4768" s="2">
        <v>1406.8408318614652</v>
      </c>
      <c r="F4768" s="2">
        <v>1406.8408318614652</v>
      </c>
    </row>
    <row r="4769" spans="1:6">
      <c r="A4769">
        <v>5101</v>
      </c>
      <c r="B4769" s="38">
        <v>40809</v>
      </c>
      <c r="C4769" t="s">
        <v>6319</v>
      </c>
      <c r="D4769" s="2">
        <v>201693.64755453105</v>
      </c>
      <c r="E4769" s="2">
        <v>514416.46345129114</v>
      </c>
      <c r="F4769" s="2">
        <v>1674678.2788279732</v>
      </c>
    </row>
    <row r="4770" spans="1:6">
      <c r="A4770">
        <v>5102</v>
      </c>
      <c r="B4770" s="38">
        <v>36182</v>
      </c>
      <c r="C4770" t="s">
        <v>6320</v>
      </c>
      <c r="D4770" s="2">
        <v>263868.16798539256</v>
      </c>
      <c r="E4770" s="2">
        <v>1369084.3873950089</v>
      </c>
      <c r="F4770" s="2">
        <v>2387389.7619415703</v>
      </c>
    </row>
    <row r="4771" spans="1:6">
      <c r="A4771">
        <v>5103</v>
      </c>
      <c r="B4771" s="38">
        <v>42062</v>
      </c>
      <c r="C4771" t="s">
        <v>6321</v>
      </c>
      <c r="D4771" s="2">
        <v>184701.6470548138</v>
      </c>
      <c r="E4771" s="2">
        <v>9189.9330612384019</v>
      </c>
      <c r="F4771" s="2">
        <v>9189.9330612384019</v>
      </c>
    </row>
    <row r="4772" spans="1:6">
      <c r="A4772">
        <v>5104</v>
      </c>
      <c r="B4772" s="38">
        <v>31632</v>
      </c>
      <c r="C4772" t="s">
        <v>6322</v>
      </c>
      <c r="D4772" s="2">
        <v>384223.10847766633</v>
      </c>
      <c r="E4772" s="2">
        <v>15670818.315460347</v>
      </c>
      <c r="F4772" s="2">
        <v>15670818.315460347</v>
      </c>
    </row>
    <row r="4773" spans="1:6">
      <c r="A4773">
        <v>5105</v>
      </c>
      <c r="B4773" s="38">
        <v>40746</v>
      </c>
      <c r="C4773" t="s">
        <v>6323</v>
      </c>
      <c r="D4773" s="2">
        <v>186565.60671382159</v>
      </c>
      <c r="E4773" s="2">
        <v>1408510.6296952046</v>
      </c>
      <c r="F4773" s="2">
        <v>2241749.9424004746</v>
      </c>
    </row>
    <row r="4774" spans="1:6">
      <c r="A4774">
        <v>5106</v>
      </c>
      <c r="B4774" s="38">
        <v>41509</v>
      </c>
      <c r="C4774" t="s">
        <v>6868</v>
      </c>
      <c r="D4774" s="2">
        <v>180219.83777797731</v>
      </c>
      <c r="E4774" s="2">
        <v>2679.6115308474114</v>
      </c>
      <c r="F4774" s="2">
        <v>2679.6115308474114</v>
      </c>
    </row>
    <row r="4775" spans="1:6">
      <c r="A4775">
        <v>5108</v>
      </c>
      <c r="B4775" s="38">
        <v>29036</v>
      </c>
      <c r="C4775" t="s">
        <v>6326</v>
      </c>
      <c r="D4775" s="2">
        <v>566321.02351313981</v>
      </c>
      <c r="E4775" s="2">
        <v>46638.201936376216</v>
      </c>
      <c r="F4775" s="2">
        <v>46638.201936376216</v>
      </c>
    </row>
    <row r="4776" spans="1:6">
      <c r="A4776">
        <v>5109</v>
      </c>
      <c r="B4776" s="38">
        <v>42369</v>
      </c>
      <c r="C4776" t="s">
        <v>6327</v>
      </c>
      <c r="D4776" s="2">
        <v>171074.11055913754</v>
      </c>
      <c r="E4776" s="2">
        <v>0</v>
      </c>
      <c r="F4776" s="2">
        <v>30372.782712186876</v>
      </c>
    </row>
    <row r="4777" spans="1:6">
      <c r="A4777">
        <v>5110</v>
      </c>
      <c r="B4777" s="38">
        <v>40067</v>
      </c>
      <c r="C4777" t="s">
        <v>6328</v>
      </c>
      <c r="D4777" s="2">
        <v>178435.23839069498</v>
      </c>
      <c r="E4777" s="2">
        <v>174656.872217772</v>
      </c>
      <c r="F4777" s="2">
        <v>174656.872217772</v>
      </c>
    </row>
    <row r="4778" spans="1:6">
      <c r="A4778">
        <v>5111</v>
      </c>
      <c r="B4778" s="38">
        <v>37316</v>
      </c>
      <c r="C4778" t="s">
        <v>7028</v>
      </c>
      <c r="D4778" s="2">
        <v>215528.41163310962</v>
      </c>
      <c r="E4778" s="2">
        <v>43229.611163310961</v>
      </c>
      <c r="F4778" s="2">
        <v>43229.611163310961</v>
      </c>
    </row>
    <row r="4779" spans="1:6">
      <c r="A4779">
        <v>5112</v>
      </c>
      <c r="B4779" s="38">
        <v>25934</v>
      </c>
      <c r="C4779" t="s">
        <v>6329</v>
      </c>
      <c r="D4779" s="2">
        <v>907737.43718592974</v>
      </c>
      <c r="E4779" s="2">
        <v>91984060.301507547</v>
      </c>
      <c r="F4779" s="2">
        <v>91984060.301507547</v>
      </c>
    </row>
    <row r="4780" spans="1:6">
      <c r="A4780">
        <v>5113</v>
      </c>
      <c r="B4780" s="38">
        <v>39218</v>
      </c>
      <c r="C4780" t="s">
        <v>6331</v>
      </c>
      <c r="D4780" s="2">
        <v>173734.66571130423</v>
      </c>
      <c r="E4780" s="2">
        <v>10940485.388345219</v>
      </c>
      <c r="F4780" s="2">
        <v>27037811.770039771</v>
      </c>
    </row>
    <row r="4781" spans="1:6">
      <c r="A4781">
        <v>5114</v>
      </c>
      <c r="B4781" s="38">
        <v>37456</v>
      </c>
      <c r="C4781" t="s">
        <v>6332</v>
      </c>
      <c r="D4781" s="2">
        <v>200599.38922820659</v>
      </c>
      <c r="E4781" s="2">
        <v>3866604.0458856197</v>
      </c>
      <c r="F4781" s="2">
        <v>4373237.8633203786</v>
      </c>
    </row>
    <row r="4782" spans="1:6">
      <c r="A4782">
        <v>5115</v>
      </c>
      <c r="B4782" s="38">
        <v>36700</v>
      </c>
      <c r="C4782" t="s">
        <v>6333</v>
      </c>
      <c r="D4782" s="2">
        <v>209558.87470997681</v>
      </c>
      <c r="E4782" s="2">
        <v>154680.99366009282</v>
      </c>
      <c r="F4782" s="2">
        <v>154680.99366009282</v>
      </c>
    </row>
    <row r="4783" spans="1:6">
      <c r="A4783">
        <v>5116</v>
      </c>
      <c r="B4783" s="38">
        <v>42111</v>
      </c>
      <c r="C4783" t="s">
        <v>6334</v>
      </c>
      <c r="D4783" s="2">
        <v>152696.96828811619</v>
      </c>
      <c r="E4783" s="2">
        <v>7322.3286193094655</v>
      </c>
      <c r="F4783" s="2">
        <v>7322.3286193094655</v>
      </c>
    </row>
    <row r="4784" spans="1:6">
      <c r="A4784">
        <v>5117</v>
      </c>
      <c r="B4784" s="38">
        <v>42237</v>
      </c>
      <c r="C4784" t="s">
        <v>6335</v>
      </c>
      <c r="D4784" s="2">
        <v>151596.82941976201</v>
      </c>
      <c r="E4784" s="2">
        <v>5920.3615116064384</v>
      </c>
      <c r="F4784" s="2">
        <v>5920.3615116064384</v>
      </c>
    </row>
    <row r="4785" spans="1:6">
      <c r="A4785">
        <v>5118</v>
      </c>
      <c r="B4785" s="38">
        <v>41639</v>
      </c>
      <c r="C4785" t="s">
        <v>6336</v>
      </c>
      <c r="D4785" s="2">
        <v>155022.9780003347</v>
      </c>
      <c r="E4785" s="2">
        <v>0</v>
      </c>
      <c r="F4785" s="2">
        <v>34029.610644113476</v>
      </c>
    </row>
    <row r="4786" spans="1:6">
      <c r="A4786">
        <v>5122</v>
      </c>
      <c r="B4786" s="38">
        <v>27320</v>
      </c>
      <c r="C4786" t="s">
        <v>7029</v>
      </c>
      <c r="D4786" s="2">
        <v>659871.23287671234</v>
      </c>
      <c r="E4786" s="2">
        <v>125245629.16765167</v>
      </c>
      <c r="F4786" s="2">
        <v>125245629.16765167</v>
      </c>
    </row>
    <row r="4787" spans="1:6">
      <c r="A4787">
        <v>5123</v>
      </c>
      <c r="B4787" s="38">
        <v>32862</v>
      </c>
      <c r="C4787" t="s">
        <v>6341</v>
      </c>
      <c r="D4787" s="2">
        <v>267402.22045995243</v>
      </c>
      <c r="E4787" s="2">
        <v>12809269.245868361</v>
      </c>
      <c r="F4787" s="2">
        <v>12809269.245868361</v>
      </c>
    </row>
    <row r="4788" spans="1:6">
      <c r="A4788">
        <v>5124</v>
      </c>
      <c r="B4788" s="38">
        <v>41026</v>
      </c>
      <c r="C4788" t="s">
        <v>6342</v>
      </c>
      <c r="D4788" s="2">
        <v>141318.01290827303</v>
      </c>
      <c r="E4788" s="2">
        <v>427110.14101310389</v>
      </c>
      <c r="F4788" s="2">
        <v>449546.20746245951</v>
      </c>
    </row>
    <row r="4789" spans="1:6">
      <c r="A4789">
        <v>5125</v>
      </c>
      <c r="B4789" s="38">
        <v>15661</v>
      </c>
      <c r="C4789" t="s">
        <v>7030</v>
      </c>
      <c r="D4789" s="2">
        <v>1921089.4047619049</v>
      </c>
      <c r="E4789" s="2">
        <v>57345952.380952381</v>
      </c>
      <c r="F4789" s="2">
        <v>114691904.76190476</v>
      </c>
    </row>
    <row r="4790" spans="1:6">
      <c r="A4790">
        <v>5129</v>
      </c>
      <c r="B4790" s="38">
        <v>41075</v>
      </c>
      <c r="C4790" t="s">
        <v>6347</v>
      </c>
      <c r="D4790" s="2">
        <v>125948.28262404239</v>
      </c>
      <c r="E4790" s="2">
        <v>1676671.8184662582</v>
      </c>
      <c r="F4790" s="2">
        <v>3243790.6719990587</v>
      </c>
    </row>
    <row r="4791" spans="1:6">
      <c r="A4791">
        <v>5134</v>
      </c>
      <c r="B4791" s="38">
        <v>25112</v>
      </c>
      <c r="C4791" t="s">
        <v>7031</v>
      </c>
      <c r="D4791" s="2">
        <v>777825.55240793212</v>
      </c>
      <c r="E4791" s="2">
        <v>81876373.937677056</v>
      </c>
      <c r="F4791" s="2">
        <v>204690934.84419265</v>
      </c>
    </row>
    <row r="4792" spans="1:6">
      <c r="A4792">
        <v>5135</v>
      </c>
      <c r="B4792" s="38">
        <v>5518</v>
      </c>
      <c r="C4792" t="s">
        <v>7032</v>
      </c>
      <c r="D4792" s="2">
        <v>2649383</v>
      </c>
      <c r="E4792" s="2">
        <v>240853000</v>
      </c>
      <c r="F4792" s="2">
        <v>264938300</v>
      </c>
    </row>
    <row r="4793" spans="1:6">
      <c r="A4793">
        <v>5136</v>
      </c>
      <c r="B4793" s="38">
        <v>37897</v>
      </c>
      <c r="C4793" t="s">
        <v>6353</v>
      </c>
      <c r="D4793" s="2">
        <v>134096.53513513514</v>
      </c>
      <c r="E4793" s="2">
        <v>21008.891140540542</v>
      </c>
      <c r="F4793" s="2">
        <v>21008.891140540542</v>
      </c>
    </row>
    <row r="4794" spans="1:6">
      <c r="A4794">
        <v>5137</v>
      </c>
      <c r="B4794" s="38">
        <v>42195</v>
      </c>
      <c r="C4794" t="s">
        <v>6354</v>
      </c>
      <c r="D4794" s="2">
        <v>100921.41761713612</v>
      </c>
      <c r="E4794" s="2">
        <v>22974165.284177095</v>
      </c>
      <c r="F4794" s="2">
        <v>42138608.615372047</v>
      </c>
    </row>
    <row r="4795" spans="1:6">
      <c r="A4795">
        <v>5138</v>
      </c>
      <c r="B4795" s="38">
        <v>38989</v>
      </c>
      <c r="C4795" t="s">
        <v>6355</v>
      </c>
      <c r="D4795" s="2">
        <v>118705.27353376048</v>
      </c>
      <c r="E4795" s="2">
        <v>12082215.654721538</v>
      </c>
      <c r="F4795" s="2">
        <v>12159169.909448005</v>
      </c>
    </row>
    <row r="4796" spans="1:6">
      <c r="A4796">
        <v>5139</v>
      </c>
      <c r="B4796" s="38">
        <v>28126</v>
      </c>
      <c r="C4796" t="s">
        <v>6356</v>
      </c>
      <c r="D4796" s="2">
        <v>411714.52991452994</v>
      </c>
      <c r="E4796" s="2">
        <v>28820017.094017096</v>
      </c>
      <c r="F4796" s="2">
        <v>28820017.094017096</v>
      </c>
    </row>
    <row r="4797" spans="1:6">
      <c r="A4797">
        <v>5140</v>
      </c>
      <c r="B4797" s="38">
        <v>31837</v>
      </c>
      <c r="C4797" t="s">
        <v>6357</v>
      </c>
      <c r="D4797" s="2">
        <v>214855.48617305979</v>
      </c>
      <c r="E4797" s="2">
        <v>11233970.475477254</v>
      </c>
      <c r="F4797" s="2">
        <v>11233970.475477254</v>
      </c>
    </row>
    <row r="4798" spans="1:6">
      <c r="A4798">
        <v>5141</v>
      </c>
      <c r="B4798" s="38">
        <v>7566</v>
      </c>
      <c r="C4798" t="s">
        <v>6359</v>
      </c>
      <c r="D4798" s="2">
        <v>1204265</v>
      </c>
      <c r="E4798" s="2">
        <v>36127950</v>
      </c>
      <c r="F4798" s="2">
        <v>36127950</v>
      </c>
    </row>
    <row r="4799" spans="1:6">
      <c r="A4799">
        <v>5142</v>
      </c>
      <c r="B4799" s="38">
        <v>36077</v>
      </c>
      <c r="C4799" t="s">
        <v>6360</v>
      </c>
      <c r="D4799" s="2">
        <v>146861.58536585365</v>
      </c>
      <c r="E4799" s="2">
        <v>3895130.523402439</v>
      </c>
      <c r="F4799" s="2">
        <v>8990252.3746707309</v>
      </c>
    </row>
    <row r="4800" spans="1:6">
      <c r="A4800">
        <v>5143</v>
      </c>
      <c r="B4800" s="38">
        <v>29351</v>
      </c>
      <c r="C4800" t="s">
        <v>6361</v>
      </c>
      <c r="D4800" s="2">
        <v>294441.32029339857</v>
      </c>
      <c r="E4800" s="2">
        <v>845046.5892420538</v>
      </c>
      <c r="F4800" s="2">
        <v>845046.5892420538</v>
      </c>
    </row>
    <row r="4801" spans="1:6">
      <c r="A4801">
        <v>5144</v>
      </c>
      <c r="B4801" s="38">
        <v>38023</v>
      </c>
      <c r="C4801" t="s">
        <v>6362</v>
      </c>
      <c r="D4801" s="2">
        <v>129351.77228786252</v>
      </c>
      <c r="E4801" s="2">
        <v>142980.27501611173</v>
      </c>
      <c r="F4801" s="2">
        <v>142980.27501611173</v>
      </c>
    </row>
    <row r="4802" spans="1:6">
      <c r="A4802">
        <v>5145</v>
      </c>
      <c r="B4802" s="38">
        <v>41719</v>
      </c>
      <c r="C4802" t="s">
        <v>6363</v>
      </c>
      <c r="D4802" s="2">
        <v>101929.80748477524</v>
      </c>
      <c r="E4802" s="2">
        <v>60570.768799752841</v>
      </c>
      <c r="F4802" s="2">
        <v>60570.768799752841</v>
      </c>
    </row>
    <row r="4803" spans="1:6">
      <c r="A4803">
        <v>5146</v>
      </c>
      <c r="B4803" s="38">
        <v>41809</v>
      </c>
      <c r="C4803" t="s">
        <v>6365</v>
      </c>
      <c r="D4803" s="2">
        <v>101053.10413983211</v>
      </c>
      <c r="E4803" s="2">
        <v>20267.210566284728</v>
      </c>
      <c r="F4803" s="2">
        <v>20267.210566284728</v>
      </c>
    </row>
    <row r="4804" spans="1:6">
      <c r="A4804">
        <v>5147</v>
      </c>
      <c r="B4804" s="38">
        <v>37204</v>
      </c>
      <c r="C4804" t="s">
        <v>6366</v>
      </c>
      <c r="D4804" s="2">
        <v>135768.32018038331</v>
      </c>
      <c r="E4804" s="2">
        <v>1843.7337880496054</v>
      </c>
      <c r="F4804" s="2">
        <v>1843.7337880496054</v>
      </c>
    </row>
    <row r="4805" spans="1:6">
      <c r="A4805">
        <v>5156</v>
      </c>
      <c r="B4805" s="38">
        <v>26541</v>
      </c>
      <c r="C4805" t="s">
        <v>7033</v>
      </c>
      <c r="D4805" s="2">
        <v>498909.78571428574</v>
      </c>
      <c r="E4805" s="2">
        <v>17777245.238095239</v>
      </c>
      <c r="F4805" s="2">
        <v>17777245.238095239</v>
      </c>
    </row>
    <row r="4806" spans="1:6">
      <c r="A4806">
        <v>5157</v>
      </c>
      <c r="B4806" s="38">
        <v>42202</v>
      </c>
      <c r="C4806" t="s">
        <v>6377</v>
      </c>
      <c r="D4806" s="2">
        <v>75691.063212852081</v>
      </c>
      <c r="E4806" s="2">
        <v>8880.0755361318061</v>
      </c>
      <c r="F4806" s="2">
        <v>8880.0755361318061</v>
      </c>
    </row>
    <row r="4807" spans="1:6">
      <c r="A4807">
        <v>5159</v>
      </c>
      <c r="B4807" s="38">
        <v>41845</v>
      </c>
      <c r="C4807" t="s">
        <v>6379</v>
      </c>
      <c r="D4807" s="2">
        <v>70764.784889821618</v>
      </c>
      <c r="E4807" s="2">
        <v>30643.173708289614</v>
      </c>
      <c r="F4807" s="2">
        <v>30643.173708289614</v>
      </c>
    </row>
    <row r="4808" spans="1:6">
      <c r="A4808">
        <v>5160</v>
      </c>
      <c r="B4808" s="38">
        <v>38380</v>
      </c>
      <c r="C4808" t="s">
        <v>6380</v>
      </c>
      <c r="D4808" s="2">
        <v>88409.596224436304</v>
      </c>
      <c r="E4808" s="2">
        <v>6226.561562663871</v>
      </c>
      <c r="F4808" s="2">
        <v>6226.561562663871</v>
      </c>
    </row>
    <row r="4809" spans="1:6">
      <c r="A4809">
        <v>5161</v>
      </c>
      <c r="B4809" s="38">
        <v>40908</v>
      </c>
      <c r="C4809" t="s">
        <v>6381</v>
      </c>
      <c r="D4809" s="2">
        <v>74708.913821829919</v>
      </c>
      <c r="E4809" s="2">
        <v>0</v>
      </c>
      <c r="F4809" s="2">
        <v>9130.4965392250706</v>
      </c>
    </row>
    <row r="4810" spans="1:6">
      <c r="A4810">
        <v>5162</v>
      </c>
      <c r="B4810" s="38">
        <v>35986</v>
      </c>
      <c r="C4810" t="s">
        <v>6382</v>
      </c>
      <c r="D4810" s="2">
        <v>100355.41666666669</v>
      </c>
      <c r="E4810" s="2">
        <v>4753824.2809803933</v>
      </c>
      <c r="F4810" s="2">
        <v>6904619.4337561289</v>
      </c>
    </row>
    <row r="4811" spans="1:6">
      <c r="A4811">
        <v>5163</v>
      </c>
      <c r="B4811" s="38">
        <v>35846</v>
      </c>
      <c r="C4811" t="s">
        <v>6384</v>
      </c>
      <c r="D4811" s="2">
        <v>101161.2353304509</v>
      </c>
      <c r="E4811" s="2">
        <v>49982.576244595431</v>
      </c>
      <c r="F4811" s="2">
        <v>49982.576244595431</v>
      </c>
    </row>
    <row r="4812" spans="1:6">
      <c r="A4812">
        <v>5164</v>
      </c>
      <c r="B4812" s="38">
        <v>36217</v>
      </c>
      <c r="C4812" t="s">
        <v>6385</v>
      </c>
      <c r="D4812" s="2">
        <v>96634.030395136782</v>
      </c>
      <c r="E4812" s="2">
        <v>793037.41950151976</v>
      </c>
      <c r="F4812" s="2">
        <v>882766.50917933125</v>
      </c>
    </row>
    <row r="4813" spans="1:6">
      <c r="A4813">
        <v>5165</v>
      </c>
      <c r="B4813" s="38">
        <v>38114</v>
      </c>
      <c r="C4813" t="s">
        <v>6386</v>
      </c>
      <c r="D4813" s="2">
        <v>82789.238498149134</v>
      </c>
      <c r="E4813" s="2">
        <v>14684732.262845056</v>
      </c>
      <c r="F4813" s="2">
        <v>28318769.742062401</v>
      </c>
    </row>
    <row r="4814" spans="1:6">
      <c r="A4814">
        <v>5166</v>
      </c>
      <c r="B4814" s="38">
        <v>41299</v>
      </c>
      <c r="C4814" t="s">
        <v>6387</v>
      </c>
      <c r="D4814" s="2">
        <v>62754.820218863992</v>
      </c>
      <c r="E4814" s="2">
        <v>5142.7575169359043</v>
      </c>
      <c r="F4814" s="2">
        <v>5142.7575169359043</v>
      </c>
    </row>
    <row r="4815" spans="1:6">
      <c r="A4815">
        <v>5171</v>
      </c>
      <c r="B4815" s="38">
        <v>34920</v>
      </c>
      <c r="C4815" t="s">
        <v>6392</v>
      </c>
      <c r="D4815" s="2">
        <v>78761.608894702411</v>
      </c>
      <c r="E4815" s="2">
        <v>16424167.754205363</v>
      </c>
      <c r="F4815" s="2">
        <v>16424167.754205363</v>
      </c>
    </row>
    <row r="4816" spans="1:6">
      <c r="A4816">
        <v>5172</v>
      </c>
      <c r="B4816" s="38">
        <v>36966</v>
      </c>
      <c r="C4816" t="s">
        <v>6393</v>
      </c>
      <c r="D4816" s="2">
        <v>68346.481271282639</v>
      </c>
      <c r="E4816" s="2">
        <v>3192261.8345970493</v>
      </c>
      <c r="F4816" s="2">
        <v>3192261.8345970493</v>
      </c>
    </row>
    <row r="4817" spans="1:6">
      <c r="A4817">
        <v>5173</v>
      </c>
      <c r="B4817" s="38">
        <v>40494</v>
      </c>
      <c r="C4817" t="s">
        <v>6394</v>
      </c>
      <c r="D4817" s="2">
        <v>55038.779175788266</v>
      </c>
      <c r="E4817" s="2">
        <v>431145.17589795386</v>
      </c>
      <c r="F4817" s="2">
        <v>466892.86297262833</v>
      </c>
    </row>
    <row r="4818" spans="1:6">
      <c r="A4818">
        <v>5174</v>
      </c>
      <c r="B4818" s="38">
        <v>39500</v>
      </c>
      <c r="C4818" t="s">
        <v>6395</v>
      </c>
      <c r="D4818" s="2">
        <v>56887.332127184178</v>
      </c>
      <c r="E4818" s="2">
        <v>285745.06927484612</v>
      </c>
      <c r="F4818" s="2">
        <v>462265.32311885606</v>
      </c>
    </row>
    <row r="4819" spans="1:6">
      <c r="A4819">
        <v>5175</v>
      </c>
      <c r="B4819" s="38">
        <v>42216</v>
      </c>
      <c r="C4819" t="s">
        <v>6396</v>
      </c>
      <c r="D4819" s="2">
        <v>50460.708808568059</v>
      </c>
      <c r="E4819" s="2">
        <v>8451.1595112589785</v>
      </c>
      <c r="F4819" s="2">
        <v>8451.1595112589785</v>
      </c>
    </row>
    <row r="4820" spans="1:6">
      <c r="A4820">
        <v>5182</v>
      </c>
      <c r="B4820" s="38">
        <v>36826</v>
      </c>
      <c r="C4820" t="s">
        <v>6403</v>
      </c>
      <c r="D4820" s="2">
        <v>58136.931034482761</v>
      </c>
      <c r="E4820" s="2">
        <v>334724.76464367815</v>
      </c>
      <c r="F4820" s="2">
        <v>474400.12566666672</v>
      </c>
    </row>
    <row r="4821" spans="1:6">
      <c r="A4821">
        <v>5184</v>
      </c>
      <c r="B4821" s="38">
        <v>36763</v>
      </c>
      <c r="C4821" t="s">
        <v>6405</v>
      </c>
      <c r="D4821" s="2">
        <v>55753.009259259255</v>
      </c>
      <c r="E4821" s="2">
        <v>386414.35039930552</v>
      </c>
      <c r="F4821" s="2">
        <v>386414.35039930552</v>
      </c>
    </row>
    <row r="4822" spans="1:6">
      <c r="A4822">
        <v>5185</v>
      </c>
      <c r="B4822" s="38">
        <v>40249</v>
      </c>
      <c r="C4822" t="s">
        <v>6406</v>
      </c>
      <c r="D4822" s="2">
        <v>44268.141946689582</v>
      </c>
      <c r="E4822" s="2">
        <v>28300.62314651865</v>
      </c>
      <c r="F4822" s="2">
        <v>28300.62314651865</v>
      </c>
    </row>
    <row r="4823" spans="1:6">
      <c r="A4823">
        <v>5186</v>
      </c>
      <c r="B4823" s="38">
        <v>40585</v>
      </c>
      <c r="C4823" t="s">
        <v>6407</v>
      </c>
      <c r="D4823" s="2">
        <v>43532.436547993988</v>
      </c>
      <c r="E4823" s="2">
        <v>3952.745238557854</v>
      </c>
      <c r="F4823" s="2">
        <v>3952.745238557854</v>
      </c>
    </row>
    <row r="4824" spans="1:6">
      <c r="A4824">
        <v>5187</v>
      </c>
      <c r="B4824" s="38">
        <v>33420</v>
      </c>
      <c r="C4824" t="s">
        <v>6408</v>
      </c>
      <c r="D4824" s="2">
        <v>61893.208516886945</v>
      </c>
      <c r="E4824" s="2">
        <v>569332.63624082238</v>
      </c>
      <c r="F4824" s="2">
        <v>569332.63624082238</v>
      </c>
    </row>
    <row r="4825" spans="1:6">
      <c r="A4825">
        <v>5190</v>
      </c>
      <c r="B4825" s="38">
        <v>39647</v>
      </c>
      <c r="C4825" t="s">
        <v>6411</v>
      </c>
      <c r="D4825" s="2">
        <v>32848.966194468187</v>
      </c>
      <c r="E4825" s="2">
        <v>266917.55970977066</v>
      </c>
      <c r="F4825" s="2">
        <v>266917.55970977066</v>
      </c>
    </row>
    <row r="4826" spans="1:6">
      <c r="A4826">
        <v>5191</v>
      </c>
      <c r="B4826" s="38">
        <v>38961</v>
      </c>
      <c r="C4826" t="s">
        <v>6412</v>
      </c>
      <c r="D4826" s="2">
        <v>35611.582060128145</v>
      </c>
      <c r="E4826" s="2">
        <v>122870.64158206014</v>
      </c>
      <c r="F4826" s="2">
        <v>122870.64158206014</v>
      </c>
    </row>
    <row r="4827" spans="1:6">
      <c r="A4827">
        <v>5192</v>
      </c>
      <c r="B4827" s="38">
        <v>38471</v>
      </c>
      <c r="C4827" t="s">
        <v>6413</v>
      </c>
      <c r="D4827" s="2">
        <v>37130.472764645427</v>
      </c>
      <c r="E4827" s="2">
        <v>95388.1845323741</v>
      </c>
      <c r="F4827" s="2">
        <v>102353.86122302158</v>
      </c>
    </row>
    <row r="4828" spans="1:6">
      <c r="A4828">
        <v>5193</v>
      </c>
      <c r="B4828" s="38">
        <v>40466</v>
      </c>
      <c r="C4828" t="s">
        <v>6414</v>
      </c>
      <c r="D4828" s="2">
        <v>33037.158624851974</v>
      </c>
      <c r="E4828" s="2">
        <v>10805.353347568253</v>
      </c>
      <c r="F4828" s="2">
        <v>10805.353347568253</v>
      </c>
    </row>
    <row r="4829" spans="1:6">
      <c r="A4829">
        <v>5195</v>
      </c>
      <c r="B4829" s="38">
        <v>34626</v>
      </c>
      <c r="C4829" t="s">
        <v>6417</v>
      </c>
      <c r="D4829" s="2">
        <v>43498.535117056861</v>
      </c>
      <c r="E4829" s="2">
        <v>4951467.2513979934</v>
      </c>
      <c r="F4829" s="2">
        <v>6273842.0516387969</v>
      </c>
    </row>
    <row r="4830" spans="1:6">
      <c r="A4830">
        <v>5196</v>
      </c>
      <c r="B4830" s="38">
        <v>36518</v>
      </c>
      <c r="C4830" t="s">
        <v>6418</v>
      </c>
      <c r="D4830" s="2">
        <v>38639.518716577535</v>
      </c>
      <c r="E4830" s="2">
        <v>11779.328835412953</v>
      </c>
      <c r="F4830" s="2">
        <v>11779.328835412953</v>
      </c>
    </row>
    <row r="4831" spans="1:6">
      <c r="A4831">
        <v>5197</v>
      </c>
      <c r="B4831" s="38">
        <v>26480</v>
      </c>
      <c r="C4831" t="s">
        <v>6420</v>
      </c>
      <c r="D4831" s="2">
        <v>144396.2829736211</v>
      </c>
      <c r="E4831" s="2">
        <v>259913309.35251799</v>
      </c>
      <c r="F4831" s="2">
        <v>259913309.35251799</v>
      </c>
    </row>
    <row r="4832" spans="1:6">
      <c r="A4832">
        <v>5198</v>
      </c>
      <c r="B4832" s="38">
        <v>35643</v>
      </c>
      <c r="C4832" t="s">
        <v>6421</v>
      </c>
      <c r="D4832" s="2">
        <v>37446.050995024874</v>
      </c>
      <c r="E4832" s="2">
        <v>4319268.6743345773</v>
      </c>
      <c r="F4832" s="2">
        <v>4319268.6743345773</v>
      </c>
    </row>
    <row r="4833" spans="1:6">
      <c r="A4833">
        <v>5199</v>
      </c>
      <c r="B4833" s="38">
        <v>36539</v>
      </c>
      <c r="C4833" t="s">
        <v>6422</v>
      </c>
      <c r="D4833" s="2">
        <v>35671.35663507109</v>
      </c>
      <c r="E4833" s="2">
        <v>278297.93648696679</v>
      </c>
      <c r="F4833" s="2">
        <v>278297.93648696679</v>
      </c>
    </row>
    <row r="4834" spans="1:6">
      <c r="A4834">
        <v>5200</v>
      </c>
      <c r="B4834" s="38">
        <v>42248</v>
      </c>
      <c r="C4834" t="s">
        <v>6423</v>
      </c>
      <c r="D4834" s="2">
        <v>25305.532791191243</v>
      </c>
      <c r="E4834" s="2">
        <v>0</v>
      </c>
      <c r="F4834" s="2">
        <v>2350.3778856458425</v>
      </c>
    </row>
    <row r="4835" spans="1:6">
      <c r="A4835">
        <v>5204</v>
      </c>
      <c r="B4835" s="38">
        <v>33451</v>
      </c>
      <c r="C4835" t="s">
        <v>6427</v>
      </c>
      <c r="D4835" s="2">
        <v>40553.579795021964</v>
      </c>
      <c r="E4835" s="2">
        <v>2164341.0272620791</v>
      </c>
      <c r="F4835" s="2">
        <v>2164341.0272620791</v>
      </c>
    </row>
    <row r="4836" spans="1:6">
      <c r="A4836">
        <v>5210</v>
      </c>
      <c r="B4836" s="38">
        <v>38870</v>
      </c>
      <c r="C4836" t="s">
        <v>6433</v>
      </c>
      <c r="D4836" s="2">
        <v>17805.791030064072</v>
      </c>
      <c r="E4836" s="2">
        <v>230909.05923607689</v>
      </c>
      <c r="F4836" s="2">
        <v>231776.79478560868</v>
      </c>
    </row>
    <row r="4837" spans="1:6">
      <c r="A4837">
        <v>5211</v>
      </c>
      <c r="B4837" s="38">
        <v>40270</v>
      </c>
      <c r="C4837" t="s">
        <v>6434</v>
      </c>
      <c r="D4837" s="2">
        <v>16571.769972799291</v>
      </c>
      <c r="E4837" s="2">
        <v>127704.26897972103</v>
      </c>
      <c r="F4837" s="2">
        <v>127704.26897972103</v>
      </c>
    </row>
    <row r="4838" spans="1:6">
      <c r="A4838">
        <v>5213</v>
      </c>
      <c r="B4838" s="38">
        <v>35531</v>
      </c>
      <c r="C4838" t="s">
        <v>6436</v>
      </c>
      <c r="D4838" s="2">
        <v>18041.423220973786</v>
      </c>
      <c r="E4838" s="2">
        <v>622131.4176404496</v>
      </c>
      <c r="F4838" s="2">
        <v>622131.4176404496</v>
      </c>
    </row>
    <row r="4839" spans="1:6">
      <c r="A4839">
        <v>5214</v>
      </c>
      <c r="B4839" s="38">
        <v>38835</v>
      </c>
      <c r="C4839" t="s">
        <v>6437</v>
      </c>
      <c r="D4839" s="2">
        <v>14343.602977667495</v>
      </c>
      <c r="E4839" s="2">
        <v>1596.9211315136477</v>
      </c>
      <c r="F4839" s="2">
        <v>1596.9211315136477</v>
      </c>
    </row>
    <row r="4840" spans="1:6">
      <c r="A4840">
        <v>5216</v>
      </c>
      <c r="B4840" s="38">
        <v>36959</v>
      </c>
      <c r="C4840" t="s">
        <v>6439</v>
      </c>
      <c r="D4840" s="2">
        <v>13669.296254256529</v>
      </c>
      <c r="E4840" s="2">
        <v>921009.84301929642</v>
      </c>
      <c r="F4840" s="2">
        <v>921009.84301929642</v>
      </c>
    </row>
    <row r="4841" spans="1:6">
      <c r="A4841">
        <v>5217</v>
      </c>
      <c r="B4841" s="38">
        <v>38835</v>
      </c>
      <c r="C4841" t="s">
        <v>6440</v>
      </c>
      <c r="D4841" s="2">
        <v>11953.002481389578</v>
      </c>
      <c r="E4841" s="2">
        <v>165801.29271960299</v>
      </c>
      <c r="F4841" s="2">
        <v>165801.29271960299</v>
      </c>
    </row>
    <row r="4842" spans="1:6">
      <c r="A4842">
        <v>5218</v>
      </c>
      <c r="B4842" s="38">
        <v>37078</v>
      </c>
      <c r="C4842" t="s">
        <v>6441</v>
      </c>
      <c r="D4842" s="2">
        <v>13569.183098591551</v>
      </c>
      <c r="E4842" s="2">
        <v>128359.04443943664</v>
      </c>
      <c r="F4842" s="2">
        <v>128359.04443943664</v>
      </c>
    </row>
    <row r="4843" spans="1:6">
      <c r="A4843">
        <v>5219</v>
      </c>
      <c r="B4843" s="38">
        <v>38135</v>
      </c>
      <c r="C4843" t="s">
        <v>6442</v>
      </c>
      <c r="D4843" s="2">
        <v>12736.805922792173</v>
      </c>
      <c r="E4843" s="2">
        <v>2530.8033368588049</v>
      </c>
      <c r="F4843" s="2">
        <v>2530.8033368588049</v>
      </c>
    </row>
    <row r="4844" spans="1:6">
      <c r="A4844">
        <v>5220</v>
      </c>
      <c r="B4844" s="38">
        <v>35156</v>
      </c>
      <c r="C4844" t="s">
        <v>6443</v>
      </c>
      <c r="D4844" s="2">
        <v>15409.660908509277</v>
      </c>
      <c r="E4844" s="2">
        <v>812.08912987843894</v>
      </c>
      <c r="F4844" s="2">
        <v>812.08912987843894</v>
      </c>
    </row>
    <row r="4845" spans="1:6">
      <c r="A4845">
        <v>5221</v>
      </c>
      <c r="B4845" s="38">
        <v>39674</v>
      </c>
      <c r="C4845" t="s">
        <v>6445</v>
      </c>
      <c r="D4845" s="2">
        <v>10993.536784641647</v>
      </c>
      <c r="E4845" s="2">
        <v>440.84082506413</v>
      </c>
      <c r="F4845" s="2">
        <v>440.84082506413</v>
      </c>
    </row>
    <row r="4846" spans="1:6">
      <c r="A4846">
        <v>5223</v>
      </c>
      <c r="B4846" s="38">
        <v>40921</v>
      </c>
      <c r="C4846" t="s">
        <v>6447</v>
      </c>
      <c r="D4846" s="2">
        <v>9563.3512011117728</v>
      </c>
      <c r="E4846" s="2">
        <v>4870.9335450995968</v>
      </c>
      <c r="F4846" s="2">
        <v>4870.9335450995968</v>
      </c>
    </row>
    <row r="4847" spans="1:6">
      <c r="A4847">
        <v>5224</v>
      </c>
      <c r="B4847" s="38">
        <v>34026</v>
      </c>
      <c r="C4847" t="s">
        <v>6449</v>
      </c>
      <c r="D4847" s="2">
        <v>11781.767994409505</v>
      </c>
      <c r="E4847" s="2">
        <v>3435092.2764500352</v>
      </c>
      <c r="F4847" s="2">
        <v>3436788.8510412299</v>
      </c>
    </row>
    <row r="4848" spans="1:6">
      <c r="A4848">
        <v>5225</v>
      </c>
      <c r="B4848" s="38">
        <v>38268</v>
      </c>
      <c r="C4848" t="s">
        <v>6450</v>
      </c>
      <c r="D4848" s="2">
        <v>8831.6972236773181</v>
      </c>
      <c r="E4848" s="2">
        <v>535907.38753273967</v>
      </c>
      <c r="F4848" s="2">
        <v>1062233.6452488215</v>
      </c>
    </row>
    <row r="4849" spans="1:6">
      <c r="A4849">
        <v>5226</v>
      </c>
      <c r="B4849" s="38">
        <v>38863</v>
      </c>
      <c r="C4849" t="s">
        <v>6451</v>
      </c>
      <c r="D4849" s="2">
        <v>8325.7827160493835</v>
      </c>
      <c r="E4849" s="2">
        <v>83342.274385185185</v>
      </c>
      <c r="F4849" s="2">
        <v>85213.19670123457</v>
      </c>
    </row>
    <row r="4850" spans="1:6">
      <c r="A4850">
        <v>5227</v>
      </c>
      <c r="B4850" s="38">
        <v>37987</v>
      </c>
      <c r="C4850" t="s">
        <v>6452</v>
      </c>
      <c r="D4850" s="2">
        <v>9103.5151187904976</v>
      </c>
      <c r="E4850" s="2">
        <v>1170.4519438444925</v>
      </c>
      <c r="F4850" s="2">
        <v>1170.4519438444925</v>
      </c>
    </row>
    <row r="4851" spans="1:6">
      <c r="A4851">
        <v>5228</v>
      </c>
      <c r="B4851" s="38">
        <v>36252</v>
      </c>
      <c r="C4851" t="s">
        <v>6453</v>
      </c>
      <c r="D4851" s="2">
        <v>8695.0541516245503</v>
      </c>
      <c r="E4851" s="2">
        <v>70258.935896510244</v>
      </c>
      <c r="F4851" s="2">
        <v>348519.50803249102</v>
      </c>
    </row>
    <row r="4852" spans="1:6">
      <c r="A4852">
        <v>5229</v>
      </c>
      <c r="B4852" s="38">
        <v>38546</v>
      </c>
      <c r="C4852" t="s">
        <v>6455</v>
      </c>
      <c r="D4852" s="2">
        <v>6163.0757420675545</v>
      </c>
      <c r="E4852" s="2">
        <v>1649.2390685772775</v>
      </c>
      <c r="F4852" s="2">
        <v>1649.2390685772775</v>
      </c>
    </row>
    <row r="4853" spans="1:6">
      <c r="A4853">
        <v>5232</v>
      </c>
      <c r="B4853" s="38">
        <v>38569</v>
      </c>
      <c r="C4853" t="s">
        <v>6459</v>
      </c>
      <c r="D4853" s="2">
        <v>1348.9730142566193</v>
      </c>
      <c r="E4853" s="2">
        <v>222017.65770366599</v>
      </c>
      <c r="F4853" s="2">
        <v>222017.65770366599</v>
      </c>
    </row>
  </sheetData>
  <sortState ref="A2:F4853">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J4853"/>
  <sheetViews>
    <sheetView workbookViewId="0">
      <pane ySplit="1" topLeftCell="A2" activePane="bottomLeft" state="frozen"/>
      <selection activeCell="A2" sqref="A2"/>
      <selection pane="bottomLeft" sqref="A1:J21"/>
    </sheetView>
  </sheetViews>
  <sheetFormatPr baseColWidth="10" defaultRowHeight="15" x14ac:dyDescent="0"/>
  <cols>
    <col min="5" max="5" width="11.33203125" bestFit="1" customWidth="1"/>
    <col min="6" max="8" width="12.83203125" bestFit="1" customWidth="1"/>
  </cols>
  <sheetData>
    <row r="1" spans="1:10">
      <c r="A1" t="s">
        <v>6802</v>
      </c>
      <c r="B1" t="s">
        <v>6483</v>
      </c>
      <c r="C1" t="s">
        <v>6484</v>
      </c>
      <c r="D1" t="s">
        <v>6485</v>
      </c>
      <c r="E1" t="s">
        <v>6486</v>
      </c>
      <c r="F1" t="s">
        <v>6487</v>
      </c>
      <c r="G1" t="s">
        <v>6491</v>
      </c>
      <c r="H1" t="s">
        <v>6494</v>
      </c>
      <c r="I1" t="s">
        <v>6488</v>
      </c>
      <c r="J1" t="s">
        <v>6489</v>
      </c>
    </row>
    <row r="2" spans="1:10">
      <c r="A2">
        <v>1</v>
      </c>
      <c r="B2">
        <v>1</v>
      </c>
      <c r="C2" s="38">
        <v>40165</v>
      </c>
      <c r="D2" t="s">
        <v>1</v>
      </c>
      <c r="E2" s="2">
        <v>474012498.32136291</v>
      </c>
      <c r="F2" s="2">
        <v>848212045.45575571</v>
      </c>
      <c r="G2" s="2">
        <v>3104970333.6049066</v>
      </c>
      <c r="H2" s="2">
        <v>2630957835.2835436</v>
      </c>
    </row>
    <row r="3" spans="1:10">
      <c r="A3">
        <v>3</v>
      </c>
      <c r="B3">
        <v>2</v>
      </c>
      <c r="C3" s="38">
        <v>39226</v>
      </c>
      <c r="D3" t="s">
        <v>5</v>
      </c>
      <c r="E3" s="2">
        <v>347469331.42260844</v>
      </c>
      <c r="F3" s="2">
        <v>358380360.67749786</v>
      </c>
      <c r="G3" s="2">
        <v>1115863503.1787844</v>
      </c>
      <c r="H3" s="2">
        <v>768394171.75617599</v>
      </c>
    </row>
    <row r="4" spans="1:10">
      <c r="A4">
        <v>1210</v>
      </c>
      <c r="B4">
        <v>3</v>
      </c>
      <c r="C4" s="38">
        <v>23174</v>
      </c>
      <c r="D4" t="s">
        <v>1752</v>
      </c>
      <c r="E4" s="2">
        <v>330582549.01960784</v>
      </c>
      <c r="F4" s="2">
        <v>448647745.09803921</v>
      </c>
      <c r="G4" s="2">
        <v>558841928.10457516</v>
      </c>
      <c r="H4" s="2">
        <v>228259379.08496732</v>
      </c>
    </row>
    <row r="5" spans="1:10">
      <c r="A5">
        <v>2</v>
      </c>
      <c r="B5">
        <v>4</v>
      </c>
      <c r="C5" s="38">
        <v>42356</v>
      </c>
      <c r="D5" t="s">
        <v>3</v>
      </c>
      <c r="E5" s="2">
        <v>311599272.80414337</v>
      </c>
      <c r="F5" s="2">
        <v>953801529.97748661</v>
      </c>
      <c r="G5" s="2">
        <v>2096332196.9260123</v>
      </c>
      <c r="H5" s="2">
        <v>1784732924.1218688</v>
      </c>
    </row>
    <row r="6" spans="1:10">
      <c r="A6">
        <v>4</v>
      </c>
      <c r="B6">
        <v>5</v>
      </c>
      <c r="C6" s="38">
        <v>42314</v>
      </c>
      <c r="D6" t="s">
        <v>6</v>
      </c>
      <c r="E6" s="2">
        <v>304445596.11689758</v>
      </c>
      <c r="F6" s="2">
        <v>203039004.91823828</v>
      </c>
      <c r="G6" s="2">
        <v>892655720.8654356</v>
      </c>
      <c r="H6" s="2">
        <v>588210124.74853802</v>
      </c>
    </row>
    <row r="7" spans="1:10">
      <c r="A7">
        <v>9</v>
      </c>
      <c r="B7">
        <v>6</v>
      </c>
      <c r="C7" s="38">
        <v>39206</v>
      </c>
      <c r="D7" t="s">
        <v>13</v>
      </c>
      <c r="E7" s="2">
        <v>298823625.02344328</v>
      </c>
      <c r="F7" s="2">
        <v>389779864.62285948</v>
      </c>
      <c r="G7" s="2">
        <v>1031839486.3810791</v>
      </c>
      <c r="H7" s="2">
        <v>733015861.35763574</v>
      </c>
    </row>
    <row r="8" spans="1:10">
      <c r="A8">
        <v>34</v>
      </c>
      <c r="B8">
        <v>7</v>
      </c>
      <c r="C8" s="38">
        <v>35783</v>
      </c>
      <c r="D8" t="s">
        <v>81</v>
      </c>
      <c r="E8" s="2">
        <v>298639801.61190325</v>
      </c>
      <c r="F8" s="2">
        <v>983528827.98267817</v>
      </c>
      <c r="G8" s="2">
        <v>3296409525.6342463</v>
      </c>
      <c r="H8" s="2">
        <v>2997769724.0223432</v>
      </c>
    </row>
    <row r="9" spans="1:10">
      <c r="A9">
        <v>5</v>
      </c>
      <c r="B9">
        <v>8</v>
      </c>
      <c r="C9" s="38">
        <v>41110</v>
      </c>
      <c r="D9" t="s">
        <v>10</v>
      </c>
      <c r="E9" s="2">
        <v>289102656.43550521</v>
      </c>
      <c r="F9" s="2">
        <v>471120741.72186863</v>
      </c>
      <c r="G9" s="2">
        <v>1140051724.5942757</v>
      </c>
      <c r="H9" s="2">
        <v>850949068.15877056</v>
      </c>
    </row>
    <row r="10" spans="1:10">
      <c r="A10">
        <v>7</v>
      </c>
      <c r="B10">
        <v>9</v>
      </c>
      <c r="C10" s="38">
        <v>40977</v>
      </c>
      <c r="D10" t="s">
        <v>8</v>
      </c>
      <c r="E10" s="2">
        <v>288739690.13740671</v>
      </c>
      <c r="F10" s="2">
        <v>76708873.950211868</v>
      </c>
      <c r="G10" s="2">
        <v>296906403.53325313</v>
      </c>
      <c r="H10" s="2">
        <v>8166713.3958464265</v>
      </c>
    </row>
    <row r="11" spans="1:10">
      <c r="A11">
        <v>8</v>
      </c>
      <c r="B11">
        <v>10</v>
      </c>
      <c r="C11" s="38">
        <v>40506</v>
      </c>
      <c r="D11" t="s">
        <v>12</v>
      </c>
      <c r="E11" s="2">
        <v>286201651.71409899</v>
      </c>
      <c r="F11" s="2">
        <v>221059883.78316566</v>
      </c>
      <c r="G11" s="2">
        <v>645695072.8802073</v>
      </c>
      <c r="H11" s="2">
        <v>359493421.16610831</v>
      </c>
    </row>
    <row r="12" spans="1:10">
      <c r="A12">
        <v>6</v>
      </c>
      <c r="B12">
        <v>11</v>
      </c>
      <c r="C12" s="38">
        <v>41457</v>
      </c>
      <c r="D12" t="s">
        <v>7</v>
      </c>
      <c r="E12" s="2">
        <v>283543275.5697872</v>
      </c>
      <c r="F12" s="2">
        <v>92076415.281490266</v>
      </c>
      <c r="G12" s="2">
        <v>268079459.42608181</v>
      </c>
      <c r="H12" s="2">
        <v>-15463816.143705398</v>
      </c>
    </row>
    <row r="13" spans="1:10">
      <c r="A13">
        <v>14</v>
      </c>
      <c r="B13">
        <v>12</v>
      </c>
      <c r="C13" s="38">
        <v>40009</v>
      </c>
      <c r="D13" t="s">
        <v>15</v>
      </c>
      <c r="E13" s="2">
        <v>279605156.23331213</v>
      </c>
      <c r="F13" s="2">
        <v>337717393.81308186</v>
      </c>
      <c r="G13" s="2">
        <v>1045816880.4610054</v>
      </c>
      <c r="H13" s="2">
        <v>766211724.22769332</v>
      </c>
    </row>
    <row r="14" spans="1:10">
      <c r="A14">
        <v>84</v>
      </c>
      <c r="B14">
        <v>13</v>
      </c>
      <c r="C14" s="38">
        <v>34908</v>
      </c>
      <c r="D14" t="s">
        <v>153</v>
      </c>
      <c r="E14" s="2">
        <v>276388688.52459019</v>
      </c>
      <c r="F14" s="2">
        <v>139372897.21744263</v>
      </c>
      <c r="G14" s="2">
        <v>417340949.67645901</v>
      </c>
      <c r="H14" s="2">
        <v>140952261.15186882</v>
      </c>
    </row>
    <row r="15" spans="1:10">
      <c r="A15">
        <v>18</v>
      </c>
      <c r="B15">
        <v>14</v>
      </c>
      <c r="C15" s="38">
        <v>38896</v>
      </c>
      <c r="D15" t="s">
        <v>29</v>
      </c>
      <c r="E15" s="2">
        <v>275396234.5983243</v>
      </c>
      <c r="F15" s="2">
        <v>237552993.39576146</v>
      </c>
      <c r="G15" s="2">
        <v>444058699.65719569</v>
      </c>
      <c r="H15" s="2">
        <v>168662465.05887139</v>
      </c>
    </row>
    <row r="16" spans="1:10">
      <c r="A16">
        <v>17</v>
      </c>
      <c r="B16">
        <v>15</v>
      </c>
      <c r="C16" s="38">
        <v>40683</v>
      </c>
      <c r="D16" t="s">
        <v>19</v>
      </c>
      <c r="E16" s="2">
        <v>266472756.72230974</v>
      </c>
      <c r="F16" s="2">
        <v>256947821.26964915</v>
      </c>
      <c r="G16" s="2">
        <v>1114563741.5047309</v>
      </c>
      <c r="H16" s="2">
        <v>848090984.78242123</v>
      </c>
    </row>
    <row r="17" spans="1:8">
      <c r="A17">
        <v>21</v>
      </c>
      <c r="B17">
        <v>16</v>
      </c>
      <c r="C17" s="38">
        <v>38905</v>
      </c>
      <c r="D17" t="s">
        <v>44</v>
      </c>
      <c r="E17" s="2">
        <v>266299385.74938574</v>
      </c>
      <c r="F17" s="2">
        <v>501016625.3937887</v>
      </c>
      <c r="G17" s="2">
        <v>1261922736.9417002</v>
      </c>
      <c r="H17" s="2">
        <v>995623351.19231451</v>
      </c>
    </row>
    <row r="18" spans="1:8">
      <c r="A18">
        <v>13</v>
      </c>
      <c r="B18">
        <v>17</v>
      </c>
      <c r="C18" s="38">
        <v>41257</v>
      </c>
      <c r="D18" t="s">
        <v>17</v>
      </c>
      <c r="E18" s="2">
        <v>262251688.79926482</v>
      </c>
      <c r="F18" s="2">
        <v>317852789.68081146</v>
      </c>
      <c r="G18" s="2">
        <v>1066843612.8915118</v>
      </c>
      <c r="H18" s="2">
        <v>804591924.09224701</v>
      </c>
    </row>
    <row r="19" spans="1:8">
      <c r="A19">
        <v>19</v>
      </c>
      <c r="B19">
        <v>18</v>
      </c>
      <c r="C19" s="38">
        <v>39766</v>
      </c>
      <c r="D19" t="s">
        <v>31</v>
      </c>
      <c r="E19" s="2">
        <v>260779992.93868423</v>
      </c>
      <c r="F19" s="2">
        <v>192034335.63954806</v>
      </c>
      <c r="G19" s="2">
        <v>670875895.31615388</v>
      </c>
      <c r="H19" s="2">
        <v>410095902.37746966</v>
      </c>
    </row>
    <row r="20" spans="1:8">
      <c r="A20">
        <v>15</v>
      </c>
      <c r="B20">
        <v>19</v>
      </c>
      <c r="C20" s="38">
        <v>41621</v>
      </c>
      <c r="D20" t="s">
        <v>21</v>
      </c>
      <c r="E20" s="2">
        <v>258371630.00055784</v>
      </c>
      <c r="F20" s="2">
        <v>267018661.85787112</v>
      </c>
      <c r="G20" s="2">
        <v>992526198.89943755</v>
      </c>
      <c r="H20" s="2">
        <v>734154568.89887977</v>
      </c>
    </row>
    <row r="21" spans="1:8">
      <c r="A21">
        <v>16</v>
      </c>
      <c r="B21">
        <v>20</v>
      </c>
      <c r="C21" s="38">
        <v>41990</v>
      </c>
      <c r="D21" t="s">
        <v>23</v>
      </c>
      <c r="E21" s="2">
        <v>256431741.13759091</v>
      </c>
      <c r="F21" s="2">
        <v>261683245.7419723</v>
      </c>
      <c r="G21" s="2">
        <v>979692120.9272269</v>
      </c>
      <c r="H21" s="2">
        <v>723260379.78963602</v>
      </c>
    </row>
    <row r="22" spans="1:8">
      <c r="C22" s="38"/>
      <c r="E22" s="2"/>
      <c r="F22" s="2"/>
      <c r="G22" s="2"/>
      <c r="H22" s="2"/>
    </row>
    <row r="23" spans="1:8">
      <c r="C23" s="38"/>
      <c r="E23" s="2"/>
      <c r="F23" s="2"/>
      <c r="G23" s="2"/>
      <c r="H23" s="2"/>
    </row>
    <row r="24" spans="1:8">
      <c r="C24" s="38"/>
      <c r="E24" s="2"/>
      <c r="F24" s="2"/>
      <c r="G24" s="2"/>
      <c r="H24" s="2"/>
    </row>
    <row r="25" spans="1:8">
      <c r="C25" s="38"/>
      <c r="E25" s="2"/>
      <c r="F25" s="2"/>
      <c r="G25" s="2"/>
      <c r="H25" s="2"/>
    </row>
    <row r="26" spans="1:8">
      <c r="C26" s="38"/>
      <c r="E26" s="2"/>
      <c r="F26" s="2"/>
      <c r="G26" s="2"/>
      <c r="H26" s="2"/>
    </row>
    <row r="27" spans="1:8">
      <c r="C27" s="38"/>
      <c r="E27" s="2"/>
      <c r="F27" s="2"/>
      <c r="G27" s="2"/>
      <c r="H27" s="2"/>
    </row>
    <row r="28" spans="1:8">
      <c r="C28" s="38"/>
      <c r="E28" s="2"/>
      <c r="F28" s="2"/>
      <c r="G28" s="2"/>
      <c r="H28" s="2"/>
    </row>
    <row r="29" spans="1:8">
      <c r="C29" s="38"/>
      <c r="E29" s="2"/>
      <c r="F29" s="2"/>
      <c r="G29" s="2"/>
      <c r="H29" s="2"/>
    </row>
    <row r="30" spans="1:8">
      <c r="C30" s="38"/>
      <c r="E30" s="2"/>
      <c r="F30" s="2"/>
      <c r="G30" s="2"/>
      <c r="H30" s="2"/>
    </row>
    <row r="31" spans="1:8">
      <c r="C31" s="38"/>
      <c r="E31" s="2"/>
      <c r="F31" s="2"/>
      <c r="G31" s="2"/>
      <c r="H31" s="2"/>
    </row>
    <row r="32" spans="1:8">
      <c r="C32" s="38"/>
      <c r="E32" s="2"/>
      <c r="F32" s="2"/>
      <c r="G32" s="2"/>
      <c r="H32" s="2"/>
    </row>
    <row r="33" spans="3:8">
      <c r="C33" s="38"/>
      <c r="E33" s="2"/>
      <c r="F33" s="2"/>
      <c r="G33" s="2"/>
      <c r="H33" s="2"/>
    </row>
    <row r="34" spans="3:8">
      <c r="C34" s="38"/>
      <c r="E34" s="2"/>
      <c r="F34" s="2"/>
      <c r="G34" s="2"/>
      <c r="H34" s="2"/>
    </row>
    <row r="35" spans="3:8">
      <c r="C35" s="38"/>
      <c r="E35" s="2"/>
      <c r="F35" s="2"/>
      <c r="G35" s="2"/>
      <c r="H35" s="2"/>
    </row>
    <row r="36" spans="3:8">
      <c r="C36" s="38"/>
      <c r="E36" s="2"/>
      <c r="F36" s="2"/>
      <c r="G36" s="2"/>
      <c r="H36" s="2"/>
    </row>
    <row r="37" spans="3:8">
      <c r="C37" s="38"/>
      <c r="E37" s="2"/>
      <c r="F37" s="2"/>
      <c r="G37" s="2"/>
      <c r="H37" s="2"/>
    </row>
    <row r="38" spans="3:8">
      <c r="C38" s="38"/>
      <c r="E38" s="2"/>
      <c r="F38" s="2"/>
      <c r="G38" s="2"/>
      <c r="H38" s="2"/>
    </row>
    <row r="39" spans="3:8">
      <c r="C39" s="38"/>
      <c r="E39" s="2"/>
      <c r="F39" s="2"/>
      <c r="G39" s="2"/>
      <c r="H39" s="2"/>
    </row>
    <row r="40" spans="3:8">
      <c r="C40" s="38"/>
      <c r="E40" s="2"/>
      <c r="F40" s="2"/>
      <c r="G40" s="2"/>
      <c r="H40" s="2"/>
    </row>
    <row r="41" spans="3:8">
      <c r="C41" s="38"/>
      <c r="E41" s="2"/>
      <c r="F41" s="2"/>
      <c r="G41" s="2"/>
      <c r="H41" s="2"/>
    </row>
    <row r="42" spans="3:8">
      <c r="C42" s="38"/>
      <c r="E42" s="2"/>
      <c r="F42" s="2"/>
      <c r="G42" s="2"/>
      <c r="H42" s="2"/>
    </row>
    <row r="43" spans="3:8">
      <c r="C43" s="38"/>
      <c r="E43" s="2"/>
      <c r="F43" s="2"/>
      <c r="G43" s="2"/>
      <c r="H43" s="2"/>
    </row>
    <row r="44" spans="3:8">
      <c r="C44" s="38"/>
      <c r="E44" s="2"/>
      <c r="F44" s="2"/>
      <c r="G44" s="2"/>
      <c r="H44" s="2"/>
    </row>
    <row r="45" spans="3:8">
      <c r="C45" s="38"/>
      <c r="E45" s="2"/>
      <c r="F45" s="2"/>
      <c r="G45" s="2"/>
      <c r="H45" s="2"/>
    </row>
    <row r="46" spans="3:8">
      <c r="C46" s="38"/>
      <c r="E46" s="2"/>
      <c r="F46" s="2"/>
      <c r="G46" s="2"/>
      <c r="H46" s="2"/>
    </row>
    <row r="47" spans="3:8">
      <c r="C47" s="38"/>
      <c r="E47" s="2"/>
      <c r="F47" s="2"/>
      <c r="G47" s="2"/>
      <c r="H47" s="2"/>
    </row>
    <row r="48" spans="3:8">
      <c r="C48" s="38"/>
      <c r="E48" s="2"/>
      <c r="F48" s="2"/>
      <c r="G48" s="2"/>
      <c r="H48" s="2"/>
    </row>
    <row r="49" spans="3:8">
      <c r="C49" s="38"/>
      <c r="E49" s="2"/>
      <c r="F49" s="2"/>
      <c r="G49" s="2"/>
      <c r="H49" s="2"/>
    </row>
    <row r="50" spans="3:8">
      <c r="C50" s="38"/>
      <c r="E50" s="2"/>
      <c r="F50" s="2"/>
      <c r="G50" s="2"/>
      <c r="H50" s="2"/>
    </row>
    <row r="51" spans="3:8">
      <c r="C51" s="38"/>
      <c r="E51" s="2"/>
      <c r="F51" s="2"/>
      <c r="G51" s="2"/>
      <c r="H51" s="2"/>
    </row>
    <row r="52" spans="3:8">
      <c r="C52" s="38"/>
      <c r="E52" s="2"/>
      <c r="F52" s="2"/>
      <c r="G52" s="2"/>
      <c r="H52" s="2"/>
    </row>
    <row r="53" spans="3:8">
      <c r="C53" s="38"/>
      <c r="E53" s="2"/>
      <c r="F53" s="2"/>
      <c r="G53" s="2"/>
      <c r="H53" s="2"/>
    </row>
    <row r="54" spans="3:8">
      <c r="C54" s="38"/>
      <c r="E54" s="2"/>
      <c r="F54" s="2"/>
      <c r="G54" s="2"/>
      <c r="H54" s="2"/>
    </row>
    <row r="55" spans="3:8">
      <c r="C55" s="38"/>
      <c r="E55" s="2"/>
      <c r="F55" s="2"/>
      <c r="G55" s="2"/>
      <c r="H55" s="2"/>
    </row>
    <row r="56" spans="3:8">
      <c r="C56" s="38"/>
      <c r="E56" s="2"/>
      <c r="F56" s="2"/>
      <c r="G56" s="2"/>
      <c r="H56" s="2"/>
    </row>
    <row r="57" spans="3:8">
      <c r="C57" s="38"/>
      <c r="E57" s="2"/>
      <c r="F57" s="2"/>
      <c r="G57" s="2"/>
      <c r="H57" s="2"/>
    </row>
    <row r="58" spans="3:8">
      <c r="C58" s="38"/>
      <c r="E58" s="2"/>
      <c r="F58" s="2"/>
      <c r="G58" s="2"/>
      <c r="H58" s="2"/>
    </row>
    <row r="59" spans="3:8">
      <c r="C59" s="38"/>
      <c r="E59" s="2"/>
      <c r="F59" s="2"/>
      <c r="G59" s="2"/>
      <c r="H59" s="2"/>
    </row>
    <row r="60" spans="3:8">
      <c r="C60" s="38"/>
      <c r="E60" s="2"/>
      <c r="F60" s="2"/>
      <c r="G60" s="2"/>
      <c r="H60" s="2"/>
    </row>
    <row r="61" spans="3:8">
      <c r="C61" s="38"/>
      <c r="E61" s="2"/>
      <c r="F61" s="2"/>
      <c r="G61" s="2"/>
      <c r="H61" s="2"/>
    </row>
    <row r="62" spans="3:8">
      <c r="C62" s="38"/>
      <c r="E62" s="2"/>
      <c r="F62" s="2"/>
      <c r="G62" s="2"/>
      <c r="H62" s="2"/>
    </row>
    <row r="63" spans="3:8">
      <c r="C63" s="38"/>
      <c r="E63" s="2"/>
      <c r="F63" s="2"/>
      <c r="G63" s="2"/>
      <c r="H63" s="2"/>
    </row>
    <row r="64" spans="3:8">
      <c r="C64" s="38"/>
      <c r="E64" s="2"/>
      <c r="F64" s="2"/>
      <c r="G64" s="2"/>
      <c r="H64" s="2"/>
    </row>
    <row r="65" spans="3:8">
      <c r="C65" s="38"/>
      <c r="E65" s="2"/>
      <c r="F65" s="2"/>
      <c r="G65" s="2"/>
      <c r="H65" s="2"/>
    </row>
    <row r="66" spans="3:8">
      <c r="C66" s="38"/>
      <c r="E66" s="2"/>
      <c r="F66" s="2"/>
      <c r="G66" s="2"/>
      <c r="H66" s="2"/>
    </row>
    <row r="67" spans="3:8">
      <c r="C67" s="38"/>
      <c r="E67" s="2"/>
      <c r="F67" s="2"/>
      <c r="G67" s="2"/>
      <c r="H67" s="2"/>
    </row>
    <row r="68" spans="3:8">
      <c r="C68" s="38"/>
      <c r="E68" s="2"/>
      <c r="F68" s="2"/>
      <c r="G68" s="2"/>
      <c r="H68" s="2"/>
    </row>
    <row r="69" spans="3:8">
      <c r="C69" s="38"/>
      <c r="E69" s="2"/>
      <c r="F69" s="2"/>
      <c r="G69" s="2"/>
      <c r="H69" s="2"/>
    </row>
    <row r="70" spans="3:8">
      <c r="C70" s="38"/>
      <c r="E70" s="2"/>
      <c r="F70" s="2"/>
      <c r="G70" s="2"/>
      <c r="H70" s="2"/>
    </row>
    <row r="71" spans="3:8">
      <c r="C71" s="38"/>
      <c r="E71" s="2"/>
      <c r="F71" s="2"/>
      <c r="G71" s="2"/>
      <c r="H71" s="2"/>
    </row>
    <row r="72" spans="3:8">
      <c r="C72" s="38"/>
      <c r="E72" s="2"/>
      <c r="F72" s="2"/>
      <c r="G72" s="2"/>
      <c r="H72" s="2"/>
    </row>
    <row r="73" spans="3:8">
      <c r="C73" s="38"/>
      <c r="E73" s="2"/>
      <c r="F73" s="2"/>
      <c r="G73" s="2"/>
      <c r="H73" s="2"/>
    </row>
    <row r="74" spans="3:8">
      <c r="C74" s="38"/>
      <c r="E74" s="2"/>
      <c r="F74" s="2"/>
      <c r="G74" s="2"/>
      <c r="H74" s="2"/>
    </row>
    <row r="75" spans="3:8">
      <c r="C75" s="38"/>
      <c r="E75" s="2"/>
      <c r="F75" s="2"/>
      <c r="G75" s="2"/>
      <c r="H75" s="2"/>
    </row>
    <row r="76" spans="3:8">
      <c r="C76" s="38"/>
      <c r="E76" s="2"/>
      <c r="F76" s="2"/>
      <c r="G76" s="2"/>
      <c r="H76" s="2"/>
    </row>
    <row r="77" spans="3:8">
      <c r="C77" s="38"/>
      <c r="E77" s="2"/>
      <c r="F77" s="2"/>
      <c r="G77" s="2"/>
      <c r="H77" s="2"/>
    </row>
    <row r="78" spans="3:8">
      <c r="C78" s="38"/>
      <c r="E78" s="2"/>
      <c r="F78" s="2"/>
      <c r="G78" s="2"/>
      <c r="H78" s="2"/>
    </row>
    <row r="79" spans="3:8">
      <c r="C79" s="38"/>
      <c r="E79" s="2"/>
      <c r="F79" s="2"/>
      <c r="G79" s="2"/>
      <c r="H79" s="2"/>
    </row>
    <row r="80" spans="3:8">
      <c r="C80" s="38"/>
      <c r="E80" s="2"/>
      <c r="F80" s="2"/>
      <c r="G80" s="2"/>
      <c r="H80" s="2"/>
    </row>
    <row r="81" spans="3:8">
      <c r="C81" s="38"/>
      <c r="E81" s="2"/>
      <c r="F81" s="2"/>
      <c r="G81" s="2"/>
      <c r="H81" s="2"/>
    </row>
    <row r="82" spans="3:8">
      <c r="C82" s="38"/>
      <c r="E82" s="2"/>
      <c r="F82" s="2"/>
      <c r="G82" s="2"/>
      <c r="H82" s="2"/>
    </row>
    <row r="83" spans="3:8">
      <c r="C83" s="38"/>
      <c r="E83" s="2"/>
      <c r="F83" s="2"/>
      <c r="G83" s="2"/>
      <c r="H83" s="2"/>
    </row>
    <row r="84" spans="3:8">
      <c r="C84" s="38"/>
      <c r="E84" s="2"/>
      <c r="F84" s="2"/>
      <c r="G84" s="2"/>
      <c r="H84" s="2"/>
    </row>
    <row r="85" spans="3:8">
      <c r="C85" s="38"/>
      <c r="E85" s="2"/>
      <c r="F85" s="2"/>
      <c r="G85" s="2"/>
      <c r="H85" s="2"/>
    </row>
    <row r="86" spans="3:8">
      <c r="C86" s="38"/>
      <c r="E86" s="2"/>
      <c r="F86" s="2"/>
      <c r="G86" s="2"/>
      <c r="H86" s="2"/>
    </row>
    <row r="87" spans="3:8">
      <c r="C87" s="38"/>
      <c r="E87" s="2"/>
      <c r="F87" s="2"/>
      <c r="G87" s="2"/>
      <c r="H87" s="2"/>
    </row>
    <row r="88" spans="3:8">
      <c r="C88" s="38"/>
      <c r="E88" s="2"/>
      <c r="F88" s="2"/>
      <c r="G88" s="2"/>
      <c r="H88" s="2"/>
    </row>
    <row r="89" spans="3:8">
      <c r="C89" s="38"/>
      <c r="E89" s="2"/>
      <c r="F89" s="2"/>
      <c r="G89" s="2"/>
      <c r="H89" s="2"/>
    </row>
    <row r="90" spans="3:8">
      <c r="C90" s="38"/>
      <c r="E90" s="2"/>
      <c r="F90" s="2"/>
      <c r="G90" s="2"/>
      <c r="H90" s="2"/>
    </row>
    <row r="91" spans="3:8">
      <c r="C91" s="38"/>
      <c r="E91" s="2"/>
      <c r="F91" s="2"/>
      <c r="G91" s="2"/>
      <c r="H91" s="2"/>
    </row>
    <row r="92" spans="3:8">
      <c r="C92" s="38"/>
      <c r="E92" s="2"/>
      <c r="F92" s="2"/>
      <c r="G92" s="2"/>
      <c r="H92" s="2"/>
    </row>
    <row r="93" spans="3:8">
      <c r="C93" s="38"/>
      <c r="E93" s="2"/>
      <c r="F93" s="2"/>
      <c r="G93" s="2"/>
      <c r="H93" s="2"/>
    </row>
    <row r="94" spans="3:8">
      <c r="C94" s="38"/>
      <c r="E94" s="2"/>
      <c r="F94" s="2"/>
      <c r="G94" s="2"/>
      <c r="H94" s="2"/>
    </row>
    <row r="95" spans="3:8">
      <c r="C95" s="38"/>
      <c r="E95" s="2"/>
      <c r="F95" s="2"/>
      <c r="G95" s="2"/>
      <c r="H95" s="2"/>
    </row>
    <row r="96" spans="3:8">
      <c r="C96" s="38"/>
      <c r="E96" s="2"/>
      <c r="F96" s="2"/>
      <c r="G96" s="2"/>
      <c r="H96" s="2"/>
    </row>
    <row r="97" spans="3:8">
      <c r="C97" s="38"/>
      <c r="E97" s="2"/>
      <c r="F97" s="2"/>
      <c r="G97" s="2"/>
      <c r="H97" s="2"/>
    </row>
    <row r="98" spans="3:8">
      <c r="C98" s="38"/>
      <c r="E98" s="2"/>
      <c r="F98" s="2"/>
      <c r="G98" s="2"/>
      <c r="H98" s="2"/>
    </row>
    <row r="99" spans="3:8">
      <c r="C99" s="38"/>
      <c r="E99" s="2"/>
      <c r="F99" s="2"/>
      <c r="G99" s="2"/>
      <c r="H99" s="2"/>
    </row>
    <row r="100" spans="3:8">
      <c r="C100" s="38"/>
      <c r="E100" s="2"/>
      <c r="F100" s="2"/>
      <c r="G100" s="2"/>
      <c r="H100" s="2"/>
    </row>
    <row r="101" spans="3:8">
      <c r="C101" s="38"/>
      <c r="E101" s="2"/>
      <c r="F101" s="2"/>
      <c r="G101" s="2"/>
      <c r="H101" s="2"/>
    </row>
    <row r="102" spans="3:8">
      <c r="C102" s="38"/>
      <c r="E102" s="2"/>
      <c r="F102" s="2"/>
      <c r="G102" s="2"/>
      <c r="H102" s="2"/>
    </row>
    <row r="103" spans="3:8">
      <c r="C103" s="38"/>
      <c r="E103" s="2"/>
      <c r="F103" s="2"/>
      <c r="G103" s="2"/>
      <c r="H103" s="2"/>
    </row>
    <row r="104" spans="3:8">
      <c r="C104" s="38"/>
      <c r="E104" s="2"/>
      <c r="F104" s="2"/>
      <c r="G104" s="2"/>
      <c r="H104" s="2"/>
    </row>
    <row r="105" spans="3:8">
      <c r="C105" s="38"/>
      <c r="E105" s="2"/>
      <c r="F105" s="2"/>
      <c r="G105" s="2"/>
      <c r="H105" s="2"/>
    </row>
    <row r="106" spans="3:8">
      <c r="C106" s="38"/>
      <c r="E106" s="2"/>
      <c r="F106" s="2"/>
      <c r="G106" s="2"/>
      <c r="H106" s="2"/>
    </row>
    <row r="107" spans="3:8">
      <c r="C107" s="38"/>
      <c r="E107" s="2"/>
      <c r="F107" s="2"/>
      <c r="G107" s="2"/>
      <c r="H107" s="2"/>
    </row>
    <row r="108" spans="3:8">
      <c r="C108" s="38"/>
      <c r="E108" s="2"/>
      <c r="F108" s="2"/>
      <c r="G108" s="2"/>
      <c r="H108" s="2"/>
    </row>
    <row r="109" spans="3:8">
      <c r="C109" s="38"/>
      <c r="E109" s="2"/>
      <c r="F109" s="2"/>
      <c r="G109" s="2"/>
      <c r="H109" s="2"/>
    </row>
    <row r="110" spans="3:8">
      <c r="C110" s="38"/>
      <c r="E110" s="2"/>
      <c r="F110" s="2"/>
      <c r="G110" s="2"/>
      <c r="H110" s="2"/>
    </row>
    <row r="111" spans="3:8">
      <c r="C111" s="38"/>
      <c r="E111" s="2"/>
      <c r="F111" s="2"/>
      <c r="G111" s="2"/>
      <c r="H111" s="2"/>
    </row>
    <row r="112" spans="3:8">
      <c r="C112" s="38"/>
      <c r="E112" s="2"/>
      <c r="F112" s="2"/>
      <c r="G112" s="2"/>
      <c r="H112" s="2"/>
    </row>
    <row r="113" spans="3:8">
      <c r="C113" s="38"/>
      <c r="E113" s="2"/>
      <c r="F113" s="2"/>
      <c r="G113" s="2"/>
      <c r="H113" s="2"/>
    </row>
    <row r="114" spans="3:8">
      <c r="C114" s="38"/>
      <c r="E114" s="2"/>
      <c r="F114" s="2"/>
      <c r="G114" s="2"/>
      <c r="H114" s="2"/>
    </row>
    <row r="115" spans="3:8">
      <c r="C115" s="38"/>
      <c r="E115" s="2"/>
      <c r="F115" s="2"/>
      <c r="G115" s="2"/>
      <c r="H115" s="2"/>
    </row>
    <row r="116" spans="3:8">
      <c r="C116" s="38"/>
      <c r="E116" s="2"/>
      <c r="F116" s="2"/>
      <c r="G116" s="2"/>
      <c r="H116" s="2"/>
    </row>
    <row r="117" spans="3:8">
      <c r="C117" s="38"/>
      <c r="E117" s="2"/>
      <c r="F117" s="2"/>
      <c r="G117" s="2"/>
      <c r="H117" s="2"/>
    </row>
    <row r="118" spans="3:8">
      <c r="C118" s="38"/>
      <c r="E118" s="2"/>
      <c r="F118" s="2"/>
      <c r="G118" s="2"/>
      <c r="H118" s="2"/>
    </row>
    <row r="119" spans="3:8">
      <c r="C119" s="38"/>
      <c r="E119" s="2"/>
      <c r="F119" s="2"/>
      <c r="G119" s="2"/>
      <c r="H119" s="2"/>
    </row>
    <row r="120" spans="3:8">
      <c r="C120" s="38"/>
      <c r="E120" s="2"/>
      <c r="F120" s="2"/>
      <c r="G120" s="2"/>
      <c r="H120" s="2"/>
    </row>
    <row r="121" spans="3:8">
      <c r="C121" s="38"/>
      <c r="E121" s="2"/>
      <c r="F121" s="2"/>
      <c r="G121" s="2"/>
      <c r="H121" s="2"/>
    </row>
    <row r="122" spans="3:8">
      <c r="C122" s="38"/>
      <c r="E122" s="2"/>
      <c r="F122" s="2"/>
      <c r="G122" s="2"/>
      <c r="H122" s="2"/>
    </row>
    <row r="123" spans="3:8">
      <c r="C123" s="38"/>
      <c r="E123" s="2"/>
      <c r="F123" s="2"/>
      <c r="G123" s="2"/>
      <c r="H123" s="2"/>
    </row>
    <row r="124" spans="3:8">
      <c r="C124" s="38"/>
      <c r="E124" s="2"/>
      <c r="F124" s="2"/>
      <c r="G124" s="2"/>
      <c r="H124" s="2"/>
    </row>
    <row r="125" spans="3:8">
      <c r="C125" s="38"/>
      <c r="E125" s="2"/>
      <c r="F125" s="2"/>
      <c r="G125" s="2"/>
      <c r="H125" s="2"/>
    </row>
    <row r="126" spans="3:8">
      <c r="C126" s="38"/>
      <c r="E126" s="2"/>
      <c r="F126" s="2"/>
      <c r="G126" s="2"/>
      <c r="H126" s="2"/>
    </row>
    <row r="127" spans="3:8">
      <c r="C127" s="38"/>
      <c r="E127" s="2"/>
      <c r="F127" s="2"/>
      <c r="G127" s="2"/>
      <c r="H127" s="2"/>
    </row>
    <row r="128" spans="3:8">
      <c r="C128" s="38"/>
      <c r="E128" s="2"/>
      <c r="F128" s="2"/>
      <c r="G128" s="2"/>
      <c r="H128" s="2"/>
    </row>
    <row r="129" spans="3:8">
      <c r="C129" s="38"/>
      <c r="E129" s="2"/>
      <c r="F129" s="2"/>
      <c r="G129" s="2"/>
      <c r="H129" s="2"/>
    </row>
    <row r="130" spans="3:8">
      <c r="C130" s="38"/>
      <c r="E130" s="2"/>
      <c r="F130" s="2"/>
      <c r="G130" s="2"/>
      <c r="H130" s="2"/>
    </row>
    <row r="131" spans="3:8">
      <c r="C131" s="38"/>
      <c r="E131" s="2"/>
      <c r="F131" s="2"/>
      <c r="G131" s="2"/>
      <c r="H131" s="2"/>
    </row>
    <row r="132" spans="3:8">
      <c r="C132" s="38"/>
      <c r="E132" s="2"/>
      <c r="F132" s="2"/>
      <c r="G132" s="2"/>
      <c r="H132" s="2"/>
    </row>
    <row r="133" spans="3:8">
      <c r="C133" s="38"/>
      <c r="E133" s="2"/>
      <c r="F133" s="2"/>
      <c r="G133" s="2"/>
      <c r="H133" s="2"/>
    </row>
    <row r="134" spans="3:8">
      <c r="C134" s="38"/>
      <c r="E134" s="2"/>
      <c r="F134" s="2"/>
      <c r="G134" s="2"/>
      <c r="H134" s="2"/>
    </row>
    <row r="135" spans="3:8">
      <c r="C135" s="38"/>
      <c r="E135" s="2"/>
      <c r="F135" s="2"/>
      <c r="G135" s="2"/>
      <c r="H135" s="2"/>
    </row>
    <row r="136" spans="3:8">
      <c r="C136" s="38"/>
      <c r="E136" s="2"/>
      <c r="F136" s="2"/>
      <c r="G136" s="2"/>
      <c r="H136" s="2"/>
    </row>
    <row r="137" spans="3:8">
      <c r="C137" s="38"/>
      <c r="E137" s="2"/>
      <c r="F137" s="2"/>
      <c r="G137" s="2"/>
      <c r="H137" s="2"/>
    </row>
    <row r="138" spans="3:8">
      <c r="C138" s="38"/>
      <c r="E138" s="2"/>
      <c r="F138" s="2"/>
      <c r="G138" s="2"/>
      <c r="H138" s="2"/>
    </row>
    <row r="139" spans="3:8">
      <c r="C139" s="38"/>
      <c r="E139" s="2"/>
      <c r="F139" s="2"/>
      <c r="G139" s="2"/>
      <c r="H139" s="2"/>
    </row>
    <row r="140" spans="3:8">
      <c r="C140" s="38"/>
      <c r="E140" s="2"/>
      <c r="F140" s="2"/>
      <c r="G140" s="2"/>
      <c r="H140" s="2"/>
    </row>
    <row r="141" spans="3:8">
      <c r="C141" s="38"/>
      <c r="E141" s="2"/>
      <c r="F141" s="2"/>
      <c r="G141" s="2"/>
      <c r="H141" s="2"/>
    </row>
    <row r="142" spans="3:8">
      <c r="C142" s="38"/>
      <c r="E142" s="2"/>
      <c r="F142" s="2"/>
      <c r="G142" s="2"/>
      <c r="H142" s="2"/>
    </row>
    <row r="143" spans="3:8">
      <c r="C143" s="38"/>
      <c r="E143" s="2"/>
      <c r="F143" s="2"/>
      <c r="G143" s="2"/>
      <c r="H143" s="2"/>
    </row>
    <row r="144" spans="3:8">
      <c r="C144" s="38"/>
      <c r="E144" s="2"/>
      <c r="F144" s="2"/>
      <c r="G144" s="2"/>
      <c r="H144" s="2"/>
    </row>
    <row r="145" spans="3:8">
      <c r="C145" s="38"/>
      <c r="E145" s="2"/>
      <c r="F145" s="2"/>
      <c r="G145" s="2"/>
      <c r="H145" s="2"/>
    </row>
    <row r="146" spans="3:8">
      <c r="C146" s="38"/>
      <c r="E146" s="2"/>
      <c r="F146" s="2"/>
      <c r="G146" s="2"/>
      <c r="H146" s="2"/>
    </row>
    <row r="147" spans="3:8">
      <c r="C147" s="38"/>
      <c r="E147" s="2"/>
      <c r="F147" s="2"/>
      <c r="G147" s="2"/>
      <c r="H147" s="2"/>
    </row>
    <row r="148" spans="3:8">
      <c r="C148" s="38"/>
      <c r="E148" s="2"/>
      <c r="F148" s="2"/>
      <c r="G148" s="2"/>
      <c r="H148" s="2"/>
    </row>
    <row r="149" spans="3:8">
      <c r="C149" s="38"/>
      <c r="E149" s="2"/>
      <c r="F149" s="2"/>
      <c r="G149" s="2"/>
      <c r="H149" s="2"/>
    </row>
    <row r="150" spans="3:8">
      <c r="C150" s="38"/>
      <c r="E150" s="2"/>
      <c r="F150" s="2"/>
      <c r="G150" s="2"/>
      <c r="H150" s="2"/>
    </row>
    <row r="151" spans="3:8">
      <c r="C151" s="38"/>
      <c r="E151" s="2"/>
      <c r="F151" s="2"/>
      <c r="G151" s="2"/>
      <c r="H151" s="2"/>
    </row>
    <row r="152" spans="3:8">
      <c r="C152" s="38"/>
      <c r="E152" s="2"/>
      <c r="F152" s="2"/>
      <c r="G152" s="2"/>
      <c r="H152" s="2"/>
    </row>
    <row r="153" spans="3:8">
      <c r="C153" s="38"/>
      <c r="E153" s="2"/>
      <c r="F153" s="2"/>
      <c r="G153" s="2"/>
      <c r="H153" s="2"/>
    </row>
    <row r="154" spans="3:8">
      <c r="C154" s="38"/>
      <c r="E154" s="2"/>
      <c r="F154" s="2"/>
      <c r="G154" s="2"/>
      <c r="H154" s="2"/>
    </row>
    <row r="155" spans="3:8">
      <c r="C155" s="38"/>
      <c r="E155" s="2"/>
      <c r="F155" s="2"/>
      <c r="G155" s="2"/>
      <c r="H155" s="2"/>
    </row>
    <row r="156" spans="3:8">
      <c r="C156" s="38"/>
      <c r="E156" s="2"/>
      <c r="F156" s="2"/>
      <c r="G156" s="2"/>
      <c r="H156" s="2"/>
    </row>
    <row r="157" spans="3:8">
      <c r="C157" s="38"/>
      <c r="E157" s="2"/>
      <c r="F157" s="2"/>
      <c r="G157" s="2"/>
      <c r="H157" s="2"/>
    </row>
    <row r="158" spans="3:8">
      <c r="C158" s="38"/>
      <c r="E158" s="2"/>
      <c r="F158" s="2"/>
      <c r="G158" s="2"/>
      <c r="H158" s="2"/>
    </row>
    <row r="159" spans="3:8">
      <c r="C159" s="38"/>
      <c r="E159" s="2"/>
      <c r="F159" s="2"/>
      <c r="G159" s="2"/>
      <c r="H159" s="2"/>
    </row>
    <row r="160" spans="3:8">
      <c r="C160" s="38"/>
      <c r="E160" s="2"/>
      <c r="F160" s="2"/>
      <c r="G160" s="2"/>
      <c r="H160" s="2"/>
    </row>
    <row r="161" spans="3:8">
      <c r="C161" s="38"/>
      <c r="E161" s="2"/>
      <c r="F161" s="2"/>
      <c r="G161" s="2"/>
      <c r="H161" s="2"/>
    </row>
    <row r="162" spans="3:8">
      <c r="C162" s="38"/>
      <c r="E162" s="2"/>
      <c r="F162" s="2"/>
      <c r="G162" s="2"/>
      <c r="H162" s="2"/>
    </row>
    <row r="163" spans="3:8">
      <c r="C163" s="38"/>
      <c r="E163" s="2"/>
      <c r="F163" s="2"/>
      <c r="G163" s="2"/>
      <c r="H163" s="2"/>
    </row>
    <row r="164" spans="3:8">
      <c r="C164" s="38"/>
      <c r="E164" s="2"/>
      <c r="F164" s="2"/>
      <c r="G164" s="2"/>
      <c r="H164" s="2"/>
    </row>
    <row r="165" spans="3:8">
      <c r="C165" s="38"/>
      <c r="E165" s="2"/>
      <c r="F165" s="2"/>
      <c r="G165" s="2"/>
      <c r="H165" s="2"/>
    </row>
    <row r="166" spans="3:8">
      <c r="C166" s="38"/>
      <c r="E166" s="2"/>
      <c r="F166" s="2"/>
      <c r="G166" s="2"/>
      <c r="H166" s="2"/>
    </row>
    <row r="167" spans="3:8">
      <c r="C167" s="38"/>
      <c r="E167" s="2"/>
      <c r="F167" s="2"/>
      <c r="G167" s="2"/>
      <c r="H167" s="2"/>
    </row>
    <row r="168" spans="3:8">
      <c r="C168" s="38"/>
      <c r="E168" s="2"/>
      <c r="F168" s="2"/>
      <c r="G168" s="2"/>
      <c r="H168" s="2"/>
    </row>
    <row r="169" spans="3:8">
      <c r="C169" s="38"/>
      <c r="E169" s="2"/>
      <c r="F169" s="2"/>
      <c r="G169" s="2"/>
      <c r="H169" s="2"/>
    </row>
    <row r="170" spans="3:8">
      <c r="C170" s="38"/>
      <c r="E170" s="2"/>
      <c r="F170" s="2"/>
      <c r="G170" s="2"/>
      <c r="H170" s="2"/>
    </row>
    <row r="171" spans="3:8">
      <c r="C171" s="38"/>
      <c r="E171" s="2"/>
      <c r="F171" s="2"/>
      <c r="G171" s="2"/>
      <c r="H171" s="2"/>
    </row>
    <row r="172" spans="3:8">
      <c r="C172" s="38"/>
      <c r="E172" s="2"/>
      <c r="F172" s="2"/>
      <c r="G172" s="2"/>
      <c r="H172" s="2"/>
    </row>
    <row r="173" spans="3:8">
      <c r="C173" s="38"/>
      <c r="E173" s="2"/>
      <c r="F173" s="2"/>
      <c r="G173" s="2"/>
      <c r="H173" s="2"/>
    </row>
    <row r="174" spans="3:8">
      <c r="C174" s="38"/>
      <c r="E174" s="2"/>
      <c r="F174" s="2"/>
      <c r="G174" s="2"/>
      <c r="H174" s="2"/>
    </row>
    <row r="175" spans="3:8">
      <c r="C175" s="38"/>
      <c r="E175" s="2"/>
      <c r="F175" s="2"/>
      <c r="G175" s="2"/>
      <c r="H175" s="2"/>
    </row>
    <row r="176" spans="3:8">
      <c r="C176" s="38"/>
      <c r="E176" s="2"/>
      <c r="F176" s="2"/>
      <c r="G176" s="2"/>
      <c r="H176" s="2"/>
    </row>
    <row r="177" spans="3:8">
      <c r="C177" s="38"/>
      <c r="E177" s="2"/>
      <c r="F177" s="2"/>
      <c r="G177" s="2"/>
      <c r="H177" s="2"/>
    </row>
    <row r="178" spans="3:8">
      <c r="C178" s="38"/>
      <c r="E178" s="2"/>
      <c r="F178" s="2"/>
      <c r="G178" s="2"/>
      <c r="H178" s="2"/>
    </row>
    <row r="179" spans="3:8">
      <c r="C179" s="38"/>
      <c r="E179" s="2"/>
      <c r="F179" s="2"/>
      <c r="G179" s="2"/>
      <c r="H179" s="2"/>
    </row>
    <row r="180" spans="3:8">
      <c r="C180" s="38"/>
      <c r="E180" s="2"/>
      <c r="F180" s="2"/>
      <c r="G180" s="2"/>
      <c r="H180" s="2"/>
    </row>
    <row r="181" spans="3:8">
      <c r="C181" s="38"/>
      <c r="E181" s="2"/>
      <c r="F181" s="2"/>
      <c r="G181" s="2"/>
      <c r="H181" s="2"/>
    </row>
    <row r="182" spans="3:8">
      <c r="C182" s="38"/>
      <c r="E182" s="2"/>
      <c r="F182" s="2"/>
      <c r="G182" s="2"/>
      <c r="H182" s="2"/>
    </row>
    <row r="183" spans="3:8">
      <c r="C183" s="38"/>
      <c r="E183" s="2"/>
      <c r="F183" s="2"/>
      <c r="G183" s="2"/>
      <c r="H183" s="2"/>
    </row>
    <row r="184" spans="3:8">
      <c r="C184" s="38"/>
      <c r="E184" s="2"/>
      <c r="F184" s="2"/>
      <c r="G184" s="2"/>
      <c r="H184" s="2"/>
    </row>
    <row r="185" spans="3:8">
      <c r="C185" s="38"/>
      <c r="E185" s="2"/>
      <c r="F185" s="2"/>
      <c r="G185" s="2"/>
      <c r="H185" s="2"/>
    </row>
    <row r="186" spans="3:8">
      <c r="C186" s="38"/>
      <c r="E186" s="2"/>
      <c r="F186" s="2"/>
      <c r="G186" s="2"/>
      <c r="H186" s="2"/>
    </row>
    <row r="187" spans="3:8">
      <c r="C187" s="38"/>
      <c r="E187" s="2"/>
      <c r="F187" s="2"/>
      <c r="G187" s="2"/>
      <c r="H187" s="2"/>
    </row>
    <row r="188" spans="3:8">
      <c r="C188" s="38"/>
      <c r="E188" s="2"/>
      <c r="F188" s="2"/>
      <c r="G188" s="2"/>
      <c r="H188" s="2"/>
    </row>
    <row r="189" spans="3:8">
      <c r="C189" s="38"/>
      <c r="E189" s="2"/>
      <c r="F189" s="2"/>
      <c r="G189" s="2"/>
      <c r="H189" s="2"/>
    </row>
    <row r="190" spans="3:8">
      <c r="C190" s="38"/>
      <c r="E190" s="2"/>
      <c r="F190" s="2"/>
      <c r="G190" s="2"/>
      <c r="H190" s="2"/>
    </row>
    <row r="191" spans="3:8">
      <c r="C191" s="38"/>
      <c r="E191" s="2"/>
      <c r="F191" s="2"/>
      <c r="G191" s="2"/>
      <c r="H191" s="2"/>
    </row>
    <row r="192" spans="3:8">
      <c r="C192" s="38"/>
      <c r="E192" s="2"/>
      <c r="F192" s="2"/>
      <c r="G192" s="2"/>
      <c r="H192" s="2"/>
    </row>
    <row r="193" spans="3:8">
      <c r="C193" s="38"/>
      <c r="E193" s="2"/>
      <c r="F193" s="2"/>
      <c r="G193" s="2"/>
      <c r="H193" s="2"/>
    </row>
    <row r="194" spans="3:8">
      <c r="C194" s="38"/>
      <c r="E194" s="2"/>
      <c r="F194" s="2"/>
      <c r="G194" s="2"/>
      <c r="H194" s="2"/>
    </row>
    <row r="195" spans="3:8">
      <c r="C195" s="38"/>
      <c r="E195" s="2"/>
      <c r="F195" s="2"/>
      <c r="G195" s="2"/>
      <c r="H195" s="2"/>
    </row>
    <row r="196" spans="3:8">
      <c r="C196" s="38"/>
      <c r="E196" s="2"/>
      <c r="F196" s="2"/>
      <c r="G196" s="2"/>
      <c r="H196" s="2"/>
    </row>
    <row r="197" spans="3:8">
      <c r="C197" s="38"/>
      <c r="E197" s="2"/>
      <c r="F197" s="2"/>
      <c r="G197" s="2"/>
      <c r="H197" s="2"/>
    </row>
    <row r="198" spans="3:8">
      <c r="C198" s="38"/>
      <c r="E198" s="2"/>
      <c r="F198" s="2"/>
      <c r="G198" s="2"/>
      <c r="H198" s="2"/>
    </row>
    <row r="199" spans="3:8">
      <c r="C199" s="38"/>
      <c r="E199" s="2"/>
      <c r="F199" s="2"/>
      <c r="G199" s="2"/>
      <c r="H199" s="2"/>
    </row>
    <row r="200" spans="3:8">
      <c r="C200" s="38"/>
      <c r="E200" s="2"/>
      <c r="F200" s="2"/>
      <c r="G200" s="2"/>
      <c r="H200" s="2"/>
    </row>
    <row r="201" spans="3:8">
      <c r="C201" s="38"/>
      <c r="E201" s="2"/>
      <c r="F201" s="2"/>
      <c r="G201" s="2"/>
      <c r="H201" s="2"/>
    </row>
    <row r="202" spans="3:8">
      <c r="C202" s="38"/>
      <c r="E202" s="2"/>
      <c r="F202" s="2"/>
      <c r="G202" s="2"/>
      <c r="H202" s="2"/>
    </row>
    <row r="203" spans="3:8">
      <c r="C203" s="38"/>
      <c r="E203" s="2"/>
      <c r="F203" s="2"/>
      <c r="G203" s="2"/>
      <c r="H203" s="2"/>
    </row>
    <row r="204" spans="3:8">
      <c r="C204" s="38"/>
      <c r="E204" s="2"/>
      <c r="F204" s="2"/>
      <c r="G204" s="2"/>
      <c r="H204" s="2"/>
    </row>
    <row r="205" spans="3:8">
      <c r="C205" s="38"/>
      <c r="E205" s="2"/>
      <c r="F205" s="2"/>
      <c r="G205" s="2"/>
      <c r="H205" s="2"/>
    </row>
    <row r="206" spans="3:8">
      <c r="C206" s="38"/>
      <c r="E206" s="2"/>
      <c r="F206" s="2"/>
      <c r="G206" s="2"/>
      <c r="H206" s="2"/>
    </row>
    <row r="207" spans="3:8">
      <c r="C207" s="38"/>
      <c r="E207" s="2"/>
      <c r="F207" s="2"/>
      <c r="G207" s="2"/>
      <c r="H207" s="2"/>
    </row>
    <row r="208" spans="3:8">
      <c r="C208" s="38"/>
      <c r="E208" s="2"/>
      <c r="F208" s="2"/>
      <c r="G208" s="2"/>
      <c r="H208" s="2"/>
    </row>
    <row r="209" spans="3:8">
      <c r="C209" s="38"/>
      <c r="E209" s="2"/>
      <c r="F209" s="2"/>
      <c r="G209" s="2"/>
      <c r="H209" s="2"/>
    </row>
    <row r="210" spans="3:8">
      <c r="C210" s="38"/>
      <c r="E210" s="2"/>
      <c r="F210" s="2"/>
      <c r="G210" s="2"/>
      <c r="H210" s="2"/>
    </row>
    <row r="211" spans="3:8">
      <c r="C211" s="38"/>
      <c r="E211" s="2"/>
      <c r="F211" s="2"/>
      <c r="G211" s="2"/>
      <c r="H211" s="2"/>
    </row>
    <row r="212" spans="3:8">
      <c r="C212" s="38"/>
      <c r="E212" s="2"/>
      <c r="F212" s="2"/>
      <c r="G212" s="2"/>
      <c r="H212" s="2"/>
    </row>
    <row r="213" spans="3:8">
      <c r="C213" s="38"/>
      <c r="E213" s="2"/>
      <c r="F213" s="2"/>
      <c r="G213" s="2"/>
      <c r="H213" s="2"/>
    </row>
    <row r="214" spans="3:8">
      <c r="C214" s="38"/>
      <c r="E214" s="2"/>
      <c r="F214" s="2"/>
      <c r="G214" s="2"/>
      <c r="H214" s="2"/>
    </row>
    <row r="215" spans="3:8">
      <c r="C215" s="38"/>
      <c r="E215" s="2"/>
      <c r="F215" s="2"/>
      <c r="G215" s="2"/>
      <c r="H215" s="2"/>
    </row>
    <row r="216" spans="3:8">
      <c r="C216" s="38"/>
      <c r="E216" s="2"/>
      <c r="F216" s="2"/>
      <c r="G216" s="2"/>
      <c r="H216" s="2"/>
    </row>
    <row r="217" spans="3:8">
      <c r="C217" s="38"/>
      <c r="E217" s="2"/>
      <c r="F217" s="2"/>
      <c r="G217" s="2"/>
      <c r="H217" s="2"/>
    </row>
    <row r="218" spans="3:8">
      <c r="C218" s="38"/>
      <c r="E218" s="2"/>
      <c r="F218" s="2"/>
      <c r="G218" s="2"/>
      <c r="H218" s="2"/>
    </row>
    <row r="219" spans="3:8">
      <c r="C219" s="38"/>
      <c r="E219" s="2"/>
      <c r="F219" s="2"/>
      <c r="G219" s="2"/>
      <c r="H219" s="2"/>
    </row>
    <row r="220" spans="3:8">
      <c r="C220" s="38"/>
      <c r="E220" s="2"/>
      <c r="F220" s="2"/>
      <c r="G220" s="2"/>
      <c r="H220" s="2"/>
    </row>
    <row r="221" spans="3:8">
      <c r="C221" s="38"/>
      <c r="E221" s="2"/>
      <c r="F221" s="2"/>
      <c r="G221" s="2"/>
      <c r="H221" s="2"/>
    </row>
    <row r="222" spans="3:8">
      <c r="C222" s="38"/>
      <c r="E222" s="2"/>
      <c r="F222" s="2"/>
      <c r="G222" s="2"/>
      <c r="H222" s="2"/>
    </row>
    <row r="223" spans="3:8">
      <c r="C223" s="38"/>
      <c r="E223" s="2"/>
      <c r="F223" s="2"/>
      <c r="G223" s="2"/>
      <c r="H223" s="2"/>
    </row>
    <row r="224" spans="3:8">
      <c r="C224" s="38"/>
      <c r="E224" s="2"/>
      <c r="F224" s="2"/>
      <c r="G224" s="2"/>
      <c r="H224" s="2"/>
    </row>
    <row r="225" spans="3:8">
      <c r="C225" s="38"/>
      <c r="E225" s="2"/>
      <c r="F225" s="2"/>
      <c r="G225" s="2"/>
      <c r="H225" s="2"/>
    </row>
    <row r="226" spans="3:8">
      <c r="C226" s="38"/>
      <c r="E226" s="2"/>
      <c r="F226" s="2"/>
      <c r="G226" s="2"/>
      <c r="H226" s="2"/>
    </row>
    <row r="227" spans="3:8">
      <c r="C227" s="38"/>
      <c r="E227" s="2"/>
      <c r="F227" s="2"/>
      <c r="G227" s="2"/>
      <c r="H227" s="2"/>
    </row>
    <row r="228" spans="3:8">
      <c r="C228" s="38"/>
      <c r="E228" s="2"/>
      <c r="F228" s="2"/>
      <c r="G228" s="2"/>
      <c r="H228" s="2"/>
    </row>
    <row r="229" spans="3:8">
      <c r="C229" s="38"/>
      <c r="E229" s="2"/>
      <c r="F229" s="2"/>
      <c r="G229" s="2"/>
      <c r="H229" s="2"/>
    </row>
    <row r="230" spans="3:8">
      <c r="C230" s="38"/>
      <c r="E230" s="2"/>
      <c r="F230" s="2"/>
      <c r="G230" s="2"/>
      <c r="H230" s="2"/>
    </row>
    <row r="231" spans="3:8">
      <c r="C231" s="38"/>
      <c r="E231" s="2"/>
      <c r="F231" s="2"/>
      <c r="G231" s="2"/>
      <c r="H231" s="2"/>
    </row>
    <row r="232" spans="3:8">
      <c r="C232" s="38"/>
      <c r="E232" s="2"/>
      <c r="F232" s="2"/>
      <c r="G232" s="2"/>
      <c r="H232" s="2"/>
    </row>
    <row r="233" spans="3:8">
      <c r="C233" s="38"/>
      <c r="E233" s="2"/>
      <c r="F233" s="2"/>
      <c r="G233" s="2"/>
      <c r="H233" s="2"/>
    </row>
    <row r="234" spans="3:8">
      <c r="C234" s="38"/>
      <c r="E234" s="2"/>
      <c r="F234" s="2"/>
      <c r="G234" s="2"/>
      <c r="H234" s="2"/>
    </row>
    <row r="235" spans="3:8">
      <c r="C235" s="38"/>
      <c r="E235" s="2"/>
      <c r="F235" s="2"/>
      <c r="G235" s="2"/>
      <c r="H235" s="2"/>
    </row>
    <row r="236" spans="3:8">
      <c r="C236" s="38"/>
      <c r="E236" s="2"/>
      <c r="F236" s="2"/>
      <c r="G236" s="2"/>
      <c r="H236" s="2"/>
    </row>
    <row r="237" spans="3:8">
      <c r="C237" s="38"/>
      <c r="E237" s="2"/>
      <c r="F237" s="2"/>
      <c r="G237" s="2"/>
      <c r="H237" s="2"/>
    </row>
    <row r="238" spans="3:8">
      <c r="C238" s="38"/>
      <c r="E238" s="2"/>
      <c r="F238" s="2"/>
      <c r="G238" s="2"/>
      <c r="H238" s="2"/>
    </row>
    <row r="239" spans="3:8">
      <c r="C239" s="38"/>
      <c r="E239" s="2"/>
      <c r="F239" s="2"/>
      <c r="G239" s="2"/>
      <c r="H239" s="2"/>
    </row>
    <row r="240" spans="3:8">
      <c r="C240" s="38"/>
      <c r="E240" s="2"/>
      <c r="F240" s="2"/>
      <c r="G240" s="2"/>
      <c r="H240" s="2"/>
    </row>
    <row r="241" spans="3:8">
      <c r="C241" s="38"/>
      <c r="E241" s="2"/>
      <c r="F241" s="2"/>
      <c r="G241" s="2"/>
      <c r="H241" s="2"/>
    </row>
    <row r="242" spans="3:8">
      <c r="C242" s="38"/>
      <c r="E242" s="2"/>
      <c r="F242" s="2"/>
      <c r="G242" s="2"/>
      <c r="H242" s="2"/>
    </row>
    <row r="243" spans="3:8">
      <c r="C243" s="38"/>
      <c r="E243" s="2"/>
      <c r="F243" s="2"/>
      <c r="G243" s="2"/>
      <c r="H243" s="2"/>
    </row>
    <row r="244" spans="3:8">
      <c r="C244" s="38"/>
      <c r="E244" s="2"/>
      <c r="F244" s="2"/>
      <c r="G244" s="2"/>
      <c r="H244" s="2"/>
    </row>
    <row r="245" spans="3:8">
      <c r="C245" s="38"/>
      <c r="E245" s="2"/>
      <c r="F245" s="2"/>
      <c r="G245" s="2"/>
      <c r="H245" s="2"/>
    </row>
    <row r="246" spans="3:8">
      <c r="C246" s="38"/>
      <c r="E246" s="2"/>
      <c r="F246" s="2"/>
      <c r="G246" s="2"/>
      <c r="H246" s="2"/>
    </row>
    <row r="247" spans="3:8">
      <c r="C247" s="38"/>
      <c r="E247" s="2"/>
      <c r="F247" s="2"/>
      <c r="G247" s="2"/>
      <c r="H247" s="2"/>
    </row>
    <row r="248" spans="3:8">
      <c r="C248" s="38"/>
      <c r="E248" s="2"/>
      <c r="F248" s="2"/>
      <c r="G248" s="2"/>
      <c r="H248" s="2"/>
    </row>
    <row r="249" spans="3:8">
      <c r="C249" s="38"/>
      <c r="E249" s="2"/>
      <c r="F249" s="2"/>
      <c r="G249" s="2"/>
      <c r="H249" s="2"/>
    </row>
    <row r="250" spans="3:8">
      <c r="C250" s="38"/>
      <c r="E250" s="2"/>
      <c r="F250" s="2"/>
      <c r="G250" s="2"/>
      <c r="H250" s="2"/>
    </row>
    <row r="251" spans="3:8">
      <c r="C251" s="38"/>
      <c r="E251" s="2"/>
      <c r="F251" s="2"/>
      <c r="G251" s="2"/>
      <c r="H251" s="2"/>
    </row>
    <row r="252" spans="3:8">
      <c r="C252" s="38"/>
      <c r="E252" s="2"/>
      <c r="F252" s="2"/>
      <c r="G252" s="2"/>
      <c r="H252" s="2"/>
    </row>
    <row r="253" spans="3:8">
      <c r="C253" s="38"/>
      <c r="E253" s="2"/>
      <c r="F253" s="2"/>
      <c r="G253" s="2"/>
      <c r="H253" s="2"/>
    </row>
    <row r="254" spans="3:8">
      <c r="C254" s="38"/>
      <c r="E254" s="2"/>
      <c r="F254" s="2"/>
      <c r="G254" s="2"/>
      <c r="H254" s="2"/>
    </row>
    <row r="255" spans="3:8">
      <c r="C255" s="38"/>
      <c r="E255" s="2"/>
      <c r="F255" s="2"/>
      <c r="G255" s="2"/>
      <c r="H255" s="2"/>
    </row>
    <row r="256" spans="3:8">
      <c r="C256" s="38"/>
      <c r="E256" s="2"/>
      <c r="F256" s="2"/>
      <c r="G256" s="2"/>
      <c r="H256" s="2"/>
    </row>
    <row r="257" spans="3:8">
      <c r="C257" s="38"/>
      <c r="E257" s="2"/>
      <c r="F257" s="2"/>
      <c r="G257" s="2"/>
      <c r="H257" s="2"/>
    </row>
    <row r="258" spans="3:8">
      <c r="C258" s="38"/>
      <c r="E258" s="2"/>
      <c r="F258" s="2"/>
      <c r="G258" s="2"/>
      <c r="H258" s="2"/>
    </row>
    <row r="259" spans="3:8">
      <c r="C259" s="38"/>
      <c r="E259" s="2"/>
      <c r="F259" s="2"/>
      <c r="G259" s="2"/>
      <c r="H259" s="2"/>
    </row>
    <row r="260" spans="3:8">
      <c r="C260" s="38"/>
      <c r="E260" s="2"/>
      <c r="F260" s="2"/>
      <c r="G260" s="2"/>
      <c r="H260" s="2"/>
    </row>
    <row r="261" spans="3:8">
      <c r="C261" s="38"/>
      <c r="E261" s="2"/>
      <c r="F261" s="2"/>
      <c r="G261" s="2"/>
      <c r="H261" s="2"/>
    </row>
    <row r="262" spans="3:8">
      <c r="C262" s="38"/>
      <c r="E262" s="2"/>
      <c r="F262" s="2"/>
      <c r="G262" s="2"/>
      <c r="H262" s="2"/>
    </row>
    <row r="263" spans="3:8">
      <c r="C263" s="38"/>
      <c r="E263" s="2"/>
      <c r="F263" s="2"/>
      <c r="G263" s="2"/>
      <c r="H263" s="2"/>
    </row>
    <row r="264" spans="3:8">
      <c r="C264" s="38"/>
      <c r="E264" s="2"/>
      <c r="F264" s="2"/>
      <c r="G264" s="2"/>
      <c r="H264" s="2"/>
    </row>
    <row r="265" spans="3:8">
      <c r="C265" s="38"/>
      <c r="E265" s="2"/>
      <c r="F265" s="2"/>
      <c r="G265" s="2"/>
      <c r="H265" s="2"/>
    </row>
    <row r="266" spans="3:8">
      <c r="C266" s="38"/>
      <c r="E266" s="2"/>
      <c r="F266" s="2"/>
      <c r="G266" s="2"/>
      <c r="H266" s="2"/>
    </row>
    <row r="267" spans="3:8">
      <c r="C267" s="38"/>
      <c r="E267" s="2"/>
      <c r="F267" s="2"/>
      <c r="G267" s="2"/>
      <c r="H267" s="2"/>
    </row>
    <row r="268" spans="3:8">
      <c r="C268" s="38"/>
      <c r="E268" s="2"/>
      <c r="F268" s="2"/>
      <c r="G268" s="2"/>
      <c r="H268" s="2"/>
    </row>
    <row r="269" spans="3:8">
      <c r="C269" s="38"/>
      <c r="E269" s="2"/>
      <c r="F269" s="2"/>
      <c r="G269" s="2"/>
      <c r="H269" s="2"/>
    </row>
    <row r="270" spans="3:8">
      <c r="C270" s="38"/>
      <c r="E270" s="2"/>
      <c r="F270" s="2"/>
      <c r="G270" s="2"/>
      <c r="H270" s="2"/>
    </row>
    <row r="271" spans="3:8">
      <c r="C271" s="38"/>
      <c r="E271" s="2"/>
      <c r="F271" s="2"/>
      <c r="G271" s="2"/>
      <c r="H271" s="2"/>
    </row>
    <row r="272" spans="3:8">
      <c r="C272" s="38"/>
      <c r="E272" s="2"/>
      <c r="F272" s="2"/>
      <c r="G272" s="2"/>
      <c r="H272" s="2"/>
    </row>
    <row r="273" spans="3:8">
      <c r="C273" s="38"/>
      <c r="E273" s="2"/>
      <c r="F273" s="2"/>
      <c r="G273" s="2"/>
      <c r="H273" s="2"/>
    </row>
    <row r="274" spans="3:8">
      <c r="C274" s="38"/>
      <c r="E274" s="2"/>
      <c r="F274" s="2"/>
      <c r="G274" s="2"/>
      <c r="H274" s="2"/>
    </row>
    <row r="275" spans="3:8">
      <c r="C275" s="38"/>
      <c r="E275" s="2"/>
      <c r="F275" s="2"/>
      <c r="G275" s="2"/>
      <c r="H275" s="2"/>
    </row>
    <row r="276" spans="3:8">
      <c r="C276" s="38"/>
      <c r="E276" s="2"/>
      <c r="F276" s="2"/>
      <c r="G276" s="2"/>
      <c r="H276" s="2"/>
    </row>
    <row r="277" spans="3:8">
      <c r="C277" s="38"/>
      <c r="E277" s="2"/>
      <c r="F277" s="2"/>
      <c r="G277" s="2"/>
      <c r="H277" s="2"/>
    </row>
    <row r="278" spans="3:8">
      <c r="C278" s="38"/>
      <c r="E278" s="2"/>
      <c r="F278" s="2"/>
      <c r="G278" s="2"/>
      <c r="H278" s="2"/>
    </row>
    <row r="279" spans="3:8">
      <c r="C279" s="38"/>
      <c r="E279" s="2"/>
      <c r="F279" s="2"/>
      <c r="G279" s="2"/>
      <c r="H279" s="2"/>
    </row>
    <row r="280" spans="3:8">
      <c r="C280" s="38"/>
      <c r="E280" s="2"/>
      <c r="F280" s="2"/>
      <c r="G280" s="2"/>
      <c r="H280" s="2"/>
    </row>
    <row r="281" spans="3:8">
      <c r="C281" s="38"/>
      <c r="E281" s="2"/>
      <c r="F281" s="2"/>
      <c r="G281" s="2"/>
      <c r="H281" s="2"/>
    </row>
    <row r="282" spans="3:8">
      <c r="C282" s="38"/>
      <c r="E282" s="2"/>
      <c r="F282" s="2"/>
      <c r="G282" s="2"/>
      <c r="H282" s="2"/>
    </row>
    <row r="283" spans="3:8">
      <c r="C283" s="38"/>
      <c r="E283" s="2"/>
      <c r="F283" s="2"/>
      <c r="G283" s="2"/>
      <c r="H283" s="2"/>
    </row>
    <row r="284" spans="3:8">
      <c r="C284" s="38"/>
      <c r="E284" s="2"/>
      <c r="F284" s="2"/>
      <c r="G284" s="2"/>
      <c r="H284" s="2"/>
    </row>
    <row r="285" spans="3:8">
      <c r="C285" s="38"/>
      <c r="E285" s="2"/>
      <c r="F285" s="2"/>
      <c r="G285" s="2"/>
      <c r="H285" s="2"/>
    </row>
    <row r="286" spans="3:8">
      <c r="C286" s="38"/>
      <c r="E286" s="2"/>
      <c r="F286" s="2"/>
      <c r="G286" s="2"/>
      <c r="H286" s="2"/>
    </row>
    <row r="287" spans="3:8">
      <c r="C287" s="38"/>
      <c r="E287" s="2"/>
      <c r="F287" s="2"/>
      <c r="G287" s="2"/>
      <c r="H287" s="2"/>
    </row>
    <row r="288" spans="3:8">
      <c r="C288" s="38"/>
      <c r="E288" s="2"/>
      <c r="F288" s="2"/>
      <c r="G288" s="2"/>
      <c r="H288" s="2"/>
    </row>
    <row r="289" spans="3:8">
      <c r="C289" s="38"/>
      <c r="E289" s="2"/>
      <c r="F289" s="2"/>
      <c r="G289" s="2"/>
      <c r="H289" s="2"/>
    </row>
    <row r="290" spans="3:8">
      <c r="C290" s="38"/>
      <c r="E290" s="2"/>
      <c r="F290" s="2"/>
      <c r="G290" s="2"/>
      <c r="H290" s="2"/>
    </row>
    <row r="291" spans="3:8">
      <c r="C291" s="38"/>
      <c r="E291" s="2"/>
      <c r="F291" s="2"/>
      <c r="G291" s="2"/>
      <c r="H291" s="2"/>
    </row>
    <row r="292" spans="3:8">
      <c r="C292" s="38"/>
      <c r="E292" s="2"/>
      <c r="F292" s="2"/>
      <c r="G292" s="2"/>
      <c r="H292" s="2"/>
    </row>
    <row r="293" spans="3:8">
      <c r="C293" s="38"/>
      <c r="E293" s="2"/>
      <c r="F293" s="2"/>
      <c r="G293" s="2"/>
      <c r="H293" s="2"/>
    </row>
    <row r="294" spans="3:8">
      <c r="C294" s="38"/>
      <c r="E294" s="2"/>
      <c r="F294" s="2"/>
      <c r="G294" s="2"/>
      <c r="H294" s="2"/>
    </row>
    <row r="295" spans="3:8">
      <c r="C295" s="38"/>
      <c r="E295" s="2"/>
      <c r="F295" s="2"/>
      <c r="G295" s="2"/>
      <c r="H295" s="2"/>
    </row>
    <row r="296" spans="3:8">
      <c r="C296" s="38"/>
      <c r="E296" s="2"/>
      <c r="F296" s="2"/>
      <c r="G296" s="2"/>
      <c r="H296" s="2"/>
    </row>
    <row r="297" spans="3:8">
      <c r="C297" s="38"/>
      <c r="E297" s="2"/>
      <c r="F297" s="2"/>
      <c r="G297" s="2"/>
      <c r="H297" s="2"/>
    </row>
    <row r="298" spans="3:8">
      <c r="C298" s="38"/>
      <c r="E298" s="2"/>
      <c r="F298" s="2"/>
      <c r="G298" s="2"/>
      <c r="H298" s="2"/>
    </row>
    <row r="299" spans="3:8">
      <c r="C299" s="38"/>
      <c r="E299" s="2"/>
      <c r="F299" s="2"/>
      <c r="G299" s="2"/>
      <c r="H299" s="2"/>
    </row>
    <row r="300" spans="3:8">
      <c r="C300" s="38"/>
      <c r="E300" s="2"/>
      <c r="F300" s="2"/>
      <c r="G300" s="2"/>
      <c r="H300" s="2"/>
    </row>
    <row r="301" spans="3:8">
      <c r="C301" s="38"/>
      <c r="E301" s="2"/>
      <c r="F301" s="2"/>
      <c r="G301" s="2"/>
      <c r="H301" s="2"/>
    </row>
    <row r="302" spans="3:8">
      <c r="C302" s="38"/>
      <c r="E302" s="2"/>
      <c r="F302" s="2"/>
      <c r="G302" s="2"/>
      <c r="H302" s="2"/>
    </row>
    <row r="303" spans="3:8">
      <c r="C303" s="38"/>
      <c r="E303" s="2"/>
      <c r="F303" s="2"/>
      <c r="G303" s="2"/>
      <c r="H303" s="2"/>
    </row>
    <row r="304" spans="3:8">
      <c r="C304" s="38"/>
      <c r="E304" s="2"/>
      <c r="F304" s="2"/>
      <c r="G304" s="2"/>
      <c r="H304" s="2"/>
    </row>
    <row r="305" spans="3:8">
      <c r="C305" s="38"/>
      <c r="E305" s="2"/>
      <c r="F305" s="2"/>
      <c r="G305" s="2"/>
      <c r="H305" s="2"/>
    </row>
    <row r="306" spans="3:8">
      <c r="C306" s="38"/>
      <c r="E306" s="2"/>
      <c r="F306" s="2"/>
      <c r="G306" s="2"/>
      <c r="H306" s="2"/>
    </row>
    <row r="307" spans="3:8">
      <c r="C307" s="38"/>
      <c r="E307" s="2"/>
      <c r="F307" s="2"/>
      <c r="G307" s="2"/>
      <c r="H307" s="2"/>
    </row>
    <row r="308" spans="3:8">
      <c r="C308" s="38"/>
      <c r="E308" s="2"/>
      <c r="F308" s="2"/>
      <c r="G308" s="2"/>
      <c r="H308" s="2"/>
    </row>
    <row r="309" spans="3:8">
      <c r="C309" s="38"/>
      <c r="E309" s="2"/>
      <c r="F309" s="2"/>
      <c r="G309" s="2"/>
      <c r="H309" s="2"/>
    </row>
    <row r="310" spans="3:8">
      <c r="C310" s="38"/>
      <c r="E310" s="2"/>
      <c r="F310" s="2"/>
      <c r="G310" s="2"/>
      <c r="H310" s="2"/>
    </row>
    <row r="311" spans="3:8">
      <c r="C311" s="38"/>
      <c r="E311" s="2"/>
      <c r="F311" s="2"/>
      <c r="G311" s="2"/>
      <c r="H311" s="2"/>
    </row>
    <row r="312" spans="3:8">
      <c r="C312" s="38"/>
      <c r="E312" s="2"/>
      <c r="F312" s="2"/>
      <c r="G312" s="2"/>
      <c r="H312" s="2"/>
    </row>
    <row r="313" spans="3:8">
      <c r="C313" s="38"/>
      <c r="E313" s="2"/>
      <c r="F313" s="2"/>
      <c r="G313" s="2"/>
      <c r="H313" s="2"/>
    </row>
    <row r="314" spans="3:8">
      <c r="C314" s="38"/>
      <c r="E314" s="2"/>
      <c r="F314" s="2"/>
      <c r="G314" s="2"/>
      <c r="H314" s="2"/>
    </row>
    <row r="315" spans="3:8">
      <c r="C315" s="38"/>
      <c r="E315" s="2"/>
      <c r="F315" s="2"/>
      <c r="G315" s="2"/>
      <c r="H315" s="2"/>
    </row>
    <row r="316" spans="3:8">
      <c r="C316" s="38"/>
      <c r="E316" s="2"/>
      <c r="F316" s="2"/>
      <c r="G316" s="2"/>
      <c r="H316" s="2"/>
    </row>
    <row r="317" spans="3:8">
      <c r="C317" s="38"/>
      <c r="E317" s="2"/>
      <c r="F317" s="2"/>
      <c r="G317" s="2"/>
      <c r="H317" s="2"/>
    </row>
    <row r="318" spans="3:8">
      <c r="C318" s="38"/>
      <c r="E318" s="2"/>
      <c r="F318" s="2"/>
      <c r="G318" s="2"/>
      <c r="H318" s="2"/>
    </row>
    <row r="319" spans="3:8">
      <c r="C319" s="38"/>
      <c r="E319" s="2"/>
      <c r="F319" s="2"/>
      <c r="G319" s="2"/>
      <c r="H319" s="2"/>
    </row>
    <row r="320" spans="3:8">
      <c r="C320" s="38"/>
      <c r="E320" s="2"/>
      <c r="F320" s="2"/>
      <c r="G320" s="2"/>
      <c r="H320" s="2"/>
    </row>
    <row r="321" spans="3:8">
      <c r="C321" s="38"/>
      <c r="E321" s="2"/>
      <c r="F321" s="2"/>
      <c r="G321" s="2"/>
      <c r="H321" s="2"/>
    </row>
    <row r="322" spans="3:8">
      <c r="C322" s="38"/>
      <c r="E322" s="2"/>
      <c r="F322" s="2"/>
      <c r="G322" s="2"/>
      <c r="H322" s="2"/>
    </row>
    <row r="323" spans="3:8">
      <c r="C323" s="38"/>
      <c r="E323" s="2"/>
      <c r="F323" s="2"/>
      <c r="G323" s="2"/>
      <c r="H323" s="2"/>
    </row>
    <row r="324" spans="3:8">
      <c r="C324" s="38"/>
      <c r="E324" s="2"/>
      <c r="F324" s="2"/>
      <c r="G324" s="2"/>
      <c r="H324" s="2"/>
    </row>
    <row r="325" spans="3:8">
      <c r="C325" s="38"/>
      <c r="E325" s="2"/>
      <c r="F325" s="2"/>
      <c r="G325" s="2"/>
      <c r="H325" s="2"/>
    </row>
    <row r="326" spans="3:8">
      <c r="C326" s="38"/>
      <c r="E326" s="2"/>
      <c r="F326" s="2"/>
      <c r="G326" s="2"/>
      <c r="H326" s="2"/>
    </row>
    <row r="327" spans="3:8">
      <c r="C327" s="38"/>
      <c r="E327" s="2"/>
      <c r="F327" s="2"/>
      <c r="G327" s="2"/>
      <c r="H327" s="2"/>
    </row>
    <row r="328" spans="3:8">
      <c r="C328" s="38"/>
      <c r="E328" s="2"/>
      <c r="F328" s="2"/>
      <c r="G328" s="2"/>
      <c r="H328" s="2"/>
    </row>
    <row r="329" spans="3:8">
      <c r="C329" s="38"/>
      <c r="E329" s="2"/>
      <c r="F329" s="2"/>
      <c r="G329" s="2"/>
      <c r="H329" s="2"/>
    </row>
    <row r="330" spans="3:8">
      <c r="C330" s="38"/>
      <c r="E330" s="2"/>
      <c r="F330" s="2"/>
      <c r="G330" s="2"/>
      <c r="H330" s="2"/>
    </row>
    <row r="331" spans="3:8">
      <c r="C331" s="38"/>
      <c r="E331" s="2"/>
      <c r="F331" s="2"/>
      <c r="G331" s="2"/>
      <c r="H331" s="2"/>
    </row>
    <row r="332" spans="3:8">
      <c r="C332" s="38"/>
      <c r="E332" s="2"/>
      <c r="F332" s="2"/>
      <c r="G332" s="2"/>
      <c r="H332" s="2"/>
    </row>
    <row r="333" spans="3:8">
      <c r="C333" s="38"/>
      <c r="E333" s="2"/>
      <c r="F333" s="2"/>
      <c r="G333" s="2"/>
      <c r="H333" s="2"/>
    </row>
    <row r="334" spans="3:8">
      <c r="C334" s="38"/>
      <c r="E334" s="2"/>
      <c r="F334" s="2"/>
      <c r="G334" s="2"/>
      <c r="H334" s="2"/>
    </row>
    <row r="335" spans="3:8">
      <c r="C335" s="38"/>
      <c r="E335" s="2"/>
      <c r="F335" s="2"/>
      <c r="G335" s="2"/>
      <c r="H335" s="2"/>
    </row>
    <row r="336" spans="3:8">
      <c r="C336" s="38"/>
      <c r="E336" s="2"/>
      <c r="F336" s="2"/>
      <c r="G336" s="2"/>
      <c r="H336" s="2"/>
    </row>
    <row r="337" spans="3:8">
      <c r="C337" s="38"/>
      <c r="E337" s="2"/>
      <c r="F337" s="2"/>
      <c r="G337" s="2"/>
      <c r="H337" s="2"/>
    </row>
    <row r="338" spans="3:8">
      <c r="C338" s="38"/>
      <c r="E338" s="2"/>
      <c r="F338" s="2"/>
      <c r="G338" s="2"/>
      <c r="H338" s="2"/>
    </row>
    <row r="339" spans="3:8">
      <c r="C339" s="38"/>
      <c r="E339" s="2"/>
      <c r="F339" s="2"/>
      <c r="G339" s="2"/>
      <c r="H339" s="2"/>
    </row>
    <row r="340" spans="3:8">
      <c r="C340" s="38"/>
      <c r="E340" s="2"/>
      <c r="F340" s="2"/>
      <c r="G340" s="2"/>
      <c r="H340" s="2"/>
    </row>
    <row r="341" spans="3:8">
      <c r="C341" s="38"/>
      <c r="E341" s="2"/>
      <c r="F341" s="2"/>
      <c r="G341" s="2"/>
      <c r="H341" s="2"/>
    </row>
    <row r="342" spans="3:8">
      <c r="C342" s="38"/>
      <c r="E342" s="2"/>
      <c r="F342" s="2"/>
      <c r="G342" s="2"/>
      <c r="H342" s="2"/>
    </row>
    <row r="343" spans="3:8">
      <c r="C343" s="38"/>
      <c r="E343" s="2"/>
      <c r="F343" s="2"/>
      <c r="G343" s="2"/>
      <c r="H343" s="2"/>
    </row>
    <row r="344" spans="3:8">
      <c r="C344" s="38"/>
      <c r="E344" s="2"/>
      <c r="F344" s="2"/>
      <c r="G344" s="2"/>
      <c r="H344" s="2"/>
    </row>
    <row r="345" spans="3:8">
      <c r="C345" s="38"/>
      <c r="E345" s="2"/>
      <c r="F345" s="2"/>
      <c r="G345" s="2"/>
      <c r="H345" s="2"/>
    </row>
    <row r="346" spans="3:8">
      <c r="C346" s="38"/>
      <c r="E346" s="2"/>
      <c r="F346" s="2"/>
      <c r="G346" s="2"/>
      <c r="H346" s="2"/>
    </row>
    <row r="347" spans="3:8">
      <c r="C347" s="38"/>
      <c r="E347" s="2"/>
      <c r="F347" s="2"/>
      <c r="G347" s="2"/>
      <c r="H347" s="2"/>
    </row>
    <row r="348" spans="3:8">
      <c r="C348" s="38"/>
      <c r="E348" s="2"/>
      <c r="F348" s="2"/>
      <c r="G348" s="2"/>
      <c r="H348" s="2"/>
    </row>
    <row r="349" spans="3:8">
      <c r="C349" s="38"/>
      <c r="E349" s="2"/>
      <c r="F349" s="2"/>
      <c r="G349" s="2"/>
      <c r="H349" s="2"/>
    </row>
    <row r="350" spans="3:8">
      <c r="C350" s="38"/>
      <c r="E350" s="2"/>
      <c r="F350" s="2"/>
      <c r="G350" s="2"/>
      <c r="H350" s="2"/>
    </row>
    <row r="351" spans="3:8">
      <c r="C351" s="38"/>
      <c r="E351" s="2"/>
      <c r="F351" s="2"/>
      <c r="G351" s="2"/>
      <c r="H351" s="2"/>
    </row>
    <row r="352" spans="3:8">
      <c r="C352" s="38"/>
      <c r="E352" s="2"/>
      <c r="F352" s="2"/>
      <c r="G352" s="2"/>
      <c r="H352" s="2"/>
    </row>
    <row r="353" spans="3:8">
      <c r="C353" s="38"/>
      <c r="E353" s="2"/>
      <c r="F353" s="2"/>
      <c r="G353" s="2"/>
      <c r="H353" s="2"/>
    </row>
    <row r="354" spans="3:8">
      <c r="C354" s="38"/>
      <c r="E354" s="2"/>
      <c r="F354" s="2"/>
      <c r="G354" s="2"/>
      <c r="H354" s="2"/>
    </row>
    <row r="355" spans="3:8">
      <c r="C355" s="38"/>
      <c r="E355" s="2"/>
      <c r="F355" s="2"/>
      <c r="G355" s="2"/>
      <c r="H355" s="2"/>
    </row>
    <row r="356" spans="3:8">
      <c r="C356" s="38"/>
      <c r="E356" s="2"/>
      <c r="F356" s="2"/>
      <c r="G356" s="2"/>
      <c r="H356" s="2"/>
    </row>
    <row r="357" spans="3:8">
      <c r="C357" s="38"/>
      <c r="E357" s="2"/>
      <c r="F357" s="2"/>
      <c r="G357" s="2"/>
      <c r="H357" s="2"/>
    </row>
    <row r="358" spans="3:8">
      <c r="C358" s="38"/>
      <c r="E358" s="2"/>
      <c r="F358" s="2"/>
      <c r="G358" s="2"/>
      <c r="H358" s="2"/>
    </row>
    <row r="359" spans="3:8">
      <c r="C359" s="38"/>
      <c r="E359" s="2"/>
      <c r="F359" s="2"/>
      <c r="G359" s="2"/>
      <c r="H359" s="2"/>
    </row>
    <row r="360" spans="3:8">
      <c r="C360" s="38"/>
      <c r="E360" s="2"/>
      <c r="F360" s="2"/>
      <c r="G360" s="2"/>
      <c r="H360" s="2"/>
    </row>
    <row r="361" spans="3:8">
      <c r="C361" s="38"/>
      <c r="E361" s="2"/>
      <c r="F361" s="2"/>
      <c r="G361" s="2"/>
      <c r="H361" s="2"/>
    </row>
    <row r="362" spans="3:8">
      <c r="C362" s="38"/>
      <c r="E362" s="2"/>
      <c r="F362" s="2"/>
      <c r="G362" s="2"/>
      <c r="H362" s="2"/>
    </row>
    <row r="363" spans="3:8">
      <c r="C363" s="38"/>
      <c r="E363" s="2"/>
      <c r="F363" s="2"/>
      <c r="G363" s="2"/>
      <c r="H363" s="2"/>
    </row>
    <row r="364" spans="3:8">
      <c r="C364" s="38"/>
      <c r="E364" s="2"/>
      <c r="F364" s="2"/>
      <c r="G364" s="2"/>
      <c r="H364" s="2"/>
    </row>
    <row r="365" spans="3:8">
      <c r="C365" s="38"/>
      <c r="E365" s="2"/>
      <c r="F365" s="2"/>
      <c r="G365" s="2"/>
      <c r="H365" s="2"/>
    </row>
    <row r="366" spans="3:8">
      <c r="C366" s="38"/>
      <c r="E366" s="2"/>
      <c r="F366" s="2"/>
      <c r="G366" s="2"/>
      <c r="H366" s="2"/>
    </row>
    <row r="367" spans="3:8">
      <c r="C367" s="38"/>
      <c r="E367" s="2"/>
      <c r="F367" s="2"/>
      <c r="G367" s="2"/>
      <c r="H367" s="2"/>
    </row>
    <row r="368" spans="3:8">
      <c r="C368" s="38"/>
      <c r="E368" s="2"/>
      <c r="F368" s="2"/>
      <c r="G368" s="2"/>
      <c r="H368" s="2"/>
    </row>
    <row r="369" spans="3:8">
      <c r="C369" s="38"/>
      <c r="E369" s="2"/>
      <c r="F369" s="2"/>
      <c r="G369" s="2"/>
      <c r="H369" s="2"/>
    </row>
    <row r="370" spans="3:8">
      <c r="C370" s="38"/>
      <c r="E370" s="2"/>
      <c r="F370" s="2"/>
      <c r="G370" s="2"/>
      <c r="H370" s="2"/>
    </row>
    <row r="371" spans="3:8">
      <c r="C371" s="38"/>
      <c r="E371" s="2"/>
      <c r="F371" s="2"/>
      <c r="G371" s="2"/>
      <c r="H371" s="2"/>
    </row>
    <row r="372" spans="3:8">
      <c r="C372" s="38"/>
      <c r="E372" s="2"/>
      <c r="F372" s="2"/>
      <c r="G372" s="2"/>
      <c r="H372" s="2"/>
    </row>
    <row r="373" spans="3:8">
      <c r="C373" s="38"/>
      <c r="E373" s="2"/>
      <c r="F373" s="2"/>
      <c r="G373" s="2"/>
      <c r="H373" s="2"/>
    </row>
    <row r="374" spans="3:8">
      <c r="C374" s="38"/>
      <c r="E374" s="2"/>
      <c r="F374" s="2"/>
      <c r="G374" s="2"/>
      <c r="H374" s="2"/>
    </row>
    <row r="375" spans="3:8">
      <c r="C375" s="38"/>
      <c r="E375" s="2"/>
      <c r="F375" s="2"/>
      <c r="G375" s="2"/>
      <c r="H375" s="2"/>
    </row>
    <row r="376" spans="3:8">
      <c r="C376" s="38"/>
      <c r="E376" s="2"/>
      <c r="F376" s="2"/>
      <c r="G376" s="2"/>
      <c r="H376" s="2"/>
    </row>
    <row r="377" spans="3:8">
      <c r="C377" s="38"/>
      <c r="E377" s="2"/>
      <c r="F377" s="2"/>
      <c r="G377" s="2"/>
      <c r="H377" s="2"/>
    </row>
    <row r="378" spans="3:8">
      <c r="C378" s="38"/>
      <c r="E378" s="2"/>
      <c r="F378" s="2"/>
      <c r="G378" s="2"/>
      <c r="H378" s="2"/>
    </row>
    <row r="379" spans="3:8">
      <c r="C379" s="38"/>
      <c r="E379" s="2"/>
      <c r="F379" s="2"/>
      <c r="G379" s="2"/>
      <c r="H379" s="2"/>
    </row>
    <row r="380" spans="3:8">
      <c r="C380" s="38"/>
      <c r="E380" s="2"/>
      <c r="F380" s="2"/>
      <c r="G380" s="2"/>
      <c r="H380" s="2"/>
    </row>
    <row r="381" spans="3:8">
      <c r="C381" s="38"/>
      <c r="E381" s="2"/>
      <c r="F381" s="2"/>
      <c r="G381" s="2"/>
      <c r="H381" s="2"/>
    </row>
    <row r="382" spans="3:8">
      <c r="C382" s="38"/>
      <c r="E382" s="2"/>
      <c r="F382" s="2"/>
      <c r="G382" s="2"/>
      <c r="H382" s="2"/>
    </row>
    <row r="383" spans="3:8">
      <c r="C383" s="38"/>
      <c r="E383" s="2"/>
      <c r="F383" s="2"/>
      <c r="G383" s="2"/>
      <c r="H383" s="2"/>
    </row>
    <row r="384" spans="3:8">
      <c r="C384" s="38"/>
      <c r="E384" s="2"/>
      <c r="F384" s="2"/>
      <c r="G384" s="2"/>
      <c r="H384" s="2"/>
    </row>
    <row r="385" spans="3:8">
      <c r="C385" s="38"/>
      <c r="E385" s="2"/>
      <c r="F385" s="2"/>
      <c r="G385" s="2"/>
      <c r="H385" s="2"/>
    </row>
    <row r="386" spans="3:8">
      <c r="C386" s="38"/>
      <c r="E386" s="2"/>
      <c r="F386" s="2"/>
      <c r="G386" s="2"/>
      <c r="H386" s="2"/>
    </row>
    <row r="387" spans="3:8">
      <c r="C387" s="38"/>
      <c r="E387" s="2"/>
      <c r="F387" s="2"/>
      <c r="G387" s="2"/>
      <c r="H387" s="2"/>
    </row>
    <row r="388" spans="3:8">
      <c r="C388" s="38"/>
      <c r="E388" s="2"/>
      <c r="F388" s="2"/>
      <c r="G388" s="2"/>
      <c r="H388" s="2"/>
    </row>
    <row r="389" spans="3:8">
      <c r="C389" s="38"/>
      <c r="E389" s="2"/>
      <c r="F389" s="2"/>
      <c r="G389" s="2"/>
      <c r="H389" s="2"/>
    </row>
    <row r="390" spans="3:8">
      <c r="C390" s="38"/>
      <c r="E390" s="2"/>
      <c r="F390" s="2"/>
      <c r="G390" s="2"/>
      <c r="H390" s="2"/>
    </row>
    <row r="391" spans="3:8">
      <c r="C391" s="38"/>
      <c r="E391" s="2"/>
      <c r="F391" s="2"/>
      <c r="G391" s="2"/>
      <c r="H391" s="2"/>
    </row>
    <row r="392" spans="3:8">
      <c r="C392" s="38"/>
      <c r="E392" s="2"/>
      <c r="F392" s="2"/>
      <c r="G392" s="2"/>
      <c r="H392" s="2"/>
    </row>
    <row r="393" spans="3:8">
      <c r="C393" s="38"/>
      <c r="E393" s="2"/>
      <c r="F393" s="2"/>
      <c r="G393" s="2"/>
      <c r="H393" s="2"/>
    </row>
    <row r="394" spans="3:8">
      <c r="C394" s="38"/>
      <c r="E394" s="2"/>
      <c r="F394" s="2"/>
      <c r="G394" s="2"/>
      <c r="H394" s="2"/>
    </row>
    <row r="395" spans="3:8">
      <c r="C395" s="38"/>
      <c r="E395" s="2"/>
      <c r="F395" s="2"/>
      <c r="G395" s="2"/>
      <c r="H395" s="2"/>
    </row>
    <row r="396" spans="3:8">
      <c r="C396" s="38"/>
      <c r="E396" s="2"/>
      <c r="F396" s="2"/>
      <c r="G396" s="2"/>
      <c r="H396" s="2"/>
    </row>
    <row r="397" spans="3:8">
      <c r="C397" s="38"/>
      <c r="E397" s="2"/>
      <c r="F397" s="2"/>
      <c r="G397" s="2"/>
      <c r="H397" s="2"/>
    </row>
    <row r="398" spans="3:8">
      <c r="C398" s="38"/>
      <c r="E398" s="2"/>
      <c r="F398" s="2"/>
      <c r="G398" s="2"/>
      <c r="H398" s="2"/>
    </row>
    <row r="399" spans="3:8">
      <c r="C399" s="38"/>
      <c r="E399" s="2"/>
      <c r="F399" s="2"/>
      <c r="G399" s="2"/>
      <c r="H399" s="2"/>
    </row>
    <row r="400" spans="3:8">
      <c r="C400" s="38"/>
      <c r="E400" s="2"/>
      <c r="F400" s="2"/>
      <c r="G400" s="2"/>
      <c r="H400" s="2"/>
    </row>
    <row r="401" spans="3:8">
      <c r="C401" s="38"/>
      <c r="E401" s="2"/>
      <c r="F401" s="2"/>
      <c r="G401" s="2"/>
      <c r="H401" s="2"/>
    </row>
    <row r="402" spans="3:8">
      <c r="C402" s="38"/>
      <c r="E402" s="2"/>
      <c r="F402" s="2"/>
      <c r="G402" s="2"/>
      <c r="H402" s="2"/>
    </row>
    <row r="403" spans="3:8">
      <c r="C403" s="38"/>
      <c r="E403" s="2"/>
      <c r="F403" s="2"/>
      <c r="G403" s="2"/>
      <c r="H403" s="2"/>
    </row>
    <row r="404" spans="3:8">
      <c r="C404" s="38"/>
      <c r="E404" s="2"/>
      <c r="F404" s="2"/>
      <c r="G404" s="2"/>
      <c r="H404" s="2"/>
    </row>
    <row r="405" spans="3:8">
      <c r="C405" s="38"/>
      <c r="E405" s="2"/>
      <c r="F405" s="2"/>
      <c r="G405" s="2"/>
      <c r="H405" s="2"/>
    </row>
    <row r="406" spans="3:8">
      <c r="C406" s="38"/>
      <c r="E406" s="2"/>
      <c r="F406" s="2"/>
      <c r="G406" s="2"/>
      <c r="H406" s="2"/>
    </row>
    <row r="407" spans="3:8">
      <c r="C407" s="38"/>
      <c r="E407" s="2"/>
      <c r="F407" s="2"/>
      <c r="G407" s="2"/>
      <c r="H407" s="2"/>
    </row>
    <row r="408" spans="3:8">
      <c r="C408" s="38"/>
      <c r="E408" s="2"/>
      <c r="F408" s="2"/>
      <c r="G408" s="2"/>
      <c r="H408" s="2"/>
    </row>
    <row r="409" spans="3:8">
      <c r="C409" s="38"/>
      <c r="E409" s="2"/>
      <c r="F409" s="2"/>
      <c r="G409" s="2"/>
      <c r="H409" s="2"/>
    </row>
    <row r="410" spans="3:8">
      <c r="C410" s="38"/>
      <c r="E410" s="2"/>
      <c r="F410" s="2"/>
      <c r="G410" s="2"/>
      <c r="H410" s="2"/>
    </row>
    <row r="411" spans="3:8">
      <c r="C411" s="38"/>
      <c r="E411" s="2"/>
      <c r="F411" s="2"/>
      <c r="G411" s="2"/>
      <c r="H411" s="2"/>
    </row>
    <row r="412" spans="3:8">
      <c r="C412" s="38"/>
      <c r="E412" s="2"/>
      <c r="F412" s="2"/>
      <c r="G412" s="2"/>
      <c r="H412" s="2"/>
    </row>
    <row r="413" spans="3:8">
      <c r="C413" s="38"/>
      <c r="E413" s="2"/>
      <c r="F413" s="2"/>
      <c r="G413" s="2"/>
      <c r="H413" s="2"/>
    </row>
    <row r="414" spans="3:8">
      <c r="C414" s="38"/>
      <c r="E414" s="2"/>
      <c r="F414" s="2"/>
      <c r="G414" s="2"/>
      <c r="H414" s="2"/>
    </row>
    <row r="415" spans="3:8">
      <c r="C415" s="38"/>
      <c r="E415" s="2"/>
      <c r="F415" s="2"/>
      <c r="G415" s="2"/>
      <c r="H415" s="2"/>
    </row>
    <row r="416" spans="3:8">
      <c r="C416" s="38"/>
      <c r="E416" s="2"/>
      <c r="F416" s="2"/>
      <c r="G416" s="2"/>
      <c r="H416" s="2"/>
    </row>
    <row r="417" spans="3:8">
      <c r="C417" s="38"/>
      <c r="E417" s="2"/>
      <c r="F417" s="2"/>
      <c r="G417" s="2"/>
      <c r="H417" s="2"/>
    </row>
    <row r="418" spans="3:8">
      <c r="C418" s="38"/>
      <c r="E418" s="2"/>
      <c r="F418" s="2"/>
      <c r="G418" s="2"/>
      <c r="H418" s="2"/>
    </row>
    <row r="419" spans="3:8">
      <c r="C419" s="38"/>
      <c r="E419" s="2"/>
      <c r="F419" s="2"/>
      <c r="G419" s="2"/>
      <c r="H419" s="2"/>
    </row>
    <row r="420" spans="3:8">
      <c r="C420" s="38"/>
      <c r="E420" s="2"/>
      <c r="F420" s="2"/>
      <c r="G420" s="2"/>
      <c r="H420" s="2"/>
    </row>
    <row r="421" spans="3:8">
      <c r="C421" s="38"/>
      <c r="E421" s="2"/>
      <c r="F421" s="2"/>
      <c r="G421" s="2"/>
      <c r="H421" s="2"/>
    </row>
    <row r="422" spans="3:8">
      <c r="C422" s="38"/>
      <c r="E422" s="2"/>
      <c r="F422" s="2"/>
      <c r="G422" s="2"/>
      <c r="H422" s="2"/>
    </row>
    <row r="423" spans="3:8">
      <c r="C423" s="38"/>
      <c r="E423" s="2"/>
      <c r="F423" s="2"/>
      <c r="G423" s="2"/>
      <c r="H423" s="2"/>
    </row>
    <row r="424" spans="3:8">
      <c r="C424" s="38"/>
      <c r="E424" s="2"/>
      <c r="F424" s="2"/>
      <c r="G424" s="2"/>
      <c r="H424" s="2"/>
    </row>
    <row r="425" spans="3:8">
      <c r="C425" s="38"/>
      <c r="E425" s="2"/>
      <c r="F425" s="2"/>
      <c r="G425" s="2"/>
      <c r="H425" s="2"/>
    </row>
    <row r="426" spans="3:8">
      <c r="C426" s="38"/>
      <c r="E426" s="2"/>
      <c r="F426" s="2"/>
      <c r="G426" s="2"/>
      <c r="H426" s="2"/>
    </row>
    <row r="427" spans="3:8">
      <c r="C427" s="38"/>
      <c r="E427" s="2"/>
      <c r="F427" s="2"/>
      <c r="G427" s="2"/>
      <c r="H427" s="2"/>
    </row>
    <row r="428" spans="3:8">
      <c r="C428" s="38"/>
      <c r="E428" s="2"/>
      <c r="F428" s="2"/>
      <c r="G428" s="2"/>
      <c r="H428" s="2"/>
    </row>
    <row r="429" spans="3:8">
      <c r="C429" s="38"/>
      <c r="E429" s="2"/>
      <c r="F429" s="2"/>
      <c r="G429" s="2"/>
      <c r="H429" s="2"/>
    </row>
    <row r="430" spans="3:8">
      <c r="C430" s="38"/>
      <c r="E430" s="2"/>
      <c r="F430" s="2"/>
      <c r="G430" s="2"/>
      <c r="H430" s="2"/>
    </row>
    <row r="431" spans="3:8">
      <c r="C431" s="38"/>
      <c r="E431" s="2"/>
      <c r="F431" s="2"/>
      <c r="G431" s="2"/>
      <c r="H431" s="2"/>
    </row>
    <row r="432" spans="3:8">
      <c r="C432" s="38"/>
      <c r="E432" s="2"/>
      <c r="F432" s="2"/>
      <c r="G432" s="2"/>
      <c r="H432" s="2"/>
    </row>
    <row r="433" spans="3:8">
      <c r="C433" s="38"/>
      <c r="E433" s="2"/>
      <c r="F433" s="2"/>
      <c r="G433" s="2"/>
      <c r="H433" s="2"/>
    </row>
    <row r="434" spans="3:8">
      <c r="C434" s="38"/>
      <c r="E434" s="2"/>
      <c r="F434" s="2"/>
      <c r="G434" s="2"/>
      <c r="H434" s="2"/>
    </row>
    <row r="435" spans="3:8">
      <c r="C435" s="38"/>
      <c r="E435" s="2"/>
      <c r="F435" s="2"/>
      <c r="G435" s="2"/>
      <c r="H435" s="2"/>
    </row>
    <row r="436" spans="3:8">
      <c r="C436" s="38"/>
      <c r="E436" s="2"/>
      <c r="F436" s="2"/>
      <c r="G436" s="2"/>
      <c r="H436" s="2"/>
    </row>
    <row r="437" spans="3:8">
      <c r="C437" s="38"/>
      <c r="E437" s="2"/>
      <c r="F437" s="2"/>
      <c r="G437" s="2"/>
      <c r="H437" s="2"/>
    </row>
    <row r="438" spans="3:8">
      <c r="C438" s="38"/>
      <c r="E438" s="2"/>
      <c r="F438" s="2"/>
      <c r="G438" s="2"/>
      <c r="H438" s="2"/>
    </row>
    <row r="439" spans="3:8">
      <c r="C439" s="38"/>
      <c r="E439" s="2"/>
      <c r="F439" s="2"/>
      <c r="G439" s="2"/>
      <c r="H439" s="2"/>
    </row>
    <row r="440" spans="3:8">
      <c r="C440" s="38"/>
      <c r="E440" s="2"/>
      <c r="F440" s="2"/>
      <c r="G440" s="2"/>
      <c r="H440" s="2"/>
    </row>
    <row r="441" spans="3:8">
      <c r="C441" s="38"/>
      <c r="E441" s="2"/>
      <c r="F441" s="2"/>
      <c r="G441" s="2"/>
      <c r="H441" s="2"/>
    </row>
    <row r="442" spans="3:8">
      <c r="C442" s="38"/>
      <c r="E442" s="2"/>
      <c r="F442" s="2"/>
      <c r="G442" s="2"/>
      <c r="H442" s="2"/>
    </row>
    <row r="443" spans="3:8">
      <c r="C443" s="38"/>
      <c r="E443" s="2"/>
      <c r="F443" s="2"/>
      <c r="G443" s="2"/>
      <c r="H443" s="2"/>
    </row>
    <row r="444" spans="3:8">
      <c r="C444" s="38"/>
      <c r="E444" s="2"/>
      <c r="F444" s="2"/>
      <c r="G444" s="2"/>
      <c r="H444" s="2"/>
    </row>
    <row r="445" spans="3:8">
      <c r="C445" s="38"/>
      <c r="E445" s="2"/>
      <c r="F445" s="2"/>
      <c r="G445" s="2"/>
      <c r="H445" s="2"/>
    </row>
    <row r="446" spans="3:8">
      <c r="C446" s="38"/>
      <c r="E446" s="2"/>
      <c r="F446" s="2"/>
      <c r="G446" s="2"/>
      <c r="H446" s="2"/>
    </row>
    <row r="447" spans="3:8">
      <c r="C447" s="38"/>
      <c r="E447" s="2"/>
      <c r="F447" s="2"/>
      <c r="G447" s="2"/>
      <c r="H447" s="2"/>
    </row>
    <row r="448" spans="3:8">
      <c r="C448" s="38"/>
      <c r="E448" s="2"/>
      <c r="F448" s="2"/>
      <c r="G448" s="2"/>
      <c r="H448" s="2"/>
    </row>
    <row r="449" spans="3:8">
      <c r="C449" s="38"/>
      <c r="E449" s="2"/>
      <c r="F449" s="2"/>
      <c r="G449" s="2"/>
      <c r="H449" s="2"/>
    </row>
    <row r="450" spans="3:8">
      <c r="C450" s="38"/>
      <c r="E450" s="2"/>
      <c r="F450" s="2"/>
      <c r="G450" s="2"/>
      <c r="H450" s="2"/>
    </row>
    <row r="451" spans="3:8">
      <c r="C451" s="38"/>
      <c r="E451" s="2"/>
      <c r="F451" s="2"/>
      <c r="G451" s="2"/>
      <c r="H451" s="2"/>
    </row>
    <row r="452" spans="3:8">
      <c r="C452" s="38"/>
      <c r="E452" s="2"/>
      <c r="F452" s="2"/>
      <c r="G452" s="2"/>
      <c r="H452" s="2"/>
    </row>
    <row r="453" spans="3:8">
      <c r="C453" s="38"/>
      <c r="E453" s="2"/>
      <c r="F453" s="2"/>
      <c r="G453" s="2"/>
      <c r="H453" s="2"/>
    </row>
    <row r="454" spans="3:8">
      <c r="C454" s="38"/>
      <c r="E454" s="2"/>
      <c r="F454" s="2"/>
      <c r="G454" s="2"/>
      <c r="H454" s="2"/>
    </row>
    <row r="455" spans="3:8">
      <c r="C455" s="38"/>
      <c r="E455" s="2"/>
      <c r="F455" s="2"/>
      <c r="G455" s="2"/>
      <c r="H455" s="2"/>
    </row>
    <row r="456" spans="3:8">
      <c r="C456" s="38"/>
      <c r="E456" s="2"/>
      <c r="F456" s="2"/>
      <c r="G456" s="2"/>
      <c r="H456" s="2"/>
    </row>
    <row r="457" spans="3:8">
      <c r="C457" s="38"/>
      <c r="E457" s="2"/>
      <c r="F457" s="2"/>
      <c r="G457" s="2"/>
      <c r="H457" s="2"/>
    </row>
    <row r="458" spans="3:8">
      <c r="C458" s="38"/>
      <c r="E458" s="2"/>
      <c r="F458" s="2"/>
      <c r="G458" s="2"/>
      <c r="H458" s="2"/>
    </row>
    <row r="459" spans="3:8">
      <c r="C459" s="38"/>
      <c r="E459" s="2"/>
      <c r="F459" s="2"/>
      <c r="G459" s="2"/>
      <c r="H459" s="2"/>
    </row>
    <row r="460" spans="3:8">
      <c r="C460" s="38"/>
      <c r="E460" s="2"/>
      <c r="F460" s="2"/>
      <c r="G460" s="2"/>
      <c r="H460" s="2"/>
    </row>
    <row r="461" spans="3:8">
      <c r="C461" s="38"/>
      <c r="E461" s="2"/>
      <c r="F461" s="2"/>
      <c r="G461" s="2"/>
      <c r="H461" s="2"/>
    </row>
    <row r="462" spans="3:8">
      <c r="C462" s="38"/>
      <c r="E462" s="2"/>
      <c r="F462" s="2"/>
      <c r="G462" s="2"/>
      <c r="H462" s="2"/>
    </row>
    <row r="463" spans="3:8">
      <c r="C463" s="38"/>
      <c r="E463" s="2"/>
      <c r="F463" s="2"/>
      <c r="G463" s="2"/>
      <c r="H463" s="2"/>
    </row>
    <row r="464" spans="3:8">
      <c r="C464" s="38"/>
      <c r="E464" s="2"/>
      <c r="F464" s="2"/>
      <c r="G464" s="2"/>
      <c r="H464" s="2"/>
    </row>
    <row r="465" spans="3:8">
      <c r="C465" s="38"/>
      <c r="E465" s="2"/>
      <c r="F465" s="2"/>
      <c r="G465" s="2"/>
      <c r="H465" s="2"/>
    </row>
    <row r="466" spans="3:8">
      <c r="C466" s="38"/>
      <c r="E466" s="2"/>
      <c r="F466" s="2"/>
      <c r="G466" s="2"/>
      <c r="H466" s="2"/>
    </row>
    <row r="467" spans="3:8">
      <c r="C467" s="38"/>
      <c r="E467" s="2"/>
      <c r="F467" s="2"/>
      <c r="G467" s="2"/>
      <c r="H467" s="2"/>
    </row>
    <row r="468" spans="3:8">
      <c r="C468" s="38"/>
      <c r="E468" s="2"/>
      <c r="F468" s="2"/>
      <c r="G468" s="2"/>
      <c r="H468" s="2"/>
    </row>
    <row r="469" spans="3:8">
      <c r="C469" s="38"/>
      <c r="E469" s="2"/>
      <c r="F469" s="2"/>
      <c r="G469" s="2"/>
      <c r="H469" s="2"/>
    </row>
    <row r="470" spans="3:8">
      <c r="C470" s="38"/>
      <c r="E470" s="2"/>
      <c r="F470" s="2"/>
      <c r="G470" s="2"/>
      <c r="H470" s="2"/>
    </row>
    <row r="471" spans="3:8">
      <c r="C471" s="38"/>
      <c r="E471" s="2"/>
      <c r="F471" s="2"/>
      <c r="G471" s="2"/>
      <c r="H471" s="2"/>
    </row>
    <row r="472" spans="3:8">
      <c r="C472" s="38"/>
      <c r="E472" s="2"/>
      <c r="F472" s="2"/>
      <c r="G472" s="2"/>
      <c r="H472" s="2"/>
    </row>
    <row r="473" spans="3:8">
      <c r="C473" s="38"/>
      <c r="E473" s="2"/>
      <c r="F473" s="2"/>
      <c r="G473" s="2"/>
      <c r="H473" s="2"/>
    </row>
    <row r="474" spans="3:8">
      <c r="C474" s="38"/>
      <c r="E474" s="2"/>
      <c r="F474" s="2"/>
      <c r="G474" s="2"/>
      <c r="H474" s="2"/>
    </row>
    <row r="475" spans="3:8">
      <c r="C475" s="38"/>
      <c r="E475" s="2"/>
      <c r="F475" s="2"/>
      <c r="G475" s="2"/>
      <c r="H475" s="2"/>
    </row>
    <row r="476" spans="3:8">
      <c r="C476" s="38"/>
      <c r="E476" s="2"/>
      <c r="F476" s="2"/>
      <c r="G476" s="2"/>
      <c r="H476" s="2"/>
    </row>
    <row r="477" spans="3:8">
      <c r="C477" s="38"/>
      <c r="E477" s="2"/>
      <c r="F477" s="2"/>
      <c r="G477" s="2"/>
      <c r="H477" s="2"/>
    </row>
    <row r="478" spans="3:8">
      <c r="C478" s="38"/>
      <c r="E478" s="2"/>
      <c r="F478" s="2"/>
      <c r="G478" s="2"/>
      <c r="H478" s="2"/>
    </row>
    <row r="479" spans="3:8">
      <c r="C479" s="38"/>
      <c r="E479" s="2"/>
      <c r="F479" s="2"/>
      <c r="G479" s="2"/>
      <c r="H479" s="2"/>
    </row>
    <row r="480" spans="3:8">
      <c r="C480" s="38"/>
      <c r="E480" s="2"/>
      <c r="F480" s="2"/>
      <c r="G480" s="2"/>
      <c r="H480" s="2"/>
    </row>
    <row r="481" spans="3:8">
      <c r="C481" s="38"/>
      <c r="E481" s="2"/>
      <c r="F481" s="2"/>
      <c r="G481" s="2"/>
      <c r="H481" s="2"/>
    </row>
    <row r="482" spans="3:8">
      <c r="C482" s="38"/>
      <c r="E482" s="2"/>
      <c r="F482" s="2"/>
      <c r="G482" s="2"/>
      <c r="H482" s="2"/>
    </row>
    <row r="483" spans="3:8">
      <c r="C483" s="38"/>
      <c r="E483" s="2"/>
      <c r="F483" s="2"/>
      <c r="G483" s="2"/>
      <c r="H483" s="2"/>
    </row>
    <row r="484" spans="3:8">
      <c r="C484" s="38"/>
      <c r="E484" s="2"/>
      <c r="F484" s="2"/>
      <c r="G484" s="2"/>
      <c r="H484" s="2"/>
    </row>
    <row r="485" spans="3:8">
      <c r="C485" s="38"/>
      <c r="E485" s="2"/>
      <c r="F485" s="2"/>
      <c r="G485" s="2"/>
      <c r="H485" s="2"/>
    </row>
    <row r="486" spans="3:8">
      <c r="C486" s="38"/>
      <c r="E486" s="2"/>
      <c r="F486" s="2"/>
      <c r="G486" s="2"/>
      <c r="H486" s="2"/>
    </row>
    <row r="487" spans="3:8">
      <c r="C487" s="38"/>
      <c r="E487" s="2"/>
      <c r="F487" s="2"/>
      <c r="G487" s="2"/>
      <c r="H487" s="2"/>
    </row>
    <row r="488" spans="3:8">
      <c r="C488" s="38"/>
      <c r="E488" s="2"/>
      <c r="F488" s="2"/>
      <c r="G488" s="2"/>
      <c r="H488" s="2"/>
    </row>
    <row r="489" spans="3:8">
      <c r="C489" s="38"/>
      <c r="E489" s="2"/>
      <c r="F489" s="2"/>
      <c r="G489" s="2"/>
      <c r="H489" s="2"/>
    </row>
    <row r="490" spans="3:8">
      <c r="C490" s="38"/>
      <c r="E490" s="2"/>
      <c r="F490" s="2"/>
      <c r="G490" s="2"/>
      <c r="H490" s="2"/>
    </row>
    <row r="491" spans="3:8">
      <c r="C491" s="38"/>
      <c r="E491" s="2"/>
      <c r="F491" s="2"/>
      <c r="G491" s="2"/>
      <c r="H491" s="2"/>
    </row>
    <row r="492" spans="3:8">
      <c r="C492" s="38"/>
      <c r="E492" s="2"/>
      <c r="F492" s="2"/>
      <c r="G492" s="2"/>
      <c r="H492" s="2"/>
    </row>
    <row r="493" spans="3:8">
      <c r="C493" s="38"/>
      <c r="E493" s="2"/>
      <c r="F493" s="2"/>
      <c r="G493" s="2"/>
      <c r="H493" s="2"/>
    </row>
    <row r="494" spans="3:8">
      <c r="C494" s="38"/>
      <c r="E494" s="2"/>
      <c r="F494" s="2"/>
      <c r="G494" s="2"/>
      <c r="H494" s="2"/>
    </row>
    <row r="495" spans="3:8">
      <c r="C495" s="38"/>
      <c r="E495" s="2"/>
      <c r="F495" s="2"/>
      <c r="G495" s="2"/>
      <c r="H495" s="2"/>
    </row>
    <row r="496" spans="3:8">
      <c r="C496" s="38"/>
      <c r="E496" s="2"/>
      <c r="F496" s="2"/>
      <c r="G496" s="2"/>
      <c r="H496" s="2"/>
    </row>
    <row r="497" spans="3:8">
      <c r="C497" s="38"/>
      <c r="E497" s="2"/>
      <c r="F497" s="2"/>
      <c r="G497" s="2"/>
      <c r="H497" s="2"/>
    </row>
    <row r="498" spans="3:8">
      <c r="C498" s="38"/>
      <c r="E498" s="2"/>
      <c r="F498" s="2"/>
      <c r="G498" s="2"/>
      <c r="H498" s="2"/>
    </row>
    <row r="499" spans="3:8">
      <c r="C499" s="38"/>
      <c r="E499" s="2"/>
      <c r="F499" s="2"/>
      <c r="G499" s="2"/>
      <c r="H499" s="2"/>
    </row>
    <row r="500" spans="3:8">
      <c r="C500" s="38"/>
      <c r="E500" s="2"/>
      <c r="F500" s="2"/>
      <c r="G500" s="2"/>
      <c r="H500" s="2"/>
    </row>
    <row r="501" spans="3:8">
      <c r="C501" s="38"/>
      <c r="E501" s="2"/>
      <c r="F501" s="2"/>
      <c r="G501" s="2"/>
      <c r="H501" s="2"/>
    </row>
    <row r="502" spans="3:8">
      <c r="C502" s="38"/>
      <c r="E502" s="2"/>
      <c r="F502" s="2"/>
      <c r="G502" s="2"/>
      <c r="H502" s="2"/>
    </row>
    <row r="503" spans="3:8">
      <c r="C503" s="38"/>
      <c r="E503" s="2"/>
      <c r="F503" s="2"/>
      <c r="G503" s="2"/>
      <c r="H503" s="2"/>
    </row>
    <row r="504" spans="3:8">
      <c r="C504" s="38"/>
      <c r="E504" s="2"/>
      <c r="F504" s="2"/>
      <c r="G504" s="2"/>
      <c r="H504" s="2"/>
    </row>
    <row r="505" spans="3:8">
      <c r="C505" s="38"/>
      <c r="E505" s="2"/>
      <c r="F505" s="2"/>
      <c r="G505" s="2"/>
      <c r="H505" s="2"/>
    </row>
    <row r="506" spans="3:8">
      <c r="C506" s="38"/>
      <c r="E506" s="2"/>
      <c r="F506" s="2"/>
      <c r="G506" s="2"/>
      <c r="H506" s="2"/>
    </row>
    <row r="507" spans="3:8">
      <c r="C507" s="38"/>
      <c r="E507" s="2"/>
      <c r="F507" s="2"/>
      <c r="G507" s="2"/>
      <c r="H507" s="2"/>
    </row>
    <row r="508" spans="3:8">
      <c r="C508" s="38"/>
      <c r="E508" s="2"/>
      <c r="F508" s="2"/>
      <c r="G508" s="2"/>
      <c r="H508" s="2"/>
    </row>
    <row r="509" spans="3:8">
      <c r="C509" s="38"/>
      <c r="E509" s="2"/>
      <c r="F509" s="2"/>
      <c r="G509" s="2"/>
      <c r="H509" s="2"/>
    </row>
    <row r="510" spans="3:8">
      <c r="C510" s="38"/>
      <c r="E510" s="2"/>
      <c r="F510" s="2"/>
      <c r="G510" s="2"/>
      <c r="H510" s="2"/>
    </row>
    <row r="511" spans="3:8">
      <c r="C511" s="38"/>
      <c r="E511" s="2"/>
      <c r="F511" s="2"/>
      <c r="G511" s="2"/>
      <c r="H511" s="2"/>
    </row>
    <row r="512" spans="3:8">
      <c r="C512" s="38"/>
      <c r="E512" s="2"/>
      <c r="F512" s="2"/>
      <c r="G512" s="2"/>
      <c r="H512" s="2"/>
    </row>
    <row r="513" spans="3:8">
      <c r="C513" s="38"/>
      <c r="E513" s="2"/>
      <c r="F513" s="2"/>
      <c r="G513" s="2"/>
      <c r="H513" s="2"/>
    </row>
    <row r="514" spans="3:8">
      <c r="C514" s="38"/>
      <c r="E514" s="2"/>
      <c r="F514" s="2"/>
      <c r="G514" s="2"/>
      <c r="H514" s="2"/>
    </row>
    <row r="515" spans="3:8">
      <c r="C515" s="38"/>
      <c r="E515" s="2"/>
      <c r="F515" s="2"/>
      <c r="G515" s="2"/>
      <c r="H515" s="2"/>
    </row>
    <row r="516" spans="3:8">
      <c r="C516" s="38"/>
      <c r="E516" s="2"/>
      <c r="F516" s="2"/>
      <c r="G516" s="2"/>
      <c r="H516" s="2"/>
    </row>
    <row r="517" spans="3:8">
      <c r="C517" s="38"/>
      <c r="E517" s="2"/>
      <c r="F517" s="2"/>
      <c r="G517" s="2"/>
      <c r="H517" s="2"/>
    </row>
    <row r="518" spans="3:8">
      <c r="C518" s="38"/>
      <c r="E518" s="2"/>
      <c r="F518" s="2"/>
      <c r="G518" s="2"/>
      <c r="H518" s="2"/>
    </row>
    <row r="519" spans="3:8">
      <c r="C519" s="38"/>
      <c r="E519" s="2"/>
      <c r="F519" s="2"/>
      <c r="G519" s="2"/>
      <c r="H519" s="2"/>
    </row>
    <row r="520" spans="3:8">
      <c r="C520" s="38"/>
      <c r="E520" s="2"/>
      <c r="F520" s="2"/>
      <c r="G520" s="2"/>
      <c r="H520" s="2"/>
    </row>
    <row r="521" spans="3:8">
      <c r="C521" s="38"/>
      <c r="E521" s="2"/>
      <c r="F521" s="2"/>
      <c r="G521" s="2"/>
      <c r="H521" s="2"/>
    </row>
    <row r="522" spans="3:8">
      <c r="C522" s="38"/>
      <c r="E522" s="2"/>
      <c r="F522" s="2"/>
      <c r="G522" s="2"/>
      <c r="H522" s="2"/>
    </row>
    <row r="523" spans="3:8">
      <c r="C523" s="38"/>
      <c r="E523" s="2"/>
      <c r="F523" s="2"/>
      <c r="G523" s="2"/>
      <c r="H523" s="2"/>
    </row>
    <row r="524" spans="3:8">
      <c r="C524" s="38"/>
      <c r="E524" s="2"/>
      <c r="F524" s="2"/>
      <c r="G524" s="2"/>
      <c r="H524" s="2"/>
    </row>
    <row r="525" spans="3:8">
      <c r="C525" s="38"/>
      <c r="E525" s="2"/>
      <c r="F525" s="2"/>
      <c r="G525" s="2"/>
      <c r="H525" s="2"/>
    </row>
    <row r="526" spans="3:8">
      <c r="C526" s="38"/>
      <c r="E526" s="2"/>
      <c r="F526" s="2"/>
      <c r="G526" s="2"/>
      <c r="H526" s="2"/>
    </row>
    <row r="527" spans="3:8">
      <c r="C527" s="38"/>
      <c r="E527" s="2"/>
      <c r="F527" s="2"/>
      <c r="G527" s="2"/>
      <c r="H527" s="2"/>
    </row>
    <row r="528" spans="3:8">
      <c r="C528" s="38"/>
      <c r="E528" s="2"/>
      <c r="F528" s="2"/>
      <c r="G528" s="2"/>
      <c r="H528" s="2"/>
    </row>
    <row r="529" spans="3:8">
      <c r="C529" s="38"/>
      <c r="E529" s="2"/>
      <c r="F529" s="2"/>
      <c r="G529" s="2"/>
      <c r="H529" s="2"/>
    </row>
    <row r="530" spans="3:8">
      <c r="C530" s="38"/>
      <c r="E530" s="2"/>
      <c r="F530" s="2"/>
      <c r="G530" s="2"/>
      <c r="H530" s="2"/>
    </row>
    <row r="531" spans="3:8">
      <c r="C531" s="38"/>
      <c r="E531" s="2"/>
      <c r="F531" s="2"/>
      <c r="G531" s="2"/>
      <c r="H531" s="2"/>
    </row>
    <row r="532" spans="3:8">
      <c r="C532" s="38"/>
      <c r="E532" s="2"/>
      <c r="F532" s="2"/>
      <c r="G532" s="2"/>
      <c r="H532" s="2"/>
    </row>
    <row r="533" spans="3:8">
      <c r="C533" s="38"/>
      <c r="E533" s="2"/>
      <c r="F533" s="2"/>
      <c r="G533" s="2"/>
      <c r="H533" s="2"/>
    </row>
    <row r="534" spans="3:8">
      <c r="C534" s="38"/>
      <c r="E534" s="2"/>
      <c r="F534" s="2"/>
      <c r="G534" s="2"/>
      <c r="H534" s="2"/>
    </row>
    <row r="535" spans="3:8">
      <c r="C535" s="38"/>
      <c r="E535" s="2"/>
      <c r="F535" s="2"/>
      <c r="G535" s="2"/>
      <c r="H535" s="2"/>
    </row>
    <row r="536" spans="3:8">
      <c r="C536" s="38"/>
      <c r="E536" s="2"/>
      <c r="F536" s="2"/>
      <c r="G536" s="2"/>
      <c r="H536" s="2"/>
    </row>
    <row r="537" spans="3:8">
      <c r="C537" s="38"/>
      <c r="E537" s="2"/>
      <c r="F537" s="2"/>
      <c r="G537" s="2"/>
      <c r="H537" s="2"/>
    </row>
    <row r="538" spans="3:8">
      <c r="C538" s="38"/>
      <c r="E538" s="2"/>
      <c r="F538" s="2"/>
      <c r="G538" s="2"/>
      <c r="H538" s="2"/>
    </row>
    <row r="539" spans="3:8">
      <c r="C539" s="38"/>
      <c r="E539" s="2"/>
      <c r="F539" s="2"/>
      <c r="G539" s="2"/>
      <c r="H539" s="2"/>
    </row>
    <row r="540" spans="3:8">
      <c r="C540" s="38"/>
      <c r="E540" s="2"/>
      <c r="F540" s="2"/>
      <c r="G540" s="2"/>
      <c r="H540" s="2"/>
    </row>
    <row r="541" spans="3:8">
      <c r="C541" s="38"/>
      <c r="E541" s="2"/>
      <c r="F541" s="2"/>
      <c r="G541" s="2"/>
      <c r="H541" s="2"/>
    </row>
    <row r="542" spans="3:8">
      <c r="C542" s="38"/>
      <c r="E542" s="2"/>
      <c r="F542" s="2"/>
      <c r="G542" s="2"/>
      <c r="H542" s="2"/>
    </row>
    <row r="543" spans="3:8">
      <c r="C543" s="38"/>
      <c r="E543" s="2"/>
      <c r="F543" s="2"/>
      <c r="G543" s="2"/>
      <c r="H543" s="2"/>
    </row>
    <row r="544" spans="3:8">
      <c r="C544" s="38"/>
      <c r="E544" s="2"/>
      <c r="F544" s="2"/>
      <c r="G544" s="2"/>
      <c r="H544" s="2"/>
    </row>
    <row r="545" spans="3:8">
      <c r="C545" s="38"/>
      <c r="E545" s="2"/>
      <c r="F545" s="2"/>
      <c r="G545" s="2"/>
      <c r="H545" s="2"/>
    </row>
    <row r="546" spans="3:8">
      <c r="C546" s="38"/>
      <c r="E546" s="2"/>
      <c r="F546" s="2"/>
      <c r="G546" s="2"/>
      <c r="H546" s="2"/>
    </row>
    <row r="547" spans="3:8">
      <c r="C547" s="38"/>
      <c r="E547" s="2"/>
      <c r="F547" s="2"/>
      <c r="G547" s="2"/>
      <c r="H547" s="2"/>
    </row>
    <row r="548" spans="3:8">
      <c r="C548" s="38"/>
      <c r="E548" s="2"/>
      <c r="F548" s="2"/>
      <c r="G548" s="2"/>
      <c r="H548" s="2"/>
    </row>
    <row r="549" spans="3:8">
      <c r="C549" s="38"/>
      <c r="E549" s="2"/>
      <c r="F549" s="2"/>
      <c r="G549" s="2"/>
      <c r="H549" s="2"/>
    </row>
    <row r="550" spans="3:8">
      <c r="C550" s="38"/>
      <c r="E550" s="2"/>
      <c r="F550" s="2"/>
      <c r="G550" s="2"/>
      <c r="H550" s="2"/>
    </row>
    <row r="551" spans="3:8">
      <c r="C551" s="38"/>
      <c r="E551" s="2"/>
      <c r="F551" s="2"/>
      <c r="G551" s="2"/>
      <c r="H551" s="2"/>
    </row>
    <row r="552" spans="3:8">
      <c r="C552" s="38"/>
      <c r="E552" s="2"/>
      <c r="F552" s="2"/>
      <c r="G552" s="2"/>
      <c r="H552" s="2"/>
    </row>
    <row r="553" spans="3:8">
      <c r="C553" s="38"/>
      <c r="E553" s="2"/>
      <c r="F553" s="2"/>
      <c r="G553" s="2"/>
      <c r="H553" s="2"/>
    </row>
    <row r="554" spans="3:8">
      <c r="C554" s="38"/>
      <c r="E554" s="2"/>
      <c r="F554" s="2"/>
      <c r="G554" s="2"/>
      <c r="H554" s="2"/>
    </row>
    <row r="555" spans="3:8">
      <c r="C555" s="38"/>
      <c r="E555" s="2"/>
      <c r="F555" s="2"/>
      <c r="G555" s="2"/>
      <c r="H555" s="2"/>
    </row>
    <row r="556" spans="3:8">
      <c r="C556" s="38"/>
      <c r="E556" s="2"/>
      <c r="F556" s="2"/>
      <c r="G556" s="2"/>
      <c r="H556" s="2"/>
    </row>
    <row r="557" spans="3:8">
      <c r="C557" s="38"/>
      <c r="E557" s="2"/>
      <c r="F557" s="2"/>
      <c r="G557" s="2"/>
      <c r="H557" s="2"/>
    </row>
    <row r="558" spans="3:8">
      <c r="C558" s="38"/>
      <c r="E558" s="2"/>
      <c r="F558" s="2"/>
      <c r="G558" s="2"/>
      <c r="H558" s="2"/>
    </row>
    <row r="559" spans="3:8">
      <c r="C559" s="38"/>
      <c r="E559" s="2"/>
      <c r="F559" s="2"/>
      <c r="G559" s="2"/>
      <c r="H559" s="2"/>
    </row>
    <row r="560" spans="3:8">
      <c r="C560" s="38"/>
      <c r="E560" s="2"/>
      <c r="F560" s="2"/>
      <c r="G560" s="2"/>
      <c r="H560" s="2"/>
    </row>
    <row r="561" spans="3:8">
      <c r="C561" s="38"/>
      <c r="E561" s="2"/>
      <c r="F561" s="2"/>
      <c r="G561" s="2"/>
      <c r="H561" s="2"/>
    </row>
    <row r="562" spans="3:8">
      <c r="C562" s="38"/>
      <c r="E562" s="2"/>
      <c r="F562" s="2"/>
      <c r="G562" s="2"/>
      <c r="H562" s="2"/>
    </row>
    <row r="563" spans="3:8">
      <c r="C563" s="38"/>
      <c r="E563" s="2"/>
      <c r="F563" s="2"/>
      <c r="G563" s="2"/>
      <c r="H563" s="2"/>
    </row>
    <row r="564" spans="3:8">
      <c r="C564" s="38"/>
      <c r="E564" s="2"/>
      <c r="F564" s="2"/>
      <c r="G564" s="2"/>
      <c r="H564" s="2"/>
    </row>
    <row r="565" spans="3:8">
      <c r="C565" s="38"/>
      <c r="E565" s="2"/>
      <c r="F565" s="2"/>
      <c r="G565" s="2"/>
      <c r="H565" s="2"/>
    </row>
    <row r="566" spans="3:8">
      <c r="C566" s="38"/>
      <c r="E566" s="2"/>
      <c r="F566" s="2"/>
      <c r="G566" s="2"/>
      <c r="H566" s="2"/>
    </row>
    <row r="567" spans="3:8">
      <c r="C567" s="38"/>
      <c r="E567" s="2"/>
      <c r="F567" s="2"/>
      <c r="G567" s="2"/>
      <c r="H567" s="2"/>
    </row>
    <row r="568" spans="3:8">
      <c r="C568" s="38"/>
      <c r="E568" s="2"/>
      <c r="F568" s="2"/>
      <c r="G568" s="2"/>
      <c r="H568" s="2"/>
    </row>
    <row r="569" spans="3:8">
      <c r="C569" s="38"/>
      <c r="E569" s="2"/>
      <c r="F569" s="2"/>
      <c r="G569" s="2"/>
      <c r="H569" s="2"/>
    </row>
    <row r="570" spans="3:8">
      <c r="C570" s="38"/>
      <c r="E570" s="2"/>
      <c r="F570" s="2"/>
      <c r="G570" s="2"/>
      <c r="H570" s="2"/>
    </row>
    <row r="571" spans="3:8">
      <c r="C571" s="38"/>
      <c r="E571" s="2"/>
      <c r="F571" s="2"/>
      <c r="G571" s="2"/>
      <c r="H571" s="2"/>
    </row>
    <row r="572" spans="3:8">
      <c r="C572" s="38"/>
      <c r="E572" s="2"/>
      <c r="F572" s="2"/>
      <c r="G572" s="2"/>
      <c r="H572" s="2"/>
    </row>
    <row r="573" spans="3:8">
      <c r="C573" s="38"/>
      <c r="E573" s="2"/>
      <c r="F573" s="2"/>
      <c r="G573" s="2"/>
      <c r="H573" s="2"/>
    </row>
    <row r="574" spans="3:8">
      <c r="C574" s="38"/>
      <c r="E574" s="2"/>
      <c r="F574" s="2"/>
      <c r="G574" s="2"/>
      <c r="H574" s="2"/>
    </row>
    <row r="575" spans="3:8">
      <c r="C575" s="38"/>
      <c r="E575" s="2"/>
      <c r="F575" s="2"/>
      <c r="G575" s="2"/>
      <c r="H575" s="2"/>
    </row>
    <row r="576" spans="3:8">
      <c r="C576" s="38"/>
      <c r="E576" s="2"/>
      <c r="F576" s="2"/>
      <c r="G576" s="2"/>
      <c r="H576" s="2"/>
    </row>
    <row r="577" spans="3:8">
      <c r="C577" s="38"/>
      <c r="E577" s="2"/>
      <c r="F577" s="2"/>
      <c r="G577" s="2"/>
      <c r="H577" s="2"/>
    </row>
    <row r="578" spans="3:8">
      <c r="C578" s="38"/>
      <c r="E578" s="2"/>
      <c r="F578" s="2"/>
      <c r="G578" s="2"/>
      <c r="H578" s="2"/>
    </row>
    <row r="579" spans="3:8">
      <c r="C579" s="38"/>
      <c r="E579" s="2"/>
      <c r="F579" s="2"/>
      <c r="G579" s="2"/>
      <c r="H579" s="2"/>
    </row>
    <row r="580" spans="3:8">
      <c r="C580" s="38"/>
      <c r="E580" s="2"/>
      <c r="F580" s="2"/>
      <c r="G580" s="2"/>
      <c r="H580" s="2"/>
    </row>
    <row r="581" spans="3:8">
      <c r="C581" s="38"/>
      <c r="E581" s="2"/>
      <c r="F581" s="2"/>
      <c r="G581" s="2"/>
      <c r="H581" s="2"/>
    </row>
    <row r="582" spans="3:8">
      <c r="C582" s="38"/>
      <c r="E582" s="2"/>
      <c r="F582" s="2"/>
      <c r="G582" s="2"/>
      <c r="H582" s="2"/>
    </row>
    <row r="583" spans="3:8">
      <c r="C583" s="38"/>
      <c r="E583" s="2"/>
      <c r="F583" s="2"/>
      <c r="G583" s="2"/>
      <c r="H583" s="2"/>
    </row>
    <row r="584" spans="3:8">
      <c r="C584" s="38"/>
      <c r="E584" s="2"/>
      <c r="F584" s="2"/>
      <c r="G584" s="2"/>
      <c r="H584" s="2"/>
    </row>
    <row r="585" spans="3:8">
      <c r="C585" s="38"/>
      <c r="E585" s="2"/>
      <c r="F585" s="2"/>
      <c r="G585" s="2"/>
      <c r="H585" s="2"/>
    </row>
    <row r="586" spans="3:8">
      <c r="C586" s="38"/>
      <c r="E586" s="2"/>
      <c r="F586" s="2"/>
      <c r="G586" s="2"/>
      <c r="H586" s="2"/>
    </row>
    <row r="587" spans="3:8">
      <c r="C587" s="38"/>
      <c r="E587" s="2"/>
      <c r="F587" s="2"/>
      <c r="G587" s="2"/>
      <c r="H587" s="2"/>
    </row>
    <row r="588" spans="3:8">
      <c r="C588" s="38"/>
      <c r="E588" s="2"/>
      <c r="F588" s="2"/>
      <c r="G588" s="2"/>
      <c r="H588" s="2"/>
    </row>
    <row r="589" spans="3:8">
      <c r="C589" s="38"/>
      <c r="E589" s="2"/>
      <c r="F589" s="2"/>
      <c r="G589" s="2"/>
      <c r="H589" s="2"/>
    </row>
    <row r="590" spans="3:8">
      <c r="C590" s="38"/>
      <c r="E590" s="2"/>
      <c r="F590" s="2"/>
      <c r="G590" s="2"/>
      <c r="H590" s="2"/>
    </row>
    <row r="591" spans="3:8">
      <c r="C591" s="38"/>
      <c r="E591" s="2"/>
      <c r="F591" s="2"/>
      <c r="G591" s="2"/>
      <c r="H591" s="2"/>
    </row>
    <row r="592" spans="3:8">
      <c r="C592" s="38"/>
      <c r="E592" s="2"/>
      <c r="F592" s="2"/>
      <c r="G592" s="2"/>
      <c r="H592" s="2"/>
    </row>
    <row r="593" spans="3:8">
      <c r="C593" s="38"/>
      <c r="E593" s="2"/>
      <c r="F593" s="2"/>
      <c r="G593" s="2"/>
      <c r="H593" s="2"/>
    </row>
    <row r="594" spans="3:8">
      <c r="C594" s="38"/>
      <c r="E594" s="2"/>
      <c r="F594" s="2"/>
      <c r="G594" s="2"/>
      <c r="H594" s="2"/>
    </row>
    <row r="595" spans="3:8">
      <c r="C595" s="38"/>
      <c r="E595" s="2"/>
      <c r="F595" s="2"/>
      <c r="G595" s="2"/>
      <c r="H595" s="2"/>
    </row>
    <row r="596" spans="3:8">
      <c r="C596" s="38"/>
      <c r="E596" s="2"/>
      <c r="F596" s="2"/>
      <c r="G596" s="2"/>
      <c r="H596" s="2"/>
    </row>
    <row r="597" spans="3:8">
      <c r="C597" s="38"/>
      <c r="E597" s="2"/>
      <c r="F597" s="2"/>
      <c r="G597" s="2"/>
      <c r="H597" s="2"/>
    </row>
    <row r="598" spans="3:8">
      <c r="C598" s="38"/>
      <c r="E598" s="2"/>
      <c r="F598" s="2"/>
      <c r="G598" s="2"/>
      <c r="H598" s="2"/>
    </row>
    <row r="599" spans="3:8">
      <c r="C599" s="38"/>
      <c r="E599" s="2"/>
      <c r="F599" s="2"/>
      <c r="G599" s="2"/>
      <c r="H599" s="2"/>
    </row>
    <row r="600" spans="3:8">
      <c r="C600" s="38"/>
      <c r="E600" s="2"/>
      <c r="F600" s="2"/>
      <c r="G600" s="2"/>
      <c r="H600" s="2"/>
    </row>
    <row r="601" spans="3:8">
      <c r="C601" s="38"/>
      <c r="E601" s="2"/>
      <c r="F601" s="2"/>
      <c r="G601" s="2"/>
      <c r="H601" s="2"/>
    </row>
    <row r="602" spans="3:8">
      <c r="C602" s="38"/>
      <c r="E602" s="2"/>
      <c r="F602" s="2"/>
      <c r="G602" s="2"/>
      <c r="H602" s="2"/>
    </row>
    <row r="603" spans="3:8">
      <c r="C603" s="38"/>
      <c r="E603" s="2"/>
      <c r="F603" s="2"/>
      <c r="G603" s="2"/>
      <c r="H603" s="2"/>
    </row>
    <row r="604" spans="3:8">
      <c r="C604" s="38"/>
      <c r="E604" s="2"/>
      <c r="F604" s="2"/>
      <c r="G604" s="2"/>
      <c r="H604" s="2"/>
    </row>
    <row r="605" spans="3:8">
      <c r="C605" s="38"/>
      <c r="E605" s="2"/>
      <c r="F605" s="2"/>
      <c r="G605" s="2"/>
      <c r="H605" s="2"/>
    </row>
    <row r="606" spans="3:8">
      <c r="C606" s="38"/>
      <c r="E606" s="2"/>
      <c r="F606" s="2"/>
      <c r="G606" s="2"/>
      <c r="H606" s="2"/>
    </row>
    <row r="607" spans="3:8">
      <c r="C607" s="38"/>
      <c r="E607" s="2"/>
      <c r="F607" s="2"/>
      <c r="G607" s="2"/>
      <c r="H607" s="2"/>
    </row>
    <row r="608" spans="3:8">
      <c r="C608" s="38"/>
      <c r="E608" s="2"/>
      <c r="F608" s="2"/>
      <c r="G608" s="2"/>
      <c r="H608" s="2"/>
    </row>
    <row r="609" spans="3:8">
      <c r="C609" s="38"/>
      <c r="E609" s="2"/>
      <c r="F609" s="2"/>
      <c r="G609" s="2"/>
      <c r="H609" s="2"/>
    </row>
    <row r="610" spans="3:8">
      <c r="C610" s="38"/>
      <c r="E610" s="2"/>
      <c r="F610" s="2"/>
      <c r="G610" s="2"/>
      <c r="H610" s="2"/>
    </row>
    <row r="611" spans="3:8">
      <c r="C611" s="38"/>
      <c r="E611" s="2"/>
      <c r="F611" s="2"/>
      <c r="G611" s="2"/>
      <c r="H611" s="2"/>
    </row>
    <row r="612" spans="3:8">
      <c r="C612" s="38"/>
      <c r="E612" s="2"/>
      <c r="F612" s="2"/>
      <c r="G612" s="2"/>
      <c r="H612" s="2"/>
    </row>
    <row r="613" spans="3:8">
      <c r="C613" s="38"/>
      <c r="E613" s="2"/>
      <c r="F613" s="2"/>
      <c r="G613" s="2"/>
      <c r="H613" s="2"/>
    </row>
    <row r="614" spans="3:8">
      <c r="C614" s="38"/>
      <c r="E614" s="2"/>
      <c r="F614" s="2"/>
      <c r="G614" s="2"/>
      <c r="H614" s="2"/>
    </row>
    <row r="615" spans="3:8">
      <c r="C615" s="38"/>
      <c r="E615" s="2"/>
      <c r="F615" s="2"/>
      <c r="G615" s="2"/>
      <c r="H615" s="2"/>
    </row>
    <row r="616" spans="3:8">
      <c r="C616" s="38"/>
      <c r="E616" s="2"/>
      <c r="F616" s="2"/>
      <c r="G616" s="2"/>
      <c r="H616" s="2"/>
    </row>
    <row r="617" spans="3:8">
      <c r="C617" s="38"/>
      <c r="E617" s="2"/>
      <c r="F617" s="2"/>
      <c r="G617" s="2"/>
      <c r="H617" s="2"/>
    </row>
    <row r="618" spans="3:8">
      <c r="C618" s="38"/>
      <c r="E618" s="2"/>
      <c r="F618" s="2"/>
      <c r="G618" s="2"/>
      <c r="H618" s="2"/>
    </row>
    <row r="619" spans="3:8">
      <c r="C619" s="38"/>
      <c r="E619" s="2"/>
      <c r="F619" s="2"/>
      <c r="G619" s="2"/>
      <c r="H619" s="2"/>
    </row>
    <row r="620" spans="3:8">
      <c r="C620" s="38"/>
      <c r="E620" s="2"/>
      <c r="F620" s="2"/>
      <c r="G620" s="2"/>
      <c r="H620" s="2"/>
    </row>
    <row r="621" spans="3:8">
      <c r="C621" s="38"/>
      <c r="E621" s="2"/>
      <c r="F621" s="2"/>
      <c r="G621" s="2"/>
      <c r="H621" s="2"/>
    </row>
    <row r="622" spans="3:8">
      <c r="C622" s="38"/>
      <c r="E622" s="2"/>
      <c r="F622" s="2"/>
      <c r="G622" s="2"/>
      <c r="H622" s="2"/>
    </row>
    <row r="623" spans="3:8">
      <c r="C623" s="38"/>
      <c r="E623" s="2"/>
      <c r="F623" s="2"/>
      <c r="G623" s="2"/>
      <c r="H623" s="2"/>
    </row>
    <row r="624" spans="3:8">
      <c r="C624" s="38"/>
      <c r="E624" s="2"/>
      <c r="F624" s="2"/>
      <c r="G624" s="2"/>
      <c r="H624" s="2"/>
    </row>
    <row r="625" spans="3:8">
      <c r="C625" s="38"/>
      <c r="E625" s="2"/>
      <c r="F625" s="2"/>
      <c r="G625" s="2"/>
      <c r="H625" s="2"/>
    </row>
    <row r="626" spans="3:8">
      <c r="C626" s="38"/>
      <c r="E626" s="2"/>
      <c r="F626" s="2"/>
      <c r="G626" s="2"/>
      <c r="H626" s="2"/>
    </row>
    <row r="627" spans="3:8">
      <c r="C627" s="38"/>
      <c r="E627" s="2"/>
      <c r="F627" s="2"/>
      <c r="G627" s="2"/>
      <c r="H627" s="2"/>
    </row>
    <row r="628" spans="3:8">
      <c r="C628" s="38"/>
      <c r="E628" s="2"/>
      <c r="F628" s="2"/>
      <c r="G628" s="2"/>
      <c r="H628" s="2"/>
    </row>
    <row r="629" spans="3:8">
      <c r="C629" s="38"/>
      <c r="E629" s="2"/>
      <c r="F629" s="2"/>
      <c r="G629" s="2"/>
      <c r="H629" s="2"/>
    </row>
    <row r="630" spans="3:8">
      <c r="C630" s="38"/>
      <c r="E630" s="2"/>
      <c r="F630" s="2"/>
      <c r="G630" s="2"/>
      <c r="H630" s="2"/>
    </row>
    <row r="631" spans="3:8">
      <c r="C631" s="38"/>
      <c r="E631" s="2"/>
      <c r="F631" s="2"/>
      <c r="G631" s="2"/>
      <c r="H631" s="2"/>
    </row>
    <row r="632" spans="3:8">
      <c r="C632" s="38"/>
      <c r="E632" s="2"/>
      <c r="F632" s="2"/>
      <c r="G632" s="2"/>
      <c r="H632" s="2"/>
    </row>
    <row r="633" spans="3:8">
      <c r="C633" s="38"/>
      <c r="E633" s="2"/>
      <c r="F633" s="2"/>
      <c r="G633" s="2"/>
      <c r="H633" s="2"/>
    </row>
    <row r="634" spans="3:8">
      <c r="C634" s="38"/>
      <c r="E634" s="2"/>
      <c r="F634" s="2"/>
      <c r="G634" s="2"/>
      <c r="H634" s="2"/>
    </row>
    <row r="635" spans="3:8">
      <c r="C635" s="38"/>
      <c r="E635" s="2"/>
      <c r="F635" s="2"/>
      <c r="G635" s="2"/>
      <c r="H635" s="2"/>
    </row>
    <row r="636" spans="3:8">
      <c r="C636" s="38"/>
      <c r="E636" s="2"/>
      <c r="F636" s="2"/>
      <c r="G636" s="2"/>
      <c r="H636" s="2"/>
    </row>
    <row r="637" spans="3:8">
      <c r="C637" s="38"/>
      <c r="E637" s="2"/>
      <c r="F637" s="2"/>
      <c r="G637" s="2"/>
      <c r="H637" s="2"/>
    </row>
    <row r="638" spans="3:8">
      <c r="C638" s="38"/>
      <c r="E638" s="2"/>
      <c r="F638" s="2"/>
      <c r="G638" s="2"/>
      <c r="H638" s="2"/>
    </row>
    <row r="639" spans="3:8">
      <c r="C639" s="38"/>
      <c r="E639" s="2"/>
      <c r="F639" s="2"/>
      <c r="G639" s="2"/>
      <c r="H639" s="2"/>
    </row>
    <row r="640" spans="3:8">
      <c r="C640" s="38"/>
      <c r="E640" s="2"/>
      <c r="F640" s="2"/>
      <c r="G640" s="2"/>
      <c r="H640" s="2"/>
    </row>
    <row r="641" spans="3:8">
      <c r="C641" s="38"/>
      <c r="E641" s="2"/>
      <c r="F641" s="2"/>
      <c r="G641" s="2"/>
      <c r="H641" s="2"/>
    </row>
    <row r="642" spans="3:8">
      <c r="C642" s="38"/>
      <c r="E642" s="2"/>
      <c r="F642" s="2"/>
      <c r="G642" s="2"/>
      <c r="H642" s="2"/>
    </row>
    <row r="643" spans="3:8">
      <c r="C643" s="38"/>
      <c r="E643" s="2"/>
      <c r="F643" s="2"/>
      <c r="G643" s="2"/>
      <c r="H643" s="2"/>
    </row>
    <row r="644" spans="3:8">
      <c r="C644" s="38"/>
      <c r="E644" s="2"/>
      <c r="F644" s="2"/>
      <c r="G644" s="2"/>
      <c r="H644" s="2"/>
    </row>
    <row r="645" spans="3:8">
      <c r="C645" s="38"/>
      <c r="E645" s="2"/>
      <c r="F645" s="2"/>
      <c r="G645" s="2"/>
      <c r="H645" s="2"/>
    </row>
    <row r="646" spans="3:8">
      <c r="C646" s="38"/>
      <c r="E646" s="2"/>
      <c r="F646" s="2"/>
      <c r="G646" s="2"/>
      <c r="H646" s="2"/>
    </row>
    <row r="647" spans="3:8">
      <c r="C647" s="38"/>
      <c r="E647" s="2"/>
      <c r="F647" s="2"/>
      <c r="G647" s="2"/>
      <c r="H647" s="2"/>
    </row>
    <row r="648" spans="3:8">
      <c r="C648" s="38"/>
      <c r="E648" s="2"/>
      <c r="F648" s="2"/>
      <c r="G648" s="2"/>
      <c r="H648" s="2"/>
    </row>
    <row r="649" spans="3:8">
      <c r="C649" s="38"/>
      <c r="E649" s="2"/>
      <c r="F649" s="2"/>
      <c r="G649" s="2"/>
      <c r="H649" s="2"/>
    </row>
    <row r="650" spans="3:8">
      <c r="C650" s="38"/>
      <c r="E650" s="2"/>
      <c r="F650" s="2"/>
      <c r="G650" s="2"/>
      <c r="H650" s="2"/>
    </row>
    <row r="651" spans="3:8">
      <c r="C651" s="38"/>
      <c r="E651" s="2"/>
      <c r="F651" s="2"/>
      <c r="G651" s="2"/>
      <c r="H651" s="2"/>
    </row>
    <row r="652" spans="3:8">
      <c r="C652" s="38"/>
      <c r="E652" s="2"/>
      <c r="F652" s="2"/>
      <c r="G652" s="2"/>
      <c r="H652" s="2"/>
    </row>
    <row r="653" spans="3:8">
      <c r="C653" s="38"/>
      <c r="E653" s="2"/>
      <c r="F653" s="2"/>
      <c r="G653" s="2"/>
      <c r="H653" s="2"/>
    </row>
    <row r="654" spans="3:8">
      <c r="C654" s="38"/>
      <c r="E654" s="2"/>
      <c r="F654" s="2"/>
      <c r="G654" s="2"/>
      <c r="H654" s="2"/>
    </row>
    <row r="655" spans="3:8">
      <c r="C655" s="38"/>
      <c r="E655" s="2"/>
      <c r="F655" s="2"/>
      <c r="G655" s="2"/>
      <c r="H655" s="2"/>
    </row>
    <row r="656" spans="3:8">
      <c r="C656" s="38"/>
      <c r="E656" s="2"/>
      <c r="F656" s="2"/>
      <c r="G656" s="2"/>
      <c r="H656" s="2"/>
    </row>
    <row r="657" spans="3:8">
      <c r="C657" s="38"/>
      <c r="E657" s="2"/>
      <c r="F657" s="2"/>
      <c r="G657" s="2"/>
      <c r="H657" s="2"/>
    </row>
    <row r="658" spans="3:8">
      <c r="C658" s="38"/>
      <c r="E658" s="2"/>
      <c r="F658" s="2"/>
      <c r="G658" s="2"/>
      <c r="H658" s="2"/>
    </row>
    <row r="659" spans="3:8">
      <c r="C659" s="38"/>
      <c r="E659" s="2"/>
      <c r="F659" s="2"/>
      <c r="G659" s="2"/>
      <c r="H659" s="2"/>
    </row>
    <row r="660" spans="3:8">
      <c r="C660" s="38"/>
      <c r="E660" s="2"/>
      <c r="F660" s="2"/>
      <c r="G660" s="2"/>
      <c r="H660" s="2"/>
    </row>
    <row r="661" spans="3:8">
      <c r="C661" s="38"/>
      <c r="E661" s="2"/>
      <c r="F661" s="2"/>
      <c r="G661" s="2"/>
      <c r="H661" s="2"/>
    </row>
    <row r="662" spans="3:8">
      <c r="C662" s="38"/>
      <c r="E662" s="2"/>
      <c r="F662" s="2"/>
      <c r="G662" s="2"/>
      <c r="H662" s="2"/>
    </row>
    <row r="663" spans="3:8">
      <c r="C663" s="38"/>
      <c r="E663" s="2"/>
      <c r="F663" s="2"/>
      <c r="G663" s="2"/>
      <c r="H663" s="2"/>
    </row>
    <row r="664" spans="3:8">
      <c r="C664" s="38"/>
      <c r="E664" s="2"/>
      <c r="F664" s="2"/>
      <c r="G664" s="2"/>
      <c r="H664" s="2"/>
    </row>
    <row r="665" spans="3:8">
      <c r="C665" s="38"/>
      <c r="E665" s="2"/>
      <c r="F665" s="2"/>
      <c r="G665" s="2"/>
      <c r="H665" s="2"/>
    </row>
    <row r="666" spans="3:8">
      <c r="C666" s="38"/>
      <c r="E666" s="2"/>
      <c r="F666" s="2"/>
      <c r="G666" s="2"/>
      <c r="H666" s="2"/>
    </row>
    <row r="667" spans="3:8">
      <c r="C667" s="38"/>
      <c r="E667" s="2"/>
      <c r="F667" s="2"/>
      <c r="G667" s="2"/>
      <c r="H667" s="2"/>
    </row>
    <row r="668" spans="3:8">
      <c r="C668" s="38"/>
      <c r="E668" s="2"/>
      <c r="F668" s="2"/>
      <c r="G668" s="2"/>
      <c r="H668" s="2"/>
    </row>
    <row r="669" spans="3:8">
      <c r="C669" s="38"/>
      <c r="E669" s="2"/>
      <c r="F669" s="2"/>
      <c r="G669" s="2"/>
      <c r="H669" s="2"/>
    </row>
    <row r="670" spans="3:8">
      <c r="C670" s="38"/>
      <c r="E670" s="2"/>
      <c r="F670" s="2"/>
      <c r="G670" s="2"/>
      <c r="H670" s="2"/>
    </row>
    <row r="671" spans="3:8">
      <c r="C671" s="38"/>
      <c r="E671" s="2"/>
      <c r="F671" s="2"/>
      <c r="G671" s="2"/>
      <c r="H671" s="2"/>
    </row>
    <row r="672" spans="3:8">
      <c r="C672" s="38"/>
      <c r="E672" s="2"/>
      <c r="F672" s="2"/>
      <c r="G672" s="2"/>
      <c r="H672" s="2"/>
    </row>
    <row r="673" spans="3:8">
      <c r="C673" s="38"/>
      <c r="E673" s="2"/>
      <c r="F673" s="2"/>
      <c r="G673" s="2"/>
      <c r="H673" s="2"/>
    </row>
    <row r="674" spans="3:8">
      <c r="C674" s="38"/>
      <c r="E674" s="2"/>
      <c r="F674" s="2"/>
      <c r="G674" s="2"/>
      <c r="H674" s="2"/>
    </row>
    <row r="675" spans="3:8">
      <c r="C675" s="38"/>
      <c r="E675" s="2"/>
      <c r="F675" s="2"/>
      <c r="G675" s="2"/>
      <c r="H675" s="2"/>
    </row>
    <row r="676" spans="3:8">
      <c r="C676" s="38"/>
      <c r="E676" s="2"/>
      <c r="F676" s="2"/>
      <c r="G676" s="2"/>
      <c r="H676" s="2"/>
    </row>
    <row r="677" spans="3:8">
      <c r="C677" s="38"/>
      <c r="E677" s="2"/>
      <c r="F677" s="2"/>
      <c r="G677" s="2"/>
      <c r="H677" s="2"/>
    </row>
    <row r="678" spans="3:8">
      <c r="C678" s="38"/>
      <c r="E678" s="2"/>
      <c r="F678" s="2"/>
      <c r="G678" s="2"/>
      <c r="H678" s="2"/>
    </row>
    <row r="679" spans="3:8">
      <c r="C679" s="38"/>
      <c r="E679" s="2"/>
      <c r="F679" s="2"/>
      <c r="G679" s="2"/>
      <c r="H679" s="2"/>
    </row>
    <row r="680" spans="3:8">
      <c r="C680" s="38"/>
      <c r="E680" s="2"/>
      <c r="F680" s="2"/>
      <c r="G680" s="2"/>
      <c r="H680" s="2"/>
    </row>
    <row r="681" spans="3:8">
      <c r="C681" s="38"/>
      <c r="E681" s="2"/>
      <c r="F681" s="2"/>
      <c r="G681" s="2"/>
      <c r="H681" s="2"/>
    </row>
    <row r="682" spans="3:8">
      <c r="C682" s="38"/>
      <c r="E682" s="2"/>
      <c r="F682" s="2"/>
      <c r="G682" s="2"/>
      <c r="H682" s="2"/>
    </row>
    <row r="683" spans="3:8">
      <c r="C683" s="38"/>
      <c r="E683" s="2"/>
      <c r="F683" s="2"/>
      <c r="G683" s="2"/>
      <c r="H683" s="2"/>
    </row>
    <row r="684" spans="3:8">
      <c r="C684" s="38"/>
      <c r="E684" s="2"/>
      <c r="F684" s="2"/>
      <c r="G684" s="2"/>
      <c r="H684" s="2"/>
    </row>
    <row r="685" spans="3:8">
      <c r="C685" s="38"/>
      <c r="E685" s="2"/>
      <c r="F685" s="2"/>
      <c r="G685" s="2"/>
      <c r="H685" s="2"/>
    </row>
    <row r="686" spans="3:8">
      <c r="C686" s="38"/>
      <c r="E686" s="2"/>
      <c r="F686" s="2"/>
      <c r="G686" s="2"/>
      <c r="H686" s="2"/>
    </row>
    <row r="687" spans="3:8">
      <c r="C687" s="38"/>
      <c r="E687" s="2"/>
      <c r="F687" s="2"/>
      <c r="G687" s="2"/>
      <c r="H687" s="2"/>
    </row>
    <row r="688" spans="3:8">
      <c r="C688" s="38"/>
      <c r="E688" s="2"/>
      <c r="F688" s="2"/>
      <c r="G688" s="2"/>
      <c r="H688" s="2"/>
    </row>
    <row r="689" spans="3:8">
      <c r="C689" s="38"/>
      <c r="E689" s="2"/>
      <c r="F689" s="2"/>
      <c r="G689" s="2"/>
      <c r="H689" s="2"/>
    </row>
    <row r="690" spans="3:8">
      <c r="C690" s="38"/>
      <c r="E690" s="2"/>
      <c r="F690" s="2"/>
      <c r="G690" s="2"/>
      <c r="H690" s="2"/>
    </row>
    <row r="691" spans="3:8">
      <c r="C691" s="38"/>
      <c r="E691" s="2"/>
      <c r="F691" s="2"/>
      <c r="G691" s="2"/>
      <c r="H691" s="2"/>
    </row>
    <row r="692" spans="3:8">
      <c r="C692" s="38"/>
      <c r="E692" s="2"/>
      <c r="F692" s="2"/>
      <c r="G692" s="2"/>
      <c r="H692" s="2"/>
    </row>
    <row r="693" spans="3:8">
      <c r="C693" s="38"/>
      <c r="E693" s="2"/>
      <c r="F693" s="2"/>
      <c r="G693" s="2"/>
      <c r="H693" s="2"/>
    </row>
    <row r="694" spans="3:8">
      <c r="C694" s="38"/>
      <c r="E694" s="2"/>
      <c r="F694" s="2"/>
      <c r="G694" s="2"/>
      <c r="H694" s="2"/>
    </row>
    <row r="695" spans="3:8">
      <c r="C695" s="38"/>
      <c r="E695" s="2"/>
      <c r="F695" s="2"/>
      <c r="G695" s="2"/>
      <c r="H695" s="2"/>
    </row>
    <row r="696" spans="3:8">
      <c r="C696" s="38"/>
      <c r="E696" s="2"/>
      <c r="F696" s="2"/>
      <c r="G696" s="2"/>
      <c r="H696" s="2"/>
    </row>
    <row r="697" spans="3:8">
      <c r="C697" s="38"/>
      <c r="E697" s="2"/>
      <c r="F697" s="2"/>
      <c r="G697" s="2"/>
      <c r="H697" s="2"/>
    </row>
    <row r="698" spans="3:8">
      <c r="C698" s="38"/>
      <c r="E698" s="2"/>
      <c r="F698" s="2"/>
      <c r="G698" s="2"/>
      <c r="H698" s="2"/>
    </row>
    <row r="699" spans="3:8">
      <c r="C699" s="38"/>
      <c r="E699" s="2"/>
      <c r="F699" s="2"/>
      <c r="G699" s="2"/>
      <c r="H699" s="2"/>
    </row>
    <row r="700" spans="3:8">
      <c r="C700" s="38"/>
      <c r="E700" s="2"/>
      <c r="F700" s="2"/>
      <c r="G700" s="2"/>
      <c r="H700" s="2"/>
    </row>
    <row r="701" spans="3:8">
      <c r="C701" s="38"/>
      <c r="E701" s="2"/>
      <c r="F701" s="2"/>
      <c r="G701" s="2"/>
      <c r="H701" s="2"/>
    </row>
    <row r="702" spans="3:8">
      <c r="C702" s="38"/>
      <c r="E702" s="2"/>
      <c r="F702" s="2"/>
      <c r="G702" s="2"/>
      <c r="H702" s="2"/>
    </row>
    <row r="703" spans="3:8">
      <c r="C703" s="38"/>
      <c r="E703" s="2"/>
      <c r="F703" s="2"/>
      <c r="G703" s="2"/>
      <c r="H703" s="2"/>
    </row>
    <row r="704" spans="3:8">
      <c r="C704" s="38"/>
      <c r="E704" s="2"/>
      <c r="F704" s="2"/>
      <c r="G704" s="2"/>
      <c r="H704" s="2"/>
    </row>
    <row r="705" spans="3:8">
      <c r="C705" s="38"/>
      <c r="E705" s="2"/>
      <c r="F705" s="2"/>
      <c r="G705" s="2"/>
      <c r="H705" s="2"/>
    </row>
    <row r="706" spans="3:8">
      <c r="C706" s="38"/>
      <c r="E706" s="2"/>
      <c r="F706" s="2"/>
      <c r="G706" s="2"/>
      <c r="H706" s="2"/>
    </row>
    <row r="707" spans="3:8">
      <c r="C707" s="38"/>
      <c r="E707" s="2"/>
      <c r="F707" s="2"/>
      <c r="G707" s="2"/>
      <c r="H707" s="2"/>
    </row>
    <row r="708" spans="3:8">
      <c r="C708" s="38"/>
      <c r="E708" s="2"/>
      <c r="F708" s="2"/>
      <c r="G708" s="2"/>
      <c r="H708" s="2"/>
    </row>
    <row r="709" spans="3:8">
      <c r="C709" s="38"/>
      <c r="E709" s="2"/>
      <c r="F709" s="2"/>
      <c r="G709" s="2"/>
      <c r="H709" s="2"/>
    </row>
    <row r="710" spans="3:8">
      <c r="C710" s="38"/>
      <c r="E710" s="2"/>
      <c r="F710" s="2"/>
      <c r="G710" s="2"/>
      <c r="H710" s="2"/>
    </row>
    <row r="711" spans="3:8">
      <c r="C711" s="38"/>
      <c r="E711" s="2"/>
      <c r="F711" s="2"/>
      <c r="G711" s="2"/>
      <c r="H711" s="2"/>
    </row>
    <row r="712" spans="3:8">
      <c r="C712" s="38"/>
      <c r="E712" s="2"/>
      <c r="F712" s="2"/>
      <c r="G712" s="2"/>
      <c r="H712" s="2"/>
    </row>
    <row r="713" spans="3:8">
      <c r="C713" s="38"/>
      <c r="E713" s="2"/>
      <c r="F713" s="2"/>
      <c r="G713" s="2"/>
      <c r="H713" s="2"/>
    </row>
    <row r="714" spans="3:8">
      <c r="C714" s="38"/>
      <c r="E714" s="2"/>
      <c r="F714" s="2"/>
      <c r="G714" s="2"/>
      <c r="H714" s="2"/>
    </row>
    <row r="715" spans="3:8">
      <c r="C715" s="38"/>
      <c r="E715" s="2"/>
      <c r="F715" s="2"/>
      <c r="G715" s="2"/>
      <c r="H715" s="2"/>
    </row>
    <row r="716" spans="3:8">
      <c r="C716" s="38"/>
      <c r="E716" s="2"/>
      <c r="F716" s="2"/>
      <c r="G716" s="2"/>
      <c r="H716" s="2"/>
    </row>
    <row r="717" spans="3:8">
      <c r="C717" s="38"/>
      <c r="E717" s="2"/>
      <c r="F717" s="2"/>
      <c r="G717" s="2"/>
      <c r="H717" s="2"/>
    </row>
    <row r="718" spans="3:8">
      <c r="C718" s="38"/>
      <c r="E718" s="2"/>
      <c r="F718" s="2"/>
      <c r="G718" s="2"/>
      <c r="H718" s="2"/>
    </row>
    <row r="719" spans="3:8">
      <c r="C719" s="38"/>
      <c r="E719" s="2"/>
      <c r="F719" s="2"/>
      <c r="G719" s="2"/>
      <c r="H719" s="2"/>
    </row>
    <row r="720" spans="3:8">
      <c r="C720" s="38"/>
      <c r="E720" s="2"/>
      <c r="F720" s="2"/>
      <c r="G720" s="2"/>
      <c r="H720" s="2"/>
    </row>
    <row r="721" spans="3:8">
      <c r="C721" s="38"/>
      <c r="E721" s="2"/>
      <c r="F721" s="2"/>
      <c r="G721" s="2"/>
      <c r="H721" s="2"/>
    </row>
    <row r="722" spans="3:8">
      <c r="C722" s="38"/>
      <c r="E722" s="2"/>
      <c r="F722" s="2"/>
      <c r="G722" s="2"/>
      <c r="H722" s="2"/>
    </row>
    <row r="723" spans="3:8">
      <c r="C723" s="38"/>
      <c r="E723" s="2"/>
      <c r="F723" s="2"/>
      <c r="G723" s="2"/>
      <c r="H723" s="2"/>
    </row>
    <row r="724" spans="3:8">
      <c r="C724" s="38"/>
      <c r="E724" s="2"/>
      <c r="F724" s="2"/>
      <c r="G724" s="2"/>
      <c r="H724" s="2"/>
    </row>
    <row r="725" spans="3:8">
      <c r="C725" s="38"/>
      <c r="E725" s="2"/>
      <c r="F725" s="2"/>
      <c r="G725" s="2"/>
      <c r="H725" s="2"/>
    </row>
    <row r="726" spans="3:8">
      <c r="C726" s="38"/>
      <c r="E726" s="2"/>
      <c r="F726" s="2"/>
      <c r="G726" s="2"/>
      <c r="H726" s="2"/>
    </row>
    <row r="727" spans="3:8">
      <c r="C727" s="38"/>
      <c r="E727" s="2"/>
      <c r="F727" s="2"/>
      <c r="G727" s="2"/>
      <c r="H727" s="2"/>
    </row>
    <row r="728" spans="3:8">
      <c r="C728" s="38"/>
      <c r="E728" s="2"/>
      <c r="F728" s="2"/>
      <c r="G728" s="2"/>
      <c r="H728" s="2"/>
    </row>
    <row r="729" spans="3:8">
      <c r="C729" s="38"/>
      <c r="E729" s="2"/>
      <c r="F729" s="2"/>
      <c r="G729" s="2"/>
      <c r="H729" s="2"/>
    </row>
    <row r="730" spans="3:8">
      <c r="C730" s="38"/>
      <c r="E730" s="2"/>
      <c r="F730" s="2"/>
      <c r="G730" s="2"/>
      <c r="H730" s="2"/>
    </row>
    <row r="731" spans="3:8">
      <c r="C731" s="38"/>
      <c r="E731" s="2"/>
      <c r="F731" s="2"/>
      <c r="G731" s="2"/>
      <c r="H731" s="2"/>
    </row>
    <row r="732" spans="3:8">
      <c r="C732" s="38"/>
      <c r="E732" s="2"/>
      <c r="F732" s="2"/>
      <c r="G732" s="2"/>
      <c r="H732" s="2"/>
    </row>
    <row r="733" spans="3:8">
      <c r="C733" s="38"/>
      <c r="E733" s="2"/>
      <c r="F733" s="2"/>
      <c r="G733" s="2"/>
      <c r="H733" s="2"/>
    </row>
    <row r="734" spans="3:8">
      <c r="C734" s="38"/>
      <c r="E734" s="2"/>
      <c r="F734" s="2"/>
      <c r="G734" s="2"/>
      <c r="H734" s="2"/>
    </row>
    <row r="735" spans="3:8">
      <c r="C735" s="38"/>
      <c r="E735" s="2"/>
      <c r="F735" s="2"/>
      <c r="G735" s="2"/>
      <c r="H735" s="2"/>
    </row>
    <row r="736" spans="3:8">
      <c r="C736" s="38"/>
      <c r="E736" s="2"/>
      <c r="F736" s="2"/>
      <c r="G736" s="2"/>
      <c r="H736" s="2"/>
    </row>
    <row r="737" spans="3:8">
      <c r="C737" s="38"/>
      <c r="E737" s="2"/>
      <c r="F737" s="2"/>
      <c r="G737" s="2"/>
      <c r="H737" s="2"/>
    </row>
    <row r="738" spans="3:8">
      <c r="C738" s="38"/>
      <c r="E738" s="2"/>
      <c r="F738" s="2"/>
      <c r="G738" s="2"/>
      <c r="H738" s="2"/>
    </row>
    <row r="739" spans="3:8">
      <c r="C739" s="38"/>
      <c r="E739" s="2"/>
      <c r="F739" s="2"/>
      <c r="G739" s="2"/>
      <c r="H739" s="2"/>
    </row>
    <row r="740" spans="3:8">
      <c r="C740" s="38"/>
      <c r="E740" s="2"/>
      <c r="F740" s="2"/>
      <c r="G740" s="2"/>
      <c r="H740" s="2"/>
    </row>
    <row r="741" spans="3:8">
      <c r="C741" s="38"/>
      <c r="E741" s="2"/>
      <c r="F741" s="2"/>
      <c r="G741" s="2"/>
      <c r="H741" s="2"/>
    </row>
    <row r="742" spans="3:8">
      <c r="C742" s="38"/>
      <c r="E742" s="2"/>
      <c r="F742" s="2"/>
      <c r="G742" s="2"/>
      <c r="H742" s="2"/>
    </row>
    <row r="743" spans="3:8">
      <c r="C743" s="38"/>
      <c r="E743" s="2"/>
      <c r="F743" s="2"/>
      <c r="G743" s="2"/>
      <c r="H743" s="2"/>
    </row>
    <row r="744" spans="3:8">
      <c r="C744" s="38"/>
      <c r="E744" s="2"/>
      <c r="F744" s="2"/>
      <c r="G744" s="2"/>
      <c r="H744" s="2"/>
    </row>
    <row r="745" spans="3:8">
      <c r="C745" s="38"/>
      <c r="E745" s="2"/>
      <c r="F745" s="2"/>
      <c r="G745" s="2"/>
      <c r="H745" s="2"/>
    </row>
    <row r="746" spans="3:8">
      <c r="C746" s="38"/>
      <c r="E746" s="2"/>
      <c r="F746" s="2"/>
      <c r="G746" s="2"/>
      <c r="H746" s="2"/>
    </row>
    <row r="747" spans="3:8">
      <c r="C747" s="38"/>
      <c r="E747" s="2"/>
      <c r="F747" s="2"/>
      <c r="G747" s="2"/>
      <c r="H747" s="2"/>
    </row>
    <row r="748" spans="3:8">
      <c r="C748" s="38"/>
      <c r="E748" s="2"/>
      <c r="F748" s="2"/>
      <c r="G748" s="2"/>
      <c r="H748" s="2"/>
    </row>
    <row r="749" spans="3:8">
      <c r="C749" s="38"/>
      <c r="E749" s="2"/>
      <c r="F749" s="2"/>
      <c r="G749" s="2"/>
      <c r="H749" s="2"/>
    </row>
    <row r="750" spans="3:8">
      <c r="C750" s="38"/>
      <c r="E750" s="2"/>
      <c r="F750" s="2"/>
      <c r="G750" s="2"/>
      <c r="H750" s="2"/>
    </row>
    <row r="751" spans="3:8">
      <c r="C751" s="38"/>
      <c r="E751" s="2"/>
      <c r="F751" s="2"/>
      <c r="G751" s="2"/>
      <c r="H751" s="2"/>
    </row>
    <row r="752" spans="3:8">
      <c r="C752" s="38"/>
      <c r="E752" s="2"/>
      <c r="F752" s="2"/>
      <c r="G752" s="2"/>
      <c r="H752" s="2"/>
    </row>
    <row r="753" spans="3:8">
      <c r="C753" s="38"/>
      <c r="E753" s="2"/>
      <c r="F753" s="2"/>
      <c r="G753" s="2"/>
      <c r="H753" s="2"/>
    </row>
    <row r="754" spans="3:8">
      <c r="C754" s="38"/>
      <c r="E754" s="2"/>
      <c r="F754" s="2"/>
      <c r="G754" s="2"/>
      <c r="H754" s="2"/>
    </row>
    <row r="755" spans="3:8">
      <c r="C755" s="38"/>
      <c r="E755" s="2"/>
      <c r="F755" s="2"/>
      <c r="G755" s="2"/>
      <c r="H755" s="2"/>
    </row>
    <row r="756" spans="3:8">
      <c r="C756" s="38"/>
      <c r="E756" s="2"/>
      <c r="F756" s="2"/>
      <c r="G756" s="2"/>
      <c r="H756" s="2"/>
    </row>
    <row r="757" spans="3:8">
      <c r="C757" s="38"/>
      <c r="E757" s="2"/>
      <c r="F757" s="2"/>
      <c r="G757" s="2"/>
      <c r="H757" s="2"/>
    </row>
    <row r="758" spans="3:8">
      <c r="C758" s="38"/>
      <c r="E758" s="2"/>
      <c r="F758" s="2"/>
      <c r="G758" s="2"/>
      <c r="H758" s="2"/>
    </row>
    <row r="759" spans="3:8">
      <c r="C759" s="38"/>
      <c r="E759" s="2"/>
      <c r="F759" s="2"/>
      <c r="G759" s="2"/>
      <c r="H759" s="2"/>
    </row>
    <row r="760" spans="3:8">
      <c r="C760" s="38"/>
      <c r="E760" s="2"/>
      <c r="F760" s="2"/>
      <c r="G760" s="2"/>
      <c r="H760" s="2"/>
    </row>
    <row r="761" spans="3:8">
      <c r="C761" s="38"/>
      <c r="E761" s="2"/>
      <c r="F761" s="2"/>
      <c r="G761" s="2"/>
      <c r="H761" s="2"/>
    </row>
    <row r="762" spans="3:8">
      <c r="C762" s="38"/>
      <c r="E762" s="2"/>
      <c r="F762" s="2"/>
      <c r="G762" s="2"/>
      <c r="H762" s="2"/>
    </row>
    <row r="763" spans="3:8">
      <c r="C763" s="38"/>
      <c r="E763" s="2"/>
      <c r="F763" s="2"/>
      <c r="G763" s="2"/>
      <c r="H763" s="2"/>
    </row>
    <row r="764" spans="3:8">
      <c r="C764" s="38"/>
      <c r="E764" s="2"/>
      <c r="F764" s="2"/>
      <c r="G764" s="2"/>
      <c r="H764" s="2"/>
    </row>
    <row r="765" spans="3:8">
      <c r="C765" s="38"/>
      <c r="E765" s="2"/>
      <c r="F765" s="2"/>
      <c r="G765" s="2"/>
      <c r="H765" s="2"/>
    </row>
    <row r="766" spans="3:8">
      <c r="C766" s="38"/>
      <c r="E766" s="2"/>
      <c r="F766" s="2"/>
      <c r="G766" s="2"/>
      <c r="H766" s="2"/>
    </row>
    <row r="767" spans="3:8">
      <c r="C767" s="38"/>
      <c r="E767" s="2"/>
      <c r="F767" s="2"/>
      <c r="G767" s="2"/>
      <c r="H767" s="2"/>
    </row>
    <row r="768" spans="3:8">
      <c r="C768" s="38"/>
      <c r="E768" s="2"/>
      <c r="F768" s="2"/>
      <c r="G768" s="2"/>
      <c r="H768" s="2"/>
    </row>
    <row r="769" spans="3:8">
      <c r="C769" s="38"/>
      <c r="E769" s="2"/>
      <c r="F769" s="2"/>
      <c r="G769" s="2"/>
      <c r="H769" s="2"/>
    </row>
    <row r="770" spans="3:8">
      <c r="C770" s="38"/>
      <c r="E770" s="2"/>
      <c r="F770" s="2"/>
      <c r="G770" s="2"/>
      <c r="H770" s="2"/>
    </row>
    <row r="771" spans="3:8">
      <c r="C771" s="38"/>
      <c r="E771" s="2"/>
      <c r="F771" s="2"/>
      <c r="G771" s="2"/>
      <c r="H771" s="2"/>
    </row>
    <row r="772" spans="3:8">
      <c r="C772" s="38"/>
      <c r="E772" s="2"/>
      <c r="F772" s="2"/>
      <c r="G772" s="2"/>
      <c r="H772" s="2"/>
    </row>
    <row r="773" spans="3:8">
      <c r="C773" s="38"/>
      <c r="E773" s="2"/>
      <c r="F773" s="2"/>
      <c r="G773" s="2"/>
      <c r="H773" s="2"/>
    </row>
    <row r="774" spans="3:8">
      <c r="C774" s="38"/>
      <c r="E774" s="2"/>
      <c r="F774" s="2"/>
      <c r="G774" s="2"/>
      <c r="H774" s="2"/>
    </row>
    <row r="775" spans="3:8">
      <c r="C775" s="38"/>
      <c r="E775" s="2"/>
      <c r="F775" s="2"/>
      <c r="G775" s="2"/>
      <c r="H775" s="2"/>
    </row>
    <row r="776" spans="3:8">
      <c r="C776" s="38"/>
      <c r="E776" s="2"/>
      <c r="F776" s="2"/>
      <c r="G776" s="2"/>
      <c r="H776" s="2"/>
    </row>
    <row r="777" spans="3:8">
      <c r="C777" s="38"/>
      <c r="E777" s="2"/>
      <c r="F777" s="2"/>
      <c r="G777" s="2"/>
      <c r="H777" s="2"/>
    </row>
    <row r="778" spans="3:8">
      <c r="C778" s="38"/>
      <c r="E778" s="2"/>
      <c r="F778" s="2"/>
      <c r="G778" s="2"/>
      <c r="H778" s="2"/>
    </row>
    <row r="779" spans="3:8">
      <c r="C779" s="38"/>
      <c r="E779" s="2"/>
      <c r="F779" s="2"/>
      <c r="G779" s="2"/>
      <c r="H779" s="2"/>
    </row>
    <row r="780" spans="3:8">
      <c r="C780" s="38"/>
      <c r="E780" s="2"/>
      <c r="F780" s="2"/>
      <c r="G780" s="2"/>
      <c r="H780" s="2"/>
    </row>
    <row r="781" spans="3:8">
      <c r="C781" s="38"/>
      <c r="E781" s="2"/>
      <c r="F781" s="2"/>
      <c r="G781" s="2"/>
      <c r="H781" s="2"/>
    </row>
    <row r="782" spans="3:8">
      <c r="C782" s="38"/>
      <c r="E782" s="2"/>
      <c r="F782" s="2"/>
      <c r="G782" s="2"/>
      <c r="H782" s="2"/>
    </row>
    <row r="783" spans="3:8">
      <c r="C783" s="38"/>
      <c r="E783" s="2"/>
      <c r="F783" s="2"/>
      <c r="G783" s="2"/>
      <c r="H783" s="2"/>
    </row>
    <row r="784" spans="3:8">
      <c r="C784" s="38"/>
      <c r="E784" s="2"/>
      <c r="F784" s="2"/>
      <c r="G784" s="2"/>
      <c r="H784" s="2"/>
    </row>
    <row r="785" spans="3:8">
      <c r="C785" s="38"/>
      <c r="E785" s="2"/>
      <c r="F785" s="2"/>
      <c r="G785" s="2"/>
      <c r="H785" s="2"/>
    </row>
    <row r="786" spans="3:8">
      <c r="C786" s="38"/>
      <c r="E786" s="2"/>
      <c r="F786" s="2"/>
      <c r="G786" s="2"/>
      <c r="H786" s="2"/>
    </row>
    <row r="787" spans="3:8">
      <c r="C787" s="38"/>
      <c r="E787" s="2"/>
      <c r="F787" s="2"/>
      <c r="G787" s="2"/>
      <c r="H787" s="2"/>
    </row>
    <row r="788" spans="3:8">
      <c r="C788" s="38"/>
      <c r="E788" s="2"/>
      <c r="F788" s="2"/>
      <c r="G788" s="2"/>
      <c r="H788" s="2"/>
    </row>
    <row r="789" spans="3:8">
      <c r="C789" s="38"/>
      <c r="E789" s="2"/>
      <c r="F789" s="2"/>
      <c r="G789" s="2"/>
      <c r="H789" s="2"/>
    </row>
    <row r="790" spans="3:8">
      <c r="C790" s="38"/>
      <c r="E790" s="2"/>
      <c r="F790" s="2"/>
      <c r="G790" s="2"/>
      <c r="H790" s="2"/>
    </row>
    <row r="791" spans="3:8">
      <c r="C791" s="38"/>
      <c r="E791" s="2"/>
      <c r="F791" s="2"/>
      <c r="G791" s="2"/>
      <c r="H791" s="2"/>
    </row>
    <row r="792" spans="3:8">
      <c r="C792" s="38"/>
      <c r="E792" s="2"/>
      <c r="F792" s="2"/>
      <c r="G792" s="2"/>
      <c r="H792" s="2"/>
    </row>
    <row r="793" spans="3:8">
      <c r="C793" s="38"/>
      <c r="E793" s="2"/>
      <c r="F793" s="2"/>
      <c r="G793" s="2"/>
      <c r="H793" s="2"/>
    </row>
    <row r="794" spans="3:8">
      <c r="C794" s="38"/>
      <c r="E794" s="2"/>
      <c r="F794" s="2"/>
      <c r="G794" s="2"/>
      <c r="H794" s="2"/>
    </row>
    <row r="795" spans="3:8">
      <c r="C795" s="38"/>
      <c r="E795" s="2"/>
      <c r="F795" s="2"/>
      <c r="G795" s="2"/>
      <c r="H795" s="2"/>
    </row>
    <row r="796" spans="3:8">
      <c r="C796" s="38"/>
      <c r="E796" s="2"/>
      <c r="F796" s="2"/>
      <c r="G796" s="2"/>
      <c r="H796" s="2"/>
    </row>
    <row r="797" spans="3:8">
      <c r="C797" s="38"/>
      <c r="E797" s="2"/>
      <c r="F797" s="2"/>
      <c r="G797" s="2"/>
      <c r="H797" s="2"/>
    </row>
    <row r="798" spans="3:8">
      <c r="C798" s="38"/>
      <c r="E798" s="2"/>
      <c r="F798" s="2"/>
      <c r="G798" s="2"/>
      <c r="H798" s="2"/>
    </row>
    <row r="799" spans="3:8">
      <c r="C799" s="38"/>
      <c r="E799" s="2"/>
      <c r="F799" s="2"/>
      <c r="G799" s="2"/>
      <c r="H799" s="2"/>
    </row>
    <row r="800" spans="3:8">
      <c r="C800" s="38"/>
      <c r="E800" s="2"/>
      <c r="F800" s="2"/>
      <c r="G800" s="2"/>
      <c r="H800" s="2"/>
    </row>
    <row r="801" spans="3:8">
      <c r="C801" s="38"/>
      <c r="E801" s="2"/>
      <c r="F801" s="2"/>
      <c r="G801" s="2"/>
      <c r="H801" s="2"/>
    </row>
    <row r="802" spans="3:8">
      <c r="C802" s="38"/>
      <c r="E802" s="2"/>
      <c r="F802" s="2"/>
      <c r="G802" s="2"/>
      <c r="H802" s="2"/>
    </row>
    <row r="803" spans="3:8">
      <c r="C803" s="38"/>
      <c r="E803" s="2"/>
      <c r="F803" s="2"/>
      <c r="G803" s="2"/>
      <c r="H803" s="2"/>
    </row>
    <row r="804" spans="3:8">
      <c r="C804" s="38"/>
      <c r="E804" s="2"/>
      <c r="F804" s="2"/>
      <c r="G804" s="2"/>
      <c r="H804" s="2"/>
    </row>
    <row r="805" spans="3:8">
      <c r="C805" s="38"/>
      <c r="E805" s="2"/>
      <c r="F805" s="2"/>
      <c r="G805" s="2"/>
      <c r="H805" s="2"/>
    </row>
    <row r="806" spans="3:8">
      <c r="C806" s="38"/>
      <c r="E806" s="2"/>
      <c r="F806" s="2"/>
      <c r="G806" s="2"/>
      <c r="H806" s="2"/>
    </row>
    <row r="807" spans="3:8">
      <c r="C807" s="38"/>
      <c r="E807" s="2"/>
      <c r="F807" s="2"/>
      <c r="G807" s="2"/>
      <c r="H807" s="2"/>
    </row>
    <row r="808" spans="3:8">
      <c r="C808" s="38"/>
      <c r="E808" s="2"/>
      <c r="F808" s="2"/>
      <c r="G808" s="2"/>
      <c r="H808" s="2"/>
    </row>
    <row r="809" spans="3:8">
      <c r="C809" s="38"/>
      <c r="E809" s="2"/>
      <c r="F809" s="2"/>
      <c r="G809" s="2"/>
      <c r="H809" s="2"/>
    </row>
    <row r="810" spans="3:8">
      <c r="C810" s="38"/>
      <c r="E810" s="2"/>
      <c r="F810" s="2"/>
      <c r="G810" s="2"/>
      <c r="H810" s="2"/>
    </row>
    <row r="811" spans="3:8">
      <c r="C811" s="38"/>
      <c r="E811" s="2"/>
      <c r="F811" s="2"/>
      <c r="G811" s="2"/>
      <c r="H811" s="2"/>
    </row>
    <row r="812" spans="3:8">
      <c r="C812" s="38"/>
      <c r="E812" s="2"/>
      <c r="F812" s="2"/>
      <c r="G812" s="2"/>
      <c r="H812" s="2"/>
    </row>
    <row r="813" spans="3:8">
      <c r="C813" s="38"/>
      <c r="E813" s="2"/>
      <c r="F813" s="2"/>
      <c r="G813" s="2"/>
      <c r="H813" s="2"/>
    </row>
    <row r="814" spans="3:8">
      <c r="C814" s="38"/>
      <c r="E814" s="2"/>
      <c r="F814" s="2"/>
      <c r="G814" s="2"/>
      <c r="H814" s="2"/>
    </row>
    <row r="815" spans="3:8">
      <c r="C815" s="38"/>
      <c r="E815" s="2"/>
      <c r="F815" s="2"/>
      <c r="G815" s="2"/>
      <c r="H815" s="2"/>
    </row>
    <row r="816" spans="3:8">
      <c r="C816" s="38"/>
      <c r="E816" s="2"/>
      <c r="F816" s="2"/>
      <c r="G816" s="2"/>
      <c r="H816" s="2"/>
    </row>
    <row r="817" spans="3:8">
      <c r="C817" s="38"/>
      <c r="E817" s="2"/>
      <c r="F817" s="2"/>
      <c r="G817" s="2"/>
      <c r="H817" s="2"/>
    </row>
    <row r="818" spans="3:8">
      <c r="C818" s="38"/>
      <c r="E818" s="2"/>
      <c r="F818" s="2"/>
      <c r="G818" s="2"/>
      <c r="H818" s="2"/>
    </row>
    <row r="819" spans="3:8">
      <c r="C819" s="38"/>
      <c r="E819" s="2"/>
      <c r="F819" s="2"/>
      <c r="G819" s="2"/>
      <c r="H819" s="2"/>
    </row>
    <row r="820" spans="3:8">
      <c r="C820" s="38"/>
      <c r="E820" s="2"/>
      <c r="F820" s="2"/>
      <c r="G820" s="2"/>
      <c r="H820" s="2"/>
    </row>
    <row r="821" spans="3:8">
      <c r="C821" s="38"/>
      <c r="E821" s="2"/>
      <c r="F821" s="2"/>
      <c r="G821" s="2"/>
      <c r="H821" s="2"/>
    </row>
    <row r="822" spans="3:8">
      <c r="C822" s="38"/>
      <c r="E822" s="2"/>
      <c r="F822" s="2"/>
      <c r="G822" s="2"/>
      <c r="H822" s="2"/>
    </row>
    <row r="823" spans="3:8">
      <c r="C823" s="38"/>
      <c r="E823" s="2"/>
      <c r="F823" s="2"/>
      <c r="G823" s="2"/>
      <c r="H823" s="2"/>
    </row>
    <row r="824" spans="3:8">
      <c r="C824" s="38"/>
      <c r="E824" s="2"/>
      <c r="F824" s="2"/>
      <c r="G824" s="2"/>
      <c r="H824" s="2"/>
    </row>
    <row r="825" spans="3:8">
      <c r="C825" s="38"/>
      <c r="E825" s="2"/>
      <c r="F825" s="2"/>
      <c r="G825" s="2"/>
      <c r="H825" s="2"/>
    </row>
    <row r="826" spans="3:8">
      <c r="C826" s="38"/>
      <c r="E826" s="2"/>
      <c r="F826" s="2"/>
      <c r="G826" s="2"/>
      <c r="H826" s="2"/>
    </row>
    <row r="827" spans="3:8">
      <c r="C827" s="38"/>
      <c r="E827" s="2"/>
      <c r="F827" s="2"/>
      <c r="G827" s="2"/>
      <c r="H827" s="2"/>
    </row>
    <row r="828" spans="3:8">
      <c r="C828" s="38"/>
      <c r="E828" s="2"/>
      <c r="F828" s="2"/>
      <c r="G828" s="2"/>
      <c r="H828" s="2"/>
    </row>
    <row r="829" spans="3:8">
      <c r="C829" s="38"/>
      <c r="E829" s="2"/>
      <c r="F829" s="2"/>
      <c r="G829" s="2"/>
      <c r="H829" s="2"/>
    </row>
    <row r="830" spans="3:8">
      <c r="C830" s="38"/>
      <c r="E830" s="2"/>
      <c r="F830" s="2"/>
      <c r="G830" s="2"/>
      <c r="H830" s="2"/>
    </row>
    <row r="831" spans="3:8">
      <c r="C831" s="38"/>
      <c r="E831" s="2"/>
      <c r="F831" s="2"/>
      <c r="G831" s="2"/>
      <c r="H831" s="2"/>
    </row>
    <row r="832" spans="3:8">
      <c r="C832" s="38"/>
      <c r="E832" s="2"/>
      <c r="F832" s="2"/>
      <c r="G832" s="2"/>
      <c r="H832" s="2"/>
    </row>
    <row r="833" spans="3:8">
      <c r="C833" s="38"/>
      <c r="E833" s="2"/>
      <c r="F833" s="2"/>
      <c r="G833" s="2"/>
      <c r="H833" s="2"/>
    </row>
    <row r="834" spans="3:8">
      <c r="C834" s="38"/>
      <c r="E834" s="2"/>
      <c r="F834" s="2"/>
      <c r="G834" s="2"/>
      <c r="H834" s="2"/>
    </row>
    <row r="835" spans="3:8">
      <c r="C835" s="38"/>
      <c r="E835" s="2"/>
      <c r="F835" s="2"/>
      <c r="G835" s="2"/>
      <c r="H835" s="2"/>
    </row>
    <row r="836" spans="3:8">
      <c r="C836" s="38"/>
      <c r="E836" s="2"/>
      <c r="F836" s="2"/>
      <c r="G836" s="2"/>
      <c r="H836" s="2"/>
    </row>
    <row r="837" spans="3:8">
      <c r="C837" s="38"/>
      <c r="E837" s="2"/>
      <c r="F837" s="2"/>
      <c r="G837" s="2"/>
      <c r="H837" s="2"/>
    </row>
    <row r="838" spans="3:8">
      <c r="C838" s="38"/>
      <c r="E838" s="2"/>
      <c r="F838" s="2"/>
      <c r="G838" s="2"/>
      <c r="H838" s="2"/>
    </row>
    <row r="839" spans="3:8">
      <c r="C839" s="38"/>
      <c r="E839" s="2"/>
      <c r="F839" s="2"/>
      <c r="G839" s="2"/>
      <c r="H839" s="2"/>
    </row>
    <row r="840" spans="3:8">
      <c r="C840" s="38"/>
      <c r="E840" s="2"/>
      <c r="F840" s="2"/>
      <c r="G840" s="2"/>
      <c r="H840" s="2"/>
    </row>
    <row r="841" spans="3:8">
      <c r="C841" s="38"/>
      <c r="E841" s="2"/>
      <c r="F841" s="2"/>
      <c r="G841" s="2"/>
      <c r="H841" s="2"/>
    </row>
    <row r="842" spans="3:8">
      <c r="C842" s="38"/>
      <c r="E842" s="2"/>
      <c r="F842" s="2"/>
      <c r="G842" s="2"/>
      <c r="H842" s="2"/>
    </row>
    <row r="843" spans="3:8">
      <c r="C843" s="38"/>
      <c r="E843" s="2"/>
      <c r="F843" s="2"/>
      <c r="G843" s="2"/>
      <c r="H843" s="2"/>
    </row>
    <row r="844" spans="3:8">
      <c r="C844" s="38"/>
      <c r="E844" s="2"/>
      <c r="F844" s="2"/>
      <c r="G844" s="2"/>
      <c r="H844" s="2"/>
    </row>
    <row r="845" spans="3:8">
      <c r="C845" s="38"/>
      <c r="E845" s="2"/>
      <c r="F845" s="2"/>
      <c r="G845" s="2"/>
      <c r="H845" s="2"/>
    </row>
    <row r="846" spans="3:8">
      <c r="C846" s="38"/>
      <c r="E846" s="2"/>
      <c r="F846" s="2"/>
      <c r="G846" s="2"/>
      <c r="H846" s="2"/>
    </row>
    <row r="847" spans="3:8">
      <c r="C847" s="38"/>
      <c r="E847" s="2"/>
      <c r="F847" s="2"/>
      <c r="G847" s="2"/>
      <c r="H847" s="2"/>
    </row>
    <row r="848" spans="3:8">
      <c r="C848" s="38"/>
      <c r="E848" s="2"/>
      <c r="F848" s="2"/>
      <c r="G848" s="2"/>
      <c r="H848" s="2"/>
    </row>
    <row r="849" spans="3:8">
      <c r="C849" s="38"/>
      <c r="E849" s="2"/>
      <c r="F849" s="2"/>
      <c r="G849" s="2"/>
      <c r="H849" s="2"/>
    </row>
    <row r="850" spans="3:8">
      <c r="C850" s="38"/>
      <c r="E850" s="2"/>
      <c r="F850" s="2"/>
      <c r="G850" s="2"/>
      <c r="H850" s="2"/>
    </row>
    <row r="851" spans="3:8">
      <c r="C851" s="38"/>
      <c r="E851" s="2"/>
      <c r="F851" s="2"/>
      <c r="G851" s="2"/>
      <c r="H851" s="2"/>
    </row>
    <row r="852" spans="3:8">
      <c r="C852" s="38"/>
      <c r="E852" s="2"/>
      <c r="F852" s="2"/>
      <c r="G852" s="2"/>
      <c r="H852" s="2"/>
    </row>
    <row r="853" spans="3:8">
      <c r="C853" s="38"/>
      <c r="E853" s="2"/>
      <c r="F853" s="2"/>
      <c r="G853" s="2"/>
      <c r="H853" s="2"/>
    </row>
    <row r="854" spans="3:8">
      <c r="C854" s="38"/>
      <c r="E854" s="2"/>
      <c r="F854" s="2"/>
      <c r="G854" s="2"/>
      <c r="H854" s="2"/>
    </row>
    <row r="855" spans="3:8">
      <c r="C855" s="38"/>
      <c r="E855" s="2"/>
      <c r="F855" s="2"/>
      <c r="G855" s="2"/>
      <c r="H855" s="2"/>
    </row>
    <row r="856" spans="3:8">
      <c r="C856" s="38"/>
      <c r="E856" s="2"/>
      <c r="F856" s="2"/>
      <c r="G856" s="2"/>
      <c r="H856" s="2"/>
    </row>
    <row r="857" spans="3:8">
      <c r="C857" s="38"/>
      <c r="E857" s="2"/>
      <c r="F857" s="2"/>
      <c r="G857" s="2"/>
      <c r="H857" s="2"/>
    </row>
    <row r="858" spans="3:8">
      <c r="C858" s="38"/>
      <c r="E858" s="2"/>
      <c r="F858" s="2"/>
      <c r="G858" s="2"/>
      <c r="H858" s="2"/>
    </row>
    <row r="859" spans="3:8">
      <c r="C859" s="38"/>
      <c r="E859" s="2"/>
      <c r="F859" s="2"/>
      <c r="G859" s="2"/>
      <c r="H859" s="2"/>
    </row>
    <row r="860" spans="3:8">
      <c r="C860" s="38"/>
      <c r="E860" s="2"/>
      <c r="F860" s="2"/>
      <c r="G860" s="2"/>
      <c r="H860" s="2"/>
    </row>
    <row r="861" spans="3:8">
      <c r="C861" s="38"/>
      <c r="E861" s="2"/>
      <c r="F861" s="2"/>
      <c r="G861" s="2"/>
      <c r="H861" s="2"/>
    </row>
    <row r="862" spans="3:8">
      <c r="C862" s="38"/>
      <c r="E862" s="2"/>
      <c r="F862" s="2"/>
      <c r="G862" s="2"/>
      <c r="H862" s="2"/>
    </row>
    <row r="863" spans="3:8">
      <c r="C863" s="38"/>
      <c r="E863" s="2"/>
      <c r="F863" s="2"/>
      <c r="G863" s="2"/>
      <c r="H863" s="2"/>
    </row>
    <row r="864" spans="3:8">
      <c r="C864" s="38"/>
      <c r="E864" s="2"/>
      <c r="F864" s="2"/>
      <c r="G864" s="2"/>
      <c r="H864" s="2"/>
    </row>
    <row r="865" spans="3:8">
      <c r="C865" s="38"/>
      <c r="E865" s="2"/>
      <c r="F865" s="2"/>
      <c r="G865" s="2"/>
      <c r="H865" s="2"/>
    </row>
    <row r="866" spans="3:8">
      <c r="C866" s="38"/>
      <c r="E866" s="2"/>
      <c r="F866" s="2"/>
      <c r="G866" s="2"/>
      <c r="H866" s="2"/>
    </row>
    <row r="867" spans="3:8">
      <c r="C867" s="38"/>
      <c r="E867" s="2"/>
      <c r="F867" s="2"/>
      <c r="G867" s="2"/>
      <c r="H867" s="2"/>
    </row>
    <row r="868" spans="3:8">
      <c r="C868" s="38"/>
      <c r="E868" s="2"/>
      <c r="F868" s="2"/>
      <c r="G868" s="2"/>
      <c r="H868" s="2"/>
    </row>
    <row r="869" spans="3:8">
      <c r="C869" s="38"/>
      <c r="E869" s="2"/>
      <c r="F869" s="2"/>
      <c r="G869" s="2"/>
      <c r="H869" s="2"/>
    </row>
    <row r="870" spans="3:8">
      <c r="C870" s="38"/>
      <c r="E870" s="2"/>
      <c r="F870" s="2"/>
      <c r="G870" s="2"/>
      <c r="H870" s="2"/>
    </row>
    <row r="871" spans="3:8">
      <c r="C871" s="38"/>
      <c r="E871" s="2"/>
      <c r="F871" s="2"/>
      <c r="G871" s="2"/>
      <c r="H871" s="2"/>
    </row>
    <row r="872" spans="3:8">
      <c r="C872" s="38"/>
      <c r="E872" s="2"/>
      <c r="F872" s="2"/>
      <c r="G872" s="2"/>
      <c r="H872" s="2"/>
    </row>
    <row r="873" spans="3:8">
      <c r="C873" s="38"/>
      <c r="E873" s="2"/>
      <c r="F873" s="2"/>
      <c r="G873" s="2"/>
      <c r="H873" s="2"/>
    </row>
    <row r="874" spans="3:8">
      <c r="C874" s="38"/>
      <c r="E874" s="2"/>
      <c r="F874" s="2"/>
      <c r="G874" s="2"/>
      <c r="H874" s="2"/>
    </row>
    <row r="875" spans="3:8">
      <c r="C875" s="38"/>
      <c r="E875" s="2"/>
      <c r="F875" s="2"/>
      <c r="G875" s="2"/>
      <c r="H875" s="2"/>
    </row>
    <row r="876" spans="3:8">
      <c r="C876" s="38"/>
      <c r="E876" s="2"/>
      <c r="F876" s="2"/>
      <c r="G876" s="2"/>
      <c r="H876" s="2"/>
    </row>
    <row r="877" spans="3:8">
      <c r="C877" s="38"/>
      <c r="E877" s="2"/>
      <c r="F877" s="2"/>
      <c r="G877" s="2"/>
      <c r="H877" s="2"/>
    </row>
    <row r="878" spans="3:8">
      <c r="C878" s="38"/>
      <c r="E878" s="2"/>
      <c r="F878" s="2"/>
      <c r="G878" s="2"/>
      <c r="H878" s="2"/>
    </row>
    <row r="879" spans="3:8">
      <c r="C879" s="38"/>
      <c r="E879" s="2"/>
      <c r="F879" s="2"/>
      <c r="G879" s="2"/>
      <c r="H879" s="2"/>
    </row>
    <row r="880" spans="3:8">
      <c r="C880" s="38"/>
      <c r="E880" s="2"/>
      <c r="F880" s="2"/>
      <c r="G880" s="2"/>
      <c r="H880" s="2"/>
    </row>
    <row r="881" spans="3:8">
      <c r="C881" s="38"/>
      <c r="E881" s="2"/>
      <c r="F881" s="2"/>
      <c r="G881" s="2"/>
      <c r="H881" s="2"/>
    </row>
    <row r="882" spans="3:8">
      <c r="C882" s="38"/>
      <c r="E882" s="2"/>
      <c r="F882" s="2"/>
      <c r="G882" s="2"/>
      <c r="H882" s="2"/>
    </row>
    <row r="883" spans="3:8">
      <c r="C883" s="38"/>
      <c r="E883" s="2"/>
      <c r="F883" s="2"/>
      <c r="G883" s="2"/>
      <c r="H883" s="2"/>
    </row>
    <row r="884" spans="3:8">
      <c r="C884" s="38"/>
      <c r="E884" s="2"/>
      <c r="F884" s="2"/>
      <c r="G884" s="2"/>
      <c r="H884" s="2"/>
    </row>
    <row r="885" spans="3:8">
      <c r="C885" s="38"/>
      <c r="E885" s="2"/>
      <c r="F885" s="2"/>
      <c r="G885" s="2"/>
      <c r="H885" s="2"/>
    </row>
    <row r="886" spans="3:8">
      <c r="C886" s="38"/>
      <c r="E886" s="2"/>
      <c r="F886" s="2"/>
      <c r="G886" s="2"/>
      <c r="H886" s="2"/>
    </row>
    <row r="887" spans="3:8">
      <c r="C887" s="38"/>
      <c r="E887" s="2"/>
      <c r="F887" s="2"/>
      <c r="G887" s="2"/>
      <c r="H887" s="2"/>
    </row>
    <row r="888" spans="3:8">
      <c r="C888" s="38"/>
      <c r="E888" s="2"/>
      <c r="F888" s="2"/>
      <c r="G888" s="2"/>
      <c r="H888" s="2"/>
    </row>
    <row r="889" spans="3:8">
      <c r="C889" s="38"/>
      <c r="E889" s="2"/>
      <c r="F889" s="2"/>
      <c r="G889" s="2"/>
      <c r="H889" s="2"/>
    </row>
    <row r="890" spans="3:8">
      <c r="C890" s="38"/>
      <c r="E890" s="2"/>
      <c r="F890" s="2"/>
      <c r="G890" s="2"/>
      <c r="H890" s="2"/>
    </row>
    <row r="891" spans="3:8">
      <c r="C891" s="38"/>
      <c r="E891" s="2"/>
      <c r="F891" s="2"/>
      <c r="G891" s="2"/>
      <c r="H891" s="2"/>
    </row>
    <row r="892" spans="3:8">
      <c r="C892" s="38"/>
      <c r="E892" s="2"/>
      <c r="F892" s="2"/>
      <c r="G892" s="2"/>
      <c r="H892" s="2"/>
    </row>
    <row r="893" spans="3:8">
      <c r="C893" s="38"/>
      <c r="E893" s="2"/>
      <c r="F893" s="2"/>
      <c r="G893" s="2"/>
      <c r="H893" s="2"/>
    </row>
    <row r="894" spans="3:8">
      <c r="C894" s="38"/>
      <c r="E894" s="2"/>
      <c r="F894" s="2"/>
      <c r="G894" s="2"/>
      <c r="H894" s="2"/>
    </row>
    <row r="895" spans="3:8">
      <c r="C895" s="38"/>
      <c r="E895" s="2"/>
      <c r="F895" s="2"/>
      <c r="G895" s="2"/>
      <c r="H895" s="2"/>
    </row>
    <row r="896" spans="3:8">
      <c r="C896" s="38"/>
      <c r="E896" s="2"/>
      <c r="F896" s="2"/>
      <c r="G896" s="2"/>
      <c r="H896" s="2"/>
    </row>
    <row r="897" spans="3:8">
      <c r="C897" s="38"/>
      <c r="E897" s="2"/>
      <c r="F897" s="2"/>
      <c r="G897" s="2"/>
      <c r="H897" s="2"/>
    </row>
    <row r="898" spans="3:8">
      <c r="C898" s="38"/>
      <c r="E898" s="2"/>
      <c r="F898" s="2"/>
      <c r="G898" s="2"/>
      <c r="H898" s="2"/>
    </row>
    <row r="899" spans="3:8">
      <c r="C899" s="38"/>
      <c r="E899" s="2"/>
      <c r="F899" s="2"/>
      <c r="G899" s="2"/>
      <c r="H899" s="2"/>
    </row>
    <row r="900" spans="3:8">
      <c r="C900" s="38"/>
      <c r="E900" s="2"/>
      <c r="F900" s="2"/>
      <c r="G900" s="2"/>
      <c r="H900" s="2"/>
    </row>
    <row r="901" spans="3:8">
      <c r="C901" s="38"/>
      <c r="E901" s="2"/>
      <c r="F901" s="2"/>
      <c r="G901" s="2"/>
      <c r="H901" s="2"/>
    </row>
    <row r="902" spans="3:8">
      <c r="C902" s="38"/>
      <c r="E902" s="2"/>
      <c r="F902" s="2"/>
      <c r="G902" s="2"/>
      <c r="H902" s="2"/>
    </row>
    <row r="903" spans="3:8">
      <c r="C903" s="38"/>
      <c r="E903" s="2"/>
      <c r="F903" s="2"/>
      <c r="G903" s="2"/>
      <c r="H903" s="2"/>
    </row>
    <row r="904" spans="3:8">
      <c r="C904" s="38"/>
      <c r="E904" s="2"/>
      <c r="F904" s="2"/>
      <c r="G904" s="2"/>
      <c r="H904" s="2"/>
    </row>
    <row r="905" spans="3:8">
      <c r="C905" s="38"/>
      <c r="E905" s="2"/>
      <c r="F905" s="2"/>
      <c r="G905" s="2"/>
      <c r="H905" s="2"/>
    </row>
    <row r="906" spans="3:8">
      <c r="C906" s="38"/>
      <c r="E906" s="2"/>
      <c r="F906" s="2"/>
      <c r="G906" s="2"/>
      <c r="H906" s="2"/>
    </row>
    <row r="907" spans="3:8">
      <c r="C907" s="38"/>
      <c r="E907" s="2"/>
      <c r="F907" s="2"/>
      <c r="G907" s="2"/>
      <c r="H907" s="2"/>
    </row>
    <row r="908" spans="3:8">
      <c r="C908" s="38"/>
      <c r="E908" s="2"/>
      <c r="F908" s="2"/>
      <c r="G908" s="2"/>
      <c r="H908" s="2"/>
    </row>
    <row r="909" spans="3:8">
      <c r="C909" s="38"/>
      <c r="E909" s="2"/>
      <c r="F909" s="2"/>
      <c r="G909" s="2"/>
      <c r="H909" s="2"/>
    </row>
    <row r="910" spans="3:8">
      <c r="C910" s="38"/>
      <c r="E910" s="2"/>
      <c r="F910" s="2"/>
      <c r="G910" s="2"/>
      <c r="H910" s="2"/>
    </row>
    <row r="911" spans="3:8">
      <c r="C911" s="38"/>
      <c r="E911" s="2"/>
      <c r="F911" s="2"/>
      <c r="G911" s="2"/>
      <c r="H911" s="2"/>
    </row>
    <row r="912" spans="3:8">
      <c r="C912" s="38"/>
      <c r="E912" s="2"/>
      <c r="F912" s="2"/>
      <c r="G912" s="2"/>
      <c r="H912" s="2"/>
    </row>
    <row r="913" spans="3:8">
      <c r="C913" s="38"/>
      <c r="E913" s="2"/>
      <c r="F913" s="2"/>
      <c r="G913" s="2"/>
      <c r="H913" s="2"/>
    </row>
    <row r="914" spans="3:8">
      <c r="C914" s="38"/>
      <c r="E914" s="2"/>
      <c r="F914" s="2"/>
      <c r="G914" s="2"/>
      <c r="H914" s="2"/>
    </row>
    <row r="915" spans="3:8">
      <c r="C915" s="38"/>
      <c r="E915" s="2"/>
      <c r="F915" s="2"/>
      <c r="G915" s="2"/>
      <c r="H915" s="2"/>
    </row>
    <row r="916" spans="3:8">
      <c r="C916" s="38"/>
      <c r="E916" s="2"/>
      <c r="F916" s="2"/>
      <c r="G916" s="2"/>
      <c r="H916" s="2"/>
    </row>
    <row r="917" spans="3:8">
      <c r="C917" s="38"/>
      <c r="E917" s="2"/>
      <c r="F917" s="2"/>
      <c r="G917" s="2"/>
      <c r="H917" s="2"/>
    </row>
    <row r="918" spans="3:8">
      <c r="C918" s="38"/>
      <c r="E918" s="2"/>
      <c r="F918" s="2"/>
      <c r="G918" s="2"/>
      <c r="H918" s="2"/>
    </row>
    <row r="919" spans="3:8">
      <c r="C919" s="38"/>
      <c r="E919" s="2"/>
      <c r="F919" s="2"/>
      <c r="G919" s="2"/>
      <c r="H919" s="2"/>
    </row>
    <row r="920" spans="3:8">
      <c r="C920" s="38"/>
      <c r="E920" s="2"/>
      <c r="F920" s="2"/>
      <c r="G920" s="2"/>
      <c r="H920" s="2"/>
    </row>
    <row r="921" spans="3:8">
      <c r="C921" s="38"/>
      <c r="E921" s="2"/>
      <c r="F921" s="2"/>
      <c r="G921" s="2"/>
      <c r="H921" s="2"/>
    </row>
    <row r="922" spans="3:8">
      <c r="C922" s="38"/>
      <c r="E922" s="2"/>
      <c r="F922" s="2"/>
      <c r="G922" s="2"/>
      <c r="H922" s="2"/>
    </row>
    <row r="923" spans="3:8">
      <c r="C923" s="38"/>
      <c r="E923" s="2"/>
      <c r="F923" s="2"/>
      <c r="G923" s="2"/>
      <c r="H923" s="2"/>
    </row>
    <row r="924" spans="3:8">
      <c r="C924" s="38"/>
      <c r="E924" s="2"/>
      <c r="F924" s="2"/>
      <c r="G924" s="2"/>
      <c r="H924" s="2"/>
    </row>
    <row r="925" spans="3:8">
      <c r="C925" s="38"/>
      <c r="E925" s="2"/>
      <c r="F925" s="2"/>
      <c r="G925" s="2"/>
      <c r="H925" s="2"/>
    </row>
    <row r="926" spans="3:8">
      <c r="C926" s="38"/>
      <c r="E926" s="2"/>
      <c r="F926" s="2"/>
      <c r="G926" s="2"/>
      <c r="H926" s="2"/>
    </row>
    <row r="927" spans="3:8">
      <c r="C927" s="38"/>
      <c r="E927" s="2"/>
      <c r="F927" s="2"/>
      <c r="G927" s="2"/>
      <c r="H927" s="2"/>
    </row>
    <row r="928" spans="3:8">
      <c r="C928" s="38"/>
      <c r="E928" s="2"/>
      <c r="F928" s="2"/>
      <c r="G928" s="2"/>
      <c r="H928" s="2"/>
    </row>
    <row r="929" spans="3:8">
      <c r="C929" s="38"/>
      <c r="E929" s="2"/>
      <c r="F929" s="2"/>
      <c r="G929" s="2"/>
      <c r="H929" s="2"/>
    </row>
    <row r="930" spans="3:8">
      <c r="C930" s="38"/>
      <c r="E930" s="2"/>
      <c r="F930" s="2"/>
      <c r="G930" s="2"/>
      <c r="H930" s="2"/>
    </row>
    <row r="931" spans="3:8">
      <c r="C931" s="38"/>
      <c r="E931" s="2"/>
      <c r="F931" s="2"/>
      <c r="G931" s="2"/>
      <c r="H931" s="2"/>
    </row>
    <row r="932" spans="3:8">
      <c r="C932" s="38"/>
      <c r="E932" s="2"/>
      <c r="F932" s="2"/>
      <c r="G932" s="2"/>
      <c r="H932" s="2"/>
    </row>
    <row r="933" spans="3:8">
      <c r="C933" s="38"/>
      <c r="E933" s="2"/>
      <c r="F933" s="2"/>
      <c r="G933" s="2"/>
      <c r="H933" s="2"/>
    </row>
    <row r="934" spans="3:8">
      <c r="C934" s="38"/>
      <c r="E934" s="2"/>
      <c r="F934" s="2"/>
      <c r="G934" s="2"/>
      <c r="H934" s="2"/>
    </row>
    <row r="935" spans="3:8">
      <c r="C935" s="38"/>
      <c r="E935" s="2"/>
      <c r="F935" s="2"/>
      <c r="G935" s="2"/>
      <c r="H935" s="2"/>
    </row>
    <row r="936" spans="3:8">
      <c r="C936" s="38"/>
      <c r="E936" s="2"/>
      <c r="F936" s="2"/>
      <c r="G936" s="2"/>
      <c r="H936" s="2"/>
    </row>
    <row r="937" spans="3:8">
      <c r="C937" s="38"/>
      <c r="E937" s="2"/>
      <c r="F937" s="2"/>
      <c r="G937" s="2"/>
      <c r="H937" s="2"/>
    </row>
    <row r="938" spans="3:8">
      <c r="C938" s="38"/>
      <c r="E938" s="2"/>
      <c r="F938" s="2"/>
      <c r="G938" s="2"/>
      <c r="H938" s="2"/>
    </row>
    <row r="939" spans="3:8">
      <c r="C939" s="38"/>
      <c r="E939" s="2"/>
      <c r="F939" s="2"/>
      <c r="G939" s="2"/>
      <c r="H939" s="2"/>
    </row>
    <row r="940" spans="3:8">
      <c r="C940" s="38"/>
      <c r="E940" s="2"/>
      <c r="F940" s="2"/>
      <c r="G940" s="2"/>
      <c r="H940" s="2"/>
    </row>
    <row r="941" spans="3:8">
      <c r="C941" s="38"/>
      <c r="E941" s="2"/>
      <c r="F941" s="2"/>
      <c r="G941" s="2"/>
      <c r="H941" s="2"/>
    </row>
    <row r="942" spans="3:8">
      <c r="C942" s="38"/>
      <c r="E942" s="2"/>
      <c r="F942" s="2"/>
      <c r="G942" s="2"/>
      <c r="H942" s="2"/>
    </row>
    <row r="943" spans="3:8">
      <c r="C943" s="38"/>
      <c r="E943" s="2"/>
      <c r="F943" s="2"/>
      <c r="G943" s="2"/>
      <c r="H943" s="2"/>
    </row>
    <row r="944" spans="3:8">
      <c r="C944" s="38"/>
      <c r="E944" s="2"/>
      <c r="F944" s="2"/>
      <c r="G944" s="2"/>
      <c r="H944" s="2"/>
    </row>
    <row r="945" spans="3:8">
      <c r="C945" s="38"/>
      <c r="E945" s="2"/>
      <c r="F945" s="2"/>
      <c r="G945" s="2"/>
      <c r="H945" s="2"/>
    </row>
    <row r="946" spans="3:8">
      <c r="C946" s="38"/>
      <c r="E946" s="2"/>
      <c r="F946" s="2"/>
      <c r="G946" s="2"/>
      <c r="H946" s="2"/>
    </row>
    <row r="947" spans="3:8">
      <c r="C947" s="38"/>
      <c r="E947" s="2"/>
      <c r="F947" s="2"/>
      <c r="G947" s="2"/>
      <c r="H947" s="2"/>
    </row>
    <row r="948" spans="3:8">
      <c r="C948" s="38"/>
      <c r="E948" s="2"/>
      <c r="F948" s="2"/>
      <c r="G948" s="2"/>
      <c r="H948" s="2"/>
    </row>
    <row r="949" spans="3:8">
      <c r="C949" s="38"/>
      <c r="E949" s="2"/>
      <c r="F949" s="2"/>
      <c r="G949" s="2"/>
      <c r="H949" s="2"/>
    </row>
    <row r="950" spans="3:8">
      <c r="C950" s="38"/>
      <c r="E950" s="2"/>
      <c r="F950" s="2"/>
      <c r="G950" s="2"/>
      <c r="H950" s="2"/>
    </row>
    <row r="951" spans="3:8">
      <c r="C951" s="38"/>
      <c r="E951" s="2"/>
      <c r="F951" s="2"/>
      <c r="G951" s="2"/>
      <c r="H951" s="2"/>
    </row>
    <row r="952" spans="3:8">
      <c r="C952" s="38"/>
      <c r="E952" s="2"/>
      <c r="F952" s="2"/>
      <c r="G952" s="2"/>
      <c r="H952" s="2"/>
    </row>
    <row r="953" spans="3:8">
      <c r="C953" s="38"/>
      <c r="E953" s="2"/>
      <c r="F953" s="2"/>
      <c r="G953" s="2"/>
      <c r="H953" s="2"/>
    </row>
    <row r="954" spans="3:8">
      <c r="C954" s="38"/>
      <c r="E954" s="2"/>
      <c r="F954" s="2"/>
      <c r="G954" s="2"/>
      <c r="H954" s="2"/>
    </row>
    <row r="955" spans="3:8">
      <c r="C955" s="38"/>
      <c r="E955" s="2"/>
      <c r="F955" s="2"/>
      <c r="G955" s="2"/>
      <c r="H955" s="2"/>
    </row>
    <row r="956" spans="3:8">
      <c r="C956" s="38"/>
      <c r="E956" s="2"/>
      <c r="F956" s="2"/>
      <c r="G956" s="2"/>
      <c r="H956" s="2"/>
    </row>
    <row r="957" spans="3:8">
      <c r="C957" s="38"/>
      <c r="E957" s="2"/>
      <c r="F957" s="2"/>
      <c r="G957" s="2"/>
      <c r="H957" s="2"/>
    </row>
    <row r="958" spans="3:8">
      <c r="C958" s="38"/>
      <c r="E958" s="2"/>
      <c r="F958" s="2"/>
      <c r="G958" s="2"/>
      <c r="H958" s="2"/>
    </row>
    <row r="959" spans="3:8">
      <c r="C959" s="38"/>
      <c r="E959" s="2"/>
      <c r="F959" s="2"/>
      <c r="G959" s="2"/>
      <c r="H959" s="2"/>
    </row>
    <row r="960" spans="3:8">
      <c r="C960" s="38"/>
      <c r="E960" s="2"/>
      <c r="F960" s="2"/>
      <c r="G960" s="2"/>
      <c r="H960" s="2"/>
    </row>
    <row r="961" spans="3:8">
      <c r="C961" s="38"/>
      <c r="E961" s="2"/>
      <c r="F961" s="2"/>
      <c r="G961" s="2"/>
      <c r="H961" s="2"/>
    </row>
    <row r="962" spans="3:8">
      <c r="C962" s="38"/>
      <c r="E962" s="2"/>
      <c r="F962" s="2"/>
      <c r="G962" s="2"/>
      <c r="H962" s="2"/>
    </row>
    <row r="963" spans="3:8">
      <c r="C963" s="38"/>
      <c r="E963" s="2"/>
      <c r="F963" s="2"/>
      <c r="G963" s="2"/>
      <c r="H963" s="2"/>
    </row>
    <row r="964" spans="3:8">
      <c r="C964" s="38"/>
      <c r="E964" s="2"/>
      <c r="F964" s="2"/>
      <c r="G964" s="2"/>
      <c r="H964" s="2"/>
    </row>
    <row r="965" spans="3:8">
      <c r="C965" s="38"/>
      <c r="E965" s="2"/>
      <c r="F965" s="2"/>
      <c r="G965" s="2"/>
      <c r="H965" s="2"/>
    </row>
    <row r="966" spans="3:8">
      <c r="C966" s="38"/>
      <c r="E966" s="2"/>
      <c r="F966" s="2"/>
      <c r="G966" s="2"/>
      <c r="H966" s="2"/>
    </row>
    <row r="967" spans="3:8">
      <c r="C967" s="38"/>
      <c r="E967" s="2"/>
      <c r="F967" s="2"/>
      <c r="G967" s="2"/>
      <c r="H967" s="2"/>
    </row>
    <row r="968" spans="3:8">
      <c r="C968" s="38"/>
      <c r="E968" s="2"/>
      <c r="F968" s="2"/>
      <c r="G968" s="2"/>
      <c r="H968" s="2"/>
    </row>
    <row r="969" spans="3:8">
      <c r="C969" s="38"/>
      <c r="E969" s="2"/>
      <c r="F969" s="2"/>
      <c r="G969" s="2"/>
      <c r="H969" s="2"/>
    </row>
    <row r="970" spans="3:8">
      <c r="C970" s="38"/>
      <c r="E970" s="2"/>
      <c r="F970" s="2"/>
      <c r="G970" s="2"/>
      <c r="H970" s="2"/>
    </row>
    <row r="971" spans="3:8">
      <c r="C971" s="38"/>
      <c r="E971" s="2"/>
      <c r="F971" s="2"/>
      <c r="G971" s="2"/>
      <c r="H971" s="2"/>
    </row>
    <row r="972" spans="3:8">
      <c r="C972" s="38"/>
      <c r="E972" s="2"/>
      <c r="F972" s="2"/>
      <c r="G972" s="2"/>
      <c r="H972" s="2"/>
    </row>
    <row r="973" spans="3:8">
      <c r="C973" s="38"/>
      <c r="E973" s="2"/>
      <c r="F973" s="2"/>
      <c r="G973" s="2"/>
      <c r="H973" s="2"/>
    </row>
    <row r="974" spans="3:8">
      <c r="C974" s="38"/>
      <c r="E974" s="2"/>
      <c r="F974" s="2"/>
      <c r="G974" s="2"/>
      <c r="H974" s="2"/>
    </row>
    <row r="975" spans="3:8">
      <c r="C975" s="38"/>
      <c r="E975" s="2"/>
      <c r="F975" s="2"/>
      <c r="G975" s="2"/>
      <c r="H975" s="2"/>
    </row>
    <row r="976" spans="3:8">
      <c r="C976" s="38"/>
      <c r="E976" s="2"/>
      <c r="F976" s="2"/>
      <c r="G976" s="2"/>
      <c r="H976" s="2"/>
    </row>
    <row r="977" spans="3:8">
      <c r="C977" s="38"/>
      <c r="E977" s="2"/>
      <c r="F977" s="2"/>
      <c r="G977" s="2"/>
      <c r="H977" s="2"/>
    </row>
    <row r="978" spans="3:8">
      <c r="C978" s="38"/>
      <c r="E978" s="2"/>
      <c r="F978" s="2"/>
      <c r="G978" s="2"/>
      <c r="H978" s="2"/>
    </row>
    <row r="979" spans="3:8">
      <c r="C979" s="38"/>
      <c r="E979" s="2"/>
      <c r="F979" s="2"/>
      <c r="G979" s="2"/>
      <c r="H979" s="2"/>
    </row>
    <row r="980" spans="3:8">
      <c r="C980" s="38"/>
      <c r="E980" s="2"/>
      <c r="F980" s="2"/>
      <c r="G980" s="2"/>
      <c r="H980" s="2"/>
    </row>
    <row r="981" spans="3:8">
      <c r="C981" s="38"/>
      <c r="E981" s="2"/>
      <c r="F981" s="2"/>
      <c r="G981" s="2"/>
      <c r="H981" s="2"/>
    </row>
    <row r="982" spans="3:8">
      <c r="C982" s="38"/>
      <c r="E982" s="2"/>
      <c r="F982" s="2"/>
      <c r="G982" s="2"/>
      <c r="H982" s="2"/>
    </row>
    <row r="983" spans="3:8">
      <c r="C983" s="38"/>
      <c r="E983" s="2"/>
      <c r="F983" s="2"/>
      <c r="G983" s="2"/>
      <c r="H983" s="2"/>
    </row>
    <row r="984" spans="3:8">
      <c r="C984" s="38"/>
      <c r="E984" s="2"/>
      <c r="F984" s="2"/>
      <c r="G984" s="2"/>
      <c r="H984" s="2"/>
    </row>
    <row r="985" spans="3:8">
      <c r="C985" s="38"/>
      <c r="E985" s="2"/>
      <c r="F985" s="2"/>
      <c r="G985" s="2"/>
      <c r="H985" s="2"/>
    </row>
    <row r="986" spans="3:8">
      <c r="C986" s="38"/>
      <c r="E986" s="2"/>
      <c r="F986" s="2"/>
      <c r="G986" s="2"/>
      <c r="H986" s="2"/>
    </row>
    <row r="987" spans="3:8">
      <c r="C987" s="38"/>
      <c r="E987" s="2"/>
      <c r="F987" s="2"/>
      <c r="G987" s="2"/>
      <c r="H987" s="2"/>
    </row>
    <row r="988" spans="3:8">
      <c r="C988" s="38"/>
      <c r="E988" s="2"/>
      <c r="F988" s="2"/>
      <c r="G988" s="2"/>
      <c r="H988" s="2"/>
    </row>
    <row r="989" spans="3:8">
      <c r="C989" s="38"/>
      <c r="E989" s="2"/>
      <c r="F989" s="2"/>
      <c r="G989" s="2"/>
      <c r="H989" s="2"/>
    </row>
    <row r="990" spans="3:8">
      <c r="C990" s="38"/>
      <c r="E990" s="2"/>
      <c r="F990" s="2"/>
      <c r="G990" s="2"/>
      <c r="H990" s="2"/>
    </row>
    <row r="991" spans="3:8">
      <c r="C991" s="38"/>
      <c r="E991" s="2"/>
      <c r="F991" s="2"/>
      <c r="G991" s="2"/>
      <c r="H991" s="2"/>
    </row>
    <row r="992" spans="3:8">
      <c r="C992" s="38"/>
      <c r="E992" s="2"/>
      <c r="F992" s="2"/>
      <c r="G992" s="2"/>
      <c r="H992" s="2"/>
    </row>
    <row r="993" spans="3:8">
      <c r="C993" s="38"/>
      <c r="E993" s="2"/>
      <c r="F993" s="2"/>
      <c r="G993" s="2"/>
      <c r="H993" s="2"/>
    </row>
    <row r="994" spans="3:8">
      <c r="C994" s="38"/>
      <c r="E994" s="2"/>
      <c r="F994" s="2"/>
      <c r="G994" s="2"/>
      <c r="H994" s="2"/>
    </row>
    <row r="995" spans="3:8">
      <c r="C995" s="38"/>
      <c r="E995" s="2"/>
      <c r="F995" s="2"/>
      <c r="G995" s="2"/>
      <c r="H995" s="2"/>
    </row>
    <row r="996" spans="3:8">
      <c r="C996" s="38"/>
      <c r="E996" s="2"/>
      <c r="F996" s="2"/>
      <c r="G996" s="2"/>
      <c r="H996" s="2"/>
    </row>
    <row r="997" spans="3:8">
      <c r="C997" s="38"/>
      <c r="E997" s="2"/>
      <c r="F997" s="2"/>
      <c r="G997" s="2"/>
      <c r="H997" s="2"/>
    </row>
    <row r="998" spans="3:8">
      <c r="C998" s="38"/>
      <c r="E998" s="2"/>
      <c r="F998" s="2"/>
      <c r="G998" s="2"/>
      <c r="H998" s="2"/>
    </row>
    <row r="999" spans="3:8">
      <c r="C999" s="38"/>
      <c r="E999" s="2"/>
      <c r="F999" s="2"/>
      <c r="G999" s="2"/>
      <c r="H999" s="2"/>
    </row>
    <row r="1000" spans="3:8">
      <c r="C1000" s="38"/>
      <c r="E1000" s="2"/>
      <c r="F1000" s="2"/>
      <c r="G1000" s="2"/>
      <c r="H1000" s="2"/>
    </row>
    <row r="1001" spans="3:8">
      <c r="C1001" s="38"/>
      <c r="E1001" s="2"/>
      <c r="F1001" s="2"/>
      <c r="G1001" s="2"/>
      <c r="H1001" s="2"/>
    </row>
    <row r="1002" spans="3:8">
      <c r="C1002" s="38"/>
      <c r="E1002" s="2"/>
      <c r="F1002" s="2"/>
      <c r="G1002" s="2"/>
      <c r="H1002" s="2"/>
    </row>
    <row r="1003" spans="3:8">
      <c r="C1003" s="38"/>
      <c r="E1003" s="2"/>
      <c r="F1003" s="2"/>
      <c r="G1003" s="2"/>
      <c r="H1003" s="2"/>
    </row>
    <row r="1004" spans="3:8">
      <c r="C1004" s="38"/>
      <c r="E1004" s="2"/>
      <c r="F1004" s="2"/>
      <c r="G1004" s="2"/>
      <c r="H1004" s="2"/>
    </row>
    <row r="1005" spans="3:8">
      <c r="C1005" s="38"/>
      <c r="E1005" s="2"/>
      <c r="F1005" s="2"/>
      <c r="G1005" s="2"/>
      <c r="H1005" s="2"/>
    </row>
    <row r="1006" spans="3:8">
      <c r="C1006" s="38"/>
      <c r="E1006" s="2"/>
      <c r="F1006" s="2"/>
      <c r="G1006" s="2"/>
      <c r="H1006" s="2"/>
    </row>
    <row r="1007" spans="3:8">
      <c r="C1007" s="38"/>
      <c r="E1007" s="2"/>
      <c r="F1007" s="2"/>
      <c r="G1007" s="2"/>
      <c r="H1007" s="2"/>
    </row>
    <row r="1008" spans="3:8">
      <c r="C1008" s="38"/>
      <c r="E1008" s="2"/>
      <c r="F1008" s="2"/>
      <c r="G1008" s="2"/>
      <c r="H1008" s="2"/>
    </row>
    <row r="1009" spans="3:8">
      <c r="C1009" s="38"/>
      <c r="E1009" s="2"/>
      <c r="F1009" s="2"/>
      <c r="G1009" s="2"/>
      <c r="H1009" s="2"/>
    </row>
    <row r="1010" spans="3:8">
      <c r="C1010" s="38"/>
      <c r="E1010" s="2"/>
      <c r="F1010" s="2"/>
      <c r="G1010" s="2"/>
      <c r="H1010" s="2"/>
    </row>
    <row r="1011" spans="3:8">
      <c r="C1011" s="38"/>
      <c r="E1011" s="2"/>
      <c r="F1011" s="2"/>
      <c r="G1011" s="2"/>
      <c r="H1011" s="2"/>
    </row>
    <row r="1012" spans="3:8">
      <c r="C1012" s="38"/>
      <c r="E1012" s="2"/>
      <c r="F1012" s="2"/>
      <c r="G1012" s="2"/>
      <c r="H1012" s="2"/>
    </row>
    <row r="1013" spans="3:8">
      <c r="C1013" s="38"/>
      <c r="E1013" s="2"/>
      <c r="F1013" s="2"/>
      <c r="G1013" s="2"/>
      <c r="H1013" s="2"/>
    </row>
    <row r="1014" spans="3:8">
      <c r="C1014" s="38"/>
      <c r="E1014" s="2"/>
      <c r="F1014" s="2"/>
      <c r="G1014" s="2"/>
      <c r="H1014" s="2"/>
    </row>
    <row r="1015" spans="3:8">
      <c r="C1015" s="38"/>
      <c r="E1015" s="2"/>
      <c r="F1015" s="2"/>
      <c r="G1015" s="2"/>
      <c r="H1015" s="2"/>
    </row>
    <row r="1016" spans="3:8">
      <c r="C1016" s="38"/>
      <c r="E1016" s="2"/>
      <c r="F1016" s="2"/>
      <c r="G1016" s="2"/>
      <c r="H1016" s="2"/>
    </row>
    <row r="1017" spans="3:8">
      <c r="C1017" s="38"/>
      <c r="E1017" s="2"/>
      <c r="F1017" s="2"/>
      <c r="G1017" s="2"/>
      <c r="H1017" s="2"/>
    </row>
    <row r="1018" spans="3:8">
      <c r="C1018" s="38"/>
      <c r="E1018" s="2"/>
      <c r="F1018" s="2"/>
      <c r="G1018" s="2"/>
      <c r="H1018" s="2"/>
    </row>
    <row r="1019" spans="3:8">
      <c r="C1019" s="38"/>
      <c r="E1019" s="2"/>
      <c r="F1019" s="2"/>
      <c r="G1019" s="2"/>
      <c r="H1019" s="2"/>
    </row>
    <row r="1020" spans="3:8">
      <c r="C1020" s="38"/>
      <c r="E1020" s="2"/>
      <c r="F1020" s="2"/>
      <c r="G1020" s="2"/>
      <c r="H1020" s="2"/>
    </row>
    <row r="1021" spans="3:8">
      <c r="C1021" s="38"/>
      <c r="E1021" s="2"/>
      <c r="F1021" s="2"/>
      <c r="G1021" s="2"/>
      <c r="H1021" s="2"/>
    </row>
    <row r="1022" spans="3:8">
      <c r="C1022" s="38"/>
      <c r="E1022" s="2"/>
      <c r="F1022" s="2"/>
      <c r="G1022" s="2"/>
      <c r="H1022" s="2"/>
    </row>
    <row r="1023" spans="3:8">
      <c r="C1023" s="38"/>
      <c r="E1023" s="2"/>
      <c r="F1023" s="2"/>
      <c r="G1023" s="2"/>
      <c r="H1023" s="2"/>
    </row>
    <row r="1024" spans="3:8">
      <c r="C1024" s="38"/>
      <c r="E1024" s="2"/>
      <c r="F1024" s="2"/>
      <c r="G1024" s="2"/>
      <c r="H1024" s="2"/>
    </row>
    <row r="1025" spans="3:8">
      <c r="C1025" s="38"/>
      <c r="E1025" s="2"/>
      <c r="F1025" s="2"/>
      <c r="G1025" s="2"/>
      <c r="H1025" s="2"/>
    </row>
    <row r="1026" spans="3:8">
      <c r="C1026" s="38"/>
      <c r="E1026" s="2"/>
      <c r="F1026" s="2"/>
      <c r="G1026" s="2"/>
      <c r="H1026" s="2"/>
    </row>
    <row r="1027" spans="3:8">
      <c r="C1027" s="38"/>
      <c r="E1027" s="2"/>
      <c r="F1027" s="2"/>
      <c r="G1027" s="2"/>
      <c r="H1027" s="2"/>
    </row>
    <row r="1028" spans="3:8">
      <c r="C1028" s="38"/>
      <c r="E1028" s="2"/>
      <c r="F1028" s="2"/>
      <c r="G1028" s="2"/>
      <c r="H1028" s="2"/>
    </row>
    <row r="1029" spans="3:8">
      <c r="C1029" s="38"/>
      <c r="E1029" s="2"/>
      <c r="F1029" s="2"/>
      <c r="G1029" s="2"/>
      <c r="H1029" s="2"/>
    </row>
    <row r="1030" spans="3:8">
      <c r="C1030" s="38"/>
      <c r="E1030" s="2"/>
      <c r="F1030" s="2"/>
      <c r="G1030" s="2"/>
      <c r="H1030" s="2"/>
    </row>
    <row r="1031" spans="3:8">
      <c r="C1031" s="38"/>
      <c r="E1031" s="2"/>
      <c r="F1031" s="2"/>
      <c r="G1031" s="2"/>
      <c r="H1031" s="2"/>
    </row>
    <row r="1032" spans="3:8">
      <c r="C1032" s="38"/>
      <c r="E1032" s="2"/>
      <c r="F1032" s="2"/>
      <c r="G1032" s="2"/>
      <c r="H1032" s="2"/>
    </row>
    <row r="1033" spans="3:8">
      <c r="C1033" s="38"/>
      <c r="E1033" s="2"/>
      <c r="F1033" s="2"/>
      <c r="G1033" s="2"/>
      <c r="H1033" s="2"/>
    </row>
    <row r="1034" spans="3:8">
      <c r="C1034" s="38"/>
      <c r="E1034" s="2"/>
      <c r="F1034" s="2"/>
      <c r="G1034" s="2"/>
      <c r="H1034" s="2"/>
    </row>
    <row r="1035" spans="3:8">
      <c r="C1035" s="38"/>
      <c r="E1035" s="2"/>
      <c r="F1035" s="2"/>
      <c r="G1035" s="2"/>
      <c r="H1035" s="2"/>
    </row>
    <row r="1036" spans="3:8">
      <c r="C1036" s="38"/>
      <c r="E1036" s="2"/>
      <c r="F1036" s="2"/>
      <c r="G1036" s="2"/>
      <c r="H1036" s="2"/>
    </row>
    <row r="1037" spans="3:8">
      <c r="C1037" s="38"/>
      <c r="E1037" s="2"/>
      <c r="F1037" s="2"/>
      <c r="G1037" s="2"/>
      <c r="H1037" s="2"/>
    </row>
    <row r="1038" spans="3:8">
      <c r="C1038" s="38"/>
      <c r="E1038" s="2"/>
      <c r="F1038" s="2"/>
      <c r="G1038" s="2"/>
      <c r="H1038" s="2"/>
    </row>
    <row r="1039" spans="3:8">
      <c r="C1039" s="38"/>
      <c r="E1039" s="2"/>
      <c r="F1039" s="2"/>
      <c r="G1039" s="2"/>
      <c r="H1039" s="2"/>
    </row>
    <row r="1040" spans="3:8">
      <c r="C1040" s="38"/>
      <c r="E1040" s="2"/>
      <c r="F1040" s="2"/>
      <c r="G1040" s="2"/>
      <c r="H1040" s="2"/>
    </row>
    <row r="1041" spans="3:8">
      <c r="C1041" s="38"/>
      <c r="E1041" s="2"/>
      <c r="F1041" s="2"/>
      <c r="G1041" s="2"/>
      <c r="H1041" s="2"/>
    </row>
    <row r="1042" spans="3:8">
      <c r="C1042" s="38"/>
      <c r="E1042" s="2"/>
      <c r="F1042" s="2"/>
      <c r="G1042" s="2"/>
      <c r="H1042" s="2"/>
    </row>
    <row r="1043" spans="3:8">
      <c r="C1043" s="38"/>
      <c r="E1043" s="2"/>
      <c r="F1043" s="2"/>
      <c r="G1043" s="2"/>
      <c r="H1043" s="2"/>
    </row>
    <row r="1044" spans="3:8">
      <c r="C1044" s="38"/>
      <c r="E1044" s="2"/>
      <c r="F1044" s="2"/>
      <c r="G1044" s="2"/>
      <c r="H1044" s="2"/>
    </row>
    <row r="1045" spans="3:8">
      <c r="C1045" s="38"/>
      <c r="E1045" s="2"/>
      <c r="F1045" s="2"/>
      <c r="G1045" s="2"/>
      <c r="H1045" s="2"/>
    </row>
    <row r="1046" spans="3:8">
      <c r="C1046" s="38"/>
      <c r="E1046" s="2"/>
      <c r="F1046" s="2"/>
      <c r="G1046" s="2"/>
      <c r="H1046" s="2"/>
    </row>
    <row r="1047" spans="3:8">
      <c r="C1047" s="38"/>
      <c r="E1047" s="2"/>
      <c r="F1047" s="2"/>
      <c r="G1047" s="2"/>
      <c r="H1047" s="2"/>
    </row>
    <row r="1048" spans="3:8">
      <c r="C1048" s="38"/>
      <c r="E1048" s="2"/>
      <c r="F1048" s="2"/>
      <c r="G1048" s="2"/>
      <c r="H1048" s="2"/>
    </row>
    <row r="1049" spans="3:8">
      <c r="C1049" s="38"/>
      <c r="E1049" s="2"/>
      <c r="F1049" s="2"/>
      <c r="G1049" s="2"/>
      <c r="H1049" s="2"/>
    </row>
    <row r="1050" spans="3:8">
      <c r="C1050" s="38"/>
      <c r="E1050" s="2"/>
      <c r="F1050" s="2"/>
      <c r="G1050" s="2"/>
      <c r="H1050" s="2"/>
    </row>
    <row r="1051" spans="3:8">
      <c r="C1051" s="38"/>
      <c r="E1051" s="2"/>
      <c r="F1051" s="2"/>
      <c r="G1051" s="2"/>
      <c r="H1051" s="2"/>
    </row>
    <row r="1052" spans="3:8">
      <c r="C1052" s="38"/>
      <c r="E1052" s="2"/>
      <c r="F1052" s="2"/>
      <c r="G1052" s="2"/>
      <c r="H1052" s="2"/>
    </row>
    <row r="1053" spans="3:8">
      <c r="C1053" s="38"/>
      <c r="E1053" s="2"/>
      <c r="F1053" s="2"/>
      <c r="G1053" s="2"/>
      <c r="H1053" s="2"/>
    </row>
    <row r="1054" spans="3:8">
      <c r="C1054" s="38"/>
      <c r="E1054" s="2"/>
      <c r="F1054" s="2"/>
      <c r="G1054" s="2"/>
      <c r="H1054" s="2"/>
    </row>
    <row r="1055" spans="3:8">
      <c r="C1055" s="38"/>
      <c r="E1055" s="2"/>
      <c r="F1055" s="2"/>
      <c r="G1055" s="2"/>
      <c r="H1055" s="2"/>
    </row>
    <row r="1056" spans="3:8">
      <c r="C1056" s="38"/>
      <c r="E1056" s="2"/>
      <c r="F1056" s="2"/>
      <c r="G1056" s="2"/>
      <c r="H1056" s="2"/>
    </row>
    <row r="1057" spans="3:8">
      <c r="C1057" s="38"/>
      <c r="E1057" s="2"/>
      <c r="F1057" s="2"/>
      <c r="G1057" s="2"/>
      <c r="H1057" s="2"/>
    </row>
    <row r="1058" spans="3:8">
      <c r="C1058" s="38"/>
      <c r="E1058" s="2"/>
      <c r="F1058" s="2"/>
      <c r="G1058" s="2"/>
      <c r="H1058" s="2"/>
    </row>
    <row r="1059" spans="3:8">
      <c r="C1059" s="38"/>
      <c r="E1059" s="2"/>
      <c r="F1059" s="2"/>
      <c r="G1059" s="2"/>
      <c r="H1059" s="2"/>
    </row>
    <row r="1060" spans="3:8">
      <c r="C1060" s="38"/>
      <c r="E1060" s="2"/>
      <c r="F1060" s="2"/>
      <c r="G1060" s="2"/>
      <c r="H1060" s="2"/>
    </row>
    <row r="1061" spans="3:8">
      <c r="C1061" s="38"/>
      <c r="E1061" s="2"/>
      <c r="F1061" s="2"/>
      <c r="G1061" s="2"/>
      <c r="H1061" s="2"/>
    </row>
    <row r="1062" spans="3:8">
      <c r="C1062" s="38"/>
      <c r="E1062" s="2"/>
      <c r="F1062" s="2"/>
      <c r="G1062" s="2"/>
      <c r="H1062" s="2"/>
    </row>
    <row r="1063" spans="3:8">
      <c r="C1063" s="38"/>
      <c r="E1063" s="2"/>
      <c r="F1063" s="2"/>
      <c r="G1063" s="2"/>
      <c r="H1063" s="2"/>
    </row>
    <row r="1064" spans="3:8">
      <c r="C1064" s="38"/>
      <c r="E1064" s="2"/>
      <c r="F1064" s="2"/>
      <c r="G1064" s="2"/>
      <c r="H1064" s="2"/>
    </row>
    <row r="1065" spans="3:8">
      <c r="C1065" s="38"/>
      <c r="E1065" s="2"/>
      <c r="F1065" s="2"/>
      <c r="G1065" s="2"/>
      <c r="H1065" s="2"/>
    </row>
    <row r="1066" spans="3:8">
      <c r="C1066" s="38"/>
      <c r="E1066" s="2"/>
      <c r="F1066" s="2"/>
      <c r="G1066" s="2"/>
      <c r="H1066" s="2"/>
    </row>
    <row r="1067" spans="3:8">
      <c r="C1067" s="38"/>
      <c r="E1067" s="2"/>
      <c r="F1067" s="2"/>
      <c r="G1067" s="2"/>
      <c r="H1067" s="2"/>
    </row>
    <row r="1068" spans="3:8">
      <c r="C1068" s="38"/>
      <c r="E1068" s="2"/>
      <c r="F1068" s="2"/>
      <c r="G1068" s="2"/>
      <c r="H1068" s="2"/>
    </row>
    <row r="1069" spans="3:8">
      <c r="C1069" s="38"/>
      <c r="E1069" s="2"/>
      <c r="F1069" s="2"/>
      <c r="G1069" s="2"/>
      <c r="H1069" s="2"/>
    </row>
    <row r="1070" spans="3:8">
      <c r="C1070" s="38"/>
      <c r="E1070" s="2"/>
      <c r="F1070" s="2"/>
      <c r="G1070" s="2"/>
      <c r="H1070" s="2"/>
    </row>
    <row r="1071" spans="3:8">
      <c r="C1071" s="38"/>
      <c r="E1071" s="2"/>
      <c r="F1071" s="2"/>
      <c r="G1071" s="2"/>
      <c r="H1071" s="2"/>
    </row>
    <row r="1072" spans="3:8">
      <c r="C1072" s="38"/>
      <c r="E1072" s="2"/>
      <c r="F1072" s="2"/>
      <c r="G1072" s="2"/>
      <c r="H1072" s="2"/>
    </row>
    <row r="1073" spans="3:8">
      <c r="C1073" s="38"/>
      <c r="E1073" s="2"/>
      <c r="F1073" s="2"/>
      <c r="G1073" s="2"/>
      <c r="H1073" s="2"/>
    </row>
    <row r="1074" spans="3:8">
      <c r="C1074" s="38"/>
      <c r="E1074" s="2"/>
      <c r="F1074" s="2"/>
      <c r="G1074" s="2"/>
      <c r="H1074" s="2"/>
    </row>
    <row r="1075" spans="3:8">
      <c r="C1075" s="38"/>
      <c r="E1075" s="2"/>
      <c r="F1075" s="2"/>
      <c r="G1075" s="2"/>
      <c r="H1075" s="2"/>
    </row>
    <row r="1076" spans="3:8">
      <c r="C1076" s="38"/>
      <c r="E1076" s="2"/>
      <c r="F1076" s="2"/>
      <c r="G1076" s="2"/>
      <c r="H1076" s="2"/>
    </row>
    <row r="1077" spans="3:8">
      <c r="C1077" s="38"/>
      <c r="E1077" s="2"/>
      <c r="F1077" s="2"/>
      <c r="G1077" s="2"/>
      <c r="H1077" s="2"/>
    </row>
    <row r="1078" spans="3:8">
      <c r="C1078" s="38"/>
      <c r="E1078" s="2"/>
      <c r="F1078" s="2"/>
      <c r="G1078" s="2"/>
      <c r="H1078" s="2"/>
    </row>
    <row r="1079" spans="3:8">
      <c r="C1079" s="38"/>
      <c r="E1079" s="2"/>
      <c r="F1079" s="2"/>
      <c r="G1079" s="2"/>
      <c r="H1079" s="2"/>
    </row>
    <row r="1080" spans="3:8">
      <c r="C1080" s="38"/>
      <c r="E1080" s="2"/>
      <c r="F1080" s="2"/>
      <c r="G1080" s="2"/>
      <c r="H1080" s="2"/>
    </row>
    <row r="1081" spans="3:8">
      <c r="C1081" s="38"/>
      <c r="E1081" s="2"/>
      <c r="F1081" s="2"/>
      <c r="G1081" s="2"/>
      <c r="H1081" s="2"/>
    </row>
    <row r="1082" spans="3:8">
      <c r="C1082" s="38"/>
      <c r="E1082" s="2"/>
      <c r="F1082" s="2"/>
      <c r="G1082" s="2"/>
      <c r="H1082" s="2"/>
    </row>
    <row r="1083" spans="3:8">
      <c r="C1083" s="38"/>
      <c r="E1083" s="2"/>
      <c r="F1083" s="2"/>
      <c r="G1083" s="2"/>
      <c r="H1083" s="2"/>
    </row>
    <row r="1084" spans="3:8">
      <c r="C1084" s="38"/>
      <c r="E1084" s="2"/>
      <c r="F1084" s="2"/>
      <c r="G1084" s="2"/>
      <c r="H1084" s="2"/>
    </row>
    <row r="1085" spans="3:8">
      <c r="C1085" s="38"/>
      <c r="E1085" s="2"/>
      <c r="F1085" s="2"/>
      <c r="G1085" s="2"/>
      <c r="H1085" s="2"/>
    </row>
    <row r="1086" spans="3:8">
      <c r="C1086" s="38"/>
      <c r="E1086" s="2"/>
      <c r="F1086" s="2"/>
      <c r="G1086" s="2"/>
      <c r="H1086" s="2"/>
    </row>
    <row r="1087" spans="3:8">
      <c r="C1087" s="38"/>
      <c r="E1087" s="2"/>
      <c r="F1087" s="2"/>
      <c r="G1087" s="2"/>
      <c r="H1087" s="2"/>
    </row>
    <row r="1088" spans="3:8">
      <c r="C1088" s="38"/>
      <c r="E1088" s="2"/>
      <c r="F1088" s="2"/>
      <c r="G1088" s="2"/>
      <c r="H1088" s="2"/>
    </row>
    <row r="1089" spans="3:8">
      <c r="C1089" s="38"/>
      <c r="E1089" s="2"/>
      <c r="F1089" s="2"/>
      <c r="G1089" s="2"/>
      <c r="H1089" s="2"/>
    </row>
    <row r="1090" spans="3:8">
      <c r="C1090" s="38"/>
      <c r="E1090" s="2"/>
      <c r="F1090" s="2"/>
      <c r="G1090" s="2"/>
      <c r="H1090" s="2"/>
    </row>
    <row r="1091" spans="3:8">
      <c r="C1091" s="38"/>
      <c r="E1091" s="2"/>
      <c r="F1091" s="2"/>
      <c r="G1091" s="2"/>
      <c r="H1091" s="2"/>
    </row>
    <row r="1092" spans="3:8">
      <c r="C1092" s="38"/>
      <c r="E1092" s="2"/>
      <c r="F1092" s="2"/>
      <c r="G1092" s="2"/>
      <c r="H1092" s="2"/>
    </row>
    <row r="1093" spans="3:8">
      <c r="C1093" s="38"/>
      <c r="E1093" s="2"/>
      <c r="F1093" s="2"/>
      <c r="G1093" s="2"/>
      <c r="H1093" s="2"/>
    </row>
    <row r="1094" spans="3:8">
      <c r="C1094" s="38"/>
      <c r="E1094" s="2"/>
      <c r="F1094" s="2"/>
      <c r="G1094" s="2"/>
      <c r="H1094" s="2"/>
    </row>
    <row r="1095" spans="3:8">
      <c r="C1095" s="38"/>
      <c r="E1095" s="2"/>
      <c r="F1095" s="2"/>
      <c r="G1095" s="2"/>
      <c r="H1095" s="2"/>
    </row>
    <row r="1096" spans="3:8">
      <c r="C1096" s="38"/>
      <c r="E1096" s="2"/>
      <c r="F1096" s="2"/>
      <c r="G1096" s="2"/>
      <c r="H1096" s="2"/>
    </row>
    <row r="1097" spans="3:8">
      <c r="C1097" s="38"/>
      <c r="E1097" s="2"/>
      <c r="F1097" s="2"/>
      <c r="G1097" s="2"/>
      <c r="H1097" s="2"/>
    </row>
    <row r="1098" spans="3:8">
      <c r="C1098" s="38"/>
      <c r="E1098" s="2"/>
      <c r="F1098" s="2"/>
      <c r="G1098" s="2"/>
      <c r="H1098" s="2"/>
    </row>
    <row r="1099" spans="3:8">
      <c r="C1099" s="38"/>
      <c r="E1099" s="2"/>
      <c r="F1099" s="2"/>
      <c r="G1099" s="2"/>
      <c r="H1099" s="2"/>
    </row>
    <row r="1100" spans="3:8">
      <c r="C1100" s="38"/>
      <c r="E1100" s="2"/>
      <c r="F1100" s="2"/>
      <c r="G1100" s="2"/>
      <c r="H1100" s="2"/>
    </row>
    <row r="1101" spans="3:8">
      <c r="C1101" s="38"/>
      <c r="E1101" s="2"/>
      <c r="F1101" s="2"/>
      <c r="G1101" s="2"/>
      <c r="H1101" s="2"/>
    </row>
    <row r="1102" spans="3:8">
      <c r="C1102" s="38"/>
      <c r="E1102" s="2"/>
      <c r="F1102" s="2"/>
      <c r="G1102" s="2"/>
      <c r="H1102" s="2"/>
    </row>
    <row r="1103" spans="3:8">
      <c r="C1103" s="38"/>
      <c r="E1103" s="2"/>
      <c r="F1103" s="2"/>
      <c r="G1103" s="2"/>
      <c r="H1103" s="2"/>
    </row>
    <row r="1104" spans="3:8">
      <c r="C1104" s="38"/>
      <c r="E1104" s="2"/>
      <c r="F1104" s="2"/>
      <c r="G1104" s="2"/>
      <c r="H1104" s="2"/>
    </row>
    <row r="1105" spans="3:8">
      <c r="C1105" s="38"/>
      <c r="E1105" s="2"/>
      <c r="F1105" s="2"/>
      <c r="G1105" s="2"/>
      <c r="H1105" s="2"/>
    </row>
    <row r="1106" spans="3:8">
      <c r="C1106" s="38"/>
      <c r="E1106" s="2"/>
      <c r="F1106" s="2"/>
      <c r="G1106" s="2"/>
      <c r="H1106" s="2"/>
    </row>
    <row r="1107" spans="3:8">
      <c r="C1107" s="38"/>
      <c r="E1107" s="2"/>
      <c r="F1107" s="2"/>
      <c r="G1107" s="2"/>
      <c r="H1107" s="2"/>
    </row>
    <row r="1108" spans="3:8">
      <c r="C1108" s="38"/>
      <c r="E1108" s="2"/>
      <c r="F1108" s="2"/>
      <c r="G1108" s="2"/>
      <c r="H1108" s="2"/>
    </row>
    <row r="1109" spans="3:8">
      <c r="C1109" s="38"/>
      <c r="E1109" s="2"/>
      <c r="F1109" s="2"/>
      <c r="G1109" s="2"/>
      <c r="H1109" s="2"/>
    </row>
    <row r="1110" spans="3:8">
      <c r="C1110" s="38"/>
      <c r="E1110" s="2"/>
      <c r="F1110" s="2"/>
      <c r="G1110" s="2"/>
      <c r="H1110" s="2"/>
    </row>
    <row r="1111" spans="3:8">
      <c r="C1111" s="38"/>
      <c r="E1111" s="2"/>
      <c r="F1111" s="2"/>
      <c r="G1111" s="2"/>
      <c r="H1111" s="2"/>
    </row>
    <row r="1112" spans="3:8">
      <c r="C1112" s="38"/>
      <c r="E1112" s="2"/>
      <c r="F1112" s="2"/>
      <c r="G1112" s="2"/>
      <c r="H1112" s="2"/>
    </row>
    <row r="1113" spans="3:8">
      <c r="C1113" s="38"/>
      <c r="E1113" s="2"/>
      <c r="F1113" s="2"/>
      <c r="G1113" s="2"/>
      <c r="H1113" s="2"/>
    </row>
    <row r="1114" spans="3:8">
      <c r="C1114" s="38"/>
      <c r="E1114" s="2"/>
      <c r="F1114" s="2"/>
      <c r="G1114" s="2"/>
      <c r="H1114" s="2"/>
    </row>
    <row r="1115" spans="3:8">
      <c r="C1115" s="38"/>
      <c r="E1115" s="2"/>
      <c r="F1115" s="2"/>
      <c r="G1115" s="2"/>
      <c r="H1115" s="2"/>
    </row>
    <row r="1116" spans="3:8">
      <c r="C1116" s="38"/>
      <c r="E1116" s="2"/>
      <c r="F1116" s="2"/>
      <c r="G1116" s="2"/>
      <c r="H1116" s="2"/>
    </row>
    <row r="1117" spans="3:8">
      <c r="C1117" s="38"/>
      <c r="E1117" s="2"/>
      <c r="F1117" s="2"/>
      <c r="G1117" s="2"/>
      <c r="H1117" s="2"/>
    </row>
    <row r="1118" spans="3:8">
      <c r="C1118" s="38"/>
      <c r="E1118" s="2"/>
      <c r="F1118" s="2"/>
      <c r="G1118" s="2"/>
      <c r="H1118" s="2"/>
    </row>
    <row r="1119" spans="3:8">
      <c r="C1119" s="38"/>
      <c r="E1119" s="2"/>
      <c r="F1119" s="2"/>
      <c r="G1119" s="2"/>
      <c r="H1119" s="2"/>
    </row>
    <row r="1120" spans="3:8">
      <c r="C1120" s="38"/>
      <c r="E1120" s="2"/>
      <c r="F1120" s="2"/>
      <c r="G1120" s="2"/>
      <c r="H1120" s="2"/>
    </row>
    <row r="1121" spans="3:8">
      <c r="C1121" s="38"/>
      <c r="E1121" s="2"/>
      <c r="F1121" s="2"/>
      <c r="G1121" s="2"/>
      <c r="H1121" s="2"/>
    </row>
    <row r="1122" spans="3:8">
      <c r="C1122" s="38"/>
      <c r="E1122" s="2"/>
      <c r="F1122" s="2"/>
      <c r="G1122" s="2"/>
      <c r="H1122" s="2"/>
    </row>
    <row r="1123" spans="3:8">
      <c r="C1123" s="38"/>
      <c r="E1123" s="2"/>
      <c r="F1123" s="2"/>
      <c r="G1123" s="2"/>
      <c r="H1123" s="2"/>
    </row>
    <row r="1124" spans="3:8">
      <c r="C1124" s="38"/>
      <c r="E1124" s="2"/>
      <c r="F1124" s="2"/>
      <c r="G1124" s="2"/>
      <c r="H1124" s="2"/>
    </row>
    <row r="1125" spans="3:8">
      <c r="C1125" s="38"/>
      <c r="E1125" s="2"/>
      <c r="F1125" s="2"/>
      <c r="G1125" s="2"/>
      <c r="H1125" s="2"/>
    </row>
    <row r="1126" spans="3:8">
      <c r="C1126" s="38"/>
      <c r="E1126" s="2"/>
      <c r="F1126" s="2"/>
      <c r="G1126" s="2"/>
      <c r="H1126" s="2"/>
    </row>
    <row r="1127" spans="3:8">
      <c r="C1127" s="38"/>
      <c r="E1127" s="2"/>
      <c r="F1127" s="2"/>
      <c r="G1127" s="2"/>
      <c r="H1127" s="2"/>
    </row>
    <row r="1128" spans="3:8">
      <c r="C1128" s="38"/>
      <c r="E1128" s="2"/>
      <c r="F1128" s="2"/>
      <c r="G1128" s="2"/>
      <c r="H1128" s="2"/>
    </row>
    <row r="1129" spans="3:8">
      <c r="C1129" s="38"/>
      <c r="E1129" s="2"/>
      <c r="F1129" s="2"/>
      <c r="G1129" s="2"/>
      <c r="H1129" s="2"/>
    </row>
    <row r="1130" spans="3:8">
      <c r="C1130" s="38"/>
      <c r="E1130" s="2"/>
      <c r="F1130" s="2"/>
      <c r="G1130" s="2"/>
      <c r="H1130" s="2"/>
    </row>
    <row r="1131" spans="3:8">
      <c r="C1131" s="38"/>
      <c r="E1131" s="2"/>
      <c r="F1131" s="2"/>
      <c r="G1131" s="2"/>
      <c r="H1131" s="2"/>
    </row>
    <row r="1132" spans="3:8">
      <c r="C1132" s="38"/>
      <c r="E1132" s="2"/>
      <c r="F1132" s="2"/>
      <c r="G1132" s="2"/>
      <c r="H1132" s="2"/>
    </row>
    <row r="1133" spans="3:8">
      <c r="C1133" s="38"/>
      <c r="E1133" s="2"/>
      <c r="F1133" s="2"/>
      <c r="G1133" s="2"/>
      <c r="H1133" s="2"/>
    </row>
    <row r="1134" spans="3:8">
      <c r="C1134" s="38"/>
      <c r="E1134" s="2"/>
      <c r="F1134" s="2"/>
      <c r="G1134" s="2"/>
      <c r="H1134" s="2"/>
    </row>
    <row r="1135" spans="3:8">
      <c r="C1135" s="38"/>
      <c r="E1135" s="2"/>
      <c r="F1135" s="2"/>
      <c r="G1135" s="2"/>
      <c r="H1135" s="2"/>
    </row>
    <row r="1136" spans="3:8">
      <c r="C1136" s="38"/>
      <c r="E1136" s="2"/>
      <c r="F1136" s="2"/>
      <c r="G1136" s="2"/>
      <c r="H1136" s="2"/>
    </row>
    <row r="1137" spans="3:8">
      <c r="C1137" s="38"/>
      <c r="E1137" s="2"/>
      <c r="F1137" s="2"/>
      <c r="G1137" s="2"/>
      <c r="H1137" s="2"/>
    </row>
    <row r="1138" spans="3:8">
      <c r="C1138" s="38"/>
      <c r="E1138" s="2"/>
      <c r="F1138" s="2"/>
      <c r="G1138" s="2"/>
      <c r="H1138" s="2"/>
    </row>
    <row r="1139" spans="3:8">
      <c r="C1139" s="38"/>
      <c r="E1139" s="2"/>
      <c r="F1139" s="2"/>
      <c r="G1139" s="2"/>
      <c r="H1139" s="2"/>
    </row>
    <row r="1140" spans="3:8">
      <c r="C1140" s="38"/>
      <c r="E1140" s="2"/>
      <c r="F1140" s="2"/>
      <c r="G1140" s="2"/>
      <c r="H1140" s="2"/>
    </row>
    <row r="1141" spans="3:8">
      <c r="C1141" s="38"/>
      <c r="E1141" s="2"/>
      <c r="F1141" s="2"/>
      <c r="G1141" s="2"/>
      <c r="H1141" s="2"/>
    </row>
    <row r="1142" spans="3:8">
      <c r="C1142" s="38"/>
      <c r="E1142" s="2"/>
      <c r="F1142" s="2"/>
      <c r="G1142" s="2"/>
      <c r="H1142" s="2"/>
    </row>
    <row r="1143" spans="3:8">
      <c r="C1143" s="38"/>
      <c r="E1143" s="2"/>
      <c r="F1143" s="2"/>
      <c r="G1143" s="2"/>
      <c r="H1143" s="2"/>
    </row>
    <row r="1144" spans="3:8">
      <c r="C1144" s="38"/>
      <c r="E1144" s="2"/>
      <c r="F1144" s="2"/>
      <c r="G1144" s="2"/>
      <c r="H1144" s="2"/>
    </row>
    <row r="1145" spans="3:8">
      <c r="C1145" s="38"/>
      <c r="E1145" s="2"/>
      <c r="F1145" s="2"/>
      <c r="G1145" s="2"/>
      <c r="H1145" s="2"/>
    </row>
    <row r="1146" spans="3:8">
      <c r="C1146" s="38"/>
      <c r="E1146" s="2"/>
      <c r="F1146" s="2"/>
      <c r="G1146" s="2"/>
      <c r="H1146" s="2"/>
    </row>
    <row r="1147" spans="3:8">
      <c r="C1147" s="38"/>
      <c r="E1147" s="2"/>
      <c r="F1147" s="2"/>
      <c r="G1147" s="2"/>
      <c r="H1147" s="2"/>
    </row>
    <row r="1148" spans="3:8">
      <c r="C1148" s="38"/>
      <c r="E1148" s="2"/>
      <c r="F1148" s="2"/>
      <c r="G1148" s="2"/>
      <c r="H1148" s="2"/>
    </row>
    <row r="1149" spans="3:8">
      <c r="C1149" s="38"/>
      <c r="E1149" s="2"/>
      <c r="F1149" s="2"/>
      <c r="G1149" s="2"/>
      <c r="H1149" s="2"/>
    </row>
    <row r="1150" spans="3:8">
      <c r="C1150" s="38"/>
      <c r="E1150" s="2"/>
      <c r="F1150" s="2"/>
      <c r="G1150" s="2"/>
      <c r="H1150" s="2"/>
    </row>
    <row r="1151" spans="3:8">
      <c r="C1151" s="38"/>
      <c r="E1151" s="2"/>
      <c r="F1151" s="2"/>
      <c r="G1151" s="2"/>
      <c r="H1151" s="2"/>
    </row>
    <row r="1152" spans="3:8">
      <c r="C1152" s="38"/>
      <c r="E1152" s="2"/>
      <c r="F1152" s="2"/>
      <c r="G1152" s="2"/>
      <c r="H1152" s="2"/>
    </row>
    <row r="1153" spans="3:8">
      <c r="C1153" s="38"/>
      <c r="E1153" s="2"/>
      <c r="F1153" s="2"/>
      <c r="G1153" s="2"/>
      <c r="H1153" s="2"/>
    </row>
    <row r="1154" spans="3:8">
      <c r="C1154" s="38"/>
      <c r="E1154" s="2"/>
      <c r="F1154" s="2"/>
      <c r="G1154" s="2"/>
      <c r="H1154" s="2"/>
    </row>
    <row r="1155" spans="3:8">
      <c r="C1155" s="38"/>
      <c r="E1155" s="2"/>
      <c r="F1155" s="2"/>
      <c r="G1155" s="2"/>
      <c r="H1155" s="2"/>
    </row>
    <row r="1156" spans="3:8">
      <c r="C1156" s="38"/>
      <c r="E1156" s="2"/>
      <c r="F1156" s="2"/>
      <c r="G1156" s="2"/>
      <c r="H1156" s="2"/>
    </row>
    <row r="1157" spans="3:8">
      <c r="C1157" s="38"/>
      <c r="E1157" s="2"/>
      <c r="F1157" s="2"/>
      <c r="G1157" s="2"/>
      <c r="H1157" s="2"/>
    </row>
    <row r="1158" spans="3:8">
      <c r="C1158" s="38"/>
      <c r="E1158" s="2"/>
      <c r="F1158" s="2"/>
      <c r="G1158" s="2"/>
      <c r="H1158" s="2"/>
    </row>
    <row r="1159" spans="3:8">
      <c r="C1159" s="38"/>
      <c r="E1159" s="2"/>
      <c r="F1159" s="2"/>
      <c r="G1159" s="2"/>
      <c r="H1159" s="2"/>
    </row>
    <row r="1160" spans="3:8">
      <c r="C1160" s="38"/>
      <c r="E1160" s="2"/>
      <c r="F1160" s="2"/>
      <c r="G1160" s="2"/>
      <c r="H1160" s="2"/>
    </row>
    <row r="1161" spans="3:8">
      <c r="C1161" s="38"/>
      <c r="E1161" s="2"/>
      <c r="F1161" s="2"/>
      <c r="G1161" s="2"/>
      <c r="H1161" s="2"/>
    </row>
    <row r="1162" spans="3:8">
      <c r="C1162" s="38"/>
      <c r="E1162" s="2"/>
      <c r="F1162" s="2"/>
      <c r="G1162" s="2"/>
      <c r="H1162" s="2"/>
    </row>
    <row r="1163" spans="3:8">
      <c r="C1163" s="38"/>
      <c r="E1163" s="2"/>
      <c r="F1163" s="2"/>
      <c r="G1163" s="2"/>
      <c r="H1163" s="2"/>
    </row>
    <row r="1164" spans="3:8">
      <c r="C1164" s="38"/>
      <c r="E1164" s="2"/>
      <c r="F1164" s="2"/>
      <c r="G1164" s="2"/>
      <c r="H1164" s="2"/>
    </row>
    <row r="1165" spans="3:8">
      <c r="C1165" s="38"/>
      <c r="E1165" s="2"/>
      <c r="F1165" s="2"/>
      <c r="G1165" s="2"/>
      <c r="H1165" s="2"/>
    </row>
    <row r="1166" spans="3:8">
      <c r="C1166" s="38"/>
      <c r="E1166" s="2"/>
      <c r="F1166" s="2"/>
      <c r="G1166" s="2"/>
      <c r="H1166" s="2"/>
    </row>
    <row r="1167" spans="3:8">
      <c r="C1167" s="38"/>
      <c r="E1167" s="2"/>
      <c r="F1167" s="2"/>
      <c r="G1167" s="2"/>
      <c r="H1167" s="2"/>
    </row>
    <row r="1168" spans="3:8">
      <c r="C1168" s="38"/>
      <c r="E1168" s="2"/>
      <c r="F1168" s="2"/>
      <c r="G1168" s="2"/>
      <c r="H1168" s="2"/>
    </row>
    <row r="1169" spans="3:8">
      <c r="C1169" s="38"/>
      <c r="E1169" s="2"/>
      <c r="F1169" s="2"/>
      <c r="G1169" s="2"/>
      <c r="H1169" s="2"/>
    </row>
    <row r="1170" spans="3:8">
      <c r="C1170" s="38"/>
      <c r="E1170" s="2"/>
      <c r="F1170" s="2"/>
      <c r="G1170" s="2"/>
      <c r="H1170" s="2"/>
    </row>
    <row r="1171" spans="3:8">
      <c r="C1171" s="38"/>
      <c r="E1171" s="2"/>
      <c r="F1171" s="2"/>
      <c r="G1171" s="2"/>
      <c r="H1171" s="2"/>
    </row>
    <row r="1172" spans="3:8">
      <c r="C1172" s="38"/>
      <c r="E1172" s="2"/>
      <c r="F1172" s="2"/>
      <c r="G1172" s="2"/>
      <c r="H1172" s="2"/>
    </row>
    <row r="1173" spans="3:8">
      <c r="C1173" s="38"/>
      <c r="E1173" s="2"/>
      <c r="F1173" s="2"/>
      <c r="G1173" s="2"/>
      <c r="H1173" s="2"/>
    </row>
    <row r="1174" spans="3:8">
      <c r="C1174" s="38"/>
      <c r="E1174" s="2"/>
      <c r="F1174" s="2"/>
      <c r="G1174" s="2"/>
      <c r="H1174" s="2"/>
    </row>
    <row r="1175" spans="3:8">
      <c r="C1175" s="38"/>
      <c r="E1175" s="2"/>
      <c r="F1175" s="2"/>
      <c r="G1175" s="2"/>
      <c r="H1175" s="2"/>
    </row>
    <row r="1176" spans="3:8">
      <c r="C1176" s="38"/>
      <c r="E1176" s="2"/>
      <c r="F1176" s="2"/>
      <c r="G1176" s="2"/>
      <c r="H1176" s="2"/>
    </row>
    <row r="1177" spans="3:8">
      <c r="C1177" s="38"/>
      <c r="E1177" s="2"/>
      <c r="F1177" s="2"/>
      <c r="G1177" s="2"/>
      <c r="H1177" s="2"/>
    </row>
    <row r="1178" spans="3:8">
      <c r="C1178" s="38"/>
      <c r="E1178" s="2"/>
      <c r="F1178" s="2"/>
      <c r="G1178" s="2"/>
      <c r="H1178" s="2"/>
    </row>
    <row r="1179" spans="3:8">
      <c r="C1179" s="38"/>
      <c r="E1179" s="2"/>
      <c r="F1179" s="2"/>
      <c r="G1179" s="2"/>
      <c r="H1179" s="2"/>
    </row>
    <row r="1180" spans="3:8">
      <c r="C1180" s="38"/>
      <c r="E1180" s="2"/>
      <c r="F1180" s="2"/>
      <c r="G1180" s="2"/>
      <c r="H1180" s="2"/>
    </row>
    <row r="1181" spans="3:8">
      <c r="C1181" s="38"/>
      <c r="E1181" s="2"/>
      <c r="F1181" s="2"/>
      <c r="G1181" s="2"/>
      <c r="H1181" s="2"/>
    </row>
    <row r="1182" spans="3:8">
      <c r="C1182" s="38"/>
      <c r="E1182" s="2"/>
      <c r="F1182" s="2"/>
      <c r="G1182" s="2"/>
      <c r="H1182" s="2"/>
    </row>
    <row r="1183" spans="3:8">
      <c r="C1183" s="38"/>
      <c r="E1183" s="2"/>
      <c r="F1183" s="2"/>
      <c r="G1183" s="2"/>
      <c r="H1183" s="2"/>
    </row>
    <row r="1184" spans="3:8">
      <c r="C1184" s="38"/>
      <c r="E1184" s="2"/>
      <c r="F1184" s="2"/>
      <c r="G1184" s="2"/>
      <c r="H1184" s="2"/>
    </row>
    <row r="1185" spans="3:8">
      <c r="C1185" s="38"/>
      <c r="E1185" s="2"/>
      <c r="F1185" s="2"/>
      <c r="G1185" s="2"/>
      <c r="H1185" s="2"/>
    </row>
    <row r="1186" spans="3:8">
      <c r="C1186" s="38"/>
      <c r="E1186" s="2"/>
      <c r="F1186" s="2"/>
      <c r="G1186" s="2"/>
      <c r="H1186" s="2"/>
    </row>
    <row r="1187" spans="3:8">
      <c r="C1187" s="38"/>
      <c r="E1187" s="2"/>
      <c r="F1187" s="2"/>
      <c r="G1187" s="2"/>
      <c r="H1187" s="2"/>
    </row>
    <row r="1188" spans="3:8">
      <c r="C1188" s="38"/>
      <c r="E1188" s="2"/>
      <c r="F1188" s="2"/>
      <c r="G1188" s="2"/>
      <c r="H1188" s="2"/>
    </row>
    <row r="1189" spans="3:8">
      <c r="C1189" s="38"/>
      <c r="E1189" s="2"/>
      <c r="F1189" s="2"/>
      <c r="G1189" s="2"/>
      <c r="H1189" s="2"/>
    </row>
    <row r="1190" spans="3:8">
      <c r="C1190" s="38"/>
      <c r="E1190" s="2"/>
      <c r="F1190" s="2"/>
      <c r="G1190" s="2"/>
      <c r="H1190" s="2"/>
    </row>
    <row r="1191" spans="3:8">
      <c r="C1191" s="38"/>
      <c r="E1191" s="2"/>
      <c r="F1191" s="2"/>
      <c r="G1191" s="2"/>
      <c r="H1191" s="2"/>
    </row>
    <row r="1192" spans="3:8">
      <c r="C1192" s="38"/>
      <c r="E1192" s="2"/>
      <c r="F1192" s="2"/>
      <c r="G1192" s="2"/>
      <c r="H1192" s="2"/>
    </row>
    <row r="1193" spans="3:8">
      <c r="C1193" s="38"/>
      <c r="E1193" s="2"/>
      <c r="F1193" s="2"/>
      <c r="G1193" s="2"/>
      <c r="H1193" s="2"/>
    </row>
    <row r="1194" spans="3:8">
      <c r="C1194" s="38"/>
      <c r="E1194" s="2"/>
      <c r="F1194" s="2"/>
      <c r="G1194" s="2"/>
      <c r="H1194" s="2"/>
    </row>
    <row r="1195" spans="3:8">
      <c r="C1195" s="38"/>
      <c r="E1195" s="2"/>
      <c r="F1195" s="2"/>
      <c r="G1195" s="2"/>
      <c r="H1195" s="2"/>
    </row>
    <row r="1196" spans="3:8">
      <c r="C1196" s="38"/>
      <c r="E1196" s="2"/>
      <c r="F1196" s="2"/>
      <c r="G1196" s="2"/>
      <c r="H1196" s="2"/>
    </row>
    <row r="1197" spans="3:8">
      <c r="C1197" s="38"/>
      <c r="E1197" s="2"/>
      <c r="F1197" s="2"/>
      <c r="G1197" s="2"/>
      <c r="H1197" s="2"/>
    </row>
    <row r="1198" spans="3:8">
      <c r="C1198" s="38"/>
      <c r="E1198" s="2"/>
      <c r="F1198" s="2"/>
      <c r="G1198" s="2"/>
      <c r="H1198" s="2"/>
    </row>
    <row r="1199" spans="3:8">
      <c r="C1199" s="38"/>
      <c r="E1199" s="2"/>
      <c r="F1199" s="2"/>
      <c r="G1199" s="2"/>
      <c r="H1199" s="2"/>
    </row>
    <row r="1200" spans="3:8">
      <c r="C1200" s="38"/>
      <c r="E1200" s="2"/>
      <c r="F1200" s="2"/>
      <c r="G1200" s="2"/>
      <c r="H1200" s="2"/>
    </row>
    <row r="1201" spans="3:8">
      <c r="C1201" s="38"/>
      <c r="E1201" s="2"/>
      <c r="F1201" s="2"/>
      <c r="G1201" s="2"/>
      <c r="H1201" s="2"/>
    </row>
    <row r="1202" spans="3:8">
      <c r="C1202" s="38"/>
      <c r="E1202" s="2"/>
      <c r="F1202" s="2"/>
      <c r="G1202" s="2"/>
      <c r="H1202" s="2"/>
    </row>
    <row r="1203" spans="3:8">
      <c r="C1203" s="38"/>
      <c r="E1203" s="2"/>
      <c r="F1203" s="2"/>
      <c r="G1203" s="2"/>
      <c r="H1203" s="2"/>
    </row>
    <row r="1204" spans="3:8">
      <c r="C1204" s="38"/>
      <c r="E1204" s="2"/>
      <c r="F1204" s="2"/>
      <c r="G1204" s="2"/>
      <c r="H1204" s="2"/>
    </row>
    <row r="1205" spans="3:8">
      <c r="C1205" s="38"/>
      <c r="E1205" s="2"/>
      <c r="F1205" s="2"/>
      <c r="G1205" s="2"/>
      <c r="H1205" s="2"/>
    </row>
    <row r="1206" spans="3:8">
      <c r="C1206" s="38"/>
      <c r="E1206" s="2"/>
      <c r="F1206" s="2"/>
      <c r="G1206" s="2"/>
      <c r="H1206" s="2"/>
    </row>
    <row r="1207" spans="3:8">
      <c r="C1207" s="38"/>
      <c r="E1207" s="2"/>
      <c r="F1207" s="2"/>
      <c r="G1207" s="2"/>
      <c r="H1207" s="2"/>
    </row>
    <row r="1208" spans="3:8">
      <c r="C1208" s="38"/>
      <c r="E1208" s="2"/>
      <c r="F1208" s="2"/>
      <c r="G1208" s="2"/>
      <c r="H1208" s="2"/>
    </row>
    <row r="1209" spans="3:8">
      <c r="C1209" s="38"/>
      <c r="E1209" s="2"/>
      <c r="F1209" s="2"/>
      <c r="G1209" s="2"/>
      <c r="H1209" s="2"/>
    </row>
    <row r="1210" spans="3:8">
      <c r="C1210" s="38"/>
      <c r="E1210" s="2"/>
      <c r="F1210" s="2"/>
      <c r="G1210" s="2"/>
      <c r="H1210" s="2"/>
    </row>
    <row r="1211" spans="3:8">
      <c r="C1211" s="38"/>
      <c r="E1211" s="2"/>
      <c r="F1211" s="2"/>
      <c r="G1211" s="2"/>
      <c r="H1211" s="2"/>
    </row>
    <row r="1212" spans="3:8">
      <c r="C1212" s="38"/>
      <c r="E1212" s="2"/>
      <c r="F1212" s="2"/>
      <c r="G1212" s="2"/>
      <c r="H1212" s="2"/>
    </row>
    <row r="1213" spans="3:8">
      <c r="C1213" s="38"/>
      <c r="E1213" s="2"/>
      <c r="F1213" s="2"/>
      <c r="G1213" s="2"/>
      <c r="H1213" s="2"/>
    </row>
    <row r="1214" spans="3:8">
      <c r="C1214" s="38"/>
      <c r="E1214" s="2"/>
      <c r="F1214" s="2"/>
      <c r="G1214" s="2"/>
      <c r="H1214" s="2"/>
    </row>
    <row r="1215" spans="3:8">
      <c r="C1215" s="38"/>
      <c r="E1215" s="2"/>
      <c r="F1215" s="2"/>
      <c r="G1215" s="2"/>
      <c r="H1215" s="2"/>
    </row>
    <row r="1216" spans="3:8">
      <c r="C1216" s="38"/>
      <c r="E1216" s="2"/>
      <c r="F1216" s="2"/>
      <c r="G1216" s="2"/>
      <c r="H1216" s="2"/>
    </row>
    <row r="1217" spans="3:8">
      <c r="C1217" s="38"/>
      <c r="E1217" s="2"/>
      <c r="F1217" s="2"/>
      <c r="G1217" s="2"/>
      <c r="H1217" s="2"/>
    </row>
    <row r="1218" spans="3:8">
      <c r="C1218" s="38"/>
      <c r="E1218" s="2"/>
      <c r="F1218" s="2"/>
      <c r="G1218" s="2"/>
      <c r="H1218" s="2"/>
    </row>
    <row r="1219" spans="3:8">
      <c r="C1219" s="38"/>
      <c r="E1219" s="2"/>
      <c r="F1219" s="2"/>
      <c r="G1219" s="2"/>
      <c r="H1219" s="2"/>
    </row>
    <row r="1220" spans="3:8">
      <c r="C1220" s="38"/>
      <c r="E1220" s="2"/>
      <c r="F1220" s="2"/>
      <c r="G1220" s="2"/>
      <c r="H1220" s="2"/>
    </row>
    <row r="1221" spans="3:8">
      <c r="C1221" s="38"/>
      <c r="E1221" s="2"/>
      <c r="F1221" s="2"/>
      <c r="G1221" s="2"/>
      <c r="H1221" s="2"/>
    </row>
    <row r="1222" spans="3:8">
      <c r="C1222" s="38"/>
      <c r="E1222" s="2"/>
      <c r="F1222" s="2"/>
      <c r="G1222" s="2"/>
      <c r="H1222" s="2"/>
    </row>
    <row r="1223" spans="3:8">
      <c r="C1223" s="38"/>
      <c r="E1223" s="2"/>
      <c r="F1223" s="2"/>
      <c r="G1223" s="2"/>
      <c r="H1223" s="2"/>
    </row>
    <row r="1224" spans="3:8">
      <c r="C1224" s="38"/>
      <c r="E1224" s="2"/>
      <c r="F1224" s="2"/>
      <c r="G1224" s="2"/>
      <c r="H1224" s="2"/>
    </row>
    <row r="1225" spans="3:8">
      <c r="C1225" s="38"/>
      <c r="E1225" s="2"/>
      <c r="F1225" s="2"/>
      <c r="G1225" s="2"/>
      <c r="H1225" s="2"/>
    </row>
    <row r="1226" spans="3:8">
      <c r="C1226" s="38"/>
      <c r="E1226" s="2"/>
      <c r="F1226" s="2"/>
      <c r="G1226" s="2"/>
      <c r="H1226" s="2"/>
    </row>
    <row r="1227" spans="3:8">
      <c r="C1227" s="38"/>
      <c r="E1227" s="2"/>
      <c r="F1227" s="2"/>
      <c r="G1227" s="2"/>
      <c r="H1227" s="2"/>
    </row>
    <row r="1228" spans="3:8">
      <c r="C1228" s="38"/>
      <c r="E1228" s="2"/>
      <c r="F1228" s="2"/>
      <c r="G1228" s="2"/>
      <c r="H1228" s="2"/>
    </row>
    <row r="1229" spans="3:8">
      <c r="C1229" s="38"/>
      <c r="E1229" s="2"/>
      <c r="F1229" s="2"/>
      <c r="G1229" s="2"/>
      <c r="H1229" s="2"/>
    </row>
    <row r="1230" spans="3:8">
      <c r="C1230" s="38"/>
      <c r="E1230" s="2"/>
      <c r="F1230" s="2"/>
      <c r="G1230" s="2"/>
      <c r="H1230" s="2"/>
    </row>
    <row r="1231" spans="3:8">
      <c r="C1231" s="38"/>
      <c r="E1231" s="2"/>
      <c r="F1231" s="2"/>
      <c r="G1231" s="2"/>
      <c r="H1231" s="2"/>
    </row>
    <row r="1232" spans="3:8">
      <c r="C1232" s="38"/>
      <c r="E1232" s="2"/>
      <c r="F1232" s="2"/>
      <c r="G1232" s="2"/>
      <c r="H1232" s="2"/>
    </row>
    <row r="1233" spans="3:8">
      <c r="C1233" s="38"/>
      <c r="E1233" s="2"/>
      <c r="F1233" s="2"/>
      <c r="G1233" s="2"/>
      <c r="H1233" s="2"/>
    </row>
    <row r="1234" spans="3:8">
      <c r="C1234" s="38"/>
      <c r="E1234" s="2"/>
      <c r="F1234" s="2"/>
      <c r="G1234" s="2"/>
      <c r="H1234" s="2"/>
    </row>
    <row r="1235" spans="3:8">
      <c r="C1235" s="38"/>
      <c r="E1235" s="2"/>
      <c r="F1235" s="2"/>
      <c r="G1235" s="2"/>
      <c r="H1235" s="2"/>
    </row>
    <row r="1236" spans="3:8">
      <c r="C1236" s="38"/>
      <c r="E1236" s="2"/>
      <c r="F1236" s="2"/>
      <c r="G1236" s="2"/>
      <c r="H1236" s="2"/>
    </row>
    <row r="1237" spans="3:8">
      <c r="C1237" s="38"/>
      <c r="E1237" s="2"/>
      <c r="F1237" s="2"/>
      <c r="G1237" s="2"/>
      <c r="H1237" s="2"/>
    </row>
    <row r="1238" spans="3:8">
      <c r="C1238" s="38"/>
      <c r="E1238" s="2"/>
      <c r="F1238" s="2"/>
      <c r="G1238" s="2"/>
      <c r="H1238" s="2"/>
    </row>
    <row r="1239" spans="3:8">
      <c r="C1239" s="38"/>
      <c r="E1239" s="2"/>
      <c r="F1239" s="2"/>
      <c r="G1239" s="2"/>
      <c r="H1239" s="2"/>
    </row>
    <row r="1240" spans="3:8">
      <c r="C1240" s="38"/>
      <c r="E1240" s="2"/>
      <c r="F1240" s="2"/>
      <c r="G1240" s="2"/>
      <c r="H1240" s="2"/>
    </row>
    <row r="1241" spans="3:8">
      <c r="C1241" s="38"/>
      <c r="E1241" s="2"/>
      <c r="F1241" s="2"/>
      <c r="G1241" s="2"/>
      <c r="H1241" s="2"/>
    </row>
    <row r="1242" spans="3:8">
      <c r="C1242" s="38"/>
      <c r="E1242" s="2"/>
      <c r="F1242" s="2"/>
      <c r="G1242" s="2"/>
      <c r="H1242" s="2"/>
    </row>
    <row r="1243" spans="3:8">
      <c r="C1243" s="38"/>
      <c r="E1243" s="2"/>
      <c r="F1243" s="2"/>
      <c r="G1243" s="2"/>
      <c r="H1243" s="2"/>
    </row>
    <row r="1244" spans="3:8">
      <c r="C1244" s="38"/>
      <c r="E1244" s="2"/>
      <c r="F1244" s="2"/>
      <c r="G1244" s="2"/>
      <c r="H1244" s="2"/>
    </row>
    <row r="1245" spans="3:8">
      <c r="C1245" s="38"/>
      <c r="E1245" s="2"/>
      <c r="F1245" s="2"/>
      <c r="G1245" s="2"/>
      <c r="H1245" s="2"/>
    </row>
    <row r="1246" spans="3:8">
      <c r="C1246" s="38"/>
      <c r="E1246" s="2"/>
      <c r="F1246" s="2"/>
      <c r="G1246" s="2"/>
      <c r="H1246" s="2"/>
    </row>
    <row r="1247" spans="3:8">
      <c r="C1247" s="38"/>
      <c r="E1247" s="2"/>
      <c r="F1247" s="2"/>
      <c r="G1247" s="2"/>
      <c r="H1247" s="2"/>
    </row>
    <row r="1248" spans="3:8">
      <c r="C1248" s="38"/>
      <c r="E1248" s="2"/>
      <c r="F1248" s="2"/>
      <c r="G1248" s="2"/>
      <c r="H1248" s="2"/>
    </row>
    <row r="1249" spans="3:8">
      <c r="C1249" s="38"/>
      <c r="E1249" s="2"/>
      <c r="F1249" s="2"/>
      <c r="G1249" s="2"/>
      <c r="H1249" s="2"/>
    </row>
    <row r="1250" spans="3:8">
      <c r="C1250" s="38"/>
      <c r="E1250" s="2"/>
      <c r="F1250" s="2"/>
      <c r="G1250" s="2"/>
      <c r="H1250" s="2"/>
    </row>
    <row r="1251" spans="3:8">
      <c r="C1251" s="38"/>
      <c r="E1251" s="2"/>
      <c r="F1251" s="2"/>
      <c r="G1251" s="2"/>
      <c r="H1251" s="2"/>
    </row>
    <row r="1252" spans="3:8">
      <c r="C1252" s="38"/>
      <c r="E1252" s="2"/>
      <c r="F1252" s="2"/>
      <c r="G1252" s="2"/>
      <c r="H1252" s="2"/>
    </row>
    <row r="1253" spans="3:8">
      <c r="C1253" s="38"/>
      <c r="E1253" s="2"/>
      <c r="F1253" s="2"/>
      <c r="G1253" s="2"/>
      <c r="H1253" s="2"/>
    </row>
    <row r="1254" spans="3:8">
      <c r="C1254" s="38"/>
      <c r="E1254" s="2"/>
      <c r="F1254" s="2"/>
      <c r="G1254" s="2"/>
      <c r="H1254" s="2"/>
    </row>
    <row r="1255" spans="3:8">
      <c r="C1255" s="38"/>
      <c r="E1255" s="2"/>
      <c r="F1255" s="2"/>
      <c r="G1255" s="2"/>
      <c r="H1255" s="2"/>
    </row>
    <row r="1256" spans="3:8">
      <c r="C1256" s="38"/>
      <c r="E1256" s="2"/>
      <c r="F1256" s="2"/>
      <c r="G1256" s="2"/>
      <c r="H1256" s="2"/>
    </row>
    <row r="1257" spans="3:8">
      <c r="C1257" s="38"/>
      <c r="E1257" s="2"/>
      <c r="F1257" s="2"/>
      <c r="G1257" s="2"/>
      <c r="H1257" s="2"/>
    </row>
    <row r="1258" spans="3:8">
      <c r="C1258" s="38"/>
      <c r="E1258" s="2"/>
      <c r="F1258" s="2"/>
      <c r="G1258" s="2"/>
      <c r="H1258" s="2"/>
    </row>
    <row r="1259" spans="3:8">
      <c r="C1259" s="38"/>
      <c r="E1259" s="2"/>
      <c r="F1259" s="2"/>
      <c r="G1259" s="2"/>
      <c r="H1259" s="2"/>
    </row>
    <row r="1260" spans="3:8">
      <c r="C1260" s="38"/>
      <c r="E1260" s="2"/>
      <c r="F1260" s="2"/>
      <c r="G1260" s="2"/>
      <c r="H1260" s="2"/>
    </row>
    <row r="1261" spans="3:8">
      <c r="C1261" s="38"/>
      <c r="E1261" s="2"/>
      <c r="F1261" s="2"/>
      <c r="G1261" s="2"/>
      <c r="H1261" s="2"/>
    </row>
    <row r="1262" spans="3:8">
      <c r="C1262" s="38"/>
      <c r="E1262" s="2"/>
      <c r="F1262" s="2"/>
      <c r="G1262" s="2"/>
      <c r="H1262" s="2"/>
    </row>
    <row r="1263" spans="3:8">
      <c r="C1263" s="38"/>
      <c r="E1263" s="2"/>
      <c r="F1263" s="2"/>
      <c r="G1263" s="2"/>
      <c r="H1263" s="2"/>
    </row>
    <row r="1264" spans="3:8">
      <c r="C1264" s="38"/>
      <c r="E1264" s="2"/>
      <c r="F1264" s="2"/>
      <c r="G1264" s="2"/>
      <c r="H1264" s="2"/>
    </row>
    <row r="1265" spans="3:8">
      <c r="C1265" s="38"/>
      <c r="E1265" s="2"/>
      <c r="F1265" s="2"/>
      <c r="G1265" s="2"/>
      <c r="H1265" s="2"/>
    </row>
    <row r="1266" spans="3:8">
      <c r="C1266" s="38"/>
      <c r="E1266" s="2"/>
      <c r="F1266" s="2"/>
      <c r="G1266" s="2"/>
      <c r="H1266" s="2"/>
    </row>
    <row r="1267" spans="3:8">
      <c r="C1267" s="38"/>
      <c r="E1267" s="2"/>
      <c r="F1267" s="2"/>
      <c r="G1267" s="2"/>
      <c r="H1267" s="2"/>
    </row>
    <row r="1268" spans="3:8">
      <c r="C1268" s="38"/>
      <c r="E1268" s="2"/>
      <c r="F1268" s="2"/>
      <c r="G1268" s="2"/>
      <c r="H1268" s="2"/>
    </row>
    <row r="1269" spans="3:8">
      <c r="C1269" s="38"/>
      <c r="E1269" s="2"/>
      <c r="F1269" s="2"/>
      <c r="G1269" s="2"/>
      <c r="H1269" s="2"/>
    </row>
    <row r="1270" spans="3:8">
      <c r="C1270" s="38"/>
      <c r="E1270" s="2"/>
      <c r="F1270" s="2"/>
      <c r="G1270" s="2"/>
      <c r="H1270" s="2"/>
    </row>
    <row r="1271" spans="3:8">
      <c r="C1271" s="38"/>
      <c r="E1271" s="2"/>
      <c r="F1271" s="2"/>
      <c r="G1271" s="2"/>
      <c r="H1271" s="2"/>
    </row>
    <row r="1272" spans="3:8">
      <c r="C1272" s="38"/>
      <c r="E1272" s="2"/>
      <c r="F1272" s="2"/>
      <c r="G1272" s="2"/>
      <c r="H1272" s="2"/>
    </row>
    <row r="1273" spans="3:8">
      <c r="C1273" s="38"/>
      <c r="E1273" s="2"/>
      <c r="F1273" s="2"/>
      <c r="G1273" s="2"/>
      <c r="H1273" s="2"/>
    </row>
    <row r="1274" spans="3:8">
      <c r="C1274" s="38"/>
      <c r="E1274" s="2"/>
      <c r="F1274" s="2"/>
      <c r="G1274" s="2"/>
      <c r="H1274" s="2"/>
    </row>
    <row r="1275" spans="3:8">
      <c r="C1275" s="38"/>
      <c r="E1275" s="2"/>
      <c r="F1275" s="2"/>
      <c r="G1275" s="2"/>
      <c r="H1275" s="2"/>
    </row>
    <row r="1276" spans="3:8">
      <c r="C1276" s="38"/>
      <c r="E1276" s="2"/>
      <c r="F1276" s="2"/>
      <c r="G1276" s="2"/>
      <c r="H1276" s="2"/>
    </row>
    <row r="1277" spans="3:8">
      <c r="C1277" s="38"/>
      <c r="E1277" s="2"/>
      <c r="F1277" s="2"/>
      <c r="G1277" s="2"/>
      <c r="H1277" s="2"/>
    </row>
    <row r="1278" spans="3:8">
      <c r="C1278" s="38"/>
      <c r="E1278" s="2"/>
      <c r="F1278" s="2"/>
      <c r="G1278" s="2"/>
      <c r="H1278" s="2"/>
    </row>
    <row r="1279" spans="3:8">
      <c r="C1279" s="38"/>
      <c r="E1279" s="2"/>
      <c r="F1279" s="2"/>
      <c r="G1279" s="2"/>
      <c r="H1279" s="2"/>
    </row>
    <row r="1280" spans="3:8">
      <c r="C1280" s="38"/>
      <c r="E1280" s="2"/>
      <c r="F1280" s="2"/>
      <c r="G1280" s="2"/>
      <c r="H1280" s="2"/>
    </row>
    <row r="1281" spans="3:8">
      <c r="C1281" s="38"/>
      <c r="E1281" s="2"/>
      <c r="F1281" s="2"/>
      <c r="G1281" s="2"/>
      <c r="H1281" s="2"/>
    </row>
    <row r="1282" spans="3:8">
      <c r="C1282" s="38"/>
      <c r="E1282" s="2"/>
      <c r="F1282" s="2"/>
      <c r="G1282" s="2"/>
      <c r="H1282" s="2"/>
    </row>
    <row r="1283" spans="3:8">
      <c r="C1283" s="38"/>
      <c r="E1283" s="2"/>
      <c r="F1283" s="2"/>
      <c r="G1283" s="2"/>
      <c r="H1283" s="2"/>
    </row>
    <row r="1284" spans="3:8">
      <c r="C1284" s="38"/>
      <c r="E1284" s="2"/>
      <c r="F1284" s="2"/>
      <c r="G1284" s="2"/>
      <c r="H1284" s="2"/>
    </row>
    <row r="1285" spans="3:8">
      <c r="C1285" s="38"/>
      <c r="E1285" s="2"/>
      <c r="F1285" s="2"/>
      <c r="G1285" s="2"/>
      <c r="H1285" s="2"/>
    </row>
    <row r="1286" spans="3:8">
      <c r="C1286" s="38"/>
      <c r="E1286" s="2"/>
      <c r="F1286" s="2"/>
      <c r="G1286" s="2"/>
      <c r="H1286" s="2"/>
    </row>
    <row r="1287" spans="3:8">
      <c r="C1287" s="38"/>
      <c r="E1287" s="2"/>
      <c r="F1287" s="2"/>
      <c r="G1287" s="2"/>
      <c r="H1287" s="2"/>
    </row>
    <row r="1288" spans="3:8">
      <c r="C1288" s="38"/>
      <c r="E1288" s="2"/>
      <c r="F1288" s="2"/>
      <c r="G1288" s="2"/>
      <c r="H1288" s="2"/>
    </row>
    <row r="1289" spans="3:8">
      <c r="C1289" s="38"/>
      <c r="E1289" s="2"/>
      <c r="F1289" s="2"/>
      <c r="G1289" s="2"/>
      <c r="H1289" s="2"/>
    </row>
    <row r="1290" spans="3:8">
      <c r="C1290" s="38"/>
      <c r="E1290" s="2"/>
      <c r="F1290" s="2"/>
      <c r="G1290" s="2"/>
      <c r="H1290" s="2"/>
    </row>
    <row r="1291" spans="3:8">
      <c r="C1291" s="38"/>
      <c r="E1291" s="2"/>
      <c r="F1291" s="2"/>
      <c r="G1291" s="2"/>
      <c r="H1291" s="2"/>
    </row>
    <row r="1292" spans="3:8">
      <c r="C1292" s="38"/>
      <c r="E1292" s="2"/>
      <c r="F1292" s="2"/>
      <c r="G1292" s="2"/>
      <c r="H1292" s="2"/>
    </row>
    <row r="1293" spans="3:8">
      <c r="C1293" s="38"/>
      <c r="E1293" s="2"/>
      <c r="F1293" s="2"/>
      <c r="G1293" s="2"/>
      <c r="H1293" s="2"/>
    </row>
    <row r="1294" spans="3:8">
      <c r="C1294" s="38"/>
      <c r="E1294" s="2"/>
      <c r="F1294" s="2"/>
      <c r="G1294" s="2"/>
      <c r="H1294" s="2"/>
    </row>
    <row r="1295" spans="3:8">
      <c r="C1295" s="38"/>
      <c r="E1295" s="2"/>
      <c r="F1295" s="2"/>
      <c r="G1295" s="2"/>
      <c r="H1295" s="2"/>
    </row>
    <row r="1296" spans="3:8">
      <c r="C1296" s="38"/>
      <c r="E1296" s="2"/>
      <c r="F1296" s="2"/>
      <c r="G1296" s="2"/>
      <c r="H1296" s="2"/>
    </row>
    <row r="1297" spans="3:8">
      <c r="C1297" s="38"/>
      <c r="E1297" s="2"/>
      <c r="F1297" s="2"/>
      <c r="G1297" s="2"/>
      <c r="H1297" s="2"/>
    </row>
    <row r="1298" spans="3:8">
      <c r="C1298" s="38"/>
      <c r="E1298" s="2"/>
      <c r="F1298" s="2"/>
      <c r="G1298" s="2"/>
      <c r="H1298" s="2"/>
    </row>
    <row r="1299" spans="3:8">
      <c r="C1299" s="38"/>
      <c r="E1299" s="2"/>
      <c r="F1299" s="2"/>
      <c r="G1299" s="2"/>
      <c r="H1299" s="2"/>
    </row>
    <row r="1300" spans="3:8">
      <c r="C1300" s="38"/>
      <c r="E1300" s="2"/>
      <c r="F1300" s="2"/>
      <c r="G1300" s="2"/>
      <c r="H1300" s="2"/>
    </row>
    <row r="1301" spans="3:8">
      <c r="C1301" s="38"/>
      <c r="E1301" s="2"/>
      <c r="F1301" s="2"/>
      <c r="G1301" s="2"/>
      <c r="H1301" s="2"/>
    </row>
    <row r="1302" spans="3:8">
      <c r="C1302" s="38"/>
      <c r="E1302" s="2"/>
      <c r="F1302" s="2"/>
      <c r="G1302" s="2"/>
      <c r="H1302" s="2"/>
    </row>
    <row r="1303" spans="3:8">
      <c r="C1303" s="38"/>
      <c r="E1303" s="2"/>
      <c r="F1303" s="2"/>
      <c r="G1303" s="2"/>
      <c r="H1303" s="2"/>
    </row>
    <row r="1304" spans="3:8">
      <c r="C1304" s="38"/>
      <c r="E1304" s="2"/>
      <c r="F1304" s="2"/>
      <c r="G1304" s="2"/>
      <c r="H1304" s="2"/>
    </row>
    <row r="1305" spans="3:8">
      <c r="C1305" s="38"/>
      <c r="E1305" s="2"/>
      <c r="F1305" s="2"/>
      <c r="G1305" s="2"/>
      <c r="H1305" s="2"/>
    </row>
    <row r="1306" spans="3:8">
      <c r="C1306" s="38"/>
      <c r="E1306" s="2"/>
      <c r="F1306" s="2"/>
      <c r="G1306" s="2"/>
      <c r="H1306" s="2"/>
    </row>
    <row r="1307" spans="3:8">
      <c r="C1307" s="38"/>
      <c r="E1307" s="2"/>
      <c r="F1307" s="2"/>
      <c r="G1307" s="2"/>
      <c r="H1307" s="2"/>
    </row>
    <row r="1308" spans="3:8">
      <c r="C1308" s="38"/>
      <c r="E1308" s="2"/>
      <c r="F1308" s="2"/>
      <c r="G1308" s="2"/>
      <c r="H1308" s="2"/>
    </row>
    <row r="1309" spans="3:8">
      <c r="C1309" s="38"/>
      <c r="E1309" s="2"/>
      <c r="F1309" s="2"/>
      <c r="G1309" s="2"/>
      <c r="H1309" s="2"/>
    </row>
    <row r="1310" spans="3:8">
      <c r="C1310" s="38"/>
      <c r="E1310" s="2"/>
      <c r="F1310" s="2"/>
      <c r="G1310" s="2"/>
      <c r="H1310" s="2"/>
    </row>
    <row r="1311" spans="3:8">
      <c r="C1311" s="38"/>
      <c r="E1311" s="2"/>
      <c r="F1311" s="2"/>
      <c r="G1311" s="2"/>
      <c r="H1311" s="2"/>
    </row>
    <row r="1312" spans="3:8">
      <c r="C1312" s="38"/>
      <c r="E1312" s="2"/>
      <c r="F1312" s="2"/>
      <c r="G1312" s="2"/>
      <c r="H1312" s="2"/>
    </row>
    <row r="1313" spans="3:8">
      <c r="C1313" s="38"/>
      <c r="E1313" s="2"/>
      <c r="F1313" s="2"/>
      <c r="G1313" s="2"/>
      <c r="H1313" s="2"/>
    </row>
    <row r="1314" spans="3:8">
      <c r="C1314" s="38"/>
      <c r="E1314" s="2"/>
      <c r="F1314" s="2"/>
      <c r="G1314" s="2"/>
      <c r="H1314" s="2"/>
    </row>
    <row r="1315" spans="3:8">
      <c r="C1315" s="38"/>
      <c r="E1315" s="2"/>
      <c r="F1315" s="2"/>
      <c r="G1315" s="2"/>
      <c r="H1315" s="2"/>
    </row>
    <row r="1316" spans="3:8">
      <c r="C1316" s="38"/>
      <c r="E1316" s="2"/>
      <c r="F1316" s="2"/>
      <c r="G1316" s="2"/>
      <c r="H1316" s="2"/>
    </row>
    <row r="1317" spans="3:8">
      <c r="C1317" s="38"/>
      <c r="E1317" s="2"/>
      <c r="F1317" s="2"/>
      <c r="G1317" s="2"/>
      <c r="H1317" s="2"/>
    </row>
    <row r="1318" spans="3:8">
      <c r="C1318" s="38"/>
      <c r="E1318" s="2"/>
      <c r="F1318" s="2"/>
      <c r="G1318" s="2"/>
      <c r="H1318" s="2"/>
    </row>
    <row r="1319" spans="3:8">
      <c r="C1319" s="38"/>
      <c r="E1319" s="2"/>
      <c r="F1319" s="2"/>
      <c r="G1319" s="2"/>
      <c r="H1319" s="2"/>
    </row>
    <row r="1320" spans="3:8">
      <c r="C1320" s="38"/>
      <c r="E1320" s="2"/>
      <c r="F1320" s="2"/>
      <c r="G1320" s="2"/>
      <c r="H1320" s="2"/>
    </row>
    <row r="1321" spans="3:8">
      <c r="C1321" s="38"/>
      <c r="E1321" s="2"/>
      <c r="F1321" s="2"/>
      <c r="G1321" s="2"/>
      <c r="H1321" s="2"/>
    </row>
    <row r="1322" spans="3:8">
      <c r="C1322" s="38"/>
      <c r="E1322" s="2"/>
      <c r="F1322" s="2"/>
      <c r="G1322" s="2"/>
      <c r="H1322" s="2"/>
    </row>
    <row r="1323" spans="3:8">
      <c r="C1323" s="38"/>
      <c r="E1323" s="2"/>
      <c r="F1323" s="2"/>
      <c r="G1323" s="2"/>
      <c r="H1323" s="2"/>
    </row>
    <row r="1324" spans="3:8">
      <c r="C1324" s="38"/>
      <c r="E1324" s="2"/>
      <c r="F1324" s="2"/>
      <c r="G1324" s="2"/>
      <c r="H1324" s="2"/>
    </row>
    <row r="1325" spans="3:8">
      <c r="C1325" s="38"/>
      <c r="E1325" s="2"/>
      <c r="F1325" s="2"/>
      <c r="G1325" s="2"/>
      <c r="H1325" s="2"/>
    </row>
    <row r="1326" spans="3:8">
      <c r="C1326" s="38"/>
      <c r="E1326" s="2"/>
      <c r="F1326" s="2"/>
      <c r="G1326" s="2"/>
      <c r="H1326" s="2"/>
    </row>
    <row r="1327" spans="3:8">
      <c r="C1327" s="38"/>
      <c r="E1327" s="2"/>
      <c r="F1327" s="2"/>
      <c r="G1327" s="2"/>
      <c r="H1327" s="2"/>
    </row>
    <row r="1328" spans="3:8">
      <c r="C1328" s="38"/>
      <c r="E1328" s="2"/>
      <c r="F1328" s="2"/>
      <c r="G1328" s="2"/>
      <c r="H1328" s="2"/>
    </row>
    <row r="1329" spans="3:8">
      <c r="C1329" s="38"/>
      <c r="E1329" s="2"/>
      <c r="F1329" s="2"/>
      <c r="G1329" s="2"/>
      <c r="H1329" s="2"/>
    </row>
    <row r="1330" spans="3:8">
      <c r="C1330" s="38"/>
      <c r="E1330" s="2"/>
      <c r="F1330" s="2"/>
      <c r="G1330" s="2"/>
      <c r="H1330" s="2"/>
    </row>
    <row r="1331" spans="3:8">
      <c r="C1331" s="38"/>
      <c r="E1331" s="2"/>
      <c r="F1331" s="2"/>
      <c r="G1331" s="2"/>
      <c r="H1331" s="2"/>
    </row>
    <row r="1332" spans="3:8">
      <c r="C1332" s="38"/>
      <c r="E1332" s="2"/>
      <c r="F1332" s="2"/>
      <c r="G1332" s="2"/>
      <c r="H1332" s="2"/>
    </row>
    <row r="1333" spans="3:8">
      <c r="C1333" s="38"/>
      <c r="E1333" s="2"/>
      <c r="F1333" s="2"/>
      <c r="G1333" s="2"/>
      <c r="H1333" s="2"/>
    </row>
    <row r="1334" spans="3:8">
      <c r="C1334" s="38"/>
      <c r="E1334" s="2"/>
      <c r="F1334" s="2"/>
      <c r="G1334" s="2"/>
      <c r="H1334" s="2"/>
    </row>
    <row r="1335" spans="3:8">
      <c r="C1335" s="38"/>
      <c r="E1335" s="2"/>
      <c r="F1335" s="2"/>
      <c r="G1335" s="2"/>
      <c r="H1335" s="2"/>
    </row>
    <row r="1336" spans="3:8">
      <c r="C1336" s="38"/>
      <c r="E1336" s="2"/>
      <c r="F1336" s="2"/>
      <c r="G1336" s="2"/>
      <c r="H1336" s="2"/>
    </row>
    <row r="1337" spans="3:8">
      <c r="C1337" s="38"/>
      <c r="E1337" s="2"/>
      <c r="F1337" s="2"/>
      <c r="G1337" s="2"/>
      <c r="H1337" s="2"/>
    </row>
    <row r="1338" spans="3:8">
      <c r="C1338" s="38"/>
      <c r="E1338" s="2"/>
      <c r="F1338" s="2"/>
      <c r="G1338" s="2"/>
      <c r="H1338" s="2"/>
    </row>
    <row r="1339" spans="3:8">
      <c r="C1339" s="38"/>
      <c r="E1339" s="2"/>
      <c r="F1339" s="2"/>
      <c r="G1339" s="2"/>
      <c r="H1339" s="2"/>
    </row>
    <row r="1340" spans="3:8">
      <c r="C1340" s="38"/>
      <c r="E1340" s="2"/>
      <c r="F1340" s="2"/>
      <c r="G1340" s="2"/>
      <c r="H1340" s="2"/>
    </row>
    <row r="1341" spans="3:8">
      <c r="C1341" s="38"/>
      <c r="E1341" s="2"/>
      <c r="F1341" s="2"/>
      <c r="G1341" s="2"/>
      <c r="H1341" s="2"/>
    </row>
    <row r="1342" spans="3:8">
      <c r="C1342" s="38"/>
      <c r="E1342" s="2"/>
      <c r="F1342" s="2"/>
      <c r="G1342" s="2"/>
      <c r="H1342" s="2"/>
    </row>
    <row r="1343" spans="3:8">
      <c r="C1343" s="38"/>
      <c r="E1343" s="2"/>
      <c r="F1343" s="2"/>
      <c r="G1343" s="2"/>
      <c r="H1343" s="2"/>
    </row>
    <row r="1344" spans="3:8">
      <c r="C1344" s="38"/>
      <c r="E1344" s="2"/>
      <c r="F1344" s="2"/>
      <c r="G1344" s="2"/>
      <c r="H1344" s="2"/>
    </row>
    <row r="1345" spans="3:8">
      <c r="C1345" s="38"/>
      <c r="E1345" s="2"/>
      <c r="F1345" s="2"/>
      <c r="G1345" s="2"/>
      <c r="H1345" s="2"/>
    </row>
    <row r="1346" spans="3:8">
      <c r="C1346" s="38"/>
      <c r="E1346" s="2"/>
      <c r="F1346" s="2"/>
      <c r="G1346" s="2"/>
      <c r="H1346" s="2"/>
    </row>
    <row r="1347" spans="3:8">
      <c r="C1347" s="38"/>
      <c r="E1347" s="2"/>
      <c r="F1347" s="2"/>
      <c r="G1347" s="2"/>
      <c r="H1347" s="2"/>
    </row>
    <row r="1348" spans="3:8">
      <c r="C1348" s="38"/>
      <c r="E1348" s="2"/>
      <c r="F1348" s="2"/>
      <c r="G1348" s="2"/>
      <c r="H1348" s="2"/>
    </row>
    <row r="1349" spans="3:8">
      <c r="C1349" s="38"/>
      <c r="E1349" s="2"/>
      <c r="F1349" s="2"/>
      <c r="G1349" s="2"/>
      <c r="H1349" s="2"/>
    </row>
    <row r="1350" spans="3:8">
      <c r="C1350" s="38"/>
      <c r="E1350" s="2"/>
      <c r="F1350" s="2"/>
      <c r="G1350" s="2"/>
      <c r="H1350" s="2"/>
    </row>
    <row r="1351" spans="3:8">
      <c r="C1351" s="38"/>
      <c r="E1351" s="2"/>
      <c r="F1351" s="2"/>
      <c r="G1351" s="2"/>
      <c r="H1351" s="2"/>
    </row>
    <row r="1352" spans="3:8">
      <c r="C1352" s="38"/>
      <c r="E1352" s="2"/>
      <c r="F1352" s="2"/>
      <c r="G1352" s="2"/>
      <c r="H1352" s="2"/>
    </row>
    <row r="1353" spans="3:8">
      <c r="C1353" s="38"/>
      <c r="E1353" s="2"/>
      <c r="F1353" s="2"/>
      <c r="G1353" s="2"/>
      <c r="H1353" s="2"/>
    </row>
    <row r="1354" spans="3:8">
      <c r="C1354" s="38"/>
      <c r="E1354" s="2"/>
      <c r="F1354" s="2"/>
      <c r="G1354" s="2"/>
      <c r="H1354" s="2"/>
    </row>
    <row r="1355" spans="3:8">
      <c r="C1355" s="38"/>
      <c r="E1355" s="2"/>
      <c r="F1355" s="2"/>
      <c r="G1355" s="2"/>
      <c r="H1355" s="2"/>
    </row>
    <row r="1356" spans="3:8">
      <c r="C1356" s="38"/>
      <c r="E1356" s="2"/>
      <c r="F1356" s="2"/>
      <c r="G1356" s="2"/>
      <c r="H1356" s="2"/>
    </row>
    <row r="1357" spans="3:8">
      <c r="C1357" s="38"/>
      <c r="E1357" s="2"/>
      <c r="F1357" s="2"/>
      <c r="G1357" s="2"/>
      <c r="H1357" s="2"/>
    </row>
    <row r="1358" spans="3:8">
      <c r="C1358" s="38"/>
      <c r="E1358" s="2"/>
      <c r="F1358" s="2"/>
      <c r="G1358" s="2"/>
      <c r="H1358" s="2"/>
    </row>
    <row r="1359" spans="3:8">
      <c r="C1359" s="38"/>
      <c r="E1359" s="2"/>
      <c r="F1359" s="2"/>
      <c r="G1359" s="2"/>
      <c r="H1359" s="2"/>
    </row>
    <row r="1360" spans="3:8">
      <c r="C1360" s="38"/>
      <c r="E1360" s="2"/>
      <c r="F1360" s="2"/>
      <c r="G1360" s="2"/>
      <c r="H1360" s="2"/>
    </row>
    <row r="1361" spans="3:8">
      <c r="C1361" s="38"/>
      <c r="E1361" s="2"/>
      <c r="F1361" s="2"/>
      <c r="G1361" s="2"/>
      <c r="H1361" s="2"/>
    </row>
    <row r="1362" spans="3:8">
      <c r="C1362" s="38"/>
      <c r="E1362" s="2"/>
      <c r="F1362" s="2"/>
      <c r="G1362" s="2"/>
      <c r="H1362" s="2"/>
    </row>
    <row r="1363" spans="3:8">
      <c r="C1363" s="38"/>
      <c r="E1363" s="2"/>
      <c r="F1363" s="2"/>
      <c r="G1363" s="2"/>
      <c r="H1363" s="2"/>
    </row>
    <row r="1364" spans="3:8">
      <c r="C1364" s="38"/>
      <c r="E1364" s="2"/>
      <c r="F1364" s="2"/>
      <c r="G1364" s="2"/>
      <c r="H1364" s="2"/>
    </row>
    <row r="1365" spans="3:8">
      <c r="C1365" s="38"/>
      <c r="E1365" s="2"/>
      <c r="F1365" s="2"/>
      <c r="G1365" s="2"/>
      <c r="H1365" s="2"/>
    </row>
    <row r="1366" spans="3:8">
      <c r="C1366" s="38"/>
      <c r="E1366" s="2"/>
      <c r="F1366" s="2"/>
      <c r="G1366" s="2"/>
      <c r="H1366" s="2"/>
    </row>
    <row r="1367" spans="3:8">
      <c r="C1367" s="38"/>
      <c r="E1367" s="2"/>
      <c r="F1367" s="2"/>
      <c r="G1367" s="2"/>
      <c r="H1367" s="2"/>
    </row>
    <row r="1368" spans="3:8">
      <c r="C1368" s="38"/>
      <c r="E1368" s="2"/>
      <c r="F1368" s="2"/>
      <c r="G1368" s="2"/>
      <c r="H1368" s="2"/>
    </row>
    <row r="1369" spans="3:8">
      <c r="C1369" s="38"/>
      <c r="E1369" s="2"/>
      <c r="F1369" s="2"/>
      <c r="G1369" s="2"/>
      <c r="H1369" s="2"/>
    </row>
    <row r="1370" spans="3:8">
      <c r="C1370" s="38"/>
      <c r="E1370" s="2"/>
      <c r="F1370" s="2"/>
      <c r="G1370" s="2"/>
      <c r="H1370" s="2"/>
    </row>
    <row r="1371" spans="3:8">
      <c r="C1371" s="38"/>
      <c r="E1371" s="2"/>
      <c r="F1371" s="2"/>
      <c r="G1371" s="2"/>
      <c r="H1371" s="2"/>
    </row>
    <row r="1372" spans="3:8">
      <c r="C1372" s="38"/>
      <c r="E1372" s="2"/>
      <c r="F1372" s="2"/>
      <c r="G1372" s="2"/>
      <c r="H1372" s="2"/>
    </row>
    <row r="1373" spans="3:8">
      <c r="C1373" s="38"/>
      <c r="E1373" s="2"/>
      <c r="F1373" s="2"/>
      <c r="G1373" s="2"/>
      <c r="H1373" s="2"/>
    </row>
    <row r="1374" spans="3:8">
      <c r="C1374" s="38"/>
      <c r="E1374" s="2"/>
      <c r="F1374" s="2"/>
      <c r="G1374" s="2"/>
      <c r="H1374" s="2"/>
    </row>
    <row r="1375" spans="3:8">
      <c r="C1375" s="38"/>
      <c r="E1375" s="2"/>
      <c r="F1375" s="2"/>
      <c r="G1375" s="2"/>
      <c r="H1375" s="2"/>
    </row>
    <row r="1376" spans="3:8">
      <c r="C1376" s="38"/>
      <c r="E1376" s="2"/>
      <c r="F1376" s="2"/>
      <c r="G1376" s="2"/>
      <c r="H1376" s="2"/>
    </row>
    <row r="1377" spans="3:8">
      <c r="C1377" s="38"/>
      <c r="E1377" s="2"/>
      <c r="F1377" s="2"/>
      <c r="G1377" s="2"/>
      <c r="H1377" s="2"/>
    </row>
    <row r="1378" spans="3:8">
      <c r="C1378" s="38"/>
      <c r="E1378" s="2"/>
      <c r="F1378" s="2"/>
      <c r="G1378" s="2"/>
      <c r="H1378" s="2"/>
    </row>
    <row r="1379" spans="3:8">
      <c r="C1379" s="38"/>
      <c r="E1379" s="2"/>
      <c r="F1379" s="2"/>
      <c r="G1379" s="2"/>
      <c r="H1379" s="2"/>
    </row>
    <row r="1380" spans="3:8">
      <c r="C1380" s="38"/>
      <c r="E1380" s="2"/>
      <c r="F1380" s="2"/>
      <c r="G1380" s="2"/>
      <c r="H1380" s="2"/>
    </row>
    <row r="1381" spans="3:8">
      <c r="C1381" s="38"/>
      <c r="E1381" s="2"/>
      <c r="F1381" s="2"/>
      <c r="G1381" s="2"/>
      <c r="H1381" s="2"/>
    </row>
    <row r="1382" spans="3:8">
      <c r="C1382" s="38"/>
      <c r="E1382" s="2"/>
      <c r="F1382" s="2"/>
      <c r="G1382" s="2"/>
      <c r="H1382" s="2"/>
    </row>
    <row r="1383" spans="3:8">
      <c r="C1383" s="38"/>
      <c r="E1383" s="2"/>
      <c r="F1383" s="2"/>
      <c r="G1383" s="2"/>
      <c r="H1383" s="2"/>
    </row>
    <row r="1384" spans="3:8">
      <c r="C1384" s="38"/>
      <c r="E1384" s="2"/>
      <c r="F1384" s="2"/>
      <c r="G1384" s="2"/>
      <c r="H1384" s="2"/>
    </row>
    <row r="1385" spans="3:8">
      <c r="C1385" s="38"/>
      <c r="E1385" s="2"/>
      <c r="F1385" s="2"/>
      <c r="G1385" s="2"/>
      <c r="H1385" s="2"/>
    </row>
    <row r="1386" spans="3:8">
      <c r="C1386" s="38"/>
      <c r="E1386" s="2"/>
      <c r="F1386" s="2"/>
      <c r="G1386" s="2"/>
      <c r="H1386" s="2"/>
    </row>
    <row r="1387" spans="3:8">
      <c r="C1387" s="38"/>
      <c r="E1387" s="2"/>
      <c r="F1387" s="2"/>
      <c r="G1387" s="2"/>
      <c r="H1387" s="2"/>
    </row>
    <row r="1388" spans="3:8">
      <c r="C1388" s="38"/>
      <c r="E1388" s="2"/>
      <c r="F1388" s="2"/>
      <c r="G1388" s="2"/>
      <c r="H1388" s="2"/>
    </row>
    <row r="1389" spans="3:8">
      <c r="C1389" s="38"/>
      <c r="E1389" s="2"/>
      <c r="F1389" s="2"/>
      <c r="G1389" s="2"/>
      <c r="H1389" s="2"/>
    </row>
    <row r="1390" spans="3:8">
      <c r="C1390" s="38"/>
      <c r="E1390" s="2"/>
      <c r="F1390" s="2"/>
      <c r="G1390" s="2"/>
      <c r="H1390" s="2"/>
    </row>
    <row r="1391" spans="3:8">
      <c r="C1391" s="38"/>
      <c r="E1391" s="2"/>
      <c r="F1391" s="2"/>
      <c r="G1391" s="2"/>
      <c r="H1391" s="2"/>
    </row>
    <row r="1392" spans="3:8">
      <c r="C1392" s="38"/>
      <c r="E1392" s="2"/>
      <c r="F1392" s="2"/>
      <c r="G1392" s="2"/>
      <c r="H1392" s="2"/>
    </row>
    <row r="1393" spans="3:8">
      <c r="C1393" s="38"/>
      <c r="E1393" s="2"/>
      <c r="F1393" s="2"/>
      <c r="G1393" s="2"/>
      <c r="H1393" s="2"/>
    </row>
    <row r="1394" spans="3:8">
      <c r="C1394" s="38"/>
      <c r="E1394" s="2"/>
      <c r="F1394" s="2"/>
      <c r="G1394" s="2"/>
      <c r="H1394" s="2"/>
    </row>
    <row r="1395" spans="3:8">
      <c r="C1395" s="38"/>
      <c r="E1395" s="2"/>
      <c r="F1395" s="2"/>
      <c r="G1395" s="2"/>
      <c r="H1395" s="2"/>
    </row>
    <row r="1396" spans="3:8">
      <c r="C1396" s="38"/>
      <c r="E1396" s="2"/>
      <c r="F1396" s="2"/>
      <c r="G1396" s="2"/>
      <c r="H1396" s="2"/>
    </row>
    <row r="1397" spans="3:8">
      <c r="C1397" s="38"/>
      <c r="E1397" s="2"/>
      <c r="F1397" s="2"/>
      <c r="G1397" s="2"/>
      <c r="H1397" s="2"/>
    </row>
    <row r="1398" spans="3:8">
      <c r="C1398" s="38"/>
      <c r="E1398" s="2"/>
      <c r="F1398" s="2"/>
      <c r="G1398" s="2"/>
      <c r="H1398" s="2"/>
    </row>
    <row r="1399" spans="3:8">
      <c r="C1399" s="38"/>
      <c r="E1399" s="2"/>
      <c r="F1399" s="2"/>
      <c r="G1399" s="2"/>
      <c r="H1399" s="2"/>
    </row>
    <row r="1400" spans="3:8">
      <c r="C1400" s="38"/>
      <c r="E1400" s="2"/>
      <c r="F1400" s="2"/>
      <c r="G1400" s="2"/>
      <c r="H1400" s="2"/>
    </row>
    <row r="1401" spans="3:8">
      <c r="C1401" s="38"/>
      <c r="E1401" s="2"/>
      <c r="F1401" s="2"/>
      <c r="G1401" s="2"/>
      <c r="H1401" s="2"/>
    </row>
    <row r="1402" spans="3:8">
      <c r="C1402" s="38"/>
      <c r="E1402" s="2"/>
      <c r="F1402" s="2"/>
      <c r="G1402" s="2"/>
      <c r="H1402" s="2"/>
    </row>
    <row r="1403" spans="3:8">
      <c r="C1403" s="38"/>
      <c r="E1403" s="2"/>
      <c r="F1403" s="2"/>
      <c r="G1403" s="2"/>
      <c r="H1403" s="2"/>
    </row>
    <row r="1404" spans="3:8">
      <c r="C1404" s="38"/>
      <c r="E1404" s="2"/>
      <c r="F1404" s="2"/>
      <c r="G1404" s="2"/>
      <c r="H1404" s="2"/>
    </row>
    <row r="1405" spans="3:8">
      <c r="C1405" s="38"/>
      <c r="E1405" s="2"/>
      <c r="F1405" s="2"/>
      <c r="G1405" s="2"/>
      <c r="H1405" s="2"/>
    </row>
    <row r="1406" spans="3:8">
      <c r="C1406" s="38"/>
      <c r="E1406" s="2"/>
      <c r="F1406" s="2"/>
      <c r="G1406" s="2"/>
      <c r="H1406" s="2"/>
    </row>
    <row r="1407" spans="3:8">
      <c r="C1407" s="38"/>
      <c r="E1407" s="2"/>
      <c r="F1407" s="2"/>
      <c r="G1407" s="2"/>
      <c r="H1407" s="2"/>
    </row>
    <row r="1408" spans="3:8">
      <c r="C1408" s="38"/>
      <c r="E1408" s="2"/>
      <c r="F1408" s="2"/>
      <c r="G1408" s="2"/>
      <c r="H1408" s="2"/>
    </row>
    <row r="1409" spans="3:8">
      <c r="C1409" s="38"/>
      <c r="E1409" s="2"/>
      <c r="F1409" s="2"/>
      <c r="G1409" s="2"/>
      <c r="H1409" s="2"/>
    </row>
    <row r="1410" spans="3:8">
      <c r="C1410" s="38"/>
      <c r="E1410" s="2"/>
      <c r="F1410" s="2"/>
      <c r="G1410" s="2"/>
      <c r="H1410" s="2"/>
    </row>
    <row r="1411" spans="3:8">
      <c r="C1411" s="38"/>
      <c r="E1411" s="2"/>
      <c r="F1411" s="2"/>
      <c r="G1411" s="2"/>
      <c r="H1411" s="2"/>
    </row>
    <row r="1412" spans="3:8">
      <c r="C1412" s="38"/>
      <c r="E1412" s="2"/>
      <c r="F1412" s="2"/>
      <c r="G1412" s="2"/>
      <c r="H1412" s="2"/>
    </row>
    <row r="1413" spans="3:8">
      <c r="C1413" s="38"/>
      <c r="E1413" s="2"/>
      <c r="F1413" s="2"/>
      <c r="G1413" s="2"/>
      <c r="H1413" s="2"/>
    </row>
    <row r="1414" spans="3:8">
      <c r="C1414" s="38"/>
      <c r="E1414" s="2"/>
      <c r="F1414" s="2"/>
      <c r="G1414" s="2"/>
      <c r="H1414" s="2"/>
    </row>
    <row r="1415" spans="3:8">
      <c r="C1415" s="38"/>
      <c r="E1415" s="2"/>
      <c r="F1415" s="2"/>
      <c r="G1415" s="2"/>
      <c r="H1415" s="2"/>
    </row>
    <row r="1416" spans="3:8">
      <c r="C1416" s="38"/>
      <c r="E1416" s="2"/>
      <c r="F1416" s="2"/>
      <c r="G1416" s="2"/>
      <c r="H1416" s="2"/>
    </row>
    <row r="1417" spans="3:8">
      <c r="C1417" s="38"/>
      <c r="E1417" s="2"/>
      <c r="F1417" s="2"/>
      <c r="G1417" s="2"/>
      <c r="H1417" s="2"/>
    </row>
    <row r="1418" spans="3:8">
      <c r="C1418" s="38"/>
      <c r="E1418" s="2"/>
      <c r="F1418" s="2"/>
      <c r="G1418" s="2"/>
      <c r="H1418" s="2"/>
    </row>
    <row r="1419" spans="3:8">
      <c r="C1419" s="38"/>
      <c r="E1419" s="2"/>
      <c r="F1419" s="2"/>
      <c r="G1419" s="2"/>
      <c r="H1419" s="2"/>
    </row>
    <row r="1420" spans="3:8">
      <c r="C1420" s="38"/>
      <c r="E1420" s="2"/>
      <c r="F1420" s="2"/>
      <c r="G1420" s="2"/>
      <c r="H1420" s="2"/>
    </row>
    <row r="1421" spans="3:8">
      <c r="C1421" s="38"/>
      <c r="E1421" s="2"/>
      <c r="F1421" s="2"/>
      <c r="G1421" s="2"/>
      <c r="H1421" s="2"/>
    </row>
    <row r="1422" spans="3:8">
      <c r="C1422" s="38"/>
      <c r="E1422" s="2"/>
      <c r="F1422" s="2"/>
      <c r="G1422" s="2"/>
      <c r="H1422" s="2"/>
    </row>
    <row r="1423" spans="3:8">
      <c r="C1423" s="38"/>
      <c r="E1423" s="2"/>
      <c r="F1423" s="2"/>
      <c r="G1423" s="2"/>
      <c r="H1423" s="2"/>
    </row>
    <row r="1424" spans="3:8">
      <c r="C1424" s="38"/>
      <c r="E1424" s="2"/>
      <c r="F1424" s="2"/>
      <c r="G1424" s="2"/>
      <c r="H1424" s="2"/>
    </row>
    <row r="1425" spans="3:8">
      <c r="C1425" s="38"/>
      <c r="E1425" s="2"/>
      <c r="F1425" s="2"/>
      <c r="G1425" s="2"/>
      <c r="H1425" s="2"/>
    </row>
    <row r="1426" spans="3:8">
      <c r="C1426" s="38"/>
      <c r="E1426" s="2"/>
      <c r="F1426" s="2"/>
      <c r="G1426" s="2"/>
      <c r="H1426" s="2"/>
    </row>
    <row r="1427" spans="3:8">
      <c r="C1427" s="38"/>
      <c r="E1427" s="2"/>
      <c r="F1427" s="2"/>
      <c r="G1427" s="2"/>
      <c r="H1427" s="2"/>
    </row>
    <row r="1428" spans="3:8">
      <c r="C1428" s="38"/>
      <c r="E1428" s="2"/>
      <c r="F1428" s="2"/>
      <c r="G1428" s="2"/>
      <c r="H1428" s="2"/>
    </row>
    <row r="1429" spans="3:8">
      <c r="C1429" s="38"/>
      <c r="E1429" s="2"/>
      <c r="F1429" s="2"/>
      <c r="G1429" s="2"/>
      <c r="H1429" s="2"/>
    </row>
    <row r="1430" spans="3:8">
      <c r="C1430" s="38"/>
      <c r="E1430" s="2"/>
      <c r="F1430" s="2"/>
      <c r="G1430" s="2"/>
      <c r="H1430" s="2"/>
    </row>
    <row r="1431" spans="3:8">
      <c r="C1431" s="38"/>
      <c r="E1431" s="2"/>
      <c r="F1431" s="2"/>
      <c r="G1431" s="2"/>
      <c r="H1431" s="2"/>
    </row>
    <row r="1432" spans="3:8">
      <c r="C1432" s="38"/>
      <c r="E1432" s="2"/>
      <c r="F1432" s="2"/>
      <c r="G1432" s="2"/>
      <c r="H1432" s="2"/>
    </row>
    <row r="1433" spans="3:8">
      <c r="C1433" s="38"/>
      <c r="E1433" s="2"/>
      <c r="F1433" s="2"/>
      <c r="G1433" s="2"/>
      <c r="H1433" s="2"/>
    </row>
    <row r="1434" spans="3:8">
      <c r="C1434" s="38"/>
      <c r="E1434" s="2"/>
      <c r="F1434" s="2"/>
      <c r="G1434" s="2"/>
      <c r="H1434" s="2"/>
    </row>
    <row r="1435" spans="3:8">
      <c r="C1435" s="38"/>
      <c r="E1435" s="2"/>
      <c r="F1435" s="2"/>
      <c r="G1435" s="2"/>
      <c r="H1435" s="2"/>
    </row>
    <row r="1436" spans="3:8">
      <c r="C1436" s="38"/>
      <c r="E1436" s="2"/>
      <c r="F1436" s="2"/>
      <c r="G1436" s="2"/>
      <c r="H1436" s="2"/>
    </row>
    <row r="1437" spans="3:8">
      <c r="C1437" s="38"/>
      <c r="E1437" s="2"/>
      <c r="F1437" s="2"/>
      <c r="G1437" s="2"/>
      <c r="H1437" s="2"/>
    </row>
    <row r="1438" spans="3:8">
      <c r="C1438" s="38"/>
      <c r="E1438" s="2"/>
      <c r="F1438" s="2"/>
      <c r="G1438" s="2"/>
      <c r="H1438" s="2"/>
    </row>
    <row r="1439" spans="3:8">
      <c r="C1439" s="38"/>
      <c r="E1439" s="2"/>
      <c r="F1439" s="2"/>
      <c r="G1439" s="2"/>
      <c r="H1439" s="2"/>
    </row>
    <row r="1440" spans="3:8">
      <c r="C1440" s="38"/>
      <c r="E1440" s="2"/>
      <c r="F1440" s="2"/>
      <c r="G1440" s="2"/>
      <c r="H1440" s="2"/>
    </row>
    <row r="1441" spans="3:8">
      <c r="C1441" s="38"/>
      <c r="E1441" s="2"/>
      <c r="F1441" s="2"/>
      <c r="G1441" s="2"/>
      <c r="H1441" s="2"/>
    </row>
    <row r="1442" spans="3:8">
      <c r="C1442" s="38"/>
      <c r="E1442" s="2"/>
      <c r="F1442" s="2"/>
      <c r="G1442" s="2"/>
      <c r="H1442" s="2"/>
    </row>
    <row r="1443" spans="3:8">
      <c r="C1443" s="38"/>
      <c r="E1443" s="2"/>
      <c r="F1443" s="2"/>
      <c r="G1443" s="2"/>
      <c r="H1443" s="2"/>
    </row>
    <row r="1444" spans="3:8">
      <c r="C1444" s="38"/>
      <c r="E1444" s="2"/>
      <c r="F1444" s="2"/>
      <c r="G1444" s="2"/>
      <c r="H1444" s="2"/>
    </row>
    <row r="1445" spans="3:8">
      <c r="C1445" s="38"/>
      <c r="E1445" s="2"/>
      <c r="F1445" s="2"/>
      <c r="G1445" s="2"/>
      <c r="H1445" s="2"/>
    </row>
    <row r="1446" spans="3:8">
      <c r="C1446" s="38"/>
      <c r="E1446" s="2"/>
      <c r="F1446" s="2"/>
      <c r="G1446" s="2"/>
      <c r="H1446" s="2"/>
    </row>
    <row r="1447" spans="3:8">
      <c r="C1447" s="38"/>
      <c r="E1447" s="2"/>
      <c r="F1447" s="2"/>
      <c r="G1447" s="2"/>
      <c r="H1447" s="2"/>
    </row>
    <row r="1448" spans="3:8">
      <c r="C1448" s="38"/>
      <c r="E1448" s="2"/>
      <c r="F1448" s="2"/>
      <c r="G1448" s="2"/>
      <c r="H1448" s="2"/>
    </row>
    <row r="1449" spans="3:8">
      <c r="C1449" s="38"/>
      <c r="E1449" s="2"/>
      <c r="F1449" s="2"/>
      <c r="G1449" s="2"/>
      <c r="H1449" s="2"/>
    </row>
    <row r="1450" spans="3:8">
      <c r="C1450" s="38"/>
      <c r="E1450" s="2"/>
      <c r="F1450" s="2"/>
      <c r="G1450" s="2"/>
      <c r="H1450" s="2"/>
    </row>
    <row r="1451" spans="3:8">
      <c r="C1451" s="38"/>
      <c r="E1451" s="2"/>
      <c r="F1451" s="2"/>
      <c r="G1451" s="2"/>
      <c r="H1451" s="2"/>
    </row>
    <row r="1452" spans="3:8">
      <c r="C1452" s="38"/>
      <c r="E1452" s="2"/>
      <c r="F1452" s="2"/>
      <c r="G1452" s="2"/>
      <c r="H1452" s="2"/>
    </row>
    <row r="1453" spans="3:8">
      <c r="C1453" s="38"/>
      <c r="E1453" s="2"/>
      <c r="F1453" s="2"/>
      <c r="G1453" s="2"/>
      <c r="H1453" s="2"/>
    </row>
    <row r="1454" spans="3:8">
      <c r="C1454" s="38"/>
      <c r="E1454" s="2"/>
      <c r="F1454" s="2"/>
      <c r="G1454" s="2"/>
      <c r="H1454" s="2"/>
    </row>
    <row r="1455" spans="3:8">
      <c r="C1455" s="38"/>
      <c r="E1455" s="2"/>
      <c r="F1455" s="2"/>
      <c r="G1455" s="2"/>
      <c r="H1455" s="2"/>
    </row>
    <row r="1456" spans="3:8">
      <c r="C1456" s="38"/>
      <c r="E1456" s="2"/>
      <c r="F1456" s="2"/>
      <c r="G1456" s="2"/>
      <c r="H1456" s="2"/>
    </row>
    <row r="1457" spans="3:8">
      <c r="C1457" s="38"/>
      <c r="E1457" s="2"/>
      <c r="F1457" s="2"/>
      <c r="G1457" s="2"/>
      <c r="H1457" s="2"/>
    </row>
    <row r="1458" spans="3:8">
      <c r="C1458" s="38"/>
      <c r="E1458" s="2"/>
      <c r="F1458" s="2"/>
      <c r="G1458" s="2"/>
      <c r="H1458" s="2"/>
    </row>
    <row r="1459" spans="3:8">
      <c r="C1459" s="38"/>
      <c r="E1459" s="2"/>
      <c r="F1459" s="2"/>
      <c r="G1459" s="2"/>
      <c r="H1459" s="2"/>
    </row>
    <row r="1460" spans="3:8">
      <c r="C1460" s="38"/>
      <c r="E1460" s="2"/>
      <c r="F1460" s="2"/>
      <c r="G1460" s="2"/>
      <c r="H1460" s="2"/>
    </row>
    <row r="1461" spans="3:8">
      <c r="C1461" s="38"/>
      <c r="E1461" s="2"/>
      <c r="F1461" s="2"/>
      <c r="G1461" s="2"/>
      <c r="H1461" s="2"/>
    </row>
    <row r="1462" spans="3:8">
      <c r="C1462" s="38"/>
      <c r="E1462" s="2"/>
      <c r="F1462" s="2"/>
      <c r="G1462" s="2"/>
      <c r="H1462" s="2"/>
    </row>
    <row r="1463" spans="3:8">
      <c r="C1463" s="38"/>
      <c r="E1463" s="2"/>
      <c r="F1463" s="2"/>
      <c r="G1463" s="2"/>
      <c r="H1463" s="2"/>
    </row>
    <row r="1464" spans="3:8">
      <c r="C1464" s="38"/>
      <c r="E1464" s="2"/>
      <c r="F1464" s="2"/>
      <c r="G1464" s="2"/>
      <c r="H1464" s="2"/>
    </row>
    <row r="1465" spans="3:8">
      <c r="C1465" s="38"/>
      <c r="E1465" s="2"/>
      <c r="F1465" s="2"/>
      <c r="G1465" s="2"/>
      <c r="H1465" s="2"/>
    </row>
    <row r="1466" spans="3:8">
      <c r="C1466" s="38"/>
      <c r="E1466" s="2"/>
      <c r="F1466" s="2"/>
      <c r="G1466" s="2"/>
      <c r="H1466" s="2"/>
    </row>
    <row r="1467" spans="3:8">
      <c r="C1467" s="38"/>
      <c r="E1467" s="2"/>
      <c r="F1467" s="2"/>
      <c r="G1467" s="2"/>
      <c r="H1467" s="2"/>
    </row>
    <row r="1468" spans="3:8">
      <c r="C1468" s="38"/>
      <c r="E1468" s="2"/>
      <c r="F1468" s="2"/>
      <c r="G1468" s="2"/>
      <c r="H1468" s="2"/>
    </row>
    <row r="1469" spans="3:8">
      <c r="C1469" s="38"/>
      <c r="E1469" s="2"/>
      <c r="F1469" s="2"/>
      <c r="G1469" s="2"/>
      <c r="H1469" s="2"/>
    </row>
    <row r="1470" spans="3:8">
      <c r="C1470" s="38"/>
      <c r="E1470" s="2"/>
      <c r="F1470" s="2"/>
      <c r="G1470" s="2"/>
      <c r="H1470" s="2"/>
    </row>
    <row r="1471" spans="3:8">
      <c r="C1471" s="38"/>
      <c r="E1471" s="2"/>
      <c r="F1471" s="2"/>
      <c r="G1471" s="2"/>
      <c r="H1471" s="2"/>
    </row>
    <row r="1472" spans="3:8">
      <c r="C1472" s="38"/>
      <c r="E1472" s="2"/>
      <c r="F1472" s="2"/>
      <c r="G1472" s="2"/>
      <c r="H1472" s="2"/>
    </row>
    <row r="1473" spans="3:8">
      <c r="C1473" s="38"/>
      <c r="E1473" s="2"/>
      <c r="F1473" s="2"/>
      <c r="G1473" s="2"/>
      <c r="H1473" s="2"/>
    </row>
    <row r="1474" spans="3:8">
      <c r="C1474" s="38"/>
      <c r="E1474" s="2"/>
      <c r="F1474" s="2"/>
      <c r="G1474" s="2"/>
      <c r="H1474" s="2"/>
    </row>
    <row r="1475" spans="3:8">
      <c r="C1475" s="38"/>
      <c r="E1475" s="2"/>
      <c r="F1475" s="2"/>
      <c r="G1475" s="2"/>
      <c r="H1475" s="2"/>
    </row>
    <row r="1476" spans="3:8">
      <c r="C1476" s="38"/>
      <c r="E1476" s="2"/>
      <c r="F1476" s="2"/>
      <c r="G1476" s="2"/>
      <c r="H1476" s="2"/>
    </row>
    <row r="1477" spans="3:8">
      <c r="C1477" s="38"/>
      <c r="E1477" s="2"/>
      <c r="F1477" s="2"/>
      <c r="G1477" s="2"/>
      <c r="H1477" s="2"/>
    </row>
    <row r="1478" spans="3:8">
      <c r="C1478" s="38"/>
      <c r="E1478" s="2"/>
      <c r="F1478" s="2"/>
      <c r="G1478" s="2"/>
      <c r="H1478" s="2"/>
    </row>
    <row r="1479" spans="3:8">
      <c r="C1479" s="38"/>
      <c r="E1479" s="2"/>
      <c r="F1479" s="2"/>
      <c r="G1479" s="2"/>
      <c r="H1479" s="2"/>
    </row>
    <row r="1480" spans="3:8">
      <c r="C1480" s="38"/>
      <c r="E1480" s="2"/>
      <c r="F1480" s="2"/>
      <c r="G1480" s="2"/>
      <c r="H1480" s="2"/>
    </row>
    <row r="1481" spans="3:8">
      <c r="C1481" s="38"/>
      <c r="E1481" s="2"/>
      <c r="F1481" s="2"/>
      <c r="G1481" s="2"/>
      <c r="H1481" s="2"/>
    </row>
    <row r="1482" spans="3:8">
      <c r="C1482" s="38"/>
      <c r="E1482" s="2"/>
      <c r="F1482" s="2"/>
      <c r="G1482" s="2"/>
      <c r="H1482" s="2"/>
    </row>
    <row r="1483" spans="3:8">
      <c r="C1483" s="38"/>
      <c r="E1483" s="2"/>
      <c r="F1483" s="2"/>
      <c r="G1483" s="2"/>
      <c r="H1483" s="2"/>
    </row>
    <row r="1484" spans="3:8">
      <c r="C1484" s="38"/>
      <c r="E1484" s="2"/>
      <c r="F1484" s="2"/>
      <c r="G1484" s="2"/>
      <c r="H1484" s="2"/>
    </row>
    <row r="1485" spans="3:8">
      <c r="C1485" s="38"/>
      <c r="E1485" s="2"/>
      <c r="F1485" s="2"/>
      <c r="G1485" s="2"/>
      <c r="H1485" s="2"/>
    </row>
    <row r="1486" spans="3:8">
      <c r="C1486" s="38"/>
      <c r="E1486" s="2"/>
      <c r="F1486" s="2"/>
      <c r="G1486" s="2"/>
      <c r="H1486" s="2"/>
    </row>
    <row r="1487" spans="3:8">
      <c r="C1487" s="38"/>
      <c r="E1487" s="2"/>
      <c r="F1487" s="2"/>
      <c r="G1487" s="2"/>
      <c r="H1487" s="2"/>
    </row>
    <row r="1488" spans="3:8">
      <c r="C1488" s="38"/>
      <c r="E1488" s="2"/>
      <c r="F1488" s="2"/>
      <c r="G1488" s="2"/>
      <c r="H1488" s="2"/>
    </row>
    <row r="1489" spans="3:8">
      <c r="C1489" s="38"/>
      <c r="E1489" s="2"/>
      <c r="F1489" s="2"/>
      <c r="G1489" s="2"/>
      <c r="H1489" s="2"/>
    </row>
    <row r="1490" spans="3:8">
      <c r="C1490" s="38"/>
      <c r="E1490" s="2"/>
      <c r="F1490" s="2"/>
      <c r="G1490" s="2"/>
      <c r="H1490" s="2"/>
    </row>
    <row r="1491" spans="3:8">
      <c r="C1491" s="38"/>
      <c r="E1491" s="2"/>
      <c r="F1491" s="2"/>
      <c r="G1491" s="2"/>
      <c r="H1491" s="2"/>
    </row>
    <row r="1492" spans="3:8">
      <c r="C1492" s="38"/>
      <c r="E1492" s="2"/>
      <c r="F1492" s="2"/>
      <c r="G1492" s="2"/>
      <c r="H1492" s="2"/>
    </row>
    <row r="1493" spans="3:8">
      <c r="C1493" s="38"/>
      <c r="E1493" s="2"/>
      <c r="F1493" s="2"/>
      <c r="G1493" s="2"/>
      <c r="H1493" s="2"/>
    </row>
    <row r="1494" spans="3:8">
      <c r="C1494" s="38"/>
      <c r="E1494" s="2"/>
      <c r="F1494" s="2"/>
      <c r="G1494" s="2"/>
      <c r="H1494" s="2"/>
    </row>
    <row r="1495" spans="3:8">
      <c r="C1495" s="38"/>
      <c r="E1495" s="2"/>
      <c r="F1495" s="2"/>
      <c r="G1495" s="2"/>
      <c r="H1495" s="2"/>
    </row>
    <row r="1496" spans="3:8">
      <c r="C1496" s="38"/>
      <c r="E1496" s="2"/>
      <c r="F1496" s="2"/>
      <c r="G1496" s="2"/>
      <c r="H1496" s="2"/>
    </row>
    <row r="1497" spans="3:8">
      <c r="C1497" s="38"/>
      <c r="E1497" s="2"/>
      <c r="F1497" s="2"/>
      <c r="G1497" s="2"/>
      <c r="H1497" s="2"/>
    </row>
    <row r="1498" spans="3:8">
      <c r="C1498" s="38"/>
      <c r="E1498" s="2"/>
      <c r="F1498" s="2"/>
      <c r="G1498" s="2"/>
      <c r="H1498" s="2"/>
    </row>
    <row r="1499" spans="3:8">
      <c r="C1499" s="38"/>
      <c r="E1499" s="2"/>
      <c r="F1499" s="2"/>
      <c r="G1499" s="2"/>
      <c r="H1499" s="2"/>
    </row>
    <row r="1500" spans="3:8">
      <c r="C1500" s="38"/>
      <c r="E1500" s="2"/>
      <c r="F1500" s="2"/>
      <c r="G1500" s="2"/>
      <c r="H1500" s="2"/>
    </row>
    <row r="1501" spans="3:8">
      <c r="C1501" s="38"/>
      <c r="E1501" s="2"/>
      <c r="F1501" s="2"/>
      <c r="G1501" s="2"/>
      <c r="H1501" s="2"/>
    </row>
    <row r="1502" spans="3:8">
      <c r="C1502" s="38"/>
      <c r="E1502" s="2"/>
      <c r="F1502" s="2"/>
      <c r="G1502" s="2"/>
      <c r="H1502" s="2"/>
    </row>
    <row r="1503" spans="3:8">
      <c r="C1503" s="38"/>
      <c r="E1503" s="2"/>
      <c r="F1503" s="2"/>
      <c r="G1503" s="2"/>
      <c r="H1503" s="2"/>
    </row>
    <row r="1504" spans="3:8">
      <c r="C1504" s="38"/>
      <c r="E1504" s="2"/>
      <c r="F1504" s="2"/>
      <c r="G1504" s="2"/>
      <c r="H1504" s="2"/>
    </row>
    <row r="1505" spans="3:8">
      <c r="C1505" s="38"/>
      <c r="E1505" s="2"/>
      <c r="F1505" s="2"/>
      <c r="G1505" s="2"/>
      <c r="H1505" s="2"/>
    </row>
    <row r="1506" spans="3:8">
      <c r="C1506" s="38"/>
      <c r="E1506" s="2"/>
      <c r="F1506" s="2"/>
      <c r="G1506" s="2"/>
      <c r="H1506" s="2"/>
    </row>
    <row r="1507" spans="3:8">
      <c r="C1507" s="38"/>
      <c r="E1507" s="2"/>
      <c r="F1507" s="2"/>
      <c r="G1507" s="2"/>
      <c r="H1507" s="2"/>
    </row>
    <row r="1508" spans="3:8">
      <c r="C1508" s="38"/>
      <c r="E1508" s="2"/>
      <c r="F1508" s="2"/>
      <c r="G1508" s="2"/>
      <c r="H1508" s="2"/>
    </row>
    <row r="1509" spans="3:8">
      <c r="C1509" s="38"/>
      <c r="E1509" s="2"/>
      <c r="F1509" s="2"/>
      <c r="G1509" s="2"/>
      <c r="H1509" s="2"/>
    </row>
    <row r="1510" spans="3:8">
      <c r="C1510" s="38"/>
      <c r="E1510" s="2"/>
      <c r="F1510" s="2"/>
      <c r="G1510" s="2"/>
      <c r="H1510" s="2"/>
    </row>
    <row r="1511" spans="3:8">
      <c r="C1511" s="38"/>
      <c r="E1511" s="2"/>
      <c r="F1511" s="2"/>
      <c r="G1511" s="2"/>
      <c r="H1511" s="2"/>
    </row>
    <row r="1512" spans="3:8">
      <c r="C1512" s="38"/>
      <c r="E1512" s="2"/>
      <c r="F1512" s="2"/>
      <c r="G1512" s="2"/>
      <c r="H1512" s="2"/>
    </row>
    <row r="1513" spans="3:8">
      <c r="C1513" s="38"/>
      <c r="E1513" s="2"/>
      <c r="F1513" s="2"/>
      <c r="G1513" s="2"/>
      <c r="H1513" s="2"/>
    </row>
    <row r="1514" spans="3:8">
      <c r="C1514" s="38"/>
      <c r="E1514" s="2"/>
      <c r="F1514" s="2"/>
      <c r="G1514" s="2"/>
      <c r="H1514" s="2"/>
    </row>
    <row r="1515" spans="3:8">
      <c r="C1515" s="38"/>
      <c r="E1515" s="2"/>
      <c r="F1515" s="2"/>
      <c r="G1515" s="2"/>
      <c r="H1515" s="2"/>
    </row>
    <row r="1516" spans="3:8">
      <c r="C1516" s="38"/>
      <c r="E1516" s="2"/>
      <c r="F1516" s="2"/>
      <c r="G1516" s="2"/>
      <c r="H1516" s="2"/>
    </row>
    <row r="1517" spans="3:8">
      <c r="C1517" s="38"/>
      <c r="E1517" s="2"/>
      <c r="F1517" s="2"/>
      <c r="G1517" s="2"/>
      <c r="H1517" s="2"/>
    </row>
    <row r="1518" spans="3:8">
      <c r="C1518" s="38"/>
      <c r="E1518" s="2"/>
      <c r="F1518" s="2"/>
      <c r="G1518" s="2"/>
      <c r="H1518" s="2"/>
    </row>
    <row r="1519" spans="3:8">
      <c r="C1519" s="38"/>
      <c r="E1519" s="2"/>
      <c r="F1519" s="2"/>
      <c r="G1519" s="2"/>
      <c r="H1519" s="2"/>
    </row>
    <row r="1520" spans="3:8">
      <c r="C1520" s="38"/>
      <c r="E1520" s="2"/>
      <c r="F1520" s="2"/>
      <c r="G1520" s="2"/>
      <c r="H1520" s="2"/>
    </row>
    <row r="1521" spans="3:8">
      <c r="C1521" s="38"/>
      <c r="E1521" s="2"/>
      <c r="F1521" s="2"/>
      <c r="G1521" s="2"/>
      <c r="H1521" s="2"/>
    </row>
    <row r="1522" spans="3:8">
      <c r="C1522" s="38"/>
      <c r="E1522" s="2"/>
      <c r="F1522" s="2"/>
      <c r="G1522" s="2"/>
      <c r="H1522" s="2"/>
    </row>
    <row r="1523" spans="3:8">
      <c r="C1523" s="38"/>
      <c r="E1523" s="2"/>
      <c r="F1523" s="2"/>
      <c r="G1523" s="2"/>
      <c r="H1523" s="2"/>
    </row>
    <row r="1524" spans="3:8">
      <c r="C1524" s="38"/>
      <c r="E1524" s="2"/>
      <c r="F1524" s="2"/>
      <c r="G1524" s="2"/>
      <c r="H1524" s="2"/>
    </row>
    <row r="1525" spans="3:8">
      <c r="C1525" s="38"/>
      <c r="E1525" s="2"/>
      <c r="F1525" s="2"/>
      <c r="G1525" s="2"/>
      <c r="H1525" s="2"/>
    </row>
    <row r="1526" spans="3:8">
      <c r="C1526" s="38"/>
      <c r="E1526" s="2"/>
      <c r="F1526" s="2"/>
      <c r="G1526" s="2"/>
      <c r="H1526" s="2"/>
    </row>
    <row r="1527" spans="3:8">
      <c r="C1527" s="38"/>
      <c r="E1527" s="2"/>
      <c r="F1527" s="2"/>
      <c r="G1527" s="2"/>
      <c r="H1527" s="2"/>
    </row>
    <row r="1528" spans="3:8">
      <c r="C1528" s="38"/>
      <c r="E1528" s="2"/>
      <c r="F1528" s="2"/>
      <c r="G1528" s="2"/>
      <c r="H1528" s="2"/>
    </row>
    <row r="1529" spans="3:8">
      <c r="C1529" s="38"/>
      <c r="E1529" s="2"/>
      <c r="F1529" s="2"/>
      <c r="G1529" s="2"/>
      <c r="H1529" s="2"/>
    </row>
    <row r="1530" spans="3:8">
      <c r="C1530" s="38"/>
      <c r="E1530" s="2"/>
      <c r="F1530" s="2"/>
      <c r="G1530" s="2"/>
      <c r="H1530" s="2"/>
    </row>
    <row r="1531" spans="3:8">
      <c r="C1531" s="38"/>
      <c r="E1531" s="2"/>
      <c r="F1531" s="2"/>
      <c r="G1531" s="2"/>
      <c r="H1531" s="2"/>
    </row>
    <row r="1532" spans="3:8">
      <c r="C1532" s="38"/>
      <c r="E1532" s="2"/>
      <c r="F1532" s="2"/>
      <c r="G1532" s="2"/>
      <c r="H1532" s="2"/>
    </row>
    <row r="1533" spans="3:8">
      <c r="C1533" s="38"/>
      <c r="E1533" s="2"/>
      <c r="F1533" s="2"/>
      <c r="G1533" s="2"/>
      <c r="H1533" s="2"/>
    </row>
    <row r="1534" spans="3:8">
      <c r="C1534" s="38"/>
      <c r="E1534" s="2"/>
      <c r="F1534" s="2"/>
      <c r="G1534" s="2"/>
      <c r="H1534" s="2"/>
    </row>
    <row r="1535" spans="3:8">
      <c r="C1535" s="38"/>
      <c r="E1535" s="2"/>
      <c r="F1535" s="2"/>
      <c r="G1535" s="2"/>
      <c r="H1535" s="2"/>
    </row>
    <row r="1536" spans="3:8">
      <c r="C1536" s="38"/>
      <c r="E1536" s="2"/>
      <c r="F1536" s="2"/>
      <c r="G1536" s="2"/>
      <c r="H1536" s="2"/>
    </row>
    <row r="1537" spans="3:8">
      <c r="C1537" s="38"/>
      <c r="E1537" s="2"/>
      <c r="F1537" s="2"/>
      <c r="G1537" s="2"/>
      <c r="H1537" s="2"/>
    </row>
    <row r="1538" spans="3:8">
      <c r="C1538" s="38"/>
      <c r="E1538" s="2"/>
      <c r="F1538" s="2"/>
      <c r="G1538" s="2"/>
      <c r="H1538" s="2"/>
    </row>
    <row r="1539" spans="3:8">
      <c r="C1539" s="38"/>
      <c r="E1539" s="2"/>
      <c r="F1539" s="2"/>
      <c r="G1539" s="2"/>
      <c r="H1539" s="2"/>
    </row>
    <row r="1540" spans="3:8">
      <c r="C1540" s="38"/>
      <c r="E1540" s="2"/>
      <c r="F1540" s="2"/>
      <c r="G1540" s="2"/>
      <c r="H1540" s="2"/>
    </row>
    <row r="1541" spans="3:8">
      <c r="C1541" s="38"/>
      <c r="E1541" s="2"/>
      <c r="F1541" s="2"/>
      <c r="G1541" s="2"/>
      <c r="H1541" s="2"/>
    </row>
    <row r="1542" spans="3:8">
      <c r="C1542" s="38"/>
      <c r="E1542" s="2"/>
      <c r="F1542" s="2"/>
      <c r="G1542" s="2"/>
      <c r="H1542" s="2"/>
    </row>
    <row r="1543" spans="3:8">
      <c r="C1543" s="38"/>
      <c r="E1543" s="2"/>
      <c r="F1543" s="2"/>
      <c r="G1543" s="2"/>
      <c r="H1543" s="2"/>
    </row>
    <row r="1544" spans="3:8">
      <c r="C1544" s="38"/>
      <c r="E1544" s="2"/>
      <c r="F1544" s="2"/>
      <c r="G1544" s="2"/>
      <c r="H1544" s="2"/>
    </row>
    <row r="1545" spans="3:8">
      <c r="C1545" s="38"/>
      <c r="E1545" s="2"/>
      <c r="F1545" s="2"/>
      <c r="G1545" s="2"/>
      <c r="H1545" s="2"/>
    </row>
    <row r="1546" spans="3:8">
      <c r="C1546" s="38"/>
      <c r="E1546" s="2"/>
      <c r="F1546" s="2"/>
      <c r="G1546" s="2"/>
      <c r="H1546" s="2"/>
    </row>
    <row r="1547" spans="3:8">
      <c r="C1547" s="38"/>
      <c r="E1547" s="2"/>
      <c r="F1547" s="2"/>
      <c r="G1547" s="2"/>
      <c r="H1547" s="2"/>
    </row>
    <row r="1548" spans="3:8">
      <c r="C1548" s="38"/>
      <c r="E1548" s="2"/>
      <c r="F1548" s="2"/>
      <c r="G1548" s="2"/>
      <c r="H1548" s="2"/>
    </row>
    <row r="1549" spans="3:8">
      <c r="C1549" s="38"/>
      <c r="E1549" s="2"/>
      <c r="F1549" s="2"/>
      <c r="G1549" s="2"/>
      <c r="H1549" s="2"/>
    </row>
    <row r="1550" spans="3:8">
      <c r="C1550" s="38"/>
      <c r="E1550" s="2"/>
      <c r="F1550" s="2"/>
      <c r="G1550" s="2"/>
      <c r="H1550" s="2"/>
    </row>
    <row r="1551" spans="3:8">
      <c r="C1551" s="38"/>
      <c r="E1551" s="2"/>
      <c r="F1551" s="2"/>
      <c r="G1551" s="2"/>
      <c r="H1551" s="2"/>
    </row>
    <row r="1552" spans="3:8">
      <c r="C1552" s="38"/>
      <c r="E1552" s="2"/>
      <c r="F1552" s="2"/>
      <c r="G1552" s="2"/>
      <c r="H1552" s="2"/>
    </row>
    <row r="1553" spans="3:8">
      <c r="C1553" s="38"/>
      <c r="E1553" s="2"/>
      <c r="F1553" s="2"/>
      <c r="G1553" s="2"/>
      <c r="H1553" s="2"/>
    </row>
    <row r="1554" spans="3:8">
      <c r="C1554" s="38"/>
      <c r="E1554" s="2"/>
      <c r="F1554" s="2"/>
      <c r="G1554" s="2"/>
      <c r="H1554" s="2"/>
    </row>
    <row r="1555" spans="3:8">
      <c r="C1555" s="38"/>
      <c r="E1555" s="2"/>
      <c r="F1555" s="2"/>
      <c r="G1555" s="2"/>
      <c r="H1555" s="2"/>
    </row>
    <row r="1556" spans="3:8">
      <c r="C1556" s="38"/>
      <c r="E1556" s="2"/>
      <c r="F1556" s="2"/>
      <c r="G1556" s="2"/>
      <c r="H1556" s="2"/>
    </row>
    <row r="1557" spans="3:8">
      <c r="C1557" s="38"/>
      <c r="E1557" s="2"/>
      <c r="F1557" s="2"/>
      <c r="G1557" s="2"/>
      <c r="H1557" s="2"/>
    </row>
    <row r="1558" spans="3:8">
      <c r="C1558" s="38"/>
      <c r="E1558" s="2"/>
      <c r="F1558" s="2"/>
      <c r="G1558" s="2"/>
      <c r="H1558" s="2"/>
    </row>
    <row r="1559" spans="3:8">
      <c r="C1559" s="38"/>
      <c r="E1559" s="2"/>
      <c r="F1559" s="2"/>
      <c r="G1559" s="2"/>
      <c r="H1559" s="2"/>
    </row>
    <row r="1560" spans="3:8">
      <c r="C1560" s="38"/>
      <c r="E1560" s="2"/>
      <c r="F1560" s="2"/>
      <c r="G1560" s="2"/>
      <c r="H1560" s="2"/>
    </row>
    <row r="1561" spans="3:8">
      <c r="C1561" s="38"/>
      <c r="E1561" s="2"/>
      <c r="F1561" s="2"/>
      <c r="G1561" s="2"/>
      <c r="H1561" s="2"/>
    </row>
    <row r="1562" spans="3:8">
      <c r="C1562" s="38"/>
      <c r="E1562" s="2"/>
      <c r="F1562" s="2"/>
      <c r="G1562" s="2"/>
      <c r="H1562" s="2"/>
    </row>
    <row r="1563" spans="3:8">
      <c r="C1563" s="38"/>
      <c r="E1563" s="2"/>
      <c r="F1563" s="2"/>
      <c r="G1563" s="2"/>
      <c r="H1563" s="2"/>
    </row>
    <row r="1564" spans="3:8">
      <c r="C1564" s="38"/>
      <c r="E1564" s="2"/>
      <c r="F1564" s="2"/>
      <c r="G1564" s="2"/>
      <c r="H1564" s="2"/>
    </row>
    <row r="1565" spans="3:8">
      <c r="C1565" s="38"/>
      <c r="E1565" s="2"/>
      <c r="F1565" s="2"/>
      <c r="G1565" s="2"/>
      <c r="H1565" s="2"/>
    </row>
    <row r="1566" spans="3:8">
      <c r="C1566" s="38"/>
      <c r="E1566" s="2"/>
      <c r="F1566" s="2"/>
      <c r="G1566" s="2"/>
      <c r="H1566" s="2"/>
    </row>
    <row r="1567" spans="3:8">
      <c r="C1567" s="38"/>
      <c r="E1567" s="2"/>
      <c r="F1567" s="2"/>
      <c r="G1567" s="2"/>
      <c r="H1567" s="2"/>
    </row>
    <row r="1568" spans="3:8">
      <c r="C1568" s="38"/>
      <c r="E1568" s="2"/>
      <c r="F1568" s="2"/>
      <c r="G1568" s="2"/>
      <c r="H1568" s="2"/>
    </row>
    <row r="1569" spans="3:8">
      <c r="C1569" s="38"/>
      <c r="E1569" s="2"/>
      <c r="F1569" s="2"/>
      <c r="G1569" s="2"/>
      <c r="H1569" s="2"/>
    </row>
    <row r="1570" spans="3:8">
      <c r="C1570" s="38"/>
      <c r="E1570" s="2"/>
      <c r="F1570" s="2"/>
      <c r="G1570" s="2"/>
      <c r="H1570" s="2"/>
    </row>
    <row r="1571" spans="3:8">
      <c r="C1571" s="38"/>
      <c r="E1571" s="2"/>
      <c r="F1571" s="2"/>
      <c r="G1571" s="2"/>
      <c r="H1571" s="2"/>
    </row>
    <row r="1572" spans="3:8">
      <c r="C1572" s="38"/>
      <c r="E1572" s="2"/>
      <c r="F1572" s="2"/>
      <c r="G1572" s="2"/>
      <c r="H1572" s="2"/>
    </row>
    <row r="1573" spans="3:8">
      <c r="C1573" s="38"/>
      <c r="E1573" s="2"/>
      <c r="F1573" s="2"/>
      <c r="G1573" s="2"/>
      <c r="H1573" s="2"/>
    </row>
    <row r="1574" spans="3:8">
      <c r="C1574" s="38"/>
      <c r="E1574" s="2"/>
      <c r="F1574" s="2"/>
      <c r="G1574" s="2"/>
      <c r="H1574" s="2"/>
    </row>
    <row r="1575" spans="3:8">
      <c r="C1575" s="38"/>
      <c r="E1575" s="2"/>
      <c r="F1575" s="2"/>
      <c r="G1575" s="2"/>
      <c r="H1575" s="2"/>
    </row>
    <row r="1576" spans="3:8">
      <c r="C1576" s="38"/>
      <c r="E1576" s="2"/>
      <c r="F1576" s="2"/>
      <c r="G1576" s="2"/>
      <c r="H1576" s="2"/>
    </row>
    <row r="1577" spans="3:8">
      <c r="C1577" s="38"/>
      <c r="E1577" s="2"/>
      <c r="F1577" s="2"/>
      <c r="G1577" s="2"/>
      <c r="H1577" s="2"/>
    </row>
    <row r="1578" spans="3:8">
      <c r="C1578" s="38"/>
      <c r="E1578" s="2"/>
      <c r="F1578" s="2"/>
      <c r="G1578" s="2"/>
      <c r="H1578" s="2"/>
    </row>
    <row r="1579" spans="3:8">
      <c r="C1579" s="38"/>
      <c r="E1579" s="2"/>
      <c r="F1579" s="2"/>
      <c r="G1579" s="2"/>
      <c r="H1579" s="2"/>
    </row>
    <row r="1580" spans="3:8">
      <c r="C1580" s="38"/>
      <c r="E1580" s="2"/>
      <c r="F1580" s="2"/>
      <c r="G1580" s="2"/>
      <c r="H1580" s="2"/>
    </row>
    <row r="1581" spans="3:8">
      <c r="C1581" s="38"/>
      <c r="E1581" s="2"/>
      <c r="F1581" s="2"/>
      <c r="G1581" s="2"/>
      <c r="H1581" s="2"/>
    </row>
    <row r="1582" spans="3:8">
      <c r="C1582" s="38"/>
      <c r="E1582" s="2"/>
      <c r="F1582" s="2"/>
      <c r="G1582" s="2"/>
      <c r="H1582" s="2"/>
    </row>
    <row r="1583" spans="3:8">
      <c r="C1583" s="38"/>
      <c r="E1583" s="2"/>
      <c r="F1583" s="2"/>
      <c r="G1583" s="2"/>
      <c r="H1583" s="2"/>
    </row>
    <row r="1584" spans="3:8">
      <c r="C1584" s="38"/>
      <c r="E1584" s="2"/>
      <c r="F1584" s="2"/>
      <c r="G1584" s="2"/>
      <c r="H1584" s="2"/>
    </row>
    <row r="1585" spans="3:8">
      <c r="C1585" s="38"/>
      <c r="E1585" s="2"/>
      <c r="F1585" s="2"/>
      <c r="G1585" s="2"/>
      <c r="H1585" s="2"/>
    </row>
    <row r="1586" spans="3:8">
      <c r="C1586" s="38"/>
      <c r="E1586" s="2"/>
      <c r="F1586" s="2"/>
      <c r="G1586" s="2"/>
      <c r="H1586" s="2"/>
    </row>
    <row r="1587" spans="3:8">
      <c r="C1587" s="38"/>
      <c r="E1587" s="2"/>
      <c r="F1587" s="2"/>
      <c r="G1587" s="2"/>
      <c r="H1587" s="2"/>
    </row>
    <row r="1588" spans="3:8">
      <c r="C1588" s="38"/>
      <c r="E1588" s="2"/>
      <c r="F1588" s="2"/>
      <c r="G1588" s="2"/>
      <c r="H1588" s="2"/>
    </row>
    <row r="1589" spans="3:8">
      <c r="C1589" s="38"/>
      <c r="E1589" s="2"/>
      <c r="F1589" s="2"/>
      <c r="G1589" s="2"/>
      <c r="H1589" s="2"/>
    </row>
    <row r="1590" spans="3:8">
      <c r="C1590" s="38"/>
      <c r="E1590" s="2"/>
      <c r="F1590" s="2"/>
      <c r="G1590" s="2"/>
      <c r="H1590" s="2"/>
    </row>
    <row r="1591" spans="3:8">
      <c r="C1591" s="38"/>
      <c r="E1591" s="2"/>
      <c r="F1591" s="2"/>
      <c r="G1591" s="2"/>
      <c r="H1591" s="2"/>
    </row>
    <row r="1592" spans="3:8">
      <c r="C1592" s="38"/>
      <c r="E1592" s="2"/>
      <c r="F1592" s="2"/>
      <c r="G1592" s="2"/>
      <c r="H1592" s="2"/>
    </row>
    <row r="1593" spans="3:8">
      <c r="C1593" s="38"/>
      <c r="E1593" s="2"/>
      <c r="F1593" s="2"/>
      <c r="G1593" s="2"/>
      <c r="H1593" s="2"/>
    </row>
    <row r="1594" spans="3:8">
      <c r="C1594" s="38"/>
      <c r="E1594" s="2"/>
      <c r="F1594" s="2"/>
      <c r="G1594" s="2"/>
      <c r="H1594" s="2"/>
    </row>
    <row r="1595" spans="3:8">
      <c r="C1595" s="38"/>
      <c r="E1595" s="2"/>
      <c r="F1595" s="2"/>
      <c r="G1595" s="2"/>
      <c r="H1595" s="2"/>
    </row>
    <row r="1596" spans="3:8">
      <c r="C1596" s="38"/>
      <c r="E1596" s="2"/>
      <c r="F1596" s="2"/>
      <c r="G1596" s="2"/>
      <c r="H1596" s="2"/>
    </row>
    <row r="1597" spans="3:8">
      <c r="C1597" s="38"/>
      <c r="E1597" s="2"/>
      <c r="F1597" s="2"/>
      <c r="G1597" s="2"/>
      <c r="H1597" s="2"/>
    </row>
    <row r="1598" spans="3:8">
      <c r="C1598" s="38"/>
      <c r="E1598" s="2"/>
      <c r="F1598" s="2"/>
      <c r="G1598" s="2"/>
      <c r="H1598" s="2"/>
    </row>
    <row r="1599" spans="3:8">
      <c r="C1599" s="38"/>
      <c r="E1599" s="2"/>
      <c r="F1599" s="2"/>
      <c r="G1599" s="2"/>
      <c r="H1599" s="2"/>
    </row>
    <row r="1600" spans="3:8">
      <c r="C1600" s="38"/>
      <c r="E1600" s="2"/>
      <c r="F1600" s="2"/>
      <c r="G1600" s="2"/>
      <c r="H1600" s="2"/>
    </row>
    <row r="1601" spans="3:8">
      <c r="C1601" s="38"/>
      <c r="E1601" s="2"/>
      <c r="F1601" s="2"/>
      <c r="G1601" s="2"/>
      <c r="H1601" s="2"/>
    </row>
    <row r="1602" spans="3:8">
      <c r="C1602" s="38"/>
      <c r="E1602" s="2"/>
      <c r="F1602" s="2"/>
      <c r="G1602" s="2"/>
      <c r="H1602" s="2"/>
    </row>
    <row r="1603" spans="3:8">
      <c r="C1603" s="38"/>
      <c r="E1603" s="2"/>
      <c r="F1603" s="2"/>
      <c r="G1603" s="2"/>
      <c r="H1603" s="2"/>
    </row>
    <row r="1604" spans="3:8">
      <c r="C1604" s="38"/>
      <c r="E1604" s="2"/>
      <c r="F1604" s="2"/>
      <c r="G1604" s="2"/>
      <c r="H1604" s="2"/>
    </row>
    <row r="1605" spans="3:8">
      <c r="C1605" s="38"/>
      <c r="E1605" s="2"/>
      <c r="F1605" s="2"/>
      <c r="G1605" s="2"/>
      <c r="H1605" s="2"/>
    </row>
    <row r="1606" spans="3:8">
      <c r="C1606" s="38"/>
      <c r="E1606" s="2"/>
      <c r="F1606" s="2"/>
      <c r="G1606" s="2"/>
      <c r="H1606" s="2"/>
    </row>
    <row r="1607" spans="3:8">
      <c r="C1607" s="38"/>
      <c r="E1607" s="2"/>
      <c r="F1607" s="2"/>
      <c r="G1607" s="2"/>
      <c r="H1607" s="2"/>
    </row>
    <row r="1608" spans="3:8">
      <c r="C1608" s="38"/>
      <c r="E1608" s="2"/>
      <c r="F1608" s="2"/>
      <c r="G1608" s="2"/>
      <c r="H1608" s="2"/>
    </row>
    <row r="1609" spans="3:8">
      <c r="C1609" s="38"/>
      <c r="E1609" s="2"/>
      <c r="F1609" s="2"/>
      <c r="G1609" s="2"/>
      <c r="H1609" s="2"/>
    </row>
    <row r="1610" spans="3:8">
      <c r="C1610" s="38"/>
      <c r="E1610" s="2"/>
      <c r="F1610" s="2"/>
      <c r="G1610" s="2"/>
      <c r="H1610" s="2"/>
    </row>
    <row r="1611" spans="3:8">
      <c r="C1611" s="38"/>
      <c r="E1611" s="2"/>
      <c r="F1611" s="2"/>
      <c r="G1611" s="2"/>
      <c r="H1611" s="2"/>
    </row>
    <row r="1612" spans="3:8">
      <c r="C1612" s="38"/>
      <c r="E1612" s="2"/>
      <c r="F1612" s="2"/>
      <c r="G1612" s="2"/>
      <c r="H1612" s="2"/>
    </row>
    <row r="1613" spans="3:8">
      <c r="C1613" s="38"/>
      <c r="E1613" s="2"/>
      <c r="F1613" s="2"/>
      <c r="G1613" s="2"/>
      <c r="H1613" s="2"/>
    </row>
    <row r="1614" spans="3:8">
      <c r="C1614" s="38"/>
      <c r="E1614" s="2"/>
      <c r="F1614" s="2"/>
      <c r="G1614" s="2"/>
      <c r="H1614" s="2"/>
    </row>
    <row r="1615" spans="3:8">
      <c r="C1615" s="38"/>
      <c r="E1615" s="2"/>
      <c r="F1615" s="2"/>
      <c r="G1615" s="2"/>
      <c r="H1615" s="2"/>
    </row>
    <row r="1616" spans="3:8">
      <c r="C1616" s="38"/>
      <c r="E1616" s="2"/>
      <c r="F1616" s="2"/>
      <c r="G1616" s="2"/>
      <c r="H1616" s="2"/>
    </row>
    <row r="1617" spans="3:8">
      <c r="C1617" s="38"/>
      <c r="E1617" s="2"/>
      <c r="F1617" s="2"/>
      <c r="G1617" s="2"/>
      <c r="H1617" s="2"/>
    </row>
    <row r="1618" spans="3:8">
      <c r="C1618" s="38"/>
      <c r="E1618" s="2"/>
      <c r="F1618" s="2"/>
      <c r="G1618" s="2"/>
      <c r="H1618" s="2"/>
    </row>
    <row r="1619" spans="3:8">
      <c r="C1619" s="38"/>
      <c r="E1619" s="2"/>
      <c r="F1619" s="2"/>
      <c r="G1619" s="2"/>
      <c r="H1619" s="2"/>
    </row>
    <row r="1620" spans="3:8">
      <c r="C1620" s="38"/>
      <c r="E1620" s="2"/>
      <c r="F1620" s="2"/>
      <c r="G1620" s="2"/>
      <c r="H1620" s="2"/>
    </row>
    <row r="1621" spans="3:8">
      <c r="C1621" s="38"/>
      <c r="E1621" s="2"/>
      <c r="F1621" s="2"/>
      <c r="G1621" s="2"/>
      <c r="H1621" s="2"/>
    </row>
    <row r="1622" spans="3:8">
      <c r="C1622" s="38"/>
      <c r="E1622" s="2"/>
      <c r="F1622" s="2"/>
      <c r="G1622" s="2"/>
      <c r="H1622" s="2"/>
    </row>
    <row r="1623" spans="3:8">
      <c r="C1623" s="38"/>
      <c r="E1623" s="2"/>
      <c r="F1623" s="2"/>
      <c r="G1623" s="2"/>
      <c r="H1623" s="2"/>
    </row>
    <row r="1624" spans="3:8">
      <c r="C1624" s="38"/>
      <c r="E1624" s="2"/>
      <c r="F1624" s="2"/>
      <c r="G1624" s="2"/>
      <c r="H1624" s="2"/>
    </row>
    <row r="1625" spans="3:8">
      <c r="C1625" s="38"/>
      <c r="E1625" s="2"/>
      <c r="F1625" s="2"/>
      <c r="G1625" s="2"/>
      <c r="H1625" s="2"/>
    </row>
    <row r="1626" spans="3:8">
      <c r="C1626" s="38"/>
      <c r="E1626" s="2"/>
      <c r="F1626" s="2"/>
      <c r="G1626" s="2"/>
      <c r="H1626" s="2"/>
    </row>
    <row r="1627" spans="3:8">
      <c r="C1627" s="38"/>
      <c r="E1627" s="2"/>
      <c r="F1627" s="2"/>
      <c r="G1627" s="2"/>
      <c r="H1627" s="2"/>
    </row>
    <row r="1628" spans="3:8">
      <c r="C1628" s="38"/>
      <c r="E1628" s="2"/>
      <c r="F1628" s="2"/>
      <c r="G1628" s="2"/>
      <c r="H1628" s="2"/>
    </row>
    <row r="1629" spans="3:8">
      <c r="C1629" s="38"/>
      <c r="E1629" s="2"/>
      <c r="F1629" s="2"/>
      <c r="G1629" s="2"/>
      <c r="H1629" s="2"/>
    </row>
    <row r="1630" spans="3:8">
      <c r="C1630" s="38"/>
      <c r="E1630" s="2"/>
      <c r="F1630" s="2"/>
      <c r="G1630" s="2"/>
      <c r="H1630" s="2"/>
    </row>
    <row r="1631" spans="3:8">
      <c r="C1631" s="38"/>
      <c r="E1631" s="2"/>
      <c r="F1631" s="2"/>
      <c r="G1631" s="2"/>
      <c r="H1631" s="2"/>
    </row>
    <row r="1632" spans="3:8">
      <c r="C1632" s="38"/>
      <c r="E1632" s="2"/>
      <c r="F1632" s="2"/>
      <c r="G1632" s="2"/>
      <c r="H1632" s="2"/>
    </row>
    <row r="1633" spans="3:8">
      <c r="C1633" s="38"/>
      <c r="E1633" s="2"/>
      <c r="F1633" s="2"/>
      <c r="G1633" s="2"/>
      <c r="H1633" s="2"/>
    </row>
    <row r="1634" spans="3:8">
      <c r="C1634" s="38"/>
      <c r="E1634" s="2"/>
      <c r="F1634" s="2"/>
      <c r="G1634" s="2"/>
      <c r="H1634" s="2"/>
    </row>
    <row r="1635" spans="3:8">
      <c r="C1635" s="38"/>
      <c r="E1635" s="2"/>
      <c r="F1635" s="2"/>
      <c r="G1635" s="2"/>
      <c r="H1635" s="2"/>
    </row>
    <row r="1636" spans="3:8">
      <c r="C1636" s="38"/>
      <c r="E1636" s="2"/>
      <c r="F1636" s="2"/>
      <c r="G1636" s="2"/>
      <c r="H1636" s="2"/>
    </row>
    <row r="1637" spans="3:8">
      <c r="C1637" s="38"/>
      <c r="E1637" s="2"/>
      <c r="F1637" s="2"/>
      <c r="G1637" s="2"/>
      <c r="H1637" s="2"/>
    </row>
    <row r="1638" spans="3:8">
      <c r="C1638" s="38"/>
      <c r="E1638" s="2"/>
      <c r="F1638" s="2"/>
      <c r="G1638" s="2"/>
      <c r="H1638" s="2"/>
    </row>
    <row r="1639" spans="3:8">
      <c r="C1639" s="38"/>
      <c r="E1639" s="2"/>
      <c r="F1639" s="2"/>
      <c r="G1639" s="2"/>
      <c r="H1639" s="2"/>
    </row>
    <row r="1640" spans="3:8">
      <c r="C1640" s="38"/>
      <c r="E1640" s="2"/>
      <c r="F1640" s="2"/>
      <c r="G1640" s="2"/>
      <c r="H1640" s="2"/>
    </row>
    <row r="1641" spans="3:8">
      <c r="C1641" s="38"/>
      <c r="E1641" s="2"/>
      <c r="F1641" s="2"/>
      <c r="G1641" s="2"/>
      <c r="H1641" s="2"/>
    </row>
    <row r="1642" spans="3:8">
      <c r="C1642" s="38"/>
      <c r="E1642" s="2"/>
      <c r="F1642" s="2"/>
      <c r="G1642" s="2"/>
      <c r="H1642" s="2"/>
    </row>
    <row r="1643" spans="3:8">
      <c r="C1643" s="38"/>
      <c r="E1643" s="2"/>
      <c r="F1643" s="2"/>
      <c r="G1643" s="2"/>
      <c r="H1643" s="2"/>
    </row>
    <row r="1644" spans="3:8">
      <c r="C1644" s="38"/>
      <c r="E1644" s="2"/>
      <c r="F1644" s="2"/>
      <c r="G1644" s="2"/>
      <c r="H1644" s="2"/>
    </row>
    <row r="1645" spans="3:8">
      <c r="C1645" s="38"/>
      <c r="E1645" s="2"/>
      <c r="F1645" s="2"/>
      <c r="G1645" s="2"/>
      <c r="H1645" s="2"/>
    </row>
    <row r="1646" spans="3:8">
      <c r="C1646" s="38"/>
      <c r="E1646" s="2"/>
      <c r="F1646" s="2"/>
      <c r="G1646" s="2"/>
      <c r="H1646" s="2"/>
    </row>
    <row r="1647" spans="3:8">
      <c r="C1647" s="38"/>
      <c r="E1647" s="2"/>
      <c r="F1647" s="2"/>
      <c r="G1647" s="2"/>
      <c r="H1647" s="2"/>
    </row>
    <row r="1648" spans="3:8">
      <c r="C1648" s="38"/>
      <c r="E1648" s="2"/>
      <c r="F1648" s="2"/>
      <c r="G1648" s="2"/>
      <c r="H1648" s="2"/>
    </row>
    <row r="1649" spans="3:8">
      <c r="C1649" s="38"/>
      <c r="E1649" s="2"/>
      <c r="F1649" s="2"/>
      <c r="G1649" s="2"/>
      <c r="H1649" s="2"/>
    </row>
    <row r="1650" spans="3:8">
      <c r="C1650" s="38"/>
      <c r="E1650" s="2"/>
      <c r="F1650" s="2"/>
      <c r="G1650" s="2"/>
      <c r="H1650" s="2"/>
    </row>
    <row r="1651" spans="3:8">
      <c r="C1651" s="38"/>
      <c r="E1651" s="2"/>
      <c r="F1651" s="2"/>
      <c r="G1651" s="2"/>
      <c r="H1651" s="2"/>
    </row>
    <row r="1652" spans="3:8">
      <c r="C1652" s="38"/>
      <c r="E1652" s="2"/>
      <c r="F1652" s="2"/>
      <c r="G1652" s="2"/>
      <c r="H1652" s="2"/>
    </row>
    <row r="1653" spans="3:8">
      <c r="C1653" s="38"/>
      <c r="E1653" s="2"/>
      <c r="F1653" s="2"/>
      <c r="G1653" s="2"/>
      <c r="H1653" s="2"/>
    </row>
    <row r="1654" spans="3:8">
      <c r="C1654" s="38"/>
      <c r="E1654" s="2"/>
      <c r="F1654" s="2"/>
      <c r="G1654" s="2"/>
      <c r="H1654" s="2"/>
    </row>
    <row r="1655" spans="3:8">
      <c r="C1655" s="38"/>
      <c r="E1655" s="2"/>
      <c r="F1655" s="2"/>
      <c r="G1655" s="2"/>
      <c r="H1655" s="2"/>
    </row>
    <row r="1656" spans="3:8">
      <c r="C1656" s="38"/>
      <c r="E1656" s="2"/>
      <c r="F1656" s="2"/>
      <c r="G1656" s="2"/>
      <c r="H1656" s="2"/>
    </row>
    <row r="1657" spans="3:8">
      <c r="C1657" s="38"/>
      <c r="E1657" s="2"/>
      <c r="F1657" s="2"/>
      <c r="G1657" s="2"/>
      <c r="H1657" s="2"/>
    </row>
    <row r="1658" spans="3:8">
      <c r="C1658" s="38"/>
      <c r="E1658" s="2"/>
      <c r="F1658" s="2"/>
      <c r="G1658" s="2"/>
      <c r="H1658" s="2"/>
    </row>
    <row r="1659" spans="3:8">
      <c r="C1659" s="38"/>
      <c r="E1659" s="2"/>
      <c r="F1659" s="2"/>
      <c r="G1659" s="2"/>
      <c r="H1659" s="2"/>
    </row>
    <row r="1660" spans="3:8">
      <c r="C1660" s="38"/>
      <c r="E1660" s="2"/>
      <c r="F1660" s="2"/>
      <c r="G1660" s="2"/>
      <c r="H1660" s="2"/>
    </row>
    <row r="1661" spans="3:8">
      <c r="C1661" s="38"/>
      <c r="E1661" s="2"/>
      <c r="F1661" s="2"/>
      <c r="G1661" s="2"/>
      <c r="H1661" s="2"/>
    </row>
    <row r="1662" spans="3:8">
      <c r="C1662" s="38"/>
      <c r="E1662" s="2"/>
      <c r="F1662" s="2"/>
      <c r="G1662" s="2"/>
      <c r="H1662" s="2"/>
    </row>
    <row r="1663" spans="3:8">
      <c r="C1663" s="38"/>
      <c r="E1663" s="2"/>
      <c r="F1663" s="2"/>
      <c r="G1663" s="2"/>
      <c r="H1663" s="2"/>
    </row>
    <row r="1664" spans="3:8">
      <c r="C1664" s="38"/>
      <c r="E1664" s="2"/>
      <c r="F1664" s="2"/>
      <c r="G1664" s="2"/>
      <c r="H1664" s="2"/>
    </row>
    <row r="1665" spans="3:8">
      <c r="C1665" s="38"/>
      <c r="E1665" s="2"/>
      <c r="F1665" s="2"/>
      <c r="G1665" s="2"/>
      <c r="H1665" s="2"/>
    </row>
    <row r="1666" spans="3:8">
      <c r="C1666" s="38"/>
      <c r="E1666" s="2"/>
      <c r="F1666" s="2"/>
      <c r="G1666" s="2"/>
      <c r="H1666" s="2"/>
    </row>
    <row r="1667" spans="3:8">
      <c r="C1667" s="38"/>
      <c r="E1667" s="2"/>
      <c r="F1667" s="2"/>
      <c r="G1667" s="2"/>
      <c r="H1667" s="2"/>
    </row>
    <row r="1668" spans="3:8">
      <c r="C1668" s="38"/>
      <c r="E1668" s="2"/>
      <c r="F1668" s="2"/>
      <c r="G1668" s="2"/>
      <c r="H1668" s="2"/>
    </row>
    <row r="1669" spans="3:8">
      <c r="C1669" s="38"/>
      <c r="E1669" s="2"/>
      <c r="F1669" s="2"/>
      <c r="G1669" s="2"/>
      <c r="H1669" s="2"/>
    </row>
    <row r="1670" spans="3:8">
      <c r="C1670" s="38"/>
      <c r="E1670" s="2"/>
      <c r="F1670" s="2"/>
      <c r="G1670" s="2"/>
      <c r="H1670" s="2"/>
    </row>
    <row r="1671" spans="3:8">
      <c r="C1671" s="38"/>
      <c r="E1671" s="2"/>
      <c r="F1671" s="2"/>
      <c r="G1671" s="2"/>
      <c r="H1671" s="2"/>
    </row>
    <row r="1672" spans="3:8">
      <c r="C1672" s="38"/>
      <c r="E1672" s="2"/>
      <c r="F1672" s="2"/>
      <c r="G1672" s="2"/>
      <c r="H1672" s="2"/>
    </row>
    <row r="1673" spans="3:8">
      <c r="C1673" s="38"/>
      <c r="E1673" s="2"/>
      <c r="F1673" s="2"/>
      <c r="G1673" s="2"/>
      <c r="H1673" s="2"/>
    </row>
    <row r="1674" spans="3:8">
      <c r="C1674" s="38"/>
      <c r="E1674" s="2"/>
      <c r="F1674" s="2"/>
      <c r="G1674" s="2"/>
      <c r="H1674" s="2"/>
    </row>
    <row r="1675" spans="3:8">
      <c r="C1675" s="38"/>
      <c r="E1675" s="2"/>
      <c r="F1675" s="2"/>
      <c r="G1675" s="2"/>
      <c r="H1675" s="2"/>
    </row>
    <row r="1676" spans="3:8">
      <c r="C1676" s="38"/>
      <c r="E1676" s="2"/>
      <c r="F1676" s="2"/>
      <c r="G1676" s="2"/>
      <c r="H1676" s="2"/>
    </row>
    <row r="1677" spans="3:8">
      <c r="C1677" s="38"/>
      <c r="E1677" s="2"/>
      <c r="F1677" s="2"/>
      <c r="G1677" s="2"/>
      <c r="H1677" s="2"/>
    </row>
    <row r="1678" spans="3:8">
      <c r="C1678" s="38"/>
      <c r="E1678" s="2"/>
      <c r="F1678" s="2"/>
      <c r="G1678" s="2"/>
      <c r="H1678" s="2"/>
    </row>
    <row r="1679" spans="3:8">
      <c r="C1679" s="38"/>
      <c r="E1679" s="2"/>
      <c r="F1679" s="2"/>
      <c r="G1679" s="2"/>
      <c r="H1679" s="2"/>
    </row>
    <row r="1680" spans="3:8">
      <c r="C1680" s="38"/>
      <c r="E1680" s="2"/>
      <c r="F1680" s="2"/>
      <c r="G1680" s="2"/>
      <c r="H1680" s="2"/>
    </row>
    <row r="1681" spans="3:8">
      <c r="C1681" s="38"/>
      <c r="E1681" s="2"/>
      <c r="F1681" s="2"/>
      <c r="G1681" s="2"/>
      <c r="H1681" s="2"/>
    </row>
    <row r="1682" spans="3:8">
      <c r="C1682" s="38"/>
      <c r="E1682" s="2"/>
      <c r="F1682" s="2"/>
      <c r="G1682" s="2"/>
      <c r="H1682" s="2"/>
    </row>
    <row r="1683" spans="3:8">
      <c r="C1683" s="38"/>
      <c r="E1683" s="2"/>
      <c r="F1683" s="2"/>
      <c r="G1683" s="2"/>
      <c r="H1683" s="2"/>
    </row>
    <row r="1684" spans="3:8">
      <c r="C1684" s="38"/>
      <c r="E1684" s="2"/>
      <c r="F1684" s="2"/>
      <c r="G1684" s="2"/>
      <c r="H1684" s="2"/>
    </row>
    <row r="1685" spans="3:8">
      <c r="C1685" s="38"/>
      <c r="E1685" s="2"/>
      <c r="F1685" s="2"/>
      <c r="G1685" s="2"/>
      <c r="H1685" s="2"/>
    </row>
    <row r="1686" spans="3:8">
      <c r="C1686" s="38"/>
      <c r="E1686" s="2"/>
      <c r="F1686" s="2"/>
      <c r="G1686" s="2"/>
      <c r="H1686" s="2"/>
    </row>
    <row r="1687" spans="3:8">
      <c r="C1687" s="38"/>
      <c r="E1687" s="2"/>
      <c r="F1687" s="2"/>
      <c r="G1687" s="2"/>
      <c r="H1687" s="2"/>
    </row>
    <row r="1688" spans="3:8">
      <c r="C1688" s="38"/>
      <c r="E1688" s="2"/>
      <c r="F1688" s="2"/>
      <c r="G1688" s="2"/>
      <c r="H1688" s="2"/>
    </row>
    <row r="1689" spans="3:8">
      <c r="C1689" s="38"/>
      <c r="E1689" s="2"/>
      <c r="F1689" s="2"/>
      <c r="G1689" s="2"/>
      <c r="H1689" s="2"/>
    </row>
    <row r="1690" spans="3:8">
      <c r="C1690" s="38"/>
      <c r="E1690" s="2"/>
      <c r="F1690" s="2"/>
      <c r="G1690" s="2"/>
      <c r="H1690" s="2"/>
    </row>
    <row r="1691" spans="3:8">
      <c r="C1691" s="38"/>
      <c r="E1691" s="2"/>
      <c r="F1691" s="2"/>
      <c r="G1691" s="2"/>
      <c r="H1691" s="2"/>
    </row>
    <row r="1692" spans="3:8">
      <c r="C1692" s="38"/>
      <c r="E1692" s="2"/>
      <c r="F1692" s="2"/>
      <c r="G1692" s="2"/>
      <c r="H1692" s="2"/>
    </row>
    <row r="1693" spans="3:8">
      <c r="C1693" s="38"/>
      <c r="E1693" s="2"/>
      <c r="F1693" s="2"/>
      <c r="G1693" s="2"/>
      <c r="H1693" s="2"/>
    </row>
    <row r="1694" spans="3:8">
      <c r="C1694" s="38"/>
      <c r="E1694" s="2"/>
      <c r="F1694" s="2"/>
      <c r="G1694" s="2"/>
      <c r="H1694" s="2"/>
    </row>
    <row r="1695" spans="3:8">
      <c r="C1695" s="38"/>
      <c r="E1695" s="2"/>
      <c r="F1695" s="2"/>
      <c r="G1695" s="2"/>
      <c r="H1695" s="2"/>
    </row>
    <row r="1696" spans="3:8">
      <c r="C1696" s="38"/>
      <c r="E1696" s="2"/>
      <c r="F1696" s="2"/>
      <c r="G1696" s="2"/>
      <c r="H1696" s="2"/>
    </row>
    <row r="1697" spans="3:8">
      <c r="C1697" s="38"/>
      <c r="E1697" s="2"/>
      <c r="F1697" s="2"/>
      <c r="G1697" s="2"/>
      <c r="H1697" s="2"/>
    </row>
    <row r="1698" spans="3:8">
      <c r="C1698" s="38"/>
      <c r="E1698" s="2"/>
      <c r="F1698" s="2"/>
      <c r="G1698" s="2"/>
      <c r="H1698" s="2"/>
    </row>
    <row r="1699" spans="3:8">
      <c r="C1699" s="38"/>
      <c r="E1699" s="2"/>
      <c r="F1699" s="2"/>
      <c r="G1699" s="2"/>
      <c r="H1699" s="2"/>
    </row>
    <row r="1700" spans="3:8">
      <c r="C1700" s="38"/>
      <c r="E1700" s="2"/>
      <c r="F1700" s="2"/>
      <c r="G1700" s="2"/>
      <c r="H1700" s="2"/>
    </row>
    <row r="1701" spans="3:8">
      <c r="C1701" s="38"/>
      <c r="E1701" s="2"/>
      <c r="F1701" s="2"/>
      <c r="G1701" s="2"/>
      <c r="H1701" s="2"/>
    </row>
    <row r="1702" spans="3:8">
      <c r="C1702" s="38"/>
      <c r="E1702" s="2"/>
      <c r="F1702" s="2"/>
      <c r="G1702" s="2"/>
      <c r="H1702" s="2"/>
    </row>
    <row r="1703" spans="3:8">
      <c r="C1703" s="38"/>
      <c r="E1703" s="2"/>
      <c r="F1703" s="2"/>
      <c r="G1703" s="2"/>
      <c r="H1703" s="2"/>
    </row>
    <row r="1704" spans="3:8">
      <c r="C1704" s="38"/>
      <c r="E1704" s="2"/>
      <c r="F1704" s="2"/>
      <c r="G1704" s="2"/>
      <c r="H1704" s="2"/>
    </row>
    <row r="1705" spans="3:8">
      <c r="C1705" s="38"/>
      <c r="E1705" s="2"/>
      <c r="F1705" s="2"/>
      <c r="G1705" s="2"/>
      <c r="H1705" s="2"/>
    </row>
    <row r="1706" spans="3:8">
      <c r="C1706" s="38"/>
      <c r="E1706" s="2"/>
      <c r="F1706" s="2"/>
      <c r="G1706" s="2"/>
      <c r="H1706" s="2"/>
    </row>
    <row r="1707" spans="3:8">
      <c r="C1707" s="38"/>
      <c r="E1707" s="2"/>
      <c r="F1707" s="2"/>
      <c r="G1707" s="2"/>
      <c r="H1707" s="2"/>
    </row>
    <row r="1708" spans="3:8">
      <c r="C1708" s="38"/>
      <c r="E1708" s="2"/>
      <c r="F1708" s="2"/>
      <c r="G1708" s="2"/>
      <c r="H1708" s="2"/>
    </row>
    <row r="1709" spans="3:8">
      <c r="C1709" s="38"/>
      <c r="E1709" s="2"/>
      <c r="F1709" s="2"/>
      <c r="G1709" s="2"/>
      <c r="H1709" s="2"/>
    </row>
    <row r="1710" spans="3:8">
      <c r="C1710" s="38"/>
      <c r="E1710" s="2"/>
      <c r="F1710" s="2"/>
      <c r="G1710" s="2"/>
      <c r="H1710" s="2"/>
    </row>
    <row r="1711" spans="3:8">
      <c r="C1711" s="38"/>
      <c r="E1711" s="2"/>
      <c r="F1711" s="2"/>
      <c r="G1711" s="2"/>
      <c r="H1711" s="2"/>
    </row>
    <row r="1712" spans="3:8">
      <c r="C1712" s="38"/>
      <c r="E1712" s="2"/>
      <c r="F1712" s="2"/>
      <c r="G1712" s="2"/>
      <c r="H1712" s="2"/>
    </row>
    <row r="1713" spans="3:8">
      <c r="C1713" s="38"/>
      <c r="E1713" s="2"/>
      <c r="F1713" s="2"/>
      <c r="G1713" s="2"/>
      <c r="H1713" s="2"/>
    </row>
    <row r="1714" spans="3:8">
      <c r="C1714" s="38"/>
      <c r="E1714" s="2"/>
      <c r="F1714" s="2"/>
      <c r="G1714" s="2"/>
      <c r="H1714" s="2"/>
    </row>
    <row r="1715" spans="3:8">
      <c r="C1715" s="38"/>
      <c r="E1715" s="2"/>
      <c r="F1715" s="2"/>
      <c r="G1715" s="2"/>
      <c r="H1715" s="2"/>
    </row>
    <row r="1716" spans="3:8">
      <c r="C1716" s="38"/>
      <c r="E1716" s="2"/>
      <c r="F1716" s="2"/>
      <c r="G1716" s="2"/>
      <c r="H1716" s="2"/>
    </row>
    <row r="1717" spans="3:8">
      <c r="C1717" s="38"/>
      <c r="E1717" s="2"/>
      <c r="F1717" s="2"/>
      <c r="G1717" s="2"/>
      <c r="H1717" s="2"/>
    </row>
    <row r="1718" spans="3:8">
      <c r="C1718" s="38"/>
      <c r="E1718" s="2"/>
      <c r="F1718" s="2"/>
      <c r="G1718" s="2"/>
      <c r="H1718" s="2"/>
    </row>
    <row r="1719" spans="3:8">
      <c r="C1719" s="38"/>
      <c r="E1719" s="2"/>
      <c r="F1719" s="2"/>
      <c r="G1719" s="2"/>
      <c r="H1719" s="2"/>
    </row>
    <row r="1720" spans="3:8">
      <c r="C1720" s="38"/>
      <c r="E1720" s="2"/>
      <c r="F1720" s="2"/>
      <c r="G1720" s="2"/>
      <c r="H1720" s="2"/>
    </row>
    <row r="1721" spans="3:8">
      <c r="C1721" s="38"/>
      <c r="E1721" s="2"/>
      <c r="F1721" s="2"/>
      <c r="G1721" s="2"/>
      <c r="H1721" s="2"/>
    </row>
    <row r="1722" spans="3:8">
      <c r="C1722" s="38"/>
      <c r="E1722" s="2"/>
      <c r="F1722" s="2"/>
      <c r="G1722" s="2"/>
      <c r="H1722" s="2"/>
    </row>
    <row r="1723" spans="3:8">
      <c r="C1723" s="38"/>
      <c r="E1723" s="2"/>
      <c r="F1723" s="2"/>
      <c r="G1723" s="2"/>
      <c r="H1723" s="2"/>
    </row>
    <row r="1724" spans="3:8">
      <c r="C1724" s="38"/>
      <c r="E1724" s="2"/>
      <c r="F1724" s="2"/>
      <c r="G1724" s="2"/>
      <c r="H1724" s="2"/>
    </row>
    <row r="1725" spans="3:8">
      <c r="C1725" s="38"/>
      <c r="E1725" s="2"/>
      <c r="F1725" s="2"/>
      <c r="G1725" s="2"/>
      <c r="H1725" s="2"/>
    </row>
    <row r="1726" spans="3:8">
      <c r="C1726" s="38"/>
      <c r="E1726" s="2"/>
      <c r="F1726" s="2"/>
      <c r="G1726" s="2"/>
      <c r="H1726" s="2"/>
    </row>
    <row r="1727" spans="3:8">
      <c r="C1727" s="38"/>
      <c r="E1727" s="2"/>
      <c r="F1727" s="2"/>
      <c r="G1727" s="2"/>
      <c r="H1727" s="2"/>
    </row>
    <row r="1728" spans="3:8">
      <c r="C1728" s="38"/>
      <c r="E1728" s="2"/>
      <c r="F1728" s="2"/>
      <c r="G1728" s="2"/>
      <c r="H1728" s="2"/>
    </row>
    <row r="1729" spans="3:8">
      <c r="C1729" s="38"/>
      <c r="E1729" s="2"/>
      <c r="F1729" s="2"/>
      <c r="G1729" s="2"/>
      <c r="H1729" s="2"/>
    </row>
    <row r="1730" spans="3:8">
      <c r="C1730" s="38"/>
      <c r="E1730" s="2"/>
      <c r="F1730" s="2"/>
      <c r="G1730" s="2"/>
      <c r="H1730" s="2"/>
    </row>
    <row r="1731" spans="3:8">
      <c r="C1731" s="38"/>
      <c r="E1731" s="2"/>
      <c r="F1731" s="2"/>
      <c r="G1731" s="2"/>
      <c r="H1731" s="2"/>
    </row>
    <row r="1732" spans="3:8">
      <c r="C1732" s="38"/>
      <c r="E1732" s="2"/>
      <c r="F1732" s="2"/>
      <c r="G1732" s="2"/>
      <c r="H1732" s="2"/>
    </row>
    <row r="1733" spans="3:8">
      <c r="C1733" s="38"/>
      <c r="E1733" s="2"/>
      <c r="F1733" s="2"/>
      <c r="G1733" s="2"/>
      <c r="H1733" s="2"/>
    </row>
    <row r="1734" spans="3:8">
      <c r="C1734" s="38"/>
      <c r="E1734" s="2"/>
      <c r="F1734" s="2"/>
      <c r="G1734" s="2"/>
      <c r="H1734" s="2"/>
    </row>
    <row r="1735" spans="3:8">
      <c r="C1735" s="38"/>
      <c r="E1735" s="2"/>
      <c r="F1735" s="2"/>
      <c r="G1735" s="2"/>
      <c r="H1735" s="2"/>
    </row>
    <row r="1736" spans="3:8">
      <c r="C1736" s="38"/>
      <c r="E1736" s="2"/>
      <c r="F1736" s="2"/>
      <c r="G1736" s="2"/>
      <c r="H1736" s="2"/>
    </row>
    <row r="1737" spans="3:8">
      <c r="C1737" s="38"/>
      <c r="E1737" s="2"/>
      <c r="F1737" s="2"/>
      <c r="G1737" s="2"/>
      <c r="H1737" s="2"/>
    </row>
    <row r="1738" spans="3:8">
      <c r="C1738" s="38"/>
      <c r="E1738" s="2"/>
      <c r="F1738" s="2"/>
      <c r="G1738" s="2"/>
      <c r="H1738" s="2"/>
    </row>
    <row r="1739" spans="3:8">
      <c r="C1739" s="38"/>
      <c r="E1739" s="2"/>
      <c r="F1739" s="2"/>
      <c r="G1739" s="2"/>
      <c r="H1739" s="2"/>
    </row>
    <row r="1740" spans="3:8">
      <c r="C1740" s="38"/>
      <c r="E1740" s="2"/>
      <c r="F1740" s="2"/>
      <c r="G1740" s="2"/>
      <c r="H1740" s="2"/>
    </row>
    <row r="1741" spans="3:8">
      <c r="C1741" s="38"/>
      <c r="E1741" s="2"/>
      <c r="F1741" s="2"/>
      <c r="G1741" s="2"/>
      <c r="H1741" s="2"/>
    </row>
    <row r="1742" spans="3:8">
      <c r="C1742" s="38"/>
      <c r="E1742" s="2"/>
      <c r="F1742" s="2"/>
      <c r="G1742" s="2"/>
      <c r="H1742" s="2"/>
    </row>
    <row r="1743" spans="3:8">
      <c r="C1743" s="38"/>
      <c r="E1743" s="2"/>
      <c r="F1743" s="2"/>
      <c r="G1743" s="2"/>
      <c r="H1743" s="2"/>
    </row>
    <row r="1744" spans="3:8">
      <c r="C1744" s="38"/>
      <c r="E1744" s="2"/>
      <c r="F1744" s="2"/>
      <c r="G1744" s="2"/>
      <c r="H1744" s="2"/>
    </row>
    <row r="1745" spans="3:8">
      <c r="C1745" s="38"/>
      <c r="E1745" s="2"/>
      <c r="F1745" s="2"/>
      <c r="G1745" s="2"/>
      <c r="H1745" s="2"/>
    </row>
    <row r="1746" spans="3:8">
      <c r="C1746" s="38"/>
      <c r="E1746" s="2"/>
      <c r="F1746" s="2"/>
      <c r="G1746" s="2"/>
      <c r="H1746" s="2"/>
    </row>
    <row r="1747" spans="3:8">
      <c r="C1747" s="38"/>
      <c r="E1747" s="2"/>
      <c r="F1747" s="2"/>
      <c r="G1747" s="2"/>
      <c r="H1747" s="2"/>
    </row>
    <row r="1748" spans="3:8">
      <c r="C1748" s="38"/>
      <c r="E1748" s="2"/>
      <c r="F1748" s="2"/>
      <c r="G1748" s="2"/>
      <c r="H1748" s="2"/>
    </row>
    <row r="1749" spans="3:8">
      <c r="C1749" s="38"/>
      <c r="E1749" s="2"/>
      <c r="F1749" s="2"/>
      <c r="G1749" s="2"/>
      <c r="H1749" s="2"/>
    </row>
    <row r="1750" spans="3:8">
      <c r="C1750" s="38"/>
      <c r="E1750" s="2"/>
      <c r="F1750" s="2"/>
      <c r="G1750" s="2"/>
      <c r="H1750" s="2"/>
    </row>
    <row r="1751" spans="3:8">
      <c r="C1751" s="38"/>
      <c r="E1751" s="2"/>
      <c r="F1751" s="2"/>
      <c r="G1751" s="2"/>
      <c r="H1751" s="2"/>
    </row>
    <row r="1752" spans="3:8">
      <c r="C1752" s="38"/>
      <c r="E1752" s="2"/>
      <c r="F1752" s="2"/>
      <c r="G1752" s="2"/>
      <c r="H1752" s="2"/>
    </row>
    <row r="1753" spans="3:8">
      <c r="C1753" s="38"/>
      <c r="E1753" s="2"/>
      <c r="F1753" s="2"/>
      <c r="G1753" s="2"/>
      <c r="H1753" s="2"/>
    </row>
    <row r="1754" spans="3:8">
      <c r="C1754" s="38"/>
      <c r="E1754" s="2"/>
      <c r="F1754" s="2"/>
      <c r="G1754" s="2"/>
      <c r="H1754" s="2"/>
    </row>
    <row r="1755" spans="3:8">
      <c r="C1755" s="38"/>
      <c r="E1755" s="2"/>
      <c r="F1755" s="2"/>
      <c r="G1755" s="2"/>
      <c r="H1755" s="2"/>
    </row>
    <row r="1756" spans="3:8">
      <c r="C1756" s="38"/>
      <c r="E1756" s="2"/>
      <c r="F1756" s="2"/>
      <c r="G1756" s="2"/>
      <c r="H1756" s="2"/>
    </row>
    <row r="1757" spans="3:8">
      <c r="C1757" s="38"/>
      <c r="E1757" s="2"/>
      <c r="F1757" s="2"/>
      <c r="G1757" s="2"/>
      <c r="H1757" s="2"/>
    </row>
    <row r="1758" spans="3:8">
      <c r="C1758" s="38"/>
      <c r="E1758" s="2"/>
      <c r="F1758" s="2"/>
      <c r="G1758" s="2"/>
      <c r="H1758" s="2"/>
    </row>
    <row r="1759" spans="3:8">
      <c r="C1759" s="38"/>
      <c r="E1759" s="2"/>
      <c r="F1759" s="2"/>
      <c r="G1759" s="2"/>
      <c r="H1759" s="2"/>
    </row>
    <row r="1760" spans="3:8">
      <c r="C1760" s="38"/>
      <c r="E1760" s="2"/>
      <c r="F1760" s="2"/>
      <c r="G1760" s="2"/>
      <c r="H1760" s="2"/>
    </row>
    <row r="1761" spans="3:8">
      <c r="C1761" s="38"/>
      <c r="E1761" s="2"/>
      <c r="F1761" s="2"/>
      <c r="G1761" s="2"/>
      <c r="H1761" s="2"/>
    </row>
    <row r="1762" spans="3:8">
      <c r="C1762" s="38"/>
      <c r="E1762" s="2"/>
      <c r="F1762" s="2"/>
      <c r="G1762" s="2"/>
      <c r="H1762" s="2"/>
    </row>
    <row r="1763" spans="3:8">
      <c r="C1763" s="38"/>
      <c r="E1763" s="2"/>
      <c r="F1763" s="2"/>
      <c r="G1763" s="2"/>
      <c r="H1763" s="2"/>
    </row>
    <row r="1764" spans="3:8">
      <c r="C1764" s="38"/>
      <c r="E1764" s="2"/>
      <c r="F1764" s="2"/>
      <c r="G1764" s="2"/>
      <c r="H1764" s="2"/>
    </row>
    <row r="1765" spans="3:8">
      <c r="C1765" s="38"/>
      <c r="E1765" s="2"/>
      <c r="F1765" s="2"/>
      <c r="G1765" s="2"/>
      <c r="H1765" s="2"/>
    </row>
    <row r="1766" spans="3:8">
      <c r="C1766" s="38"/>
      <c r="E1766" s="2"/>
      <c r="F1766" s="2"/>
      <c r="G1766" s="2"/>
      <c r="H1766" s="2"/>
    </row>
    <row r="1767" spans="3:8">
      <c r="C1767" s="38"/>
      <c r="E1767" s="2"/>
      <c r="F1767" s="2"/>
      <c r="G1767" s="2"/>
      <c r="H1767" s="2"/>
    </row>
    <row r="1768" spans="3:8">
      <c r="C1768" s="38"/>
      <c r="E1768" s="2"/>
      <c r="F1768" s="2"/>
      <c r="G1768" s="2"/>
      <c r="H1768" s="2"/>
    </row>
    <row r="1769" spans="3:8">
      <c r="C1769" s="38"/>
      <c r="E1769" s="2"/>
      <c r="F1769" s="2"/>
      <c r="G1769" s="2"/>
      <c r="H1769" s="2"/>
    </row>
    <row r="1770" spans="3:8">
      <c r="C1770" s="38"/>
      <c r="E1770" s="2"/>
      <c r="F1770" s="2"/>
      <c r="G1770" s="2"/>
      <c r="H1770" s="2"/>
    </row>
    <row r="1771" spans="3:8">
      <c r="C1771" s="38"/>
      <c r="E1771" s="2"/>
      <c r="F1771" s="2"/>
      <c r="G1771" s="2"/>
      <c r="H1771" s="2"/>
    </row>
    <row r="1772" spans="3:8">
      <c r="C1772" s="38"/>
      <c r="E1772" s="2"/>
      <c r="F1772" s="2"/>
      <c r="G1772" s="2"/>
      <c r="H1772" s="2"/>
    </row>
    <row r="1773" spans="3:8">
      <c r="C1773" s="38"/>
      <c r="E1773" s="2"/>
      <c r="F1773" s="2"/>
      <c r="G1773" s="2"/>
      <c r="H1773" s="2"/>
    </row>
    <row r="1774" spans="3:8">
      <c r="C1774" s="38"/>
      <c r="E1774" s="2"/>
      <c r="F1774" s="2"/>
      <c r="G1774" s="2"/>
      <c r="H1774" s="2"/>
    </row>
    <row r="1775" spans="3:8">
      <c r="C1775" s="38"/>
      <c r="E1775" s="2"/>
      <c r="F1775" s="2"/>
      <c r="G1775" s="2"/>
      <c r="H1775" s="2"/>
    </row>
    <row r="1776" spans="3:8">
      <c r="C1776" s="38"/>
      <c r="E1776" s="2"/>
      <c r="F1776" s="2"/>
      <c r="G1776" s="2"/>
      <c r="H1776" s="2"/>
    </row>
    <row r="1777" spans="3:8">
      <c r="C1777" s="38"/>
      <c r="E1777" s="2"/>
      <c r="F1777" s="2"/>
      <c r="G1777" s="2"/>
      <c r="H1777" s="2"/>
    </row>
    <row r="1778" spans="3:8">
      <c r="C1778" s="38"/>
      <c r="E1778" s="2"/>
      <c r="F1778" s="2"/>
      <c r="G1778" s="2"/>
      <c r="H1778" s="2"/>
    </row>
    <row r="1779" spans="3:8">
      <c r="C1779" s="38"/>
      <c r="E1779" s="2"/>
      <c r="F1779" s="2"/>
      <c r="G1779" s="2"/>
      <c r="H1779" s="2"/>
    </row>
    <row r="1780" spans="3:8">
      <c r="C1780" s="38"/>
      <c r="E1780" s="2"/>
      <c r="F1780" s="2"/>
      <c r="G1780" s="2"/>
      <c r="H1780" s="2"/>
    </row>
    <row r="1781" spans="3:8">
      <c r="C1781" s="38"/>
      <c r="E1781" s="2"/>
      <c r="F1781" s="2"/>
      <c r="G1781" s="2"/>
      <c r="H1781" s="2"/>
    </row>
    <row r="1782" spans="3:8">
      <c r="C1782" s="38"/>
      <c r="E1782" s="2"/>
      <c r="F1782" s="2"/>
      <c r="G1782" s="2"/>
      <c r="H1782" s="2"/>
    </row>
    <row r="1783" spans="3:8">
      <c r="C1783" s="38"/>
      <c r="E1783" s="2"/>
      <c r="F1783" s="2"/>
      <c r="G1783" s="2"/>
      <c r="H1783" s="2"/>
    </row>
    <row r="1784" spans="3:8">
      <c r="C1784" s="38"/>
      <c r="E1784" s="2"/>
      <c r="F1784" s="2"/>
      <c r="G1784" s="2"/>
      <c r="H1784" s="2"/>
    </row>
    <row r="1785" spans="3:8">
      <c r="C1785" s="38"/>
      <c r="E1785" s="2"/>
      <c r="F1785" s="2"/>
      <c r="G1785" s="2"/>
      <c r="H1785" s="2"/>
    </row>
    <row r="1786" spans="3:8">
      <c r="C1786" s="38"/>
      <c r="E1786" s="2"/>
      <c r="F1786" s="2"/>
      <c r="G1786" s="2"/>
      <c r="H1786" s="2"/>
    </row>
    <row r="1787" spans="3:8">
      <c r="C1787" s="38"/>
      <c r="E1787" s="2"/>
      <c r="F1787" s="2"/>
      <c r="G1787" s="2"/>
      <c r="H1787" s="2"/>
    </row>
    <row r="1788" spans="3:8">
      <c r="C1788" s="38"/>
      <c r="E1788" s="2"/>
      <c r="F1788" s="2"/>
      <c r="G1788" s="2"/>
      <c r="H1788" s="2"/>
    </row>
    <row r="1789" spans="3:8">
      <c r="C1789" s="38"/>
      <c r="E1789" s="2"/>
      <c r="F1789" s="2"/>
      <c r="G1789" s="2"/>
      <c r="H1789" s="2"/>
    </row>
    <row r="1790" spans="3:8">
      <c r="C1790" s="38"/>
      <c r="E1790" s="2"/>
      <c r="F1790" s="2"/>
      <c r="G1790" s="2"/>
      <c r="H1790" s="2"/>
    </row>
    <row r="1791" spans="3:8">
      <c r="C1791" s="38"/>
      <c r="E1791" s="2"/>
      <c r="F1791" s="2"/>
      <c r="G1791" s="2"/>
      <c r="H1791" s="2"/>
    </row>
    <row r="1792" spans="3:8">
      <c r="C1792" s="38"/>
      <c r="E1792" s="2"/>
      <c r="F1792" s="2"/>
      <c r="G1792" s="2"/>
      <c r="H1792" s="2"/>
    </row>
    <row r="1793" spans="3:8">
      <c r="C1793" s="38"/>
      <c r="E1793" s="2"/>
      <c r="F1793" s="2"/>
      <c r="G1793" s="2"/>
      <c r="H1793" s="2"/>
    </row>
    <row r="1794" spans="3:8">
      <c r="C1794" s="38"/>
      <c r="E1794" s="2"/>
      <c r="F1794" s="2"/>
      <c r="G1794" s="2"/>
      <c r="H1794" s="2"/>
    </row>
    <row r="1795" spans="3:8">
      <c r="C1795" s="38"/>
      <c r="E1795" s="2"/>
      <c r="F1795" s="2"/>
      <c r="G1795" s="2"/>
      <c r="H1795" s="2"/>
    </row>
    <row r="1796" spans="3:8">
      <c r="C1796" s="38"/>
      <c r="E1796" s="2"/>
      <c r="F1796" s="2"/>
      <c r="G1796" s="2"/>
      <c r="H1796" s="2"/>
    </row>
    <row r="1797" spans="3:8">
      <c r="C1797" s="38"/>
      <c r="E1797" s="2"/>
      <c r="F1797" s="2"/>
      <c r="G1797" s="2"/>
      <c r="H1797" s="2"/>
    </row>
    <row r="1798" spans="3:8">
      <c r="C1798" s="38"/>
      <c r="E1798" s="2"/>
      <c r="F1798" s="2"/>
      <c r="G1798" s="2"/>
      <c r="H1798" s="2"/>
    </row>
    <row r="1799" spans="3:8">
      <c r="C1799" s="38"/>
      <c r="E1799" s="2"/>
      <c r="F1799" s="2"/>
      <c r="G1799" s="2"/>
      <c r="H1799" s="2"/>
    </row>
    <row r="1800" spans="3:8">
      <c r="C1800" s="38"/>
      <c r="E1800" s="2"/>
      <c r="F1800" s="2"/>
      <c r="G1800" s="2"/>
      <c r="H1800" s="2"/>
    </row>
    <row r="1801" spans="3:8">
      <c r="C1801" s="38"/>
      <c r="E1801" s="2"/>
      <c r="F1801" s="2"/>
      <c r="G1801" s="2"/>
      <c r="H1801" s="2"/>
    </row>
    <row r="1802" spans="3:8">
      <c r="C1802" s="38"/>
      <c r="E1802" s="2"/>
      <c r="F1802" s="2"/>
      <c r="G1802" s="2"/>
      <c r="H1802" s="2"/>
    </row>
    <row r="1803" spans="3:8">
      <c r="C1803" s="38"/>
      <c r="E1803" s="2"/>
      <c r="F1803" s="2"/>
      <c r="G1803" s="2"/>
      <c r="H1803" s="2"/>
    </row>
    <row r="1804" spans="3:8">
      <c r="C1804" s="38"/>
      <c r="E1804" s="2"/>
      <c r="F1804" s="2"/>
      <c r="G1804" s="2"/>
      <c r="H1804" s="2"/>
    </row>
    <row r="1805" spans="3:8">
      <c r="C1805" s="38"/>
      <c r="E1805" s="2"/>
      <c r="F1805" s="2"/>
      <c r="G1805" s="2"/>
      <c r="H1805" s="2"/>
    </row>
    <row r="1806" spans="3:8">
      <c r="C1806" s="38"/>
      <c r="E1806" s="2"/>
      <c r="F1806" s="2"/>
      <c r="G1806" s="2"/>
      <c r="H1806" s="2"/>
    </row>
    <row r="1807" spans="3:8">
      <c r="C1807" s="38"/>
      <c r="E1807" s="2"/>
      <c r="F1807" s="2"/>
      <c r="G1807" s="2"/>
      <c r="H1807" s="2"/>
    </row>
    <row r="1808" spans="3:8">
      <c r="C1808" s="38"/>
      <c r="E1808" s="2"/>
      <c r="F1808" s="2"/>
      <c r="G1808" s="2"/>
      <c r="H1808" s="2"/>
    </row>
    <row r="1809" spans="3:8">
      <c r="C1809" s="38"/>
      <c r="E1809" s="2"/>
      <c r="F1809" s="2"/>
      <c r="G1809" s="2"/>
      <c r="H1809" s="2"/>
    </row>
    <row r="1810" spans="3:8">
      <c r="C1810" s="38"/>
      <c r="E1810" s="2"/>
      <c r="F1810" s="2"/>
      <c r="G1810" s="2"/>
      <c r="H1810" s="2"/>
    </row>
    <row r="1811" spans="3:8">
      <c r="C1811" s="38"/>
      <c r="E1811" s="2"/>
      <c r="F1811" s="2"/>
      <c r="G1811" s="2"/>
      <c r="H1811" s="2"/>
    </row>
    <row r="1812" spans="3:8">
      <c r="C1812" s="38"/>
      <c r="E1812" s="2"/>
      <c r="F1812" s="2"/>
      <c r="G1812" s="2"/>
      <c r="H1812" s="2"/>
    </row>
    <row r="1813" spans="3:8">
      <c r="C1813" s="38"/>
      <c r="E1813" s="2"/>
      <c r="F1813" s="2"/>
      <c r="G1813" s="2"/>
      <c r="H1813" s="2"/>
    </row>
    <row r="1814" spans="3:8">
      <c r="C1814" s="38"/>
      <c r="E1814" s="2"/>
      <c r="F1814" s="2"/>
      <c r="G1814" s="2"/>
      <c r="H1814" s="2"/>
    </row>
    <row r="1815" spans="3:8">
      <c r="C1815" s="38"/>
      <c r="E1815" s="2"/>
      <c r="F1815" s="2"/>
      <c r="G1815" s="2"/>
      <c r="H1815" s="2"/>
    </row>
    <row r="1816" spans="3:8">
      <c r="C1816" s="38"/>
      <c r="E1816" s="2"/>
      <c r="F1816" s="2"/>
      <c r="G1816" s="2"/>
      <c r="H1816" s="2"/>
    </row>
    <row r="1817" spans="3:8">
      <c r="C1817" s="38"/>
      <c r="E1817" s="2"/>
      <c r="F1817" s="2"/>
      <c r="G1817" s="2"/>
      <c r="H1817" s="2"/>
    </row>
    <row r="1818" spans="3:8">
      <c r="C1818" s="38"/>
      <c r="E1818" s="2"/>
      <c r="F1818" s="2"/>
      <c r="G1818" s="2"/>
      <c r="H1818" s="2"/>
    </row>
    <row r="1819" spans="3:8">
      <c r="C1819" s="38"/>
      <c r="E1819" s="2"/>
      <c r="F1819" s="2"/>
      <c r="G1819" s="2"/>
      <c r="H1819" s="2"/>
    </row>
    <row r="1820" spans="3:8">
      <c r="C1820" s="38"/>
      <c r="E1820" s="2"/>
      <c r="F1820" s="2"/>
      <c r="G1820" s="2"/>
      <c r="H1820" s="2"/>
    </row>
    <row r="1821" spans="3:8">
      <c r="C1821" s="38"/>
      <c r="E1821" s="2"/>
      <c r="F1821" s="2"/>
      <c r="G1821" s="2"/>
      <c r="H1821" s="2"/>
    </row>
    <row r="1822" spans="3:8">
      <c r="C1822" s="38"/>
      <c r="E1822" s="2"/>
      <c r="F1822" s="2"/>
      <c r="G1822" s="2"/>
      <c r="H1822" s="2"/>
    </row>
    <row r="1823" spans="3:8">
      <c r="C1823" s="38"/>
      <c r="E1823" s="2"/>
      <c r="F1823" s="2"/>
      <c r="G1823" s="2"/>
      <c r="H1823" s="2"/>
    </row>
    <row r="1824" spans="3:8">
      <c r="C1824" s="38"/>
      <c r="E1824" s="2"/>
      <c r="F1824" s="2"/>
      <c r="G1824" s="2"/>
      <c r="H1824" s="2"/>
    </row>
    <row r="1825" spans="3:8">
      <c r="C1825" s="38"/>
      <c r="E1825" s="2"/>
      <c r="F1825" s="2"/>
      <c r="G1825" s="2"/>
      <c r="H1825" s="2"/>
    </row>
    <row r="1826" spans="3:8">
      <c r="C1826" s="38"/>
      <c r="E1826" s="2"/>
      <c r="F1826" s="2"/>
      <c r="G1826" s="2"/>
      <c r="H1826" s="2"/>
    </row>
    <row r="1827" spans="3:8">
      <c r="C1827" s="38"/>
      <c r="E1827" s="2"/>
      <c r="F1827" s="2"/>
      <c r="G1827" s="2"/>
      <c r="H1827" s="2"/>
    </row>
    <row r="1828" spans="3:8">
      <c r="C1828" s="38"/>
      <c r="E1828" s="2"/>
      <c r="F1828" s="2"/>
      <c r="G1828" s="2"/>
      <c r="H1828" s="2"/>
    </row>
    <row r="1829" spans="3:8">
      <c r="C1829" s="38"/>
      <c r="E1829" s="2"/>
      <c r="F1829" s="2"/>
      <c r="G1829" s="2"/>
      <c r="H1829" s="2"/>
    </row>
    <row r="1830" spans="3:8">
      <c r="C1830" s="38"/>
      <c r="E1830" s="2"/>
      <c r="F1830" s="2"/>
      <c r="G1830" s="2"/>
      <c r="H1830" s="2"/>
    </row>
    <row r="1831" spans="3:8">
      <c r="C1831" s="38"/>
      <c r="E1831" s="2"/>
      <c r="F1831" s="2"/>
      <c r="G1831" s="2"/>
      <c r="H1831" s="2"/>
    </row>
    <row r="1832" spans="3:8">
      <c r="C1832" s="38"/>
      <c r="E1832" s="2"/>
      <c r="F1832" s="2"/>
      <c r="G1832" s="2"/>
      <c r="H1832" s="2"/>
    </row>
    <row r="1833" spans="3:8">
      <c r="C1833" s="38"/>
      <c r="E1833" s="2"/>
      <c r="F1833" s="2"/>
      <c r="G1833" s="2"/>
      <c r="H1833" s="2"/>
    </row>
    <row r="1834" spans="3:8">
      <c r="C1834" s="38"/>
      <c r="E1834" s="2"/>
      <c r="F1834" s="2"/>
      <c r="G1834" s="2"/>
      <c r="H1834" s="2"/>
    </row>
    <row r="1835" spans="3:8">
      <c r="C1835" s="38"/>
      <c r="E1835" s="2"/>
      <c r="F1835" s="2"/>
      <c r="G1835" s="2"/>
      <c r="H1835" s="2"/>
    </row>
    <row r="1836" spans="3:8">
      <c r="C1836" s="38"/>
      <c r="E1836" s="2"/>
      <c r="F1836" s="2"/>
      <c r="G1836" s="2"/>
      <c r="H1836" s="2"/>
    </row>
    <row r="1837" spans="3:8">
      <c r="C1837" s="38"/>
      <c r="E1837" s="2"/>
      <c r="F1837" s="2"/>
      <c r="G1837" s="2"/>
      <c r="H1837" s="2"/>
    </row>
    <row r="1838" spans="3:8">
      <c r="C1838" s="38"/>
      <c r="E1838" s="2"/>
      <c r="F1838" s="2"/>
      <c r="G1838" s="2"/>
      <c r="H1838" s="2"/>
    </row>
    <row r="1839" spans="3:8">
      <c r="C1839" s="38"/>
      <c r="E1839" s="2"/>
      <c r="F1839" s="2"/>
      <c r="G1839" s="2"/>
      <c r="H1839" s="2"/>
    </row>
    <row r="1840" spans="3:8">
      <c r="C1840" s="38"/>
      <c r="E1840" s="2"/>
      <c r="F1840" s="2"/>
      <c r="G1840" s="2"/>
      <c r="H1840" s="2"/>
    </row>
    <row r="1841" spans="3:8">
      <c r="C1841" s="38"/>
      <c r="E1841" s="2"/>
      <c r="F1841" s="2"/>
      <c r="G1841" s="2"/>
      <c r="H1841" s="2"/>
    </row>
    <row r="1842" spans="3:8">
      <c r="C1842" s="38"/>
      <c r="E1842" s="2"/>
      <c r="F1842" s="2"/>
      <c r="G1842" s="2"/>
      <c r="H1842" s="2"/>
    </row>
    <row r="1843" spans="3:8">
      <c r="C1843" s="38"/>
      <c r="E1843" s="2"/>
      <c r="F1843" s="2"/>
      <c r="G1843" s="2"/>
      <c r="H1843" s="2"/>
    </row>
    <row r="1844" spans="3:8">
      <c r="C1844" s="38"/>
      <c r="E1844" s="2"/>
      <c r="F1844" s="2"/>
      <c r="G1844" s="2"/>
      <c r="H1844" s="2"/>
    </row>
    <row r="1845" spans="3:8">
      <c r="C1845" s="38"/>
      <c r="E1845" s="2"/>
      <c r="F1845" s="2"/>
      <c r="G1845" s="2"/>
      <c r="H1845" s="2"/>
    </row>
    <row r="1846" spans="3:8">
      <c r="C1846" s="38"/>
      <c r="E1846" s="2"/>
      <c r="F1846" s="2"/>
      <c r="G1846" s="2"/>
      <c r="H1846" s="2"/>
    </row>
    <row r="1847" spans="3:8">
      <c r="C1847" s="38"/>
      <c r="E1847" s="2"/>
      <c r="F1847" s="2"/>
      <c r="G1847" s="2"/>
      <c r="H1847" s="2"/>
    </row>
    <row r="1848" spans="3:8">
      <c r="C1848" s="38"/>
      <c r="E1848" s="2"/>
      <c r="F1848" s="2"/>
      <c r="G1848" s="2"/>
      <c r="H1848" s="2"/>
    </row>
    <row r="1849" spans="3:8">
      <c r="C1849" s="38"/>
      <c r="E1849" s="2"/>
      <c r="F1849" s="2"/>
      <c r="G1849" s="2"/>
      <c r="H1849" s="2"/>
    </row>
    <row r="1850" spans="3:8">
      <c r="C1850" s="38"/>
      <c r="E1850" s="2"/>
      <c r="F1850" s="2"/>
      <c r="G1850" s="2"/>
      <c r="H1850" s="2"/>
    </row>
    <row r="1851" spans="3:8">
      <c r="C1851" s="38"/>
      <c r="E1851" s="2"/>
      <c r="F1851" s="2"/>
      <c r="G1851" s="2"/>
      <c r="H1851" s="2"/>
    </row>
    <row r="1852" spans="3:8">
      <c r="C1852" s="38"/>
      <c r="E1852" s="2"/>
      <c r="F1852" s="2"/>
      <c r="G1852" s="2"/>
      <c r="H1852" s="2"/>
    </row>
    <row r="1853" spans="3:8">
      <c r="C1853" s="38"/>
      <c r="E1853" s="2"/>
      <c r="F1853" s="2"/>
      <c r="G1853" s="2"/>
      <c r="H1853" s="2"/>
    </row>
    <row r="1854" spans="3:8">
      <c r="C1854" s="38"/>
      <c r="E1854" s="2"/>
      <c r="F1854" s="2"/>
      <c r="G1854" s="2"/>
      <c r="H1854" s="2"/>
    </row>
    <row r="1855" spans="3:8">
      <c r="C1855" s="38"/>
      <c r="E1855" s="2"/>
      <c r="F1855" s="2"/>
      <c r="G1855" s="2"/>
      <c r="H1855" s="2"/>
    </row>
    <row r="1856" spans="3:8">
      <c r="C1856" s="38"/>
      <c r="E1856" s="2"/>
      <c r="F1856" s="2"/>
      <c r="G1856" s="2"/>
      <c r="H1856" s="2"/>
    </row>
    <row r="1857" spans="3:8">
      <c r="C1857" s="38"/>
      <c r="E1857" s="2"/>
      <c r="F1857" s="2"/>
      <c r="G1857" s="2"/>
      <c r="H1857" s="2"/>
    </row>
    <row r="1858" spans="3:8">
      <c r="C1858" s="38"/>
      <c r="E1858" s="2"/>
      <c r="F1858" s="2"/>
      <c r="G1858" s="2"/>
      <c r="H1858" s="2"/>
    </row>
    <row r="1859" spans="3:8">
      <c r="C1859" s="38"/>
      <c r="E1859" s="2"/>
      <c r="F1859" s="2"/>
      <c r="G1859" s="2"/>
      <c r="H1859" s="2"/>
    </row>
    <row r="1860" spans="3:8">
      <c r="C1860" s="38"/>
      <c r="E1860" s="2"/>
      <c r="F1860" s="2"/>
      <c r="G1860" s="2"/>
      <c r="H1860" s="2"/>
    </row>
    <row r="1861" spans="3:8">
      <c r="C1861" s="38"/>
      <c r="E1861" s="2"/>
      <c r="F1861" s="2"/>
      <c r="G1861" s="2"/>
      <c r="H1861" s="2"/>
    </row>
    <row r="1862" spans="3:8">
      <c r="C1862" s="38"/>
      <c r="E1862" s="2"/>
      <c r="F1862" s="2"/>
      <c r="G1862" s="2"/>
      <c r="H1862" s="2"/>
    </row>
    <row r="1863" spans="3:8">
      <c r="C1863" s="38"/>
      <c r="E1863" s="2"/>
      <c r="F1863" s="2"/>
      <c r="G1863" s="2"/>
      <c r="H1863" s="2"/>
    </row>
    <row r="1864" spans="3:8">
      <c r="C1864" s="38"/>
      <c r="E1864" s="2"/>
      <c r="F1864" s="2"/>
      <c r="G1864" s="2"/>
      <c r="H1864" s="2"/>
    </row>
    <row r="1865" spans="3:8">
      <c r="C1865" s="38"/>
      <c r="E1865" s="2"/>
      <c r="F1865" s="2"/>
      <c r="G1865" s="2"/>
      <c r="H1865" s="2"/>
    </row>
    <row r="1866" spans="3:8">
      <c r="C1866" s="38"/>
      <c r="E1866" s="2"/>
      <c r="F1866" s="2"/>
      <c r="G1866" s="2"/>
      <c r="H1866" s="2"/>
    </row>
    <row r="1867" spans="3:8">
      <c r="C1867" s="38"/>
      <c r="E1867" s="2"/>
      <c r="F1867" s="2"/>
      <c r="G1867" s="2"/>
      <c r="H1867" s="2"/>
    </row>
    <row r="1868" spans="3:8">
      <c r="C1868" s="38"/>
      <c r="E1868" s="2"/>
      <c r="F1868" s="2"/>
      <c r="G1868" s="2"/>
      <c r="H1868" s="2"/>
    </row>
    <row r="1869" spans="3:8">
      <c r="C1869" s="38"/>
      <c r="E1869" s="2"/>
      <c r="F1869" s="2"/>
      <c r="G1869" s="2"/>
      <c r="H1869" s="2"/>
    </row>
    <row r="1870" spans="3:8">
      <c r="C1870" s="38"/>
      <c r="E1870" s="2"/>
      <c r="F1870" s="2"/>
      <c r="G1870" s="2"/>
      <c r="H1870" s="2"/>
    </row>
    <row r="1871" spans="3:8">
      <c r="C1871" s="38"/>
      <c r="E1871" s="2"/>
      <c r="F1871" s="2"/>
      <c r="G1871" s="2"/>
      <c r="H1871" s="2"/>
    </row>
    <row r="1872" spans="3:8">
      <c r="C1872" s="38"/>
      <c r="E1872" s="2"/>
      <c r="F1872" s="2"/>
      <c r="G1872" s="2"/>
      <c r="H1872" s="2"/>
    </row>
    <row r="1873" spans="3:8">
      <c r="C1873" s="38"/>
      <c r="E1873" s="2"/>
      <c r="F1873" s="2"/>
      <c r="G1873" s="2"/>
      <c r="H1873" s="2"/>
    </row>
    <row r="1874" spans="3:8">
      <c r="C1874" s="38"/>
      <c r="E1874" s="2"/>
      <c r="F1874" s="2"/>
      <c r="G1874" s="2"/>
      <c r="H1874" s="2"/>
    </row>
    <row r="1875" spans="3:8">
      <c r="C1875" s="38"/>
      <c r="E1875" s="2"/>
      <c r="F1875" s="2"/>
      <c r="G1875" s="2"/>
      <c r="H1875" s="2"/>
    </row>
    <row r="1876" spans="3:8">
      <c r="C1876" s="38"/>
      <c r="E1876" s="2"/>
      <c r="F1876" s="2"/>
      <c r="G1876" s="2"/>
      <c r="H1876" s="2"/>
    </row>
    <row r="1877" spans="3:8">
      <c r="C1877" s="38"/>
      <c r="E1877" s="2"/>
      <c r="F1877" s="2"/>
      <c r="G1877" s="2"/>
      <c r="H1877" s="2"/>
    </row>
    <row r="1878" spans="3:8">
      <c r="C1878" s="38"/>
      <c r="E1878" s="2"/>
      <c r="F1878" s="2"/>
      <c r="G1878" s="2"/>
      <c r="H1878" s="2"/>
    </row>
    <row r="1879" spans="3:8">
      <c r="C1879" s="38"/>
      <c r="E1879" s="2"/>
      <c r="F1879" s="2"/>
      <c r="G1879" s="2"/>
      <c r="H1879" s="2"/>
    </row>
    <row r="1880" spans="3:8">
      <c r="C1880" s="38"/>
      <c r="E1880" s="2"/>
      <c r="F1880" s="2"/>
      <c r="G1880" s="2"/>
      <c r="H1880" s="2"/>
    </row>
    <row r="1881" spans="3:8">
      <c r="C1881" s="38"/>
      <c r="E1881" s="2"/>
      <c r="F1881" s="2"/>
      <c r="G1881" s="2"/>
      <c r="H1881" s="2"/>
    </row>
    <row r="1882" spans="3:8">
      <c r="C1882" s="38"/>
      <c r="E1882" s="2"/>
      <c r="F1882" s="2"/>
      <c r="G1882" s="2"/>
      <c r="H1882" s="2"/>
    </row>
    <row r="1883" spans="3:8">
      <c r="C1883" s="38"/>
      <c r="E1883" s="2"/>
      <c r="F1883" s="2"/>
      <c r="G1883" s="2"/>
      <c r="H1883" s="2"/>
    </row>
    <row r="1884" spans="3:8">
      <c r="C1884" s="38"/>
      <c r="E1884" s="2"/>
      <c r="F1884" s="2"/>
      <c r="G1884" s="2"/>
      <c r="H1884" s="2"/>
    </row>
    <row r="1885" spans="3:8">
      <c r="C1885" s="38"/>
      <c r="E1885" s="2"/>
      <c r="F1885" s="2"/>
      <c r="G1885" s="2"/>
      <c r="H1885" s="2"/>
    </row>
    <row r="1886" spans="3:8">
      <c r="C1886" s="38"/>
      <c r="E1886" s="2"/>
      <c r="F1886" s="2"/>
      <c r="G1886" s="2"/>
      <c r="H1886" s="2"/>
    </row>
    <row r="1887" spans="3:8">
      <c r="C1887" s="38"/>
      <c r="E1887" s="2"/>
      <c r="F1887" s="2"/>
      <c r="G1887" s="2"/>
      <c r="H1887" s="2"/>
    </row>
    <row r="1888" spans="3:8">
      <c r="C1888" s="38"/>
      <c r="E1888" s="2"/>
      <c r="F1888" s="2"/>
      <c r="G1888" s="2"/>
      <c r="H1888" s="2"/>
    </row>
    <row r="1889" spans="3:8">
      <c r="C1889" s="38"/>
      <c r="E1889" s="2"/>
      <c r="F1889" s="2"/>
      <c r="G1889" s="2"/>
      <c r="H1889" s="2"/>
    </row>
    <row r="1890" spans="3:8">
      <c r="C1890" s="38"/>
      <c r="E1890" s="2"/>
      <c r="F1890" s="2"/>
      <c r="G1890" s="2"/>
      <c r="H1890" s="2"/>
    </row>
    <row r="1891" spans="3:8">
      <c r="C1891" s="38"/>
      <c r="E1891" s="2"/>
      <c r="F1891" s="2"/>
      <c r="G1891" s="2"/>
      <c r="H1891" s="2"/>
    </row>
    <row r="1892" spans="3:8">
      <c r="C1892" s="38"/>
      <c r="E1892" s="2"/>
      <c r="F1892" s="2"/>
      <c r="G1892" s="2"/>
      <c r="H1892" s="2"/>
    </row>
    <row r="1893" spans="3:8">
      <c r="C1893" s="38"/>
      <c r="E1893" s="2"/>
      <c r="F1893" s="2"/>
      <c r="G1893" s="2"/>
      <c r="H1893" s="2"/>
    </row>
    <row r="1894" spans="3:8">
      <c r="C1894" s="38"/>
      <c r="E1894" s="2"/>
      <c r="F1894" s="2"/>
      <c r="G1894" s="2"/>
      <c r="H1894" s="2"/>
    </row>
    <row r="1895" spans="3:8">
      <c r="C1895" s="38"/>
      <c r="E1895" s="2"/>
      <c r="F1895" s="2"/>
      <c r="G1895" s="2"/>
      <c r="H1895" s="2"/>
    </row>
    <row r="1896" spans="3:8">
      <c r="C1896" s="38"/>
      <c r="E1896" s="2"/>
      <c r="F1896" s="2"/>
      <c r="G1896" s="2"/>
      <c r="H1896" s="2"/>
    </row>
    <row r="1897" spans="3:8">
      <c r="C1897" s="38"/>
      <c r="E1897" s="2"/>
      <c r="F1897" s="2"/>
      <c r="G1897" s="2"/>
      <c r="H1897" s="2"/>
    </row>
    <row r="1898" spans="3:8">
      <c r="C1898" s="38"/>
      <c r="E1898" s="2"/>
      <c r="F1898" s="2"/>
      <c r="G1898" s="2"/>
      <c r="H1898" s="2"/>
    </row>
    <row r="1899" spans="3:8">
      <c r="C1899" s="38"/>
      <c r="E1899" s="2"/>
      <c r="F1899" s="2"/>
      <c r="G1899" s="2"/>
      <c r="H1899" s="2"/>
    </row>
    <row r="1900" spans="3:8">
      <c r="C1900" s="38"/>
      <c r="E1900" s="2"/>
      <c r="F1900" s="2"/>
      <c r="G1900" s="2"/>
      <c r="H1900" s="2"/>
    </row>
    <row r="1901" spans="3:8">
      <c r="C1901" s="38"/>
      <c r="E1901" s="2"/>
      <c r="F1901" s="2"/>
      <c r="G1901" s="2"/>
      <c r="H1901" s="2"/>
    </row>
    <row r="1902" spans="3:8">
      <c r="C1902" s="38"/>
      <c r="E1902" s="2"/>
      <c r="F1902" s="2"/>
      <c r="G1902" s="2"/>
      <c r="H1902" s="2"/>
    </row>
    <row r="1903" spans="3:8">
      <c r="C1903" s="38"/>
      <c r="E1903" s="2"/>
      <c r="F1903" s="2"/>
      <c r="G1903" s="2"/>
      <c r="H1903" s="2"/>
    </row>
    <row r="1904" spans="3:8">
      <c r="C1904" s="38"/>
      <c r="E1904" s="2"/>
      <c r="F1904" s="2"/>
      <c r="G1904" s="2"/>
      <c r="H1904" s="2"/>
    </row>
    <row r="1905" spans="3:8">
      <c r="C1905" s="38"/>
      <c r="E1905" s="2"/>
      <c r="F1905" s="2"/>
      <c r="G1905" s="2"/>
      <c r="H1905" s="2"/>
    </row>
    <row r="1906" spans="3:8">
      <c r="C1906" s="38"/>
      <c r="E1906" s="2"/>
      <c r="F1906" s="2"/>
      <c r="G1906" s="2"/>
      <c r="H1906" s="2"/>
    </row>
    <row r="1907" spans="3:8">
      <c r="C1907" s="38"/>
      <c r="E1907" s="2"/>
      <c r="F1907" s="2"/>
      <c r="G1907" s="2"/>
      <c r="H1907" s="2"/>
    </row>
    <row r="1908" spans="3:8">
      <c r="C1908" s="38"/>
      <c r="E1908" s="2"/>
      <c r="F1908" s="2"/>
      <c r="G1908" s="2"/>
      <c r="H1908" s="2"/>
    </row>
    <row r="1909" spans="3:8">
      <c r="C1909" s="38"/>
      <c r="E1909" s="2"/>
      <c r="F1909" s="2"/>
      <c r="G1909" s="2"/>
      <c r="H1909" s="2"/>
    </row>
    <row r="1910" spans="3:8">
      <c r="C1910" s="38"/>
      <c r="E1910" s="2"/>
      <c r="F1910" s="2"/>
      <c r="G1910" s="2"/>
      <c r="H1910" s="2"/>
    </row>
    <row r="1911" spans="3:8">
      <c r="C1911" s="38"/>
      <c r="E1911" s="2"/>
      <c r="F1911" s="2"/>
      <c r="G1911" s="2"/>
      <c r="H1911" s="2"/>
    </row>
    <row r="1912" spans="3:8">
      <c r="C1912" s="38"/>
      <c r="E1912" s="2"/>
      <c r="F1912" s="2"/>
      <c r="G1912" s="2"/>
      <c r="H1912" s="2"/>
    </row>
    <row r="1913" spans="3:8">
      <c r="C1913" s="38"/>
      <c r="E1913" s="2"/>
      <c r="F1913" s="2"/>
      <c r="G1913" s="2"/>
      <c r="H1913" s="2"/>
    </row>
    <row r="1914" spans="3:8">
      <c r="C1914" s="38"/>
      <c r="E1914" s="2"/>
      <c r="F1914" s="2"/>
      <c r="G1914" s="2"/>
      <c r="H1914" s="2"/>
    </row>
    <row r="1915" spans="3:8">
      <c r="C1915" s="38"/>
      <c r="E1915" s="2"/>
      <c r="F1915" s="2"/>
      <c r="G1915" s="2"/>
      <c r="H1915" s="2"/>
    </row>
    <row r="1916" spans="3:8">
      <c r="C1916" s="38"/>
      <c r="E1916" s="2"/>
      <c r="F1916" s="2"/>
      <c r="G1916" s="2"/>
      <c r="H1916" s="2"/>
    </row>
    <row r="1917" spans="3:8">
      <c r="C1917" s="38"/>
      <c r="E1917" s="2"/>
      <c r="F1917" s="2"/>
      <c r="G1917" s="2"/>
      <c r="H1917" s="2"/>
    </row>
    <row r="1918" spans="3:8">
      <c r="C1918" s="38"/>
      <c r="E1918" s="2"/>
      <c r="F1918" s="2"/>
      <c r="G1918" s="2"/>
      <c r="H1918" s="2"/>
    </row>
    <row r="1919" spans="3:8">
      <c r="C1919" s="38"/>
      <c r="E1919" s="2"/>
      <c r="F1919" s="2"/>
      <c r="G1919" s="2"/>
      <c r="H1919" s="2"/>
    </row>
    <row r="1920" spans="3:8">
      <c r="C1920" s="38"/>
      <c r="E1920" s="2"/>
      <c r="F1920" s="2"/>
      <c r="G1920" s="2"/>
      <c r="H1920" s="2"/>
    </row>
    <row r="1921" spans="3:8">
      <c r="C1921" s="38"/>
      <c r="E1921" s="2"/>
      <c r="F1921" s="2"/>
      <c r="G1921" s="2"/>
      <c r="H1921" s="2"/>
    </row>
    <row r="1922" spans="3:8">
      <c r="C1922" s="38"/>
      <c r="E1922" s="2"/>
      <c r="F1922" s="2"/>
      <c r="G1922" s="2"/>
      <c r="H1922" s="2"/>
    </row>
    <row r="1923" spans="3:8">
      <c r="C1923" s="38"/>
      <c r="E1923" s="2"/>
      <c r="F1923" s="2"/>
      <c r="G1923" s="2"/>
      <c r="H1923" s="2"/>
    </row>
    <row r="1924" spans="3:8">
      <c r="C1924" s="38"/>
      <c r="E1924" s="2"/>
      <c r="F1924" s="2"/>
      <c r="G1924" s="2"/>
      <c r="H1924" s="2"/>
    </row>
    <row r="1925" spans="3:8">
      <c r="C1925" s="38"/>
      <c r="E1925" s="2"/>
      <c r="F1925" s="2"/>
      <c r="G1925" s="2"/>
      <c r="H1925" s="2"/>
    </row>
    <row r="1926" spans="3:8">
      <c r="C1926" s="38"/>
      <c r="E1926" s="2"/>
      <c r="F1926" s="2"/>
      <c r="G1926" s="2"/>
      <c r="H1926" s="2"/>
    </row>
    <row r="1927" spans="3:8">
      <c r="C1927" s="38"/>
      <c r="E1927" s="2"/>
      <c r="F1927" s="2"/>
      <c r="G1927" s="2"/>
      <c r="H1927" s="2"/>
    </row>
    <row r="1928" spans="3:8">
      <c r="C1928" s="38"/>
      <c r="E1928" s="2"/>
      <c r="F1928" s="2"/>
      <c r="G1928" s="2"/>
      <c r="H1928" s="2"/>
    </row>
    <row r="1929" spans="3:8">
      <c r="C1929" s="38"/>
      <c r="E1929" s="2"/>
      <c r="F1929" s="2"/>
      <c r="G1929" s="2"/>
      <c r="H1929" s="2"/>
    </row>
    <row r="1930" spans="3:8">
      <c r="C1930" s="38"/>
      <c r="E1930" s="2"/>
      <c r="F1930" s="2"/>
      <c r="G1930" s="2"/>
      <c r="H1930" s="2"/>
    </row>
    <row r="1931" spans="3:8">
      <c r="C1931" s="38"/>
      <c r="E1931" s="2"/>
      <c r="F1931" s="2"/>
      <c r="G1931" s="2"/>
      <c r="H1931" s="2"/>
    </row>
    <row r="1932" spans="3:8">
      <c r="C1932" s="38"/>
      <c r="E1932" s="2"/>
      <c r="F1932" s="2"/>
      <c r="G1932" s="2"/>
      <c r="H1932" s="2"/>
    </row>
    <row r="1933" spans="3:8">
      <c r="C1933" s="38"/>
      <c r="E1933" s="2"/>
      <c r="F1933" s="2"/>
      <c r="G1933" s="2"/>
      <c r="H1933" s="2"/>
    </row>
    <row r="1934" spans="3:8">
      <c r="C1934" s="38"/>
      <c r="E1934" s="2"/>
      <c r="F1934" s="2"/>
      <c r="G1934" s="2"/>
      <c r="H1934" s="2"/>
    </row>
    <row r="1935" spans="3:8">
      <c r="C1935" s="38"/>
      <c r="E1935" s="2"/>
      <c r="F1935" s="2"/>
      <c r="G1935" s="2"/>
      <c r="H1935" s="2"/>
    </row>
    <row r="1936" spans="3:8">
      <c r="C1936" s="38"/>
      <c r="E1936" s="2"/>
      <c r="F1936" s="2"/>
      <c r="G1936" s="2"/>
      <c r="H1936" s="2"/>
    </row>
    <row r="1937" spans="3:8">
      <c r="C1937" s="38"/>
      <c r="E1937" s="2"/>
      <c r="F1937" s="2"/>
      <c r="G1937" s="2"/>
      <c r="H1937" s="2"/>
    </row>
    <row r="1938" spans="3:8">
      <c r="C1938" s="38"/>
      <c r="E1938" s="2"/>
      <c r="F1938" s="2"/>
      <c r="G1938" s="2"/>
      <c r="H1938" s="2"/>
    </row>
    <row r="1939" spans="3:8">
      <c r="C1939" s="38"/>
      <c r="E1939" s="2"/>
      <c r="F1939" s="2"/>
      <c r="G1939" s="2"/>
      <c r="H1939" s="2"/>
    </row>
    <row r="1940" spans="3:8">
      <c r="C1940" s="38"/>
      <c r="E1940" s="2"/>
      <c r="F1940" s="2"/>
      <c r="G1940" s="2"/>
      <c r="H1940" s="2"/>
    </row>
    <row r="1941" spans="3:8">
      <c r="C1941" s="38"/>
      <c r="E1941" s="2"/>
      <c r="F1941" s="2"/>
      <c r="G1941" s="2"/>
      <c r="H1941" s="2"/>
    </row>
    <row r="1942" spans="3:8">
      <c r="C1942" s="38"/>
      <c r="E1942" s="2"/>
      <c r="F1942" s="2"/>
      <c r="G1942" s="2"/>
      <c r="H1942" s="2"/>
    </row>
    <row r="1943" spans="3:8">
      <c r="C1943" s="38"/>
      <c r="E1943" s="2"/>
      <c r="F1943" s="2"/>
      <c r="G1943" s="2"/>
      <c r="H1943" s="2"/>
    </row>
    <row r="1944" spans="3:8">
      <c r="C1944" s="38"/>
      <c r="E1944" s="2"/>
      <c r="F1944" s="2"/>
      <c r="G1944" s="2"/>
      <c r="H1944" s="2"/>
    </row>
    <row r="1945" spans="3:8">
      <c r="C1945" s="38"/>
      <c r="E1945" s="2"/>
      <c r="F1945" s="2"/>
      <c r="G1945" s="2"/>
      <c r="H1945" s="2"/>
    </row>
    <row r="1946" spans="3:8">
      <c r="C1946" s="38"/>
      <c r="E1946" s="2"/>
      <c r="F1946" s="2"/>
      <c r="G1946" s="2"/>
      <c r="H1946" s="2"/>
    </row>
    <row r="1947" spans="3:8">
      <c r="C1947" s="38"/>
      <c r="E1947" s="2"/>
      <c r="F1947" s="2"/>
      <c r="G1947" s="2"/>
      <c r="H1947" s="2"/>
    </row>
    <row r="1948" spans="3:8">
      <c r="C1948" s="38"/>
      <c r="E1948" s="2"/>
      <c r="F1948" s="2"/>
      <c r="G1948" s="2"/>
      <c r="H1948" s="2"/>
    </row>
    <row r="1949" spans="3:8">
      <c r="C1949" s="38"/>
      <c r="E1949" s="2"/>
      <c r="F1949" s="2"/>
      <c r="G1949" s="2"/>
      <c r="H1949" s="2"/>
    </row>
    <row r="1950" spans="3:8">
      <c r="C1950" s="38"/>
      <c r="E1950" s="2"/>
      <c r="F1950" s="2"/>
      <c r="G1950" s="2"/>
      <c r="H1950" s="2"/>
    </row>
    <row r="1951" spans="3:8">
      <c r="C1951" s="38"/>
      <c r="E1951" s="2"/>
      <c r="F1951" s="2"/>
      <c r="G1951" s="2"/>
      <c r="H1951" s="2"/>
    </row>
    <row r="1952" spans="3:8">
      <c r="C1952" s="38"/>
      <c r="E1952" s="2"/>
      <c r="F1952" s="2"/>
      <c r="G1952" s="2"/>
      <c r="H1952" s="2"/>
    </row>
    <row r="1953" spans="3:8">
      <c r="C1953" s="38"/>
      <c r="E1953" s="2"/>
      <c r="F1953" s="2"/>
      <c r="G1953" s="2"/>
      <c r="H1953" s="2"/>
    </row>
    <row r="1954" spans="3:8">
      <c r="C1954" s="38"/>
      <c r="E1954" s="2"/>
      <c r="F1954" s="2"/>
      <c r="G1954" s="2"/>
      <c r="H1954" s="2"/>
    </row>
    <row r="1955" spans="3:8">
      <c r="C1955" s="38"/>
      <c r="E1955" s="2"/>
      <c r="F1955" s="2"/>
      <c r="G1955" s="2"/>
      <c r="H1955" s="2"/>
    </row>
    <row r="1956" spans="3:8">
      <c r="C1956" s="38"/>
      <c r="E1956" s="2"/>
      <c r="F1956" s="2"/>
      <c r="G1956" s="2"/>
      <c r="H1956" s="2"/>
    </row>
    <row r="1957" spans="3:8">
      <c r="C1957" s="38"/>
      <c r="E1957" s="2"/>
      <c r="F1957" s="2"/>
      <c r="G1957" s="2"/>
      <c r="H1957" s="2"/>
    </row>
    <row r="1958" spans="3:8">
      <c r="C1958" s="38"/>
      <c r="E1958" s="2"/>
      <c r="F1958" s="2"/>
      <c r="G1958" s="2"/>
      <c r="H1958" s="2"/>
    </row>
    <row r="1959" spans="3:8">
      <c r="C1959" s="38"/>
      <c r="E1959" s="2"/>
      <c r="F1959" s="2"/>
      <c r="G1959" s="2"/>
      <c r="H1959" s="2"/>
    </row>
    <row r="1960" spans="3:8">
      <c r="C1960" s="38"/>
      <c r="E1960" s="2"/>
      <c r="F1960" s="2"/>
      <c r="G1960" s="2"/>
      <c r="H1960" s="2"/>
    </row>
    <row r="1961" spans="3:8">
      <c r="C1961" s="38"/>
      <c r="E1961" s="2"/>
      <c r="F1961" s="2"/>
      <c r="G1961" s="2"/>
      <c r="H1961" s="2"/>
    </row>
    <row r="1962" spans="3:8">
      <c r="C1962" s="38"/>
      <c r="E1962" s="2"/>
      <c r="F1962" s="2"/>
      <c r="G1962" s="2"/>
      <c r="H1962" s="2"/>
    </row>
    <row r="1963" spans="3:8">
      <c r="C1963" s="38"/>
      <c r="E1963" s="2"/>
      <c r="F1963" s="2"/>
      <c r="G1963" s="2"/>
      <c r="H1963" s="2"/>
    </row>
    <row r="1964" spans="3:8">
      <c r="C1964" s="38"/>
      <c r="E1964" s="2"/>
      <c r="F1964" s="2"/>
      <c r="G1964" s="2"/>
      <c r="H1964" s="2"/>
    </row>
    <row r="1965" spans="3:8">
      <c r="C1965" s="38"/>
      <c r="E1965" s="2"/>
      <c r="F1965" s="2"/>
      <c r="G1965" s="2"/>
      <c r="H1965" s="2"/>
    </row>
    <row r="1966" spans="3:8">
      <c r="C1966" s="38"/>
      <c r="E1966" s="2"/>
      <c r="F1966" s="2"/>
      <c r="G1966" s="2"/>
      <c r="H1966" s="2"/>
    </row>
    <row r="1967" spans="3:8">
      <c r="C1967" s="38"/>
      <c r="E1967" s="2"/>
      <c r="F1967" s="2"/>
      <c r="G1967" s="2"/>
      <c r="H1967" s="2"/>
    </row>
    <row r="1968" spans="3:8">
      <c r="C1968" s="38"/>
      <c r="E1968" s="2"/>
      <c r="F1968" s="2"/>
      <c r="G1968" s="2"/>
      <c r="H1968" s="2"/>
    </row>
    <row r="1969" spans="3:8">
      <c r="C1969" s="38"/>
      <c r="E1969" s="2"/>
      <c r="F1969" s="2"/>
      <c r="G1969" s="2"/>
      <c r="H1969" s="2"/>
    </row>
    <row r="1970" spans="3:8">
      <c r="C1970" s="38"/>
      <c r="E1970" s="2"/>
      <c r="F1970" s="2"/>
      <c r="G1970" s="2"/>
      <c r="H1970" s="2"/>
    </row>
    <row r="1971" spans="3:8">
      <c r="C1971" s="38"/>
      <c r="E1971" s="2"/>
      <c r="F1971" s="2"/>
      <c r="G1971" s="2"/>
      <c r="H1971" s="2"/>
    </row>
    <row r="1972" spans="3:8">
      <c r="C1972" s="38"/>
      <c r="E1972" s="2"/>
      <c r="F1972" s="2"/>
      <c r="G1972" s="2"/>
      <c r="H1972" s="2"/>
    </row>
    <row r="1973" spans="3:8">
      <c r="C1973" s="38"/>
      <c r="E1973" s="2"/>
      <c r="F1973" s="2"/>
      <c r="G1973" s="2"/>
      <c r="H1973" s="2"/>
    </row>
    <row r="1974" spans="3:8">
      <c r="C1974" s="38"/>
      <c r="E1974" s="2"/>
      <c r="F1974" s="2"/>
      <c r="G1974" s="2"/>
      <c r="H1974" s="2"/>
    </row>
    <row r="1975" spans="3:8">
      <c r="C1975" s="38"/>
      <c r="E1975" s="2"/>
      <c r="F1975" s="2"/>
      <c r="G1975" s="2"/>
      <c r="H1975" s="2"/>
    </row>
    <row r="1976" spans="3:8">
      <c r="C1976" s="38"/>
      <c r="E1976" s="2"/>
      <c r="F1976" s="2"/>
      <c r="G1976" s="2"/>
      <c r="H1976" s="2"/>
    </row>
    <row r="1977" spans="3:8">
      <c r="C1977" s="38"/>
      <c r="E1977" s="2"/>
      <c r="F1977" s="2"/>
      <c r="G1977" s="2"/>
      <c r="H1977" s="2"/>
    </row>
    <row r="1978" spans="3:8">
      <c r="C1978" s="38"/>
      <c r="E1978" s="2"/>
      <c r="F1978" s="2"/>
      <c r="G1978" s="2"/>
      <c r="H1978" s="2"/>
    </row>
    <row r="1979" spans="3:8">
      <c r="C1979" s="38"/>
      <c r="E1979" s="2"/>
      <c r="F1979" s="2"/>
      <c r="G1979" s="2"/>
      <c r="H1979" s="2"/>
    </row>
    <row r="1980" spans="3:8">
      <c r="C1980" s="38"/>
      <c r="E1980" s="2"/>
      <c r="F1980" s="2"/>
      <c r="G1980" s="2"/>
      <c r="H1980" s="2"/>
    </row>
    <row r="1981" spans="3:8">
      <c r="C1981" s="38"/>
      <c r="E1981" s="2"/>
      <c r="F1981" s="2"/>
      <c r="G1981" s="2"/>
      <c r="H1981" s="2"/>
    </row>
    <row r="1982" spans="3:8">
      <c r="C1982" s="38"/>
      <c r="E1982" s="2"/>
      <c r="F1982" s="2"/>
      <c r="G1982" s="2"/>
      <c r="H1982" s="2"/>
    </row>
    <row r="1983" spans="3:8">
      <c r="C1983" s="38"/>
      <c r="E1983" s="2"/>
      <c r="F1983" s="2"/>
      <c r="G1983" s="2"/>
      <c r="H1983" s="2"/>
    </row>
    <row r="1984" spans="3:8">
      <c r="C1984" s="38"/>
      <c r="E1984" s="2"/>
      <c r="F1984" s="2"/>
      <c r="G1984" s="2"/>
      <c r="H1984" s="2"/>
    </row>
    <row r="1985" spans="3:8">
      <c r="C1985" s="38"/>
      <c r="E1985" s="2"/>
      <c r="F1985" s="2"/>
      <c r="G1985" s="2"/>
      <c r="H1985" s="2"/>
    </row>
    <row r="1986" spans="3:8">
      <c r="C1986" s="38"/>
      <c r="E1986" s="2"/>
      <c r="F1986" s="2"/>
      <c r="G1986" s="2"/>
      <c r="H1986" s="2"/>
    </row>
    <row r="1987" spans="3:8">
      <c r="C1987" s="38"/>
      <c r="E1987" s="2"/>
      <c r="F1987" s="2"/>
      <c r="G1987" s="2"/>
      <c r="H1987" s="2"/>
    </row>
    <row r="1988" spans="3:8">
      <c r="C1988" s="38"/>
      <c r="E1988" s="2"/>
      <c r="F1988" s="2"/>
      <c r="G1988" s="2"/>
      <c r="H1988" s="2"/>
    </row>
    <row r="1989" spans="3:8">
      <c r="C1989" s="38"/>
      <c r="E1989" s="2"/>
      <c r="F1989" s="2"/>
      <c r="G1989" s="2"/>
      <c r="H1989" s="2"/>
    </row>
    <row r="1990" spans="3:8">
      <c r="C1990" s="38"/>
      <c r="E1990" s="2"/>
      <c r="F1990" s="2"/>
      <c r="G1990" s="2"/>
      <c r="H1990" s="2"/>
    </row>
    <row r="1991" spans="3:8">
      <c r="C1991" s="38"/>
      <c r="E1991" s="2"/>
      <c r="F1991" s="2"/>
      <c r="G1991" s="2"/>
      <c r="H1991" s="2"/>
    </row>
    <row r="1992" spans="3:8">
      <c r="C1992" s="38"/>
      <c r="E1992" s="2"/>
      <c r="F1992" s="2"/>
      <c r="G1992" s="2"/>
      <c r="H1992" s="2"/>
    </row>
    <row r="1993" spans="3:8">
      <c r="C1993" s="38"/>
      <c r="E1993" s="2"/>
      <c r="F1993" s="2"/>
      <c r="G1993" s="2"/>
      <c r="H1993" s="2"/>
    </row>
    <row r="1994" spans="3:8">
      <c r="C1994" s="38"/>
      <c r="E1994" s="2"/>
      <c r="F1994" s="2"/>
      <c r="G1994" s="2"/>
      <c r="H1994" s="2"/>
    </row>
    <row r="1995" spans="3:8">
      <c r="C1995" s="38"/>
      <c r="E1995" s="2"/>
      <c r="F1995" s="2"/>
      <c r="G1995" s="2"/>
      <c r="H1995" s="2"/>
    </row>
    <row r="1996" spans="3:8">
      <c r="C1996" s="38"/>
      <c r="E1996" s="2"/>
      <c r="F1996" s="2"/>
      <c r="G1996" s="2"/>
      <c r="H1996" s="2"/>
    </row>
    <row r="1997" spans="3:8">
      <c r="C1997" s="38"/>
      <c r="E1997" s="2"/>
      <c r="F1997" s="2"/>
      <c r="G1997" s="2"/>
      <c r="H1997" s="2"/>
    </row>
    <row r="1998" spans="3:8">
      <c r="C1998" s="38"/>
      <c r="E1998" s="2"/>
      <c r="F1998" s="2"/>
      <c r="G1998" s="2"/>
      <c r="H1998" s="2"/>
    </row>
    <row r="1999" spans="3:8">
      <c r="C1999" s="38"/>
      <c r="E1999" s="2"/>
      <c r="F1999" s="2"/>
      <c r="G1999" s="2"/>
      <c r="H1999" s="2"/>
    </row>
    <row r="2000" spans="3:8">
      <c r="C2000" s="38"/>
      <c r="E2000" s="2"/>
      <c r="F2000" s="2"/>
      <c r="G2000" s="2"/>
      <c r="H2000" s="2"/>
    </row>
    <row r="2001" spans="3:8">
      <c r="C2001" s="38"/>
      <c r="E2001" s="2"/>
      <c r="F2001" s="2"/>
      <c r="G2001" s="2"/>
      <c r="H2001" s="2"/>
    </row>
    <row r="2002" spans="3:8">
      <c r="C2002" s="38"/>
      <c r="E2002" s="2"/>
      <c r="F2002" s="2"/>
      <c r="G2002" s="2"/>
      <c r="H2002" s="2"/>
    </row>
    <row r="2003" spans="3:8">
      <c r="C2003" s="38"/>
      <c r="E2003" s="2"/>
      <c r="F2003" s="2"/>
      <c r="G2003" s="2"/>
      <c r="H2003" s="2"/>
    </row>
    <row r="2004" spans="3:8">
      <c r="C2004" s="38"/>
      <c r="E2004" s="2"/>
      <c r="F2004" s="2"/>
      <c r="G2004" s="2"/>
      <c r="H2004" s="2"/>
    </row>
    <row r="2005" spans="3:8">
      <c r="C2005" s="38"/>
      <c r="E2005" s="2"/>
      <c r="F2005" s="2"/>
      <c r="G2005" s="2"/>
      <c r="H2005" s="2"/>
    </row>
    <row r="2006" spans="3:8">
      <c r="C2006" s="38"/>
      <c r="E2006" s="2"/>
      <c r="F2006" s="2"/>
      <c r="G2006" s="2"/>
      <c r="H2006" s="2"/>
    </row>
    <row r="2007" spans="3:8">
      <c r="C2007" s="38"/>
      <c r="E2007" s="2"/>
      <c r="F2007" s="2"/>
      <c r="G2007" s="2"/>
      <c r="H2007" s="2"/>
    </row>
    <row r="2008" spans="3:8">
      <c r="C2008" s="38"/>
      <c r="E2008" s="2"/>
      <c r="F2008" s="2"/>
      <c r="G2008" s="2"/>
      <c r="H2008" s="2"/>
    </row>
    <row r="2009" spans="3:8">
      <c r="C2009" s="38"/>
      <c r="E2009" s="2"/>
      <c r="F2009" s="2"/>
      <c r="G2009" s="2"/>
      <c r="H2009" s="2"/>
    </row>
    <row r="2010" spans="3:8">
      <c r="C2010" s="38"/>
      <c r="E2010" s="2"/>
      <c r="F2010" s="2"/>
      <c r="G2010" s="2"/>
      <c r="H2010" s="2"/>
    </row>
    <row r="2011" spans="3:8">
      <c r="C2011" s="38"/>
      <c r="E2011" s="2"/>
      <c r="F2011" s="2"/>
      <c r="G2011" s="2"/>
      <c r="H2011" s="2"/>
    </row>
    <row r="2012" spans="3:8">
      <c r="C2012" s="38"/>
      <c r="E2012" s="2"/>
      <c r="F2012" s="2"/>
      <c r="G2012" s="2"/>
      <c r="H2012" s="2"/>
    </row>
    <row r="2013" spans="3:8">
      <c r="C2013" s="38"/>
      <c r="E2013" s="2"/>
      <c r="F2013" s="2"/>
      <c r="G2013" s="2"/>
      <c r="H2013" s="2"/>
    </row>
    <row r="2014" spans="3:8">
      <c r="C2014" s="38"/>
      <c r="E2014" s="2"/>
      <c r="F2014" s="2"/>
      <c r="G2014" s="2"/>
      <c r="H2014" s="2"/>
    </row>
    <row r="2015" spans="3:8">
      <c r="C2015" s="38"/>
      <c r="E2015" s="2"/>
      <c r="F2015" s="2"/>
      <c r="G2015" s="2"/>
      <c r="H2015" s="2"/>
    </row>
    <row r="2016" spans="3:8">
      <c r="C2016" s="38"/>
      <c r="E2016" s="2"/>
      <c r="F2016" s="2"/>
      <c r="G2016" s="2"/>
      <c r="H2016" s="2"/>
    </row>
    <row r="2017" spans="3:8">
      <c r="C2017" s="38"/>
      <c r="E2017" s="2"/>
      <c r="F2017" s="2"/>
      <c r="G2017" s="2"/>
      <c r="H2017" s="2"/>
    </row>
    <row r="2018" spans="3:8">
      <c r="C2018" s="38"/>
      <c r="E2018" s="2"/>
      <c r="F2018" s="2"/>
      <c r="G2018" s="2"/>
      <c r="H2018" s="2"/>
    </row>
    <row r="2019" spans="3:8">
      <c r="C2019" s="38"/>
      <c r="E2019" s="2"/>
      <c r="F2019" s="2"/>
      <c r="G2019" s="2"/>
      <c r="H2019" s="2"/>
    </row>
    <row r="2020" spans="3:8">
      <c r="C2020" s="38"/>
      <c r="E2020" s="2"/>
      <c r="F2020" s="2"/>
      <c r="G2020" s="2"/>
      <c r="H2020" s="2"/>
    </row>
    <row r="2021" spans="3:8">
      <c r="C2021" s="38"/>
      <c r="E2021" s="2"/>
      <c r="F2021" s="2"/>
      <c r="G2021" s="2"/>
      <c r="H2021" s="2"/>
    </row>
    <row r="2022" spans="3:8">
      <c r="C2022" s="38"/>
      <c r="E2022" s="2"/>
      <c r="F2022" s="2"/>
      <c r="G2022" s="2"/>
      <c r="H2022" s="2"/>
    </row>
    <row r="2023" spans="3:8">
      <c r="C2023" s="38"/>
      <c r="E2023" s="2"/>
      <c r="F2023" s="2"/>
      <c r="G2023" s="2"/>
      <c r="H2023" s="2"/>
    </row>
    <row r="2024" spans="3:8">
      <c r="C2024" s="38"/>
      <c r="E2024" s="2"/>
      <c r="F2024" s="2"/>
      <c r="G2024" s="2"/>
      <c r="H2024" s="2"/>
    </row>
    <row r="2025" spans="3:8">
      <c r="C2025" s="38"/>
      <c r="E2025" s="2"/>
      <c r="F2025" s="2"/>
      <c r="G2025" s="2"/>
      <c r="H2025" s="2"/>
    </row>
    <row r="2026" spans="3:8">
      <c r="C2026" s="38"/>
      <c r="E2026" s="2"/>
      <c r="F2026" s="2"/>
      <c r="G2026" s="2"/>
      <c r="H2026" s="2"/>
    </row>
    <row r="2027" spans="3:8">
      <c r="C2027" s="38"/>
      <c r="E2027" s="2"/>
      <c r="F2027" s="2"/>
      <c r="G2027" s="2"/>
      <c r="H2027" s="2"/>
    </row>
    <row r="2028" spans="3:8">
      <c r="C2028" s="38"/>
      <c r="E2028" s="2"/>
      <c r="F2028" s="2"/>
      <c r="G2028" s="2"/>
      <c r="H2028" s="2"/>
    </row>
    <row r="2029" spans="3:8">
      <c r="C2029" s="38"/>
      <c r="E2029" s="2"/>
      <c r="F2029" s="2"/>
      <c r="G2029" s="2"/>
      <c r="H2029" s="2"/>
    </row>
    <row r="2030" spans="3:8">
      <c r="C2030" s="38"/>
      <c r="E2030" s="2"/>
      <c r="F2030" s="2"/>
      <c r="G2030" s="2"/>
      <c r="H2030" s="2"/>
    </row>
    <row r="2031" spans="3:8">
      <c r="C2031" s="38"/>
      <c r="E2031" s="2"/>
      <c r="F2031" s="2"/>
      <c r="G2031" s="2"/>
      <c r="H2031" s="2"/>
    </row>
    <row r="2032" spans="3:8">
      <c r="C2032" s="38"/>
      <c r="E2032" s="2"/>
      <c r="F2032" s="2"/>
      <c r="G2032" s="2"/>
      <c r="H2032" s="2"/>
    </row>
    <row r="2033" spans="3:8">
      <c r="C2033" s="38"/>
      <c r="E2033" s="2"/>
      <c r="F2033" s="2"/>
      <c r="G2033" s="2"/>
      <c r="H2033" s="2"/>
    </row>
    <row r="2034" spans="3:8">
      <c r="C2034" s="38"/>
      <c r="E2034" s="2"/>
      <c r="F2034" s="2"/>
      <c r="G2034" s="2"/>
      <c r="H2034" s="2"/>
    </row>
    <row r="2035" spans="3:8">
      <c r="C2035" s="38"/>
      <c r="E2035" s="2"/>
      <c r="F2035" s="2"/>
      <c r="G2035" s="2"/>
      <c r="H2035" s="2"/>
    </row>
    <row r="2036" spans="3:8">
      <c r="C2036" s="38"/>
      <c r="E2036" s="2"/>
      <c r="F2036" s="2"/>
      <c r="G2036" s="2"/>
      <c r="H2036" s="2"/>
    </row>
    <row r="2037" spans="3:8">
      <c r="C2037" s="38"/>
      <c r="E2037" s="2"/>
      <c r="F2037" s="2"/>
      <c r="G2037" s="2"/>
      <c r="H2037" s="2"/>
    </row>
    <row r="2038" spans="3:8">
      <c r="C2038" s="38"/>
      <c r="E2038" s="2"/>
      <c r="F2038" s="2"/>
      <c r="G2038" s="2"/>
      <c r="H2038" s="2"/>
    </row>
    <row r="2039" spans="3:8">
      <c r="C2039" s="38"/>
      <c r="E2039" s="2"/>
      <c r="F2039" s="2"/>
      <c r="G2039" s="2"/>
      <c r="H2039" s="2"/>
    </row>
    <row r="2040" spans="3:8">
      <c r="C2040" s="38"/>
      <c r="E2040" s="2"/>
      <c r="F2040" s="2"/>
      <c r="G2040" s="2"/>
      <c r="H2040" s="2"/>
    </row>
    <row r="2041" spans="3:8">
      <c r="C2041" s="38"/>
      <c r="E2041" s="2"/>
      <c r="F2041" s="2"/>
      <c r="G2041" s="2"/>
      <c r="H2041" s="2"/>
    </row>
    <row r="2042" spans="3:8">
      <c r="C2042" s="38"/>
      <c r="E2042" s="2"/>
      <c r="F2042" s="2"/>
      <c r="G2042" s="2"/>
      <c r="H2042" s="2"/>
    </row>
    <row r="2043" spans="3:8">
      <c r="C2043" s="38"/>
      <c r="E2043" s="2"/>
      <c r="F2043" s="2"/>
      <c r="G2043" s="2"/>
      <c r="H2043" s="2"/>
    </row>
    <row r="2044" spans="3:8">
      <c r="C2044" s="38"/>
      <c r="E2044" s="2"/>
      <c r="F2044" s="2"/>
      <c r="G2044" s="2"/>
      <c r="H2044" s="2"/>
    </row>
    <row r="2045" spans="3:8">
      <c r="C2045" s="38"/>
      <c r="E2045" s="2"/>
      <c r="F2045" s="2"/>
      <c r="G2045" s="2"/>
      <c r="H2045" s="2"/>
    </row>
    <row r="2046" spans="3:8">
      <c r="C2046" s="38"/>
      <c r="E2046" s="2"/>
      <c r="F2046" s="2"/>
      <c r="G2046" s="2"/>
      <c r="H2046" s="2"/>
    </row>
    <row r="2047" spans="3:8">
      <c r="C2047" s="38"/>
      <c r="E2047" s="2"/>
      <c r="F2047" s="2"/>
      <c r="G2047" s="2"/>
      <c r="H2047" s="2"/>
    </row>
    <row r="2048" spans="3:8">
      <c r="C2048" s="38"/>
      <c r="E2048" s="2"/>
      <c r="F2048" s="2"/>
      <c r="G2048" s="2"/>
      <c r="H2048" s="2"/>
    </row>
    <row r="2049" spans="3:8">
      <c r="C2049" s="38"/>
      <c r="E2049" s="2"/>
      <c r="F2049" s="2"/>
      <c r="G2049" s="2"/>
      <c r="H2049" s="2"/>
    </row>
    <row r="2050" spans="3:8">
      <c r="C2050" s="38"/>
      <c r="E2050" s="2"/>
      <c r="F2050" s="2"/>
      <c r="G2050" s="2"/>
      <c r="H2050" s="2"/>
    </row>
    <row r="2051" spans="3:8">
      <c r="C2051" s="38"/>
      <c r="E2051" s="2"/>
      <c r="F2051" s="2"/>
      <c r="G2051" s="2"/>
      <c r="H2051" s="2"/>
    </row>
    <row r="2052" spans="3:8">
      <c r="C2052" s="38"/>
      <c r="E2052" s="2"/>
      <c r="F2052" s="2"/>
      <c r="G2052" s="2"/>
      <c r="H2052" s="2"/>
    </row>
    <row r="2053" spans="3:8">
      <c r="C2053" s="38"/>
      <c r="E2053" s="2"/>
      <c r="F2053" s="2"/>
      <c r="G2053" s="2"/>
      <c r="H2053" s="2"/>
    </row>
    <row r="2054" spans="3:8">
      <c r="C2054" s="38"/>
      <c r="E2054" s="2"/>
      <c r="F2054" s="2"/>
      <c r="G2054" s="2"/>
      <c r="H2054" s="2"/>
    </row>
    <row r="2055" spans="3:8">
      <c r="C2055" s="38"/>
      <c r="E2055" s="2"/>
      <c r="F2055" s="2"/>
      <c r="G2055" s="2"/>
      <c r="H2055" s="2"/>
    </row>
    <row r="2056" spans="3:8">
      <c r="C2056" s="38"/>
      <c r="E2056" s="2"/>
      <c r="F2056" s="2"/>
      <c r="G2056" s="2"/>
      <c r="H2056" s="2"/>
    </row>
    <row r="2057" spans="3:8">
      <c r="C2057" s="38"/>
      <c r="E2057" s="2"/>
      <c r="F2057" s="2"/>
      <c r="G2057" s="2"/>
      <c r="H2057" s="2"/>
    </row>
    <row r="2058" spans="3:8">
      <c r="C2058" s="38"/>
      <c r="E2058" s="2"/>
      <c r="F2058" s="2"/>
      <c r="G2058" s="2"/>
      <c r="H2058" s="2"/>
    </row>
    <row r="2059" spans="3:8">
      <c r="C2059" s="38"/>
      <c r="E2059" s="2"/>
      <c r="F2059" s="2"/>
      <c r="G2059" s="2"/>
      <c r="H2059" s="2"/>
    </row>
    <row r="2060" spans="3:8">
      <c r="C2060" s="38"/>
      <c r="E2060" s="2"/>
      <c r="F2060" s="2"/>
      <c r="G2060" s="2"/>
      <c r="H2060" s="2"/>
    </row>
    <row r="2061" spans="3:8">
      <c r="C2061" s="38"/>
      <c r="E2061" s="2"/>
      <c r="F2061" s="2"/>
      <c r="G2061" s="2"/>
      <c r="H2061" s="2"/>
    </row>
    <row r="2062" spans="3:8">
      <c r="C2062" s="38"/>
      <c r="E2062" s="2"/>
      <c r="F2062" s="2"/>
      <c r="G2062" s="2"/>
      <c r="H2062" s="2"/>
    </row>
    <row r="2063" spans="3:8">
      <c r="C2063" s="38"/>
      <c r="E2063" s="2"/>
      <c r="F2063" s="2"/>
      <c r="G2063" s="2"/>
      <c r="H2063" s="2"/>
    </row>
    <row r="2064" spans="3:8">
      <c r="C2064" s="38"/>
      <c r="E2064" s="2"/>
      <c r="F2064" s="2"/>
      <c r="G2064" s="2"/>
      <c r="H2064" s="2"/>
    </row>
    <row r="2065" spans="3:8">
      <c r="C2065" s="38"/>
      <c r="E2065" s="2"/>
      <c r="F2065" s="2"/>
      <c r="G2065" s="2"/>
      <c r="H2065" s="2"/>
    </row>
    <row r="2066" spans="3:8">
      <c r="C2066" s="38"/>
      <c r="E2066" s="2"/>
      <c r="F2066" s="2"/>
      <c r="G2066" s="2"/>
      <c r="H2066" s="2"/>
    </row>
    <row r="2067" spans="3:8">
      <c r="C2067" s="38"/>
      <c r="E2067" s="2"/>
      <c r="F2067" s="2"/>
      <c r="G2067" s="2"/>
      <c r="H2067" s="2"/>
    </row>
    <row r="2068" spans="3:8">
      <c r="C2068" s="38"/>
      <c r="E2068" s="2"/>
      <c r="F2068" s="2"/>
      <c r="G2068" s="2"/>
      <c r="H2068" s="2"/>
    </row>
    <row r="2069" spans="3:8">
      <c r="C2069" s="38"/>
      <c r="E2069" s="2"/>
      <c r="F2069" s="2"/>
      <c r="G2069" s="2"/>
      <c r="H2069" s="2"/>
    </row>
    <row r="2070" spans="3:8">
      <c r="C2070" s="38"/>
      <c r="E2070" s="2"/>
      <c r="F2070" s="2"/>
      <c r="G2070" s="2"/>
      <c r="H2070" s="2"/>
    </row>
    <row r="2071" spans="3:8">
      <c r="C2071" s="38"/>
      <c r="E2071" s="2"/>
      <c r="F2071" s="2"/>
      <c r="G2071" s="2"/>
      <c r="H2071" s="2"/>
    </row>
    <row r="2072" spans="3:8">
      <c r="C2072" s="38"/>
      <c r="E2072" s="2"/>
      <c r="F2072" s="2"/>
      <c r="G2072" s="2"/>
      <c r="H2072" s="2"/>
    </row>
    <row r="2073" spans="3:8">
      <c r="C2073" s="38"/>
      <c r="E2073" s="2"/>
      <c r="F2073" s="2"/>
      <c r="G2073" s="2"/>
      <c r="H2073" s="2"/>
    </row>
    <row r="2074" spans="3:8">
      <c r="C2074" s="38"/>
      <c r="E2074" s="2"/>
      <c r="F2074" s="2"/>
      <c r="G2074" s="2"/>
      <c r="H2074" s="2"/>
    </row>
    <row r="2075" spans="3:8">
      <c r="C2075" s="38"/>
      <c r="E2075" s="2"/>
      <c r="F2075" s="2"/>
      <c r="G2075" s="2"/>
      <c r="H2075" s="2"/>
    </row>
    <row r="2076" spans="3:8">
      <c r="C2076" s="38"/>
      <c r="E2076" s="2"/>
      <c r="F2076" s="2"/>
      <c r="G2076" s="2"/>
      <c r="H2076" s="2"/>
    </row>
    <row r="2077" spans="3:8">
      <c r="C2077" s="38"/>
      <c r="E2077" s="2"/>
      <c r="F2077" s="2"/>
      <c r="G2077" s="2"/>
      <c r="H2077" s="2"/>
    </row>
    <row r="2078" spans="3:8">
      <c r="C2078" s="38"/>
      <c r="E2078" s="2"/>
      <c r="F2078" s="2"/>
      <c r="G2078" s="2"/>
      <c r="H2078" s="2"/>
    </row>
    <row r="2079" spans="3:8">
      <c r="C2079" s="38"/>
      <c r="E2079" s="2"/>
      <c r="F2079" s="2"/>
      <c r="G2079" s="2"/>
      <c r="H2079" s="2"/>
    </row>
    <row r="2080" spans="3:8">
      <c r="C2080" s="38"/>
      <c r="E2080" s="2"/>
      <c r="F2080" s="2"/>
      <c r="G2080" s="2"/>
      <c r="H2080" s="2"/>
    </row>
    <row r="2081" spans="3:8">
      <c r="C2081" s="38"/>
      <c r="E2081" s="2"/>
      <c r="F2081" s="2"/>
      <c r="G2081" s="2"/>
      <c r="H2081" s="2"/>
    </row>
    <row r="2082" spans="3:8">
      <c r="C2082" s="38"/>
      <c r="E2082" s="2"/>
      <c r="F2082" s="2"/>
      <c r="G2082" s="2"/>
      <c r="H2082" s="2"/>
    </row>
    <row r="2083" spans="3:8">
      <c r="C2083" s="38"/>
      <c r="E2083" s="2"/>
      <c r="F2083" s="2"/>
      <c r="G2083" s="2"/>
      <c r="H2083" s="2"/>
    </row>
    <row r="2084" spans="3:8">
      <c r="C2084" s="38"/>
      <c r="E2084" s="2"/>
      <c r="F2084" s="2"/>
      <c r="G2084" s="2"/>
      <c r="H2084" s="2"/>
    </row>
    <row r="2085" spans="3:8">
      <c r="C2085" s="38"/>
      <c r="E2085" s="2"/>
      <c r="F2085" s="2"/>
      <c r="G2085" s="2"/>
      <c r="H2085" s="2"/>
    </row>
    <row r="2086" spans="3:8">
      <c r="C2086" s="38"/>
      <c r="E2086" s="2"/>
      <c r="F2086" s="2"/>
      <c r="G2086" s="2"/>
      <c r="H2086" s="2"/>
    </row>
    <row r="2087" spans="3:8">
      <c r="C2087" s="38"/>
      <c r="E2087" s="2"/>
      <c r="F2087" s="2"/>
      <c r="G2087" s="2"/>
      <c r="H2087" s="2"/>
    </row>
    <row r="2088" spans="3:8">
      <c r="C2088" s="38"/>
      <c r="E2088" s="2"/>
      <c r="F2088" s="2"/>
      <c r="G2088" s="2"/>
      <c r="H2088" s="2"/>
    </row>
    <row r="2089" spans="3:8">
      <c r="C2089" s="38"/>
      <c r="E2089" s="2"/>
      <c r="F2089" s="2"/>
      <c r="G2089" s="2"/>
      <c r="H2089" s="2"/>
    </row>
    <row r="2090" spans="3:8">
      <c r="C2090" s="38"/>
      <c r="E2090" s="2"/>
      <c r="F2090" s="2"/>
      <c r="G2090" s="2"/>
      <c r="H2090" s="2"/>
    </row>
    <row r="2091" spans="3:8">
      <c r="C2091" s="38"/>
      <c r="E2091" s="2"/>
      <c r="F2091" s="2"/>
      <c r="G2091" s="2"/>
      <c r="H2091" s="2"/>
    </row>
    <row r="2092" spans="3:8">
      <c r="C2092" s="38"/>
      <c r="E2092" s="2"/>
      <c r="F2092" s="2"/>
      <c r="G2092" s="2"/>
      <c r="H2092" s="2"/>
    </row>
    <row r="2093" spans="3:8">
      <c r="C2093" s="38"/>
      <c r="E2093" s="2"/>
      <c r="F2093" s="2"/>
      <c r="G2093" s="2"/>
      <c r="H2093" s="2"/>
    </row>
    <row r="2094" spans="3:8">
      <c r="C2094" s="38"/>
      <c r="E2094" s="2"/>
      <c r="F2094" s="2"/>
      <c r="G2094" s="2"/>
      <c r="H2094" s="2"/>
    </row>
    <row r="2095" spans="3:8">
      <c r="C2095" s="38"/>
      <c r="E2095" s="2"/>
      <c r="F2095" s="2"/>
      <c r="G2095" s="2"/>
      <c r="H2095" s="2"/>
    </row>
    <row r="2096" spans="3:8">
      <c r="C2096" s="38"/>
      <c r="E2096" s="2"/>
      <c r="F2096" s="2"/>
      <c r="G2096" s="2"/>
      <c r="H2096" s="2"/>
    </row>
    <row r="2097" spans="3:8">
      <c r="C2097" s="38"/>
      <c r="E2097" s="2"/>
      <c r="F2097" s="2"/>
      <c r="G2097" s="2"/>
      <c r="H2097" s="2"/>
    </row>
    <row r="2098" spans="3:8">
      <c r="C2098" s="38"/>
      <c r="E2098" s="2"/>
      <c r="F2098" s="2"/>
      <c r="G2098" s="2"/>
      <c r="H2098" s="2"/>
    </row>
    <row r="2099" spans="3:8">
      <c r="C2099" s="38"/>
      <c r="E2099" s="2"/>
      <c r="F2099" s="2"/>
      <c r="G2099" s="2"/>
      <c r="H2099" s="2"/>
    </row>
    <row r="2100" spans="3:8">
      <c r="C2100" s="38"/>
      <c r="E2100" s="2"/>
      <c r="F2100" s="2"/>
      <c r="G2100" s="2"/>
      <c r="H2100" s="2"/>
    </row>
    <row r="2101" spans="3:8">
      <c r="C2101" s="38"/>
      <c r="E2101" s="2"/>
      <c r="F2101" s="2"/>
      <c r="G2101" s="2"/>
      <c r="H2101" s="2"/>
    </row>
    <row r="2102" spans="3:8">
      <c r="C2102" s="38"/>
      <c r="E2102" s="2"/>
      <c r="F2102" s="2"/>
      <c r="G2102" s="2"/>
      <c r="H2102" s="2"/>
    </row>
    <row r="2103" spans="3:8">
      <c r="C2103" s="38"/>
      <c r="E2103" s="2"/>
      <c r="F2103" s="2"/>
      <c r="G2103" s="2"/>
      <c r="H2103" s="2"/>
    </row>
    <row r="2104" spans="3:8">
      <c r="C2104" s="38"/>
      <c r="E2104" s="2"/>
      <c r="F2104" s="2"/>
      <c r="G2104" s="2"/>
      <c r="H2104" s="2"/>
    </row>
    <row r="2105" spans="3:8">
      <c r="C2105" s="38"/>
      <c r="E2105" s="2"/>
      <c r="F2105" s="2"/>
      <c r="G2105" s="2"/>
      <c r="H2105" s="2"/>
    </row>
    <row r="2106" spans="3:8">
      <c r="C2106" s="38"/>
      <c r="E2106" s="2"/>
      <c r="F2106" s="2"/>
      <c r="G2106" s="2"/>
      <c r="H2106" s="2"/>
    </row>
    <row r="2107" spans="3:8">
      <c r="C2107" s="38"/>
      <c r="E2107" s="2"/>
      <c r="F2107" s="2"/>
      <c r="G2107" s="2"/>
      <c r="H2107" s="2"/>
    </row>
    <row r="2108" spans="3:8">
      <c r="C2108" s="38"/>
      <c r="E2108" s="2"/>
      <c r="F2108" s="2"/>
      <c r="G2108" s="2"/>
      <c r="H2108" s="2"/>
    </row>
    <row r="2109" spans="3:8">
      <c r="C2109" s="38"/>
      <c r="E2109" s="2"/>
      <c r="F2109" s="2"/>
      <c r="G2109" s="2"/>
      <c r="H2109" s="2"/>
    </row>
    <row r="2110" spans="3:8">
      <c r="C2110" s="38"/>
      <c r="E2110" s="2"/>
      <c r="F2110" s="2"/>
      <c r="G2110" s="2"/>
      <c r="H2110" s="2"/>
    </row>
    <row r="2111" spans="3:8">
      <c r="C2111" s="38"/>
      <c r="E2111" s="2"/>
      <c r="F2111" s="2"/>
      <c r="G2111" s="2"/>
      <c r="H2111" s="2"/>
    </row>
    <row r="2112" spans="3:8">
      <c r="C2112" s="38"/>
      <c r="E2112" s="2"/>
      <c r="F2112" s="2"/>
      <c r="G2112" s="2"/>
      <c r="H2112" s="2"/>
    </row>
    <row r="2113" spans="3:8">
      <c r="C2113" s="38"/>
      <c r="E2113" s="2"/>
      <c r="F2113" s="2"/>
      <c r="G2113" s="2"/>
      <c r="H2113" s="2"/>
    </row>
    <row r="2114" spans="3:8">
      <c r="C2114" s="38"/>
      <c r="E2114" s="2"/>
      <c r="F2114" s="2"/>
      <c r="G2114" s="2"/>
      <c r="H2114" s="2"/>
    </row>
    <row r="2115" spans="3:8">
      <c r="C2115" s="38"/>
      <c r="E2115" s="2"/>
      <c r="F2115" s="2"/>
      <c r="G2115" s="2"/>
      <c r="H2115" s="2"/>
    </row>
    <row r="2116" spans="3:8">
      <c r="C2116" s="38"/>
      <c r="E2116" s="2"/>
      <c r="F2116" s="2"/>
      <c r="G2116" s="2"/>
      <c r="H2116" s="2"/>
    </row>
    <row r="2117" spans="3:8">
      <c r="C2117" s="38"/>
      <c r="E2117" s="2"/>
      <c r="F2117" s="2"/>
      <c r="G2117" s="2"/>
      <c r="H2117" s="2"/>
    </row>
    <row r="2118" spans="3:8">
      <c r="C2118" s="38"/>
      <c r="E2118" s="2"/>
      <c r="F2118" s="2"/>
      <c r="G2118" s="2"/>
      <c r="H2118" s="2"/>
    </row>
    <row r="2119" spans="3:8">
      <c r="C2119" s="38"/>
      <c r="E2119" s="2"/>
      <c r="F2119" s="2"/>
      <c r="G2119" s="2"/>
      <c r="H2119" s="2"/>
    </row>
    <row r="2120" spans="3:8">
      <c r="C2120" s="38"/>
      <c r="E2120" s="2"/>
      <c r="F2120" s="2"/>
      <c r="G2120" s="2"/>
      <c r="H2120" s="2"/>
    </row>
    <row r="2121" spans="3:8">
      <c r="C2121" s="38"/>
      <c r="E2121" s="2"/>
      <c r="F2121" s="2"/>
      <c r="G2121" s="2"/>
      <c r="H2121" s="2"/>
    </row>
    <row r="2122" spans="3:8">
      <c r="C2122" s="38"/>
      <c r="E2122" s="2"/>
      <c r="F2122" s="2"/>
      <c r="G2122" s="2"/>
      <c r="H2122" s="2"/>
    </row>
    <row r="2123" spans="3:8">
      <c r="C2123" s="38"/>
      <c r="E2123" s="2"/>
      <c r="F2123" s="2"/>
      <c r="G2123" s="2"/>
      <c r="H2123" s="2"/>
    </row>
    <row r="2124" spans="3:8">
      <c r="C2124" s="38"/>
      <c r="E2124" s="2"/>
      <c r="F2124" s="2"/>
      <c r="G2124" s="2"/>
      <c r="H2124" s="2"/>
    </row>
    <row r="2125" spans="3:8">
      <c r="C2125" s="38"/>
      <c r="E2125" s="2"/>
      <c r="F2125" s="2"/>
      <c r="G2125" s="2"/>
      <c r="H2125" s="2"/>
    </row>
    <row r="2126" spans="3:8">
      <c r="C2126" s="38"/>
      <c r="E2126" s="2"/>
      <c r="F2126" s="2"/>
      <c r="G2126" s="2"/>
      <c r="H2126" s="2"/>
    </row>
    <row r="2127" spans="3:8">
      <c r="C2127" s="38"/>
      <c r="E2127" s="2"/>
      <c r="F2127" s="2"/>
      <c r="G2127" s="2"/>
      <c r="H2127" s="2"/>
    </row>
    <row r="2128" spans="3:8">
      <c r="C2128" s="38"/>
      <c r="E2128" s="2"/>
      <c r="F2128" s="2"/>
      <c r="G2128" s="2"/>
      <c r="H2128" s="2"/>
    </row>
    <row r="2129" spans="3:8">
      <c r="C2129" s="38"/>
      <c r="E2129" s="2"/>
      <c r="F2129" s="2"/>
      <c r="G2129" s="2"/>
      <c r="H2129" s="2"/>
    </row>
    <row r="2130" spans="3:8">
      <c r="C2130" s="38"/>
      <c r="E2130" s="2"/>
      <c r="F2130" s="2"/>
      <c r="G2130" s="2"/>
      <c r="H2130" s="2"/>
    </row>
    <row r="2131" spans="3:8">
      <c r="C2131" s="38"/>
      <c r="E2131" s="2"/>
      <c r="F2131" s="2"/>
      <c r="G2131" s="2"/>
      <c r="H2131" s="2"/>
    </row>
    <row r="2132" spans="3:8">
      <c r="C2132" s="38"/>
      <c r="E2132" s="2"/>
      <c r="F2132" s="2"/>
      <c r="G2132" s="2"/>
      <c r="H2132" s="2"/>
    </row>
    <row r="2133" spans="3:8">
      <c r="C2133" s="38"/>
      <c r="E2133" s="2"/>
      <c r="F2133" s="2"/>
      <c r="G2133" s="2"/>
      <c r="H2133" s="2"/>
    </row>
    <row r="2134" spans="3:8">
      <c r="C2134" s="38"/>
      <c r="E2134" s="2"/>
      <c r="F2134" s="2"/>
      <c r="G2134" s="2"/>
      <c r="H2134" s="2"/>
    </row>
    <row r="2135" spans="3:8">
      <c r="C2135" s="38"/>
      <c r="E2135" s="2"/>
      <c r="F2135" s="2"/>
      <c r="G2135" s="2"/>
      <c r="H2135" s="2"/>
    </row>
    <row r="2136" spans="3:8">
      <c r="C2136" s="38"/>
      <c r="E2136" s="2"/>
      <c r="F2136" s="2"/>
      <c r="G2136" s="2"/>
      <c r="H2136" s="2"/>
    </row>
    <row r="2137" spans="3:8">
      <c r="C2137" s="38"/>
      <c r="E2137" s="2"/>
      <c r="F2137" s="2"/>
      <c r="G2137" s="2"/>
      <c r="H2137" s="2"/>
    </row>
    <row r="2138" spans="3:8">
      <c r="C2138" s="38"/>
      <c r="E2138" s="2"/>
      <c r="F2138" s="2"/>
      <c r="G2138" s="2"/>
      <c r="H2138" s="2"/>
    </row>
    <row r="2139" spans="3:8">
      <c r="C2139" s="38"/>
      <c r="E2139" s="2"/>
      <c r="F2139" s="2"/>
      <c r="G2139" s="2"/>
      <c r="H2139" s="2"/>
    </row>
    <row r="2140" spans="3:8">
      <c r="C2140" s="38"/>
      <c r="E2140" s="2"/>
      <c r="F2140" s="2"/>
      <c r="G2140" s="2"/>
      <c r="H2140" s="2"/>
    </row>
    <row r="2141" spans="3:8">
      <c r="C2141" s="38"/>
      <c r="E2141" s="2"/>
      <c r="F2141" s="2"/>
      <c r="G2141" s="2"/>
      <c r="H2141" s="2"/>
    </row>
    <row r="2142" spans="3:8">
      <c r="C2142" s="38"/>
      <c r="E2142" s="2"/>
      <c r="F2142" s="2"/>
      <c r="G2142" s="2"/>
      <c r="H2142" s="2"/>
    </row>
    <row r="2143" spans="3:8">
      <c r="C2143" s="38"/>
      <c r="E2143" s="2"/>
      <c r="F2143" s="2"/>
      <c r="G2143" s="2"/>
      <c r="H2143" s="2"/>
    </row>
    <row r="2144" spans="3:8">
      <c r="C2144" s="38"/>
      <c r="E2144" s="2"/>
      <c r="F2144" s="2"/>
      <c r="G2144" s="2"/>
      <c r="H2144" s="2"/>
    </row>
    <row r="2145" spans="3:8">
      <c r="C2145" s="38"/>
      <c r="E2145" s="2"/>
      <c r="F2145" s="2"/>
      <c r="G2145" s="2"/>
      <c r="H2145" s="2"/>
    </row>
    <row r="2146" spans="3:8">
      <c r="C2146" s="38"/>
      <c r="E2146" s="2"/>
      <c r="F2146" s="2"/>
      <c r="G2146" s="2"/>
      <c r="H2146" s="2"/>
    </row>
    <row r="2147" spans="3:8">
      <c r="C2147" s="38"/>
      <c r="E2147" s="2"/>
      <c r="F2147" s="2"/>
      <c r="G2147" s="2"/>
      <c r="H2147" s="2"/>
    </row>
    <row r="2148" spans="3:8">
      <c r="C2148" s="38"/>
      <c r="E2148" s="2"/>
      <c r="F2148" s="2"/>
      <c r="G2148" s="2"/>
      <c r="H2148" s="2"/>
    </row>
    <row r="2149" spans="3:8">
      <c r="C2149" s="38"/>
      <c r="E2149" s="2"/>
      <c r="F2149" s="2"/>
      <c r="G2149" s="2"/>
      <c r="H2149" s="2"/>
    </row>
    <row r="2150" spans="3:8">
      <c r="C2150" s="38"/>
      <c r="E2150" s="2"/>
      <c r="F2150" s="2"/>
      <c r="G2150" s="2"/>
      <c r="H2150" s="2"/>
    </row>
    <row r="2151" spans="3:8">
      <c r="C2151" s="38"/>
      <c r="E2151" s="2"/>
      <c r="F2151" s="2"/>
      <c r="G2151" s="2"/>
      <c r="H2151" s="2"/>
    </row>
    <row r="2152" spans="3:8">
      <c r="C2152" s="38"/>
      <c r="E2152" s="2"/>
      <c r="F2152" s="2"/>
      <c r="G2152" s="2"/>
      <c r="H2152" s="2"/>
    </row>
    <row r="2153" spans="3:8">
      <c r="C2153" s="38"/>
      <c r="E2153" s="2"/>
      <c r="F2153" s="2"/>
      <c r="G2153" s="2"/>
      <c r="H2153" s="2"/>
    </row>
    <row r="2154" spans="3:8">
      <c r="C2154" s="38"/>
      <c r="E2154" s="2"/>
      <c r="F2154" s="2"/>
      <c r="G2154" s="2"/>
      <c r="H2154" s="2"/>
    </row>
    <row r="2155" spans="3:8">
      <c r="C2155" s="38"/>
      <c r="E2155" s="2"/>
      <c r="F2155" s="2"/>
      <c r="G2155" s="2"/>
      <c r="H2155" s="2"/>
    </row>
    <row r="2156" spans="3:8">
      <c r="C2156" s="38"/>
      <c r="E2156" s="2"/>
      <c r="F2156" s="2"/>
      <c r="G2156" s="2"/>
      <c r="H2156" s="2"/>
    </row>
    <row r="2157" spans="3:8">
      <c r="C2157" s="38"/>
      <c r="E2157" s="2"/>
      <c r="F2157" s="2"/>
      <c r="G2157" s="2"/>
      <c r="H2157" s="2"/>
    </row>
    <row r="2158" spans="3:8">
      <c r="C2158" s="38"/>
      <c r="E2158" s="2"/>
      <c r="F2158" s="2"/>
      <c r="G2158" s="2"/>
      <c r="H2158" s="2"/>
    </row>
    <row r="2159" spans="3:8">
      <c r="C2159" s="38"/>
      <c r="E2159" s="2"/>
      <c r="F2159" s="2"/>
      <c r="G2159" s="2"/>
      <c r="H2159" s="2"/>
    </row>
    <row r="2160" spans="3:8">
      <c r="C2160" s="38"/>
      <c r="E2160" s="2"/>
      <c r="F2160" s="2"/>
      <c r="G2160" s="2"/>
      <c r="H2160" s="2"/>
    </row>
    <row r="2161" spans="3:8">
      <c r="C2161" s="38"/>
      <c r="E2161" s="2"/>
      <c r="F2161" s="2"/>
      <c r="G2161" s="2"/>
      <c r="H2161" s="2"/>
    </row>
    <row r="2162" spans="3:8">
      <c r="C2162" s="38"/>
      <c r="E2162" s="2"/>
      <c r="F2162" s="2"/>
      <c r="G2162" s="2"/>
      <c r="H2162" s="2"/>
    </row>
    <row r="2163" spans="3:8">
      <c r="C2163" s="38"/>
      <c r="E2163" s="2"/>
      <c r="F2163" s="2"/>
      <c r="G2163" s="2"/>
      <c r="H2163" s="2"/>
    </row>
    <row r="2164" spans="3:8">
      <c r="C2164" s="38"/>
      <c r="E2164" s="2"/>
      <c r="F2164" s="2"/>
      <c r="G2164" s="2"/>
      <c r="H2164" s="2"/>
    </row>
    <row r="2165" spans="3:8">
      <c r="C2165" s="38"/>
      <c r="E2165" s="2"/>
      <c r="F2165" s="2"/>
      <c r="G2165" s="2"/>
      <c r="H2165" s="2"/>
    </row>
    <row r="2166" spans="3:8">
      <c r="C2166" s="38"/>
      <c r="E2166" s="2"/>
      <c r="F2166" s="2"/>
      <c r="G2166" s="2"/>
      <c r="H2166" s="2"/>
    </row>
    <row r="2167" spans="3:8">
      <c r="C2167" s="38"/>
      <c r="E2167" s="2"/>
      <c r="F2167" s="2"/>
      <c r="G2167" s="2"/>
      <c r="H2167" s="2"/>
    </row>
    <row r="2168" spans="3:8">
      <c r="C2168" s="38"/>
      <c r="E2168" s="2"/>
      <c r="F2168" s="2"/>
      <c r="G2168" s="2"/>
      <c r="H2168" s="2"/>
    </row>
    <row r="2169" spans="3:8">
      <c r="C2169" s="38"/>
      <c r="E2169" s="2"/>
      <c r="F2169" s="2"/>
      <c r="G2169" s="2"/>
      <c r="H2169" s="2"/>
    </row>
    <row r="2170" spans="3:8">
      <c r="C2170" s="38"/>
      <c r="E2170" s="2"/>
      <c r="F2170" s="2"/>
      <c r="G2170" s="2"/>
      <c r="H2170" s="2"/>
    </row>
    <row r="2171" spans="3:8">
      <c r="C2171" s="38"/>
      <c r="E2171" s="2"/>
      <c r="F2171" s="2"/>
      <c r="G2171" s="2"/>
      <c r="H2171" s="2"/>
    </row>
    <row r="2172" spans="3:8">
      <c r="C2172" s="38"/>
      <c r="E2172" s="2"/>
      <c r="F2172" s="2"/>
      <c r="G2172" s="2"/>
      <c r="H2172" s="2"/>
    </row>
    <row r="2173" spans="3:8">
      <c r="C2173" s="38"/>
      <c r="E2173" s="2"/>
      <c r="F2173" s="2"/>
      <c r="G2173" s="2"/>
      <c r="H2173" s="2"/>
    </row>
    <row r="2174" spans="3:8">
      <c r="C2174" s="38"/>
      <c r="E2174" s="2"/>
      <c r="F2174" s="2"/>
      <c r="G2174" s="2"/>
      <c r="H2174" s="2"/>
    </row>
    <row r="2175" spans="3:8">
      <c r="C2175" s="38"/>
      <c r="E2175" s="2"/>
      <c r="F2175" s="2"/>
      <c r="G2175" s="2"/>
      <c r="H2175" s="2"/>
    </row>
    <row r="2176" spans="3:8">
      <c r="C2176" s="38"/>
      <c r="E2176" s="2"/>
      <c r="F2176" s="2"/>
      <c r="G2176" s="2"/>
      <c r="H2176" s="2"/>
    </row>
    <row r="2177" spans="3:8">
      <c r="C2177" s="38"/>
      <c r="E2177" s="2"/>
      <c r="F2177" s="2"/>
      <c r="G2177" s="2"/>
      <c r="H2177" s="2"/>
    </row>
    <row r="2178" spans="3:8">
      <c r="C2178" s="38"/>
      <c r="E2178" s="2"/>
      <c r="F2178" s="2"/>
      <c r="G2178" s="2"/>
      <c r="H2178" s="2"/>
    </row>
    <row r="2179" spans="3:8">
      <c r="C2179" s="38"/>
      <c r="E2179" s="2"/>
      <c r="F2179" s="2"/>
      <c r="G2179" s="2"/>
      <c r="H2179" s="2"/>
    </row>
    <row r="2180" spans="3:8">
      <c r="C2180" s="38"/>
      <c r="E2180" s="2"/>
      <c r="F2180" s="2"/>
      <c r="G2180" s="2"/>
      <c r="H2180" s="2"/>
    </row>
    <row r="2181" spans="3:8">
      <c r="C2181" s="38"/>
      <c r="E2181" s="2"/>
      <c r="F2181" s="2"/>
      <c r="G2181" s="2"/>
      <c r="H2181" s="2"/>
    </row>
    <row r="2182" spans="3:8">
      <c r="C2182" s="38"/>
      <c r="E2182" s="2"/>
      <c r="F2182" s="2"/>
      <c r="G2182" s="2"/>
      <c r="H2182" s="2"/>
    </row>
    <row r="2183" spans="3:8">
      <c r="C2183" s="38"/>
      <c r="E2183" s="2"/>
      <c r="F2183" s="2"/>
      <c r="G2183" s="2"/>
      <c r="H2183" s="2"/>
    </row>
    <row r="2184" spans="3:8">
      <c r="C2184" s="38"/>
      <c r="E2184" s="2"/>
      <c r="F2184" s="2"/>
      <c r="G2184" s="2"/>
      <c r="H2184" s="2"/>
    </row>
    <row r="2185" spans="3:8">
      <c r="C2185" s="38"/>
      <c r="E2185" s="2"/>
      <c r="F2185" s="2"/>
      <c r="G2185" s="2"/>
      <c r="H2185" s="2"/>
    </row>
    <row r="2186" spans="3:8">
      <c r="C2186" s="38"/>
      <c r="E2186" s="2"/>
      <c r="F2186" s="2"/>
      <c r="G2186" s="2"/>
      <c r="H2186" s="2"/>
    </row>
    <row r="2187" spans="3:8">
      <c r="C2187" s="38"/>
      <c r="E2187" s="2"/>
      <c r="F2187" s="2"/>
      <c r="G2187" s="2"/>
      <c r="H2187" s="2"/>
    </row>
    <row r="2188" spans="3:8">
      <c r="C2188" s="38"/>
      <c r="E2188" s="2"/>
      <c r="F2188" s="2"/>
      <c r="G2188" s="2"/>
      <c r="H2188" s="2"/>
    </row>
    <row r="2189" spans="3:8">
      <c r="C2189" s="38"/>
      <c r="E2189" s="2"/>
      <c r="F2189" s="2"/>
      <c r="G2189" s="2"/>
      <c r="H2189" s="2"/>
    </row>
    <row r="2190" spans="3:8">
      <c r="C2190" s="38"/>
      <c r="E2190" s="2"/>
      <c r="F2190" s="2"/>
      <c r="G2190" s="2"/>
      <c r="H2190" s="2"/>
    </row>
    <row r="2191" spans="3:8">
      <c r="C2191" s="38"/>
      <c r="E2191" s="2"/>
      <c r="F2191" s="2"/>
      <c r="G2191" s="2"/>
      <c r="H2191" s="2"/>
    </row>
    <row r="2192" spans="3:8">
      <c r="C2192" s="38"/>
      <c r="E2192" s="2"/>
      <c r="F2192" s="2"/>
      <c r="G2192" s="2"/>
      <c r="H2192" s="2"/>
    </row>
    <row r="2193" spans="3:8">
      <c r="C2193" s="38"/>
      <c r="E2193" s="2"/>
      <c r="F2193" s="2"/>
      <c r="G2193" s="2"/>
      <c r="H2193" s="2"/>
    </row>
    <row r="2194" spans="3:8">
      <c r="C2194" s="38"/>
      <c r="E2194" s="2"/>
      <c r="F2194" s="2"/>
      <c r="G2194" s="2"/>
      <c r="H2194" s="2"/>
    </row>
    <row r="2195" spans="3:8">
      <c r="C2195" s="38"/>
      <c r="E2195" s="2"/>
      <c r="F2195" s="2"/>
      <c r="G2195" s="2"/>
      <c r="H2195" s="2"/>
    </row>
    <row r="2196" spans="3:8">
      <c r="C2196" s="38"/>
      <c r="E2196" s="2"/>
      <c r="F2196" s="2"/>
      <c r="G2196" s="2"/>
      <c r="H2196" s="2"/>
    </row>
    <row r="2197" spans="3:8">
      <c r="C2197" s="38"/>
      <c r="E2197" s="2"/>
      <c r="F2197" s="2"/>
      <c r="G2197" s="2"/>
      <c r="H2197" s="2"/>
    </row>
    <row r="2198" spans="3:8">
      <c r="C2198" s="38"/>
      <c r="E2198" s="2"/>
      <c r="F2198" s="2"/>
      <c r="G2198" s="2"/>
      <c r="H2198" s="2"/>
    </row>
    <row r="2199" spans="3:8">
      <c r="C2199" s="38"/>
      <c r="E2199" s="2"/>
      <c r="F2199" s="2"/>
      <c r="G2199" s="2"/>
      <c r="H2199" s="2"/>
    </row>
    <row r="2200" spans="3:8">
      <c r="C2200" s="38"/>
      <c r="E2200" s="2"/>
      <c r="F2200" s="2"/>
      <c r="G2200" s="2"/>
      <c r="H2200" s="2"/>
    </row>
    <row r="2201" spans="3:8">
      <c r="C2201" s="38"/>
      <c r="E2201" s="2"/>
      <c r="F2201" s="2"/>
      <c r="G2201" s="2"/>
      <c r="H2201" s="2"/>
    </row>
    <row r="2202" spans="3:8">
      <c r="C2202" s="38"/>
      <c r="E2202" s="2"/>
      <c r="F2202" s="2"/>
      <c r="G2202" s="2"/>
      <c r="H2202" s="2"/>
    </row>
    <row r="2203" spans="3:8">
      <c r="C2203" s="38"/>
      <c r="E2203" s="2"/>
      <c r="F2203" s="2"/>
      <c r="G2203" s="2"/>
      <c r="H2203" s="2"/>
    </row>
    <row r="2204" spans="3:8">
      <c r="C2204" s="38"/>
      <c r="E2204" s="2"/>
      <c r="F2204" s="2"/>
      <c r="G2204" s="2"/>
      <c r="H2204" s="2"/>
    </row>
    <row r="2205" spans="3:8">
      <c r="C2205" s="38"/>
      <c r="E2205" s="2"/>
      <c r="F2205" s="2"/>
      <c r="G2205" s="2"/>
      <c r="H2205" s="2"/>
    </row>
    <row r="2206" spans="3:8">
      <c r="C2206" s="38"/>
      <c r="E2206" s="2"/>
      <c r="F2206" s="2"/>
      <c r="G2206" s="2"/>
      <c r="H2206" s="2"/>
    </row>
    <row r="2207" spans="3:8">
      <c r="C2207" s="38"/>
      <c r="E2207" s="2"/>
      <c r="F2207" s="2"/>
      <c r="G2207" s="2"/>
      <c r="H2207" s="2"/>
    </row>
    <row r="2208" spans="3:8">
      <c r="C2208" s="38"/>
      <c r="E2208" s="2"/>
      <c r="F2208" s="2"/>
      <c r="G2208" s="2"/>
      <c r="H2208" s="2"/>
    </row>
    <row r="2209" spans="3:8">
      <c r="C2209" s="38"/>
      <c r="E2209" s="2"/>
      <c r="F2209" s="2"/>
      <c r="G2209" s="2"/>
      <c r="H2209" s="2"/>
    </row>
    <row r="2210" spans="3:8">
      <c r="C2210" s="38"/>
      <c r="E2210" s="2"/>
      <c r="F2210" s="2"/>
      <c r="G2210" s="2"/>
      <c r="H2210" s="2"/>
    </row>
    <row r="2211" spans="3:8">
      <c r="C2211" s="38"/>
      <c r="E2211" s="2"/>
      <c r="F2211" s="2"/>
      <c r="G2211" s="2"/>
      <c r="H2211" s="2"/>
    </row>
    <row r="2212" spans="3:8">
      <c r="C2212" s="38"/>
      <c r="E2212" s="2"/>
      <c r="F2212" s="2"/>
      <c r="G2212" s="2"/>
      <c r="H2212" s="2"/>
    </row>
    <row r="2213" spans="3:8">
      <c r="C2213" s="38"/>
      <c r="E2213" s="2"/>
      <c r="F2213" s="2"/>
      <c r="G2213" s="2"/>
      <c r="H2213" s="2"/>
    </row>
    <row r="2214" spans="3:8">
      <c r="C2214" s="38"/>
      <c r="E2214" s="2"/>
      <c r="F2214" s="2"/>
      <c r="G2214" s="2"/>
      <c r="H2214" s="2"/>
    </row>
    <row r="2215" spans="3:8">
      <c r="C2215" s="38"/>
      <c r="E2215" s="2"/>
      <c r="F2215" s="2"/>
      <c r="G2215" s="2"/>
      <c r="H2215" s="2"/>
    </row>
    <row r="2216" spans="3:8">
      <c r="C2216" s="38"/>
      <c r="E2216" s="2"/>
      <c r="F2216" s="2"/>
      <c r="G2216" s="2"/>
      <c r="H2216" s="2"/>
    </row>
    <row r="2217" spans="3:8">
      <c r="C2217" s="38"/>
      <c r="E2217" s="2"/>
      <c r="F2217" s="2"/>
      <c r="G2217" s="2"/>
      <c r="H2217" s="2"/>
    </row>
    <row r="2218" spans="3:8">
      <c r="C2218" s="38"/>
      <c r="E2218" s="2"/>
      <c r="F2218" s="2"/>
      <c r="G2218" s="2"/>
      <c r="H2218" s="2"/>
    </row>
    <row r="2219" spans="3:8">
      <c r="C2219" s="38"/>
      <c r="E2219" s="2"/>
      <c r="F2219" s="2"/>
      <c r="G2219" s="2"/>
      <c r="H2219" s="2"/>
    </row>
    <row r="2220" spans="3:8">
      <c r="C2220" s="38"/>
      <c r="E2220" s="2"/>
      <c r="F2220" s="2"/>
      <c r="G2220" s="2"/>
      <c r="H2220" s="2"/>
    </row>
    <row r="2221" spans="3:8">
      <c r="C2221" s="38"/>
      <c r="E2221" s="2"/>
      <c r="F2221" s="2"/>
      <c r="G2221" s="2"/>
      <c r="H2221" s="2"/>
    </row>
    <row r="2222" spans="3:8">
      <c r="C2222" s="38"/>
      <c r="E2222" s="2"/>
      <c r="F2222" s="2"/>
      <c r="G2222" s="2"/>
      <c r="H2222" s="2"/>
    </row>
    <row r="2223" spans="3:8">
      <c r="C2223" s="38"/>
      <c r="E2223" s="2"/>
      <c r="F2223" s="2"/>
      <c r="G2223" s="2"/>
      <c r="H2223" s="2"/>
    </row>
    <row r="2224" spans="3:8">
      <c r="C2224" s="38"/>
      <c r="E2224" s="2"/>
      <c r="F2224" s="2"/>
      <c r="G2224" s="2"/>
      <c r="H2224" s="2"/>
    </row>
    <row r="2225" spans="3:8">
      <c r="C2225" s="38"/>
      <c r="E2225" s="2"/>
      <c r="F2225" s="2"/>
      <c r="G2225" s="2"/>
      <c r="H2225" s="2"/>
    </row>
    <row r="2226" spans="3:8">
      <c r="C2226" s="38"/>
      <c r="E2226" s="2"/>
      <c r="F2226" s="2"/>
      <c r="G2226" s="2"/>
      <c r="H2226" s="2"/>
    </row>
    <row r="2227" spans="3:8">
      <c r="C2227" s="38"/>
      <c r="E2227" s="2"/>
      <c r="F2227" s="2"/>
      <c r="G2227" s="2"/>
      <c r="H2227" s="2"/>
    </row>
    <row r="2228" spans="3:8">
      <c r="C2228" s="38"/>
      <c r="E2228" s="2"/>
      <c r="F2228" s="2"/>
      <c r="G2228" s="2"/>
      <c r="H2228" s="2"/>
    </row>
    <row r="2229" spans="3:8">
      <c r="C2229" s="38"/>
      <c r="E2229" s="2"/>
      <c r="F2229" s="2"/>
      <c r="G2229" s="2"/>
      <c r="H2229" s="2"/>
    </row>
    <row r="2230" spans="3:8">
      <c r="C2230" s="38"/>
      <c r="E2230" s="2"/>
      <c r="F2230" s="2"/>
      <c r="G2230" s="2"/>
      <c r="H2230" s="2"/>
    </row>
    <row r="2231" spans="3:8">
      <c r="C2231" s="38"/>
      <c r="E2231" s="2"/>
      <c r="F2231" s="2"/>
      <c r="G2231" s="2"/>
      <c r="H2231" s="2"/>
    </row>
    <row r="2232" spans="3:8">
      <c r="C2232" s="38"/>
      <c r="E2232" s="2"/>
      <c r="F2232" s="2"/>
      <c r="G2232" s="2"/>
      <c r="H2232" s="2"/>
    </row>
    <row r="2233" spans="3:8">
      <c r="C2233" s="38"/>
      <c r="E2233" s="2"/>
      <c r="F2233" s="2"/>
      <c r="G2233" s="2"/>
      <c r="H2233" s="2"/>
    </row>
    <row r="2234" spans="3:8">
      <c r="C2234" s="38"/>
      <c r="E2234" s="2"/>
      <c r="F2234" s="2"/>
      <c r="G2234" s="2"/>
      <c r="H2234" s="2"/>
    </row>
    <row r="2235" spans="3:8">
      <c r="C2235" s="38"/>
      <c r="E2235" s="2"/>
      <c r="F2235" s="2"/>
      <c r="G2235" s="2"/>
      <c r="H2235" s="2"/>
    </row>
    <row r="2236" spans="3:8">
      <c r="C2236" s="38"/>
      <c r="E2236" s="2"/>
      <c r="F2236" s="2"/>
      <c r="G2236" s="2"/>
      <c r="H2236" s="2"/>
    </row>
    <row r="2237" spans="3:8">
      <c r="C2237" s="38"/>
      <c r="E2237" s="2"/>
      <c r="F2237" s="2"/>
      <c r="G2237" s="2"/>
      <c r="H2237" s="2"/>
    </row>
    <row r="2238" spans="3:8">
      <c r="C2238" s="38"/>
      <c r="E2238" s="2"/>
      <c r="F2238" s="2"/>
      <c r="G2238" s="2"/>
      <c r="H2238" s="2"/>
    </row>
    <row r="2239" spans="3:8">
      <c r="C2239" s="38"/>
      <c r="E2239" s="2"/>
      <c r="F2239" s="2"/>
      <c r="G2239" s="2"/>
      <c r="H2239" s="2"/>
    </row>
    <row r="2240" spans="3:8">
      <c r="C2240" s="38"/>
      <c r="E2240" s="2"/>
      <c r="F2240" s="2"/>
      <c r="G2240" s="2"/>
      <c r="H2240" s="2"/>
    </row>
    <row r="2241" spans="3:8">
      <c r="C2241" s="38"/>
      <c r="E2241" s="2"/>
      <c r="F2241" s="2"/>
      <c r="G2241" s="2"/>
      <c r="H2241" s="2"/>
    </row>
    <row r="2242" spans="3:8">
      <c r="C2242" s="38"/>
      <c r="E2242" s="2"/>
      <c r="F2242" s="2"/>
      <c r="G2242" s="2"/>
      <c r="H2242" s="2"/>
    </row>
    <row r="2243" spans="3:8">
      <c r="C2243" s="38"/>
      <c r="E2243" s="2"/>
      <c r="F2243" s="2"/>
      <c r="G2243" s="2"/>
      <c r="H2243" s="2"/>
    </row>
    <row r="2244" spans="3:8">
      <c r="C2244" s="38"/>
      <c r="E2244" s="2"/>
      <c r="F2244" s="2"/>
      <c r="G2244" s="2"/>
      <c r="H2244" s="2"/>
    </row>
    <row r="2245" spans="3:8">
      <c r="C2245" s="38"/>
      <c r="E2245" s="2"/>
      <c r="F2245" s="2"/>
      <c r="G2245" s="2"/>
      <c r="H2245" s="2"/>
    </row>
    <row r="2246" spans="3:8">
      <c r="C2246" s="38"/>
      <c r="E2246" s="2"/>
      <c r="F2246" s="2"/>
      <c r="G2246" s="2"/>
      <c r="H2246" s="2"/>
    </row>
    <row r="2247" spans="3:8">
      <c r="C2247" s="38"/>
      <c r="E2247" s="2"/>
      <c r="F2247" s="2"/>
      <c r="G2247" s="2"/>
      <c r="H2247" s="2"/>
    </row>
    <row r="2248" spans="3:8">
      <c r="C2248" s="38"/>
      <c r="E2248" s="2"/>
      <c r="F2248" s="2"/>
      <c r="G2248" s="2"/>
      <c r="H2248" s="2"/>
    </row>
    <row r="2249" spans="3:8">
      <c r="C2249" s="38"/>
      <c r="E2249" s="2"/>
      <c r="F2249" s="2"/>
      <c r="G2249" s="2"/>
      <c r="H2249" s="2"/>
    </row>
    <row r="2250" spans="3:8">
      <c r="C2250" s="38"/>
      <c r="E2250" s="2"/>
      <c r="F2250" s="2"/>
      <c r="G2250" s="2"/>
      <c r="H2250" s="2"/>
    </row>
    <row r="2251" spans="3:8">
      <c r="C2251" s="38"/>
      <c r="E2251" s="2"/>
      <c r="F2251" s="2"/>
      <c r="G2251" s="2"/>
      <c r="H2251" s="2"/>
    </row>
    <row r="2252" spans="3:8">
      <c r="C2252" s="38"/>
      <c r="E2252" s="2"/>
      <c r="F2252" s="2"/>
      <c r="G2252" s="2"/>
      <c r="H2252" s="2"/>
    </row>
    <row r="2253" spans="3:8">
      <c r="C2253" s="38"/>
      <c r="E2253" s="2"/>
      <c r="F2253" s="2"/>
      <c r="G2253" s="2"/>
      <c r="H2253" s="2"/>
    </row>
    <row r="2254" spans="3:8">
      <c r="C2254" s="38"/>
      <c r="E2254" s="2"/>
      <c r="F2254" s="2"/>
      <c r="G2254" s="2"/>
      <c r="H2254" s="2"/>
    </row>
    <row r="2255" spans="3:8">
      <c r="C2255" s="38"/>
      <c r="E2255" s="2"/>
      <c r="F2255" s="2"/>
      <c r="G2255" s="2"/>
      <c r="H2255" s="2"/>
    </row>
    <row r="2256" spans="3:8">
      <c r="C2256" s="38"/>
      <c r="E2256" s="2"/>
      <c r="F2256" s="2"/>
      <c r="G2256" s="2"/>
      <c r="H2256" s="2"/>
    </row>
    <row r="2257" spans="3:8">
      <c r="C2257" s="38"/>
      <c r="E2257" s="2"/>
      <c r="F2257" s="2"/>
      <c r="G2257" s="2"/>
      <c r="H2257" s="2"/>
    </row>
    <row r="2258" spans="3:8">
      <c r="C2258" s="38"/>
      <c r="E2258" s="2"/>
      <c r="F2258" s="2"/>
      <c r="G2258" s="2"/>
      <c r="H2258" s="2"/>
    </row>
    <row r="2259" spans="3:8">
      <c r="C2259" s="38"/>
      <c r="E2259" s="2"/>
      <c r="F2259" s="2"/>
      <c r="G2259" s="2"/>
      <c r="H2259" s="2"/>
    </row>
    <row r="2260" spans="3:8">
      <c r="C2260" s="38"/>
      <c r="E2260" s="2"/>
      <c r="F2260" s="2"/>
      <c r="G2260" s="2"/>
      <c r="H2260" s="2"/>
    </row>
    <row r="2261" spans="3:8">
      <c r="C2261" s="38"/>
      <c r="E2261" s="2"/>
      <c r="F2261" s="2"/>
      <c r="G2261" s="2"/>
      <c r="H2261" s="2"/>
    </row>
    <row r="2262" spans="3:8">
      <c r="C2262" s="38"/>
      <c r="E2262" s="2"/>
      <c r="F2262" s="2"/>
      <c r="G2262" s="2"/>
      <c r="H2262" s="2"/>
    </row>
    <row r="2263" spans="3:8">
      <c r="C2263" s="38"/>
      <c r="E2263" s="2"/>
      <c r="F2263" s="2"/>
      <c r="G2263" s="2"/>
      <c r="H2263" s="2"/>
    </row>
    <row r="2264" spans="3:8">
      <c r="C2264" s="38"/>
      <c r="E2264" s="2"/>
      <c r="F2264" s="2"/>
      <c r="G2264" s="2"/>
      <c r="H2264" s="2"/>
    </row>
    <row r="2265" spans="3:8">
      <c r="C2265" s="38"/>
      <c r="E2265" s="2"/>
      <c r="F2265" s="2"/>
      <c r="G2265" s="2"/>
      <c r="H2265" s="2"/>
    </row>
    <row r="2266" spans="3:8">
      <c r="C2266" s="38"/>
      <c r="E2266" s="2"/>
      <c r="F2266" s="2"/>
      <c r="G2266" s="2"/>
      <c r="H2266" s="2"/>
    </row>
    <row r="2267" spans="3:8">
      <c r="C2267" s="38"/>
      <c r="E2267" s="2"/>
      <c r="F2267" s="2"/>
      <c r="G2267" s="2"/>
      <c r="H2267" s="2"/>
    </row>
    <row r="2268" spans="3:8">
      <c r="C2268" s="38"/>
      <c r="E2268" s="2"/>
      <c r="F2268" s="2"/>
      <c r="G2268" s="2"/>
      <c r="H2268" s="2"/>
    </row>
    <row r="2269" spans="3:8">
      <c r="C2269" s="38"/>
      <c r="E2269" s="2"/>
      <c r="F2269" s="2"/>
      <c r="G2269" s="2"/>
      <c r="H2269" s="2"/>
    </row>
    <row r="2270" spans="3:8">
      <c r="C2270" s="38"/>
      <c r="E2270" s="2"/>
      <c r="F2270" s="2"/>
      <c r="G2270" s="2"/>
      <c r="H2270" s="2"/>
    </row>
    <row r="2271" spans="3:8">
      <c r="C2271" s="38"/>
      <c r="E2271" s="2"/>
      <c r="F2271" s="2"/>
      <c r="G2271" s="2"/>
      <c r="H2271" s="2"/>
    </row>
    <row r="2272" spans="3:8">
      <c r="C2272" s="38"/>
      <c r="E2272" s="2"/>
      <c r="F2272" s="2"/>
      <c r="G2272" s="2"/>
      <c r="H2272" s="2"/>
    </row>
    <row r="2273" spans="3:8">
      <c r="C2273" s="38"/>
      <c r="E2273" s="2"/>
      <c r="F2273" s="2"/>
      <c r="G2273" s="2"/>
      <c r="H2273" s="2"/>
    </row>
    <row r="2274" spans="3:8">
      <c r="C2274" s="38"/>
      <c r="E2274" s="2"/>
      <c r="F2274" s="2"/>
      <c r="G2274" s="2"/>
      <c r="H2274" s="2"/>
    </row>
    <row r="2275" spans="3:8">
      <c r="C2275" s="38"/>
      <c r="E2275" s="2"/>
      <c r="F2275" s="2"/>
      <c r="G2275" s="2"/>
      <c r="H2275" s="2"/>
    </row>
    <row r="2276" spans="3:8">
      <c r="C2276" s="38"/>
      <c r="E2276" s="2"/>
      <c r="F2276" s="2"/>
      <c r="G2276" s="2"/>
      <c r="H2276" s="2"/>
    </row>
    <row r="2277" spans="3:8">
      <c r="C2277" s="38"/>
      <c r="E2277" s="2"/>
      <c r="F2277" s="2"/>
      <c r="G2277" s="2"/>
      <c r="H2277" s="2"/>
    </row>
    <row r="2278" spans="3:8">
      <c r="C2278" s="38"/>
      <c r="E2278" s="2"/>
      <c r="F2278" s="2"/>
      <c r="G2278" s="2"/>
      <c r="H2278" s="2"/>
    </row>
    <row r="2279" spans="3:8">
      <c r="C2279" s="38"/>
      <c r="E2279" s="2"/>
      <c r="F2279" s="2"/>
      <c r="G2279" s="2"/>
      <c r="H2279" s="2"/>
    </row>
    <row r="2280" spans="3:8">
      <c r="C2280" s="38"/>
      <c r="E2280" s="2"/>
      <c r="F2280" s="2"/>
      <c r="G2280" s="2"/>
      <c r="H2280" s="2"/>
    </row>
    <row r="2281" spans="3:8">
      <c r="C2281" s="38"/>
      <c r="E2281" s="2"/>
      <c r="F2281" s="2"/>
      <c r="G2281" s="2"/>
      <c r="H2281" s="2"/>
    </row>
    <row r="2282" spans="3:8">
      <c r="C2282" s="38"/>
      <c r="E2282" s="2"/>
      <c r="F2282" s="2"/>
      <c r="G2282" s="2"/>
      <c r="H2282" s="2"/>
    </row>
    <row r="2283" spans="3:8">
      <c r="C2283" s="38"/>
      <c r="E2283" s="2"/>
      <c r="F2283" s="2"/>
      <c r="G2283" s="2"/>
      <c r="H2283" s="2"/>
    </row>
    <row r="2284" spans="3:8">
      <c r="C2284" s="38"/>
      <c r="E2284" s="2"/>
      <c r="F2284" s="2"/>
      <c r="G2284" s="2"/>
      <c r="H2284" s="2"/>
    </row>
    <row r="2285" spans="3:8">
      <c r="C2285" s="38"/>
      <c r="E2285" s="2"/>
      <c r="F2285" s="2"/>
      <c r="G2285" s="2"/>
      <c r="H2285" s="2"/>
    </row>
    <row r="2286" spans="3:8">
      <c r="C2286" s="38"/>
      <c r="E2286" s="2"/>
      <c r="F2286" s="2"/>
      <c r="G2286" s="2"/>
      <c r="H2286" s="2"/>
    </row>
    <row r="2287" spans="3:8">
      <c r="C2287" s="38"/>
      <c r="E2287" s="2"/>
      <c r="F2287" s="2"/>
      <c r="G2287" s="2"/>
      <c r="H2287" s="2"/>
    </row>
    <row r="2288" spans="3:8">
      <c r="C2288" s="38"/>
      <c r="E2288" s="2"/>
      <c r="F2288" s="2"/>
      <c r="G2288" s="2"/>
      <c r="H2288" s="2"/>
    </row>
    <row r="2289" spans="3:8">
      <c r="C2289" s="38"/>
      <c r="E2289" s="2"/>
      <c r="F2289" s="2"/>
      <c r="G2289" s="2"/>
      <c r="H2289" s="2"/>
    </row>
    <row r="2290" spans="3:8">
      <c r="C2290" s="38"/>
      <c r="E2290" s="2"/>
      <c r="F2290" s="2"/>
      <c r="G2290" s="2"/>
      <c r="H2290" s="2"/>
    </row>
    <row r="2291" spans="3:8">
      <c r="C2291" s="38"/>
      <c r="E2291" s="2"/>
      <c r="F2291" s="2"/>
      <c r="G2291" s="2"/>
      <c r="H2291" s="2"/>
    </row>
    <row r="2292" spans="3:8">
      <c r="C2292" s="38"/>
      <c r="E2292" s="2"/>
      <c r="F2292" s="2"/>
      <c r="G2292" s="2"/>
      <c r="H2292" s="2"/>
    </row>
    <row r="2293" spans="3:8">
      <c r="C2293" s="38"/>
      <c r="E2293" s="2"/>
      <c r="F2293" s="2"/>
      <c r="G2293" s="2"/>
      <c r="H2293" s="2"/>
    </row>
    <row r="2294" spans="3:8">
      <c r="C2294" s="38"/>
      <c r="E2294" s="2"/>
      <c r="F2294" s="2"/>
      <c r="G2294" s="2"/>
      <c r="H2294" s="2"/>
    </row>
    <row r="2295" spans="3:8">
      <c r="C2295" s="38"/>
      <c r="E2295" s="2"/>
      <c r="F2295" s="2"/>
      <c r="G2295" s="2"/>
      <c r="H2295" s="2"/>
    </row>
    <row r="2296" spans="3:8">
      <c r="C2296" s="38"/>
      <c r="E2296" s="2"/>
      <c r="F2296" s="2"/>
      <c r="G2296" s="2"/>
      <c r="H2296" s="2"/>
    </row>
    <row r="2297" spans="3:8">
      <c r="C2297" s="38"/>
      <c r="E2297" s="2"/>
      <c r="F2297" s="2"/>
      <c r="G2297" s="2"/>
      <c r="H2297" s="2"/>
    </row>
    <row r="2298" spans="3:8">
      <c r="C2298" s="38"/>
      <c r="E2298" s="2"/>
      <c r="F2298" s="2"/>
      <c r="G2298" s="2"/>
      <c r="H2298" s="2"/>
    </row>
    <row r="2299" spans="3:8">
      <c r="C2299" s="38"/>
      <c r="E2299" s="2"/>
      <c r="F2299" s="2"/>
      <c r="G2299" s="2"/>
      <c r="H2299" s="2"/>
    </row>
    <row r="2300" spans="3:8">
      <c r="C2300" s="38"/>
      <c r="E2300" s="2"/>
      <c r="F2300" s="2"/>
      <c r="G2300" s="2"/>
      <c r="H2300" s="2"/>
    </row>
    <row r="2301" spans="3:8">
      <c r="C2301" s="38"/>
      <c r="E2301" s="2"/>
      <c r="F2301" s="2"/>
      <c r="G2301" s="2"/>
      <c r="H2301" s="2"/>
    </row>
    <row r="2302" spans="3:8">
      <c r="C2302" s="38"/>
      <c r="E2302" s="2"/>
      <c r="F2302" s="2"/>
      <c r="G2302" s="2"/>
      <c r="H2302" s="2"/>
    </row>
    <row r="2303" spans="3:8">
      <c r="C2303" s="38"/>
      <c r="E2303" s="2"/>
      <c r="F2303" s="2"/>
      <c r="G2303" s="2"/>
      <c r="H2303" s="2"/>
    </row>
    <row r="2304" spans="3:8">
      <c r="C2304" s="38"/>
      <c r="E2304" s="2"/>
      <c r="F2304" s="2"/>
      <c r="G2304" s="2"/>
      <c r="H2304" s="2"/>
    </row>
    <row r="2305" spans="3:8">
      <c r="C2305" s="38"/>
      <c r="E2305" s="2"/>
      <c r="F2305" s="2"/>
      <c r="G2305" s="2"/>
      <c r="H2305" s="2"/>
    </row>
    <row r="2306" spans="3:8">
      <c r="C2306" s="38"/>
      <c r="E2306" s="2"/>
      <c r="F2306" s="2"/>
      <c r="G2306" s="2"/>
      <c r="H2306" s="2"/>
    </row>
    <row r="2307" spans="3:8">
      <c r="C2307" s="38"/>
      <c r="E2307" s="2"/>
      <c r="F2307" s="2"/>
      <c r="G2307" s="2"/>
      <c r="H2307" s="2"/>
    </row>
    <row r="2308" spans="3:8">
      <c r="C2308" s="38"/>
      <c r="E2308" s="2"/>
      <c r="F2308" s="2"/>
      <c r="G2308" s="2"/>
      <c r="H2308" s="2"/>
    </row>
    <row r="2309" spans="3:8">
      <c r="C2309" s="38"/>
      <c r="E2309" s="2"/>
      <c r="F2309" s="2"/>
      <c r="G2309" s="2"/>
      <c r="H2309" s="2"/>
    </row>
    <row r="2310" spans="3:8">
      <c r="C2310" s="38"/>
      <c r="E2310" s="2"/>
      <c r="F2310" s="2"/>
      <c r="G2310" s="2"/>
      <c r="H2310" s="2"/>
    </row>
    <row r="2311" spans="3:8">
      <c r="C2311" s="38"/>
      <c r="E2311" s="2"/>
      <c r="F2311" s="2"/>
      <c r="G2311" s="2"/>
      <c r="H2311" s="2"/>
    </row>
    <row r="2312" spans="3:8">
      <c r="C2312" s="38"/>
      <c r="E2312" s="2"/>
      <c r="F2312" s="2"/>
      <c r="G2312" s="2"/>
      <c r="H2312" s="2"/>
    </row>
    <row r="2313" spans="3:8">
      <c r="C2313" s="38"/>
      <c r="E2313" s="2"/>
      <c r="F2313" s="2"/>
      <c r="G2313" s="2"/>
      <c r="H2313" s="2"/>
    </row>
    <row r="2314" spans="3:8">
      <c r="C2314" s="38"/>
      <c r="E2314" s="2"/>
      <c r="F2314" s="2"/>
      <c r="G2314" s="2"/>
      <c r="H2314" s="2"/>
    </row>
    <row r="2315" spans="3:8">
      <c r="C2315" s="38"/>
      <c r="E2315" s="2"/>
      <c r="F2315" s="2"/>
      <c r="G2315" s="2"/>
      <c r="H2315" s="2"/>
    </row>
    <row r="2316" spans="3:8">
      <c r="C2316" s="38"/>
      <c r="E2316" s="2"/>
      <c r="F2316" s="2"/>
      <c r="G2316" s="2"/>
      <c r="H2316" s="2"/>
    </row>
    <row r="2317" spans="3:8">
      <c r="C2317" s="38"/>
      <c r="E2317" s="2"/>
      <c r="F2317" s="2"/>
      <c r="G2317" s="2"/>
      <c r="H2317" s="2"/>
    </row>
    <row r="2318" spans="3:8">
      <c r="C2318" s="38"/>
      <c r="E2318" s="2"/>
      <c r="F2318" s="2"/>
      <c r="G2318" s="2"/>
      <c r="H2318" s="2"/>
    </row>
    <row r="2319" spans="3:8">
      <c r="C2319" s="38"/>
      <c r="E2319" s="2"/>
      <c r="F2319" s="2"/>
      <c r="G2319" s="2"/>
      <c r="H2319" s="2"/>
    </row>
    <row r="2320" spans="3:8">
      <c r="C2320" s="38"/>
      <c r="E2320" s="2"/>
      <c r="F2320" s="2"/>
      <c r="G2320" s="2"/>
      <c r="H2320" s="2"/>
    </row>
    <row r="2321" spans="3:8">
      <c r="C2321" s="38"/>
      <c r="E2321" s="2"/>
      <c r="F2321" s="2"/>
      <c r="G2321" s="2"/>
      <c r="H2321" s="2"/>
    </row>
    <row r="2322" spans="3:8">
      <c r="C2322" s="38"/>
      <c r="E2322" s="2"/>
      <c r="F2322" s="2"/>
      <c r="G2322" s="2"/>
      <c r="H2322" s="2"/>
    </row>
    <row r="2323" spans="3:8">
      <c r="C2323" s="38"/>
      <c r="E2323" s="2"/>
      <c r="F2323" s="2"/>
      <c r="G2323" s="2"/>
      <c r="H2323" s="2"/>
    </row>
    <row r="2324" spans="3:8">
      <c r="C2324" s="38"/>
      <c r="E2324" s="2"/>
      <c r="F2324" s="2"/>
      <c r="G2324" s="2"/>
      <c r="H2324" s="2"/>
    </row>
    <row r="2325" spans="3:8">
      <c r="C2325" s="38"/>
      <c r="E2325" s="2"/>
      <c r="F2325" s="2"/>
      <c r="G2325" s="2"/>
      <c r="H2325" s="2"/>
    </row>
    <row r="2326" spans="3:8">
      <c r="C2326" s="38"/>
      <c r="E2326" s="2"/>
      <c r="F2326" s="2"/>
      <c r="G2326" s="2"/>
      <c r="H2326" s="2"/>
    </row>
    <row r="2327" spans="3:8">
      <c r="C2327" s="38"/>
      <c r="E2327" s="2"/>
      <c r="F2327" s="2"/>
      <c r="G2327" s="2"/>
      <c r="H2327" s="2"/>
    </row>
    <row r="2328" spans="3:8">
      <c r="C2328" s="38"/>
      <c r="E2328" s="2"/>
      <c r="F2328" s="2"/>
      <c r="G2328" s="2"/>
      <c r="H2328" s="2"/>
    </row>
    <row r="2329" spans="3:8">
      <c r="C2329" s="38"/>
      <c r="E2329" s="2"/>
      <c r="F2329" s="2"/>
      <c r="G2329" s="2"/>
      <c r="H2329" s="2"/>
    </row>
    <row r="2330" spans="3:8">
      <c r="C2330" s="38"/>
      <c r="E2330" s="2"/>
      <c r="F2330" s="2"/>
      <c r="G2330" s="2"/>
      <c r="H2330" s="2"/>
    </row>
    <row r="2331" spans="3:8">
      <c r="C2331" s="38"/>
      <c r="E2331" s="2"/>
      <c r="F2331" s="2"/>
      <c r="G2331" s="2"/>
      <c r="H2331" s="2"/>
    </row>
    <row r="2332" spans="3:8">
      <c r="C2332" s="38"/>
      <c r="E2332" s="2"/>
      <c r="F2332" s="2"/>
      <c r="G2332" s="2"/>
      <c r="H2332" s="2"/>
    </row>
    <row r="2333" spans="3:8">
      <c r="C2333" s="38"/>
      <c r="E2333" s="2"/>
      <c r="F2333" s="2"/>
      <c r="G2333" s="2"/>
      <c r="H2333" s="2"/>
    </row>
    <row r="2334" spans="3:8">
      <c r="C2334" s="38"/>
      <c r="E2334" s="2"/>
      <c r="F2334" s="2"/>
      <c r="G2334" s="2"/>
      <c r="H2334" s="2"/>
    </row>
    <row r="2335" spans="3:8">
      <c r="C2335" s="38"/>
      <c r="E2335" s="2"/>
      <c r="F2335" s="2"/>
      <c r="G2335" s="2"/>
      <c r="H2335" s="2"/>
    </row>
    <row r="2336" spans="3:8">
      <c r="C2336" s="38"/>
      <c r="E2336" s="2"/>
      <c r="F2336" s="2"/>
      <c r="G2336" s="2"/>
      <c r="H2336" s="2"/>
    </row>
    <row r="2337" spans="3:8">
      <c r="C2337" s="38"/>
      <c r="E2337" s="2"/>
      <c r="F2337" s="2"/>
      <c r="G2337" s="2"/>
      <c r="H2337" s="2"/>
    </row>
    <row r="2338" spans="3:8">
      <c r="C2338" s="38"/>
      <c r="E2338" s="2"/>
      <c r="F2338" s="2"/>
      <c r="G2338" s="2"/>
      <c r="H2338" s="2"/>
    </row>
    <row r="2339" spans="3:8">
      <c r="C2339" s="38"/>
      <c r="E2339" s="2"/>
      <c r="F2339" s="2"/>
      <c r="G2339" s="2"/>
      <c r="H2339" s="2"/>
    </row>
    <row r="2340" spans="3:8">
      <c r="C2340" s="38"/>
      <c r="E2340" s="2"/>
      <c r="F2340" s="2"/>
      <c r="G2340" s="2"/>
      <c r="H2340" s="2"/>
    </row>
    <row r="2341" spans="3:8">
      <c r="C2341" s="38"/>
      <c r="E2341" s="2"/>
      <c r="F2341" s="2"/>
      <c r="G2341" s="2"/>
      <c r="H2341" s="2"/>
    </row>
    <row r="2342" spans="3:8">
      <c r="C2342" s="38"/>
      <c r="E2342" s="2"/>
      <c r="F2342" s="2"/>
      <c r="G2342" s="2"/>
      <c r="H2342" s="2"/>
    </row>
    <row r="2343" spans="3:8">
      <c r="C2343" s="38"/>
      <c r="E2343" s="2"/>
      <c r="F2343" s="2"/>
      <c r="G2343" s="2"/>
      <c r="H2343" s="2"/>
    </row>
    <row r="2344" spans="3:8">
      <c r="C2344" s="38"/>
      <c r="E2344" s="2"/>
      <c r="F2344" s="2"/>
      <c r="G2344" s="2"/>
      <c r="H2344" s="2"/>
    </row>
    <row r="2345" spans="3:8">
      <c r="C2345" s="38"/>
      <c r="E2345" s="2"/>
      <c r="F2345" s="2"/>
      <c r="G2345" s="2"/>
      <c r="H2345" s="2"/>
    </row>
    <row r="2346" spans="3:8">
      <c r="C2346" s="38"/>
      <c r="E2346" s="2"/>
      <c r="F2346" s="2"/>
      <c r="G2346" s="2"/>
      <c r="H2346" s="2"/>
    </row>
    <row r="2347" spans="3:8">
      <c r="C2347" s="38"/>
      <c r="E2347" s="2"/>
      <c r="F2347" s="2"/>
      <c r="G2347" s="2"/>
      <c r="H2347" s="2"/>
    </row>
    <row r="2348" spans="3:8">
      <c r="C2348" s="38"/>
      <c r="E2348" s="2"/>
      <c r="F2348" s="2"/>
      <c r="G2348" s="2"/>
      <c r="H2348" s="2"/>
    </row>
    <row r="2349" spans="3:8">
      <c r="C2349" s="38"/>
      <c r="E2349" s="2"/>
      <c r="F2349" s="2"/>
      <c r="G2349" s="2"/>
      <c r="H2349" s="2"/>
    </row>
    <row r="2350" spans="3:8">
      <c r="C2350" s="38"/>
      <c r="E2350" s="2"/>
      <c r="F2350" s="2"/>
      <c r="G2350" s="2"/>
      <c r="H2350" s="2"/>
    </row>
    <row r="2351" spans="3:8">
      <c r="C2351" s="38"/>
      <c r="E2351" s="2"/>
      <c r="F2351" s="2"/>
      <c r="G2351" s="2"/>
      <c r="H2351" s="2"/>
    </row>
    <row r="2352" spans="3:8">
      <c r="C2352" s="38"/>
      <c r="E2352" s="2"/>
      <c r="F2352" s="2"/>
      <c r="G2352" s="2"/>
      <c r="H2352" s="2"/>
    </row>
    <row r="2353" spans="3:8">
      <c r="C2353" s="38"/>
      <c r="E2353" s="2"/>
      <c r="F2353" s="2"/>
      <c r="G2353" s="2"/>
      <c r="H2353" s="2"/>
    </row>
    <row r="2354" spans="3:8">
      <c r="C2354" s="38"/>
      <c r="E2354" s="2"/>
      <c r="F2354" s="2"/>
      <c r="G2354" s="2"/>
      <c r="H2354" s="2"/>
    </row>
    <row r="2355" spans="3:8">
      <c r="C2355" s="38"/>
      <c r="E2355" s="2"/>
      <c r="F2355" s="2"/>
      <c r="G2355" s="2"/>
      <c r="H2355" s="2"/>
    </row>
    <row r="2356" spans="3:8">
      <c r="C2356" s="38"/>
      <c r="E2356" s="2"/>
      <c r="F2356" s="2"/>
      <c r="G2356" s="2"/>
      <c r="H2356" s="2"/>
    </row>
    <row r="2357" spans="3:8">
      <c r="C2357" s="38"/>
      <c r="E2357" s="2"/>
      <c r="F2357" s="2"/>
      <c r="G2357" s="2"/>
      <c r="H2357" s="2"/>
    </row>
    <row r="2358" spans="3:8">
      <c r="C2358" s="38"/>
      <c r="E2358" s="2"/>
      <c r="F2358" s="2"/>
      <c r="G2358" s="2"/>
      <c r="H2358" s="2"/>
    </row>
    <row r="2359" spans="3:8">
      <c r="C2359" s="38"/>
      <c r="E2359" s="2"/>
      <c r="F2359" s="2"/>
      <c r="G2359" s="2"/>
      <c r="H2359" s="2"/>
    </row>
    <row r="2360" spans="3:8">
      <c r="C2360" s="38"/>
      <c r="E2360" s="2"/>
      <c r="F2360" s="2"/>
      <c r="G2360" s="2"/>
      <c r="H2360" s="2"/>
    </row>
    <row r="2361" spans="3:8">
      <c r="C2361" s="38"/>
      <c r="E2361" s="2"/>
      <c r="F2361" s="2"/>
      <c r="G2361" s="2"/>
      <c r="H2361" s="2"/>
    </row>
    <row r="2362" spans="3:8">
      <c r="C2362" s="38"/>
      <c r="E2362" s="2"/>
      <c r="F2362" s="2"/>
      <c r="G2362" s="2"/>
      <c r="H2362" s="2"/>
    </row>
    <row r="2363" spans="3:8">
      <c r="C2363" s="38"/>
      <c r="E2363" s="2"/>
      <c r="F2363" s="2"/>
      <c r="G2363" s="2"/>
      <c r="H2363" s="2"/>
    </row>
    <row r="2364" spans="3:8">
      <c r="C2364" s="38"/>
      <c r="E2364" s="2"/>
      <c r="F2364" s="2"/>
      <c r="G2364" s="2"/>
      <c r="H2364" s="2"/>
    </row>
    <row r="2365" spans="3:8">
      <c r="C2365" s="38"/>
      <c r="E2365" s="2"/>
      <c r="F2365" s="2"/>
      <c r="G2365" s="2"/>
      <c r="H2365" s="2"/>
    </row>
    <row r="2366" spans="3:8">
      <c r="C2366" s="38"/>
      <c r="E2366" s="2"/>
      <c r="F2366" s="2"/>
      <c r="G2366" s="2"/>
      <c r="H2366" s="2"/>
    </row>
    <row r="2367" spans="3:8">
      <c r="C2367" s="38"/>
      <c r="E2367" s="2"/>
      <c r="F2367" s="2"/>
      <c r="G2367" s="2"/>
      <c r="H2367" s="2"/>
    </row>
    <row r="2368" spans="3:8">
      <c r="C2368" s="38"/>
      <c r="E2368" s="2"/>
      <c r="F2368" s="2"/>
      <c r="G2368" s="2"/>
      <c r="H2368" s="2"/>
    </row>
    <row r="2369" spans="3:8">
      <c r="C2369" s="38"/>
      <c r="E2369" s="2"/>
      <c r="F2369" s="2"/>
      <c r="G2369" s="2"/>
      <c r="H2369" s="2"/>
    </row>
    <row r="2370" spans="3:8">
      <c r="C2370" s="38"/>
      <c r="E2370" s="2"/>
      <c r="F2370" s="2"/>
      <c r="G2370" s="2"/>
      <c r="H2370" s="2"/>
    </row>
    <row r="2371" spans="3:8">
      <c r="C2371" s="38"/>
      <c r="E2371" s="2"/>
      <c r="F2371" s="2"/>
      <c r="G2371" s="2"/>
      <c r="H2371" s="2"/>
    </row>
    <row r="2372" spans="3:8">
      <c r="C2372" s="38"/>
      <c r="E2372" s="2"/>
      <c r="F2372" s="2"/>
      <c r="G2372" s="2"/>
      <c r="H2372" s="2"/>
    </row>
    <row r="2373" spans="3:8">
      <c r="C2373" s="38"/>
      <c r="E2373" s="2"/>
      <c r="F2373" s="2"/>
      <c r="G2373" s="2"/>
      <c r="H2373" s="2"/>
    </row>
    <row r="2374" spans="3:8">
      <c r="C2374" s="38"/>
      <c r="E2374" s="2"/>
      <c r="F2374" s="2"/>
      <c r="G2374" s="2"/>
      <c r="H2374" s="2"/>
    </row>
    <row r="2375" spans="3:8">
      <c r="C2375" s="38"/>
      <c r="E2375" s="2"/>
      <c r="F2375" s="2"/>
      <c r="G2375" s="2"/>
      <c r="H2375" s="2"/>
    </row>
    <row r="2376" spans="3:8">
      <c r="C2376" s="38"/>
      <c r="E2376" s="2"/>
      <c r="F2376" s="2"/>
      <c r="G2376" s="2"/>
      <c r="H2376" s="2"/>
    </row>
    <row r="2377" spans="3:8">
      <c r="C2377" s="38"/>
      <c r="E2377" s="2"/>
      <c r="F2377" s="2"/>
      <c r="G2377" s="2"/>
      <c r="H2377" s="2"/>
    </row>
    <row r="2378" spans="3:8">
      <c r="C2378" s="38"/>
      <c r="E2378" s="2"/>
      <c r="F2378" s="2"/>
      <c r="G2378" s="2"/>
      <c r="H2378" s="2"/>
    </row>
    <row r="2379" spans="3:8">
      <c r="C2379" s="38"/>
      <c r="E2379" s="2"/>
      <c r="F2379" s="2"/>
      <c r="G2379" s="2"/>
      <c r="H2379" s="2"/>
    </row>
    <row r="2380" spans="3:8">
      <c r="C2380" s="38"/>
      <c r="E2380" s="2"/>
      <c r="F2380" s="2"/>
      <c r="G2380" s="2"/>
      <c r="H2380" s="2"/>
    </row>
    <row r="2381" spans="3:8">
      <c r="C2381" s="38"/>
      <c r="E2381" s="2"/>
      <c r="F2381" s="2"/>
      <c r="G2381" s="2"/>
      <c r="H2381" s="2"/>
    </row>
    <row r="2382" spans="3:8">
      <c r="C2382" s="38"/>
      <c r="E2382" s="2"/>
      <c r="F2382" s="2"/>
      <c r="G2382" s="2"/>
      <c r="H2382" s="2"/>
    </row>
    <row r="2383" spans="3:8">
      <c r="C2383" s="38"/>
      <c r="E2383" s="2"/>
      <c r="F2383" s="2"/>
      <c r="G2383" s="2"/>
      <c r="H2383" s="2"/>
    </row>
    <row r="2384" spans="3:8">
      <c r="C2384" s="38"/>
      <c r="E2384" s="2"/>
      <c r="F2384" s="2"/>
      <c r="G2384" s="2"/>
      <c r="H2384" s="2"/>
    </row>
    <row r="2385" spans="3:8">
      <c r="C2385" s="38"/>
      <c r="E2385" s="2"/>
      <c r="F2385" s="2"/>
      <c r="G2385" s="2"/>
      <c r="H2385" s="2"/>
    </row>
    <row r="2386" spans="3:8">
      <c r="C2386" s="38"/>
      <c r="E2386" s="2"/>
      <c r="F2386" s="2"/>
      <c r="G2386" s="2"/>
      <c r="H2386" s="2"/>
    </row>
    <row r="2387" spans="3:8">
      <c r="C2387" s="38"/>
      <c r="E2387" s="2"/>
      <c r="F2387" s="2"/>
      <c r="G2387" s="2"/>
      <c r="H2387" s="2"/>
    </row>
    <row r="2388" spans="3:8">
      <c r="C2388" s="38"/>
      <c r="E2388" s="2"/>
      <c r="F2388" s="2"/>
      <c r="G2388" s="2"/>
      <c r="H2388" s="2"/>
    </row>
    <row r="2389" spans="3:8">
      <c r="C2389" s="38"/>
      <c r="E2389" s="2"/>
      <c r="F2389" s="2"/>
      <c r="G2389" s="2"/>
      <c r="H2389" s="2"/>
    </row>
    <row r="2390" spans="3:8">
      <c r="C2390" s="38"/>
      <c r="E2390" s="2"/>
      <c r="F2390" s="2"/>
      <c r="G2390" s="2"/>
      <c r="H2390" s="2"/>
    </row>
    <row r="2391" spans="3:8">
      <c r="C2391" s="38"/>
      <c r="E2391" s="2"/>
      <c r="F2391" s="2"/>
      <c r="G2391" s="2"/>
      <c r="H2391" s="2"/>
    </row>
    <row r="2392" spans="3:8">
      <c r="C2392" s="38"/>
      <c r="E2392" s="2"/>
      <c r="F2392" s="2"/>
      <c r="G2392" s="2"/>
      <c r="H2392" s="2"/>
    </row>
    <row r="2393" spans="3:8">
      <c r="C2393" s="38"/>
      <c r="E2393" s="2"/>
      <c r="F2393" s="2"/>
      <c r="G2393" s="2"/>
      <c r="H2393" s="2"/>
    </row>
    <row r="2394" spans="3:8">
      <c r="C2394" s="38"/>
      <c r="E2394" s="2"/>
      <c r="F2394" s="2"/>
      <c r="G2394" s="2"/>
      <c r="H2394" s="2"/>
    </row>
    <row r="2395" spans="3:8">
      <c r="C2395" s="38"/>
      <c r="E2395" s="2"/>
      <c r="F2395" s="2"/>
      <c r="G2395" s="2"/>
      <c r="H2395" s="2"/>
    </row>
    <row r="2396" spans="3:8">
      <c r="C2396" s="38"/>
      <c r="E2396" s="2"/>
      <c r="F2396" s="2"/>
      <c r="G2396" s="2"/>
      <c r="H2396" s="2"/>
    </row>
    <row r="2397" spans="3:8">
      <c r="C2397" s="38"/>
      <c r="E2397" s="2"/>
      <c r="F2397" s="2"/>
      <c r="G2397" s="2"/>
      <c r="H2397" s="2"/>
    </row>
    <row r="2398" spans="3:8">
      <c r="C2398" s="38"/>
      <c r="E2398" s="2"/>
      <c r="F2398" s="2"/>
      <c r="G2398" s="2"/>
      <c r="H2398" s="2"/>
    </row>
    <row r="2399" spans="3:8">
      <c r="C2399" s="38"/>
      <c r="E2399" s="2"/>
      <c r="F2399" s="2"/>
      <c r="G2399" s="2"/>
      <c r="H2399" s="2"/>
    </row>
    <row r="2400" spans="3:8">
      <c r="C2400" s="38"/>
      <c r="E2400" s="2"/>
      <c r="F2400" s="2"/>
      <c r="G2400" s="2"/>
      <c r="H2400" s="2"/>
    </row>
    <row r="2401" spans="3:8">
      <c r="C2401" s="38"/>
      <c r="E2401" s="2"/>
      <c r="F2401" s="2"/>
      <c r="G2401" s="2"/>
      <c r="H2401" s="2"/>
    </row>
    <row r="2402" spans="3:8">
      <c r="C2402" s="38"/>
      <c r="E2402" s="2"/>
      <c r="F2402" s="2"/>
      <c r="G2402" s="2"/>
      <c r="H2402" s="2"/>
    </row>
    <row r="2403" spans="3:8">
      <c r="C2403" s="38"/>
      <c r="E2403" s="2"/>
      <c r="F2403" s="2"/>
      <c r="G2403" s="2"/>
      <c r="H2403" s="2"/>
    </row>
    <row r="2404" spans="3:8">
      <c r="C2404" s="38"/>
      <c r="E2404" s="2"/>
      <c r="F2404" s="2"/>
      <c r="G2404" s="2"/>
      <c r="H2404" s="2"/>
    </row>
    <row r="2405" spans="3:8">
      <c r="C2405" s="38"/>
      <c r="E2405" s="2"/>
      <c r="F2405" s="2"/>
      <c r="G2405" s="2"/>
      <c r="H2405" s="2"/>
    </row>
    <row r="2406" spans="3:8">
      <c r="C2406" s="38"/>
      <c r="E2406" s="2"/>
      <c r="F2406" s="2"/>
      <c r="G2406" s="2"/>
      <c r="H2406" s="2"/>
    </row>
    <row r="2407" spans="3:8">
      <c r="C2407" s="38"/>
      <c r="E2407" s="2"/>
      <c r="F2407" s="2"/>
      <c r="G2407" s="2"/>
      <c r="H2407" s="2"/>
    </row>
    <row r="2408" spans="3:8">
      <c r="C2408" s="38"/>
      <c r="E2408" s="2"/>
      <c r="F2408" s="2"/>
      <c r="G2408" s="2"/>
      <c r="H2408" s="2"/>
    </row>
    <row r="2409" spans="3:8">
      <c r="C2409" s="38"/>
      <c r="E2409" s="2"/>
      <c r="F2409" s="2"/>
      <c r="G2409" s="2"/>
      <c r="H2409" s="2"/>
    </row>
    <row r="2410" spans="3:8">
      <c r="C2410" s="38"/>
      <c r="E2410" s="2"/>
      <c r="F2410" s="2"/>
      <c r="G2410" s="2"/>
      <c r="H2410" s="2"/>
    </row>
    <row r="2411" spans="3:8">
      <c r="C2411" s="38"/>
      <c r="E2411" s="2"/>
      <c r="F2411" s="2"/>
      <c r="G2411" s="2"/>
      <c r="H2411" s="2"/>
    </row>
    <row r="2412" spans="3:8">
      <c r="C2412" s="38"/>
      <c r="E2412" s="2"/>
      <c r="F2412" s="2"/>
      <c r="G2412" s="2"/>
      <c r="H2412" s="2"/>
    </row>
    <row r="2413" spans="3:8">
      <c r="C2413" s="38"/>
      <c r="E2413" s="2"/>
      <c r="F2413" s="2"/>
      <c r="G2413" s="2"/>
      <c r="H2413" s="2"/>
    </row>
    <row r="2414" spans="3:8">
      <c r="C2414" s="38"/>
      <c r="E2414" s="2"/>
      <c r="F2414" s="2"/>
      <c r="G2414" s="2"/>
      <c r="H2414" s="2"/>
    </row>
    <row r="2415" spans="3:8">
      <c r="C2415" s="38"/>
      <c r="E2415" s="2"/>
      <c r="F2415" s="2"/>
      <c r="G2415" s="2"/>
      <c r="H2415" s="2"/>
    </row>
    <row r="2416" spans="3:8">
      <c r="C2416" s="38"/>
      <c r="E2416" s="2"/>
      <c r="F2416" s="2"/>
      <c r="G2416" s="2"/>
      <c r="H2416" s="2"/>
    </row>
    <row r="2417" spans="3:8">
      <c r="C2417" s="38"/>
      <c r="E2417" s="2"/>
      <c r="F2417" s="2"/>
      <c r="G2417" s="2"/>
      <c r="H2417" s="2"/>
    </row>
    <row r="2418" spans="3:8">
      <c r="C2418" s="38"/>
      <c r="E2418" s="2"/>
      <c r="F2418" s="2"/>
      <c r="G2418" s="2"/>
      <c r="H2418" s="2"/>
    </row>
    <row r="2419" spans="3:8">
      <c r="C2419" s="38"/>
      <c r="E2419" s="2"/>
      <c r="F2419" s="2"/>
      <c r="G2419" s="2"/>
      <c r="H2419" s="2"/>
    </row>
    <row r="2420" spans="3:8">
      <c r="C2420" s="38"/>
      <c r="E2420" s="2"/>
      <c r="F2420" s="2"/>
      <c r="G2420" s="2"/>
      <c r="H2420" s="2"/>
    </row>
    <row r="2421" spans="3:8">
      <c r="C2421" s="38"/>
      <c r="E2421" s="2"/>
      <c r="F2421" s="2"/>
      <c r="G2421" s="2"/>
      <c r="H2421" s="2"/>
    </row>
    <row r="2422" spans="3:8">
      <c r="C2422" s="38"/>
      <c r="E2422" s="2"/>
      <c r="F2422" s="2"/>
      <c r="G2422" s="2"/>
      <c r="H2422" s="2"/>
    </row>
    <row r="2423" spans="3:8">
      <c r="C2423" s="38"/>
      <c r="E2423" s="2"/>
      <c r="F2423" s="2"/>
      <c r="G2423" s="2"/>
      <c r="H2423" s="2"/>
    </row>
    <row r="2424" spans="3:8">
      <c r="C2424" s="38"/>
      <c r="E2424" s="2"/>
      <c r="F2424" s="2"/>
      <c r="G2424" s="2"/>
      <c r="H2424" s="2"/>
    </row>
    <row r="2425" spans="3:8">
      <c r="C2425" s="38"/>
      <c r="E2425" s="2"/>
      <c r="F2425" s="2"/>
      <c r="G2425" s="2"/>
      <c r="H2425" s="2"/>
    </row>
    <row r="2426" spans="3:8">
      <c r="C2426" s="38"/>
      <c r="E2426" s="2"/>
      <c r="F2426" s="2"/>
      <c r="G2426" s="2"/>
      <c r="H2426" s="2"/>
    </row>
    <row r="2427" spans="3:8">
      <c r="C2427" s="38"/>
      <c r="E2427" s="2"/>
      <c r="F2427" s="2"/>
      <c r="G2427" s="2"/>
      <c r="H2427" s="2"/>
    </row>
    <row r="2428" spans="3:8">
      <c r="C2428" s="38"/>
      <c r="E2428" s="2"/>
      <c r="F2428" s="2"/>
      <c r="G2428" s="2"/>
      <c r="H2428" s="2"/>
    </row>
    <row r="2429" spans="3:8">
      <c r="C2429" s="38"/>
      <c r="E2429" s="2"/>
      <c r="F2429" s="2"/>
      <c r="G2429" s="2"/>
      <c r="H2429" s="2"/>
    </row>
    <row r="2430" spans="3:8">
      <c r="C2430" s="38"/>
      <c r="E2430" s="2"/>
      <c r="F2430" s="2"/>
      <c r="G2430" s="2"/>
      <c r="H2430" s="2"/>
    </row>
    <row r="2431" spans="3:8">
      <c r="C2431" s="38"/>
      <c r="E2431" s="2"/>
      <c r="F2431" s="2"/>
      <c r="G2431" s="2"/>
      <c r="H2431" s="2"/>
    </row>
    <row r="2432" spans="3:8">
      <c r="C2432" s="38"/>
      <c r="E2432" s="2"/>
      <c r="F2432" s="2"/>
      <c r="G2432" s="2"/>
      <c r="H2432" s="2"/>
    </row>
    <row r="2433" spans="3:8">
      <c r="C2433" s="38"/>
      <c r="E2433" s="2"/>
      <c r="F2433" s="2"/>
      <c r="G2433" s="2"/>
      <c r="H2433" s="2"/>
    </row>
    <row r="2434" spans="3:8">
      <c r="C2434" s="38"/>
      <c r="E2434" s="2"/>
      <c r="F2434" s="2"/>
      <c r="G2434" s="2"/>
      <c r="H2434" s="2"/>
    </row>
    <row r="2435" spans="3:8">
      <c r="C2435" s="38"/>
      <c r="E2435" s="2"/>
      <c r="F2435" s="2"/>
      <c r="G2435" s="2"/>
      <c r="H2435" s="2"/>
    </row>
    <row r="2436" spans="3:8">
      <c r="C2436" s="38"/>
      <c r="E2436" s="2"/>
      <c r="F2436" s="2"/>
      <c r="G2436" s="2"/>
      <c r="H2436" s="2"/>
    </row>
    <row r="2437" spans="3:8">
      <c r="C2437" s="38"/>
      <c r="E2437" s="2"/>
      <c r="F2437" s="2"/>
      <c r="G2437" s="2"/>
      <c r="H2437" s="2"/>
    </row>
    <row r="2438" spans="3:8">
      <c r="C2438" s="38"/>
      <c r="E2438" s="2"/>
      <c r="F2438" s="2"/>
      <c r="G2438" s="2"/>
      <c r="H2438" s="2"/>
    </row>
    <row r="2439" spans="3:8">
      <c r="C2439" s="38"/>
      <c r="E2439" s="2"/>
      <c r="F2439" s="2"/>
      <c r="G2439" s="2"/>
      <c r="H2439" s="2"/>
    </row>
    <row r="2440" spans="3:8">
      <c r="C2440" s="38"/>
      <c r="E2440" s="2"/>
      <c r="F2440" s="2"/>
      <c r="G2440" s="2"/>
      <c r="H2440" s="2"/>
    </row>
    <row r="2441" spans="3:8">
      <c r="C2441" s="38"/>
      <c r="E2441" s="2"/>
      <c r="F2441" s="2"/>
      <c r="G2441" s="2"/>
      <c r="H2441" s="2"/>
    </row>
    <row r="2442" spans="3:8">
      <c r="C2442" s="38"/>
      <c r="E2442" s="2"/>
      <c r="F2442" s="2"/>
      <c r="G2442" s="2"/>
      <c r="H2442" s="2"/>
    </row>
    <row r="2443" spans="3:8">
      <c r="C2443" s="38"/>
      <c r="E2443" s="2"/>
      <c r="F2443" s="2"/>
      <c r="G2443" s="2"/>
      <c r="H2443" s="2"/>
    </row>
    <row r="2444" spans="3:8">
      <c r="C2444" s="38"/>
      <c r="E2444" s="2"/>
      <c r="F2444" s="2"/>
      <c r="G2444" s="2"/>
      <c r="H2444" s="2"/>
    </row>
    <row r="2445" spans="3:8">
      <c r="C2445" s="38"/>
      <c r="E2445" s="2"/>
      <c r="F2445" s="2"/>
      <c r="G2445" s="2"/>
      <c r="H2445" s="2"/>
    </row>
    <row r="2446" spans="3:8">
      <c r="C2446" s="38"/>
      <c r="E2446" s="2"/>
      <c r="F2446" s="2"/>
      <c r="G2446" s="2"/>
      <c r="H2446" s="2"/>
    </row>
    <row r="2447" spans="3:8">
      <c r="C2447" s="38"/>
      <c r="E2447" s="2"/>
      <c r="F2447" s="2"/>
      <c r="G2447" s="2"/>
      <c r="H2447" s="2"/>
    </row>
    <row r="2448" spans="3:8">
      <c r="C2448" s="38"/>
      <c r="E2448" s="2"/>
      <c r="F2448" s="2"/>
      <c r="G2448" s="2"/>
      <c r="H2448" s="2"/>
    </row>
    <row r="2449" spans="3:8">
      <c r="C2449" s="38"/>
      <c r="E2449" s="2"/>
      <c r="F2449" s="2"/>
      <c r="G2449" s="2"/>
      <c r="H2449" s="2"/>
    </row>
    <row r="2450" spans="3:8">
      <c r="C2450" s="38"/>
      <c r="E2450" s="2"/>
      <c r="F2450" s="2"/>
      <c r="G2450" s="2"/>
      <c r="H2450" s="2"/>
    </row>
    <row r="2451" spans="3:8">
      <c r="C2451" s="38"/>
      <c r="E2451" s="2"/>
      <c r="F2451" s="2"/>
      <c r="G2451" s="2"/>
      <c r="H2451" s="2"/>
    </row>
    <row r="2452" spans="3:8">
      <c r="C2452" s="38"/>
      <c r="E2452" s="2"/>
      <c r="F2452" s="2"/>
      <c r="G2452" s="2"/>
      <c r="H2452" s="2"/>
    </row>
    <row r="2453" spans="3:8">
      <c r="C2453" s="38"/>
      <c r="E2453" s="2"/>
      <c r="F2453" s="2"/>
      <c r="G2453" s="2"/>
      <c r="H2453" s="2"/>
    </row>
    <row r="2454" spans="3:8">
      <c r="C2454" s="38"/>
      <c r="E2454" s="2"/>
      <c r="F2454" s="2"/>
      <c r="G2454" s="2"/>
      <c r="H2454" s="2"/>
    </row>
    <row r="2455" spans="3:8">
      <c r="C2455" s="38"/>
      <c r="E2455" s="2"/>
      <c r="F2455" s="2"/>
      <c r="G2455" s="2"/>
      <c r="H2455" s="2"/>
    </row>
    <row r="2456" spans="3:8">
      <c r="C2456" s="38"/>
      <c r="E2456" s="2"/>
      <c r="F2456" s="2"/>
      <c r="G2456" s="2"/>
      <c r="H2456" s="2"/>
    </row>
    <row r="2457" spans="3:8">
      <c r="C2457" s="38"/>
      <c r="E2457" s="2"/>
      <c r="F2457" s="2"/>
      <c r="G2457" s="2"/>
      <c r="H2457" s="2"/>
    </row>
    <row r="2458" spans="3:8">
      <c r="C2458" s="38"/>
      <c r="E2458" s="2"/>
      <c r="F2458" s="2"/>
      <c r="G2458" s="2"/>
      <c r="H2458" s="2"/>
    </row>
    <row r="2459" spans="3:8">
      <c r="C2459" s="38"/>
      <c r="E2459" s="2"/>
      <c r="F2459" s="2"/>
      <c r="G2459" s="2"/>
      <c r="H2459" s="2"/>
    </row>
    <row r="2460" spans="3:8">
      <c r="C2460" s="38"/>
      <c r="E2460" s="2"/>
      <c r="F2460" s="2"/>
      <c r="G2460" s="2"/>
      <c r="H2460" s="2"/>
    </row>
    <row r="2461" spans="3:8">
      <c r="C2461" s="38"/>
      <c r="E2461" s="2"/>
      <c r="F2461" s="2"/>
      <c r="G2461" s="2"/>
      <c r="H2461" s="2"/>
    </row>
    <row r="2462" spans="3:8">
      <c r="C2462" s="38"/>
      <c r="E2462" s="2"/>
      <c r="F2462" s="2"/>
      <c r="G2462" s="2"/>
      <c r="H2462" s="2"/>
    </row>
    <row r="2463" spans="3:8">
      <c r="C2463" s="38"/>
      <c r="E2463" s="2"/>
      <c r="F2463" s="2"/>
      <c r="G2463" s="2"/>
      <c r="H2463" s="2"/>
    </row>
    <row r="2464" spans="3:8">
      <c r="C2464" s="38"/>
      <c r="E2464" s="2"/>
      <c r="F2464" s="2"/>
      <c r="G2464" s="2"/>
      <c r="H2464" s="2"/>
    </row>
    <row r="2465" spans="3:8">
      <c r="C2465" s="38"/>
      <c r="E2465" s="2"/>
      <c r="F2465" s="2"/>
      <c r="G2465" s="2"/>
      <c r="H2465" s="2"/>
    </row>
    <row r="2466" spans="3:8">
      <c r="C2466" s="38"/>
      <c r="E2466" s="2"/>
      <c r="F2466" s="2"/>
      <c r="G2466" s="2"/>
      <c r="H2466" s="2"/>
    </row>
    <row r="2467" spans="3:8">
      <c r="C2467" s="38"/>
      <c r="E2467" s="2"/>
      <c r="F2467" s="2"/>
      <c r="G2467" s="2"/>
      <c r="H2467" s="2"/>
    </row>
    <row r="2468" spans="3:8">
      <c r="C2468" s="38"/>
      <c r="E2468" s="2"/>
      <c r="F2468" s="2"/>
      <c r="G2468" s="2"/>
      <c r="H2468" s="2"/>
    </row>
    <row r="2469" spans="3:8">
      <c r="C2469" s="38"/>
      <c r="E2469" s="2"/>
      <c r="F2469" s="2"/>
      <c r="G2469" s="2"/>
      <c r="H2469" s="2"/>
    </row>
    <row r="2470" spans="3:8">
      <c r="C2470" s="38"/>
      <c r="E2470" s="2"/>
      <c r="F2470" s="2"/>
      <c r="G2470" s="2"/>
      <c r="H2470" s="2"/>
    </row>
    <row r="2471" spans="3:8">
      <c r="C2471" s="38"/>
      <c r="E2471" s="2"/>
      <c r="F2471" s="2"/>
      <c r="G2471" s="2"/>
      <c r="H2471" s="2"/>
    </row>
    <row r="2472" spans="3:8">
      <c r="C2472" s="38"/>
      <c r="E2472" s="2"/>
      <c r="F2472" s="2"/>
      <c r="G2472" s="2"/>
      <c r="H2472" s="2"/>
    </row>
    <row r="2473" spans="3:8">
      <c r="C2473" s="38"/>
      <c r="E2473" s="2"/>
      <c r="F2473" s="2"/>
      <c r="G2473" s="2"/>
      <c r="H2473" s="2"/>
    </row>
    <row r="2474" spans="3:8">
      <c r="C2474" s="38"/>
      <c r="E2474" s="2"/>
      <c r="F2474" s="2"/>
      <c r="G2474" s="2"/>
      <c r="H2474" s="2"/>
    </row>
    <row r="2475" spans="3:8">
      <c r="C2475" s="38"/>
      <c r="E2475" s="2"/>
      <c r="F2475" s="2"/>
      <c r="G2475" s="2"/>
      <c r="H2475" s="2"/>
    </row>
    <row r="2476" spans="3:8">
      <c r="C2476" s="38"/>
      <c r="E2476" s="2"/>
      <c r="F2476" s="2"/>
      <c r="G2476" s="2"/>
      <c r="H2476" s="2"/>
    </row>
    <row r="2477" spans="3:8">
      <c r="C2477" s="38"/>
      <c r="E2477" s="2"/>
      <c r="F2477" s="2"/>
      <c r="G2477" s="2"/>
      <c r="H2477" s="2"/>
    </row>
    <row r="2478" spans="3:8">
      <c r="C2478" s="38"/>
      <c r="E2478" s="2"/>
      <c r="F2478" s="2"/>
      <c r="G2478" s="2"/>
      <c r="H2478" s="2"/>
    </row>
    <row r="2479" spans="3:8">
      <c r="C2479" s="38"/>
      <c r="E2479" s="2"/>
      <c r="F2479" s="2"/>
      <c r="G2479" s="2"/>
      <c r="H2479" s="2"/>
    </row>
    <row r="2480" spans="3:8">
      <c r="C2480" s="38"/>
      <c r="E2480" s="2"/>
      <c r="F2480" s="2"/>
      <c r="G2480" s="2"/>
      <c r="H2480" s="2"/>
    </row>
    <row r="2481" spans="3:8">
      <c r="C2481" s="38"/>
      <c r="E2481" s="2"/>
      <c r="F2481" s="2"/>
      <c r="G2481" s="2"/>
      <c r="H2481" s="2"/>
    </row>
    <row r="2482" spans="3:8">
      <c r="C2482" s="38"/>
      <c r="E2482" s="2"/>
      <c r="F2482" s="2"/>
      <c r="G2482" s="2"/>
      <c r="H2482" s="2"/>
    </row>
    <row r="2483" spans="3:8">
      <c r="C2483" s="38"/>
      <c r="E2483" s="2"/>
      <c r="F2483" s="2"/>
      <c r="G2483" s="2"/>
      <c r="H2483" s="2"/>
    </row>
    <row r="2484" spans="3:8">
      <c r="C2484" s="38"/>
      <c r="E2484" s="2"/>
      <c r="F2484" s="2"/>
      <c r="G2484" s="2"/>
      <c r="H2484" s="2"/>
    </row>
    <row r="2485" spans="3:8">
      <c r="C2485" s="38"/>
      <c r="E2485" s="2"/>
      <c r="F2485" s="2"/>
      <c r="G2485" s="2"/>
      <c r="H2485" s="2"/>
    </row>
    <row r="2486" spans="3:8">
      <c r="C2486" s="38"/>
      <c r="E2486" s="2"/>
      <c r="F2486" s="2"/>
      <c r="G2486" s="2"/>
      <c r="H2486" s="2"/>
    </row>
    <row r="2487" spans="3:8">
      <c r="C2487" s="38"/>
      <c r="E2487" s="2"/>
      <c r="F2487" s="2"/>
      <c r="G2487" s="2"/>
      <c r="H2487" s="2"/>
    </row>
    <row r="2488" spans="3:8">
      <c r="C2488" s="38"/>
      <c r="E2488" s="2"/>
      <c r="F2488" s="2"/>
      <c r="G2488" s="2"/>
      <c r="H2488" s="2"/>
    </row>
    <row r="2489" spans="3:8">
      <c r="C2489" s="38"/>
      <c r="E2489" s="2"/>
      <c r="F2489" s="2"/>
      <c r="G2489" s="2"/>
      <c r="H2489" s="2"/>
    </row>
    <row r="2490" spans="3:8">
      <c r="C2490" s="38"/>
      <c r="E2490" s="2"/>
      <c r="F2490" s="2"/>
      <c r="G2490" s="2"/>
      <c r="H2490" s="2"/>
    </row>
    <row r="2491" spans="3:8">
      <c r="C2491" s="38"/>
      <c r="E2491" s="2"/>
      <c r="F2491" s="2"/>
      <c r="G2491" s="2"/>
      <c r="H2491" s="2"/>
    </row>
    <row r="2492" spans="3:8">
      <c r="C2492" s="38"/>
      <c r="E2492" s="2"/>
      <c r="F2492" s="2"/>
      <c r="G2492" s="2"/>
      <c r="H2492" s="2"/>
    </row>
    <row r="2493" spans="3:8">
      <c r="C2493" s="38"/>
      <c r="E2493" s="2"/>
      <c r="F2493" s="2"/>
      <c r="G2493" s="2"/>
      <c r="H2493" s="2"/>
    </row>
    <row r="2494" spans="3:8">
      <c r="C2494" s="38"/>
      <c r="E2494" s="2"/>
      <c r="F2494" s="2"/>
      <c r="G2494" s="2"/>
      <c r="H2494" s="2"/>
    </row>
    <row r="2495" spans="3:8">
      <c r="C2495" s="38"/>
      <c r="E2495" s="2"/>
      <c r="F2495" s="2"/>
      <c r="G2495" s="2"/>
      <c r="H2495" s="2"/>
    </row>
    <row r="2496" spans="3:8">
      <c r="C2496" s="38"/>
      <c r="E2496" s="2"/>
      <c r="F2496" s="2"/>
      <c r="G2496" s="2"/>
      <c r="H2496" s="2"/>
    </row>
    <row r="2497" spans="3:8">
      <c r="C2497" s="38"/>
      <c r="E2497" s="2"/>
      <c r="F2497" s="2"/>
      <c r="G2497" s="2"/>
      <c r="H2497" s="2"/>
    </row>
    <row r="2498" spans="3:8">
      <c r="C2498" s="38"/>
      <c r="E2498" s="2"/>
      <c r="F2498" s="2"/>
      <c r="G2498" s="2"/>
      <c r="H2498" s="2"/>
    </row>
    <row r="2499" spans="3:8">
      <c r="C2499" s="38"/>
      <c r="E2499" s="2"/>
      <c r="F2499" s="2"/>
      <c r="G2499" s="2"/>
      <c r="H2499" s="2"/>
    </row>
    <row r="2500" spans="3:8">
      <c r="C2500" s="38"/>
      <c r="E2500" s="2"/>
      <c r="F2500" s="2"/>
      <c r="G2500" s="2"/>
      <c r="H2500" s="2"/>
    </row>
    <row r="2501" spans="3:8">
      <c r="C2501" s="38"/>
      <c r="E2501" s="2"/>
      <c r="F2501" s="2"/>
      <c r="G2501" s="2"/>
      <c r="H2501" s="2"/>
    </row>
    <row r="2502" spans="3:8">
      <c r="C2502" s="38"/>
      <c r="E2502" s="2"/>
      <c r="F2502" s="2"/>
      <c r="G2502" s="2"/>
      <c r="H2502" s="2"/>
    </row>
    <row r="2503" spans="3:8">
      <c r="C2503" s="38"/>
      <c r="E2503" s="2"/>
      <c r="F2503" s="2"/>
      <c r="G2503" s="2"/>
      <c r="H2503" s="2"/>
    </row>
    <row r="2504" spans="3:8">
      <c r="C2504" s="38"/>
      <c r="E2504" s="2"/>
      <c r="F2504" s="2"/>
      <c r="G2504" s="2"/>
      <c r="H2504" s="2"/>
    </row>
    <row r="2505" spans="3:8">
      <c r="C2505" s="38"/>
      <c r="E2505" s="2"/>
      <c r="F2505" s="2"/>
      <c r="G2505" s="2"/>
      <c r="H2505" s="2"/>
    </row>
    <row r="2506" spans="3:8">
      <c r="C2506" s="38"/>
      <c r="E2506" s="2"/>
      <c r="F2506" s="2"/>
      <c r="G2506" s="2"/>
      <c r="H2506" s="2"/>
    </row>
    <row r="2507" spans="3:8">
      <c r="C2507" s="38"/>
      <c r="E2507" s="2"/>
      <c r="F2507" s="2"/>
      <c r="G2507" s="2"/>
      <c r="H2507" s="2"/>
    </row>
    <row r="2508" spans="3:8">
      <c r="C2508" s="38"/>
      <c r="E2508" s="2"/>
      <c r="F2508" s="2"/>
      <c r="G2508" s="2"/>
      <c r="H2508" s="2"/>
    </row>
    <row r="2509" spans="3:8">
      <c r="C2509" s="38"/>
      <c r="E2509" s="2"/>
      <c r="F2509" s="2"/>
      <c r="G2509" s="2"/>
      <c r="H2509" s="2"/>
    </row>
    <row r="2510" spans="3:8">
      <c r="C2510" s="38"/>
      <c r="E2510" s="2"/>
      <c r="F2510" s="2"/>
      <c r="G2510" s="2"/>
      <c r="H2510" s="2"/>
    </row>
    <row r="2511" spans="3:8">
      <c r="C2511" s="38"/>
      <c r="E2511" s="2"/>
      <c r="F2511" s="2"/>
      <c r="G2511" s="2"/>
      <c r="H2511" s="2"/>
    </row>
    <row r="2512" spans="3:8">
      <c r="C2512" s="38"/>
      <c r="E2512" s="2"/>
      <c r="F2512" s="2"/>
      <c r="G2512" s="2"/>
      <c r="H2512" s="2"/>
    </row>
    <row r="2513" spans="3:8">
      <c r="C2513" s="38"/>
      <c r="E2513" s="2"/>
      <c r="F2513" s="2"/>
      <c r="G2513" s="2"/>
      <c r="H2513" s="2"/>
    </row>
    <row r="2514" spans="3:8">
      <c r="C2514" s="38"/>
      <c r="E2514" s="2"/>
      <c r="F2514" s="2"/>
      <c r="G2514" s="2"/>
      <c r="H2514" s="2"/>
    </row>
    <row r="2515" spans="3:8">
      <c r="C2515" s="38"/>
      <c r="E2515" s="2"/>
      <c r="F2515" s="2"/>
      <c r="G2515" s="2"/>
      <c r="H2515" s="2"/>
    </row>
    <row r="2516" spans="3:8">
      <c r="C2516" s="38"/>
      <c r="E2516" s="2"/>
      <c r="F2516" s="2"/>
      <c r="G2516" s="2"/>
      <c r="H2516" s="2"/>
    </row>
    <row r="2517" spans="3:8">
      <c r="C2517" s="38"/>
      <c r="E2517" s="2"/>
      <c r="F2517" s="2"/>
      <c r="G2517" s="2"/>
      <c r="H2517" s="2"/>
    </row>
    <row r="2518" spans="3:8">
      <c r="C2518" s="38"/>
      <c r="E2518" s="2"/>
      <c r="F2518" s="2"/>
      <c r="G2518" s="2"/>
      <c r="H2518" s="2"/>
    </row>
    <row r="2519" spans="3:8">
      <c r="C2519" s="38"/>
      <c r="E2519" s="2"/>
      <c r="F2519" s="2"/>
      <c r="G2519" s="2"/>
      <c r="H2519" s="2"/>
    </row>
    <row r="2520" spans="3:8">
      <c r="C2520" s="38"/>
      <c r="E2520" s="2"/>
      <c r="F2520" s="2"/>
      <c r="G2520" s="2"/>
      <c r="H2520" s="2"/>
    </row>
    <row r="2521" spans="3:8">
      <c r="C2521" s="38"/>
      <c r="E2521" s="2"/>
      <c r="F2521" s="2"/>
      <c r="G2521" s="2"/>
      <c r="H2521" s="2"/>
    </row>
    <row r="2522" spans="3:8">
      <c r="C2522" s="38"/>
      <c r="E2522" s="2"/>
      <c r="F2522" s="2"/>
      <c r="G2522" s="2"/>
      <c r="H2522" s="2"/>
    </row>
    <row r="2523" spans="3:8">
      <c r="C2523" s="38"/>
      <c r="E2523" s="2"/>
      <c r="F2523" s="2"/>
      <c r="G2523" s="2"/>
      <c r="H2523" s="2"/>
    </row>
    <row r="2524" spans="3:8">
      <c r="C2524" s="38"/>
      <c r="E2524" s="2"/>
      <c r="F2524" s="2"/>
      <c r="G2524" s="2"/>
      <c r="H2524" s="2"/>
    </row>
    <row r="2525" spans="3:8">
      <c r="C2525" s="38"/>
      <c r="E2525" s="2"/>
      <c r="F2525" s="2"/>
      <c r="G2525" s="2"/>
      <c r="H2525" s="2"/>
    </row>
    <row r="2526" spans="3:8">
      <c r="C2526" s="38"/>
      <c r="E2526" s="2"/>
      <c r="F2526" s="2"/>
      <c r="G2526" s="2"/>
      <c r="H2526" s="2"/>
    </row>
    <row r="2527" spans="3:8">
      <c r="C2527" s="38"/>
      <c r="E2527" s="2"/>
      <c r="F2527" s="2"/>
      <c r="G2527" s="2"/>
      <c r="H2527" s="2"/>
    </row>
    <row r="2528" spans="3:8">
      <c r="C2528" s="38"/>
      <c r="E2528" s="2"/>
      <c r="F2528" s="2"/>
      <c r="G2528" s="2"/>
      <c r="H2528" s="2"/>
    </row>
    <row r="2529" spans="3:8">
      <c r="C2529" s="38"/>
      <c r="E2529" s="2"/>
      <c r="F2529" s="2"/>
      <c r="G2529" s="2"/>
      <c r="H2529" s="2"/>
    </row>
    <row r="2530" spans="3:8">
      <c r="C2530" s="38"/>
      <c r="E2530" s="2"/>
      <c r="F2530" s="2"/>
      <c r="G2530" s="2"/>
      <c r="H2530" s="2"/>
    </row>
    <row r="2531" spans="3:8">
      <c r="C2531" s="38"/>
      <c r="E2531" s="2"/>
      <c r="F2531" s="2"/>
      <c r="G2531" s="2"/>
      <c r="H2531" s="2"/>
    </row>
    <row r="2532" spans="3:8">
      <c r="C2532" s="38"/>
      <c r="E2532" s="2"/>
      <c r="F2532" s="2"/>
      <c r="G2532" s="2"/>
      <c r="H2532" s="2"/>
    </row>
    <row r="2533" spans="3:8">
      <c r="C2533" s="38"/>
      <c r="E2533" s="2"/>
      <c r="F2533" s="2"/>
      <c r="G2533" s="2"/>
      <c r="H2533" s="2"/>
    </row>
    <row r="2534" spans="3:8">
      <c r="C2534" s="38"/>
      <c r="E2534" s="2"/>
      <c r="F2534" s="2"/>
      <c r="G2534" s="2"/>
      <c r="H2534" s="2"/>
    </row>
    <row r="2535" spans="3:8">
      <c r="C2535" s="38"/>
      <c r="E2535" s="2"/>
      <c r="F2535" s="2"/>
      <c r="G2535" s="2"/>
      <c r="H2535" s="2"/>
    </row>
    <row r="2536" spans="3:8">
      <c r="C2536" s="38"/>
      <c r="E2536" s="2"/>
      <c r="F2536" s="2"/>
      <c r="G2536" s="2"/>
      <c r="H2536" s="2"/>
    </row>
    <row r="2537" spans="3:8">
      <c r="C2537" s="38"/>
      <c r="E2537" s="2"/>
      <c r="F2537" s="2"/>
      <c r="G2537" s="2"/>
      <c r="H2537" s="2"/>
    </row>
    <row r="2538" spans="3:8">
      <c r="C2538" s="38"/>
      <c r="E2538" s="2"/>
      <c r="F2538" s="2"/>
      <c r="G2538" s="2"/>
      <c r="H2538" s="2"/>
    </row>
    <row r="2539" spans="3:8">
      <c r="C2539" s="38"/>
      <c r="E2539" s="2"/>
      <c r="F2539" s="2"/>
      <c r="G2539" s="2"/>
      <c r="H2539" s="2"/>
    </row>
    <row r="2540" spans="3:8">
      <c r="C2540" s="38"/>
      <c r="E2540" s="2"/>
      <c r="F2540" s="2"/>
      <c r="G2540" s="2"/>
      <c r="H2540" s="2"/>
    </row>
    <row r="2541" spans="3:8">
      <c r="C2541" s="38"/>
      <c r="E2541" s="2"/>
      <c r="F2541" s="2"/>
      <c r="G2541" s="2"/>
      <c r="H2541" s="2"/>
    </row>
    <row r="2542" spans="3:8">
      <c r="C2542" s="38"/>
      <c r="E2542" s="2"/>
      <c r="F2542" s="2"/>
      <c r="G2542" s="2"/>
      <c r="H2542" s="2"/>
    </row>
    <row r="2543" spans="3:8">
      <c r="C2543" s="38"/>
      <c r="E2543" s="2"/>
      <c r="F2543" s="2"/>
      <c r="G2543" s="2"/>
      <c r="H2543" s="2"/>
    </row>
    <row r="2544" spans="3:8">
      <c r="C2544" s="38"/>
      <c r="E2544" s="2"/>
      <c r="F2544" s="2"/>
      <c r="G2544" s="2"/>
      <c r="H2544" s="2"/>
    </row>
    <row r="2545" spans="3:8">
      <c r="C2545" s="38"/>
      <c r="E2545" s="2"/>
      <c r="F2545" s="2"/>
      <c r="G2545" s="2"/>
      <c r="H2545" s="2"/>
    </row>
    <row r="2546" spans="3:8">
      <c r="C2546" s="38"/>
      <c r="E2546" s="2"/>
      <c r="F2546" s="2"/>
      <c r="G2546" s="2"/>
      <c r="H2546" s="2"/>
    </row>
    <row r="2547" spans="3:8">
      <c r="C2547" s="38"/>
      <c r="E2547" s="2"/>
      <c r="F2547" s="2"/>
      <c r="G2547" s="2"/>
      <c r="H2547" s="2"/>
    </row>
    <row r="2548" spans="3:8">
      <c r="C2548" s="38"/>
      <c r="E2548" s="2"/>
      <c r="F2548" s="2"/>
      <c r="G2548" s="2"/>
      <c r="H2548" s="2"/>
    </row>
    <row r="2549" spans="3:8">
      <c r="C2549" s="38"/>
      <c r="E2549" s="2"/>
      <c r="F2549" s="2"/>
      <c r="G2549" s="2"/>
      <c r="H2549" s="2"/>
    </row>
    <row r="2550" spans="3:8">
      <c r="C2550" s="38"/>
      <c r="E2550" s="2"/>
      <c r="F2550" s="2"/>
      <c r="G2550" s="2"/>
      <c r="H2550" s="2"/>
    </row>
    <row r="2551" spans="3:8">
      <c r="C2551" s="38"/>
      <c r="E2551" s="2"/>
      <c r="F2551" s="2"/>
      <c r="G2551" s="2"/>
      <c r="H2551" s="2"/>
    </row>
    <row r="2552" spans="3:8">
      <c r="C2552" s="38"/>
      <c r="E2552" s="2"/>
      <c r="F2552" s="2"/>
      <c r="G2552" s="2"/>
      <c r="H2552" s="2"/>
    </row>
    <row r="2553" spans="3:8">
      <c r="C2553" s="38"/>
      <c r="E2553" s="2"/>
      <c r="F2553" s="2"/>
      <c r="G2553" s="2"/>
      <c r="H2553" s="2"/>
    </row>
    <row r="2554" spans="3:8">
      <c r="C2554" s="38"/>
      <c r="E2554" s="2"/>
      <c r="F2554" s="2"/>
      <c r="G2554" s="2"/>
      <c r="H2554" s="2"/>
    </row>
    <row r="2555" spans="3:8">
      <c r="C2555" s="38"/>
      <c r="E2555" s="2"/>
      <c r="F2555" s="2"/>
      <c r="G2555" s="2"/>
      <c r="H2555" s="2"/>
    </row>
    <row r="2556" spans="3:8">
      <c r="C2556" s="38"/>
      <c r="E2556" s="2"/>
      <c r="F2556" s="2"/>
      <c r="G2556" s="2"/>
      <c r="H2556" s="2"/>
    </row>
    <row r="2557" spans="3:8">
      <c r="C2557" s="38"/>
      <c r="E2557" s="2"/>
      <c r="F2557" s="2"/>
      <c r="G2557" s="2"/>
      <c r="H2557" s="2"/>
    </row>
    <row r="2558" spans="3:8">
      <c r="C2558" s="38"/>
      <c r="E2558" s="2"/>
      <c r="F2558" s="2"/>
      <c r="G2558" s="2"/>
      <c r="H2558" s="2"/>
    </row>
    <row r="2559" spans="3:8">
      <c r="C2559" s="38"/>
      <c r="E2559" s="2"/>
      <c r="F2559" s="2"/>
      <c r="G2559" s="2"/>
      <c r="H2559" s="2"/>
    </row>
    <row r="2560" spans="3:8">
      <c r="C2560" s="38"/>
      <c r="E2560" s="2"/>
      <c r="F2560" s="2"/>
      <c r="G2560" s="2"/>
      <c r="H2560" s="2"/>
    </row>
    <row r="2561" spans="3:8">
      <c r="C2561" s="38"/>
      <c r="E2561" s="2"/>
      <c r="F2561" s="2"/>
      <c r="G2561" s="2"/>
      <c r="H2561" s="2"/>
    </row>
    <row r="2562" spans="3:8">
      <c r="C2562" s="38"/>
      <c r="E2562" s="2"/>
      <c r="F2562" s="2"/>
      <c r="G2562" s="2"/>
      <c r="H2562" s="2"/>
    </row>
    <row r="2563" spans="3:8">
      <c r="C2563" s="38"/>
      <c r="E2563" s="2"/>
      <c r="F2563" s="2"/>
      <c r="G2563" s="2"/>
      <c r="H2563" s="2"/>
    </row>
    <row r="2564" spans="3:8">
      <c r="C2564" s="38"/>
      <c r="E2564" s="2"/>
      <c r="F2564" s="2"/>
      <c r="G2564" s="2"/>
      <c r="H2564" s="2"/>
    </row>
    <row r="2565" spans="3:8">
      <c r="C2565" s="38"/>
      <c r="E2565" s="2"/>
      <c r="F2565" s="2"/>
      <c r="G2565" s="2"/>
      <c r="H2565" s="2"/>
    </row>
    <row r="2566" spans="3:8">
      <c r="C2566" s="38"/>
      <c r="E2566" s="2"/>
      <c r="F2566" s="2"/>
      <c r="G2566" s="2"/>
      <c r="H2566" s="2"/>
    </row>
    <row r="2567" spans="3:8">
      <c r="C2567" s="38"/>
      <c r="E2567" s="2"/>
      <c r="F2567" s="2"/>
      <c r="G2567" s="2"/>
      <c r="H2567" s="2"/>
    </row>
    <row r="2568" spans="3:8">
      <c r="C2568" s="38"/>
      <c r="E2568" s="2"/>
      <c r="F2568" s="2"/>
      <c r="G2568" s="2"/>
      <c r="H2568" s="2"/>
    </row>
    <row r="2569" spans="3:8">
      <c r="C2569" s="38"/>
      <c r="E2569" s="2"/>
      <c r="F2569" s="2"/>
      <c r="G2569" s="2"/>
      <c r="H2569" s="2"/>
    </row>
    <row r="2570" spans="3:8">
      <c r="C2570" s="38"/>
      <c r="E2570" s="2"/>
      <c r="F2570" s="2"/>
      <c r="G2570" s="2"/>
      <c r="H2570" s="2"/>
    </row>
    <row r="2571" spans="3:8">
      <c r="C2571" s="38"/>
      <c r="E2571" s="2"/>
      <c r="F2571" s="2"/>
      <c r="G2571" s="2"/>
      <c r="H2571" s="2"/>
    </row>
    <row r="2572" spans="3:8">
      <c r="C2572" s="38"/>
      <c r="E2572" s="2"/>
      <c r="F2572" s="2"/>
      <c r="G2572" s="2"/>
      <c r="H2572" s="2"/>
    </row>
    <row r="2573" spans="3:8">
      <c r="C2573" s="38"/>
      <c r="E2573" s="2"/>
      <c r="F2573" s="2"/>
      <c r="G2573" s="2"/>
      <c r="H2573" s="2"/>
    </row>
    <row r="2574" spans="3:8">
      <c r="C2574" s="38"/>
      <c r="E2574" s="2"/>
      <c r="F2574" s="2"/>
      <c r="G2574" s="2"/>
      <c r="H2574" s="2"/>
    </row>
    <row r="2575" spans="3:8">
      <c r="C2575" s="38"/>
      <c r="E2575" s="2"/>
      <c r="F2575" s="2"/>
      <c r="G2575" s="2"/>
      <c r="H2575" s="2"/>
    </row>
    <row r="2576" spans="3:8">
      <c r="C2576" s="38"/>
      <c r="E2576" s="2"/>
      <c r="F2576" s="2"/>
      <c r="G2576" s="2"/>
      <c r="H2576" s="2"/>
    </row>
    <row r="2577" spans="3:8">
      <c r="C2577" s="38"/>
      <c r="E2577" s="2"/>
      <c r="F2577" s="2"/>
      <c r="G2577" s="2"/>
      <c r="H2577" s="2"/>
    </row>
    <row r="2578" spans="3:8">
      <c r="C2578" s="38"/>
      <c r="E2578" s="2"/>
      <c r="F2578" s="2"/>
      <c r="G2578" s="2"/>
      <c r="H2578" s="2"/>
    </row>
    <row r="2579" spans="3:8">
      <c r="C2579" s="38"/>
      <c r="E2579" s="2"/>
      <c r="F2579" s="2"/>
      <c r="G2579" s="2"/>
      <c r="H2579" s="2"/>
    </row>
    <row r="2580" spans="3:8">
      <c r="C2580" s="38"/>
      <c r="E2580" s="2"/>
      <c r="F2580" s="2"/>
      <c r="G2580" s="2"/>
      <c r="H2580" s="2"/>
    </row>
    <row r="2581" spans="3:8">
      <c r="C2581" s="38"/>
      <c r="E2581" s="2"/>
      <c r="F2581" s="2"/>
      <c r="G2581" s="2"/>
      <c r="H2581" s="2"/>
    </row>
    <row r="2582" spans="3:8">
      <c r="C2582" s="38"/>
      <c r="E2582" s="2"/>
      <c r="F2582" s="2"/>
      <c r="G2582" s="2"/>
      <c r="H2582" s="2"/>
    </row>
    <row r="2583" spans="3:8">
      <c r="C2583" s="38"/>
      <c r="E2583" s="2"/>
      <c r="F2583" s="2"/>
      <c r="G2583" s="2"/>
      <c r="H2583" s="2"/>
    </row>
    <row r="2584" spans="3:8">
      <c r="C2584" s="38"/>
      <c r="E2584" s="2"/>
      <c r="F2584" s="2"/>
      <c r="G2584" s="2"/>
      <c r="H2584" s="2"/>
    </row>
    <row r="2585" spans="3:8">
      <c r="C2585" s="38"/>
      <c r="E2585" s="2"/>
      <c r="F2585" s="2"/>
      <c r="G2585" s="2"/>
      <c r="H2585" s="2"/>
    </row>
    <row r="2586" spans="3:8">
      <c r="C2586" s="38"/>
      <c r="E2586" s="2"/>
      <c r="F2586" s="2"/>
      <c r="G2586" s="2"/>
      <c r="H2586" s="2"/>
    </row>
    <row r="2587" spans="3:8">
      <c r="C2587" s="38"/>
      <c r="E2587" s="2"/>
      <c r="F2587" s="2"/>
      <c r="G2587" s="2"/>
      <c r="H2587" s="2"/>
    </row>
    <row r="2588" spans="3:8">
      <c r="C2588" s="38"/>
      <c r="E2588" s="2"/>
      <c r="F2588" s="2"/>
      <c r="G2588" s="2"/>
      <c r="H2588" s="2"/>
    </row>
    <row r="2589" spans="3:8">
      <c r="C2589" s="38"/>
      <c r="E2589" s="2"/>
      <c r="F2589" s="2"/>
      <c r="G2589" s="2"/>
      <c r="H2589" s="2"/>
    </row>
    <row r="2590" spans="3:8">
      <c r="C2590" s="38"/>
      <c r="E2590" s="2"/>
      <c r="F2590" s="2"/>
      <c r="G2590" s="2"/>
      <c r="H2590" s="2"/>
    </row>
    <row r="2591" spans="3:8">
      <c r="C2591" s="38"/>
      <c r="E2591" s="2"/>
      <c r="F2591" s="2"/>
      <c r="G2591" s="2"/>
      <c r="H2591" s="2"/>
    </row>
    <row r="2592" spans="3:8">
      <c r="C2592" s="38"/>
      <c r="E2592" s="2"/>
      <c r="F2592" s="2"/>
      <c r="G2592" s="2"/>
      <c r="H2592" s="2"/>
    </row>
    <row r="2593" spans="3:8">
      <c r="C2593" s="38"/>
      <c r="E2593" s="2"/>
      <c r="F2593" s="2"/>
      <c r="G2593" s="2"/>
      <c r="H2593" s="2"/>
    </row>
    <row r="2594" spans="3:8">
      <c r="C2594" s="38"/>
      <c r="E2594" s="2"/>
      <c r="F2594" s="2"/>
      <c r="G2594" s="2"/>
      <c r="H2594" s="2"/>
    </row>
    <row r="2595" spans="3:8">
      <c r="C2595" s="38"/>
      <c r="E2595" s="2"/>
      <c r="F2595" s="2"/>
      <c r="G2595" s="2"/>
      <c r="H2595" s="2"/>
    </row>
    <row r="2596" spans="3:8">
      <c r="C2596" s="38"/>
      <c r="E2596" s="2"/>
      <c r="F2596" s="2"/>
      <c r="G2596" s="2"/>
      <c r="H2596" s="2"/>
    </row>
    <row r="2597" spans="3:8">
      <c r="C2597" s="38"/>
      <c r="E2597" s="2"/>
      <c r="F2597" s="2"/>
      <c r="G2597" s="2"/>
      <c r="H2597" s="2"/>
    </row>
    <row r="2598" spans="3:8">
      <c r="C2598" s="38"/>
      <c r="E2598" s="2"/>
      <c r="F2598" s="2"/>
      <c r="G2598" s="2"/>
      <c r="H2598" s="2"/>
    </row>
    <row r="2599" spans="3:8">
      <c r="C2599" s="38"/>
      <c r="E2599" s="2"/>
      <c r="F2599" s="2"/>
      <c r="G2599" s="2"/>
      <c r="H2599" s="2"/>
    </row>
    <row r="2600" spans="3:8">
      <c r="C2600" s="38"/>
      <c r="E2600" s="2"/>
      <c r="F2600" s="2"/>
      <c r="G2600" s="2"/>
      <c r="H2600" s="2"/>
    </row>
    <row r="2601" spans="3:8">
      <c r="C2601" s="38"/>
      <c r="E2601" s="2"/>
      <c r="F2601" s="2"/>
      <c r="G2601" s="2"/>
      <c r="H2601" s="2"/>
    </row>
    <row r="2602" spans="3:8">
      <c r="C2602" s="38"/>
      <c r="E2602" s="2"/>
      <c r="F2602" s="2"/>
      <c r="G2602" s="2"/>
      <c r="H2602" s="2"/>
    </row>
    <row r="2603" spans="3:8">
      <c r="C2603" s="38"/>
      <c r="E2603" s="2"/>
      <c r="F2603" s="2"/>
      <c r="G2603" s="2"/>
      <c r="H2603" s="2"/>
    </row>
    <row r="2604" spans="3:8">
      <c r="C2604" s="38"/>
      <c r="E2604" s="2"/>
      <c r="F2604" s="2"/>
      <c r="G2604" s="2"/>
      <c r="H2604" s="2"/>
    </row>
    <row r="2605" spans="3:8">
      <c r="C2605" s="38"/>
      <c r="E2605" s="2"/>
      <c r="F2605" s="2"/>
      <c r="G2605" s="2"/>
      <c r="H2605" s="2"/>
    </row>
    <row r="2606" spans="3:8">
      <c r="C2606" s="38"/>
      <c r="E2606" s="2"/>
      <c r="F2606" s="2"/>
      <c r="G2606" s="2"/>
      <c r="H2606" s="2"/>
    </row>
    <row r="2607" spans="3:8">
      <c r="C2607" s="38"/>
      <c r="E2607" s="2"/>
      <c r="F2607" s="2"/>
      <c r="G2607" s="2"/>
      <c r="H2607" s="2"/>
    </row>
    <row r="2608" spans="3:8">
      <c r="C2608" s="38"/>
      <c r="E2608" s="2"/>
      <c r="F2608" s="2"/>
      <c r="G2608" s="2"/>
      <c r="H2608" s="2"/>
    </row>
    <row r="2609" spans="3:8">
      <c r="C2609" s="38"/>
      <c r="E2609" s="2"/>
      <c r="F2609" s="2"/>
      <c r="G2609" s="2"/>
      <c r="H2609" s="2"/>
    </row>
    <row r="2610" spans="3:8">
      <c r="C2610" s="38"/>
      <c r="E2610" s="2"/>
      <c r="F2610" s="2"/>
      <c r="G2610" s="2"/>
      <c r="H2610" s="2"/>
    </row>
    <row r="2611" spans="3:8">
      <c r="C2611" s="38"/>
      <c r="E2611" s="2"/>
      <c r="F2611" s="2"/>
      <c r="G2611" s="2"/>
      <c r="H2611" s="2"/>
    </row>
    <row r="2612" spans="3:8">
      <c r="C2612" s="38"/>
      <c r="E2612" s="2"/>
      <c r="F2612" s="2"/>
      <c r="G2612" s="2"/>
      <c r="H2612" s="2"/>
    </row>
    <row r="2613" spans="3:8">
      <c r="C2613" s="38"/>
      <c r="E2613" s="2"/>
      <c r="F2613" s="2"/>
      <c r="G2613" s="2"/>
      <c r="H2613" s="2"/>
    </row>
    <row r="2614" spans="3:8">
      <c r="C2614" s="38"/>
      <c r="E2614" s="2"/>
      <c r="F2614" s="2"/>
      <c r="G2614" s="2"/>
      <c r="H2614" s="2"/>
    </row>
    <row r="2615" spans="3:8">
      <c r="C2615" s="38"/>
      <c r="E2615" s="2"/>
      <c r="F2615" s="2"/>
      <c r="G2615" s="2"/>
      <c r="H2615" s="2"/>
    </row>
    <row r="2616" spans="3:8">
      <c r="C2616" s="38"/>
      <c r="E2616" s="2"/>
      <c r="F2616" s="2"/>
      <c r="G2616" s="2"/>
      <c r="H2616" s="2"/>
    </row>
    <row r="2617" spans="3:8">
      <c r="C2617" s="38"/>
      <c r="E2617" s="2"/>
      <c r="F2617" s="2"/>
      <c r="G2617" s="2"/>
      <c r="H2617" s="2"/>
    </row>
    <row r="2618" spans="3:8">
      <c r="C2618" s="38"/>
      <c r="E2618" s="2"/>
      <c r="F2618" s="2"/>
      <c r="G2618" s="2"/>
      <c r="H2618" s="2"/>
    </row>
    <row r="2619" spans="3:8">
      <c r="C2619" s="38"/>
      <c r="E2619" s="2"/>
      <c r="F2619" s="2"/>
      <c r="G2619" s="2"/>
      <c r="H2619" s="2"/>
    </row>
    <row r="2620" spans="3:8">
      <c r="C2620" s="38"/>
      <c r="E2620" s="2"/>
      <c r="F2620" s="2"/>
      <c r="G2620" s="2"/>
      <c r="H2620" s="2"/>
    </row>
    <row r="2621" spans="3:8">
      <c r="C2621" s="38"/>
      <c r="E2621" s="2"/>
      <c r="F2621" s="2"/>
      <c r="G2621" s="2"/>
      <c r="H2621" s="2"/>
    </row>
    <row r="2622" spans="3:8">
      <c r="C2622" s="38"/>
      <c r="E2622" s="2"/>
      <c r="F2622" s="2"/>
      <c r="G2622" s="2"/>
      <c r="H2622" s="2"/>
    </row>
    <row r="2623" spans="3:8">
      <c r="C2623" s="38"/>
      <c r="E2623" s="2"/>
      <c r="F2623" s="2"/>
      <c r="G2623" s="2"/>
      <c r="H2623" s="2"/>
    </row>
    <row r="2624" spans="3:8">
      <c r="C2624" s="38"/>
      <c r="E2624" s="2"/>
      <c r="F2624" s="2"/>
      <c r="G2624" s="2"/>
      <c r="H2624" s="2"/>
    </row>
    <row r="2625" spans="3:8">
      <c r="C2625" s="38"/>
      <c r="E2625" s="2"/>
      <c r="F2625" s="2"/>
      <c r="G2625" s="2"/>
      <c r="H2625" s="2"/>
    </row>
    <row r="2626" spans="3:8">
      <c r="C2626" s="38"/>
      <c r="E2626" s="2"/>
      <c r="F2626" s="2"/>
      <c r="G2626" s="2"/>
      <c r="H2626" s="2"/>
    </row>
    <row r="2627" spans="3:8">
      <c r="C2627" s="38"/>
      <c r="E2627" s="2"/>
      <c r="F2627" s="2"/>
      <c r="G2627" s="2"/>
      <c r="H2627" s="2"/>
    </row>
    <row r="2628" spans="3:8">
      <c r="C2628" s="38"/>
      <c r="E2628" s="2"/>
      <c r="F2628" s="2"/>
      <c r="G2628" s="2"/>
      <c r="H2628" s="2"/>
    </row>
    <row r="2629" spans="3:8">
      <c r="C2629" s="38"/>
      <c r="E2629" s="2"/>
      <c r="F2629" s="2"/>
      <c r="G2629" s="2"/>
      <c r="H2629" s="2"/>
    </row>
    <row r="2630" spans="3:8">
      <c r="C2630" s="38"/>
      <c r="E2630" s="2"/>
      <c r="F2630" s="2"/>
      <c r="G2630" s="2"/>
      <c r="H2630" s="2"/>
    </row>
    <row r="2631" spans="3:8">
      <c r="C2631" s="38"/>
      <c r="E2631" s="2"/>
      <c r="F2631" s="2"/>
      <c r="G2631" s="2"/>
      <c r="H2631" s="2"/>
    </row>
    <row r="2632" spans="3:8">
      <c r="C2632" s="38"/>
      <c r="E2632" s="2"/>
      <c r="F2632" s="2"/>
      <c r="G2632" s="2"/>
      <c r="H2632" s="2"/>
    </row>
    <row r="2633" spans="3:8">
      <c r="C2633" s="38"/>
      <c r="E2633" s="2"/>
      <c r="F2633" s="2"/>
      <c r="G2633" s="2"/>
      <c r="H2633" s="2"/>
    </row>
    <row r="2634" spans="3:8">
      <c r="C2634" s="38"/>
      <c r="E2634" s="2"/>
      <c r="F2634" s="2"/>
      <c r="G2634" s="2"/>
      <c r="H2634" s="2"/>
    </row>
    <row r="2635" spans="3:8">
      <c r="C2635" s="38"/>
      <c r="E2635" s="2"/>
      <c r="F2635" s="2"/>
      <c r="G2635" s="2"/>
      <c r="H2635" s="2"/>
    </row>
    <row r="2636" spans="3:8">
      <c r="C2636" s="38"/>
      <c r="E2636" s="2"/>
      <c r="F2636" s="2"/>
      <c r="G2636" s="2"/>
      <c r="H2636" s="2"/>
    </row>
    <row r="2637" spans="3:8">
      <c r="C2637" s="38"/>
      <c r="E2637" s="2"/>
      <c r="F2637" s="2"/>
      <c r="G2637" s="2"/>
      <c r="H2637" s="2"/>
    </row>
    <row r="2638" spans="3:8">
      <c r="C2638" s="38"/>
      <c r="E2638" s="2"/>
      <c r="F2638" s="2"/>
      <c r="G2638" s="2"/>
      <c r="H2638" s="2"/>
    </row>
    <row r="2639" spans="3:8">
      <c r="C2639" s="38"/>
      <c r="E2639" s="2"/>
      <c r="F2639" s="2"/>
      <c r="G2639" s="2"/>
      <c r="H2639" s="2"/>
    </row>
    <row r="2640" spans="3:8">
      <c r="C2640" s="38"/>
      <c r="E2640" s="2"/>
      <c r="F2640" s="2"/>
      <c r="G2640" s="2"/>
      <c r="H2640" s="2"/>
    </row>
    <row r="2641" spans="3:8">
      <c r="C2641" s="38"/>
      <c r="E2641" s="2"/>
      <c r="F2641" s="2"/>
      <c r="G2641" s="2"/>
      <c r="H2641" s="2"/>
    </row>
    <row r="2642" spans="3:8">
      <c r="C2642" s="38"/>
      <c r="E2642" s="2"/>
      <c r="F2642" s="2"/>
      <c r="G2642" s="2"/>
      <c r="H2642" s="2"/>
    </row>
    <row r="2643" spans="3:8">
      <c r="C2643" s="38"/>
      <c r="E2643" s="2"/>
      <c r="F2643" s="2"/>
      <c r="G2643" s="2"/>
      <c r="H2643" s="2"/>
    </row>
    <row r="2644" spans="3:8">
      <c r="C2644" s="38"/>
      <c r="E2644" s="2"/>
      <c r="F2644" s="2"/>
      <c r="G2644" s="2"/>
      <c r="H2644" s="2"/>
    </row>
    <row r="2645" spans="3:8">
      <c r="C2645" s="38"/>
      <c r="E2645" s="2"/>
      <c r="F2645" s="2"/>
      <c r="G2645" s="2"/>
      <c r="H2645" s="2"/>
    </row>
    <row r="2646" spans="3:8">
      <c r="C2646" s="38"/>
      <c r="E2646" s="2"/>
      <c r="F2646" s="2"/>
      <c r="G2646" s="2"/>
      <c r="H2646" s="2"/>
    </row>
    <row r="2647" spans="3:8">
      <c r="C2647" s="38"/>
      <c r="E2647" s="2"/>
      <c r="F2647" s="2"/>
      <c r="G2647" s="2"/>
      <c r="H2647" s="2"/>
    </row>
    <row r="2648" spans="3:8">
      <c r="C2648" s="38"/>
      <c r="E2648" s="2"/>
      <c r="F2648" s="2"/>
      <c r="G2648" s="2"/>
      <c r="H2648" s="2"/>
    </row>
    <row r="2649" spans="3:8">
      <c r="C2649" s="38"/>
      <c r="E2649" s="2"/>
      <c r="F2649" s="2"/>
      <c r="G2649" s="2"/>
      <c r="H2649" s="2"/>
    </row>
    <row r="2650" spans="3:8">
      <c r="C2650" s="38"/>
      <c r="E2650" s="2"/>
      <c r="F2650" s="2"/>
      <c r="G2650" s="2"/>
      <c r="H2650" s="2"/>
    </row>
    <row r="2651" spans="3:8">
      <c r="C2651" s="38"/>
      <c r="E2651" s="2"/>
      <c r="F2651" s="2"/>
      <c r="G2651" s="2"/>
      <c r="H2651" s="2"/>
    </row>
    <row r="2652" spans="3:8">
      <c r="C2652" s="38"/>
      <c r="E2652" s="2"/>
      <c r="F2652" s="2"/>
      <c r="G2652" s="2"/>
      <c r="H2652" s="2"/>
    </row>
    <row r="2653" spans="3:8">
      <c r="C2653" s="38"/>
      <c r="E2653" s="2"/>
      <c r="F2653" s="2"/>
      <c r="G2653" s="2"/>
      <c r="H2653" s="2"/>
    </row>
    <row r="2654" spans="3:8">
      <c r="C2654" s="38"/>
      <c r="E2654" s="2"/>
      <c r="F2654" s="2"/>
      <c r="G2654" s="2"/>
      <c r="H2654" s="2"/>
    </row>
    <row r="2655" spans="3:8">
      <c r="C2655" s="38"/>
      <c r="E2655" s="2"/>
      <c r="F2655" s="2"/>
      <c r="G2655" s="2"/>
      <c r="H2655" s="2"/>
    </row>
    <row r="2656" spans="3:8">
      <c r="C2656" s="38"/>
      <c r="E2656" s="2"/>
      <c r="F2656" s="2"/>
      <c r="G2656" s="2"/>
      <c r="H2656" s="2"/>
    </row>
    <row r="2657" spans="3:8">
      <c r="C2657" s="38"/>
      <c r="E2657" s="2"/>
      <c r="F2657" s="2"/>
      <c r="G2657" s="2"/>
      <c r="H2657" s="2"/>
    </row>
    <row r="2658" spans="3:8">
      <c r="C2658" s="38"/>
      <c r="E2658" s="2"/>
      <c r="F2658" s="2"/>
      <c r="G2658" s="2"/>
      <c r="H2658" s="2"/>
    </row>
    <row r="2659" spans="3:8">
      <c r="C2659" s="38"/>
      <c r="E2659" s="2"/>
      <c r="F2659" s="2"/>
      <c r="G2659" s="2"/>
      <c r="H2659" s="2"/>
    </row>
    <row r="2660" spans="3:8">
      <c r="C2660" s="38"/>
      <c r="E2660" s="2"/>
      <c r="F2660" s="2"/>
      <c r="G2660" s="2"/>
      <c r="H2660" s="2"/>
    </row>
    <row r="2661" spans="3:8">
      <c r="C2661" s="38"/>
      <c r="E2661" s="2"/>
      <c r="F2661" s="2"/>
      <c r="G2661" s="2"/>
      <c r="H2661" s="2"/>
    </row>
    <row r="2662" spans="3:8">
      <c r="C2662" s="38"/>
      <c r="E2662" s="2"/>
      <c r="F2662" s="2"/>
      <c r="G2662" s="2"/>
      <c r="H2662" s="2"/>
    </row>
    <row r="2663" spans="3:8">
      <c r="C2663" s="38"/>
      <c r="E2663" s="2"/>
      <c r="F2663" s="2"/>
      <c r="G2663" s="2"/>
      <c r="H2663" s="2"/>
    </row>
    <row r="2664" spans="3:8">
      <c r="C2664" s="38"/>
      <c r="E2664" s="2"/>
      <c r="F2664" s="2"/>
      <c r="G2664" s="2"/>
      <c r="H2664" s="2"/>
    </row>
    <row r="2665" spans="3:8">
      <c r="C2665" s="38"/>
      <c r="E2665" s="2"/>
      <c r="F2665" s="2"/>
      <c r="G2665" s="2"/>
      <c r="H2665" s="2"/>
    </row>
    <row r="2666" spans="3:8">
      <c r="C2666" s="38"/>
      <c r="E2666" s="2"/>
      <c r="F2666" s="2"/>
      <c r="G2666" s="2"/>
      <c r="H2666" s="2"/>
    </row>
    <row r="2667" spans="3:8">
      <c r="C2667" s="38"/>
      <c r="E2667" s="2"/>
      <c r="F2667" s="2"/>
      <c r="G2667" s="2"/>
      <c r="H2667" s="2"/>
    </row>
    <row r="2668" spans="3:8">
      <c r="C2668" s="38"/>
      <c r="E2668" s="2"/>
      <c r="F2668" s="2"/>
      <c r="G2668" s="2"/>
      <c r="H2668" s="2"/>
    </row>
    <row r="2669" spans="3:8">
      <c r="C2669" s="38"/>
      <c r="E2669" s="2"/>
      <c r="F2669" s="2"/>
      <c r="G2669" s="2"/>
      <c r="H2669" s="2"/>
    </row>
    <row r="2670" spans="3:8">
      <c r="C2670" s="38"/>
      <c r="E2670" s="2"/>
      <c r="F2670" s="2"/>
      <c r="G2670" s="2"/>
      <c r="H2670" s="2"/>
    </row>
    <row r="2671" spans="3:8">
      <c r="C2671" s="38"/>
      <c r="E2671" s="2"/>
      <c r="F2671" s="2"/>
      <c r="G2671" s="2"/>
      <c r="H2671" s="2"/>
    </row>
    <row r="2672" spans="3:8">
      <c r="C2672" s="38"/>
      <c r="E2672" s="2"/>
      <c r="F2672" s="2"/>
      <c r="G2672" s="2"/>
      <c r="H2672" s="2"/>
    </row>
    <row r="2673" spans="3:8">
      <c r="C2673" s="38"/>
      <c r="E2673" s="2"/>
      <c r="F2673" s="2"/>
      <c r="G2673" s="2"/>
      <c r="H2673" s="2"/>
    </row>
    <row r="2674" spans="3:8">
      <c r="C2674" s="38"/>
      <c r="E2674" s="2"/>
      <c r="F2674" s="2"/>
      <c r="G2674" s="2"/>
      <c r="H2674" s="2"/>
    </row>
    <row r="2675" spans="3:8">
      <c r="C2675" s="38"/>
      <c r="E2675" s="2"/>
      <c r="F2675" s="2"/>
      <c r="G2675" s="2"/>
      <c r="H2675" s="2"/>
    </row>
    <row r="2676" spans="3:8">
      <c r="C2676" s="38"/>
      <c r="E2676" s="2"/>
      <c r="F2676" s="2"/>
      <c r="G2676" s="2"/>
      <c r="H2676" s="2"/>
    </row>
    <row r="2677" spans="3:8">
      <c r="C2677" s="38"/>
      <c r="E2677" s="2"/>
      <c r="F2677" s="2"/>
      <c r="G2677" s="2"/>
      <c r="H2677" s="2"/>
    </row>
    <row r="2678" spans="3:8">
      <c r="C2678" s="38"/>
      <c r="E2678" s="2"/>
      <c r="F2678" s="2"/>
      <c r="G2678" s="2"/>
      <c r="H2678" s="2"/>
    </row>
    <row r="2679" spans="3:8">
      <c r="C2679" s="38"/>
      <c r="E2679" s="2"/>
      <c r="F2679" s="2"/>
      <c r="G2679" s="2"/>
      <c r="H2679" s="2"/>
    </row>
    <row r="2680" spans="3:8">
      <c r="C2680" s="38"/>
      <c r="E2680" s="2"/>
      <c r="F2680" s="2"/>
      <c r="G2680" s="2"/>
      <c r="H2680" s="2"/>
    </row>
    <row r="2681" spans="3:8">
      <c r="C2681" s="38"/>
      <c r="E2681" s="2"/>
      <c r="F2681" s="2"/>
      <c r="G2681" s="2"/>
      <c r="H2681" s="2"/>
    </row>
    <row r="2682" spans="3:8">
      <c r="C2682" s="38"/>
      <c r="E2682" s="2"/>
      <c r="F2682" s="2"/>
      <c r="G2682" s="2"/>
      <c r="H2682" s="2"/>
    </row>
    <row r="2683" spans="3:8">
      <c r="C2683" s="38"/>
      <c r="E2683" s="2"/>
      <c r="F2683" s="2"/>
      <c r="G2683" s="2"/>
      <c r="H2683" s="2"/>
    </row>
    <row r="2684" spans="3:8">
      <c r="C2684" s="38"/>
      <c r="E2684" s="2"/>
      <c r="F2684" s="2"/>
      <c r="G2684" s="2"/>
      <c r="H2684" s="2"/>
    </row>
    <row r="2685" spans="3:8">
      <c r="C2685" s="38"/>
      <c r="E2685" s="2"/>
      <c r="F2685" s="2"/>
      <c r="G2685" s="2"/>
      <c r="H2685" s="2"/>
    </row>
    <row r="2686" spans="3:8">
      <c r="C2686" s="38"/>
      <c r="E2686" s="2"/>
      <c r="F2686" s="2"/>
      <c r="G2686" s="2"/>
      <c r="H2686" s="2"/>
    </row>
    <row r="2687" spans="3:8">
      <c r="C2687" s="38"/>
      <c r="E2687" s="2"/>
      <c r="F2687" s="2"/>
      <c r="G2687" s="2"/>
      <c r="H2687" s="2"/>
    </row>
    <row r="2688" spans="3:8">
      <c r="C2688" s="38"/>
      <c r="E2688" s="2"/>
      <c r="F2688" s="2"/>
      <c r="G2688" s="2"/>
      <c r="H2688" s="2"/>
    </row>
    <row r="2689" spans="3:8">
      <c r="C2689" s="38"/>
      <c r="E2689" s="2"/>
      <c r="F2689" s="2"/>
      <c r="G2689" s="2"/>
      <c r="H2689" s="2"/>
    </row>
    <row r="2690" spans="3:8">
      <c r="C2690" s="38"/>
      <c r="E2690" s="2"/>
      <c r="F2690" s="2"/>
      <c r="G2690" s="2"/>
      <c r="H2690" s="2"/>
    </row>
    <row r="2691" spans="3:8">
      <c r="C2691" s="38"/>
      <c r="E2691" s="2"/>
      <c r="F2691" s="2"/>
      <c r="G2691" s="2"/>
      <c r="H2691" s="2"/>
    </row>
    <row r="2692" spans="3:8">
      <c r="C2692" s="38"/>
      <c r="E2692" s="2"/>
      <c r="F2692" s="2"/>
      <c r="G2692" s="2"/>
      <c r="H2692" s="2"/>
    </row>
    <row r="2693" spans="3:8">
      <c r="C2693" s="38"/>
      <c r="E2693" s="2"/>
      <c r="F2693" s="2"/>
      <c r="G2693" s="2"/>
      <c r="H2693" s="2"/>
    </row>
    <row r="2694" spans="3:8">
      <c r="C2694" s="38"/>
      <c r="E2694" s="2"/>
      <c r="F2694" s="2"/>
      <c r="G2694" s="2"/>
      <c r="H2694" s="2"/>
    </row>
    <row r="2695" spans="3:8">
      <c r="C2695" s="38"/>
      <c r="E2695" s="2"/>
      <c r="F2695" s="2"/>
      <c r="G2695" s="2"/>
      <c r="H2695" s="2"/>
    </row>
    <row r="2696" spans="3:8">
      <c r="C2696" s="38"/>
      <c r="E2696" s="2"/>
      <c r="F2696" s="2"/>
      <c r="G2696" s="2"/>
      <c r="H2696" s="2"/>
    </row>
    <row r="2697" spans="3:8">
      <c r="C2697" s="38"/>
      <c r="E2697" s="2"/>
      <c r="F2697" s="2"/>
      <c r="G2697" s="2"/>
      <c r="H2697" s="2"/>
    </row>
    <row r="2698" spans="3:8">
      <c r="C2698" s="38"/>
      <c r="E2698" s="2"/>
      <c r="F2698" s="2"/>
      <c r="G2698" s="2"/>
      <c r="H2698" s="2"/>
    </row>
    <row r="2699" spans="3:8">
      <c r="C2699" s="38"/>
      <c r="E2699" s="2"/>
      <c r="F2699" s="2"/>
      <c r="G2699" s="2"/>
      <c r="H2699" s="2"/>
    </row>
    <row r="2700" spans="3:8">
      <c r="C2700" s="38"/>
      <c r="E2700" s="2"/>
      <c r="F2700" s="2"/>
      <c r="G2700" s="2"/>
      <c r="H2700" s="2"/>
    </row>
    <row r="2701" spans="3:8">
      <c r="C2701" s="38"/>
      <c r="E2701" s="2"/>
      <c r="F2701" s="2"/>
      <c r="G2701" s="2"/>
      <c r="H2701" s="2"/>
    </row>
    <row r="2702" spans="3:8">
      <c r="C2702" s="38"/>
      <c r="E2702" s="2"/>
      <c r="F2702" s="2"/>
      <c r="G2702" s="2"/>
      <c r="H2702" s="2"/>
    </row>
    <row r="2703" spans="3:8">
      <c r="C2703" s="38"/>
      <c r="E2703" s="2"/>
      <c r="F2703" s="2"/>
      <c r="G2703" s="2"/>
      <c r="H2703" s="2"/>
    </row>
    <row r="2704" spans="3:8">
      <c r="C2704" s="38"/>
      <c r="E2704" s="2"/>
      <c r="F2704" s="2"/>
      <c r="G2704" s="2"/>
      <c r="H2704" s="2"/>
    </row>
    <row r="2705" spans="3:8">
      <c r="C2705" s="38"/>
      <c r="E2705" s="2"/>
      <c r="F2705" s="2"/>
      <c r="G2705" s="2"/>
      <c r="H2705" s="2"/>
    </row>
    <row r="2706" spans="3:8">
      <c r="C2706" s="38"/>
      <c r="E2706" s="2"/>
      <c r="F2706" s="2"/>
      <c r="G2706" s="2"/>
      <c r="H2706" s="2"/>
    </row>
    <row r="2707" spans="3:8">
      <c r="C2707" s="38"/>
      <c r="E2707" s="2"/>
      <c r="F2707" s="2"/>
      <c r="G2707" s="2"/>
      <c r="H2707" s="2"/>
    </row>
    <row r="2708" spans="3:8">
      <c r="C2708" s="38"/>
      <c r="E2708" s="2"/>
      <c r="F2708" s="2"/>
      <c r="G2708" s="2"/>
      <c r="H2708" s="2"/>
    </row>
    <row r="2709" spans="3:8">
      <c r="C2709" s="38"/>
      <c r="E2709" s="2"/>
      <c r="F2709" s="2"/>
      <c r="G2709" s="2"/>
      <c r="H2709" s="2"/>
    </row>
    <row r="2710" spans="3:8">
      <c r="C2710" s="38"/>
      <c r="E2710" s="2"/>
      <c r="F2710" s="2"/>
      <c r="G2710" s="2"/>
      <c r="H2710" s="2"/>
    </row>
    <row r="2711" spans="3:8">
      <c r="C2711" s="38"/>
      <c r="E2711" s="2"/>
      <c r="F2711" s="2"/>
      <c r="G2711" s="2"/>
      <c r="H2711" s="2"/>
    </row>
    <row r="2712" spans="3:8">
      <c r="C2712" s="38"/>
      <c r="E2712" s="2"/>
      <c r="F2712" s="2"/>
      <c r="G2712" s="2"/>
      <c r="H2712" s="2"/>
    </row>
    <row r="2713" spans="3:8">
      <c r="C2713" s="38"/>
      <c r="E2713" s="2"/>
      <c r="F2713" s="2"/>
      <c r="G2713" s="2"/>
      <c r="H2713" s="2"/>
    </row>
    <row r="2714" spans="3:8">
      <c r="C2714" s="38"/>
      <c r="E2714" s="2"/>
      <c r="F2714" s="2"/>
      <c r="G2714" s="2"/>
      <c r="H2714" s="2"/>
    </row>
    <row r="2715" spans="3:8">
      <c r="C2715" s="38"/>
      <c r="E2715" s="2"/>
      <c r="F2715" s="2"/>
      <c r="G2715" s="2"/>
      <c r="H2715" s="2"/>
    </row>
    <row r="2716" spans="3:8">
      <c r="C2716" s="38"/>
      <c r="E2716" s="2"/>
      <c r="F2716" s="2"/>
      <c r="G2716" s="2"/>
      <c r="H2716" s="2"/>
    </row>
    <row r="2717" spans="3:8">
      <c r="C2717" s="38"/>
      <c r="E2717" s="2"/>
      <c r="F2717" s="2"/>
      <c r="G2717" s="2"/>
      <c r="H2717" s="2"/>
    </row>
    <row r="2718" spans="3:8">
      <c r="C2718" s="38"/>
      <c r="E2718" s="2"/>
      <c r="F2718" s="2"/>
      <c r="G2718" s="2"/>
      <c r="H2718" s="2"/>
    </row>
    <row r="2719" spans="3:8">
      <c r="C2719" s="38"/>
      <c r="E2719" s="2"/>
      <c r="F2719" s="2"/>
      <c r="G2719" s="2"/>
      <c r="H2719" s="2"/>
    </row>
    <row r="2720" spans="3:8">
      <c r="C2720" s="38"/>
      <c r="E2720" s="2"/>
      <c r="F2720" s="2"/>
      <c r="G2720" s="2"/>
      <c r="H2720" s="2"/>
    </row>
    <row r="2721" spans="3:8">
      <c r="C2721" s="38"/>
      <c r="E2721" s="2"/>
      <c r="F2721" s="2"/>
      <c r="G2721" s="2"/>
      <c r="H2721" s="2"/>
    </row>
    <row r="2722" spans="3:8">
      <c r="C2722" s="38"/>
      <c r="E2722" s="2"/>
      <c r="F2722" s="2"/>
      <c r="G2722" s="2"/>
      <c r="H2722" s="2"/>
    </row>
    <row r="2723" spans="3:8">
      <c r="C2723" s="38"/>
      <c r="E2723" s="2"/>
      <c r="F2723" s="2"/>
      <c r="G2723" s="2"/>
      <c r="H2723" s="2"/>
    </row>
    <row r="2724" spans="3:8">
      <c r="C2724" s="38"/>
      <c r="E2724" s="2"/>
      <c r="F2724" s="2"/>
      <c r="G2724" s="2"/>
      <c r="H2724" s="2"/>
    </row>
    <row r="2725" spans="3:8">
      <c r="C2725" s="38"/>
      <c r="E2725" s="2"/>
      <c r="F2725" s="2"/>
      <c r="G2725" s="2"/>
      <c r="H2725" s="2"/>
    </row>
    <row r="2726" spans="3:8">
      <c r="C2726" s="38"/>
      <c r="E2726" s="2"/>
      <c r="F2726" s="2"/>
      <c r="G2726" s="2"/>
      <c r="H2726" s="2"/>
    </row>
    <row r="2727" spans="3:8">
      <c r="C2727" s="38"/>
      <c r="E2727" s="2"/>
      <c r="F2727" s="2"/>
      <c r="G2727" s="2"/>
      <c r="H2727" s="2"/>
    </row>
    <row r="2728" spans="3:8">
      <c r="C2728" s="38"/>
      <c r="E2728" s="2"/>
      <c r="F2728" s="2"/>
      <c r="G2728" s="2"/>
      <c r="H2728" s="2"/>
    </row>
    <row r="2729" spans="3:8">
      <c r="C2729" s="38"/>
      <c r="E2729" s="2"/>
      <c r="F2729" s="2"/>
      <c r="G2729" s="2"/>
      <c r="H2729" s="2"/>
    </row>
    <row r="2730" spans="3:8">
      <c r="C2730" s="38"/>
      <c r="E2730" s="2"/>
      <c r="F2730" s="2"/>
      <c r="G2730" s="2"/>
      <c r="H2730" s="2"/>
    </row>
    <row r="2731" spans="3:8">
      <c r="C2731" s="38"/>
      <c r="E2731" s="2"/>
      <c r="F2731" s="2"/>
      <c r="G2731" s="2"/>
      <c r="H2731" s="2"/>
    </row>
    <row r="2732" spans="3:8">
      <c r="C2732" s="38"/>
      <c r="E2732" s="2"/>
      <c r="F2732" s="2"/>
      <c r="G2732" s="2"/>
      <c r="H2732" s="2"/>
    </row>
    <row r="2733" spans="3:8">
      <c r="C2733" s="38"/>
      <c r="E2733" s="2"/>
      <c r="F2733" s="2"/>
      <c r="G2733" s="2"/>
      <c r="H2733" s="2"/>
    </row>
    <row r="2734" spans="3:8">
      <c r="C2734" s="38"/>
      <c r="E2734" s="2"/>
      <c r="F2734" s="2"/>
      <c r="G2734" s="2"/>
      <c r="H2734" s="2"/>
    </row>
    <row r="2735" spans="3:8">
      <c r="C2735" s="38"/>
      <c r="E2735" s="2"/>
      <c r="F2735" s="2"/>
      <c r="G2735" s="2"/>
      <c r="H2735" s="2"/>
    </row>
    <row r="2736" spans="3:8">
      <c r="C2736" s="38"/>
      <c r="E2736" s="2"/>
      <c r="F2736" s="2"/>
      <c r="G2736" s="2"/>
      <c r="H2736" s="2"/>
    </row>
    <row r="2737" spans="3:8">
      <c r="C2737" s="38"/>
      <c r="E2737" s="2"/>
      <c r="F2737" s="2"/>
      <c r="G2737" s="2"/>
      <c r="H2737" s="2"/>
    </row>
    <row r="2738" spans="3:8">
      <c r="C2738" s="38"/>
      <c r="E2738" s="2"/>
      <c r="F2738" s="2"/>
      <c r="G2738" s="2"/>
      <c r="H2738" s="2"/>
    </row>
    <row r="2739" spans="3:8">
      <c r="C2739" s="38"/>
      <c r="E2739" s="2"/>
      <c r="F2739" s="2"/>
      <c r="G2739" s="2"/>
      <c r="H2739" s="2"/>
    </row>
    <row r="2740" spans="3:8">
      <c r="C2740" s="38"/>
      <c r="E2740" s="2"/>
      <c r="F2740" s="2"/>
      <c r="G2740" s="2"/>
      <c r="H2740" s="2"/>
    </row>
    <row r="2741" spans="3:8">
      <c r="C2741" s="38"/>
      <c r="E2741" s="2"/>
      <c r="F2741" s="2"/>
      <c r="G2741" s="2"/>
      <c r="H2741" s="2"/>
    </row>
    <row r="2742" spans="3:8">
      <c r="C2742" s="38"/>
      <c r="E2742" s="2"/>
      <c r="F2742" s="2"/>
      <c r="G2742" s="2"/>
      <c r="H2742" s="2"/>
    </row>
    <row r="2743" spans="3:8">
      <c r="C2743" s="38"/>
      <c r="E2743" s="2"/>
      <c r="F2743" s="2"/>
      <c r="G2743" s="2"/>
      <c r="H2743" s="2"/>
    </row>
    <row r="2744" spans="3:8">
      <c r="C2744" s="38"/>
      <c r="E2744" s="2"/>
      <c r="F2744" s="2"/>
      <c r="G2744" s="2"/>
      <c r="H2744" s="2"/>
    </row>
    <row r="2745" spans="3:8">
      <c r="C2745" s="38"/>
      <c r="E2745" s="2"/>
      <c r="F2745" s="2"/>
      <c r="G2745" s="2"/>
      <c r="H2745" s="2"/>
    </row>
    <row r="2746" spans="3:8">
      <c r="C2746" s="38"/>
      <c r="E2746" s="2"/>
      <c r="F2746" s="2"/>
      <c r="G2746" s="2"/>
      <c r="H2746" s="2"/>
    </row>
    <row r="2747" spans="3:8">
      <c r="C2747" s="38"/>
      <c r="E2747" s="2"/>
      <c r="F2747" s="2"/>
      <c r="G2747" s="2"/>
      <c r="H2747" s="2"/>
    </row>
    <row r="2748" spans="3:8">
      <c r="C2748" s="38"/>
      <c r="E2748" s="2"/>
      <c r="F2748" s="2"/>
      <c r="G2748" s="2"/>
      <c r="H2748" s="2"/>
    </row>
    <row r="2749" spans="3:8">
      <c r="C2749" s="38"/>
      <c r="E2749" s="2"/>
      <c r="F2749" s="2"/>
      <c r="G2749" s="2"/>
      <c r="H2749" s="2"/>
    </row>
    <row r="2750" spans="3:8">
      <c r="C2750" s="38"/>
      <c r="E2750" s="2"/>
      <c r="F2750" s="2"/>
      <c r="G2750" s="2"/>
      <c r="H2750" s="2"/>
    </row>
    <row r="2751" spans="3:8">
      <c r="C2751" s="38"/>
      <c r="E2751" s="2"/>
      <c r="F2751" s="2"/>
      <c r="G2751" s="2"/>
      <c r="H2751" s="2"/>
    </row>
    <row r="2752" spans="3:8">
      <c r="C2752" s="38"/>
      <c r="E2752" s="2"/>
      <c r="F2752" s="2"/>
      <c r="G2752" s="2"/>
      <c r="H2752" s="2"/>
    </row>
    <row r="2753" spans="3:8">
      <c r="C2753" s="38"/>
      <c r="E2753" s="2"/>
      <c r="F2753" s="2"/>
      <c r="G2753" s="2"/>
      <c r="H2753" s="2"/>
    </row>
    <row r="2754" spans="3:8">
      <c r="C2754" s="38"/>
      <c r="E2754" s="2"/>
      <c r="F2754" s="2"/>
      <c r="G2754" s="2"/>
      <c r="H2754" s="2"/>
    </row>
    <row r="2755" spans="3:8">
      <c r="C2755" s="38"/>
      <c r="E2755" s="2"/>
      <c r="F2755" s="2"/>
      <c r="G2755" s="2"/>
      <c r="H2755" s="2"/>
    </row>
    <row r="2756" spans="3:8">
      <c r="C2756" s="38"/>
      <c r="E2756" s="2"/>
      <c r="F2756" s="2"/>
      <c r="G2756" s="2"/>
      <c r="H2756" s="2"/>
    </row>
    <row r="2757" spans="3:8">
      <c r="C2757" s="38"/>
      <c r="E2757" s="2"/>
      <c r="F2757" s="2"/>
      <c r="G2757" s="2"/>
      <c r="H2757" s="2"/>
    </row>
    <row r="2758" spans="3:8">
      <c r="C2758" s="38"/>
      <c r="E2758" s="2"/>
      <c r="F2758" s="2"/>
      <c r="G2758" s="2"/>
      <c r="H2758" s="2"/>
    </row>
    <row r="2759" spans="3:8">
      <c r="C2759" s="38"/>
      <c r="E2759" s="2"/>
      <c r="F2759" s="2"/>
      <c r="G2759" s="2"/>
      <c r="H2759" s="2"/>
    </row>
    <row r="2760" spans="3:8">
      <c r="C2760" s="38"/>
      <c r="E2760" s="2"/>
      <c r="F2760" s="2"/>
      <c r="G2760" s="2"/>
      <c r="H2760" s="2"/>
    </row>
    <row r="2761" spans="3:8">
      <c r="C2761" s="38"/>
      <c r="E2761" s="2"/>
      <c r="F2761" s="2"/>
      <c r="G2761" s="2"/>
      <c r="H2761" s="2"/>
    </row>
    <row r="2762" spans="3:8">
      <c r="C2762" s="38"/>
      <c r="E2762" s="2"/>
      <c r="F2762" s="2"/>
      <c r="G2762" s="2"/>
      <c r="H2762" s="2"/>
    </row>
    <row r="2763" spans="3:8">
      <c r="C2763" s="38"/>
      <c r="E2763" s="2"/>
      <c r="F2763" s="2"/>
      <c r="G2763" s="2"/>
      <c r="H2763" s="2"/>
    </row>
    <row r="2764" spans="3:8">
      <c r="C2764" s="38"/>
      <c r="E2764" s="2"/>
      <c r="F2764" s="2"/>
      <c r="G2764" s="2"/>
      <c r="H2764" s="2"/>
    </row>
    <row r="2765" spans="3:8">
      <c r="C2765" s="38"/>
      <c r="E2765" s="2"/>
      <c r="F2765" s="2"/>
      <c r="G2765" s="2"/>
      <c r="H2765" s="2"/>
    </row>
    <row r="2766" spans="3:8">
      <c r="C2766" s="38"/>
      <c r="E2766" s="2"/>
      <c r="F2766" s="2"/>
      <c r="G2766" s="2"/>
      <c r="H2766" s="2"/>
    </row>
    <row r="2767" spans="3:8">
      <c r="C2767" s="38"/>
      <c r="E2767" s="2"/>
      <c r="F2767" s="2"/>
      <c r="G2767" s="2"/>
      <c r="H2767" s="2"/>
    </row>
    <row r="2768" spans="3:8">
      <c r="C2768" s="38"/>
      <c r="E2768" s="2"/>
      <c r="F2768" s="2"/>
      <c r="G2768" s="2"/>
      <c r="H2768" s="2"/>
    </row>
    <row r="2769" spans="3:8">
      <c r="C2769" s="38"/>
      <c r="E2769" s="2"/>
      <c r="F2769" s="2"/>
      <c r="G2769" s="2"/>
      <c r="H2769" s="2"/>
    </row>
    <row r="2770" spans="3:8">
      <c r="C2770" s="38"/>
      <c r="E2770" s="2"/>
      <c r="F2770" s="2"/>
      <c r="G2770" s="2"/>
      <c r="H2770" s="2"/>
    </row>
    <row r="2771" spans="3:8">
      <c r="C2771" s="38"/>
      <c r="E2771" s="2"/>
      <c r="F2771" s="2"/>
      <c r="G2771" s="2"/>
      <c r="H2771" s="2"/>
    </row>
    <row r="2772" spans="3:8">
      <c r="C2772" s="38"/>
      <c r="E2772" s="2"/>
      <c r="F2772" s="2"/>
      <c r="G2772" s="2"/>
      <c r="H2772" s="2"/>
    </row>
    <row r="2773" spans="3:8">
      <c r="C2773" s="38"/>
      <c r="E2773" s="2"/>
      <c r="F2773" s="2"/>
      <c r="G2773" s="2"/>
      <c r="H2773" s="2"/>
    </row>
    <row r="2774" spans="3:8">
      <c r="C2774" s="38"/>
      <c r="E2774" s="2"/>
      <c r="F2774" s="2"/>
      <c r="G2774" s="2"/>
      <c r="H2774" s="2"/>
    </row>
    <row r="2775" spans="3:8">
      <c r="C2775" s="38"/>
      <c r="E2775" s="2"/>
      <c r="F2775" s="2"/>
      <c r="G2775" s="2"/>
      <c r="H2775" s="2"/>
    </row>
    <row r="2776" spans="3:8">
      <c r="C2776" s="38"/>
      <c r="E2776" s="2"/>
      <c r="F2776" s="2"/>
      <c r="G2776" s="2"/>
      <c r="H2776" s="2"/>
    </row>
    <row r="2777" spans="3:8">
      <c r="C2777" s="38"/>
      <c r="E2777" s="2"/>
      <c r="F2777" s="2"/>
      <c r="G2777" s="2"/>
      <c r="H2777" s="2"/>
    </row>
    <row r="2778" spans="3:8">
      <c r="C2778" s="38"/>
      <c r="E2778" s="2"/>
      <c r="F2778" s="2"/>
      <c r="G2778" s="2"/>
      <c r="H2778" s="2"/>
    </row>
    <row r="2779" spans="3:8">
      <c r="C2779" s="38"/>
      <c r="E2779" s="2"/>
      <c r="F2779" s="2"/>
      <c r="G2779" s="2"/>
      <c r="H2779" s="2"/>
    </row>
    <row r="2780" spans="3:8">
      <c r="C2780" s="38"/>
      <c r="E2780" s="2"/>
      <c r="F2780" s="2"/>
      <c r="G2780" s="2"/>
      <c r="H2780" s="2"/>
    </row>
    <row r="2781" spans="3:8">
      <c r="C2781" s="38"/>
      <c r="E2781" s="2"/>
      <c r="F2781" s="2"/>
      <c r="G2781" s="2"/>
      <c r="H2781" s="2"/>
    </row>
    <row r="2782" spans="3:8">
      <c r="C2782" s="38"/>
      <c r="E2782" s="2"/>
      <c r="F2782" s="2"/>
      <c r="G2782" s="2"/>
      <c r="H2782" s="2"/>
    </row>
    <row r="2783" spans="3:8">
      <c r="C2783" s="38"/>
      <c r="E2783" s="2"/>
      <c r="F2783" s="2"/>
      <c r="G2783" s="2"/>
      <c r="H2783" s="2"/>
    </row>
    <row r="2784" spans="3:8">
      <c r="C2784" s="38"/>
      <c r="E2784" s="2"/>
      <c r="F2784" s="2"/>
      <c r="G2784" s="2"/>
      <c r="H2784" s="2"/>
    </row>
    <row r="2785" spans="3:8">
      <c r="C2785" s="38"/>
      <c r="E2785" s="2"/>
      <c r="F2785" s="2"/>
      <c r="G2785" s="2"/>
      <c r="H2785" s="2"/>
    </row>
    <row r="2786" spans="3:8">
      <c r="C2786" s="38"/>
      <c r="E2786" s="2"/>
      <c r="F2786" s="2"/>
      <c r="G2786" s="2"/>
      <c r="H2786" s="2"/>
    </row>
    <row r="2787" spans="3:8">
      <c r="C2787" s="38"/>
      <c r="E2787" s="2"/>
      <c r="F2787" s="2"/>
      <c r="G2787" s="2"/>
      <c r="H2787" s="2"/>
    </row>
    <row r="2788" spans="3:8">
      <c r="C2788" s="38"/>
      <c r="E2788" s="2"/>
      <c r="F2788" s="2"/>
      <c r="G2788" s="2"/>
      <c r="H2788" s="2"/>
    </row>
    <row r="2789" spans="3:8">
      <c r="C2789" s="38"/>
      <c r="E2789" s="2"/>
      <c r="F2789" s="2"/>
      <c r="G2789" s="2"/>
      <c r="H2789" s="2"/>
    </row>
    <row r="2790" spans="3:8">
      <c r="C2790" s="38"/>
      <c r="E2790" s="2"/>
      <c r="F2790" s="2"/>
      <c r="G2790" s="2"/>
      <c r="H2790" s="2"/>
    </row>
    <row r="2791" spans="3:8">
      <c r="C2791" s="38"/>
      <c r="E2791" s="2"/>
      <c r="F2791" s="2"/>
      <c r="G2791" s="2"/>
      <c r="H2791" s="2"/>
    </row>
    <row r="2792" spans="3:8">
      <c r="C2792" s="38"/>
      <c r="E2792" s="2"/>
      <c r="F2792" s="2"/>
      <c r="G2792" s="2"/>
      <c r="H2792" s="2"/>
    </row>
    <row r="2793" spans="3:8">
      <c r="C2793" s="38"/>
      <c r="E2793" s="2"/>
      <c r="F2793" s="2"/>
      <c r="G2793" s="2"/>
      <c r="H2793" s="2"/>
    </row>
    <row r="2794" spans="3:8">
      <c r="C2794" s="38"/>
      <c r="E2794" s="2"/>
      <c r="F2794" s="2"/>
      <c r="G2794" s="2"/>
      <c r="H2794" s="2"/>
    </row>
    <row r="2795" spans="3:8">
      <c r="C2795" s="38"/>
      <c r="E2795" s="2"/>
      <c r="F2795" s="2"/>
      <c r="G2795" s="2"/>
      <c r="H2795" s="2"/>
    </row>
    <row r="2796" spans="3:8">
      <c r="C2796" s="38"/>
      <c r="E2796" s="2"/>
      <c r="F2796" s="2"/>
      <c r="G2796" s="2"/>
      <c r="H2796" s="2"/>
    </row>
    <row r="2797" spans="3:8">
      <c r="C2797" s="38"/>
      <c r="E2797" s="2"/>
      <c r="F2797" s="2"/>
      <c r="G2797" s="2"/>
      <c r="H2797" s="2"/>
    </row>
    <row r="2798" spans="3:8">
      <c r="C2798" s="38"/>
      <c r="E2798" s="2"/>
      <c r="F2798" s="2"/>
      <c r="G2798" s="2"/>
      <c r="H2798" s="2"/>
    </row>
    <row r="2799" spans="3:8">
      <c r="C2799" s="38"/>
      <c r="E2799" s="2"/>
      <c r="F2799" s="2"/>
      <c r="G2799" s="2"/>
      <c r="H2799" s="2"/>
    </row>
    <row r="2800" spans="3:8">
      <c r="C2800" s="38"/>
      <c r="E2800" s="2"/>
      <c r="F2800" s="2"/>
      <c r="G2800" s="2"/>
      <c r="H2800" s="2"/>
    </row>
    <row r="2801" spans="3:8">
      <c r="C2801" s="38"/>
      <c r="E2801" s="2"/>
      <c r="F2801" s="2"/>
      <c r="G2801" s="2"/>
      <c r="H2801" s="2"/>
    </row>
    <row r="2802" spans="3:8">
      <c r="C2802" s="38"/>
      <c r="E2802" s="2"/>
      <c r="F2802" s="2"/>
      <c r="G2802" s="2"/>
      <c r="H2802" s="2"/>
    </row>
    <row r="2803" spans="3:8">
      <c r="C2803" s="38"/>
      <c r="E2803" s="2"/>
      <c r="F2803" s="2"/>
      <c r="G2803" s="2"/>
      <c r="H2803" s="2"/>
    </row>
    <row r="2804" spans="3:8">
      <c r="C2804" s="38"/>
      <c r="E2804" s="2"/>
      <c r="F2804" s="2"/>
      <c r="G2804" s="2"/>
      <c r="H2804" s="2"/>
    </row>
    <row r="2805" spans="3:8">
      <c r="C2805" s="38"/>
      <c r="E2805" s="2"/>
      <c r="F2805" s="2"/>
      <c r="G2805" s="2"/>
      <c r="H2805" s="2"/>
    </row>
    <row r="2806" spans="3:8">
      <c r="C2806" s="38"/>
      <c r="E2806" s="2"/>
      <c r="F2806" s="2"/>
      <c r="G2806" s="2"/>
      <c r="H2806" s="2"/>
    </row>
    <row r="2807" spans="3:8">
      <c r="C2807" s="38"/>
      <c r="E2807" s="2"/>
      <c r="F2807" s="2"/>
      <c r="G2807" s="2"/>
      <c r="H2807" s="2"/>
    </row>
    <row r="2808" spans="3:8">
      <c r="C2808" s="38"/>
      <c r="E2808" s="2"/>
      <c r="F2808" s="2"/>
      <c r="G2808" s="2"/>
      <c r="H2808" s="2"/>
    </row>
    <row r="2809" spans="3:8">
      <c r="C2809" s="38"/>
      <c r="E2809" s="2"/>
      <c r="F2809" s="2"/>
      <c r="G2809" s="2"/>
      <c r="H2809" s="2"/>
    </row>
    <row r="2810" spans="3:8">
      <c r="C2810" s="38"/>
      <c r="E2810" s="2"/>
      <c r="F2810" s="2"/>
      <c r="G2810" s="2"/>
      <c r="H2810" s="2"/>
    </row>
    <row r="2811" spans="3:8">
      <c r="C2811" s="38"/>
      <c r="E2811" s="2"/>
      <c r="F2811" s="2"/>
      <c r="G2811" s="2"/>
      <c r="H2811" s="2"/>
    </row>
    <row r="2812" spans="3:8">
      <c r="C2812" s="38"/>
      <c r="E2812" s="2"/>
      <c r="F2812" s="2"/>
      <c r="G2812" s="2"/>
      <c r="H2812" s="2"/>
    </row>
    <row r="2813" spans="3:8">
      <c r="C2813" s="38"/>
      <c r="E2813" s="2"/>
      <c r="F2813" s="2"/>
      <c r="G2813" s="2"/>
      <c r="H2813" s="2"/>
    </row>
    <row r="2814" spans="3:8">
      <c r="C2814" s="38"/>
      <c r="E2814" s="2"/>
      <c r="F2814" s="2"/>
      <c r="G2814" s="2"/>
      <c r="H2814" s="2"/>
    </row>
    <row r="2815" spans="3:8">
      <c r="C2815" s="38"/>
      <c r="E2815" s="2"/>
      <c r="F2815" s="2"/>
      <c r="G2815" s="2"/>
      <c r="H2815" s="2"/>
    </row>
    <row r="2816" spans="3:8">
      <c r="C2816" s="38"/>
      <c r="E2816" s="2"/>
      <c r="F2816" s="2"/>
      <c r="G2816" s="2"/>
      <c r="H2816" s="2"/>
    </row>
    <row r="2817" spans="3:8">
      <c r="C2817" s="38"/>
      <c r="E2817" s="2"/>
      <c r="F2817" s="2"/>
      <c r="G2817" s="2"/>
      <c r="H2817" s="2"/>
    </row>
    <row r="2818" spans="3:8">
      <c r="C2818" s="38"/>
      <c r="E2818" s="2"/>
      <c r="F2818" s="2"/>
      <c r="G2818" s="2"/>
      <c r="H2818" s="2"/>
    </row>
    <row r="2819" spans="3:8">
      <c r="C2819" s="38"/>
      <c r="E2819" s="2"/>
      <c r="F2819" s="2"/>
      <c r="G2819" s="2"/>
      <c r="H2819" s="2"/>
    </row>
    <row r="2820" spans="3:8">
      <c r="C2820" s="38"/>
      <c r="E2820" s="2"/>
      <c r="F2820" s="2"/>
      <c r="G2820" s="2"/>
      <c r="H2820" s="2"/>
    </row>
    <row r="2821" spans="3:8">
      <c r="C2821" s="38"/>
      <c r="E2821" s="2"/>
      <c r="F2821" s="2"/>
      <c r="G2821" s="2"/>
      <c r="H2821" s="2"/>
    </row>
    <row r="2822" spans="3:8">
      <c r="C2822" s="38"/>
      <c r="E2822" s="2"/>
      <c r="F2822" s="2"/>
      <c r="G2822" s="2"/>
      <c r="H2822" s="2"/>
    </row>
    <row r="2823" spans="3:8">
      <c r="C2823" s="38"/>
      <c r="E2823" s="2"/>
      <c r="F2823" s="2"/>
      <c r="G2823" s="2"/>
      <c r="H2823" s="2"/>
    </row>
    <row r="2824" spans="3:8">
      <c r="C2824" s="38"/>
      <c r="E2824" s="2"/>
      <c r="F2824" s="2"/>
      <c r="G2824" s="2"/>
      <c r="H2824" s="2"/>
    </row>
    <row r="2825" spans="3:8">
      <c r="C2825" s="38"/>
      <c r="E2825" s="2"/>
      <c r="F2825" s="2"/>
      <c r="G2825" s="2"/>
      <c r="H2825" s="2"/>
    </row>
    <row r="2826" spans="3:8">
      <c r="C2826" s="38"/>
      <c r="E2826" s="2"/>
      <c r="F2826" s="2"/>
      <c r="G2826" s="2"/>
      <c r="H2826" s="2"/>
    </row>
    <row r="2827" spans="3:8">
      <c r="C2827" s="38"/>
      <c r="E2827" s="2"/>
      <c r="F2827" s="2"/>
      <c r="G2827" s="2"/>
      <c r="H2827" s="2"/>
    </row>
    <row r="2828" spans="3:8">
      <c r="C2828" s="38"/>
      <c r="E2828" s="2"/>
      <c r="F2828" s="2"/>
      <c r="G2828" s="2"/>
      <c r="H2828" s="2"/>
    </row>
    <row r="2829" spans="3:8">
      <c r="C2829" s="38"/>
      <c r="E2829" s="2"/>
      <c r="F2829" s="2"/>
      <c r="G2829" s="2"/>
      <c r="H2829" s="2"/>
    </row>
    <row r="2830" spans="3:8">
      <c r="C2830" s="38"/>
      <c r="E2830" s="2"/>
      <c r="F2830" s="2"/>
      <c r="G2830" s="2"/>
      <c r="H2830" s="2"/>
    </row>
    <row r="2831" spans="3:8">
      <c r="C2831" s="38"/>
      <c r="E2831" s="2"/>
      <c r="F2831" s="2"/>
      <c r="G2831" s="2"/>
      <c r="H2831" s="2"/>
    </row>
    <row r="2832" spans="3:8">
      <c r="C2832" s="38"/>
      <c r="E2832" s="2"/>
      <c r="F2832" s="2"/>
      <c r="G2832" s="2"/>
      <c r="H2832" s="2"/>
    </row>
    <row r="2833" spans="3:8">
      <c r="C2833" s="38"/>
      <c r="E2833" s="2"/>
      <c r="F2833" s="2"/>
      <c r="G2833" s="2"/>
      <c r="H2833" s="2"/>
    </row>
    <row r="2834" spans="3:8">
      <c r="C2834" s="38"/>
      <c r="E2834" s="2"/>
      <c r="F2834" s="2"/>
      <c r="G2834" s="2"/>
      <c r="H2834" s="2"/>
    </row>
    <row r="2835" spans="3:8">
      <c r="C2835" s="38"/>
      <c r="E2835" s="2"/>
      <c r="F2835" s="2"/>
      <c r="G2835" s="2"/>
      <c r="H2835" s="2"/>
    </row>
    <row r="2836" spans="3:8">
      <c r="C2836" s="38"/>
      <c r="E2836" s="2"/>
      <c r="F2836" s="2"/>
      <c r="G2836" s="2"/>
      <c r="H2836" s="2"/>
    </row>
    <row r="2837" spans="3:8">
      <c r="C2837" s="38"/>
      <c r="E2837" s="2"/>
      <c r="F2837" s="2"/>
      <c r="G2837" s="2"/>
      <c r="H2837" s="2"/>
    </row>
    <row r="2838" spans="3:8">
      <c r="C2838" s="38"/>
      <c r="E2838" s="2"/>
      <c r="F2838" s="2"/>
      <c r="G2838" s="2"/>
      <c r="H2838" s="2"/>
    </row>
    <row r="2839" spans="3:8">
      <c r="C2839" s="38"/>
      <c r="E2839" s="2"/>
      <c r="F2839" s="2"/>
      <c r="G2839" s="2"/>
      <c r="H2839" s="2"/>
    </row>
    <row r="2840" spans="3:8">
      <c r="C2840" s="38"/>
      <c r="E2840" s="2"/>
      <c r="F2840" s="2"/>
      <c r="G2840" s="2"/>
      <c r="H2840" s="2"/>
    </row>
    <row r="2841" spans="3:8">
      <c r="C2841" s="38"/>
      <c r="E2841" s="2"/>
      <c r="F2841" s="2"/>
      <c r="G2841" s="2"/>
      <c r="H2841" s="2"/>
    </row>
    <row r="2842" spans="3:8">
      <c r="C2842" s="38"/>
      <c r="E2842" s="2"/>
      <c r="F2842" s="2"/>
      <c r="G2842" s="2"/>
      <c r="H2842" s="2"/>
    </row>
    <row r="2843" spans="3:8">
      <c r="C2843" s="38"/>
      <c r="E2843" s="2"/>
      <c r="F2843" s="2"/>
      <c r="G2843" s="2"/>
      <c r="H2843" s="2"/>
    </row>
    <row r="2844" spans="3:8">
      <c r="C2844" s="38"/>
      <c r="E2844" s="2"/>
      <c r="F2844" s="2"/>
      <c r="G2844" s="2"/>
      <c r="H2844" s="2"/>
    </row>
    <row r="2845" spans="3:8">
      <c r="C2845" s="38"/>
      <c r="E2845" s="2"/>
      <c r="F2845" s="2"/>
      <c r="G2845" s="2"/>
      <c r="H2845" s="2"/>
    </row>
    <row r="2846" spans="3:8">
      <c r="C2846" s="38"/>
      <c r="E2846" s="2"/>
      <c r="F2846" s="2"/>
      <c r="G2846" s="2"/>
      <c r="H2846" s="2"/>
    </row>
    <row r="2847" spans="3:8">
      <c r="C2847" s="38"/>
      <c r="E2847" s="2"/>
      <c r="F2847" s="2"/>
      <c r="G2847" s="2"/>
      <c r="H2847" s="2"/>
    </row>
    <row r="2848" spans="3:8">
      <c r="C2848" s="38"/>
      <c r="E2848" s="2"/>
      <c r="F2848" s="2"/>
      <c r="G2848" s="2"/>
      <c r="H2848" s="2"/>
    </row>
    <row r="2849" spans="3:8">
      <c r="C2849" s="38"/>
      <c r="E2849" s="2"/>
      <c r="F2849" s="2"/>
      <c r="G2849" s="2"/>
      <c r="H2849" s="2"/>
    </row>
    <row r="2850" spans="3:8">
      <c r="C2850" s="38"/>
      <c r="E2850" s="2"/>
      <c r="F2850" s="2"/>
      <c r="G2850" s="2"/>
      <c r="H2850" s="2"/>
    </row>
    <row r="2851" spans="3:8">
      <c r="C2851" s="38"/>
      <c r="E2851" s="2"/>
      <c r="F2851" s="2"/>
      <c r="G2851" s="2"/>
      <c r="H2851" s="2"/>
    </row>
    <row r="2852" spans="3:8">
      <c r="C2852" s="38"/>
      <c r="E2852" s="2"/>
      <c r="F2852" s="2"/>
      <c r="G2852" s="2"/>
      <c r="H2852" s="2"/>
    </row>
    <row r="2853" spans="3:8">
      <c r="C2853" s="38"/>
      <c r="E2853" s="2"/>
      <c r="F2853" s="2"/>
      <c r="G2853" s="2"/>
      <c r="H2853" s="2"/>
    </row>
    <row r="2854" spans="3:8">
      <c r="C2854" s="38"/>
      <c r="E2854" s="2"/>
      <c r="F2854" s="2"/>
      <c r="G2854" s="2"/>
      <c r="H2854" s="2"/>
    </row>
    <row r="2855" spans="3:8">
      <c r="C2855" s="38"/>
      <c r="E2855" s="2"/>
      <c r="F2855" s="2"/>
      <c r="G2855" s="2"/>
      <c r="H2855" s="2"/>
    </row>
    <row r="2856" spans="3:8">
      <c r="C2856" s="38"/>
      <c r="E2856" s="2"/>
      <c r="F2856" s="2"/>
      <c r="G2856" s="2"/>
      <c r="H2856" s="2"/>
    </row>
    <row r="2857" spans="3:8">
      <c r="C2857" s="38"/>
      <c r="E2857" s="2"/>
      <c r="F2857" s="2"/>
      <c r="G2857" s="2"/>
      <c r="H2857" s="2"/>
    </row>
    <row r="2858" spans="3:8">
      <c r="C2858" s="38"/>
      <c r="E2858" s="2"/>
      <c r="F2858" s="2"/>
      <c r="G2858" s="2"/>
      <c r="H2858" s="2"/>
    </row>
    <row r="2859" spans="3:8">
      <c r="C2859" s="38"/>
      <c r="E2859" s="2"/>
      <c r="F2859" s="2"/>
      <c r="G2859" s="2"/>
      <c r="H2859" s="2"/>
    </row>
    <row r="2860" spans="3:8">
      <c r="C2860" s="38"/>
      <c r="E2860" s="2"/>
      <c r="F2860" s="2"/>
      <c r="G2860" s="2"/>
      <c r="H2860" s="2"/>
    </row>
    <row r="2861" spans="3:8">
      <c r="C2861" s="38"/>
      <c r="E2861" s="2"/>
      <c r="F2861" s="2"/>
      <c r="G2861" s="2"/>
      <c r="H2861" s="2"/>
    </row>
    <row r="2862" spans="3:8">
      <c r="C2862" s="38"/>
      <c r="E2862" s="2"/>
      <c r="F2862" s="2"/>
      <c r="G2862" s="2"/>
      <c r="H2862" s="2"/>
    </row>
    <row r="2863" spans="3:8">
      <c r="C2863" s="38"/>
      <c r="E2863" s="2"/>
      <c r="F2863" s="2"/>
      <c r="G2863" s="2"/>
      <c r="H2863" s="2"/>
    </row>
    <row r="2864" spans="3:8">
      <c r="C2864" s="38"/>
      <c r="E2864" s="2"/>
      <c r="F2864" s="2"/>
      <c r="G2864" s="2"/>
      <c r="H2864" s="2"/>
    </row>
    <row r="2865" spans="3:8">
      <c r="C2865" s="38"/>
      <c r="E2865" s="2"/>
      <c r="F2865" s="2"/>
      <c r="G2865" s="2"/>
      <c r="H2865" s="2"/>
    </row>
    <row r="2866" spans="3:8">
      <c r="C2866" s="38"/>
      <c r="E2866" s="2"/>
      <c r="F2866" s="2"/>
      <c r="G2866" s="2"/>
      <c r="H2866" s="2"/>
    </row>
    <row r="2867" spans="3:8">
      <c r="C2867" s="38"/>
      <c r="E2867" s="2"/>
      <c r="F2867" s="2"/>
      <c r="G2867" s="2"/>
      <c r="H2867" s="2"/>
    </row>
    <row r="2868" spans="3:8">
      <c r="C2868" s="38"/>
      <c r="E2868" s="2"/>
      <c r="F2868" s="2"/>
      <c r="G2868" s="2"/>
      <c r="H2868" s="2"/>
    </row>
    <row r="2869" spans="3:8">
      <c r="C2869" s="38"/>
      <c r="E2869" s="2"/>
      <c r="F2869" s="2"/>
      <c r="G2869" s="2"/>
      <c r="H2869" s="2"/>
    </row>
    <row r="2870" spans="3:8">
      <c r="C2870" s="38"/>
      <c r="E2870" s="2"/>
      <c r="F2870" s="2"/>
      <c r="G2870" s="2"/>
      <c r="H2870" s="2"/>
    </row>
    <row r="2871" spans="3:8">
      <c r="C2871" s="38"/>
      <c r="E2871" s="2"/>
      <c r="F2871" s="2"/>
      <c r="G2871" s="2"/>
      <c r="H2871" s="2"/>
    </row>
    <row r="2872" spans="3:8">
      <c r="C2872" s="38"/>
      <c r="E2872" s="2"/>
      <c r="F2872" s="2"/>
      <c r="G2872" s="2"/>
      <c r="H2872" s="2"/>
    </row>
    <row r="2873" spans="3:8">
      <c r="C2873" s="38"/>
      <c r="E2873" s="2"/>
      <c r="F2873" s="2"/>
      <c r="G2873" s="2"/>
      <c r="H2873" s="2"/>
    </row>
    <row r="2874" spans="3:8">
      <c r="C2874" s="38"/>
      <c r="E2874" s="2"/>
      <c r="F2874" s="2"/>
      <c r="G2874" s="2"/>
      <c r="H2874" s="2"/>
    </row>
    <row r="2875" spans="3:8">
      <c r="C2875" s="38"/>
      <c r="E2875" s="2"/>
      <c r="F2875" s="2"/>
      <c r="G2875" s="2"/>
      <c r="H2875" s="2"/>
    </row>
    <row r="2876" spans="3:8">
      <c r="C2876" s="38"/>
      <c r="E2876" s="2"/>
      <c r="F2876" s="2"/>
      <c r="G2876" s="2"/>
      <c r="H2876" s="2"/>
    </row>
    <row r="2877" spans="3:8">
      <c r="C2877" s="38"/>
      <c r="E2877" s="2"/>
      <c r="F2877" s="2"/>
      <c r="G2877" s="2"/>
      <c r="H2877" s="2"/>
    </row>
    <row r="2878" spans="3:8">
      <c r="C2878" s="38"/>
      <c r="E2878" s="2"/>
      <c r="F2878" s="2"/>
      <c r="G2878" s="2"/>
      <c r="H2878" s="2"/>
    </row>
    <row r="2879" spans="3:8">
      <c r="C2879" s="38"/>
      <c r="E2879" s="2"/>
      <c r="F2879" s="2"/>
      <c r="G2879" s="2"/>
      <c r="H2879" s="2"/>
    </row>
    <row r="2880" spans="3:8">
      <c r="C2880" s="38"/>
      <c r="E2880" s="2"/>
      <c r="F2880" s="2"/>
      <c r="G2880" s="2"/>
      <c r="H2880" s="2"/>
    </row>
    <row r="2881" spans="3:8">
      <c r="C2881" s="38"/>
      <c r="E2881" s="2"/>
      <c r="F2881" s="2"/>
      <c r="G2881" s="2"/>
      <c r="H2881" s="2"/>
    </row>
    <row r="2882" spans="3:8">
      <c r="C2882" s="38"/>
      <c r="E2882" s="2"/>
      <c r="F2882" s="2"/>
      <c r="G2882" s="2"/>
      <c r="H2882" s="2"/>
    </row>
    <row r="2883" spans="3:8">
      <c r="C2883" s="38"/>
      <c r="E2883" s="2"/>
      <c r="F2883" s="2"/>
      <c r="G2883" s="2"/>
      <c r="H2883" s="2"/>
    </row>
    <row r="2884" spans="3:8">
      <c r="C2884" s="38"/>
      <c r="E2884" s="2"/>
      <c r="F2884" s="2"/>
      <c r="G2884" s="2"/>
      <c r="H2884" s="2"/>
    </row>
    <row r="2885" spans="3:8">
      <c r="C2885" s="38"/>
      <c r="E2885" s="2"/>
      <c r="F2885" s="2"/>
      <c r="G2885" s="2"/>
      <c r="H2885" s="2"/>
    </row>
    <row r="2886" spans="3:8">
      <c r="C2886" s="38"/>
      <c r="E2886" s="2"/>
      <c r="F2886" s="2"/>
      <c r="G2886" s="2"/>
      <c r="H2886" s="2"/>
    </row>
    <row r="2887" spans="3:8">
      <c r="C2887" s="38"/>
      <c r="E2887" s="2"/>
      <c r="F2887" s="2"/>
      <c r="G2887" s="2"/>
      <c r="H2887" s="2"/>
    </row>
    <row r="2888" spans="3:8">
      <c r="C2888" s="38"/>
      <c r="E2888" s="2"/>
      <c r="F2888" s="2"/>
      <c r="G2888" s="2"/>
      <c r="H2888" s="2"/>
    </row>
    <row r="2889" spans="3:8">
      <c r="C2889" s="38"/>
      <c r="E2889" s="2"/>
      <c r="F2889" s="2"/>
      <c r="G2889" s="2"/>
      <c r="H2889" s="2"/>
    </row>
    <row r="2890" spans="3:8">
      <c r="C2890" s="38"/>
      <c r="E2890" s="2"/>
      <c r="F2890" s="2"/>
      <c r="G2890" s="2"/>
      <c r="H2890" s="2"/>
    </row>
    <row r="2891" spans="3:8">
      <c r="C2891" s="38"/>
      <c r="E2891" s="2"/>
      <c r="F2891" s="2"/>
      <c r="G2891" s="2"/>
      <c r="H2891" s="2"/>
    </row>
    <row r="2892" spans="3:8">
      <c r="C2892" s="38"/>
      <c r="E2892" s="2"/>
      <c r="F2892" s="2"/>
      <c r="G2892" s="2"/>
      <c r="H2892" s="2"/>
    </row>
    <row r="2893" spans="3:8">
      <c r="C2893" s="38"/>
      <c r="E2893" s="2"/>
      <c r="F2893" s="2"/>
      <c r="G2893" s="2"/>
      <c r="H2893" s="2"/>
    </row>
    <row r="2894" spans="3:8">
      <c r="C2894" s="38"/>
      <c r="E2894" s="2"/>
      <c r="F2894" s="2"/>
      <c r="G2894" s="2"/>
      <c r="H2894" s="2"/>
    </row>
    <row r="2895" spans="3:8">
      <c r="C2895" s="38"/>
      <c r="E2895" s="2"/>
      <c r="F2895" s="2"/>
      <c r="G2895" s="2"/>
      <c r="H2895" s="2"/>
    </row>
    <row r="2896" spans="3:8">
      <c r="C2896" s="38"/>
      <c r="E2896" s="2"/>
      <c r="F2896" s="2"/>
      <c r="G2896" s="2"/>
      <c r="H2896" s="2"/>
    </row>
    <row r="2897" spans="3:8">
      <c r="C2897" s="38"/>
      <c r="E2897" s="2"/>
      <c r="F2897" s="2"/>
      <c r="G2897" s="2"/>
      <c r="H2897" s="2"/>
    </row>
    <row r="2898" spans="3:8">
      <c r="C2898" s="38"/>
      <c r="E2898" s="2"/>
      <c r="F2898" s="2"/>
      <c r="G2898" s="2"/>
      <c r="H2898" s="2"/>
    </row>
    <row r="2899" spans="3:8">
      <c r="C2899" s="38"/>
      <c r="E2899" s="2"/>
      <c r="F2899" s="2"/>
      <c r="G2899" s="2"/>
      <c r="H2899" s="2"/>
    </row>
    <row r="2900" spans="3:8">
      <c r="C2900" s="38"/>
      <c r="E2900" s="2"/>
      <c r="F2900" s="2"/>
      <c r="G2900" s="2"/>
      <c r="H2900" s="2"/>
    </row>
    <row r="2901" spans="3:8">
      <c r="C2901" s="38"/>
      <c r="E2901" s="2"/>
      <c r="F2901" s="2"/>
      <c r="G2901" s="2"/>
      <c r="H2901" s="2"/>
    </row>
    <row r="2902" spans="3:8">
      <c r="C2902" s="38"/>
      <c r="E2902" s="2"/>
      <c r="F2902" s="2"/>
      <c r="G2902" s="2"/>
      <c r="H2902" s="2"/>
    </row>
    <row r="2903" spans="3:8">
      <c r="C2903" s="38"/>
      <c r="E2903" s="2"/>
      <c r="F2903" s="2"/>
      <c r="G2903" s="2"/>
      <c r="H2903" s="2"/>
    </row>
    <row r="2904" spans="3:8">
      <c r="C2904" s="38"/>
      <c r="E2904" s="2"/>
      <c r="F2904" s="2"/>
      <c r="G2904" s="2"/>
      <c r="H2904" s="2"/>
    </row>
    <row r="2905" spans="3:8">
      <c r="C2905" s="38"/>
      <c r="E2905" s="2"/>
      <c r="F2905" s="2"/>
      <c r="G2905" s="2"/>
      <c r="H2905" s="2"/>
    </row>
    <row r="2906" spans="3:8">
      <c r="C2906" s="38"/>
      <c r="E2906" s="2"/>
      <c r="F2906" s="2"/>
      <c r="G2906" s="2"/>
      <c r="H2906" s="2"/>
    </row>
    <row r="2907" spans="3:8">
      <c r="C2907" s="38"/>
      <c r="E2907" s="2"/>
      <c r="F2907" s="2"/>
      <c r="G2907" s="2"/>
      <c r="H2907" s="2"/>
    </row>
    <row r="2908" spans="3:8">
      <c r="C2908" s="38"/>
      <c r="E2908" s="2"/>
      <c r="F2908" s="2"/>
      <c r="G2908" s="2"/>
      <c r="H2908" s="2"/>
    </row>
    <row r="2909" spans="3:8">
      <c r="C2909" s="38"/>
      <c r="E2909" s="2"/>
      <c r="F2909" s="2"/>
      <c r="G2909" s="2"/>
      <c r="H2909" s="2"/>
    </row>
    <row r="2910" spans="3:8">
      <c r="C2910" s="38"/>
      <c r="E2910" s="2"/>
      <c r="F2910" s="2"/>
      <c r="G2910" s="2"/>
      <c r="H2910" s="2"/>
    </row>
    <row r="2911" spans="3:8">
      <c r="C2911" s="38"/>
      <c r="E2911" s="2"/>
      <c r="F2911" s="2"/>
      <c r="G2911" s="2"/>
      <c r="H2911" s="2"/>
    </row>
    <row r="2912" spans="3:8">
      <c r="C2912" s="38"/>
      <c r="E2912" s="2"/>
      <c r="F2912" s="2"/>
      <c r="G2912" s="2"/>
      <c r="H2912" s="2"/>
    </row>
    <row r="2913" spans="3:8">
      <c r="C2913" s="38"/>
      <c r="E2913" s="2"/>
      <c r="F2913" s="2"/>
      <c r="G2913" s="2"/>
      <c r="H2913" s="2"/>
    </row>
    <row r="2914" spans="3:8">
      <c r="C2914" s="38"/>
      <c r="E2914" s="2"/>
      <c r="F2914" s="2"/>
      <c r="G2914" s="2"/>
      <c r="H2914" s="2"/>
    </row>
    <row r="2915" spans="3:8">
      <c r="C2915" s="38"/>
      <c r="E2915" s="2"/>
      <c r="F2915" s="2"/>
      <c r="G2915" s="2"/>
      <c r="H2915" s="2"/>
    </row>
    <row r="2916" spans="3:8">
      <c r="C2916" s="38"/>
      <c r="E2916" s="2"/>
      <c r="F2916" s="2"/>
      <c r="G2916" s="2"/>
      <c r="H2916" s="2"/>
    </row>
    <row r="2917" spans="3:8">
      <c r="C2917" s="38"/>
      <c r="E2917" s="2"/>
      <c r="F2917" s="2"/>
      <c r="G2917" s="2"/>
      <c r="H2917" s="2"/>
    </row>
    <row r="2918" spans="3:8">
      <c r="C2918" s="38"/>
      <c r="E2918" s="2"/>
      <c r="F2918" s="2"/>
      <c r="G2918" s="2"/>
      <c r="H2918" s="2"/>
    </row>
    <row r="2919" spans="3:8">
      <c r="C2919" s="38"/>
      <c r="E2919" s="2"/>
      <c r="F2919" s="2"/>
      <c r="G2919" s="2"/>
      <c r="H2919" s="2"/>
    </row>
    <row r="2920" spans="3:8">
      <c r="C2920" s="38"/>
      <c r="E2920" s="2"/>
      <c r="F2920" s="2"/>
      <c r="G2920" s="2"/>
      <c r="H2920" s="2"/>
    </row>
    <row r="2921" spans="3:8">
      <c r="C2921" s="38"/>
      <c r="E2921" s="2"/>
      <c r="F2921" s="2"/>
      <c r="G2921" s="2"/>
      <c r="H2921" s="2"/>
    </row>
    <row r="2922" spans="3:8">
      <c r="C2922" s="38"/>
      <c r="E2922" s="2"/>
      <c r="F2922" s="2"/>
      <c r="G2922" s="2"/>
      <c r="H2922" s="2"/>
    </row>
    <row r="2923" spans="3:8">
      <c r="C2923" s="38"/>
      <c r="E2923" s="2"/>
      <c r="F2923" s="2"/>
      <c r="G2923" s="2"/>
      <c r="H2923" s="2"/>
    </row>
    <row r="2924" spans="3:8">
      <c r="C2924" s="38"/>
      <c r="E2924" s="2"/>
      <c r="F2924" s="2"/>
      <c r="G2924" s="2"/>
      <c r="H2924" s="2"/>
    </row>
    <row r="2925" spans="3:8">
      <c r="C2925" s="38"/>
      <c r="E2925" s="2"/>
      <c r="F2925" s="2"/>
      <c r="G2925" s="2"/>
      <c r="H2925" s="2"/>
    </row>
    <row r="2926" spans="3:8">
      <c r="C2926" s="38"/>
      <c r="E2926" s="2"/>
      <c r="F2926" s="2"/>
      <c r="G2926" s="2"/>
      <c r="H2926" s="2"/>
    </row>
    <row r="2927" spans="3:8">
      <c r="C2927" s="38"/>
      <c r="E2927" s="2"/>
      <c r="F2927" s="2"/>
      <c r="G2927" s="2"/>
      <c r="H2927" s="2"/>
    </row>
    <row r="2928" spans="3:8">
      <c r="C2928" s="38"/>
      <c r="E2928" s="2"/>
      <c r="F2928" s="2"/>
      <c r="G2928" s="2"/>
      <c r="H2928" s="2"/>
    </row>
    <row r="2929" spans="3:8">
      <c r="C2929" s="38"/>
      <c r="E2929" s="2"/>
      <c r="F2929" s="2"/>
      <c r="G2929" s="2"/>
      <c r="H2929" s="2"/>
    </row>
    <row r="2930" spans="3:8">
      <c r="C2930" s="38"/>
      <c r="E2930" s="2"/>
      <c r="F2930" s="2"/>
      <c r="G2930" s="2"/>
      <c r="H2930" s="2"/>
    </row>
    <row r="2931" spans="3:8">
      <c r="C2931" s="38"/>
      <c r="E2931" s="2"/>
      <c r="F2931" s="2"/>
      <c r="G2931" s="2"/>
      <c r="H2931" s="2"/>
    </row>
    <row r="2932" spans="3:8">
      <c r="C2932" s="38"/>
      <c r="E2932" s="2"/>
      <c r="F2932" s="2"/>
      <c r="G2932" s="2"/>
      <c r="H2932" s="2"/>
    </row>
    <row r="2933" spans="3:8">
      <c r="C2933" s="38"/>
      <c r="E2933" s="2"/>
      <c r="F2933" s="2"/>
      <c r="G2933" s="2"/>
      <c r="H2933" s="2"/>
    </row>
    <row r="2934" spans="3:8">
      <c r="C2934" s="38"/>
      <c r="E2934" s="2"/>
      <c r="F2934" s="2"/>
      <c r="G2934" s="2"/>
      <c r="H2934" s="2"/>
    </row>
    <row r="2935" spans="3:8">
      <c r="C2935" s="38"/>
      <c r="E2935" s="2"/>
      <c r="F2935" s="2"/>
      <c r="G2935" s="2"/>
      <c r="H2935" s="2"/>
    </row>
    <row r="2936" spans="3:8">
      <c r="C2936" s="38"/>
      <c r="E2936" s="2"/>
      <c r="F2936" s="2"/>
      <c r="G2936" s="2"/>
      <c r="H2936" s="2"/>
    </row>
    <row r="2937" spans="3:8">
      <c r="C2937" s="38"/>
      <c r="E2937" s="2"/>
      <c r="F2937" s="2"/>
      <c r="G2937" s="2"/>
      <c r="H2937" s="2"/>
    </row>
    <row r="2938" spans="3:8">
      <c r="C2938" s="38"/>
      <c r="E2938" s="2"/>
      <c r="F2938" s="2"/>
      <c r="G2938" s="2"/>
      <c r="H2938" s="2"/>
    </row>
    <row r="2939" spans="3:8">
      <c r="C2939" s="38"/>
      <c r="E2939" s="2"/>
      <c r="F2939" s="2"/>
      <c r="G2939" s="2"/>
      <c r="H2939" s="2"/>
    </row>
    <row r="2940" spans="3:8">
      <c r="C2940" s="38"/>
      <c r="E2940" s="2"/>
      <c r="F2940" s="2"/>
      <c r="G2940" s="2"/>
      <c r="H2940" s="2"/>
    </row>
    <row r="2941" spans="3:8">
      <c r="C2941" s="38"/>
      <c r="E2941" s="2"/>
      <c r="F2941" s="2"/>
      <c r="G2941" s="2"/>
      <c r="H2941" s="2"/>
    </row>
    <row r="2942" spans="3:8">
      <c r="C2942" s="38"/>
      <c r="E2942" s="2"/>
      <c r="F2942" s="2"/>
      <c r="G2942" s="2"/>
      <c r="H2942" s="2"/>
    </row>
    <row r="2943" spans="3:8">
      <c r="C2943" s="38"/>
      <c r="E2943" s="2"/>
      <c r="F2943" s="2"/>
      <c r="G2943" s="2"/>
      <c r="H2943" s="2"/>
    </row>
    <row r="2944" spans="3:8">
      <c r="C2944" s="38"/>
      <c r="E2944" s="2"/>
      <c r="F2944" s="2"/>
      <c r="G2944" s="2"/>
      <c r="H2944" s="2"/>
    </row>
    <row r="2945" spans="3:8">
      <c r="C2945" s="38"/>
      <c r="E2945" s="2"/>
      <c r="F2945" s="2"/>
      <c r="G2945" s="2"/>
      <c r="H2945" s="2"/>
    </row>
    <row r="2946" spans="3:8">
      <c r="C2946" s="38"/>
      <c r="E2946" s="2"/>
      <c r="F2946" s="2"/>
      <c r="G2946" s="2"/>
      <c r="H2946" s="2"/>
    </row>
    <row r="2947" spans="3:8">
      <c r="C2947" s="38"/>
      <c r="E2947" s="2"/>
      <c r="F2947" s="2"/>
      <c r="G2947" s="2"/>
      <c r="H2947" s="2"/>
    </row>
    <row r="2948" spans="3:8">
      <c r="C2948" s="38"/>
      <c r="E2948" s="2"/>
      <c r="F2948" s="2"/>
      <c r="G2948" s="2"/>
      <c r="H2948" s="2"/>
    </row>
    <row r="2949" spans="3:8">
      <c r="C2949" s="38"/>
      <c r="E2949" s="2"/>
      <c r="F2949" s="2"/>
      <c r="G2949" s="2"/>
      <c r="H2949" s="2"/>
    </row>
    <row r="2950" spans="3:8">
      <c r="C2950" s="38"/>
      <c r="E2950" s="2"/>
      <c r="F2950" s="2"/>
      <c r="G2950" s="2"/>
      <c r="H2950" s="2"/>
    </row>
    <row r="2951" spans="3:8">
      <c r="C2951" s="38"/>
      <c r="E2951" s="2"/>
      <c r="F2951" s="2"/>
      <c r="G2951" s="2"/>
      <c r="H2951" s="2"/>
    </row>
    <row r="2952" spans="3:8">
      <c r="C2952" s="38"/>
      <c r="E2952" s="2"/>
      <c r="F2952" s="2"/>
      <c r="G2952" s="2"/>
      <c r="H2952" s="2"/>
    </row>
    <row r="2953" spans="3:8">
      <c r="C2953" s="38"/>
      <c r="E2953" s="2"/>
      <c r="F2953" s="2"/>
      <c r="G2953" s="2"/>
      <c r="H2953" s="2"/>
    </row>
    <row r="2954" spans="3:8">
      <c r="C2954" s="38"/>
      <c r="E2954" s="2"/>
      <c r="F2954" s="2"/>
      <c r="G2954" s="2"/>
      <c r="H2954" s="2"/>
    </row>
    <row r="2955" spans="3:8">
      <c r="C2955" s="38"/>
      <c r="E2955" s="2"/>
      <c r="F2955" s="2"/>
      <c r="G2955" s="2"/>
      <c r="H2955" s="2"/>
    </row>
    <row r="2956" spans="3:8">
      <c r="C2956" s="38"/>
      <c r="E2956" s="2"/>
      <c r="F2956" s="2"/>
      <c r="G2956" s="2"/>
      <c r="H2956" s="2"/>
    </row>
    <row r="2957" spans="3:8">
      <c r="C2957" s="38"/>
      <c r="E2957" s="2"/>
      <c r="F2957" s="2"/>
      <c r="G2957" s="2"/>
      <c r="H2957" s="2"/>
    </row>
    <row r="2958" spans="3:8">
      <c r="C2958" s="38"/>
      <c r="E2958" s="2"/>
      <c r="F2958" s="2"/>
      <c r="G2958" s="2"/>
      <c r="H2958" s="2"/>
    </row>
    <row r="2959" spans="3:8">
      <c r="C2959" s="38"/>
      <c r="E2959" s="2"/>
      <c r="F2959" s="2"/>
      <c r="G2959" s="2"/>
      <c r="H2959" s="2"/>
    </row>
    <row r="2960" spans="3:8">
      <c r="C2960" s="38"/>
      <c r="E2960" s="2"/>
      <c r="F2960" s="2"/>
      <c r="G2960" s="2"/>
      <c r="H2960" s="2"/>
    </row>
    <row r="2961" spans="3:8">
      <c r="C2961" s="38"/>
      <c r="E2961" s="2"/>
      <c r="F2961" s="2"/>
      <c r="G2961" s="2"/>
      <c r="H2961" s="2"/>
    </row>
    <row r="2962" spans="3:8">
      <c r="C2962" s="38"/>
      <c r="E2962" s="2"/>
      <c r="F2962" s="2"/>
      <c r="G2962" s="2"/>
      <c r="H2962" s="2"/>
    </row>
    <row r="2963" spans="3:8">
      <c r="C2963" s="38"/>
      <c r="E2963" s="2"/>
      <c r="F2963" s="2"/>
      <c r="G2963" s="2"/>
      <c r="H2963" s="2"/>
    </row>
    <row r="2964" spans="3:8">
      <c r="C2964" s="38"/>
      <c r="E2964" s="2"/>
      <c r="F2964" s="2"/>
      <c r="G2964" s="2"/>
      <c r="H2964" s="2"/>
    </row>
    <row r="2965" spans="3:8">
      <c r="C2965" s="38"/>
      <c r="E2965" s="2"/>
      <c r="F2965" s="2"/>
      <c r="G2965" s="2"/>
      <c r="H2965" s="2"/>
    </row>
    <row r="2966" spans="3:8">
      <c r="C2966" s="38"/>
      <c r="E2966" s="2"/>
      <c r="F2966" s="2"/>
      <c r="G2966" s="2"/>
      <c r="H2966" s="2"/>
    </row>
    <row r="2967" spans="3:8">
      <c r="C2967" s="38"/>
      <c r="E2967" s="2"/>
      <c r="F2967" s="2"/>
      <c r="G2967" s="2"/>
      <c r="H2967" s="2"/>
    </row>
    <row r="2968" spans="3:8">
      <c r="C2968" s="38"/>
      <c r="E2968" s="2"/>
      <c r="F2968" s="2"/>
      <c r="G2968" s="2"/>
      <c r="H2968" s="2"/>
    </row>
    <row r="2969" spans="3:8">
      <c r="C2969" s="38"/>
      <c r="E2969" s="2"/>
      <c r="F2969" s="2"/>
      <c r="G2969" s="2"/>
      <c r="H2969" s="2"/>
    </row>
    <row r="2970" spans="3:8">
      <c r="C2970" s="38"/>
      <c r="E2970" s="2"/>
      <c r="F2970" s="2"/>
      <c r="G2970" s="2"/>
      <c r="H2970" s="2"/>
    </row>
    <row r="2971" spans="3:8">
      <c r="C2971" s="38"/>
      <c r="E2971" s="2"/>
      <c r="F2971" s="2"/>
      <c r="G2971" s="2"/>
      <c r="H2971" s="2"/>
    </row>
    <row r="2972" spans="3:8">
      <c r="C2972" s="38"/>
      <c r="E2972" s="2"/>
      <c r="F2972" s="2"/>
      <c r="G2972" s="2"/>
      <c r="H2972" s="2"/>
    </row>
    <row r="2973" spans="3:8">
      <c r="C2973" s="38"/>
      <c r="E2973" s="2"/>
      <c r="F2973" s="2"/>
      <c r="G2973" s="2"/>
      <c r="H2973" s="2"/>
    </row>
    <row r="2974" spans="3:8">
      <c r="C2974" s="38"/>
      <c r="E2974" s="2"/>
      <c r="F2974" s="2"/>
      <c r="G2974" s="2"/>
      <c r="H2974" s="2"/>
    </row>
    <row r="2975" spans="3:8">
      <c r="C2975" s="38"/>
      <c r="E2975" s="2"/>
      <c r="F2975" s="2"/>
      <c r="G2975" s="2"/>
      <c r="H2975" s="2"/>
    </row>
    <row r="2976" spans="3:8">
      <c r="C2976" s="38"/>
      <c r="E2976" s="2"/>
      <c r="F2976" s="2"/>
      <c r="G2976" s="2"/>
      <c r="H2976" s="2"/>
    </row>
    <row r="2977" spans="3:8">
      <c r="C2977" s="38"/>
      <c r="E2977" s="2"/>
      <c r="F2977" s="2"/>
      <c r="G2977" s="2"/>
      <c r="H2977" s="2"/>
    </row>
    <row r="2978" spans="3:8">
      <c r="C2978" s="38"/>
      <c r="E2978" s="2"/>
      <c r="F2978" s="2"/>
      <c r="G2978" s="2"/>
      <c r="H2978" s="2"/>
    </row>
    <row r="2979" spans="3:8">
      <c r="C2979" s="38"/>
      <c r="E2979" s="2"/>
      <c r="F2979" s="2"/>
      <c r="G2979" s="2"/>
      <c r="H2979" s="2"/>
    </row>
    <row r="2980" spans="3:8">
      <c r="C2980" s="38"/>
      <c r="E2980" s="2"/>
      <c r="F2980" s="2"/>
      <c r="G2980" s="2"/>
      <c r="H2980" s="2"/>
    </row>
    <row r="2981" spans="3:8">
      <c r="C2981" s="38"/>
      <c r="E2981" s="2"/>
      <c r="F2981" s="2"/>
      <c r="G2981" s="2"/>
      <c r="H2981" s="2"/>
    </row>
    <row r="2982" spans="3:8">
      <c r="C2982" s="38"/>
      <c r="E2982" s="2"/>
      <c r="F2982" s="2"/>
      <c r="G2982" s="2"/>
      <c r="H2982" s="2"/>
    </row>
    <row r="2983" spans="3:8">
      <c r="C2983" s="38"/>
      <c r="E2983" s="2"/>
      <c r="F2983" s="2"/>
      <c r="G2983" s="2"/>
      <c r="H2983" s="2"/>
    </row>
    <row r="2984" spans="3:8">
      <c r="C2984" s="38"/>
      <c r="E2984" s="2"/>
      <c r="F2984" s="2"/>
      <c r="G2984" s="2"/>
      <c r="H2984" s="2"/>
    </row>
    <row r="2985" spans="3:8">
      <c r="C2985" s="38"/>
      <c r="E2985" s="2"/>
      <c r="F2985" s="2"/>
      <c r="G2985" s="2"/>
      <c r="H2985" s="2"/>
    </row>
    <row r="2986" spans="3:8">
      <c r="C2986" s="38"/>
      <c r="E2986" s="2"/>
      <c r="F2986" s="2"/>
      <c r="G2986" s="2"/>
      <c r="H2986" s="2"/>
    </row>
    <row r="2987" spans="3:8">
      <c r="C2987" s="38"/>
      <c r="E2987" s="2"/>
      <c r="F2987" s="2"/>
      <c r="G2987" s="2"/>
      <c r="H2987" s="2"/>
    </row>
    <row r="2988" spans="3:8">
      <c r="C2988" s="38"/>
      <c r="E2988" s="2"/>
      <c r="F2988" s="2"/>
      <c r="G2988" s="2"/>
      <c r="H2988" s="2"/>
    </row>
    <row r="2989" spans="3:8">
      <c r="C2989" s="38"/>
      <c r="E2989" s="2"/>
      <c r="F2989" s="2"/>
      <c r="G2989" s="2"/>
      <c r="H2989" s="2"/>
    </row>
    <row r="2990" spans="3:8">
      <c r="C2990" s="38"/>
      <c r="E2990" s="2"/>
      <c r="F2990" s="2"/>
      <c r="G2990" s="2"/>
      <c r="H2990" s="2"/>
    </row>
    <row r="2991" spans="3:8">
      <c r="C2991" s="38"/>
      <c r="E2991" s="2"/>
      <c r="F2991" s="2"/>
      <c r="G2991" s="2"/>
      <c r="H2991" s="2"/>
    </row>
    <row r="2992" spans="3:8">
      <c r="C2992" s="38"/>
      <c r="E2992" s="2"/>
      <c r="F2992" s="2"/>
      <c r="G2992" s="2"/>
      <c r="H2992" s="2"/>
    </row>
    <row r="2993" spans="3:8">
      <c r="C2993" s="38"/>
      <c r="E2993" s="2"/>
      <c r="F2993" s="2"/>
      <c r="G2993" s="2"/>
      <c r="H2993" s="2"/>
    </row>
    <row r="2994" spans="3:8">
      <c r="C2994" s="38"/>
      <c r="E2994" s="2"/>
      <c r="F2994" s="2"/>
      <c r="G2994" s="2"/>
      <c r="H2994" s="2"/>
    </row>
    <row r="2995" spans="3:8">
      <c r="C2995" s="38"/>
      <c r="E2995" s="2"/>
      <c r="F2995" s="2"/>
      <c r="G2995" s="2"/>
      <c r="H2995" s="2"/>
    </row>
    <row r="2996" spans="3:8">
      <c r="C2996" s="38"/>
      <c r="E2996" s="2"/>
      <c r="F2996" s="2"/>
      <c r="G2996" s="2"/>
      <c r="H2996" s="2"/>
    </row>
    <row r="2997" spans="3:8">
      <c r="C2997" s="38"/>
      <c r="E2997" s="2"/>
      <c r="F2997" s="2"/>
      <c r="G2997" s="2"/>
      <c r="H2997" s="2"/>
    </row>
    <row r="2998" spans="3:8">
      <c r="C2998" s="38"/>
      <c r="E2998" s="2"/>
      <c r="F2998" s="2"/>
      <c r="G2998" s="2"/>
      <c r="H2998" s="2"/>
    </row>
    <row r="2999" spans="3:8">
      <c r="C2999" s="38"/>
      <c r="E2999" s="2"/>
      <c r="F2999" s="2"/>
      <c r="G2999" s="2"/>
      <c r="H2999" s="2"/>
    </row>
    <row r="3000" spans="3:8">
      <c r="C3000" s="38"/>
      <c r="E3000" s="2"/>
      <c r="F3000" s="2"/>
      <c r="G3000" s="2"/>
      <c r="H3000" s="2"/>
    </row>
    <row r="3001" spans="3:8">
      <c r="C3001" s="38"/>
      <c r="E3001" s="2"/>
      <c r="F3001" s="2"/>
      <c r="G3001" s="2"/>
      <c r="H3001" s="2"/>
    </row>
    <row r="3002" spans="3:8">
      <c r="C3002" s="38"/>
      <c r="E3002" s="2"/>
      <c r="F3002" s="2"/>
      <c r="G3002" s="2"/>
      <c r="H3002" s="2"/>
    </row>
    <row r="3003" spans="3:8">
      <c r="C3003" s="38"/>
      <c r="E3003" s="2"/>
      <c r="F3003" s="2"/>
      <c r="G3003" s="2"/>
      <c r="H3003" s="2"/>
    </row>
    <row r="3004" spans="3:8">
      <c r="C3004" s="38"/>
      <c r="E3004" s="2"/>
      <c r="F3004" s="2"/>
      <c r="G3004" s="2"/>
      <c r="H3004" s="2"/>
    </row>
    <row r="3005" spans="3:8">
      <c r="C3005" s="38"/>
      <c r="E3005" s="2"/>
      <c r="F3005" s="2"/>
      <c r="G3005" s="2"/>
      <c r="H3005" s="2"/>
    </row>
    <row r="3006" spans="3:8">
      <c r="C3006" s="38"/>
      <c r="E3006" s="2"/>
      <c r="F3006" s="2"/>
      <c r="G3006" s="2"/>
      <c r="H3006" s="2"/>
    </row>
    <row r="3007" spans="3:8">
      <c r="C3007" s="38"/>
      <c r="E3007" s="2"/>
      <c r="F3007" s="2"/>
      <c r="G3007" s="2"/>
      <c r="H3007" s="2"/>
    </row>
    <row r="3008" spans="3:8">
      <c r="C3008" s="38"/>
      <c r="E3008" s="2"/>
      <c r="F3008" s="2"/>
      <c r="G3008" s="2"/>
      <c r="H3008" s="2"/>
    </row>
    <row r="3009" spans="3:8">
      <c r="C3009" s="38"/>
      <c r="E3009" s="2"/>
      <c r="F3009" s="2"/>
      <c r="G3009" s="2"/>
      <c r="H3009" s="2"/>
    </row>
    <row r="3010" spans="3:8">
      <c r="C3010" s="38"/>
      <c r="E3010" s="2"/>
      <c r="F3010" s="2"/>
      <c r="G3010" s="2"/>
      <c r="H3010" s="2"/>
    </row>
    <row r="3011" spans="3:8">
      <c r="C3011" s="38"/>
      <c r="E3011" s="2"/>
      <c r="F3011" s="2"/>
      <c r="G3011" s="2"/>
      <c r="H3011" s="2"/>
    </row>
    <row r="3012" spans="3:8">
      <c r="C3012" s="38"/>
      <c r="E3012" s="2"/>
      <c r="F3012" s="2"/>
      <c r="G3012" s="2"/>
      <c r="H3012" s="2"/>
    </row>
    <row r="3013" spans="3:8">
      <c r="C3013" s="38"/>
      <c r="E3013" s="2"/>
      <c r="F3013" s="2"/>
      <c r="G3013" s="2"/>
      <c r="H3013" s="2"/>
    </row>
    <row r="3014" spans="3:8">
      <c r="C3014" s="38"/>
      <c r="E3014" s="2"/>
      <c r="F3014" s="2"/>
      <c r="G3014" s="2"/>
      <c r="H3014" s="2"/>
    </row>
    <row r="3015" spans="3:8">
      <c r="C3015" s="38"/>
      <c r="E3015" s="2"/>
      <c r="F3015" s="2"/>
      <c r="G3015" s="2"/>
      <c r="H3015" s="2"/>
    </row>
    <row r="3016" spans="3:8">
      <c r="C3016" s="38"/>
      <c r="E3016" s="2"/>
      <c r="F3016" s="2"/>
      <c r="G3016" s="2"/>
      <c r="H3016" s="2"/>
    </row>
    <row r="3017" spans="3:8">
      <c r="C3017" s="38"/>
      <c r="E3017" s="2"/>
      <c r="F3017" s="2"/>
      <c r="G3017" s="2"/>
      <c r="H3017" s="2"/>
    </row>
    <row r="3018" spans="3:8">
      <c r="C3018" s="38"/>
      <c r="E3018" s="2"/>
      <c r="F3018" s="2"/>
      <c r="G3018" s="2"/>
      <c r="H3018" s="2"/>
    </row>
    <row r="3019" spans="3:8">
      <c r="C3019" s="38"/>
      <c r="E3019" s="2"/>
      <c r="F3019" s="2"/>
      <c r="G3019" s="2"/>
      <c r="H3019" s="2"/>
    </row>
    <row r="3020" spans="3:8">
      <c r="C3020" s="38"/>
      <c r="E3020" s="2"/>
      <c r="F3020" s="2"/>
      <c r="G3020" s="2"/>
      <c r="H3020" s="2"/>
    </row>
    <row r="3021" spans="3:8">
      <c r="C3021" s="38"/>
      <c r="E3021" s="2"/>
      <c r="F3021" s="2"/>
      <c r="G3021" s="2"/>
      <c r="H3021" s="2"/>
    </row>
    <row r="3022" spans="3:8">
      <c r="C3022" s="38"/>
      <c r="E3022" s="2"/>
      <c r="F3022" s="2"/>
      <c r="G3022" s="2"/>
      <c r="H3022" s="2"/>
    </row>
    <row r="3023" spans="3:8">
      <c r="C3023" s="38"/>
      <c r="E3023" s="2"/>
      <c r="F3023" s="2"/>
      <c r="G3023" s="2"/>
      <c r="H3023" s="2"/>
    </row>
    <row r="3024" spans="3:8">
      <c r="C3024" s="38"/>
      <c r="E3024" s="2"/>
      <c r="F3024" s="2"/>
      <c r="G3024" s="2"/>
      <c r="H3024" s="2"/>
    </row>
    <row r="3025" spans="3:8">
      <c r="C3025" s="38"/>
      <c r="E3025" s="2"/>
      <c r="F3025" s="2"/>
      <c r="G3025" s="2"/>
      <c r="H3025" s="2"/>
    </row>
    <row r="3026" spans="3:8">
      <c r="C3026" s="38"/>
      <c r="E3026" s="2"/>
      <c r="F3026" s="2"/>
      <c r="G3026" s="2"/>
      <c r="H3026" s="2"/>
    </row>
    <row r="3027" spans="3:8">
      <c r="C3027" s="38"/>
      <c r="E3027" s="2"/>
      <c r="F3027" s="2"/>
      <c r="G3027" s="2"/>
      <c r="H3027" s="2"/>
    </row>
    <row r="3028" spans="3:8">
      <c r="C3028" s="38"/>
      <c r="E3028" s="2"/>
      <c r="F3028" s="2"/>
      <c r="G3028" s="2"/>
      <c r="H3028" s="2"/>
    </row>
    <row r="3029" spans="3:8">
      <c r="C3029" s="38"/>
      <c r="E3029" s="2"/>
      <c r="F3029" s="2"/>
      <c r="G3029" s="2"/>
      <c r="H3029" s="2"/>
    </row>
    <row r="3030" spans="3:8">
      <c r="C3030" s="38"/>
      <c r="E3030" s="2"/>
      <c r="F3030" s="2"/>
      <c r="G3030" s="2"/>
      <c r="H3030" s="2"/>
    </row>
    <row r="3031" spans="3:8">
      <c r="C3031" s="38"/>
      <c r="E3031" s="2"/>
      <c r="F3031" s="2"/>
      <c r="G3031" s="2"/>
      <c r="H3031" s="2"/>
    </row>
    <row r="3032" spans="3:8">
      <c r="C3032" s="38"/>
      <c r="E3032" s="2"/>
      <c r="F3032" s="2"/>
      <c r="G3032" s="2"/>
      <c r="H3032" s="2"/>
    </row>
    <row r="3033" spans="3:8">
      <c r="C3033" s="38"/>
      <c r="E3033" s="2"/>
      <c r="F3033" s="2"/>
      <c r="G3033" s="2"/>
      <c r="H3033" s="2"/>
    </row>
    <row r="3034" spans="3:8">
      <c r="C3034" s="38"/>
      <c r="E3034" s="2"/>
      <c r="F3034" s="2"/>
      <c r="G3034" s="2"/>
      <c r="H3034" s="2"/>
    </row>
    <row r="3035" spans="3:8">
      <c r="C3035" s="38"/>
      <c r="E3035" s="2"/>
      <c r="F3035" s="2"/>
      <c r="G3035" s="2"/>
      <c r="H3035" s="2"/>
    </row>
    <row r="3036" spans="3:8">
      <c r="C3036" s="38"/>
      <c r="E3036" s="2"/>
      <c r="F3036" s="2"/>
      <c r="G3036" s="2"/>
      <c r="H3036" s="2"/>
    </row>
    <row r="3037" spans="3:8">
      <c r="C3037" s="38"/>
      <c r="E3037" s="2"/>
      <c r="F3037" s="2"/>
      <c r="G3037" s="2"/>
      <c r="H3037" s="2"/>
    </row>
    <row r="3038" spans="3:8">
      <c r="C3038" s="38"/>
      <c r="E3038" s="2"/>
      <c r="F3038" s="2"/>
      <c r="G3038" s="2"/>
      <c r="H3038" s="2"/>
    </row>
    <row r="3039" spans="3:8">
      <c r="C3039" s="38"/>
      <c r="E3039" s="2"/>
      <c r="F3039" s="2"/>
      <c r="G3039" s="2"/>
      <c r="H3039" s="2"/>
    </row>
    <row r="3040" spans="3:8">
      <c r="C3040" s="38"/>
      <c r="E3040" s="2"/>
      <c r="F3040" s="2"/>
      <c r="G3040" s="2"/>
      <c r="H3040" s="2"/>
    </row>
    <row r="3041" spans="3:8">
      <c r="C3041" s="38"/>
      <c r="E3041" s="2"/>
      <c r="F3041" s="2"/>
      <c r="G3041" s="2"/>
      <c r="H3041" s="2"/>
    </row>
    <row r="3042" spans="3:8">
      <c r="C3042" s="38"/>
      <c r="E3042" s="2"/>
      <c r="F3042" s="2"/>
      <c r="G3042" s="2"/>
      <c r="H3042" s="2"/>
    </row>
    <row r="3043" spans="3:8">
      <c r="C3043" s="38"/>
      <c r="E3043" s="2"/>
      <c r="F3043" s="2"/>
      <c r="G3043" s="2"/>
      <c r="H3043" s="2"/>
    </row>
    <row r="3044" spans="3:8">
      <c r="C3044" s="38"/>
      <c r="E3044" s="2"/>
      <c r="F3044" s="2"/>
      <c r="G3044" s="2"/>
      <c r="H3044" s="2"/>
    </row>
    <row r="3045" spans="3:8">
      <c r="C3045" s="38"/>
      <c r="E3045" s="2"/>
      <c r="F3045" s="2"/>
      <c r="G3045" s="2"/>
      <c r="H3045" s="2"/>
    </row>
    <row r="3046" spans="3:8">
      <c r="C3046" s="38"/>
      <c r="E3046" s="2"/>
      <c r="F3046" s="2"/>
      <c r="G3046" s="2"/>
      <c r="H3046" s="2"/>
    </row>
    <row r="3047" spans="3:8">
      <c r="C3047" s="38"/>
      <c r="E3047" s="2"/>
      <c r="F3047" s="2"/>
      <c r="G3047" s="2"/>
      <c r="H3047" s="2"/>
    </row>
    <row r="3048" spans="3:8">
      <c r="C3048" s="38"/>
      <c r="E3048" s="2"/>
      <c r="F3048" s="2"/>
      <c r="G3048" s="2"/>
      <c r="H3048" s="2"/>
    </row>
    <row r="3049" spans="3:8">
      <c r="C3049" s="38"/>
      <c r="E3049" s="2"/>
      <c r="F3049" s="2"/>
      <c r="G3049" s="2"/>
      <c r="H3049" s="2"/>
    </row>
    <row r="3050" spans="3:8">
      <c r="C3050" s="38"/>
      <c r="E3050" s="2"/>
      <c r="F3050" s="2"/>
      <c r="G3050" s="2"/>
      <c r="H3050" s="2"/>
    </row>
    <row r="3051" spans="3:8">
      <c r="C3051" s="38"/>
      <c r="E3051" s="2"/>
      <c r="F3051" s="2"/>
      <c r="G3051" s="2"/>
      <c r="H3051" s="2"/>
    </row>
    <row r="3052" spans="3:8">
      <c r="C3052" s="38"/>
      <c r="E3052" s="2"/>
      <c r="F3052" s="2"/>
      <c r="G3052" s="2"/>
      <c r="H3052" s="2"/>
    </row>
    <row r="3053" spans="3:8">
      <c r="C3053" s="38"/>
      <c r="E3053" s="2"/>
      <c r="F3053" s="2"/>
      <c r="G3053" s="2"/>
      <c r="H3053" s="2"/>
    </row>
    <row r="3054" spans="3:8">
      <c r="C3054" s="38"/>
      <c r="E3054" s="2"/>
      <c r="F3054" s="2"/>
      <c r="G3054" s="2"/>
      <c r="H3054" s="2"/>
    </row>
    <row r="3055" spans="3:8">
      <c r="C3055" s="38"/>
      <c r="E3055" s="2"/>
      <c r="F3055" s="2"/>
      <c r="G3055" s="2"/>
      <c r="H3055" s="2"/>
    </row>
    <row r="3056" spans="3:8">
      <c r="C3056" s="38"/>
      <c r="E3056" s="2"/>
      <c r="F3056" s="2"/>
      <c r="G3056" s="2"/>
      <c r="H3056" s="2"/>
    </row>
    <row r="3057" spans="3:8">
      <c r="C3057" s="38"/>
      <c r="E3057" s="2"/>
      <c r="F3057" s="2"/>
      <c r="G3057" s="2"/>
      <c r="H3057" s="2"/>
    </row>
    <row r="3058" spans="3:8">
      <c r="C3058" s="38"/>
      <c r="E3058" s="2"/>
      <c r="F3058" s="2"/>
      <c r="G3058" s="2"/>
      <c r="H3058" s="2"/>
    </row>
    <row r="3059" spans="3:8">
      <c r="C3059" s="38"/>
      <c r="E3059" s="2"/>
      <c r="F3059" s="2"/>
      <c r="G3059" s="2"/>
      <c r="H3059" s="2"/>
    </row>
    <row r="3060" spans="3:8">
      <c r="C3060" s="38"/>
      <c r="E3060" s="2"/>
      <c r="F3060" s="2"/>
      <c r="G3060" s="2"/>
      <c r="H3060" s="2"/>
    </row>
    <row r="3061" spans="3:8">
      <c r="C3061" s="38"/>
      <c r="E3061" s="2"/>
      <c r="F3061" s="2"/>
      <c r="G3061" s="2"/>
      <c r="H3061" s="2"/>
    </row>
    <row r="3062" spans="3:8">
      <c r="C3062" s="38"/>
      <c r="E3062" s="2"/>
      <c r="F3062" s="2"/>
      <c r="G3062" s="2"/>
      <c r="H3062" s="2"/>
    </row>
    <row r="3063" spans="3:8">
      <c r="C3063" s="38"/>
      <c r="E3063" s="2"/>
      <c r="F3063" s="2"/>
      <c r="G3063" s="2"/>
      <c r="H3063" s="2"/>
    </row>
    <row r="3064" spans="3:8">
      <c r="C3064" s="38"/>
      <c r="E3064" s="2"/>
      <c r="F3064" s="2"/>
      <c r="G3064" s="2"/>
      <c r="H3064" s="2"/>
    </row>
    <row r="3065" spans="3:8">
      <c r="C3065" s="38"/>
      <c r="E3065" s="2"/>
      <c r="F3065" s="2"/>
      <c r="G3065" s="2"/>
      <c r="H3065" s="2"/>
    </row>
    <row r="3066" spans="3:8">
      <c r="C3066" s="38"/>
      <c r="E3066" s="2"/>
      <c r="F3066" s="2"/>
      <c r="G3066" s="2"/>
      <c r="H3066" s="2"/>
    </row>
    <row r="3067" spans="3:8">
      <c r="C3067" s="38"/>
      <c r="E3067" s="2"/>
      <c r="F3067" s="2"/>
      <c r="G3067" s="2"/>
      <c r="H3067" s="2"/>
    </row>
    <row r="3068" spans="3:8">
      <c r="C3068" s="38"/>
      <c r="E3068" s="2"/>
      <c r="F3068" s="2"/>
      <c r="G3068" s="2"/>
      <c r="H3068" s="2"/>
    </row>
    <row r="3069" spans="3:8">
      <c r="C3069" s="38"/>
      <c r="E3069" s="2"/>
      <c r="F3069" s="2"/>
      <c r="G3069" s="2"/>
      <c r="H3069" s="2"/>
    </row>
    <row r="3070" spans="3:8">
      <c r="C3070" s="38"/>
      <c r="E3070" s="2"/>
      <c r="F3070" s="2"/>
      <c r="G3070" s="2"/>
      <c r="H3070" s="2"/>
    </row>
    <row r="3071" spans="3:8">
      <c r="C3071" s="38"/>
      <c r="E3071" s="2"/>
      <c r="F3071" s="2"/>
      <c r="G3071" s="2"/>
      <c r="H3071" s="2"/>
    </row>
    <row r="3072" spans="3:8">
      <c r="C3072" s="38"/>
      <c r="E3072" s="2"/>
      <c r="F3072" s="2"/>
      <c r="G3072" s="2"/>
      <c r="H3072" s="2"/>
    </row>
    <row r="3073" spans="3:8">
      <c r="C3073" s="38"/>
      <c r="E3073" s="2"/>
      <c r="F3073" s="2"/>
      <c r="G3073" s="2"/>
      <c r="H3073" s="2"/>
    </row>
    <row r="3074" spans="3:8">
      <c r="C3074" s="38"/>
      <c r="E3074" s="2"/>
      <c r="F3074" s="2"/>
      <c r="G3074" s="2"/>
      <c r="H3074" s="2"/>
    </row>
    <row r="3075" spans="3:8">
      <c r="C3075" s="38"/>
      <c r="E3075" s="2"/>
      <c r="F3075" s="2"/>
      <c r="G3075" s="2"/>
      <c r="H3075" s="2"/>
    </row>
    <row r="3076" spans="3:8">
      <c r="C3076" s="38"/>
      <c r="E3076" s="2"/>
      <c r="F3076" s="2"/>
      <c r="G3076" s="2"/>
      <c r="H3076" s="2"/>
    </row>
    <row r="3077" spans="3:8">
      <c r="C3077" s="38"/>
      <c r="E3077" s="2"/>
      <c r="F3077" s="2"/>
      <c r="G3077" s="2"/>
      <c r="H3077" s="2"/>
    </row>
    <row r="3078" spans="3:8">
      <c r="C3078" s="38"/>
      <c r="E3078" s="2"/>
      <c r="F3078" s="2"/>
      <c r="G3078" s="2"/>
      <c r="H3078" s="2"/>
    </row>
    <row r="3079" spans="3:8">
      <c r="C3079" s="38"/>
      <c r="E3079" s="2"/>
      <c r="F3079" s="2"/>
      <c r="G3079" s="2"/>
      <c r="H3079" s="2"/>
    </row>
    <row r="3080" spans="3:8">
      <c r="C3080" s="38"/>
      <c r="E3080" s="2"/>
      <c r="F3080" s="2"/>
      <c r="G3080" s="2"/>
      <c r="H3080" s="2"/>
    </row>
    <row r="3081" spans="3:8">
      <c r="C3081" s="38"/>
      <c r="E3081" s="2"/>
      <c r="F3081" s="2"/>
      <c r="G3081" s="2"/>
      <c r="H3081" s="2"/>
    </row>
    <row r="3082" spans="3:8">
      <c r="C3082" s="38"/>
      <c r="E3082" s="2"/>
      <c r="F3082" s="2"/>
      <c r="G3082" s="2"/>
      <c r="H3082" s="2"/>
    </row>
    <row r="3083" spans="3:8">
      <c r="C3083" s="38"/>
      <c r="E3083" s="2"/>
      <c r="F3083" s="2"/>
      <c r="G3083" s="2"/>
      <c r="H3083" s="2"/>
    </row>
    <row r="3084" spans="3:8">
      <c r="C3084" s="38"/>
      <c r="E3084" s="2"/>
      <c r="F3084" s="2"/>
      <c r="G3084" s="2"/>
      <c r="H3084" s="2"/>
    </row>
    <row r="3085" spans="3:8">
      <c r="C3085" s="38"/>
      <c r="E3085" s="2"/>
      <c r="F3085" s="2"/>
      <c r="G3085" s="2"/>
      <c r="H3085" s="2"/>
    </row>
    <row r="3086" spans="3:8">
      <c r="C3086" s="38"/>
      <c r="E3086" s="2"/>
      <c r="F3086" s="2"/>
      <c r="G3086" s="2"/>
      <c r="H3086" s="2"/>
    </row>
    <row r="3087" spans="3:8">
      <c r="C3087" s="38"/>
      <c r="E3087" s="2"/>
      <c r="F3087" s="2"/>
      <c r="G3087" s="2"/>
      <c r="H3087" s="2"/>
    </row>
    <row r="3088" spans="3:8">
      <c r="C3088" s="38"/>
      <c r="E3088" s="2"/>
      <c r="F3088" s="2"/>
      <c r="G3088" s="2"/>
      <c r="H3088" s="2"/>
    </row>
    <row r="3089" spans="3:8">
      <c r="C3089" s="38"/>
      <c r="E3089" s="2"/>
      <c r="F3089" s="2"/>
      <c r="G3089" s="2"/>
      <c r="H3089" s="2"/>
    </row>
    <row r="3090" spans="3:8">
      <c r="C3090" s="38"/>
      <c r="E3090" s="2"/>
      <c r="F3090" s="2"/>
      <c r="G3090" s="2"/>
      <c r="H3090" s="2"/>
    </row>
    <row r="3091" spans="3:8">
      <c r="C3091" s="38"/>
      <c r="E3091" s="2"/>
      <c r="F3091" s="2"/>
      <c r="G3091" s="2"/>
      <c r="H3091" s="2"/>
    </row>
    <row r="3092" spans="3:8">
      <c r="C3092" s="38"/>
      <c r="E3092" s="2"/>
      <c r="F3092" s="2"/>
      <c r="G3092" s="2"/>
      <c r="H3092" s="2"/>
    </row>
    <row r="3093" spans="3:8">
      <c r="C3093" s="38"/>
      <c r="E3093" s="2"/>
      <c r="F3093" s="2"/>
      <c r="G3093" s="2"/>
      <c r="H3093" s="2"/>
    </row>
    <row r="3094" spans="3:8">
      <c r="C3094" s="38"/>
      <c r="E3094" s="2"/>
      <c r="F3094" s="2"/>
      <c r="G3094" s="2"/>
      <c r="H3094" s="2"/>
    </row>
    <row r="3095" spans="3:8">
      <c r="C3095" s="38"/>
      <c r="E3095" s="2"/>
      <c r="F3095" s="2"/>
      <c r="G3095" s="2"/>
      <c r="H3095" s="2"/>
    </row>
    <row r="3096" spans="3:8">
      <c r="C3096" s="38"/>
      <c r="E3096" s="2"/>
      <c r="F3096" s="2"/>
      <c r="G3096" s="2"/>
      <c r="H3096" s="2"/>
    </row>
    <row r="3097" spans="3:8">
      <c r="C3097" s="38"/>
      <c r="E3097" s="2"/>
      <c r="F3097" s="2"/>
      <c r="G3097" s="2"/>
      <c r="H3097" s="2"/>
    </row>
    <row r="3098" spans="3:8">
      <c r="C3098" s="38"/>
      <c r="E3098" s="2"/>
      <c r="F3098" s="2"/>
      <c r="G3098" s="2"/>
      <c r="H3098" s="2"/>
    </row>
    <row r="3099" spans="3:8">
      <c r="C3099" s="38"/>
      <c r="E3099" s="2"/>
      <c r="F3099" s="2"/>
      <c r="G3099" s="2"/>
      <c r="H3099" s="2"/>
    </row>
    <row r="3100" spans="3:8">
      <c r="C3100" s="38"/>
      <c r="E3100" s="2"/>
      <c r="F3100" s="2"/>
      <c r="G3100" s="2"/>
      <c r="H3100" s="2"/>
    </row>
    <row r="3101" spans="3:8">
      <c r="C3101" s="38"/>
      <c r="E3101" s="2"/>
      <c r="F3101" s="2"/>
      <c r="G3101" s="2"/>
      <c r="H3101" s="2"/>
    </row>
    <row r="3102" spans="3:8">
      <c r="C3102" s="38"/>
      <c r="E3102" s="2"/>
      <c r="F3102" s="2"/>
      <c r="G3102" s="2"/>
      <c r="H3102" s="2"/>
    </row>
    <row r="3103" spans="3:8">
      <c r="C3103" s="38"/>
      <c r="E3103" s="2"/>
      <c r="F3103" s="2"/>
      <c r="G3103" s="2"/>
      <c r="H3103" s="2"/>
    </row>
    <row r="3104" spans="3:8">
      <c r="C3104" s="38"/>
      <c r="E3104" s="2"/>
      <c r="F3104" s="2"/>
      <c r="G3104" s="2"/>
      <c r="H3104" s="2"/>
    </row>
    <row r="3105" spans="3:8">
      <c r="C3105" s="38"/>
      <c r="E3105" s="2"/>
      <c r="F3105" s="2"/>
      <c r="G3105" s="2"/>
      <c r="H3105" s="2"/>
    </row>
    <row r="3106" spans="3:8">
      <c r="C3106" s="38"/>
      <c r="E3106" s="2"/>
      <c r="F3106" s="2"/>
      <c r="G3106" s="2"/>
      <c r="H3106" s="2"/>
    </row>
    <row r="3107" spans="3:8">
      <c r="C3107" s="38"/>
      <c r="E3107" s="2"/>
      <c r="F3107" s="2"/>
      <c r="G3107" s="2"/>
      <c r="H3107" s="2"/>
    </row>
    <row r="3108" spans="3:8">
      <c r="C3108" s="38"/>
      <c r="E3108" s="2"/>
      <c r="F3108" s="2"/>
      <c r="G3108" s="2"/>
      <c r="H3108" s="2"/>
    </row>
    <row r="3109" spans="3:8">
      <c r="C3109" s="38"/>
      <c r="E3109" s="2"/>
      <c r="F3109" s="2"/>
      <c r="G3109" s="2"/>
      <c r="H3109" s="2"/>
    </row>
    <row r="3110" spans="3:8">
      <c r="C3110" s="38"/>
      <c r="E3110" s="2"/>
      <c r="F3110" s="2"/>
      <c r="G3110" s="2"/>
      <c r="H3110" s="2"/>
    </row>
    <row r="3111" spans="3:8">
      <c r="C3111" s="38"/>
      <c r="E3111" s="2"/>
      <c r="F3111" s="2"/>
      <c r="G3111" s="2"/>
      <c r="H3111" s="2"/>
    </row>
    <row r="3112" spans="3:8">
      <c r="C3112" s="38"/>
      <c r="E3112" s="2"/>
      <c r="F3112" s="2"/>
      <c r="G3112" s="2"/>
      <c r="H3112" s="2"/>
    </row>
    <row r="3113" spans="3:8">
      <c r="C3113" s="38"/>
      <c r="E3113" s="2"/>
      <c r="F3113" s="2"/>
      <c r="G3113" s="2"/>
      <c r="H3113" s="2"/>
    </row>
    <row r="3114" spans="3:8">
      <c r="C3114" s="38"/>
      <c r="E3114" s="2"/>
      <c r="F3114" s="2"/>
      <c r="G3114" s="2"/>
      <c r="H3114" s="2"/>
    </row>
    <row r="3115" spans="3:8">
      <c r="C3115" s="38"/>
      <c r="E3115" s="2"/>
      <c r="F3115" s="2"/>
      <c r="G3115" s="2"/>
      <c r="H3115" s="2"/>
    </row>
    <row r="3116" spans="3:8">
      <c r="C3116" s="38"/>
      <c r="E3116" s="2"/>
      <c r="F3116" s="2"/>
      <c r="G3116" s="2"/>
      <c r="H3116" s="2"/>
    </row>
    <row r="3117" spans="3:8">
      <c r="C3117" s="38"/>
      <c r="E3117" s="2"/>
      <c r="F3117" s="2"/>
      <c r="G3117" s="2"/>
      <c r="H3117" s="2"/>
    </row>
    <row r="3118" spans="3:8">
      <c r="C3118" s="38"/>
      <c r="E3118" s="2"/>
      <c r="F3118" s="2"/>
      <c r="G3118" s="2"/>
      <c r="H3118" s="2"/>
    </row>
    <row r="3119" spans="3:8">
      <c r="C3119" s="38"/>
      <c r="E3119" s="2"/>
      <c r="F3119" s="2"/>
      <c r="G3119" s="2"/>
      <c r="H3119" s="2"/>
    </row>
    <row r="3120" spans="3:8">
      <c r="C3120" s="38"/>
      <c r="E3120" s="2"/>
      <c r="F3120" s="2"/>
      <c r="G3120" s="2"/>
      <c r="H3120" s="2"/>
    </row>
    <row r="3121" spans="3:8">
      <c r="C3121" s="38"/>
      <c r="E3121" s="2"/>
      <c r="F3121" s="2"/>
      <c r="G3121" s="2"/>
      <c r="H3121" s="2"/>
    </row>
    <row r="3122" spans="3:8">
      <c r="C3122" s="38"/>
      <c r="E3122" s="2"/>
      <c r="F3122" s="2"/>
      <c r="G3122" s="2"/>
      <c r="H3122" s="2"/>
    </row>
    <row r="3123" spans="3:8">
      <c r="C3123" s="38"/>
      <c r="E3123" s="2"/>
      <c r="F3123" s="2"/>
      <c r="G3123" s="2"/>
      <c r="H3123" s="2"/>
    </row>
    <row r="3124" spans="3:8">
      <c r="C3124" s="38"/>
      <c r="E3124" s="2"/>
      <c r="F3124" s="2"/>
      <c r="G3124" s="2"/>
      <c r="H3124" s="2"/>
    </row>
    <row r="3125" spans="3:8">
      <c r="C3125" s="38"/>
      <c r="E3125" s="2"/>
      <c r="F3125" s="2"/>
      <c r="G3125" s="2"/>
      <c r="H3125" s="2"/>
    </row>
    <row r="3126" spans="3:8">
      <c r="C3126" s="38"/>
      <c r="E3126" s="2"/>
      <c r="F3126" s="2"/>
      <c r="G3126" s="2"/>
      <c r="H3126" s="2"/>
    </row>
    <row r="3127" spans="3:8">
      <c r="C3127" s="38"/>
      <c r="E3127" s="2"/>
      <c r="F3127" s="2"/>
      <c r="G3127" s="2"/>
      <c r="H3127" s="2"/>
    </row>
    <row r="3128" spans="3:8">
      <c r="C3128" s="38"/>
      <c r="E3128" s="2"/>
      <c r="F3128" s="2"/>
      <c r="G3128" s="2"/>
      <c r="H3128" s="2"/>
    </row>
    <row r="3129" spans="3:8">
      <c r="C3129" s="38"/>
      <c r="E3129" s="2"/>
      <c r="F3129" s="2"/>
      <c r="G3129" s="2"/>
      <c r="H3129" s="2"/>
    </row>
    <row r="3130" spans="3:8">
      <c r="C3130" s="38"/>
      <c r="E3130" s="2"/>
      <c r="F3130" s="2"/>
      <c r="G3130" s="2"/>
      <c r="H3130" s="2"/>
    </row>
    <row r="3131" spans="3:8">
      <c r="C3131" s="38"/>
      <c r="E3131" s="2"/>
      <c r="F3131" s="2"/>
      <c r="G3131" s="2"/>
      <c r="H3131" s="2"/>
    </row>
    <row r="3132" spans="3:8">
      <c r="C3132" s="38"/>
      <c r="E3132" s="2"/>
      <c r="F3132" s="2"/>
      <c r="G3132" s="2"/>
      <c r="H3132" s="2"/>
    </row>
    <row r="3133" spans="3:8">
      <c r="C3133" s="38"/>
      <c r="E3133" s="2"/>
      <c r="F3133" s="2"/>
      <c r="G3133" s="2"/>
      <c r="H3133" s="2"/>
    </row>
    <row r="3134" spans="3:8">
      <c r="C3134" s="38"/>
      <c r="E3134" s="2"/>
      <c r="F3134" s="2"/>
      <c r="G3134" s="2"/>
      <c r="H3134" s="2"/>
    </row>
    <row r="3135" spans="3:8">
      <c r="C3135" s="38"/>
      <c r="E3135" s="2"/>
      <c r="F3135" s="2"/>
      <c r="G3135" s="2"/>
      <c r="H3135" s="2"/>
    </row>
    <row r="3136" spans="3:8">
      <c r="C3136" s="38"/>
      <c r="E3136" s="2"/>
      <c r="F3136" s="2"/>
      <c r="G3136" s="2"/>
      <c r="H3136" s="2"/>
    </row>
    <row r="3137" spans="3:8">
      <c r="C3137" s="38"/>
      <c r="E3137" s="2"/>
      <c r="F3137" s="2"/>
      <c r="G3137" s="2"/>
      <c r="H3137" s="2"/>
    </row>
    <row r="3138" spans="3:8">
      <c r="C3138" s="38"/>
      <c r="E3138" s="2"/>
      <c r="F3138" s="2"/>
      <c r="G3138" s="2"/>
      <c r="H3138" s="2"/>
    </row>
    <row r="3139" spans="3:8">
      <c r="C3139" s="38"/>
      <c r="E3139" s="2"/>
      <c r="F3139" s="2"/>
      <c r="G3139" s="2"/>
      <c r="H3139" s="2"/>
    </row>
    <row r="3140" spans="3:8">
      <c r="C3140" s="38"/>
      <c r="E3140" s="2"/>
      <c r="F3140" s="2"/>
      <c r="G3140" s="2"/>
      <c r="H3140" s="2"/>
    </row>
    <row r="3141" spans="3:8">
      <c r="C3141" s="38"/>
      <c r="E3141" s="2"/>
      <c r="F3141" s="2"/>
      <c r="G3141" s="2"/>
      <c r="H3141" s="2"/>
    </row>
    <row r="3142" spans="3:8">
      <c r="C3142" s="38"/>
      <c r="E3142" s="2"/>
      <c r="F3142" s="2"/>
      <c r="G3142" s="2"/>
      <c r="H3142" s="2"/>
    </row>
    <row r="3143" spans="3:8">
      <c r="C3143" s="38"/>
      <c r="E3143" s="2"/>
      <c r="F3143" s="2"/>
      <c r="G3143" s="2"/>
      <c r="H3143" s="2"/>
    </row>
    <row r="3144" spans="3:8">
      <c r="C3144" s="38"/>
      <c r="E3144" s="2"/>
      <c r="F3144" s="2"/>
      <c r="G3144" s="2"/>
      <c r="H3144" s="2"/>
    </row>
    <row r="3145" spans="3:8">
      <c r="C3145" s="38"/>
      <c r="E3145" s="2"/>
      <c r="F3145" s="2"/>
      <c r="G3145" s="2"/>
      <c r="H3145" s="2"/>
    </row>
    <row r="3146" spans="3:8">
      <c r="C3146" s="38"/>
      <c r="E3146" s="2"/>
      <c r="F3146" s="2"/>
      <c r="G3146" s="2"/>
      <c r="H3146" s="2"/>
    </row>
    <row r="3147" spans="3:8">
      <c r="C3147" s="38"/>
      <c r="E3147" s="2"/>
      <c r="F3147" s="2"/>
      <c r="G3147" s="2"/>
      <c r="H3147" s="2"/>
    </row>
    <row r="3148" spans="3:8">
      <c r="C3148" s="38"/>
      <c r="E3148" s="2"/>
      <c r="F3148" s="2"/>
      <c r="G3148" s="2"/>
      <c r="H3148" s="2"/>
    </row>
    <row r="3149" spans="3:8">
      <c r="C3149" s="38"/>
      <c r="E3149" s="2"/>
      <c r="F3149" s="2"/>
      <c r="G3149" s="2"/>
      <c r="H3149" s="2"/>
    </row>
    <row r="3150" spans="3:8">
      <c r="C3150" s="38"/>
      <c r="E3150" s="2"/>
      <c r="F3150" s="2"/>
      <c r="G3150" s="2"/>
      <c r="H3150" s="2"/>
    </row>
    <row r="3151" spans="3:8">
      <c r="C3151" s="38"/>
      <c r="E3151" s="2"/>
      <c r="F3151" s="2"/>
      <c r="G3151" s="2"/>
      <c r="H3151" s="2"/>
    </row>
    <row r="3152" spans="3:8">
      <c r="C3152" s="38"/>
      <c r="E3152" s="2"/>
      <c r="F3152" s="2"/>
      <c r="G3152" s="2"/>
      <c r="H3152" s="2"/>
    </row>
    <row r="3153" spans="3:8">
      <c r="C3153" s="38"/>
      <c r="E3153" s="2"/>
      <c r="F3153" s="2"/>
      <c r="G3153" s="2"/>
      <c r="H3153" s="2"/>
    </row>
    <row r="3154" spans="3:8">
      <c r="C3154" s="38"/>
      <c r="E3154" s="2"/>
      <c r="F3154" s="2"/>
      <c r="G3154" s="2"/>
      <c r="H3154" s="2"/>
    </row>
    <row r="3155" spans="3:8">
      <c r="C3155" s="38"/>
      <c r="E3155" s="2"/>
      <c r="F3155" s="2"/>
      <c r="G3155" s="2"/>
      <c r="H3155" s="2"/>
    </row>
    <row r="3156" spans="3:8">
      <c r="C3156" s="38"/>
      <c r="E3156" s="2"/>
      <c r="F3156" s="2"/>
      <c r="G3156" s="2"/>
      <c r="H3156" s="2"/>
    </row>
    <row r="3157" spans="3:8">
      <c r="C3157" s="38"/>
      <c r="E3157" s="2"/>
      <c r="F3157" s="2"/>
      <c r="G3157" s="2"/>
      <c r="H3157" s="2"/>
    </row>
    <row r="3158" spans="3:8">
      <c r="C3158" s="38"/>
      <c r="E3158" s="2"/>
      <c r="F3158" s="2"/>
      <c r="G3158" s="2"/>
      <c r="H3158" s="2"/>
    </row>
    <row r="3159" spans="3:8">
      <c r="C3159" s="38"/>
      <c r="E3159" s="2"/>
      <c r="F3159" s="2"/>
      <c r="G3159" s="2"/>
      <c r="H3159" s="2"/>
    </row>
    <row r="3160" spans="3:8">
      <c r="C3160" s="38"/>
      <c r="E3160" s="2"/>
      <c r="F3160" s="2"/>
      <c r="G3160" s="2"/>
      <c r="H3160" s="2"/>
    </row>
    <row r="3161" spans="3:8">
      <c r="C3161" s="38"/>
      <c r="E3161" s="2"/>
      <c r="F3161" s="2"/>
      <c r="G3161" s="2"/>
      <c r="H3161" s="2"/>
    </row>
    <row r="3162" spans="3:8">
      <c r="C3162" s="38"/>
      <c r="E3162" s="2"/>
      <c r="F3162" s="2"/>
      <c r="G3162" s="2"/>
      <c r="H3162" s="2"/>
    </row>
    <row r="3163" spans="3:8">
      <c r="C3163" s="38"/>
      <c r="E3163" s="2"/>
      <c r="F3163" s="2"/>
      <c r="G3163" s="2"/>
      <c r="H3163" s="2"/>
    </row>
    <row r="3164" spans="3:8">
      <c r="C3164" s="38"/>
      <c r="E3164" s="2"/>
      <c r="F3164" s="2"/>
      <c r="G3164" s="2"/>
      <c r="H3164" s="2"/>
    </row>
    <row r="3165" spans="3:8">
      <c r="C3165" s="38"/>
      <c r="E3165" s="2"/>
      <c r="F3165" s="2"/>
      <c r="G3165" s="2"/>
      <c r="H3165" s="2"/>
    </row>
    <row r="3166" spans="3:8">
      <c r="C3166" s="38"/>
      <c r="E3166" s="2"/>
      <c r="F3166" s="2"/>
      <c r="G3166" s="2"/>
      <c r="H3166" s="2"/>
    </row>
    <row r="3167" spans="3:8">
      <c r="C3167" s="38"/>
      <c r="E3167" s="2"/>
      <c r="F3167" s="2"/>
      <c r="G3167" s="2"/>
      <c r="H3167" s="2"/>
    </row>
    <row r="3168" spans="3:8">
      <c r="C3168" s="38"/>
      <c r="E3168" s="2"/>
      <c r="F3168" s="2"/>
      <c r="G3168" s="2"/>
      <c r="H3168" s="2"/>
    </row>
    <row r="3169" spans="3:8">
      <c r="C3169" s="38"/>
      <c r="E3169" s="2"/>
      <c r="F3169" s="2"/>
      <c r="G3169" s="2"/>
      <c r="H3169" s="2"/>
    </row>
    <row r="3170" spans="3:8">
      <c r="C3170" s="38"/>
      <c r="E3170" s="2"/>
      <c r="F3170" s="2"/>
      <c r="G3170" s="2"/>
      <c r="H3170" s="2"/>
    </row>
    <row r="3171" spans="3:8">
      <c r="C3171" s="38"/>
      <c r="E3171" s="2"/>
      <c r="F3171" s="2"/>
      <c r="G3171" s="2"/>
      <c r="H3171" s="2"/>
    </row>
    <row r="3172" spans="3:8">
      <c r="C3172" s="38"/>
      <c r="E3172" s="2"/>
      <c r="F3172" s="2"/>
      <c r="G3172" s="2"/>
      <c r="H3172" s="2"/>
    </row>
    <row r="3173" spans="3:8">
      <c r="C3173" s="38"/>
      <c r="E3173" s="2"/>
      <c r="F3173" s="2"/>
      <c r="G3173" s="2"/>
      <c r="H3173" s="2"/>
    </row>
    <row r="3174" spans="3:8">
      <c r="C3174" s="38"/>
      <c r="E3174" s="2"/>
      <c r="F3174" s="2"/>
      <c r="G3174" s="2"/>
      <c r="H3174" s="2"/>
    </row>
    <row r="3175" spans="3:8">
      <c r="C3175" s="38"/>
      <c r="E3175" s="2"/>
      <c r="F3175" s="2"/>
      <c r="G3175" s="2"/>
      <c r="H3175" s="2"/>
    </row>
    <row r="3176" spans="3:8">
      <c r="C3176" s="38"/>
      <c r="E3176" s="2"/>
      <c r="F3176" s="2"/>
      <c r="G3176" s="2"/>
      <c r="H3176" s="2"/>
    </row>
    <row r="3177" spans="3:8">
      <c r="C3177" s="38"/>
      <c r="E3177" s="2"/>
      <c r="F3177" s="2"/>
      <c r="G3177" s="2"/>
      <c r="H3177" s="2"/>
    </row>
    <row r="3178" spans="3:8">
      <c r="C3178" s="38"/>
      <c r="E3178" s="2"/>
      <c r="F3178" s="2"/>
      <c r="G3178" s="2"/>
      <c r="H3178" s="2"/>
    </row>
    <row r="3179" spans="3:8">
      <c r="C3179" s="38"/>
      <c r="E3179" s="2"/>
      <c r="F3179" s="2"/>
      <c r="G3179" s="2"/>
      <c r="H3179" s="2"/>
    </row>
    <row r="3180" spans="3:8">
      <c r="C3180" s="38"/>
      <c r="E3180" s="2"/>
      <c r="F3180" s="2"/>
      <c r="G3180" s="2"/>
      <c r="H3180" s="2"/>
    </row>
    <row r="3181" spans="3:8">
      <c r="C3181" s="38"/>
      <c r="E3181" s="2"/>
      <c r="F3181" s="2"/>
      <c r="G3181" s="2"/>
      <c r="H3181" s="2"/>
    </row>
    <row r="3182" spans="3:8">
      <c r="C3182" s="38"/>
      <c r="E3182" s="2"/>
      <c r="F3182" s="2"/>
      <c r="G3182" s="2"/>
      <c r="H3182" s="2"/>
    </row>
    <row r="3183" spans="3:8">
      <c r="C3183" s="38"/>
      <c r="E3183" s="2"/>
      <c r="F3183" s="2"/>
      <c r="G3183" s="2"/>
      <c r="H3183" s="2"/>
    </row>
    <row r="3184" spans="3:8">
      <c r="C3184" s="38"/>
      <c r="E3184" s="2"/>
      <c r="F3184" s="2"/>
      <c r="G3184" s="2"/>
      <c r="H3184" s="2"/>
    </row>
    <row r="3185" spans="3:8">
      <c r="C3185" s="38"/>
      <c r="E3185" s="2"/>
      <c r="F3185" s="2"/>
      <c r="G3185" s="2"/>
      <c r="H3185" s="2"/>
    </row>
    <row r="3186" spans="3:8">
      <c r="C3186" s="38"/>
      <c r="E3186" s="2"/>
      <c r="F3186" s="2"/>
      <c r="G3186" s="2"/>
      <c r="H3186" s="2"/>
    </row>
    <row r="3187" spans="3:8">
      <c r="C3187" s="38"/>
      <c r="E3187" s="2"/>
      <c r="F3187" s="2"/>
      <c r="G3187" s="2"/>
      <c r="H3187" s="2"/>
    </row>
    <row r="3188" spans="3:8">
      <c r="C3188" s="38"/>
      <c r="E3188" s="2"/>
      <c r="F3188" s="2"/>
      <c r="G3188" s="2"/>
      <c r="H3188" s="2"/>
    </row>
    <row r="3189" spans="3:8">
      <c r="C3189" s="38"/>
      <c r="E3189" s="2"/>
      <c r="F3189" s="2"/>
      <c r="G3189" s="2"/>
      <c r="H3189" s="2"/>
    </row>
    <row r="3190" spans="3:8">
      <c r="C3190" s="38"/>
      <c r="E3190" s="2"/>
      <c r="F3190" s="2"/>
      <c r="G3190" s="2"/>
      <c r="H3190" s="2"/>
    </row>
    <row r="3191" spans="3:8">
      <c r="C3191" s="38"/>
      <c r="E3191" s="2"/>
      <c r="F3191" s="2"/>
      <c r="G3191" s="2"/>
      <c r="H3191" s="2"/>
    </row>
    <row r="3192" spans="3:8">
      <c r="C3192" s="38"/>
      <c r="E3192" s="2"/>
      <c r="F3192" s="2"/>
      <c r="G3192" s="2"/>
      <c r="H3192" s="2"/>
    </row>
    <row r="3193" spans="3:8">
      <c r="C3193" s="38"/>
      <c r="E3193" s="2"/>
      <c r="F3193" s="2"/>
      <c r="G3193" s="2"/>
      <c r="H3193" s="2"/>
    </row>
    <row r="3194" spans="3:8">
      <c r="C3194" s="38"/>
      <c r="E3194" s="2"/>
      <c r="F3194" s="2"/>
      <c r="G3194" s="2"/>
      <c r="H3194" s="2"/>
    </row>
    <row r="3195" spans="3:8">
      <c r="C3195" s="38"/>
      <c r="E3195" s="2"/>
      <c r="F3195" s="2"/>
      <c r="G3195" s="2"/>
      <c r="H3195" s="2"/>
    </row>
    <row r="3196" spans="3:8">
      <c r="C3196" s="38"/>
      <c r="E3196" s="2"/>
      <c r="F3196" s="2"/>
      <c r="G3196" s="2"/>
      <c r="H3196" s="2"/>
    </row>
    <row r="3197" spans="3:8">
      <c r="C3197" s="38"/>
      <c r="E3197" s="2"/>
      <c r="F3197" s="2"/>
      <c r="G3197" s="2"/>
      <c r="H3197" s="2"/>
    </row>
    <row r="3198" spans="3:8">
      <c r="C3198" s="38"/>
      <c r="E3198" s="2"/>
      <c r="F3198" s="2"/>
      <c r="G3198" s="2"/>
      <c r="H3198" s="2"/>
    </row>
    <row r="3199" spans="3:8">
      <c r="C3199" s="38"/>
      <c r="E3199" s="2"/>
      <c r="F3199" s="2"/>
      <c r="G3199" s="2"/>
      <c r="H3199" s="2"/>
    </row>
    <row r="3200" spans="3:8">
      <c r="C3200" s="38"/>
      <c r="E3200" s="2"/>
      <c r="F3200" s="2"/>
      <c r="G3200" s="2"/>
      <c r="H3200" s="2"/>
    </row>
    <row r="3201" spans="3:8">
      <c r="C3201" s="38"/>
      <c r="E3201" s="2"/>
      <c r="F3201" s="2"/>
      <c r="G3201" s="2"/>
      <c r="H3201" s="2"/>
    </row>
    <row r="3202" spans="3:8">
      <c r="C3202" s="38"/>
      <c r="E3202" s="2"/>
      <c r="F3202" s="2"/>
      <c r="G3202" s="2"/>
      <c r="H3202" s="2"/>
    </row>
    <row r="3203" spans="3:8">
      <c r="C3203" s="38"/>
      <c r="E3203" s="2"/>
      <c r="F3203" s="2"/>
      <c r="G3203" s="2"/>
      <c r="H3203" s="2"/>
    </row>
    <row r="3204" spans="3:8">
      <c r="C3204" s="38"/>
      <c r="E3204" s="2"/>
      <c r="F3204" s="2"/>
      <c r="G3204" s="2"/>
      <c r="H3204" s="2"/>
    </row>
    <row r="3205" spans="3:8">
      <c r="C3205" s="38"/>
      <c r="E3205" s="2"/>
      <c r="F3205" s="2"/>
      <c r="G3205" s="2"/>
      <c r="H3205" s="2"/>
    </row>
    <row r="3206" spans="3:8">
      <c r="C3206" s="38"/>
      <c r="E3206" s="2"/>
      <c r="F3206" s="2"/>
      <c r="G3206" s="2"/>
      <c r="H3206" s="2"/>
    </row>
    <row r="3207" spans="3:8">
      <c r="C3207" s="38"/>
      <c r="E3207" s="2"/>
      <c r="F3207" s="2"/>
      <c r="G3207" s="2"/>
      <c r="H3207" s="2"/>
    </row>
    <row r="3208" spans="3:8">
      <c r="C3208" s="38"/>
      <c r="E3208" s="2"/>
      <c r="F3208" s="2"/>
      <c r="G3208" s="2"/>
      <c r="H3208" s="2"/>
    </row>
    <row r="3209" spans="3:8">
      <c r="C3209" s="38"/>
      <c r="E3209" s="2"/>
      <c r="F3209" s="2"/>
      <c r="G3209" s="2"/>
      <c r="H3209" s="2"/>
    </row>
    <row r="3210" spans="3:8">
      <c r="C3210" s="38"/>
      <c r="E3210" s="2"/>
      <c r="F3210" s="2"/>
      <c r="G3210" s="2"/>
      <c r="H3210" s="2"/>
    </row>
    <row r="3211" spans="3:8">
      <c r="C3211" s="38"/>
      <c r="E3211" s="2"/>
      <c r="F3211" s="2"/>
      <c r="G3211" s="2"/>
      <c r="H3211" s="2"/>
    </row>
    <row r="3212" spans="3:8">
      <c r="C3212" s="38"/>
      <c r="E3212" s="2"/>
      <c r="F3212" s="2"/>
      <c r="G3212" s="2"/>
      <c r="H3212" s="2"/>
    </row>
    <row r="3213" spans="3:8">
      <c r="C3213" s="38"/>
      <c r="E3213" s="2"/>
      <c r="F3213" s="2"/>
      <c r="G3213" s="2"/>
      <c r="H3213" s="2"/>
    </row>
    <row r="3214" spans="3:8">
      <c r="C3214" s="38"/>
      <c r="E3214" s="2"/>
      <c r="F3214" s="2"/>
      <c r="G3214" s="2"/>
      <c r="H3214" s="2"/>
    </row>
    <row r="3215" spans="3:8">
      <c r="C3215" s="38"/>
      <c r="E3215" s="2"/>
      <c r="F3215" s="2"/>
      <c r="G3215" s="2"/>
      <c r="H3215" s="2"/>
    </row>
    <row r="3216" spans="3:8">
      <c r="C3216" s="38"/>
      <c r="E3216" s="2"/>
      <c r="F3216" s="2"/>
      <c r="G3216" s="2"/>
      <c r="H3216" s="2"/>
    </row>
    <row r="3217" spans="3:8">
      <c r="C3217" s="38"/>
      <c r="E3217" s="2"/>
      <c r="F3217" s="2"/>
      <c r="G3217" s="2"/>
      <c r="H3217" s="2"/>
    </row>
    <row r="3218" spans="3:8">
      <c r="C3218" s="38"/>
      <c r="E3218" s="2"/>
      <c r="F3218" s="2"/>
      <c r="G3218" s="2"/>
      <c r="H3218" s="2"/>
    </row>
    <row r="3219" spans="3:8">
      <c r="C3219" s="38"/>
      <c r="E3219" s="2"/>
      <c r="F3219" s="2"/>
      <c r="G3219" s="2"/>
      <c r="H3219" s="2"/>
    </row>
    <row r="3220" spans="3:8">
      <c r="C3220" s="38"/>
      <c r="E3220" s="2"/>
      <c r="F3220" s="2"/>
      <c r="G3220" s="2"/>
      <c r="H3220" s="2"/>
    </row>
    <row r="3221" spans="3:8">
      <c r="C3221" s="38"/>
      <c r="E3221" s="2"/>
      <c r="F3221" s="2"/>
      <c r="G3221" s="2"/>
      <c r="H3221" s="2"/>
    </row>
    <row r="3222" spans="3:8">
      <c r="C3222" s="38"/>
      <c r="E3222" s="2"/>
      <c r="F3222" s="2"/>
      <c r="G3222" s="2"/>
      <c r="H3222" s="2"/>
    </row>
    <row r="3223" spans="3:8">
      <c r="C3223" s="38"/>
      <c r="E3223" s="2"/>
      <c r="F3223" s="2"/>
      <c r="G3223" s="2"/>
      <c r="H3223" s="2"/>
    </row>
    <row r="3224" spans="3:8">
      <c r="C3224" s="38"/>
      <c r="E3224" s="2"/>
      <c r="F3224" s="2"/>
      <c r="G3224" s="2"/>
      <c r="H3224" s="2"/>
    </row>
    <row r="3225" spans="3:8">
      <c r="C3225" s="38"/>
      <c r="E3225" s="2"/>
      <c r="F3225" s="2"/>
      <c r="G3225" s="2"/>
      <c r="H3225" s="2"/>
    </row>
    <row r="3226" spans="3:8">
      <c r="C3226" s="38"/>
      <c r="E3226" s="2"/>
      <c r="F3226" s="2"/>
      <c r="G3226" s="2"/>
      <c r="H3226" s="2"/>
    </row>
    <row r="3227" spans="3:8">
      <c r="C3227" s="38"/>
      <c r="E3227" s="2"/>
      <c r="F3227" s="2"/>
      <c r="G3227" s="2"/>
      <c r="H3227" s="2"/>
    </row>
    <row r="3228" spans="3:8">
      <c r="C3228" s="38"/>
      <c r="E3228" s="2"/>
      <c r="F3228" s="2"/>
      <c r="G3228" s="2"/>
      <c r="H3228" s="2"/>
    </row>
    <row r="3229" spans="3:8">
      <c r="C3229" s="38"/>
      <c r="E3229" s="2"/>
      <c r="F3229" s="2"/>
      <c r="G3229" s="2"/>
      <c r="H3229" s="2"/>
    </row>
    <row r="3230" spans="3:8">
      <c r="C3230" s="38"/>
      <c r="E3230" s="2"/>
      <c r="F3230" s="2"/>
      <c r="G3230" s="2"/>
      <c r="H3230" s="2"/>
    </row>
    <row r="3231" spans="3:8">
      <c r="C3231" s="38"/>
      <c r="E3231" s="2"/>
      <c r="F3231" s="2"/>
      <c r="G3231" s="2"/>
      <c r="H3231" s="2"/>
    </row>
    <row r="3232" spans="3:8">
      <c r="C3232" s="38"/>
      <c r="E3232" s="2"/>
      <c r="F3232" s="2"/>
      <c r="G3232" s="2"/>
      <c r="H3232" s="2"/>
    </row>
    <row r="3233" spans="3:8">
      <c r="C3233" s="38"/>
      <c r="E3233" s="2"/>
      <c r="F3233" s="2"/>
      <c r="G3233" s="2"/>
      <c r="H3233" s="2"/>
    </row>
    <row r="3234" spans="3:8">
      <c r="C3234" s="38"/>
      <c r="E3234" s="2"/>
      <c r="F3234" s="2"/>
      <c r="G3234" s="2"/>
      <c r="H3234" s="2"/>
    </row>
    <row r="3235" spans="3:8">
      <c r="C3235" s="38"/>
      <c r="E3235" s="2"/>
      <c r="F3235" s="2"/>
      <c r="G3235" s="2"/>
      <c r="H3235" s="2"/>
    </row>
    <row r="3236" spans="3:8">
      <c r="C3236" s="38"/>
      <c r="E3236" s="2"/>
      <c r="F3236" s="2"/>
      <c r="G3236" s="2"/>
      <c r="H3236" s="2"/>
    </row>
    <row r="3237" spans="3:8">
      <c r="C3237" s="38"/>
      <c r="E3237" s="2"/>
      <c r="F3237" s="2"/>
      <c r="G3237" s="2"/>
      <c r="H3237" s="2"/>
    </row>
    <row r="3238" spans="3:8">
      <c r="C3238" s="38"/>
      <c r="E3238" s="2"/>
      <c r="F3238" s="2"/>
      <c r="G3238" s="2"/>
      <c r="H3238" s="2"/>
    </row>
    <row r="3239" spans="3:8">
      <c r="C3239" s="38"/>
      <c r="E3239" s="2"/>
      <c r="F3239" s="2"/>
      <c r="G3239" s="2"/>
      <c r="H3239" s="2"/>
    </row>
    <row r="3240" spans="3:8">
      <c r="C3240" s="38"/>
      <c r="E3240" s="2"/>
      <c r="F3240" s="2"/>
      <c r="G3240" s="2"/>
      <c r="H3240" s="2"/>
    </row>
    <row r="3241" spans="3:8">
      <c r="C3241" s="38"/>
      <c r="E3241" s="2"/>
      <c r="F3241" s="2"/>
      <c r="G3241" s="2"/>
      <c r="H3241" s="2"/>
    </row>
    <row r="3242" spans="3:8">
      <c r="C3242" s="38"/>
      <c r="E3242" s="2"/>
      <c r="F3242" s="2"/>
      <c r="G3242" s="2"/>
      <c r="H3242" s="2"/>
    </row>
    <row r="3243" spans="3:8">
      <c r="C3243" s="38"/>
      <c r="E3243" s="2"/>
      <c r="F3243" s="2"/>
      <c r="G3243" s="2"/>
      <c r="H3243" s="2"/>
    </row>
    <row r="3244" spans="3:8">
      <c r="C3244" s="38"/>
      <c r="E3244" s="2"/>
      <c r="F3244" s="2"/>
      <c r="G3244" s="2"/>
      <c r="H3244" s="2"/>
    </row>
    <row r="3245" spans="3:8">
      <c r="C3245" s="38"/>
      <c r="E3245" s="2"/>
      <c r="F3245" s="2"/>
      <c r="G3245" s="2"/>
      <c r="H3245" s="2"/>
    </row>
    <row r="3246" spans="3:8">
      <c r="C3246" s="38"/>
      <c r="E3246" s="2"/>
      <c r="F3246" s="2"/>
      <c r="G3246" s="2"/>
      <c r="H3246" s="2"/>
    </row>
    <row r="3247" spans="3:8">
      <c r="C3247" s="38"/>
      <c r="E3247" s="2"/>
      <c r="F3247" s="2"/>
      <c r="G3247" s="2"/>
      <c r="H3247" s="2"/>
    </row>
    <row r="3248" spans="3:8">
      <c r="C3248" s="38"/>
      <c r="E3248" s="2"/>
      <c r="F3248" s="2"/>
      <c r="G3248" s="2"/>
      <c r="H3248" s="2"/>
    </row>
    <row r="3249" spans="3:8">
      <c r="C3249" s="38"/>
      <c r="E3249" s="2"/>
      <c r="F3249" s="2"/>
      <c r="G3249" s="2"/>
      <c r="H3249" s="2"/>
    </row>
    <row r="3250" spans="3:8">
      <c r="C3250" s="38"/>
      <c r="E3250" s="2"/>
      <c r="F3250" s="2"/>
      <c r="G3250" s="2"/>
      <c r="H3250" s="2"/>
    </row>
    <row r="3251" spans="3:8">
      <c r="C3251" s="38"/>
      <c r="E3251" s="2"/>
      <c r="F3251" s="2"/>
      <c r="G3251" s="2"/>
      <c r="H3251" s="2"/>
    </row>
    <row r="3252" spans="3:8">
      <c r="C3252" s="38"/>
      <c r="E3252" s="2"/>
      <c r="F3252" s="2"/>
      <c r="G3252" s="2"/>
      <c r="H3252" s="2"/>
    </row>
    <row r="3253" spans="3:8">
      <c r="C3253" s="38"/>
      <c r="E3253" s="2"/>
      <c r="F3253" s="2"/>
      <c r="G3253" s="2"/>
      <c r="H3253" s="2"/>
    </row>
    <row r="3254" spans="3:8">
      <c r="C3254" s="38"/>
      <c r="E3254" s="2"/>
      <c r="F3254" s="2"/>
      <c r="G3254" s="2"/>
      <c r="H3254" s="2"/>
    </row>
    <row r="3255" spans="3:8">
      <c r="C3255" s="38"/>
      <c r="E3255" s="2"/>
      <c r="F3255" s="2"/>
      <c r="G3255" s="2"/>
      <c r="H3255" s="2"/>
    </row>
    <row r="3256" spans="3:8">
      <c r="C3256" s="38"/>
      <c r="E3256" s="2"/>
      <c r="F3256" s="2"/>
      <c r="G3256" s="2"/>
      <c r="H3256" s="2"/>
    </row>
    <row r="3257" spans="3:8">
      <c r="C3257" s="38"/>
      <c r="E3257" s="2"/>
      <c r="F3257" s="2"/>
      <c r="G3257" s="2"/>
      <c r="H3257" s="2"/>
    </row>
    <row r="3258" spans="3:8">
      <c r="C3258" s="38"/>
      <c r="E3258" s="2"/>
      <c r="F3258" s="2"/>
      <c r="G3258" s="2"/>
      <c r="H3258" s="2"/>
    </row>
    <row r="3259" spans="3:8">
      <c r="C3259" s="38"/>
      <c r="E3259" s="2"/>
      <c r="F3259" s="2"/>
      <c r="G3259" s="2"/>
      <c r="H3259" s="2"/>
    </row>
    <row r="3260" spans="3:8">
      <c r="C3260" s="38"/>
      <c r="E3260" s="2"/>
      <c r="F3260" s="2"/>
      <c r="G3260" s="2"/>
      <c r="H3260" s="2"/>
    </row>
    <row r="3261" spans="3:8">
      <c r="C3261" s="38"/>
      <c r="E3261" s="2"/>
      <c r="F3261" s="2"/>
      <c r="G3261" s="2"/>
      <c r="H3261" s="2"/>
    </row>
    <row r="3262" spans="3:8">
      <c r="C3262" s="38"/>
      <c r="E3262" s="2"/>
      <c r="F3262" s="2"/>
      <c r="G3262" s="2"/>
      <c r="H3262" s="2"/>
    </row>
    <row r="3263" spans="3:8">
      <c r="C3263" s="38"/>
      <c r="E3263" s="2"/>
      <c r="F3263" s="2"/>
      <c r="G3263" s="2"/>
      <c r="H3263" s="2"/>
    </row>
    <row r="3264" spans="3:8">
      <c r="C3264" s="38"/>
      <c r="E3264" s="2"/>
      <c r="F3264" s="2"/>
      <c r="G3264" s="2"/>
      <c r="H3264" s="2"/>
    </row>
    <row r="3265" spans="3:8">
      <c r="C3265" s="38"/>
      <c r="E3265" s="2"/>
      <c r="F3265" s="2"/>
      <c r="G3265" s="2"/>
      <c r="H3265" s="2"/>
    </row>
    <row r="3266" spans="3:8">
      <c r="C3266" s="38"/>
      <c r="E3266" s="2"/>
      <c r="F3266" s="2"/>
      <c r="G3266" s="2"/>
      <c r="H3266" s="2"/>
    </row>
    <row r="3267" spans="3:8">
      <c r="C3267" s="38"/>
      <c r="E3267" s="2"/>
      <c r="F3267" s="2"/>
      <c r="G3267" s="2"/>
      <c r="H3267" s="2"/>
    </row>
    <row r="3268" spans="3:8">
      <c r="C3268" s="38"/>
      <c r="E3268" s="2"/>
      <c r="F3268" s="2"/>
      <c r="G3268" s="2"/>
      <c r="H3268" s="2"/>
    </row>
    <row r="3269" spans="3:8">
      <c r="C3269" s="38"/>
      <c r="E3269" s="2"/>
      <c r="F3269" s="2"/>
      <c r="G3269" s="2"/>
      <c r="H3269" s="2"/>
    </row>
    <row r="3270" spans="3:8">
      <c r="C3270" s="38"/>
      <c r="E3270" s="2"/>
      <c r="F3270" s="2"/>
      <c r="G3270" s="2"/>
      <c r="H3270" s="2"/>
    </row>
    <row r="3271" spans="3:8">
      <c r="C3271" s="38"/>
      <c r="E3271" s="2"/>
      <c r="F3271" s="2"/>
      <c r="G3271" s="2"/>
      <c r="H3271" s="2"/>
    </row>
    <row r="3272" spans="3:8">
      <c r="C3272" s="38"/>
      <c r="E3272" s="2"/>
      <c r="F3272" s="2"/>
      <c r="G3272" s="2"/>
      <c r="H3272" s="2"/>
    </row>
    <row r="3273" spans="3:8">
      <c r="C3273" s="38"/>
      <c r="E3273" s="2"/>
      <c r="F3273" s="2"/>
      <c r="G3273" s="2"/>
      <c r="H3273" s="2"/>
    </row>
    <row r="3274" spans="3:8">
      <c r="C3274" s="38"/>
      <c r="E3274" s="2"/>
      <c r="F3274" s="2"/>
      <c r="G3274" s="2"/>
      <c r="H3274" s="2"/>
    </row>
    <row r="3275" spans="3:8">
      <c r="C3275" s="38"/>
      <c r="E3275" s="2"/>
      <c r="F3275" s="2"/>
      <c r="G3275" s="2"/>
      <c r="H3275" s="2"/>
    </row>
    <row r="3276" spans="3:8">
      <c r="C3276" s="38"/>
      <c r="E3276" s="2"/>
      <c r="F3276" s="2"/>
      <c r="G3276" s="2"/>
      <c r="H3276" s="2"/>
    </row>
    <row r="3277" spans="3:8">
      <c r="C3277" s="38"/>
      <c r="E3277" s="2"/>
      <c r="F3277" s="2"/>
      <c r="G3277" s="2"/>
      <c r="H3277" s="2"/>
    </row>
    <row r="3278" spans="3:8">
      <c r="C3278" s="38"/>
      <c r="E3278" s="2"/>
      <c r="F3278" s="2"/>
      <c r="G3278" s="2"/>
      <c r="H3278" s="2"/>
    </row>
    <row r="3279" spans="3:8">
      <c r="C3279" s="38"/>
      <c r="E3279" s="2"/>
      <c r="F3279" s="2"/>
      <c r="G3279" s="2"/>
      <c r="H3279" s="2"/>
    </row>
    <row r="3280" spans="3:8">
      <c r="C3280" s="38"/>
      <c r="E3280" s="2"/>
      <c r="F3280" s="2"/>
      <c r="G3280" s="2"/>
      <c r="H3280" s="2"/>
    </row>
    <row r="3281" spans="3:8">
      <c r="C3281" s="38"/>
      <c r="E3281" s="2"/>
      <c r="F3281" s="2"/>
      <c r="G3281" s="2"/>
      <c r="H3281" s="2"/>
    </row>
    <row r="3282" spans="3:8">
      <c r="C3282" s="38"/>
      <c r="E3282" s="2"/>
      <c r="F3282" s="2"/>
      <c r="G3282" s="2"/>
      <c r="H3282" s="2"/>
    </row>
    <row r="3283" spans="3:8">
      <c r="C3283" s="38"/>
      <c r="E3283" s="2"/>
      <c r="F3283" s="2"/>
      <c r="G3283" s="2"/>
      <c r="H3283" s="2"/>
    </row>
    <row r="3284" spans="3:8">
      <c r="C3284" s="38"/>
      <c r="E3284" s="2"/>
      <c r="F3284" s="2"/>
      <c r="G3284" s="2"/>
      <c r="H3284" s="2"/>
    </row>
    <row r="3285" spans="3:8">
      <c r="C3285" s="38"/>
      <c r="E3285" s="2"/>
      <c r="F3285" s="2"/>
      <c r="G3285" s="2"/>
      <c r="H3285" s="2"/>
    </row>
    <row r="3286" spans="3:8">
      <c r="C3286" s="38"/>
      <c r="E3286" s="2"/>
      <c r="F3286" s="2"/>
      <c r="G3286" s="2"/>
      <c r="H3286" s="2"/>
    </row>
    <row r="3287" spans="3:8">
      <c r="C3287" s="38"/>
      <c r="E3287" s="2"/>
      <c r="F3287" s="2"/>
      <c r="G3287" s="2"/>
      <c r="H3287" s="2"/>
    </row>
    <row r="3288" spans="3:8">
      <c r="C3288" s="38"/>
      <c r="E3288" s="2"/>
      <c r="F3288" s="2"/>
      <c r="G3288" s="2"/>
      <c r="H3288" s="2"/>
    </row>
    <row r="3289" spans="3:8">
      <c r="C3289" s="38"/>
      <c r="E3289" s="2"/>
      <c r="F3289" s="2"/>
      <c r="G3289" s="2"/>
      <c r="H3289" s="2"/>
    </row>
    <row r="3290" spans="3:8">
      <c r="C3290" s="38"/>
      <c r="E3290" s="2"/>
      <c r="F3290" s="2"/>
      <c r="G3290" s="2"/>
      <c r="H3290" s="2"/>
    </row>
    <row r="3291" spans="3:8">
      <c r="C3291" s="38"/>
      <c r="E3291" s="2"/>
      <c r="F3291" s="2"/>
      <c r="G3291" s="2"/>
      <c r="H3291" s="2"/>
    </row>
    <row r="3292" spans="3:8">
      <c r="C3292" s="38"/>
      <c r="E3292" s="2"/>
      <c r="F3292" s="2"/>
      <c r="G3292" s="2"/>
      <c r="H3292" s="2"/>
    </row>
    <row r="3293" spans="3:8">
      <c r="C3293" s="38"/>
      <c r="E3293" s="2"/>
      <c r="F3293" s="2"/>
      <c r="G3293" s="2"/>
      <c r="H3293" s="2"/>
    </row>
    <row r="3294" spans="3:8">
      <c r="C3294" s="38"/>
      <c r="E3294" s="2"/>
      <c r="F3294" s="2"/>
      <c r="G3294" s="2"/>
      <c r="H3294" s="2"/>
    </row>
    <row r="3295" spans="3:8">
      <c r="C3295" s="38"/>
      <c r="E3295" s="2"/>
      <c r="F3295" s="2"/>
      <c r="G3295" s="2"/>
      <c r="H3295" s="2"/>
    </row>
    <row r="3296" spans="3:8">
      <c r="C3296" s="38"/>
      <c r="E3296" s="2"/>
      <c r="F3296" s="2"/>
      <c r="G3296" s="2"/>
      <c r="H3296" s="2"/>
    </row>
    <row r="3297" spans="3:8">
      <c r="C3297" s="38"/>
      <c r="E3297" s="2"/>
      <c r="F3297" s="2"/>
      <c r="G3297" s="2"/>
      <c r="H3297" s="2"/>
    </row>
    <row r="3298" spans="3:8">
      <c r="C3298" s="38"/>
      <c r="E3298" s="2"/>
      <c r="F3298" s="2"/>
      <c r="G3298" s="2"/>
      <c r="H3298" s="2"/>
    </row>
    <row r="3299" spans="3:8">
      <c r="C3299" s="38"/>
      <c r="E3299" s="2"/>
      <c r="F3299" s="2"/>
      <c r="G3299" s="2"/>
      <c r="H3299" s="2"/>
    </row>
    <row r="3300" spans="3:8">
      <c r="C3300" s="38"/>
      <c r="E3300" s="2"/>
      <c r="F3300" s="2"/>
      <c r="G3300" s="2"/>
      <c r="H3300" s="2"/>
    </row>
    <row r="3301" spans="3:8">
      <c r="C3301" s="38"/>
      <c r="E3301" s="2"/>
      <c r="F3301" s="2"/>
      <c r="G3301" s="2"/>
      <c r="H3301" s="2"/>
    </row>
    <row r="3302" spans="3:8">
      <c r="C3302" s="38"/>
      <c r="E3302" s="2"/>
      <c r="F3302" s="2"/>
      <c r="G3302" s="2"/>
      <c r="H3302" s="2"/>
    </row>
    <row r="3303" spans="3:8">
      <c r="C3303" s="38"/>
      <c r="E3303" s="2"/>
      <c r="F3303" s="2"/>
      <c r="G3303" s="2"/>
      <c r="H3303" s="2"/>
    </row>
    <row r="3304" spans="3:8">
      <c r="C3304" s="38"/>
      <c r="E3304" s="2"/>
      <c r="F3304" s="2"/>
      <c r="G3304" s="2"/>
      <c r="H3304" s="2"/>
    </row>
    <row r="3305" spans="3:8">
      <c r="C3305" s="38"/>
      <c r="E3305" s="2"/>
      <c r="F3305" s="2"/>
      <c r="G3305" s="2"/>
      <c r="H3305" s="2"/>
    </row>
    <row r="3306" spans="3:8">
      <c r="C3306" s="38"/>
      <c r="E3306" s="2"/>
      <c r="F3306" s="2"/>
      <c r="G3306" s="2"/>
      <c r="H3306" s="2"/>
    </row>
    <row r="3307" spans="3:8">
      <c r="C3307" s="38"/>
      <c r="E3307" s="2"/>
      <c r="F3307" s="2"/>
      <c r="G3307" s="2"/>
      <c r="H3307" s="2"/>
    </row>
    <row r="3308" spans="3:8">
      <c r="C3308" s="38"/>
      <c r="E3308" s="2"/>
      <c r="F3308" s="2"/>
      <c r="G3308" s="2"/>
      <c r="H3308" s="2"/>
    </row>
    <row r="3309" spans="3:8">
      <c r="C3309" s="38"/>
      <c r="E3309" s="2"/>
      <c r="F3309" s="2"/>
      <c r="G3309" s="2"/>
      <c r="H3309" s="2"/>
    </row>
    <row r="3310" spans="3:8">
      <c r="C3310" s="38"/>
      <c r="E3310" s="2"/>
      <c r="F3310" s="2"/>
      <c r="G3310" s="2"/>
      <c r="H3310" s="2"/>
    </row>
    <row r="3311" spans="3:8">
      <c r="C3311" s="38"/>
      <c r="E3311" s="2"/>
      <c r="F3311" s="2"/>
      <c r="G3311" s="2"/>
      <c r="H3311" s="2"/>
    </row>
    <row r="3312" spans="3:8">
      <c r="C3312" s="38"/>
      <c r="E3312" s="2"/>
      <c r="F3312" s="2"/>
      <c r="G3312" s="2"/>
      <c r="H3312" s="2"/>
    </row>
    <row r="3313" spans="3:8">
      <c r="C3313" s="38"/>
      <c r="E3313" s="2"/>
      <c r="F3313" s="2"/>
      <c r="G3313" s="2"/>
      <c r="H3313" s="2"/>
    </row>
    <row r="3314" spans="3:8">
      <c r="C3314" s="38"/>
      <c r="E3314" s="2"/>
      <c r="F3314" s="2"/>
      <c r="G3314" s="2"/>
      <c r="H3314" s="2"/>
    </row>
    <row r="3315" spans="3:8">
      <c r="C3315" s="38"/>
      <c r="E3315" s="2"/>
      <c r="F3315" s="2"/>
      <c r="G3315" s="2"/>
      <c r="H3315" s="2"/>
    </row>
    <row r="3316" spans="3:8">
      <c r="C3316" s="38"/>
      <c r="E3316" s="2"/>
      <c r="F3316" s="2"/>
      <c r="G3316" s="2"/>
      <c r="H3316" s="2"/>
    </row>
    <row r="3317" spans="3:8">
      <c r="C3317" s="38"/>
      <c r="E3317" s="2"/>
      <c r="F3317" s="2"/>
      <c r="G3317" s="2"/>
      <c r="H3317" s="2"/>
    </row>
    <row r="3318" spans="3:8">
      <c r="C3318" s="38"/>
      <c r="E3318" s="2"/>
      <c r="F3318" s="2"/>
      <c r="G3318" s="2"/>
      <c r="H3318" s="2"/>
    </row>
    <row r="3319" spans="3:8">
      <c r="C3319" s="38"/>
      <c r="E3319" s="2"/>
      <c r="F3319" s="2"/>
      <c r="G3319" s="2"/>
      <c r="H3319" s="2"/>
    </row>
    <row r="3320" spans="3:8">
      <c r="C3320" s="38"/>
      <c r="E3320" s="2"/>
      <c r="F3320" s="2"/>
      <c r="G3320" s="2"/>
      <c r="H3320" s="2"/>
    </row>
    <row r="3321" spans="3:8">
      <c r="C3321" s="38"/>
      <c r="E3321" s="2"/>
      <c r="F3321" s="2"/>
      <c r="G3321" s="2"/>
      <c r="H3321" s="2"/>
    </row>
    <row r="3322" spans="3:8">
      <c r="C3322" s="38"/>
      <c r="E3322" s="2"/>
      <c r="F3322" s="2"/>
      <c r="G3322" s="2"/>
      <c r="H3322" s="2"/>
    </row>
    <row r="3323" spans="3:8">
      <c r="C3323" s="38"/>
      <c r="E3323" s="2"/>
      <c r="F3323" s="2"/>
      <c r="G3323" s="2"/>
      <c r="H3323" s="2"/>
    </row>
    <row r="3324" spans="3:8">
      <c r="C3324" s="38"/>
      <c r="E3324" s="2"/>
      <c r="F3324" s="2"/>
      <c r="G3324" s="2"/>
      <c r="H3324" s="2"/>
    </row>
    <row r="3325" spans="3:8">
      <c r="C3325" s="38"/>
      <c r="E3325" s="2"/>
      <c r="F3325" s="2"/>
      <c r="G3325" s="2"/>
      <c r="H3325" s="2"/>
    </row>
    <row r="3326" spans="3:8">
      <c r="C3326" s="38"/>
      <c r="E3326" s="2"/>
      <c r="F3326" s="2"/>
      <c r="G3326" s="2"/>
      <c r="H3326" s="2"/>
    </row>
    <row r="3327" spans="3:8">
      <c r="C3327" s="38"/>
      <c r="E3327" s="2"/>
      <c r="F3327" s="2"/>
      <c r="G3327" s="2"/>
      <c r="H3327" s="2"/>
    </row>
    <row r="3328" spans="3:8">
      <c r="C3328" s="38"/>
      <c r="E3328" s="2"/>
      <c r="F3328" s="2"/>
      <c r="G3328" s="2"/>
      <c r="H3328" s="2"/>
    </row>
    <row r="3329" spans="3:8">
      <c r="C3329" s="38"/>
      <c r="E3329" s="2"/>
      <c r="F3329" s="2"/>
      <c r="G3329" s="2"/>
      <c r="H3329" s="2"/>
    </row>
    <row r="3330" spans="3:8">
      <c r="C3330" s="38"/>
      <c r="E3330" s="2"/>
      <c r="F3330" s="2"/>
      <c r="G3330" s="2"/>
      <c r="H3330" s="2"/>
    </row>
    <row r="3331" spans="3:8">
      <c r="C3331" s="38"/>
      <c r="E3331" s="2"/>
      <c r="F3331" s="2"/>
      <c r="G3331" s="2"/>
      <c r="H3331" s="2"/>
    </row>
    <row r="3332" spans="3:8">
      <c r="C3332" s="38"/>
      <c r="E3332" s="2"/>
      <c r="F3332" s="2"/>
      <c r="G3332" s="2"/>
      <c r="H3332" s="2"/>
    </row>
    <row r="3333" spans="3:8">
      <c r="C3333" s="38"/>
      <c r="E3333" s="2"/>
      <c r="F3333" s="2"/>
      <c r="G3333" s="2"/>
      <c r="H3333" s="2"/>
    </row>
    <row r="3334" spans="3:8">
      <c r="C3334" s="38"/>
      <c r="E3334" s="2"/>
      <c r="F3334" s="2"/>
      <c r="G3334" s="2"/>
      <c r="H3334" s="2"/>
    </row>
    <row r="3335" spans="3:8">
      <c r="C3335" s="38"/>
      <c r="E3335" s="2"/>
      <c r="F3335" s="2"/>
      <c r="G3335" s="2"/>
      <c r="H3335" s="2"/>
    </row>
    <row r="3336" spans="3:8">
      <c r="C3336" s="38"/>
      <c r="E3336" s="2"/>
      <c r="F3336" s="2"/>
      <c r="G3336" s="2"/>
      <c r="H3336" s="2"/>
    </row>
    <row r="3337" spans="3:8">
      <c r="C3337" s="38"/>
      <c r="E3337" s="2"/>
      <c r="F3337" s="2"/>
      <c r="G3337" s="2"/>
      <c r="H3337" s="2"/>
    </row>
    <row r="3338" spans="3:8">
      <c r="C3338" s="38"/>
      <c r="E3338" s="2"/>
      <c r="F3338" s="2"/>
      <c r="G3338" s="2"/>
      <c r="H3338" s="2"/>
    </row>
    <row r="3339" spans="3:8">
      <c r="C3339" s="38"/>
      <c r="E3339" s="2"/>
      <c r="F3339" s="2"/>
      <c r="G3339" s="2"/>
      <c r="H3339" s="2"/>
    </row>
    <row r="3340" spans="3:8">
      <c r="C3340" s="38"/>
      <c r="E3340" s="2"/>
      <c r="F3340" s="2"/>
      <c r="G3340" s="2"/>
      <c r="H3340" s="2"/>
    </row>
    <row r="3341" spans="3:8">
      <c r="C3341" s="38"/>
      <c r="E3341" s="2"/>
      <c r="F3341" s="2"/>
      <c r="G3341" s="2"/>
      <c r="H3341" s="2"/>
    </row>
    <row r="3342" spans="3:8">
      <c r="C3342" s="38"/>
      <c r="E3342" s="2"/>
      <c r="F3342" s="2"/>
      <c r="G3342" s="2"/>
      <c r="H3342" s="2"/>
    </row>
    <row r="3343" spans="3:8">
      <c r="C3343" s="38"/>
      <c r="E3343" s="2"/>
      <c r="F3343" s="2"/>
      <c r="G3343" s="2"/>
      <c r="H3343" s="2"/>
    </row>
    <row r="3344" spans="3:8">
      <c r="C3344" s="38"/>
      <c r="E3344" s="2"/>
      <c r="F3344" s="2"/>
      <c r="G3344" s="2"/>
      <c r="H3344" s="2"/>
    </row>
    <row r="3345" spans="3:8">
      <c r="C3345" s="38"/>
      <c r="E3345" s="2"/>
      <c r="F3345" s="2"/>
      <c r="G3345" s="2"/>
      <c r="H3345" s="2"/>
    </row>
    <row r="3346" spans="3:8">
      <c r="C3346" s="38"/>
      <c r="E3346" s="2"/>
      <c r="F3346" s="2"/>
      <c r="G3346" s="2"/>
      <c r="H3346" s="2"/>
    </row>
    <row r="3347" spans="3:8">
      <c r="C3347" s="38"/>
      <c r="E3347" s="2"/>
      <c r="F3347" s="2"/>
      <c r="G3347" s="2"/>
      <c r="H3347" s="2"/>
    </row>
    <row r="3348" spans="3:8">
      <c r="C3348" s="38"/>
      <c r="E3348" s="2"/>
      <c r="F3348" s="2"/>
      <c r="G3348" s="2"/>
      <c r="H3348" s="2"/>
    </row>
    <row r="3349" spans="3:8">
      <c r="C3349" s="38"/>
      <c r="E3349" s="2"/>
      <c r="F3349" s="2"/>
      <c r="G3349" s="2"/>
      <c r="H3349" s="2"/>
    </row>
    <row r="3350" spans="3:8">
      <c r="C3350" s="38"/>
      <c r="E3350" s="2"/>
      <c r="F3350" s="2"/>
      <c r="G3350" s="2"/>
      <c r="H3350" s="2"/>
    </row>
    <row r="3351" spans="3:8">
      <c r="C3351" s="38"/>
      <c r="E3351" s="2"/>
      <c r="F3351" s="2"/>
      <c r="G3351" s="2"/>
      <c r="H3351" s="2"/>
    </row>
    <row r="3352" spans="3:8">
      <c r="C3352" s="38"/>
      <c r="E3352" s="2"/>
      <c r="F3352" s="2"/>
      <c r="G3352" s="2"/>
      <c r="H3352" s="2"/>
    </row>
    <row r="3353" spans="3:8">
      <c r="C3353" s="38"/>
      <c r="E3353" s="2"/>
      <c r="F3353" s="2"/>
      <c r="G3353" s="2"/>
      <c r="H3353" s="2"/>
    </row>
    <row r="3354" spans="3:8">
      <c r="C3354" s="38"/>
      <c r="E3354" s="2"/>
      <c r="F3354" s="2"/>
      <c r="G3354" s="2"/>
      <c r="H3354" s="2"/>
    </row>
    <row r="3355" spans="3:8">
      <c r="C3355" s="38"/>
      <c r="E3355" s="2"/>
      <c r="F3355" s="2"/>
      <c r="G3355" s="2"/>
      <c r="H3355" s="2"/>
    </row>
    <row r="3356" spans="3:8">
      <c r="C3356" s="38"/>
      <c r="E3356" s="2"/>
      <c r="F3356" s="2"/>
      <c r="G3356" s="2"/>
      <c r="H3356" s="2"/>
    </row>
    <row r="3357" spans="3:8">
      <c r="C3357" s="38"/>
      <c r="E3357" s="2"/>
      <c r="F3357" s="2"/>
      <c r="G3357" s="2"/>
      <c r="H3357" s="2"/>
    </row>
    <row r="3358" spans="3:8">
      <c r="C3358" s="38"/>
      <c r="E3358" s="2"/>
      <c r="F3358" s="2"/>
      <c r="G3358" s="2"/>
      <c r="H3358" s="2"/>
    </row>
    <row r="3359" spans="3:8">
      <c r="C3359" s="38"/>
      <c r="E3359" s="2"/>
      <c r="F3359" s="2"/>
      <c r="G3359" s="2"/>
      <c r="H3359" s="2"/>
    </row>
    <row r="3360" spans="3:8">
      <c r="C3360" s="38"/>
      <c r="E3360" s="2"/>
      <c r="F3360" s="2"/>
      <c r="G3360" s="2"/>
      <c r="H3360" s="2"/>
    </row>
    <row r="3361" spans="3:8">
      <c r="C3361" s="38"/>
      <c r="E3361" s="2"/>
      <c r="F3361" s="2"/>
      <c r="G3361" s="2"/>
      <c r="H3361" s="2"/>
    </row>
    <row r="3362" spans="3:8">
      <c r="C3362" s="38"/>
      <c r="E3362" s="2"/>
      <c r="F3362" s="2"/>
      <c r="G3362" s="2"/>
      <c r="H3362" s="2"/>
    </row>
    <row r="3363" spans="3:8">
      <c r="C3363" s="38"/>
      <c r="E3363" s="2"/>
      <c r="F3363" s="2"/>
      <c r="G3363" s="2"/>
      <c r="H3363" s="2"/>
    </row>
    <row r="3364" spans="3:8">
      <c r="C3364" s="38"/>
      <c r="E3364" s="2"/>
      <c r="F3364" s="2"/>
      <c r="G3364" s="2"/>
      <c r="H3364" s="2"/>
    </row>
    <row r="3365" spans="3:8">
      <c r="C3365" s="38"/>
      <c r="E3365" s="2"/>
      <c r="F3365" s="2"/>
      <c r="G3365" s="2"/>
      <c r="H3365" s="2"/>
    </row>
    <row r="3366" spans="3:8">
      <c r="C3366" s="38"/>
      <c r="E3366" s="2"/>
      <c r="F3366" s="2"/>
      <c r="G3366" s="2"/>
      <c r="H3366" s="2"/>
    </row>
    <row r="3367" spans="3:8">
      <c r="C3367" s="38"/>
      <c r="E3367" s="2"/>
      <c r="F3367" s="2"/>
      <c r="G3367" s="2"/>
      <c r="H3367" s="2"/>
    </row>
    <row r="3368" spans="3:8">
      <c r="C3368" s="38"/>
      <c r="E3368" s="2"/>
      <c r="F3368" s="2"/>
      <c r="G3368" s="2"/>
      <c r="H3368" s="2"/>
    </row>
    <row r="3369" spans="3:8">
      <c r="C3369" s="38"/>
      <c r="E3369" s="2"/>
      <c r="F3369" s="2"/>
      <c r="G3369" s="2"/>
      <c r="H3369" s="2"/>
    </row>
    <row r="3370" spans="3:8">
      <c r="C3370" s="38"/>
      <c r="E3370" s="2"/>
      <c r="F3370" s="2"/>
      <c r="G3370" s="2"/>
      <c r="H3370" s="2"/>
    </row>
    <row r="3371" spans="3:8">
      <c r="C3371" s="38"/>
      <c r="E3371" s="2"/>
      <c r="F3371" s="2"/>
      <c r="G3371" s="2"/>
      <c r="H3371" s="2"/>
    </row>
    <row r="3372" spans="3:8">
      <c r="C3372" s="38"/>
      <c r="E3372" s="2"/>
      <c r="F3372" s="2"/>
      <c r="G3372" s="2"/>
      <c r="H3372" s="2"/>
    </row>
    <row r="3373" spans="3:8">
      <c r="C3373" s="38"/>
      <c r="E3373" s="2"/>
      <c r="F3373" s="2"/>
      <c r="G3373" s="2"/>
      <c r="H3373" s="2"/>
    </row>
    <row r="3374" spans="3:8">
      <c r="C3374" s="38"/>
      <c r="E3374" s="2"/>
      <c r="F3374" s="2"/>
      <c r="G3374" s="2"/>
      <c r="H3374" s="2"/>
    </row>
    <row r="3375" spans="3:8">
      <c r="C3375" s="38"/>
      <c r="E3375" s="2"/>
      <c r="F3375" s="2"/>
      <c r="G3375" s="2"/>
      <c r="H3375" s="2"/>
    </row>
    <row r="3376" spans="3:8">
      <c r="C3376" s="38"/>
      <c r="E3376" s="2"/>
      <c r="F3376" s="2"/>
      <c r="G3376" s="2"/>
      <c r="H3376" s="2"/>
    </row>
    <row r="3377" spans="3:8">
      <c r="C3377" s="38"/>
      <c r="E3377" s="2"/>
      <c r="F3377" s="2"/>
      <c r="G3377" s="2"/>
      <c r="H3377" s="2"/>
    </row>
    <row r="3378" spans="3:8">
      <c r="C3378" s="38"/>
      <c r="E3378" s="2"/>
      <c r="F3378" s="2"/>
      <c r="G3378" s="2"/>
      <c r="H3378" s="2"/>
    </row>
    <row r="3379" spans="3:8">
      <c r="C3379" s="38"/>
      <c r="E3379" s="2"/>
      <c r="F3379" s="2"/>
      <c r="G3379" s="2"/>
      <c r="H3379" s="2"/>
    </row>
    <row r="3380" spans="3:8">
      <c r="C3380" s="38"/>
      <c r="E3380" s="2"/>
      <c r="F3380" s="2"/>
      <c r="G3380" s="2"/>
      <c r="H3380" s="2"/>
    </row>
    <row r="3381" spans="3:8">
      <c r="C3381" s="38"/>
      <c r="E3381" s="2"/>
      <c r="F3381" s="2"/>
      <c r="G3381" s="2"/>
      <c r="H3381" s="2"/>
    </row>
    <row r="3382" spans="3:8">
      <c r="C3382" s="38"/>
      <c r="E3382" s="2"/>
      <c r="F3382" s="2"/>
      <c r="G3382" s="2"/>
      <c r="H3382" s="2"/>
    </row>
    <row r="3383" spans="3:8">
      <c r="C3383" s="38"/>
      <c r="E3383" s="2"/>
      <c r="F3383" s="2"/>
      <c r="G3383" s="2"/>
      <c r="H3383" s="2"/>
    </row>
    <row r="3384" spans="3:8">
      <c r="C3384" s="38"/>
      <c r="E3384" s="2"/>
      <c r="F3384" s="2"/>
      <c r="G3384" s="2"/>
      <c r="H3384" s="2"/>
    </row>
    <row r="3385" spans="3:8">
      <c r="C3385" s="38"/>
      <c r="E3385" s="2"/>
      <c r="F3385" s="2"/>
      <c r="G3385" s="2"/>
      <c r="H3385" s="2"/>
    </row>
    <row r="3386" spans="3:8">
      <c r="C3386" s="38"/>
      <c r="E3386" s="2"/>
      <c r="F3386" s="2"/>
      <c r="G3386" s="2"/>
      <c r="H3386" s="2"/>
    </row>
    <row r="3387" spans="3:8">
      <c r="C3387" s="38"/>
      <c r="E3387" s="2"/>
      <c r="F3387" s="2"/>
      <c r="G3387" s="2"/>
      <c r="H3387" s="2"/>
    </row>
    <row r="3388" spans="3:8">
      <c r="C3388" s="38"/>
      <c r="E3388" s="2"/>
      <c r="F3388" s="2"/>
      <c r="G3388" s="2"/>
      <c r="H3388" s="2"/>
    </row>
    <row r="3389" spans="3:8">
      <c r="C3389" s="38"/>
      <c r="E3389" s="2"/>
      <c r="F3389" s="2"/>
      <c r="G3389" s="2"/>
      <c r="H3389" s="2"/>
    </row>
    <row r="3390" spans="3:8">
      <c r="C3390" s="38"/>
      <c r="E3390" s="2"/>
      <c r="F3390" s="2"/>
      <c r="G3390" s="2"/>
      <c r="H3390" s="2"/>
    </row>
    <row r="3391" spans="3:8">
      <c r="C3391" s="38"/>
      <c r="E3391" s="2"/>
      <c r="F3391" s="2"/>
      <c r="G3391" s="2"/>
      <c r="H3391" s="2"/>
    </row>
    <row r="3392" spans="3:8">
      <c r="C3392" s="38"/>
      <c r="E3392" s="2"/>
      <c r="F3392" s="2"/>
      <c r="G3392" s="2"/>
      <c r="H3392" s="2"/>
    </row>
    <row r="3393" spans="3:8">
      <c r="C3393" s="38"/>
      <c r="E3393" s="2"/>
      <c r="F3393" s="2"/>
      <c r="G3393" s="2"/>
      <c r="H3393" s="2"/>
    </row>
    <row r="3394" spans="3:8">
      <c r="C3394" s="38"/>
      <c r="E3394" s="2"/>
      <c r="F3394" s="2"/>
      <c r="G3394" s="2"/>
      <c r="H3394" s="2"/>
    </row>
    <row r="3395" spans="3:8">
      <c r="C3395" s="38"/>
      <c r="E3395" s="2"/>
      <c r="F3395" s="2"/>
      <c r="G3395" s="2"/>
      <c r="H3395" s="2"/>
    </row>
    <row r="3396" spans="3:8">
      <c r="C3396" s="38"/>
      <c r="E3396" s="2"/>
      <c r="F3396" s="2"/>
      <c r="G3396" s="2"/>
      <c r="H3396" s="2"/>
    </row>
    <row r="3397" spans="3:8">
      <c r="C3397" s="38"/>
      <c r="E3397" s="2"/>
      <c r="F3397" s="2"/>
      <c r="G3397" s="2"/>
      <c r="H3397" s="2"/>
    </row>
    <row r="3398" spans="3:8">
      <c r="C3398" s="38"/>
      <c r="E3398" s="2"/>
      <c r="F3398" s="2"/>
      <c r="G3398" s="2"/>
      <c r="H3398" s="2"/>
    </row>
    <row r="3399" spans="3:8">
      <c r="C3399" s="38"/>
      <c r="E3399" s="2"/>
      <c r="F3399" s="2"/>
      <c r="G3399" s="2"/>
      <c r="H3399" s="2"/>
    </row>
    <row r="3400" spans="3:8">
      <c r="C3400" s="38"/>
      <c r="E3400" s="2"/>
      <c r="F3400" s="2"/>
      <c r="G3400" s="2"/>
      <c r="H3400" s="2"/>
    </row>
    <row r="3401" spans="3:8">
      <c r="C3401" s="38"/>
      <c r="E3401" s="2"/>
      <c r="F3401" s="2"/>
      <c r="G3401" s="2"/>
      <c r="H3401" s="2"/>
    </row>
    <row r="3402" spans="3:8">
      <c r="C3402" s="38"/>
      <c r="E3402" s="2"/>
      <c r="F3402" s="2"/>
      <c r="G3402" s="2"/>
      <c r="H3402" s="2"/>
    </row>
    <row r="3403" spans="3:8">
      <c r="C3403" s="38"/>
      <c r="E3403" s="2"/>
      <c r="F3403" s="2"/>
      <c r="G3403" s="2"/>
      <c r="H3403" s="2"/>
    </row>
    <row r="3404" spans="3:8">
      <c r="C3404" s="38"/>
      <c r="E3404" s="2"/>
      <c r="F3404" s="2"/>
      <c r="G3404" s="2"/>
      <c r="H3404" s="2"/>
    </row>
    <row r="3405" spans="3:8">
      <c r="C3405" s="38"/>
      <c r="E3405" s="2"/>
      <c r="F3405" s="2"/>
      <c r="G3405" s="2"/>
      <c r="H3405" s="2"/>
    </row>
    <row r="3406" spans="3:8">
      <c r="C3406" s="38"/>
      <c r="E3406" s="2"/>
      <c r="F3406" s="2"/>
      <c r="G3406" s="2"/>
      <c r="H3406" s="2"/>
    </row>
    <row r="3407" spans="3:8">
      <c r="C3407" s="38"/>
      <c r="E3407" s="2"/>
      <c r="F3407" s="2"/>
      <c r="G3407" s="2"/>
      <c r="H3407" s="2"/>
    </row>
    <row r="3408" spans="3:8">
      <c r="C3408" s="38"/>
      <c r="E3408" s="2"/>
      <c r="F3408" s="2"/>
      <c r="G3408" s="2"/>
      <c r="H3408" s="2"/>
    </row>
    <row r="3409" spans="3:8">
      <c r="C3409" s="38"/>
      <c r="E3409" s="2"/>
      <c r="F3409" s="2"/>
      <c r="G3409" s="2"/>
      <c r="H3409" s="2"/>
    </row>
    <row r="3410" spans="3:8">
      <c r="C3410" s="38"/>
      <c r="E3410" s="2"/>
      <c r="F3410" s="2"/>
      <c r="G3410" s="2"/>
      <c r="H3410" s="2"/>
    </row>
    <row r="3411" spans="3:8">
      <c r="C3411" s="38"/>
      <c r="E3411" s="2"/>
      <c r="F3411" s="2"/>
      <c r="G3411" s="2"/>
      <c r="H3411" s="2"/>
    </row>
    <row r="3412" spans="3:8">
      <c r="C3412" s="38"/>
      <c r="E3412" s="2"/>
      <c r="F3412" s="2"/>
      <c r="G3412" s="2"/>
      <c r="H3412" s="2"/>
    </row>
    <row r="3413" spans="3:8">
      <c r="C3413" s="38"/>
      <c r="E3413" s="2"/>
      <c r="F3413" s="2"/>
      <c r="G3413" s="2"/>
      <c r="H3413" s="2"/>
    </row>
    <row r="3414" spans="3:8">
      <c r="C3414" s="38"/>
      <c r="E3414" s="2"/>
      <c r="F3414" s="2"/>
      <c r="G3414" s="2"/>
      <c r="H3414" s="2"/>
    </row>
    <row r="3415" spans="3:8">
      <c r="C3415" s="38"/>
      <c r="E3415" s="2"/>
      <c r="F3415" s="2"/>
      <c r="G3415" s="2"/>
      <c r="H3415" s="2"/>
    </row>
    <row r="3416" spans="3:8">
      <c r="C3416" s="38"/>
      <c r="E3416" s="2"/>
      <c r="F3416" s="2"/>
      <c r="G3416" s="2"/>
      <c r="H3416" s="2"/>
    </row>
    <row r="3417" spans="3:8">
      <c r="C3417" s="38"/>
      <c r="E3417" s="2"/>
      <c r="F3417" s="2"/>
      <c r="G3417" s="2"/>
      <c r="H3417" s="2"/>
    </row>
    <row r="3418" spans="3:8">
      <c r="C3418" s="38"/>
      <c r="E3418" s="2"/>
      <c r="F3418" s="2"/>
      <c r="G3418" s="2"/>
      <c r="H3418" s="2"/>
    </row>
    <row r="3419" spans="3:8">
      <c r="C3419" s="38"/>
      <c r="E3419" s="2"/>
      <c r="F3419" s="2"/>
      <c r="G3419" s="2"/>
      <c r="H3419" s="2"/>
    </row>
    <row r="3420" spans="3:8">
      <c r="C3420" s="38"/>
      <c r="E3420" s="2"/>
      <c r="F3420" s="2"/>
      <c r="G3420" s="2"/>
      <c r="H3420" s="2"/>
    </row>
    <row r="3421" spans="3:8">
      <c r="C3421" s="38"/>
      <c r="E3421" s="2"/>
      <c r="F3421" s="2"/>
      <c r="G3421" s="2"/>
      <c r="H3421" s="2"/>
    </row>
    <row r="3422" spans="3:8">
      <c r="C3422" s="38"/>
      <c r="E3422" s="2"/>
      <c r="F3422" s="2"/>
      <c r="G3422" s="2"/>
      <c r="H3422" s="2"/>
    </row>
    <row r="3423" spans="3:8">
      <c r="C3423" s="38"/>
      <c r="E3423" s="2"/>
      <c r="F3423" s="2"/>
      <c r="G3423" s="2"/>
      <c r="H3423" s="2"/>
    </row>
    <row r="3424" spans="3:8">
      <c r="C3424" s="38"/>
      <c r="E3424" s="2"/>
      <c r="F3424" s="2"/>
      <c r="G3424" s="2"/>
      <c r="H3424" s="2"/>
    </row>
    <row r="3425" spans="3:8">
      <c r="C3425" s="38"/>
      <c r="E3425" s="2"/>
      <c r="F3425" s="2"/>
      <c r="G3425" s="2"/>
      <c r="H3425" s="2"/>
    </row>
    <row r="3426" spans="3:8">
      <c r="C3426" s="38"/>
      <c r="E3426" s="2"/>
      <c r="F3426" s="2"/>
      <c r="G3426" s="2"/>
      <c r="H3426" s="2"/>
    </row>
    <row r="3427" spans="3:8">
      <c r="C3427" s="38"/>
      <c r="E3427" s="2"/>
      <c r="F3427" s="2"/>
      <c r="G3427" s="2"/>
      <c r="H3427" s="2"/>
    </row>
    <row r="3428" spans="3:8">
      <c r="C3428" s="38"/>
      <c r="E3428" s="2"/>
      <c r="F3428" s="2"/>
      <c r="G3428" s="2"/>
      <c r="H3428" s="2"/>
    </row>
    <row r="3429" spans="3:8">
      <c r="C3429" s="38"/>
      <c r="E3429" s="2"/>
      <c r="F3429" s="2"/>
      <c r="G3429" s="2"/>
      <c r="H3429" s="2"/>
    </row>
    <row r="3430" spans="3:8">
      <c r="C3430" s="38"/>
      <c r="E3430" s="2"/>
      <c r="F3430" s="2"/>
      <c r="G3430" s="2"/>
      <c r="H3430" s="2"/>
    </row>
    <row r="3431" spans="3:8">
      <c r="C3431" s="38"/>
      <c r="E3431" s="2"/>
      <c r="F3431" s="2"/>
      <c r="G3431" s="2"/>
      <c r="H3431" s="2"/>
    </row>
    <row r="3432" spans="3:8">
      <c r="C3432" s="38"/>
      <c r="E3432" s="2"/>
      <c r="F3432" s="2"/>
      <c r="G3432" s="2"/>
      <c r="H3432" s="2"/>
    </row>
    <row r="3433" spans="3:8">
      <c r="C3433" s="38"/>
      <c r="E3433" s="2"/>
      <c r="F3433" s="2"/>
      <c r="G3433" s="2"/>
      <c r="H3433" s="2"/>
    </row>
    <row r="3434" spans="3:8">
      <c r="C3434" s="38"/>
      <c r="E3434" s="2"/>
      <c r="F3434" s="2"/>
      <c r="G3434" s="2"/>
      <c r="H3434" s="2"/>
    </row>
    <row r="3435" spans="3:8">
      <c r="C3435" s="38"/>
      <c r="E3435" s="2"/>
      <c r="F3435" s="2"/>
      <c r="G3435" s="2"/>
      <c r="H3435" s="2"/>
    </row>
    <row r="3436" spans="3:8">
      <c r="C3436" s="38"/>
      <c r="E3436" s="2"/>
      <c r="F3436" s="2"/>
      <c r="G3436" s="2"/>
      <c r="H3436" s="2"/>
    </row>
    <row r="3437" spans="3:8">
      <c r="C3437" s="38"/>
      <c r="E3437" s="2"/>
      <c r="F3437" s="2"/>
      <c r="G3437" s="2"/>
      <c r="H3437" s="2"/>
    </row>
    <row r="3438" spans="3:8">
      <c r="C3438" s="38"/>
      <c r="E3438" s="2"/>
      <c r="F3438" s="2"/>
      <c r="G3438" s="2"/>
      <c r="H3438" s="2"/>
    </row>
    <row r="3439" spans="3:8">
      <c r="C3439" s="38"/>
      <c r="E3439" s="2"/>
      <c r="F3439" s="2"/>
      <c r="G3439" s="2"/>
      <c r="H3439" s="2"/>
    </row>
    <row r="3440" spans="3:8">
      <c r="C3440" s="38"/>
      <c r="E3440" s="2"/>
      <c r="F3440" s="2"/>
      <c r="G3440" s="2"/>
      <c r="H3440" s="2"/>
    </row>
    <row r="3441" spans="3:8">
      <c r="C3441" s="38"/>
      <c r="E3441" s="2"/>
      <c r="F3441" s="2"/>
      <c r="G3441" s="2"/>
      <c r="H3441" s="2"/>
    </row>
    <row r="3442" spans="3:8">
      <c r="C3442" s="38"/>
      <c r="E3442" s="2"/>
      <c r="F3442" s="2"/>
      <c r="G3442" s="2"/>
      <c r="H3442" s="2"/>
    </row>
    <row r="3443" spans="3:8">
      <c r="C3443" s="38"/>
      <c r="E3443" s="2"/>
      <c r="F3443" s="2"/>
      <c r="G3443" s="2"/>
      <c r="H3443" s="2"/>
    </row>
    <row r="3444" spans="3:8">
      <c r="C3444" s="38"/>
      <c r="E3444" s="2"/>
      <c r="F3444" s="2"/>
      <c r="G3444" s="2"/>
      <c r="H3444" s="2"/>
    </row>
    <row r="3445" spans="3:8">
      <c r="C3445" s="38"/>
      <c r="E3445" s="2"/>
      <c r="F3445" s="2"/>
      <c r="G3445" s="2"/>
      <c r="H3445" s="2"/>
    </row>
    <row r="3446" spans="3:8">
      <c r="C3446" s="38"/>
      <c r="E3446" s="2"/>
      <c r="F3446" s="2"/>
      <c r="G3446" s="2"/>
      <c r="H3446" s="2"/>
    </row>
    <row r="3447" spans="3:8">
      <c r="C3447" s="38"/>
      <c r="E3447" s="2"/>
      <c r="F3447" s="2"/>
      <c r="G3447" s="2"/>
      <c r="H3447" s="2"/>
    </row>
    <row r="3448" spans="3:8">
      <c r="C3448" s="38"/>
      <c r="E3448" s="2"/>
      <c r="F3448" s="2"/>
      <c r="G3448" s="2"/>
      <c r="H3448" s="2"/>
    </row>
    <row r="3449" spans="3:8">
      <c r="C3449" s="38"/>
      <c r="E3449" s="2"/>
      <c r="F3449" s="2"/>
      <c r="G3449" s="2"/>
      <c r="H3449" s="2"/>
    </row>
    <row r="3450" spans="3:8">
      <c r="C3450" s="38"/>
      <c r="E3450" s="2"/>
      <c r="F3450" s="2"/>
      <c r="G3450" s="2"/>
      <c r="H3450" s="2"/>
    </row>
    <row r="3451" spans="3:8">
      <c r="C3451" s="38"/>
      <c r="E3451" s="2"/>
      <c r="F3451" s="2"/>
      <c r="G3451" s="2"/>
      <c r="H3451" s="2"/>
    </row>
    <row r="3452" spans="3:8">
      <c r="C3452" s="38"/>
      <c r="E3452" s="2"/>
      <c r="F3452" s="2"/>
      <c r="G3452" s="2"/>
      <c r="H3452" s="2"/>
    </row>
    <row r="3453" spans="3:8">
      <c r="C3453" s="38"/>
      <c r="E3453" s="2"/>
      <c r="F3453" s="2"/>
      <c r="G3453" s="2"/>
      <c r="H3453" s="2"/>
    </row>
    <row r="3454" spans="3:8">
      <c r="C3454" s="38"/>
      <c r="E3454" s="2"/>
      <c r="F3454" s="2"/>
      <c r="G3454" s="2"/>
      <c r="H3454" s="2"/>
    </row>
    <row r="3455" spans="3:8">
      <c r="C3455" s="38"/>
      <c r="E3455" s="2"/>
      <c r="F3455" s="2"/>
      <c r="G3455" s="2"/>
      <c r="H3455" s="2"/>
    </row>
    <row r="3456" spans="3:8">
      <c r="C3456" s="38"/>
      <c r="E3456" s="2"/>
      <c r="F3456" s="2"/>
      <c r="G3456" s="2"/>
      <c r="H3456" s="2"/>
    </row>
    <row r="3457" spans="3:8">
      <c r="C3457" s="38"/>
      <c r="E3457" s="2"/>
      <c r="F3457" s="2"/>
      <c r="G3457" s="2"/>
      <c r="H3457" s="2"/>
    </row>
    <row r="3458" spans="3:8">
      <c r="C3458" s="38"/>
      <c r="E3458" s="2"/>
      <c r="F3458" s="2"/>
      <c r="G3458" s="2"/>
      <c r="H3458" s="2"/>
    </row>
    <row r="3459" spans="3:8">
      <c r="C3459" s="38"/>
      <c r="E3459" s="2"/>
      <c r="F3459" s="2"/>
      <c r="G3459" s="2"/>
      <c r="H3459" s="2"/>
    </row>
    <row r="3460" spans="3:8">
      <c r="C3460" s="38"/>
      <c r="E3460" s="2"/>
      <c r="F3460" s="2"/>
      <c r="G3460" s="2"/>
      <c r="H3460" s="2"/>
    </row>
    <row r="3461" spans="3:8">
      <c r="C3461" s="38"/>
      <c r="E3461" s="2"/>
      <c r="F3461" s="2"/>
      <c r="G3461" s="2"/>
      <c r="H3461" s="2"/>
    </row>
    <row r="3462" spans="3:8">
      <c r="C3462" s="38"/>
      <c r="E3462" s="2"/>
      <c r="F3462" s="2"/>
      <c r="G3462" s="2"/>
      <c r="H3462" s="2"/>
    </row>
    <row r="3463" spans="3:8">
      <c r="C3463" s="38"/>
      <c r="E3463" s="2"/>
      <c r="F3463" s="2"/>
      <c r="G3463" s="2"/>
      <c r="H3463" s="2"/>
    </row>
    <row r="3464" spans="3:8">
      <c r="C3464" s="38"/>
      <c r="E3464" s="2"/>
      <c r="F3464" s="2"/>
      <c r="G3464" s="2"/>
      <c r="H3464" s="2"/>
    </row>
    <row r="3465" spans="3:8">
      <c r="C3465" s="38"/>
      <c r="E3465" s="2"/>
      <c r="F3465" s="2"/>
      <c r="G3465" s="2"/>
      <c r="H3465" s="2"/>
    </row>
    <row r="3466" spans="3:8">
      <c r="C3466" s="38"/>
      <c r="E3466" s="2"/>
      <c r="F3466" s="2"/>
      <c r="G3466" s="2"/>
      <c r="H3466" s="2"/>
    </row>
    <row r="3467" spans="3:8">
      <c r="C3467" s="38"/>
      <c r="E3467" s="2"/>
      <c r="F3467" s="2"/>
      <c r="G3467" s="2"/>
      <c r="H3467" s="2"/>
    </row>
    <row r="3468" spans="3:8">
      <c r="C3468" s="38"/>
      <c r="E3468" s="2"/>
      <c r="F3468" s="2"/>
      <c r="G3468" s="2"/>
      <c r="H3468" s="2"/>
    </row>
    <row r="3469" spans="3:8">
      <c r="C3469" s="38"/>
      <c r="E3469" s="2"/>
      <c r="F3469" s="2"/>
      <c r="G3469" s="2"/>
      <c r="H3469" s="2"/>
    </row>
    <row r="3470" spans="3:8">
      <c r="C3470" s="38"/>
      <c r="E3470" s="2"/>
      <c r="F3470" s="2"/>
      <c r="G3470" s="2"/>
      <c r="H3470" s="2"/>
    </row>
    <row r="3471" spans="3:8">
      <c r="C3471" s="38"/>
      <c r="E3471" s="2"/>
      <c r="F3471" s="2"/>
      <c r="G3471" s="2"/>
      <c r="H3471" s="2"/>
    </row>
    <row r="3472" spans="3:8">
      <c r="C3472" s="38"/>
      <c r="E3472" s="2"/>
      <c r="F3472" s="2"/>
      <c r="G3472" s="2"/>
      <c r="H3472" s="2"/>
    </row>
    <row r="3473" spans="3:8">
      <c r="C3473" s="38"/>
      <c r="E3473" s="2"/>
      <c r="F3473" s="2"/>
      <c r="G3473" s="2"/>
      <c r="H3473" s="2"/>
    </row>
    <row r="3474" spans="3:8">
      <c r="C3474" s="38"/>
      <c r="E3474" s="2"/>
      <c r="F3474" s="2"/>
      <c r="G3474" s="2"/>
      <c r="H3474" s="2"/>
    </row>
    <row r="3475" spans="3:8">
      <c r="C3475" s="38"/>
      <c r="E3475" s="2"/>
      <c r="F3475" s="2"/>
      <c r="G3475" s="2"/>
      <c r="H3475" s="2"/>
    </row>
    <row r="3476" spans="3:8">
      <c r="C3476" s="38"/>
      <c r="E3476" s="2"/>
      <c r="F3476" s="2"/>
      <c r="G3476" s="2"/>
      <c r="H3476" s="2"/>
    </row>
    <row r="3477" spans="3:8">
      <c r="C3477" s="38"/>
      <c r="E3477" s="2"/>
      <c r="F3477" s="2"/>
      <c r="G3477" s="2"/>
      <c r="H3477" s="2"/>
    </row>
    <row r="3478" spans="3:8">
      <c r="C3478" s="38"/>
      <c r="E3478" s="2"/>
      <c r="F3478" s="2"/>
      <c r="G3478" s="2"/>
      <c r="H3478" s="2"/>
    </row>
    <row r="3479" spans="3:8">
      <c r="C3479" s="38"/>
      <c r="E3479" s="2"/>
      <c r="F3479" s="2"/>
      <c r="G3479" s="2"/>
      <c r="H3479" s="2"/>
    </row>
    <row r="3480" spans="3:8">
      <c r="C3480" s="38"/>
      <c r="E3480" s="2"/>
      <c r="F3480" s="2"/>
      <c r="G3480" s="2"/>
      <c r="H3480" s="2"/>
    </row>
    <row r="3481" spans="3:8">
      <c r="C3481" s="38"/>
      <c r="E3481" s="2"/>
      <c r="F3481" s="2"/>
      <c r="G3481" s="2"/>
      <c r="H3481" s="2"/>
    </row>
    <row r="3482" spans="3:8">
      <c r="C3482" s="38"/>
      <c r="E3482" s="2"/>
      <c r="F3482" s="2"/>
      <c r="G3482" s="2"/>
      <c r="H3482" s="2"/>
    </row>
    <row r="3483" spans="3:8">
      <c r="C3483" s="38"/>
      <c r="E3483" s="2"/>
      <c r="F3483" s="2"/>
      <c r="G3483" s="2"/>
      <c r="H3483" s="2"/>
    </row>
    <row r="3484" spans="3:8">
      <c r="C3484" s="38"/>
      <c r="E3484" s="2"/>
      <c r="F3484" s="2"/>
      <c r="G3484" s="2"/>
      <c r="H3484" s="2"/>
    </row>
    <row r="3485" spans="3:8">
      <c r="C3485" s="38"/>
      <c r="E3485" s="2"/>
      <c r="F3485" s="2"/>
      <c r="G3485" s="2"/>
      <c r="H3485" s="2"/>
    </row>
    <row r="3486" spans="3:8">
      <c r="C3486" s="38"/>
      <c r="E3486" s="2"/>
      <c r="F3486" s="2"/>
      <c r="G3486" s="2"/>
      <c r="H3486" s="2"/>
    </row>
    <row r="3487" spans="3:8">
      <c r="C3487" s="38"/>
      <c r="E3487" s="2"/>
      <c r="F3487" s="2"/>
      <c r="G3487" s="2"/>
      <c r="H3487" s="2"/>
    </row>
    <row r="3488" spans="3:8">
      <c r="C3488" s="38"/>
      <c r="E3488" s="2"/>
      <c r="F3488" s="2"/>
      <c r="G3488" s="2"/>
      <c r="H3488" s="2"/>
    </row>
    <row r="3489" spans="3:8">
      <c r="C3489" s="38"/>
      <c r="E3489" s="2"/>
      <c r="F3489" s="2"/>
      <c r="G3489" s="2"/>
      <c r="H3489" s="2"/>
    </row>
    <row r="3490" spans="3:8">
      <c r="C3490" s="38"/>
      <c r="E3490" s="2"/>
      <c r="F3490" s="2"/>
      <c r="G3490" s="2"/>
      <c r="H3490" s="2"/>
    </row>
    <row r="3491" spans="3:8">
      <c r="C3491" s="38"/>
      <c r="E3491" s="2"/>
      <c r="F3491" s="2"/>
      <c r="G3491" s="2"/>
      <c r="H3491" s="2"/>
    </row>
    <row r="3492" spans="3:8">
      <c r="C3492" s="38"/>
      <c r="E3492" s="2"/>
      <c r="F3492" s="2"/>
      <c r="G3492" s="2"/>
      <c r="H3492" s="2"/>
    </row>
    <row r="3493" spans="3:8">
      <c r="C3493" s="38"/>
      <c r="E3493" s="2"/>
      <c r="F3493" s="2"/>
      <c r="G3493" s="2"/>
      <c r="H3493" s="2"/>
    </row>
    <row r="3494" spans="3:8">
      <c r="C3494" s="38"/>
      <c r="E3494" s="2"/>
      <c r="F3494" s="2"/>
      <c r="G3494" s="2"/>
      <c r="H3494" s="2"/>
    </row>
    <row r="3495" spans="3:8">
      <c r="C3495" s="38"/>
      <c r="E3495" s="2"/>
      <c r="F3495" s="2"/>
      <c r="G3495" s="2"/>
      <c r="H3495" s="2"/>
    </row>
    <row r="3496" spans="3:8">
      <c r="C3496" s="38"/>
      <c r="E3496" s="2"/>
      <c r="F3496" s="2"/>
      <c r="G3496" s="2"/>
      <c r="H3496" s="2"/>
    </row>
    <row r="3497" spans="3:8">
      <c r="C3497" s="38"/>
      <c r="E3497" s="2"/>
      <c r="F3497" s="2"/>
      <c r="G3497" s="2"/>
      <c r="H3497" s="2"/>
    </row>
    <row r="3498" spans="3:8">
      <c r="C3498" s="38"/>
      <c r="E3498" s="2"/>
      <c r="F3498" s="2"/>
      <c r="G3498" s="2"/>
      <c r="H3498" s="2"/>
    </row>
    <row r="3499" spans="3:8">
      <c r="C3499" s="38"/>
      <c r="E3499" s="2"/>
      <c r="F3499" s="2"/>
      <c r="G3499" s="2"/>
      <c r="H3499" s="2"/>
    </row>
    <row r="3500" spans="3:8">
      <c r="C3500" s="38"/>
      <c r="E3500" s="2"/>
      <c r="F3500" s="2"/>
      <c r="G3500" s="2"/>
      <c r="H3500" s="2"/>
    </row>
    <row r="3501" spans="3:8">
      <c r="C3501" s="38"/>
      <c r="E3501" s="2"/>
      <c r="F3501" s="2"/>
      <c r="G3501" s="2"/>
      <c r="H3501" s="2"/>
    </row>
    <row r="3502" spans="3:8">
      <c r="C3502" s="38"/>
      <c r="E3502" s="2"/>
      <c r="F3502" s="2"/>
      <c r="G3502" s="2"/>
      <c r="H3502" s="2"/>
    </row>
    <row r="3503" spans="3:8">
      <c r="C3503" s="38"/>
      <c r="E3503" s="2"/>
      <c r="F3503" s="2"/>
      <c r="G3503" s="2"/>
      <c r="H3503" s="2"/>
    </row>
    <row r="3504" spans="3:8">
      <c r="C3504" s="38"/>
      <c r="E3504" s="2"/>
      <c r="F3504" s="2"/>
      <c r="G3504" s="2"/>
      <c r="H3504" s="2"/>
    </row>
    <row r="3505" spans="3:8">
      <c r="C3505" s="38"/>
      <c r="E3505" s="2"/>
      <c r="F3505" s="2"/>
      <c r="G3505" s="2"/>
      <c r="H3505" s="2"/>
    </row>
    <row r="3506" spans="3:8">
      <c r="C3506" s="38"/>
      <c r="E3506" s="2"/>
      <c r="F3506" s="2"/>
      <c r="G3506" s="2"/>
      <c r="H3506" s="2"/>
    </row>
    <row r="3507" spans="3:8">
      <c r="C3507" s="38"/>
      <c r="E3507" s="2"/>
      <c r="F3507" s="2"/>
      <c r="G3507" s="2"/>
      <c r="H3507" s="2"/>
    </row>
    <row r="3508" spans="3:8">
      <c r="C3508" s="38"/>
      <c r="E3508" s="2"/>
      <c r="F3508" s="2"/>
      <c r="G3508" s="2"/>
      <c r="H3508" s="2"/>
    </row>
    <row r="3509" spans="3:8">
      <c r="C3509" s="38"/>
      <c r="E3509" s="2"/>
      <c r="F3509" s="2"/>
      <c r="G3509" s="2"/>
      <c r="H3509" s="2"/>
    </row>
    <row r="3510" spans="3:8">
      <c r="C3510" s="38"/>
      <c r="E3510" s="2"/>
      <c r="F3510" s="2"/>
      <c r="G3510" s="2"/>
      <c r="H3510" s="2"/>
    </row>
    <row r="3511" spans="3:8">
      <c r="C3511" s="38"/>
      <c r="E3511" s="2"/>
      <c r="F3511" s="2"/>
      <c r="G3511" s="2"/>
      <c r="H3511" s="2"/>
    </row>
    <row r="3512" spans="3:8">
      <c r="C3512" s="38"/>
      <c r="E3512" s="2"/>
      <c r="F3512" s="2"/>
      <c r="G3512" s="2"/>
      <c r="H3512" s="2"/>
    </row>
    <row r="3513" spans="3:8">
      <c r="C3513" s="38"/>
      <c r="E3513" s="2"/>
      <c r="F3513" s="2"/>
      <c r="G3513" s="2"/>
      <c r="H3513" s="2"/>
    </row>
    <row r="3514" spans="3:8">
      <c r="C3514" s="38"/>
      <c r="E3514" s="2"/>
      <c r="F3514" s="2"/>
      <c r="G3514" s="2"/>
      <c r="H3514" s="2"/>
    </row>
    <row r="3515" spans="3:8">
      <c r="C3515" s="38"/>
      <c r="E3515" s="2"/>
      <c r="F3515" s="2"/>
      <c r="G3515" s="2"/>
      <c r="H3515" s="2"/>
    </row>
    <row r="3516" spans="3:8">
      <c r="C3516" s="38"/>
      <c r="E3516" s="2"/>
      <c r="F3516" s="2"/>
      <c r="G3516" s="2"/>
      <c r="H3516" s="2"/>
    </row>
    <row r="3517" spans="3:8">
      <c r="C3517" s="38"/>
      <c r="E3517" s="2"/>
      <c r="F3517" s="2"/>
      <c r="G3517" s="2"/>
      <c r="H3517" s="2"/>
    </row>
    <row r="3518" spans="3:8">
      <c r="C3518" s="38"/>
      <c r="E3518" s="2"/>
      <c r="F3518" s="2"/>
      <c r="G3518" s="2"/>
      <c r="H3518" s="2"/>
    </row>
    <row r="3519" spans="3:8">
      <c r="C3519" s="38"/>
      <c r="E3519" s="2"/>
      <c r="F3519" s="2"/>
      <c r="G3519" s="2"/>
      <c r="H3519" s="2"/>
    </row>
    <row r="3520" spans="3:8">
      <c r="C3520" s="38"/>
      <c r="E3520" s="2"/>
      <c r="F3520" s="2"/>
      <c r="G3520" s="2"/>
      <c r="H3520" s="2"/>
    </row>
    <row r="3521" spans="3:8">
      <c r="C3521" s="38"/>
      <c r="E3521" s="2"/>
      <c r="F3521" s="2"/>
      <c r="G3521" s="2"/>
      <c r="H3521" s="2"/>
    </row>
    <row r="3522" spans="3:8">
      <c r="C3522" s="38"/>
      <c r="E3522" s="2"/>
      <c r="F3522" s="2"/>
      <c r="G3522" s="2"/>
      <c r="H3522" s="2"/>
    </row>
    <row r="3523" spans="3:8">
      <c r="C3523" s="38"/>
      <c r="E3523" s="2"/>
      <c r="F3523" s="2"/>
      <c r="G3523" s="2"/>
      <c r="H3523" s="2"/>
    </row>
    <row r="3524" spans="3:8">
      <c r="C3524" s="38"/>
      <c r="E3524" s="2"/>
      <c r="F3524" s="2"/>
      <c r="G3524" s="2"/>
      <c r="H3524" s="2"/>
    </row>
    <row r="3525" spans="3:8">
      <c r="C3525" s="38"/>
      <c r="E3525" s="2"/>
      <c r="F3525" s="2"/>
      <c r="G3525" s="2"/>
      <c r="H3525" s="2"/>
    </row>
    <row r="3526" spans="3:8">
      <c r="C3526" s="38"/>
      <c r="E3526" s="2"/>
      <c r="F3526" s="2"/>
      <c r="G3526" s="2"/>
      <c r="H3526" s="2"/>
    </row>
    <row r="3527" spans="3:8">
      <c r="C3527" s="38"/>
      <c r="E3527" s="2"/>
      <c r="F3527" s="2"/>
      <c r="G3527" s="2"/>
      <c r="H3527" s="2"/>
    </row>
    <row r="3528" spans="3:8">
      <c r="C3528" s="38"/>
      <c r="E3528" s="2"/>
      <c r="F3528" s="2"/>
      <c r="G3528" s="2"/>
      <c r="H3528" s="2"/>
    </row>
    <row r="3529" spans="3:8">
      <c r="C3529" s="38"/>
      <c r="E3529" s="2"/>
      <c r="F3529" s="2"/>
      <c r="G3529" s="2"/>
      <c r="H3529" s="2"/>
    </row>
    <row r="3530" spans="3:8">
      <c r="C3530" s="38"/>
      <c r="E3530" s="2"/>
      <c r="F3530" s="2"/>
      <c r="G3530" s="2"/>
      <c r="H3530" s="2"/>
    </row>
    <row r="3531" spans="3:8">
      <c r="C3531" s="38"/>
      <c r="E3531" s="2"/>
      <c r="F3531" s="2"/>
      <c r="G3531" s="2"/>
      <c r="H3531" s="2"/>
    </row>
    <row r="3532" spans="3:8">
      <c r="C3532" s="38"/>
      <c r="E3532" s="2"/>
      <c r="F3532" s="2"/>
      <c r="G3532" s="2"/>
      <c r="H3532" s="2"/>
    </row>
    <row r="3533" spans="3:8">
      <c r="C3533" s="38"/>
      <c r="E3533" s="2"/>
      <c r="F3533" s="2"/>
      <c r="G3533" s="2"/>
      <c r="H3533" s="2"/>
    </row>
    <row r="3534" spans="3:8">
      <c r="C3534" s="38"/>
      <c r="E3534" s="2"/>
      <c r="F3534" s="2"/>
      <c r="G3534" s="2"/>
      <c r="H3534" s="2"/>
    </row>
    <row r="3535" spans="3:8">
      <c r="C3535" s="38"/>
      <c r="E3535" s="2"/>
      <c r="F3535" s="2"/>
      <c r="G3535" s="2"/>
      <c r="H3535" s="2"/>
    </row>
    <row r="3536" spans="3:8">
      <c r="C3536" s="38"/>
      <c r="E3536" s="2"/>
      <c r="F3536" s="2"/>
      <c r="G3536" s="2"/>
      <c r="H3536" s="2"/>
    </row>
    <row r="3537" spans="3:8">
      <c r="C3537" s="38"/>
      <c r="E3537" s="2"/>
      <c r="F3537" s="2"/>
      <c r="G3537" s="2"/>
      <c r="H3537" s="2"/>
    </row>
    <row r="3538" spans="3:8">
      <c r="C3538" s="38"/>
      <c r="E3538" s="2"/>
      <c r="F3538" s="2"/>
      <c r="G3538" s="2"/>
      <c r="H3538" s="2"/>
    </row>
    <row r="3539" spans="3:8">
      <c r="C3539" s="38"/>
      <c r="E3539" s="2"/>
      <c r="F3539" s="2"/>
      <c r="G3539" s="2"/>
      <c r="H3539" s="2"/>
    </row>
    <row r="3540" spans="3:8">
      <c r="C3540" s="38"/>
      <c r="E3540" s="2"/>
      <c r="F3540" s="2"/>
      <c r="G3540" s="2"/>
      <c r="H3540" s="2"/>
    </row>
    <row r="3541" spans="3:8">
      <c r="C3541" s="38"/>
      <c r="E3541" s="2"/>
      <c r="F3541" s="2"/>
      <c r="G3541" s="2"/>
      <c r="H3541" s="2"/>
    </row>
    <row r="3542" spans="3:8">
      <c r="C3542" s="38"/>
      <c r="E3542" s="2"/>
      <c r="F3542" s="2"/>
      <c r="G3542" s="2"/>
      <c r="H3542" s="2"/>
    </row>
    <row r="3543" spans="3:8">
      <c r="C3543" s="38"/>
      <c r="E3543" s="2"/>
      <c r="F3543" s="2"/>
      <c r="G3543" s="2"/>
      <c r="H3543" s="2"/>
    </row>
    <row r="3544" spans="3:8">
      <c r="C3544" s="38"/>
      <c r="E3544" s="2"/>
      <c r="F3544" s="2"/>
      <c r="G3544" s="2"/>
      <c r="H3544" s="2"/>
    </row>
    <row r="3545" spans="3:8">
      <c r="C3545" s="38"/>
      <c r="E3545" s="2"/>
      <c r="F3545" s="2"/>
      <c r="G3545" s="2"/>
      <c r="H3545" s="2"/>
    </row>
    <row r="3546" spans="3:8">
      <c r="C3546" s="38"/>
      <c r="E3546" s="2"/>
      <c r="F3546" s="2"/>
      <c r="G3546" s="2"/>
      <c r="H3546" s="2"/>
    </row>
    <row r="3547" spans="3:8">
      <c r="C3547" s="38"/>
      <c r="E3547" s="2"/>
      <c r="F3547" s="2"/>
      <c r="G3547" s="2"/>
      <c r="H3547" s="2"/>
    </row>
    <row r="3548" spans="3:8">
      <c r="C3548" s="38"/>
      <c r="E3548" s="2"/>
      <c r="F3548" s="2"/>
      <c r="G3548" s="2"/>
      <c r="H3548" s="2"/>
    </row>
    <row r="3549" spans="3:8">
      <c r="C3549" s="38"/>
      <c r="E3549" s="2"/>
      <c r="F3549" s="2"/>
      <c r="G3549" s="2"/>
      <c r="H3549" s="2"/>
    </row>
    <row r="3550" spans="3:8">
      <c r="C3550" s="38"/>
      <c r="E3550" s="2"/>
      <c r="F3550" s="2"/>
      <c r="G3550" s="2"/>
      <c r="H3550" s="2"/>
    </row>
    <row r="3551" spans="3:8">
      <c r="C3551" s="38"/>
      <c r="E3551" s="2"/>
      <c r="F3551" s="2"/>
      <c r="G3551" s="2"/>
      <c r="H3551" s="2"/>
    </row>
    <row r="3552" spans="3:8">
      <c r="C3552" s="38"/>
      <c r="E3552" s="2"/>
      <c r="F3552" s="2"/>
      <c r="G3552" s="2"/>
      <c r="H3552" s="2"/>
    </row>
    <row r="3553" spans="3:8">
      <c r="C3553" s="38"/>
      <c r="E3553" s="2"/>
      <c r="F3553" s="2"/>
      <c r="G3553" s="2"/>
      <c r="H3553" s="2"/>
    </row>
    <row r="3554" spans="3:8">
      <c r="C3554" s="38"/>
      <c r="E3554" s="2"/>
      <c r="F3554" s="2"/>
      <c r="G3554" s="2"/>
      <c r="H3554" s="2"/>
    </row>
    <row r="3555" spans="3:8">
      <c r="C3555" s="38"/>
      <c r="E3555" s="2"/>
      <c r="F3555" s="2"/>
      <c r="G3555" s="2"/>
      <c r="H3555" s="2"/>
    </row>
    <row r="3556" spans="3:8">
      <c r="C3556" s="38"/>
      <c r="E3556" s="2"/>
      <c r="F3556" s="2"/>
      <c r="G3556" s="2"/>
      <c r="H3556" s="2"/>
    </row>
    <row r="3557" spans="3:8">
      <c r="C3557" s="38"/>
      <c r="E3557" s="2"/>
      <c r="F3557" s="2"/>
      <c r="G3557" s="2"/>
      <c r="H3557" s="2"/>
    </row>
    <row r="3558" spans="3:8">
      <c r="C3558" s="38"/>
      <c r="E3558" s="2"/>
      <c r="F3558" s="2"/>
      <c r="G3558" s="2"/>
      <c r="H3558" s="2"/>
    </row>
    <row r="3559" spans="3:8">
      <c r="C3559" s="38"/>
      <c r="E3559" s="2"/>
      <c r="F3559" s="2"/>
      <c r="G3559" s="2"/>
      <c r="H3559" s="2"/>
    </row>
    <row r="3560" spans="3:8">
      <c r="C3560" s="38"/>
      <c r="E3560" s="2"/>
      <c r="F3560" s="2"/>
      <c r="G3560" s="2"/>
      <c r="H3560" s="2"/>
    </row>
    <row r="3561" spans="3:8">
      <c r="C3561" s="38"/>
      <c r="E3561" s="2"/>
      <c r="F3561" s="2"/>
      <c r="G3561" s="2"/>
      <c r="H3561" s="2"/>
    </row>
    <row r="3562" spans="3:8">
      <c r="C3562" s="38"/>
      <c r="E3562" s="2"/>
      <c r="F3562" s="2"/>
      <c r="G3562" s="2"/>
      <c r="H3562" s="2"/>
    </row>
    <row r="3563" spans="3:8">
      <c r="C3563" s="38"/>
      <c r="E3563" s="2"/>
      <c r="F3563" s="2"/>
      <c r="G3563" s="2"/>
      <c r="H3563" s="2"/>
    </row>
    <row r="3564" spans="3:8">
      <c r="C3564" s="38"/>
      <c r="E3564" s="2"/>
      <c r="F3564" s="2"/>
      <c r="G3564" s="2"/>
      <c r="H3564" s="2"/>
    </row>
    <row r="3565" spans="3:8">
      <c r="C3565" s="38"/>
      <c r="E3565" s="2"/>
      <c r="F3565" s="2"/>
      <c r="G3565" s="2"/>
      <c r="H3565" s="2"/>
    </row>
    <row r="3566" spans="3:8">
      <c r="C3566" s="38"/>
      <c r="E3566" s="2"/>
      <c r="F3566" s="2"/>
      <c r="G3566" s="2"/>
      <c r="H3566" s="2"/>
    </row>
    <row r="3567" spans="3:8">
      <c r="C3567" s="38"/>
      <c r="E3567" s="2"/>
      <c r="F3567" s="2"/>
      <c r="G3567" s="2"/>
      <c r="H3567" s="2"/>
    </row>
    <row r="3568" spans="3:8">
      <c r="C3568" s="38"/>
      <c r="E3568" s="2"/>
      <c r="F3568" s="2"/>
      <c r="G3568" s="2"/>
      <c r="H3568" s="2"/>
    </row>
    <row r="3569" spans="3:8">
      <c r="C3569" s="38"/>
      <c r="E3569" s="2"/>
      <c r="F3569" s="2"/>
      <c r="G3569" s="2"/>
      <c r="H3569" s="2"/>
    </row>
    <row r="3570" spans="3:8">
      <c r="C3570" s="38"/>
      <c r="E3570" s="2"/>
      <c r="F3570" s="2"/>
      <c r="G3570" s="2"/>
      <c r="H3570" s="2"/>
    </row>
    <row r="3571" spans="3:8">
      <c r="C3571" s="38"/>
      <c r="E3571" s="2"/>
      <c r="F3571" s="2"/>
      <c r="G3571" s="2"/>
      <c r="H3571" s="2"/>
    </row>
    <row r="3572" spans="3:8">
      <c r="C3572" s="38"/>
      <c r="E3572" s="2"/>
      <c r="F3572" s="2"/>
      <c r="G3572" s="2"/>
      <c r="H3572" s="2"/>
    </row>
    <row r="3573" spans="3:8">
      <c r="C3573" s="38"/>
      <c r="E3573" s="2"/>
      <c r="F3573" s="2"/>
      <c r="G3573" s="2"/>
      <c r="H3573" s="2"/>
    </row>
    <row r="3574" spans="3:8">
      <c r="C3574" s="38"/>
      <c r="E3574" s="2"/>
      <c r="F3574" s="2"/>
      <c r="G3574" s="2"/>
      <c r="H3574" s="2"/>
    </row>
    <row r="3575" spans="3:8">
      <c r="C3575" s="38"/>
      <c r="E3575" s="2"/>
      <c r="F3575" s="2"/>
      <c r="G3575" s="2"/>
      <c r="H3575" s="2"/>
    </row>
    <row r="3576" spans="3:8">
      <c r="C3576" s="38"/>
      <c r="E3576" s="2"/>
      <c r="F3576" s="2"/>
      <c r="G3576" s="2"/>
      <c r="H3576" s="2"/>
    </row>
    <row r="3577" spans="3:8">
      <c r="C3577" s="38"/>
      <c r="E3577" s="2"/>
      <c r="F3577" s="2"/>
      <c r="G3577" s="2"/>
      <c r="H3577" s="2"/>
    </row>
    <row r="3578" spans="3:8">
      <c r="C3578" s="38"/>
      <c r="E3578" s="2"/>
      <c r="F3578" s="2"/>
      <c r="G3578" s="2"/>
      <c r="H3578" s="2"/>
    </row>
    <row r="3579" spans="3:8">
      <c r="C3579" s="38"/>
      <c r="E3579" s="2"/>
      <c r="F3579" s="2"/>
      <c r="G3579" s="2"/>
      <c r="H3579" s="2"/>
    </row>
    <row r="3580" spans="3:8">
      <c r="C3580" s="38"/>
      <c r="E3580" s="2"/>
      <c r="F3580" s="2"/>
      <c r="G3580" s="2"/>
      <c r="H3580" s="2"/>
    </row>
    <row r="3581" spans="3:8">
      <c r="C3581" s="38"/>
      <c r="E3581" s="2"/>
      <c r="F3581" s="2"/>
      <c r="G3581" s="2"/>
      <c r="H3581" s="2"/>
    </row>
    <row r="3582" spans="3:8">
      <c r="C3582" s="38"/>
      <c r="E3582" s="2"/>
      <c r="F3582" s="2"/>
      <c r="G3582" s="2"/>
      <c r="H3582" s="2"/>
    </row>
    <row r="3583" spans="3:8">
      <c r="C3583" s="38"/>
      <c r="E3583" s="2"/>
      <c r="F3583" s="2"/>
      <c r="G3583" s="2"/>
      <c r="H3583" s="2"/>
    </row>
    <row r="3584" spans="3:8">
      <c r="C3584" s="38"/>
      <c r="E3584" s="2"/>
      <c r="F3584" s="2"/>
      <c r="G3584" s="2"/>
      <c r="H3584" s="2"/>
    </row>
    <row r="3585" spans="3:8">
      <c r="C3585" s="38"/>
      <c r="E3585" s="2"/>
      <c r="F3585" s="2"/>
      <c r="G3585" s="2"/>
      <c r="H3585" s="2"/>
    </row>
    <row r="3586" spans="3:8">
      <c r="C3586" s="38"/>
      <c r="E3586" s="2"/>
      <c r="F3586" s="2"/>
      <c r="G3586" s="2"/>
      <c r="H3586" s="2"/>
    </row>
    <row r="3587" spans="3:8">
      <c r="C3587" s="38"/>
      <c r="E3587" s="2"/>
      <c r="F3587" s="2"/>
      <c r="G3587" s="2"/>
      <c r="H3587" s="2"/>
    </row>
    <row r="3588" spans="3:8">
      <c r="C3588" s="38"/>
      <c r="E3588" s="2"/>
      <c r="F3588" s="2"/>
      <c r="G3588" s="2"/>
      <c r="H3588" s="2"/>
    </row>
    <row r="3589" spans="3:8">
      <c r="C3589" s="38"/>
      <c r="E3589" s="2"/>
      <c r="F3589" s="2"/>
      <c r="G3589" s="2"/>
      <c r="H3589" s="2"/>
    </row>
    <row r="3590" spans="3:8">
      <c r="C3590" s="38"/>
      <c r="E3590" s="2"/>
      <c r="F3590" s="2"/>
      <c r="G3590" s="2"/>
      <c r="H3590" s="2"/>
    </row>
    <row r="3591" spans="3:8">
      <c r="C3591" s="38"/>
      <c r="E3591" s="2"/>
      <c r="F3591" s="2"/>
      <c r="G3591" s="2"/>
      <c r="H3591" s="2"/>
    </row>
    <row r="3592" spans="3:8">
      <c r="C3592" s="38"/>
      <c r="E3592" s="2"/>
      <c r="F3592" s="2"/>
      <c r="G3592" s="2"/>
      <c r="H3592" s="2"/>
    </row>
    <row r="3593" spans="3:8">
      <c r="C3593" s="38"/>
      <c r="E3593" s="2"/>
      <c r="F3593" s="2"/>
      <c r="G3593" s="2"/>
      <c r="H3593" s="2"/>
    </row>
    <row r="3594" spans="3:8">
      <c r="C3594" s="38"/>
      <c r="E3594" s="2"/>
      <c r="F3594" s="2"/>
      <c r="G3594" s="2"/>
      <c r="H3594" s="2"/>
    </row>
    <row r="3595" spans="3:8">
      <c r="C3595" s="38"/>
      <c r="E3595" s="2"/>
      <c r="F3595" s="2"/>
      <c r="G3595" s="2"/>
      <c r="H3595" s="2"/>
    </row>
    <row r="3596" spans="3:8">
      <c r="C3596" s="38"/>
      <c r="E3596" s="2"/>
      <c r="F3596" s="2"/>
      <c r="G3596" s="2"/>
      <c r="H3596" s="2"/>
    </row>
    <row r="3597" spans="3:8">
      <c r="C3597" s="38"/>
      <c r="E3597" s="2"/>
      <c r="F3597" s="2"/>
      <c r="G3597" s="2"/>
      <c r="H3597" s="2"/>
    </row>
    <row r="3598" spans="3:8">
      <c r="C3598" s="38"/>
      <c r="E3598" s="2"/>
      <c r="F3598" s="2"/>
      <c r="G3598" s="2"/>
      <c r="H3598" s="2"/>
    </row>
    <row r="3599" spans="3:8">
      <c r="C3599" s="38"/>
      <c r="E3599" s="2"/>
      <c r="F3599" s="2"/>
      <c r="G3599" s="2"/>
      <c r="H3599" s="2"/>
    </row>
    <row r="3600" spans="3:8">
      <c r="C3600" s="38"/>
      <c r="E3600" s="2"/>
      <c r="F3600" s="2"/>
      <c r="G3600" s="2"/>
      <c r="H3600" s="2"/>
    </row>
    <row r="3601" spans="3:8">
      <c r="C3601" s="38"/>
      <c r="E3601" s="2"/>
      <c r="F3601" s="2"/>
      <c r="G3601" s="2"/>
      <c r="H3601" s="2"/>
    </row>
    <row r="3602" spans="3:8">
      <c r="C3602" s="38"/>
      <c r="E3602" s="2"/>
      <c r="F3602" s="2"/>
      <c r="G3602" s="2"/>
      <c r="H3602" s="2"/>
    </row>
    <row r="3603" spans="3:8">
      <c r="C3603" s="38"/>
      <c r="E3603" s="2"/>
      <c r="F3603" s="2"/>
      <c r="G3603" s="2"/>
      <c r="H3603" s="2"/>
    </row>
    <row r="3604" spans="3:8">
      <c r="C3604" s="38"/>
      <c r="E3604" s="2"/>
      <c r="F3604" s="2"/>
      <c r="G3604" s="2"/>
      <c r="H3604" s="2"/>
    </row>
    <row r="3605" spans="3:8">
      <c r="C3605" s="38"/>
      <c r="E3605" s="2"/>
      <c r="F3605" s="2"/>
      <c r="G3605" s="2"/>
      <c r="H3605" s="2"/>
    </row>
    <row r="3606" spans="3:8">
      <c r="C3606" s="38"/>
      <c r="E3606" s="2"/>
      <c r="F3606" s="2"/>
      <c r="G3606" s="2"/>
      <c r="H3606" s="2"/>
    </row>
    <row r="3607" spans="3:8">
      <c r="C3607" s="38"/>
      <c r="E3607" s="2"/>
      <c r="F3607" s="2"/>
      <c r="G3607" s="2"/>
      <c r="H3607" s="2"/>
    </row>
    <row r="3608" spans="3:8">
      <c r="C3608" s="38"/>
      <c r="E3608" s="2"/>
      <c r="F3608" s="2"/>
      <c r="G3608" s="2"/>
      <c r="H3608" s="2"/>
    </row>
    <row r="3609" spans="3:8">
      <c r="C3609" s="38"/>
      <c r="E3609" s="2"/>
      <c r="F3609" s="2"/>
      <c r="G3609" s="2"/>
      <c r="H3609" s="2"/>
    </row>
    <row r="3610" spans="3:8">
      <c r="C3610" s="38"/>
      <c r="E3610" s="2"/>
      <c r="F3610" s="2"/>
      <c r="G3610" s="2"/>
      <c r="H3610" s="2"/>
    </row>
    <row r="3611" spans="3:8">
      <c r="C3611" s="38"/>
      <c r="E3611" s="2"/>
      <c r="F3611" s="2"/>
      <c r="G3611" s="2"/>
      <c r="H3611" s="2"/>
    </row>
    <row r="3612" spans="3:8">
      <c r="C3612" s="38"/>
      <c r="E3612" s="2"/>
      <c r="F3612" s="2"/>
      <c r="G3612" s="2"/>
      <c r="H3612" s="2"/>
    </row>
    <row r="3613" spans="3:8">
      <c r="C3613" s="38"/>
      <c r="E3613" s="2"/>
      <c r="F3613" s="2"/>
      <c r="G3613" s="2"/>
      <c r="H3613" s="2"/>
    </row>
    <row r="3614" spans="3:8">
      <c r="C3614" s="38"/>
      <c r="E3614" s="2"/>
      <c r="F3614" s="2"/>
      <c r="G3614" s="2"/>
      <c r="H3614" s="2"/>
    </row>
    <row r="3615" spans="3:8">
      <c r="C3615" s="38"/>
      <c r="E3615" s="2"/>
      <c r="F3615" s="2"/>
      <c r="G3615" s="2"/>
      <c r="H3615" s="2"/>
    </row>
    <row r="3616" spans="3:8">
      <c r="C3616" s="38"/>
      <c r="E3616" s="2"/>
      <c r="F3616" s="2"/>
      <c r="G3616" s="2"/>
      <c r="H3616" s="2"/>
    </row>
    <row r="3617" spans="3:8">
      <c r="C3617" s="38"/>
      <c r="E3617" s="2"/>
      <c r="F3617" s="2"/>
      <c r="G3617" s="2"/>
      <c r="H3617" s="2"/>
    </row>
    <row r="3618" spans="3:8">
      <c r="C3618" s="38"/>
      <c r="E3618" s="2"/>
      <c r="F3618" s="2"/>
      <c r="G3618" s="2"/>
      <c r="H3618" s="2"/>
    </row>
    <row r="3619" spans="3:8">
      <c r="C3619" s="38"/>
      <c r="E3619" s="2"/>
      <c r="F3619" s="2"/>
      <c r="G3619" s="2"/>
      <c r="H3619" s="2"/>
    </row>
    <row r="3620" spans="3:8">
      <c r="C3620" s="38"/>
      <c r="E3620" s="2"/>
      <c r="F3620" s="2"/>
      <c r="G3620" s="2"/>
      <c r="H3620" s="2"/>
    </row>
    <row r="3621" spans="3:8">
      <c r="C3621" s="38"/>
      <c r="E3621" s="2"/>
      <c r="F3621" s="2"/>
      <c r="G3621" s="2"/>
      <c r="H3621" s="2"/>
    </row>
    <row r="3622" spans="3:8">
      <c r="C3622" s="38"/>
      <c r="E3622" s="2"/>
      <c r="F3622" s="2"/>
      <c r="G3622" s="2"/>
      <c r="H3622" s="2"/>
    </row>
    <row r="3623" spans="3:8">
      <c r="C3623" s="38"/>
      <c r="E3623" s="2"/>
      <c r="F3623" s="2"/>
      <c r="G3623" s="2"/>
      <c r="H3623" s="2"/>
    </row>
    <row r="3624" spans="3:8">
      <c r="C3624" s="38"/>
      <c r="E3624" s="2"/>
      <c r="F3624" s="2"/>
      <c r="G3624" s="2"/>
      <c r="H3624" s="2"/>
    </row>
    <row r="3625" spans="3:8">
      <c r="C3625" s="38"/>
      <c r="E3625" s="2"/>
      <c r="F3625" s="2"/>
      <c r="G3625" s="2"/>
      <c r="H3625" s="2"/>
    </row>
    <row r="3626" spans="3:8">
      <c r="C3626" s="38"/>
      <c r="E3626" s="2"/>
      <c r="F3626" s="2"/>
      <c r="G3626" s="2"/>
      <c r="H3626" s="2"/>
    </row>
    <row r="3627" spans="3:8">
      <c r="C3627" s="38"/>
      <c r="E3627" s="2"/>
      <c r="F3627" s="2"/>
      <c r="G3627" s="2"/>
      <c r="H3627" s="2"/>
    </row>
    <row r="3628" spans="3:8">
      <c r="C3628" s="38"/>
      <c r="E3628" s="2"/>
      <c r="F3628" s="2"/>
      <c r="G3628" s="2"/>
      <c r="H3628" s="2"/>
    </row>
    <row r="3629" spans="3:8">
      <c r="C3629" s="38"/>
      <c r="E3629" s="2"/>
      <c r="F3629" s="2"/>
      <c r="G3629" s="2"/>
      <c r="H3629" s="2"/>
    </row>
    <row r="3630" spans="3:8">
      <c r="C3630" s="38"/>
      <c r="E3630" s="2"/>
      <c r="F3630" s="2"/>
      <c r="G3630" s="2"/>
      <c r="H3630" s="2"/>
    </row>
    <row r="3631" spans="3:8">
      <c r="C3631" s="38"/>
      <c r="E3631" s="2"/>
      <c r="F3631" s="2"/>
      <c r="G3631" s="2"/>
      <c r="H3631" s="2"/>
    </row>
    <row r="3632" spans="3:8">
      <c r="C3632" s="38"/>
      <c r="E3632" s="2"/>
      <c r="F3632" s="2"/>
      <c r="G3632" s="2"/>
      <c r="H3632" s="2"/>
    </row>
    <row r="3633" spans="3:8">
      <c r="C3633" s="38"/>
      <c r="E3633" s="2"/>
      <c r="F3633" s="2"/>
      <c r="G3633" s="2"/>
      <c r="H3633" s="2"/>
    </row>
    <row r="3634" spans="3:8">
      <c r="C3634" s="38"/>
      <c r="E3634" s="2"/>
      <c r="F3634" s="2"/>
      <c r="G3634" s="2"/>
      <c r="H3634" s="2"/>
    </row>
    <row r="3635" spans="3:8">
      <c r="C3635" s="38"/>
      <c r="E3635" s="2"/>
      <c r="F3635" s="2"/>
      <c r="G3635" s="2"/>
      <c r="H3635" s="2"/>
    </row>
    <row r="3636" spans="3:8">
      <c r="C3636" s="38"/>
      <c r="E3636" s="2"/>
      <c r="F3636" s="2"/>
      <c r="G3636" s="2"/>
      <c r="H3636" s="2"/>
    </row>
    <row r="3637" spans="3:8">
      <c r="C3637" s="38"/>
      <c r="E3637" s="2"/>
      <c r="F3637" s="2"/>
      <c r="G3637" s="2"/>
      <c r="H3637" s="2"/>
    </row>
    <row r="3638" spans="3:8">
      <c r="C3638" s="38"/>
      <c r="E3638" s="2"/>
      <c r="F3638" s="2"/>
      <c r="G3638" s="2"/>
      <c r="H3638" s="2"/>
    </row>
    <row r="3639" spans="3:8">
      <c r="C3639" s="38"/>
      <c r="E3639" s="2"/>
      <c r="F3639" s="2"/>
      <c r="G3639" s="2"/>
      <c r="H3639" s="2"/>
    </row>
    <row r="3640" spans="3:8">
      <c r="C3640" s="38"/>
      <c r="E3640" s="2"/>
      <c r="F3640" s="2"/>
      <c r="G3640" s="2"/>
      <c r="H3640" s="2"/>
    </row>
    <row r="3641" spans="3:8">
      <c r="C3641" s="38"/>
      <c r="E3641" s="2"/>
      <c r="F3641" s="2"/>
      <c r="G3641" s="2"/>
      <c r="H3641" s="2"/>
    </row>
    <row r="3642" spans="3:8">
      <c r="C3642" s="38"/>
      <c r="E3642" s="2"/>
      <c r="F3642" s="2"/>
      <c r="G3642" s="2"/>
      <c r="H3642" s="2"/>
    </row>
    <row r="3643" spans="3:8">
      <c r="C3643" s="38"/>
      <c r="E3643" s="2"/>
      <c r="F3643" s="2"/>
      <c r="G3643" s="2"/>
      <c r="H3643" s="2"/>
    </row>
    <row r="3644" spans="3:8">
      <c r="C3644" s="38"/>
      <c r="E3644" s="2"/>
      <c r="F3644" s="2"/>
      <c r="G3644" s="2"/>
      <c r="H3644" s="2"/>
    </row>
    <row r="3645" spans="3:8">
      <c r="C3645" s="38"/>
      <c r="E3645" s="2"/>
      <c r="F3645" s="2"/>
      <c r="G3645" s="2"/>
      <c r="H3645" s="2"/>
    </row>
    <row r="3646" spans="3:8">
      <c r="C3646" s="38"/>
      <c r="E3646" s="2"/>
      <c r="F3646" s="2"/>
      <c r="G3646" s="2"/>
      <c r="H3646" s="2"/>
    </row>
    <row r="3647" spans="3:8">
      <c r="C3647" s="38"/>
      <c r="E3647" s="2"/>
      <c r="F3647" s="2"/>
      <c r="G3647" s="2"/>
      <c r="H3647" s="2"/>
    </row>
    <row r="3648" spans="3:8">
      <c r="C3648" s="38"/>
      <c r="E3648" s="2"/>
      <c r="F3648" s="2"/>
      <c r="G3648" s="2"/>
      <c r="H3648" s="2"/>
    </row>
    <row r="3649" spans="3:8">
      <c r="C3649" s="38"/>
      <c r="E3649" s="2"/>
      <c r="F3649" s="2"/>
      <c r="G3649" s="2"/>
      <c r="H3649" s="2"/>
    </row>
    <row r="3650" spans="3:8">
      <c r="C3650" s="38"/>
      <c r="E3650" s="2"/>
      <c r="F3650" s="2"/>
      <c r="G3650" s="2"/>
      <c r="H3650" s="2"/>
    </row>
    <row r="3651" spans="3:8">
      <c r="C3651" s="38"/>
      <c r="E3651" s="2"/>
      <c r="F3651" s="2"/>
      <c r="G3651" s="2"/>
      <c r="H3651" s="2"/>
    </row>
    <row r="3652" spans="3:8">
      <c r="C3652" s="38"/>
      <c r="E3652" s="2"/>
      <c r="F3652" s="2"/>
      <c r="G3652" s="2"/>
      <c r="H3652" s="2"/>
    </row>
    <row r="3653" spans="3:8">
      <c r="C3653" s="38"/>
      <c r="E3653" s="2"/>
      <c r="F3653" s="2"/>
      <c r="G3653" s="2"/>
      <c r="H3653" s="2"/>
    </row>
    <row r="3654" spans="3:8">
      <c r="C3654" s="38"/>
      <c r="E3654" s="2"/>
      <c r="F3654" s="2"/>
      <c r="G3654" s="2"/>
      <c r="H3654" s="2"/>
    </row>
    <row r="3655" spans="3:8">
      <c r="C3655" s="38"/>
      <c r="E3655" s="2"/>
      <c r="F3655" s="2"/>
      <c r="G3655" s="2"/>
      <c r="H3655" s="2"/>
    </row>
    <row r="3656" spans="3:8">
      <c r="C3656" s="38"/>
      <c r="E3656" s="2"/>
      <c r="F3656" s="2"/>
      <c r="G3656" s="2"/>
      <c r="H3656" s="2"/>
    </row>
    <row r="3657" spans="3:8">
      <c r="C3657" s="38"/>
      <c r="E3657" s="2"/>
      <c r="F3657" s="2"/>
      <c r="G3657" s="2"/>
      <c r="H3657" s="2"/>
    </row>
    <row r="3658" spans="3:8">
      <c r="C3658" s="38"/>
      <c r="E3658" s="2"/>
      <c r="F3658" s="2"/>
      <c r="G3658" s="2"/>
      <c r="H3658" s="2"/>
    </row>
    <row r="3659" spans="3:8">
      <c r="C3659" s="38"/>
      <c r="E3659" s="2"/>
      <c r="F3659" s="2"/>
      <c r="G3659" s="2"/>
      <c r="H3659" s="2"/>
    </row>
    <row r="3660" spans="3:8">
      <c r="C3660" s="38"/>
      <c r="E3660" s="2"/>
      <c r="F3660" s="2"/>
      <c r="G3660" s="2"/>
      <c r="H3660" s="2"/>
    </row>
    <row r="3661" spans="3:8">
      <c r="C3661" s="38"/>
      <c r="E3661" s="2"/>
      <c r="F3661" s="2"/>
      <c r="G3661" s="2"/>
      <c r="H3661" s="2"/>
    </row>
    <row r="3662" spans="3:8">
      <c r="C3662" s="38"/>
      <c r="E3662" s="2"/>
      <c r="F3662" s="2"/>
      <c r="G3662" s="2"/>
      <c r="H3662" s="2"/>
    </row>
    <row r="3663" spans="3:8">
      <c r="C3663" s="38"/>
      <c r="E3663" s="2"/>
      <c r="F3663" s="2"/>
      <c r="G3663" s="2"/>
      <c r="H3663" s="2"/>
    </row>
    <row r="3664" spans="3:8">
      <c r="C3664" s="38"/>
      <c r="E3664" s="2"/>
      <c r="F3664" s="2"/>
      <c r="G3664" s="2"/>
      <c r="H3664" s="2"/>
    </row>
    <row r="3665" spans="3:8">
      <c r="C3665" s="38"/>
      <c r="E3665" s="2"/>
      <c r="F3665" s="2"/>
      <c r="G3665" s="2"/>
      <c r="H3665" s="2"/>
    </row>
    <row r="3666" spans="3:8">
      <c r="C3666" s="38"/>
      <c r="E3666" s="2"/>
      <c r="F3666" s="2"/>
      <c r="G3666" s="2"/>
      <c r="H3666" s="2"/>
    </row>
    <row r="3667" spans="3:8">
      <c r="C3667" s="38"/>
      <c r="E3667" s="2"/>
      <c r="F3667" s="2"/>
      <c r="G3667" s="2"/>
      <c r="H3667" s="2"/>
    </row>
    <row r="3668" spans="3:8">
      <c r="C3668" s="38"/>
      <c r="E3668" s="2"/>
      <c r="F3668" s="2"/>
      <c r="G3668" s="2"/>
      <c r="H3668" s="2"/>
    </row>
    <row r="3669" spans="3:8">
      <c r="C3669" s="38"/>
      <c r="E3669" s="2"/>
      <c r="F3669" s="2"/>
      <c r="G3669" s="2"/>
      <c r="H3669" s="2"/>
    </row>
    <row r="3670" spans="3:8">
      <c r="C3670" s="38"/>
      <c r="E3670" s="2"/>
      <c r="F3670" s="2"/>
      <c r="G3670" s="2"/>
      <c r="H3670" s="2"/>
    </row>
    <row r="3671" spans="3:8">
      <c r="C3671" s="38"/>
      <c r="E3671" s="2"/>
      <c r="F3671" s="2"/>
      <c r="G3671" s="2"/>
      <c r="H3671" s="2"/>
    </row>
    <row r="3672" spans="3:8">
      <c r="C3672" s="38"/>
      <c r="E3672" s="2"/>
      <c r="F3672" s="2"/>
      <c r="G3672" s="2"/>
      <c r="H3672" s="2"/>
    </row>
    <row r="3673" spans="3:8">
      <c r="C3673" s="38"/>
      <c r="E3673" s="2"/>
      <c r="F3673" s="2"/>
      <c r="G3673" s="2"/>
      <c r="H3673" s="2"/>
    </row>
    <row r="3674" spans="3:8">
      <c r="C3674" s="38"/>
      <c r="E3674" s="2"/>
      <c r="F3674" s="2"/>
      <c r="G3674" s="2"/>
      <c r="H3674" s="2"/>
    </row>
    <row r="3675" spans="3:8">
      <c r="C3675" s="38"/>
      <c r="E3675" s="2"/>
      <c r="F3675" s="2"/>
      <c r="G3675" s="2"/>
      <c r="H3675" s="2"/>
    </row>
    <row r="3676" spans="3:8">
      <c r="C3676" s="38"/>
      <c r="E3676" s="2"/>
      <c r="F3676" s="2"/>
      <c r="G3676" s="2"/>
      <c r="H3676" s="2"/>
    </row>
    <row r="3677" spans="3:8">
      <c r="C3677" s="38"/>
      <c r="E3677" s="2"/>
      <c r="F3677" s="2"/>
      <c r="G3677" s="2"/>
      <c r="H3677" s="2"/>
    </row>
    <row r="3678" spans="3:8">
      <c r="C3678" s="38"/>
      <c r="E3678" s="2"/>
      <c r="F3678" s="2"/>
      <c r="G3678" s="2"/>
      <c r="H3678" s="2"/>
    </row>
    <row r="3679" spans="3:8">
      <c r="C3679" s="38"/>
      <c r="E3679" s="2"/>
      <c r="F3679" s="2"/>
      <c r="G3679" s="2"/>
      <c r="H3679" s="2"/>
    </row>
    <row r="3680" spans="3:8">
      <c r="C3680" s="38"/>
      <c r="E3680" s="2"/>
      <c r="F3680" s="2"/>
      <c r="G3680" s="2"/>
      <c r="H3680" s="2"/>
    </row>
    <row r="3681" spans="3:8">
      <c r="C3681" s="38"/>
      <c r="E3681" s="2"/>
      <c r="F3681" s="2"/>
      <c r="G3681" s="2"/>
      <c r="H3681" s="2"/>
    </row>
    <row r="3682" spans="3:8">
      <c r="C3682" s="38"/>
      <c r="E3682" s="2"/>
      <c r="F3682" s="2"/>
      <c r="G3682" s="2"/>
      <c r="H3682" s="2"/>
    </row>
    <row r="3683" spans="3:8">
      <c r="C3683" s="38"/>
      <c r="E3683" s="2"/>
      <c r="F3683" s="2"/>
      <c r="G3683" s="2"/>
      <c r="H3683" s="2"/>
    </row>
    <row r="3684" spans="3:8">
      <c r="C3684" s="38"/>
      <c r="E3684" s="2"/>
      <c r="F3684" s="2"/>
      <c r="G3684" s="2"/>
      <c r="H3684" s="2"/>
    </row>
    <row r="3685" spans="3:8">
      <c r="C3685" s="38"/>
      <c r="E3685" s="2"/>
      <c r="F3685" s="2"/>
      <c r="G3685" s="2"/>
      <c r="H3685" s="2"/>
    </row>
    <row r="3686" spans="3:8">
      <c r="C3686" s="38"/>
      <c r="E3686" s="2"/>
      <c r="F3686" s="2"/>
      <c r="G3686" s="2"/>
      <c r="H3686" s="2"/>
    </row>
    <row r="3687" spans="3:8">
      <c r="C3687" s="38"/>
      <c r="E3687" s="2"/>
      <c r="F3687" s="2"/>
      <c r="G3687" s="2"/>
      <c r="H3687" s="2"/>
    </row>
    <row r="3688" spans="3:8">
      <c r="C3688" s="38"/>
      <c r="E3688" s="2"/>
      <c r="F3688" s="2"/>
      <c r="G3688" s="2"/>
      <c r="H3688" s="2"/>
    </row>
    <row r="3689" spans="3:8">
      <c r="C3689" s="38"/>
      <c r="E3689" s="2"/>
      <c r="F3689" s="2"/>
      <c r="G3689" s="2"/>
      <c r="H3689" s="2"/>
    </row>
    <row r="3690" spans="3:8">
      <c r="C3690" s="38"/>
      <c r="E3690" s="2"/>
      <c r="F3690" s="2"/>
      <c r="G3690" s="2"/>
      <c r="H3690" s="2"/>
    </row>
    <row r="3691" spans="3:8">
      <c r="C3691" s="38"/>
      <c r="E3691" s="2"/>
      <c r="F3691" s="2"/>
      <c r="G3691" s="2"/>
      <c r="H3691" s="2"/>
    </row>
    <row r="3692" spans="3:8">
      <c r="C3692" s="38"/>
      <c r="E3692" s="2"/>
      <c r="F3692" s="2"/>
      <c r="G3692" s="2"/>
      <c r="H3692" s="2"/>
    </row>
    <row r="3693" spans="3:8">
      <c r="C3693" s="38"/>
      <c r="E3693" s="2"/>
      <c r="F3693" s="2"/>
      <c r="G3693" s="2"/>
      <c r="H3693" s="2"/>
    </row>
    <row r="3694" spans="3:8">
      <c r="C3694" s="38"/>
      <c r="E3694" s="2"/>
      <c r="F3694" s="2"/>
      <c r="G3694" s="2"/>
      <c r="H3694" s="2"/>
    </row>
    <row r="3695" spans="3:8">
      <c r="C3695" s="38"/>
      <c r="E3695" s="2"/>
      <c r="F3695" s="2"/>
      <c r="G3695" s="2"/>
      <c r="H3695" s="2"/>
    </row>
    <row r="3696" spans="3:8">
      <c r="C3696" s="38"/>
      <c r="E3696" s="2"/>
      <c r="F3696" s="2"/>
      <c r="G3696" s="2"/>
      <c r="H3696" s="2"/>
    </row>
    <row r="3697" spans="3:8">
      <c r="C3697" s="38"/>
      <c r="E3697" s="2"/>
      <c r="F3697" s="2"/>
      <c r="G3697" s="2"/>
      <c r="H3697" s="2"/>
    </row>
    <row r="3698" spans="3:8">
      <c r="C3698" s="38"/>
      <c r="E3698" s="2"/>
      <c r="F3698" s="2"/>
      <c r="G3698" s="2"/>
      <c r="H3698" s="2"/>
    </row>
    <row r="3699" spans="3:8">
      <c r="C3699" s="38"/>
      <c r="E3699" s="2"/>
      <c r="F3699" s="2"/>
      <c r="G3699" s="2"/>
      <c r="H3699" s="2"/>
    </row>
    <row r="3700" spans="3:8">
      <c r="C3700" s="38"/>
      <c r="E3700" s="2"/>
      <c r="F3700" s="2"/>
      <c r="G3700" s="2"/>
      <c r="H3700" s="2"/>
    </row>
    <row r="3701" spans="3:8">
      <c r="C3701" s="38"/>
      <c r="E3701" s="2"/>
      <c r="F3701" s="2"/>
      <c r="G3701" s="2"/>
      <c r="H3701" s="2"/>
    </row>
    <row r="3702" spans="3:8">
      <c r="C3702" s="38"/>
      <c r="E3702" s="2"/>
      <c r="F3702" s="2"/>
      <c r="G3702" s="2"/>
      <c r="H3702" s="2"/>
    </row>
    <row r="3703" spans="3:8">
      <c r="C3703" s="38"/>
      <c r="E3703" s="2"/>
      <c r="F3703" s="2"/>
      <c r="G3703" s="2"/>
      <c r="H3703" s="2"/>
    </row>
    <row r="3704" spans="3:8">
      <c r="C3704" s="38"/>
      <c r="E3704" s="2"/>
      <c r="F3704" s="2"/>
      <c r="G3704" s="2"/>
      <c r="H3704" s="2"/>
    </row>
    <row r="3705" spans="3:8">
      <c r="C3705" s="38"/>
      <c r="E3705" s="2"/>
      <c r="F3705" s="2"/>
      <c r="G3705" s="2"/>
      <c r="H3705" s="2"/>
    </row>
    <row r="3706" spans="3:8">
      <c r="C3706" s="38"/>
      <c r="E3706" s="2"/>
      <c r="F3706" s="2"/>
      <c r="G3706" s="2"/>
      <c r="H3706" s="2"/>
    </row>
    <row r="3707" spans="3:8">
      <c r="C3707" s="38"/>
      <c r="E3707" s="2"/>
      <c r="F3707" s="2"/>
      <c r="G3707" s="2"/>
      <c r="H3707" s="2"/>
    </row>
    <row r="3708" spans="3:8">
      <c r="C3708" s="38"/>
      <c r="E3708" s="2"/>
      <c r="F3708" s="2"/>
      <c r="G3708" s="2"/>
      <c r="H3708" s="2"/>
    </row>
    <row r="3709" spans="3:8">
      <c r="C3709" s="38"/>
      <c r="E3709" s="2"/>
      <c r="F3709" s="2"/>
      <c r="G3709" s="2"/>
      <c r="H3709" s="2"/>
    </row>
    <row r="3710" spans="3:8">
      <c r="C3710" s="38"/>
      <c r="E3710" s="2"/>
      <c r="F3710" s="2"/>
      <c r="G3710" s="2"/>
      <c r="H3710" s="2"/>
    </row>
    <row r="3711" spans="3:8">
      <c r="C3711" s="38"/>
      <c r="E3711" s="2"/>
      <c r="F3711" s="2"/>
      <c r="G3711" s="2"/>
      <c r="H3711" s="2"/>
    </row>
    <row r="3712" spans="3:8">
      <c r="C3712" s="38"/>
      <c r="E3712" s="2"/>
      <c r="F3712" s="2"/>
      <c r="G3712" s="2"/>
      <c r="H3712" s="2"/>
    </row>
    <row r="3713" spans="3:8">
      <c r="C3713" s="38"/>
      <c r="E3713" s="2"/>
      <c r="F3713" s="2"/>
      <c r="G3713" s="2"/>
      <c r="H3713" s="2"/>
    </row>
    <row r="3714" spans="3:8">
      <c r="C3714" s="38"/>
      <c r="E3714" s="2"/>
      <c r="F3714" s="2"/>
      <c r="G3714" s="2"/>
      <c r="H3714" s="2"/>
    </row>
    <row r="3715" spans="3:8">
      <c r="C3715" s="38"/>
      <c r="E3715" s="2"/>
      <c r="F3715" s="2"/>
      <c r="G3715" s="2"/>
      <c r="H3715" s="2"/>
    </row>
    <row r="3716" spans="3:8">
      <c r="C3716" s="38"/>
      <c r="E3716" s="2"/>
      <c r="F3716" s="2"/>
      <c r="G3716" s="2"/>
      <c r="H3716" s="2"/>
    </row>
    <row r="3717" spans="3:8">
      <c r="C3717" s="38"/>
      <c r="E3717" s="2"/>
      <c r="F3717" s="2"/>
      <c r="G3717" s="2"/>
      <c r="H3717" s="2"/>
    </row>
    <row r="3718" spans="3:8">
      <c r="C3718" s="38"/>
      <c r="E3718" s="2"/>
      <c r="F3718" s="2"/>
      <c r="G3718" s="2"/>
      <c r="H3718" s="2"/>
    </row>
    <row r="3719" spans="3:8">
      <c r="C3719" s="38"/>
      <c r="E3719" s="2"/>
      <c r="F3719" s="2"/>
      <c r="G3719" s="2"/>
      <c r="H3719" s="2"/>
    </row>
    <row r="3720" spans="3:8">
      <c r="C3720" s="38"/>
      <c r="E3720" s="2"/>
      <c r="F3720" s="2"/>
      <c r="G3720" s="2"/>
      <c r="H3720" s="2"/>
    </row>
    <row r="3721" spans="3:8">
      <c r="C3721" s="38"/>
      <c r="E3721" s="2"/>
      <c r="F3721" s="2"/>
      <c r="G3721" s="2"/>
      <c r="H3721" s="2"/>
    </row>
    <row r="3722" spans="3:8">
      <c r="C3722" s="38"/>
      <c r="E3722" s="2"/>
      <c r="F3722" s="2"/>
      <c r="G3722" s="2"/>
      <c r="H3722" s="2"/>
    </row>
    <row r="3723" spans="3:8">
      <c r="C3723" s="38"/>
      <c r="E3723" s="2"/>
      <c r="F3723" s="2"/>
      <c r="G3723" s="2"/>
      <c r="H3723" s="2"/>
    </row>
    <row r="3724" spans="3:8">
      <c r="C3724" s="38"/>
      <c r="E3724" s="2"/>
      <c r="F3724" s="2"/>
      <c r="G3724" s="2"/>
      <c r="H3724" s="2"/>
    </row>
    <row r="3725" spans="3:8">
      <c r="C3725" s="38"/>
      <c r="E3725" s="2"/>
      <c r="F3725" s="2"/>
      <c r="G3725" s="2"/>
      <c r="H3725" s="2"/>
    </row>
    <row r="3726" spans="3:8">
      <c r="C3726" s="38"/>
      <c r="E3726" s="2"/>
      <c r="F3726" s="2"/>
      <c r="G3726" s="2"/>
      <c r="H3726" s="2"/>
    </row>
    <row r="3727" spans="3:8">
      <c r="C3727" s="38"/>
      <c r="E3727" s="2"/>
      <c r="F3727" s="2"/>
      <c r="G3727" s="2"/>
      <c r="H3727" s="2"/>
    </row>
    <row r="3728" spans="3:8">
      <c r="C3728" s="38"/>
      <c r="E3728" s="2"/>
      <c r="F3728" s="2"/>
      <c r="G3728" s="2"/>
      <c r="H3728" s="2"/>
    </row>
    <row r="3729" spans="3:8">
      <c r="C3729" s="38"/>
      <c r="E3729" s="2"/>
      <c r="F3729" s="2"/>
      <c r="G3729" s="2"/>
      <c r="H3729" s="2"/>
    </row>
    <row r="3730" spans="3:8">
      <c r="C3730" s="38"/>
      <c r="E3730" s="2"/>
      <c r="F3730" s="2"/>
      <c r="G3730" s="2"/>
      <c r="H3730" s="2"/>
    </row>
    <row r="3731" spans="3:8">
      <c r="C3731" s="38"/>
      <c r="E3731" s="2"/>
      <c r="F3731" s="2"/>
      <c r="G3731" s="2"/>
      <c r="H3731" s="2"/>
    </row>
    <row r="3732" spans="3:8">
      <c r="C3732" s="38"/>
      <c r="E3732" s="2"/>
      <c r="F3732" s="2"/>
      <c r="G3732" s="2"/>
      <c r="H3732" s="2"/>
    </row>
    <row r="3733" spans="3:8">
      <c r="C3733" s="38"/>
      <c r="E3733" s="2"/>
      <c r="F3733" s="2"/>
      <c r="G3733" s="2"/>
      <c r="H3733" s="2"/>
    </row>
    <row r="3734" spans="3:8">
      <c r="C3734" s="38"/>
      <c r="E3734" s="2"/>
      <c r="F3734" s="2"/>
      <c r="G3734" s="2"/>
      <c r="H3734" s="2"/>
    </row>
    <row r="3735" spans="3:8">
      <c r="C3735" s="38"/>
      <c r="E3735" s="2"/>
      <c r="F3735" s="2"/>
      <c r="G3735" s="2"/>
      <c r="H3735" s="2"/>
    </row>
    <row r="3736" spans="3:8">
      <c r="C3736" s="38"/>
      <c r="E3736" s="2"/>
      <c r="F3736" s="2"/>
      <c r="G3736" s="2"/>
      <c r="H3736" s="2"/>
    </row>
    <row r="3737" spans="3:8">
      <c r="C3737" s="38"/>
      <c r="E3737" s="2"/>
      <c r="F3737" s="2"/>
      <c r="G3737" s="2"/>
      <c r="H3737" s="2"/>
    </row>
    <row r="3738" spans="3:8">
      <c r="C3738" s="38"/>
      <c r="E3738" s="2"/>
      <c r="F3738" s="2"/>
      <c r="G3738" s="2"/>
      <c r="H3738" s="2"/>
    </row>
    <row r="3739" spans="3:8">
      <c r="C3739" s="38"/>
      <c r="E3739" s="2"/>
      <c r="F3739" s="2"/>
      <c r="G3739" s="2"/>
      <c r="H3739" s="2"/>
    </row>
    <row r="3740" spans="3:8">
      <c r="C3740" s="38"/>
      <c r="E3740" s="2"/>
      <c r="F3740" s="2"/>
      <c r="G3740" s="2"/>
      <c r="H3740" s="2"/>
    </row>
    <row r="3741" spans="3:8">
      <c r="C3741" s="38"/>
      <c r="E3741" s="2"/>
      <c r="F3741" s="2"/>
      <c r="G3741" s="2"/>
      <c r="H3741" s="2"/>
    </row>
    <row r="3742" spans="3:8">
      <c r="C3742" s="38"/>
      <c r="E3742" s="2"/>
      <c r="F3742" s="2"/>
      <c r="G3742" s="2"/>
      <c r="H3742" s="2"/>
    </row>
    <row r="3743" spans="3:8">
      <c r="C3743" s="38"/>
      <c r="E3743" s="2"/>
      <c r="F3743" s="2"/>
      <c r="G3743" s="2"/>
      <c r="H3743" s="2"/>
    </row>
    <row r="3744" spans="3:8">
      <c r="C3744" s="38"/>
      <c r="E3744" s="2"/>
      <c r="F3744" s="2"/>
      <c r="G3744" s="2"/>
      <c r="H3744" s="2"/>
    </row>
    <row r="3745" spans="3:8">
      <c r="C3745" s="38"/>
      <c r="E3745" s="2"/>
      <c r="F3745" s="2"/>
      <c r="G3745" s="2"/>
      <c r="H3745" s="2"/>
    </row>
    <row r="3746" spans="3:8">
      <c r="C3746" s="38"/>
      <c r="E3746" s="2"/>
      <c r="F3746" s="2"/>
      <c r="G3746" s="2"/>
      <c r="H3746" s="2"/>
    </row>
    <row r="3747" spans="3:8">
      <c r="C3747" s="38"/>
      <c r="E3747" s="2"/>
      <c r="F3747" s="2"/>
      <c r="G3747" s="2"/>
      <c r="H3747" s="2"/>
    </row>
    <row r="3748" spans="3:8">
      <c r="C3748" s="38"/>
      <c r="E3748" s="2"/>
      <c r="F3748" s="2"/>
      <c r="G3748" s="2"/>
      <c r="H3748" s="2"/>
    </row>
    <row r="3749" spans="3:8">
      <c r="C3749" s="38"/>
      <c r="E3749" s="2"/>
      <c r="F3749" s="2"/>
      <c r="G3749" s="2"/>
      <c r="H3749" s="2"/>
    </row>
    <row r="3750" spans="3:8">
      <c r="C3750" s="38"/>
      <c r="E3750" s="2"/>
      <c r="F3750" s="2"/>
      <c r="G3750" s="2"/>
      <c r="H3750" s="2"/>
    </row>
    <row r="3751" spans="3:8">
      <c r="C3751" s="38"/>
      <c r="E3751" s="2"/>
      <c r="F3751" s="2"/>
      <c r="G3751" s="2"/>
      <c r="H3751" s="2"/>
    </row>
    <row r="3752" spans="3:8">
      <c r="C3752" s="38"/>
      <c r="E3752" s="2"/>
      <c r="F3752" s="2"/>
      <c r="G3752" s="2"/>
      <c r="H3752" s="2"/>
    </row>
    <row r="3753" spans="3:8">
      <c r="C3753" s="38"/>
      <c r="E3753" s="2"/>
      <c r="F3753" s="2"/>
      <c r="G3753" s="2"/>
      <c r="H3753" s="2"/>
    </row>
    <row r="3754" spans="3:8">
      <c r="C3754" s="38"/>
      <c r="E3754" s="2"/>
      <c r="F3754" s="2"/>
      <c r="G3754" s="2"/>
      <c r="H3754" s="2"/>
    </row>
    <row r="3755" spans="3:8">
      <c r="C3755" s="38"/>
      <c r="E3755" s="2"/>
      <c r="F3755" s="2"/>
      <c r="G3755" s="2"/>
      <c r="H3755" s="2"/>
    </row>
    <row r="3756" spans="3:8">
      <c r="C3756" s="38"/>
      <c r="E3756" s="2"/>
      <c r="F3756" s="2"/>
      <c r="G3756" s="2"/>
      <c r="H3756" s="2"/>
    </row>
    <row r="3757" spans="3:8">
      <c r="C3757" s="38"/>
      <c r="E3757" s="2"/>
      <c r="F3757" s="2"/>
      <c r="G3757" s="2"/>
      <c r="H3757" s="2"/>
    </row>
    <row r="3758" spans="3:8">
      <c r="C3758" s="38"/>
      <c r="E3758" s="2"/>
      <c r="F3758" s="2"/>
      <c r="G3758" s="2"/>
      <c r="H3758" s="2"/>
    </row>
    <row r="3759" spans="3:8">
      <c r="C3759" s="38"/>
      <c r="E3759" s="2"/>
      <c r="F3759" s="2"/>
      <c r="G3759" s="2"/>
      <c r="H3759" s="2"/>
    </row>
    <row r="3760" spans="3:8">
      <c r="C3760" s="38"/>
      <c r="E3760" s="2"/>
      <c r="F3760" s="2"/>
      <c r="G3760" s="2"/>
      <c r="H3760" s="2"/>
    </row>
    <row r="3761" spans="3:8">
      <c r="C3761" s="38"/>
      <c r="E3761" s="2"/>
      <c r="F3761" s="2"/>
      <c r="G3761" s="2"/>
      <c r="H3761" s="2"/>
    </row>
    <row r="3762" spans="3:8">
      <c r="C3762" s="38"/>
      <c r="E3762" s="2"/>
      <c r="F3762" s="2"/>
      <c r="G3762" s="2"/>
      <c r="H3762" s="2"/>
    </row>
    <row r="3763" spans="3:8">
      <c r="C3763" s="38"/>
      <c r="E3763" s="2"/>
      <c r="F3763" s="2"/>
      <c r="G3763" s="2"/>
      <c r="H3763" s="2"/>
    </row>
    <row r="3764" spans="3:8">
      <c r="C3764" s="38"/>
      <c r="E3764" s="2"/>
      <c r="F3764" s="2"/>
      <c r="G3764" s="2"/>
      <c r="H3764" s="2"/>
    </row>
    <row r="3765" spans="3:8">
      <c r="C3765" s="38"/>
      <c r="E3765" s="2"/>
      <c r="F3765" s="2"/>
      <c r="G3765" s="2"/>
      <c r="H3765" s="2"/>
    </row>
    <row r="3766" spans="3:8">
      <c r="C3766" s="38"/>
      <c r="E3766" s="2"/>
      <c r="F3766" s="2"/>
      <c r="G3766" s="2"/>
      <c r="H3766" s="2"/>
    </row>
    <row r="3767" spans="3:8">
      <c r="C3767" s="38"/>
      <c r="E3767" s="2"/>
      <c r="F3767" s="2"/>
      <c r="G3767" s="2"/>
      <c r="H3767" s="2"/>
    </row>
    <row r="3768" spans="3:8">
      <c r="C3768" s="38"/>
      <c r="E3768" s="2"/>
      <c r="F3768" s="2"/>
      <c r="G3768" s="2"/>
      <c r="H3768" s="2"/>
    </row>
    <row r="3769" spans="3:8">
      <c r="C3769" s="38"/>
      <c r="E3769" s="2"/>
      <c r="F3769" s="2"/>
      <c r="G3769" s="2"/>
      <c r="H3769" s="2"/>
    </row>
    <row r="3770" spans="3:8">
      <c r="C3770" s="38"/>
      <c r="E3770" s="2"/>
      <c r="F3770" s="2"/>
      <c r="G3770" s="2"/>
      <c r="H3770" s="2"/>
    </row>
    <row r="3771" spans="3:8">
      <c r="C3771" s="38"/>
      <c r="E3771" s="2"/>
      <c r="F3771" s="2"/>
      <c r="G3771" s="2"/>
      <c r="H3771" s="2"/>
    </row>
    <row r="3772" spans="3:8">
      <c r="C3772" s="38"/>
      <c r="E3772" s="2"/>
      <c r="F3772" s="2"/>
      <c r="G3772" s="2"/>
      <c r="H3772" s="2"/>
    </row>
    <row r="3773" spans="3:8">
      <c r="C3773" s="38"/>
      <c r="E3773" s="2"/>
      <c r="F3773" s="2"/>
      <c r="G3773" s="2"/>
      <c r="H3773" s="2"/>
    </row>
    <row r="3774" spans="3:8">
      <c r="C3774" s="38"/>
      <c r="E3774" s="2"/>
      <c r="F3774" s="2"/>
      <c r="G3774" s="2"/>
      <c r="H3774" s="2"/>
    </row>
    <row r="3775" spans="3:8">
      <c r="C3775" s="38"/>
      <c r="E3775" s="2"/>
      <c r="F3775" s="2"/>
      <c r="G3775" s="2"/>
      <c r="H3775" s="2"/>
    </row>
    <row r="3776" spans="3:8">
      <c r="C3776" s="38"/>
      <c r="E3776" s="2"/>
      <c r="F3776" s="2"/>
      <c r="G3776" s="2"/>
      <c r="H3776" s="2"/>
    </row>
    <row r="3777" spans="3:8">
      <c r="C3777" s="38"/>
      <c r="E3777" s="2"/>
      <c r="F3777" s="2"/>
      <c r="G3777" s="2"/>
      <c r="H3777" s="2"/>
    </row>
    <row r="3778" spans="3:8">
      <c r="C3778" s="38"/>
      <c r="E3778" s="2"/>
      <c r="F3778" s="2"/>
      <c r="G3778" s="2"/>
      <c r="H3778" s="2"/>
    </row>
    <row r="3779" spans="3:8">
      <c r="C3779" s="38"/>
      <c r="E3779" s="2"/>
      <c r="F3779" s="2"/>
      <c r="G3779" s="2"/>
      <c r="H3779" s="2"/>
    </row>
    <row r="3780" spans="3:8">
      <c r="C3780" s="38"/>
      <c r="E3780" s="2"/>
      <c r="F3780" s="2"/>
      <c r="G3780" s="2"/>
      <c r="H3780" s="2"/>
    </row>
    <row r="3781" spans="3:8">
      <c r="C3781" s="38"/>
      <c r="E3781" s="2"/>
      <c r="F3781" s="2"/>
      <c r="G3781" s="2"/>
      <c r="H3781" s="2"/>
    </row>
    <row r="3782" spans="3:8">
      <c r="C3782" s="38"/>
      <c r="E3782" s="2"/>
      <c r="F3782" s="2"/>
      <c r="G3782" s="2"/>
      <c r="H3782" s="2"/>
    </row>
    <row r="3783" spans="3:8">
      <c r="C3783" s="38"/>
      <c r="E3783" s="2"/>
      <c r="F3783" s="2"/>
      <c r="G3783" s="2"/>
      <c r="H3783" s="2"/>
    </row>
    <row r="3784" spans="3:8">
      <c r="C3784" s="38"/>
      <c r="E3784" s="2"/>
      <c r="F3784" s="2"/>
      <c r="G3784" s="2"/>
      <c r="H3784" s="2"/>
    </row>
    <row r="3785" spans="3:8">
      <c r="C3785" s="38"/>
      <c r="E3785" s="2"/>
      <c r="F3785" s="2"/>
      <c r="G3785" s="2"/>
      <c r="H3785" s="2"/>
    </row>
    <row r="3786" spans="3:8">
      <c r="C3786" s="38"/>
      <c r="E3786" s="2"/>
      <c r="F3786" s="2"/>
      <c r="G3786" s="2"/>
      <c r="H3786" s="2"/>
    </row>
    <row r="3787" spans="3:8">
      <c r="C3787" s="38"/>
      <c r="E3787" s="2"/>
      <c r="F3787" s="2"/>
      <c r="G3787" s="2"/>
      <c r="H3787" s="2"/>
    </row>
    <row r="3788" spans="3:8">
      <c r="C3788" s="38"/>
      <c r="E3788" s="2"/>
      <c r="F3788" s="2"/>
      <c r="G3788" s="2"/>
      <c r="H3788" s="2"/>
    </row>
    <row r="3789" spans="3:8">
      <c r="C3789" s="38"/>
      <c r="E3789" s="2"/>
      <c r="F3789" s="2"/>
      <c r="G3789" s="2"/>
      <c r="H3789" s="2"/>
    </row>
    <row r="3790" spans="3:8">
      <c r="C3790" s="38"/>
      <c r="E3790" s="2"/>
      <c r="F3790" s="2"/>
      <c r="G3790" s="2"/>
      <c r="H3790" s="2"/>
    </row>
    <row r="3791" spans="3:8">
      <c r="C3791" s="38"/>
      <c r="E3791" s="2"/>
      <c r="F3791" s="2"/>
      <c r="G3791" s="2"/>
      <c r="H3791" s="2"/>
    </row>
    <row r="3792" spans="3:8">
      <c r="C3792" s="38"/>
      <c r="E3792" s="2"/>
      <c r="F3792" s="2"/>
      <c r="G3792" s="2"/>
      <c r="H3792" s="2"/>
    </row>
    <row r="3793" spans="3:8">
      <c r="C3793" s="38"/>
      <c r="E3793" s="2"/>
      <c r="F3793" s="2"/>
      <c r="G3793" s="2"/>
      <c r="H3793" s="2"/>
    </row>
    <row r="3794" spans="3:8">
      <c r="C3794" s="38"/>
      <c r="E3794" s="2"/>
      <c r="F3794" s="2"/>
      <c r="G3794" s="2"/>
      <c r="H3794" s="2"/>
    </row>
    <row r="3795" spans="3:8">
      <c r="C3795" s="38"/>
      <c r="E3795" s="2"/>
      <c r="F3795" s="2"/>
      <c r="G3795" s="2"/>
      <c r="H3795" s="2"/>
    </row>
    <row r="3796" spans="3:8">
      <c r="C3796" s="38"/>
      <c r="E3796" s="2"/>
      <c r="F3796" s="2"/>
      <c r="G3796" s="2"/>
      <c r="H3796" s="2"/>
    </row>
    <row r="3797" spans="3:8">
      <c r="C3797" s="38"/>
      <c r="E3797" s="2"/>
      <c r="F3797" s="2"/>
      <c r="G3797" s="2"/>
      <c r="H3797" s="2"/>
    </row>
    <row r="3798" spans="3:8">
      <c r="C3798" s="38"/>
      <c r="E3798" s="2"/>
      <c r="F3798" s="2"/>
      <c r="G3798" s="2"/>
      <c r="H3798" s="2"/>
    </row>
    <row r="3799" spans="3:8">
      <c r="C3799" s="38"/>
      <c r="E3799" s="2"/>
      <c r="F3799" s="2"/>
      <c r="G3799" s="2"/>
      <c r="H3799" s="2"/>
    </row>
    <row r="3800" spans="3:8">
      <c r="C3800" s="38"/>
      <c r="E3800" s="2"/>
      <c r="F3800" s="2"/>
      <c r="G3800" s="2"/>
      <c r="H3800" s="2"/>
    </row>
    <row r="3801" spans="3:8">
      <c r="C3801" s="38"/>
      <c r="E3801" s="2"/>
      <c r="F3801" s="2"/>
      <c r="G3801" s="2"/>
      <c r="H3801" s="2"/>
    </row>
    <row r="3802" spans="3:8">
      <c r="C3802" s="38"/>
      <c r="E3802" s="2"/>
      <c r="F3802" s="2"/>
      <c r="G3802" s="2"/>
      <c r="H3802" s="2"/>
    </row>
    <row r="3803" spans="3:8">
      <c r="C3803" s="38"/>
      <c r="E3803" s="2"/>
      <c r="F3803" s="2"/>
      <c r="G3803" s="2"/>
      <c r="H3803" s="2"/>
    </row>
    <row r="3804" spans="3:8">
      <c r="C3804" s="38"/>
      <c r="E3804" s="2"/>
      <c r="F3804" s="2"/>
      <c r="G3804" s="2"/>
      <c r="H3804" s="2"/>
    </row>
    <row r="3805" spans="3:8">
      <c r="C3805" s="38"/>
      <c r="E3805" s="2"/>
      <c r="F3805" s="2"/>
      <c r="G3805" s="2"/>
      <c r="H3805" s="2"/>
    </row>
    <row r="3806" spans="3:8">
      <c r="C3806" s="38"/>
      <c r="E3806" s="2"/>
      <c r="F3806" s="2"/>
      <c r="G3806" s="2"/>
      <c r="H3806" s="2"/>
    </row>
    <row r="3807" spans="3:8">
      <c r="C3807" s="38"/>
      <c r="E3807" s="2"/>
      <c r="F3807" s="2"/>
      <c r="G3807" s="2"/>
      <c r="H3807" s="2"/>
    </row>
    <row r="3808" spans="3:8">
      <c r="C3808" s="38"/>
      <c r="E3808" s="2"/>
      <c r="F3808" s="2"/>
      <c r="G3808" s="2"/>
      <c r="H3808" s="2"/>
    </row>
    <row r="3809" spans="3:8">
      <c r="C3809" s="38"/>
      <c r="E3809" s="2"/>
      <c r="F3809" s="2"/>
      <c r="G3809" s="2"/>
      <c r="H3809" s="2"/>
    </row>
    <row r="3810" spans="3:8">
      <c r="C3810" s="38"/>
      <c r="E3810" s="2"/>
      <c r="F3810" s="2"/>
      <c r="G3810" s="2"/>
      <c r="H3810" s="2"/>
    </row>
    <row r="3811" spans="3:8">
      <c r="C3811" s="38"/>
      <c r="E3811" s="2"/>
      <c r="F3811" s="2"/>
      <c r="G3811" s="2"/>
      <c r="H3811" s="2"/>
    </row>
    <row r="3812" spans="3:8">
      <c r="C3812" s="38"/>
      <c r="E3812" s="2"/>
      <c r="F3812" s="2"/>
      <c r="G3812" s="2"/>
      <c r="H3812" s="2"/>
    </row>
    <row r="3813" spans="3:8">
      <c r="C3813" s="38"/>
      <c r="E3813" s="2"/>
      <c r="F3813" s="2"/>
      <c r="G3813" s="2"/>
      <c r="H3813" s="2"/>
    </row>
    <row r="3814" spans="3:8">
      <c r="C3814" s="38"/>
      <c r="E3814" s="2"/>
      <c r="F3814" s="2"/>
      <c r="G3814" s="2"/>
      <c r="H3814" s="2"/>
    </row>
    <row r="3815" spans="3:8">
      <c r="C3815" s="38"/>
      <c r="E3815" s="2"/>
      <c r="F3815" s="2"/>
      <c r="G3815" s="2"/>
      <c r="H3815" s="2"/>
    </row>
    <row r="3816" spans="3:8">
      <c r="C3816" s="38"/>
      <c r="E3816" s="2"/>
      <c r="F3816" s="2"/>
      <c r="G3816" s="2"/>
      <c r="H3816" s="2"/>
    </row>
    <row r="3817" spans="3:8">
      <c r="C3817" s="38"/>
      <c r="E3817" s="2"/>
      <c r="F3817" s="2"/>
      <c r="G3817" s="2"/>
      <c r="H3817" s="2"/>
    </row>
    <row r="3818" spans="3:8">
      <c r="C3818" s="38"/>
      <c r="E3818" s="2"/>
      <c r="F3818" s="2"/>
      <c r="G3818" s="2"/>
      <c r="H3818" s="2"/>
    </row>
    <row r="3819" spans="3:8">
      <c r="C3819" s="38"/>
      <c r="E3819" s="2"/>
      <c r="F3819" s="2"/>
      <c r="G3819" s="2"/>
      <c r="H3819" s="2"/>
    </row>
    <row r="3820" spans="3:8">
      <c r="C3820" s="38"/>
      <c r="E3820" s="2"/>
      <c r="F3820" s="2"/>
      <c r="G3820" s="2"/>
      <c r="H3820" s="2"/>
    </row>
    <row r="3821" spans="3:8">
      <c r="C3821" s="38"/>
      <c r="E3821" s="2"/>
      <c r="F3821" s="2"/>
      <c r="G3821" s="2"/>
      <c r="H3821" s="2"/>
    </row>
    <row r="3822" spans="3:8">
      <c r="C3822" s="38"/>
      <c r="E3822" s="2"/>
      <c r="F3822" s="2"/>
      <c r="G3822" s="2"/>
      <c r="H3822" s="2"/>
    </row>
    <row r="3823" spans="3:8">
      <c r="C3823" s="38"/>
      <c r="E3823" s="2"/>
      <c r="F3823" s="2"/>
      <c r="G3823" s="2"/>
      <c r="H3823" s="2"/>
    </row>
    <row r="3824" spans="3:8">
      <c r="C3824" s="38"/>
      <c r="E3824" s="2"/>
      <c r="F3824" s="2"/>
      <c r="G3824" s="2"/>
      <c r="H3824" s="2"/>
    </row>
    <row r="3825" spans="3:8">
      <c r="C3825" s="38"/>
      <c r="E3825" s="2"/>
      <c r="F3825" s="2"/>
      <c r="G3825" s="2"/>
      <c r="H3825" s="2"/>
    </row>
    <row r="3826" spans="3:8">
      <c r="C3826" s="38"/>
      <c r="E3826" s="2"/>
      <c r="F3826" s="2"/>
      <c r="G3826" s="2"/>
      <c r="H3826" s="2"/>
    </row>
    <row r="3827" spans="3:8">
      <c r="C3827" s="38"/>
      <c r="E3827" s="2"/>
      <c r="F3827" s="2"/>
      <c r="G3827" s="2"/>
      <c r="H3827" s="2"/>
    </row>
    <row r="3828" spans="3:8">
      <c r="C3828" s="38"/>
      <c r="E3828" s="2"/>
      <c r="F3828" s="2"/>
      <c r="G3828" s="2"/>
      <c r="H3828" s="2"/>
    </row>
    <row r="3829" spans="3:8">
      <c r="C3829" s="38"/>
      <c r="E3829" s="2"/>
      <c r="F3829" s="2"/>
      <c r="G3829" s="2"/>
      <c r="H3829" s="2"/>
    </row>
    <row r="3830" spans="3:8">
      <c r="C3830" s="38"/>
      <c r="E3830" s="2"/>
      <c r="F3830" s="2"/>
      <c r="G3830" s="2"/>
      <c r="H3830" s="2"/>
    </row>
    <row r="3831" spans="3:8">
      <c r="C3831" s="38"/>
      <c r="E3831" s="2"/>
      <c r="F3831" s="2"/>
      <c r="G3831" s="2"/>
      <c r="H3831" s="2"/>
    </row>
    <row r="3832" spans="3:8">
      <c r="C3832" s="38"/>
      <c r="E3832" s="2"/>
      <c r="F3832" s="2"/>
      <c r="G3832" s="2"/>
      <c r="H3832" s="2"/>
    </row>
    <row r="3833" spans="3:8">
      <c r="C3833" s="38"/>
      <c r="E3833" s="2"/>
      <c r="F3833" s="2"/>
      <c r="G3833" s="2"/>
      <c r="H3833" s="2"/>
    </row>
    <row r="3834" spans="3:8">
      <c r="C3834" s="38"/>
      <c r="E3834" s="2"/>
      <c r="F3834" s="2"/>
      <c r="G3834" s="2"/>
      <c r="H3834" s="2"/>
    </row>
    <row r="3835" spans="3:8">
      <c r="C3835" s="38"/>
      <c r="E3835" s="2"/>
      <c r="F3835" s="2"/>
      <c r="G3835" s="2"/>
      <c r="H3835" s="2"/>
    </row>
    <row r="3836" spans="3:8">
      <c r="C3836" s="38"/>
      <c r="E3836" s="2"/>
      <c r="F3836" s="2"/>
      <c r="G3836" s="2"/>
      <c r="H3836" s="2"/>
    </row>
    <row r="3837" spans="3:8">
      <c r="C3837" s="38"/>
      <c r="E3837" s="2"/>
      <c r="F3837" s="2"/>
      <c r="G3837" s="2"/>
      <c r="H3837" s="2"/>
    </row>
    <row r="3838" spans="3:8">
      <c r="C3838" s="38"/>
      <c r="E3838" s="2"/>
      <c r="F3838" s="2"/>
      <c r="G3838" s="2"/>
      <c r="H3838" s="2"/>
    </row>
    <row r="3839" spans="3:8">
      <c r="C3839" s="38"/>
      <c r="E3839" s="2"/>
      <c r="F3839" s="2"/>
      <c r="G3839" s="2"/>
      <c r="H3839" s="2"/>
    </row>
    <row r="3840" spans="3:8">
      <c r="C3840" s="38"/>
      <c r="E3840" s="2"/>
      <c r="F3840" s="2"/>
      <c r="G3840" s="2"/>
      <c r="H3840" s="2"/>
    </row>
    <row r="3841" spans="3:8">
      <c r="C3841" s="38"/>
      <c r="E3841" s="2"/>
      <c r="F3841" s="2"/>
      <c r="G3841" s="2"/>
      <c r="H3841" s="2"/>
    </row>
    <row r="3842" spans="3:8">
      <c r="C3842" s="38"/>
      <c r="E3842" s="2"/>
      <c r="F3842" s="2"/>
      <c r="G3842" s="2"/>
      <c r="H3842" s="2"/>
    </row>
    <row r="3843" spans="3:8">
      <c r="C3843" s="38"/>
      <c r="E3843" s="2"/>
      <c r="F3843" s="2"/>
      <c r="G3843" s="2"/>
      <c r="H3843" s="2"/>
    </row>
    <row r="3844" spans="3:8">
      <c r="C3844" s="38"/>
      <c r="E3844" s="2"/>
      <c r="F3844" s="2"/>
      <c r="G3844" s="2"/>
      <c r="H3844" s="2"/>
    </row>
    <row r="3845" spans="3:8">
      <c r="C3845" s="38"/>
      <c r="E3845" s="2"/>
      <c r="F3845" s="2"/>
      <c r="G3845" s="2"/>
      <c r="H3845" s="2"/>
    </row>
    <row r="3846" spans="3:8">
      <c r="C3846" s="38"/>
      <c r="E3846" s="2"/>
      <c r="F3846" s="2"/>
      <c r="G3846" s="2"/>
      <c r="H3846" s="2"/>
    </row>
    <row r="3847" spans="3:8">
      <c r="C3847" s="38"/>
      <c r="E3847" s="2"/>
      <c r="F3847" s="2"/>
      <c r="G3847" s="2"/>
      <c r="H3847" s="2"/>
    </row>
    <row r="3848" spans="3:8">
      <c r="C3848" s="38"/>
      <c r="E3848" s="2"/>
      <c r="F3848" s="2"/>
      <c r="G3848" s="2"/>
      <c r="H3848" s="2"/>
    </row>
    <row r="3849" spans="3:8">
      <c r="C3849" s="38"/>
      <c r="E3849" s="2"/>
      <c r="F3849" s="2"/>
      <c r="G3849" s="2"/>
      <c r="H3849" s="2"/>
    </row>
    <row r="3850" spans="3:8">
      <c r="C3850" s="38"/>
      <c r="E3850" s="2"/>
      <c r="F3850" s="2"/>
      <c r="G3850" s="2"/>
      <c r="H3850" s="2"/>
    </row>
    <row r="3851" spans="3:8">
      <c r="C3851" s="38"/>
      <c r="E3851" s="2"/>
      <c r="F3851" s="2"/>
      <c r="G3851" s="2"/>
      <c r="H3851" s="2"/>
    </row>
    <row r="3852" spans="3:8">
      <c r="C3852" s="38"/>
      <c r="E3852" s="2"/>
      <c r="F3852" s="2"/>
      <c r="G3852" s="2"/>
      <c r="H3852" s="2"/>
    </row>
    <row r="3853" spans="3:8">
      <c r="C3853" s="38"/>
      <c r="E3853" s="2"/>
      <c r="F3853" s="2"/>
      <c r="G3853" s="2"/>
      <c r="H3853" s="2"/>
    </row>
    <row r="3854" spans="3:8">
      <c r="C3854" s="38"/>
      <c r="E3854" s="2"/>
      <c r="F3854" s="2"/>
      <c r="G3854" s="2"/>
      <c r="H3854" s="2"/>
    </row>
    <row r="3855" spans="3:8">
      <c r="C3855" s="38"/>
      <c r="E3855" s="2"/>
      <c r="F3855" s="2"/>
      <c r="G3855" s="2"/>
      <c r="H3855" s="2"/>
    </row>
    <row r="3856" spans="3:8">
      <c r="C3856" s="38"/>
      <c r="E3856" s="2"/>
      <c r="F3856" s="2"/>
      <c r="G3856" s="2"/>
      <c r="H3856" s="2"/>
    </row>
    <row r="3857" spans="3:8">
      <c r="C3857" s="38"/>
      <c r="E3857" s="2"/>
      <c r="F3857" s="2"/>
      <c r="G3857" s="2"/>
      <c r="H3857" s="2"/>
    </row>
    <row r="3858" spans="3:8">
      <c r="C3858" s="38"/>
      <c r="E3858" s="2"/>
      <c r="F3858" s="2"/>
      <c r="G3858" s="2"/>
      <c r="H3858" s="2"/>
    </row>
    <row r="3859" spans="3:8">
      <c r="C3859" s="38"/>
      <c r="E3859" s="2"/>
      <c r="F3859" s="2"/>
      <c r="G3859" s="2"/>
      <c r="H3859" s="2"/>
    </row>
    <row r="3860" spans="3:8">
      <c r="C3860" s="38"/>
      <c r="E3860" s="2"/>
      <c r="F3860" s="2"/>
      <c r="G3860" s="2"/>
      <c r="H3860" s="2"/>
    </row>
    <row r="3861" spans="3:8">
      <c r="C3861" s="38"/>
      <c r="E3861" s="2"/>
      <c r="F3861" s="2"/>
      <c r="G3861" s="2"/>
      <c r="H3861" s="2"/>
    </row>
    <row r="3862" spans="3:8">
      <c r="C3862" s="38"/>
      <c r="E3862" s="2"/>
      <c r="F3862" s="2"/>
      <c r="G3862" s="2"/>
      <c r="H3862" s="2"/>
    </row>
    <row r="3863" spans="3:8">
      <c r="C3863" s="38"/>
      <c r="E3863" s="2"/>
      <c r="F3863" s="2"/>
      <c r="G3863" s="2"/>
      <c r="H3863" s="2"/>
    </row>
    <row r="3864" spans="3:8">
      <c r="C3864" s="38"/>
      <c r="E3864" s="2"/>
      <c r="F3864" s="2"/>
      <c r="G3864" s="2"/>
      <c r="H3864" s="2"/>
    </row>
    <row r="3865" spans="3:8">
      <c r="C3865" s="38"/>
      <c r="E3865" s="2"/>
      <c r="F3865" s="2"/>
      <c r="G3865" s="2"/>
      <c r="H3865" s="2"/>
    </row>
    <row r="3866" spans="3:8">
      <c r="C3866" s="38"/>
      <c r="E3866" s="2"/>
      <c r="F3866" s="2"/>
      <c r="G3866" s="2"/>
      <c r="H3866" s="2"/>
    </row>
    <row r="3867" spans="3:8">
      <c r="C3867" s="38"/>
      <c r="E3867" s="2"/>
      <c r="F3867" s="2"/>
      <c r="G3867" s="2"/>
      <c r="H3867" s="2"/>
    </row>
    <row r="3868" spans="3:8">
      <c r="C3868" s="38"/>
      <c r="E3868" s="2"/>
      <c r="F3868" s="2"/>
      <c r="G3868" s="2"/>
      <c r="H3868" s="2"/>
    </row>
    <row r="3869" spans="3:8">
      <c r="C3869" s="38"/>
      <c r="E3869" s="2"/>
      <c r="F3869" s="2"/>
      <c r="G3869" s="2"/>
      <c r="H3869" s="2"/>
    </row>
    <row r="3870" spans="3:8">
      <c r="C3870" s="38"/>
      <c r="E3870" s="2"/>
      <c r="F3870" s="2"/>
      <c r="G3870" s="2"/>
      <c r="H3870" s="2"/>
    </row>
    <row r="3871" spans="3:8">
      <c r="C3871" s="38"/>
      <c r="E3871" s="2"/>
      <c r="F3871" s="2"/>
      <c r="G3871" s="2"/>
      <c r="H3871" s="2"/>
    </row>
    <row r="3872" spans="3:8">
      <c r="C3872" s="38"/>
      <c r="E3872" s="2"/>
      <c r="F3872" s="2"/>
      <c r="G3872" s="2"/>
      <c r="H3872" s="2"/>
    </row>
    <row r="3873" spans="3:8">
      <c r="C3873" s="38"/>
      <c r="E3873" s="2"/>
      <c r="F3873" s="2"/>
      <c r="G3873" s="2"/>
      <c r="H3873" s="2"/>
    </row>
    <row r="3874" spans="3:8">
      <c r="C3874" s="38"/>
      <c r="E3874" s="2"/>
      <c r="F3874" s="2"/>
      <c r="G3874" s="2"/>
      <c r="H3874" s="2"/>
    </row>
    <row r="3875" spans="3:8">
      <c r="C3875" s="38"/>
      <c r="E3875" s="2"/>
      <c r="F3875" s="2"/>
      <c r="G3875" s="2"/>
      <c r="H3875" s="2"/>
    </row>
    <row r="3876" spans="3:8">
      <c r="C3876" s="38"/>
      <c r="E3876" s="2"/>
      <c r="F3876" s="2"/>
      <c r="G3876" s="2"/>
      <c r="H3876" s="2"/>
    </row>
    <row r="3877" spans="3:8">
      <c r="C3877" s="38"/>
      <c r="E3877" s="2"/>
      <c r="F3877" s="2"/>
      <c r="G3877" s="2"/>
      <c r="H3877" s="2"/>
    </row>
    <row r="3878" spans="3:8">
      <c r="C3878" s="38"/>
      <c r="E3878" s="2"/>
      <c r="F3878" s="2"/>
      <c r="G3878" s="2"/>
      <c r="H3878" s="2"/>
    </row>
    <row r="3879" spans="3:8">
      <c r="C3879" s="38"/>
      <c r="E3879" s="2"/>
      <c r="F3879" s="2"/>
      <c r="G3879" s="2"/>
      <c r="H3879" s="2"/>
    </row>
    <row r="3880" spans="3:8">
      <c r="C3880" s="38"/>
      <c r="E3880" s="2"/>
      <c r="F3880" s="2"/>
      <c r="G3880" s="2"/>
      <c r="H3880" s="2"/>
    </row>
    <row r="3881" spans="3:8">
      <c r="C3881" s="38"/>
      <c r="E3881" s="2"/>
      <c r="F3881" s="2"/>
      <c r="G3881" s="2"/>
      <c r="H3881" s="2"/>
    </row>
    <row r="3882" spans="3:8">
      <c r="C3882" s="38"/>
      <c r="E3882" s="2"/>
      <c r="F3882" s="2"/>
      <c r="G3882" s="2"/>
      <c r="H3882" s="2"/>
    </row>
    <row r="3883" spans="3:8">
      <c r="C3883" s="38"/>
      <c r="E3883" s="2"/>
      <c r="F3883" s="2"/>
      <c r="G3883" s="2"/>
      <c r="H3883" s="2"/>
    </row>
    <row r="3884" spans="3:8">
      <c r="C3884" s="38"/>
      <c r="E3884" s="2"/>
      <c r="F3884" s="2"/>
      <c r="G3884" s="2"/>
      <c r="H3884" s="2"/>
    </row>
    <row r="3885" spans="3:8">
      <c r="C3885" s="38"/>
      <c r="E3885" s="2"/>
      <c r="F3885" s="2"/>
      <c r="G3885" s="2"/>
      <c r="H3885" s="2"/>
    </row>
    <row r="3886" spans="3:8">
      <c r="C3886" s="38"/>
      <c r="E3886" s="2"/>
      <c r="F3886" s="2"/>
      <c r="G3886" s="2"/>
      <c r="H3886" s="2"/>
    </row>
    <row r="3887" spans="3:8">
      <c r="C3887" s="38"/>
      <c r="E3887" s="2"/>
      <c r="F3887" s="2"/>
      <c r="G3887" s="2"/>
      <c r="H3887" s="2"/>
    </row>
    <row r="3888" spans="3:8">
      <c r="C3888" s="38"/>
      <c r="E3888" s="2"/>
      <c r="F3888" s="2"/>
      <c r="G3888" s="2"/>
      <c r="H3888" s="2"/>
    </row>
    <row r="3889" spans="3:8">
      <c r="C3889" s="38"/>
      <c r="E3889" s="2"/>
      <c r="F3889" s="2"/>
      <c r="G3889" s="2"/>
      <c r="H3889" s="2"/>
    </row>
    <row r="3890" spans="3:8">
      <c r="C3890" s="38"/>
      <c r="E3890" s="2"/>
      <c r="F3890" s="2"/>
      <c r="G3890" s="2"/>
      <c r="H3890" s="2"/>
    </row>
    <row r="3891" spans="3:8">
      <c r="C3891" s="38"/>
      <c r="E3891" s="2"/>
      <c r="F3891" s="2"/>
      <c r="G3891" s="2"/>
      <c r="H3891" s="2"/>
    </row>
    <row r="3892" spans="3:8">
      <c r="C3892" s="38"/>
      <c r="E3892" s="2"/>
      <c r="F3892" s="2"/>
      <c r="G3892" s="2"/>
      <c r="H3892" s="2"/>
    </row>
    <row r="3893" spans="3:8">
      <c r="C3893" s="38"/>
      <c r="E3893" s="2"/>
      <c r="F3893" s="2"/>
      <c r="G3893" s="2"/>
      <c r="H3893" s="2"/>
    </row>
    <row r="3894" spans="3:8">
      <c r="C3894" s="38"/>
      <c r="E3894" s="2"/>
      <c r="F3894" s="2"/>
      <c r="G3894" s="2"/>
      <c r="H3894" s="2"/>
    </row>
    <row r="3895" spans="3:8">
      <c r="C3895" s="38"/>
      <c r="E3895" s="2"/>
      <c r="F3895" s="2"/>
      <c r="G3895" s="2"/>
      <c r="H3895" s="2"/>
    </row>
    <row r="3896" spans="3:8">
      <c r="C3896" s="38"/>
      <c r="E3896" s="2"/>
      <c r="F3896" s="2"/>
      <c r="G3896" s="2"/>
      <c r="H3896" s="2"/>
    </row>
    <row r="3897" spans="3:8">
      <c r="C3897" s="38"/>
      <c r="E3897" s="2"/>
      <c r="F3897" s="2"/>
      <c r="G3897" s="2"/>
      <c r="H3897" s="2"/>
    </row>
    <row r="3898" spans="3:8">
      <c r="C3898" s="38"/>
      <c r="E3898" s="2"/>
      <c r="F3898" s="2"/>
      <c r="G3898" s="2"/>
      <c r="H3898" s="2"/>
    </row>
    <row r="3899" spans="3:8">
      <c r="C3899" s="38"/>
      <c r="E3899" s="2"/>
      <c r="F3899" s="2"/>
      <c r="G3899" s="2"/>
      <c r="H3899" s="2"/>
    </row>
    <row r="3900" spans="3:8">
      <c r="C3900" s="38"/>
      <c r="E3900" s="2"/>
      <c r="F3900" s="2"/>
      <c r="G3900" s="2"/>
      <c r="H3900" s="2"/>
    </row>
    <row r="3901" spans="3:8">
      <c r="C3901" s="38"/>
      <c r="E3901" s="2"/>
      <c r="F3901" s="2"/>
      <c r="G3901" s="2"/>
      <c r="H3901" s="2"/>
    </row>
    <row r="3902" spans="3:8">
      <c r="C3902" s="38"/>
      <c r="E3902" s="2"/>
      <c r="F3902" s="2"/>
      <c r="G3902" s="2"/>
      <c r="H3902" s="2"/>
    </row>
    <row r="3903" spans="3:8">
      <c r="C3903" s="38"/>
      <c r="E3903" s="2"/>
      <c r="F3903" s="2"/>
      <c r="G3903" s="2"/>
      <c r="H3903" s="2"/>
    </row>
    <row r="3904" spans="3:8">
      <c r="C3904" s="38"/>
      <c r="E3904" s="2"/>
      <c r="F3904" s="2"/>
      <c r="G3904" s="2"/>
      <c r="H3904" s="2"/>
    </row>
    <row r="3905" spans="3:8">
      <c r="C3905" s="38"/>
      <c r="E3905" s="2"/>
      <c r="F3905" s="2"/>
      <c r="G3905" s="2"/>
      <c r="H3905" s="2"/>
    </row>
    <row r="3906" spans="3:8">
      <c r="C3906" s="38"/>
      <c r="E3906" s="2"/>
      <c r="F3906" s="2"/>
      <c r="G3906" s="2"/>
      <c r="H3906" s="2"/>
    </row>
    <row r="3907" spans="3:8">
      <c r="C3907" s="38"/>
      <c r="E3907" s="2"/>
      <c r="F3907" s="2"/>
      <c r="G3907" s="2"/>
      <c r="H3907" s="2"/>
    </row>
    <row r="3908" spans="3:8">
      <c r="C3908" s="38"/>
      <c r="E3908" s="2"/>
      <c r="F3908" s="2"/>
      <c r="G3908" s="2"/>
      <c r="H3908" s="2"/>
    </row>
    <row r="3909" spans="3:8">
      <c r="C3909" s="38"/>
      <c r="E3909" s="2"/>
      <c r="F3909" s="2"/>
      <c r="G3909" s="2"/>
      <c r="H3909" s="2"/>
    </row>
    <row r="3910" spans="3:8">
      <c r="C3910" s="38"/>
      <c r="E3910" s="2"/>
      <c r="F3910" s="2"/>
      <c r="G3910" s="2"/>
      <c r="H3910" s="2"/>
    </row>
    <row r="3911" spans="3:8">
      <c r="C3911" s="38"/>
      <c r="E3911" s="2"/>
      <c r="F3911" s="2"/>
      <c r="G3911" s="2"/>
      <c r="H3911" s="2"/>
    </row>
    <row r="3912" spans="3:8">
      <c r="C3912" s="38"/>
      <c r="E3912" s="2"/>
      <c r="F3912" s="2"/>
      <c r="G3912" s="2"/>
      <c r="H3912" s="2"/>
    </row>
    <row r="3913" spans="3:8">
      <c r="C3913" s="38"/>
      <c r="E3913" s="2"/>
      <c r="F3913" s="2"/>
      <c r="G3913" s="2"/>
      <c r="H3913" s="2"/>
    </row>
    <row r="3914" spans="3:8">
      <c r="C3914" s="38"/>
      <c r="E3914" s="2"/>
      <c r="F3914" s="2"/>
      <c r="G3914" s="2"/>
      <c r="H3914" s="2"/>
    </row>
    <row r="3915" spans="3:8">
      <c r="C3915" s="38"/>
      <c r="E3915" s="2"/>
      <c r="F3915" s="2"/>
      <c r="G3915" s="2"/>
      <c r="H3915" s="2"/>
    </row>
    <row r="3916" spans="3:8">
      <c r="C3916" s="38"/>
      <c r="E3916" s="2"/>
      <c r="F3916" s="2"/>
      <c r="G3916" s="2"/>
      <c r="H3916" s="2"/>
    </row>
    <row r="3917" spans="3:8">
      <c r="C3917" s="38"/>
      <c r="E3917" s="2"/>
      <c r="F3917" s="2"/>
      <c r="G3917" s="2"/>
      <c r="H3917" s="2"/>
    </row>
    <row r="3918" spans="3:8">
      <c r="C3918" s="38"/>
      <c r="E3918" s="2"/>
      <c r="F3918" s="2"/>
      <c r="G3918" s="2"/>
      <c r="H3918" s="2"/>
    </row>
    <row r="3919" spans="3:8">
      <c r="C3919" s="38"/>
      <c r="E3919" s="2"/>
      <c r="F3919" s="2"/>
      <c r="G3919" s="2"/>
      <c r="H3919" s="2"/>
    </row>
    <row r="3920" spans="3:8">
      <c r="C3920" s="38"/>
      <c r="E3920" s="2"/>
      <c r="F3920" s="2"/>
      <c r="G3920" s="2"/>
      <c r="H3920" s="2"/>
    </row>
    <row r="3921" spans="3:8">
      <c r="C3921" s="38"/>
      <c r="E3921" s="2"/>
      <c r="F3921" s="2"/>
      <c r="G3921" s="2"/>
      <c r="H3921" s="2"/>
    </row>
    <row r="3922" spans="3:8">
      <c r="C3922" s="38"/>
      <c r="E3922" s="2"/>
      <c r="F3922" s="2"/>
      <c r="G3922" s="2"/>
      <c r="H3922" s="2"/>
    </row>
    <row r="3923" spans="3:8">
      <c r="C3923" s="38"/>
      <c r="E3923" s="2"/>
      <c r="F3923" s="2"/>
      <c r="G3923" s="2"/>
      <c r="H3923" s="2"/>
    </row>
    <row r="3924" spans="3:8">
      <c r="C3924" s="38"/>
      <c r="E3924" s="2"/>
      <c r="F3924" s="2"/>
      <c r="G3924" s="2"/>
      <c r="H3924" s="2"/>
    </row>
    <row r="3925" spans="3:8">
      <c r="C3925" s="38"/>
      <c r="E3925" s="2"/>
      <c r="F3925" s="2"/>
      <c r="G3925" s="2"/>
      <c r="H3925" s="2"/>
    </row>
    <row r="3926" spans="3:8">
      <c r="C3926" s="38"/>
      <c r="E3926" s="2"/>
      <c r="F3926" s="2"/>
      <c r="G3926" s="2"/>
      <c r="H3926" s="2"/>
    </row>
    <row r="3927" spans="3:8">
      <c r="C3927" s="38"/>
      <c r="E3927" s="2"/>
      <c r="F3927" s="2"/>
      <c r="G3927" s="2"/>
      <c r="H3927" s="2"/>
    </row>
    <row r="3928" spans="3:8">
      <c r="C3928" s="38"/>
      <c r="E3928" s="2"/>
      <c r="F3928" s="2"/>
      <c r="G3928" s="2"/>
      <c r="H3928" s="2"/>
    </row>
    <row r="3929" spans="3:8">
      <c r="C3929" s="38"/>
      <c r="E3929" s="2"/>
      <c r="F3929" s="2"/>
      <c r="G3929" s="2"/>
      <c r="H3929" s="2"/>
    </row>
    <row r="3930" spans="3:8">
      <c r="C3930" s="38"/>
      <c r="E3930" s="2"/>
      <c r="F3930" s="2"/>
      <c r="G3930" s="2"/>
      <c r="H3930" s="2"/>
    </row>
    <row r="3931" spans="3:8">
      <c r="C3931" s="38"/>
      <c r="E3931" s="2"/>
      <c r="F3931" s="2"/>
      <c r="G3931" s="2"/>
      <c r="H3931" s="2"/>
    </row>
    <row r="3932" spans="3:8">
      <c r="C3932" s="38"/>
      <c r="E3932" s="2"/>
      <c r="F3932" s="2"/>
      <c r="G3932" s="2"/>
      <c r="H3932" s="2"/>
    </row>
    <row r="3933" spans="3:8">
      <c r="C3933" s="38"/>
      <c r="E3933" s="2"/>
      <c r="F3933" s="2"/>
      <c r="G3933" s="2"/>
      <c r="H3933" s="2"/>
    </row>
    <row r="3934" spans="3:8">
      <c r="C3934" s="38"/>
      <c r="E3934" s="2"/>
      <c r="F3934" s="2"/>
      <c r="G3934" s="2"/>
      <c r="H3934" s="2"/>
    </row>
    <row r="3935" spans="3:8">
      <c r="C3935" s="38"/>
      <c r="E3935" s="2"/>
      <c r="F3935" s="2"/>
      <c r="G3935" s="2"/>
      <c r="H3935" s="2"/>
    </row>
    <row r="3936" spans="3:8">
      <c r="C3936" s="38"/>
      <c r="E3936" s="2"/>
      <c r="F3936" s="2"/>
      <c r="G3936" s="2"/>
      <c r="H3936" s="2"/>
    </row>
    <row r="3937" spans="3:8">
      <c r="C3937" s="38"/>
      <c r="E3937" s="2"/>
      <c r="F3937" s="2"/>
      <c r="G3937" s="2"/>
      <c r="H3937" s="2"/>
    </row>
    <row r="3938" spans="3:8">
      <c r="C3938" s="38"/>
      <c r="E3938" s="2"/>
      <c r="F3938" s="2"/>
      <c r="G3938" s="2"/>
      <c r="H3938" s="2"/>
    </row>
    <row r="3939" spans="3:8">
      <c r="C3939" s="38"/>
      <c r="E3939" s="2"/>
      <c r="F3939" s="2"/>
      <c r="G3939" s="2"/>
      <c r="H3939" s="2"/>
    </row>
    <row r="3940" spans="3:8">
      <c r="C3940" s="38"/>
      <c r="E3940" s="2"/>
      <c r="F3940" s="2"/>
      <c r="G3940" s="2"/>
      <c r="H3940" s="2"/>
    </row>
    <row r="3941" spans="3:8">
      <c r="C3941" s="38"/>
      <c r="E3941" s="2"/>
      <c r="F3941" s="2"/>
      <c r="G3941" s="2"/>
      <c r="H3941" s="2"/>
    </row>
    <row r="3942" spans="3:8">
      <c r="C3942" s="38"/>
      <c r="E3942" s="2"/>
      <c r="F3942" s="2"/>
      <c r="G3942" s="2"/>
      <c r="H3942" s="2"/>
    </row>
    <row r="3943" spans="3:8">
      <c r="C3943" s="38"/>
      <c r="E3943" s="2"/>
      <c r="F3943" s="2"/>
      <c r="G3943" s="2"/>
      <c r="H3943" s="2"/>
    </row>
    <row r="3944" spans="3:8">
      <c r="C3944" s="38"/>
      <c r="E3944" s="2"/>
      <c r="F3944" s="2"/>
      <c r="G3944" s="2"/>
      <c r="H3944" s="2"/>
    </row>
    <row r="3945" spans="3:8">
      <c r="C3945" s="38"/>
      <c r="E3945" s="2"/>
      <c r="F3945" s="2"/>
      <c r="G3945" s="2"/>
      <c r="H3945" s="2"/>
    </row>
    <row r="3946" spans="3:8">
      <c r="C3946" s="38"/>
      <c r="E3946" s="2"/>
      <c r="F3946" s="2"/>
      <c r="G3946" s="2"/>
      <c r="H3946" s="2"/>
    </row>
    <row r="3947" spans="3:8">
      <c r="C3947" s="38"/>
      <c r="E3947" s="2"/>
      <c r="F3947" s="2"/>
      <c r="G3947" s="2"/>
      <c r="H3947" s="2"/>
    </row>
    <row r="3948" spans="3:8">
      <c r="C3948" s="38"/>
      <c r="E3948" s="2"/>
      <c r="F3948" s="2"/>
      <c r="G3948" s="2"/>
      <c r="H3948" s="2"/>
    </row>
    <row r="3949" spans="3:8">
      <c r="C3949" s="38"/>
      <c r="E3949" s="2"/>
      <c r="F3949" s="2"/>
      <c r="G3949" s="2"/>
      <c r="H3949" s="2"/>
    </row>
    <row r="3950" spans="3:8">
      <c r="C3950" s="38"/>
      <c r="E3950" s="2"/>
      <c r="F3950" s="2"/>
      <c r="G3950" s="2"/>
      <c r="H3950" s="2"/>
    </row>
    <row r="3951" spans="3:8">
      <c r="C3951" s="38"/>
      <c r="E3951" s="2"/>
      <c r="F3951" s="2"/>
      <c r="G3951" s="2"/>
      <c r="H3951" s="2"/>
    </row>
    <row r="3952" spans="3:8">
      <c r="C3952" s="38"/>
      <c r="E3952" s="2"/>
      <c r="F3952" s="2"/>
      <c r="G3952" s="2"/>
      <c r="H3952" s="2"/>
    </row>
    <row r="3953" spans="3:8">
      <c r="C3953" s="38"/>
      <c r="E3953" s="2"/>
      <c r="F3953" s="2"/>
      <c r="G3953" s="2"/>
      <c r="H3953" s="2"/>
    </row>
    <row r="3954" spans="3:8">
      <c r="C3954" s="38"/>
      <c r="E3954" s="2"/>
      <c r="F3954" s="2"/>
      <c r="G3954" s="2"/>
      <c r="H3954" s="2"/>
    </row>
    <row r="3955" spans="3:8">
      <c r="C3955" s="38"/>
      <c r="E3955" s="2"/>
      <c r="F3955" s="2"/>
      <c r="G3955" s="2"/>
      <c r="H3955" s="2"/>
    </row>
    <row r="3956" spans="3:8">
      <c r="C3956" s="38"/>
      <c r="E3956" s="2"/>
      <c r="F3956" s="2"/>
      <c r="G3956" s="2"/>
      <c r="H3956" s="2"/>
    </row>
    <row r="3957" spans="3:8">
      <c r="C3957" s="38"/>
      <c r="E3957" s="2"/>
      <c r="F3957" s="2"/>
      <c r="G3957" s="2"/>
      <c r="H3957" s="2"/>
    </row>
    <row r="3958" spans="3:8">
      <c r="C3958" s="38"/>
      <c r="E3958" s="2"/>
      <c r="F3958" s="2"/>
      <c r="G3958" s="2"/>
      <c r="H3958" s="2"/>
    </row>
    <row r="3959" spans="3:8">
      <c r="C3959" s="38"/>
      <c r="E3959" s="2"/>
      <c r="F3959" s="2"/>
      <c r="G3959" s="2"/>
      <c r="H3959" s="2"/>
    </row>
    <row r="3960" spans="3:8">
      <c r="C3960" s="38"/>
      <c r="E3960" s="2"/>
      <c r="F3960" s="2"/>
      <c r="G3960" s="2"/>
      <c r="H3960" s="2"/>
    </row>
    <row r="3961" spans="3:8">
      <c r="C3961" s="38"/>
      <c r="E3961" s="2"/>
      <c r="F3961" s="2"/>
      <c r="G3961" s="2"/>
      <c r="H3961" s="2"/>
    </row>
    <row r="3962" spans="3:8">
      <c r="C3962" s="38"/>
      <c r="E3962" s="2"/>
      <c r="F3962" s="2"/>
      <c r="G3962" s="2"/>
      <c r="H3962" s="2"/>
    </row>
    <row r="3963" spans="3:8">
      <c r="C3963" s="38"/>
      <c r="E3963" s="2"/>
      <c r="F3963" s="2"/>
      <c r="G3963" s="2"/>
      <c r="H3963" s="2"/>
    </row>
    <row r="3964" spans="3:8">
      <c r="C3964" s="38"/>
      <c r="E3964" s="2"/>
      <c r="F3964" s="2"/>
      <c r="G3964" s="2"/>
      <c r="H3964" s="2"/>
    </row>
    <row r="3965" spans="3:8">
      <c r="C3965" s="38"/>
      <c r="E3965" s="2"/>
      <c r="F3965" s="2"/>
      <c r="G3965" s="2"/>
      <c r="H3965" s="2"/>
    </row>
    <row r="3966" spans="3:8">
      <c r="C3966" s="38"/>
      <c r="E3966" s="2"/>
      <c r="F3966" s="2"/>
      <c r="G3966" s="2"/>
      <c r="H3966" s="2"/>
    </row>
    <row r="3967" spans="3:8">
      <c r="C3967" s="38"/>
      <c r="E3967" s="2"/>
      <c r="F3967" s="2"/>
      <c r="G3967" s="2"/>
      <c r="H3967" s="2"/>
    </row>
    <row r="3968" spans="3:8">
      <c r="C3968" s="38"/>
      <c r="E3968" s="2"/>
      <c r="F3968" s="2"/>
      <c r="G3968" s="2"/>
      <c r="H3968" s="2"/>
    </row>
    <row r="3969" spans="3:8">
      <c r="C3969" s="38"/>
      <c r="E3969" s="2"/>
      <c r="F3969" s="2"/>
      <c r="G3969" s="2"/>
      <c r="H3969" s="2"/>
    </row>
    <row r="3970" spans="3:8">
      <c r="C3970" s="38"/>
      <c r="E3970" s="2"/>
      <c r="F3970" s="2"/>
      <c r="G3970" s="2"/>
      <c r="H3970" s="2"/>
    </row>
    <row r="3971" spans="3:8">
      <c r="C3971" s="38"/>
      <c r="E3971" s="2"/>
      <c r="F3971" s="2"/>
      <c r="G3971" s="2"/>
      <c r="H3971" s="2"/>
    </row>
    <row r="3972" spans="3:8">
      <c r="C3972" s="38"/>
      <c r="E3972" s="2"/>
      <c r="F3972" s="2"/>
      <c r="G3972" s="2"/>
      <c r="H3972" s="2"/>
    </row>
    <row r="3973" spans="3:8">
      <c r="C3973" s="38"/>
      <c r="E3973" s="2"/>
      <c r="F3973" s="2"/>
      <c r="G3973" s="2"/>
      <c r="H3973" s="2"/>
    </row>
    <row r="3974" spans="3:8">
      <c r="C3974" s="38"/>
      <c r="E3974" s="2"/>
      <c r="F3974" s="2"/>
      <c r="G3974" s="2"/>
      <c r="H3974" s="2"/>
    </row>
    <row r="3975" spans="3:8">
      <c r="C3975" s="38"/>
      <c r="E3975" s="2"/>
      <c r="F3975" s="2"/>
      <c r="G3975" s="2"/>
      <c r="H3975" s="2"/>
    </row>
    <row r="3976" spans="3:8">
      <c r="C3976" s="38"/>
      <c r="E3976" s="2"/>
      <c r="F3976" s="2"/>
      <c r="G3976" s="2"/>
      <c r="H3976" s="2"/>
    </row>
    <row r="3977" spans="3:8">
      <c r="C3977" s="38"/>
      <c r="E3977" s="2"/>
      <c r="F3977" s="2"/>
      <c r="G3977" s="2"/>
      <c r="H3977" s="2"/>
    </row>
    <row r="3978" spans="3:8">
      <c r="C3978" s="38"/>
      <c r="E3978" s="2"/>
      <c r="F3978" s="2"/>
      <c r="G3978" s="2"/>
      <c r="H3978" s="2"/>
    </row>
    <row r="3979" spans="3:8">
      <c r="C3979" s="38"/>
      <c r="E3979" s="2"/>
      <c r="F3979" s="2"/>
      <c r="G3979" s="2"/>
      <c r="H3979" s="2"/>
    </row>
    <row r="3980" spans="3:8">
      <c r="C3980" s="38"/>
      <c r="E3980" s="2"/>
      <c r="F3980" s="2"/>
      <c r="G3980" s="2"/>
      <c r="H3980" s="2"/>
    </row>
    <row r="3981" spans="3:8">
      <c r="C3981" s="38"/>
      <c r="E3981" s="2"/>
      <c r="F3981" s="2"/>
      <c r="G3981" s="2"/>
      <c r="H3981" s="2"/>
    </row>
    <row r="3982" spans="3:8">
      <c r="C3982" s="38"/>
      <c r="E3982" s="2"/>
      <c r="F3982" s="2"/>
      <c r="G3982" s="2"/>
      <c r="H3982" s="2"/>
    </row>
    <row r="3983" spans="3:8">
      <c r="C3983" s="38"/>
      <c r="E3983" s="2"/>
      <c r="F3983" s="2"/>
      <c r="G3983" s="2"/>
      <c r="H3983" s="2"/>
    </row>
    <row r="3984" spans="3:8">
      <c r="C3984" s="38"/>
      <c r="E3984" s="2"/>
      <c r="F3984" s="2"/>
      <c r="G3984" s="2"/>
      <c r="H3984" s="2"/>
    </row>
    <row r="3985" spans="3:8">
      <c r="C3985" s="38"/>
      <c r="E3985" s="2"/>
      <c r="F3985" s="2"/>
      <c r="G3985" s="2"/>
      <c r="H3985" s="2"/>
    </row>
    <row r="3986" spans="3:8">
      <c r="C3986" s="38"/>
      <c r="E3986" s="2"/>
      <c r="F3986" s="2"/>
      <c r="G3986" s="2"/>
      <c r="H3986" s="2"/>
    </row>
    <row r="3987" spans="3:8">
      <c r="C3987" s="38"/>
      <c r="E3987" s="2"/>
      <c r="F3987" s="2"/>
      <c r="G3987" s="2"/>
      <c r="H3987" s="2"/>
    </row>
    <row r="3988" spans="3:8">
      <c r="C3988" s="38"/>
      <c r="E3988" s="2"/>
      <c r="F3988" s="2"/>
      <c r="G3988" s="2"/>
      <c r="H3988" s="2"/>
    </row>
    <row r="3989" spans="3:8">
      <c r="C3989" s="38"/>
      <c r="E3989" s="2"/>
      <c r="F3989" s="2"/>
      <c r="G3989" s="2"/>
      <c r="H3989" s="2"/>
    </row>
    <row r="3990" spans="3:8">
      <c r="C3990" s="38"/>
      <c r="E3990" s="2"/>
      <c r="F3990" s="2"/>
      <c r="G3990" s="2"/>
      <c r="H3990" s="2"/>
    </row>
    <row r="3991" spans="3:8">
      <c r="C3991" s="38"/>
      <c r="E3991" s="2"/>
      <c r="F3991" s="2"/>
      <c r="G3991" s="2"/>
      <c r="H3991" s="2"/>
    </row>
    <row r="3992" spans="3:8">
      <c r="C3992" s="38"/>
      <c r="E3992" s="2"/>
      <c r="F3992" s="2"/>
      <c r="G3992" s="2"/>
      <c r="H3992" s="2"/>
    </row>
    <row r="3993" spans="3:8">
      <c r="C3993" s="38"/>
      <c r="E3993" s="2"/>
      <c r="F3993" s="2"/>
      <c r="G3993" s="2"/>
      <c r="H3993" s="2"/>
    </row>
    <row r="3994" spans="3:8">
      <c r="C3994" s="38"/>
      <c r="E3994" s="2"/>
      <c r="F3994" s="2"/>
      <c r="G3994" s="2"/>
      <c r="H3994" s="2"/>
    </row>
    <row r="3995" spans="3:8">
      <c r="C3995" s="38"/>
      <c r="E3995" s="2"/>
      <c r="F3995" s="2"/>
      <c r="G3995" s="2"/>
      <c r="H3995" s="2"/>
    </row>
    <row r="3996" spans="3:8">
      <c r="C3996" s="38"/>
      <c r="E3996" s="2"/>
      <c r="F3996" s="2"/>
      <c r="G3996" s="2"/>
      <c r="H3996" s="2"/>
    </row>
    <row r="3997" spans="3:8">
      <c r="C3997" s="38"/>
      <c r="E3997" s="2"/>
      <c r="F3997" s="2"/>
      <c r="G3997" s="2"/>
      <c r="H3997" s="2"/>
    </row>
    <row r="3998" spans="3:8">
      <c r="C3998" s="38"/>
      <c r="E3998" s="2"/>
      <c r="F3998" s="2"/>
      <c r="G3998" s="2"/>
      <c r="H3998" s="2"/>
    </row>
    <row r="3999" spans="3:8">
      <c r="C3999" s="38"/>
      <c r="E3999" s="2"/>
      <c r="F3999" s="2"/>
      <c r="G3999" s="2"/>
      <c r="H3999" s="2"/>
    </row>
    <row r="4000" spans="3:8">
      <c r="C4000" s="38"/>
      <c r="E4000" s="2"/>
      <c r="F4000" s="2"/>
      <c r="G4000" s="2"/>
      <c r="H4000" s="2"/>
    </row>
    <row r="4001" spans="3:8">
      <c r="C4001" s="38"/>
      <c r="E4001" s="2"/>
      <c r="F4001" s="2"/>
      <c r="G4001" s="2"/>
      <c r="H4001" s="2"/>
    </row>
    <row r="4002" spans="3:8">
      <c r="C4002" s="38"/>
      <c r="E4002" s="2"/>
      <c r="F4002" s="2"/>
      <c r="G4002" s="2"/>
      <c r="H4002" s="2"/>
    </row>
    <row r="4003" spans="3:8">
      <c r="C4003" s="38"/>
      <c r="E4003" s="2"/>
      <c r="F4003" s="2"/>
      <c r="G4003" s="2"/>
      <c r="H4003" s="2"/>
    </row>
    <row r="4004" spans="3:8">
      <c r="C4004" s="38"/>
      <c r="E4004" s="2"/>
      <c r="F4004" s="2"/>
      <c r="G4004" s="2"/>
      <c r="H4004" s="2"/>
    </row>
    <row r="4005" spans="3:8">
      <c r="C4005" s="38"/>
      <c r="E4005" s="2"/>
      <c r="F4005" s="2"/>
      <c r="G4005" s="2"/>
      <c r="H4005" s="2"/>
    </row>
    <row r="4006" spans="3:8">
      <c r="C4006" s="38"/>
      <c r="E4006" s="2"/>
      <c r="F4006" s="2"/>
      <c r="G4006" s="2"/>
      <c r="H4006" s="2"/>
    </row>
    <row r="4007" spans="3:8">
      <c r="C4007" s="38"/>
      <c r="E4007" s="2"/>
      <c r="F4007" s="2"/>
      <c r="G4007" s="2"/>
      <c r="H4007" s="2"/>
    </row>
    <row r="4008" spans="3:8">
      <c r="C4008" s="38"/>
      <c r="E4008" s="2"/>
      <c r="F4008" s="2"/>
      <c r="G4008" s="2"/>
      <c r="H4008" s="2"/>
    </row>
    <row r="4009" spans="3:8">
      <c r="C4009" s="38"/>
      <c r="E4009" s="2"/>
      <c r="F4009" s="2"/>
      <c r="G4009" s="2"/>
      <c r="H4009" s="2"/>
    </row>
    <row r="4010" spans="3:8">
      <c r="C4010" s="38"/>
      <c r="E4010" s="2"/>
      <c r="F4010" s="2"/>
      <c r="G4010" s="2"/>
      <c r="H4010" s="2"/>
    </row>
    <row r="4011" spans="3:8">
      <c r="C4011" s="38"/>
      <c r="E4011" s="2"/>
      <c r="F4011" s="2"/>
      <c r="G4011" s="2"/>
      <c r="H4011" s="2"/>
    </row>
    <row r="4012" spans="3:8">
      <c r="C4012" s="38"/>
      <c r="E4012" s="2"/>
      <c r="F4012" s="2"/>
      <c r="G4012" s="2"/>
      <c r="H4012" s="2"/>
    </row>
    <row r="4013" spans="3:8">
      <c r="C4013" s="38"/>
      <c r="E4013" s="2"/>
      <c r="F4013" s="2"/>
      <c r="G4013" s="2"/>
      <c r="H4013" s="2"/>
    </row>
    <row r="4014" spans="3:8">
      <c r="C4014" s="38"/>
      <c r="E4014" s="2"/>
      <c r="F4014" s="2"/>
      <c r="G4014" s="2"/>
      <c r="H4014" s="2"/>
    </row>
    <row r="4015" spans="3:8">
      <c r="C4015" s="38"/>
      <c r="E4015" s="2"/>
      <c r="F4015" s="2"/>
      <c r="G4015" s="2"/>
      <c r="H4015" s="2"/>
    </row>
    <row r="4016" spans="3:8">
      <c r="C4016" s="38"/>
      <c r="E4016" s="2"/>
      <c r="F4016" s="2"/>
      <c r="G4016" s="2"/>
      <c r="H4016" s="2"/>
    </row>
    <row r="4017" spans="3:8">
      <c r="C4017" s="38"/>
      <c r="E4017" s="2"/>
      <c r="F4017" s="2"/>
      <c r="G4017" s="2"/>
      <c r="H4017" s="2"/>
    </row>
    <row r="4018" spans="3:8">
      <c r="C4018" s="38"/>
      <c r="E4018" s="2"/>
      <c r="F4018" s="2"/>
      <c r="G4018" s="2"/>
      <c r="H4018" s="2"/>
    </row>
    <row r="4019" spans="3:8">
      <c r="C4019" s="38"/>
      <c r="E4019" s="2"/>
      <c r="F4019" s="2"/>
      <c r="G4019" s="2"/>
      <c r="H4019" s="2"/>
    </row>
    <row r="4020" spans="3:8">
      <c r="C4020" s="38"/>
      <c r="E4020" s="2"/>
      <c r="F4020" s="2"/>
      <c r="G4020" s="2"/>
      <c r="H4020" s="2"/>
    </row>
    <row r="4021" spans="3:8">
      <c r="C4021" s="38"/>
      <c r="E4021" s="2"/>
      <c r="F4021" s="2"/>
      <c r="G4021" s="2"/>
      <c r="H4021" s="2"/>
    </row>
    <row r="4022" spans="3:8">
      <c r="C4022" s="38"/>
      <c r="E4022" s="2"/>
      <c r="F4022" s="2"/>
      <c r="G4022" s="2"/>
      <c r="H4022" s="2"/>
    </row>
    <row r="4023" spans="3:8">
      <c r="C4023" s="38"/>
      <c r="E4023" s="2"/>
      <c r="F4023" s="2"/>
      <c r="G4023" s="2"/>
      <c r="H4023" s="2"/>
    </row>
    <row r="4024" spans="3:8">
      <c r="C4024" s="38"/>
      <c r="E4024" s="2"/>
      <c r="F4024" s="2"/>
      <c r="G4024" s="2"/>
      <c r="H4024" s="2"/>
    </row>
    <row r="4025" spans="3:8">
      <c r="C4025" s="38"/>
      <c r="E4025" s="2"/>
      <c r="F4025" s="2"/>
      <c r="G4025" s="2"/>
      <c r="H4025" s="2"/>
    </row>
    <row r="4026" spans="3:8">
      <c r="C4026" s="38"/>
      <c r="E4026" s="2"/>
      <c r="F4026" s="2"/>
      <c r="G4026" s="2"/>
      <c r="H4026" s="2"/>
    </row>
    <row r="4027" spans="3:8">
      <c r="C4027" s="38"/>
      <c r="E4027" s="2"/>
      <c r="F4027" s="2"/>
      <c r="G4027" s="2"/>
      <c r="H4027" s="2"/>
    </row>
    <row r="4028" spans="3:8">
      <c r="C4028" s="38"/>
      <c r="E4028" s="2"/>
      <c r="F4028" s="2"/>
      <c r="G4028" s="2"/>
      <c r="H4028" s="2"/>
    </row>
    <row r="4029" spans="3:8">
      <c r="C4029" s="38"/>
      <c r="E4029" s="2"/>
      <c r="F4029" s="2"/>
      <c r="G4029" s="2"/>
      <c r="H4029" s="2"/>
    </row>
    <row r="4030" spans="3:8">
      <c r="C4030" s="38"/>
      <c r="E4030" s="2"/>
      <c r="F4030" s="2"/>
      <c r="G4030" s="2"/>
      <c r="H4030" s="2"/>
    </row>
    <row r="4031" spans="3:8">
      <c r="C4031" s="38"/>
      <c r="E4031" s="2"/>
      <c r="F4031" s="2"/>
      <c r="G4031" s="2"/>
      <c r="H4031" s="2"/>
    </row>
    <row r="4032" spans="3:8">
      <c r="C4032" s="38"/>
      <c r="E4032" s="2"/>
      <c r="F4032" s="2"/>
      <c r="G4032" s="2"/>
      <c r="H4032" s="2"/>
    </row>
    <row r="4033" spans="3:8">
      <c r="C4033" s="38"/>
      <c r="E4033" s="2"/>
      <c r="F4033" s="2"/>
      <c r="G4033" s="2"/>
      <c r="H4033" s="2"/>
    </row>
    <row r="4034" spans="3:8">
      <c r="C4034" s="38"/>
      <c r="E4034" s="2"/>
      <c r="F4034" s="2"/>
      <c r="G4034" s="2"/>
      <c r="H4034" s="2"/>
    </row>
    <row r="4035" spans="3:8">
      <c r="C4035" s="38"/>
      <c r="E4035" s="2"/>
      <c r="F4035" s="2"/>
      <c r="G4035" s="2"/>
      <c r="H4035" s="2"/>
    </row>
    <row r="4036" spans="3:8">
      <c r="C4036" s="38"/>
      <c r="E4036" s="2"/>
      <c r="F4036" s="2"/>
      <c r="G4036" s="2"/>
      <c r="H4036" s="2"/>
    </row>
    <row r="4037" spans="3:8">
      <c r="C4037" s="38"/>
      <c r="E4037" s="2"/>
      <c r="F4037" s="2"/>
      <c r="G4037" s="2"/>
      <c r="H4037" s="2"/>
    </row>
    <row r="4038" spans="3:8">
      <c r="C4038" s="38"/>
      <c r="E4038" s="2"/>
      <c r="F4038" s="2"/>
      <c r="G4038" s="2"/>
      <c r="H4038" s="2"/>
    </row>
    <row r="4039" spans="3:8">
      <c r="C4039" s="38"/>
      <c r="E4039" s="2"/>
      <c r="F4039" s="2"/>
      <c r="G4039" s="2"/>
      <c r="H4039" s="2"/>
    </row>
    <row r="4040" spans="3:8">
      <c r="C4040" s="38"/>
      <c r="E4040" s="2"/>
      <c r="F4040" s="2"/>
      <c r="G4040" s="2"/>
      <c r="H4040" s="2"/>
    </row>
    <row r="4041" spans="3:8">
      <c r="C4041" s="38"/>
      <c r="E4041" s="2"/>
      <c r="F4041" s="2"/>
      <c r="G4041" s="2"/>
      <c r="H4041" s="2"/>
    </row>
    <row r="4042" spans="3:8">
      <c r="C4042" s="38"/>
      <c r="E4042" s="2"/>
      <c r="F4042" s="2"/>
      <c r="G4042" s="2"/>
      <c r="H4042" s="2"/>
    </row>
    <row r="4043" spans="3:8">
      <c r="C4043" s="38"/>
      <c r="E4043" s="2"/>
      <c r="F4043" s="2"/>
      <c r="G4043" s="2"/>
      <c r="H4043" s="2"/>
    </row>
    <row r="4044" spans="3:8">
      <c r="C4044" s="38"/>
      <c r="E4044" s="2"/>
      <c r="F4044" s="2"/>
      <c r="G4044" s="2"/>
      <c r="H4044" s="2"/>
    </row>
    <row r="4045" spans="3:8">
      <c r="C4045" s="38"/>
      <c r="E4045" s="2"/>
      <c r="F4045" s="2"/>
      <c r="G4045" s="2"/>
      <c r="H4045" s="2"/>
    </row>
    <row r="4046" spans="3:8">
      <c r="C4046" s="38"/>
      <c r="E4046" s="2"/>
      <c r="F4046" s="2"/>
      <c r="G4046" s="2"/>
      <c r="H4046" s="2"/>
    </row>
    <row r="4047" spans="3:8">
      <c r="C4047" s="38"/>
      <c r="E4047" s="2"/>
      <c r="F4047" s="2"/>
      <c r="G4047" s="2"/>
      <c r="H4047" s="2"/>
    </row>
    <row r="4048" spans="3:8">
      <c r="C4048" s="38"/>
      <c r="E4048" s="2"/>
      <c r="F4048" s="2"/>
      <c r="G4048" s="2"/>
      <c r="H4048" s="2"/>
    </row>
    <row r="4049" spans="3:8">
      <c r="C4049" s="38"/>
      <c r="E4049" s="2"/>
      <c r="F4049" s="2"/>
      <c r="G4049" s="2"/>
      <c r="H4049" s="2"/>
    </row>
    <row r="4050" spans="3:8">
      <c r="C4050" s="38"/>
      <c r="E4050" s="2"/>
      <c r="F4050" s="2"/>
      <c r="G4050" s="2"/>
      <c r="H4050" s="2"/>
    </row>
    <row r="4051" spans="3:8">
      <c r="C4051" s="38"/>
      <c r="E4051" s="2"/>
      <c r="F4051" s="2"/>
      <c r="G4051" s="2"/>
      <c r="H4051" s="2"/>
    </row>
    <row r="4052" spans="3:8">
      <c r="C4052" s="38"/>
      <c r="E4052" s="2"/>
      <c r="F4052" s="2"/>
      <c r="G4052" s="2"/>
      <c r="H4052" s="2"/>
    </row>
    <row r="4053" spans="3:8">
      <c r="C4053" s="38"/>
      <c r="E4053" s="2"/>
      <c r="F4053" s="2"/>
      <c r="G4053" s="2"/>
      <c r="H4053" s="2"/>
    </row>
    <row r="4054" spans="3:8">
      <c r="C4054" s="38"/>
      <c r="E4054" s="2"/>
      <c r="F4054" s="2"/>
      <c r="G4054" s="2"/>
      <c r="H4054" s="2"/>
    </row>
    <row r="4055" spans="3:8">
      <c r="C4055" s="38"/>
      <c r="E4055" s="2"/>
      <c r="F4055" s="2"/>
      <c r="G4055" s="2"/>
      <c r="H4055" s="2"/>
    </row>
    <row r="4056" spans="3:8">
      <c r="C4056" s="38"/>
      <c r="E4056" s="2"/>
      <c r="F4056" s="2"/>
      <c r="G4056" s="2"/>
      <c r="H4056" s="2"/>
    </row>
    <row r="4057" spans="3:8">
      <c r="C4057" s="38"/>
      <c r="E4057" s="2"/>
      <c r="F4057" s="2"/>
      <c r="G4057" s="2"/>
      <c r="H4057" s="2"/>
    </row>
    <row r="4058" spans="3:8">
      <c r="C4058" s="38"/>
      <c r="E4058" s="2"/>
      <c r="F4058" s="2"/>
      <c r="G4058" s="2"/>
      <c r="H4058" s="2"/>
    </row>
    <row r="4059" spans="3:8">
      <c r="C4059" s="38"/>
      <c r="E4059" s="2"/>
      <c r="F4059" s="2"/>
      <c r="G4059" s="2"/>
      <c r="H4059" s="2"/>
    </row>
    <row r="4060" spans="3:8">
      <c r="C4060" s="38"/>
      <c r="E4060" s="2"/>
      <c r="F4060" s="2"/>
      <c r="G4060" s="2"/>
      <c r="H4060" s="2"/>
    </row>
    <row r="4061" spans="3:8">
      <c r="C4061" s="38"/>
      <c r="E4061" s="2"/>
      <c r="F4061" s="2"/>
      <c r="G4061" s="2"/>
      <c r="H4061" s="2"/>
    </row>
    <row r="4062" spans="3:8">
      <c r="C4062" s="38"/>
      <c r="E4062" s="2"/>
      <c r="F4062" s="2"/>
      <c r="G4062" s="2"/>
      <c r="H4062" s="2"/>
    </row>
    <row r="4063" spans="3:8">
      <c r="C4063" s="38"/>
      <c r="E4063" s="2"/>
      <c r="F4063" s="2"/>
      <c r="G4063" s="2"/>
      <c r="H4063" s="2"/>
    </row>
    <row r="4064" spans="3:8">
      <c r="C4064" s="38"/>
      <c r="E4064" s="2"/>
      <c r="F4064" s="2"/>
      <c r="G4064" s="2"/>
      <c r="H4064" s="2"/>
    </row>
    <row r="4065" spans="3:8">
      <c r="C4065" s="38"/>
      <c r="E4065" s="2"/>
      <c r="F4065" s="2"/>
      <c r="G4065" s="2"/>
      <c r="H4065" s="2"/>
    </row>
    <row r="4066" spans="3:8">
      <c r="C4066" s="38"/>
      <c r="E4066" s="2"/>
      <c r="F4066" s="2"/>
      <c r="G4066" s="2"/>
      <c r="H4066" s="2"/>
    </row>
    <row r="4067" spans="3:8">
      <c r="C4067" s="38"/>
      <c r="E4067" s="2"/>
      <c r="F4067" s="2"/>
      <c r="G4067" s="2"/>
      <c r="H4067" s="2"/>
    </row>
    <row r="4068" spans="3:8">
      <c r="C4068" s="38"/>
      <c r="E4068" s="2"/>
      <c r="F4068" s="2"/>
      <c r="G4068" s="2"/>
      <c r="H4068" s="2"/>
    </row>
    <row r="4069" spans="3:8">
      <c r="C4069" s="38"/>
      <c r="E4069" s="2"/>
      <c r="F4069" s="2"/>
      <c r="G4069" s="2"/>
      <c r="H4069" s="2"/>
    </row>
    <row r="4070" spans="3:8">
      <c r="C4070" s="38"/>
      <c r="E4070" s="2"/>
      <c r="F4070" s="2"/>
      <c r="G4070" s="2"/>
      <c r="H4070" s="2"/>
    </row>
    <row r="4071" spans="3:8">
      <c r="C4071" s="38"/>
      <c r="E4071" s="2"/>
      <c r="F4071" s="2"/>
      <c r="G4071" s="2"/>
      <c r="H4071" s="2"/>
    </row>
    <row r="4072" spans="3:8">
      <c r="C4072" s="38"/>
      <c r="E4072" s="2"/>
      <c r="F4072" s="2"/>
      <c r="G4072" s="2"/>
      <c r="H4072" s="2"/>
    </row>
    <row r="4073" spans="3:8">
      <c r="C4073" s="38"/>
      <c r="E4073" s="2"/>
      <c r="F4073" s="2"/>
      <c r="G4073" s="2"/>
      <c r="H4073" s="2"/>
    </row>
    <row r="4074" spans="3:8">
      <c r="C4074" s="38"/>
      <c r="E4074" s="2"/>
      <c r="F4074" s="2"/>
      <c r="G4074" s="2"/>
      <c r="H4074" s="2"/>
    </row>
    <row r="4075" spans="3:8">
      <c r="C4075" s="38"/>
      <c r="E4075" s="2"/>
      <c r="F4075" s="2"/>
      <c r="G4075" s="2"/>
      <c r="H4075" s="2"/>
    </row>
    <row r="4076" spans="3:8">
      <c r="C4076" s="38"/>
      <c r="E4076" s="2"/>
      <c r="F4076" s="2"/>
      <c r="G4076" s="2"/>
      <c r="H4076" s="2"/>
    </row>
    <row r="4077" spans="3:8">
      <c r="C4077" s="38"/>
      <c r="E4077" s="2"/>
      <c r="F4077" s="2"/>
      <c r="G4077" s="2"/>
      <c r="H4077" s="2"/>
    </row>
    <row r="4078" spans="3:8">
      <c r="C4078" s="38"/>
      <c r="E4078" s="2"/>
      <c r="F4078" s="2"/>
      <c r="G4078" s="2"/>
      <c r="H4078" s="2"/>
    </row>
    <row r="4079" spans="3:8">
      <c r="C4079" s="38"/>
      <c r="E4079" s="2"/>
      <c r="F4079" s="2"/>
      <c r="G4079" s="2"/>
      <c r="H4079" s="2"/>
    </row>
    <row r="4080" spans="3:8">
      <c r="C4080" s="38"/>
      <c r="E4080" s="2"/>
      <c r="F4080" s="2"/>
      <c r="G4080" s="2"/>
      <c r="H4080" s="2"/>
    </row>
    <row r="4081" spans="3:8">
      <c r="C4081" s="38"/>
      <c r="E4081" s="2"/>
      <c r="F4081" s="2"/>
      <c r="G4081" s="2"/>
      <c r="H4081" s="2"/>
    </row>
    <row r="4082" spans="3:8">
      <c r="C4082" s="38"/>
      <c r="E4082" s="2"/>
      <c r="F4082" s="2"/>
      <c r="G4082" s="2"/>
      <c r="H4082" s="2"/>
    </row>
    <row r="4083" spans="3:8">
      <c r="C4083" s="38"/>
      <c r="E4083" s="2"/>
      <c r="F4083" s="2"/>
      <c r="G4083" s="2"/>
      <c r="H4083" s="2"/>
    </row>
    <row r="4084" spans="3:8">
      <c r="C4084" s="38"/>
      <c r="E4084" s="2"/>
      <c r="F4084" s="2"/>
      <c r="G4084" s="2"/>
      <c r="H4084" s="2"/>
    </row>
    <row r="4085" spans="3:8">
      <c r="C4085" s="38"/>
      <c r="E4085" s="2"/>
      <c r="F4085" s="2"/>
      <c r="G4085" s="2"/>
      <c r="H4085" s="2"/>
    </row>
    <row r="4086" spans="3:8">
      <c r="C4086" s="38"/>
      <c r="E4086" s="2"/>
      <c r="F4086" s="2"/>
      <c r="G4086" s="2"/>
      <c r="H4086" s="2"/>
    </row>
    <row r="4087" spans="3:8">
      <c r="C4087" s="38"/>
      <c r="E4087" s="2"/>
      <c r="F4087" s="2"/>
      <c r="G4087" s="2"/>
      <c r="H4087" s="2"/>
    </row>
    <row r="4088" spans="3:8">
      <c r="C4088" s="38"/>
      <c r="E4088" s="2"/>
      <c r="F4088" s="2"/>
      <c r="G4088" s="2"/>
      <c r="H4088" s="2"/>
    </row>
    <row r="4089" spans="3:8">
      <c r="C4089" s="38"/>
      <c r="E4089" s="2"/>
      <c r="F4089" s="2"/>
      <c r="G4089" s="2"/>
      <c r="H4089" s="2"/>
    </row>
    <row r="4090" spans="3:8">
      <c r="C4090" s="38"/>
      <c r="E4090" s="2"/>
      <c r="F4090" s="2"/>
      <c r="G4090" s="2"/>
      <c r="H4090" s="2"/>
    </row>
    <row r="4091" spans="3:8">
      <c r="C4091" s="38"/>
      <c r="E4091" s="2"/>
      <c r="F4091" s="2"/>
      <c r="G4091" s="2"/>
      <c r="H4091" s="2"/>
    </row>
    <row r="4092" spans="3:8">
      <c r="C4092" s="38"/>
      <c r="E4092" s="2"/>
      <c r="F4092" s="2"/>
      <c r="G4092" s="2"/>
      <c r="H4092" s="2"/>
    </row>
    <row r="4093" spans="3:8">
      <c r="C4093" s="38"/>
      <c r="E4093" s="2"/>
      <c r="F4093" s="2"/>
      <c r="G4093" s="2"/>
      <c r="H4093" s="2"/>
    </row>
    <row r="4094" spans="3:8">
      <c r="C4094" s="38"/>
      <c r="E4094" s="2"/>
      <c r="F4094" s="2"/>
      <c r="G4094" s="2"/>
      <c r="H4094" s="2"/>
    </row>
    <row r="4095" spans="3:8">
      <c r="C4095" s="38"/>
      <c r="E4095" s="2"/>
      <c r="F4095" s="2"/>
      <c r="G4095" s="2"/>
      <c r="H4095" s="2"/>
    </row>
    <row r="4096" spans="3:8">
      <c r="C4096" s="38"/>
      <c r="E4096" s="2"/>
      <c r="F4096" s="2"/>
      <c r="G4096" s="2"/>
      <c r="H4096" s="2"/>
    </row>
    <row r="4097" spans="3:8">
      <c r="C4097" s="38"/>
      <c r="E4097" s="2"/>
      <c r="F4097" s="2"/>
      <c r="G4097" s="2"/>
      <c r="H4097" s="2"/>
    </row>
    <row r="4098" spans="3:8">
      <c r="C4098" s="38"/>
      <c r="E4098" s="2"/>
      <c r="F4098" s="2"/>
      <c r="G4098" s="2"/>
      <c r="H4098" s="2"/>
    </row>
    <row r="4099" spans="3:8">
      <c r="C4099" s="38"/>
      <c r="E4099" s="2"/>
      <c r="F4099" s="2"/>
      <c r="G4099" s="2"/>
      <c r="H4099" s="2"/>
    </row>
    <row r="4100" spans="3:8">
      <c r="C4100" s="38"/>
      <c r="E4100" s="2"/>
      <c r="F4100" s="2"/>
      <c r="G4100" s="2"/>
      <c r="H4100" s="2"/>
    </row>
    <row r="4101" spans="3:8">
      <c r="C4101" s="38"/>
      <c r="E4101" s="2"/>
      <c r="F4101" s="2"/>
      <c r="G4101" s="2"/>
      <c r="H4101" s="2"/>
    </row>
    <row r="4102" spans="3:8">
      <c r="C4102" s="38"/>
      <c r="E4102" s="2"/>
      <c r="F4102" s="2"/>
      <c r="G4102" s="2"/>
      <c r="H4102" s="2"/>
    </row>
    <row r="4103" spans="3:8">
      <c r="C4103" s="38"/>
      <c r="E4103" s="2"/>
      <c r="F4103" s="2"/>
      <c r="G4103" s="2"/>
      <c r="H4103" s="2"/>
    </row>
    <row r="4104" spans="3:8">
      <c r="C4104" s="38"/>
      <c r="E4104" s="2"/>
      <c r="F4104" s="2"/>
      <c r="G4104" s="2"/>
      <c r="H4104" s="2"/>
    </row>
    <row r="4105" spans="3:8">
      <c r="C4105" s="38"/>
      <c r="E4105" s="2"/>
      <c r="F4105" s="2"/>
      <c r="G4105" s="2"/>
      <c r="H4105" s="2"/>
    </row>
    <row r="4106" spans="3:8">
      <c r="C4106" s="38"/>
      <c r="E4106" s="2"/>
      <c r="F4106" s="2"/>
      <c r="G4106" s="2"/>
      <c r="H4106" s="2"/>
    </row>
    <row r="4107" spans="3:8">
      <c r="C4107" s="38"/>
      <c r="E4107" s="2"/>
      <c r="F4107" s="2"/>
      <c r="G4107" s="2"/>
      <c r="H4107" s="2"/>
    </row>
    <row r="4108" spans="3:8">
      <c r="C4108" s="38"/>
      <c r="E4108" s="2"/>
      <c r="F4108" s="2"/>
      <c r="G4108" s="2"/>
      <c r="H4108" s="2"/>
    </row>
    <row r="4109" spans="3:8">
      <c r="C4109" s="38"/>
      <c r="E4109" s="2"/>
      <c r="F4109" s="2"/>
      <c r="G4109" s="2"/>
      <c r="H4109" s="2"/>
    </row>
    <row r="4110" spans="3:8">
      <c r="C4110" s="38"/>
      <c r="E4110" s="2"/>
      <c r="F4110" s="2"/>
      <c r="G4110" s="2"/>
      <c r="H4110" s="2"/>
    </row>
    <row r="4111" spans="3:8">
      <c r="C4111" s="38"/>
      <c r="E4111" s="2"/>
      <c r="F4111" s="2"/>
      <c r="G4111" s="2"/>
      <c r="H4111" s="2"/>
    </row>
    <row r="4112" spans="3:8">
      <c r="C4112" s="38"/>
      <c r="E4112" s="2"/>
      <c r="F4112" s="2"/>
      <c r="G4112" s="2"/>
      <c r="H4112" s="2"/>
    </row>
    <row r="4113" spans="3:8">
      <c r="C4113" s="38"/>
      <c r="E4113" s="2"/>
      <c r="F4113" s="2"/>
      <c r="G4113" s="2"/>
      <c r="H4113" s="2"/>
    </row>
    <row r="4114" spans="3:8">
      <c r="C4114" s="38"/>
      <c r="E4114" s="2"/>
      <c r="F4114" s="2"/>
      <c r="G4114" s="2"/>
      <c r="H4114" s="2"/>
    </row>
    <row r="4115" spans="3:8">
      <c r="C4115" s="38"/>
      <c r="E4115" s="2"/>
      <c r="F4115" s="2"/>
      <c r="G4115" s="2"/>
      <c r="H4115" s="2"/>
    </row>
    <row r="4116" spans="3:8">
      <c r="C4116" s="38"/>
      <c r="E4116" s="2"/>
      <c r="F4116" s="2"/>
      <c r="G4116" s="2"/>
      <c r="H4116" s="2"/>
    </row>
    <row r="4117" spans="3:8">
      <c r="C4117" s="38"/>
      <c r="E4117" s="2"/>
      <c r="F4117" s="2"/>
      <c r="G4117" s="2"/>
      <c r="H4117" s="2"/>
    </row>
    <row r="4118" spans="3:8">
      <c r="C4118" s="38"/>
      <c r="E4118" s="2"/>
      <c r="F4118" s="2"/>
      <c r="G4118" s="2"/>
      <c r="H4118" s="2"/>
    </row>
    <row r="4119" spans="3:8">
      <c r="C4119" s="38"/>
      <c r="E4119" s="2"/>
      <c r="F4119" s="2"/>
      <c r="G4119" s="2"/>
      <c r="H4119" s="2"/>
    </row>
    <row r="4120" spans="3:8">
      <c r="C4120" s="38"/>
      <c r="E4120" s="2"/>
      <c r="F4120" s="2"/>
      <c r="G4120" s="2"/>
      <c r="H4120" s="2"/>
    </row>
    <row r="4121" spans="3:8">
      <c r="C4121" s="38"/>
      <c r="E4121" s="2"/>
      <c r="F4121" s="2"/>
      <c r="G4121" s="2"/>
      <c r="H4121" s="2"/>
    </row>
    <row r="4122" spans="3:8">
      <c r="C4122" s="38"/>
      <c r="E4122" s="2"/>
      <c r="F4122" s="2"/>
      <c r="G4122" s="2"/>
      <c r="H4122" s="2"/>
    </row>
    <row r="4123" spans="3:8">
      <c r="C4123" s="38"/>
      <c r="E4123" s="2"/>
      <c r="F4123" s="2"/>
      <c r="G4123" s="2"/>
      <c r="H4123" s="2"/>
    </row>
    <row r="4124" spans="3:8">
      <c r="C4124" s="38"/>
      <c r="E4124" s="2"/>
      <c r="F4124" s="2"/>
      <c r="G4124" s="2"/>
      <c r="H4124" s="2"/>
    </row>
    <row r="4125" spans="3:8">
      <c r="C4125" s="38"/>
      <c r="E4125" s="2"/>
      <c r="F4125" s="2"/>
      <c r="G4125" s="2"/>
      <c r="H4125" s="2"/>
    </row>
    <row r="4126" spans="3:8">
      <c r="C4126" s="38"/>
      <c r="E4126" s="2"/>
      <c r="F4126" s="2"/>
      <c r="G4126" s="2"/>
      <c r="H4126" s="2"/>
    </row>
    <row r="4127" spans="3:8">
      <c r="C4127" s="38"/>
      <c r="E4127" s="2"/>
      <c r="F4127" s="2"/>
      <c r="G4127" s="2"/>
      <c r="H4127" s="2"/>
    </row>
    <row r="4128" spans="3:8">
      <c r="C4128" s="38"/>
      <c r="E4128" s="2"/>
      <c r="F4128" s="2"/>
      <c r="G4128" s="2"/>
      <c r="H4128" s="2"/>
    </row>
    <row r="4129" spans="3:8">
      <c r="C4129" s="38"/>
      <c r="E4129" s="2"/>
      <c r="F4129" s="2"/>
      <c r="G4129" s="2"/>
      <c r="H4129" s="2"/>
    </row>
    <row r="4130" spans="3:8">
      <c r="C4130" s="38"/>
      <c r="E4130" s="2"/>
      <c r="F4130" s="2"/>
      <c r="G4130" s="2"/>
      <c r="H4130" s="2"/>
    </row>
    <row r="4131" spans="3:8">
      <c r="C4131" s="38"/>
      <c r="E4131" s="2"/>
      <c r="F4131" s="2"/>
      <c r="G4131" s="2"/>
      <c r="H4131" s="2"/>
    </row>
    <row r="4132" spans="3:8">
      <c r="C4132" s="38"/>
      <c r="E4132" s="2"/>
      <c r="F4132" s="2"/>
      <c r="G4132" s="2"/>
      <c r="H4132" s="2"/>
    </row>
    <row r="4133" spans="3:8">
      <c r="C4133" s="38"/>
      <c r="E4133" s="2"/>
      <c r="F4133" s="2"/>
      <c r="G4133" s="2"/>
      <c r="H4133" s="2"/>
    </row>
    <row r="4134" spans="3:8">
      <c r="C4134" s="38"/>
      <c r="E4134" s="2"/>
      <c r="F4134" s="2"/>
      <c r="G4134" s="2"/>
      <c r="H4134" s="2"/>
    </row>
    <row r="4135" spans="3:8">
      <c r="C4135" s="38"/>
      <c r="E4135" s="2"/>
      <c r="F4135" s="2"/>
      <c r="G4135" s="2"/>
      <c r="H4135" s="2"/>
    </row>
    <row r="4136" spans="3:8">
      <c r="C4136" s="38"/>
      <c r="E4136" s="2"/>
      <c r="F4136" s="2"/>
      <c r="G4136" s="2"/>
      <c r="H4136" s="2"/>
    </row>
    <row r="4137" spans="3:8">
      <c r="C4137" s="38"/>
      <c r="E4137" s="2"/>
      <c r="F4137" s="2"/>
      <c r="G4137" s="2"/>
      <c r="H4137" s="2"/>
    </row>
    <row r="4138" spans="3:8">
      <c r="C4138" s="38"/>
      <c r="E4138" s="2"/>
      <c r="F4138" s="2"/>
      <c r="G4138" s="2"/>
      <c r="H4138" s="2"/>
    </row>
    <row r="4139" spans="3:8">
      <c r="C4139" s="38"/>
      <c r="E4139" s="2"/>
      <c r="F4139" s="2"/>
      <c r="G4139" s="2"/>
      <c r="H4139" s="2"/>
    </row>
    <row r="4140" spans="3:8">
      <c r="C4140" s="38"/>
      <c r="E4140" s="2"/>
      <c r="F4140" s="2"/>
      <c r="G4140" s="2"/>
      <c r="H4140" s="2"/>
    </row>
    <row r="4141" spans="3:8">
      <c r="C4141" s="38"/>
      <c r="E4141" s="2"/>
      <c r="F4141" s="2"/>
      <c r="G4141" s="2"/>
      <c r="H4141" s="2"/>
    </row>
    <row r="4142" spans="3:8">
      <c r="C4142" s="38"/>
      <c r="E4142" s="2"/>
      <c r="F4142" s="2"/>
      <c r="G4142" s="2"/>
      <c r="H4142" s="2"/>
    </row>
    <row r="4143" spans="3:8">
      <c r="C4143" s="38"/>
      <c r="E4143" s="2"/>
      <c r="F4143" s="2"/>
      <c r="G4143" s="2"/>
      <c r="H4143" s="2"/>
    </row>
    <row r="4144" spans="3:8">
      <c r="C4144" s="38"/>
      <c r="E4144" s="2"/>
      <c r="F4144" s="2"/>
      <c r="G4144" s="2"/>
      <c r="H4144" s="2"/>
    </row>
    <row r="4145" spans="3:8">
      <c r="C4145" s="38"/>
      <c r="E4145" s="2"/>
      <c r="F4145" s="2"/>
      <c r="G4145" s="2"/>
      <c r="H4145" s="2"/>
    </row>
    <row r="4146" spans="3:8">
      <c r="C4146" s="38"/>
      <c r="E4146" s="2"/>
      <c r="F4146" s="2"/>
      <c r="G4146" s="2"/>
      <c r="H4146" s="2"/>
    </row>
    <row r="4147" spans="3:8">
      <c r="C4147" s="38"/>
      <c r="E4147" s="2"/>
      <c r="F4147" s="2"/>
      <c r="G4147" s="2"/>
      <c r="H4147" s="2"/>
    </row>
    <row r="4148" spans="3:8">
      <c r="C4148" s="38"/>
      <c r="E4148" s="2"/>
      <c r="F4148" s="2"/>
      <c r="G4148" s="2"/>
      <c r="H4148" s="2"/>
    </row>
    <row r="4149" spans="3:8">
      <c r="C4149" s="38"/>
      <c r="E4149" s="2"/>
      <c r="F4149" s="2"/>
      <c r="G4149" s="2"/>
      <c r="H4149" s="2"/>
    </row>
    <row r="4150" spans="3:8">
      <c r="C4150" s="38"/>
      <c r="E4150" s="2"/>
      <c r="F4150" s="2"/>
      <c r="G4150" s="2"/>
      <c r="H4150" s="2"/>
    </row>
    <row r="4151" spans="3:8">
      <c r="C4151" s="38"/>
      <c r="E4151" s="2"/>
      <c r="F4151" s="2"/>
      <c r="G4151" s="2"/>
      <c r="H4151" s="2"/>
    </row>
    <row r="4152" spans="3:8">
      <c r="C4152" s="38"/>
      <c r="E4152" s="2"/>
      <c r="F4152" s="2"/>
      <c r="G4152" s="2"/>
      <c r="H4152" s="2"/>
    </row>
    <row r="4153" spans="3:8">
      <c r="C4153" s="38"/>
      <c r="E4153" s="2"/>
      <c r="F4153" s="2"/>
      <c r="G4153" s="2"/>
      <c r="H4153" s="2"/>
    </row>
    <row r="4154" spans="3:8">
      <c r="C4154" s="38"/>
      <c r="E4154" s="2"/>
      <c r="F4154" s="2"/>
      <c r="G4154" s="2"/>
      <c r="H4154" s="2"/>
    </row>
    <row r="4155" spans="3:8">
      <c r="C4155" s="38"/>
      <c r="E4155" s="2"/>
      <c r="F4155" s="2"/>
      <c r="G4155" s="2"/>
      <c r="H4155" s="2"/>
    </row>
    <row r="4156" spans="3:8">
      <c r="C4156" s="38"/>
      <c r="E4156" s="2"/>
      <c r="F4156" s="2"/>
      <c r="G4156" s="2"/>
      <c r="H4156" s="2"/>
    </row>
    <row r="4157" spans="3:8">
      <c r="C4157" s="38"/>
      <c r="E4157" s="2"/>
      <c r="F4157" s="2"/>
      <c r="G4157" s="2"/>
      <c r="H4157" s="2"/>
    </row>
    <row r="4158" spans="3:8">
      <c r="C4158" s="38"/>
      <c r="E4158" s="2"/>
      <c r="F4158" s="2"/>
      <c r="G4158" s="2"/>
      <c r="H4158" s="2"/>
    </row>
    <row r="4159" spans="3:8">
      <c r="C4159" s="38"/>
      <c r="E4159" s="2"/>
      <c r="F4159" s="2"/>
      <c r="G4159" s="2"/>
      <c r="H4159" s="2"/>
    </row>
    <row r="4160" spans="3:8">
      <c r="C4160" s="38"/>
      <c r="E4160" s="2"/>
      <c r="F4160" s="2"/>
      <c r="G4160" s="2"/>
      <c r="H4160" s="2"/>
    </row>
    <row r="4161" spans="3:8">
      <c r="C4161" s="38"/>
      <c r="E4161" s="2"/>
      <c r="F4161" s="2"/>
      <c r="G4161" s="2"/>
      <c r="H4161" s="2"/>
    </row>
    <row r="4162" spans="3:8">
      <c r="C4162" s="38"/>
      <c r="E4162" s="2"/>
      <c r="F4162" s="2"/>
      <c r="G4162" s="2"/>
      <c r="H4162" s="2"/>
    </row>
    <row r="4163" spans="3:8">
      <c r="C4163" s="38"/>
      <c r="E4163" s="2"/>
      <c r="F4163" s="2"/>
      <c r="G4163" s="2"/>
      <c r="H4163" s="2"/>
    </row>
    <row r="4164" spans="3:8">
      <c r="C4164" s="38"/>
      <c r="E4164" s="2"/>
      <c r="F4164" s="2"/>
      <c r="G4164" s="2"/>
      <c r="H4164" s="2"/>
    </row>
    <row r="4165" spans="3:8">
      <c r="C4165" s="38"/>
      <c r="E4165" s="2"/>
      <c r="F4165" s="2"/>
      <c r="G4165" s="2"/>
      <c r="H4165" s="2"/>
    </row>
    <row r="4166" spans="3:8">
      <c r="C4166" s="38"/>
      <c r="E4166" s="2"/>
      <c r="F4166" s="2"/>
      <c r="G4166" s="2"/>
      <c r="H4166" s="2"/>
    </row>
    <row r="4167" spans="3:8">
      <c r="C4167" s="38"/>
      <c r="E4167" s="2"/>
      <c r="F4167" s="2"/>
      <c r="G4167" s="2"/>
      <c r="H4167" s="2"/>
    </row>
    <row r="4168" spans="3:8">
      <c r="C4168" s="38"/>
      <c r="E4168" s="2"/>
      <c r="F4168" s="2"/>
      <c r="G4168" s="2"/>
      <c r="H4168" s="2"/>
    </row>
    <row r="4169" spans="3:8">
      <c r="C4169" s="38"/>
      <c r="E4169" s="2"/>
      <c r="F4169" s="2"/>
      <c r="G4169" s="2"/>
      <c r="H4169" s="2"/>
    </row>
    <row r="4170" spans="3:8">
      <c r="C4170" s="38"/>
      <c r="E4170" s="2"/>
      <c r="F4170" s="2"/>
      <c r="G4170" s="2"/>
      <c r="H4170" s="2"/>
    </row>
    <row r="4171" spans="3:8">
      <c r="C4171" s="38"/>
      <c r="E4171" s="2"/>
      <c r="F4171" s="2"/>
      <c r="G4171" s="2"/>
      <c r="H4171" s="2"/>
    </row>
    <row r="4172" spans="3:8">
      <c r="C4172" s="38"/>
      <c r="E4172" s="2"/>
      <c r="F4172" s="2"/>
      <c r="G4172" s="2"/>
      <c r="H4172" s="2"/>
    </row>
    <row r="4173" spans="3:8">
      <c r="C4173" s="38"/>
      <c r="E4173" s="2"/>
      <c r="F4173" s="2"/>
      <c r="G4173" s="2"/>
      <c r="H4173" s="2"/>
    </row>
    <row r="4174" spans="3:8">
      <c r="C4174" s="38"/>
      <c r="E4174" s="2"/>
      <c r="F4174" s="2"/>
      <c r="G4174" s="2"/>
      <c r="H4174" s="2"/>
    </row>
    <row r="4175" spans="3:8">
      <c r="C4175" s="38"/>
      <c r="E4175" s="2"/>
      <c r="F4175" s="2"/>
      <c r="G4175" s="2"/>
      <c r="H4175" s="2"/>
    </row>
    <row r="4176" spans="3:8">
      <c r="C4176" s="38"/>
      <c r="E4176" s="2"/>
      <c r="F4176" s="2"/>
      <c r="G4176" s="2"/>
      <c r="H4176" s="2"/>
    </row>
    <row r="4177" spans="3:8">
      <c r="C4177" s="38"/>
      <c r="E4177" s="2"/>
      <c r="F4177" s="2"/>
      <c r="G4177" s="2"/>
      <c r="H4177" s="2"/>
    </row>
    <row r="4178" spans="3:8">
      <c r="C4178" s="38"/>
      <c r="E4178" s="2"/>
      <c r="F4178" s="2"/>
      <c r="G4178" s="2"/>
      <c r="H4178" s="2"/>
    </row>
    <row r="4179" spans="3:8">
      <c r="C4179" s="38"/>
      <c r="E4179" s="2"/>
      <c r="F4179" s="2"/>
      <c r="G4179" s="2"/>
      <c r="H4179" s="2"/>
    </row>
    <row r="4180" spans="3:8">
      <c r="C4180" s="38"/>
      <c r="E4180" s="2"/>
      <c r="F4180" s="2"/>
      <c r="G4180" s="2"/>
      <c r="H4180" s="2"/>
    </row>
    <row r="4181" spans="3:8">
      <c r="C4181" s="38"/>
      <c r="E4181" s="2"/>
      <c r="F4181" s="2"/>
      <c r="G4181" s="2"/>
      <c r="H4181" s="2"/>
    </row>
    <row r="4182" spans="3:8">
      <c r="C4182" s="38"/>
      <c r="E4182" s="2"/>
      <c r="F4182" s="2"/>
      <c r="G4182" s="2"/>
      <c r="H4182" s="2"/>
    </row>
    <row r="4183" spans="3:8">
      <c r="C4183" s="38"/>
      <c r="E4183" s="2"/>
      <c r="F4183" s="2"/>
      <c r="G4183" s="2"/>
      <c r="H4183" s="2"/>
    </row>
    <row r="4184" spans="3:8">
      <c r="C4184" s="38"/>
      <c r="E4184" s="2"/>
      <c r="F4184" s="2"/>
      <c r="G4184" s="2"/>
      <c r="H4184" s="2"/>
    </row>
    <row r="4185" spans="3:8">
      <c r="C4185" s="38"/>
      <c r="E4185" s="2"/>
      <c r="F4185" s="2"/>
      <c r="G4185" s="2"/>
      <c r="H4185" s="2"/>
    </row>
    <row r="4186" spans="3:8">
      <c r="C4186" s="38"/>
      <c r="E4186" s="2"/>
      <c r="F4186" s="2"/>
      <c r="G4186" s="2"/>
      <c r="H4186" s="2"/>
    </row>
    <row r="4187" spans="3:8">
      <c r="C4187" s="38"/>
      <c r="E4187" s="2"/>
      <c r="F4187" s="2"/>
      <c r="G4187" s="2"/>
      <c r="H4187" s="2"/>
    </row>
    <row r="4188" spans="3:8">
      <c r="C4188" s="38"/>
      <c r="E4188" s="2"/>
      <c r="F4188" s="2"/>
      <c r="G4188" s="2"/>
      <c r="H4188" s="2"/>
    </row>
    <row r="4189" spans="3:8">
      <c r="C4189" s="38"/>
      <c r="E4189" s="2"/>
      <c r="F4189" s="2"/>
      <c r="G4189" s="2"/>
      <c r="H4189" s="2"/>
    </row>
    <row r="4190" spans="3:8">
      <c r="C4190" s="38"/>
      <c r="E4190" s="2"/>
      <c r="F4190" s="2"/>
      <c r="G4190" s="2"/>
      <c r="H4190" s="2"/>
    </row>
    <row r="4191" spans="3:8">
      <c r="C4191" s="38"/>
      <c r="E4191" s="2"/>
      <c r="F4191" s="2"/>
      <c r="G4191" s="2"/>
      <c r="H4191" s="2"/>
    </row>
    <row r="4192" spans="3:8">
      <c r="C4192" s="38"/>
      <c r="E4192" s="2"/>
      <c r="F4192" s="2"/>
      <c r="G4192" s="2"/>
      <c r="H4192" s="2"/>
    </row>
    <row r="4193" spans="3:8">
      <c r="C4193" s="38"/>
      <c r="E4193" s="2"/>
      <c r="F4193" s="2"/>
      <c r="G4193" s="2"/>
      <c r="H4193" s="2"/>
    </row>
    <row r="4194" spans="3:8">
      <c r="C4194" s="38"/>
      <c r="E4194" s="2"/>
      <c r="F4194" s="2"/>
      <c r="G4194" s="2"/>
      <c r="H4194" s="2"/>
    </row>
    <row r="4195" spans="3:8">
      <c r="C4195" s="38"/>
      <c r="E4195" s="2"/>
      <c r="F4195" s="2"/>
      <c r="G4195" s="2"/>
      <c r="H4195" s="2"/>
    </row>
    <row r="4196" spans="3:8">
      <c r="C4196" s="38"/>
      <c r="E4196" s="2"/>
      <c r="F4196" s="2"/>
      <c r="G4196" s="2"/>
      <c r="H4196" s="2"/>
    </row>
    <row r="4197" spans="3:8">
      <c r="C4197" s="38"/>
      <c r="E4197" s="2"/>
      <c r="F4197" s="2"/>
      <c r="G4197" s="2"/>
      <c r="H4197" s="2"/>
    </row>
    <row r="4198" spans="3:8">
      <c r="C4198" s="38"/>
      <c r="E4198" s="2"/>
      <c r="F4198" s="2"/>
      <c r="G4198" s="2"/>
      <c r="H4198" s="2"/>
    </row>
    <row r="4199" spans="3:8">
      <c r="C4199" s="38"/>
      <c r="E4199" s="2"/>
      <c r="F4199" s="2"/>
      <c r="G4199" s="2"/>
      <c r="H4199" s="2"/>
    </row>
    <row r="4200" spans="3:8">
      <c r="C4200" s="38"/>
      <c r="E4200" s="2"/>
      <c r="F4200" s="2"/>
      <c r="G4200" s="2"/>
      <c r="H4200" s="2"/>
    </row>
    <row r="4201" spans="3:8">
      <c r="C4201" s="38"/>
      <c r="E4201" s="2"/>
      <c r="F4201" s="2"/>
      <c r="G4201" s="2"/>
      <c r="H4201" s="2"/>
    </row>
    <row r="4202" spans="3:8">
      <c r="C4202" s="38"/>
      <c r="E4202" s="2"/>
      <c r="F4202" s="2"/>
      <c r="G4202" s="2"/>
      <c r="H4202" s="2"/>
    </row>
    <row r="4203" spans="3:8">
      <c r="C4203" s="38"/>
      <c r="E4203" s="2"/>
      <c r="F4203" s="2"/>
      <c r="G4203" s="2"/>
      <c r="H4203" s="2"/>
    </row>
    <row r="4204" spans="3:8">
      <c r="C4204" s="38"/>
      <c r="E4204" s="2"/>
      <c r="F4204" s="2"/>
      <c r="G4204" s="2"/>
      <c r="H4204" s="2"/>
    </row>
    <row r="4205" spans="3:8">
      <c r="C4205" s="38"/>
      <c r="E4205" s="2"/>
      <c r="F4205" s="2"/>
      <c r="G4205" s="2"/>
      <c r="H4205" s="2"/>
    </row>
    <row r="4206" spans="3:8">
      <c r="C4206" s="38"/>
      <c r="E4206" s="2"/>
      <c r="F4206" s="2"/>
      <c r="G4206" s="2"/>
      <c r="H4206" s="2"/>
    </row>
    <row r="4207" spans="3:8">
      <c r="C4207" s="38"/>
      <c r="E4207" s="2"/>
      <c r="F4207" s="2"/>
      <c r="G4207" s="2"/>
      <c r="H4207" s="2"/>
    </row>
    <row r="4208" spans="3:8">
      <c r="C4208" s="38"/>
      <c r="E4208" s="2"/>
      <c r="F4208" s="2"/>
      <c r="G4208" s="2"/>
      <c r="H4208" s="2"/>
    </row>
    <row r="4209" spans="3:8">
      <c r="C4209" s="38"/>
      <c r="E4209" s="2"/>
      <c r="F4209" s="2"/>
      <c r="G4209" s="2"/>
      <c r="H4209" s="2"/>
    </row>
    <row r="4210" spans="3:8">
      <c r="C4210" s="38"/>
      <c r="E4210" s="2"/>
      <c r="F4210" s="2"/>
      <c r="G4210" s="2"/>
      <c r="H4210" s="2"/>
    </row>
    <row r="4211" spans="3:8">
      <c r="C4211" s="38"/>
      <c r="E4211" s="2"/>
      <c r="F4211" s="2"/>
      <c r="G4211" s="2"/>
      <c r="H4211" s="2"/>
    </row>
    <row r="4212" spans="3:8">
      <c r="C4212" s="38"/>
      <c r="E4212" s="2"/>
      <c r="F4212" s="2"/>
      <c r="G4212" s="2"/>
      <c r="H4212" s="2"/>
    </row>
    <row r="4213" spans="3:8">
      <c r="C4213" s="38"/>
      <c r="E4213" s="2"/>
      <c r="F4213" s="2"/>
      <c r="G4213" s="2"/>
      <c r="H4213" s="2"/>
    </row>
    <row r="4214" spans="3:8">
      <c r="C4214" s="38"/>
      <c r="E4214" s="2"/>
      <c r="F4214" s="2"/>
      <c r="G4214" s="2"/>
      <c r="H4214" s="2"/>
    </row>
    <row r="4215" spans="3:8">
      <c r="C4215" s="38"/>
      <c r="E4215" s="2"/>
      <c r="F4215" s="2"/>
      <c r="G4215" s="2"/>
      <c r="H4215" s="2"/>
    </row>
    <row r="4216" spans="3:8">
      <c r="C4216" s="38"/>
      <c r="E4216" s="2"/>
      <c r="F4216" s="2"/>
      <c r="G4216" s="2"/>
      <c r="H4216" s="2"/>
    </row>
    <row r="4217" spans="3:8">
      <c r="C4217" s="38"/>
      <c r="E4217" s="2"/>
      <c r="F4217" s="2"/>
      <c r="G4217" s="2"/>
      <c r="H4217" s="2"/>
    </row>
    <row r="4218" spans="3:8">
      <c r="C4218" s="38"/>
      <c r="E4218" s="2"/>
      <c r="F4218" s="2"/>
      <c r="G4218" s="2"/>
      <c r="H4218" s="2"/>
    </row>
    <row r="4219" spans="3:8">
      <c r="C4219" s="38"/>
      <c r="E4219" s="2"/>
      <c r="F4219" s="2"/>
      <c r="G4219" s="2"/>
      <c r="H4219" s="2"/>
    </row>
    <row r="4220" spans="3:8">
      <c r="C4220" s="38"/>
      <c r="E4220" s="2"/>
      <c r="F4220" s="2"/>
      <c r="G4220" s="2"/>
      <c r="H4220" s="2"/>
    </row>
    <row r="4221" spans="3:8">
      <c r="C4221" s="38"/>
      <c r="E4221" s="2"/>
      <c r="F4221" s="2"/>
      <c r="G4221" s="2"/>
      <c r="H4221" s="2"/>
    </row>
    <row r="4222" spans="3:8">
      <c r="C4222" s="38"/>
      <c r="E4222" s="2"/>
      <c r="F4222" s="2"/>
      <c r="G4222" s="2"/>
      <c r="H4222" s="2"/>
    </row>
    <row r="4223" spans="3:8">
      <c r="C4223" s="38"/>
      <c r="E4223" s="2"/>
      <c r="F4223" s="2"/>
      <c r="G4223" s="2"/>
      <c r="H4223" s="2"/>
    </row>
    <row r="4224" spans="3:8">
      <c r="C4224" s="38"/>
      <c r="E4224" s="2"/>
      <c r="F4224" s="2"/>
      <c r="G4224" s="2"/>
      <c r="H4224" s="2"/>
    </row>
    <row r="4225" spans="3:8">
      <c r="C4225" s="38"/>
      <c r="E4225" s="2"/>
      <c r="F4225" s="2"/>
      <c r="G4225" s="2"/>
      <c r="H4225" s="2"/>
    </row>
    <row r="4226" spans="3:8">
      <c r="C4226" s="38"/>
      <c r="E4226" s="2"/>
      <c r="F4226" s="2"/>
      <c r="G4226" s="2"/>
      <c r="H4226" s="2"/>
    </row>
    <row r="4227" spans="3:8">
      <c r="C4227" s="38"/>
      <c r="E4227" s="2"/>
      <c r="F4227" s="2"/>
      <c r="G4227" s="2"/>
      <c r="H4227" s="2"/>
    </row>
    <row r="4228" spans="3:8">
      <c r="C4228" s="38"/>
      <c r="E4228" s="2"/>
      <c r="F4228" s="2"/>
      <c r="G4228" s="2"/>
      <c r="H4228" s="2"/>
    </row>
    <row r="4229" spans="3:8">
      <c r="C4229" s="38"/>
      <c r="E4229" s="2"/>
      <c r="F4229" s="2"/>
      <c r="G4229" s="2"/>
      <c r="H4229" s="2"/>
    </row>
    <row r="4230" spans="3:8">
      <c r="C4230" s="38"/>
      <c r="E4230" s="2"/>
      <c r="F4230" s="2"/>
      <c r="G4230" s="2"/>
      <c r="H4230" s="2"/>
    </row>
    <row r="4231" spans="3:8">
      <c r="C4231" s="38"/>
      <c r="E4231" s="2"/>
      <c r="F4231" s="2"/>
      <c r="G4231" s="2"/>
      <c r="H4231" s="2"/>
    </row>
    <row r="4232" spans="3:8">
      <c r="C4232" s="38"/>
      <c r="E4232" s="2"/>
      <c r="F4232" s="2"/>
      <c r="G4232" s="2"/>
      <c r="H4232" s="2"/>
    </row>
    <row r="4233" spans="3:8">
      <c r="C4233" s="38"/>
      <c r="E4233" s="2"/>
      <c r="F4233" s="2"/>
      <c r="G4233" s="2"/>
      <c r="H4233" s="2"/>
    </row>
    <row r="4234" spans="3:8">
      <c r="C4234" s="38"/>
      <c r="E4234" s="2"/>
      <c r="F4234" s="2"/>
      <c r="G4234" s="2"/>
      <c r="H4234" s="2"/>
    </row>
    <row r="4235" spans="3:8">
      <c r="C4235" s="38"/>
      <c r="E4235" s="2"/>
      <c r="F4235" s="2"/>
      <c r="G4235" s="2"/>
      <c r="H4235" s="2"/>
    </row>
    <row r="4236" spans="3:8">
      <c r="C4236" s="38"/>
      <c r="E4236" s="2"/>
      <c r="F4236" s="2"/>
      <c r="G4236" s="2"/>
      <c r="H4236" s="2"/>
    </row>
    <row r="4237" spans="3:8">
      <c r="C4237" s="38"/>
      <c r="E4237" s="2"/>
      <c r="F4237" s="2"/>
      <c r="G4237" s="2"/>
      <c r="H4237" s="2"/>
    </row>
    <row r="4238" spans="3:8">
      <c r="C4238" s="38"/>
      <c r="E4238" s="2"/>
      <c r="F4238" s="2"/>
      <c r="G4238" s="2"/>
      <c r="H4238" s="2"/>
    </row>
    <row r="4239" spans="3:8">
      <c r="C4239" s="38"/>
      <c r="E4239" s="2"/>
      <c r="F4239" s="2"/>
      <c r="G4239" s="2"/>
      <c r="H4239" s="2"/>
    </row>
    <row r="4240" spans="3:8">
      <c r="C4240" s="38"/>
      <c r="E4240" s="2"/>
      <c r="F4240" s="2"/>
      <c r="G4240" s="2"/>
      <c r="H4240" s="2"/>
    </row>
    <row r="4241" spans="3:8">
      <c r="C4241" s="38"/>
      <c r="E4241" s="2"/>
      <c r="F4241" s="2"/>
      <c r="G4241" s="2"/>
      <c r="H4241" s="2"/>
    </row>
    <row r="4242" spans="3:8">
      <c r="C4242" s="38"/>
      <c r="E4242" s="2"/>
      <c r="F4242" s="2"/>
      <c r="G4242" s="2"/>
      <c r="H4242" s="2"/>
    </row>
    <row r="4243" spans="3:8">
      <c r="C4243" s="38"/>
      <c r="E4243" s="2"/>
      <c r="F4243" s="2"/>
      <c r="G4243" s="2"/>
      <c r="H4243" s="2"/>
    </row>
    <row r="4244" spans="3:8">
      <c r="C4244" s="38"/>
      <c r="E4244" s="2"/>
      <c r="F4244" s="2"/>
      <c r="G4244" s="2"/>
      <c r="H4244" s="2"/>
    </row>
    <row r="4245" spans="3:8">
      <c r="C4245" s="38"/>
      <c r="E4245" s="2"/>
      <c r="F4245" s="2"/>
      <c r="G4245" s="2"/>
      <c r="H4245" s="2"/>
    </row>
    <row r="4246" spans="3:8">
      <c r="C4246" s="38"/>
      <c r="E4246" s="2"/>
      <c r="F4246" s="2"/>
      <c r="G4246" s="2"/>
      <c r="H4246" s="2"/>
    </row>
    <row r="4247" spans="3:8">
      <c r="C4247" s="38"/>
      <c r="E4247" s="2"/>
      <c r="F4247" s="2"/>
      <c r="G4247" s="2"/>
      <c r="H4247" s="2"/>
    </row>
    <row r="4248" spans="3:8">
      <c r="C4248" s="38"/>
      <c r="E4248" s="2"/>
      <c r="F4248" s="2"/>
      <c r="G4248" s="2"/>
      <c r="H4248" s="2"/>
    </row>
    <row r="4249" spans="3:8">
      <c r="C4249" s="38"/>
      <c r="E4249" s="2"/>
      <c r="F4249" s="2"/>
      <c r="G4249" s="2"/>
      <c r="H4249" s="2"/>
    </row>
    <row r="4250" spans="3:8">
      <c r="C4250" s="38"/>
      <c r="E4250" s="2"/>
      <c r="F4250" s="2"/>
      <c r="G4250" s="2"/>
      <c r="H4250" s="2"/>
    </row>
    <row r="4251" spans="3:8">
      <c r="C4251" s="38"/>
      <c r="E4251" s="2"/>
      <c r="F4251" s="2"/>
      <c r="G4251" s="2"/>
      <c r="H4251" s="2"/>
    </row>
    <row r="4252" spans="3:8">
      <c r="C4252" s="38"/>
      <c r="E4252" s="2"/>
      <c r="F4252" s="2"/>
      <c r="G4252" s="2"/>
      <c r="H4252" s="2"/>
    </row>
    <row r="4253" spans="3:8">
      <c r="C4253" s="38"/>
      <c r="E4253" s="2"/>
      <c r="F4253" s="2"/>
      <c r="G4253" s="2"/>
      <c r="H4253" s="2"/>
    </row>
    <row r="4254" spans="3:8">
      <c r="C4254" s="38"/>
      <c r="E4254" s="2"/>
      <c r="F4254" s="2"/>
      <c r="G4254" s="2"/>
      <c r="H4254" s="2"/>
    </row>
    <row r="4255" spans="3:8">
      <c r="C4255" s="38"/>
      <c r="E4255" s="2"/>
      <c r="F4255" s="2"/>
      <c r="G4255" s="2"/>
      <c r="H4255" s="2"/>
    </row>
    <row r="4256" spans="3:8">
      <c r="C4256" s="38"/>
      <c r="E4256" s="2"/>
      <c r="F4256" s="2"/>
      <c r="G4256" s="2"/>
      <c r="H4256" s="2"/>
    </row>
    <row r="4257" spans="3:8">
      <c r="C4257" s="38"/>
      <c r="E4257" s="2"/>
      <c r="F4257" s="2"/>
      <c r="G4257" s="2"/>
      <c r="H4257" s="2"/>
    </row>
    <row r="4258" spans="3:8">
      <c r="C4258" s="38"/>
      <c r="E4258" s="2"/>
      <c r="F4258" s="2"/>
      <c r="G4258" s="2"/>
      <c r="H4258" s="2"/>
    </row>
    <row r="4259" spans="3:8">
      <c r="C4259" s="38"/>
      <c r="E4259" s="2"/>
      <c r="F4259" s="2"/>
      <c r="G4259" s="2"/>
      <c r="H4259" s="2"/>
    </row>
    <row r="4260" spans="3:8">
      <c r="C4260" s="38"/>
      <c r="E4260" s="2"/>
      <c r="F4260" s="2"/>
      <c r="G4260" s="2"/>
      <c r="H4260" s="2"/>
    </row>
    <row r="4261" spans="3:8">
      <c r="C4261" s="38"/>
      <c r="E4261" s="2"/>
      <c r="F4261" s="2"/>
      <c r="G4261" s="2"/>
      <c r="H4261" s="2"/>
    </row>
    <row r="4262" spans="3:8">
      <c r="C4262" s="38"/>
      <c r="E4262" s="2"/>
      <c r="F4262" s="2"/>
      <c r="G4262" s="2"/>
      <c r="H4262" s="2"/>
    </row>
    <row r="4263" spans="3:8">
      <c r="C4263" s="38"/>
      <c r="E4263" s="2"/>
      <c r="F4263" s="2"/>
      <c r="G4263" s="2"/>
      <c r="H4263" s="2"/>
    </row>
    <row r="4264" spans="3:8">
      <c r="C4264" s="38"/>
      <c r="E4264" s="2"/>
      <c r="F4264" s="2"/>
      <c r="G4264" s="2"/>
      <c r="H4264" s="2"/>
    </row>
    <row r="4265" spans="3:8">
      <c r="C4265" s="38"/>
      <c r="E4265" s="2"/>
      <c r="F4265" s="2"/>
      <c r="G4265" s="2"/>
      <c r="H4265" s="2"/>
    </row>
    <row r="4266" spans="3:8">
      <c r="C4266" s="38"/>
      <c r="E4266" s="2"/>
      <c r="F4266" s="2"/>
      <c r="G4266" s="2"/>
      <c r="H4266" s="2"/>
    </row>
    <row r="4267" spans="3:8">
      <c r="C4267" s="38"/>
      <c r="E4267" s="2"/>
      <c r="F4267" s="2"/>
      <c r="G4267" s="2"/>
      <c r="H4267" s="2"/>
    </row>
    <row r="4268" spans="3:8">
      <c r="C4268" s="38"/>
      <c r="E4268" s="2"/>
      <c r="F4268" s="2"/>
      <c r="G4268" s="2"/>
      <c r="H4268" s="2"/>
    </row>
    <row r="4269" spans="3:8">
      <c r="C4269" s="38"/>
      <c r="E4269" s="2"/>
      <c r="F4269" s="2"/>
      <c r="G4269" s="2"/>
      <c r="H4269" s="2"/>
    </row>
    <row r="4270" spans="3:8">
      <c r="C4270" s="38"/>
      <c r="E4270" s="2"/>
      <c r="F4270" s="2"/>
      <c r="G4270" s="2"/>
      <c r="H4270" s="2"/>
    </row>
    <row r="4271" spans="3:8">
      <c r="C4271" s="38"/>
      <c r="E4271" s="2"/>
      <c r="F4271" s="2"/>
      <c r="G4271" s="2"/>
      <c r="H4271" s="2"/>
    </row>
    <row r="4272" spans="3:8">
      <c r="C4272" s="38"/>
      <c r="E4272" s="2"/>
      <c r="F4272" s="2"/>
      <c r="G4272" s="2"/>
      <c r="H4272" s="2"/>
    </row>
    <row r="4273" spans="3:8">
      <c r="C4273" s="38"/>
      <c r="E4273" s="2"/>
      <c r="F4273" s="2"/>
      <c r="G4273" s="2"/>
      <c r="H4273" s="2"/>
    </row>
    <row r="4274" spans="3:8">
      <c r="C4274" s="38"/>
      <c r="E4274" s="2"/>
      <c r="F4274" s="2"/>
      <c r="G4274" s="2"/>
      <c r="H4274" s="2"/>
    </row>
    <row r="4275" spans="3:8">
      <c r="C4275" s="38"/>
      <c r="E4275" s="2"/>
      <c r="F4275" s="2"/>
      <c r="G4275" s="2"/>
      <c r="H4275" s="2"/>
    </row>
    <row r="4276" spans="3:8">
      <c r="C4276" s="38"/>
      <c r="E4276" s="2"/>
      <c r="F4276" s="2"/>
      <c r="G4276" s="2"/>
      <c r="H4276" s="2"/>
    </row>
    <row r="4277" spans="3:8">
      <c r="C4277" s="38"/>
      <c r="E4277" s="2"/>
      <c r="F4277" s="2"/>
      <c r="G4277" s="2"/>
      <c r="H4277" s="2"/>
    </row>
    <row r="4278" spans="3:8">
      <c r="C4278" s="38"/>
      <c r="E4278" s="2"/>
      <c r="F4278" s="2"/>
      <c r="G4278" s="2"/>
      <c r="H4278" s="2"/>
    </row>
    <row r="4279" spans="3:8">
      <c r="C4279" s="38"/>
      <c r="E4279" s="2"/>
      <c r="F4279" s="2"/>
      <c r="G4279" s="2"/>
      <c r="H4279" s="2"/>
    </row>
    <row r="4280" spans="3:8">
      <c r="C4280" s="38"/>
      <c r="E4280" s="2"/>
      <c r="F4280" s="2"/>
      <c r="G4280" s="2"/>
      <c r="H4280" s="2"/>
    </row>
    <row r="4281" spans="3:8">
      <c r="C4281" s="38"/>
      <c r="E4281" s="2"/>
      <c r="F4281" s="2"/>
      <c r="G4281" s="2"/>
      <c r="H4281" s="2"/>
    </row>
    <row r="4282" spans="3:8">
      <c r="C4282" s="38"/>
      <c r="E4282" s="2"/>
      <c r="F4282" s="2"/>
      <c r="G4282" s="2"/>
      <c r="H4282" s="2"/>
    </row>
    <row r="4283" spans="3:8">
      <c r="C4283" s="38"/>
      <c r="E4283" s="2"/>
      <c r="F4283" s="2"/>
      <c r="G4283" s="2"/>
      <c r="H4283" s="2"/>
    </row>
    <row r="4284" spans="3:8">
      <c r="C4284" s="38"/>
      <c r="E4284" s="2"/>
      <c r="F4284" s="2"/>
      <c r="G4284" s="2"/>
      <c r="H4284" s="2"/>
    </row>
    <row r="4285" spans="3:8">
      <c r="C4285" s="38"/>
      <c r="E4285" s="2"/>
      <c r="F4285" s="2"/>
      <c r="G4285" s="2"/>
      <c r="H4285" s="2"/>
    </row>
    <row r="4286" spans="3:8">
      <c r="C4286" s="38"/>
      <c r="E4286" s="2"/>
      <c r="F4286" s="2"/>
      <c r="G4286" s="2"/>
      <c r="H4286" s="2"/>
    </row>
    <row r="4287" spans="3:8">
      <c r="C4287" s="38"/>
      <c r="E4287" s="2"/>
      <c r="F4287" s="2"/>
      <c r="G4287" s="2"/>
      <c r="H4287" s="2"/>
    </row>
    <row r="4288" spans="3:8">
      <c r="C4288" s="38"/>
      <c r="E4288" s="2"/>
      <c r="F4288" s="2"/>
      <c r="G4288" s="2"/>
      <c r="H4288" s="2"/>
    </row>
    <row r="4289" spans="3:8">
      <c r="C4289" s="38"/>
      <c r="E4289" s="2"/>
      <c r="F4289" s="2"/>
      <c r="G4289" s="2"/>
      <c r="H4289" s="2"/>
    </row>
    <row r="4290" spans="3:8">
      <c r="C4290" s="38"/>
      <c r="E4290" s="2"/>
      <c r="F4290" s="2"/>
      <c r="G4290" s="2"/>
      <c r="H4290" s="2"/>
    </row>
    <row r="4291" spans="3:8">
      <c r="C4291" s="38"/>
      <c r="E4291" s="2"/>
      <c r="F4291" s="2"/>
      <c r="G4291" s="2"/>
      <c r="H4291" s="2"/>
    </row>
    <row r="4292" spans="3:8">
      <c r="C4292" s="38"/>
      <c r="E4292" s="2"/>
      <c r="F4292" s="2"/>
      <c r="G4292" s="2"/>
      <c r="H4292" s="2"/>
    </row>
    <row r="4293" spans="3:8">
      <c r="C4293" s="38"/>
      <c r="E4293" s="2"/>
      <c r="F4293" s="2"/>
      <c r="G4293" s="2"/>
      <c r="H4293" s="2"/>
    </row>
    <row r="4294" spans="3:8">
      <c r="C4294" s="38"/>
      <c r="E4294" s="2"/>
      <c r="F4294" s="2"/>
      <c r="G4294" s="2"/>
      <c r="H4294" s="2"/>
    </row>
    <row r="4295" spans="3:8">
      <c r="C4295" s="38"/>
      <c r="E4295" s="2"/>
      <c r="F4295" s="2"/>
      <c r="G4295" s="2"/>
      <c r="H4295" s="2"/>
    </row>
    <row r="4296" spans="3:8">
      <c r="C4296" s="38"/>
      <c r="E4296" s="2"/>
      <c r="F4296" s="2"/>
      <c r="G4296" s="2"/>
      <c r="H4296" s="2"/>
    </row>
    <row r="4297" spans="3:8">
      <c r="C4297" s="38"/>
      <c r="E4297" s="2"/>
      <c r="F4297" s="2"/>
      <c r="G4297" s="2"/>
      <c r="H4297" s="2"/>
    </row>
    <row r="4298" spans="3:8">
      <c r="C4298" s="38"/>
      <c r="E4298" s="2"/>
      <c r="F4298" s="2"/>
      <c r="G4298" s="2"/>
      <c r="H4298" s="2"/>
    </row>
    <row r="4299" spans="3:8">
      <c r="C4299" s="38"/>
      <c r="E4299" s="2"/>
      <c r="F4299" s="2"/>
      <c r="G4299" s="2"/>
      <c r="H4299" s="2"/>
    </row>
    <row r="4300" spans="3:8">
      <c r="C4300" s="38"/>
      <c r="E4300" s="2"/>
      <c r="F4300" s="2"/>
      <c r="G4300" s="2"/>
      <c r="H4300" s="2"/>
    </row>
    <row r="4301" spans="3:8">
      <c r="C4301" s="38"/>
      <c r="E4301" s="2"/>
      <c r="F4301" s="2"/>
      <c r="G4301" s="2"/>
      <c r="H4301" s="2"/>
    </row>
    <row r="4302" spans="3:8">
      <c r="C4302" s="38"/>
      <c r="E4302" s="2"/>
      <c r="F4302" s="2"/>
      <c r="G4302" s="2"/>
      <c r="H4302" s="2"/>
    </row>
    <row r="4303" spans="3:8">
      <c r="C4303" s="38"/>
      <c r="E4303" s="2"/>
      <c r="F4303" s="2"/>
      <c r="G4303" s="2"/>
      <c r="H4303" s="2"/>
    </row>
    <row r="4304" spans="3:8">
      <c r="C4304" s="38"/>
      <c r="E4304" s="2"/>
      <c r="F4304" s="2"/>
      <c r="G4304" s="2"/>
      <c r="H4304" s="2"/>
    </row>
    <row r="4305" spans="3:8">
      <c r="C4305" s="38"/>
      <c r="E4305" s="2"/>
      <c r="F4305" s="2"/>
      <c r="G4305" s="2"/>
      <c r="H4305" s="2"/>
    </row>
    <row r="4306" spans="3:8">
      <c r="C4306" s="38"/>
      <c r="E4306" s="2"/>
      <c r="F4306" s="2"/>
      <c r="G4306" s="2"/>
      <c r="H4306" s="2"/>
    </row>
    <row r="4307" spans="3:8">
      <c r="C4307" s="38"/>
      <c r="E4307" s="2"/>
      <c r="F4307" s="2"/>
      <c r="G4307" s="2"/>
      <c r="H4307" s="2"/>
    </row>
    <row r="4308" spans="3:8">
      <c r="C4308" s="38"/>
      <c r="E4308" s="2"/>
      <c r="F4308" s="2"/>
      <c r="G4308" s="2"/>
      <c r="H4308" s="2"/>
    </row>
    <row r="4309" spans="3:8">
      <c r="C4309" s="38"/>
      <c r="E4309" s="2"/>
      <c r="F4309" s="2"/>
      <c r="G4309" s="2"/>
      <c r="H4309" s="2"/>
    </row>
    <row r="4310" spans="3:8">
      <c r="C4310" s="38"/>
      <c r="E4310" s="2"/>
      <c r="F4310" s="2"/>
      <c r="G4310" s="2"/>
      <c r="H4310" s="2"/>
    </row>
    <row r="4311" spans="3:8">
      <c r="C4311" s="38"/>
      <c r="E4311" s="2"/>
      <c r="F4311" s="2"/>
      <c r="G4311" s="2"/>
      <c r="H4311" s="2"/>
    </row>
    <row r="4312" spans="3:8">
      <c r="C4312" s="38"/>
      <c r="E4312" s="2"/>
      <c r="F4312" s="2"/>
      <c r="G4312" s="2"/>
      <c r="H4312" s="2"/>
    </row>
    <row r="4313" spans="3:8">
      <c r="C4313" s="38"/>
      <c r="E4313" s="2"/>
      <c r="F4313" s="2"/>
      <c r="G4313" s="2"/>
      <c r="H4313" s="2"/>
    </row>
    <row r="4314" spans="3:8">
      <c r="C4314" s="38"/>
      <c r="E4314" s="2"/>
      <c r="F4314" s="2"/>
      <c r="G4314" s="2"/>
      <c r="H4314" s="2"/>
    </row>
    <row r="4315" spans="3:8">
      <c r="C4315" s="38"/>
      <c r="E4315" s="2"/>
      <c r="F4315" s="2"/>
      <c r="G4315" s="2"/>
      <c r="H4315" s="2"/>
    </row>
    <row r="4316" spans="3:8">
      <c r="C4316" s="38"/>
      <c r="E4316" s="2"/>
      <c r="F4316" s="2"/>
      <c r="G4316" s="2"/>
      <c r="H4316" s="2"/>
    </row>
    <row r="4317" spans="3:8">
      <c r="C4317" s="38"/>
      <c r="E4317" s="2"/>
      <c r="F4317" s="2"/>
      <c r="G4317" s="2"/>
      <c r="H4317" s="2"/>
    </row>
    <row r="4318" spans="3:8">
      <c r="C4318" s="38"/>
      <c r="E4318" s="2"/>
      <c r="F4318" s="2"/>
      <c r="G4318" s="2"/>
      <c r="H4318" s="2"/>
    </row>
    <row r="4319" spans="3:8">
      <c r="C4319" s="38"/>
      <c r="E4319" s="2"/>
      <c r="F4319" s="2"/>
      <c r="G4319" s="2"/>
      <c r="H4319" s="2"/>
    </row>
    <row r="4320" spans="3:8">
      <c r="C4320" s="38"/>
      <c r="E4320" s="2"/>
      <c r="F4320" s="2"/>
      <c r="G4320" s="2"/>
      <c r="H4320" s="2"/>
    </row>
    <row r="4321" spans="3:8">
      <c r="C4321" s="38"/>
      <c r="E4321" s="2"/>
      <c r="F4321" s="2"/>
      <c r="G4321" s="2"/>
      <c r="H4321" s="2"/>
    </row>
    <row r="4322" spans="3:8">
      <c r="C4322" s="38"/>
      <c r="E4322" s="2"/>
      <c r="F4322" s="2"/>
      <c r="G4322" s="2"/>
      <c r="H4322" s="2"/>
    </row>
    <row r="4323" spans="3:8">
      <c r="C4323" s="38"/>
      <c r="E4323" s="2"/>
      <c r="F4323" s="2"/>
      <c r="G4323" s="2"/>
      <c r="H4323" s="2"/>
    </row>
    <row r="4324" spans="3:8">
      <c r="C4324" s="38"/>
      <c r="E4324" s="2"/>
      <c r="F4324" s="2"/>
      <c r="G4324" s="2"/>
      <c r="H4324" s="2"/>
    </row>
    <row r="4325" spans="3:8">
      <c r="C4325" s="38"/>
      <c r="E4325" s="2"/>
      <c r="F4325" s="2"/>
      <c r="G4325" s="2"/>
      <c r="H4325" s="2"/>
    </row>
    <row r="4326" spans="3:8">
      <c r="C4326" s="38"/>
      <c r="E4326" s="2"/>
      <c r="F4326" s="2"/>
      <c r="G4326" s="2"/>
      <c r="H4326" s="2"/>
    </row>
    <row r="4327" spans="3:8">
      <c r="C4327" s="38"/>
      <c r="E4327" s="2"/>
      <c r="F4327" s="2"/>
      <c r="G4327" s="2"/>
      <c r="H4327" s="2"/>
    </row>
    <row r="4328" spans="3:8">
      <c r="C4328" s="38"/>
      <c r="E4328" s="2"/>
      <c r="F4328" s="2"/>
      <c r="G4328" s="2"/>
      <c r="H4328" s="2"/>
    </row>
    <row r="4329" spans="3:8">
      <c r="C4329" s="38"/>
      <c r="E4329" s="2"/>
      <c r="F4329" s="2"/>
      <c r="G4329" s="2"/>
      <c r="H4329" s="2"/>
    </row>
    <row r="4330" spans="3:8">
      <c r="C4330" s="38"/>
      <c r="E4330" s="2"/>
      <c r="F4330" s="2"/>
      <c r="G4330" s="2"/>
      <c r="H4330" s="2"/>
    </row>
    <row r="4331" spans="3:8">
      <c r="C4331" s="38"/>
      <c r="E4331" s="2"/>
      <c r="F4331" s="2"/>
      <c r="G4331" s="2"/>
      <c r="H4331" s="2"/>
    </row>
    <row r="4332" spans="3:8">
      <c r="C4332" s="38"/>
      <c r="E4332" s="2"/>
      <c r="F4332" s="2"/>
      <c r="G4332" s="2"/>
      <c r="H4332" s="2"/>
    </row>
    <row r="4333" spans="3:8">
      <c r="C4333" s="38"/>
      <c r="E4333" s="2"/>
      <c r="F4333" s="2"/>
      <c r="G4333" s="2"/>
      <c r="H4333" s="2"/>
    </row>
    <row r="4334" spans="3:8">
      <c r="C4334" s="38"/>
      <c r="E4334" s="2"/>
      <c r="F4334" s="2"/>
      <c r="G4334" s="2"/>
      <c r="H4334" s="2"/>
    </row>
    <row r="4335" spans="3:8">
      <c r="C4335" s="38"/>
      <c r="E4335" s="2"/>
      <c r="F4335" s="2"/>
      <c r="G4335" s="2"/>
      <c r="H4335" s="2"/>
    </row>
    <row r="4336" spans="3:8">
      <c r="C4336" s="38"/>
      <c r="E4336" s="2"/>
      <c r="F4336" s="2"/>
      <c r="G4336" s="2"/>
      <c r="H4336" s="2"/>
    </row>
    <row r="4337" spans="3:8">
      <c r="C4337" s="38"/>
      <c r="E4337" s="2"/>
      <c r="F4337" s="2"/>
      <c r="G4337" s="2"/>
      <c r="H4337" s="2"/>
    </row>
    <row r="4338" spans="3:8">
      <c r="C4338" s="38"/>
      <c r="E4338" s="2"/>
      <c r="F4338" s="2"/>
      <c r="G4338" s="2"/>
      <c r="H4338" s="2"/>
    </row>
    <row r="4339" spans="3:8">
      <c r="C4339" s="38"/>
      <c r="E4339" s="2"/>
      <c r="F4339" s="2"/>
      <c r="G4339" s="2"/>
      <c r="H4339" s="2"/>
    </row>
    <row r="4340" spans="3:8">
      <c r="C4340" s="38"/>
      <c r="E4340" s="2"/>
      <c r="F4340" s="2"/>
      <c r="G4340" s="2"/>
      <c r="H4340" s="2"/>
    </row>
    <row r="4341" spans="3:8">
      <c r="C4341" s="38"/>
      <c r="E4341" s="2"/>
      <c r="F4341" s="2"/>
      <c r="G4341" s="2"/>
      <c r="H4341" s="2"/>
    </row>
    <row r="4342" spans="3:8">
      <c r="C4342" s="38"/>
      <c r="E4342" s="2"/>
      <c r="F4342" s="2"/>
      <c r="G4342" s="2"/>
      <c r="H4342" s="2"/>
    </row>
    <row r="4343" spans="3:8">
      <c r="C4343" s="38"/>
      <c r="E4343" s="2"/>
      <c r="F4343" s="2"/>
      <c r="G4343" s="2"/>
      <c r="H4343" s="2"/>
    </row>
    <row r="4344" spans="3:8">
      <c r="C4344" s="38"/>
      <c r="E4344" s="2"/>
      <c r="F4344" s="2"/>
      <c r="G4344" s="2"/>
      <c r="H4344" s="2"/>
    </row>
    <row r="4345" spans="3:8">
      <c r="C4345" s="38"/>
      <c r="E4345" s="2"/>
      <c r="F4345" s="2"/>
      <c r="G4345" s="2"/>
      <c r="H4345" s="2"/>
    </row>
    <row r="4346" spans="3:8">
      <c r="C4346" s="38"/>
      <c r="E4346" s="2"/>
      <c r="F4346" s="2"/>
      <c r="G4346" s="2"/>
      <c r="H4346" s="2"/>
    </row>
    <row r="4347" spans="3:8">
      <c r="C4347" s="38"/>
      <c r="E4347" s="2"/>
      <c r="F4347" s="2"/>
      <c r="G4347" s="2"/>
      <c r="H4347" s="2"/>
    </row>
    <row r="4348" spans="3:8">
      <c r="C4348" s="38"/>
      <c r="E4348" s="2"/>
      <c r="F4348" s="2"/>
      <c r="G4348" s="2"/>
      <c r="H4348" s="2"/>
    </row>
    <row r="4349" spans="3:8">
      <c r="C4349" s="38"/>
      <c r="E4349" s="2"/>
      <c r="F4349" s="2"/>
      <c r="G4349" s="2"/>
      <c r="H4349" s="2"/>
    </row>
    <row r="4350" spans="3:8">
      <c r="C4350" s="38"/>
      <c r="E4350" s="2"/>
      <c r="F4350" s="2"/>
      <c r="G4350" s="2"/>
      <c r="H4350" s="2"/>
    </row>
    <row r="4351" spans="3:8">
      <c r="C4351" s="38"/>
      <c r="E4351" s="2"/>
      <c r="F4351" s="2"/>
      <c r="G4351" s="2"/>
      <c r="H4351" s="2"/>
    </row>
    <row r="4352" spans="3:8">
      <c r="C4352" s="38"/>
      <c r="E4352" s="2"/>
      <c r="F4352" s="2"/>
      <c r="G4352" s="2"/>
      <c r="H4352" s="2"/>
    </row>
    <row r="4353" spans="3:8">
      <c r="C4353" s="38"/>
      <c r="E4353" s="2"/>
      <c r="F4353" s="2"/>
      <c r="G4353" s="2"/>
      <c r="H4353" s="2"/>
    </row>
    <row r="4354" spans="3:8">
      <c r="C4354" s="38"/>
      <c r="E4354" s="2"/>
      <c r="F4354" s="2"/>
      <c r="G4354" s="2"/>
      <c r="H4354" s="2"/>
    </row>
    <row r="4355" spans="3:8">
      <c r="C4355" s="38"/>
      <c r="E4355" s="2"/>
      <c r="F4355" s="2"/>
      <c r="G4355" s="2"/>
      <c r="H4355" s="2"/>
    </row>
    <row r="4356" spans="3:8">
      <c r="C4356" s="38"/>
      <c r="E4356" s="2"/>
      <c r="F4356" s="2"/>
      <c r="G4356" s="2"/>
      <c r="H4356" s="2"/>
    </row>
    <row r="4357" spans="3:8">
      <c r="C4357" s="38"/>
      <c r="E4357" s="2"/>
      <c r="F4357" s="2"/>
      <c r="G4357" s="2"/>
      <c r="H4357" s="2"/>
    </row>
    <row r="4358" spans="3:8">
      <c r="C4358" s="38"/>
      <c r="E4358" s="2"/>
      <c r="F4358" s="2"/>
      <c r="G4358" s="2"/>
      <c r="H4358" s="2"/>
    </row>
    <row r="4359" spans="3:8">
      <c r="C4359" s="38"/>
      <c r="E4359" s="2"/>
      <c r="F4359" s="2"/>
      <c r="G4359" s="2"/>
      <c r="H4359" s="2"/>
    </row>
    <row r="4360" spans="3:8">
      <c r="C4360" s="38"/>
      <c r="E4360" s="2"/>
      <c r="F4360" s="2"/>
      <c r="G4360" s="2"/>
      <c r="H4360" s="2"/>
    </row>
    <row r="4361" spans="3:8">
      <c r="C4361" s="38"/>
      <c r="E4361" s="2"/>
      <c r="F4361" s="2"/>
      <c r="G4361" s="2"/>
      <c r="H4361" s="2"/>
    </row>
    <row r="4362" spans="3:8">
      <c r="C4362" s="38"/>
      <c r="E4362" s="2"/>
      <c r="F4362" s="2"/>
      <c r="G4362" s="2"/>
      <c r="H4362" s="2"/>
    </row>
    <row r="4363" spans="3:8">
      <c r="C4363" s="38"/>
      <c r="E4363" s="2"/>
      <c r="F4363" s="2"/>
      <c r="G4363" s="2"/>
      <c r="H4363" s="2"/>
    </row>
    <row r="4364" spans="3:8">
      <c r="C4364" s="38"/>
      <c r="E4364" s="2"/>
      <c r="F4364" s="2"/>
      <c r="G4364" s="2"/>
      <c r="H4364" s="2"/>
    </row>
    <row r="4365" spans="3:8">
      <c r="C4365" s="38"/>
      <c r="E4365" s="2"/>
      <c r="F4365" s="2"/>
      <c r="G4365" s="2"/>
      <c r="H4365" s="2"/>
    </row>
    <row r="4366" spans="3:8">
      <c r="C4366" s="38"/>
      <c r="E4366" s="2"/>
      <c r="F4366" s="2"/>
      <c r="G4366" s="2"/>
      <c r="H4366" s="2"/>
    </row>
    <row r="4367" spans="3:8">
      <c r="C4367" s="38"/>
      <c r="E4367" s="2"/>
      <c r="F4367" s="2"/>
      <c r="G4367" s="2"/>
      <c r="H4367" s="2"/>
    </row>
    <row r="4368" spans="3:8">
      <c r="C4368" s="38"/>
      <c r="E4368" s="2"/>
      <c r="F4368" s="2"/>
      <c r="G4368" s="2"/>
      <c r="H4368" s="2"/>
    </row>
    <row r="4369" spans="3:8">
      <c r="C4369" s="38"/>
      <c r="E4369" s="2"/>
      <c r="F4369" s="2"/>
      <c r="G4369" s="2"/>
      <c r="H4369" s="2"/>
    </row>
    <row r="4370" spans="3:8">
      <c r="C4370" s="38"/>
      <c r="E4370" s="2"/>
      <c r="F4370" s="2"/>
      <c r="G4370" s="2"/>
      <c r="H4370" s="2"/>
    </row>
    <row r="4371" spans="3:8">
      <c r="C4371" s="38"/>
      <c r="E4371" s="2"/>
      <c r="F4371" s="2"/>
      <c r="G4371" s="2"/>
      <c r="H4371" s="2"/>
    </row>
    <row r="4372" spans="3:8">
      <c r="C4372" s="38"/>
      <c r="E4372" s="2"/>
      <c r="F4372" s="2"/>
      <c r="G4372" s="2"/>
      <c r="H4372" s="2"/>
    </row>
    <row r="4373" spans="3:8">
      <c r="C4373" s="38"/>
      <c r="E4373" s="2"/>
      <c r="F4373" s="2"/>
      <c r="G4373" s="2"/>
      <c r="H4373" s="2"/>
    </row>
    <row r="4374" spans="3:8">
      <c r="C4374" s="38"/>
      <c r="E4374" s="2"/>
      <c r="F4374" s="2"/>
      <c r="G4374" s="2"/>
      <c r="H4374" s="2"/>
    </row>
    <row r="4375" spans="3:8">
      <c r="C4375" s="38"/>
      <c r="E4375" s="2"/>
      <c r="F4375" s="2"/>
      <c r="G4375" s="2"/>
      <c r="H4375" s="2"/>
    </row>
    <row r="4376" spans="3:8">
      <c r="C4376" s="38"/>
      <c r="E4376" s="2"/>
      <c r="F4376" s="2"/>
      <c r="G4376" s="2"/>
      <c r="H4376" s="2"/>
    </row>
    <row r="4377" spans="3:8">
      <c r="C4377" s="38"/>
      <c r="E4377" s="2"/>
      <c r="F4377" s="2"/>
      <c r="G4377" s="2"/>
      <c r="H4377" s="2"/>
    </row>
    <row r="4378" spans="3:8">
      <c r="C4378" s="38"/>
      <c r="E4378" s="2"/>
      <c r="F4378" s="2"/>
      <c r="G4378" s="2"/>
      <c r="H4378" s="2"/>
    </row>
    <row r="4379" spans="3:8">
      <c r="C4379" s="38"/>
      <c r="E4379" s="2"/>
      <c r="F4379" s="2"/>
      <c r="G4379" s="2"/>
      <c r="H4379" s="2"/>
    </row>
    <row r="4380" spans="3:8">
      <c r="C4380" s="38"/>
      <c r="E4380" s="2"/>
      <c r="F4380" s="2"/>
      <c r="G4380" s="2"/>
      <c r="H4380" s="2"/>
    </row>
    <row r="4381" spans="3:8">
      <c r="C4381" s="38"/>
      <c r="E4381" s="2"/>
      <c r="F4381" s="2"/>
      <c r="G4381" s="2"/>
      <c r="H4381" s="2"/>
    </row>
    <row r="4382" spans="3:8">
      <c r="C4382" s="38"/>
      <c r="E4382" s="2"/>
      <c r="F4382" s="2"/>
      <c r="G4382" s="2"/>
      <c r="H4382" s="2"/>
    </row>
    <row r="4383" spans="3:8">
      <c r="C4383" s="38"/>
      <c r="E4383" s="2"/>
      <c r="F4383" s="2"/>
      <c r="G4383" s="2"/>
      <c r="H4383" s="2"/>
    </row>
    <row r="4384" spans="3:8">
      <c r="C4384" s="38"/>
      <c r="E4384" s="2"/>
      <c r="F4384" s="2"/>
      <c r="G4384" s="2"/>
      <c r="H4384" s="2"/>
    </row>
    <row r="4385" spans="3:8">
      <c r="C4385" s="38"/>
      <c r="E4385" s="2"/>
      <c r="F4385" s="2"/>
      <c r="G4385" s="2"/>
      <c r="H4385" s="2"/>
    </row>
    <row r="4386" spans="3:8">
      <c r="C4386" s="38"/>
      <c r="E4386" s="2"/>
      <c r="F4386" s="2"/>
      <c r="G4386" s="2"/>
      <c r="H4386" s="2"/>
    </row>
    <row r="4387" spans="3:8">
      <c r="C4387" s="38"/>
      <c r="E4387" s="2"/>
      <c r="F4387" s="2"/>
      <c r="G4387" s="2"/>
      <c r="H4387" s="2"/>
    </row>
    <row r="4388" spans="3:8">
      <c r="C4388" s="38"/>
      <c r="E4388" s="2"/>
      <c r="F4388" s="2"/>
      <c r="G4388" s="2"/>
      <c r="H4388" s="2"/>
    </row>
    <row r="4389" spans="3:8">
      <c r="C4389" s="38"/>
      <c r="E4389" s="2"/>
      <c r="F4389" s="2"/>
      <c r="G4389" s="2"/>
      <c r="H4389" s="2"/>
    </row>
    <row r="4390" spans="3:8">
      <c r="C4390" s="38"/>
      <c r="E4390" s="2"/>
      <c r="F4390" s="2"/>
      <c r="G4390" s="2"/>
      <c r="H4390" s="2"/>
    </row>
    <row r="4391" spans="3:8">
      <c r="C4391" s="38"/>
      <c r="E4391" s="2"/>
      <c r="F4391" s="2"/>
      <c r="G4391" s="2"/>
      <c r="H4391" s="2"/>
    </row>
    <row r="4392" spans="3:8">
      <c r="C4392" s="38"/>
      <c r="E4392" s="2"/>
      <c r="F4392" s="2"/>
      <c r="G4392" s="2"/>
      <c r="H4392" s="2"/>
    </row>
    <row r="4393" spans="3:8">
      <c r="C4393" s="38"/>
      <c r="E4393" s="2"/>
      <c r="F4393" s="2"/>
      <c r="G4393" s="2"/>
      <c r="H4393" s="2"/>
    </row>
    <row r="4394" spans="3:8">
      <c r="C4394" s="38"/>
      <c r="E4394" s="2"/>
      <c r="F4394" s="2"/>
      <c r="G4394" s="2"/>
      <c r="H4394" s="2"/>
    </row>
    <row r="4395" spans="3:8">
      <c r="C4395" s="38"/>
      <c r="E4395" s="2"/>
      <c r="F4395" s="2"/>
      <c r="G4395" s="2"/>
      <c r="H4395" s="2"/>
    </row>
    <row r="4396" spans="3:8">
      <c r="C4396" s="38"/>
      <c r="E4396" s="2"/>
      <c r="F4396" s="2"/>
      <c r="G4396" s="2"/>
      <c r="H4396" s="2"/>
    </row>
    <row r="4397" spans="3:8">
      <c r="C4397" s="38"/>
      <c r="E4397" s="2"/>
      <c r="F4397" s="2"/>
      <c r="G4397" s="2"/>
      <c r="H4397" s="2"/>
    </row>
    <row r="4398" spans="3:8">
      <c r="C4398" s="38"/>
      <c r="E4398" s="2"/>
      <c r="F4398" s="2"/>
      <c r="G4398" s="2"/>
      <c r="H4398" s="2"/>
    </row>
    <row r="4399" spans="3:8">
      <c r="C4399" s="38"/>
      <c r="E4399" s="2"/>
      <c r="F4399" s="2"/>
      <c r="G4399" s="2"/>
      <c r="H4399" s="2"/>
    </row>
    <row r="4400" spans="3:8">
      <c r="C4400" s="38"/>
      <c r="E4400" s="2"/>
      <c r="F4400" s="2"/>
      <c r="G4400" s="2"/>
      <c r="H4400" s="2"/>
    </row>
    <row r="4401" spans="3:8">
      <c r="C4401" s="38"/>
      <c r="E4401" s="2"/>
      <c r="F4401" s="2"/>
      <c r="G4401" s="2"/>
      <c r="H4401" s="2"/>
    </row>
    <row r="4402" spans="3:8">
      <c r="C4402" s="38"/>
      <c r="E4402" s="2"/>
      <c r="F4402" s="2"/>
      <c r="G4402" s="2"/>
      <c r="H4402" s="2"/>
    </row>
    <row r="4403" spans="3:8">
      <c r="C4403" s="38"/>
      <c r="E4403" s="2"/>
      <c r="F4403" s="2"/>
      <c r="G4403" s="2"/>
      <c r="H4403" s="2"/>
    </row>
    <row r="4404" spans="3:8">
      <c r="C4404" s="38"/>
      <c r="E4404" s="2"/>
      <c r="F4404" s="2"/>
      <c r="G4404" s="2"/>
      <c r="H4404" s="2"/>
    </row>
    <row r="4405" spans="3:8">
      <c r="C4405" s="38"/>
      <c r="E4405" s="2"/>
      <c r="F4405" s="2"/>
      <c r="G4405" s="2"/>
      <c r="H4405" s="2"/>
    </row>
    <row r="4406" spans="3:8">
      <c r="C4406" s="38"/>
      <c r="E4406" s="2"/>
      <c r="F4406" s="2"/>
      <c r="G4406" s="2"/>
      <c r="H4406" s="2"/>
    </row>
    <row r="4407" spans="3:8">
      <c r="C4407" s="38"/>
      <c r="E4407" s="2"/>
      <c r="F4407" s="2"/>
      <c r="G4407" s="2"/>
      <c r="H4407" s="2"/>
    </row>
    <row r="4408" spans="3:8">
      <c r="C4408" s="38"/>
      <c r="E4408" s="2"/>
      <c r="F4408" s="2"/>
      <c r="G4408" s="2"/>
      <c r="H4408" s="2"/>
    </row>
    <row r="4409" spans="3:8">
      <c r="C4409" s="38"/>
      <c r="E4409" s="2"/>
      <c r="F4409" s="2"/>
      <c r="G4409" s="2"/>
      <c r="H4409" s="2"/>
    </row>
    <row r="4410" spans="3:8">
      <c r="C4410" s="38"/>
      <c r="E4410" s="2"/>
      <c r="F4410" s="2"/>
      <c r="G4410" s="2"/>
      <c r="H4410" s="2"/>
    </row>
    <row r="4411" spans="3:8">
      <c r="C4411" s="38"/>
      <c r="E4411" s="2"/>
      <c r="F4411" s="2"/>
      <c r="G4411" s="2"/>
      <c r="H4411" s="2"/>
    </row>
    <row r="4412" spans="3:8">
      <c r="C4412" s="38"/>
      <c r="E4412" s="2"/>
      <c r="F4412" s="2"/>
      <c r="G4412" s="2"/>
      <c r="H4412" s="2"/>
    </row>
    <row r="4413" spans="3:8">
      <c r="C4413" s="38"/>
      <c r="E4413" s="2"/>
      <c r="F4413" s="2"/>
      <c r="G4413" s="2"/>
      <c r="H4413" s="2"/>
    </row>
    <row r="4414" spans="3:8">
      <c r="C4414" s="38"/>
      <c r="E4414" s="2"/>
      <c r="F4414" s="2"/>
      <c r="G4414" s="2"/>
      <c r="H4414" s="2"/>
    </row>
    <row r="4415" spans="3:8">
      <c r="C4415" s="38"/>
      <c r="E4415" s="2"/>
      <c r="F4415" s="2"/>
      <c r="G4415" s="2"/>
      <c r="H4415" s="2"/>
    </row>
    <row r="4416" spans="3:8">
      <c r="C4416" s="38"/>
      <c r="E4416" s="2"/>
      <c r="F4416" s="2"/>
      <c r="G4416" s="2"/>
      <c r="H4416" s="2"/>
    </row>
    <row r="4417" spans="3:8">
      <c r="C4417" s="38"/>
      <c r="E4417" s="2"/>
      <c r="F4417" s="2"/>
      <c r="G4417" s="2"/>
      <c r="H4417" s="2"/>
    </row>
    <row r="4418" spans="3:8">
      <c r="C4418" s="38"/>
      <c r="E4418" s="2"/>
      <c r="F4418" s="2"/>
      <c r="G4418" s="2"/>
      <c r="H4418" s="2"/>
    </row>
    <row r="4419" spans="3:8">
      <c r="C4419" s="38"/>
      <c r="E4419" s="2"/>
      <c r="F4419" s="2"/>
      <c r="G4419" s="2"/>
      <c r="H4419" s="2"/>
    </row>
    <row r="4420" spans="3:8">
      <c r="C4420" s="38"/>
      <c r="E4420" s="2"/>
      <c r="F4420" s="2"/>
      <c r="G4420" s="2"/>
      <c r="H4420" s="2"/>
    </row>
    <row r="4421" spans="3:8">
      <c r="C4421" s="38"/>
      <c r="E4421" s="2"/>
      <c r="F4421" s="2"/>
      <c r="G4421" s="2"/>
      <c r="H4421" s="2"/>
    </row>
    <row r="4422" spans="3:8">
      <c r="C4422" s="38"/>
      <c r="E4422" s="2"/>
      <c r="F4422" s="2"/>
      <c r="G4422" s="2"/>
      <c r="H4422" s="2"/>
    </row>
    <row r="4423" spans="3:8">
      <c r="C4423" s="38"/>
      <c r="E4423" s="2"/>
      <c r="F4423" s="2"/>
      <c r="G4423" s="2"/>
      <c r="H4423" s="2"/>
    </row>
    <row r="4424" spans="3:8">
      <c r="C4424" s="38"/>
      <c r="E4424" s="2"/>
      <c r="F4424" s="2"/>
      <c r="G4424" s="2"/>
      <c r="H4424" s="2"/>
    </row>
    <row r="4425" spans="3:8">
      <c r="C4425" s="38"/>
      <c r="E4425" s="2"/>
      <c r="F4425" s="2"/>
      <c r="G4425" s="2"/>
      <c r="H4425" s="2"/>
    </row>
    <row r="4426" spans="3:8">
      <c r="C4426" s="38"/>
      <c r="E4426" s="2"/>
      <c r="F4426" s="2"/>
      <c r="G4426" s="2"/>
      <c r="H4426" s="2"/>
    </row>
    <row r="4427" spans="3:8">
      <c r="C4427" s="38"/>
      <c r="E4427" s="2"/>
      <c r="F4427" s="2"/>
      <c r="G4427" s="2"/>
      <c r="H4427" s="2"/>
    </row>
    <row r="4428" spans="3:8">
      <c r="C4428" s="38"/>
      <c r="E4428" s="2"/>
      <c r="F4428" s="2"/>
      <c r="G4428" s="2"/>
      <c r="H4428" s="2"/>
    </row>
    <row r="4429" spans="3:8">
      <c r="C4429" s="38"/>
      <c r="E4429" s="2"/>
      <c r="F4429" s="2"/>
      <c r="G4429" s="2"/>
      <c r="H4429" s="2"/>
    </row>
    <row r="4430" spans="3:8">
      <c r="C4430" s="38"/>
      <c r="E4430" s="2"/>
      <c r="F4430" s="2"/>
      <c r="G4430" s="2"/>
      <c r="H4430" s="2"/>
    </row>
    <row r="4431" spans="3:8">
      <c r="C4431" s="38"/>
      <c r="E4431" s="2"/>
      <c r="F4431" s="2"/>
      <c r="G4431" s="2"/>
      <c r="H4431" s="2"/>
    </row>
    <row r="4432" spans="3:8">
      <c r="C4432" s="38"/>
      <c r="E4432" s="2"/>
      <c r="F4432" s="2"/>
      <c r="G4432" s="2"/>
      <c r="H4432" s="2"/>
    </row>
    <row r="4433" spans="3:8">
      <c r="C4433" s="38"/>
      <c r="E4433" s="2"/>
      <c r="F4433" s="2"/>
      <c r="G4433" s="2"/>
      <c r="H4433" s="2"/>
    </row>
    <row r="4434" spans="3:8">
      <c r="C4434" s="38"/>
      <c r="E4434" s="2"/>
      <c r="F4434" s="2"/>
      <c r="G4434" s="2"/>
      <c r="H4434" s="2"/>
    </row>
    <row r="4435" spans="3:8">
      <c r="C4435" s="38"/>
      <c r="E4435" s="2"/>
      <c r="F4435" s="2"/>
      <c r="G4435" s="2"/>
      <c r="H4435" s="2"/>
    </row>
    <row r="4436" spans="3:8">
      <c r="C4436" s="38"/>
      <c r="E4436" s="2"/>
      <c r="F4436" s="2"/>
      <c r="G4436" s="2"/>
      <c r="H4436" s="2"/>
    </row>
    <row r="4437" spans="3:8">
      <c r="C4437" s="38"/>
      <c r="E4437" s="2"/>
      <c r="F4437" s="2"/>
      <c r="G4437" s="2"/>
      <c r="H4437" s="2"/>
    </row>
    <row r="4438" spans="3:8">
      <c r="C4438" s="38"/>
      <c r="E4438" s="2"/>
      <c r="F4438" s="2"/>
      <c r="G4438" s="2"/>
      <c r="H4438" s="2"/>
    </row>
    <row r="4439" spans="3:8">
      <c r="C4439" s="38"/>
      <c r="E4439" s="2"/>
      <c r="F4439" s="2"/>
      <c r="G4439" s="2"/>
      <c r="H4439" s="2"/>
    </row>
    <row r="4440" spans="3:8">
      <c r="C4440" s="38"/>
      <c r="E4440" s="2"/>
      <c r="F4440" s="2"/>
      <c r="G4440" s="2"/>
      <c r="H4440" s="2"/>
    </row>
    <row r="4441" spans="3:8">
      <c r="C4441" s="38"/>
      <c r="E4441" s="2"/>
      <c r="F4441" s="2"/>
      <c r="G4441" s="2"/>
      <c r="H4441" s="2"/>
    </row>
    <row r="4442" spans="3:8">
      <c r="C4442" s="38"/>
      <c r="E4442" s="2"/>
      <c r="F4442" s="2"/>
      <c r="G4442" s="2"/>
      <c r="H4442" s="2"/>
    </row>
    <row r="4443" spans="3:8">
      <c r="C4443" s="38"/>
      <c r="E4443" s="2"/>
      <c r="F4443" s="2"/>
      <c r="G4443" s="2"/>
      <c r="H4443" s="2"/>
    </row>
    <row r="4444" spans="3:8">
      <c r="C4444" s="38"/>
      <c r="E4444" s="2"/>
      <c r="F4444" s="2"/>
      <c r="G4444" s="2"/>
      <c r="H4444" s="2"/>
    </row>
    <row r="4445" spans="3:8">
      <c r="C4445" s="38"/>
      <c r="E4445" s="2"/>
      <c r="F4445" s="2"/>
      <c r="G4445" s="2"/>
      <c r="H4445" s="2"/>
    </row>
    <row r="4446" spans="3:8">
      <c r="C4446" s="38"/>
      <c r="E4446" s="2"/>
      <c r="F4446" s="2"/>
      <c r="G4446" s="2"/>
      <c r="H4446" s="2"/>
    </row>
    <row r="4447" spans="3:8">
      <c r="C4447" s="38"/>
      <c r="E4447" s="2"/>
      <c r="F4447" s="2"/>
      <c r="G4447" s="2"/>
      <c r="H4447" s="2"/>
    </row>
    <row r="4448" spans="3:8">
      <c r="C4448" s="38"/>
      <c r="E4448" s="2"/>
      <c r="F4448" s="2"/>
      <c r="G4448" s="2"/>
      <c r="H4448" s="2"/>
    </row>
    <row r="4449" spans="3:8">
      <c r="C4449" s="38"/>
      <c r="E4449" s="2"/>
      <c r="F4449" s="2"/>
      <c r="G4449" s="2"/>
      <c r="H4449" s="2"/>
    </row>
    <row r="4450" spans="3:8">
      <c r="C4450" s="38"/>
      <c r="E4450" s="2"/>
      <c r="F4450" s="2"/>
      <c r="G4450" s="2"/>
      <c r="H4450" s="2"/>
    </row>
    <row r="4451" spans="3:8">
      <c r="C4451" s="38"/>
      <c r="E4451" s="2"/>
      <c r="F4451" s="2"/>
      <c r="G4451" s="2"/>
      <c r="H4451" s="2"/>
    </row>
    <row r="4452" spans="3:8">
      <c r="C4452" s="38"/>
      <c r="E4452" s="2"/>
      <c r="F4452" s="2"/>
      <c r="G4452" s="2"/>
      <c r="H4452" s="2"/>
    </row>
    <row r="4453" spans="3:8">
      <c r="C4453" s="38"/>
      <c r="E4453" s="2"/>
      <c r="F4453" s="2"/>
      <c r="G4453" s="2"/>
      <c r="H4453" s="2"/>
    </row>
    <row r="4454" spans="3:8">
      <c r="C4454" s="38"/>
      <c r="E4454" s="2"/>
      <c r="F4454" s="2"/>
      <c r="G4454" s="2"/>
      <c r="H4454" s="2"/>
    </row>
    <row r="4455" spans="3:8">
      <c r="C4455" s="38"/>
      <c r="E4455" s="2"/>
      <c r="F4455" s="2"/>
      <c r="G4455" s="2"/>
      <c r="H4455" s="2"/>
    </row>
    <row r="4456" spans="3:8">
      <c r="C4456" s="38"/>
      <c r="E4456" s="2"/>
      <c r="F4456" s="2"/>
      <c r="G4456" s="2"/>
      <c r="H4456" s="2"/>
    </row>
    <row r="4457" spans="3:8">
      <c r="C4457" s="38"/>
      <c r="E4457" s="2"/>
      <c r="F4457" s="2"/>
      <c r="G4457" s="2"/>
      <c r="H4457" s="2"/>
    </row>
    <row r="4458" spans="3:8">
      <c r="C4458" s="38"/>
      <c r="E4458" s="2"/>
      <c r="F4458" s="2"/>
      <c r="G4458" s="2"/>
      <c r="H4458" s="2"/>
    </row>
    <row r="4459" spans="3:8">
      <c r="C4459" s="38"/>
      <c r="E4459" s="2"/>
      <c r="F4459" s="2"/>
      <c r="G4459" s="2"/>
      <c r="H4459" s="2"/>
    </row>
    <row r="4460" spans="3:8">
      <c r="C4460" s="38"/>
      <c r="E4460" s="2"/>
      <c r="F4460" s="2"/>
      <c r="G4460" s="2"/>
      <c r="H4460" s="2"/>
    </row>
    <row r="4461" spans="3:8">
      <c r="C4461" s="38"/>
      <c r="E4461" s="2"/>
      <c r="F4461" s="2"/>
      <c r="G4461" s="2"/>
      <c r="H4461" s="2"/>
    </row>
    <row r="4462" spans="3:8">
      <c r="C4462" s="38"/>
      <c r="E4462" s="2"/>
      <c r="F4462" s="2"/>
      <c r="G4462" s="2"/>
      <c r="H4462" s="2"/>
    </row>
    <row r="4463" spans="3:8">
      <c r="C4463" s="38"/>
      <c r="E4463" s="2"/>
      <c r="F4463" s="2"/>
      <c r="G4463" s="2"/>
      <c r="H4463" s="2"/>
    </row>
    <row r="4464" spans="3:8">
      <c r="C4464" s="38"/>
      <c r="E4464" s="2"/>
      <c r="F4464" s="2"/>
      <c r="G4464" s="2"/>
      <c r="H4464" s="2"/>
    </row>
    <row r="4465" spans="3:8">
      <c r="C4465" s="38"/>
      <c r="E4465" s="2"/>
      <c r="F4465" s="2"/>
      <c r="G4465" s="2"/>
      <c r="H4465" s="2"/>
    </row>
    <row r="4466" spans="3:8">
      <c r="C4466" s="38"/>
      <c r="E4466" s="2"/>
      <c r="F4466" s="2"/>
      <c r="G4466" s="2"/>
      <c r="H4466" s="2"/>
    </row>
    <row r="4467" spans="3:8">
      <c r="C4467" s="38"/>
      <c r="E4467" s="2"/>
      <c r="F4467" s="2"/>
      <c r="G4467" s="2"/>
      <c r="H4467" s="2"/>
    </row>
    <row r="4468" spans="3:8">
      <c r="C4468" s="38"/>
      <c r="E4468" s="2"/>
      <c r="F4468" s="2"/>
      <c r="G4468" s="2"/>
      <c r="H4468" s="2"/>
    </row>
    <row r="4469" spans="3:8">
      <c r="C4469" s="38"/>
      <c r="E4469" s="2"/>
      <c r="F4469" s="2"/>
      <c r="G4469" s="2"/>
      <c r="H4469" s="2"/>
    </row>
    <row r="4470" spans="3:8">
      <c r="C4470" s="38"/>
      <c r="E4470" s="2"/>
      <c r="F4470" s="2"/>
      <c r="G4470" s="2"/>
      <c r="H4470" s="2"/>
    </row>
    <row r="4471" spans="3:8">
      <c r="C4471" s="38"/>
      <c r="E4471" s="2"/>
      <c r="F4471" s="2"/>
      <c r="G4471" s="2"/>
      <c r="H4471" s="2"/>
    </row>
    <row r="4472" spans="3:8">
      <c r="C4472" s="38"/>
      <c r="E4472" s="2"/>
      <c r="F4472" s="2"/>
      <c r="G4472" s="2"/>
      <c r="H4472" s="2"/>
    </row>
    <row r="4473" spans="3:8">
      <c r="C4473" s="38"/>
      <c r="E4473" s="2"/>
      <c r="F4473" s="2"/>
      <c r="G4473" s="2"/>
      <c r="H4473" s="2"/>
    </row>
    <row r="4474" spans="3:8">
      <c r="C4474" s="38"/>
      <c r="E4474" s="2"/>
      <c r="F4474" s="2"/>
      <c r="G4474" s="2"/>
      <c r="H4474" s="2"/>
    </row>
    <row r="4475" spans="3:8">
      <c r="C4475" s="38"/>
      <c r="E4475" s="2"/>
      <c r="F4475" s="2"/>
      <c r="G4475" s="2"/>
      <c r="H4475" s="2"/>
    </row>
    <row r="4476" spans="3:8">
      <c r="C4476" s="38"/>
      <c r="E4476" s="2"/>
      <c r="F4476" s="2"/>
      <c r="G4476" s="2"/>
      <c r="H4476" s="2"/>
    </row>
    <row r="4477" spans="3:8">
      <c r="C4477" s="38"/>
      <c r="E4477" s="2"/>
      <c r="F4477" s="2"/>
      <c r="G4477" s="2"/>
      <c r="H4477" s="2"/>
    </row>
    <row r="4478" spans="3:8">
      <c r="C4478" s="38"/>
      <c r="E4478" s="2"/>
      <c r="F4478" s="2"/>
      <c r="G4478" s="2"/>
      <c r="H4478" s="2"/>
    </row>
    <row r="4479" spans="3:8">
      <c r="C4479" s="38"/>
      <c r="E4479" s="2"/>
      <c r="F4479" s="2"/>
      <c r="G4479" s="2"/>
      <c r="H4479" s="2"/>
    </row>
    <row r="4480" spans="3:8">
      <c r="C4480" s="38"/>
      <c r="E4480" s="2"/>
      <c r="F4480" s="2"/>
      <c r="G4480" s="2"/>
      <c r="H4480" s="2"/>
    </row>
    <row r="4481" spans="3:8">
      <c r="C4481" s="38"/>
      <c r="E4481" s="2"/>
      <c r="F4481" s="2"/>
      <c r="G4481" s="2"/>
      <c r="H4481" s="2"/>
    </row>
    <row r="4482" spans="3:8">
      <c r="C4482" s="38"/>
      <c r="E4482" s="2"/>
      <c r="F4482" s="2"/>
      <c r="G4482" s="2"/>
      <c r="H4482" s="2"/>
    </row>
    <row r="4483" spans="3:8">
      <c r="C4483" s="38"/>
      <c r="E4483" s="2"/>
      <c r="F4483" s="2"/>
      <c r="G4483" s="2"/>
      <c r="H4483" s="2"/>
    </row>
    <row r="4484" spans="3:8">
      <c r="C4484" s="38"/>
      <c r="E4484" s="2"/>
      <c r="F4484" s="2"/>
      <c r="G4484" s="2"/>
      <c r="H4484" s="2"/>
    </row>
    <row r="4485" spans="3:8">
      <c r="C4485" s="38"/>
      <c r="E4485" s="2"/>
      <c r="F4485" s="2"/>
      <c r="G4485" s="2"/>
      <c r="H4485" s="2"/>
    </row>
    <row r="4486" spans="3:8">
      <c r="C4486" s="38"/>
      <c r="E4486" s="2"/>
      <c r="F4486" s="2"/>
      <c r="G4486" s="2"/>
      <c r="H4486" s="2"/>
    </row>
    <row r="4487" spans="3:8">
      <c r="C4487" s="38"/>
      <c r="E4487" s="2"/>
      <c r="F4487" s="2"/>
      <c r="G4487" s="2"/>
      <c r="H4487" s="2"/>
    </row>
    <row r="4488" spans="3:8">
      <c r="C4488" s="38"/>
      <c r="E4488" s="2"/>
      <c r="F4488" s="2"/>
      <c r="G4488" s="2"/>
      <c r="H4488" s="2"/>
    </row>
    <row r="4489" spans="3:8">
      <c r="C4489" s="38"/>
      <c r="E4489" s="2"/>
      <c r="F4489" s="2"/>
      <c r="G4489" s="2"/>
      <c r="H4489" s="2"/>
    </row>
    <row r="4490" spans="3:8">
      <c r="C4490" s="38"/>
      <c r="E4490" s="2"/>
      <c r="F4490" s="2"/>
      <c r="G4490" s="2"/>
      <c r="H4490" s="2"/>
    </row>
    <row r="4491" spans="3:8">
      <c r="C4491" s="38"/>
      <c r="E4491" s="2"/>
      <c r="F4491" s="2"/>
      <c r="G4491" s="2"/>
      <c r="H4491" s="2"/>
    </row>
    <row r="4492" spans="3:8">
      <c r="C4492" s="38"/>
      <c r="E4492" s="2"/>
      <c r="F4492" s="2"/>
      <c r="G4492" s="2"/>
      <c r="H4492" s="2"/>
    </row>
    <row r="4493" spans="3:8">
      <c r="C4493" s="38"/>
      <c r="E4493" s="2"/>
      <c r="F4493" s="2"/>
      <c r="G4493" s="2"/>
      <c r="H4493" s="2"/>
    </row>
    <row r="4494" spans="3:8">
      <c r="C4494" s="38"/>
      <c r="E4494" s="2"/>
      <c r="F4494" s="2"/>
      <c r="G4494" s="2"/>
      <c r="H4494" s="2"/>
    </row>
    <row r="4495" spans="3:8">
      <c r="C4495" s="38"/>
      <c r="E4495" s="2"/>
      <c r="F4495" s="2"/>
      <c r="G4495" s="2"/>
      <c r="H4495" s="2"/>
    </row>
    <row r="4496" spans="3:8">
      <c r="C4496" s="38"/>
      <c r="E4496" s="2"/>
      <c r="F4496" s="2"/>
      <c r="G4496" s="2"/>
      <c r="H4496" s="2"/>
    </row>
    <row r="4497" spans="3:8">
      <c r="C4497" s="38"/>
      <c r="E4497" s="2"/>
      <c r="F4497" s="2"/>
      <c r="G4497" s="2"/>
      <c r="H4497" s="2"/>
    </row>
    <row r="4498" spans="3:8">
      <c r="C4498" s="38"/>
      <c r="E4498" s="2"/>
      <c r="F4498" s="2"/>
      <c r="G4498" s="2"/>
      <c r="H4498" s="2"/>
    </row>
    <row r="4499" spans="3:8">
      <c r="C4499" s="38"/>
      <c r="E4499" s="2"/>
      <c r="F4499" s="2"/>
      <c r="G4499" s="2"/>
      <c r="H4499" s="2"/>
    </row>
    <row r="4500" spans="3:8">
      <c r="C4500" s="38"/>
      <c r="E4500" s="2"/>
      <c r="F4500" s="2"/>
      <c r="G4500" s="2"/>
      <c r="H4500" s="2"/>
    </row>
    <row r="4501" spans="3:8">
      <c r="C4501" s="38"/>
      <c r="E4501" s="2"/>
      <c r="F4501" s="2"/>
      <c r="G4501" s="2"/>
      <c r="H4501" s="2"/>
    </row>
    <row r="4502" spans="3:8">
      <c r="C4502" s="38"/>
      <c r="E4502" s="2"/>
      <c r="F4502" s="2"/>
      <c r="G4502" s="2"/>
      <c r="H4502" s="2"/>
    </row>
    <row r="4503" spans="3:8">
      <c r="C4503" s="38"/>
      <c r="E4503" s="2"/>
      <c r="F4503" s="2"/>
      <c r="G4503" s="2"/>
      <c r="H4503" s="2"/>
    </row>
    <row r="4504" spans="3:8">
      <c r="C4504" s="38"/>
      <c r="E4504" s="2"/>
      <c r="F4504" s="2"/>
      <c r="G4504" s="2"/>
      <c r="H4504" s="2"/>
    </row>
    <row r="4505" spans="3:8">
      <c r="C4505" s="38"/>
      <c r="E4505" s="2"/>
      <c r="F4505" s="2"/>
      <c r="G4505" s="2"/>
      <c r="H4505" s="2"/>
    </row>
    <row r="4506" spans="3:8">
      <c r="C4506" s="38"/>
      <c r="E4506" s="2"/>
      <c r="F4506" s="2"/>
      <c r="G4506" s="2"/>
      <c r="H4506" s="2"/>
    </row>
    <row r="4507" spans="3:8">
      <c r="C4507" s="38"/>
      <c r="E4507" s="2"/>
      <c r="F4507" s="2"/>
      <c r="G4507" s="2"/>
      <c r="H4507" s="2"/>
    </row>
    <row r="4508" spans="3:8">
      <c r="C4508" s="38"/>
      <c r="E4508" s="2"/>
      <c r="F4508" s="2"/>
      <c r="G4508" s="2"/>
      <c r="H4508" s="2"/>
    </row>
    <row r="4509" spans="3:8">
      <c r="C4509" s="38"/>
      <c r="E4509" s="2"/>
      <c r="F4509" s="2"/>
      <c r="G4509" s="2"/>
      <c r="H4509" s="2"/>
    </row>
    <row r="4510" spans="3:8">
      <c r="C4510" s="38"/>
      <c r="E4510" s="2"/>
      <c r="F4510" s="2"/>
      <c r="G4510" s="2"/>
      <c r="H4510" s="2"/>
    </row>
    <row r="4511" spans="3:8">
      <c r="C4511" s="38"/>
      <c r="E4511" s="2"/>
      <c r="F4511" s="2"/>
      <c r="G4511" s="2"/>
      <c r="H4511" s="2"/>
    </row>
    <row r="4512" spans="3:8">
      <c r="C4512" s="38"/>
      <c r="E4512" s="2"/>
      <c r="F4512" s="2"/>
      <c r="G4512" s="2"/>
      <c r="H4512" s="2"/>
    </row>
    <row r="4513" spans="3:8">
      <c r="C4513" s="38"/>
      <c r="E4513" s="2"/>
      <c r="F4513" s="2"/>
      <c r="G4513" s="2"/>
      <c r="H4513" s="2"/>
    </row>
    <row r="4514" spans="3:8">
      <c r="C4514" s="38"/>
      <c r="E4514" s="2"/>
      <c r="F4514" s="2"/>
      <c r="G4514" s="2"/>
      <c r="H4514" s="2"/>
    </row>
    <row r="4515" spans="3:8">
      <c r="C4515" s="38"/>
      <c r="E4515" s="2"/>
      <c r="F4515" s="2"/>
      <c r="G4515" s="2"/>
      <c r="H4515" s="2"/>
    </row>
    <row r="4516" spans="3:8">
      <c r="C4516" s="38"/>
      <c r="E4516" s="2"/>
      <c r="F4516" s="2"/>
      <c r="G4516" s="2"/>
      <c r="H4516" s="2"/>
    </row>
    <row r="4517" spans="3:8">
      <c r="C4517" s="38"/>
      <c r="E4517" s="2"/>
      <c r="F4517" s="2"/>
      <c r="G4517" s="2"/>
      <c r="H4517" s="2"/>
    </row>
    <row r="4518" spans="3:8">
      <c r="C4518" s="38"/>
      <c r="E4518" s="2"/>
      <c r="F4518" s="2"/>
      <c r="G4518" s="2"/>
      <c r="H4518" s="2"/>
    </row>
    <row r="4519" spans="3:8">
      <c r="C4519" s="38"/>
      <c r="E4519" s="2"/>
      <c r="F4519" s="2"/>
      <c r="G4519" s="2"/>
      <c r="H4519" s="2"/>
    </row>
    <row r="4520" spans="3:8">
      <c r="C4520" s="38"/>
      <c r="E4520" s="2"/>
      <c r="F4520" s="2"/>
      <c r="G4520" s="2"/>
      <c r="H4520" s="2"/>
    </row>
    <row r="4521" spans="3:8">
      <c r="C4521" s="38"/>
      <c r="E4521" s="2"/>
      <c r="F4521" s="2"/>
      <c r="G4521" s="2"/>
      <c r="H4521" s="2"/>
    </row>
    <row r="4522" spans="3:8">
      <c r="C4522" s="38"/>
      <c r="E4522" s="2"/>
      <c r="F4522" s="2"/>
      <c r="G4522" s="2"/>
      <c r="H4522" s="2"/>
    </row>
    <row r="4523" spans="3:8">
      <c r="C4523" s="38"/>
      <c r="E4523" s="2"/>
      <c r="F4523" s="2"/>
      <c r="G4523" s="2"/>
      <c r="H4523" s="2"/>
    </row>
    <row r="4524" spans="3:8">
      <c r="C4524" s="38"/>
      <c r="E4524" s="2"/>
      <c r="F4524" s="2"/>
      <c r="G4524" s="2"/>
      <c r="H4524" s="2"/>
    </row>
    <row r="4525" spans="3:8">
      <c r="C4525" s="38"/>
      <c r="E4525" s="2"/>
      <c r="F4525" s="2"/>
      <c r="G4525" s="2"/>
      <c r="H4525" s="2"/>
    </row>
    <row r="4526" spans="3:8">
      <c r="C4526" s="38"/>
      <c r="E4526" s="2"/>
      <c r="F4526" s="2"/>
      <c r="G4526" s="2"/>
      <c r="H4526" s="2"/>
    </row>
    <row r="4527" spans="3:8">
      <c r="C4527" s="38"/>
      <c r="E4527" s="2"/>
      <c r="F4527" s="2"/>
      <c r="G4527" s="2"/>
      <c r="H4527" s="2"/>
    </row>
    <row r="4528" spans="3:8">
      <c r="C4528" s="38"/>
      <c r="E4528" s="2"/>
      <c r="F4528" s="2"/>
      <c r="G4528" s="2"/>
      <c r="H4528" s="2"/>
    </row>
    <row r="4529" spans="3:8">
      <c r="C4529" s="38"/>
      <c r="E4529" s="2"/>
      <c r="F4529" s="2"/>
      <c r="G4529" s="2"/>
      <c r="H4529" s="2"/>
    </row>
    <row r="4530" spans="3:8">
      <c r="C4530" s="38"/>
      <c r="E4530" s="2"/>
      <c r="F4530" s="2"/>
      <c r="G4530" s="2"/>
      <c r="H4530" s="2"/>
    </row>
    <row r="4531" spans="3:8">
      <c r="C4531" s="38"/>
      <c r="E4531" s="2"/>
      <c r="F4531" s="2"/>
      <c r="G4531" s="2"/>
      <c r="H4531" s="2"/>
    </row>
    <row r="4532" spans="3:8">
      <c r="C4532" s="38"/>
      <c r="E4532" s="2"/>
      <c r="F4532" s="2"/>
      <c r="G4532" s="2"/>
      <c r="H4532" s="2"/>
    </row>
    <row r="4533" spans="3:8">
      <c r="C4533" s="38"/>
      <c r="E4533" s="2"/>
      <c r="F4533" s="2"/>
      <c r="G4533" s="2"/>
      <c r="H4533" s="2"/>
    </row>
    <row r="4534" spans="3:8">
      <c r="C4534" s="38"/>
      <c r="E4534" s="2"/>
      <c r="F4534" s="2"/>
      <c r="G4534" s="2"/>
      <c r="H4534" s="2"/>
    </row>
    <row r="4535" spans="3:8">
      <c r="C4535" s="38"/>
      <c r="E4535" s="2"/>
      <c r="F4535" s="2"/>
      <c r="G4535" s="2"/>
      <c r="H4535" s="2"/>
    </row>
    <row r="4536" spans="3:8">
      <c r="C4536" s="38"/>
      <c r="E4536" s="2"/>
      <c r="F4536" s="2"/>
      <c r="G4536" s="2"/>
      <c r="H4536" s="2"/>
    </row>
    <row r="4537" spans="3:8">
      <c r="C4537" s="38"/>
      <c r="E4537" s="2"/>
      <c r="F4537" s="2"/>
      <c r="G4537" s="2"/>
      <c r="H4537" s="2"/>
    </row>
    <row r="4538" spans="3:8">
      <c r="C4538" s="38"/>
      <c r="E4538" s="2"/>
      <c r="F4538" s="2"/>
      <c r="G4538" s="2"/>
      <c r="H4538" s="2"/>
    </row>
    <row r="4539" spans="3:8">
      <c r="C4539" s="38"/>
      <c r="E4539" s="2"/>
      <c r="F4539" s="2"/>
      <c r="G4539" s="2"/>
      <c r="H4539" s="2"/>
    </row>
    <row r="4540" spans="3:8">
      <c r="C4540" s="38"/>
      <c r="E4540" s="2"/>
      <c r="F4540" s="2"/>
      <c r="G4540" s="2"/>
      <c r="H4540" s="2"/>
    </row>
    <row r="4541" spans="3:8">
      <c r="C4541" s="38"/>
      <c r="E4541" s="2"/>
      <c r="F4541" s="2"/>
      <c r="G4541" s="2"/>
      <c r="H4541" s="2"/>
    </row>
    <row r="4542" spans="3:8">
      <c r="C4542" s="38"/>
      <c r="E4542" s="2"/>
      <c r="F4542" s="2"/>
      <c r="G4542" s="2"/>
      <c r="H4542" s="2"/>
    </row>
    <row r="4543" spans="3:8">
      <c r="C4543" s="38"/>
      <c r="E4543" s="2"/>
      <c r="F4543" s="2"/>
      <c r="G4543" s="2"/>
      <c r="H4543" s="2"/>
    </row>
    <row r="4544" spans="3:8">
      <c r="C4544" s="38"/>
      <c r="E4544" s="2"/>
      <c r="F4544" s="2"/>
      <c r="G4544" s="2"/>
      <c r="H4544" s="2"/>
    </row>
    <row r="4545" spans="3:8">
      <c r="C4545" s="38"/>
      <c r="E4545" s="2"/>
      <c r="F4545" s="2"/>
      <c r="G4545" s="2"/>
      <c r="H4545" s="2"/>
    </row>
    <row r="4546" spans="3:8">
      <c r="C4546" s="38"/>
      <c r="E4546" s="2"/>
      <c r="F4546" s="2"/>
      <c r="G4546" s="2"/>
      <c r="H4546" s="2"/>
    </row>
    <row r="4547" spans="3:8">
      <c r="C4547" s="38"/>
      <c r="E4547" s="2"/>
      <c r="F4547" s="2"/>
      <c r="G4547" s="2"/>
      <c r="H4547" s="2"/>
    </row>
    <row r="4548" spans="3:8">
      <c r="C4548" s="38"/>
      <c r="E4548" s="2"/>
      <c r="F4548" s="2"/>
      <c r="G4548" s="2"/>
      <c r="H4548" s="2"/>
    </row>
    <row r="4549" spans="3:8">
      <c r="C4549" s="38"/>
      <c r="E4549" s="2"/>
      <c r="F4549" s="2"/>
      <c r="G4549" s="2"/>
      <c r="H4549" s="2"/>
    </row>
    <row r="4550" spans="3:8">
      <c r="C4550" s="38"/>
      <c r="E4550" s="2"/>
      <c r="F4550" s="2"/>
      <c r="G4550" s="2"/>
      <c r="H4550" s="2"/>
    </row>
    <row r="4551" spans="3:8">
      <c r="C4551" s="38"/>
      <c r="E4551" s="2"/>
      <c r="F4551" s="2"/>
      <c r="G4551" s="2"/>
      <c r="H4551" s="2"/>
    </row>
    <row r="4552" spans="3:8">
      <c r="C4552" s="38"/>
      <c r="E4552" s="2"/>
      <c r="F4552" s="2"/>
      <c r="G4552" s="2"/>
      <c r="H4552" s="2"/>
    </row>
    <row r="4553" spans="3:8">
      <c r="C4553" s="38"/>
      <c r="E4553" s="2"/>
      <c r="F4553" s="2"/>
      <c r="G4553" s="2"/>
      <c r="H4553" s="2"/>
    </row>
    <row r="4554" spans="3:8">
      <c r="C4554" s="38"/>
      <c r="E4554" s="2"/>
      <c r="F4554" s="2"/>
      <c r="G4554" s="2"/>
      <c r="H4554" s="2"/>
    </row>
    <row r="4555" spans="3:8">
      <c r="C4555" s="38"/>
      <c r="E4555" s="2"/>
      <c r="F4555" s="2"/>
      <c r="G4555" s="2"/>
      <c r="H4555" s="2"/>
    </row>
    <row r="4556" spans="3:8">
      <c r="C4556" s="38"/>
      <c r="E4556" s="2"/>
      <c r="F4556" s="2"/>
      <c r="G4556" s="2"/>
      <c r="H4556" s="2"/>
    </row>
    <row r="4557" spans="3:8">
      <c r="C4557" s="38"/>
      <c r="E4557" s="2"/>
      <c r="F4557" s="2"/>
      <c r="G4557" s="2"/>
      <c r="H4557" s="2"/>
    </row>
    <row r="4558" spans="3:8">
      <c r="C4558" s="38"/>
      <c r="E4558" s="2"/>
      <c r="F4558" s="2"/>
      <c r="G4558" s="2"/>
      <c r="H4558" s="2"/>
    </row>
    <row r="4559" spans="3:8">
      <c r="C4559" s="38"/>
      <c r="E4559" s="2"/>
      <c r="F4559" s="2"/>
      <c r="G4559" s="2"/>
      <c r="H4559" s="2"/>
    </row>
    <row r="4560" spans="3:8">
      <c r="C4560" s="38"/>
      <c r="E4560" s="2"/>
      <c r="F4560" s="2"/>
      <c r="G4560" s="2"/>
      <c r="H4560" s="2"/>
    </row>
    <row r="4561" spans="3:8">
      <c r="C4561" s="38"/>
      <c r="E4561" s="2"/>
      <c r="F4561" s="2"/>
      <c r="G4561" s="2"/>
      <c r="H4561" s="2"/>
    </row>
    <row r="4562" spans="3:8">
      <c r="C4562" s="38"/>
      <c r="E4562" s="2"/>
      <c r="F4562" s="2"/>
      <c r="G4562" s="2"/>
      <c r="H4562" s="2"/>
    </row>
    <row r="4563" spans="3:8">
      <c r="C4563" s="38"/>
      <c r="E4563" s="2"/>
      <c r="F4563" s="2"/>
      <c r="G4563" s="2"/>
      <c r="H4563" s="2"/>
    </row>
    <row r="4564" spans="3:8">
      <c r="C4564" s="38"/>
      <c r="E4564" s="2"/>
      <c r="F4564" s="2"/>
      <c r="G4564" s="2"/>
      <c r="H4564" s="2"/>
    </row>
    <row r="4565" spans="3:8">
      <c r="C4565" s="38"/>
      <c r="E4565" s="2"/>
      <c r="F4565" s="2"/>
      <c r="G4565" s="2"/>
      <c r="H4565" s="2"/>
    </row>
    <row r="4566" spans="3:8">
      <c r="C4566" s="38"/>
      <c r="E4566" s="2"/>
      <c r="F4566" s="2"/>
      <c r="G4566" s="2"/>
      <c r="H4566" s="2"/>
    </row>
    <row r="4567" spans="3:8">
      <c r="C4567" s="38"/>
      <c r="E4567" s="2"/>
      <c r="F4567" s="2"/>
      <c r="G4567" s="2"/>
      <c r="H4567" s="2"/>
    </row>
    <row r="4568" spans="3:8">
      <c r="C4568" s="38"/>
      <c r="E4568" s="2"/>
      <c r="F4568" s="2"/>
      <c r="G4568" s="2"/>
      <c r="H4568" s="2"/>
    </row>
    <row r="4569" spans="3:8">
      <c r="C4569" s="38"/>
      <c r="E4569" s="2"/>
      <c r="F4569" s="2"/>
      <c r="G4569" s="2"/>
      <c r="H4569" s="2"/>
    </row>
    <row r="4570" spans="3:8">
      <c r="C4570" s="38"/>
      <c r="E4570" s="2"/>
      <c r="F4570" s="2"/>
      <c r="G4570" s="2"/>
      <c r="H4570" s="2"/>
    </row>
    <row r="4571" spans="3:8">
      <c r="C4571" s="38"/>
      <c r="E4571" s="2"/>
      <c r="F4571" s="2"/>
      <c r="G4571" s="2"/>
      <c r="H4571" s="2"/>
    </row>
    <row r="4572" spans="3:8">
      <c r="C4572" s="38"/>
      <c r="E4572" s="2"/>
      <c r="F4572" s="2"/>
      <c r="G4572" s="2"/>
      <c r="H4572" s="2"/>
    </row>
    <row r="4573" spans="3:8">
      <c r="C4573" s="38"/>
      <c r="E4573" s="2"/>
      <c r="F4573" s="2"/>
      <c r="G4573" s="2"/>
      <c r="H4573" s="2"/>
    </row>
    <row r="4574" spans="3:8">
      <c r="C4574" s="38"/>
      <c r="E4574" s="2"/>
      <c r="F4574" s="2"/>
      <c r="G4574" s="2"/>
      <c r="H4574" s="2"/>
    </row>
    <row r="4575" spans="3:8">
      <c r="C4575" s="38"/>
      <c r="E4575" s="2"/>
      <c r="F4575" s="2"/>
      <c r="G4575" s="2"/>
      <c r="H4575" s="2"/>
    </row>
    <row r="4576" spans="3:8">
      <c r="C4576" s="38"/>
      <c r="E4576" s="2"/>
      <c r="F4576" s="2"/>
      <c r="G4576" s="2"/>
      <c r="H4576" s="2"/>
    </row>
    <row r="4577" spans="3:8">
      <c r="C4577" s="38"/>
      <c r="E4577" s="2"/>
      <c r="F4577" s="2"/>
      <c r="G4577" s="2"/>
      <c r="H4577" s="2"/>
    </row>
    <row r="4578" spans="3:8">
      <c r="C4578" s="38"/>
      <c r="E4578" s="2"/>
      <c r="F4578" s="2"/>
      <c r="G4578" s="2"/>
      <c r="H4578" s="2"/>
    </row>
    <row r="4579" spans="3:8">
      <c r="C4579" s="38"/>
      <c r="E4579" s="2"/>
      <c r="F4579" s="2"/>
      <c r="G4579" s="2"/>
      <c r="H4579" s="2"/>
    </row>
    <row r="4580" spans="3:8">
      <c r="C4580" s="38"/>
      <c r="E4580" s="2"/>
      <c r="F4580" s="2"/>
      <c r="G4580" s="2"/>
      <c r="H4580" s="2"/>
    </row>
    <row r="4581" spans="3:8">
      <c r="C4581" s="38"/>
      <c r="E4581" s="2"/>
      <c r="F4581" s="2"/>
      <c r="G4581" s="2"/>
      <c r="H4581" s="2"/>
    </row>
    <row r="4582" spans="3:8">
      <c r="C4582" s="38"/>
      <c r="E4582" s="2"/>
      <c r="F4582" s="2"/>
      <c r="G4582" s="2"/>
      <c r="H4582" s="2"/>
    </row>
    <row r="4583" spans="3:8">
      <c r="C4583" s="38"/>
      <c r="E4583" s="2"/>
      <c r="F4583" s="2"/>
      <c r="G4583" s="2"/>
      <c r="H4583" s="2"/>
    </row>
    <row r="4584" spans="3:8">
      <c r="C4584" s="38"/>
      <c r="E4584" s="2"/>
      <c r="F4584" s="2"/>
      <c r="G4584" s="2"/>
      <c r="H4584" s="2"/>
    </row>
    <row r="4585" spans="3:8">
      <c r="C4585" s="38"/>
      <c r="E4585" s="2"/>
      <c r="F4585" s="2"/>
      <c r="G4585" s="2"/>
      <c r="H4585" s="2"/>
    </row>
    <row r="4586" spans="3:8">
      <c r="C4586" s="38"/>
      <c r="E4586" s="2"/>
      <c r="F4586" s="2"/>
      <c r="G4586" s="2"/>
      <c r="H4586" s="2"/>
    </row>
    <row r="4587" spans="3:8">
      <c r="C4587" s="38"/>
      <c r="E4587" s="2"/>
      <c r="F4587" s="2"/>
      <c r="G4587" s="2"/>
      <c r="H4587" s="2"/>
    </row>
    <row r="4588" spans="3:8">
      <c r="C4588" s="38"/>
      <c r="E4588" s="2"/>
      <c r="F4588" s="2"/>
      <c r="G4588" s="2"/>
      <c r="H4588" s="2"/>
    </row>
    <row r="4589" spans="3:8">
      <c r="C4589" s="38"/>
      <c r="E4589" s="2"/>
      <c r="F4589" s="2"/>
      <c r="G4589" s="2"/>
      <c r="H4589" s="2"/>
    </row>
    <row r="4590" spans="3:8">
      <c r="C4590" s="38"/>
      <c r="E4590" s="2"/>
      <c r="F4590" s="2"/>
      <c r="G4590" s="2"/>
      <c r="H4590" s="2"/>
    </row>
    <row r="4591" spans="3:8">
      <c r="C4591" s="38"/>
      <c r="E4591" s="2"/>
      <c r="F4591" s="2"/>
      <c r="G4591" s="2"/>
      <c r="H4591" s="2"/>
    </row>
    <row r="4592" spans="3:8">
      <c r="C4592" s="38"/>
      <c r="E4592" s="2"/>
      <c r="F4592" s="2"/>
      <c r="G4592" s="2"/>
      <c r="H4592" s="2"/>
    </row>
    <row r="4593" spans="3:8">
      <c r="C4593" s="38"/>
      <c r="E4593" s="2"/>
      <c r="F4593" s="2"/>
      <c r="G4593" s="2"/>
      <c r="H4593" s="2"/>
    </row>
    <row r="4594" spans="3:8">
      <c r="C4594" s="38"/>
      <c r="E4594" s="2"/>
      <c r="F4594" s="2"/>
      <c r="G4594" s="2"/>
      <c r="H4594" s="2"/>
    </row>
    <row r="4595" spans="3:8">
      <c r="C4595" s="38"/>
      <c r="E4595" s="2"/>
      <c r="F4595" s="2"/>
      <c r="G4595" s="2"/>
      <c r="H4595" s="2"/>
    </row>
    <row r="4596" spans="3:8">
      <c r="C4596" s="38"/>
      <c r="E4596" s="2"/>
      <c r="F4596" s="2"/>
      <c r="G4596" s="2"/>
      <c r="H4596" s="2"/>
    </row>
    <row r="4597" spans="3:8">
      <c r="C4597" s="38"/>
      <c r="E4597" s="2"/>
      <c r="F4597" s="2"/>
      <c r="G4597" s="2"/>
      <c r="H4597" s="2"/>
    </row>
    <row r="4598" spans="3:8">
      <c r="C4598" s="38"/>
      <c r="E4598" s="2"/>
      <c r="F4598" s="2"/>
      <c r="G4598" s="2"/>
      <c r="H4598" s="2"/>
    </row>
    <row r="4599" spans="3:8">
      <c r="C4599" s="38"/>
      <c r="E4599" s="2"/>
      <c r="F4599" s="2"/>
      <c r="G4599" s="2"/>
      <c r="H4599" s="2"/>
    </row>
    <row r="4600" spans="3:8">
      <c r="C4600" s="38"/>
      <c r="E4600" s="2"/>
      <c r="F4600" s="2"/>
      <c r="G4600" s="2"/>
      <c r="H4600" s="2"/>
    </row>
    <row r="4601" spans="3:8">
      <c r="C4601" s="38"/>
      <c r="E4601" s="2"/>
      <c r="F4601" s="2"/>
      <c r="G4601" s="2"/>
      <c r="H4601" s="2"/>
    </row>
    <row r="4602" spans="3:8">
      <c r="C4602" s="38"/>
      <c r="E4602" s="2"/>
      <c r="F4602" s="2"/>
      <c r="G4602" s="2"/>
      <c r="H4602" s="2"/>
    </row>
    <row r="4603" spans="3:8">
      <c r="C4603" s="38"/>
      <c r="E4603" s="2"/>
      <c r="F4603" s="2"/>
      <c r="G4603" s="2"/>
      <c r="H4603" s="2"/>
    </row>
    <row r="4604" spans="3:8">
      <c r="C4604" s="38"/>
      <c r="E4604" s="2"/>
      <c r="F4604" s="2"/>
      <c r="G4604" s="2"/>
      <c r="H4604" s="2"/>
    </row>
    <row r="4605" spans="3:8">
      <c r="C4605" s="38"/>
      <c r="E4605" s="2"/>
      <c r="F4605" s="2"/>
      <c r="G4605" s="2"/>
      <c r="H4605" s="2"/>
    </row>
    <row r="4606" spans="3:8">
      <c r="C4606" s="38"/>
      <c r="E4606" s="2"/>
      <c r="F4606" s="2"/>
      <c r="G4606" s="2"/>
      <c r="H4606" s="2"/>
    </row>
    <row r="4607" spans="3:8">
      <c r="C4607" s="38"/>
      <c r="E4607" s="2"/>
      <c r="F4607" s="2"/>
      <c r="G4607" s="2"/>
      <c r="H4607" s="2"/>
    </row>
    <row r="4608" spans="3:8">
      <c r="C4608" s="38"/>
      <c r="E4608" s="2"/>
      <c r="F4608" s="2"/>
      <c r="G4608" s="2"/>
      <c r="H4608" s="2"/>
    </row>
    <row r="4609" spans="3:8">
      <c r="C4609" s="38"/>
      <c r="E4609" s="2"/>
      <c r="F4609" s="2"/>
      <c r="G4609" s="2"/>
      <c r="H4609" s="2"/>
    </row>
    <row r="4610" spans="3:8">
      <c r="C4610" s="38"/>
      <c r="E4610" s="2"/>
      <c r="F4610" s="2"/>
      <c r="G4610" s="2"/>
      <c r="H4610" s="2"/>
    </row>
    <row r="4611" spans="3:8">
      <c r="C4611" s="38"/>
      <c r="E4611" s="2"/>
      <c r="F4611" s="2"/>
      <c r="G4611" s="2"/>
      <c r="H4611" s="2"/>
    </row>
    <row r="4612" spans="3:8">
      <c r="C4612" s="38"/>
      <c r="E4612" s="2"/>
      <c r="F4612" s="2"/>
      <c r="G4612" s="2"/>
      <c r="H4612" s="2"/>
    </row>
    <row r="4613" spans="3:8">
      <c r="C4613" s="38"/>
      <c r="E4613" s="2"/>
      <c r="F4613" s="2"/>
      <c r="G4613" s="2"/>
      <c r="H4613" s="2"/>
    </row>
    <row r="4614" spans="3:8">
      <c r="C4614" s="38"/>
      <c r="E4614" s="2"/>
      <c r="F4614" s="2"/>
      <c r="G4614" s="2"/>
      <c r="H4614" s="2"/>
    </row>
    <row r="4615" spans="3:8">
      <c r="C4615" s="38"/>
      <c r="E4615" s="2"/>
      <c r="F4615" s="2"/>
      <c r="G4615" s="2"/>
      <c r="H4615" s="2"/>
    </row>
    <row r="4616" spans="3:8">
      <c r="C4616" s="38"/>
      <c r="E4616" s="2"/>
      <c r="F4616" s="2"/>
      <c r="G4616" s="2"/>
      <c r="H4616" s="2"/>
    </row>
    <row r="4617" spans="3:8">
      <c r="C4617" s="38"/>
      <c r="E4617" s="2"/>
      <c r="F4617" s="2"/>
      <c r="G4617" s="2"/>
      <c r="H4617" s="2"/>
    </row>
    <row r="4618" spans="3:8">
      <c r="C4618" s="38"/>
      <c r="E4618" s="2"/>
      <c r="F4618" s="2"/>
      <c r="G4618" s="2"/>
      <c r="H4618" s="2"/>
    </row>
    <row r="4619" spans="3:8">
      <c r="C4619" s="38"/>
      <c r="E4619" s="2"/>
      <c r="F4619" s="2"/>
      <c r="G4619" s="2"/>
      <c r="H4619" s="2"/>
    </row>
    <row r="4620" spans="3:8">
      <c r="C4620" s="38"/>
      <c r="E4620" s="2"/>
      <c r="F4620" s="2"/>
      <c r="G4620" s="2"/>
      <c r="H4620" s="2"/>
    </row>
    <row r="4621" spans="3:8">
      <c r="C4621" s="38"/>
      <c r="E4621" s="2"/>
      <c r="F4621" s="2"/>
      <c r="G4621" s="2"/>
      <c r="H4621" s="2"/>
    </row>
    <row r="4622" spans="3:8">
      <c r="C4622" s="38"/>
      <c r="E4622" s="2"/>
      <c r="F4622" s="2"/>
      <c r="G4622" s="2"/>
      <c r="H4622" s="2"/>
    </row>
    <row r="4623" spans="3:8">
      <c r="C4623" s="38"/>
      <c r="E4623" s="2"/>
      <c r="F4623" s="2"/>
      <c r="G4623" s="2"/>
      <c r="H4623" s="2"/>
    </row>
    <row r="4624" spans="3:8">
      <c r="C4624" s="38"/>
      <c r="E4624" s="2"/>
      <c r="F4624" s="2"/>
      <c r="G4624" s="2"/>
      <c r="H4624" s="2"/>
    </row>
    <row r="4625" spans="3:8">
      <c r="C4625" s="38"/>
      <c r="E4625" s="2"/>
      <c r="F4625" s="2"/>
      <c r="G4625" s="2"/>
      <c r="H4625" s="2"/>
    </row>
    <row r="4626" spans="3:8">
      <c r="C4626" s="38"/>
      <c r="E4626" s="2"/>
      <c r="F4626" s="2"/>
      <c r="G4626" s="2"/>
      <c r="H4626" s="2"/>
    </row>
    <row r="4627" spans="3:8">
      <c r="C4627" s="38"/>
      <c r="E4627" s="2"/>
      <c r="F4627" s="2"/>
      <c r="G4627" s="2"/>
      <c r="H4627" s="2"/>
    </row>
    <row r="4628" spans="3:8">
      <c r="C4628" s="38"/>
      <c r="E4628" s="2"/>
      <c r="F4628" s="2"/>
      <c r="G4628" s="2"/>
      <c r="H4628" s="2"/>
    </row>
    <row r="4629" spans="3:8">
      <c r="C4629" s="38"/>
      <c r="E4629" s="2"/>
      <c r="F4629" s="2"/>
      <c r="G4629" s="2"/>
      <c r="H4629" s="2"/>
    </row>
    <row r="4630" spans="3:8">
      <c r="C4630" s="38"/>
      <c r="E4630" s="2"/>
      <c r="F4630" s="2"/>
      <c r="G4630" s="2"/>
      <c r="H4630" s="2"/>
    </row>
    <row r="4631" spans="3:8">
      <c r="C4631" s="38"/>
      <c r="E4631" s="2"/>
      <c r="F4631" s="2"/>
      <c r="G4631" s="2"/>
      <c r="H4631" s="2"/>
    </row>
    <row r="4632" spans="3:8">
      <c r="C4632" s="38"/>
      <c r="E4632" s="2"/>
      <c r="F4632" s="2"/>
      <c r="G4632" s="2"/>
      <c r="H4632" s="2"/>
    </row>
    <row r="4633" spans="3:8">
      <c r="C4633" s="38"/>
      <c r="E4633" s="2"/>
      <c r="F4633" s="2"/>
      <c r="G4633" s="2"/>
      <c r="H4633" s="2"/>
    </row>
    <row r="4634" spans="3:8">
      <c r="C4634" s="38"/>
      <c r="E4634" s="2"/>
      <c r="F4634" s="2"/>
      <c r="G4634" s="2"/>
      <c r="H4634" s="2"/>
    </row>
    <row r="4635" spans="3:8">
      <c r="C4635" s="38"/>
      <c r="E4635" s="2"/>
      <c r="F4635" s="2"/>
      <c r="G4635" s="2"/>
      <c r="H4635" s="2"/>
    </row>
    <row r="4636" spans="3:8">
      <c r="C4636" s="38"/>
      <c r="E4636" s="2"/>
      <c r="F4636" s="2"/>
      <c r="G4636" s="2"/>
      <c r="H4636" s="2"/>
    </row>
    <row r="4637" spans="3:8">
      <c r="C4637" s="38"/>
      <c r="E4637" s="2"/>
      <c r="F4637" s="2"/>
      <c r="G4637" s="2"/>
      <c r="H4637" s="2"/>
    </row>
    <row r="4638" spans="3:8">
      <c r="C4638" s="38"/>
      <c r="E4638" s="2"/>
      <c r="F4638" s="2"/>
      <c r="G4638" s="2"/>
      <c r="H4638" s="2"/>
    </row>
    <row r="4639" spans="3:8">
      <c r="C4639" s="38"/>
      <c r="E4639" s="2"/>
      <c r="F4639" s="2"/>
      <c r="G4639" s="2"/>
      <c r="H4639" s="2"/>
    </row>
    <row r="4640" spans="3:8">
      <c r="C4640" s="38"/>
      <c r="E4640" s="2"/>
      <c r="F4640" s="2"/>
      <c r="G4640" s="2"/>
      <c r="H4640" s="2"/>
    </row>
    <row r="4641" spans="3:8">
      <c r="C4641" s="38"/>
      <c r="E4641" s="2"/>
      <c r="F4641" s="2"/>
      <c r="G4641" s="2"/>
      <c r="H4641" s="2"/>
    </row>
    <row r="4642" spans="3:8">
      <c r="C4642" s="38"/>
      <c r="E4642" s="2"/>
      <c r="F4642" s="2"/>
      <c r="G4642" s="2"/>
      <c r="H4642" s="2"/>
    </row>
    <row r="4643" spans="3:8">
      <c r="C4643" s="38"/>
      <c r="E4643" s="2"/>
      <c r="F4643" s="2"/>
      <c r="G4643" s="2"/>
      <c r="H4643" s="2"/>
    </row>
    <row r="4644" spans="3:8">
      <c r="C4644" s="38"/>
      <c r="E4644" s="2"/>
      <c r="F4644" s="2"/>
      <c r="G4644" s="2"/>
      <c r="H4644" s="2"/>
    </row>
    <row r="4645" spans="3:8">
      <c r="C4645" s="38"/>
      <c r="E4645" s="2"/>
      <c r="F4645" s="2"/>
      <c r="G4645" s="2"/>
      <c r="H4645" s="2"/>
    </row>
    <row r="4646" spans="3:8">
      <c r="C4646" s="38"/>
      <c r="E4646" s="2"/>
      <c r="F4646" s="2"/>
      <c r="G4646" s="2"/>
      <c r="H4646" s="2"/>
    </row>
    <row r="4647" spans="3:8">
      <c r="C4647" s="38"/>
      <c r="E4647" s="2"/>
      <c r="F4647" s="2"/>
      <c r="G4647" s="2"/>
      <c r="H4647" s="2"/>
    </row>
    <row r="4648" spans="3:8">
      <c r="C4648" s="38"/>
      <c r="E4648" s="2"/>
      <c r="F4648" s="2"/>
      <c r="G4648" s="2"/>
      <c r="H4648" s="2"/>
    </row>
    <row r="4649" spans="3:8">
      <c r="C4649" s="38"/>
      <c r="E4649" s="2"/>
      <c r="F4649" s="2"/>
      <c r="G4649" s="2"/>
      <c r="H4649" s="2"/>
    </row>
    <row r="4650" spans="3:8">
      <c r="C4650" s="38"/>
      <c r="E4650" s="2"/>
      <c r="F4650" s="2"/>
      <c r="G4650" s="2"/>
      <c r="H4650" s="2"/>
    </row>
    <row r="4651" spans="3:8">
      <c r="C4651" s="38"/>
      <c r="E4651" s="2"/>
      <c r="F4651" s="2"/>
      <c r="G4651" s="2"/>
      <c r="H4651" s="2"/>
    </row>
    <row r="4652" spans="3:8">
      <c r="C4652" s="38"/>
      <c r="E4652" s="2"/>
      <c r="F4652" s="2"/>
      <c r="G4652" s="2"/>
      <c r="H4652" s="2"/>
    </row>
    <row r="4653" spans="3:8">
      <c r="C4653" s="38"/>
      <c r="E4653" s="2"/>
      <c r="F4653" s="2"/>
      <c r="G4653" s="2"/>
      <c r="H4653" s="2"/>
    </row>
    <row r="4654" spans="3:8">
      <c r="C4654" s="38"/>
      <c r="E4654" s="2"/>
      <c r="F4654" s="2"/>
      <c r="G4654" s="2"/>
      <c r="H4654" s="2"/>
    </row>
    <row r="4655" spans="3:8">
      <c r="C4655" s="38"/>
      <c r="E4655" s="2"/>
      <c r="F4655" s="2"/>
      <c r="G4655" s="2"/>
      <c r="H4655" s="2"/>
    </row>
    <row r="4656" spans="3:8">
      <c r="C4656" s="38"/>
      <c r="E4656" s="2"/>
      <c r="F4656" s="2"/>
      <c r="G4656" s="2"/>
      <c r="H4656" s="2"/>
    </row>
    <row r="4657" spans="3:8">
      <c r="C4657" s="38"/>
      <c r="E4657" s="2"/>
      <c r="F4657" s="2"/>
      <c r="G4657" s="2"/>
      <c r="H4657" s="2"/>
    </row>
    <row r="4658" spans="3:8">
      <c r="C4658" s="38"/>
      <c r="E4658" s="2"/>
      <c r="F4658" s="2"/>
      <c r="G4658" s="2"/>
      <c r="H4658" s="2"/>
    </row>
    <row r="4659" spans="3:8">
      <c r="C4659" s="38"/>
      <c r="E4659" s="2"/>
      <c r="F4659" s="2"/>
      <c r="G4659" s="2"/>
      <c r="H4659" s="2"/>
    </row>
    <row r="4660" spans="3:8">
      <c r="C4660" s="38"/>
      <c r="E4660" s="2"/>
      <c r="F4660" s="2"/>
      <c r="G4660" s="2"/>
      <c r="H4660" s="2"/>
    </row>
    <row r="4661" spans="3:8">
      <c r="C4661" s="38"/>
      <c r="E4661" s="2"/>
      <c r="F4661" s="2"/>
      <c r="G4661" s="2"/>
      <c r="H4661" s="2"/>
    </row>
    <row r="4662" spans="3:8">
      <c r="C4662" s="38"/>
      <c r="E4662" s="2"/>
      <c r="F4662" s="2"/>
      <c r="G4662" s="2"/>
      <c r="H4662" s="2"/>
    </row>
    <row r="4663" spans="3:8">
      <c r="C4663" s="38"/>
      <c r="E4663" s="2"/>
      <c r="F4663" s="2"/>
      <c r="G4663" s="2"/>
      <c r="H4663" s="2"/>
    </row>
    <row r="4664" spans="3:8">
      <c r="C4664" s="38"/>
      <c r="E4664" s="2"/>
      <c r="F4664" s="2"/>
      <c r="G4664" s="2"/>
      <c r="H4664" s="2"/>
    </row>
    <row r="4665" spans="3:8">
      <c r="C4665" s="38"/>
      <c r="E4665" s="2"/>
      <c r="F4665" s="2"/>
      <c r="G4665" s="2"/>
      <c r="H4665" s="2"/>
    </row>
    <row r="4666" spans="3:8">
      <c r="C4666" s="38"/>
      <c r="E4666" s="2"/>
      <c r="F4666" s="2"/>
      <c r="G4666" s="2"/>
      <c r="H4666" s="2"/>
    </row>
    <row r="4667" spans="3:8">
      <c r="C4667" s="38"/>
      <c r="E4667" s="2"/>
      <c r="F4667" s="2"/>
      <c r="G4667" s="2"/>
      <c r="H4667" s="2"/>
    </row>
    <row r="4668" spans="3:8">
      <c r="C4668" s="38"/>
      <c r="E4668" s="2"/>
      <c r="F4668" s="2"/>
      <c r="G4668" s="2"/>
      <c r="H4668" s="2"/>
    </row>
    <row r="4669" spans="3:8">
      <c r="C4669" s="38"/>
      <c r="E4669" s="2"/>
      <c r="F4669" s="2"/>
      <c r="G4669" s="2"/>
      <c r="H4669" s="2"/>
    </row>
    <row r="4670" spans="3:8">
      <c r="C4670" s="38"/>
      <c r="E4670" s="2"/>
      <c r="F4670" s="2"/>
      <c r="G4670" s="2"/>
      <c r="H4670" s="2"/>
    </row>
    <row r="4671" spans="3:8">
      <c r="C4671" s="38"/>
      <c r="E4671" s="2"/>
      <c r="F4671" s="2"/>
      <c r="G4671" s="2"/>
      <c r="H4671" s="2"/>
    </row>
    <row r="4672" spans="3:8">
      <c r="C4672" s="38"/>
      <c r="E4672" s="2"/>
      <c r="F4672" s="2"/>
      <c r="G4672" s="2"/>
      <c r="H4672" s="2"/>
    </row>
    <row r="4673" spans="3:8">
      <c r="C4673" s="38"/>
      <c r="E4673" s="2"/>
      <c r="F4673" s="2"/>
      <c r="G4673" s="2"/>
      <c r="H4673" s="2"/>
    </row>
    <row r="4674" spans="3:8">
      <c r="C4674" s="38"/>
      <c r="E4674" s="2"/>
      <c r="F4674" s="2"/>
      <c r="G4674" s="2"/>
      <c r="H4674" s="2"/>
    </row>
    <row r="4675" spans="3:8">
      <c r="C4675" s="38"/>
      <c r="E4675" s="2"/>
      <c r="F4675" s="2"/>
      <c r="G4675" s="2"/>
      <c r="H4675" s="2"/>
    </row>
    <row r="4676" spans="3:8">
      <c r="C4676" s="38"/>
      <c r="E4676" s="2"/>
      <c r="F4676" s="2"/>
      <c r="G4676" s="2"/>
      <c r="H4676" s="2"/>
    </row>
    <row r="4677" spans="3:8">
      <c r="C4677" s="38"/>
      <c r="E4677" s="2"/>
      <c r="F4677" s="2"/>
      <c r="G4677" s="2"/>
      <c r="H4677" s="2"/>
    </row>
    <row r="4678" spans="3:8">
      <c r="C4678" s="38"/>
      <c r="E4678" s="2"/>
      <c r="F4678" s="2"/>
      <c r="G4678" s="2"/>
      <c r="H4678" s="2"/>
    </row>
    <row r="4679" spans="3:8">
      <c r="C4679" s="38"/>
      <c r="E4679" s="2"/>
      <c r="F4679" s="2"/>
      <c r="G4679" s="2"/>
      <c r="H4679" s="2"/>
    </row>
    <row r="4680" spans="3:8">
      <c r="C4680" s="38"/>
      <c r="E4680" s="2"/>
      <c r="F4680" s="2"/>
      <c r="G4680" s="2"/>
      <c r="H4680" s="2"/>
    </row>
    <row r="4681" spans="3:8">
      <c r="C4681" s="38"/>
      <c r="E4681" s="2"/>
      <c r="F4681" s="2"/>
      <c r="G4681" s="2"/>
      <c r="H4681" s="2"/>
    </row>
    <row r="4682" spans="3:8">
      <c r="C4682" s="38"/>
      <c r="E4682" s="2"/>
      <c r="F4682" s="2"/>
      <c r="G4682" s="2"/>
      <c r="H4682" s="2"/>
    </row>
    <row r="4683" spans="3:8">
      <c r="C4683" s="38"/>
      <c r="E4683" s="2"/>
      <c r="F4683" s="2"/>
      <c r="G4683" s="2"/>
      <c r="H4683" s="2"/>
    </row>
    <row r="4684" spans="3:8">
      <c r="C4684" s="38"/>
      <c r="E4684" s="2"/>
      <c r="F4684" s="2"/>
      <c r="G4684" s="2"/>
      <c r="H4684" s="2"/>
    </row>
    <row r="4685" spans="3:8">
      <c r="C4685" s="38"/>
      <c r="E4685" s="2"/>
      <c r="F4685" s="2"/>
      <c r="G4685" s="2"/>
      <c r="H4685" s="2"/>
    </row>
    <row r="4686" spans="3:8">
      <c r="C4686" s="38"/>
      <c r="E4686" s="2"/>
      <c r="F4686" s="2"/>
      <c r="G4686" s="2"/>
      <c r="H4686" s="2"/>
    </row>
    <row r="4687" spans="3:8">
      <c r="C4687" s="38"/>
      <c r="E4687" s="2"/>
      <c r="F4687" s="2"/>
      <c r="G4687" s="2"/>
      <c r="H4687" s="2"/>
    </row>
    <row r="4688" spans="3:8">
      <c r="C4688" s="38"/>
      <c r="E4688" s="2"/>
      <c r="F4688" s="2"/>
      <c r="G4688" s="2"/>
      <c r="H4688" s="2"/>
    </row>
    <row r="4689" spans="3:8">
      <c r="C4689" s="38"/>
      <c r="E4689" s="2"/>
      <c r="F4689" s="2"/>
      <c r="G4689" s="2"/>
      <c r="H4689" s="2"/>
    </row>
    <row r="4690" spans="3:8">
      <c r="C4690" s="38"/>
      <c r="E4690" s="2"/>
      <c r="F4690" s="2"/>
      <c r="G4690" s="2"/>
      <c r="H4690" s="2"/>
    </row>
    <row r="4691" spans="3:8">
      <c r="C4691" s="38"/>
      <c r="E4691" s="2"/>
      <c r="F4691" s="2"/>
      <c r="G4691" s="2"/>
      <c r="H4691" s="2"/>
    </row>
    <row r="4692" spans="3:8">
      <c r="C4692" s="38"/>
      <c r="E4692" s="2"/>
      <c r="F4692" s="2"/>
      <c r="G4692" s="2"/>
      <c r="H4692" s="2"/>
    </row>
    <row r="4693" spans="3:8">
      <c r="C4693" s="38"/>
      <c r="E4693" s="2"/>
      <c r="F4693" s="2"/>
      <c r="G4693" s="2"/>
      <c r="H4693" s="2"/>
    </row>
    <row r="4694" spans="3:8">
      <c r="C4694" s="38"/>
      <c r="E4694" s="2"/>
      <c r="F4694" s="2"/>
      <c r="G4694" s="2"/>
      <c r="H4694" s="2"/>
    </row>
    <row r="4695" spans="3:8">
      <c r="C4695" s="38"/>
      <c r="E4695" s="2"/>
      <c r="F4695" s="2"/>
      <c r="G4695" s="2"/>
      <c r="H4695" s="2"/>
    </row>
    <row r="4696" spans="3:8">
      <c r="C4696" s="38"/>
      <c r="E4696" s="2"/>
      <c r="F4696" s="2"/>
      <c r="G4696" s="2"/>
      <c r="H4696" s="2"/>
    </row>
    <row r="4697" spans="3:8">
      <c r="C4697" s="38"/>
      <c r="E4697" s="2"/>
      <c r="F4697" s="2"/>
      <c r="G4697" s="2"/>
      <c r="H4697" s="2"/>
    </row>
    <row r="4698" spans="3:8">
      <c r="C4698" s="38"/>
      <c r="E4698" s="2"/>
      <c r="F4698" s="2"/>
      <c r="G4698" s="2"/>
      <c r="H4698" s="2"/>
    </row>
    <row r="4699" spans="3:8">
      <c r="C4699" s="38"/>
      <c r="E4699" s="2"/>
      <c r="F4699" s="2"/>
      <c r="G4699" s="2"/>
      <c r="H4699" s="2"/>
    </row>
    <row r="4700" spans="3:8">
      <c r="C4700" s="38"/>
      <c r="E4700" s="2"/>
      <c r="F4700" s="2"/>
      <c r="G4700" s="2"/>
      <c r="H4700" s="2"/>
    </row>
    <row r="4701" spans="3:8">
      <c r="C4701" s="38"/>
      <c r="E4701" s="2"/>
      <c r="F4701" s="2"/>
      <c r="G4701" s="2"/>
      <c r="H4701" s="2"/>
    </row>
    <row r="4702" spans="3:8">
      <c r="C4702" s="38"/>
      <c r="E4702" s="2"/>
      <c r="F4702" s="2"/>
      <c r="G4702" s="2"/>
      <c r="H4702" s="2"/>
    </row>
    <row r="4703" spans="3:8">
      <c r="C4703" s="38"/>
      <c r="E4703" s="2"/>
      <c r="F4703" s="2"/>
      <c r="G4703" s="2"/>
      <c r="H4703" s="2"/>
    </row>
    <row r="4704" spans="3:8">
      <c r="C4704" s="38"/>
      <c r="E4704" s="2"/>
      <c r="F4704" s="2"/>
      <c r="G4704" s="2"/>
      <c r="H4704" s="2"/>
    </row>
    <row r="4705" spans="3:8">
      <c r="C4705" s="38"/>
      <c r="E4705" s="2"/>
      <c r="F4705" s="2"/>
      <c r="G4705" s="2"/>
      <c r="H4705" s="2"/>
    </row>
    <row r="4706" spans="3:8">
      <c r="C4706" s="38"/>
      <c r="E4706" s="2"/>
      <c r="F4706" s="2"/>
      <c r="G4706" s="2"/>
      <c r="H4706" s="2"/>
    </row>
    <row r="4707" spans="3:8">
      <c r="C4707" s="38"/>
      <c r="E4707" s="2"/>
      <c r="F4707" s="2"/>
      <c r="G4707" s="2"/>
      <c r="H4707" s="2"/>
    </row>
    <row r="4708" spans="3:8">
      <c r="C4708" s="38"/>
      <c r="E4708" s="2"/>
      <c r="F4708" s="2"/>
      <c r="G4708" s="2"/>
      <c r="H4708" s="2"/>
    </row>
    <row r="4709" spans="3:8">
      <c r="C4709" s="38"/>
      <c r="E4709" s="2"/>
      <c r="F4709" s="2"/>
      <c r="G4709" s="2"/>
      <c r="H4709" s="2"/>
    </row>
    <row r="4710" spans="3:8">
      <c r="C4710" s="38"/>
      <c r="E4710" s="2"/>
      <c r="F4710" s="2"/>
      <c r="G4710" s="2"/>
      <c r="H4710" s="2"/>
    </row>
    <row r="4711" spans="3:8">
      <c r="C4711" s="38"/>
      <c r="E4711" s="2"/>
      <c r="F4711" s="2"/>
      <c r="G4711" s="2"/>
      <c r="H4711" s="2"/>
    </row>
    <row r="4712" spans="3:8">
      <c r="C4712" s="38"/>
      <c r="E4712" s="2"/>
      <c r="F4712" s="2"/>
      <c r="G4712" s="2"/>
      <c r="H4712" s="2"/>
    </row>
    <row r="4713" spans="3:8">
      <c r="C4713" s="38"/>
      <c r="E4713" s="2"/>
      <c r="F4713" s="2"/>
      <c r="G4713" s="2"/>
      <c r="H4713" s="2"/>
    </row>
    <row r="4714" spans="3:8">
      <c r="C4714" s="38"/>
      <c r="E4714" s="2"/>
      <c r="F4714" s="2"/>
      <c r="G4714" s="2"/>
      <c r="H4714" s="2"/>
    </row>
    <row r="4715" spans="3:8">
      <c r="C4715" s="38"/>
      <c r="E4715" s="2"/>
      <c r="F4715" s="2"/>
      <c r="G4715" s="2"/>
      <c r="H4715" s="2"/>
    </row>
    <row r="4716" spans="3:8">
      <c r="C4716" s="38"/>
      <c r="E4716" s="2"/>
      <c r="F4716" s="2"/>
      <c r="G4716" s="2"/>
      <c r="H4716" s="2"/>
    </row>
    <row r="4717" spans="3:8">
      <c r="C4717" s="38"/>
      <c r="E4717" s="2"/>
      <c r="F4717" s="2"/>
      <c r="G4717" s="2"/>
      <c r="H4717" s="2"/>
    </row>
    <row r="4718" spans="3:8">
      <c r="C4718" s="38"/>
      <c r="E4718" s="2"/>
      <c r="F4718" s="2"/>
      <c r="G4718" s="2"/>
      <c r="H4718" s="2"/>
    </row>
    <row r="4719" spans="3:8">
      <c r="C4719" s="38"/>
      <c r="E4719" s="2"/>
      <c r="F4719" s="2"/>
      <c r="G4719" s="2"/>
      <c r="H4719" s="2"/>
    </row>
    <row r="4720" spans="3:8">
      <c r="C4720" s="38"/>
      <c r="E4720" s="2"/>
      <c r="F4720" s="2"/>
      <c r="G4720" s="2"/>
      <c r="H4720" s="2"/>
    </row>
    <row r="4721" spans="3:8">
      <c r="C4721" s="38"/>
      <c r="E4721" s="2"/>
      <c r="F4721" s="2"/>
      <c r="G4721" s="2"/>
      <c r="H4721" s="2"/>
    </row>
    <row r="4722" spans="3:8">
      <c r="C4722" s="38"/>
      <c r="E4722" s="2"/>
      <c r="F4722" s="2"/>
      <c r="G4722" s="2"/>
      <c r="H4722" s="2"/>
    </row>
    <row r="4723" spans="3:8">
      <c r="C4723" s="38"/>
      <c r="E4723" s="2"/>
      <c r="F4723" s="2"/>
      <c r="G4723" s="2"/>
      <c r="H4723" s="2"/>
    </row>
    <row r="4724" spans="3:8">
      <c r="C4724" s="38"/>
      <c r="E4724" s="2"/>
      <c r="F4724" s="2"/>
      <c r="G4724" s="2"/>
      <c r="H4724" s="2"/>
    </row>
    <row r="4725" spans="3:8">
      <c r="C4725" s="38"/>
      <c r="E4725" s="2"/>
      <c r="F4725" s="2"/>
      <c r="G4725" s="2"/>
      <c r="H4725" s="2"/>
    </row>
    <row r="4726" spans="3:8">
      <c r="C4726" s="38"/>
      <c r="E4726" s="2"/>
      <c r="F4726" s="2"/>
      <c r="G4726" s="2"/>
      <c r="H4726" s="2"/>
    </row>
    <row r="4727" spans="3:8">
      <c r="C4727" s="38"/>
      <c r="E4727" s="2"/>
      <c r="F4727" s="2"/>
      <c r="G4727" s="2"/>
      <c r="H4727" s="2"/>
    </row>
    <row r="4728" spans="3:8">
      <c r="C4728" s="38"/>
      <c r="E4728" s="2"/>
      <c r="F4728" s="2"/>
      <c r="G4728" s="2"/>
      <c r="H4728" s="2"/>
    </row>
    <row r="4729" spans="3:8">
      <c r="C4729" s="38"/>
      <c r="E4729" s="2"/>
      <c r="F4729" s="2"/>
      <c r="G4729" s="2"/>
      <c r="H4729" s="2"/>
    </row>
    <row r="4730" spans="3:8">
      <c r="C4730" s="38"/>
      <c r="E4730" s="2"/>
      <c r="F4730" s="2"/>
      <c r="G4730" s="2"/>
      <c r="H4730" s="2"/>
    </row>
    <row r="4731" spans="3:8">
      <c r="C4731" s="38"/>
      <c r="E4731" s="2"/>
      <c r="F4731" s="2"/>
      <c r="G4731" s="2"/>
      <c r="H4731" s="2"/>
    </row>
    <row r="4732" spans="3:8">
      <c r="C4732" s="38"/>
      <c r="E4732" s="2"/>
      <c r="F4732" s="2"/>
      <c r="G4732" s="2"/>
      <c r="H4732" s="2"/>
    </row>
    <row r="4733" spans="3:8">
      <c r="C4733" s="38"/>
      <c r="E4733" s="2"/>
      <c r="F4733" s="2"/>
      <c r="G4733" s="2"/>
      <c r="H4733" s="2"/>
    </row>
    <row r="4734" spans="3:8">
      <c r="C4734" s="38"/>
      <c r="E4734" s="2"/>
      <c r="F4734" s="2"/>
      <c r="G4734" s="2"/>
      <c r="H4734" s="2"/>
    </row>
    <row r="4735" spans="3:8">
      <c r="C4735" s="38"/>
      <c r="E4735" s="2"/>
      <c r="F4735" s="2"/>
      <c r="G4735" s="2"/>
      <c r="H4735" s="2"/>
    </row>
    <row r="4736" spans="3:8">
      <c r="C4736" s="38"/>
      <c r="E4736" s="2"/>
      <c r="F4736" s="2"/>
      <c r="G4736" s="2"/>
      <c r="H4736" s="2"/>
    </row>
    <row r="4737" spans="3:8">
      <c r="C4737" s="38"/>
      <c r="E4737" s="2"/>
      <c r="F4737" s="2"/>
      <c r="G4737" s="2"/>
      <c r="H4737" s="2"/>
    </row>
    <row r="4738" spans="3:8">
      <c r="C4738" s="38"/>
      <c r="E4738" s="2"/>
      <c r="F4738" s="2"/>
      <c r="G4738" s="2"/>
      <c r="H4738" s="2"/>
    </row>
    <row r="4739" spans="3:8">
      <c r="C4739" s="38"/>
      <c r="E4739" s="2"/>
      <c r="F4739" s="2"/>
      <c r="G4739" s="2"/>
      <c r="H4739" s="2"/>
    </row>
    <row r="4740" spans="3:8">
      <c r="C4740" s="38"/>
      <c r="E4740" s="2"/>
      <c r="F4740" s="2"/>
      <c r="G4740" s="2"/>
      <c r="H4740" s="2"/>
    </row>
    <row r="4741" spans="3:8">
      <c r="C4741" s="38"/>
      <c r="E4741" s="2"/>
      <c r="F4741" s="2"/>
      <c r="G4741" s="2"/>
      <c r="H4741" s="2"/>
    </row>
    <row r="4742" spans="3:8">
      <c r="C4742" s="38"/>
      <c r="E4742" s="2"/>
      <c r="F4742" s="2"/>
      <c r="G4742" s="2"/>
      <c r="H4742" s="2"/>
    </row>
    <row r="4743" spans="3:8">
      <c r="C4743" s="38"/>
      <c r="E4743" s="2"/>
      <c r="F4743" s="2"/>
      <c r="G4743" s="2"/>
      <c r="H4743" s="2"/>
    </row>
    <row r="4744" spans="3:8">
      <c r="C4744" s="38"/>
      <c r="E4744" s="2"/>
      <c r="F4744" s="2"/>
      <c r="G4744" s="2"/>
      <c r="H4744" s="2"/>
    </row>
    <row r="4745" spans="3:8">
      <c r="C4745" s="38"/>
      <c r="E4745" s="2"/>
      <c r="F4745" s="2"/>
      <c r="G4745" s="2"/>
      <c r="H4745" s="2"/>
    </row>
    <row r="4746" spans="3:8">
      <c r="C4746" s="38"/>
      <c r="E4746" s="2"/>
      <c r="F4746" s="2"/>
      <c r="G4746" s="2"/>
      <c r="H4746" s="2"/>
    </row>
    <row r="4747" spans="3:8">
      <c r="C4747" s="38"/>
      <c r="E4747" s="2"/>
      <c r="F4747" s="2"/>
      <c r="G4747" s="2"/>
      <c r="H4747" s="2"/>
    </row>
    <row r="4748" spans="3:8">
      <c r="C4748" s="38"/>
      <c r="E4748" s="2"/>
      <c r="F4748" s="2"/>
      <c r="G4748" s="2"/>
      <c r="H4748" s="2"/>
    </row>
    <row r="4749" spans="3:8">
      <c r="C4749" s="38"/>
      <c r="E4749" s="2"/>
      <c r="F4749" s="2"/>
      <c r="G4749" s="2"/>
      <c r="H4749" s="2"/>
    </row>
    <row r="4750" spans="3:8">
      <c r="C4750" s="38"/>
      <c r="E4750" s="2"/>
      <c r="F4750" s="2"/>
      <c r="G4750" s="2"/>
      <c r="H4750" s="2"/>
    </row>
    <row r="4751" spans="3:8">
      <c r="C4751" s="38"/>
      <c r="E4751" s="2"/>
      <c r="F4751" s="2"/>
      <c r="G4751" s="2"/>
      <c r="H4751" s="2"/>
    </row>
    <row r="4752" spans="3:8">
      <c r="C4752" s="38"/>
      <c r="E4752" s="2"/>
      <c r="F4752" s="2"/>
      <c r="G4752" s="2"/>
      <c r="H4752" s="2"/>
    </row>
    <row r="4753" spans="3:8">
      <c r="C4753" s="38"/>
      <c r="E4753" s="2"/>
      <c r="F4753" s="2"/>
      <c r="G4753" s="2"/>
      <c r="H4753" s="2"/>
    </row>
    <row r="4754" spans="3:8">
      <c r="C4754" s="38"/>
      <c r="E4754" s="2"/>
      <c r="F4754" s="2"/>
      <c r="G4754" s="2"/>
      <c r="H4754" s="2"/>
    </row>
    <row r="4755" spans="3:8">
      <c r="C4755" s="38"/>
      <c r="E4755" s="2"/>
      <c r="F4755" s="2"/>
      <c r="G4755" s="2"/>
      <c r="H4755" s="2"/>
    </row>
    <row r="4756" spans="3:8">
      <c r="C4756" s="38"/>
      <c r="E4756" s="2"/>
      <c r="F4756" s="2"/>
      <c r="G4756" s="2"/>
      <c r="H4756" s="2"/>
    </row>
    <row r="4757" spans="3:8">
      <c r="C4757" s="38"/>
      <c r="E4757" s="2"/>
      <c r="F4757" s="2"/>
      <c r="G4757" s="2"/>
      <c r="H4757" s="2"/>
    </row>
    <row r="4758" spans="3:8">
      <c r="C4758" s="38"/>
      <c r="E4758" s="2"/>
      <c r="F4758" s="2"/>
      <c r="G4758" s="2"/>
      <c r="H4758" s="2"/>
    </row>
    <row r="4759" spans="3:8">
      <c r="C4759" s="38"/>
      <c r="E4759" s="2"/>
      <c r="F4759" s="2"/>
      <c r="G4759" s="2"/>
      <c r="H4759" s="2"/>
    </row>
    <row r="4760" spans="3:8">
      <c r="C4760" s="38"/>
      <c r="E4760" s="2"/>
      <c r="F4760" s="2"/>
      <c r="G4760" s="2"/>
      <c r="H4760" s="2"/>
    </row>
    <row r="4761" spans="3:8">
      <c r="C4761" s="38"/>
      <c r="E4761" s="2"/>
      <c r="F4761" s="2"/>
      <c r="G4761" s="2"/>
      <c r="H4761" s="2"/>
    </row>
    <row r="4762" spans="3:8">
      <c r="C4762" s="38"/>
      <c r="E4762" s="2"/>
      <c r="F4762" s="2"/>
      <c r="G4762" s="2"/>
      <c r="H4762" s="2"/>
    </row>
    <row r="4763" spans="3:8">
      <c r="C4763" s="38"/>
      <c r="E4763" s="2"/>
      <c r="F4763" s="2"/>
      <c r="G4763" s="2"/>
      <c r="H4763" s="2"/>
    </row>
    <row r="4764" spans="3:8">
      <c r="C4764" s="38"/>
      <c r="E4764" s="2"/>
      <c r="F4764" s="2"/>
      <c r="G4764" s="2"/>
      <c r="H4764" s="2"/>
    </row>
    <row r="4765" spans="3:8">
      <c r="C4765" s="38"/>
      <c r="E4765" s="2"/>
      <c r="F4765" s="2"/>
      <c r="G4765" s="2"/>
      <c r="H4765" s="2"/>
    </row>
    <row r="4766" spans="3:8">
      <c r="C4766" s="38"/>
      <c r="E4766" s="2"/>
      <c r="F4766" s="2"/>
      <c r="G4766" s="2"/>
      <c r="H4766" s="2"/>
    </row>
    <row r="4767" spans="3:8">
      <c r="C4767" s="38"/>
      <c r="E4767" s="2"/>
      <c r="F4767" s="2"/>
      <c r="G4767" s="2"/>
      <c r="H4767" s="2"/>
    </row>
    <row r="4768" spans="3:8">
      <c r="C4768" s="38"/>
      <c r="E4768" s="2"/>
      <c r="F4768" s="2"/>
      <c r="G4768" s="2"/>
      <c r="H4768" s="2"/>
    </row>
    <row r="4769" spans="3:8">
      <c r="C4769" s="38"/>
      <c r="E4769" s="2"/>
      <c r="F4769" s="2"/>
      <c r="G4769" s="2"/>
      <c r="H4769" s="2"/>
    </row>
    <row r="4770" spans="3:8">
      <c r="C4770" s="38"/>
      <c r="E4770" s="2"/>
      <c r="F4770" s="2"/>
      <c r="G4770" s="2"/>
      <c r="H4770" s="2"/>
    </row>
    <row r="4771" spans="3:8">
      <c r="C4771" s="38"/>
      <c r="E4771" s="2"/>
      <c r="F4771" s="2"/>
      <c r="G4771" s="2"/>
      <c r="H4771" s="2"/>
    </row>
    <row r="4772" spans="3:8">
      <c r="C4772" s="38"/>
      <c r="E4772" s="2"/>
      <c r="F4772" s="2"/>
      <c r="G4772" s="2"/>
      <c r="H4772" s="2"/>
    </row>
    <row r="4773" spans="3:8">
      <c r="C4773" s="38"/>
      <c r="E4773" s="2"/>
      <c r="F4773" s="2"/>
      <c r="G4773" s="2"/>
      <c r="H4773" s="2"/>
    </row>
    <row r="4774" spans="3:8">
      <c r="C4774" s="38"/>
      <c r="E4774" s="2"/>
      <c r="F4774" s="2"/>
      <c r="G4774" s="2"/>
      <c r="H4774" s="2"/>
    </row>
    <row r="4775" spans="3:8">
      <c r="C4775" s="38"/>
      <c r="E4775" s="2"/>
      <c r="F4775" s="2"/>
      <c r="G4775" s="2"/>
      <c r="H4775" s="2"/>
    </row>
    <row r="4776" spans="3:8">
      <c r="C4776" s="38"/>
      <c r="E4776" s="2"/>
      <c r="F4776" s="2"/>
      <c r="G4776" s="2"/>
      <c r="H4776" s="2"/>
    </row>
    <row r="4777" spans="3:8">
      <c r="C4777" s="38"/>
      <c r="E4777" s="2"/>
      <c r="F4777" s="2"/>
      <c r="G4777" s="2"/>
      <c r="H4777" s="2"/>
    </row>
    <row r="4778" spans="3:8">
      <c r="C4778" s="38"/>
      <c r="E4778" s="2"/>
      <c r="F4778" s="2"/>
      <c r="G4778" s="2"/>
      <c r="H4778" s="2"/>
    </row>
    <row r="4779" spans="3:8">
      <c r="C4779" s="38"/>
      <c r="E4779" s="2"/>
      <c r="F4779" s="2"/>
      <c r="G4779" s="2"/>
      <c r="H4779" s="2"/>
    </row>
    <row r="4780" spans="3:8">
      <c r="C4780" s="38"/>
      <c r="E4780" s="2"/>
      <c r="F4780" s="2"/>
      <c r="G4780" s="2"/>
      <c r="H4780" s="2"/>
    </row>
    <row r="4781" spans="3:8">
      <c r="C4781" s="38"/>
      <c r="E4781" s="2"/>
      <c r="F4781" s="2"/>
      <c r="G4781" s="2"/>
      <c r="H4781" s="2"/>
    </row>
    <row r="4782" spans="3:8">
      <c r="C4782" s="38"/>
      <c r="E4782" s="2"/>
      <c r="F4782" s="2"/>
      <c r="G4782" s="2"/>
      <c r="H4782" s="2"/>
    </row>
    <row r="4783" spans="3:8">
      <c r="C4783" s="38"/>
      <c r="E4783" s="2"/>
      <c r="F4783" s="2"/>
      <c r="G4783" s="2"/>
      <c r="H4783" s="2"/>
    </row>
    <row r="4784" spans="3:8">
      <c r="C4784" s="38"/>
      <c r="E4784" s="2"/>
      <c r="F4784" s="2"/>
      <c r="G4784" s="2"/>
      <c r="H4784" s="2"/>
    </row>
    <row r="4785" spans="3:8">
      <c r="C4785" s="38"/>
      <c r="E4785" s="2"/>
      <c r="F4785" s="2"/>
      <c r="G4785" s="2"/>
      <c r="H4785" s="2"/>
    </row>
    <row r="4786" spans="3:8">
      <c r="C4786" s="38"/>
      <c r="E4786" s="2"/>
      <c r="F4786" s="2"/>
      <c r="G4786" s="2"/>
      <c r="H4786" s="2"/>
    </row>
    <row r="4787" spans="3:8">
      <c r="C4787" s="38"/>
      <c r="E4787" s="2"/>
      <c r="F4787" s="2"/>
      <c r="G4787" s="2"/>
      <c r="H4787" s="2"/>
    </row>
    <row r="4788" spans="3:8">
      <c r="C4788" s="38"/>
      <c r="E4788" s="2"/>
      <c r="F4788" s="2"/>
      <c r="G4788" s="2"/>
      <c r="H4788" s="2"/>
    </row>
    <row r="4789" spans="3:8">
      <c r="C4789" s="38"/>
      <c r="E4789" s="2"/>
      <c r="F4789" s="2"/>
      <c r="G4789" s="2"/>
      <c r="H4789" s="2"/>
    </row>
    <row r="4790" spans="3:8">
      <c r="C4790" s="38"/>
      <c r="E4790" s="2"/>
      <c r="F4790" s="2"/>
      <c r="G4790" s="2"/>
      <c r="H4790" s="2"/>
    </row>
    <row r="4791" spans="3:8">
      <c r="C4791" s="38"/>
      <c r="E4791" s="2"/>
      <c r="F4791" s="2"/>
      <c r="G4791" s="2"/>
      <c r="H4791" s="2"/>
    </row>
    <row r="4792" spans="3:8">
      <c r="C4792" s="38"/>
      <c r="E4792" s="2"/>
      <c r="F4792" s="2"/>
      <c r="G4792" s="2"/>
      <c r="H4792" s="2"/>
    </row>
    <row r="4793" spans="3:8">
      <c r="C4793" s="38"/>
      <c r="E4793" s="2"/>
      <c r="F4793" s="2"/>
      <c r="G4793" s="2"/>
      <c r="H4793" s="2"/>
    </row>
    <row r="4794" spans="3:8">
      <c r="C4794" s="38"/>
      <c r="E4794" s="2"/>
      <c r="F4794" s="2"/>
      <c r="G4794" s="2"/>
      <c r="H4794" s="2"/>
    </row>
    <row r="4795" spans="3:8">
      <c r="C4795" s="38"/>
      <c r="E4795" s="2"/>
      <c r="F4795" s="2"/>
      <c r="G4795" s="2"/>
      <c r="H4795" s="2"/>
    </row>
    <row r="4796" spans="3:8">
      <c r="C4796" s="38"/>
      <c r="E4796" s="2"/>
      <c r="F4796" s="2"/>
      <c r="G4796" s="2"/>
      <c r="H4796" s="2"/>
    </row>
    <row r="4797" spans="3:8">
      <c r="C4797" s="38"/>
      <c r="E4797" s="2"/>
      <c r="F4797" s="2"/>
      <c r="G4797" s="2"/>
      <c r="H4797" s="2"/>
    </row>
    <row r="4798" spans="3:8">
      <c r="C4798" s="38"/>
      <c r="E4798" s="2"/>
      <c r="F4798" s="2"/>
      <c r="G4798" s="2"/>
      <c r="H4798" s="2"/>
    </row>
    <row r="4799" spans="3:8">
      <c r="C4799" s="38"/>
      <c r="E4799" s="2"/>
      <c r="F4799" s="2"/>
      <c r="G4799" s="2"/>
      <c r="H4799" s="2"/>
    </row>
    <row r="4800" spans="3:8">
      <c r="C4800" s="38"/>
      <c r="E4800" s="2"/>
      <c r="F4800" s="2"/>
      <c r="G4800" s="2"/>
      <c r="H4800" s="2"/>
    </row>
    <row r="4801" spans="3:8">
      <c r="C4801" s="38"/>
      <c r="E4801" s="2"/>
      <c r="F4801" s="2"/>
      <c r="G4801" s="2"/>
      <c r="H4801" s="2"/>
    </row>
    <row r="4802" spans="3:8">
      <c r="C4802" s="38"/>
      <c r="E4802" s="2"/>
      <c r="F4802" s="2"/>
      <c r="G4802" s="2"/>
      <c r="H4802" s="2"/>
    </row>
    <row r="4803" spans="3:8">
      <c r="C4803" s="38"/>
      <c r="E4803" s="2"/>
      <c r="F4803" s="2"/>
      <c r="G4803" s="2"/>
      <c r="H4803" s="2"/>
    </row>
    <row r="4804" spans="3:8">
      <c r="C4804" s="38"/>
      <c r="E4804" s="2"/>
      <c r="F4804" s="2"/>
      <c r="G4804" s="2"/>
      <c r="H4804" s="2"/>
    </row>
    <row r="4805" spans="3:8">
      <c r="C4805" s="38"/>
      <c r="E4805" s="2"/>
      <c r="F4805" s="2"/>
      <c r="G4805" s="2"/>
      <c r="H4805" s="2"/>
    </row>
    <row r="4806" spans="3:8">
      <c r="C4806" s="38"/>
      <c r="E4806" s="2"/>
      <c r="F4806" s="2"/>
      <c r="G4806" s="2"/>
      <c r="H4806" s="2"/>
    </row>
    <row r="4807" spans="3:8">
      <c r="C4807" s="38"/>
      <c r="E4807" s="2"/>
      <c r="F4807" s="2"/>
      <c r="G4807" s="2"/>
      <c r="H4807" s="2"/>
    </row>
    <row r="4808" spans="3:8">
      <c r="C4808" s="38"/>
      <c r="E4808" s="2"/>
      <c r="F4808" s="2"/>
      <c r="G4808" s="2"/>
      <c r="H4808" s="2"/>
    </row>
    <row r="4809" spans="3:8">
      <c r="C4809" s="38"/>
      <c r="E4809" s="2"/>
      <c r="F4809" s="2"/>
      <c r="G4809" s="2"/>
      <c r="H4809" s="2"/>
    </row>
    <row r="4810" spans="3:8">
      <c r="C4810" s="38"/>
      <c r="E4810" s="2"/>
      <c r="F4810" s="2"/>
      <c r="G4810" s="2"/>
      <c r="H4810" s="2"/>
    </row>
    <row r="4811" spans="3:8">
      <c r="C4811" s="38"/>
      <c r="E4811" s="2"/>
      <c r="F4811" s="2"/>
      <c r="G4811" s="2"/>
      <c r="H4811" s="2"/>
    </row>
    <row r="4812" spans="3:8">
      <c r="C4812" s="38"/>
      <c r="E4812" s="2"/>
      <c r="F4812" s="2"/>
      <c r="G4812" s="2"/>
      <c r="H4812" s="2"/>
    </row>
    <row r="4813" spans="3:8">
      <c r="C4813" s="38"/>
      <c r="E4813" s="2"/>
      <c r="F4813" s="2"/>
      <c r="G4813" s="2"/>
      <c r="H4813" s="2"/>
    </row>
    <row r="4814" spans="3:8">
      <c r="C4814" s="38"/>
      <c r="E4814" s="2"/>
      <c r="F4814" s="2"/>
      <c r="G4814" s="2"/>
      <c r="H4814" s="2"/>
    </row>
    <row r="4815" spans="3:8">
      <c r="C4815" s="38"/>
      <c r="E4815" s="2"/>
      <c r="F4815" s="2"/>
      <c r="G4815" s="2"/>
      <c r="H4815" s="2"/>
    </row>
    <row r="4816" spans="3:8">
      <c r="C4816" s="38"/>
      <c r="E4816" s="2"/>
      <c r="F4816" s="2"/>
      <c r="G4816" s="2"/>
      <c r="H4816" s="2"/>
    </row>
    <row r="4817" spans="3:8">
      <c r="C4817" s="38"/>
      <c r="E4817" s="2"/>
      <c r="F4817" s="2"/>
      <c r="G4817" s="2"/>
      <c r="H4817" s="2"/>
    </row>
    <row r="4818" spans="3:8">
      <c r="C4818" s="38"/>
      <c r="E4818" s="2"/>
      <c r="F4818" s="2"/>
      <c r="G4818" s="2"/>
      <c r="H4818" s="2"/>
    </row>
    <row r="4819" spans="3:8">
      <c r="C4819" s="38"/>
      <c r="E4819" s="2"/>
      <c r="F4819" s="2"/>
      <c r="G4819" s="2"/>
      <c r="H4819" s="2"/>
    </row>
    <row r="4820" spans="3:8">
      <c r="C4820" s="38"/>
      <c r="E4820" s="2"/>
      <c r="F4820" s="2"/>
      <c r="G4820" s="2"/>
      <c r="H4820" s="2"/>
    </row>
    <row r="4821" spans="3:8">
      <c r="C4821" s="38"/>
      <c r="E4821" s="2"/>
      <c r="F4821" s="2"/>
      <c r="G4821" s="2"/>
      <c r="H4821" s="2"/>
    </row>
    <row r="4822" spans="3:8">
      <c r="C4822" s="38"/>
      <c r="E4822" s="2"/>
      <c r="F4822" s="2"/>
      <c r="G4822" s="2"/>
      <c r="H4822" s="2"/>
    </row>
    <row r="4823" spans="3:8">
      <c r="C4823" s="38"/>
      <c r="E4823" s="2"/>
      <c r="F4823" s="2"/>
      <c r="G4823" s="2"/>
      <c r="H4823" s="2"/>
    </row>
    <row r="4824" spans="3:8">
      <c r="C4824" s="38"/>
      <c r="E4824" s="2"/>
      <c r="F4824" s="2"/>
      <c r="G4824" s="2"/>
      <c r="H4824" s="2"/>
    </row>
    <row r="4825" spans="3:8">
      <c r="C4825" s="38"/>
      <c r="E4825" s="2"/>
      <c r="F4825" s="2"/>
      <c r="G4825" s="2"/>
      <c r="H4825" s="2"/>
    </row>
    <row r="4826" spans="3:8">
      <c r="C4826" s="38"/>
      <c r="E4826" s="2"/>
      <c r="F4826" s="2"/>
      <c r="G4826" s="2"/>
      <c r="H4826" s="2"/>
    </row>
    <row r="4827" spans="3:8">
      <c r="C4827" s="38"/>
      <c r="E4827" s="2"/>
      <c r="F4827" s="2"/>
      <c r="G4827" s="2"/>
      <c r="H4827" s="2"/>
    </row>
    <row r="4828" spans="3:8">
      <c r="C4828" s="38"/>
      <c r="E4828" s="2"/>
      <c r="F4828" s="2"/>
      <c r="G4828" s="2"/>
      <c r="H4828" s="2"/>
    </row>
    <row r="4829" spans="3:8">
      <c r="C4829" s="38"/>
      <c r="E4829" s="2"/>
      <c r="F4829" s="2"/>
      <c r="G4829" s="2"/>
      <c r="H4829" s="2"/>
    </row>
    <row r="4830" spans="3:8">
      <c r="C4830" s="38"/>
      <c r="E4830" s="2"/>
      <c r="F4830" s="2"/>
      <c r="G4830" s="2"/>
      <c r="H4830" s="2"/>
    </row>
    <row r="4831" spans="3:8">
      <c r="C4831" s="38"/>
      <c r="E4831" s="2"/>
      <c r="F4831" s="2"/>
      <c r="G4831" s="2"/>
      <c r="H4831" s="2"/>
    </row>
    <row r="4832" spans="3:8">
      <c r="C4832" s="38"/>
      <c r="E4832" s="2"/>
      <c r="F4832" s="2"/>
      <c r="G4832" s="2"/>
      <c r="H4832" s="2"/>
    </row>
    <row r="4833" spans="3:8">
      <c r="C4833" s="38"/>
      <c r="E4833" s="2"/>
      <c r="F4833" s="2"/>
      <c r="G4833" s="2"/>
      <c r="H4833" s="2"/>
    </row>
    <row r="4834" spans="3:8">
      <c r="C4834" s="38"/>
      <c r="E4834" s="2"/>
      <c r="F4834" s="2"/>
      <c r="G4834" s="2"/>
      <c r="H4834" s="2"/>
    </row>
    <row r="4835" spans="3:8">
      <c r="C4835" s="38"/>
      <c r="E4835" s="2"/>
      <c r="F4835" s="2"/>
      <c r="G4835" s="2"/>
      <c r="H4835" s="2"/>
    </row>
    <row r="4836" spans="3:8">
      <c r="C4836" s="38"/>
      <c r="E4836" s="2"/>
      <c r="F4836" s="2"/>
      <c r="G4836" s="2"/>
      <c r="H4836" s="2"/>
    </row>
    <row r="4837" spans="3:8">
      <c r="C4837" s="38"/>
      <c r="E4837" s="2"/>
      <c r="F4837" s="2"/>
      <c r="G4837" s="2"/>
      <c r="H4837" s="2"/>
    </row>
    <row r="4838" spans="3:8">
      <c r="C4838" s="38"/>
      <c r="E4838" s="2"/>
      <c r="F4838" s="2"/>
      <c r="G4838" s="2"/>
      <c r="H4838" s="2"/>
    </row>
    <row r="4839" spans="3:8">
      <c r="C4839" s="38"/>
      <c r="E4839" s="2"/>
      <c r="F4839" s="2"/>
      <c r="G4839" s="2"/>
      <c r="H4839" s="2"/>
    </row>
    <row r="4840" spans="3:8">
      <c r="C4840" s="38"/>
      <c r="E4840" s="2"/>
      <c r="F4840" s="2"/>
      <c r="G4840" s="2"/>
      <c r="H4840" s="2"/>
    </row>
    <row r="4841" spans="3:8">
      <c r="C4841" s="38"/>
      <c r="E4841" s="2"/>
      <c r="F4841" s="2"/>
      <c r="G4841" s="2"/>
      <c r="H4841" s="2"/>
    </row>
    <row r="4842" spans="3:8">
      <c r="C4842" s="38"/>
      <c r="E4842" s="2"/>
      <c r="F4842" s="2"/>
      <c r="G4842" s="2"/>
      <c r="H4842" s="2"/>
    </row>
    <row r="4843" spans="3:8">
      <c r="C4843" s="38"/>
      <c r="E4843" s="2"/>
      <c r="F4843" s="2"/>
      <c r="G4843" s="2"/>
      <c r="H4843" s="2"/>
    </row>
    <row r="4844" spans="3:8">
      <c r="C4844" s="38"/>
      <c r="E4844" s="2"/>
      <c r="F4844" s="2"/>
      <c r="G4844" s="2"/>
      <c r="H4844" s="2"/>
    </row>
    <row r="4845" spans="3:8">
      <c r="C4845" s="38"/>
      <c r="E4845" s="2"/>
      <c r="F4845" s="2"/>
      <c r="G4845" s="2"/>
      <c r="H4845" s="2"/>
    </row>
    <row r="4846" spans="3:8">
      <c r="C4846" s="38"/>
      <c r="E4846" s="2"/>
      <c r="F4846" s="2"/>
      <c r="G4846" s="2"/>
      <c r="H4846" s="2"/>
    </row>
    <row r="4847" spans="3:8">
      <c r="C4847" s="38"/>
      <c r="E4847" s="2"/>
      <c r="F4847" s="2"/>
      <c r="G4847" s="2"/>
      <c r="H4847" s="2"/>
    </row>
    <row r="4848" spans="3:8">
      <c r="C4848" s="38"/>
      <c r="E4848" s="2"/>
      <c r="F4848" s="2"/>
      <c r="G4848" s="2"/>
      <c r="H4848" s="2"/>
    </row>
    <row r="4849" spans="3:8">
      <c r="C4849" s="38"/>
      <c r="E4849" s="2"/>
      <c r="F4849" s="2"/>
      <c r="G4849" s="2"/>
      <c r="H4849" s="2"/>
    </row>
    <row r="4850" spans="3:8">
      <c r="C4850" s="38"/>
      <c r="E4850" s="2"/>
      <c r="F4850" s="2"/>
      <c r="G4850" s="2"/>
      <c r="H4850" s="2"/>
    </row>
    <row r="4851" spans="3:8">
      <c r="C4851" s="38"/>
      <c r="E4851" s="2"/>
      <c r="F4851" s="2"/>
      <c r="G4851" s="2"/>
      <c r="H4851" s="2"/>
    </row>
    <row r="4852" spans="3:8">
      <c r="C4852" s="38"/>
      <c r="E4852" s="2"/>
      <c r="F4852" s="2"/>
      <c r="G4852" s="2"/>
      <c r="H4852" s="2"/>
    </row>
    <row r="4853" spans="3:8">
      <c r="C4853" s="38"/>
      <c r="E4853" s="2"/>
      <c r="F4853" s="2"/>
      <c r="G4853" s="2"/>
      <c r="H4853" s="2"/>
    </row>
  </sheetData>
  <sortState ref="B2:G4853">
    <sortCondition descending="1" ref="E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J4853"/>
  <sheetViews>
    <sheetView workbookViewId="0">
      <pane ySplit="1" topLeftCell="A2" activePane="bottomLeft" state="frozen"/>
      <selection pane="bottomLeft" activeCell="A5" sqref="A5"/>
    </sheetView>
  </sheetViews>
  <sheetFormatPr baseColWidth="10" defaultRowHeight="15" x14ac:dyDescent="0"/>
  <cols>
    <col min="5" max="5" width="11.33203125" bestFit="1" customWidth="1"/>
    <col min="6" max="8" width="12.83203125" bestFit="1" customWidth="1"/>
  </cols>
  <sheetData>
    <row r="1" spans="1:10">
      <c r="A1" t="s">
        <v>6802</v>
      </c>
      <c r="B1" t="s">
        <v>6483</v>
      </c>
      <c r="C1" t="s">
        <v>6484</v>
      </c>
      <c r="D1" t="s">
        <v>6485</v>
      </c>
      <c r="E1" t="s">
        <v>6486</v>
      </c>
      <c r="F1" t="s">
        <v>6487</v>
      </c>
      <c r="G1" t="s">
        <v>6491</v>
      </c>
      <c r="H1" t="s">
        <v>6494</v>
      </c>
      <c r="I1" t="s">
        <v>6488</v>
      </c>
      <c r="J1" t="s">
        <v>6489</v>
      </c>
    </row>
    <row r="2" spans="1:10">
      <c r="A2">
        <v>4111</v>
      </c>
      <c r="B2">
        <v>1</v>
      </c>
      <c r="C2" s="38">
        <v>14594</v>
      </c>
      <c r="D2" t="s">
        <v>5211</v>
      </c>
      <c r="E2" s="2">
        <v>67094764.285714291</v>
      </c>
      <c r="F2" s="2">
        <v>3418056231.4935718</v>
      </c>
      <c r="G2" s="2">
        <v>6718511719.1982861</v>
      </c>
      <c r="H2" s="2">
        <v>6651416954.9125719</v>
      </c>
    </row>
    <row r="3" spans="1:10">
      <c r="A3">
        <v>4814</v>
      </c>
      <c r="B3">
        <v>2</v>
      </c>
      <c r="C3" s="38">
        <v>15566</v>
      </c>
      <c r="D3" t="s">
        <v>6013</v>
      </c>
      <c r="E3" s="2">
        <v>12524356.000000002</v>
      </c>
      <c r="F3" s="2">
        <v>1500543384.3030305</v>
      </c>
      <c r="G3" s="2">
        <v>3912036606.0606065</v>
      </c>
      <c r="H3" s="2">
        <v>3899512250.0606065</v>
      </c>
    </row>
    <row r="4" spans="1:10">
      <c r="A4">
        <v>3132</v>
      </c>
      <c r="B4">
        <v>3</v>
      </c>
      <c r="C4" s="38">
        <v>28270</v>
      </c>
      <c r="D4" t="s">
        <v>4085</v>
      </c>
      <c r="E4" s="2">
        <v>43936699.834162526</v>
      </c>
      <c r="F4" s="2">
        <v>1841339187.0641959</v>
      </c>
      <c r="G4" s="2">
        <v>3141865502.1554065</v>
      </c>
      <c r="H4" s="2">
        <v>3097928802.3212438</v>
      </c>
    </row>
    <row r="5" spans="1:10">
      <c r="A5">
        <v>4605</v>
      </c>
      <c r="B5">
        <v>4</v>
      </c>
      <c r="C5" s="38">
        <v>13870</v>
      </c>
      <c r="D5" t="s">
        <v>5781</v>
      </c>
      <c r="E5" s="2">
        <v>24888143.333333336</v>
      </c>
      <c r="F5" s="2">
        <v>3093045683.243403</v>
      </c>
      <c r="G5" s="2">
        <v>3093045683.243403</v>
      </c>
      <c r="H5" s="2">
        <v>3068157539.9100695</v>
      </c>
    </row>
    <row r="6" spans="1:10">
      <c r="A6">
        <v>34</v>
      </c>
      <c r="B6">
        <v>5</v>
      </c>
      <c r="C6" s="38">
        <v>35783</v>
      </c>
      <c r="D6" t="s">
        <v>81</v>
      </c>
      <c r="E6" s="2">
        <v>298639801.61190325</v>
      </c>
      <c r="F6" s="2">
        <v>983528827.98267817</v>
      </c>
      <c r="G6" s="2">
        <v>3296409525.6342463</v>
      </c>
      <c r="H6" s="2">
        <v>2997769724.0223432</v>
      </c>
    </row>
    <row r="7" spans="1:10">
      <c r="A7">
        <v>4292</v>
      </c>
      <c r="B7">
        <v>6</v>
      </c>
      <c r="C7" s="38">
        <v>18309</v>
      </c>
      <c r="D7" t="s">
        <v>7011</v>
      </c>
      <c r="E7" s="2">
        <v>29722285.106382977</v>
      </c>
      <c r="F7" s="2">
        <v>871170425.53191495</v>
      </c>
      <c r="G7" s="2">
        <v>2701565237.3189363</v>
      </c>
      <c r="H7" s="2">
        <v>2671842952.2125535</v>
      </c>
    </row>
    <row r="8" spans="1:10">
      <c r="A8">
        <v>1</v>
      </c>
      <c r="B8">
        <v>7</v>
      </c>
      <c r="C8" s="38">
        <v>40165</v>
      </c>
      <c r="D8" t="s">
        <v>1</v>
      </c>
      <c r="E8" s="2">
        <v>474012498.32136291</v>
      </c>
      <c r="F8" s="2">
        <v>848212045.45575571</v>
      </c>
      <c r="G8" s="2">
        <v>3104970333.6049066</v>
      </c>
      <c r="H8" s="2">
        <v>2630957835.2835436</v>
      </c>
    </row>
    <row r="9" spans="1:10">
      <c r="A9">
        <v>3471</v>
      </c>
      <c r="B9">
        <v>8</v>
      </c>
      <c r="C9" s="38">
        <v>23833</v>
      </c>
      <c r="D9" t="s">
        <v>4471</v>
      </c>
      <c r="E9" s="2">
        <v>62897917.197452232</v>
      </c>
      <c r="F9" s="2">
        <v>1251931542.2279618</v>
      </c>
      <c r="G9" s="2">
        <v>2195400300.1897454</v>
      </c>
      <c r="H9" s="2">
        <v>2132502382.9922931</v>
      </c>
    </row>
    <row r="10" spans="1:10">
      <c r="A10">
        <v>3019</v>
      </c>
      <c r="B10">
        <v>9</v>
      </c>
      <c r="C10" s="38">
        <v>27565</v>
      </c>
      <c r="D10" t="s">
        <v>3959</v>
      </c>
      <c r="E10" s="2">
        <v>53922313.432835825</v>
      </c>
      <c r="F10" s="2">
        <v>1168316791.0447762</v>
      </c>
      <c r="G10" s="2">
        <v>2115102744.4029853</v>
      </c>
      <c r="H10" s="2">
        <v>2061180430.9701495</v>
      </c>
    </row>
    <row r="11" spans="1:10">
      <c r="A11">
        <v>3020</v>
      </c>
      <c r="B11">
        <v>10</v>
      </c>
      <c r="C11" s="38">
        <v>27024</v>
      </c>
      <c r="D11" t="s">
        <v>3961</v>
      </c>
      <c r="E11" s="2">
        <v>62559220.779220775</v>
      </c>
      <c r="F11" s="2">
        <v>1054891024.3752813</v>
      </c>
      <c r="G11" s="2">
        <v>2086425490.686883</v>
      </c>
      <c r="H11" s="2">
        <v>2023866269.9076622</v>
      </c>
    </row>
    <row r="12" spans="1:10">
      <c r="A12">
        <v>3186</v>
      </c>
      <c r="B12">
        <v>11</v>
      </c>
      <c r="C12" s="38">
        <v>30113</v>
      </c>
      <c r="D12" t="s">
        <v>4144</v>
      </c>
      <c r="E12" s="2">
        <v>26071716.494845364</v>
      </c>
      <c r="F12" s="2">
        <v>1080388476.933629</v>
      </c>
      <c r="G12" s="2">
        <v>1968949254.2585361</v>
      </c>
      <c r="H12" s="2">
        <v>1942877537.7636907</v>
      </c>
    </row>
    <row r="13" spans="1:10">
      <c r="A13">
        <v>2</v>
      </c>
      <c r="B13">
        <v>12</v>
      </c>
      <c r="C13" s="38">
        <v>42356</v>
      </c>
      <c r="D13" t="s">
        <v>3</v>
      </c>
      <c r="E13" s="2">
        <v>311599272.80414337</v>
      </c>
      <c r="F13" s="2">
        <v>953801529.97748661</v>
      </c>
      <c r="G13" s="2">
        <v>2096332196.9260123</v>
      </c>
      <c r="H13" s="2">
        <v>1784732924.1218688</v>
      </c>
    </row>
    <row r="14" spans="1:10">
      <c r="A14">
        <v>727</v>
      </c>
      <c r="B14">
        <v>13</v>
      </c>
      <c r="C14" s="38">
        <v>34131</v>
      </c>
      <c r="D14" t="s">
        <v>1095</v>
      </c>
      <c r="E14" s="2">
        <v>105081295.01385042</v>
      </c>
      <c r="F14" s="2">
        <v>660024462.49421751</v>
      </c>
      <c r="G14" s="2">
        <v>1732694787.3556232</v>
      </c>
      <c r="H14" s="2">
        <v>1627613492.3417728</v>
      </c>
    </row>
    <row r="15" spans="1:10">
      <c r="A15">
        <v>3584</v>
      </c>
      <c r="B15">
        <v>14</v>
      </c>
      <c r="C15" s="38">
        <v>26373</v>
      </c>
      <c r="D15" t="s">
        <v>4599</v>
      </c>
      <c r="E15" s="2">
        <v>40723937.198067635</v>
      </c>
      <c r="F15" s="2">
        <v>785194806.48751211</v>
      </c>
      <c r="G15" s="2">
        <v>1562053876.8115942</v>
      </c>
      <c r="H15" s="2">
        <v>1521329939.6135266</v>
      </c>
    </row>
    <row r="16" spans="1:10">
      <c r="A16">
        <v>2121</v>
      </c>
      <c r="B16">
        <v>15</v>
      </c>
      <c r="C16" s="38">
        <v>29362</v>
      </c>
      <c r="D16" t="s">
        <v>2906</v>
      </c>
      <c r="E16" s="2">
        <v>67721503.667481661</v>
      </c>
      <c r="F16" s="2">
        <v>854680591.46552575</v>
      </c>
      <c r="G16" s="2">
        <v>1572822971.6611247</v>
      </c>
      <c r="H16" s="2">
        <v>1505101467.993643</v>
      </c>
    </row>
    <row r="17" spans="1:8">
      <c r="A17">
        <v>530</v>
      </c>
      <c r="B17">
        <v>16</v>
      </c>
      <c r="C17" s="38">
        <v>34500</v>
      </c>
      <c r="D17" t="s">
        <v>52</v>
      </c>
      <c r="E17" s="2">
        <v>129051641.21621622</v>
      </c>
      <c r="F17" s="2">
        <v>688026115.26635134</v>
      </c>
      <c r="G17" s="2">
        <v>1607010501.0771623</v>
      </c>
      <c r="H17" s="2">
        <v>1477958859.8609459</v>
      </c>
    </row>
    <row r="18" spans="1:8">
      <c r="A18">
        <v>25</v>
      </c>
      <c r="B18">
        <v>17</v>
      </c>
      <c r="C18" s="38">
        <v>42167</v>
      </c>
      <c r="D18" t="s">
        <v>39</v>
      </c>
      <c r="E18" s="2">
        <v>216995595.83972377</v>
      </c>
      <c r="F18" s="2">
        <v>658251608.30433536</v>
      </c>
      <c r="G18" s="2">
        <v>1685831744.3379722</v>
      </c>
      <c r="H18" s="2">
        <v>1468836148.4982483</v>
      </c>
    </row>
    <row r="19" spans="1:8">
      <c r="A19">
        <v>3702</v>
      </c>
      <c r="B19">
        <v>18</v>
      </c>
      <c r="C19" s="38">
        <v>28657</v>
      </c>
      <c r="D19" t="s">
        <v>4728</v>
      </c>
      <c r="E19" s="2">
        <v>22164386.503067482</v>
      </c>
      <c r="F19" s="2">
        <v>671631778.30996931</v>
      </c>
      <c r="G19" s="2">
        <v>1431500828.9234662</v>
      </c>
      <c r="H19" s="2">
        <v>1409336442.4203987</v>
      </c>
    </row>
    <row r="20" spans="1:8">
      <c r="A20">
        <v>4378</v>
      </c>
      <c r="B20">
        <v>19</v>
      </c>
      <c r="C20" s="38">
        <v>14928</v>
      </c>
      <c r="D20" t="s">
        <v>5526</v>
      </c>
      <c r="E20" s="2">
        <v>39224631.428571433</v>
      </c>
      <c r="F20" s="2">
        <v>1433419425.7142859</v>
      </c>
      <c r="G20" s="2">
        <v>1433419425.7142859</v>
      </c>
      <c r="H20" s="2">
        <v>1394194794.2857144</v>
      </c>
    </row>
    <row r="21" spans="1:8">
      <c r="A21">
        <v>359</v>
      </c>
      <c r="B21">
        <v>20</v>
      </c>
      <c r="C21" s="38">
        <v>37972</v>
      </c>
      <c r="D21" t="s">
        <v>570</v>
      </c>
      <c r="E21" s="2">
        <v>122844177.97069994</v>
      </c>
      <c r="F21" s="2">
        <v>493789038.29064023</v>
      </c>
      <c r="G21" s="2">
        <v>1491653291.7685893</v>
      </c>
      <c r="H21" s="2">
        <v>1368809113.7978892</v>
      </c>
    </row>
    <row r="22" spans="1:8">
      <c r="C22" s="38"/>
      <c r="E22" s="2"/>
      <c r="F22" s="2"/>
      <c r="G22" s="2"/>
      <c r="H22" s="2"/>
    </row>
    <row r="23" spans="1:8">
      <c r="C23" s="38"/>
      <c r="E23" s="2"/>
      <c r="F23" s="2"/>
      <c r="G23" s="2"/>
      <c r="H23" s="2"/>
    </row>
    <row r="24" spans="1:8">
      <c r="C24" s="38"/>
      <c r="E24" s="2"/>
      <c r="F24" s="2"/>
      <c r="G24" s="2"/>
      <c r="H24" s="2"/>
    </row>
    <row r="25" spans="1:8">
      <c r="C25" s="38"/>
      <c r="E25" s="2"/>
      <c r="F25" s="2"/>
      <c r="G25" s="2"/>
      <c r="H25" s="2"/>
    </row>
    <row r="26" spans="1:8">
      <c r="C26" s="38"/>
      <c r="E26" s="2"/>
      <c r="F26" s="2"/>
      <c r="G26" s="2"/>
      <c r="H26" s="2"/>
    </row>
    <row r="27" spans="1:8">
      <c r="C27" s="38"/>
      <c r="E27" s="2"/>
      <c r="F27" s="2"/>
      <c r="G27" s="2"/>
      <c r="H27" s="2"/>
    </row>
    <row r="28" spans="1:8">
      <c r="C28" s="38"/>
      <c r="E28" s="2"/>
      <c r="F28" s="2"/>
      <c r="G28" s="2"/>
      <c r="H28" s="2"/>
    </row>
    <row r="29" spans="1:8">
      <c r="C29" s="38"/>
      <c r="E29" s="2"/>
      <c r="F29" s="2"/>
      <c r="G29" s="2"/>
      <c r="H29" s="2"/>
    </row>
    <row r="30" spans="1:8">
      <c r="C30" s="38"/>
      <c r="E30" s="2"/>
      <c r="F30" s="2"/>
      <c r="G30" s="2"/>
      <c r="H30" s="2"/>
    </row>
    <row r="31" spans="1:8">
      <c r="C31" s="38"/>
      <c r="E31" s="2"/>
      <c r="F31" s="2"/>
      <c r="G31" s="2"/>
      <c r="H31" s="2"/>
    </row>
    <row r="32" spans="1:8">
      <c r="C32" s="38"/>
      <c r="E32" s="2"/>
      <c r="F32" s="2"/>
      <c r="G32" s="2"/>
      <c r="H32" s="2"/>
    </row>
    <row r="33" spans="3:8">
      <c r="C33" s="38"/>
      <c r="E33" s="2"/>
      <c r="F33" s="2"/>
      <c r="G33" s="2"/>
      <c r="H33" s="2"/>
    </row>
    <row r="34" spans="3:8">
      <c r="C34" s="38"/>
      <c r="E34" s="2"/>
      <c r="F34" s="2"/>
      <c r="G34" s="2"/>
      <c r="H34" s="2"/>
    </row>
    <row r="35" spans="3:8">
      <c r="C35" s="38"/>
      <c r="E35" s="2"/>
      <c r="F35" s="2"/>
      <c r="G35" s="2"/>
      <c r="H35" s="2"/>
    </row>
    <row r="36" spans="3:8">
      <c r="C36" s="38"/>
      <c r="E36" s="2"/>
      <c r="F36" s="2"/>
      <c r="G36" s="2"/>
      <c r="H36" s="2"/>
    </row>
    <row r="37" spans="3:8">
      <c r="C37" s="38"/>
      <c r="E37" s="2"/>
      <c r="F37" s="2"/>
      <c r="G37" s="2"/>
      <c r="H37" s="2"/>
    </row>
    <row r="38" spans="3:8">
      <c r="C38" s="38"/>
      <c r="E38" s="2"/>
      <c r="F38" s="2"/>
      <c r="G38" s="2"/>
      <c r="H38" s="2"/>
    </row>
    <row r="39" spans="3:8">
      <c r="C39" s="38"/>
      <c r="E39" s="2"/>
      <c r="F39" s="2"/>
      <c r="G39" s="2"/>
      <c r="H39" s="2"/>
    </row>
    <row r="40" spans="3:8">
      <c r="C40" s="38"/>
      <c r="E40" s="2"/>
      <c r="F40" s="2"/>
      <c r="G40" s="2"/>
      <c r="H40" s="2"/>
    </row>
    <row r="41" spans="3:8">
      <c r="C41" s="38"/>
      <c r="E41" s="2"/>
      <c r="F41" s="2"/>
      <c r="G41" s="2"/>
      <c r="H41" s="2"/>
    </row>
    <row r="42" spans="3:8">
      <c r="C42" s="38"/>
      <c r="E42" s="2"/>
      <c r="F42" s="2"/>
      <c r="G42" s="2"/>
      <c r="H42" s="2"/>
    </row>
    <row r="43" spans="3:8">
      <c r="C43" s="38"/>
      <c r="E43" s="2"/>
      <c r="F43" s="2"/>
      <c r="G43" s="2"/>
      <c r="H43" s="2"/>
    </row>
    <row r="44" spans="3:8">
      <c r="C44" s="38"/>
      <c r="E44" s="2"/>
      <c r="F44" s="2"/>
      <c r="G44" s="2"/>
      <c r="H44" s="2"/>
    </row>
    <row r="45" spans="3:8">
      <c r="C45" s="38"/>
      <c r="E45" s="2"/>
      <c r="F45" s="2"/>
      <c r="G45" s="2"/>
      <c r="H45" s="2"/>
    </row>
    <row r="46" spans="3:8">
      <c r="C46" s="38"/>
      <c r="E46" s="2"/>
      <c r="F46" s="2"/>
      <c r="G46" s="2"/>
      <c r="H46" s="2"/>
    </row>
    <row r="47" spans="3:8">
      <c r="C47" s="38"/>
      <c r="E47" s="2"/>
      <c r="F47" s="2"/>
      <c r="G47" s="2"/>
      <c r="H47" s="2"/>
    </row>
    <row r="48" spans="3:8">
      <c r="C48" s="38"/>
      <c r="E48" s="2"/>
      <c r="F48" s="2"/>
      <c r="G48" s="2"/>
      <c r="H48" s="2"/>
    </row>
    <row r="49" spans="3:8">
      <c r="C49" s="38"/>
      <c r="E49" s="2"/>
      <c r="F49" s="2"/>
      <c r="G49" s="2"/>
      <c r="H49" s="2"/>
    </row>
    <row r="50" spans="3:8">
      <c r="C50" s="38"/>
      <c r="E50" s="2"/>
      <c r="F50" s="2"/>
      <c r="G50" s="2"/>
      <c r="H50" s="2"/>
    </row>
    <row r="51" spans="3:8">
      <c r="C51" s="38"/>
      <c r="E51" s="2"/>
      <c r="F51" s="2"/>
      <c r="G51" s="2"/>
      <c r="H51" s="2"/>
    </row>
    <row r="52" spans="3:8">
      <c r="C52" s="38"/>
      <c r="E52" s="2"/>
      <c r="F52" s="2"/>
      <c r="G52" s="2"/>
      <c r="H52" s="2"/>
    </row>
    <row r="53" spans="3:8">
      <c r="C53" s="38"/>
      <c r="E53" s="2"/>
      <c r="F53" s="2"/>
      <c r="G53" s="2"/>
      <c r="H53" s="2"/>
    </row>
    <row r="54" spans="3:8">
      <c r="C54" s="38"/>
      <c r="E54" s="2"/>
      <c r="F54" s="2"/>
      <c r="G54" s="2"/>
      <c r="H54" s="2"/>
    </row>
    <row r="55" spans="3:8">
      <c r="C55" s="38"/>
      <c r="E55" s="2"/>
      <c r="F55" s="2"/>
      <c r="G55" s="2"/>
      <c r="H55" s="2"/>
    </row>
    <row r="56" spans="3:8">
      <c r="C56" s="38"/>
      <c r="E56" s="2"/>
      <c r="F56" s="2"/>
      <c r="G56" s="2"/>
      <c r="H56" s="2"/>
    </row>
    <row r="57" spans="3:8">
      <c r="C57" s="38"/>
      <c r="E57" s="2"/>
      <c r="F57" s="2"/>
      <c r="G57" s="2"/>
      <c r="H57" s="2"/>
    </row>
    <row r="58" spans="3:8">
      <c r="C58" s="38"/>
      <c r="E58" s="2"/>
      <c r="F58" s="2"/>
      <c r="G58" s="2"/>
      <c r="H58" s="2"/>
    </row>
    <row r="59" spans="3:8">
      <c r="C59" s="38"/>
      <c r="E59" s="2"/>
      <c r="F59" s="2"/>
      <c r="G59" s="2"/>
      <c r="H59" s="2"/>
    </row>
    <row r="60" spans="3:8">
      <c r="C60" s="38"/>
      <c r="E60" s="2"/>
      <c r="F60" s="2"/>
      <c r="G60" s="2"/>
      <c r="H60" s="2"/>
    </row>
    <row r="61" spans="3:8">
      <c r="C61" s="38"/>
      <c r="E61" s="2"/>
      <c r="F61" s="2"/>
      <c r="G61" s="2"/>
      <c r="H61" s="2"/>
    </row>
    <row r="62" spans="3:8">
      <c r="C62" s="38"/>
      <c r="E62" s="2"/>
      <c r="F62" s="2"/>
      <c r="G62" s="2"/>
      <c r="H62" s="2"/>
    </row>
    <row r="63" spans="3:8">
      <c r="C63" s="38"/>
      <c r="E63" s="2"/>
      <c r="F63" s="2"/>
      <c r="G63" s="2"/>
      <c r="H63" s="2"/>
    </row>
    <row r="64" spans="3:8">
      <c r="C64" s="38"/>
      <c r="E64" s="2"/>
      <c r="F64" s="2"/>
      <c r="G64" s="2"/>
      <c r="H64" s="2"/>
    </row>
    <row r="65" spans="3:8">
      <c r="C65" s="38"/>
      <c r="E65" s="2"/>
      <c r="F65" s="2"/>
      <c r="G65" s="2"/>
      <c r="H65" s="2"/>
    </row>
    <row r="66" spans="3:8">
      <c r="C66" s="38"/>
      <c r="E66" s="2"/>
      <c r="F66" s="2"/>
      <c r="G66" s="2"/>
      <c r="H66" s="2"/>
    </row>
    <row r="67" spans="3:8">
      <c r="C67" s="38"/>
      <c r="E67" s="2"/>
      <c r="F67" s="2"/>
      <c r="G67" s="2"/>
      <c r="H67" s="2"/>
    </row>
    <row r="68" spans="3:8">
      <c r="C68" s="38"/>
      <c r="E68" s="2"/>
      <c r="F68" s="2"/>
      <c r="G68" s="2"/>
      <c r="H68" s="2"/>
    </row>
    <row r="69" spans="3:8">
      <c r="C69" s="38"/>
      <c r="E69" s="2"/>
      <c r="F69" s="2"/>
      <c r="G69" s="2"/>
      <c r="H69" s="2"/>
    </row>
    <row r="70" spans="3:8">
      <c r="C70" s="38"/>
      <c r="E70" s="2"/>
      <c r="F70" s="2"/>
      <c r="G70" s="2"/>
      <c r="H70" s="2"/>
    </row>
    <row r="71" spans="3:8">
      <c r="C71" s="38"/>
      <c r="E71" s="2"/>
      <c r="F71" s="2"/>
      <c r="G71" s="2"/>
      <c r="H71" s="2"/>
    </row>
    <row r="72" spans="3:8">
      <c r="C72" s="38"/>
      <c r="E72" s="2"/>
      <c r="F72" s="2"/>
      <c r="G72" s="2"/>
      <c r="H72" s="2"/>
    </row>
    <row r="73" spans="3:8">
      <c r="C73" s="38"/>
      <c r="E73" s="2"/>
      <c r="F73" s="2"/>
      <c r="G73" s="2"/>
      <c r="H73" s="2"/>
    </row>
    <row r="74" spans="3:8">
      <c r="C74" s="38"/>
      <c r="E74" s="2"/>
      <c r="F74" s="2"/>
      <c r="G74" s="2"/>
      <c r="H74" s="2"/>
    </row>
    <row r="75" spans="3:8">
      <c r="C75" s="38"/>
      <c r="E75" s="2"/>
      <c r="F75" s="2"/>
      <c r="G75" s="2"/>
      <c r="H75" s="2"/>
    </row>
    <row r="76" spans="3:8">
      <c r="C76" s="38"/>
      <c r="E76" s="2"/>
      <c r="F76" s="2"/>
      <c r="G76" s="2"/>
      <c r="H76" s="2"/>
    </row>
    <row r="77" spans="3:8">
      <c r="C77" s="38"/>
      <c r="E77" s="2"/>
      <c r="F77" s="2"/>
      <c r="G77" s="2"/>
      <c r="H77" s="2"/>
    </row>
    <row r="78" spans="3:8">
      <c r="C78" s="38"/>
      <c r="E78" s="2"/>
      <c r="F78" s="2"/>
      <c r="G78" s="2"/>
      <c r="H78" s="2"/>
    </row>
    <row r="79" spans="3:8">
      <c r="C79" s="38"/>
      <c r="E79" s="2"/>
      <c r="F79" s="2"/>
      <c r="G79" s="2"/>
      <c r="H79" s="2"/>
    </row>
    <row r="80" spans="3:8">
      <c r="C80" s="38"/>
      <c r="E80" s="2"/>
      <c r="F80" s="2"/>
      <c r="G80" s="2"/>
      <c r="H80" s="2"/>
    </row>
    <row r="81" spans="3:8">
      <c r="C81" s="38"/>
      <c r="E81" s="2"/>
      <c r="F81" s="2"/>
      <c r="G81" s="2"/>
      <c r="H81" s="2"/>
    </row>
    <row r="82" spans="3:8">
      <c r="C82" s="38"/>
      <c r="E82" s="2"/>
      <c r="F82" s="2"/>
      <c r="G82" s="2"/>
      <c r="H82" s="2"/>
    </row>
    <row r="83" spans="3:8">
      <c r="C83" s="38"/>
      <c r="E83" s="2"/>
      <c r="F83" s="2"/>
      <c r="G83" s="2"/>
      <c r="H83" s="2"/>
    </row>
    <row r="84" spans="3:8">
      <c r="C84" s="38"/>
      <c r="E84" s="2"/>
      <c r="F84" s="2"/>
      <c r="G84" s="2"/>
      <c r="H84" s="2"/>
    </row>
    <row r="85" spans="3:8">
      <c r="C85" s="38"/>
      <c r="E85" s="2"/>
      <c r="F85" s="2"/>
      <c r="G85" s="2"/>
      <c r="H85" s="2"/>
    </row>
    <row r="86" spans="3:8">
      <c r="C86" s="38"/>
      <c r="E86" s="2"/>
      <c r="F86" s="2"/>
      <c r="G86" s="2"/>
      <c r="H86" s="2"/>
    </row>
    <row r="87" spans="3:8">
      <c r="C87" s="38"/>
      <c r="E87" s="2"/>
      <c r="F87" s="2"/>
      <c r="G87" s="2"/>
      <c r="H87" s="2"/>
    </row>
    <row r="88" spans="3:8">
      <c r="C88" s="38"/>
      <c r="E88" s="2"/>
      <c r="F88" s="2"/>
      <c r="G88" s="2"/>
      <c r="H88" s="2"/>
    </row>
    <row r="89" spans="3:8">
      <c r="C89" s="38"/>
      <c r="E89" s="2"/>
      <c r="F89" s="2"/>
      <c r="G89" s="2"/>
      <c r="H89" s="2"/>
    </row>
    <row r="90" spans="3:8">
      <c r="C90" s="38"/>
      <c r="E90" s="2"/>
      <c r="F90" s="2"/>
      <c r="G90" s="2"/>
      <c r="H90" s="2"/>
    </row>
    <row r="91" spans="3:8">
      <c r="C91" s="38"/>
      <c r="E91" s="2"/>
      <c r="F91" s="2"/>
      <c r="G91" s="2"/>
      <c r="H91" s="2"/>
    </row>
    <row r="92" spans="3:8">
      <c r="C92" s="38"/>
      <c r="E92" s="2"/>
      <c r="F92" s="2"/>
      <c r="G92" s="2"/>
      <c r="H92" s="2"/>
    </row>
    <row r="93" spans="3:8">
      <c r="C93" s="38"/>
      <c r="E93" s="2"/>
      <c r="F93" s="2"/>
      <c r="G93" s="2"/>
      <c r="H93" s="2"/>
    </row>
    <row r="94" spans="3:8">
      <c r="C94" s="38"/>
      <c r="E94" s="2"/>
      <c r="F94" s="2"/>
      <c r="G94" s="2"/>
      <c r="H94" s="2"/>
    </row>
    <row r="95" spans="3:8">
      <c r="C95" s="38"/>
      <c r="E95" s="2"/>
      <c r="F95" s="2"/>
      <c r="G95" s="2"/>
      <c r="H95" s="2"/>
    </row>
    <row r="96" spans="3:8">
      <c r="C96" s="38"/>
      <c r="E96" s="2"/>
      <c r="F96" s="2"/>
      <c r="G96" s="2"/>
      <c r="H96" s="2"/>
    </row>
    <row r="97" spans="3:8">
      <c r="C97" s="38"/>
      <c r="E97" s="2"/>
      <c r="F97" s="2"/>
      <c r="G97" s="2"/>
      <c r="H97" s="2"/>
    </row>
    <row r="98" spans="3:8">
      <c r="C98" s="38"/>
      <c r="E98" s="2"/>
      <c r="F98" s="2"/>
      <c r="G98" s="2"/>
      <c r="H98" s="2"/>
    </row>
    <row r="99" spans="3:8">
      <c r="C99" s="38"/>
      <c r="E99" s="2"/>
      <c r="F99" s="2"/>
      <c r="G99" s="2"/>
      <c r="H99" s="2"/>
    </row>
    <row r="100" spans="3:8">
      <c r="C100" s="38"/>
      <c r="E100" s="2"/>
      <c r="F100" s="2"/>
      <c r="G100" s="2"/>
      <c r="H100" s="2"/>
    </row>
    <row r="101" spans="3:8">
      <c r="C101" s="38"/>
      <c r="E101" s="2"/>
      <c r="F101" s="2"/>
      <c r="G101" s="2"/>
      <c r="H101" s="2"/>
    </row>
    <row r="102" spans="3:8">
      <c r="C102" s="38"/>
      <c r="E102" s="2"/>
      <c r="F102" s="2"/>
      <c r="G102" s="2"/>
      <c r="H102" s="2"/>
    </row>
    <row r="103" spans="3:8">
      <c r="C103" s="38"/>
      <c r="E103" s="2"/>
      <c r="F103" s="2"/>
      <c r="G103" s="2"/>
      <c r="H103" s="2"/>
    </row>
    <row r="104" spans="3:8">
      <c r="C104" s="38"/>
      <c r="E104" s="2"/>
      <c r="F104" s="2"/>
      <c r="G104" s="2"/>
      <c r="H104" s="2"/>
    </row>
    <row r="105" spans="3:8">
      <c r="C105" s="38"/>
      <c r="E105" s="2"/>
      <c r="F105" s="2"/>
      <c r="G105" s="2"/>
      <c r="H105" s="2"/>
    </row>
    <row r="106" spans="3:8">
      <c r="C106" s="38"/>
      <c r="E106" s="2"/>
      <c r="F106" s="2"/>
      <c r="G106" s="2"/>
      <c r="H106" s="2"/>
    </row>
    <row r="107" spans="3:8">
      <c r="C107" s="38"/>
      <c r="E107" s="2"/>
      <c r="F107" s="2"/>
      <c r="G107" s="2"/>
      <c r="H107" s="2"/>
    </row>
    <row r="108" spans="3:8">
      <c r="C108" s="38"/>
      <c r="E108" s="2"/>
      <c r="F108" s="2"/>
      <c r="G108" s="2"/>
      <c r="H108" s="2"/>
    </row>
    <row r="109" spans="3:8">
      <c r="C109" s="38"/>
      <c r="E109" s="2"/>
      <c r="F109" s="2"/>
      <c r="G109" s="2"/>
      <c r="H109" s="2"/>
    </row>
    <row r="110" spans="3:8">
      <c r="C110" s="38"/>
      <c r="E110" s="2"/>
      <c r="F110" s="2"/>
      <c r="G110" s="2"/>
      <c r="H110" s="2"/>
    </row>
    <row r="111" spans="3:8">
      <c r="C111" s="38"/>
      <c r="E111" s="2"/>
      <c r="F111" s="2"/>
      <c r="G111" s="2"/>
      <c r="H111" s="2"/>
    </row>
    <row r="112" spans="3:8">
      <c r="C112" s="38"/>
      <c r="E112" s="2"/>
      <c r="F112" s="2"/>
      <c r="G112" s="2"/>
      <c r="H112" s="2"/>
    </row>
    <row r="113" spans="3:8">
      <c r="C113" s="38"/>
      <c r="E113" s="2"/>
      <c r="F113" s="2"/>
      <c r="G113" s="2"/>
      <c r="H113" s="2"/>
    </row>
    <row r="114" spans="3:8">
      <c r="C114" s="38"/>
      <c r="E114" s="2"/>
      <c r="F114" s="2"/>
      <c r="G114" s="2"/>
      <c r="H114" s="2"/>
    </row>
    <row r="115" spans="3:8">
      <c r="C115" s="38"/>
      <c r="E115" s="2"/>
      <c r="F115" s="2"/>
      <c r="G115" s="2"/>
      <c r="H115" s="2"/>
    </row>
    <row r="116" spans="3:8">
      <c r="C116" s="38"/>
      <c r="E116" s="2"/>
      <c r="F116" s="2"/>
      <c r="G116" s="2"/>
      <c r="H116" s="2"/>
    </row>
    <row r="117" spans="3:8">
      <c r="C117" s="38"/>
      <c r="E117" s="2"/>
      <c r="F117" s="2"/>
      <c r="G117" s="2"/>
      <c r="H117" s="2"/>
    </row>
    <row r="118" spans="3:8">
      <c r="C118" s="38"/>
      <c r="E118" s="2"/>
      <c r="F118" s="2"/>
      <c r="G118" s="2"/>
      <c r="H118" s="2"/>
    </row>
    <row r="119" spans="3:8">
      <c r="C119" s="38"/>
      <c r="E119" s="2"/>
      <c r="F119" s="2"/>
      <c r="G119" s="2"/>
      <c r="H119" s="2"/>
    </row>
    <row r="120" spans="3:8">
      <c r="C120" s="38"/>
      <c r="E120" s="2"/>
      <c r="F120" s="2"/>
      <c r="G120" s="2"/>
      <c r="H120" s="2"/>
    </row>
    <row r="121" spans="3:8">
      <c r="C121" s="38"/>
      <c r="E121" s="2"/>
      <c r="F121" s="2"/>
      <c r="G121" s="2"/>
      <c r="H121" s="2"/>
    </row>
    <row r="122" spans="3:8">
      <c r="C122" s="38"/>
      <c r="E122" s="2"/>
      <c r="F122" s="2"/>
      <c r="G122" s="2"/>
      <c r="H122" s="2"/>
    </row>
    <row r="123" spans="3:8">
      <c r="C123" s="38"/>
      <c r="E123" s="2"/>
      <c r="F123" s="2"/>
      <c r="G123" s="2"/>
      <c r="H123" s="2"/>
    </row>
    <row r="124" spans="3:8">
      <c r="C124" s="38"/>
      <c r="E124" s="2"/>
      <c r="F124" s="2"/>
      <c r="G124" s="2"/>
      <c r="H124" s="2"/>
    </row>
    <row r="125" spans="3:8">
      <c r="C125" s="38"/>
      <c r="E125" s="2"/>
      <c r="F125" s="2"/>
      <c r="G125" s="2"/>
      <c r="H125" s="2"/>
    </row>
    <row r="126" spans="3:8">
      <c r="C126" s="38"/>
      <c r="E126" s="2"/>
      <c r="F126" s="2"/>
      <c r="G126" s="2"/>
      <c r="H126" s="2"/>
    </row>
    <row r="127" spans="3:8">
      <c r="C127" s="38"/>
      <c r="E127" s="2"/>
      <c r="F127" s="2"/>
      <c r="G127" s="2"/>
      <c r="H127" s="2"/>
    </row>
    <row r="128" spans="3:8">
      <c r="C128" s="38"/>
      <c r="E128" s="2"/>
      <c r="F128" s="2"/>
      <c r="G128" s="2"/>
      <c r="H128" s="2"/>
    </row>
    <row r="129" spans="3:8">
      <c r="C129" s="38"/>
      <c r="E129" s="2"/>
      <c r="F129" s="2"/>
      <c r="G129" s="2"/>
      <c r="H129" s="2"/>
    </row>
    <row r="130" spans="3:8">
      <c r="C130" s="38"/>
      <c r="E130" s="2"/>
      <c r="F130" s="2"/>
      <c r="G130" s="2"/>
      <c r="H130" s="2"/>
    </row>
    <row r="131" spans="3:8">
      <c r="C131" s="38"/>
      <c r="E131" s="2"/>
      <c r="F131" s="2"/>
      <c r="G131" s="2"/>
      <c r="H131" s="2"/>
    </row>
    <row r="132" spans="3:8">
      <c r="C132" s="38"/>
      <c r="E132" s="2"/>
      <c r="F132" s="2"/>
      <c r="G132" s="2"/>
      <c r="H132" s="2"/>
    </row>
    <row r="133" spans="3:8">
      <c r="C133" s="38"/>
      <c r="E133" s="2"/>
      <c r="F133" s="2"/>
      <c r="G133" s="2"/>
      <c r="H133" s="2"/>
    </row>
    <row r="134" spans="3:8">
      <c r="C134" s="38"/>
      <c r="E134" s="2"/>
      <c r="F134" s="2"/>
      <c r="G134" s="2"/>
      <c r="H134" s="2"/>
    </row>
    <row r="135" spans="3:8">
      <c r="C135" s="38"/>
      <c r="E135" s="2"/>
      <c r="F135" s="2"/>
      <c r="G135" s="2"/>
      <c r="H135" s="2"/>
    </row>
    <row r="136" spans="3:8">
      <c r="C136" s="38"/>
      <c r="E136" s="2"/>
      <c r="F136" s="2"/>
      <c r="G136" s="2"/>
      <c r="H136" s="2"/>
    </row>
    <row r="137" spans="3:8">
      <c r="C137" s="38"/>
      <c r="E137" s="2"/>
      <c r="F137" s="2"/>
      <c r="G137" s="2"/>
      <c r="H137" s="2"/>
    </row>
    <row r="138" spans="3:8">
      <c r="C138" s="38"/>
      <c r="E138" s="2"/>
      <c r="F138" s="2"/>
      <c r="G138" s="2"/>
      <c r="H138" s="2"/>
    </row>
    <row r="139" spans="3:8">
      <c r="C139" s="38"/>
      <c r="E139" s="2"/>
      <c r="F139" s="2"/>
      <c r="G139" s="2"/>
      <c r="H139" s="2"/>
    </row>
    <row r="140" spans="3:8">
      <c r="C140" s="38"/>
      <c r="E140" s="2"/>
      <c r="F140" s="2"/>
      <c r="G140" s="2"/>
      <c r="H140" s="2"/>
    </row>
    <row r="141" spans="3:8">
      <c r="C141" s="38"/>
      <c r="E141" s="2"/>
      <c r="F141" s="2"/>
      <c r="G141" s="2"/>
      <c r="H141" s="2"/>
    </row>
    <row r="142" spans="3:8">
      <c r="C142" s="38"/>
      <c r="E142" s="2"/>
      <c r="F142" s="2"/>
      <c r="G142" s="2"/>
      <c r="H142" s="2"/>
    </row>
    <row r="143" spans="3:8">
      <c r="C143" s="38"/>
      <c r="E143" s="2"/>
      <c r="F143" s="2"/>
      <c r="G143" s="2"/>
      <c r="H143" s="2"/>
    </row>
    <row r="144" spans="3:8">
      <c r="C144" s="38"/>
      <c r="E144" s="2"/>
      <c r="F144" s="2"/>
      <c r="G144" s="2"/>
      <c r="H144" s="2"/>
    </row>
    <row r="145" spans="3:8">
      <c r="C145" s="38"/>
      <c r="E145" s="2"/>
      <c r="F145" s="2"/>
      <c r="G145" s="2"/>
      <c r="H145" s="2"/>
    </row>
    <row r="146" spans="3:8">
      <c r="C146" s="38"/>
      <c r="E146" s="2"/>
      <c r="F146" s="2"/>
      <c r="G146" s="2"/>
      <c r="H146" s="2"/>
    </row>
    <row r="147" spans="3:8">
      <c r="C147" s="38"/>
      <c r="E147" s="2"/>
      <c r="F147" s="2"/>
      <c r="G147" s="2"/>
      <c r="H147" s="2"/>
    </row>
    <row r="148" spans="3:8">
      <c r="C148" s="38"/>
      <c r="E148" s="2"/>
      <c r="F148" s="2"/>
      <c r="G148" s="2"/>
      <c r="H148" s="2"/>
    </row>
    <row r="149" spans="3:8">
      <c r="C149" s="38"/>
      <c r="E149" s="2"/>
      <c r="F149" s="2"/>
      <c r="G149" s="2"/>
      <c r="H149" s="2"/>
    </row>
    <row r="150" spans="3:8">
      <c r="C150" s="38"/>
      <c r="E150" s="2"/>
      <c r="F150" s="2"/>
      <c r="G150" s="2"/>
      <c r="H150" s="2"/>
    </row>
    <row r="151" spans="3:8">
      <c r="C151" s="38"/>
      <c r="E151" s="2"/>
      <c r="F151" s="2"/>
      <c r="G151" s="2"/>
      <c r="H151" s="2"/>
    </row>
    <row r="152" spans="3:8">
      <c r="C152" s="38"/>
      <c r="E152" s="2"/>
      <c r="F152" s="2"/>
      <c r="G152" s="2"/>
      <c r="H152" s="2"/>
    </row>
    <row r="153" spans="3:8">
      <c r="C153" s="38"/>
      <c r="E153" s="2"/>
      <c r="F153" s="2"/>
      <c r="G153" s="2"/>
      <c r="H153" s="2"/>
    </row>
    <row r="154" spans="3:8">
      <c r="C154" s="38"/>
      <c r="E154" s="2"/>
      <c r="F154" s="2"/>
      <c r="G154" s="2"/>
      <c r="H154" s="2"/>
    </row>
    <row r="155" spans="3:8">
      <c r="C155" s="38"/>
      <c r="E155" s="2"/>
      <c r="F155" s="2"/>
      <c r="G155" s="2"/>
      <c r="H155" s="2"/>
    </row>
    <row r="156" spans="3:8">
      <c r="C156" s="38"/>
      <c r="E156" s="2"/>
      <c r="F156" s="2"/>
      <c r="G156" s="2"/>
      <c r="H156" s="2"/>
    </row>
    <row r="157" spans="3:8">
      <c r="C157" s="38"/>
      <c r="E157" s="2"/>
      <c r="F157" s="2"/>
      <c r="G157" s="2"/>
      <c r="H157" s="2"/>
    </row>
    <row r="158" spans="3:8">
      <c r="C158" s="38"/>
      <c r="E158" s="2"/>
      <c r="F158" s="2"/>
      <c r="G158" s="2"/>
      <c r="H158" s="2"/>
    </row>
    <row r="159" spans="3:8">
      <c r="C159" s="38"/>
      <c r="E159" s="2"/>
      <c r="F159" s="2"/>
      <c r="G159" s="2"/>
      <c r="H159" s="2"/>
    </row>
    <row r="160" spans="3:8">
      <c r="C160" s="38"/>
      <c r="E160" s="2"/>
      <c r="F160" s="2"/>
      <c r="G160" s="2"/>
      <c r="H160" s="2"/>
    </row>
    <row r="161" spans="3:8">
      <c r="C161" s="38"/>
      <c r="E161" s="2"/>
      <c r="F161" s="2"/>
      <c r="G161" s="2"/>
      <c r="H161" s="2"/>
    </row>
    <row r="162" spans="3:8">
      <c r="C162" s="38"/>
      <c r="E162" s="2"/>
      <c r="F162" s="2"/>
      <c r="G162" s="2"/>
      <c r="H162" s="2"/>
    </row>
    <row r="163" spans="3:8">
      <c r="C163" s="38"/>
      <c r="E163" s="2"/>
      <c r="F163" s="2"/>
      <c r="G163" s="2"/>
      <c r="H163" s="2"/>
    </row>
    <row r="164" spans="3:8">
      <c r="C164" s="38"/>
      <c r="E164" s="2"/>
      <c r="F164" s="2"/>
      <c r="G164" s="2"/>
      <c r="H164" s="2"/>
    </row>
    <row r="165" spans="3:8">
      <c r="C165" s="38"/>
      <c r="E165" s="2"/>
      <c r="F165" s="2"/>
      <c r="G165" s="2"/>
      <c r="H165" s="2"/>
    </row>
    <row r="166" spans="3:8">
      <c r="C166" s="38"/>
      <c r="E166" s="2"/>
      <c r="F166" s="2"/>
      <c r="G166" s="2"/>
      <c r="H166" s="2"/>
    </row>
    <row r="167" spans="3:8">
      <c r="C167" s="38"/>
      <c r="E167" s="2"/>
      <c r="F167" s="2"/>
      <c r="G167" s="2"/>
      <c r="H167" s="2"/>
    </row>
    <row r="168" spans="3:8">
      <c r="C168" s="38"/>
      <c r="E168" s="2"/>
      <c r="F168" s="2"/>
      <c r="G168" s="2"/>
      <c r="H168" s="2"/>
    </row>
    <row r="169" spans="3:8">
      <c r="C169" s="38"/>
      <c r="E169" s="2"/>
      <c r="F169" s="2"/>
      <c r="G169" s="2"/>
      <c r="H169" s="2"/>
    </row>
    <row r="170" spans="3:8">
      <c r="C170" s="38"/>
      <c r="E170" s="2"/>
      <c r="F170" s="2"/>
      <c r="G170" s="2"/>
      <c r="H170" s="2"/>
    </row>
    <row r="171" spans="3:8">
      <c r="C171" s="38"/>
      <c r="E171" s="2"/>
      <c r="F171" s="2"/>
      <c r="G171" s="2"/>
      <c r="H171" s="2"/>
    </row>
    <row r="172" spans="3:8">
      <c r="C172" s="38"/>
      <c r="E172" s="2"/>
      <c r="F172" s="2"/>
      <c r="G172" s="2"/>
      <c r="H172" s="2"/>
    </row>
    <row r="173" spans="3:8">
      <c r="C173" s="38"/>
      <c r="E173" s="2"/>
      <c r="F173" s="2"/>
      <c r="G173" s="2"/>
      <c r="H173" s="2"/>
    </row>
    <row r="174" spans="3:8">
      <c r="C174" s="38"/>
      <c r="E174" s="2"/>
      <c r="F174" s="2"/>
      <c r="G174" s="2"/>
      <c r="H174" s="2"/>
    </row>
    <row r="175" spans="3:8">
      <c r="C175" s="38"/>
      <c r="E175" s="2"/>
      <c r="F175" s="2"/>
      <c r="G175" s="2"/>
      <c r="H175" s="2"/>
    </row>
    <row r="176" spans="3:8">
      <c r="C176" s="38"/>
      <c r="E176" s="2"/>
      <c r="F176" s="2"/>
      <c r="G176" s="2"/>
      <c r="H176" s="2"/>
    </row>
    <row r="177" spans="3:8">
      <c r="C177" s="38"/>
      <c r="E177" s="2"/>
      <c r="F177" s="2"/>
      <c r="G177" s="2"/>
      <c r="H177" s="2"/>
    </row>
    <row r="178" spans="3:8">
      <c r="C178" s="38"/>
      <c r="E178" s="2"/>
      <c r="F178" s="2"/>
      <c r="G178" s="2"/>
      <c r="H178" s="2"/>
    </row>
    <row r="179" spans="3:8">
      <c r="C179" s="38"/>
      <c r="E179" s="2"/>
      <c r="F179" s="2"/>
      <c r="G179" s="2"/>
      <c r="H179" s="2"/>
    </row>
    <row r="180" spans="3:8">
      <c r="C180" s="38"/>
      <c r="E180" s="2"/>
      <c r="F180" s="2"/>
      <c r="G180" s="2"/>
      <c r="H180" s="2"/>
    </row>
    <row r="181" spans="3:8">
      <c r="C181" s="38"/>
      <c r="E181" s="2"/>
      <c r="F181" s="2"/>
      <c r="G181" s="2"/>
      <c r="H181" s="2"/>
    </row>
    <row r="182" spans="3:8">
      <c r="C182" s="38"/>
      <c r="E182" s="2"/>
      <c r="F182" s="2"/>
      <c r="G182" s="2"/>
      <c r="H182" s="2"/>
    </row>
    <row r="183" spans="3:8">
      <c r="C183" s="38"/>
      <c r="E183" s="2"/>
      <c r="F183" s="2"/>
      <c r="G183" s="2"/>
      <c r="H183" s="2"/>
    </row>
    <row r="184" spans="3:8">
      <c r="C184" s="38"/>
      <c r="E184" s="2"/>
      <c r="F184" s="2"/>
      <c r="G184" s="2"/>
      <c r="H184" s="2"/>
    </row>
    <row r="185" spans="3:8">
      <c r="C185" s="38"/>
      <c r="E185" s="2"/>
      <c r="F185" s="2"/>
      <c r="G185" s="2"/>
      <c r="H185" s="2"/>
    </row>
    <row r="186" spans="3:8">
      <c r="C186" s="38"/>
      <c r="E186" s="2"/>
      <c r="F186" s="2"/>
      <c r="G186" s="2"/>
      <c r="H186" s="2"/>
    </row>
    <row r="187" spans="3:8">
      <c r="C187" s="38"/>
      <c r="E187" s="2"/>
      <c r="F187" s="2"/>
      <c r="G187" s="2"/>
      <c r="H187" s="2"/>
    </row>
    <row r="188" spans="3:8">
      <c r="C188" s="38"/>
      <c r="E188" s="2"/>
      <c r="F188" s="2"/>
      <c r="G188" s="2"/>
      <c r="H188" s="2"/>
    </row>
    <row r="189" spans="3:8">
      <c r="C189" s="38"/>
      <c r="E189" s="2"/>
      <c r="F189" s="2"/>
      <c r="G189" s="2"/>
      <c r="H189" s="2"/>
    </row>
    <row r="190" spans="3:8">
      <c r="C190" s="38"/>
      <c r="E190" s="2"/>
      <c r="F190" s="2"/>
      <c r="G190" s="2"/>
      <c r="H190" s="2"/>
    </row>
    <row r="191" spans="3:8">
      <c r="C191" s="38"/>
      <c r="E191" s="2"/>
      <c r="F191" s="2"/>
      <c r="G191" s="2"/>
      <c r="H191" s="2"/>
    </row>
    <row r="192" spans="3:8">
      <c r="C192" s="38"/>
      <c r="E192" s="2"/>
      <c r="F192" s="2"/>
      <c r="G192" s="2"/>
      <c r="H192" s="2"/>
    </row>
    <row r="193" spans="3:8">
      <c r="C193" s="38"/>
      <c r="E193" s="2"/>
      <c r="F193" s="2"/>
      <c r="G193" s="2"/>
      <c r="H193" s="2"/>
    </row>
    <row r="194" spans="3:8">
      <c r="C194" s="38"/>
      <c r="E194" s="2"/>
      <c r="F194" s="2"/>
      <c r="G194" s="2"/>
      <c r="H194" s="2"/>
    </row>
    <row r="195" spans="3:8">
      <c r="C195" s="38"/>
      <c r="E195" s="2"/>
      <c r="F195" s="2"/>
      <c r="G195" s="2"/>
      <c r="H195" s="2"/>
    </row>
    <row r="196" spans="3:8">
      <c r="C196" s="38"/>
      <c r="E196" s="2"/>
      <c r="F196" s="2"/>
      <c r="G196" s="2"/>
      <c r="H196" s="2"/>
    </row>
    <row r="197" spans="3:8">
      <c r="C197" s="38"/>
      <c r="E197" s="2"/>
      <c r="F197" s="2"/>
      <c r="G197" s="2"/>
      <c r="H197" s="2"/>
    </row>
    <row r="198" spans="3:8">
      <c r="C198" s="38"/>
      <c r="E198" s="2"/>
      <c r="F198" s="2"/>
      <c r="G198" s="2"/>
      <c r="H198" s="2"/>
    </row>
    <row r="199" spans="3:8">
      <c r="C199" s="38"/>
      <c r="E199" s="2"/>
      <c r="F199" s="2"/>
      <c r="G199" s="2"/>
      <c r="H199" s="2"/>
    </row>
    <row r="200" spans="3:8">
      <c r="C200" s="38"/>
      <c r="E200" s="2"/>
      <c r="F200" s="2"/>
      <c r="G200" s="2"/>
      <c r="H200" s="2"/>
    </row>
    <row r="201" spans="3:8">
      <c r="C201" s="38"/>
      <c r="E201" s="2"/>
      <c r="F201" s="2"/>
      <c r="G201" s="2"/>
      <c r="H201" s="2"/>
    </row>
    <row r="202" spans="3:8">
      <c r="C202" s="38"/>
      <c r="E202" s="2"/>
      <c r="F202" s="2"/>
      <c r="G202" s="2"/>
      <c r="H202" s="2"/>
    </row>
    <row r="203" spans="3:8">
      <c r="C203" s="38"/>
      <c r="E203" s="2"/>
      <c r="F203" s="2"/>
      <c r="G203" s="2"/>
      <c r="H203" s="2"/>
    </row>
    <row r="204" spans="3:8">
      <c r="C204" s="38"/>
      <c r="E204" s="2"/>
      <c r="F204" s="2"/>
      <c r="G204" s="2"/>
      <c r="H204" s="2"/>
    </row>
    <row r="205" spans="3:8">
      <c r="C205" s="38"/>
      <c r="E205" s="2"/>
      <c r="F205" s="2"/>
      <c r="G205" s="2"/>
      <c r="H205" s="2"/>
    </row>
    <row r="206" spans="3:8">
      <c r="C206" s="38"/>
      <c r="E206" s="2"/>
      <c r="F206" s="2"/>
      <c r="G206" s="2"/>
      <c r="H206" s="2"/>
    </row>
    <row r="207" spans="3:8">
      <c r="C207" s="38"/>
      <c r="E207" s="2"/>
      <c r="F207" s="2"/>
      <c r="G207" s="2"/>
      <c r="H207" s="2"/>
    </row>
    <row r="208" spans="3:8">
      <c r="C208" s="38"/>
      <c r="E208" s="2"/>
      <c r="F208" s="2"/>
      <c r="G208" s="2"/>
      <c r="H208" s="2"/>
    </row>
    <row r="209" spans="3:8">
      <c r="C209" s="38"/>
      <c r="E209" s="2"/>
      <c r="F209" s="2"/>
      <c r="G209" s="2"/>
      <c r="H209" s="2"/>
    </row>
    <row r="210" spans="3:8">
      <c r="C210" s="38"/>
      <c r="E210" s="2"/>
      <c r="F210" s="2"/>
      <c r="G210" s="2"/>
      <c r="H210" s="2"/>
    </row>
    <row r="211" spans="3:8">
      <c r="C211" s="38"/>
      <c r="E211" s="2"/>
      <c r="F211" s="2"/>
      <c r="G211" s="2"/>
      <c r="H211" s="2"/>
    </row>
    <row r="212" spans="3:8">
      <c r="C212" s="38"/>
      <c r="E212" s="2"/>
      <c r="F212" s="2"/>
      <c r="G212" s="2"/>
      <c r="H212" s="2"/>
    </row>
    <row r="213" spans="3:8">
      <c r="C213" s="38"/>
      <c r="E213" s="2"/>
      <c r="F213" s="2"/>
      <c r="G213" s="2"/>
      <c r="H213" s="2"/>
    </row>
    <row r="214" spans="3:8">
      <c r="C214" s="38"/>
      <c r="E214" s="2"/>
      <c r="F214" s="2"/>
      <c r="G214" s="2"/>
      <c r="H214" s="2"/>
    </row>
    <row r="215" spans="3:8">
      <c r="C215" s="38"/>
      <c r="E215" s="2"/>
      <c r="F215" s="2"/>
      <c r="G215" s="2"/>
      <c r="H215" s="2"/>
    </row>
    <row r="216" spans="3:8">
      <c r="C216" s="38"/>
      <c r="E216" s="2"/>
      <c r="F216" s="2"/>
      <c r="G216" s="2"/>
      <c r="H216" s="2"/>
    </row>
    <row r="217" spans="3:8">
      <c r="C217" s="38"/>
      <c r="E217" s="2"/>
      <c r="F217" s="2"/>
      <c r="G217" s="2"/>
      <c r="H217" s="2"/>
    </row>
    <row r="218" spans="3:8">
      <c r="C218" s="38"/>
      <c r="E218" s="2"/>
      <c r="F218" s="2"/>
      <c r="G218" s="2"/>
      <c r="H218" s="2"/>
    </row>
    <row r="219" spans="3:8">
      <c r="C219" s="38"/>
      <c r="E219" s="2"/>
      <c r="F219" s="2"/>
      <c r="G219" s="2"/>
      <c r="H219" s="2"/>
    </row>
    <row r="220" spans="3:8">
      <c r="C220" s="38"/>
      <c r="E220" s="2"/>
      <c r="F220" s="2"/>
      <c r="G220" s="2"/>
      <c r="H220" s="2"/>
    </row>
    <row r="221" spans="3:8">
      <c r="C221" s="38"/>
      <c r="E221" s="2"/>
      <c r="F221" s="2"/>
      <c r="G221" s="2"/>
      <c r="H221" s="2"/>
    </row>
    <row r="222" spans="3:8">
      <c r="C222" s="38"/>
      <c r="E222" s="2"/>
      <c r="F222" s="2"/>
      <c r="G222" s="2"/>
      <c r="H222" s="2"/>
    </row>
    <row r="223" spans="3:8">
      <c r="C223" s="38"/>
      <c r="E223" s="2"/>
      <c r="F223" s="2"/>
      <c r="G223" s="2"/>
      <c r="H223" s="2"/>
    </row>
    <row r="224" spans="3:8">
      <c r="C224" s="38"/>
      <c r="E224" s="2"/>
      <c r="F224" s="2"/>
      <c r="G224" s="2"/>
      <c r="H224" s="2"/>
    </row>
    <row r="225" spans="3:8">
      <c r="C225" s="38"/>
      <c r="E225" s="2"/>
      <c r="F225" s="2"/>
      <c r="G225" s="2"/>
      <c r="H225" s="2"/>
    </row>
    <row r="226" spans="3:8">
      <c r="C226" s="38"/>
      <c r="E226" s="2"/>
      <c r="F226" s="2"/>
      <c r="G226" s="2"/>
      <c r="H226" s="2"/>
    </row>
    <row r="227" spans="3:8">
      <c r="C227" s="38"/>
      <c r="E227" s="2"/>
      <c r="F227" s="2"/>
      <c r="G227" s="2"/>
      <c r="H227" s="2"/>
    </row>
    <row r="228" spans="3:8">
      <c r="C228" s="38"/>
      <c r="E228" s="2"/>
      <c r="F228" s="2"/>
      <c r="G228" s="2"/>
      <c r="H228" s="2"/>
    </row>
    <row r="229" spans="3:8">
      <c r="C229" s="38"/>
      <c r="E229" s="2"/>
      <c r="F229" s="2"/>
      <c r="G229" s="2"/>
      <c r="H229" s="2"/>
    </row>
    <row r="230" spans="3:8">
      <c r="C230" s="38"/>
      <c r="E230" s="2"/>
      <c r="F230" s="2"/>
      <c r="G230" s="2"/>
      <c r="H230" s="2"/>
    </row>
    <row r="231" spans="3:8">
      <c r="C231" s="38"/>
      <c r="E231" s="2"/>
      <c r="F231" s="2"/>
      <c r="G231" s="2"/>
      <c r="H231" s="2"/>
    </row>
    <row r="232" spans="3:8">
      <c r="C232" s="38"/>
      <c r="E232" s="2"/>
      <c r="F232" s="2"/>
      <c r="G232" s="2"/>
      <c r="H232" s="2"/>
    </row>
    <row r="233" spans="3:8">
      <c r="C233" s="38"/>
      <c r="E233" s="2"/>
      <c r="F233" s="2"/>
      <c r="G233" s="2"/>
      <c r="H233" s="2"/>
    </row>
    <row r="234" spans="3:8">
      <c r="C234" s="38"/>
      <c r="E234" s="2"/>
      <c r="F234" s="2"/>
      <c r="G234" s="2"/>
      <c r="H234" s="2"/>
    </row>
    <row r="235" spans="3:8">
      <c r="C235" s="38"/>
      <c r="E235" s="2"/>
      <c r="F235" s="2"/>
      <c r="G235" s="2"/>
      <c r="H235" s="2"/>
    </row>
    <row r="236" spans="3:8">
      <c r="C236" s="38"/>
      <c r="E236" s="2"/>
      <c r="F236" s="2"/>
      <c r="G236" s="2"/>
      <c r="H236" s="2"/>
    </row>
    <row r="237" spans="3:8">
      <c r="C237" s="38"/>
      <c r="E237" s="2"/>
      <c r="F237" s="2"/>
      <c r="G237" s="2"/>
      <c r="H237" s="2"/>
    </row>
    <row r="238" spans="3:8">
      <c r="C238" s="38"/>
      <c r="E238" s="2"/>
      <c r="F238" s="2"/>
      <c r="G238" s="2"/>
      <c r="H238" s="2"/>
    </row>
    <row r="239" spans="3:8">
      <c r="C239" s="38"/>
      <c r="E239" s="2"/>
      <c r="F239" s="2"/>
      <c r="G239" s="2"/>
      <c r="H239" s="2"/>
    </row>
    <row r="240" spans="3:8">
      <c r="C240" s="38"/>
      <c r="E240" s="2"/>
      <c r="F240" s="2"/>
      <c r="G240" s="2"/>
      <c r="H240" s="2"/>
    </row>
    <row r="241" spans="3:8">
      <c r="C241" s="38"/>
      <c r="E241" s="2"/>
      <c r="F241" s="2"/>
      <c r="G241" s="2"/>
      <c r="H241" s="2"/>
    </row>
    <row r="242" spans="3:8">
      <c r="C242" s="38"/>
      <c r="E242" s="2"/>
      <c r="F242" s="2"/>
      <c r="G242" s="2"/>
      <c r="H242" s="2"/>
    </row>
    <row r="243" spans="3:8">
      <c r="C243" s="38"/>
      <c r="E243" s="2"/>
      <c r="F243" s="2"/>
      <c r="G243" s="2"/>
      <c r="H243" s="2"/>
    </row>
    <row r="244" spans="3:8">
      <c r="C244" s="38"/>
      <c r="E244" s="2"/>
      <c r="F244" s="2"/>
      <c r="G244" s="2"/>
      <c r="H244" s="2"/>
    </row>
    <row r="245" spans="3:8">
      <c r="C245" s="38"/>
      <c r="E245" s="2"/>
      <c r="F245" s="2"/>
      <c r="G245" s="2"/>
      <c r="H245" s="2"/>
    </row>
    <row r="246" spans="3:8">
      <c r="C246" s="38"/>
      <c r="E246" s="2"/>
      <c r="F246" s="2"/>
      <c r="G246" s="2"/>
      <c r="H246" s="2"/>
    </row>
    <row r="247" spans="3:8">
      <c r="C247" s="38"/>
      <c r="E247" s="2"/>
      <c r="F247" s="2"/>
      <c r="G247" s="2"/>
      <c r="H247" s="2"/>
    </row>
    <row r="248" spans="3:8">
      <c r="C248" s="38"/>
      <c r="E248" s="2"/>
      <c r="F248" s="2"/>
      <c r="G248" s="2"/>
      <c r="H248" s="2"/>
    </row>
    <row r="249" spans="3:8">
      <c r="C249" s="38"/>
      <c r="E249" s="2"/>
      <c r="F249" s="2"/>
      <c r="G249" s="2"/>
      <c r="H249" s="2"/>
    </row>
    <row r="250" spans="3:8">
      <c r="C250" s="38"/>
      <c r="E250" s="2"/>
      <c r="F250" s="2"/>
      <c r="G250" s="2"/>
      <c r="H250" s="2"/>
    </row>
    <row r="251" spans="3:8">
      <c r="C251" s="38"/>
      <c r="E251" s="2"/>
      <c r="F251" s="2"/>
      <c r="G251" s="2"/>
      <c r="H251" s="2"/>
    </row>
    <row r="252" spans="3:8">
      <c r="C252" s="38"/>
      <c r="E252" s="2"/>
      <c r="F252" s="2"/>
      <c r="G252" s="2"/>
      <c r="H252" s="2"/>
    </row>
    <row r="253" spans="3:8">
      <c r="C253" s="38"/>
      <c r="E253" s="2"/>
      <c r="F253" s="2"/>
      <c r="G253" s="2"/>
      <c r="H253" s="2"/>
    </row>
    <row r="254" spans="3:8">
      <c r="C254" s="38"/>
      <c r="E254" s="2"/>
      <c r="F254" s="2"/>
      <c r="G254" s="2"/>
      <c r="H254" s="2"/>
    </row>
    <row r="255" spans="3:8">
      <c r="C255" s="38"/>
      <c r="E255" s="2"/>
      <c r="F255" s="2"/>
      <c r="G255" s="2"/>
      <c r="H255" s="2"/>
    </row>
    <row r="256" spans="3:8">
      <c r="C256" s="38"/>
      <c r="E256" s="2"/>
      <c r="F256" s="2"/>
      <c r="G256" s="2"/>
      <c r="H256" s="2"/>
    </row>
    <row r="257" spans="3:8">
      <c r="C257" s="38"/>
      <c r="E257" s="2"/>
      <c r="F257" s="2"/>
      <c r="G257" s="2"/>
      <c r="H257" s="2"/>
    </row>
    <row r="258" spans="3:8">
      <c r="C258" s="38"/>
      <c r="E258" s="2"/>
      <c r="F258" s="2"/>
      <c r="G258" s="2"/>
      <c r="H258" s="2"/>
    </row>
    <row r="259" spans="3:8">
      <c r="C259" s="38"/>
      <c r="E259" s="2"/>
      <c r="F259" s="2"/>
      <c r="G259" s="2"/>
      <c r="H259" s="2"/>
    </row>
    <row r="260" spans="3:8">
      <c r="C260" s="38"/>
      <c r="E260" s="2"/>
      <c r="F260" s="2"/>
      <c r="G260" s="2"/>
      <c r="H260" s="2"/>
    </row>
    <row r="261" spans="3:8">
      <c r="C261" s="38"/>
      <c r="E261" s="2"/>
      <c r="F261" s="2"/>
      <c r="G261" s="2"/>
      <c r="H261" s="2"/>
    </row>
    <row r="262" spans="3:8">
      <c r="C262" s="38"/>
      <c r="E262" s="2"/>
      <c r="F262" s="2"/>
      <c r="G262" s="2"/>
      <c r="H262" s="2"/>
    </row>
    <row r="263" spans="3:8">
      <c r="C263" s="38"/>
      <c r="E263" s="2"/>
      <c r="F263" s="2"/>
      <c r="G263" s="2"/>
      <c r="H263" s="2"/>
    </row>
    <row r="264" spans="3:8">
      <c r="C264" s="38"/>
      <c r="E264" s="2"/>
      <c r="F264" s="2"/>
      <c r="G264" s="2"/>
      <c r="H264" s="2"/>
    </row>
    <row r="265" spans="3:8">
      <c r="C265" s="38"/>
      <c r="E265" s="2"/>
      <c r="F265" s="2"/>
      <c r="G265" s="2"/>
      <c r="H265" s="2"/>
    </row>
    <row r="266" spans="3:8">
      <c r="C266" s="38"/>
      <c r="E266" s="2"/>
      <c r="F266" s="2"/>
      <c r="G266" s="2"/>
      <c r="H266" s="2"/>
    </row>
    <row r="267" spans="3:8">
      <c r="C267" s="38"/>
      <c r="E267" s="2"/>
      <c r="F267" s="2"/>
      <c r="G267" s="2"/>
      <c r="H267" s="2"/>
    </row>
    <row r="268" spans="3:8">
      <c r="C268" s="38"/>
      <c r="E268" s="2"/>
      <c r="F268" s="2"/>
      <c r="G268" s="2"/>
      <c r="H268" s="2"/>
    </row>
    <row r="269" spans="3:8">
      <c r="C269" s="38"/>
      <c r="E269" s="2"/>
      <c r="F269" s="2"/>
      <c r="G269" s="2"/>
      <c r="H269" s="2"/>
    </row>
    <row r="270" spans="3:8">
      <c r="C270" s="38"/>
      <c r="E270" s="2"/>
      <c r="F270" s="2"/>
      <c r="G270" s="2"/>
      <c r="H270" s="2"/>
    </row>
    <row r="271" spans="3:8">
      <c r="C271" s="38"/>
      <c r="E271" s="2"/>
      <c r="F271" s="2"/>
      <c r="G271" s="2"/>
      <c r="H271" s="2"/>
    </row>
    <row r="272" spans="3:8">
      <c r="C272" s="38"/>
      <c r="E272" s="2"/>
      <c r="F272" s="2"/>
      <c r="G272" s="2"/>
      <c r="H272" s="2"/>
    </row>
    <row r="273" spans="3:8">
      <c r="C273" s="38"/>
      <c r="E273" s="2"/>
      <c r="F273" s="2"/>
      <c r="G273" s="2"/>
      <c r="H273" s="2"/>
    </row>
    <row r="274" spans="3:8">
      <c r="C274" s="38"/>
      <c r="E274" s="2"/>
      <c r="F274" s="2"/>
      <c r="G274" s="2"/>
      <c r="H274" s="2"/>
    </row>
    <row r="275" spans="3:8">
      <c r="C275" s="38"/>
      <c r="E275" s="2"/>
      <c r="F275" s="2"/>
      <c r="G275" s="2"/>
      <c r="H275" s="2"/>
    </row>
    <row r="276" spans="3:8">
      <c r="C276" s="38"/>
      <c r="E276" s="2"/>
      <c r="F276" s="2"/>
      <c r="G276" s="2"/>
      <c r="H276" s="2"/>
    </row>
    <row r="277" spans="3:8">
      <c r="C277" s="38"/>
      <c r="E277" s="2"/>
      <c r="F277" s="2"/>
      <c r="G277" s="2"/>
      <c r="H277" s="2"/>
    </row>
    <row r="278" spans="3:8">
      <c r="C278" s="38"/>
      <c r="E278" s="2"/>
      <c r="F278" s="2"/>
      <c r="G278" s="2"/>
      <c r="H278" s="2"/>
    </row>
    <row r="279" spans="3:8">
      <c r="C279" s="38"/>
      <c r="E279" s="2"/>
      <c r="F279" s="2"/>
      <c r="G279" s="2"/>
      <c r="H279" s="2"/>
    </row>
    <row r="280" spans="3:8">
      <c r="C280" s="38"/>
      <c r="E280" s="2"/>
      <c r="F280" s="2"/>
      <c r="G280" s="2"/>
      <c r="H280" s="2"/>
    </row>
    <row r="281" spans="3:8">
      <c r="C281" s="38"/>
      <c r="E281" s="2"/>
      <c r="F281" s="2"/>
      <c r="G281" s="2"/>
      <c r="H281" s="2"/>
    </row>
    <row r="282" spans="3:8">
      <c r="C282" s="38"/>
      <c r="E282" s="2"/>
      <c r="F282" s="2"/>
      <c r="G282" s="2"/>
      <c r="H282" s="2"/>
    </row>
    <row r="283" spans="3:8">
      <c r="C283" s="38"/>
      <c r="E283" s="2"/>
      <c r="F283" s="2"/>
      <c r="G283" s="2"/>
      <c r="H283" s="2"/>
    </row>
    <row r="284" spans="3:8">
      <c r="C284" s="38"/>
      <c r="E284" s="2"/>
      <c r="F284" s="2"/>
      <c r="G284" s="2"/>
      <c r="H284" s="2"/>
    </row>
    <row r="285" spans="3:8">
      <c r="C285" s="38"/>
      <c r="E285" s="2"/>
      <c r="F285" s="2"/>
      <c r="G285" s="2"/>
      <c r="H285" s="2"/>
    </row>
    <row r="286" spans="3:8">
      <c r="C286" s="38"/>
      <c r="E286" s="2"/>
      <c r="F286" s="2"/>
      <c r="G286" s="2"/>
      <c r="H286" s="2"/>
    </row>
    <row r="287" spans="3:8">
      <c r="C287" s="38"/>
      <c r="E287" s="2"/>
      <c r="F287" s="2"/>
      <c r="G287" s="2"/>
      <c r="H287" s="2"/>
    </row>
    <row r="288" spans="3:8">
      <c r="C288" s="38"/>
      <c r="E288" s="2"/>
      <c r="F288" s="2"/>
      <c r="G288" s="2"/>
      <c r="H288" s="2"/>
    </row>
    <row r="289" spans="3:8">
      <c r="C289" s="38"/>
      <c r="E289" s="2"/>
      <c r="F289" s="2"/>
      <c r="G289" s="2"/>
      <c r="H289" s="2"/>
    </row>
    <row r="290" spans="3:8">
      <c r="C290" s="38"/>
      <c r="E290" s="2"/>
      <c r="F290" s="2"/>
      <c r="G290" s="2"/>
      <c r="H290" s="2"/>
    </row>
    <row r="291" spans="3:8">
      <c r="C291" s="38"/>
      <c r="E291" s="2"/>
      <c r="F291" s="2"/>
      <c r="G291" s="2"/>
      <c r="H291" s="2"/>
    </row>
    <row r="292" spans="3:8">
      <c r="C292" s="38"/>
      <c r="E292" s="2"/>
      <c r="F292" s="2"/>
      <c r="G292" s="2"/>
      <c r="H292" s="2"/>
    </row>
    <row r="293" spans="3:8">
      <c r="C293" s="38"/>
      <c r="E293" s="2"/>
      <c r="F293" s="2"/>
      <c r="G293" s="2"/>
      <c r="H293" s="2"/>
    </row>
    <row r="294" spans="3:8">
      <c r="C294" s="38"/>
      <c r="E294" s="2"/>
      <c r="F294" s="2"/>
      <c r="G294" s="2"/>
      <c r="H294" s="2"/>
    </row>
    <row r="295" spans="3:8">
      <c r="C295" s="38"/>
      <c r="E295" s="2"/>
      <c r="F295" s="2"/>
      <c r="G295" s="2"/>
      <c r="H295" s="2"/>
    </row>
    <row r="296" spans="3:8">
      <c r="C296" s="38"/>
      <c r="E296" s="2"/>
      <c r="F296" s="2"/>
      <c r="G296" s="2"/>
      <c r="H296" s="2"/>
    </row>
    <row r="297" spans="3:8">
      <c r="C297" s="38"/>
      <c r="E297" s="2"/>
      <c r="F297" s="2"/>
      <c r="G297" s="2"/>
      <c r="H297" s="2"/>
    </row>
    <row r="298" spans="3:8">
      <c r="C298" s="38"/>
      <c r="E298" s="2"/>
      <c r="F298" s="2"/>
      <c r="G298" s="2"/>
      <c r="H298" s="2"/>
    </row>
    <row r="299" spans="3:8">
      <c r="C299" s="38"/>
      <c r="E299" s="2"/>
      <c r="F299" s="2"/>
      <c r="G299" s="2"/>
      <c r="H299" s="2"/>
    </row>
    <row r="300" spans="3:8">
      <c r="C300" s="38"/>
      <c r="E300" s="2"/>
      <c r="F300" s="2"/>
      <c r="G300" s="2"/>
      <c r="H300" s="2"/>
    </row>
    <row r="301" spans="3:8">
      <c r="C301" s="38"/>
      <c r="E301" s="2"/>
      <c r="F301" s="2"/>
      <c r="G301" s="2"/>
      <c r="H301" s="2"/>
    </row>
    <row r="302" spans="3:8">
      <c r="C302" s="38"/>
      <c r="E302" s="2"/>
      <c r="F302" s="2"/>
      <c r="G302" s="2"/>
      <c r="H302" s="2"/>
    </row>
    <row r="303" spans="3:8">
      <c r="C303" s="38"/>
      <c r="E303" s="2"/>
      <c r="F303" s="2"/>
      <c r="G303" s="2"/>
      <c r="H303" s="2"/>
    </row>
    <row r="304" spans="3:8">
      <c r="C304" s="38"/>
      <c r="E304" s="2"/>
      <c r="F304" s="2"/>
      <c r="G304" s="2"/>
      <c r="H304" s="2"/>
    </row>
    <row r="305" spans="3:8">
      <c r="C305" s="38"/>
      <c r="E305" s="2"/>
      <c r="F305" s="2"/>
      <c r="G305" s="2"/>
      <c r="H305" s="2"/>
    </row>
    <row r="306" spans="3:8">
      <c r="C306" s="38"/>
      <c r="E306" s="2"/>
      <c r="F306" s="2"/>
      <c r="G306" s="2"/>
      <c r="H306" s="2"/>
    </row>
    <row r="307" spans="3:8">
      <c r="C307" s="38"/>
      <c r="E307" s="2"/>
      <c r="F307" s="2"/>
      <c r="G307" s="2"/>
      <c r="H307" s="2"/>
    </row>
    <row r="308" spans="3:8">
      <c r="C308" s="38"/>
      <c r="E308" s="2"/>
      <c r="F308" s="2"/>
      <c r="G308" s="2"/>
      <c r="H308" s="2"/>
    </row>
    <row r="309" spans="3:8">
      <c r="C309" s="38"/>
      <c r="E309" s="2"/>
      <c r="F309" s="2"/>
      <c r="G309" s="2"/>
      <c r="H309" s="2"/>
    </row>
    <row r="310" spans="3:8">
      <c r="C310" s="38"/>
      <c r="E310" s="2"/>
      <c r="F310" s="2"/>
      <c r="G310" s="2"/>
      <c r="H310" s="2"/>
    </row>
    <row r="311" spans="3:8">
      <c r="C311" s="38"/>
      <c r="E311" s="2"/>
      <c r="F311" s="2"/>
      <c r="G311" s="2"/>
      <c r="H311" s="2"/>
    </row>
    <row r="312" spans="3:8">
      <c r="C312" s="38"/>
      <c r="E312" s="2"/>
      <c r="F312" s="2"/>
      <c r="G312" s="2"/>
      <c r="H312" s="2"/>
    </row>
    <row r="313" spans="3:8">
      <c r="C313" s="38"/>
      <c r="E313" s="2"/>
      <c r="F313" s="2"/>
      <c r="G313" s="2"/>
      <c r="H313" s="2"/>
    </row>
    <row r="314" spans="3:8">
      <c r="C314" s="38"/>
      <c r="E314" s="2"/>
      <c r="F314" s="2"/>
      <c r="G314" s="2"/>
      <c r="H314" s="2"/>
    </row>
    <row r="315" spans="3:8">
      <c r="C315" s="38"/>
      <c r="E315" s="2"/>
      <c r="F315" s="2"/>
      <c r="G315" s="2"/>
      <c r="H315" s="2"/>
    </row>
    <row r="316" spans="3:8">
      <c r="C316" s="38"/>
      <c r="E316" s="2"/>
      <c r="F316" s="2"/>
      <c r="G316" s="2"/>
      <c r="H316" s="2"/>
    </row>
    <row r="317" spans="3:8">
      <c r="C317" s="38"/>
      <c r="E317" s="2"/>
      <c r="F317" s="2"/>
      <c r="G317" s="2"/>
      <c r="H317" s="2"/>
    </row>
    <row r="318" spans="3:8">
      <c r="C318" s="38"/>
      <c r="E318" s="2"/>
      <c r="F318" s="2"/>
      <c r="G318" s="2"/>
      <c r="H318" s="2"/>
    </row>
    <row r="319" spans="3:8">
      <c r="C319" s="38"/>
      <c r="E319" s="2"/>
      <c r="F319" s="2"/>
      <c r="G319" s="2"/>
      <c r="H319" s="2"/>
    </row>
    <row r="320" spans="3:8">
      <c r="C320" s="38"/>
      <c r="E320" s="2"/>
      <c r="F320" s="2"/>
      <c r="G320" s="2"/>
      <c r="H320" s="2"/>
    </row>
    <row r="321" spans="3:8">
      <c r="C321" s="38"/>
      <c r="E321" s="2"/>
      <c r="F321" s="2"/>
      <c r="G321" s="2"/>
      <c r="H321" s="2"/>
    </row>
    <row r="322" spans="3:8">
      <c r="C322" s="38"/>
      <c r="E322" s="2"/>
      <c r="F322" s="2"/>
      <c r="G322" s="2"/>
      <c r="H322" s="2"/>
    </row>
    <row r="323" spans="3:8">
      <c r="C323" s="38"/>
      <c r="E323" s="2"/>
      <c r="F323" s="2"/>
      <c r="G323" s="2"/>
      <c r="H323" s="2"/>
    </row>
    <row r="324" spans="3:8">
      <c r="C324" s="38"/>
      <c r="E324" s="2"/>
      <c r="F324" s="2"/>
      <c r="G324" s="2"/>
      <c r="H324" s="2"/>
    </row>
    <row r="325" spans="3:8">
      <c r="C325" s="38"/>
      <c r="E325" s="2"/>
      <c r="F325" s="2"/>
      <c r="G325" s="2"/>
      <c r="H325" s="2"/>
    </row>
    <row r="326" spans="3:8">
      <c r="C326" s="38"/>
      <c r="E326" s="2"/>
      <c r="F326" s="2"/>
      <c r="G326" s="2"/>
      <c r="H326" s="2"/>
    </row>
    <row r="327" spans="3:8">
      <c r="C327" s="38"/>
      <c r="E327" s="2"/>
      <c r="F327" s="2"/>
      <c r="G327" s="2"/>
      <c r="H327" s="2"/>
    </row>
    <row r="328" spans="3:8">
      <c r="C328" s="38"/>
      <c r="E328" s="2"/>
      <c r="F328" s="2"/>
      <c r="G328" s="2"/>
      <c r="H328" s="2"/>
    </row>
    <row r="329" spans="3:8">
      <c r="C329" s="38"/>
      <c r="E329" s="2"/>
      <c r="F329" s="2"/>
      <c r="G329" s="2"/>
      <c r="H329" s="2"/>
    </row>
    <row r="330" spans="3:8">
      <c r="C330" s="38"/>
      <c r="E330" s="2"/>
      <c r="F330" s="2"/>
      <c r="G330" s="2"/>
      <c r="H330" s="2"/>
    </row>
    <row r="331" spans="3:8">
      <c r="C331" s="38"/>
      <c r="E331" s="2"/>
      <c r="F331" s="2"/>
      <c r="G331" s="2"/>
      <c r="H331" s="2"/>
    </row>
    <row r="332" spans="3:8">
      <c r="C332" s="38"/>
      <c r="E332" s="2"/>
      <c r="F332" s="2"/>
      <c r="G332" s="2"/>
      <c r="H332" s="2"/>
    </row>
    <row r="333" spans="3:8">
      <c r="C333" s="38"/>
      <c r="E333" s="2"/>
      <c r="F333" s="2"/>
      <c r="G333" s="2"/>
      <c r="H333" s="2"/>
    </row>
    <row r="334" spans="3:8">
      <c r="C334" s="38"/>
      <c r="E334" s="2"/>
      <c r="F334" s="2"/>
      <c r="G334" s="2"/>
      <c r="H334" s="2"/>
    </row>
    <row r="335" spans="3:8">
      <c r="C335" s="38"/>
      <c r="E335" s="2"/>
      <c r="F335" s="2"/>
      <c r="G335" s="2"/>
      <c r="H335" s="2"/>
    </row>
    <row r="336" spans="3:8">
      <c r="C336" s="38"/>
      <c r="E336" s="2"/>
      <c r="F336" s="2"/>
      <c r="G336" s="2"/>
      <c r="H336" s="2"/>
    </row>
    <row r="337" spans="3:8">
      <c r="C337" s="38"/>
      <c r="E337" s="2"/>
      <c r="F337" s="2"/>
      <c r="G337" s="2"/>
      <c r="H337" s="2"/>
    </row>
    <row r="338" spans="3:8">
      <c r="C338" s="38"/>
      <c r="E338" s="2"/>
      <c r="F338" s="2"/>
      <c r="G338" s="2"/>
      <c r="H338" s="2"/>
    </row>
    <row r="339" spans="3:8">
      <c r="C339" s="38"/>
      <c r="E339" s="2"/>
      <c r="F339" s="2"/>
      <c r="G339" s="2"/>
      <c r="H339" s="2"/>
    </row>
    <row r="340" spans="3:8">
      <c r="C340" s="38"/>
      <c r="E340" s="2"/>
      <c r="F340" s="2"/>
      <c r="G340" s="2"/>
      <c r="H340" s="2"/>
    </row>
    <row r="341" spans="3:8">
      <c r="C341" s="38"/>
      <c r="E341" s="2"/>
      <c r="F341" s="2"/>
      <c r="G341" s="2"/>
      <c r="H341" s="2"/>
    </row>
    <row r="342" spans="3:8">
      <c r="C342" s="38"/>
      <c r="E342" s="2"/>
      <c r="F342" s="2"/>
      <c r="G342" s="2"/>
      <c r="H342" s="2"/>
    </row>
    <row r="343" spans="3:8">
      <c r="C343" s="38"/>
      <c r="E343" s="2"/>
      <c r="F343" s="2"/>
      <c r="G343" s="2"/>
      <c r="H343" s="2"/>
    </row>
    <row r="344" spans="3:8">
      <c r="C344" s="38"/>
      <c r="E344" s="2"/>
      <c r="F344" s="2"/>
      <c r="G344" s="2"/>
      <c r="H344" s="2"/>
    </row>
    <row r="345" spans="3:8">
      <c r="C345" s="38"/>
      <c r="E345" s="2"/>
      <c r="F345" s="2"/>
      <c r="G345" s="2"/>
      <c r="H345" s="2"/>
    </row>
    <row r="346" spans="3:8">
      <c r="C346" s="38"/>
      <c r="E346" s="2"/>
      <c r="F346" s="2"/>
      <c r="G346" s="2"/>
      <c r="H346" s="2"/>
    </row>
    <row r="347" spans="3:8">
      <c r="C347" s="38"/>
      <c r="E347" s="2"/>
      <c r="F347" s="2"/>
      <c r="G347" s="2"/>
      <c r="H347" s="2"/>
    </row>
    <row r="348" spans="3:8">
      <c r="C348" s="38"/>
      <c r="E348" s="2"/>
      <c r="F348" s="2"/>
      <c r="G348" s="2"/>
      <c r="H348" s="2"/>
    </row>
    <row r="349" spans="3:8">
      <c r="C349" s="38"/>
      <c r="E349" s="2"/>
      <c r="F349" s="2"/>
      <c r="G349" s="2"/>
      <c r="H349" s="2"/>
    </row>
    <row r="350" spans="3:8">
      <c r="C350" s="38"/>
      <c r="E350" s="2"/>
      <c r="F350" s="2"/>
      <c r="G350" s="2"/>
      <c r="H350" s="2"/>
    </row>
    <row r="351" spans="3:8">
      <c r="C351" s="38"/>
      <c r="E351" s="2"/>
      <c r="F351" s="2"/>
      <c r="G351" s="2"/>
      <c r="H351" s="2"/>
    </row>
    <row r="352" spans="3:8">
      <c r="C352" s="38"/>
      <c r="E352" s="2"/>
      <c r="F352" s="2"/>
      <c r="G352" s="2"/>
      <c r="H352" s="2"/>
    </row>
    <row r="353" spans="3:8">
      <c r="C353" s="38"/>
      <c r="E353" s="2"/>
      <c r="F353" s="2"/>
      <c r="G353" s="2"/>
      <c r="H353" s="2"/>
    </row>
    <row r="354" spans="3:8">
      <c r="C354" s="38"/>
      <c r="E354" s="2"/>
      <c r="F354" s="2"/>
      <c r="G354" s="2"/>
      <c r="H354" s="2"/>
    </row>
    <row r="355" spans="3:8">
      <c r="C355" s="38"/>
      <c r="E355" s="2"/>
      <c r="F355" s="2"/>
      <c r="G355" s="2"/>
      <c r="H355" s="2"/>
    </row>
    <row r="356" spans="3:8">
      <c r="C356" s="38"/>
      <c r="E356" s="2"/>
      <c r="F356" s="2"/>
      <c r="G356" s="2"/>
      <c r="H356" s="2"/>
    </row>
    <row r="357" spans="3:8">
      <c r="C357" s="38"/>
      <c r="E357" s="2"/>
      <c r="F357" s="2"/>
      <c r="G357" s="2"/>
      <c r="H357" s="2"/>
    </row>
    <row r="358" spans="3:8">
      <c r="C358" s="38"/>
      <c r="E358" s="2"/>
      <c r="F358" s="2"/>
      <c r="G358" s="2"/>
      <c r="H358" s="2"/>
    </row>
    <row r="359" spans="3:8">
      <c r="C359" s="38"/>
      <c r="E359" s="2"/>
      <c r="F359" s="2"/>
      <c r="G359" s="2"/>
      <c r="H359" s="2"/>
    </row>
    <row r="360" spans="3:8">
      <c r="C360" s="38"/>
      <c r="E360" s="2"/>
      <c r="F360" s="2"/>
      <c r="G360" s="2"/>
      <c r="H360" s="2"/>
    </row>
    <row r="361" spans="3:8">
      <c r="C361" s="38"/>
      <c r="E361" s="2"/>
      <c r="F361" s="2"/>
      <c r="G361" s="2"/>
      <c r="H361" s="2"/>
    </row>
    <row r="362" spans="3:8">
      <c r="C362" s="38"/>
      <c r="E362" s="2"/>
      <c r="F362" s="2"/>
      <c r="G362" s="2"/>
      <c r="H362" s="2"/>
    </row>
    <row r="363" spans="3:8">
      <c r="C363" s="38"/>
      <c r="E363" s="2"/>
      <c r="F363" s="2"/>
      <c r="G363" s="2"/>
      <c r="H363" s="2"/>
    </row>
    <row r="364" spans="3:8">
      <c r="C364" s="38"/>
      <c r="E364" s="2"/>
      <c r="F364" s="2"/>
      <c r="G364" s="2"/>
      <c r="H364" s="2"/>
    </row>
    <row r="365" spans="3:8">
      <c r="C365" s="38"/>
      <c r="E365" s="2"/>
      <c r="F365" s="2"/>
      <c r="G365" s="2"/>
      <c r="H365" s="2"/>
    </row>
    <row r="366" spans="3:8">
      <c r="C366" s="38"/>
      <c r="E366" s="2"/>
      <c r="F366" s="2"/>
      <c r="G366" s="2"/>
      <c r="H366" s="2"/>
    </row>
    <row r="367" spans="3:8">
      <c r="C367" s="38"/>
      <c r="E367" s="2"/>
      <c r="F367" s="2"/>
      <c r="G367" s="2"/>
      <c r="H367" s="2"/>
    </row>
    <row r="368" spans="3:8">
      <c r="C368" s="38"/>
      <c r="E368" s="2"/>
      <c r="F368" s="2"/>
      <c r="G368" s="2"/>
      <c r="H368" s="2"/>
    </row>
    <row r="369" spans="3:8">
      <c r="C369" s="38"/>
      <c r="E369" s="2"/>
      <c r="F369" s="2"/>
      <c r="G369" s="2"/>
      <c r="H369" s="2"/>
    </row>
    <row r="370" spans="3:8">
      <c r="C370" s="38"/>
      <c r="E370" s="2"/>
      <c r="F370" s="2"/>
      <c r="G370" s="2"/>
      <c r="H370" s="2"/>
    </row>
    <row r="371" spans="3:8">
      <c r="C371" s="38"/>
      <c r="E371" s="2"/>
      <c r="F371" s="2"/>
      <c r="G371" s="2"/>
      <c r="H371" s="2"/>
    </row>
    <row r="372" spans="3:8">
      <c r="C372" s="38"/>
      <c r="E372" s="2"/>
      <c r="F372" s="2"/>
      <c r="G372" s="2"/>
      <c r="H372" s="2"/>
    </row>
    <row r="373" spans="3:8">
      <c r="C373" s="38"/>
      <c r="E373" s="2"/>
      <c r="F373" s="2"/>
      <c r="G373" s="2"/>
      <c r="H373" s="2"/>
    </row>
    <row r="374" spans="3:8">
      <c r="C374" s="38"/>
      <c r="E374" s="2"/>
      <c r="F374" s="2"/>
      <c r="G374" s="2"/>
      <c r="H374" s="2"/>
    </row>
    <row r="375" spans="3:8">
      <c r="C375" s="38"/>
      <c r="E375" s="2"/>
      <c r="F375" s="2"/>
      <c r="G375" s="2"/>
      <c r="H375" s="2"/>
    </row>
    <row r="376" spans="3:8">
      <c r="C376" s="38"/>
      <c r="E376" s="2"/>
      <c r="F376" s="2"/>
      <c r="G376" s="2"/>
      <c r="H376" s="2"/>
    </row>
    <row r="377" spans="3:8">
      <c r="C377" s="38"/>
      <c r="E377" s="2"/>
      <c r="F377" s="2"/>
      <c r="G377" s="2"/>
      <c r="H377" s="2"/>
    </row>
    <row r="378" spans="3:8">
      <c r="C378" s="38"/>
      <c r="E378" s="2"/>
      <c r="F378" s="2"/>
      <c r="G378" s="2"/>
      <c r="H378" s="2"/>
    </row>
    <row r="379" spans="3:8">
      <c r="C379" s="38"/>
      <c r="E379" s="2"/>
      <c r="F379" s="2"/>
      <c r="G379" s="2"/>
      <c r="H379" s="2"/>
    </row>
    <row r="380" spans="3:8">
      <c r="C380" s="38"/>
      <c r="E380" s="2"/>
      <c r="F380" s="2"/>
      <c r="G380" s="2"/>
      <c r="H380" s="2"/>
    </row>
    <row r="381" spans="3:8">
      <c r="C381" s="38"/>
      <c r="E381" s="2"/>
      <c r="F381" s="2"/>
      <c r="G381" s="2"/>
      <c r="H381" s="2"/>
    </row>
    <row r="382" spans="3:8">
      <c r="C382" s="38"/>
      <c r="E382" s="2"/>
      <c r="F382" s="2"/>
      <c r="G382" s="2"/>
      <c r="H382" s="2"/>
    </row>
    <row r="383" spans="3:8">
      <c r="C383" s="38"/>
      <c r="E383" s="2"/>
      <c r="F383" s="2"/>
      <c r="G383" s="2"/>
      <c r="H383" s="2"/>
    </row>
    <row r="384" spans="3:8">
      <c r="C384" s="38"/>
      <c r="E384" s="2"/>
      <c r="F384" s="2"/>
      <c r="G384" s="2"/>
      <c r="H384" s="2"/>
    </row>
    <row r="385" spans="3:8">
      <c r="C385" s="38"/>
      <c r="E385" s="2"/>
      <c r="F385" s="2"/>
      <c r="G385" s="2"/>
      <c r="H385" s="2"/>
    </row>
    <row r="386" spans="3:8">
      <c r="C386" s="38"/>
      <c r="E386" s="2"/>
      <c r="F386" s="2"/>
      <c r="G386" s="2"/>
      <c r="H386" s="2"/>
    </row>
    <row r="387" spans="3:8">
      <c r="C387" s="38"/>
      <c r="E387" s="2"/>
      <c r="F387" s="2"/>
      <c r="G387" s="2"/>
      <c r="H387" s="2"/>
    </row>
    <row r="388" spans="3:8">
      <c r="C388" s="38"/>
      <c r="E388" s="2"/>
      <c r="F388" s="2"/>
      <c r="G388" s="2"/>
      <c r="H388" s="2"/>
    </row>
    <row r="389" spans="3:8">
      <c r="C389" s="38"/>
      <c r="E389" s="2"/>
      <c r="F389" s="2"/>
      <c r="G389" s="2"/>
      <c r="H389" s="2"/>
    </row>
    <row r="390" spans="3:8">
      <c r="C390" s="38"/>
      <c r="E390" s="2"/>
      <c r="F390" s="2"/>
      <c r="G390" s="2"/>
      <c r="H390" s="2"/>
    </row>
    <row r="391" spans="3:8">
      <c r="C391" s="38"/>
      <c r="E391" s="2"/>
      <c r="F391" s="2"/>
      <c r="G391" s="2"/>
      <c r="H391" s="2"/>
    </row>
    <row r="392" spans="3:8">
      <c r="C392" s="38"/>
      <c r="E392" s="2"/>
      <c r="F392" s="2"/>
      <c r="G392" s="2"/>
      <c r="H392" s="2"/>
    </row>
    <row r="393" spans="3:8">
      <c r="C393" s="38"/>
      <c r="E393" s="2"/>
      <c r="F393" s="2"/>
      <c r="G393" s="2"/>
      <c r="H393" s="2"/>
    </row>
    <row r="394" spans="3:8">
      <c r="C394" s="38"/>
      <c r="E394" s="2"/>
      <c r="F394" s="2"/>
      <c r="G394" s="2"/>
      <c r="H394" s="2"/>
    </row>
    <row r="395" spans="3:8">
      <c r="C395" s="38"/>
      <c r="E395" s="2"/>
      <c r="F395" s="2"/>
      <c r="G395" s="2"/>
      <c r="H395" s="2"/>
    </row>
    <row r="396" spans="3:8">
      <c r="C396" s="38"/>
      <c r="E396" s="2"/>
      <c r="F396" s="2"/>
      <c r="G396" s="2"/>
      <c r="H396" s="2"/>
    </row>
    <row r="397" spans="3:8">
      <c r="C397" s="38"/>
      <c r="E397" s="2"/>
      <c r="F397" s="2"/>
      <c r="G397" s="2"/>
      <c r="H397" s="2"/>
    </row>
    <row r="398" spans="3:8">
      <c r="C398" s="38"/>
      <c r="E398" s="2"/>
      <c r="F398" s="2"/>
      <c r="G398" s="2"/>
      <c r="H398" s="2"/>
    </row>
    <row r="399" spans="3:8">
      <c r="C399" s="38"/>
      <c r="E399" s="2"/>
      <c r="F399" s="2"/>
      <c r="G399" s="2"/>
      <c r="H399" s="2"/>
    </row>
    <row r="400" spans="3:8">
      <c r="C400" s="38"/>
      <c r="E400" s="2"/>
      <c r="F400" s="2"/>
      <c r="G400" s="2"/>
      <c r="H400" s="2"/>
    </row>
    <row r="401" spans="3:8">
      <c r="C401" s="38"/>
      <c r="E401" s="2"/>
      <c r="F401" s="2"/>
      <c r="G401" s="2"/>
      <c r="H401" s="2"/>
    </row>
    <row r="402" spans="3:8">
      <c r="C402" s="38"/>
      <c r="E402" s="2"/>
      <c r="F402" s="2"/>
      <c r="G402" s="2"/>
      <c r="H402" s="2"/>
    </row>
    <row r="403" spans="3:8">
      <c r="C403" s="38"/>
      <c r="E403" s="2"/>
      <c r="F403" s="2"/>
      <c r="G403" s="2"/>
      <c r="H403" s="2"/>
    </row>
    <row r="404" spans="3:8">
      <c r="C404" s="38"/>
      <c r="E404" s="2"/>
      <c r="F404" s="2"/>
      <c r="G404" s="2"/>
      <c r="H404" s="2"/>
    </row>
    <row r="405" spans="3:8">
      <c r="C405" s="38"/>
      <c r="E405" s="2"/>
      <c r="F405" s="2"/>
      <c r="G405" s="2"/>
      <c r="H405" s="2"/>
    </row>
    <row r="406" spans="3:8">
      <c r="C406" s="38"/>
      <c r="E406" s="2"/>
      <c r="F406" s="2"/>
      <c r="G406" s="2"/>
      <c r="H406" s="2"/>
    </row>
    <row r="407" spans="3:8">
      <c r="C407" s="38"/>
      <c r="E407" s="2"/>
      <c r="F407" s="2"/>
      <c r="G407" s="2"/>
      <c r="H407" s="2"/>
    </row>
    <row r="408" spans="3:8">
      <c r="C408" s="38"/>
      <c r="E408" s="2"/>
      <c r="F408" s="2"/>
      <c r="G408" s="2"/>
      <c r="H408" s="2"/>
    </row>
    <row r="409" spans="3:8">
      <c r="C409" s="38"/>
      <c r="E409" s="2"/>
      <c r="F409" s="2"/>
      <c r="G409" s="2"/>
      <c r="H409" s="2"/>
    </row>
    <row r="410" spans="3:8">
      <c r="C410" s="38"/>
      <c r="E410" s="2"/>
      <c r="F410" s="2"/>
      <c r="G410" s="2"/>
      <c r="H410" s="2"/>
    </row>
    <row r="411" spans="3:8">
      <c r="C411" s="38"/>
      <c r="E411" s="2"/>
      <c r="F411" s="2"/>
      <c r="G411" s="2"/>
      <c r="H411" s="2"/>
    </row>
    <row r="412" spans="3:8">
      <c r="C412" s="38"/>
      <c r="E412" s="2"/>
      <c r="F412" s="2"/>
      <c r="G412" s="2"/>
      <c r="H412" s="2"/>
    </row>
    <row r="413" spans="3:8">
      <c r="C413" s="38"/>
      <c r="E413" s="2"/>
      <c r="F413" s="2"/>
      <c r="G413" s="2"/>
      <c r="H413" s="2"/>
    </row>
    <row r="414" spans="3:8">
      <c r="C414" s="38"/>
      <c r="E414" s="2"/>
      <c r="F414" s="2"/>
      <c r="G414" s="2"/>
      <c r="H414" s="2"/>
    </row>
    <row r="415" spans="3:8">
      <c r="C415" s="38"/>
      <c r="E415" s="2"/>
      <c r="F415" s="2"/>
      <c r="G415" s="2"/>
      <c r="H415" s="2"/>
    </row>
    <row r="416" spans="3:8">
      <c r="C416" s="38"/>
      <c r="E416" s="2"/>
      <c r="F416" s="2"/>
      <c r="G416" s="2"/>
      <c r="H416" s="2"/>
    </row>
    <row r="417" spans="3:8">
      <c r="C417" s="38"/>
      <c r="E417" s="2"/>
      <c r="F417" s="2"/>
      <c r="G417" s="2"/>
      <c r="H417" s="2"/>
    </row>
    <row r="418" spans="3:8">
      <c r="C418" s="38"/>
      <c r="E418" s="2"/>
      <c r="F418" s="2"/>
      <c r="G418" s="2"/>
      <c r="H418" s="2"/>
    </row>
    <row r="419" spans="3:8">
      <c r="C419" s="38"/>
      <c r="E419" s="2"/>
      <c r="F419" s="2"/>
      <c r="G419" s="2"/>
      <c r="H419" s="2"/>
    </row>
    <row r="420" spans="3:8">
      <c r="C420" s="38"/>
      <c r="E420" s="2"/>
      <c r="F420" s="2"/>
      <c r="G420" s="2"/>
      <c r="H420" s="2"/>
    </row>
    <row r="421" spans="3:8">
      <c r="C421" s="38"/>
      <c r="E421" s="2"/>
      <c r="F421" s="2"/>
      <c r="G421" s="2"/>
      <c r="H421" s="2"/>
    </row>
    <row r="422" spans="3:8">
      <c r="C422" s="38"/>
      <c r="E422" s="2"/>
      <c r="F422" s="2"/>
      <c r="G422" s="2"/>
      <c r="H422" s="2"/>
    </row>
    <row r="423" spans="3:8">
      <c r="C423" s="38"/>
      <c r="E423" s="2"/>
      <c r="F423" s="2"/>
      <c r="G423" s="2"/>
      <c r="H423" s="2"/>
    </row>
    <row r="424" spans="3:8">
      <c r="C424" s="38"/>
      <c r="E424" s="2"/>
      <c r="F424" s="2"/>
      <c r="G424" s="2"/>
      <c r="H424" s="2"/>
    </row>
    <row r="425" spans="3:8">
      <c r="C425" s="38"/>
      <c r="E425" s="2"/>
      <c r="F425" s="2"/>
      <c r="G425" s="2"/>
      <c r="H425" s="2"/>
    </row>
    <row r="426" spans="3:8">
      <c r="C426" s="38"/>
      <c r="E426" s="2"/>
      <c r="F426" s="2"/>
      <c r="G426" s="2"/>
      <c r="H426" s="2"/>
    </row>
    <row r="427" spans="3:8">
      <c r="C427" s="38"/>
      <c r="E427" s="2"/>
      <c r="F427" s="2"/>
      <c r="G427" s="2"/>
      <c r="H427" s="2"/>
    </row>
    <row r="428" spans="3:8">
      <c r="C428" s="38"/>
      <c r="E428" s="2"/>
      <c r="F428" s="2"/>
      <c r="G428" s="2"/>
      <c r="H428" s="2"/>
    </row>
    <row r="429" spans="3:8">
      <c r="C429" s="38"/>
      <c r="E429" s="2"/>
      <c r="F429" s="2"/>
      <c r="G429" s="2"/>
      <c r="H429" s="2"/>
    </row>
    <row r="430" spans="3:8">
      <c r="C430" s="38"/>
      <c r="E430" s="2"/>
      <c r="F430" s="2"/>
      <c r="G430" s="2"/>
      <c r="H430" s="2"/>
    </row>
    <row r="431" spans="3:8">
      <c r="C431" s="38"/>
      <c r="E431" s="2"/>
      <c r="F431" s="2"/>
      <c r="G431" s="2"/>
      <c r="H431" s="2"/>
    </row>
    <row r="432" spans="3:8">
      <c r="C432" s="38"/>
      <c r="E432" s="2"/>
      <c r="F432" s="2"/>
      <c r="G432" s="2"/>
      <c r="H432" s="2"/>
    </row>
    <row r="433" spans="3:8">
      <c r="C433" s="38"/>
      <c r="E433" s="2"/>
      <c r="F433" s="2"/>
      <c r="G433" s="2"/>
      <c r="H433" s="2"/>
    </row>
    <row r="434" spans="3:8">
      <c r="C434" s="38"/>
      <c r="E434" s="2"/>
      <c r="F434" s="2"/>
      <c r="G434" s="2"/>
      <c r="H434" s="2"/>
    </row>
    <row r="435" spans="3:8">
      <c r="C435" s="38"/>
      <c r="E435" s="2"/>
      <c r="F435" s="2"/>
      <c r="G435" s="2"/>
      <c r="H435" s="2"/>
    </row>
    <row r="436" spans="3:8">
      <c r="C436" s="38"/>
      <c r="E436" s="2"/>
      <c r="F436" s="2"/>
      <c r="G436" s="2"/>
      <c r="H436" s="2"/>
    </row>
    <row r="437" spans="3:8">
      <c r="C437" s="38"/>
      <c r="E437" s="2"/>
      <c r="F437" s="2"/>
      <c r="G437" s="2"/>
      <c r="H437" s="2"/>
    </row>
    <row r="438" spans="3:8">
      <c r="C438" s="38"/>
      <c r="E438" s="2"/>
      <c r="F438" s="2"/>
      <c r="G438" s="2"/>
      <c r="H438" s="2"/>
    </row>
    <row r="439" spans="3:8">
      <c r="C439" s="38"/>
      <c r="E439" s="2"/>
      <c r="F439" s="2"/>
      <c r="G439" s="2"/>
      <c r="H439" s="2"/>
    </row>
    <row r="440" spans="3:8">
      <c r="C440" s="38"/>
      <c r="E440" s="2"/>
      <c r="F440" s="2"/>
      <c r="G440" s="2"/>
      <c r="H440" s="2"/>
    </row>
    <row r="441" spans="3:8">
      <c r="C441" s="38"/>
      <c r="E441" s="2"/>
      <c r="F441" s="2"/>
      <c r="G441" s="2"/>
      <c r="H441" s="2"/>
    </row>
    <row r="442" spans="3:8">
      <c r="C442" s="38"/>
      <c r="E442" s="2"/>
      <c r="F442" s="2"/>
      <c r="G442" s="2"/>
      <c r="H442" s="2"/>
    </row>
    <row r="443" spans="3:8">
      <c r="C443" s="38"/>
      <c r="E443" s="2"/>
      <c r="F443" s="2"/>
      <c r="G443" s="2"/>
      <c r="H443" s="2"/>
    </row>
    <row r="444" spans="3:8">
      <c r="C444" s="38"/>
      <c r="E444" s="2"/>
      <c r="F444" s="2"/>
      <c r="G444" s="2"/>
      <c r="H444" s="2"/>
    </row>
    <row r="445" spans="3:8">
      <c r="C445" s="38"/>
      <c r="E445" s="2"/>
      <c r="F445" s="2"/>
      <c r="G445" s="2"/>
      <c r="H445" s="2"/>
    </row>
    <row r="446" spans="3:8">
      <c r="C446" s="38"/>
      <c r="E446" s="2"/>
      <c r="F446" s="2"/>
      <c r="G446" s="2"/>
      <c r="H446" s="2"/>
    </row>
    <row r="447" spans="3:8">
      <c r="C447" s="38"/>
      <c r="E447" s="2"/>
      <c r="F447" s="2"/>
      <c r="G447" s="2"/>
      <c r="H447" s="2"/>
    </row>
    <row r="448" spans="3:8">
      <c r="C448" s="38"/>
      <c r="E448" s="2"/>
      <c r="F448" s="2"/>
      <c r="G448" s="2"/>
      <c r="H448" s="2"/>
    </row>
    <row r="449" spans="3:8">
      <c r="C449" s="38"/>
      <c r="E449" s="2"/>
      <c r="F449" s="2"/>
      <c r="G449" s="2"/>
      <c r="H449" s="2"/>
    </row>
    <row r="450" spans="3:8">
      <c r="C450" s="38"/>
      <c r="E450" s="2"/>
      <c r="F450" s="2"/>
      <c r="G450" s="2"/>
      <c r="H450" s="2"/>
    </row>
    <row r="451" spans="3:8">
      <c r="C451" s="38"/>
      <c r="E451" s="2"/>
      <c r="F451" s="2"/>
      <c r="G451" s="2"/>
      <c r="H451" s="2"/>
    </row>
    <row r="452" spans="3:8">
      <c r="C452" s="38"/>
      <c r="E452" s="2"/>
      <c r="F452" s="2"/>
      <c r="G452" s="2"/>
      <c r="H452" s="2"/>
    </row>
    <row r="453" spans="3:8">
      <c r="C453" s="38"/>
      <c r="E453" s="2"/>
      <c r="F453" s="2"/>
      <c r="G453" s="2"/>
      <c r="H453" s="2"/>
    </row>
    <row r="454" spans="3:8">
      <c r="C454" s="38"/>
      <c r="E454" s="2"/>
      <c r="F454" s="2"/>
      <c r="G454" s="2"/>
      <c r="H454" s="2"/>
    </row>
    <row r="455" spans="3:8">
      <c r="C455" s="38"/>
      <c r="E455" s="2"/>
      <c r="F455" s="2"/>
      <c r="G455" s="2"/>
      <c r="H455" s="2"/>
    </row>
    <row r="456" spans="3:8">
      <c r="C456" s="38"/>
      <c r="E456" s="2"/>
      <c r="F456" s="2"/>
      <c r="G456" s="2"/>
      <c r="H456" s="2"/>
    </row>
    <row r="457" spans="3:8">
      <c r="C457" s="38"/>
      <c r="E457" s="2"/>
      <c r="F457" s="2"/>
      <c r="G457" s="2"/>
      <c r="H457" s="2"/>
    </row>
    <row r="458" spans="3:8">
      <c r="C458" s="38"/>
      <c r="E458" s="2"/>
      <c r="F458" s="2"/>
      <c r="G458" s="2"/>
      <c r="H458" s="2"/>
    </row>
    <row r="459" spans="3:8">
      <c r="C459" s="38"/>
      <c r="E459" s="2"/>
      <c r="F459" s="2"/>
      <c r="G459" s="2"/>
      <c r="H459" s="2"/>
    </row>
    <row r="460" spans="3:8">
      <c r="C460" s="38"/>
      <c r="E460" s="2"/>
      <c r="F460" s="2"/>
      <c r="G460" s="2"/>
      <c r="H460" s="2"/>
    </row>
    <row r="461" spans="3:8">
      <c r="C461" s="38"/>
      <c r="E461" s="2"/>
      <c r="F461" s="2"/>
      <c r="G461" s="2"/>
      <c r="H461" s="2"/>
    </row>
    <row r="462" spans="3:8">
      <c r="C462" s="38"/>
      <c r="E462" s="2"/>
      <c r="F462" s="2"/>
      <c r="G462" s="2"/>
      <c r="H462" s="2"/>
    </row>
    <row r="463" spans="3:8">
      <c r="C463" s="38"/>
      <c r="E463" s="2"/>
      <c r="F463" s="2"/>
      <c r="G463" s="2"/>
      <c r="H463" s="2"/>
    </row>
    <row r="464" spans="3:8">
      <c r="C464" s="38"/>
      <c r="E464" s="2"/>
      <c r="F464" s="2"/>
      <c r="G464" s="2"/>
      <c r="H464" s="2"/>
    </row>
    <row r="465" spans="3:8">
      <c r="C465" s="38"/>
      <c r="E465" s="2"/>
      <c r="F465" s="2"/>
      <c r="G465" s="2"/>
      <c r="H465" s="2"/>
    </row>
    <row r="466" spans="3:8">
      <c r="C466" s="38"/>
      <c r="E466" s="2"/>
      <c r="F466" s="2"/>
      <c r="G466" s="2"/>
      <c r="H466" s="2"/>
    </row>
    <row r="467" spans="3:8">
      <c r="C467" s="38"/>
      <c r="E467" s="2"/>
      <c r="F467" s="2"/>
      <c r="G467" s="2"/>
      <c r="H467" s="2"/>
    </row>
    <row r="468" spans="3:8">
      <c r="C468" s="38"/>
      <c r="E468" s="2"/>
      <c r="F468" s="2"/>
      <c r="G468" s="2"/>
      <c r="H468" s="2"/>
    </row>
    <row r="469" spans="3:8">
      <c r="C469" s="38"/>
      <c r="E469" s="2"/>
      <c r="F469" s="2"/>
      <c r="G469" s="2"/>
      <c r="H469" s="2"/>
    </row>
    <row r="470" spans="3:8">
      <c r="C470" s="38"/>
      <c r="E470" s="2"/>
      <c r="F470" s="2"/>
      <c r="G470" s="2"/>
      <c r="H470" s="2"/>
    </row>
    <row r="471" spans="3:8">
      <c r="C471" s="38"/>
      <c r="E471" s="2"/>
      <c r="F471" s="2"/>
      <c r="G471" s="2"/>
      <c r="H471" s="2"/>
    </row>
    <row r="472" spans="3:8">
      <c r="C472" s="38"/>
      <c r="E472" s="2"/>
      <c r="F472" s="2"/>
      <c r="G472" s="2"/>
      <c r="H472" s="2"/>
    </row>
    <row r="473" spans="3:8">
      <c r="C473" s="38"/>
      <c r="E473" s="2"/>
      <c r="F473" s="2"/>
      <c r="G473" s="2"/>
      <c r="H473" s="2"/>
    </row>
    <row r="474" spans="3:8">
      <c r="C474" s="38"/>
      <c r="E474" s="2"/>
      <c r="F474" s="2"/>
      <c r="G474" s="2"/>
      <c r="H474" s="2"/>
    </row>
    <row r="475" spans="3:8">
      <c r="C475" s="38"/>
      <c r="E475" s="2"/>
      <c r="F475" s="2"/>
      <c r="G475" s="2"/>
      <c r="H475" s="2"/>
    </row>
    <row r="476" spans="3:8">
      <c r="C476" s="38"/>
      <c r="E476" s="2"/>
      <c r="F476" s="2"/>
      <c r="G476" s="2"/>
      <c r="H476" s="2"/>
    </row>
    <row r="477" spans="3:8">
      <c r="C477" s="38"/>
      <c r="E477" s="2"/>
      <c r="F477" s="2"/>
      <c r="G477" s="2"/>
      <c r="H477" s="2"/>
    </row>
    <row r="478" spans="3:8">
      <c r="C478" s="38"/>
      <c r="E478" s="2"/>
      <c r="F478" s="2"/>
      <c r="G478" s="2"/>
      <c r="H478" s="2"/>
    </row>
    <row r="479" spans="3:8">
      <c r="C479" s="38"/>
      <c r="E479" s="2"/>
      <c r="F479" s="2"/>
      <c r="G479" s="2"/>
      <c r="H479" s="2"/>
    </row>
    <row r="480" spans="3:8">
      <c r="C480" s="38"/>
      <c r="E480" s="2"/>
      <c r="F480" s="2"/>
      <c r="G480" s="2"/>
      <c r="H480" s="2"/>
    </row>
    <row r="481" spans="3:8">
      <c r="C481" s="38"/>
      <c r="E481" s="2"/>
      <c r="F481" s="2"/>
      <c r="G481" s="2"/>
      <c r="H481" s="2"/>
    </row>
    <row r="482" spans="3:8">
      <c r="C482" s="38"/>
      <c r="E482" s="2"/>
      <c r="F482" s="2"/>
      <c r="G482" s="2"/>
      <c r="H482" s="2"/>
    </row>
    <row r="483" spans="3:8">
      <c r="C483" s="38"/>
      <c r="E483" s="2"/>
      <c r="F483" s="2"/>
      <c r="G483" s="2"/>
      <c r="H483" s="2"/>
    </row>
    <row r="484" spans="3:8">
      <c r="C484" s="38"/>
      <c r="E484" s="2"/>
      <c r="F484" s="2"/>
      <c r="G484" s="2"/>
      <c r="H484" s="2"/>
    </row>
    <row r="485" spans="3:8">
      <c r="C485" s="38"/>
      <c r="E485" s="2"/>
      <c r="F485" s="2"/>
      <c r="G485" s="2"/>
      <c r="H485" s="2"/>
    </row>
    <row r="486" spans="3:8">
      <c r="C486" s="38"/>
      <c r="E486" s="2"/>
      <c r="F486" s="2"/>
      <c r="G486" s="2"/>
      <c r="H486" s="2"/>
    </row>
    <row r="487" spans="3:8">
      <c r="C487" s="38"/>
      <c r="E487" s="2"/>
      <c r="F487" s="2"/>
      <c r="G487" s="2"/>
      <c r="H487" s="2"/>
    </row>
    <row r="488" spans="3:8">
      <c r="C488" s="38"/>
      <c r="E488" s="2"/>
      <c r="F488" s="2"/>
      <c r="G488" s="2"/>
      <c r="H488" s="2"/>
    </row>
    <row r="489" spans="3:8">
      <c r="C489" s="38"/>
      <c r="E489" s="2"/>
      <c r="F489" s="2"/>
      <c r="G489" s="2"/>
      <c r="H489" s="2"/>
    </row>
    <row r="490" spans="3:8">
      <c r="C490" s="38"/>
      <c r="E490" s="2"/>
      <c r="F490" s="2"/>
      <c r="G490" s="2"/>
      <c r="H490" s="2"/>
    </row>
    <row r="491" spans="3:8">
      <c r="C491" s="38"/>
      <c r="E491" s="2"/>
      <c r="F491" s="2"/>
      <c r="G491" s="2"/>
      <c r="H491" s="2"/>
    </row>
    <row r="492" spans="3:8">
      <c r="C492" s="38"/>
      <c r="E492" s="2"/>
      <c r="F492" s="2"/>
      <c r="G492" s="2"/>
      <c r="H492" s="2"/>
    </row>
    <row r="493" spans="3:8">
      <c r="C493" s="38"/>
      <c r="E493" s="2"/>
      <c r="F493" s="2"/>
      <c r="G493" s="2"/>
      <c r="H493" s="2"/>
    </row>
    <row r="494" spans="3:8">
      <c r="C494" s="38"/>
      <c r="E494" s="2"/>
      <c r="F494" s="2"/>
      <c r="G494" s="2"/>
      <c r="H494" s="2"/>
    </row>
    <row r="495" spans="3:8">
      <c r="C495" s="38"/>
      <c r="E495" s="2"/>
      <c r="F495" s="2"/>
      <c r="G495" s="2"/>
      <c r="H495" s="2"/>
    </row>
    <row r="496" spans="3:8">
      <c r="C496" s="38"/>
      <c r="E496" s="2"/>
      <c r="F496" s="2"/>
      <c r="G496" s="2"/>
      <c r="H496" s="2"/>
    </row>
    <row r="497" spans="3:8">
      <c r="C497" s="38"/>
      <c r="E497" s="2"/>
      <c r="F497" s="2"/>
      <c r="G497" s="2"/>
      <c r="H497" s="2"/>
    </row>
    <row r="498" spans="3:8">
      <c r="C498" s="38"/>
      <c r="E498" s="2"/>
      <c r="F498" s="2"/>
      <c r="G498" s="2"/>
      <c r="H498" s="2"/>
    </row>
    <row r="499" spans="3:8">
      <c r="C499" s="38"/>
      <c r="E499" s="2"/>
      <c r="F499" s="2"/>
      <c r="G499" s="2"/>
      <c r="H499" s="2"/>
    </row>
    <row r="500" spans="3:8">
      <c r="C500" s="38"/>
      <c r="E500" s="2"/>
      <c r="F500" s="2"/>
      <c r="G500" s="2"/>
      <c r="H500" s="2"/>
    </row>
    <row r="501" spans="3:8">
      <c r="C501" s="38"/>
      <c r="E501" s="2"/>
      <c r="F501" s="2"/>
      <c r="G501" s="2"/>
      <c r="H501" s="2"/>
    </row>
    <row r="502" spans="3:8">
      <c r="C502" s="38"/>
      <c r="E502" s="2"/>
      <c r="F502" s="2"/>
      <c r="G502" s="2"/>
      <c r="H502" s="2"/>
    </row>
    <row r="503" spans="3:8">
      <c r="C503" s="38"/>
      <c r="E503" s="2"/>
      <c r="F503" s="2"/>
      <c r="G503" s="2"/>
      <c r="H503" s="2"/>
    </row>
    <row r="504" spans="3:8">
      <c r="C504" s="38"/>
      <c r="E504" s="2"/>
      <c r="F504" s="2"/>
      <c r="G504" s="2"/>
      <c r="H504" s="2"/>
    </row>
    <row r="505" spans="3:8">
      <c r="C505" s="38"/>
      <c r="E505" s="2"/>
      <c r="F505" s="2"/>
      <c r="G505" s="2"/>
      <c r="H505" s="2"/>
    </row>
    <row r="506" spans="3:8">
      <c r="C506" s="38"/>
      <c r="E506" s="2"/>
      <c r="F506" s="2"/>
      <c r="G506" s="2"/>
      <c r="H506" s="2"/>
    </row>
    <row r="507" spans="3:8">
      <c r="C507" s="38"/>
      <c r="E507" s="2"/>
      <c r="F507" s="2"/>
      <c r="G507" s="2"/>
      <c r="H507" s="2"/>
    </row>
    <row r="508" spans="3:8">
      <c r="C508" s="38"/>
      <c r="E508" s="2"/>
      <c r="F508" s="2"/>
      <c r="G508" s="2"/>
      <c r="H508" s="2"/>
    </row>
    <row r="509" spans="3:8">
      <c r="C509" s="38"/>
      <c r="E509" s="2"/>
      <c r="F509" s="2"/>
      <c r="G509" s="2"/>
      <c r="H509" s="2"/>
    </row>
    <row r="510" spans="3:8">
      <c r="C510" s="38"/>
      <c r="E510" s="2"/>
      <c r="F510" s="2"/>
      <c r="G510" s="2"/>
      <c r="H510" s="2"/>
    </row>
    <row r="511" spans="3:8">
      <c r="C511" s="38"/>
      <c r="E511" s="2"/>
      <c r="F511" s="2"/>
      <c r="G511" s="2"/>
      <c r="H511" s="2"/>
    </row>
    <row r="512" spans="3:8">
      <c r="C512" s="38"/>
      <c r="E512" s="2"/>
      <c r="F512" s="2"/>
      <c r="G512" s="2"/>
      <c r="H512" s="2"/>
    </row>
    <row r="513" spans="3:8">
      <c r="C513" s="38"/>
      <c r="E513" s="2"/>
      <c r="F513" s="2"/>
      <c r="G513" s="2"/>
      <c r="H513" s="2"/>
    </row>
    <row r="514" spans="3:8">
      <c r="C514" s="38"/>
      <c r="E514" s="2"/>
      <c r="F514" s="2"/>
      <c r="G514" s="2"/>
      <c r="H514" s="2"/>
    </row>
    <row r="515" spans="3:8">
      <c r="C515" s="38"/>
      <c r="E515" s="2"/>
      <c r="F515" s="2"/>
      <c r="G515" s="2"/>
      <c r="H515" s="2"/>
    </row>
    <row r="516" spans="3:8">
      <c r="C516" s="38"/>
      <c r="E516" s="2"/>
      <c r="F516" s="2"/>
      <c r="G516" s="2"/>
      <c r="H516" s="2"/>
    </row>
    <row r="517" spans="3:8">
      <c r="C517" s="38"/>
      <c r="E517" s="2"/>
      <c r="F517" s="2"/>
      <c r="G517" s="2"/>
      <c r="H517" s="2"/>
    </row>
    <row r="518" spans="3:8">
      <c r="C518" s="38"/>
      <c r="E518" s="2"/>
      <c r="F518" s="2"/>
      <c r="G518" s="2"/>
      <c r="H518" s="2"/>
    </row>
    <row r="519" spans="3:8">
      <c r="C519" s="38"/>
      <c r="E519" s="2"/>
      <c r="F519" s="2"/>
      <c r="G519" s="2"/>
      <c r="H519" s="2"/>
    </row>
    <row r="520" spans="3:8">
      <c r="C520" s="38"/>
      <c r="E520" s="2"/>
      <c r="F520" s="2"/>
      <c r="G520" s="2"/>
      <c r="H520" s="2"/>
    </row>
    <row r="521" spans="3:8">
      <c r="C521" s="38"/>
      <c r="E521" s="2"/>
      <c r="F521" s="2"/>
      <c r="G521" s="2"/>
      <c r="H521" s="2"/>
    </row>
    <row r="522" spans="3:8">
      <c r="C522" s="38"/>
      <c r="E522" s="2"/>
      <c r="F522" s="2"/>
      <c r="G522" s="2"/>
      <c r="H522" s="2"/>
    </row>
    <row r="523" spans="3:8">
      <c r="C523" s="38"/>
      <c r="E523" s="2"/>
      <c r="F523" s="2"/>
      <c r="G523" s="2"/>
      <c r="H523" s="2"/>
    </row>
    <row r="524" spans="3:8">
      <c r="C524" s="38"/>
      <c r="E524" s="2"/>
      <c r="F524" s="2"/>
      <c r="G524" s="2"/>
      <c r="H524" s="2"/>
    </row>
    <row r="525" spans="3:8">
      <c r="C525" s="38"/>
      <c r="E525" s="2"/>
      <c r="F525" s="2"/>
      <c r="G525" s="2"/>
      <c r="H525" s="2"/>
    </row>
    <row r="526" spans="3:8">
      <c r="C526" s="38"/>
      <c r="E526" s="2"/>
      <c r="F526" s="2"/>
      <c r="G526" s="2"/>
      <c r="H526" s="2"/>
    </row>
    <row r="527" spans="3:8">
      <c r="C527" s="38"/>
      <c r="E527" s="2"/>
      <c r="F527" s="2"/>
      <c r="G527" s="2"/>
      <c r="H527" s="2"/>
    </row>
    <row r="528" spans="3:8">
      <c r="C528" s="38"/>
      <c r="E528" s="2"/>
      <c r="F528" s="2"/>
      <c r="G528" s="2"/>
      <c r="H528" s="2"/>
    </row>
    <row r="529" spans="3:8">
      <c r="C529" s="38"/>
      <c r="E529" s="2"/>
      <c r="F529" s="2"/>
      <c r="G529" s="2"/>
      <c r="H529" s="2"/>
    </row>
    <row r="530" spans="3:8">
      <c r="C530" s="38"/>
      <c r="E530" s="2"/>
      <c r="F530" s="2"/>
      <c r="G530" s="2"/>
      <c r="H530" s="2"/>
    </row>
    <row r="531" spans="3:8">
      <c r="C531" s="38"/>
      <c r="E531" s="2"/>
      <c r="F531" s="2"/>
      <c r="G531" s="2"/>
      <c r="H531" s="2"/>
    </row>
    <row r="532" spans="3:8">
      <c r="C532" s="38"/>
      <c r="E532" s="2"/>
      <c r="F532" s="2"/>
      <c r="G532" s="2"/>
      <c r="H532" s="2"/>
    </row>
    <row r="533" spans="3:8">
      <c r="C533" s="38"/>
      <c r="E533" s="2"/>
      <c r="F533" s="2"/>
      <c r="G533" s="2"/>
      <c r="H533" s="2"/>
    </row>
    <row r="534" spans="3:8">
      <c r="C534" s="38"/>
      <c r="E534" s="2"/>
      <c r="F534" s="2"/>
      <c r="G534" s="2"/>
      <c r="H534" s="2"/>
    </row>
    <row r="535" spans="3:8">
      <c r="C535" s="38"/>
      <c r="E535" s="2"/>
      <c r="F535" s="2"/>
      <c r="G535" s="2"/>
      <c r="H535" s="2"/>
    </row>
    <row r="536" spans="3:8">
      <c r="C536" s="38"/>
      <c r="E536" s="2"/>
      <c r="F536" s="2"/>
      <c r="G536" s="2"/>
      <c r="H536" s="2"/>
    </row>
    <row r="537" spans="3:8">
      <c r="C537" s="38"/>
      <c r="E537" s="2"/>
      <c r="F537" s="2"/>
      <c r="G537" s="2"/>
      <c r="H537" s="2"/>
    </row>
    <row r="538" spans="3:8">
      <c r="C538" s="38"/>
      <c r="E538" s="2"/>
      <c r="F538" s="2"/>
      <c r="G538" s="2"/>
      <c r="H538" s="2"/>
    </row>
    <row r="539" spans="3:8">
      <c r="C539" s="38"/>
      <c r="E539" s="2"/>
      <c r="F539" s="2"/>
      <c r="G539" s="2"/>
      <c r="H539" s="2"/>
    </row>
    <row r="540" spans="3:8">
      <c r="C540" s="38"/>
      <c r="E540" s="2"/>
      <c r="F540" s="2"/>
      <c r="G540" s="2"/>
      <c r="H540" s="2"/>
    </row>
    <row r="541" spans="3:8">
      <c r="C541" s="38"/>
      <c r="E541" s="2"/>
      <c r="F541" s="2"/>
      <c r="G541" s="2"/>
      <c r="H541" s="2"/>
    </row>
    <row r="542" spans="3:8">
      <c r="C542" s="38"/>
      <c r="E542" s="2"/>
      <c r="F542" s="2"/>
      <c r="G542" s="2"/>
      <c r="H542" s="2"/>
    </row>
    <row r="543" spans="3:8">
      <c r="C543" s="38"/>
      <c r="E543" s="2"/>
      <c r="F543" s="2"/>
      <c r="G543" s="2"/>
      <c r="H543" s="2"/>
    </row>
    <row r="544" spans="3:8">
      <c r="C544" s="38"/>
      <c r="E544" s="2"/>
      <c r="F544" s="2"/>
      <c r="G544" s="2"/>
      <c r="H544" s="2"/>
    </row>
    <row r="545" spans="3:8">
      <c r="C545" s="38"/>
      <c r="E545" s="2"/>
      <c r="F545" s="2"/>
      <c r="G545" s="2"/>
      <c r="H545" s="2"/>
    </row>
    <row r="546" spans="3:8">
      <c r="C546" s="38"/>
      <c r="E546" s="2"/>
      <c r="F546" s="2"/>
      <c r="G546" s="2"/>
      <c r="H546" s="2"/>
    </row>
    <row r="547" spans="3:8">
      <c r="C547" s="38"/>
      <c r="E547" s="2"/>
      <c r="F547" s="2"/>
      <c r="G547" s="2"/>
      <c r="H547" s="2"/>
    </row>
    <row r="548" spans="3:8">
      <c r="C548" s="38"/>
      <c r="E548" s="2"/>
      <c r="F548" s="2"/>
      <c r="G548" s="2"/>
      <c r="H548" s="2"/>
    </row>
    <row r="549" spans="3:8">
      <c r="C549" s="38"/>
      <c r="E549" s="2"/>
      <c r="F549" s="2"/>
      <c r="G549" s="2"/>
      <c r="H549" s="2"/>
    </row>
    <row r="550" spans="3:8">
      <c r="C550" s="38"/>
      <c r="E550" s="2"/>
      <c r="F550" s="2"/>
      <c r="G550" s="2"/>
      <c r="H550" s="2"/>
    </row>
    <row r="551" spans="3:8">
      <c r="C551" s="38"/>
      <c r="E551" s="2"/>
      <c r="F551" s="2"/>
      <c r="G551" s="2"/>
      <c r="H551" s="2"/>
    </row>
    <row r="552" spans="3:8">
      <c r="C552" s="38"/>
      <c r="E552" s="2"/>
      <c r="F552" s="2"/>
      <c r="G552" s="2"/>
      <c r="H552" s="2"/>
    </row>
    <row r="553" spans="3:8">
      <c r="C553" s="38"/>
      <c r="E553" s="2"/>
      <c r="F553" s="2"/>
      <c r="G553" s="2"/>
      <c r="H553" s="2"/>
    </row>
    <row r="554" spans="3:8">
      <c r="C554" s="38"/>
      <c r="E554" s="2"/>
      <c r="F554" s="2"/>
      <c r="G554" s="2"/>
      <c r="H554" s="2"/>
    </row>
    <row r="555" spans="3:8">
      <c r="C555" s="38"/>
      <c r="E555" s="2"/>
      <c r="F555" s="2"/>
      <c r="G555" s="2"/>
      <c r="H555" s="2"/>
    </row>
    <row r="556" spans="3:8">
      <c r="C556" s="38"/>
      <c r="E556" s="2"/>
      <c r="F556" s="2"/>
      <c r="G556" s="2"/>
      <c r="H556" s="2"/>
    </row>
    <row r="557" spans="3:8">
      <c r="C557" s="38"/>
      <c r="E557" s="2"/>
      <c r="F557" s="2"/>
      <c r="G557" s="2"/>
      <c r="H557" s="2"/>
    </row>
    <row r="558" spans="3:8">
      <c r="C558" s="38"/>
      <c r="E558" s="2"/>
      <c r="F558" s="2"/>
      <c r="G558" s="2"/>
      <c r="H558" s="2"/>
    </row>
    <row r="559" spans="3:8">
      <c r="C559" s="38"/>
      <c r="E559" s="2"/>
      <c r="F559" s="2"/>
      <c r="G559" s="2"/>
      <c r="H559" s="2"/>
    </row>
    <row r="560" spans="3:8">
      <c r="C560" s="38"/>
      <c r="E560" s="2"/>
      <c r="F560" s="2"/>
      <c r="G560" s="2"/>
      <c r="H560" s="2"/>
    </row>
    <row r="561" spans="3:8">
      <c r="C561" s="38"/>
      <c r="E561" s="2"/>
      <c r="F561" s="2"/>
      <c r="G561" s="2"/>
      <c r="H561" s="2"/>
    </row>
    <row r="562" spans="3:8">
      <c r="C562" s="38"/>
      <c r="E562" s="2"/>
      <c r="F562" s="2"/>
      <c r="G562" s="2"/>
      <c r="H562" s="2"/>
    </row>
    <row r="563" spans="3:8">
      <c r="C563" s="38"/>
      <c r="E563" s="2"/>
      <c r="F563" s="2"/>
      <c r="G563" s="2"/>
      <c r="H563" s="2"/>
    </row>
    <row r="564" spans="3:8">
      <c r="C564" s="38"/>
      <c r="E564" s="2"/>
      <c r="F564" s="2"/>
      <c r="G564" s="2"/>
      <c r="H564" s="2"/>
    </row>
    <row r="565" spans="3:8">
      <c r="C565" s="38"/>
      <c r="E565" s="2"/>
      <c r="F565" s="2"/>
      <c r="G565" s="2"/>
      <c r="H565" s="2"/>
    </row>
    <row r="566" spans="3:8">
      <c r="C566" s="38"/>
      <c r="E566" s="2"/>
      <c r="F566" s="2"/>
      <c r="G566" s="2"/>
      <c r="H566" s="2"/>
    </row>
    <row r="567" spans="3:8">
      <c r="C567" s="38"/>
      <c r="E567" s="2"/>
      <c r="F567" s="2"/>
      <c r="G567" s="2"/>
      <c r="H567" s="2"/>
    </row>
    <row r="568" spans="3:8">
      <c r="C568" s="38"/>
      <c r="E568" s="2"/>
      <c r="F568" s="2"/>
      <c r="G568" s="2"/>
      <c r="H568" s="2"/>
    </row>
    <row r="569" spans="3:8">
      <c r="C569" s="38"/>
      <c r="E569" s="2"/>
      <c r="F569" s="2"/>
      <c r="G569" s="2"/>
      <c r="H569" s="2"/>
    </row>
    <row r="570" spans="3:8">
      <c r="C570" s="38"/>
      <c r="E570" s="2"/>
      <c r="F570" s="2"/>
      <c r="G570" s="2"/>
      <c r="H570" s="2"/>
    </row>
    <row r="571" spans="3:8">
      <c r="C571" s="38"/>
      <c r="E571" s="2"/>
      <c r="F571" s="2"/>
      <c r="G571" s="2"/>
      <c r="H571" s="2"/>
    </row>
    <row r="572" spans="3:8">
      <c r="C572" s="38"/>
      <c r="E572" s="2"/>
      <c r="F572" s="2"/>
      <c r="G572" s="2"/>
      <c r="H572" s="2"/>
    </row>
    <row r="573" spans="3:8">
      <c r="C573" s="38"/>
      <c r="E573" s="2"/>
      <c r="F573" s="2"/>
      <c r="G573" s="2"/>
      <c r="H573" s="2"/>
    </row>
    <row r="574" spans="3:8">
      <c r="C574" s="38"/>
      <c r="E574" s="2"/>
      <c r="F574" s="2"/>
      <c r="G574" s="2"/>
      <c r="H574" s="2"/>
    </row>
    <row r="575" spans="3:8">
      <c r="C575" s="38"/>
      <c r="E575" s="2"/>
      <c r="F575" s="2"/>
      <c r="G575" s="2"/>
      <c r="H575" s="2"/>
    </row>
    <row r="576" spans="3:8">
      <c r="C576" s="38"/>
      <c r="E576" s="2"/>
      <c r="F576" s="2"/>
      <c r="G576" s="2"/>
      <c r="H576" s="2"/>
    </row>
    <row r="577" spans="3:8">
      <c r="C577" s="38"/>
      <c r="E577" s="2"/>
      <c r="F577" s="2"/>
      <c r="G577" s="2"/>
      <c r="H577" s="2"/>
    </row>
    <row r="578" spans="3:8">
      <c r="C578" s="38"/>
      <c r="E578" s="2"/>
      <c r="F578" s="2"/>
      <c r="G578" s="2"/>
      <c r="H578" s="2"/>
    </row>
    <row r="579" spans="3:8">
      <c r="C579" s="38"/>
      <c r="E579" s="2"/>
      <c r="F579" s="2"/>
      <c r="G579" s="2"/>
      <c r="H579" s="2"/>
    </row>
    <row r="580" spans="3:8">
      <c r="C580" s="38"/>
      <c r="E580" s="2"/>
      <c r="F580" s="2"/>
      <c r="G580" s="2"/>
      <c r="H580" s="2"/>
    </row>
    <row r="581" spans="3:8">
      <c r="C581" s="38"/>
      <c r="E581" s="2"/>
      <c r="F581" s="2"/>
      <c r="G581" s="2"/>
      <c r="H581" s="2"/>
    </row>
    <row r="582" spans="3:8">
      <c r="C582" s="38"/>
      <c r="E582" s="2"/>
      <c r="F582" s="2"/>
      <c r="G582" s="2"/>
      <c r="H582" s="2"/>
    </row>
    <row r="583" spans="3:8">
      <c r="C583" s="38"/>
      <c r="E583" s="2"/>
      <c r="F583" s="2"/>
      <c r="G583" s="2"/>
      <c r="H583" s="2"/>
    </row>
    <row r="584" spans="3:8">
      <c r="C584" s="38"/>
      <c r="E584" s="2"/>
      <c r="F584" s="2"/>
      <c r="G584" s="2"/>
      <c r="H584" s="2"/>
    </row>
    <row r="585" spans="3:8">
      <c r="C585" s="38"/>
      <c r="E585" s="2"/>
      <c r="F585" s="2"/>
      <c r="G585" s="2"/>
      <c r="H585" s="2"/>
    </row>
    <row r="586" spans="3:8">
      <c r="C586" s="38"/>
      <c r="E586" s="2"/>
      <c r="F586" s="2"/>
      <c r="G586" s="2"/>
      <c r="H586" s="2"/>
    </row>
    <row r="587" spans="3:8">
      <c r="C587" s="38"/>
      <c r="E587" s="2"/>
      <c r="F587" s="2"/>
      <c r="G587" s="2"/>
      <c r="H587" s="2"/>
    </row>
    <row r="588" spans="3:8">
      <c r="C588" s="38"/>
      <c r="E588" s="2"/>
      <c r="F588" s="2"/>
      <c r="G588" s="2"/>
      <c r="H588" s="2"/>
    </row>
    <row r="589" spans="3:8">
      <c r="C589" s="38"/>
      <c r="E589" s="2"/>
      <c r="F589" s="2"/>
      <c r="G589" s="2"/>
      <c r="H589" s="2"/>
    </row>
    <row r="590" spans="3:8">
      <c r="C590" s="38"/>
      <c r="E590" s="2"/>
      <c r="F590" s="2"/>
      <c r="G590" s="2"/>
      <c r="H590" s="2"/>
    </row>
    <row r="591" spans="3:8">
      <c r="C591" s="38"/>
      <c r="E591" s="2"/>
      <c r="F591" s="2"/>
      <c r="G591" s="2"/>
      <c r="H591" s="2"/>
    </row>
    <row r="592" spans="3:8">
      <c r="C592" s="38"/>
      <c r="E592" s="2"/>
      <c r="F592" s="2"/>
      <c r="G592" s="2"/>
      <c r="H592" s="2"/>
    </row>
    <row r="593" spans="3:8">
      <c r="C593" s="38"/>
      <c r="E593" s="2"/>
      <c r="F593" s="2"/>
      <c r="G593" s="2"/>
      <c r="H593" s="2"/>
    </row>
    <row r="594" spans="3:8">
      <c r="C594" s="38"/>
      <c r="E594" s="2"/>
      <c r="F594" s="2"/>
      <c r="G594" s="2"/>
      <c r="H594" s="2"/>
    </row>
    <row r="595" spans="3:8">
      <c r="C595" s="38"/>
      <c r="E595" s="2"/>
      <c r="F595" s="2"/>
      <c r="G595" s="2"/>
      <c r="H595" s="2"/>
    </row>
    <row r="596" spans="3:8">
      <c r="C596" s="38"/>
      <c r="E596" s="2"/>
      <c r="F596" s="2"/>
      <c r="G596" s="2"/>
      <c r="H596" s="2"/>
    </row>
    <row r="597" spans="3:8">
      <c r="C597" s="38"/>
      <c r="E597" s="2"/>
      <c r="F597" s="2"/>
      <c r="G597" s="2"/>
      <c r="H597" s="2"/>
    </row>
    <row r="598" spans="3:8">
      <c r="C598" s="38"/>
      <c r="E598" s="2"/>
      <c r="F598" s="2"/>
      <c r="G598" s="2"/>
      <c r="H598" s="2"/>
    </row>
    <row r="599" spans="3:8">
      <c r="C599" s="38"/>
      <c r="E599" s="2"/>
      <c r="F599" s="2"/>
      <c r="G599" s="2"/>
      <c r="H599" s="2"/>
    </row>
    <row r="600" spans="3:8">
      <c r="C600" s="38"/>
      <c r="E600" s="2"/>
      <c r="F600" s="2"/>
      <c r="G600" s="2"/>
      <c r="H600" s="2"/>
    </row>
    <row r="601" spans="3:8">
      <c r="C601" s="38"/>
      <c r="E601" s="2"/>
      <c r="F601" s="2"/>
      <c r="G601" s="2"/>
      <c r="H601" s="2"/>
    </row>
    <row r="602" spans="3:8">
      <c r="C602" s="38"/>
      <c r="E602" s="2"/>
      <c r="F602" s="2"/>
      <c r="G602" s="2"/>
      <c r="H602" s="2"/>
    </row>
    <row r="603" spans="3:8">
      <c r="C603" s="38"/>
      <c r="E603" s="2"/>
      <c r="F603" s="2"/>
      <c r="G603" s="2"/>
      <c r="H603" s="2"/>
    </row>
    <row r="604" spans="3:8">
      <c r="C604" s="38"/>
      <c r="E604" s="2"/>
      <c r="F604" s="2"/>
      <c r="G604" s="2"/>
      <c r="H604" s="2"/>
    </row>
    <row r="605" spans="3:8">
      <c r="C605" s="38"/>
      <c r="E605" s="2"/>
      <c r="F605" s="2"/>
      <c r="G605" s="2"/>
      <c r="H605" s="2"/>
    </row>
    <row r="606" spans="3:8">
      <c r="C606" s="38"/>
      <c r="E606" s="2"/>
      <c r="F606" s="2"/>
      <c r="G606" s="2"/>
      <c r="H606" s="2"/>
    </row>
    <row r="607" spans="3:8">
      <c r="C607" s="38"/>
      <c r="E607" s="2"/>
      <c r="F607" s="2"/>
      <c r="G607" s="2"/>
      <c r="H607" s="2"/>
    </row>
    <row r="608" spans="3:8">
      <c r="C608" s="38"/>
      <c r="E608" s="2"/>
      <c r="F608" s="2"/>
      <c r="G608" s="2"/>
      <c r="H608" s="2"/>
    </row>
    <row r="609" spans="3:8">
      <c r="C609" s="38"/>
      <c r="E609" s="2"/>
      <c r="F609" s="2"/>
      <c r="G609" s="2"/>
      <c r="H609" s="2"/>
    </row>
    <row r="610" spans="3:8">
      <c r="C610" s="38"/>
      <c r="E610" s="2"/>
      <c r="F610" s="2"/>
      <c r="G610" s="2"/>
      <c r="H610" s="2"/>
    </row>
    <row r="611" spans="3:8">
      <c r="C611" s="38"/>
      <c r="E611" s="2"/>
      <c r="F611" s="2"/>
      <c r="G611" s="2"/>
      <c r="H611" s="2"/>
    </row>
    <row r="612" spans="3:8">
      <c r="C612" s="38"/>
      <c r="E612" s="2"/>
      <c r="F612" s="2"/>
      <c r="G612" s="2"/>
      <c r="H612" s="2"/>
    </row>
    <row r="613" spans="3:8">
      <c r="C613" s="38"/>
      <c r="E613" s="2"/>
      <c r="F613" s="2"/>
      <c r="G613" s="2"/>
      <c r="H613" s="2"/>
    </row>
    <row r="614" spans="3:8">
      <c r="C614" s="38"/>
      <c r="E614" s="2"/>
      <c r="F614" s="2"/>
      <c r="G614" s="2"/>
      <c r="H614" s="2"/>
    </row>
    <row r="615" spans="3:8">
      <c r="C615" s="38"/>
      <c r="E615" s="2"/>
      <c r="F615" s="2"/>
      <c r="G615" s="2"/>
      <c r="H615" s="2"/>
    </row>
    <row r="616" spans="3:8">
      <c r="C616" s="38"/>
      <c r="E616" s="2"/>
      <c r="F616" s="2"/>
      <c r="G616" s="2"/>
      <c r="H616" s="2"/>
    </row>
    <row r="617" spans="3:8">
      <c r="C617" s="38"/>
      <c r="E617" s="2"/>
      <c r="F617" s="2"/>
      <c r="G617" s="2"/>
      <c r="H617" s="2"/>
    </row>
    <row r="618" spans="3:8">
      <c r="C618" s="38"/>
      <c r="E618" s="2"/>
      <c r="F618" s="2"/>
      <c r="G618" s="2"/>
      <c r="H618" s="2"/>
    </row>
    <row r="619" spans="3:8">
      <c r="C619" s="38"/>
      <c r="E619" s="2"/>
      <c r="F619" s="2"/>
      <c r="G619" s="2"/>
      <c r="H619" s="2"/>
    </row>
    <row r="620" spans="3:8">
      <c r="C620" s="38"/>
      <c r="E620" s="2"/>
      <c r="F620" s="2"/>
      <c r="G620" s="2"/>
      <c r="H620" s="2"/>
    </row>
    <row r="621" spans="3:8">
      <c r="C621" s="38"/>
      <c r="E621" s="2"/>
      <c r="F621" s="2"/>
      <c r="G621" s="2"/>
      <c r="H621" s="2"/>
    </row>
    <row r="622" spans="3:8">
      <c r="C622" s="38"/>
      <c r="E622" s="2"/>
      <c r="F622" s="2"/>
      <c r="G622" s="2"/>
      <c r="H622" s="2"/>
    </row>
    <row r="623" spans="3:8">
      <c r="C623" s="38"/>
      <c r="E623" s="2"/>
      <c r="F623" s="2"/>
      <c r="G623" s="2"/>
      <c r="H623" s="2"/>
    </row>
    <row r="624" spans="3:8">
      <c r="C624" s="38"/>
      <c r="E624" s="2"/>
      <c r="F624" s="2"/>
      <c r="G624" s="2"/>
      <c r="H624" s="2"/>
    </row>
    <row r="625" spans="3:8">
      <c r="C625" s="38"/>
      <c r="E625" s="2"/>
      <c r="F625" s="2"/>
      <c r="G625" s="2"/>
      <c r="H625" s="2"/>
    </row>
    <row r="626" spans="3:8">
      <c r="C626" s="38"/>
      <c r="E626" s="2"/>
      <c r="F626" s="2"/>
      <c r="G626" s="2"/>
      <c r="H626" s="2"/>
    </row>
    <row r="627" spans="3:8">
      <c r="C627" s="38"/>
      <c r="E627" s="2"/>
      <c r="F627" s="2"/>
      <c r="G627" s="2"/>
      <c r="H627" s="2"/>
    </row>
    <row r="628" spans="3:8">
      <c r="C628" s="38"/>
      <c r="E628" s="2"/>
      <c r="F628" s="2"/>
      <c r="G628" s="2"/>
      <c r="H628" s="2"/>
    </row>
    <row r="629" spans="3:8">
      <c r="C629" s="38"/>
      <c r="E629" s="2"/>
      <c r="F629" s="2"/>
      <c r="G629" s="2"/>
      <c r="H629" s="2"/>
    </row>
    <row r="630" spans="3:8">
      <c r="C630" s="38"/>
      <c r="E630" s="2"/>
      <c r="F630" s="2"/>
      <c r="G630" s="2"/>
      <c r="H630" s="2"/>
    </row>
    <row r="631" spans="3:8">
      <c r="C631" s="38"/>
      <c r="E631" s="2"/>
      <c r="F631" s="2"/>
      <c r="G631" s="2"/>
      <c r="H631" s="2"/>
    </row>
    <row r="632" spans="3:8">
      <c r="C632" s="38"/>
      <c r="E632" s="2"/>
      <c r="F632" s="2"/>
      <c r="G632" s="2"/>
      <c r="H632" s="2"/>
    </row>
    <row r="633" spans="3:8">
      <c r="C633" s="38"/>
      <c r="E633" s="2"/>
      <c r="F633" s="2"/>
      <c r="G633" s="2"/>
      <c r="H633" s="2"/>
    </row>
    <row r="634" spans="3:8">
      <c r="C634" s="38"/>
      <c r="E634" s="2"/>
      <c r="F634" s="2"/>
      <c r="G634" s="2"/>
      <c r="H634" s="2"/>
    </row>
    <row r="635" spans="3:8">
      <c r="C635" s="38"/>
      <c r="E635" s="2"/>
      <c r="F635" s="2"/>
      <c r="G635" s="2"/>
      <c r="H635" s="2"/>
    </row>
    <row r="636" spans="3:8">
      <c r="C636" s="38"/>
      <c r="E636" s="2"/>
      <c r="F636" s="2"/>
      <c r="G636" s="2"/>
      <c r="H636" s="2"/>
    </row>
    <row r="637" spans="3:8">
      <c r="C637" s="38"/>
      <c r="E637" s="2"/>
      <c r="F637" s="2"/>
      <c r="G637" s="2"/>
      <c r="H637" s="2"/>
    </row>
    <row r="638" spans="3:8">
      <c r="C638" s="38"/>
      <c r="E638" s="2"/>
      <c r="F638" s="2"/>
      <c r="G638" s="2"/>
      <c r="H638" s="2"/>
    </row>
    <row r="639" spans="3:8">
      <c r="C639" s="38"/>
      <c r="E639" s="2"/>
      <c r="F639" s="2"/>
      <c r="G639" s="2"/>
      <c r="H639" s="2"/>
    </row>
    <row r="640" spans="3:8">
      <c r="C640" s="38"/>
      <c r="E640" s="2"/>
      <c r="F640" s="2"/>
      <c r="G640" s="2"/>
      <c r="H640" s="2"/>
    </row>
    <row r="641" spans="3:8">
      <c r="C641" s="38"/>
      <c r="E641" s="2"/>
      <c r="F641" s="2"/>
      <c r="G641" s="2"/>
      <c r="H641" s="2"/>
    </row>
    <row r="642" spans="3:8">
      <c r="C642" s="38"/>
      <c r="E642" s="2"/>
      <c r="F642" s="2"/>
      <c r="G642" s="2"/>
      <c r="H642" s="2"/>
    </row>
    <row r="643" spans="3:8">
      <c r="C643" s="38"/>
      <c r="E643" s="2"/>
      <c r="F643" s="2"/>
      <c r="G643" s="2"/>
      <c r="H643" s="2"/>
    </row>
    <row r="644" spans="3:8">
      <c r="C644" s="38"/>
      <c r="E644" s="2"/>
      <c r="F644" s="2"/>
      <c r="G644" s="2"/>
      <c r="H644" s="2"/>
    </row>
    <row r="645" spans="3:8">
      <c r="C645" s="38"/>
      <c r="E645" s="2"/>
      <c r="F645" s="2"/>
      <c r="G645" s="2"/>
      <c r="H645" s="2"/>
    </row>
    <row r="646" spans="3:8">
      <c r="C646" s="38"/>
      <c r="E646" s="2"/>
      <c r="F646" s="2"/>
      <c r="G646" s="2"/>
      <c r="H646" s="2"/>
    </row>
    <row r="647" spans="3:8">
      <c r="C647" s="38"/>
      <c r="E647" s="2"/>
      <c r="F647" s="2"/>
      <c r="G647" s="2"/>
      <c r="H647" s="2"/>
    </row>
    <row r="648" spans="3:8">
      <c r="C648" s="38"/>
      <c r="E648" s="2"/>
      <c r="F648" s="2"/>
      <c r="G648" s="2"/>
      <c r="H648" s="2"/>
    </row>
    <row r="649" spans="3:8">
      <c r="C649" s="38"/>
      <c r="E649" s="2"/>
      <c r="F649" s="2"/>
      <c r="G649" s="2"/>
      <c r="H649" s="2"/>
    </row>
    <row r="650" spans="3:8">
      <c r="C650" s="38"/>
      <c r="E650" s="2"/>
      <c r="F650" s="2"/>
      <c r="G650" s="2"/>
      <c r="H650" s="2"/>
    </row>
    <row r="651" spans="3:8">
      <c r="C651" s="38"/>
      <c r="E651" s="2"/>
      <c r="F651" s="2"/>
      <c r="G651" s="2"/>
      <c r="H651" s="2"/>
    </row>
    <row r="652" spans="3:8">
      <c r="C652" s="38"/>
      <c r="E652" s="2"/>
      <c r="F652" s="2"/>
      <c r="G652" s="2"/>
      <c r="H652" s="2"/>
    </row>
    <row r="653" spans="3:8">
      <c r="C653" s="38"/>
      <c r="E653" s="2"/>
      <c r="F653" s="2"/>
      <c r="G653" s="2"/>
      <c r="H653" s="2"/>
    </row>
    <row r="654" spans="3:8">
      <c r="C654" s="38"/>
      <c r="E654" s="2"/>
      <c r="F654" s="2"/>
      <c r="G654" s="2"/>
      <c r="H654" s="2"/>
    </row>
    <row r="655" spans="3:8">
      <c r="C655" s="38"/>
      <c r="E655" s="2"/>
      <c r="F655" s="2"/>
      <c r="G655" s="2"/>
      <c r="H655" s="2"/>
    </row>
    <row r="656" spans="3:8">
      <c r="C656" s="38"/>
      <c r="E656" s="2"/>
      <c r="F656" s="2"/>
      <c r="G656" s="2"/>
      <c r="H656" s="2"/>
    </row>
    <row r="657" spans="3:8">
      <c r="C657" s="38"/>
      <c r="E657" s="2"/>
      <c r="F657" s="2"/>
      <c r="G657" s="2"/>
      <c r="H657" s="2"/>
    </row>
    <row r="658" spans="3:8">
      <c r="C658" s="38"/>
      <c r="E658" s="2"/>
      <c r="F658" s="2"/>
      <c r="G658" s="2"/>
      <c r="H658" s="2"/>
    </row>
    <row r="659" spans="3:8">
      <c r="C659" s="38"/>
      <c r="E659" s="2"/>
      <c r="F659" s="2"/>
      <c r="G659" s="2"/>
      <c r="H659" s="2"/>
    </row>
    <row r="660" spans="3:8">
      <c r="C660" s="38"/>
      <c r="E660" s="2"/>
      <c r="F660" s="2"/>
      <c r="G660" s="2"/>
      <c r="H660" s="2"/>
    </row>
    <row r="661" spans="3:8">
      <c r="C661" s="38"/>
      <c r="E661" s="2"/>
      <c r="F661" s="2"/>
      <c r="G661" s="2"/>
      <c r="H661" s="2"/>
    </row>
    <row r="662" spans="3:8">
      <c r="C662" s="38"/>
      <c r="E662" s="2"/>
      <c r="F662" s="2"/>
      <c r="G662" s="2"/>
      <c r="H662" s="2"/>
    </row>
    <row r="663" spans="3:8">
      <c r="C663" s="38"/>
      <c r="E663" s="2"/>
      <c r="F663" s="2"/>
      <c r="G663" s="2"/>
      <c r="H663" s="2"/>
    </row>
    <row r="664" spans="3:8">
      <c r="C664" s="38"/>
      <c r="E664" s="2"/>
      <c r="F664" s="2"/>
      <c r="G664" s="2"/>
      <c r="H664" s="2"/>
    </row>
    <row r="665" spans="3:8">
      <c r="C665" s="38"/>
      <c r="E665" s="2"/>
      <c r="F665" s="2"/>
      <c r="G665" s="2"/>
      <c r="H665" s="2"/>
    </row>
    <row r="666" spans="3:8">
      <c r="C666" s="38"/>
      <c r="E666" s="2"/>
      <c r="F666" s="2"/>
      <c r="G666" s="2"/>
      <c r="H666" s="2"/>
    </row>
    <row r="667" spans="3:8">
      <c r="C667" s="38"/>
      <c r="E667" s="2"/>
      <c r="F667" s="2"/>
      <c r="G667" s="2"/>
      <c r="H667" s="2"/>
    </row>
    <row r="668" spans="3:8">
      <c r="C668" s="38"/>
      <c r="E668" s="2"/>
      <c r="F668" s="2"/>
      <c r="G668" s="2"/>
      <c r="H668" s="2"/>
    </row>
    <row r="669" spans="3:8">
      <c r="C669" s="38"/>
      <c r="E669" s="2"/>
      <c r="F669" s="2"/>
      <c r="G669" s="2"/>
      <c r="H669" s="2"/>
    </row>
    <row r="670" spans="3:8">
      <c r="C670" s="38"/>
      <c r="E670" s="2"/>
      <c r="F670" s="2"/>
      <c r="G670" s="2"/>
      <c r="H670" s="2"/>
    </row>
    <row r="671" spans="3:8">
      <c r="C671" s="38"/>
      <c r="E671" s="2"/>
      <c r="F671" s="2"/>
      <c r="G671" s="2"/>
      <c r="H671" s="2"/>
    </row>
    <row r="672" spans="3:8">
      <c r="C672" s="38"/>
      <c r="E672" s="2"/>
      <c r="F672" s="2"/>
      <c r="G672" s="2"/>
      <c r="H672" s="2"/>
    </row>
    <row r="673" spans="3:8">
      <c r="C673" s="38"/>
      <c r="E673" s="2"/>
      <c r="F673" s="2"/>
      <c r="G673" s="2"/>
      <c r="H673" s="2"/>
    </row>
    <row r="674" spans="3:8">
      <c r="C674" s="38"/>
      <c r="E674" s="2"/>
      <c r="F674" s="2"/>
      <c r="G674" s="2"/>
      <c r="H674" s="2"/>
    </row>
    <row r="675" spans="3:8">
      <c r="C675" s="38"/>
      <c r="E675" s="2"/>
      <c r="F675" s="2"/>
      <c r="G675" s="2"/>
      <c r="H675" s="2"/>
    </row>
    <row r="676" spans="3:8">
      <c r="C676" s="38"/>
      <c r="E676" s="2"/>
      <c r="F676" s="2"/>
      <c r="G676" s="2"/>
      <c r="H676" s="2"/>
    </row>
    <row r="677" spans="3:8">
      <c r="C677" s="38"/>
      <c r="E677" s="2"/>
      <c r="F677" s="2"/>
      <c r="G677" s="2"/>
      <c r="H677" s="2"/>
    </row>
    <row r="678" spans="3:8">
      <c r="C678" s="38"/>
      <c r="E678" s="2"/>
      <c r="F678" s="2"/>
      <c r="G678" s="2"/>
      <c r="H678" s="2"/>
    </row>
    <row r="679" spans="3:8">
      <c r="C679" s="38"/>
      <c r="E679" s="2"/>
      <c r="F679" s="2"/>
      <c r="G679" s="2"/>
      <c r="H679" s="2"/>
    </row>
    <row r="680" spans="3:8">
      <c r="C680" s="38"/>
      <c r="E680" s="2"/>
      <c r="F680" s="2"/>
      <c r="G680" s="2"/>
      <c r="H680" s="2"/>
    </row>
    <row r="681" spans="3:8">
      <c r="C681" s="38"/>
      <c r="E681" s="2"/>
      <c r="F681" s="2"/>
      <c r="G681" s="2"/>
      <c r="H681" s="2"/>
    </row>
    <row r="682" spans="3:8">
      <c r="C682" s="38"/>
      <c r="E682" s="2"/>
      <c r="F682" s="2"/>
      <c r="G682" s="2"/>
      <c r="H682" s="2"/>
    </row>
    <row r="683" spans="3:8">
      <c r="C683" s="38"/>
      <c r="E683" s="2"/>
      <c r="F683" s="2"/>
      <c r="G683" s="2"/>
      <c r="H683" s="2"/>
    </row>
    <row r="684" spans="3:8">
      <c r="C684" s="38"/>
      <c r="E684" s="2"/>
      <c r="F684" s="2"/>
      <c r="G684" s="2"/>
      <c r="H684" s="2"/>
    </row>
    <row r="685" spans="3:8">
      <c r="C685" s="38"/>
      <c r="E685" s="2"/>
      <c r="F685" s="2"/>
      <c r="G685" s="2"/>
      <c r="H685" s="2"/>
    </row>
    <row r="686" spans="3:8">
      <c r="C686" s="38"/>
      <c r="E686" s="2"/>
      <c r="F686" s="2"/>
      <c r="G686" s="2"/>
      <c r="H686" s="2"/>
    </row>
    <row r="687" spans="3:8">
      <c r="C687" s="38"/>
      <c r="E687" s="2"/>
      <c r="F687" s="2"/>
      <c r="G687" s="2"/>
      <c r="H687" s="2"/>
    </row>
    <row r="688" spans="3:8">
      <c r="C688" s="38"/>
      <c r="E688" s="2"/>
      <c r="F688" s="2"/>
      <c r="G688" s="2"/>
      <c r="H688" s="2"/>
    </row>
    <row r="689" spans="3:8">
      <c r="C689" s="38"/>
      <c r="E689" s="2"/>
      <c r="F689" s="2"/>
      <c r="G689" s="2"/>
      <c r="H689" s="2"/>
    </row>
    <row r="690" spans="3:8">
      <c r="C690" s="38"/>
      <c r="E690" s="2"/>
      <c r="F690" s="2"/>
      <c r="G690" s="2"/>
      <c r="H690" s="2"/>
    </row>
    <row r="691" spans="3:8">
      <c r="C691" s="38"/>
      <c r="E691" s="2"/>
      <c r="F691" s="2"/>
      <c r="G691" s="2"/>
      <c r="H691" s="2"/>
    </row>
    <row r="692" spans="3:8">
      <c r="C692" s="38"/>
      <c r="E692" s="2"/>
      <c r="F692" s="2"/>
      <c r="G692" s="2"/>
      <c r="H692" s="2"/>
    </row>
    <row r="693" spans="3:8">
      <c r="C693" s="38"/>
      <c r="E693" s="2"/>
      <c r="F693" s="2"/>
      <c r="G693" s="2"/>
      <c r="H693" s="2"/>
    </row>
    <row r="694" spans="3:8">
      <c r="C694" s="38"/>
      <c r="E694" s="2"/>
      <c r="F694" s="2"/>
      <c r="G694" s="2"/>
      <c r="H694" s="2"/>
    </row>
    <row r="695" spans="3:8">
      <c r="C695" s="38"/>
      <c r="E695" s="2"/>
      <c r="F695" s="2"/>
      <c r="G695" s="2"/>
      <c r="H695" s="2"/>
    </row>
    <row r="696" spans="3:8">
      <c r="C696" s="38"/>
      <c r="E696" s="2"/>
      <c r="F696" s="2"/>
      <c r="G696" s="2"/>
      <c r="H696" s="2"/>
    </row>
    <row r="697" spans="3:8">
      <c r="C697" s="38"/>
      <c r="E697" s="2"/>
      <c r="F697" s="2"/>
      <c r="G697" s="2"/>
      <c r="H697" s="2"/>
    </row>
    <row r="698" spans="3:8">
      <c r="C698" s="38"/>
      <c r="E698" s="2"/>
      <c r="F698" s="2"/>
      <c r="G698" s="2"/>
      <c r="H698" s="2"/>
    </row>
    <row r="699" spans="3:8">
      <c r="C699" s="38"/>
      <c r="E699" s="2"/>
      <c r="F699" s="2"/>
      <c r="G699" s="2"/>
      <c r="H699" s="2"/>
    </row>
    <row r="700" spans="3:8">
      <c r="C700" s="38"/>
      <c r="E700" s="2"/>
      <c r="F700" s="2"/>
      <c r="G700" s="2"/>
      <c r="H700" s="2"/>
    </row>
    <row r="701" spans="3:8">
      <c r="C701" s="38"/>
      <c r="E701" s="2"/>
      <c r="F701" s="2"/>
      <c r="G701" s="2"/>
      <c r="H701" s="2"/>
    </row>
    <row r="702" spans="3:8">
      <c r="C702" s="38"/>
      <c r="E702" s="2"/>
      <c r="F702" s="2"/>
      <c r="G702" s="2"/>
      <c r="H702" s="2"/>
    </row>
    <row r="703" spans="3:8">
      <c r="C703" s="38"/>
      <c r="E703" s="2"/>
      <c r="F703" s="2"/>
      <c r="G703" s="2"/>
      <c r="H703" s="2"/>
    </row>
    <row r="704" spans="3:8">
      <c r="C704" s="38"/>
      <c r="E704" s="2"/>
      <c r="F704" s="2"/>
      <c r="G704" s="2"/>
      <c r="H704" s="2"/>
    </row>
    <row r="705" spans="3:8">
      <c r="C705" s="38"/>
      <c r="E705" s="2"/>
      <c r="F705" s="2"/>
      <c r="G705" s="2"/>
      <c r="H705" s="2"/>
    </row>
    <row r="706" spans="3:8">
      <c r="C706" s="38"/>
      <c r="E706" s="2"/>
      <c r="F706" s="2"/>
      <c r="G706" s="2"/>
      <c r="H706" s="2"/>
    </row>
    <row r="707" spans="3:8">
      <c r="C707" s="38"/>
      <c r="E707" s="2"/>
      <c r="F707" s="2"/>
      <c r="G707" s="2"/>
      <c r="H707" s="2"/>
    </row>
    <row r="708" spans="3:8">
      <c r="C708" s="38"/>
      <c r="E708" s="2"/>
      <c r="F708" s="2"/>
      <c r="G708" s="2"/>
      <c r="H708" s="2"/>
    </row>
    <row r="709" spans="3:8">
      <c r="C709" s="38"/>
      <c r="E709" s="2"/>
      <c r="F709" s="2"/>
      <c r="G709" s="2"/>
      <c r="H709" s="2"/>
    </row>
    <row r="710" spans="3:8">
      <c r="C710" s="38"/>
      <c r="E710" s="2"/>
      <c r="F710" s="2"/>
      <c r="G710" s="2"/>
      <c r="H710" s="2"/>
    </row>
    <row r="711" spans="3:8">
      <c r="C711" s="38"/>
      <c r="E711" s="2"/>
      <c r="F711" s="2"/>
      <c r="G711" s="2"/>
      <c r="H711" s="2"/>
    </row>
    <row r="712" spans="3:8">
      <c r="C712" s="38"/>
      <c r="E712" s="2"/>
      <c r="F712" s="2"/>
      <c r="G712" s="2"/>
      <c r="H712" s="2"/>
    </row>
    <row r="713" spans="3:8">
      <c r="C713" s="38"/>
      <c r="E713" s="2"/>
      <c r="F713" s="2"/>
      <c r="G713" s="2"/>
      <c r="H713" s="2"/>
    </row>
    <row r="714" spans="3:8">
      <c r="C714" s="38"/>
      <c r="E714" s="2"/>
      <c r="F714" s="2"/>
      <c r="G714" s="2"/>
      <c r="H714" s="2"/>
    </row>
    <row r="715" spans="3:8">
      <c r="C715" s="38"/>
      <c r="E715" s="2"/>
      <c r="F715" s="2"/>
      <c r="G715" s="2"/>
      <c r="H715" s="2"/>
    </row>
    <row r="716" spans="3:8">
      <c r="C716" s="38"/>
      <c r="E716" s="2"/>
      <c r="F716" s="2"/>
      <c r="G716" s="2"/>
      <c r="H716" s="2"/>
    </row>
    <row r="717" spans="3:8">
      <c r="C717" s="38"/>
      <c r="E717" s="2"/>
      <c r="F717" s="2"/>
      <c r="G717" s="2"/>
      <c r="H717" s="2"/>
    </row>
    <row r="718" spans="3:8">
      <c r="C718" s="38"/>
      <c r="E718" s="2"/>
      <c r="F718" s="2"/>
      <c r="G718" s="2"/>
      <c r="H718" s="2"/>
    </row>
    <row r="719" spans="3:8">
      <c r="C719" s="38"/>
      <c r="E719" s="2"/>
      <c r="F719" s="2"/>
      <c r="G719" s="2"/>
      <c r="H719" s="2"/>
    </row>
    <row r="720" spans="3:8">
      <c r="C720" s="38"/>
      <c r="E720" s="2"/>
      <c r="F720" s="2"/>
      <c r="G720" s="2"/>
      <c r="H720" s="2"/>
    </row>
    <row r="721" spans="3:8">
      <c r="C721" s="38"/>
      <c r="E721" s="2"/>
      <c r="F721" s="2"/>
      <c r="G721" s="2"/>
      <c r="H721" s="2"/>
    </row>
    <row r="722" spans="3:8">
      <c r="C722" s="38"/>
      <c r="E722" s="2"/>
      <c r="F722" s="2"/>
      <c r="G722" s="2"/>
      <c r="H722" s="2"/>
    </row>
    <row r="723" spans="3:8">
      <c r="C723" s="38"/>
      <c r="E723" s="2"/>
      <c r="F723" s="2"/>
      <c r="G723" s="2"/>
      <c r="H723" s="2"/>
    </row>
    <row r="724" spans="3:8">
      <c r="C724" s="38"/>
      <c r="E724" s="2"/>
      <c r="F724" s="2"/>
      <c r="G724" s="2"/>
      <c r="H724" s="2"/>
    </row>
    <row r="725" spans="3:8">
      <c r="C725" s="38"/>
      <c r="E725" s="2"/>
      <c r="F725" s="2"/>
      <c r="G725" s="2"/>
      <c r="H725" s="2"/>
    </row>
    <row r="726" spans="3:8">
      <c r="C726" s="38"/>
      <c r="E726" s="2"/>
      <c r="F726" s="2"/>
      <c r="G726" s="2"/>
      <c r="H726" s="2"/>
    </row>
    <row r="727" spans="3:8">
      <c r="C727" s="38"/>
      <c r="E727" s="2"/>
      <c r="F727" s="2"/>
      <c r="G727" s="2"/>
      <c r="H727" s="2"/>
    </row>
    <row r="728" spans="3:8">
      <c r="C728" s="38"/>
      <c r="E728" s="2"/>
      <c r="F728" s="2"/>
      <c r="G728" s="2"/>
      <c r="H728" s="2"/>
    </row>
    <row r="729" spans="3:8">
      <c r="C729" s="38"/>
      <c r="E729" s="2"/>
      <c r="F729" s="2"/>
      <c r="G729" s="2"/>
      <c r="H729" s="2"/>
    </row>
    <row r="730" spans="3:8">
      <c r="C730" s="38"/>
      <c r="E730" s="2"/>
      <c r="F730" s="2"/>
      <c r="G730" s="2"/>
      <c r="H730" s="2"/>
    </row>
    <row r="731" spans="3:8">
      <c r="C731" s="38"/>
      <c r="E731" s="2"/>
      <c r="F731" s="2"/>
      <c r="G731" s="2"/>
      <c r="H731" s="2"/>
    </row>
    <row r="732" spans="3:8">
      <c r="C732" s="38"/>
      <c r="E732" s="2"/>
      <c r="F732" s="2"/>
      <c r="G732" s="2"/>
      <c r="H732" s="2"/>
    </row>
    <row r="733" spans="3:8">
      <c r="C733" s="38"/>
      <c r="E733" s="2"/>
      <c r="F733" s="2"/>
      <c r="G733" s="2"/>
      <c r="H733" s="2"/>
    </row>
    <row r="734" spans="3:8">
      <c r="C734" s="38"/>
      <c r="E734" s="2"/>
      <c r="F734" s="2"/>
      <c r="G734" s="2"/>
      <c r="H734" s="2"/>
    </row>
    <row r="735" spans="3:8">
      <c r="C735" s="38"/>
      <c r="E735" s="2"/>
      <c r="F735" s="2"/>
      <c r="G735" s="2"/>
      <c r="H735" s="2"/>
    </row>
    <row r="736" spans="3:8">
      <c r="C736" s="38"/>
      <c r="E736" s="2"/>
      <c r="F736" s="2"/>
      <c r="G736" s="2"/>
      <c r="H736" s="2"/>
    </row>
    <row r="737" spans="3:8">
      <c r="C737" s="38"/>
      <c r="E737" s="2"/>
      <c r="F737" s="2"/>
      <c r="G737" s="2"/>
      <c r="H737" s="2"/>
    </row>
    <row r="738" spans="3:8">
      <c r="C738" s="38"/>
      <c r="E738" s="2"/>
      <c r="F738" s="2"/>
      <c r="G738" s="2"/>
      <c r="H738" s="2"/>
    </row>
    <row r="739" spans="3:8">
      <c r="C739" s="38"/>
      <c r="E739" s="2"/>
      <c r="F739" s="2"/>
      <c r="G739" s="2"/>
      <c r="H739" s="2"/>
    </row>
    <row r="740" spans="3:8">
      <c r="C740" s="38"/>
      <c r="E740" s="2"/>
      <c r="F740" s="2"/>
      <c r="G740" s="2"/>
      <c r="H740" s="2"/>
    </row>
    <row r="741" spans="3:8">
      <c r="C741" s="38"/>
      <c r="E741" s="2"/>
      <c r="F741" s="2"/>
      <c r="G741" s="2"/>
      <c r="H741" s="2"/>
    </row>
    <row r="742" spans="3:8">
      <c r="C742" s="38"/>
      <c r="E742" s="2"/>
      <c r="F742" s="2"/>
      <c r="G742" s="2"/>
      <c r="H742" s="2"/>
    </row>
    <row r="743" spans="3:8">
      <c r="C743" s="38"/>
      <c r="E743" s="2"/>
      <c r="F743" s="2"/>
      <c r="G743" s="2"/>
      <c r="H743" s="2"/>
    </row>
    <row r="744" spans="3:8">
      <c r="C744" s="38"/>
      <c r="E744" s="2"/>
      <c r="F744" s="2"/>
      <c r="G744" s="2"/>
      <c r="H744" s="2"/>
    </row>
    <row r="745" spans="3:8">
      <c r="C745" s="38"/>
      <c r="E745" s="2"/>
      <c r="F745" s="2"/>
      <c r="G745" s="2"/>
      <c r="H745" s="2"/>
    </row>
    <row r="746" spans="3:8">
      <c r="C746" s="38"/>
      <c r="E746" s="2"/>
      <c r="F746" s="2"/>
      <c r="G746" s="2"/>
      <c r="H746" s="2"/>
    </row>
    <row r="747" spans="3:8">
      <c r="C747" s="38"/>
      <c r="E747" s="2"/>
      <c r="F747" s="2"/>
      <c r="G747" s="2"/>
      <c r="H747" s="2"/>
    </row>
    <row r="748" spans="3:8">
      <c r="C748" s="38"/>
      <c r="E748" s="2"/>
      <c r="F748" s="2"/>
      <c r="G748" s="2"/>
      <c r="H748" s="2"/>
    </row>
    <row r="749" spans="3:8">
      <c r="C749" s="38"/>
      <c r="E749" s="2"/>
      <c r="F749" s="2"/>
      <c r="G749" s="2"/>
      <c r="H749" s="2"/>
    </row>
    <row r="750" spans="3:8">
      <c r="C750" s="38"/>
      <c r="E750" s="2"/>
      <c r="F750" s="2"/>
      <c r="G750" s="2"/>
      <c r="H750" s="2"/>
    </row>
    <row r="751" spans="3:8">
      <c r="C751" s="38"/>
      <c r="E751" s="2"/>
      <c r="F751" s="2"/>
      <c r="G751" s="2"/>
      <c r="H751" s="2"/>
    </row>
    <row r="752" spans="3:8">
      <c r="C752" s="38"/>
      <c r="E752" s="2"/>
      <c r="F752" s="2"/>
      <c r="G752" s="2"/>
      <c r="H752" s="2"/>
    </row>
    <row r="753" spans="3:8">
      <c r="C753" s="38"/>
      <c r="E753" s="2"/>
      <c r="F753" s="2"/>
      <c r="G753" s="2"/>
      <c r="H753" s="2"/>
    </row>
    <row r="754" spans="3:8">
      <c r="C754" s="38"/>
      <c r="E754" s="2"/>
      <c r="F754" s="2"/>
      <c r="G754" s="2"/>
      <c r="H754" s="2"/>
    </row>
    <row r="755" spans="3:8">
      <c r="C755" s="38"/>
      <c r="E755" s="2"/>
      <c r="F755" s="2"/>
      <c r="G755" s="2"/>
      <c r="H755" s="2"/>
    </row>
    <row r="756" spans="3:8">
      <c r="C756" s="38"/>
      <c r="E756" s="2"/>
      <c r="F756" s="2"/>
      <c r="G756" s="2"/>
      <c r="H756" s="2"/>
    </row>
    <row r="757" spans="3:8">
      <c r="C757" s="38"/>
      <c r="E757" s="2"/>
      <c r="F757" s="2"/>
      <c r="G757" s="2"/>
      <c r="H757" s="2"/>
    </row>
    <row r="758" spans="3:8">
      <c r="C758" s="38"/>
      <c r="E758" s="2"/>
      <c r="F758" s="2"/>
      <c r="G758" s="2"/>
      <c r="H758" s="2"/>
    </row>
    <row r="759" spans="3:8">
      <c r="C759" s="38"/>
      <c r="E759" s="2"/>
      <c r="F759" s="2"/>
      <c r="G759" s="2"/>
      <c r="H759" s="2"/>
    </row>
    <row r="760" spans="3:8">
      <c r="C760" s="38"/>
      <c r="E760" s="2"/>
      <c r="F760" s="2"/>
      <c r="G760" s="2"/>
      <c r="H760" s="2"/>
    </row>
    <row r="761" spans="3:8">
      <c r="C761" s="38"/>
      <c r="E761" s="2"/>
      <c r="F761" s="2"/>
      <c r="G761" s="2"/>
      <c r="H761" s="2"/>
    </row>
    <row r="762" spans="3:8">
      <c r="C762" s="38"/>
      <c r="E762" s="2"/>
      <c r="F762" s="2"/>
      <c r="G762" s="2"/>
      <c r="H762" s="2"/>
    </row>
    <row r="763" spans="3:8">
      <c r="C763" s="38"/>
      <c r="E763" s="2"/>
      <c r="F763" s="2"/>
      <c r="G763" s="2"/>
      <c r="H763" s="2"/>
    </row>
    <row r="764" spans="3:8">
      <c r="C764" s="38"/>
      <c r="E764" s="2"/>
      <c r="F764" s="2"/>
      <c r="G764" s="2"/>
      <c r="H764" s="2"/>
    </row>
    <row r="765" spans="3:8">
      <c r="C765" s="38"/>
      <c r="E765" s="2"/>
      <c r="F765" s="2"/>
      <c r="G765" s="2"/>
      <c r="H765" s="2"/>
    </row>
    <row r="766" spans="3:8">
      <c r="C766" s="38"/>
      <c r="E766" s="2"/>
      <c r="F766" s="2"/>
      <c r="G766" s="2"/>
      <c r="H766" s="2"/>
    </row>
    <row r="767" spans="3:8">
      <c r="C767" s="38"/>
      <c r="E767" s="2"/>
      <c r="F767" s="2"/>
      <c r="G767" s="2"/>
      <c r="H767" s="2"/>
    </row>
    <row r="768" spans="3:8">
      <c r="C768" s="38"/>
      <c r="E768" s="2"/>
      <c r="F768" s="2"/>
      <c r="G768" s="2"/>
      <c r="H768" s="2"/>
    </row>
    <row r="769" spans="3:8">
      <c r="C769" s="38"/>
      <c r="E769" s="2"/>
      <c r="F769" s="2"/>
      <c r="G769" s="2"/>
      <c r="H769" s="2"/>
    </row>
    <row r="770" spans="3:8">
      <c r="C770" s="38"/>
      <c r="E770" s="2"/>
      <c r="F770" s="2"/>
      <c r="G770" s="2"/>
      <c r="H770" s="2"/>
    </row>
    <row r="771" spans="3:8">
      <c r="C771" s="38"/>
      <c r="E771" s="2"/>
      <c r="F771" s="2"/>
      <c r="G771" s="2"/>
      <c r="H771" s="2"/>
    </row>
    <row r="772" spans="3:8">
      <c r="C772" s="38"/>
      <c r="E772" s="2"/>
      <c r="F772" s="2"/>
      <c r="G772" s="2"/>
      <c r="H772" s="2"/>
    </row>
    <row r="773" spans="3:8">
      <c r="C773" s="38"/>
      <c r="E773" s="2"/>
      <c r="F773" s="2"/>
      <c r="G773" s="2"/>
      <c r="H773" s="2"/>
    </row>
    <row r="774" spans="3:8">
      <c r="C774" s="38"/>
      <c r="E774" s="2"/>
      <c r="F774" s="2"/>
      <c r="G774" s="2"/>
      <c r="H774" s="2"/>
    </row>
    <row r="775" spans="3:8">
      <c r="C775" s="38"/>
      <c r="E775" s="2"/>
      <c r="F775" s="2"/>
      <c r="G775" s="2"/>
      <c r="H775" s="2"/>
    </row>
    <row r="776" spans="3:8">
      <c r="C776" s="38"/>
      <c r="E776" s="2"/>
      <c r="F776" s="2"/>
      <c r="G776" s="2"/>
      <c r="H776" s="2"/>
    </row>
    <row r="777" spans="3:8">
      <c r="C777" s="38"/>
      <c r="E777" s="2"/>
      <c r="F777" s="2"/>
      <c r="G777" s="2"/>
      <c r="H777" s="2"/>
    </row>
    <row r="778" spans="3:8">
      <c r="C778" s="38"/>
      <c r="E778" s="2"/>
      <c r="F778" s="2"/>
      <c r="G778" s="2"/>
      <c r="H778" s="2"/>
    </row>
    <row r="779" spans="3:8">
      <c r="C779" s="38"/>
      <c r="E779" s="2"/>
      <c r="F779" s="2"/>
      <c r="G779" s="2"/>
      <c r="H779" s="2"/>
    </row>
    <row r="780" spans="3:8">
      <c r="C780" s="38"/>
      <c r="E780" s="2"/>
      <c r="F780" s="2"/>
      <c r="G780" s="2"/>
      <c r="H780" s="2"/>
    </row>
    <row r="781" spans="3:8">
      <c r="C781" s="38"/>
      <c r="E781" s="2"/>
      <c r="F781" s="2"/>
      <c r="G781" s="2"/>
      <c r="H781" s="2"/>
    </row>
    <row r="782" spans="3:8">
      <c r="C782" s="38"/>
      <c r="E782" s="2"/>
      <c r="F782" s="2"/>
      <c r="G782" s="2"/>
      <c r="H782" s="2"/>
    </row>
    <row r="783" spans="3:8">
      <c r="C783" s="38"/>
      <c r="E783" s="2"/>
      <c r="F783" s="2"/>
      <c r="G783" s="2"/>
      <c r="H783" s="2"/>
    </row>
    <row r="784" spans="3:8">
      <c r="C784" s="38"/>
      <c r="E784" s="2"/>
      <c r="F784" s="2"/>
      <c r="G784" s="2"/>
      <c r="H784" s="2"/>
    </row>
    <row r="785" spans="3:8">
      <c r="C785" s="38"/>
      <c r="E785" s="2"/>
      <c r="F785" s="2"/>
      <c r="G785" s="2"/>
      <c r="H785" s="2"/>
    </row>
    <row r="786" spans="3:8">
      <c r="C786" s="38"/>
      <c r="E786" s="2"/>
      <c r="F786" s="2"/>
      <c r="G786" s="2"/>
      <c r="H786" s="2"/>
    </row>
    <row r="787" spans="3:8">
      <c r="C787" s="38"/>
      <c r="E787" s="2"/>
      <c r="F787" s="2"/>
      <c r="G787" s="2"/>
      <c r="H787" s="2"/>
    </row>
    <row r="788" spans="3:8">
      <c r="C788" s="38"/>
      <c r="E788" s="2"/>
      <c r="F788" s="2"/>
      <c r="G788" s="2"/>
      <c r="H788" s="2"/>
    </row>
    <row r="789" spans="3:8">
      <c r="C789" s="38"/>
      <c r="E789" s="2"/>
      <c r="F789" s="2"/>
      <c r="G789" s="2"/>
      <c r="H789" s="2"/>
    </row>
    <row r="790" spans="3:8">
      <c r="C790" s="38"/>
      <c r="E790" s="2"/>
      <c r="F790" s="2"/>
      <c r="G790" s="2"/>
      <c r="H790" s="2"/>
    </row>
    <row r="791" spans="3:8">
      <c r="C791" s="38"/>
      <c r="E791" s="2"/>
      <c r="F791" s="2"/>
      <c r="G791" s="2"/>
      <c r="H791" s="2"/>
    </row>
    <row r="792" spans="3:8">
      <c r="C792" s="38"/>
      <c r="E792" s="2"/>
      <c r="F792" s="2"/>
      <c r="G792" s="2"/>
      <c r="H792" s="2"/>
    </row>
    <row r="793" spans="3:8">
      <c r="C793" s="38"/>
      <c r="E793" s="2"/>
      <c r="F793" s="2"/>
      <c r="G793" s="2"/>
      <c r="H793" s="2"/>
    </row>
    <row r="794" spans="3:8">
      <c r="C794" s="38"/>
      <c r="E794" s="2"/>
      <c r="F794" s="2"/>
      <c r="G794" s="2"/>
      <c r="H794" s="2"/>
    </row>
    <row r="795" spans="3:8">
      <c r="C795" s="38"/>
      <c r="E795" s="2"/>
      <c r="F795" s="2"/>
      <c r="G795" s="2"/>
      <c r="H795" s="2"/>
    </row>
    <row r="796" spans="3:8">
      <c r="C796" s="38"/>
      <c r="E796" s="2"/>
      <c r="F796" s="2"/>
      <c r="G796" s="2"/>
      <c r="H796" s="2"/>
    </row>
    <row r="797" spans="3:8">
      <c r="C797" s="38"/>
      <c r="E797" s="2"/>
      <c r="F797" s="2"/>
      <c r="G797" s="2"/>
      <c r="H797" s="2"/>
    </row>
    <row r="798" spans="3:8">
      <c r="C798" s="38"/>
      <c r="E798" s="2"/>
      <c r="F798" s="2"/>
      <c r="G798" s="2"/>
      <c r="H798" s="2"/>
    </row>
    <row r="799" spans="3:8">
      <c r="C799" s="38"/>
      <c r="E799" s="2"/>
      <c r="F799" s="2"/>
      <c r="G799" s="2"/>
      <c r="H799" s="2"/>
    </row>
    <row r="800" spans="3:8">
      <c r="C800" s="38"/>
      <c r="E800" s="2"/>
      <c r="F800" s="2"/>
      <c r="G800" s="2"/>
      <c r="H800" s="2"/>
    </row>
    <row r="801" spans="3:8">
      <c r="C801" s="38"/>
      <c r="E801" s="2"/>
      <c r="F801" s="2"/>
      <c r="G801" s="2"/>
      <c r="H801" s="2"/>
    </row>
    <row r="802" spans="3:8">
      <c r="C802" s="38"/>
      <c r="E802" s="2"/>
      <c r="F802" s="2"/>
      <c r="G802" s="2"/>
      <c r="H802" s="2"/>
    </row>
    <row r="803" spans="3:8">
      <c r="C803" s="38"/>
      <c r="E803" s="2"/>
      <c r="F803" s="2"/>
      <c r="G803" s="2"/>
      <c r="H803" s="2"/>
    </row>
    <row r="804" spans="3:8">
      <c r="C804" s="38"/>
      <c r="E804" s="2"/>
      <c r="F804" s="2"/>
      <c r="G804" s="2"/>
      <c r="H804" s="2"/>
    </row>
    <row r="805" spans="3:8">
      <c r="C805" s="38"/>
      <c r="E805" s="2"/>
      <c r="F805" s="2"/>
      <c r="G805" s="2"/>
      <c r="H805" s="2"/>
    </row>
    <row r="806" spans="3:8">
      <c r="C806" s="38"/>
      <c r="E806" s="2"/>
      <c r="F806" s="2"/>
      <c r="G806" s="2"/>
      <c r="H806" s="2"/>
    </row>
    <row r="807" spans="3:8">
      <c r="C807" s="38"/>
      <c r="E807" s="2"/>
      <c r="F807" s="2"/>
      <c r="G807" s="2"/>
      <c r="H807" s="2"/>
    </row>
    <row r="808" spans="3:8">
      <c r="C808" s="38"/>
      <c r="E808" s="2"/>
      <c r="F808" s="2"/>
      <c r="G808" s="2"/>
      <c r="H808" s="2"/>
    </row>
    <row r="809" spans="3:8">
      <c r="C809" s="38"/>
      <c r="E809" s="2"/>
      <c r="F809" s="2"/>
      <c r="G809" s="2"/>
      <c r="H809" s="2"/>
    </row>
    <row r="810" spans="3:8">
      <c r="C810" s="38"/>
      <c r="E810" s="2"/>
      <c r="F810" s="2"/>
      <c r="G810" s="2"/>
      <c r="H810" s="2"/>
    </row>
    <row r="811" spans="3:8">
      <c r="C811" s="38"/>
      <c r="E811" s="2"/>
      <c r="F811" s="2"/>
      <c r="G811" s="2"/>
      <c r="H811" s="2"/>
    </row>
    <row r="812" spans="3:8">
      <c r="C812" s="38"/>
      <c r="E812" s="2"/>
      <c r="F812" s="2"/>
      <c r="G812" s="2"/>
      <c r="H812" s="2"/>
    </row>
    <row r="813" spans="3:8">
      <c r="C813" s="38"/>
      <c r="E813" s="2"/>
      <c r="F813" s="2"/>
      <c r="G813" s="2"/>
      <c r="H813" s="2"/>
    </row>
    <row r="814" spans="3:8">
      <c r="C814" s="38"/>
      <c r="E814" s="2"/>
      <c r="F814" s="2"/>
      <c r="G814" s="2"/>
      <c r="H814" s="2"/>
    </row>
    <row r="815" spans="3:8">
      <c r="C815" s="38"/>
      <c r="E815" s="2"/>
      <c r="F815" s="2"/>
      <c r="G815" s="2"/>
      <c r="H815" s="2"/>
    </row>
    <row r="816" spans="3:8">
      <c r="C816" s="38"/>
      <c r="E816" s="2"/>
      <c r="F816" s="2"/>
      <c r="G816" s="2"/>
      <c r="H816" s="2"/>
    </row>
    <row r="817" spans="3:8">
      <c r="C817" s="38"/>
      <c r="E817" s="2"/>
      <c r="F817" s="2"/>
      <c r="G817" s="2"/>
      <c r="H817" s="2"/>
    </row>
    <row r="818" spans="3:8">
      <c r="C818" s="38"/>
      <c r="E818" s="2"/>
      <c r="F818" s="2"/>
      <c r="G818" s="2"/>
      <c r="H818" s="2"/>
    </row>
    <row r="819" spans="3:8">
      <c r="C819" s="38"/>
      <c r="E819" s="2"/>
      <c r="F819" s="2"/>
      <c r="G819" s="2"/>
      <c r="H819" s="2"/>
    </row>
    <row r="820" spans="3:8">
      <c r="C820" s="38"/>
      <c r="E820" s="2"/>
      <c r="F820" s="2"/>
      <c r="G820" s="2"/>
      <c r="H820" s="2"/>
    </row>
    <row r="821" spans="3:8">
      <c r="C821" s="38"/>
      <c r="E821" s="2"/>
      <c r="F821" s="2"/>
      <c r="G821" s="2"/>
      <c r="H821" s="2"/>
    </row>
    <row r="822" spans="3:8">
      <c r="C822" s="38"/>
      <c r="E822" s="2"/>
      <c r="F822" s="2"/>
      <c r="G822" s="2"/>
      <c r="H822" s="2"/>
    </row>
    <row r="823" spans="3:8">
      <c r="C823" s="38"/>
      <c r="E823" s="2"/>
      <c r="F823" s="2"/>
      <c r="G823" s="2"/>
      <c r="H823" s="2"/>
    </row>
    <row r="824" spans="3:8">
      <c r="C824" s="38"/>
      <c r="E824" s="2"/>
      <c r="F824" s="2"/>
      <c r="G824" s="2"/>
      <c r="H824" s="2"/>
    </row>
    <row r="825" spans="3:8">
      <c r="C825" s="38"/>
      <c r="E825" s="2"/>
      <c r="F825" s="2"/>
      <c r="G825" s="2"/>
      <c r="H825" s="2"/>
    </row>
    <row r="826" spans="3:8">
      <c r="C826" s="38"/>
      <c r="E826" s="2"/>
      <c r="F826" s="2"/>
      <c r="G826" s="2"/>
      <c r="H826" s="2"/>
    </row>
    <row r="827" spans="3:8">
      <c r="C827" s="38"/>
      <c r="E827" s="2"/>
      <c r="F827" s="2"/>
      <c r="G827" s="2"/>
      <c r="H827" s="2"/>
    </row>
    <row r="828" spans="3:8">
      <c r="C828" s="38"/>
      <c r="E828" s="2"/>
      <c r="F828" s="2"/>
      <c r="G828" s="2"/>
      <c r="H828" s="2"/>
    </row>
    <row r="829" spans="3:8">
      <c r="C829" s="38"/>
      <c r="E829" s="2"/>
      <c r="F829" s="2"/>
      <c r="G829" s="2"/>
      <c r="H829" s="2"/>
    </row>
    <row r="830" spans="3:8">
      <c r="C830" s="38"/>
      <c r="E830" s="2"/>
      <c r="F830" s="2"/>
      <c r="G830" s="2"/>
      <c r="H830" s="2"/>
    </row>
    <row r="831" spans="3:8">
      <c r="C831" s="38"/>
      <c r="E831" s="2"/>
      <c r="F831" s="2"/>
      <c r="G831" s="2"/>
      <c r="H831" s="2"/>
    </row>
    <row r="832" spans="3:8">
      <c r="C832" s="38"/>
      <c r="E832" s="2"/>
      <c r="F832" s="2"/>
      <c r="G832" s="2"/>
      <c r="H832" s="2"/>
    </row>
    <row r="833" spans="3:8">
      <c r="C833" s="38"/>
      <c r="E833" s="2"/>
      <c r="F833" s="2"/>
      <c r="G833" s="2"/>
      <c r="H833" s="2"/>
    </row>
    <row r="834" spans="3:8">
      <c r="C834" s="38"/>
      <c r="E834" s="2"/>
      <c r="F834" s="2"/>
      <c r="G834" s="2"/>
      <c r="H834" s="2"/>
    </row>
    <row r="835" spans="3:8">
      <c r="C835" s="38"/>
      <c r="E835" s="2"/>
      <c r="F835" s="2"/>
      <c r="G835" s="2"/>
      <c r="H835" s="2"/>
    </row>
    <row r="836" spans="3:8">
      <c r="C836" s="38"/>
      <c r="E836" s="2"/>
      <c r="F836" s="2"/>
      <c r="G836" s="2"/>
      <c r="H836" s="2"/>
    </row>
    <row r="837" spans="3:8">
      <c r="C837" s="38"/>
      <c r="E837" s="2"/>
      <c r="F837" s="2"/>
      <c r="G837" s="2"/>
      <c r="H837" s="2"/>
    </row>
    <row r="838" spans="3:8">
      <c r="C838" s="38"/>
      <c r="E838" s="2"/>
      <c r="F838" s="2"/>
      <c r="G838" s="2"/>
      <c r="H838" s="2"/>
    </row>
    <row r="839" spans="3:8">
      <c r="C839" s="38"/>
      <c r="E839" s="2"/>
      <c r="F839" s="2"/>
      <c r="G839" s="2"/>
      <c r="H839" s="2"/>
    </row>
    <row r="840" spans="3:8">
      <c r="C840" s="38"/>
      <c r="E840" s="2"/>
      <c r="F840" s="2"/>
      <c r="G840" s="2"/>
      <c r="H840" s="2"/>
    </row>
    <row r="841" spans="3:8">
      <c r="C841" s="38"/>
      <c r="E841" s="2"/>
      <c r="F841" s="2"/>
      <c r="G841" s="2"/>
      <c r="H841" s="2"/>
    </row>
    <row r="842" spans="3:8">
      <c r="C842" s="38"/>
      <c r="E842" s="2"/>
      <c r="F842" s="2"/>
      <c r="G842" s="2"/>
      <c r="H842" s="2"/>
    </row>
    <row r="843" spans="3:8">
      <c r="C843" s="38"/>
      <c r="E843" s="2"/>
      <c r="F843" s="2"/>
      <c r="G843" s="2"/>
      <c r="H843" s="2"/>
    </row>
    <row r="844" spans="3:8">
      <c r="C844" s="38"/>
      <c r="E844" s="2"/>
      <c r="F844" s="2"/>
      <c r="G844" s="2"/>
      <c r="H844" s="2"/>
    </row>
    <row r="845" spans="3:8">
      <c r="C845" s="38"/>
      <c r="E845" s="2"/>
      <c r="F845" s="2"/>
      <c r="G845" s="2"/>
      <c r="H845" s="2"/>
    </row>
    <row r="846" spans="3:8">
      <c r="C846" s="38"/>
      <c r="E846" s="2"/>
      <c r="F846" s="2"/>
      <c r="G846" s="2"/>
      <c r="H846" s="2"/>
    </row>
    <row r="847" spans="3:8">
      <c r="C847" s="38"/>
      <c r="E847" s="2"/>
      <c r="F847" s="2"/>
      <c r="G847" s="2"/>
      <c r="H847" s="2"/>
    </row>
    <row r="848" spans="3:8">
      <c r="C848" s="38"/>
      <c r="E848" s="2"/>
      <c r="F848" s="2"/>
      <c r="G848" s="2"/>
      <c r="H848" s="2"/>
    </row>
    <row r="849" spans="3:8">
      <c r="C849" s="38"/>
      <c r="E849" s="2"/>
      <c r="F849" s="2"/>
      <c r="G849" s="2"/>
      <c r="H849" s="2"/>
    </row>
    <row r="850" spans="3:8">
      <c r="C850" s="38"/>
      <c r="E850" s="2"/>
      <c r="F850" s="2"/>
      <c r="G850" s="2"/>
      <c r="H850" s="2"/>
    </row>
    <row r="851" spans="3:8">
      <c r="C851" s="38"/>
      <c r="E851" s="2"/>
      <c r="F851" s="2"/>
      <c r="G851" s="2"/>
      <c r="H851" s="2"/>
    </row>
    <row r="852" spans="3:8">
      <c r="C852" s="38"/>
      <c r="E852" s="2"/>
      <c r="F852" s="2"/>
      <c r="G852" s="2"/>
      <c r="H852" s="2"/>
    </row>
    <row r="853" spans="3:8">
      <c r="C853" s="38"/>
      <c r="E853" s="2"/>
      <c r="F853" s="2"/>
      <c r="G853" s="2"/>
      <c r="H853" s="2"/>
    </row>
    <row r="854" spans="3:8">
      <c r="C854" s="38"/>
      <c r="E854" s="2"/>
      <c r="F854" s="2"/>
      <c r="G854" s="2"/>
      <c r="H854" s="2"/>
    </row>
    <row r="855" spans="3:8">
      <c r="C855" s="38"/>
      <c r="E855" s="2"/>
      <c r="F855" s="2"/>
      <c r="G855" s="2"/>
      <c r="H855" s="2"/>
    </row>
    <row r="856" spans="3:8">
      <c r="C856" s="38"/>
      <c r="E856" s="2"/>
      <c r="F856" s="2"/>
      <c r="G856" s="2"/>
      <c r="H856" s="2"/>
    </row>
    <row r="857" spans="3:8">
      <c r="C857" s="38"/>
      <c r="E857" s="2"/>
      <c r="F857" s="2"/>
      <c r="G857" s="2"/>
      <c r="H857" s="2"/>
    </row>
    <row r="858" spans="3:8">
      <c r="C858" s="38"/>
      <c r="E858" s="2"/>
      <c r="F858" s="2"/>
      <c r="G858" s="2"/>
      <c r="H858" s="2"/>
    </row>
    <row r="859" spans="3:8">
      <c r="C859" s="38"/>
      <c r="E859" s="2"/>
      <c r="F859" s="2"/>
      <c r="G859" s="2"/>
      <c r="H859" s="2"/>
    </row>
    <row r="860" spans="3:8">
      <c r="C860" s="38"/>
      <c r="E860" s="2"/>
      <c r="F860" s="2"/>
      <c r="G860" s="2"/>
      <c r="H860" s="2"/>
    </row>
    <row r="861" spans="3:8">
      <c r="C861" s="38"/>
      <c r="E861" s="2"/>
      <c r="F861" s="2"/>
      <c r="G861" s="2"/>
      <c r="H861" s="2"/>
    </row>
    <row r="862" spans="3:8">
      <c r="C862" s="38"/>
      <c r="E862" s="2"/>
      <c r="F862" s="2"/>
      <c r="G862" s="2"/>
      <c r="H862" s="2"/>
    </row>
    <row r="863" spans="3:8">
      <c r="C863" s="38"/>
      <c r="E863" s="2"/>
      <c r="F863" s="2"/>
      <c r="G863" s="2"/>
      <c r="H863" s="2"/>
    </row>
    <row r="864" spans="3:8">
      <c r="C864" s="38"/>
      <c r="E864" s="2"/>
      <c r="F864" s="2"/>
      <c r="G864" s="2"/>
      <c r="H864" s="2"/>
    </row>
    <row r="865" spans="3:8">
      <c r="C865" s="38"/>
      <c r="E865" s="2"/>
      <c r="F865" s="2"/>
      <c r="G865" s="2"/>
      <c r="H865" s="2"/>
    </row>
    <row r="866" spans="3:8">
      <c r="C866" s="38"/>
      <c r="E866" s="2"/>
      <c r="F866" s="2"/>
      <c r="G866" s="2"/>
      <c r="H866" s="2"/>
    </row>
    <row r="867" spans="3:8">
      <c r="C867" s="38"/>
      <c r="E867" s="2"/>
      <c r="F867" s="2"/>
      <c r="G867" s="2"/>
      <c r="H867" s="2"/>
    </row>
    <row r="868" spans="3:8">
      <c r="C868" s="38"/>
      <c r="E868" s="2"/>
      <c r="F868" s="2"/>
      <c r="G868" s="2"/>
      <c r="H868" s="2"/>
    </row>
    <row r="869" spans="3:8">
      <c r="C869" s="38"/>
      <c r="E869" s="2"/>
      <c r="F869" s="2"/>
      <c r="G869" s="2"/>
      <c r="H869" s="2"/>
    </row>
    <row r="870" spans="3:8">
      <c r="C870" s="38"/>
      <c r="E870" s="2"/>
      <c r="F870" s="2"/>
      <c r="G870" s="2"/>
      <c r="H870" s="2"/>
    </row>
    <row r="871" spans="3:8">
      <c r="C871" s="38"/>
      <c r="E871" s="2"/>
      <c r="F871" s="2"/>
      <c r="G871" s="2"/>
      <c r="H871" s="2"/>
    </row>
    <row r="872" spans="3:8">
      <c r="C872" s="38"/>
      <c r="E872" s="2"/>
      <c r="F872" s="2"/>
      <c r="G872" s="2"/>
      <c r="H872" s="2"/>
    </row>
    <row r="873" spans="3:8">
      <c r="C873" s="38"/>
      <c r="E873" s="2"/>
      <c r="F873" s="2"/>
      <c r="G873" s="2"/>
      <c r="H873" s="2"/>
    </row>
    <row r="874" spans="3:8">
      <c r="C874" s="38"/>
      <c r="E874" s="2"/>
      <c r="F874" s="2"/>
      <c r="G874" s="2"/>
      <c r="H874" s="2"/>
    </row>
    <row r="875" spans="3:8">
      <c r="C875" s="38"/>
      <c r="E875" s="2"/>
      <c r="F875" s="2"/>
      <c r="G875" s="2"/>
      <c r="H875" s="2"/>
    </row>
    <row r="876" spans="3:8">
      <c r="C876" s="38"/>
      <c r="E876" s="2"/>
      <c r="F876" s="2"/>
      <c r="G876" s="2"/>
      <c r="H876" s="2"/>
    </row>
    <row r="877" spans="3:8">
      <c r="C877" s="38"/>
      <c r="E877" s="2"/>
      <c r="F877" s="2"/>
      <c r="G877" s="2"/>
      <c r="H877" s="2"/>
    </row>
    <row r="878" spans="3:8">
      <c r="C878" s="38"/>
      <c r="E878" s="2"/>
      <c r="F878" s="2"/>
      <c r="G878" s="2"/>
      <c r="H878" s="2"/>
    </row>
    <row r="879" spans="3:8">
      <c r="C879" s="38"/>
      <c r="E879" s="2"/>
      <c r="F879" s="2"/>
      <c r="G879" s="2"/>
      <c r="H879" s="2"/>
    </row>
    <row r="880" spans="3:8">
      <c r="C880" s="38"/>
      <c r="E880" s="2"/>
      <c r="F880" s="2"/>
      <c r="G880" s="2"/>
      <c r="H880" s="2"/>
    </row>
    <row r="881" spans="3:8">
      <c r="C881" s="38"/>
      <c r="E881" s="2"/>
      <c r="F881" s="2"/>
      <c r="G881" s="2"/>
      <c r="H881" s="2"/>
    </row>
    <row r="882" spans="3:8">
      <c r="C882" s="38"/>
      <c r="E882" s="2"/>
      <c r="F882" s="2"/>
      <c r="G882" s="2"/>
      <c r="H882" s="2"/>
    </row>
    <row r="883" spans="3:8">
      <c r="C883" s="38"/>
      <c r="E883" s="2"/>
      <c r="F883" s="2"/>
      <c r="G883" s="2"/>
      <c r="H883" s="2"/>
    </row>
    <row r="884" spans="3:8">
      <c r="C884" s="38"/>
      <c r="E884" s="2"/>
      <c r="F884" s="2"/>
      <c r="G884" s="2"/>
      <c r="H884" s="2"/>
    </row>
    <row r="885" spans="3:8">
      <c r="C885" s="38"/>
      <c r="E885" s="2"/>
      <c r="F885" s="2"/>
      <c r="G885" s="2"/>
      <c r="H885" s="2"/>
    </row>
    <row r="886" spans="3:8">
      <c r="C886" s="38"/>
      <c r="E886" s="2"/>
      <c r="F886" s="2"/>
      <c r="G886" s="2"/>
      <c r="H886" s="2"/>
    </row>
    <row r="887" spans="3:8">
      <c r="C887" s="38"/>
      <c r="E887" s="2"/>
      <c r="F887" s="2"/>
      <c r="G887" s="2"/>
      <c r="H887" s="2"/>
    </row>
    <row r="888" spans="3:8">
      <c r="C888" s="38"/>
      <c r="E888" s="2"/>
      <c r="F888" s="2"/>
      <c r="G888" s="2"/>
      <c r="H888" s="2"/>
    </row>
    <row r="889" spans="3:8">
      <c r="C889" s="38"/>
      <c r="E889" s="2"/>
      <c r="F889" s="2"/>
      <c r="G889" s="2"/>
      <c r="H889" s="2"/>
    </row>
    <row r="890" spans="3:8">
      <c r="C890" s="38"/>
      <c r="E890" s="2"/>
      <c r="F890" s="2"/>
      <c r="G890" s="2"/>
      <c r="H890" s="2"/>
    </row>
    <row r="891" spans="3:8">
      <c r="C891" s="38"/>
      <c r="E891" s="2"/>
      <c r="F891" s="2"/>
      <c r="G891" s="2"/>
      <c r="H891" s="2"/>
    </row>
    <row r="892" spans="3:8">
      <c r="C892" s="38"/>
      <c r="E892" s="2"/>
      <c r="F892" s="2"/>
      <c r="G892" s="2"/>
      <c r="H892" s="2"/>
    </row>
    <row r="893" spans="3:8">
      <c r="C893" s="38"/>
      <c r="E893" s="2"/>
      <c r="F893" s="2"/>
      <c r="G893" s="2"/>
      <c r="H893" s="2"/>
    </row>
    <row r="894" spans="3:8">
      <c r="C894" s="38"/>
      <c r="E894" s="2"/>
      <c r="F894" s="2"/>
      <c r="G894" s="2"/>
      <c r="H894" s="2"/>
    </row>
    <row r="895" spans="3:8">
      <c r="C895" s="38"/>
      <c r="E895" s="2"/>
      <c r="F895" s="2"/>
      <c r="G895" s="2"/>
      <c r="H895" s="2"/>
    </row>
    <row r="896" spans="3:8">
      <c r="C896" s="38"/>
      <c r="E896" s="2"/>
      <c r="F896" s="2"/>
      <c r="G896" s="2"/>
      <c r="H896" s="2"/>
    </row>
    <row r="897" spans="3:8">
      <c r="C897" s="38"/>
      <c r="E897" s="2"/>
      <c r="F897" s="2"/>
      <c r="G897" s="2"/>
      <c r="H897" s="2"/>
    </row>
    <row r="898" spans="3:8">
      <c r="C898" s="38"/>
      <c r="E898" s="2"/>
      <c r="F898" s="2"/>
      <c r="G898" s="2"/>
      <c r="H898" s="2"/>
    </row>
    <row r="899" spans="3:8">
      <c r="C899" s="38"/>
      <c r="E899" s="2"/>
      <c r="F899" s="2"/>
      <c r="G899" s="2"/>
      <c r="H899" s="2"/>
    </row>
    <row r="900" spans="3:8">
      <c r="C900" s="38"/>
      <c r="E900" s="2"/>
      <c r="F900" s="2"/>
      <c r="G900" s="2"/>
      <c r="H900" s="2"/>
    </row>
    <row r="901" spans="3:8">
      <c r="C901" s="38"/>
      <c r="E901" s="2"/>
      <c r="F901" s="2"/>
      <c r="G901" s="2"/>
      <c r="H901" s="2"/>
    </row>
    <row r="902" spans="3:8">
      <c r="C902" s="38"/>
      <c r="E902" s="2"/>
      <c r="F902" s="2"/>
      <c r="G902" s="2"/>
      <c r="H902" s="2"/>
    </row>
    <row r="903" spans="3:8">
      <c r="C903" s="38"/>
      <c r="E903" s="2"/>
      <c r="F903" s="2"/>
      <c r="G903" s="2"/>
      <c r="H903" s="2"/>
    </row>
    <row r="904" spans="3:8">
      <c r="C904" s="38"/>
      <c r="E904" s="2"/>
      <c r="F904" s="2"/>
      <c r="G904" s="2"/>
      <c r="H904" s="2"/>
    </row>
    <row r="905" spans="3:8">
      <c r="C905" s="38"/>
      <c r="E905" s="2"/>
      <c r="F905" s="2"/>
      <c r="G905" s="2"/>
      <c r="H905" s="2"/>
    </row>
    <row r="906" spans="3:8">
      <c r="C906" s="38"/>
      <c r="E906" s="2"/>
      <c r="F906" s="2"/>
      <c r="G906" s="2"/>
      <c r="H906" s="2"/>
    </row>
    <row r="907" spans="3:8">
      <c r="C907" s="38"/>
      <c r="E907" s="2"/>
      <c r="F907" s="2"/>
      <c r="G907" s="2"/>
      <c r="H907" s="2"/>
    </row>
    <row r="908" spans="3:8">
      <c r="C908" s="38"/>
      <c r="E908" s="2"/>
      <c r="F908" s="2"/>
      <c r="G908" s="2"/>
      <c r="H908" s="2"/>
    </row>
    <row r="909" spans="3:8">
      <c r="C909" s="38"/>
      <c r="E909" s="2"/>
      <c r="F909" s="2"/>
      <c r="G909" s="2"/>
      <c r="H909" s="2"/>
    </row>
    <row r="910" spans="3:8">
      <c r="C910" s="38"/>
      <c r="E910" s="2"/>
      <c r="F910" s="2"/>
      <c r="G910" s="2"/>
      <c r="H910" s="2"/>
    </row>
    <row r="911" spans="3:8">
      <c r="C911" s="38"/>
      <c r="E911" s="2"/>
      <c r="F911" s="2"/>
      <c r="G911" s="2"/>
      <c r="H911" s="2"/>
    </row>
    <row r="912" spans="3:8">
      <c r="C912" s="38"/>
      <c r="E912" s="2"/>
      <c r="F912" s="2"/>
      <c r="G912" s="2"/>
      <c r="H912" s="2"/>
    </row>
    <row r="913" spans="3:8">
      <c r="C913" s="38"/>
      <c r="E913" s="2"/>
      <c r="F913" s="2"/>
      <c r="G913" s="2"/>
      <c r="H913" s="2"/>
    </row>
    <row r="914" spans="3:8">
      <c r="C914" s="38"/>
      <c r="E914" s="2"/>
      <c r="F914" s="2"/>
      <c r="G914" s="2"/>
      <c r="H914" s="2"/>
    </row>
    <row r="915" spans="3:8">
      <c r="C915" s="38"/>
      <c r="E915" s="2"/>
      <c r="F915" s="2"/>
      <c r="G915" s="2"/>
      <c r="H915" s="2"/>
    </row>
    <row r="916" spans="3:8">
      <c r="C916" s="38"/>
      <c r="E916" s="2"/>
      <c r="F916" s="2"/>
      <c r="G916" s="2"/>
      <c r="H916" s="2"/>
    </row>
    <row r="917" spans="3:8">
      <c r="C917" s="38"/>
      <c r="E917" s="2"/>
      <c r="F917" s="2"/>
      <c r="G917" s="2"/>
      <c r="H917" s="2"/>
    </row>
    <row r="918" spans="3:8">
      <c r="C918" s="38"/>
      <c r="E918" s="2"/>
      <c r="F918" s="2"/>
      <c r="G918" s="2"/>
      <c r="H918" s="2"/>
    </row>
    <row r="919" spans="3:8">
      <c r="C919" s="38"/>
      <c r="E919" s="2"/>
      <c r="F919" s="2"/>
      <c r="G919" s="2"/>
      <c r="H919" s="2"/>
    </row>
    <row r="920" spans="3:8">
      <c r="C920" s="38"/>
      <c r="E920" s="2"/>
      <c r="F920" s="2"/>
      <c r="G920" s="2"/>
      <c r="H920" s="2"/>
    </row>
    <row r="921" spans="3:8">
      <c r="C921" s="38"/>
      <c r="E921" s="2"/>
      <c r="F921" s="2"/>
      <c r="G921" s="2"/>
      <c r="H921" s="2"/>
    </row>
    <row r="922" spans="3:8">
      <c r="C922" s="38"/>
      <c r="E922" s="2"/>
      <c r="F922" s="2"/>
      <c r="G922" s="2"/>
      <c r="H922" s="2"/>
    </row>
    <row r="923" spans="3:8">
      <c r="C923" s="38"/>
      <c r="E923" s="2"/>
      <c r="F923" s="2"/>
      <c r="G923" s="2"/>
      <c r="H923" s="2"/>
    </row>
    <row r="924" spans="3:8">
      <c r="C924" s="38"/>
      <c r="E924" s="2"/>
      <c r="F924" s="2"/>
      <c r="G924" s="2"/>
      <c r="H924" s="2"/>
    </row>
    <row r="925" spans="3:8">
      <c r="C925" s="38"/>
      <c r="E925" s="2"/>
      <c r="F925" s="2"/>
      <c r="G925" s="2"/>
      <c r="H925" s="2"/>
    </row>
    <row r="926" spans="3:8">
      <c r="C926" s="38"/>
      <c r="E926" s="2"/>
      <c r="F926" s="2"/>
      <c r="G926" s="2"/>
      <c r="H926" s="2"/>
    </row>
    <row r="927" spans="3:8">
      <c r="C927" s="38"/>
      <c r="E927" s="2"/>
      <c r="F927" s="2"/>
      <c r="G927" s="2"/>
      <c r="H927" s="2"/>
    </row>
    <row r="928" spans="3:8">
      <c r="C928" s="38"/>
      <c r="E928" s="2"/>
      <c r="F928" s="2"/>
      <c r="G928" s="2"/>
      <c r="H928" s="2"/>
    </row>
    <row r="929" spans="3:8">
      <c r="C929" s="38"/>
      <c r="E929" s="2"/>
      <c r="F929" s="2"/>
      <c r="G929" s="2"/>
      <c r="H929" s="2"/>
    </row>
    <row r="930" spans="3:8">
      <c r="C930" s="38"/>
      <c r="E930" s="2"/>
      <c r="F930" s="2"/>
      <c r="G930" s="2"/>
      <c r="H930" s="2"/>
    </row>
    <row r="931" spans="3:8">
      <c r="C931" s="38"/>
      <c r="E931" s="2"/>
      <c r="F931" s="2"/>
      <c r="G931" s="2"/>
      <c r="H931" s="2"/>
    </row>
    <row r="932" spans="3:8">
      <c r="C932" s="38"/>
      <c r="E932" s="2"/>
      <c r="F932" s="2"/>
      <c r="G932" s="2"/>
      <c r="H932" s="2"/>
    </row>
    <row r="933" spans="3:8">
      <c r="C933" s="38"/>
      <c r="E933" s="2"/>
      <c r="F933" s="2"/>
      <c r="G933" s="2"/>
      <c r="H933" s="2"/>
    </row>
    <row r="934" spans="3:8">
      <c r="C934" s="38"/>
      <c r="E934" s="2"/>
      <c r="F934" s="2"/>
      <c r="G934" s="2"/>
      <c r="H934" s="2"/>
    </row>
    <row r="935" spans="3:8">
      <c r="C935" s="38"/>
      <c r="E935" s="2"/>
      <c r="F935" s="2"/>
      <c r="G935" s="2"/>
      <c r="H935" s="2"/>
    </row>
    <row r="936" spans="3:8">
      <c r="C936" s="38"/>
      <c r="E936" s="2"/>
      <c r="F936" s="2"/>
      <c r="G936" s="2"/>
      <c r="H936" s="2"/>
    </row>
    <row r="937" spans="3:8">
      <c r="C937" s="38"/>
      <c r="E937" s="2"/>
      <c r="F937" s="2"/>
      <c r="G937" s="2"/>
      <c r="H937" s="2"/>
    </row>
    <row r="938" spans="3:8">
      <c r="C938" s="38"/>
      <c r="E938" s="2"/>
      <c r="F938" s="2"/>
      <c r="G938" s="2"/>
      <c r="H938" s="2"/>
    </row>
    <row r="939" spans="3:8">
      <c r="C939" s="38"/>
      <c r="E939" s="2"/>
      <c r="F939" s="2"/>
      <c r="G939" s="2"/>
      <c r="H939" s="2"/>
    </row>
    <row r="940" spans="3:8">
      <c r="C940" s="38"/>
      <c r="E940" s="2"/>
      <c r="F940" s="2"/>
      <c r="G940" s="2"/>
      <c r="H940" s="2"/>
    </row>
    <row r="941" spans="3:8">
      <c r="C941" s="38"/>
      <c r="E941" s="2"/>
      <c r="F941" s="2"/>
      <c r="G941" s="2"/>
      <c r="H941" s="2"/>
    </row>
    <row r="942" spans="3:8">
      <c r="C942" s="38"/>
      <c r="E942" s="2"/>
      <c r="F942" s="2"/>
      <c r="G942" s="2"/>
      <c r="H942" s="2"/>
    </row>
    <row r="943" spans="3:8">
      <c r="C943" s="38"/>
      <c r="E943" s="2"/>
      <c r="F943" s="2"/>
      <c r="G943" s="2"/>
      <c r="H943" s="2"/>
    </row>
    <row r="944" spans="3:8">
      <c r="C944" s="38"/>
      <c r="E944" s="2"/>
      <c r="F944" s="2"/>
      <c r="G944" s="2"/>
      <c r="H944" s="2"/>
    </row>
    <row r="945" spans="3:8">
      <c r="C945" s="38"/>
      <c r="E945" s="2"/>
      <c r="F945" s="2"/>
      <c r="G945" s="2"/>
      <c r="H945" s="2"/>
    </row>
    <row r="946" spans="3:8">
      <c r="C946" s="38"/>
      <c r="E946" s="2"/>
      <c r="F946" s="2"/>
      <c r="G946" s="2"/>
      <c r="H946" s="2"/>
    </row>
    <row r="947" spans="3:8">
      <c r="C947" s="38"/>
      <c r="E947" s="2"/>
      <c r="F947" s="2"/>
      <c r="G947" s="2"/>
      <c r="H947" s="2"/>
    </row>
    <row r="948" spans="3:8">
      <c r="C948" s="38"/>
      <c r="E948" s="2"/>
      <c r="F948" s="2"/>
      <c r="G948" s="2"/>
      <c r="H948" s="2"/>
    </row>
    <row r="949" spans="3:8">
      <c r="C949" s="38"/>
      <c r="E949" s="2"/>
      <c r="F949" s="2"/>
      <c r="G949" s="2"/>
      <c r="H949" s="2"/>
    </row>
    <row r="950" spans="3:8">
      <c r="C950" s="38"/>
      <c r="E950" s="2"/>
      <c r="F950" s="2"/>
      <c r="G950" s="2"/>
      <c r="H950" s="2"/>
    </row>
    <row r="951" spans="3:8">
      <c r="C951" s="38"/>
      <c r="E951" s="2"/>
      <c r="F951" s="2"/>
      <c r="G951" s="2"/>
      <c r="H951" s="2"/>
    </row>
    <row r="952" spans="3:8">
      <c r="C952" s="38"/>
      <c r="E952" s="2"/>
      <c r="F952" s="2"/>
      <c r="G952" s="2"/>
      <c r="H952" s="2"/>
    </row>
    <row r="953" spans="3:8">
      <c r="C953" s="38"/>
      <c r="E953" s="2"/>
      <c r="F953" s="2"/>
      <c r="G953" s="2"/>
      <c r="H953" s="2"/>
    </row>
    <row r="954" spans="3:8">
      <c r="C954" s="38"/>
      <c r="E954" s="2"/>
      <c r="F954" s="2"/>
      <c r="G954" s="2"/>
      <c r="H954" s="2"/>
    </row>
    <row r="955" spans="3:8">
      <c r="C955" s="38"/>
      <c r="E955" s="2"/>
      <c r="F955" s="2"/>
      <c r="G955" s="2"/>
      <c r="H955" s="2"/>
    </row>
    <row r="956" spans="3:8">
      <c r="C956" s="38"/>
      <c r="E956" s="2"/>
      <c r="F956" s="2"/>
      <c r="G956" s="2"/>
      <c r="H956" s="2"/>
    </row>
    <row r="957" spans="3:8">
      <c r="C957" s="38"/>
      <c r="E957" s="2"/>
      <c r="F957" s="2"/>
      <c r="G957" s="2"/>
      <c r="H957" s="2"/>
    </row>
    <row r="958" spans="3:8">
      <c r="C958" s="38"/>
      <c r="E958" s="2"/>
      <c r="F958" s="2"/>
      <c r="G958" s="2"/>
      <c r="H958" s="2"/>
    </row>
    <row r="959" spans="3:8">
      <c r="C959" s="38"/>
      <c r="E959" s="2"/>
      <c r="F959" s="2"/>
      <c r="G959" s="2"/>
      <c r="H959" s="2"/>
    </row>
    <row r="960" spans="3:8">
      <c r="C960" s="38"/>
      <c r="E960" s="2"/>
      <c r="F960" s="2"/>
      <c r="G960" s="2"/>
      <c r="H960" s="2"/>
    </row>
    <row r="961" spans="3:8">
      <c r="C961" s="38"/>
      <c r="E961" s="2"/>
      <c r="F961" s="2"/>
      <c r="G961" s="2"/>
      <c r="H961" s="2"/>
    </row>
    <row r="962" spans="3:8">
      <c r="C962" s="38"/>
      <c r="E962" s="2"/>
      <c r="F962" s="2"/>
      <c r="G962" s="2"/>
      <c r="H962" s="2"/>
    </row>
    <row r="963" spans="3:8">
      <c r="C963" s="38"/>
      <c r="E963" s="2"/>
      <c r="F963" s="2"/>
      <c r="G963" s="2"/>
      <c r="H963" s="2"/>
    </row>
    <row r="964" spans="3:8">
      <c r="C964" s="38"/>
      <c r="E964" s="2"/>
      <c r="F964" s="2"/>
      <c r="G964" s="2"/>
      <c r="H964" s="2"/>
    </row>
    <row r="965" spans="3:8">
      <c r="C965" s="38"/>
      <c r="E965" s="2"/>
      <c r="F965" s="2"/>
      <c r="G965" s="2"/>
      <c r="H965" s="2"/>
    </row>
    <row r="966" spans="3:8">
      <c r="C966" s="38"/>
      <c r="E966" s="2"/>
      <c r="F966" s="2"/>
      <c r="G966" s="2"/>
      <c r="H966" s="2"/>
    </row>
    <row r="967" spans="3:8">
      <c r="C967" s="38"/>
      <c r="E967" s="2"/>
      <c r="F967" s="2"/>
      <c r="G967" s="2"/>
      <c r="H967" s="2"/>
    </row>
    <row r="968" spans="3:8">
      <c r="C968" s="38"/>
      <c r="E968" s="2"/>
      <c r="F968" s="2"/>
      <c r="G968" s="2"/>
      <c r="H968" s="2"/>
    </row>
    <row r="969" spans="3:8">
      <c r="C969" s="38"/>
      <c r="E969" s="2"/>
      <c r="F969" s="2"/>
      <c r="G969" s="2"/>
      <c r="H969" s="2"/>
    </row>
    <row r="970" spans="3:8">
      <c r="C970" s="38"/>
      <c r="E970" s="2"/>
      <c r="F970" s="2"/>
      <c r="G970" s="2"/>
      <c r="H970" s="2"/>
    </row>
    <row r="971" spans="3:8">
      <c r="C971" s="38"/>
      <c r="E971" s="2"/>
      <c r="F971" s="2"/>
      <c r="G971" s="2"/>
      <c r="H971" s="2"/>
    </row>
    <row r="972" spans="3:8">
      <c r="C972" s="38"/>
      <c r="E972" s="2"/>
      <c r="F972" s="2"/>
      <c r="G972" s="2"/>
      <c r="H972" s="2"/>
    </row>
    <row r="973" spans="3:8">
      <c r="C973" s="38"/>
      <c r="E973" s="2"/>
      <c r="F973" s="2"/>
      <c r="G973" s="2"/>
      <c r="H973" s="2"/>
    </row>
    <row r="974" spans="3:8">
      <c r="C974" s="38"/>
      <c r="E974" s="2"/>
      <c r="F974" s="2"/>
      <c r="G974" s="2"/>
      <c r="H974" s="2"/>
    </row>
    <row r="975" spans="3:8">
      <c r="C975" s="38"/>
      <c r="E975" s="2"/>
      <c r="F975" s="2"/>
      <c r="G975" s="2"/>
      <c r="H975" s="2"/>
    </row>
    <row r="976" spans="3:8">
      <c r="C976" s="38"/>
      <c r="E976" s="2"/>
      <c r="F976" s="2"/>
      <c r="G976" s="2"/>
      <c r="H976" s="2"/>
    </row>
    <row r="977" spans="3:8">
      <c r="C977" s="38"/>
      <c r="E977" s="2"/>
      <c r="F977" s="2"/>
      <c r="G977" s="2"/>
      <c r="H977" s="2"/>
    </row>
    <row r="978" spans="3:8">
      <c r="C978" s="38"/>
      <c r="E978" s="2"/>
      <c r="F978" s="2"/>
      <c r="G978" s="2"/>
      <c r="H978" s="2"/>
    </row>
    <row r="979" spans="3:8">
      <c r="C979" s="38"/>
      <c r="E979" s="2"/>
      <c r="F979" s="2"/>
      <c r="G979" s="2"/>
      <c r="H979" s="2"/>
    </row>
    <row r="980" spans="3:8">
      <c r="C980" s="38"/>
      <c r="E980" s="2"/>
      <c r="F980" s="2"/>
      <c r="G980" s="2"/>
      <c r="H980" s="2"/>
    </row>
    <row r="981" spans="3:8">
      <c r="C981" s="38"/>
      <c r="E981" s="2"/>
      <c r="F981" s="2"/>
      <c r="G981" s="2"/>
      <c r="H981" s="2"/>
    </row>
    <row r="982" spans="3:8">
      <c r="C982" s="38"/>
      <c r="E982" s="2"/>
      <c r="F982" s="2"/>
      <c r="G982" s="2"/>
      <c r="H982" s="2"/>
    </row>
    <row r="983" spans="3:8">
      <c r="C983" s="38"/>
      <c r="E983" s="2"/>
      <c r="F983" s="2"/>
      <c r="G983" s="2"/>
      <c r="H983" s="2"/>
    </row>
    <row r="984" spans="3:8">
      <c r="C984" s="38"/>
      <c r="E984" s="2"/>
      <c r="F984" s="2"/>
      <c r="G984" s="2"/>
      <c r="H984" s="2"/>
    </row>
    <row r="985" spans="3:8">
      <c r="C985" s="38"/>
      <c r="E985" s="2"/>
      <c r="F985" s="2"/>
      <c r="G985" s="2"/>
      <c r="H985" s="2"/>
    </row>
    <row r="986" spans="3:8">
      <c r="C986" s="38"/>
      <c r="E986" s="2"/>
      <c r="F986" s="2"/>
      <c r="G986" s="2"/>
      <c r="H986" s="2"/>
    </row>
    <row r="987" spans="3:8">
      <c r="C987" s="38"/>
      <c r="E987" s="2"/>
      <c r="F987" s="2"/>
      <c r="G987" s="2"/>
      <c r="H987" s="2"/>
    </row>
    <row r="988" spans="3:8">
      <c r="C988" s="38"/>
      <c r="E988" s="2"/>
      <c r="F988" s="2"/>
      <c r="G988" s="2"/>
      <c r="H988" s="2"/>
    </row>
    <row r="989" spans="3:8">
      <c r="C989" s="38"/>
      <c r="E989" s="2"/>
      <c r="F989" s="2"/>
      <c r="G989" s="2"/>
      <c r="H989" s="2"/>
    </row>
    <row r="990" spans="3:8">
      <c r="C990" s="38"/>
      <c r="E990" s="2"/>
      <c r="F990" s="2"/>
      <c r="G990" s="2"/>
      <c r="H990" s="2"/>
    </row>
    <row r="991" spans="3:8">
      <c r="C991" s="38"/>
      <c r="E991" s="2"/>
      <c r="F991" s="2"/>
      <c r="G991" s="2"/>
      <c r="H991" s="2"/>
    </row>
    <row r="992" spans="3:8">
      <c r="C992" s="38"/>
      <c r="E992" s="2"/>
      <c r="F992" s="2"/>
      <c r="G992" s="2"/>
      <c r="H992" s="2"/>
    </row>
    <row r="993" spans="3:8">
      <c r="C993" s="38"/>
      <c r="E993" s="2"/>
      <c r="F993" s="2"/>
      <c r="G993" s="2"/>
      <c r="H993" s="2"/>
    </row>
    <row r="994" spans="3:8">
      <c r="C994" s="38"/>
      <c r="E994" s="2"/>
      <c r="F994" s="2"/>
      <c r="G994" s="2"/>
      <c r="H994" s="2"/>
    </row>
    <row r="995" spans="3:8">
      <c r="C995" s="38"/>
      <c r="E995" s="2"/>
      <c r="F995" s="2"/>
      <c r="G995" s="2"/>
      <c r="H995" s="2"/>
    </row>
    <row r="996" spans="3:8">
      <c r="C996" s="38"/>
      <c r="E996" s="2"/>
      <c r="F996" s="2"/>
      <c r="G996" s="2"/>
      <c r="H996" s="2"/>
    </row>
    <row r="997" spans="3:8">
      <c r="C997" s="38"/>
      <c r="E997" s="2"/>
      <c r="F997" s="2"/>
      <c r="G997" s="2"/>
      <c r="H997" s="2"/>
    </row>
    <row r="998" spans="3:8">
      <c r="C998" s="38"/>
      <c r="E998" s="2"/>
      <c r="F998" s="2"/>
      <c r="G998" s="2"/>
      <c r="H998" s="2"/>
    </row>
    <row r="999" spans="3:8">
      <c r="C999" s="38"/>
      <c r="E999" s="2"/>
      <c r="F999" s="2"/>
      <c r="G999" s="2"/>
      <c r="H999" s="2"/>
    </row>
    <row r="1000" spans="3:8">
      <c r="C1000" s="38"/>
      <c r="E1000" s="2"/>
      <c r="F1000" s="2"/>
      <c r="G1000" s="2"/>
      <c r="H1000" s="2"/>
    </row>
    <row r="1001" spans="3:8">
      <c r="C1001" s="38"/>
      <c r="E1001" s="2"/>
      <c r="F1001" s="2"/>
      <c r="G1001" s="2"/>
      <c r="H1001" s="2"/>
    </row>
    <row r="1002" spans="3:8">
      <c r="C1002" s="38"/>
      <c r="E1002" s="2"/>
      <c r="F1002" s="2"/>
      <c r="G1002" s="2"/>
      <c r="H1002" s="2"/>
    </row>
    <row r="1003" spans="3:8">
      <c r="C1003" s="38"/>
      <c r="E1003" s="2"/>
      <c r="F1003" s="2"/>
      <c r="G1003" s="2"/>
      <c r="H1003" s="2"/>
    </row>
    <row r="1004" spans="3:8">
      <c r="C1004" s="38"/>
      <c r="E1004" s="2"/>
      <c r="F1004" s="2"/>
      <c r="G1004" s="2"/>
      <c r="H1004" s="2"/>
    </row>
    <row r="1005" spans="3:8">
      <c r="C1005" s="38"/>
      <c r="E1005" s="2"/>
      <c r="F1005" s="2"/>
      <c r="G1005" s="2"/>
      <c r="H1005" s="2"/>
    </row>
    <row r="1006" spans="3:8">
      <c r="C1006" s="38"/>
      <c r="E1006" s="2"/>
      <c r="F1006" s="2"/>
      <c r="G1006" s="2"/>
      <c r="H1006" s="2"/>
    </row>
    <row r="1007" spans="3:8">
      <c r="C1007" s="38"/>
      <c r="E1007" s="2"/>
      <c r="F1007" s="2"/>
      <c r="G1007" s="2"/>
      <c r="H1007" s="2"/>
    </row>
    <row r="1008" spans="3:8">
      <c r="C1008" s="38"/>
      <c r="E1008" s="2"/>
      <c r="F1008" s="2"/>
      <c r="G1008" s="2"/>
      <c r="H1008" s="2"/>
    </row>
    <row r="1009" spans="3:8">
      <c r="C1009" s="38"/>
      <c r="E1009" s="2"/>
      <c r="F1009" s="2"/>
      <c r="G1009" s="2"/>
      <c r="H1009" s="2"/>
    </row>
    <row r="1010" spans="3:8">
      <c r="C1010" s="38"/>
      <c r="E1010" s="2"/>
      <c r="F1010" s="2"/>
      <c r="G1010" s="2"/>
      <c r="H1010" s="2"/>
    </row>
    <row r="1011" spans="3:8">
      <c r="C1011" s="38"/>
      <c r="E1011" s="2"/>
      <c r="F1011" s="2"/>
      <c r="G1011" s="2"/>
      <c r="H1011" s="2"/>
    </row>
    <row r="1012" spans="3:8">
      <c r="C1012" s="38"/>
      <c r="E1012" s="2"/>
      <c r="F1012" s="2"/>
      <c r="G1012" s="2"/>
      <c r="H1012" s="2"/>
    </row>
    <row r="1013" spans="3:8">
      <c r="C1013" s="38"/>
      <c r="E1013" s="2"/>
      <c r="F1013" s="2"/>
      <c r="G1013" s="2"/>
      <c r="H1013" s="2"/>
    </row>
    <row r="1014" spans="3:8">
      <c r="C1014" s="38"/>
      <c r="E1014" s="2"/>
      <c r="F1014" s="2"/>
      <c r="G1014" s="2"/>
      <c r="H1014" s="2"/>
    </row>
    <row r="1015" spans="3:8">
      <c r="C1015" s="38"/>
      <c r="E1015" s="2"/>
      <c r="F1015" s="2"/>
      <c r="G1015" s="2"/>
      <c r="H1015" s="2"/>
    </row>
    <row r="1016" spans="3:8">
      <c r="C1016" s="38"/>
      <c r="E1016" s="2"/>
      <c r="F1016" s="2"/>
      <c r="G1016" s="2"/>
      <c r="H1016" s="2"/>
    </row>
    <row r="1017" spans="3:8">
      <c r="C1017" s="38"/>
      <c r="E1017" s="2"/>
      <c r="F1017" s="2"/>
      <c r="G1017" s="2"/>
      <c r="H1017" s="2"/>
    </row>
    <row r="1018" spans="3:8">
      <c r="C1018" s="38"/>
      <c r="E1018" s="2"/>
      <c r="F1018" s="2"/>
      <c r="G1018" s="2"/>
      <c r="H1018" s="2"/>
    </row>
    <row r="1019" spans="3:8">
      <c r="C1019" s="38"/>
      <c r="E1019" s="2"/>
      <c r="F1019" s="2"/>
      <c r="G1019" s="2"/>
      <c r="H1019" s="2"/>
    </row>
    <row r="1020" spans="3:8">
      <c r="C1020" s="38"/>
      <c r="E1020" s="2"/>
      <c r="F1020" s="2"/>
      <c r="G1020" s="2"/>
      <c r="H1020" s="2"/>
    </row>
    <row r="1021" spans="3:8">
      <c r="C1021" s="38"/>
      <c r="E1021" s="2"/>
      <c r="F1021" s="2"/>
      <c r="G1021" s="2"/>
      <c r="H1021" s="2"/>
    </row>
    <row r="1022" spans="3:8">
      <c r="C1022" s="38"/>
      <c r="E1022" s="2"/>
      <c r="F1022" s="2"/>
      <c r="G1022" s="2"/>
      <c r="H1022" s="2"/>
    </row>
    <row r="1023" spans="3:8">
      <c r="C1023" s="38"/>
      <c r="E1023" s="2"/>
      <c r="F1023" s="2"/>
      <c r="G1023" s="2"/>
      <c r="H1023" s="2"/>
    </row>
    <row r="1024" spans="3:8">
      <c r="C1024" s="38"/>
      <c r="E1024" s="2"/>
      <c r="F1024" s="2"/>
      <c r="G1024" s="2"/>
      <c r="H1024" s="2"/>
    </row>
    <row r="1025" spans="3:8">
      <c r="C1025" s="38"/>
      <c r="E1025" s="2"/>
      <c r="F1025" s="2"/>
      <c r="G1025" s="2"/>
      <c r="H1025" s="2"/>
    </row>
    <row r="1026" spans="3:8">
      <c r="C1026" s="38"/>
      <c r="E1026" s="2"/>
      <c r="F1026" s="2"/>
      <c r="G1026" s="2"/>
      <c r="H1026" s="2"/>
    </row>
    <row r="1027" spans="3:8">
      <c r="C1027" s="38"/>
      <c r="E1027" s="2"/>
      <c r="F1027" s="2"/>
      <c r="G1027" s="2"/>
      <c r="H1027" s="2"/>
    </row>
    <row r="1028" spans="3:8">
      <c r="C1028" s="38"/>
      <c r="E1028" s="2"/>
      <c r="F1028" s="2"/>
      <c r="G1028" s="2"/>
      <c r="H1028" s="2"/>
    </row>
    <row r="1029" spans="3:8">
      <c r="C1029" s="38"/>
      <c r="E1029" s="2"/>
      <c r="F1029" s="2"/>
      <c r="G1029" s="2"/>
      <c r="H1029" s="2"/>
    </row>
    <row r="1030" spans="3:8">
      <c r="C1030" s="38"/>
      <c r="E1030" s="2"/>
      <c r="F1030" s="2"/>
      <c r="G1030" s="2"/>
      <c r="H1030" s="2"/>
    </row>
    <row r="1031" spans="3:8">
      <c r="C1031" s="38"/>
      <c r="E1031" s="2"/>
      <c r="F1031" s="2"/>
      <c r="G1031" s="2"/>
      <c r="H1031" s="2"/>
    </row>
    <row r="1032" spans="3:8">
      <c r="C1032" s="38"/>
      <c r="E1032" s="2"/>
      <c r="F1032" s="2"/>
      <c r="G1032" s="2"/>
      <c r="H1032" s="2"/>
    </row>
    <row r="1033" spans="3:8">
      <c r="C1033" s="38"/>
      <c r="E1033" s="2"/>
      <c r="F1033" s="2"/>
      <c r="G1033" s="2"/>
      <c r="H1033" s="2"/>
    </row>
    <row r="1034" spans="3:8">
      <c r="C1034" s="38"/>
      <c r="E1034" s="2"/>
      <c r="F1034" s="2"/>
      <c r="G1034" s="2"/>
      <c r="H1034" s="2"/>
    </row>
    <row r="1035" spans="3:8">
      <c r="C1035" s="38"/>
      <c r="E1035" s="2"/>
      <c r="F1035" s="2"/>
      <c r="G1035" s="2"/>
      <c r="H1035" s="2"/>
    </row>
    <row r="1036" spans="3:8">
      <c r="C1036" s="38"/>
      <c r="E1036" s="2"/>
      <c r="F1036" s="2"/>
      <c r="G1036" s="2"/>
      <c r="H1036" s="2"/>
    </row>
    <row r="1037" spans="3:8">
      <c r="C1037" s="38"/>
      <c r="E1037" s="2"/>
      <c r="F1037" s="2"/>
      <c r="G1037" s="2"/>
      <c r="H1037" s="2"/>
    </row>
    <row r="1038" spans="3:8">
      <c r="C1038" s="38"/>
      <c r="E1038" s="2"/>
      <c r="F1038" s="2"/>
      <c r="G1038" s="2"/>
      <c r="H1038" s="2"/>
    </row>
    <row r="1039" spans="3:8">
      <c r="C1039" s="38"/>
      <c r="E1039" s="2"/>
      <c r="F1039" s="2"/>
      <c r="G1039" s="2"/>
      <c r="H1039" s="2"/>
    </row>
    <row r="1040" spans="3:8">
      <c r="C1040" s="38"/>
      <c r="E1040" s="2"/>
      <c r="F1040" s="2"/>
      <c r="G1040" s="2"/>
      <c r="H1040" s="2"/>
    </row>
    <row r="1041" spans="3:8">
      <c r="C1041" s="38"/>
      <c r="E1041" s="2"/>
      <c r="F1041" s="2"/>
      <c r="G1041" s="2"/>
      <c r="H1041" s="2"/>
    </row>
    <row r="1042" spans="3:8">
      <c r="C1042" s="38"/>
      <c r="E1042" s="2"/>
      <c r="F1042" s="2"/>
      <c r="G1042" s="2"/>
      <c r="H1042" s="2"/>
    </row>
    <row r="1043" spans="3:8">
      <c r="C1043" s="38"/>
      <c r="E1043" s="2"/>
      <c r="F1043" s="2"/>
      <c r="G1043" s="2"/>
      <c r="H1043" s="2"/>
    </row>
    <row r="1044" spans="3:8">
      <c r="C1044" s="38"/>
      <c r="E1044" s="2"/>
      <c r="F1044" s="2"/>
      <c r="G1044" s="2"/>
      <c r="H1044" s="2"/>
    </row>
    <row r="1045" spans="3:8">
      <c r="C1045" s="38"/>
      <c r="E1045" s="2"/>
      <c r="F1045" s="2"/>
      <c r="G1045" s="2"/>
      <c r="H1045" s="2"/>
    </row>
    <row r="1046" spans="3:8">
      <c r="C1046" s="38"/>
      <c r="E1046" s="2"/>
      <c r="F1046" s="2"/>
      <c r="G1046" s="2"/>
      <c r="H1046" s="2"/>
    </row>
    <row r="1047" spans="3:8">
      <c r="C1047" s="38"/>
      <c r="E1047" s="2"/>
      <c r="F1047" s="2"/>
      <c r="G1047" s="2"/>
      <c r="H1047" s="2"/>
    </row>
    <row r="1048" spans="3:8">
      <c r="C1048" s="38"/>
      <c r="E1048" s="2"/>
      <c r="F1048" s="2"/>
      <c r="G1048" s="2"/>
      <c r="H1048" s="2"/>
    </row>
    <row r="1049" spans="3:8">
      <c r="C1049" s="38"/>
      <c r="E1049" s="2"/>
      <c r="F1049" s="2"/>
      <c r="G1049" s="2"/>
      <c r="H1049" s="2"/>
    </row>
    <row r="1050" spans="3:8">
      <c r="C1050" s="38"/>
      <c r="E1050" s="2"/>
      <c r="F1050" s="2"/>
      <c r="G1050" s="2"/>
      <c r="H1050" s="2"/>
    </row>
    <row r="1051" spans="3:8">
      <c r="C1051" s="38"/>
      <c r="E1051" s="2"/>
      <c r="F1051" s="2"/>
      <c r="G1051" s="2"/>
      <c r="H1051" s="2"/>
    </row>
    <row r="1052" spans="3:8">
      <c r="C1052" s="38"/>
      <c r="E1052" s="2"/>
      <c r="F1052" s="2"/>
      <c r="G1052" s="2"/>
      <c r="H1052" s="2"/>
    </row>
    <row r="1053" spans="3:8">
      <c r="C1053" s="38"/>
      <c r="E1053" s="2"/>
      <c r="F1053" s="2"/>
      <c r="G1053" s="2"/>
      <c r="H1053" s="2"/>
    </row>
    <row r="1054" spans="3:8">
      <c r="C1054" s="38"/>
      <c r="E1054" s="2"/>
      <c r="F1054" s="2"/>
      <c r="G1054" s="2"/>
      <c r="H1054" s="2"/>
    </row>
    <row r="1055" spans="3:8">
      <c r="C1055" s="38"/>
      <c r="E1055" s="2"/>
      <c r="F1055" s="2"/>
      <c r="G1055" s="2"/>
      <c r="H1055" s="2"/>
    </row>
    <row r="1056" spans="3:8">
      <c r="C1056" s="38"/>
      <c r="E1056" s="2"/>
      <c r="F1056" s="2"/>
      <c r="G1056" s="2"/>
      <c r="H1056" s="2"/>
    </row>
    <row r="1057" spans="3:8">
      <c r="C1057" s="38"/>
      <c r="E1057" s="2"/>
      <c r="F1057" s="2"/>
      <c r="G1057" s="2"/>
      <c r="H1057" s="2"/>
    </row>
    <row r="1058" spans="3:8">
      <c r="C1058" s="38"/>
      <c r="E1058" s="2"/>
      <c r="F1058" s="2"/>
      <c r="G1058" s="2"/>
      <c r="H1058" s="2"/>
    </row>
    <row r="1059" spans="3:8">
      <c r="C1059" s="38"/>
      <c r="E1059" s="2"/>
      <c r="F1059" s="2"/>
      <c r="G1059" s="2"/>
      <c r="H1059" s="2"/>
    </row>
    <row r="1060" spans="3:8">
      <c r="C1060" s="38"/>
      <c r="E1060" s="2"/>
      <c r="F1060" s="2"/>
      <c r="G1060" s="2"/>
      <c r="H1060" s="2"/>
    </row>
    <row r="1061" spans="3:8">
      <c r="C1061" s="38"/>
      <c r="E1061" s="2"/>
      <c r="F1061" s="2"/>
      <c r="G1061" s="2"/>
      <c r="H1061" s="2"/>
    </row>
    <row r="1062" spans="3:8">
      <c r="C1062" s="38"/>
      <c r="E1062" s="2"/>
      <c r="F1062" s="2"/>
      <c r="G1062" s="2"/>
      <c r="H1062" s="2"/>
    </row>
    <row r="1063" spans="3:8">
      <c r="C1063" s="38"/>
      <c r="E1063" s="2"/>
      <c r="F1063" s="2"/>
      <c r="G1063" s="2"/>
      <c r="H1063" s="2"/>
    </row>
    <row r="1064" spans="3:8">
      <c r="C1064" s="38"/>
      <c r="E1064" s="2"/>
      <c r="F1064" s="2"/>
      <c r="G1064" s="2"/>
      <c r="H1064" s="2"/>
    </row>
    <row r="1065" spans="3:8">
      <c r="C1065" s="38"/>
      <c r="E1065" s="2"/>
      <c r="F1065" s="2"/>
      <c r="G1065" s="2"/>
      <c r="H1065" s="2"/>
    </row>
    <row r="1066" spans="3:8">
      <c r="C1066" s="38"/>
      <c r="E1066" s="2"/>
      <c r="F1066" s="2"/>
      <c r="G1066" s="2"/>
      <c r="H1066" s="2"/>
    </row>
    <row r="1067" spans="3:8">
      <c r="C1067" s="38"/>
      <c r="E1067" s="2"/>
      <c r="F1067" s="2"/>
      <c r="G1067" s="2"/>
      <c r="H1067" s="2"/>
    </row>
    <row r="1068" spans="3:8">
      <c r="C1068" s="38"/>
      <c r="E1068" s="2"/>
      <c r="F1068" s="2"/>
      <c r="G1068" s="2"/>
      <c r="H1068" s="2"/>
    </row>
    <row r="1069" spans="3:8">
      <c r="C1069" s="38"/>
      <c r="E1069" s="2"/>
      <c r="F1069" s="2"/>
      <c r="G1069" s="2"/>
      <c r="H1069" s="2"/>
    </row>
    <row r="1070" spans="3:8">
      <c r="C1070" s="38"/>
      <c r="E1070" s="2"/>
      <c r="F1070" s="2"/>
      <c r="G1070" s="2"/>
      <c r="H1070" s="2"/>
    </row>
    <row r="1071" spans="3:8">
      <c r="C1071" s="38"/>
      <c r="E1071" s="2"/>
      <c r="F1071" s="2"/>
      <c r="G1071" s="2"/>
      <c r="H1071" s="2"/>
    </row>
    <row r="1072" spans="3:8">
      <c r="C1072" s="38"/>
      <c r="E1072" s="2"/>
      <c r="F1072" s="2"/>
      <c r="G1072" s="2"/>
      <c r="H1072" s="2"/>
    </row>
    <row r="1073" spans="3:8">
      <c r="C1073" s="38"/>
      <c r="E1073" s="2"/>
      <c r="F1073" s="2"/>
      <c r="G1073" s="2"/>
      <c r="H1073" s="2"/>
    </row>
    <row r="1074" spans="3:8">
      <c r="C1074" s="38"/>
      <c r="E1074" s="2"/>
      <c r="F1074" s="2"/>
      <c r="G1074" s="2"/>
      <c r="H1074" s="2"/>
    </row>
    <row r="1075" spans="3:8">
      <c r="C1075" s="38"/>
      <c r="E1075" s="2"/>
      <c r="F1075" s="2"/>
      <c r="G1075" s="2"/>
      <c r="H1075" s="2"/>
    </row>
    <row r="1076" spans="3:8">
      <c r="C1076" s="38"/>
      <c r="E1076" s="2"/>
      <c r="F1076" s="2"/>
      <c r="G1076" s="2"/>
      <c r="H1076" s="2"/>
    </row>
    <row r="1077" spans="3:8">
      <c r="C1077" s="38"/>
      <c r="E1077" s="2"/>
      <c r="F1077" s="2"/>
      <c r="G1077" s="2"/>
      <c r="H1077" s="2"/>
    </row>
    <row r="1078" spans="3:8">
      <c r="C1078" s="38"/>
      <c r="E1078" s="2"/>
      <c r="F1078" s="2"/>
      <c r="G1078" s="2"/>
      <c r="H1078" s="2"/>
    </row>
    <row r="1079" spans="3:8">
      <c r="C1079" s="38"/>
      <c r="E1079" s="2"/>
      <c r="F1079" s="2"/>
      <c r="G1079" s="2"/>
      <c r="H1079" s="2"/>
    </row>
    <row r="1080" spans="3:8">
      <c r="C1080" s="38"/>
      <c r="E1080" s="2"/>
      <c r="F1080" s="2"/>
      <c r="G1080" s="2"/>
      <c r="H1080" s="2"/>
    </row>
    <row r="1081" spans="3:8">
      <c r="C1081" s="38"/>
      <c r="E1081" s="2"/>
      <c r="F1081" s="2"/>
      <c r="G1081" s="2"/>
      <c r="H1081" s="2"/>
    </row>
    <row r="1082" spans="3:8">
      <c r="C1082" s="38"/>
      <c r="E1082" s="2"/>
      <c r="F1082" s="2"/>
      <c r="G1082" s="2"/>
      <c r="H1082" s="2"/>
    </row>
    <row r="1083" spans="3:8">
      <c r="C1083" s="38"/>
      <c r="E1083" s="2"/>
      <c r="F1083" s="2"/>
      <c r="G1083" s="2"/>
      <c r="H1083" s="2"/>
    </row>
    <row r="1084" spans="3:8">
      <c r="C1084" s="38"/>
      <c r="E1084" s="2"/>
      <c r="F1084" s="2"/>
      <c r="G1084" s="2"/>
      <c r="H1084" s="2"/>
    </row>
    <row r="1085" spans="3:8">
      <c r="C1085" s="38"/>
      <c r="E1085" s="2"/>
      <c r="F1085" s="2"/>
      <c r="G1085" s="2"/>
      <c r="H1085" s="2"/>
    </row>
    <row r="1086" spans="3:8">
      <c r="C1086" s="38"/>
      <c r="E1086" s="2"/>
      <c r="F1086" s="2"/>
      <c r="G1086" s="2"/>
      <c r="H1086" s="2"/>
    </row>
    <row r="1087" spans="3:8">
      <c r="C1087" s="38"/>
      <c r="E1087" s="2"/>
      <c r="F1087" s="2"/>
      <c r="G1087" s="2"/>
      <c r="H1087" s="2"/>
    </row>
    <row r="1088" spans="3:8">
      <c r="C1088" s="38"/>
      <c r="E1088" s="2"/>
      <c r="F1088" s="2"/>
      <c r="G1088" s="2"/>
      <c r="H1088" s="2"/>
    </row>
    <row r="1089" spans="3:8">
      <c r="C1089" s="38"/>
      <c r="E1089" s="2"/>
      <c r="F1089" s="2"/>
      <c r="G1089" s="2"/>
      <c r="H1089" s="2"/>
    </row>
    <row r="1090" spans="3:8">
      <c r="C1090" s="38"/>
      <c r="E1090" s="2"/>
      <c r="F1090" s="2"/>
      <c r="G1090" s="2"/>
      <c r="H1090" s="2"/>
    </row>
    <row r="1091" spans="3:8">
      <c r="C1091" s="38"/>
      <c r="E1091" s="2"/>
      <c r="F1091" s="2"/>
      <c r="G1091" s="2"/>
      <c r="H1091" s="2"/>
    </row>
    <row r="1092" spans="3:8">
      <c r="C1092" s="38"/>
      <c r="E1092" s="2"/>
      <c r="F1092" s="2"/>
      <c r="G1092" s="2"/>
      <c r="H1092" s="2"/>
    </row>
    <row r="1093" spans="3:8">
      <c r="C1093" s="38"/>
      <c r="E1093" s="2"/>
      <c r="F1093" s="2"/>
      <c r="G1093" s="2"/>
      <c r="H1093" s="2"/>
    </row>
    <row r="1094" spans="3:8">
      <c r="C1094" s="38"/>
      <c r="E1094" s="2"/>
      <c r="F1094" s="2"/>
      <c r="G1094" s="2"/>
      <c r="H1094" s="2"/>
    </row>
    <row r="1095" spans="3:8">
      <c r="C1095" s="38"/>
      <c r="E1095" s="2"/>
      <c r="F1095" s="2"/>
      <c r="G1095" s="2"/>
      <c r="H1095" s="2"/>
    </row>
    <row r="1096" spans="3:8">
      <c r="C1096" s="38"/>
      <c r="E1096" s="2"/>
      <c r="F1096" s="2"/>
      <c r="G1096" s="2"/>
      <c r="H1096" s="2"/>
    </row>
    <row r="1097" spans="3:8">
      <c r="C1097" s="38"/>
      <c r="E1097" s="2"/>
      <c r="F1097" s="2"/>
      <c r="G1097" s="2"/>
      <c r="H1097" s="2"/>
    </row>
    <row r="1098" spans="3:8">
      <c r="C1098" s="38"/>
      <c r="E1098" s="2"/>
      <c r="F1098" s="2"/>
      <c r="G1098" s="2"/>
      <c r="H1098" s="2"/>
    </row>
    <row r="1099" spans="3:8">
      <c r="C1099" s="38"/>
      <c r="E1099" s="2"/>
      <c r="F1099" s="2"/>
      <c r="G1099" s="2"/>
      <c r="H1099" s="2"/>
    </row>
    <row r="1100" spans="3:8">
      <c r="C1100" s="38"/>
      <c r="E1100" s="2"/>
      <c r="F1100" s="2"/>
      <c r="G1100" s="2"/>
      <c r="H1100" s="2"/>
    </row>
    <row r="1101" spans="3:8">
      <c r="C1101" s="38"/>
      <c r="E1101" s="2"/>
      <c r="F1101" s="2"/>
      <c r="G1101" s="2"/>
      <c r="H1101" s="2"/>
    </row>
    <row r="1102" spans="3:8">
      <c r="C1102" s="38"/>
      <c r="E1102" s="2"/>
      <c r="F1102" s="2"/>
      <c r="G1102" s="2"/>
      <c r="H1102" s="2"/>
    </row>
    <row r="1103" spans="3:8">
      <c r="C1103" s="38"/>
      <c r="E1103" s="2"/>
      <c r="F1103" s="2"/>
      <c r="G1103" s="2"/>
      <c r="H1103" s="2"/>
    </row>
    <row r="1104" spans="3:8">
      <c r="C1104" s="38"/>
      <c r="E1104" s="2"/>
      <c r="F1104" s="2"/>
      <c r="G1104" s="2"/>
      <c r="H1104" s="2"/>
    </row>
    <row r="1105" spans="3:8">
      <c r="C1105" s="38"/>
      <c r="E1105" s="2"/>
      <c r="F1105" s="2"/>
      <c r="G1105" s="2"/>
      <c r="H1105" s="2"/>
    </row>
    <row r="1106" spans="3:8">
      <c r="C1106" s="38"/>
      <c r="E1106" s="2"/>
      <c r="F1106" s="2"/>
      <c r="G1106" s="2"/>
      <c r="H1106" s="2"/>
    </row>
    <row r="1107" spans="3:8">
      <c r="C1107" s="38"/>
      <c r="E1107" s="2"/>
      <c r="F1107" s="2"/>
      <c r="G1107" s="2"/>
      <c r="H1107" s="2"/>
    </row>
    <row r="1108" spans="3:8">
      <c r="C1108" s="38"/>
      <c r="E1108" s="2"/>
      <c r="F1108" s="2"/>
      <c r="G1108" s="2"/>
      <c r="H1108" s="2"/>
    </row>
    <row r="1109" spans="3:8">
      <c r="C1109" s="38"/>
      <c r="E1109" s="2"/>
      <c r="F1109" s="2"/>
      <c r="G1109" s="2"/>
      <c r="H1109" s="2"/>
    </row>
    <row r="1110" spans="3:8">
      <c r="C1110" s="38"/>
      <c r="E1110" s="2"/>
      <c r="F1110" s="2"/>
      <c r="G1110" s="2"/>
      <c r="H1110" s="2"/>
    </row>
    <row r="1111" spans="3:8">
      <c r="C1111" s="38"/>
      <c r="E1111" s="2"/>
      <c r="F1111" s="2"/>
      <c r="G1111" s="2"/>
      <c r="H1111" s="2"/>
    </row>
    <row r="1112" spans="3:8">
      <c r="C1112" s="38"/>
      <c r="E1112" s="2"/>
      <c r="F1112" s="2"/>
      <c r="G1112" s="2"/>
      <c r="H1112" s="2"/>
    </row>
    <row r="1113" spans="3:8">
      <c r="C1113" s="38"/>
      <c r="E1113" s="2"/>
      <c r="F1113" s="2"/>
      <c r="G1113" s="2"/>
      <c r="H1113" s="2"/>
    </row>
    <row r="1114" spans="3:8">
      <c r="C1114" s="38"/>
      <c r="E1114" s="2"/>
      <c r="F1114" s="2"/>
      <c r="G1114" s="2"/>
      <c r="H1114" s="2"/>
    </row>
    <row r="1115" spans="3:8">
      <c r="C1115" s="38"/>
      <c r="E1115" s="2"/>
      <c r="F1115" s="2"/>
      <c r="G1115" s="2"/>
      <c r="H1115" s="2"/>
    </row>
    <row r="1116" spans="3:8">
      <c r="C1116" s="38"/>
      <c r="E1116" s="2"/>
      <c r="F1116" s="2"/>
      <c r="G1116" s="2"/>
      <c r="H1116" s="2"/>
    </row>
    <row r="1117" spans="3:8">
      <c r="C1117" s="38"/>
      <c r="E1117" s="2"/>
      <c r="F1117" s="2"/>
      <c r="G1117" s="2"/>
      <c r="H1117" s="2"/>
    </row>
    <row r="1118" spans="3:8">
      <c r="C1118" s="38"/>
      <c r="E1118" s="2"/>
      <c r="F1118" s="2"/>
      <c r="G1118" s="2"/>
      <c r="H1118" s="2"/>
    </row>
    <row r="1119" spans="3:8">
      <c r="C1119" s="38"/>
      <c r="E1119" s="2"/>
      <c r="F1119" s="2"/>
      <c r="G1119" s="2"/>
      <c r="H1119" s="2"/>
    </row>
    <row r="1120" spans="3:8">
      <c r="C1120" s="38"/>
      <c r="E1120" s="2"/>
      <c r="F1120" s="2"/>
      <c r="G1120" s="2"/>
      <c r="H1120" s="2"/>
    </row>
    <row r="1121" spans="3:8">
      <c r="C1121" s="38"/>
      <c r="E1121" s="2"/>
      <c r="F1121" s="2"/>
      <c r="G1121" s="2"/>
      <c r="H1121" s="2"/>
    </row>
    <row r="1122" spans="3:8">
      <c r="C1122" s="38"/>
      <c r="E1122" s="2"/>
      <c r="F1122" s="2"/>
      <c r="G1122" s="2"/>
      <c r="H1122" s="2"/>
    </row>
    <row r="1123" spans="3:8">
      <c r="C1123" s="38"/>
      <c r="E1123" s="2"/>
      <c r="F1123" s="2"/>
      <c r="G1123" s="2"/>
      <c r="H1123" s="2"/>
    </row>
    <row r="1124" spans="3:8">
      <c r="C1124" s="38"/>
      <c r="E1124" s="2"/>
      <c r="F1124" s="2"/>
      <c r="G1124" s="2"/>
      <c r="H1124" s="2"/>
    </row>
    <row r="1125" spans="3:8">
      <c r="C1125" s="38"/>
      <c r="E1125" s="2"/>
      <c r="F1125" s="2"/>
      <c r="G1125" s="2"/>
      <c r="H1125" s="2"/>
    </row>
    <row r="1126" spans="3:8">
      <c r="C1126" s="38"/>
      <c r="E1126" s="2"/>
      <c r="F1126" s="2"/>
      <c r="G1126" s="2"/>
      <c r="H1126" s="2"/>
    </row>
    <row r="1127" spans="3:8">
      <c r="C1127" s="38"/>
      <c r="E1127" s="2"/>
      <c r="F1127" s="2"/>
      <c r="G1127" s="2"/>
      <c r="H1127" s="2"/>
    </row>
    <row r="1128" spans="3:8">
      <c r="C1128" s="38"/>
      <c r="E1128" s="2"/>
      <c r="F1128" s="2"/>
      <c r="G1128" s="2"/>
      <c r="H1128" s="2"/>
    </row>
    <row r="1129" spans="3:8">
      <c r="C1129" s="38"/>
      <c r="E1129" s="2"/>
      <c r="F1129" s="2"/>
      <c r="G1129" s="2"/>
      <c r="H1129" s="2"/>
    </row>
    <row r="1130" spans="3:8">
      <c r="C1130" s="38"/>
      <c r="E1130" s="2"/>
      <c r="F1130" s="2"/>
      <c r="G1130" s="2"/>
      <c r="H1130" s="2"/>
    </row>
    <row r="1131" spans="3:8">
      <c r="C1131" s="38"/>
      <c r="E1131" s="2"/>
      <c r="F1131" s="2"/>
      <c r="G1131" s="2"/>
      <c r="H1131" s="2"/>
    </row>
    <row r="1132" spans="3:8">
      <c r="C1132" s="38"/>
      <c r="E1132" s="2"/>
      <c r="F1132" s="2"/>
      <c r="G1132" s="2"/>
      <c r="H1132" s="2"/>
    </row>
    <row r="1133" spans="3:8">
      <c r="C1133" s="38"/>
      <c r="E1133" s="2"/>
      <c r="F1133" s="2"/>
      <c r="G1133" s="2"/>
      <c r="H1133" s="2"/>
    </row>
    <row r="1134" spans="3:8">
      <c r="C1134" s="38"/>
      <c r="E1134" s="2"/>
      <c r="F1134" s="2"/>
      <c r="G1134" s="2"/>
      <c r="H1134" s="2"/>
    </row>
    <row r="1135" spans="3:8">
      <c r="C1135" s="38"/>
      <c r="E1135" s="2"/>
      <c r="F1135" s="2"/>
      <c r="G1135" s="2"/>
      <c r="H1135" s="2"/>
    </row>
    <row r="1136" spans="3:8">
      <c r="C1136" s="38"/>
      <c r="E1136" s="2"/>
      <c r="F1136" s="2"/>
      <c r="G1136" s="2"/>
      <c r="H1136" s="2"/>
    </row>
    <row r="1137" spans="3:8">
      <c r="C1137" s="38"/>
      <c r="E1137" s="2"/>
      <c r="F1137" s="2"/>
      <c r="G1137" s="2"/>
      <c r="H1137" s="2"/>
    </row>
    <row r="1138" spans="3:8">
      <c r="C1138" s="38"/>
      <c r="E1138" s="2"/>
      <c r="F1138" s="2"/>
      <c r="G1138" s="2"/>
      <c r="H1138" s="2"/>
    </row>
    <row r="1139" spans="3:8">
      <c r="C1139" s="38"/>
      <c r="E1139" s="2"/>
      <c r="F1139" s="2"/>
      <c r="G1139" s="2"/>
      <c r="H1139" s="2"/>
    </row>
    <row r="1140" spans="3:8">
      <c r="C1140" s="38"/>
      <c r="E1140" s="2"/>
      <c r="F1140" s="2"/>
      <c r="G1140" s="2"/>
      <c r="H1140" s="2"/>
    </row>
    <row r="1141" spans="3:8">
      <c r="C1141" s="38"/>
      <c r="E1141" s="2"/>
      <c r="F1141" s="2"/>
      <c r="G1141" s="2"/>
      <c r="H1141" s="2"/>
    </row>
    <row r="1142" spans="3:8">
      <c r="C1142" s="38"/>
      <c r="E1142" s="2"/>
      <c r="F1142" s="2"/>
      <c r="G1142" s="2"/>
      <c r="H1142" s="2"/>
    </row>
    <row r="1143" spans="3:8">
      <c r="C1143" s="38"/>
      <c r="E1143" s="2"/>
      <c r="F1143" s="2"/>
      <c r="G1143" s="2"/>
      <c r="H1143" s="2"/>
    </row>
    <row r="1144" spans="3:8">
      <c r="C1144" s="38"/>
      <c r="E1144" s="2"/>
      <c r="F1144" s="2"/>
      <c r="G1144" s="2"/>
      <c r="H1144" s="2"/>
    </row>
    <row r="1145" spans="3:8">
      <c r="C1145" s="38"/>
      <c r="E1145" s="2"/>
      <c r="F1145" s="2"/>
      <c r="G1145" s="2"/>
      <c r="H1145" s="2"/>
    </row>
    <row r="1146" spans="3:8">
      <c r="C1146" s="38"/>
      <c r="E1146" s="2"/>
      <c r="F1146" s="2"/>
      <c r="G1146" s="2"/>
      <c r="H1146" s="2"/>
    </row>
    <row r="1147" spans="3:8">
      <c r="C1147" s="38"/>
      <c r="E1147" s="2"/>
      <c r="F1147" s="2"/>
      <c r="G1147" s="2"/>
      <c r="H1147" s="2"/>
    </row>
    <row r="1148" spans="3:8">
      <c r="C1148" s="38"/>
      <c r="E1148" s="2"/>
      <c r="F1148" s="2"/>
      <c r="G1148" s="2"/>
      <c r="H1148" s="2"/>
    </row>
    <row r="1149" spans="3:8">
      <c r="C1149" s="38"/>
      <c r="E1149" s="2"/>
      <c r="F1149" s="2"/>
      <c r="G1149" s="2"/>
      <c r="H1149" s="2"/>
    </row>
    <row r="1150" spans="3:8">
      <c r="C1150" s="38"/>
      <c r="E1150" s="2"/>
      <c r="F1150" s="2"/>
      <c r="G1150" s="2"/>
      <c r="H1150" s="2"/>
    </row>
    <row r="1151" spans="3:8">
      <c r="C1151" s="38"/>
      <c r="E1151" s="2"/>
      <c r="F1151" s="2"/>
      <c r="G1151" s="2"/>
      <c r="H1151" s="2"/>
    </row>
    <row r="1152" spans="3:8">
      <c r="C1152" s="38"/>
      <c r="E1152" s="2"/>
      <c r="F1152" s="2"/>
      <c r="G1152" s="2"/>
      <c r="H1152" s="2"/>
    </row>
    <row r="1153" spans="3:8">
      <c r="C1153" s="38"/>
      <c r="E1153" s="2"/>
      <c r="F1153" s="2"/>
      <c r="G1153" s="2"/>
      <c r="H1153" s="2"/>
    </row>
    <row r="1154" spans="3:8">
      <c r="C1154" s="38"/>
      <c r="E1154" s="2"/>
      <c r="F1154" s="2"/>
      <c r="G1154" s="2"/>
      <c r="H1154" s="2"/>
    </row>
    <row r="1155" spans="3:8">
      <c r="C1155" s="38"/>
      <c r="E1155" s="2"/>
      <c r="F1155" s="2"/>
      <c r="G1155" s="2"/>
      <c r="H1155" s="2"/>
    </row>
    <row r="1156" spans="3:8">
      <c r="C1156" s="38"/>
      <c r="E1156" s="2"/>
      <c r="F1156" s="2"/>
      <c r="G1156" s="2"/>
      <c r="H1156" s="2"/>
    </row>
    <row r="1157" spans="3:8">
      <c r="C1157" s="38"/>
      <c r="E1157" s="2"/>
      <c r="F1157" s="2"/>
      <c r="G1157" s="2"/>
      <c r="H1157" s="2"/>
    </row>
    <row r="1158" spans="3:8">
      <c r="C1158" s="38"/>
      <c r="E1158" s="2"/>
      <c r="F1158" s="2"/>
      <c r="G1158" s="2"/>
      <c r="H1158" s="2"/>
    </row>
    <row r="1159" spans="3:8">
      <c r="C1159" s="38"/>
      <c r="E1159" s="2"/>
      <c r="F1159" s="2"/>
      <c r="G1159" s="2"/>
      <c r="H1159" s="2"/>
    </row>
    <row r="1160" spans="3:8">
      <c r="C1160" s="38"/>
      <c r="E1160" s="2"/>
      <c r="F1160" s="2"/>
      <c r="G1160" s="2"/>
      <c r="H1160" s="2"/>
    </row>
    <row r="1161" spans="3:8">
      <c r="C1161" s="38"/>
      <c r="E1161" s="2"/>
      <c r="F1161" s="2"/>
      <c r="G1161" s="2"/>
      <c r="H1161" s="2"/>
    </row>
    <row r="1162" spans="3:8">
      <c r="C1162" s="38"/>
      <c r="E1162" s="2"/>
      <c r="F1162" s="2"/>
      <c r="G1162" s="2"/>
      <c r="H1162" s="2"/>
    </row>
    <row r="1163" spans="3:8">
      <c r="C1163" s="38"/>
      <c r="E1163" s="2"/>
      <c r="F1163" s="2"/>
      <c r="G1163" s="2"/>
      <c r="H1163" s="2"/>
    </row>
    <row r="1164" spans="3:8">
      <c r="C1164" s="38"/>
      <c r="E1164" s="2"/>
      <c r="F1164" s="2"/>
      <c r="G1164" s="2"/>
      <c r="H1164" s="2"/>
    </row>
    <row r="1165" spans="3:8">
      <c r="C1165" s="38"/>
      <c r="E1165" s="2"/>
      <c r="F1165" s="2"/>
      <c r="G1165" s="2"/>
      <c r="H1165" s="2"/>
    </row>
    <row r="1166" spans="3:8">
      <c r="C1166" s="38"/>
      <c r="E1166" s="2"/>
      <c r="F1166" s="2"/>
      <c r="G1166" s="2"/>
      <c r="H1166" s="2"/>
    </row>
    <row r="1167" spans="3:8">
      <c r="C1167" s="38"/>
      <c r="E1167" s="2"/>
      <c r="F1167" s="2"/>
      <c r="G1167" s="2"/>
      <c r="H1167" s="2"/>
    </row>
    <row r="1168" spans="3:8">
      <c r="C1168" s="38"/>
      <c r="E1168" s="2"/>
      <c r="F1168" s="2"/>
      <c r="G1168" s="2"/>
      <c r="H1168" s="2"/>
    </row>
    <row r="1169" spans="3:8">
      <c r="C1169" s="38"/>
      <c r="E1169" s="2"/>
      <c r="F1169" s="2"/>
      <c r="G1169" s="2"/>
      <c r="H1169" s="2"/>
    </row>
    <row r="1170" spans="3:8">
      <c r="C1170" s="38"/>
      <c r="E1170" s="2"/>
      <c r="F1170" s="2"/>
      <c r="G1170" s="2"/>
      <c r="H1170" s="2"/>
    </row>
    <row r="1171" spans="3:8">
      <c r="C1171" s="38"/>
      <c r="E1171" s="2"/>
      <c r="F1171" s="2"/>
      <c r="G1171" s="2"/>
      <c r="H1171" s="2"/>
    </row>
    <row r="1172" spans="3:8">
      <c r="C1172" s="38"/>
      <c r="E1172" s="2"/>
      <c r="F1172" s="2"/>
      <c r="G1172" s="2"/>
      <c r="H1172" s="2"/>
    </row>
    <row r="1173" spans="3:8">
      <c r="C1173" s="38"/>
      <c r="E1173" s="2"/>
      <c r="F1173" s="2"/>
      <c r="G1173" s="2"/>
      <c r="H1173" s="2"/>
    </row>
    <row r="1174" spans="3:8">
      <c r="C1174" s="38"/>
      <c r="E1174" s="2"/>
      <c r="F1174" s="2"/>
      <c r="G1174" s="2"/>
      <c r="H1174" s="2"/>
    </row>
    <row r="1175" spans="3:8">
      <c r="C1175" s="38"/>
      <c r="E1175" s="2"/>
      <c r="F1175" s="2"/>
      <c r="G1175" s="2"/>
      <c r="H1175" s="2"/>
    </row>
    <row r="1176" spans="3:8">
      <c r="C1176" s="38"/>
      <c r="E1176" s="2"/>
      <c r="F1176" s="2"/>
      <c r="G1176" s="2"/>
      <c r="H1176" s="2"/>
    </row>
    <row r="1177" spans="3:8">
      <c r="C1177" s="38"/>
      <c r="E1177" s="2"/>
      <c r="F1177" s="2"/>
      <c r="G1177" s="2"/>
      <c r="H1177" s="2"/>
    </row>
    <row r="1178" spans="3:8">
      <c r="C1178" s="38"/>
      <c r="E1178" s="2"/>
      <c r="F1178" s="2"/>
      <c r="G1178" s="2"/>
      <c r="H1178" s="2"/>
    </row>
    <row r="1179" spans="3:8">
      <c r="C1179" s="38"/>
      <c r="E1179" s="2"/>
      <c r="F1179" s="2"/>
      <c r="G1179" s="2"/>
      <c r="H1179" s="2"/>
    </row>
    <row r="1180" spans="3:8">
      <c r="C1180" s="38"/>
      <c r="E1180" s="2"/>
      <c r="F1180" s="2"/>
      <c r="G1180" s="2"/>
      <c r="H1180" s="2"/>
    </row>
    <row r="1181" spans="3:8">
      <c r="C1181" s="38"/>
      <c r="E1181" s="2"/>
      <c r="F1181" s="2"/>
      <c r="G1181" s="2"/>
      <c r="H1181" s="2"/>
    </row>
    <row r="1182" spans="3:8">
      <c r="C1182" s="38"/>
      <c r="E1182" s="2"/>
      <c r="F1182" s="2"/>
      <c r="G1182" s="2"/>
      <c r="H1182" s="2"/>
    </row>
    <row r="1183" spans="3:8">
      <c r="C1183" s="38"/>
      <c r="E1183" s="2"/>
      <c r="F1183" s="2"/>
      <c r="G1183" s="2"/>
      <c r="H1183" s="2"/>
    </row>
    <row r="1184" spans="3:8">
      <c r="C1184" s="38"/>
      <c r="E1184" s="2"/>
      <c r="F1184" s="2"/>
      <c r="G1184" s="2"/>
      <c r="H1184" s="2"/>
    </row>
    <row r="1185" spans="3:8">
      <c r="C1185" s="38"/>
      <c r="E1185" s="2"/>
      <c r="F1185" s="2"/>
      <c r="G1185" s="2"/>
      <c r="H1185" s="2"/>
    </row>
    <row r="1186" spans="3:8">
      <c r="C1186" s="38"/>
      <c r="E1186" s="2"/>
      <c r="F1186" s="2"/>
      <c r="G1186" s="2"/>
      <c r="H1186" s="2"/>
    </row>
    <row r="1187" spans="3:8">
      <c r="C1187" s="38"/>
      <c r="E1187" s="2"/>
      <c r="F1187" s="2"/>
      <c r="G1187" s="2"/>
      <c r="H1187" s="2"/>
    </row>
    <row r="1188" spans="3:8">
      <c r="C1188" s="38"/>
      <c r="E1188" s="2"/>
      <c r="F1188" s="2"/>
      <c r="G1188" s="2"/>
      <c r="H1188" s="2"/>
    </row>
    <row r="1189" spans="3:8">
      <c r="C1189" s="38"/>
      <c r="E1189" s="2"/>
      <c r="F1189" s="2"/>
      <c r="G1189" s="2"/>
      <c r="H1189" s="2"/>
    </row>
    <row r="1190" spans="3:8">
      <c r="C1190" s="38"/>
      <c r="E1190" s="2"/>
      <c r="F1190" s="2"/>
      <c r="G1190" s="2"/>
      <c r="H1190" s="2"/>
    </row>
    <row r="1191" spans="3:8">
      <c r="C1191" s="38"/>
      <c r="E1191" s="2"/>
      <c r="F1191" s="2"/>
      <c r="G1191" s="2"/>
      <c r="H1191" s="2"/>
    </row>
    <row r="1192" spans="3:8">
      <c r="C1192" s="38"/>
      <c r="E1192" s="2"/>
      <c r="F1192" s="2"/>
      <c r="G1192" s="2"/>
      <c r="H1192" s="2"/>
    </row>
    <row r="1193" spans="3:8">
      <c r="C1193" s="38"/>
      <c r="E1193" s="2"/>
      <c r="F1193" s="2"/>
      <c r="G1193" s="2"/>
      <c r="H1193" s="2"/>
    </row>
    <row r="1194" spans="3:8">
      <c r="C1194" s="38"/>
      <c r="E1194" s="2"/>
      <c r="F1194" s="2"/>
      <c r="G1194" s="2"/>
      <c r="H1194" s="2"/>
    </row>
    <row r="1195" spans="3:8">
      <c r="C1195" s="38"/>
      <c r="E1195" s="2"/>
      <c r="F1195" s="2"/>
      <c r="G1195" s="2"/>
      <c r="H1195" s="2"/>
    </row>
    <row r="1196" spans="3:8">
      <c r="C1196" s="38"/>
      <c r="E1196" s="2"/>
      <c r="F1196" s="2"/>
      <c r="G1196" s="2"/>
      <c r="H1196" s="2"/>
    </row>
    <row r="1197" spans="3:8">
      <c r="C1197" s="38"/>
      <c r="E1197" s="2"/>
      <c r="F1197" s="2"/>
      <c r="G1197" s="2"/>
      <c r="H1197" s="2"/>
    </row>
    <row r="1198" spans="3:8">
      <c r="C1198" s="38"/>
      <c r="E1198" s="2"/>
      <c r="F1198" s="2"/>
      <c r="G1198" s="2"/>
      <c r="H1198" s="2"/>
    </row>
    <row r="1199" spans="3:8">
      <c r="C1199" s="38"/>
      <c r="E1199" s="2"/>
      <c r="F1199" s="2"/>
      <c r="G1199" s="2"/>
      <c r="H1199" s="2"/>
    </row>
    <row r="1200" spans="3:8">
      <c r="C1200" s="38"/>
      <c r="E1200" s="2"/>
      <c r="F1200" s="2"/>
      <c r="G1200" s="2"/>
      <c r="H1200" s="2"/>
    </row>
    <row r="1201" spans="3:8">
      <c r="C1201" s="38"/>
      <c r="E1201" s="2"/>
      <c r="F1201" s="2"/>
      <c r="G1201" s="2"/>
      <c r="H1201" s="2"/>
    </row>
    <row r="1202" spans="3:8">
      <c r="C1202" s="38"/>
      <c r="E1202" s="2"/>
      <c r="F1202" s="2"/>
      <c r="G1202" s="2"/>
      <c r="H1202" s="2"/>
    </row>
    <row r="1203" spans="3:8">
      <c r="C1203" s="38"/>
      <c r="E1203" s="2"/>
      <c r="F1203" s="2"/>
      <c r="G1203" s="2"/>
      <c r="H1203" s="2"/>
    </row>
    <row r="1204" spans="3:8">
      <c r="C1204" s="38"/>
      <c r="E1204" s="2"/>
      <c r="F1204" s="2"/>
      <c r="G1204" s="2"/>
      <c r="H1204" s="2"/>
    </row>
    <row r="1205" spans="3:8">
      <c r="C1205" s="38"/>
      <c r="E1205" s="2"/>
      <c r="F1205" s="2"/>
      <c r="G1205" s="2"/>
      <c r="H1205" s="2"/>
    </row>
    <row r="1206" spans="3:8">
      <c r="C1206" s="38"/>
      <c r="E1206" s="2"/>
      <c r="F1206" s="2"/>
      <c r="G1206" s="2"/>
      <c r="H1206" s="2"/>
    </row>
    <row r="1207" spans="3:8">
      <c r="C1207" s="38"/>
      <c r="E1207" s="2"/>
      <c r="F1207" s="2"/>
      <c r="G1207" s="2"/>
      <c r="H1207" s="2"/>
    </row>
    <row r="1208" spans="3:8">
      <c r="C1208" s="38"/>
      <c r="E1208" s="2"/>
      <c r="F1208" s="2"/>
      <c r="G1208" s="2"/>
      <c r="H1208" s="2"/>
    </row>
    <row r="1209" spans="3:8">
      <c r="C1209" s="38"/>
      <c r="E1209" s="2"/>
      <c r="F1209" s="2"/>
      <c r="G1209" s="2"/>
      <c r="H1209" s="2"/>
    </row>
    <row r="1210" spans="3:8">
      <c r="C1210" s="38"/>
      <c r="E1210" s="2"/>
      <c r="F1210" s="2"/>
      <c r="G1210" s="2"/>
      <c r="H1210" s="2"/>
    </row>
    <row r="1211" spans="3:8">
      <c r="C1211" s="38"/>
      <c r="E1211" s="2"/>
      <c r="F1211" s="2"/>
      <c r="G1211" s="2"/>
      <c r="H1211" s="2"/>
    </row>
    <row r="1212" spans="3:8">
      <c r="C1212" s="38"/>
      <c r="E1212" s="2"/>
      <c r="F1212" s="2"/>
      <c r="G1212" s="2"/>
      <c r="H1212" s="2"/>
    </row>
    <row r="1213" spans="3:8">
      <c r="C1213" s="38"/>
      <c r="E1213" s="2"/>
      <c r="F1213" s="2"/>
      <c r="G1213" s="2"/>
      <c r="H1213" s="2"/>
    </row>
    <row r="1214" spans="3:8">
      <c r="C1214" s="38"/>
      <c r="E1214" s="2"/>
      <c r="F1214" s="2"/>
      <c r="G1214" s="2"/>
      <c r="H1214" s="2"/>
    </row>
    <row r="1215" spans="3:8">
      <c r="C1215" s="38"/>
      <c r="E1215" s="2"/>
      <c r="F1215" s="2"/>
      <c r="G1215" s="2"/>
      <c r="H1215" s="2"/>
    </row>
    <row r="1216" spans="3:8">
      <c r="C1216" s="38"/>
      <c r="E1216" s="2"/>
      <c r="F1216" s="2"/>
      <c r="G1216" s="2"/>
      <c r="H1216" s="2"/>
    </row>
    <row r="1217" spans="3:8">
      <c r="C1217" s="38"/>
      <c r="E1217" s="2"/>
      <c r="F1217" s="2"/>
      <c r="G1217" s="2"/>
      <c r="H1217" s="2"/>
    </row>
    <row r="1218" spans="3:8">
      <c r="C1218" s="38"/>
      <c r="E1218" s="2"/>
      <c r="F1218" s="2"/>
      <c r="G1218" s="2"/>
      <c r="H1218" s="2"/>
    </row>
    <row r="1219" spans="3:8">
      <c r="C1219" s="38"/>
      <c r="E1219" s="2"/>
      <c r="F1219" s="2"/>
      <c r="G1219" s="2"/>
      <c r="H1219" s="2"/>
    </row>
    <row r="1220" spans="3:8">
      <c r="C1220" s="38"/>
      <c r="E1220" s="2"/>
      <c r="F1220" s="2"/>
      <c r="G1220" s="2"/>
      <c r="H1220" s="2"/>
    </row>
    <row r="1221" spans="3:8">
      <c r="C1221" s="38"/>
      <c r="E1221" s="2"/>
      <c r="F1221" s="2"/>
      <c r="G1221" s="2"/>
      <c r="H1221" s="2"/>
    </row>
    <row r="1222" spans="3:8">
      <c r="C1222" s="38"/>
      <c r="E1222" s="2"/>
      <c r="F1222" s="2"/>
      <c r="G1222" s="2"/>
      <c r="H1222" s="2"/>
    </row>
    <row r="1223" spans="3:8">
      <c r="C1223" s="38"/>
      <c r="E1223" s="2"/>
      <c r="F1223" s="2"/>
      <c r="G1223" s="2"/>
      <c r="H1223" s="2"/>
    </row>
    <row r="1224" spans="3:8">
      <c r="C1224" s="38"/>
      <c r="E1224" s="2"/>
      <c r="F1224" s="2"/>
      <c r="G1224" s="2"/>
      <c r="H1224" s="2"/>
    </row>
    <row r="1225" spans="3:8">
      <c r="C1225" s="38"/>
      <c r="E1225" s="2"/>
      <c r="F1225" s="2"/>
      <c r="G1225" s="2"/>
      <c r="H1225" s="2"/>
    </row>
    <row r="1226" spans="3:8">
      <c r="C1226" s="38"/>
      <c r="E1226" s="2"/>
      <c r="F1226" s="2"/>
      <c r="G1226" s="2"/>
      <c r="H1226" s="2"/>
    </row>
    <row r="1227" spans="3:8">
      <c r="C1227" s="38"/>
      <c r="E1227" s="2"/>
      <c r="F1227" s="2"/>
      <c r="G1227" s="2"/>
      <c r="H1227" s="2"/>
    </row>
    <row r="1228" spans="3:8">
      <c r="C1228" s="38"/>
      <c r="E1228" s="2"/>
      <c r="F1228" s="2"/>
      <c r="G1228" s="2"/>
      <c r="H1228" s="2"/>
    </row>
    <row r="1229" spans="3:8">
      <c r="C1229" s="38"/>
      <c r="E1229" s="2"/>
      <c r="F1229" s="2"/>
      <c r="G1229" s="2"/>
      <c r="H1229" s="2"/>
    </row>
    <row r="1230" spans="3:8">
      <c r="C1230" s="38"/>
      <c r="E1230" s="2"/>
      <c r="F1230" s="2"/>
      <c r="G1230" s="2"/>
      <c r="H1230" s="2"/>
    </row>
    <row r="1231" spans="3:8">
      <c r="C1231" s="38"/>
      <c r="E1231" s="2"/>
      <c r="F1231" s="2"/>
      <c r="G1231" s="2"/>
      <c r="H1231" s="2"/>
    </row>
    <row r="1232" spans="3:8">
      <c r="C1232" s="38"/>
      <c r="E1232" s="2"/>
      <c r="F1232" s="2"/>
      <c r="G1232" s="2"/>
      <c r="H1232" s="2"/>
    </row>
    <row r="1233" spans="3:8">
      <c r="C1233" s="38"/>
      <c r="E1233" s="2"/>
      <c r="F1233" s="2"/>
      <c r="G1233" s="2"/>
      <c r="H1233" s="2"/>
    </row>
    <row r="1234" spans="3:8">
      <c r="C1234" s="38"/>
      <c r="E1234" s="2"/>
      <c r="F1234" s="2"/>
      <c r="G1234" s="2"/>
      <c r="H1234" s="2"/>
    </row>
    <row r="1235" spans="3:8">
      <c r="C1235" s="38"/>
      <c r="E1235" s="2"/>
      <c r="F1235" s="2"/>
      <c r="G1235" s="2"/>
      <c r="H1235" s="2"/>
    </row>
    <row r="1236" spans="3:8">
      <c r="C1236" s="38"/>
      <c r="E1236" s="2"/>
      <c r="F1236" s="2"/>
      <c r="G1236" s="2"/>
      <c r="H1236" s="2"/>
    </row>
    <row r="1237" spans="3:8">
      <c r="C1237" s="38"/>
      <c r="E1237" s="2"/>
      <c r="F1237" s="2"/>
      <c r="G1237" s="2"/>
      <c r="H1237" s="2"/>
    </row>
    <row r="1238" spans="3:8">
      <c r="C1238" s="38"/>
      <c r="E1238" s="2"/>
      <c r="F1238" s="2"/>
      <c r="G1238" s="2"/>
      <c r="H1238" s="2"/>
    </row>
    <row r="1239" spans="3:8">
      <c r="C1239" s="38"/>
      <c r="E1239" s="2"/>
      <c r="F1239" s="2"/>
      <c r="G1239" s="2"/>
      <c r="H1239" s="2"/>
    </row>
    <row r="1240" spans="3:8">
      <c r="C1240" s="38"/>
      <c r="E1240" s="2"/>
      <c r="F1240" s="2"/>
      <c r="G1240" s="2"/>
      <c r="H1240" s="2"/>
    </row>
    <row r="1241" spans="3:8">
      <c r="C1241" s="38"/>
      <c r="E1241" s="2"/>
      <c r="F1241" s="2"/>
      <c r="G1241" s="2"/>
      <c r="H1241" s="2"/>
    </row>
    <row r="1242" spans="3:8">
      <c r="C1242" s="38"/>
      <c r="E1242" s="2"/>
      <c r="F1242" s="2"/>
      <c r="G1242" s="2"/>
      <c r="H1242" s="2"/>
    </row>
    <row r="1243" spans="3:8">
      <c r="C1243" s="38"/>
      <c r="E1243" s="2"/>
      <c r="F1243" s="2"/>
      <c r="G1243" s="2"/>
      <c r="H1243" s="2"/>
    </row>
    <row r="1244" spans="3:8">
      <c r="C1244" s="38"/>
      <c r="E1244" s="2"/>
      <c r="F1244" s="2"/>
      <c r="G1244" s="2"/>
      <c r="H1244" s="2"/>
    </row>
    <row r="1245" spans="3:8">
      <c r="C1245" s="38"/>
      <c r="E1245" s="2"/>
      <c r="F1245" s="2"/>
      <c r="G1245" s="2"/>
      <c r="H1245" s="2"/>
    </row>
    <row r="1246" spans="3:8">
      <c r="C1246" s="38"/>
      <c r="E1246" s="2"/>
      <c r="F1246" s="2"/>
      <c r="G1246" s="2"/>
      <c r="H1246" s="2"/>
    </row>
    <row r="1247" spans="3:8">
      <c r="C1247" s="38"/>
      <c r="E1247" s="2"/>
      <c r="F1247" s="2"/>
      <c r="G1247" s="2"/>
      <c r="H1247" s="2"/>
    </row>
    <row r="1248" spans="3:8">
      <c r="C1248" s="38"/>
      <c r="E1248" s="2"/>
      <c r="F1248" s="2"/>
      <c r="G1248" s="2"/>
      <c r="H1248" s="2"/>
    </row>
    <row r="1249" spans="3:8">
      <c r="C1249" s="38"/>
      <c r="E1249" s="2"/>
      <c r="F1249" s="2"/>
      <c r="G1249" s="2"/>
      <c r="H1249" s="2"/>
    </row>
    <row r="1250" spans="3:8">
      <c r="C1250" s="38"/>
      <c r="E1250" s="2"/>
      <c r="F1250" s="2"/>
      <c r="G1250" s="2"/>
      <c r="H1250" s="2"/>
    </row>
    <row r="1251" spans="3:8">
      <c r="C1251" s="38"/>
      <c r="E1251" s="2"/>
      <c r="F1251" s="2"/>
      <c r="G1251" s="2"/>
      <c r="H1251" s="2"/>
    </row>
    <row r="1252" spans="3:8">
      <c r="C1252" s="38"/>
      <c r="E1252" s="2"/>
      <c r="F1252" s="2"/>
      <c r="G1252" s="2"/>
      <c r="H1252" s="2"/>
    </row>
    <row r="1253" spans="3:8">
      <c r="C1253" s="38"/>
      <c r="E1253" s="2"/>
      <c r="F1253" s="2"/>
      <c r="G1253" s="2"/>
      <c r="H1253" s="2"/>
    </row>
    <row r="1254" spans="3:8">
      <c r="C1254" s="38"/>
      <c r="E1254" s="2"/>
      <c r="F1254" s="2"/>
      <c r="G1254" s="2"/>
      <c r="H1254" s="2"/>
    </row>
    <row r="1255" spans="3:8">
      <c r="C1255" s="38"/>
      <c r="E1255" s="2"/>
      <c r="F1255" s="2"/>
      <c r="G1255" s="2"/>
      <c r="H1255" s="2"/>
    </row>
    <row r="1256" spans="3:8">
      <c r="C1256" s="38"/>
      <c r="E1256" s="2"/>
      <c r="F1256" s="2"/>
      <c r="G1256" s="2"/>
      <c r="H1256" s="2"/>
    </row>
    <row r="1257" spans="3:8">
      <c r="C1257" s="38"/>
      <c r="E1257" s="2"/>
      <c r="F1257" s="2"/>
      <c r="G1257" s="2"/>
      <c r="H1257" s="2"/>
    </row>
    <row r="1258" spans="3:8">
      <c r="C1258" s="38"/>
      <c r="E1258" s="2"/>
      <c r="F1258" s="2"/>
      <c r="G1258" s="2"/>
      <c r="H1258" s="2"/>
    </row>
    <row r="1259" spans="3:8">
      <c r="C1259" s="38"/>
      <c r="E1259" s="2"/>
      <c r="F1259" s="2"/>
      <c r="G1259" s="2"/>
      <c r="H1259" s="2"/>
    </row>
    <row r="1260" spans="3:8">
      <c r="C1260" s="38"/>
      <c r="E1260" s="2"/>
      <c r="F1260" s="2"/>
      <c r="G1260" s="2"/>
      <c r="H1260" s="2"/>
    </row>
    <row r="1261" spans="3:8">
      <c r="C1261" s="38"/>
      <c r="E1261" s="2"/>
      <c r="F1261" s="2"/>
      <c r="G1261" s="2"/>
      <c r="H1261" s="2"/>
    </row>
    <row r="1262" spans="3:8">
      <c r="C1262" s="38"/>
      <c r="E1262" s="2"/>
      <c r="F1262" s="2"/>
      <c r="G1262" s="2"/>
      <c r="H1262" s="2"/>
    </row>
    <row r="1263" spans="3:8">
      <c r="C1263" s="38"/>
      <c r="E1263" s="2"/>
      <c r="F1263" s="2"/>
      <c r="G1263" s="2"/>
      <c r="H1263" s="2"/>
    </row>
    <row r="1264" spans="3:8">
      <c r="C1264" s="38"/>
      <c r="E1264" s="2"/>
      <c r="F1264" s="2"/>
      <c r="G1264" s="2"/>
      <c r="H1264" s="2"/>
    </row>
    <row r="1265" spans="3:8">
      <c r="C1265" s="38"/>
      <c r="E1265" s="2"/>
      <c r="F1265" s="2"/>
      <c r="G1265" s="2"/>
      <c r="H1265" s="2"/>
    </row>
    <row r="1266" spans="3:8">
      <c r="C1266" s="38"/>
      <c r="E1266" s="2"/>
      <c r="F1266" s="2"/>
      <c r="G1266" s="2"/>
      <c r="H1266" s="2"/>
    </row>
    <row r="1267" spans="3:8">
      <c r="C1267" s="38"/>
      <c r="E1267" s="2"/>
      <c r="F1267" s="2"/>
      <c r="G1267" s="2"/>
      <c r="H1267" s="2"/>
    </row>
    <row r="1268" spans="3:8">
      <c r="C1268" s="38"/>
      <c r="E1268" s="2"/>
      <c r="F1268" s="2"/>
      <c r="G1268" s="2"/>
      <c r="H1268" s="2"/>
    </row>
    <row r="1269" spans="3:8">
      <c r="C1269" s="38"/>
      <c r="E1269" s="2"/>
      <c r="F1269" s="2"/>
      <c r="G1269" s="2"/>
      <c r="H1269" s="2"/>
    </row>
    <row r="1270" spans="3:8">
      <c r="C1270" s="38"/>
      <c r="E1270" s="2"/>
      <c r="F1270" s="2"/>
      <c r="G1270" s="2"/>
      <c r="H1270" s="2"/>
    </row>
    <row r="1271" spans="3:8">
      <c r="C1271" s="38"/>
      <c r="E1271" s="2"/>
      <c r="F1271" s="2"/>
      <c r="G1271" s="2"/>
      <c r="H1271" s="2"/>
    </row>
    <row r="1272" spans="3:8">
      <c r="C1272" s="38"/>
      <c r="E1272" s="2"/>
      <c r="F1272" s="2"/>
      <c r="G1272" s="2"/>
      <c r="H1272" s="2"/>
    </row>
    <row r="1273" spans="3:8">
      <c r="C1273" s="38"/>
      <c r="E1273" s="2"/>
      <c r="F1273" s="2"/>
      <c r="G1273" s="2"/>
      <c r="H1273" s="2"/>
    </row>
    <row r="1274" spans="3:8">
      <c r="C1274" s="38"/>
      <c r="E1274" s="2"/>
      <c r="F1274" s="2"/>
      <c r="G1274" s="2"/>
      <c r="H1274" s="2"/>
    </row>
    <row r="1275" spans="3:8">
      <c r="C1275" s="38"/>
      <c r="E1275" s="2"/>
      <c r="F1275" s="2"/>
      <c r="G1275" s="2"/>
      <c r="H1275" s="2"/>
    </row>
    <row r="1276" spans="3:8">
      <c r="C1276" s="38"/>
      <c r="E1276" s="2"/>
      <c r="F1276" s="2"/>
      <c r="G1276" s="2"/>
      <c r="H1276" s="2"/>
    </row>
    <row r="1277" spans="3:8">
      <c r="C1277" s="38"/>
      <c r="E1277" s="2"/>
      <c r="F1277" s="2"/>
      <c r="G1277" s="2"/>
      <c r="H1277" s="2"/>
    </row>
    <row r="1278" spans="3:8">
      <c r="C1278" s="38"/>
      <c r="E1278" s="2"/>
      <c r="F1278" s="2"/>
      <c r="G1278" s="2"/>
      <c r="H1278" s="2"/>
    </row>
    <row r="1279" spans="3:8">
      <c r="C1279" s="38"/>
      <c r="E1279" s="2"/>
      <c r="F1279" s="2"/>
      <c r="G1279" s="2"/>
      <c r="H1279" s="2"/>
    </row>
    <row r="1280" spans="3:8">
      <c r="C1280" s="38"/>
      <c r="E1280" s="2"/>
      <c r="F1280" s="2"/>
      <c r="G1280" s="2"/>
      <c r="H1280" s="2"/>
    </row>
    <row r="1281" spans="3:8">
      <c r="C1281" s="38"/>
      <c r="E1281" s="2"/>
      <c r="F1281" s="2"/>
      <c r="G1281" s="2"/>
      <c r="H1281" s="2"/>
    </row>
    <row r="1282" spans="3:8">
      <c r="C1282" s="38"/>
      <c r="E1282" s="2"/>
      <c r="F1282" s="2"/>
      <c r="G1282" s="2"/>
      <c r="H1282" s="2"/>
    </row>
    <row r="1283" spans="3:8">
      <c r="C1283" s="38"/>
      <c r="E1283" s="2"/>
      <c r="F1283" s="2"/>
      <c r="G1283" s="2"/>
      <c r="H1283" s="2"/>
    </row>
    <row r="1284" spans="3:8">
      <c r="C1284" s="38"/>
      <c r="E1284" s="2"/>
      <c r="F1284" s="2"/>
      <c r="G1284" s="2"/>
      <c r="H1284" s="2"/>
    </row>
    <row r="1285" spans="3:8">
      <c r="C1285" s="38"/>
      <c r="E1285" s="2"/>
      <c r="F1285" s="2"/>
      <c r="G1285" s="2"/>
      <c r="H1285" s="2"/>
    </row>
    <row r="1286" spans="3:8">
      <c r="C1286" s="38"/>
      <c r="E1286" s="2"/>
      <c r="F1286" s="2"/>
      <c r="G1286" s="2"/>
      <c r="H1286" s="2"/>
    </row>
    <row r="1287" spans="3:8">
      <c r="C1287" s="38"/>
      <c r="E1287" s="2"/>
      <c r="F1287" s="2"/>
      <c r="G1287" s="2"/>
      <c r="H1287" s="2"/>
    </row>
    <row r="1288" spans="3:8">
      <c r="C1288" s="38"/>
      <c r="E1288" s="2"/>
      <c r="F1288" s="2"/>
      <c r="G1288" s="2"/>
      <c r="H1288" s="2"/>
    </row>
    <row r="1289" spans="3:8">
      <c r="C1289" s="38"/>
      <c r="E1289" s="2"/>
      <c r="F1289" s="2"/>
      <c r="G1289" s="2"/>
      <c r="H1289" s="2"/>
    </row>
    <row r="1290" spans="3:8">
      <c r="C1290" s="38"/>
      <c r="E1290" s="2"/>
      <c r="F1290" s="2"/>
      <c r="G1290" s="2"/>
      <c r="H1290" s="2"/>
    </row>
    <row r="1291" spans="3:8">
      <c r="C1291" s="38"/>
      <c r="E1291" s="2"/>
      <c r="F1291" s="2"/>
      <c r="G1291" s="2"/>
      <c r="H1291" s="2"/>
    </row>
    <row r="1292" spans="3:8">
      <c r="C1292" s="38"/>
      <c r="E1292" s="2"/>
      <c r="F1292" s="2"/>
      <c r="G1292" s="2"/>
      <c r="H1292" s="2"/>
    </row>
    <row r="1293" spans="3:8">
      <c r="C1293" s="38"/>
      <c r="E1293" s="2"/>
      <c r="F1293" s="2"/>
      <c r="G1293" s="2"/>
      <c r="H1293" s="2"/>
    </row>
    <row r="1294" spans="3:8">
      <c r="C1294" s="38"/>
      <c r="E1294" s="2"/>
      <c r="F1294" s="2"/>
      <c r="G1294" s="2"/>
      <c r="H1294" s="2"/>
    </row>
    <row r="1295" spans="3:8">
      <c r="C1295" s="38"/>
      <c r="E1295" s="2"/>
      <c r="F1295" s="2"/>
      <c r="G1295" s="2"/>
      <c r="H1295" s="2"/>
    </row>
    <row r="1296" spans="3:8">
      <c r="C1296" s="38"/>
      <c r="E1296" s="2"/>
      <c r="F1296" s="2"/>
      <c r="G1296" s="2"/>
      <c r="H1296" s="2"/>
    </row>
    <row r="1297" spans="3:8">
      <c r="C1297" s="38"/>
      <c r="E1297" s="2"/>
      <c r="F1297" s="2"/>
      <c r="G1297" s="2"/>
      <c r="H1297" s="2"/>
    </row>
    <row r="1298" spans="3:8">
      <c r="C1298" s="38"/>
      <c r="E1298" s="2"/>
      <c r="F1298" s="2"/>
      <c r="G1298" s="2"/>
      <c r="H1298" s="2"/>
    </row>
    <row r="1299" spans="3:8">
      <c r="C1299" s="38"/>
      <c r="E1299" s="2"/>
      <c r="F1299" s="2"/>
      <c r="G1299" s="2"/>
      <c r="H1299" s="2"/>
    </row>
    <row r="1300" spans="3:8">
      <c r="C1300" s="38"/>
      <c r="E1300" s="2"/>
      <c r="F1300" s="2"/>
      <c r="G1300" s="2"/>
      <c r="H1300" s="2"/>
    </row>
    <row r="1301" spans="3:8">
      <c r="C1301" s="38"/>
      <c r="E1301" s="2"/>
      <c r="F1301" s="2"/>
      <c r="G1301" s="2"/>
      <c r="H1301" s="2"/>
    </row>
    <row r="1302" spans="3:8">
      <c r="C1302" s="38"/>
      <c r="E1302" s="2"/>
      <c r="F1302" s="2"/>
      <c r="G1302" s="2"/>
      <c r="H1302" s="2"/>
    </row>
    <row r="1303" spans="3:8">
      <c r="C1303" s="38"/>
      <c r="E1303" s="2"/>
      <c r="F1303" s="2"/>
      <c r="G1303" s="2"/>
      <c r="H1303" s="2"/>
    </row>
    <row r="1304" spans="3:8">
      <c r="C1304" s="38"/>
      <c r="E1304" s="2"/>
      <c r="F1304" s="2"/>
      <c r="G1304" s="2"/>
      <c r="H1304" s="2"/>
    </row>
    <row r="1305" spans="3:8">
      <c r="C1305" s="38"/>
      <c r="E1305" s="2"/>
      <c r="F1305" s="2"/>
      <c r="G1305" s="2"/>
      <c r="H1305" s="2"/>
    </row>
    <row r="1306" spans="3:8">
      <c r="C1306" s="38"/>
      <c r="E1306" s="2"/>
      <c r="F1306" s="2"/>
      <c r="G1306" s="2"/>
      <c r="H1306" s="2"/>
    </row>
    <row r="1307" spans="3:8">
      <c r="C1307" s="38"/>
      <c r="E1307" s="2"/>
      <c r="F1307" s="2"/>
      <c r="G1307" s="2"/>
      <c r="H1307" s="2"/>
    </row>
    <row r="1308" spans="3:8">
      <c r="C1308" s="38"/>
      <c r="E1308" s="2"/>
      <c r="F1308" s="2"/>
      <c r="G1308" s="2"/>
      <c r="H1308" s="2"/>
    </row>
    <row r="1309" spans="3:8">
      <c r="C1309" s="38"/>
      <c r="E1309" s="2"/>
      <c r="F1309" s="2"/>
      <c r="G1309" s="2"/>
      <c r="H1309" s="2"/>
    </row>
    <row r="1310" spans="3:8">
      <c r="C1310" s="38"/>
      <c r="E1310" s="2"/>
      <c r="F1310" s="2"/>
      <c r="G1310" s="2"/>
      <c r="H1310" s="2"/>
    </row>
    <row r="1311" spans="3:8">
      <c r="C1311" s="38"/>
      <c r="E1311" s="2"/>
      <c r="F1311" s="2"/>
      <c r="G1311" s="2"/>
      <c r="H1311" s="2"/>
    </row>
    <row r="1312" spans="3:8">
      <c r="C1312" s="38"/>
      <c r="E1312" s="2"/>
      <c r="F1312" s="2"/>
      <c r="G1312" s="2"/>
      <c r="H1312" s="2"/>
    </row>
    <row r="1313" spans="3:8">
      <c r="C1313" s="38"/>
      <c r="E1313" s="2"/>
      <c r="F1313" s="2"/>
      <c r="G1313" s="2"/>
      <c r="H1313" s="2"/>
    </row>
    <row r="1314" spans="3:8">
      <c r="C1314" s="38"/>
      <c r="E1314" s="2"/>
      <c r="F1314" s="2"/>
      <c r="G1314" s="2"/>
      <c r="H1314" s="2"/>
    </row>
    <row r="1315" spans="3:8">
      <c r="C1315" s="38"/>
      <c r="E1315" s="2"/>
      <c r="F1315" s="2"/>
      <c r="G1315" s="2"/>
      <c r="H1315" s="2"/>
    </row>
    <row r="1316" spans="3:8">
      <c r="C1316" s="38"/>
      <c r="E1316" s="2"/>
      <c r="F1316" s="2"/>
      <c r="G1316" s="2"/>
      <c r="H1316" s="2"/>
    </row>
    <row r="1317" spans="3:8">
      <c r="C1317" s="38"/>
      <c r="E1317" s="2"/>
      <c r="F1317" s="2"/>
      <c r="G1317" s="2"/>
      <c r="H1317" s="2"/>
    </row>
    <row r="1318" spans="3:8">
      <c r="C1318" s="38"/>
      <c r="E1318" s="2"/>
      <c r="F1318" s="2"/>
      <c r="G1318" s="2"/>
      <c r="H1318" s="2"/>
    </row>
    <row r="1319" spans="3:8">
      <c r="C1319" s="38"/>
      <c r="E1319" s="2"/>
      <c r="F1319" s="2"/>
      <c r="G1319" s="2"/>
      <c r="H1319" s="2"/>
    </row>
    <row r="1320" spans="3:8">
      <c r="C1320" s="38"/>
      <c r="E1320" s="2"/>
      <c r="F1320" s="2"/>
      <c r="G1320" s="2"/>
      <c r="H1320" s="2"/>
    </row>
    <row r="1321" spans="3:8">
      <c r="C1321" s="38"/>
      <c r="E1321" s="2"/>
      <c r="F1321" s="2"/>
      <c r="G1321" s="2"/>
      <c r="H1321" s="2"/>
    </row>
    <row r="1322" spans="3:8">
      <c r="C1322" s="38"/>
      <c r="E1322" s="2"/>
      <c r="F1322" s="2"/>
      <c r="G1322" s="2"/>
      <c r="H1322" s="2"/>
    </row>
    <row r="1323" spans="3:8">
      <c r="C1323" s="38"/>
      <c r="E1323" s="2"/>
      <c r="F1323" s="2"/>
      <c r="G1323" s="2"/>
      <c r="H1323" s="2"/>
    </row>
    <row r="1324" spans="3:8">
      <c r="C1324" s="38"/>
      <c r="E1324" s="2"/>
      <c r="F1324" s="2"/>
      <c r="G1324" s="2"/>
      <c r="H1324" s="2"/>
    </row>
    <row r="1325" spans="3:8">
      <c r="C1325" s="38"/>
      <c r="E1325" s="2"/>
      <c r="F1325" s="2"/>
      <c r="G1325" s="2"/>
      <c r="H1325" s="2"/>
    </row>
    <row r="1326" spans="3:8">
      <c r="C1326" s="38"/>
      <c r="E1326" s="2"/>
      <c r="F1326" s="2"/>
      <c r="G1326" s="2"/>
      <c r="H1326" s="2"/>
    </row>
    <row r="1327" spans="3:8">
      <c r="C1327" s="38"/>
      <c r="E1327" s="2"/>
      <c r="F1327" s="2"/>
      <c r="G1327" s="2"/>
      <c r="H1327" s="2"/>
    </row>
    <row r="1328" spans="3:8">
      <c r="C1328" s="38"/>
      <c r="E1328" s="2"/>
      <c r="F1328" s="2"/>
      <c r="G1328" s="2"/>
      <c r="H1328" s="2"/>
    </row>
    <row r="1329" spans="3:8">
      <c r="C1329" s="38"/>
      <c r="E1329" s="2"/>
      <c r="F1329" s="2"/>
      <c r="G1329" s="2"/>
      <c r="H1329" s="2"/>
    </row>
    <row r="1330" spans="3:8">
      <c r="C1330" s="38"/>
      <c r="E1330" s="2"/>
      <c r="F1330" s="2"/>
      <c r="G1330" s="2"/>
      <c r="H1330" s="2"/>
    </row>
    <row r="1331" spans="3:8">
      <c r="C1331" s="38"/>
      <c r="E1331" s="2"/>
      <c r="F1331" s="2"/>
      <c r="G1331" s="2"/>
      <c r="H1331" s="2"/>
    </row>
    <row r="1332" spans="3:8">
      <c r="C1332" s="38"/>
      <c r="E1332" s="2"/>
      <c r="F1332" s="2"/>
      <c r="G1332" s="2"/>
      <c r="H1332" s="2"/>
    </row>
    <row r="1333" spans="3:8">
      <c r="C1333" s="38"/>
      <c r="E1333" s="2"/>
      <c r="F1333" s="2"/>
      <c r="G1333" s="2"/>
      <c r="H1333" s="2"/>
    </row>
    <row r="1334" spans="3:8">
      <c r="C1334" s="38"/>
      <c r="E1334" s="2"/>
      <c r="F1334" s="2"/>
      <c r="G1334" s="2"/>
      <c r="H1334" s="2"/>
    </row>
    <row r="1335" spans="3:8">
      <c r="C1335" s="38"/>
      <c r="E1335" s="2"/>
      <c r="F1335" s="2"/>
      <c r="G1335" s="2"/>
      <c r="H1335" s="2"/>
    </row>
    <row r="1336" spans="3:8">
      <c r="C1336" s="38"/>
      <c r="E1336" s="2"/>
      <c r="F1336" s="2"/>
      <c r="G1336" s="2"/>
      <c r="H1336" s="2"/>
    </row>
    <row r="1337" spans="3:8">
      <c r="C1337" s="38"/>
      <c r="E1337" s="2"/>
      <c r="F1337" s="2"/>
      <c r="G1337" s="2"/>
      <c r="H1337" s="2"/>
    </row>
    <row r="1338" spans="3:8">
      <c r="C1338" s="38"/>
      <c r="E1338" s="2"/>
      <c r="F1338" s="2"/>
      <c r="G1338" s="2"/>
      <c r="H1338" s="2"/>
    </row>
    <row r="1339" spans="3:8">
      <c r="C1339" s="38"/>
      <c r="E1339" s="2"/>
      <c r="F1339" s="2"/>
      <c r="G1339" s="2"/>
      <c r="H1339" s="2"/>
    </row>
    <row r="1340" spans="3:8">
      <c r="C1340" s="38"/>
      <c r="E1340" s="2"/>
      <c r="F1340" s="2"/>
      <c r="G1340" s="2"/>
      <c r="H1340" s="2"/>
    </row>
    <row r="1341" spans="3:8">
      <c r="C1341" s="38"/>
      <c r="E1341" s="2"/>
      <c r="F1341" s="2"/>
      <c r="G1341" s="2"/>
      <c r="H1341" s="2"/>
    </row>
    <row r="1342" spans="3:8">
      <c r="C1342" s="38"/>
      <c r="E1342" s="2"/>
      <c r="F1342" s="2"/>
      <c r="G1342" s="2"/>
      <c r="H1342" s="2"/>
    </row>
    <row r="1343" spans="3:8">
      <c r="C1343" s="38"/>
      <c r="E1343" s="2"/>
      <c r="F1343" s="2"/>
      <c r="G1343" s="2"/>
      <c r="H1343" s="2"/>
    </row>
    <row r="1344" spans="3:8">
      <c r="C1344" s="38"/>
      <c r="E1344" s="2"/>
      <c r="F1344" s="2"/>
      <c r="G1344" s="2"/>
      <c r="H1344" s="2"/>
    </row>
    <row r="1345" spans="3:8">
      <c r="C1345" s="38"/>
      <c r="E1345" s="2"/>
      <c r="F1345" s="2"/>
      <c r="G1345" s="2"/>
      <c r="H1345" s="2"/>
    </row>
    <row r="1346" spans="3:8">
      <c r="C1346" s="38"/>
      <c r="E1346" s="2"/>
      <c r="F1346" s="2"/>
      <c r="G1346" s="2"/>
      <c r="H1346" s="2"/>
    </row>
    <row r="1347" spans="3:8">
      <c r="C1347" s="38"/>
      <c r="E1347" s="2"/>
      <c r="F1347" s="2"/>
      <c r="G1347" s="2"/>
      <c r="H1347" s="2"/>
    </row>
    <row r="1348" spans="3:8">
      <c r="C1348" s="38"/>
      <c r="E1348" s="2"/>
      <c r="F1348" s="2"/>
      <c r="G1348" s="2"/>
      <c r="H1348" s="2"/>
    </row>
    <row r="1349" spans="3:8">
      <c r="C1349" s="38"/>
      <c r="E1349" s="2"/>
      <c r="F1349" s="2"/>
      <c r="G1349" s="2"/>
      <c r="H1349" s="2"/>
    </row>
    <row r="1350" spans="3:8">
      <c r="C1350" s="38"/>
      <c r="E1350" s="2"/>
      <c r="F1350" s="2"/>
      <c r="G1350" s="2"/>
      <c r="H1350" s="2"/>
    </row>
    <row r="1351" spans="3:8">
      <c r="C1351" s="38"/>
      <c r="E1351" s="2"/>
      <c r="F1351" s="2"/>
      <c r="G1351" s="2"/>
      <c r="H1351" s="2"/>
    </row>
    <row r="1352" spans="3:8">
      <c r="C1352" s="38"/>
      <c r="E1352" s="2"/>
      <c r="F1352" s="2"/>
      <c r="G1352" s="2"/>
      <c r="H1352" s="2"/>
    </row>
    <row r="1353" spans="3:8">
      <c r="C1353" s="38"/>
      <c r="E1353" s="2"/>
      <c r="F1353" s="2"/>
      <c r="G1353" s="2"/>
      <c r="H1353" s="2"/>
    </row>
    <row r="1354" spans="3:8">
      <c r="C1354" s="38"/>
      <c r="E1354" s="2"/>
      <c r="F1354" s="2"/>
      <c r="G1354" s="2"/>
      <c r="H1354" s="2"/>
    </row>
    <row r="1355" spans="3:8">
      <c r="C1355" s="38"/>
      <c r="E1355" s="2"/>
      <c r="F1355" s="2"/>
      <c r="G1355" s="2"/>
      <c r="H1355" s="2"/>
    </row>
    <row r="1356" spans="3:8">
      <c r="C1356" s="38"/>
      <c r="E1356" s="2"/>
      <c r="F1356" s="2"/>
      <c r="G1356" s="2"/>
      <c r="H1356" s="2"/>
    </row>
    <row r="1357" spans="3:8">
      <c r="C1357" s="38"/>
      <c r="E1357" s="2"/>
      <c r="F1357" s="2"/>
      <c r="G1357" s="2"/>
      <c r="H1357" s="2"/>
    </row>
    <row r="1358" spans="3:8">
      <c r="C1358" s="38"/>
      <c r="E1358" s="2"/>
      <c r="F1358" s="2"/>
      <c r="G1358" s="2"/>
      <c r="H1358" s="2"/>
    </row>
    <row r="1359" spans="3:8">
      <c r="C1359" s="38"/>
      <c r="E1359" s="2"/>
      <c r="F1359" s="2"/>
      <c r="G1359" s="2"/>
      <c r="H1359" s="2"/>
    </row>
    <row r="1360" spans="3:8">
      <c r="C1360" s="38"/>
      <c r="E1360" s="2"/>
      <c r="F1360" s="2"/>
      <c r="G1360" s="2"/>
      <c r="H1360" s="2"/>
    </row>
    <row r="1361" spans="3:8">
      <c r="C1361" s="38"/>
      <c r="E1361" s="2"/>
      <c r="F1361" s="2"/>
      <c r="G1361" s="2"/>
      <c r="H1361" s="2"/>
    </row>
    <row r="1362" spans="3:8">
      <c r="C1362" s="38"/>
      <c r="E1362" s="2"/>
      <c r="F1362" s="2"/>
      <c r="G1362" s="2"/>
      <c r="H1362" s="2"/>
    </row>
    <row r="1363" spans="3:8">
      <c r="C1363" s="38"/>
      <c r="E1363" s="2"/>
      <c r="F1363" s="2"/>
      <c r="G1363" s="2"/>
      <c r="H1363" s="2"/>
    </row>
    <row r="1364" spans="3:8">
      <c r="C1364" s="38"/>
      <c r="E1364" s="2"/>
      <c r="F1364" s="2"/>
      <c r="G1364" s="2"/>
      <c r="H1364" s="2"/>
    </row>
    <row r="1365" spans="3:8">
      <c r="C1365" s="38"/>
      <c r="E1365" s="2"/>
      <c r="F1365" s="2"/>
      <c r="G1365" s="2"/>
      <c r="H1365" s="2"/>
    </row>
    <row r="1366" spans="3:8">
      <c r="C1366" s="38"/>
      <c r="E1366" s="2"/>
      <c r="F1366" s="2"/>
      <c r="G1366" s="2"/>
      <c r="H1366" s="2"/>
    </row>
    <row r="1367" spans="3:8">
      <c r="C1367" s="38"/>
      <c r="E1367" s="2"/>
      <c r="F1367" s="2"/>
      <c r="G1367" s="2"/>
      <c r="H1367" s="2"/>
    </row>
    <row r="1368" spans="3:8">
      <c r="C1368" s="38"/>
      <c r="E1368" s="2"/>
      <c r="F1368" s="2"/>
      <c r="G1368" s="2"/>
      <c r="H1368" s="2"/>
    </row>
    <row r="1369" spans="3:8">
      <c r="C1369" s="38"/>
      <c r="E1369" s="2"/>
      <c r="F1369" s="2"/>
      <c r="G1369" s="2"/>
      <c r="H1369" s="2"/>
    </row>
    <row r="1370" spans="3:8">
      <c r="C1370" s="38"/>
      <c r="E1370" s="2"/>
      <c r="F1370" s="2"/>
      <c r="G1370" s="2"/>
      <c r="H1370" s="2"/>
    </row>
    <row r="1371" spans="3:8">
      <c r="C1371" s="38"/>
      <c r="E1371" s="2"/>
      <c r="F1371" s="2"/>
      <c r="G1371" s="2"/>
      <c r="H1371" s="2"/>
    </row>
    <row r="1372" spans="3:8">
      <c r="C1372" s="38"/>
      <c r="E1372" s="2"/>
      <c r="F1372" s="2"/>
      <c r="G1372" s="2"/>
      <c r="H1372" s="2"/>
    </row>
    <row r="1373" spans="3:8">
      <c r="C1373" s="38"/>
      <c r="E1373" s="2"/>
      <c r="F1373" s="2"/>
      <c r="G1373" s="2"/>
      <c r="H1373" s="2"/>
    </row>
    <row r="1374" spans="3:8">
      <c r="C1374" s="38"/>
      <c r="E1374" s="2"/>
      <c r="F1374" s="2"/>
      <c r="G1374" s="2"/>
      <c r="H1374" s="2"/>
    </row>
    <row r="1375" spans="3:8">
      <c r="C1375" s="38"/>
      <c r="E1375" s="2"/>
      <c r="F1375" s="2"/>
      <c r="G1375" s="2"/>
      <c r="H1375" s="2"/>
    </row>
    <row r="1376" spans="3:8">
      <c r="C1376" s="38"/>
      <c r="E1376" s="2"/>
      <c r="F1376" s="2"/>
      <c r="G1376" s="2"/>
      <c r="H1376" s="2"/>
    </row>
    <row r="1377" spans="3:8">
      <c r="C1377" s="38"/>
      <c r="E1377" s="2"/>
      <c r="F1377" s="2"/>
      <c r="G1377" s="2"/>
      <c r="H1377" s="2"/>
    </row>
    <row r="1378" spans="3:8">
      <c r="C1378" s="38"/>
      <c r="E1378" s="2"/>
      <c r="F1378" s="2"/>
      <c r="G1378" s="2"/>
      <c r="H1378" s="2"/>
    </row>
    <row r="1379" spans="3:8">
      <c r="C1379" s="38"/>
      <c r="E1379" s="2"/>
      <c r="F1379" s="2"/>
      <c r="G1379" s="2"/>
      <c r="H1379" s="2"/>
    </row>
    <row r="1380" spans="3:8">
      <c r="C1380" s="38"/>
      <c r="E1380" s="2"/>
      <c r="F1380" s="2"/>
      <c r="G1380" s="2"/>
      <c r="H1380" s="2"/>
    </row>
    <row r="1381" spans="3:8">
      <c r="C1381" s="38"/>
      <c r="E1381" s="2"/>
      <c r="F1381" s="2"/>
      <c r="G1381" s="2"/>
      <c r="H1381" s="2"/>
    </row>
    <row r="1382" spans="3:8">
      <c r="C1382" s="38"/>
      <c r="E1382" s="2"/>
      <c r="F1382" s="2"/>
      <c r="G1382" s="2"/>
      <c r="H1382" s="2"/>
    </row>
    <row r="1383" spans="3:8">
      <c r="C1383" s="38"/>
      <c r="E1383" s="2"/>
      <c r="F1383" s="2"/>
      <c r="G1383" s="2"/>
      <c r="H1383" s="2"/>
    </row>
    <row r="1384" spans="3:8">
      <c r="C1384" s="38"/>
      <c r="E1384" s="2"/>
      <c r="F1384" s="2"/>
      <c r="G1384" s="2"/>
      <c r="H1384" s="2"/>
    </row>
    <row r="1385" spans="3:8">
      <c r="C1385" s="38"/>
      <c r="E1385" s="2"/>
      <c r="F1385" s="2"/>
      <c r="G1385" s="2"/>
      <c r="H1385" s="2"/>
    </row>
    <row r="1386" spans="3:8">
      <c r="C1386" s="38"/>
      <c r="E1386" s="2"/>
      <c r="F1386" s="2"/>
      <c r="G1386" s="2"/>
      <c r="H1386" s="2"/>
    </row>
    <row r="1387" spans="3:8">
      <c r="C1387" s="38"/>
      <c r="E1387" s="2"/>
      <c r="F1387" s="2"/>
      <c r="G1387" s="2"/>
      <c r="H1387" s="2"/>
    </row>
    <row r="1388" spans="3:8">
      <c r="C1388" s="38"/>
      <c r="E1388" s="2"/>
      <c r="F1388" s="2"/>
      <c r="G1388" s="2"/>
      <c r="H1388" s="2"/>
    </row>
    <row r="1389" spans="3:8">
      <c r="C1389" s="38"/>
      <c r="E1389" s="2"/>
      <c r="F1389" s="2"/>
      <c r="G1389" s="2"/>
      <c r="H1389" s="2"/>
    </row>
    <row r="1390" spans="3:8">
      <c r="C1390" s="38"/>
      <c r="E1390" s="2"/>
      <c r="F1390" s="2"/>
      <c r="G1390" s="2"/>
      <c r="H1390" s="2"/>
    </row>
    <row r="1391" spans="3:8">
      <c r="C1391" s="38"/>
      <c r="E1391" s="2"/>
      <c r="F1391" s="2"/>
      <c r="G1391" s="2"/>
      <c r="H1391" s="2"/>
    </row>
    <row r="1392" spans="3:8">
      <c r="C1392" s="38"/>
      <c r="E1392" s="2"/>
      <c r="F1392" s="2"/>
      <c r="G1392" s="2"/>
      <c r="H1392" s="2"/>
    </row>
    <row r="1393" spans="3:8">
      <c r="C1393" s="38"/>
      <c r="E1393" s="2"/>
      <c r="F1393" s="2"/>
      <c r="G1393" s="2"/>
      <c r="H1393" s="2"/>
    </row>
    <row r="1394" spans="3:8">
      <c r="C1394" s="38"/>
      <c r="E1394" s="2"/>
      <c r="F1394" s="2"/>
      <c r="G1394" s="2"/>
      <c r="H1394" s="2"/>
    </row>
    <row r="1395" spans="3:8">
      <c r="C1395" s="38"/>
      <c r="E1395" s="2"/>
      <c r="F1395" s="2"/>
      <c r="G1395" s="2"/>
      <c r="H1395" s="2"/>
    </row>
    <row r="1396" spans="3:8">
      <c r="C1396" s="38"/>
      <c r="E1396" s="2"/>
      <c r="F1396" s="2"/>
      <c r="G1396" s="2"/>
      <c r="H1396" s="2"/>
    </row>
    <row r="1397" spans="3:8">
      <c r="C1397" s="38"/>
      <c r="E1397" s="2"/>
      <c r="F1397" s="2"/>
      <c r="G1397" s="2"/>
      <c r="H1397" s="2"/>
    </row>
    <row r="1398" spans="3:8">
      <c r="C1398" s="38"/>
      <c r="E1398" s="2"/>
      <c r="F1398" s="2"/>
      <c r="G1398" s="2"/>
      <c r="H1398" s="2"/>
    </row>
    <row r="1399" spans="3:8">
      <c r="C1399" s="38"/>
      <c r="E1399" s="2"/>
      <c r="F1399" s="2"/>
      <c r="G1399" s="2"/>
      <c r="H1399" s="2"/>
    </row>
    <row r="1400" spans="3:8">
      <c r="C1400" s="38"/>
      <c r="E1400" s="2"/>
      <c r="F1400" s="2"/>
      <c r="G1400" s="2"/>
      <c r="H1400" s="2"/>
    </row>
    <row r="1401" spans="3:8">
      <c r="C1401" s="38"/>
      <c r="E1401" s="2"/>
      <c r="F1401" s="2"/>
      <c r="G1401" s="2"/>
      <c r="H1401" s="2"/>
    </row>
    <row r="1402" spans="3:8">
      <c r="C1402" s="38"/>
      <c r="E1402" s="2"/>
      <c r="F1402" s="2"/>
      <c r="G1402" s="2"/>
      <c r="H1402" s="2"/>
    </row>
    <row r="1403" spans="3:8">
      <c r="C1403" s="38"/>
      <c r="E1403" s="2"/>
      <c r="F1403" s="2"/>
      <c r="G1403" s="2"/>
      <c r="H1403" s="2"/>
    </row>
    <row r="1404" spans="3:8">
      <c r="C1404" s="38"/>
      <c r="E1404" s="2"/>
      <c r="F1404" s="2"/>
      <c r="G1404" s="2"/>
      <c r="H1404" s="2"/>
    </row>
    <row r="1405" spans="3:8">
      <c r="C1405" s="38"/>
      <c r="E1405" s="2"/>
      <c r="F1405" s="2"/>
      <c r="G1405" s="2"/>
      <c r="H1405" s="2"/>
    </row>
    <row r="1406" spans="3:8">
      <c r="C1406" s="38"/>
      <c r="E1406" s="2"/>
      <c r="F1406" s="2"/>
      <c r="G1406" s="2"/>
      <c r="H1406" s="2"/>
    </row>
    <row r="1407" spans="3:8">
      <c r="C1407" s="38"/>
      <c r="E1407" s="2"/>
      <c r="F1407" s="2"/>
      <c r="G1407" s="2"/>
      <c r="H1407" s="2"/>
    </row>
    <row r="1408" spans="3:8">
      <c r="C1408" s="38"/>
      <c r="E1408" s="2"/>
      <c r="F1408" s="2"/>
      <c r="G1408" s="2"/>
      <c r="H1408" s="2"/>
    </row>
    <row r="1409" spans="3:8">
      <c r="C1409" s="38"/>
      <c r="E1409" s="2"/>
      <c r="F1409" s="2"/>
      <c r="G1409" s="2"/>
      <c r="H1409" s="2"/>
    </row>
    <row r="1410" spans="3:8">
      <c r="C1410" s="38"/>
      <c r="E1410" s="2"/>
      <c r="F1410" s="2"/>
      <c r="G1410" s="2"/>
      <c r="H1410" s="2"/>
    </row>
    <row r="1411" spans="3:8">
      <c r="C1411" s="38"/>
      <c r="E1411" s="2"/>
      <c r="F1411" s="2"/>
      <c r="G1411" s="2"/>
      <c r="H1411" s="2"/>
    </row>
    <row r="1412" spans="3:8">
      <c r="C1412" s="38"/>
      <c r="E1412" s="2"/>
      <c r="F1412" s="2"/>
      <c r="G1412" s="2"/>
      <c r="H1412" s="2"/>
    </row>
    <row r="1413" spans="3:8">
      <c r="C1413" s="38"/>
      <c r="E1413" s="2"/>
      <c r="F1413" s="2"/>
      <c r="G1413" s="2"/>
      <c r="H1413" s="2"/>
    </row>
    <row r="1414" spans="3:8">
      <c r="C1414" s="38"/>
      <c r="E1414" s="2"/>
      <c r="F1414" s="2"/>
      <c r="G1414" s="2"/>
      <c r="H1414" s="2"/>
    </row>
    <row r="1415" spans="3:8">
      <c r="C1415" s="38"/>
      <c r="E1415" s="2"/>
      <c r="F1415" s="2"/>
      <c r="G1415" s="2"/>
      <c r="H1415" s="2"/>
    </row>
    <row r="1416" spans="3:8">
      <c r="C1416" s="38"/>
      <c r="E1416" s="2"/>
      <c r="F1416" s="2"/>
      <c r="G1416" s="2"/>
      <c r="H1416" s="2"/>
    </row>
    <row r="1417" spans="3:8">
      <c r="C1417" s="38"/>
      <c r="E1417" s="2"/>
      <c r="F1417" s="2"/>
      <c r="G1417" s="2"/>
      <c r="H1417" s="2"/>
    </row>
    <row r="1418" spans="3:8">
      <c r="C1418" s="38"/>
      <c r="E1418" s="2"/>
      <c r="F1418" s="2"/>
      <c r="G1418" s="2"/>
      <c r="H1418" s="2"/>
    </row>
    <row r="1419" spans="3:8">
      <c r="C1419" s="38"/>
      <c r="E1419" s="2"/>
      <c r="F1419" s="2"/>
      <c r="G1419" s="2"/>
      <c r="H1419" s="2"/>
    </row>
    <row r="1420" spans="3:8">
      <c r="C1420" s="38"/>
      <c r="E1420" s="2"/>
      <c r="F1420" s="2"/>
      <c r="G1420" s="2"/>
      <c r="H1420" s="2"/>
    </row>
    <row r="1421" spans="3:8">
      <c r="C1421" s="38"/>
      <c r="E1421" s="2"/>
      <c r="F1421" s="2"/>
      <c r="G1421" s="2"/>
      <c r="H1421" s="2"/>
    </row>
    <row r="1422" spans="3:8">
      <c r="C1422" s="38"/>
      <c r="E1422" s="2"/>
      <c r="F1422" s="2"/>
      <c r="G1422" s="2"/>
      <c r="H1422" s="2"/>
    </row>
    <row r="1423" spans="3:8">
      <c r="C1423" s="38"/>
      <c r="E1423" s="2"/>
      <c r="F1423" s="2"/>
      <c r="G1423" s="2"/>
      <c r="H1423" s="2"/>
    </row>
    <row r="1424" spans="3:8">
      <c r="C1424" s="38"/>
      <c r="E1424" s="2"/>
      <c r="F1424" s="2"/>
      <c r="G1424" s="2"/>
      <c r="H1424" s="2"/>
    </row>
    <row r="1425" spans="3:8">
      <c r="C1425" s="38"/>
      <c r="E1425" s="2"/>
      <c r="F1425" s="2"/>
      <c r="G1425" s="2"/>
      <c r="H1425" s="2"/>
    </row>
    <row r="1426" spans="3:8">
      <c r="C1426" s="38"/>
      <c r="E1426" s="2"/>
      <c r="F1426" s="2"/>
      <c r="G1426" s="2"/>
      <c r="H1426" s="2"/>
    </row>
    <row r="1427" spans="3:8">
      <c r="C1427" s="38"/>
      <c r="E1427" s="2"/>
      <c r="F1427" s="2"/>
      <c r="G1427" s="2"/>
      <c r="H1427" s="2"/>
    </row>
    <row r="1428" spans="3:8">
      <c r="C1428" s="38"/>
      <c r="E1428" s="2"/>
      <c r="F1428" s="2"/>
      <c r="G1428" s="2"/>
      <c r="H1428" s="2"/>
    </row>
    <row r="1429" spans="3:8">
      <c r="C1429" s="38"/>
      <c r="E1429" s="2"/>
      <c r="F1429" s="2"/>
      <c r="G1429" s="2"/>
      <c r="H1429" s="2"/>
    </row>
    <row r="1430" spans="3:8">
      <c r="C1430" s="38"/>
      <c r="E1430" s="2"/>
      <c r="F1430" s="2"/>
      <c r="G1430" s="2"/>
      <c r="H1430" s="2"/>
    </row>
    <row r="1431" spans="3:8">
      <c r="C1431" s="38"/>
      <c r="E1431" s="2"/>
      <c r="F1431" s="2"/>
      <c r="G1431" s="2"/>
      <c r="H1431" s="2"/>
    </row>
    <row r="1432" spans="3:8">
      <c r="C1432" s="38"/>
      <c r="E1432" s="2"/>
      <c r="F1432" s="2"/>
      <c r="G1432" s="2"/>
      <c r="H1432" s="2"/>
    </row>
    <row r="1433" spans="3:8">
      <c r="C1433" s="38"/>
      <c r="E1433" s="2"/>
      <c r="F1433" s="2"/>
      <c r="G1433" s="2"/>
      <c r="H1433" s="2"/>
    </row>
    <row r="1434" spans="3:8">
      <c r="C1434" s="38"/>
      <c r="E1434" s="2"/>
      <c r="F1434" s="2"/>
      <c r="G1434" s="2"/>
      <c r="H1434" s="2"/>
    </row>
    <row r="1435" spans="3:8">
      <c r="C1435" s="38"/>
      <c r="E1435" s="2"/>
      <c r="F1435" s="2"/>
      <c r="G1435" s="2"/>
      <c r="H1435" s="2"/>
    </row>
    <row r="1436" spans="3:8">
      <c r="C1436" s="38"/>
      <c r="E1436" s="2"/>
      <c r="F1436" s="2"/>
      <c r="G1436" s="2"/>
      <c r="H1436" s="2"/>
    </row>
    <row r="1437" spans="3:8">
      <c r="C1437" s="38"/>
      <c r="E1437" s="2"/>
      <c r="F1437" s="2"/>
      <c r="G1437" s="2"/>
      <c r="H1437" s="2"/>
    </row>
    <row r="1438" spans="3:8">
      <c r="C1438" s="38"/>
      <c r="E1438" s="2"/>
      <c r="F1438" s="2"/>
      <c r="G1438" s="2"/>
      <c r="H1438" s="2"/>
    </row>
    <row r="1439" spans="3:8">
      <c r="C1439" s="38"/>
      <c r="E1439" s="2"/>
      <c r="F1439" s="2"/>
      <c r="G1439" s="2"/>
      <c r="H1439" s="2"/>
    </row>
    <row r="1440" spans="3:8">
      <c r="C1440" s="38"/>
      <c r="E1440" s="2"/>
      <c r="F1440" s="2"/>
      <c r="G1440" s="2"/>
      <c r="H1440" s="2"/>
    </row>
    <row r="1441" spans="3:8">
      <c r="C1441" s="38"/>
      <c r="E1441" s="2"/>
      <c r="F1441" s="2"/>
      <c r="G1441" s="2"/>
      <c r="H1441" s="2"/>
    </row>
    <row r="1442" spans="3:8">
      <c r="C1442" s="38"/>
      <c r="E1442" s="2"/>
      <c r="F1442" s="2"/>
      <c r="G1442" s="2"/>
      <c r="H1442" s="2"/>
    </row>
    <row r="1443" spans="3:8">
      <c r="C1443" s="38"/>
      <c r="E1443" s="2"/>
      <c r="F1443" s="2"/>
      <c r="G1443" s="2"/>
      <c r="H1443" s="2"/>
    </row>
    <row r="1444" spans="3:8">
      <c r="C1444" s="38"/>
      <c r="E1444" s="2"/>
      <c r="F1444" s="2"/>
      <c r="G1444" s="2"/>
      <c r="H1444" s="2"/>
    </row>
    <row r="1445" spans="3:8">
      <c r="C1445" s="38"/>
      <c r="E1445" s="2"/>
      <c r="F1445" s="2"/>
      <c r="G1445" s="2"/>
      <c r="H1445" s="2"/>
    </row>
    <row r="1446" spans="3:8">
      <c r="C1446" s="38"/>
      <c r="E1446" s="2"/>
      <c r="F1446" s="2"/>
      <c r="G1446" s="2"/>
      <c r="H1446" s="2"/>
    </row>
    <row r="1447" spans="3:8">
      <c r="C1447" s="38"/>
      <c r="E1447" s="2"/>
      <c r="F1447" s="2"/>
      <c r="G1447" s="2"/>
      <c r="H1447" s="2"/>
    </row>
    <row r="1448" spans="3:8">
      <c r="C1448" s="38"/>
      <c r="E1448" s="2"/>
      <c r="F1448" s="2"/>
      <c r="G1448" s="2"/>
      <c r="H1448" s="2"/>
    </row>
    <row r="1449" spans="3:8">
      <c r="C1449" s="38"/>
      <c r="E1449" s="2"/>
      <c r="F1449" s="2"/>
      <c r="G1449" s="2"/>
      <c r="H1449" s="2"/>
    </row>
    <row r="1450" spans="3:8">
      <c r="C1450" s="38"/>
      <c r="E1450" s="2"/>
      <c r="F1450" s="2"/>
      <c r="G1450" s="2"/>
      <c r="H1450" s="2"/>
    </row>
    <row r="1451" spans="3:8">
      <c r="C1451" s="38"/>
      <c r="E1451" s="2"/>
      <c r="F1451" s="2"/>
      <c r="G1451" s="2"/>
      <c r="H1451" s="2"/>
    </row>
    <row r="1452" spans="3:8">
      <c r="C1452" s="38"/>
      <c r="E1452" s="2"/>
      <c r="F1452" s="2"/>
      <c r="G1452" s="2"/>
      <c r="H1452" s="2"/>
    </row>
    <row r="1453" spans="3:8">
      <c r="C1453" s="38"/>
      <c r="E1453" s="2"/>
      <c r="F1453" s="2"/>
      <c r="G1453" s="2"/>
      <c r="H1453" s="2"/>
    </row>
    <row r="1454" spans="3:8">
      <c r="C1454" s="38"/>
      <c r="E1454" s="2"/>
      <c r="F1454" s="2"/>
      <c r="G1454" s="2"/>
      <c r="H1454" s="2"/>
    </row>
    <row r="1455" spans="3:8">
      <c r="C1455" s="38"/>
      <c r="E1455" s="2"/>
      <c r="F1455" s="2"/>
      <c r="G1455" s="2"/>
      <c r="H1455" s="2"/>
    </row>
    <row r="1456" spans="3:8">
      <c r="C1456" s="38"/>
      <c r="E1456" s="2"/>
      <c r="F1456" s="2"/>
      <c r="G1456" s="2"/>
      <c r="H1456" s="2"/>
    </row>
    <row r="1457" spans="3:8">
      <c r="C1457" s="38"/>
      <c r="E1457" s="2"/>
      <c r="F1457" s="2"/>
      <c r="G1457" s="2"/>
      <c r="H1457" s="2"/>
    </row>
    <row r="1458" spans="3:8">
      <c r="C1458" s="38"/>
      <c r="E1458" s="2"/>
      <c r="F1458" s="2"/>
      <c r="G1458" s="2"/>
      <c r="H1458" s="2"/>
    </row>
    <row r="1459" spans="3:8">
      <c r="C1459" s="38"/>
      <c r="E1459" s="2"/>
      <c r="F1459" s="2"/>
      <c r="G1459" s="2"/>
      <c r="H1459" s="2"/>
    </row>
    <row r="1460" spans="3:8">
      <c r="C1460" s="38"/>
      <c r="E1460" s="2"/>
      <c r="F1460" s="2"/>
      <c r="G1460" s="2"/>
      <c r="H1460" s="2"/>
    </row>
    <row r="1461" spans="3:8">
      <c r="C1461" s="38"/>
      <c r="E1461" s="2"/>
      <c r="F1461" s="2"/>
      <c r="G1461" s="2"/>
      <c r="H1461" s="2"/>
    </row>
    <row r="1462" spans="3:8">
      <c r="C1462" s="38"/>
      <c r="E1462" s="2"/>
      <c r="F1462" s="2"/>
      <c r="G1462" s="2"/>
      <c r="H1462" s="2"/>
    </row>
    <row r="1463" spans="3:8">
      <c r="C1463" s="38"/>
      <c r="E1463" s="2"/>
      <c r="F1463" s="2"/>
      <c r="G1463" s="2"/>
      <c r="H1463" s="2"/>
    </row>
    <row r="1464" spans="3:8">
      <c r="C1464" s="38"/>
      <c r="E1464" s="2"/>
      <c r="F1464" s="2"/>
      <c r="G1464" s="2"/>
      <c r="H1464" s="2"/>
    </row>
    <row r="1465" spans="3:8">
      <c r="C1465" s="38"/>
      <c r="E1465" s="2"/>
      <c r="F1465" s="2"/>
      <c r="G1465" s="2"/>
      <c r="H1465" s="2"/>
    </row>
    <row r="1466" spans="3:8">
      <c r="C1466" s="38"/>
      <c r="E1466" s="2"/>
      <c r="F1466" s="2"/>
      <c r="G1466" s="2"/>
      <c r="H1466" s="2"/>
    </row>
    <row r="1467" spans="3:8">
      <c r="C1467" s="38"/>
      <c r="E1467" s="2"/>
      <c r="F1467" s="2"/>
      <c r="G1467" s="2"/>
      <c r="H1467" s="2"/>
    </row>
    <row r="1468" spans="3:8">
      <c r="C1468" s="38"/>
      <c r="E1468" s="2"/>
      <c r="F1468" s="2"/>
      <c r="G1468" s="2"/>
      <c r="H1468" s="2"/>
    </row>
    <row r="1469" spans="3:8">
      <c r="C1469" s="38"/>
      <c r="E1469" s="2"/>
      <c r="F1469" s="2"/>
      <c r="G1469" s="2"/>
      <c r="H1469" s="2"/>
    </row>
    <row r="1470" spans="3:8">
      <c r="C1470" s="38"/>
      <c r="E1470" s="2"/>
      <c r="F1470" s="2"/>
      <c r="G1470" s="2"/>
      <c r="H1470" s="2"/>
    </row>
    <row r="1471" spans="3:8">
      <c r="C1471" s="38"/>
      <c r="E1471" s="2"/>
      <c r="F1471" s="2"/>
      <c r="G1471" s="2"/>
      <c r="H1471" s="2"/>
    </row>
    <row r="1472" spans="3:8">
      <c r="C1472" s="38"/>
      <c r="E1472" s="2"/>
      <c r="F1472" s="2"/>
      <c r="G1472" s="2"/>
      <c r="H1472" s="2"/>
    </row>
    <row r="1473" spans="3:8">
      <c r="C1473" s="38"/>
      <c r="E1473" s="2"/>
      <c r="F1473" s="2"/>
      <c r="G1473" s="2"/>
      <c r="H1473" s="2"/>
    </row>
    <row r="1474" spans="3:8">
      <c r="C1474" s="38"/>
      <c r="E1474" s="2"/>
      <c r="F1474" s="2"/>
      <c r="G1474" s="2"/>
      <c r="H1474" s="2"/>
    </row>
    <row r="1475" spans="3:8">
      <c r="C1475" s="38"/>
      <c r="E1475" s="2"/>
      <c r="F1475" s="2"/>
      <c r="G1475" s="2"/>
      <c r="H1475" s="2"/>
    </row>
    <row r="1476" spans="3:8">
      <c r="C1476" s="38"/>
      <c r="E1476" s="2"/>
      <c r="F1476" s="2"/>
      <c r="G1476" s="2"/>
      <c r="H1476" s="2"/>
    </row>
    <row r="1477" spans="3:8">
      <c r="C1477" s="38"/>
      <c r="E1477" s="2"/>
      <c r="F1477" s="2"/>
      <c r="G1477" s="2"/>
      <c r="H1477" s="2"/>
    </row>
    <row r="1478" spans="3:8">
      <c r="C1478" s="38"/>
      <c r="E1478" s="2"/>
      <c r="F1478" s="2"/>
      <c r="G1478" s="2"/>
      <c r="H1478" s="2"/>
    </row>
    <row r="1479" spans="3:8">
      <c r="C1479" s="38"/>
      <c r="E1479" s="2"/>
      <c r="F1479" s="2"/>
      <c r="G1479" s="2"/>
      <c r="H1479" s="2"/>
    </row>
    <row r="1480" spans="3:8">
      <c r="C1480" s="38"/>
      <c r="E1480" s="2"/>
      <c r="F1480" s="2"/>
      <c r="G1480" s="2"/>
      <c r="H1480" s="2"/>
    </row>
    <row r="1481" spans="3:8">
      <c r="C1481" s="38"/>
      <c r="E1481" s="2"/>
      <c r="F1481" s="2"/>
      <c r="G1481" s="2"/>
      <c r="H1481" s="2"/>
    </row>
    <row r="1482" spans="3:8">
      <c r="C1482" s="38"/>
      <c r="E1482" s="2"/>
      <c r="F1482" s="2"/>
      <c r="G1482" s="2"/>
      <c r="H1482" s="2"/>
    </row>
    <row r="1483" spans="3:8">
      <c r="C1483" s="38"/>
      <c r="E1483" s="2"/>
      <c r="F1483" s="2"/>
      <c r="G1483" s="2"/>
      <c r="H1483" s="2"/>
    </row>
    <row r="1484" spans="3:8">
      <c r="C1484" s="38"/>
      <c r="E1484" s="2"/>
      <c r="F1484" s="2"/>
      <c r="G1484" s="2"/>
      <c r="H1484" s="2"/>
    </row>
    <row r="1485" spans="3:8">
      <c r="C1485" s="38"/>
      <c r="E1485" s="2"/>
      <c r="F1485" s="2"/>
      <c r="G1485" s="2"/>
      <c r="H1485" s="2"/>
    </row>
    <row r="1486" spans="3:8">
      <c r="C1486" s="38"/>
      <c r="E1486" s="2"/>
      <c r="F1486" s="2"/>
      <c r="G1486" s="2"/>
      <c r="H1486" s="2"/>
    </row>
    <row r="1487" spans="3:8">
      <c r="C1487" s="38"/>
      <c r="E1487" s="2"/>
      <c r="F1487" s="2"/>
      <c r="G1487" s="2"/>
      <c r="H1487" s="2"/>
    </row>
    <row r="1488" spans="3:8">
      <c r="C1488" s="38"/>
      <c r="E1488" s="2"/>
      <c r="F1488" s="2"/>
      <c r="G1488" s="2"/>
      <c r="H1488" s="2"/>
    </row>
    <row r="1489" spans="3:8">
      <c r="C1489" s="38"/>
      <c r="E1489" s="2"/>
      <c r="F1489" s="2"/>
      <c r="G1489" s="2"/>
      <c r="H1489" s="2"/>
    </row>
    <row r="1490" spans="3:8">
      <c r="C1490" s="38"/>
      <c r="E1490" s="2"/>
      <c r="F1490" s="2"/>
      <c r="G1490" s="2"/>
      <c r="H1490" s="2"/>
    </row>
    <row r="1491" spans="3:8">
      <c r="C1491" s="38"/>
      <c r="E1491" s="2"/>
      <c r="F1491" s="2"/>
      <c r="G1491" s="2"/>
      <c r="H1491" s="2"/>
    </row>
    <row r="1492" spans="3:8">
      <c r="C1492" s="38"/>
      <c r="E1492" s="2"/>
      <c r="F1492" s="2"/>
      <c r="G1492" s="2"/>
      <c r="H1492" s="2"/>
    </row>
    <row r="1493" spans="3:8">
      <c r="C1493" s="38"/>
      <c r="E1493" s="2"/>
      <c r="F1493" s="2"/>
      <c r="G1493" s="2"/>
      <c r="H1493" s="2"/>
    </row>
    <row r="1494" spans="3:8">
      <c r="C1494" s="38"/>
      <c r="E1494" s="2"/>
      <c r="F1494" s="2"/>
      <c r="G1494" s="2"/>
      <c r="H1494" s="2"/>
    </row>
    <row r="1495" spans="3:8">
      <c r="C1495" s="38"/>
      <c r="E1495" s="2"/>
      <c r="F1495" s="2"/>
      <c r="G1495" s="2"/>
      <c r="H1495" s="2"/>
    </row>
    <row r="1496" spans="3:8">
      <c r="C1496" s="38"/>
      <c r="E1496" s="2"/>
      <c r="F1496" s="2"/>
      <c r="G1496" s="2"/>
      <c r="H1496" s="2"/>
    </row>
    <row r="1497" spans="3:8">
      <c r="C1497" s="38"/>
      <c r="E1497" s="2"/>
      <c r="F1497" s="2"/>
      <c r="G1497" s="2"/>
      <c r="H1497" s="2"/>
    </row>
    <row r="1498" spans="3:8">
      <c r="C1498" s="38"/>
      <c r="E1498" s="2"/>
      <c r="F1498" s="2"/>
      <c r="G1498" s="2"/>
      <c r="H1498" s="2"/>
    </row>
    <row r="1499" spans="3:8">
      <c r="C1499" s="38"/>
      <c r="E1499" s="2"/>
      <c r="F1499" s="2"/>
      <c r="G1499" s="2"/>
      <c r="H1499" s="2"/>
    </row>
    <row r="1500" spans="3:8">
      <c r="C1500" s="38"/>
      <c r="E1500" s="2"/>
      <c r="F1500" s="2"/>
      <c r="G1500" s="2"/>
      <c r="H1500" s="2"/>
    </row>
    <row r="1501" spans="3:8">
      <c r="C1501" s="38"/>
      <c r="E1501" s="2"/>
      <c r="F1501" s="2"/>
      <c r="G1501" s="2"/>
      <c r="H1501" s="2"/>
    </row>
    <row r="1502" spans="3:8">
      <c r="C1502" s="38"/>
      <c r="E1502" s="2"/>
      <c r="F1502" s="2"/>
      <c r="G1502" s="2"/>
      <c r="H1502" s="2"/>
    </row>
    <row r="1503" spans="3:8">
      <c r="C1503" s="38"/>
      <c r="E1503" s="2"/>
      <c r="F1503" s="2"/>
      <c r="G1503" s="2"/>
      <c r="H1503" s="2"/>
    </row>
    <row r="1504" spans="3:8">
      <c r="C1504" s="38"/>
      <c r="E1504" s="2"/>
      <c r="F1504" s="2"/>
      <c r="G1504" s="2"/>
      <c r="H1504" s="2"/>
    </row>
    <row r="1505" spans="3:8">
      <c r="C1505" s="38"/>
      <c r="E1505" s="2"/>
      <c r="F1505" s="2"/>
      <c r="G1505" s="2"/>
      <c r="H1505" s="2"/>
    </row>
    <row r="1506" spans="3:8">
      <c r="C1506" s="38"/>
      <c r="E1506" s="2"/>
      <c r="F1506" s="2"/>
      <c r="G1506" s="2"/>
      <c r="H1506" s="2"/>
    </row>
    <row r="1507" spans="3:8">
      <c r="C1507" s="38"/>
      <c r="E1507" s="2"/>
      <c r="F1507" s="2"/>
      <c r="G1507" s="2"/>
      <c r="H1507" s="2"/>
    </row>
    <row r="1508" spans="3:8">
      <c r="C1508" s="38"/>
      <c r="E1508" s="2"/>
      <c r="F1508" s="2"/>
      <c r="G1508" s="2"/>
      <c r="H1508" s="2"/>
    </row>
    <row r="1509" spans="3:8">
      <c r="C1509" s="38"/>
      <c r="E1509" s="2"/>
      <c r="F1509" s="2"/>
      <c r="G1509" s="2"/>
      <c r="H1509" s="2"/>
    </row>
    <row r="1510" spans="3:8">
      <c r="C1510" s="38"/>
      <c r="E1510" s="2"/>
      <c r="F1510" s="2"/>
      <c r="G1510" s="2"/>
      <c r="H1510" s="2"/>
    </row>
    <row r="1511" spans="3:8">
      <c r="C1511" s="38"/>
      <c r="E1511" s="2"/>
      <c r="F1511" s="2"/>
      <c r="G1511" s="2"/>
      <c r="H1511" s="2"/>
    </row>
    <row r="1512" spans="3:8">
      <c r="C1512" s="38"/>
      <c r="E1512" s="2"/>
      <c r="F1512" s="2"/>
      <c r="G1512" s="2"/>
      <c r="H1512" s="2"/>
    </row>
    <row r="1513" spans="3:8">
      <c r="C1513" s="38"/>
      <c r="E1513" s="2"/>
      <c r="F1513" s="2"/>
      <c r="G1513" s="2"/>
      <c r="H1513" s="2"/>
    </row>
    <row r="1514" spans="3:8">
      <c r="C1514" s="38"/>
      <c r="E1514" s="2"/>
      <c r="F1514" s="2"/>
      <c r="G1514" s="2"/>
      <c r="H1514" s="2"/>
    </row>
    <row r="1515" spans="3:8">
      <c r="C1515" s="38"/>
      <c r="E1515" s="2"/>
      <c r="F1515" s="2"/>
      <c r="G1515" s="2"/>
      <c r="H1515" s="2"/>
    </row>
    <row r="1516" spans="3:8">
      <c r="C1516" s="38"/>
      <c r="E1516" s="2"/>
      <c r="F1516" s="2"/>
      <c r="G1516" s="2"/>
      <c r="H1516" s="2"/>
    </row>
    <row r="1517" spans="3:8">
      <c r="C1517" s="38"/>
      <c r="E1517" s="2"/>
      <c r="F1517" s="2"/>
      <c r="G1517" s="2"/>
      <c r="H1517" s="2"/>
    </row>
    <row r="1518" spans="3:8">
      <c r="C1518" s="38"/>
      <c r="E1518" s="2"/>
      <c r="F1518" s="2"/>
      <c r="G1518" s="2"/>
      <c r="H1518" s="2"/>
    </row>
    <row r="1519" spans="3:8">
      <c r="C1519" s="38"/>
      <c r="E1519" s="2"/>
      <c r="F1519" s="2"/>
      <c r="G1519" s="2"/>
      <c r="H1519" s="2"/>
    </row>
    <row r="1520" spans="3:8">
      <c r="C1520" s="38"/>
      <c r="E1520" s="2"/>
      <c r="F1520" s="2"/>
      <c r="G1520" s="2"/>
      <c r="H1520" s="2"/>
    </row>
    <row r="1521" spans="3:8">
      <c r="C1521" s="38"/>
      <c r="E1521" s="2"/>
      <c r="F1521" s="2"/>
      <c r="G1521" s="2"/>
      <c r="H1521" s="2"/>
    </row>
    <row r="1522" spans="3:8">
      <c r="C1522" s="38"/>
      <c r="E1522" s="2"/>
      <c r="F1522" s="2"/>
      <c r="G1522" s="2"/>
      <c r="H1522" s="2"/>
    </row>
    <row r="1523" spans="3:8">
      <c r="C1523" s="38"/>
      <c r="E1523" s="2"/>
      <c r="F1523" s="2"/>
      <c r="G1523" s="2"/>
      <c r="H1523" s="2"/>
    </row>
    <row r="1524" spans="3:8">
      <c r="C1524" s="38"/>
      <c r="E1524" s="2"/>
      <c r="F1524" s="2"/>
      <c r="G1524" s="2"/>
      <c r="H1524" s="2"/>
    </row>
    <row r="1525" spans="3:8">
      <c r="C1525" s="38"/>
      <c r="E1525" s="2"/>
      <c r="F1525" s="2"/>
      <c r="G1525" s="2"/>
      <c r="H1525" s="2"/>
    </row>
    <row r="1526" spans="3:8">
      <c r="C1526" s="38"/>
      <c r="E1526" s="2"/>
      <c r="F1526" s="2"/>
      <c r="G1526" s="2"/>
      <c r="H1526" s="2"/>
    </row>
    <row r="1527" spans="3:8">
      <c r="C1527" s="38"/>
      <c r="E1527" s="2"/>
      <c r="F1527" s="2"/>
      <c r="G1527" s="2"/>
      <c r="H1527" s="2"/>
    </row>
    <row r="1528" spans="3:8">
      <c r="C1528" s="38"/>
      <c r="E1528" s="2"/>
      <c r="F1528" s="2"/>
      <c r="G1528" s="2"/>
      <c r="H1528" s="2"/>
    </row>
    <row r="1529" spans="3:8">
      <c r="C1529" s="38"/>
      <c r="E1529" s="2"/>
      <c r="F1529" s="2"/>
      <c r="G1529" s="2"/>
      <c r="H1529" s="2"/>
    </row>
    <row r="1530" spans="3:8">
      <c r="C1530" s="38"/>
      <c r="E1530" s="2"/>
      <c r="F1530" s="2"/>
      <c r="G1530" s="2"/>
      <c r="H1530" s="2"/>
    </row>
    <row r="1531" spans="3:8">
      <c r="C1531" s="38"/>
      <c r="E1531" s="2"/>
      <c r="F1531" s="2"/>
      <c r="G1531" s="2"/>
      <c r="H1531" s="2"/>
    </row>
    <row r="1532" spans="3:8">
      <c r="C1532" s="38"/>
      <c r="E1532" s="2"/>
      <c r="F1532" s="2"/>
      <c r="G1532" s="2"/>
      <c r="H1532" s="2"/>
    </row>
    <row r="1533" spans="3:8">
      <c r="C1533" s="38"/>
      <c r="E1533" s="2"/>
      <c r="F1533" s="2"/>
      <c r="G1533" s="2"/>
      <c r="H1533" s="2"/>
    </row>
    <row r="1534" spans="3:8">
      <c r="C1534" s="38"/>
      <c r="E1534" s="2"/>
      <c r="F1534" s="2"/>
      <c r="G1534" s="2"/>
      <c r="H1534" s="2"/>
    </row>
    <row r="1535" spans="3:8">
      <c r="C1535" s="38"/>
      <c r="E1535" s="2"/>
      <c r="F1535" s="2"/>
      <c r="G1535" s="2"/>
      <c r="H1535" s="2"/>
    </row>
    <row r="1536" spans="3:8">
      <c r="C1536" s="38"/>
      <c r="E1536" s="2"/>
      <c r="F1536" s="2"/>
      <c r="G1536" s="2"/>
      <c r="H1536" s="2"/>
    </row>
    <row r="1537" spans="3:8">
      <c r="C1537" s="38"/>
      <c r="E1537" s="2"/>
      <c r="F1537" s="2"/>
      <c r="G1537" s="2"/>
      <c r="H1537" s="2"/>
    </row>
    <row r="1538" spans="3:8">
      <c r="C1538" s="38"/>
      <c r="E1538" s="2"/>
      <c r="F1538" s="2"/>
      <c r="G1538" s="2"/>
      <c r="H1538" s="2"/>
    </row>
    <row r="1539" spans="3:8">
      <c r="C1539" s="38"/>
      <c r="E1539" s="2"/>
      <c r="F1539" s="2"/>
      <c r="G1539" s="2"/>
      <c r="H1539" s="2"/>
    </row>
    <row r="1540" spans="3:8">
      <c r="C1540" s="38"/>
      <c r="E1540" s="2"/>
      <c r="F1540" s="2"/>
      <c r="G1540" s="2"/>
      <c r="H1540" s="2"/>
    </row>
    <row r="1541" spans="3:8">
      <c r="C1541" s="38"/>
      <c r="E1541" s="2"/>
      <c r="F1541" s="2"/>
      <c r="G1541" s="2"/>
      <c r="H1541" s="2"/>
    </row>
    <row r="1542" spans="3:8">
      <c r="C1542" s="38"/>
      <c r="E1542" s="2"/>
      <c r="F1542" s="2"/>
      <c r="G1542" s="2"/>
      <c r="H1542" s="2"/>
    </row>
    <row r="1543" spans="3:8">
      <c r="C1543" s="38"/>
      <c r="E1543" s="2"/>
      <c r="F1543" s="2"/>
      <c r="G1543" s="2"/>
      <c r="H1543" s="2"/>
    </row>
    <row r="1544" spans="3:8">
      <c r="C1544" s="38"/>
      <c r="E1544" s="2"/>
      <c r="F1544" s="2"/>
      <c r="G1544" s="2"/>
      <c r="H1544" s="2"/>
    </row>
    <row r="1545" spans="3:8">
      <c r="C1545" s="38"/>
      <c r="E1545" s="2"/>
      <c r="F1545" s="2"/>
      <c r="G1545" s="2"/>
      <c r="H1545" s="2"/>
    </row>
    <row r="1546" spans="3:8">
      <c r="C1546" s="38"/>
      <c r="E1546" s="2"/>
      <c r="F1546" s="2"/>
      <c r="G1546" s="2"/>
      <c r="H1546" s="2"/>
    </row>
    <row r="1547" spans="3:8">
      <c r="C1547" s="38"/>
      <c r="E1547" s="2"/>
      <c r="F1547" s="2"/>
      <c r="G1547" s="2"/>
      <c r="H1547" s="2"/>
    </row>
    <row r="1548" spans="3:8">
      <c r="C1548" s="38"/>
      <c r="E1548" s="2"/>
      <c r="F1548" s="2"/>
      <c r="G1548" s="2"/>
      <c r="H1548" s="2"/>
    </row>
    <row r="1549" spans="3:8">
      <c r="C1549" s="38"/>
      <c r="E1549" s="2"/>
      <c r="F1549" s="2"/>
      <c r="G1549" s="2"/>
      <c r="H1549" s="2"/>
    </row>
    <row r="1550" spans="3:8">
      <c r="C1550" s="38"/>
      <c r="E1550" s="2"/>
      <c r="F1550" s="2"/>
      <c r="G1550" s="2"/>
      <c r="H1550" s="2"/>
    </row>
    <row r="1551" spans="3:8">
      <c r="C1551" s="38"/>
      <c r="E1551" s="2"/>
      <c r="F1551" s="2"/>
      <c r="G1551" s="2"/>
      <c r="H1551" s="2"/>
    </row>
    <row r="1552" spans="3:8">
      <c r="C1552" s="38"/>
      <c r="E1552" s="2"/>
      <c r="F1552" s="2"/>
      <c r="G1552" s="2"/>
      <c r="H1552" s="2"/>
    </row>
    <row r="1553" spans="3:8">
      <c r="C1553" s="38"/>
      <c r="E1553" s="2"/>
      <c r="F1553" s="2"/>
      <c r="G1553" s="2"/>
      <c r="H1553" s="2"/>
    </row>
    <row r="1554" spans="3:8">
      <c r="C1554" s="38"/>
      <c r="E1554" s="2"/>
      <c r="F1554" s="2"/>
      <c r="G1554" s="2"/>
      <c r="H1554" s="2"/>
    </row>
    <row r="1555" spans="3:8">
      <c r="C1555" s="38"/>
      <c r="E1555" s="2"/>
      <c r="F1555" s="2"/>
      <c r="G1555" s="2"/>
      <c r="H1555" s="2"/>
    </row>
    <row r="1556" spans="3:8">
      <c r="C1556" s="38"/>
      <c r="E1556" s="2"/>
      <c r="F1556" s="2"/>
      <c r="G1556" s="2"/>
      <c r="H1556" s="2"/>
    </row>
    <row r="1557" spans="3:8">
      <c r="C1557" s="38"/>
      <c r="E1557" s="2"/>
      <c r="F1557" s="2"/>
      <c r="G1557" s="2"/>
      <c r="H1557" s="2"/>
    </row>
    <row r="1558" spans="3:8">
      <c r="C1558" s="38"/>
      <c r="E1558" s="2"/>
      <c r="F1558" s="2"/>
      <c r="G1558" s="2"/>
      <c r="H1558" s="2"/>
    </row>
    <row r="1559" spans="3:8">
      <c r="C1559" s="38"/>
      <c r="E1559" s="2"/>
      <c r="F1559" s="2"/>
      <c r="G1559" s="2"/>
      <c r="H1559" s="2"/>
    </row>
    <row r="1560" spans="3:8">
      <c r="C1560" s="38"/>
      <c r="E1560" s="2"/>
      <c r="F1560" s="2"/>
      <c r="G1560" s="2"/>
      <c r="H1560" s="2"/>
    </row>
    <row r="1561" spans="3:8">
      <c r="C1561" s="38"/>
      <c r="E1561" s="2"/>
      <c r="F1561" s="2"/>
      <c r="G1561" s="2"/>
      <c r="H1561" s="2"/>
    </row>
    <row r="1562" spans="3:8">
      <c r="C1562" s="38"/>
      <c r="E1562" s="2"/>
      <c r="F1562" s="2"/>
      <c r="G1562" s="2"/>
      <c r="H1562" s="2"/>
    </row>
    <row r="1563" spans="3:8">
      <c r="C1563" s="38"/>
      <c r="E1563" s="2"/>
      <c r="F1563" s="2"/>
      <c r="G1563" s="2"/>
      <c r="H1563" s="2"/>
    </row>
    <row r="1564" spans="3:8">
      <c r="C1564" s="38"/>
      <c r="E1564" s="2"/>
      <c r="F1564" s="2"/>
      <c r="G1564" s="2"/>
      <c r="H1564" s="2"/>
    </row>
    <row r="1565" spans="3:8">
      <c r="C1565" s="38"/>
      <c r="E1565" s="2"/>
      <c r="F1565" s="2"/>
      <c r="G1565" s="2"/>
      <c r="H1565" s="2"/>
    </row>
    <row r="1566" spans="3:8">
      <c r="C1566" s="38"/>
      <c r="E1566" s="2"/>
      <c r="F1566" s="2"/>
      <c r="G1566" s="2"/>
      <c r="H1566" s="2"/>
    </row>
    <row r="1567" spans="3:8">
      <c r="C1567" s="38"/>
      <c r="E1567" s="2"/>
      <c r="F1567" s="2"/>
      <c r="G1567" s="2"/>
      <c r="H1567" s="2"/>
    </row>
    <row r="1568" spans="3:8">
      <c r="C1568" s="38"/>
      <c r="E1568" s="2"/>
      <c r="F1568" s="2"/>
      <c r="G1568" s="2"/>
      <c r="H1568" s="2"/>
    </row>
    <row r="1569" spans="3:8">
      <c r="C1569" s="38"/>
      <c r="E1569" s="2"/>
      <c r="F1569" s="2"/>
      <c r="G1569" s="2"/>
      <c r="H1569" s="2"/>
    </row>
    <row r="1570" spans="3:8">
      <c r="C1570" s="38"/>
      <c r="E1570" s="2"/>
      <c r="F1570" s="2"/>
      <c r="G1570" s="2"/>
      <c r="H1570" s="2"/>
    </row>
    <row r="1571" spans="3:8">
      <c r="C1571" s="38"/>
      <c r="E1571" s="2"/>
      <c r="F1571" s="2"/>
      <c r="G1571" s="2"/>
      <c r="H1571" s="2"/>
    </row>
    <row r="1572" spans="3:8">
      <c r="C1572" s="38"/>
      <c r="E1572" s="2"/>
      <c r="F1572" s="2"/>
      <c r="G1572" s="2"/>
      <c r="H1572" s="2"/>
    </row>
    <row r="1573" spans="3:8">
      <c r="C1573" s="38"/>
      <c r="E1573" s="2"/>
      <c r="F1573" s="2"/>
      <c r="G1573" s="2"/>
      <c r="H1573" s="2"/>
    </row>
    <row r="1574" spans="3:8">
      <c r="C1574" s="38"/>
      <c r="E1574" s="2"/>
      <c r="F1574" s="2"/>
      <c r="G1574" s="2"/>
      <c r="H1574" s="2"/>
    </row>
    <row r="1575" spans="3:8">
      <c r="C1575" s="38"/>
      <c r="E1575" s="2"/>
      <c r="F1575" s="2"/>
      <c r="G1575" s="2"/>
      <c r="H1575" s="2"/>
    </row>
    <row r="1576" spans="3:8">
      <c r="C1576" s="38"/>
      <c r="E1576" s="2"/>
      <c r="F1576" s="2"/>
      <c r="G1576" s="2"/>
      <c r="H1576" s="2"/>
    </row>
    <row r="1577" spans="3:8">
      <c r="C1577" s="38"/>
      <c r="E1577" s="2"/>
      <c r="F1577" s="2"/>
      <c r="G1577" s="2"/>
      <c r="H1577" s="2"/>
    </row>
    <row r="1578" spans="3:8">
      <c r="C1578" s="38"/>
      <c r="E1578" s="2"/>
      <c r="F1578" s="2"/>
      <c r="G1578" s="2"/>
      <c r="H1578" s="2"/>
    </row>
    <row r="1579" spans="3:8">
      <c r="C1579" s="38"/>
      <c r="E1579" s="2"/>
      <c r="F1579" s="2"/>
      <c r="G1579" s="2"/>
      <c r="H1579" s="2"/>
    </row>
    <row r="1580" spans="3:8">
      <c r="C1580" s="38"/>
      <c r="E1580" s="2"/>
      <c r="F1580" s="2"/>
      <c r="G1580" s="2"/>
      <c r="H1580" s="2"/>
    </row>
    <row r="1581" spans="3:8">
      <c r="C1581" s="38"/>
      <c r="E1581" s="2"/>
      <c r="F1581" s="2"/>
      <c r="G1581" s="2"/>
      <c r="H1581" s="2"/>
    </row>
    <row r="1582" spans="3:8">
      <c r="C1582" s="38"/>
      <c r="E1582" s="2"/>
      <c r="F1582" s="2"/>
      <c r="G1582" s="2"/>
      <c r="H1582" s="2"/>
    </row>
    <row r="1583" spans="3:8">
      <c r="C1583" s="38"/>
      <c r="E1583" s="2"/>
      <c r="F1583" s="2"/>
      <c r="G1583" s="2"/>
      <c r="H1583" s="2"/>
    </row>
    <row r="1584" spans="3:8">
      <c r="C1584" s="38"/>
      <c r="E1584" s="2"/>
      <c r="F1584" s="2"/>
      <c r="G1584" s="2"/>
      <c r="H1584" s="2"/>
    </row>
    <row r="1585" spans="3:8">
      <c r="C1585" s="38"/>
      <c r="E1585" s="2"/>
      <c r="F1585" s="2"/>
      <c r="G1585" s="2"/>
      <c r="H1585" s="2"/>
    </row>
    <row r="1586" spans="3:8">
      <c r="C1586" s="38"/>
      <c r="E1586" s="2"/>
      <c r="F1586" s="2"/>
      <c r="G1586" s="2"/>
      <c r="H1586" s="2"/>
    </row>
    <row r="1587" spans="3:8">
      <c r="C1587" s="38"/>
      <c r="E1587" s="2"/>
      <c r="F1587" s="2"/>
      <c r="G1587" s="2"/>
      <c r="H1587" s="2"/>
    </row>
    <row r="1588" spans="3:8">
      <c r="C1588" s="38"/>
      <c r="E1588" s="2"/>
      <c r="F1588" s="2"/>
      <c r="G1588" s="2"/>
      <c r="H1588" s="2"/>
    </row>
    <row r="1589" spans="3:8">
      <c r="C1589" s="38"/>
      <c r="E1589" s="2"/>
      <c r="F1589" s="2"/>
      <c r="G1589" s="2"/>
      <c r="H1589" s="2"/>
    </row>
    <row r="1590" spans="3:8">
      <c r="C1590" s="38"/>
      <c r="E1590" s="2"/>
      <c r="F1590" s="2"/>
      <c r="G1590" s="2"/>
      <c r="H1590" s="2"/>
    </row>
    <row r="1591" spans="3:8">
      <c r="C1591" s="38"/>
      <c r="E1591" s="2"/>
      <c r="F1591" s="2"/>
      <c r="G1591" s="2"/>
      <c r="H1591" s="2"/>
    </row>
    <row r="1592" spans="3:8">
      <c r="C1592" s="38"/>
      <c r="E1592" s="2"/>
      <c r="F1592" s="2"/>
      <c r="G1592" s="2"/>
      <c r="H1592" s="2"/>
    </row>
    <row r="1593" spans="3:8">
      <c r="C1593" s="38"/>
      <c r="E1593" s="2"/>
      <c r="F1593" s="2"/>
      <c r="G1593" s="2"/>
      <c r="H1593" s="2"/>
    </row>
    <row r="1594" spans="3:8">
      <c r="C1594" s="38"/>
      <c r="E1594" s="2"/>
      <c r="F1594" s="2"/>
      <c r="G1594" s="2"/>
      <c r="H1594" s="2"/>
    </row>
    <row r="1595" spans="3:8">
      <c r="C1595" s="38"/>
      <c r="E1595" s="2"/>
      <c r="F1595" s="2"/>
      <c r="G1595" s="2"/>
      <c r="H1595" s="2"/>
    </row>
    <row r="1596" spans="3:8">
      <c r="C1596" s="38"/>
      <c r="E1596" s="2"/>
      <c r="F1596" s="2"/>
      <c r="G1596" s="2"/>
      <c r="H1596" s="2"/>
    </row>
    <row r="1597" spans="3:8">
      <c r="C1597" s="38"/>
      <c r="E1597" s="2"/>
      <c r="F1597" s="2"/>
      <c r="G1597" s="2"/>
      <c r="H1597" s="2"/>
    </row>
    <row r="1598" spans="3:8">
      <c r="C1598" s="38"/>
      <c r="E1598" s="2"/>
      <c r="F1598" s="2"/>
      <c r="G1598" s="2"/>
      <c r="H1598" s="2"/>
    </row>
    <row r="1599" spans="3:8">
      <c r="C1599" s="38"/>
      <c r="E1599" s="2"/>
      <c r="F1599" s="2"/>
      <c r="G1599" s="2"/>
      <c r="H1599" s="2"/>
    </row>
    <row r="1600" spans="3:8">
      <c r="C1600" s="38"/>
      <c r="E1600" s="2"/>
      <c r="F1600" s="2"/>
      <c r="G1600" s="2"/>
      <c r="H1600" s="2"/>
    </row>
    <row r="1601" spans="3:8">
      <c r="C1601" s="38"/>
      <c r="E1601" s="2"/>
      <c r="F1601" s="2"/>
      <c r="G1601" s="2"/>
      <c r="H1601" s="2"/>
    </row>
    <row r="1602" spans="3:8">
      <c r="C1602" s="38"/>
      <c r="E1602" s="2"/>
      <c r="F1602" s="2"/>
      <c r="G1602" s="2"/>
      <c r="H1602" s="2"/>
    </row>
    <row r="1603" spans="3:8">
      <c r="C1603" s="38"/>
      <c r="E1603" s="2"/>
      <c r="F1603" s="2"/>
      <c r="G1603" s="2"/>
      <c r="H1603" s="2"/>
    </row>
    <row r="1604" spans="3:8">
      <c r="C1604" s="38"/>
      <c r="E1604" s="2"/>
      <c r="F1604" s="2"/>
      <c r="G1604" s="2"/>
      <c r="H1604" s="2"/>
    </row>
    <row r="1605" spans="3:8">
      <c r="C1605" s="38"/>
      <c r="E1605" s="2"/>
      <c r="F1605" s="2"/>
      <c r="G1605" s="2"/>
      <c r="H1605" s="2"/>
    </row>
    <row r="1606" spans="3:8">
      <c r="C1606" s="38"/>
      <c r="E1606" s="2"/>
      <c r="F1606" s="2"/>
      <c r="G1606" s="2"/>
      <c r="H1606" s="2"/>
    </row>
    <row r="1607" spans="3:8">
      <c r="C1607" s="38"/>
      <c r="E1607" s="2"/>
      <c r="F1607" s="2"/>
      <c r="G1607" s="2"/>
      <c r="H1607" s="2"/>
    </row>
    <row r="1608" spans="3:8">
      <c r="C1608" s="38"/>
      <c r="E1608" s="2"/>
      <c r="F1608" s="2"/>
      <c r="G1608" s="2"/>
      <c r="H1608" s="2"/>
    </row>
    <row r="1609" spans="3:8">
      <c r="C1609" s="38"/>
      <c r="E1609" s="2"/>
      <c r="F1609" s="2"/>
      <c r="G1609" s="2"/>
      <c r="H1609" s="2"/>
    </row>
    <row r="1610" spans="3:8">
      <c r="C1610" s="38"/>
      <c r="E1610" s="2"/>
      <c r="F1610" s="2"/>
      <c r="G1610" s="2"/>
      <c r="H1610" s="2"/>
    </row>
    <row r="1611" spans="3:8">
      <c r="C1611" s="38"/>
      <c r="E1611" s="2"/>
      <c r="F1611" s="2"/>
      <c r="G1611" s="2"/>
      <c r="H1611" s="2"/>
    </row>
    <row r="1612" spans="3:8">
      <c r="C1612" s="38"/>
      <c r="E1612" s="2"/>
      <c r="F1612" s="2"/>
      <c r="G1612" s="2"/>
      <c r="H1612" s="2"/>
    </row>
    <row r="1613" spans="3:8">
      <c r="C1613" s="38"/>
      <c r="E1613" s="2"/>
      <c r="F1613" s="2"/>
      <c r="G1613" s="2"/>
      <c r="H1613" s="2"/>
    </row>
    <row r="1614" spans="3:8">
      <c r="C1614" s="38"/>
      <c r="E1614" s="2"/>
      <c r="F1614" s="2"/>
      <c r="G1614" s="2"/>
      <c r="H1614" s="2"/>
    </row>
    <row r="1615" spans="3:8">
      <c r="C1615" s="38"/>
      <c r="E1615" s="2"/>
      <c r="F1615" s="2"/>
      <c r="G1615" s="2"/>
      <c r="H1615" s="2"/>
    </row>
    <row r="1616" spans="3:8">
      <c r="C1616" s="38"/>
      <c r="E1616" s="2"/>
      <c r="F1616" s="2"/>
      <c r="G1616" s="2"/>
      <c r="H1616" s="2"/>
    </row>
    <row r="1617" spans="3:8">
      <c r="C1617" s="38"/>
      <c r="E1617" s="2"/>
      <c r="F1617" s="2"/>
      <c r="G1617" s="2"/>
      <c r="H1617" s="2"/>
    </row>
    <row r="1618" spans="3:8">
      <c r="C1618" s="38"/>
      <c r="E1618" s="2"/>
      <c r="F1618" s="2"/>
      <c r="G1618" s="2"/>
      <c r="H1618" s="2"/>
    </row>
    <row r="1619" spans="3:8">
      <c r="C1619" s="38"/>
      <c r="E1619" s="2"/>
      <c r="F1619" s="2"/>
      <c r="G1619" s="2"/>
      <c r="H1619" s="2"/>
    </row>
    <row r="1620" spans="3:8">
      <c r="C1620" s="38"/>
      <c r="E1620" s="2"/>
      <c r="F1620" s="2"/>
      <c r="G1620" s="2"/>
      <c r="H1620" s="2"/>
    </row>
    <row r="1621" spans="3:8">
      <c r="C1621" s="38"/>
      <c r="E1621" s="2"/>
      <c r="F1621" s="2"/>
      <c r="G1621" s="2"/>
      <c r="H1621" s="2"/>
    </row>
    <row r="1622" spans="3:8">
      <c r="C1622" s="38"/>
      <c r="E1622" s="2"/>
      <c r="F1622" s="2"/>
      <c r="G1622" s="2"/>
      <c r="H1622" s="2"/>
    </row>
    <row r="1623" spans="3:8">
      <c r="C1623" s="38"/>
      <c r="E1623" s="2"/>
      <c r="F1623" s="2"/>
      <c r="G1623" s="2"/>
      <c r="H1623" s="2"/>
    </row>
    <row r="1624" spans="3:8">
      <c r="C1624" s="38"/>
      <c r="E1624" s="2"/>
      <c r="F1624" s="2"/>
      <c r="G1624" s="2"/>
      <c r="H1624" s="2"/>
    </row>
    <row r="1625" spans="3:8">
      <c r="C1625" s="38"/>
      <c r="E1625" s="2"/>
      <c r="F1625" s="2"/>
      <c r="G1625" s="2"/>
      <c r="H1625" s="2"/>
    </row>
    <row r="1626" spans="3:8">
      <c r="C1626" s="38"/>
      <c r="E1626" s="2"/>
      <c r="F1626" s="2"/>
      <c r="G1626" s="2"/>
      <c r="H1626" s="2"/>
    </row>
    <row r="1627" spans="3:8">
      <c r="C1627" s="38"/>
      <c r="E1627" s="2"/>
      <c r="F1627" s="2"/>
      <c r="G1627" s="2"/>
      <c r="H1627" s="2"/>
    </row>
    <row r="1628" spans="3:8">
      <c r="C1628" s="38"/>
      <c r="E1628" s="2"/>
      <c r="F1628" s="2"/>
      <c r="G1628" s="2"/>
      <c r="H1628" s="2"/>
    </row>
    <row r="1629" spans="3:8">
      <c r="C1629" s="38"/>
      <c r="E1629" s="2"/>
      <c r="F1629" s="2"/>
      <c r="G1629" s="2"/>
      <c r="H1629" s="2"/>
    </row>
    <row r="1630" spans="3:8">
      <c r="C1630" s="38"/>
      <c r="E1630" s="2"/>
      <c r="F1630" s="2"/>
      <c r="G1630" s="2"/>
      <c r="H1630" s="2"/>
    </row>
    <row r="1631" spans="3:8">
      <c r="C1631" s="38"/>
      <c r="E1631" s="2"/>
      <c r="F1631" s="2"/>
      <c r="G1631" s="2"/>
      <c r="H1631" s="2"/>
    </row>
    <row r="1632" spans="3:8">
      <c r="C1632" s="38"/>
      <c r="E1632" s="2"/>
      <c r="F1632" s="2"/>
      <c r="G1632" s="2"/>
      <c r="H1632" s="2"/>
    </row>
    <row r="1633" spans="3:8">
      <c r="C1633" s="38"/>
      <c r="E1633" s="2"/>
      <c r="F1633" s="2"/>
      <c r="G1633" s="2"/>
      <c r="H1633" s="2"/>
    </row>
    <row r="1634" spans="3:8">
      <c r="C1634" s="38"/>
      <c r="E1634" s="2"/>
      <c r="F1634" s="2"/>
      <c r="G1634" s="2"/>
      <c r="H1634" s="2"/>
    </row>
    <row r="1635" spans="3:8">
      <c r="C1635" s="38"/>
      <c r="E1635" s="2"/>
      <c r="F1635" s="2"/>
      <c r="G1635" s="2"/>
      <c r="H1635" s="2"/>
    </row>
    <row r="1636" spans="3:8">
      <c r="C1636" s="38"/>
      <c r="E1636" s="2"/>
      <c r="F1636" s="2"/>
      <c r="G1636" s="2"/>
      <c r="H1636" s="2"/>
    </row>
    <row r="1637" spans="3:8">
      <c r="C1637" s="38"/>
      <c r="E1637" s="2"/>
      <c r="F1637" s="2"/>
      <c r="G1637" s="2"/>
      <c r="H1637" s="2"/>
    </row>
    <row r="1638" spans="3:8">
      <c r="C1638" s="38"/>
      <c r="E1638" s="2"/>
      <c r="F1638" s="2"/>
      <c r="G1638" s="2"/>
      <c r="H1638" s="2"/>
    </row>
    <row r="1639" spans="3:8">
      <c r="C1639" s="38"/>
      <c r="E1639" s="2"/>
      <c r="F1639" s="2"/>
      <c r="G1639" s="2"/>
      <c r="H1639" s="2"/>
    </row>
    <row r="1640" spans="3:8">
      <c r="C1640" s="38"/>
      <c r="E1640" s="2"/>
      <c r="F1640" s="2"/>
      <c r="G1640" s="2"/>
      <c r="H1640" s="2"/>
    </row>
    <row r="1641" spans="3:8">
      <c r="C1641" s="38"/>
      <c r="E1641" s="2"/>
      <c r="F1641" s="2"/>
      <c r="G1641" s="2"/>
      <c r="H1641" s="2"/>
    </row>
    <row r="1642" spans="3:8">
      <c r="C1642" s="38"/>
      <c r="E1642" s="2"/>
      <c r="F1642" s="2"/>
      <c r="G1642" s="2"/>
      <c r="H1642" s="2"/>
    </row>
    <row r="1643" spans="3:8">
      <c r="C1643" s="38"/>
      <c r="E1643" s="2"/>
      <c r="F1643" s="2"/>
      <c r="G1643" s="2"/>
      <c r="H1643" s="2"/>
    </row>
    <row r="1644" spans="3:8">
      <c r="C1644" s="38"/>
      <c r="E1644" s="2"/>
      <c r="F1644" s="2"/>
      <c r="G1644" s="2"/>
      <c r="H1644" s="2"/>
    </row>
    <row r="1645" spans="3:8">
      <c r="C1645" s="38"/>
      <c r="E1645" s="2"/>
      <c r="F1645" s="2"/>
      <c r="G1645" s="2"/>
      <c r="H1645" s="2"/>
    </row>
    <row r="1646" spans="3:8">
      <c r="C1646" s="38"/>
      <c r="E1646" s="2"/>
      <c r="F1646" s="2"/>
      <c r="G1646" s="2"/>
      <c r="H1646" s="2"/>
    </row>
    <row r="1647" spans="3:8">
      <c r="C1647" s="38"/>
      <c r="E1647" s="2"/>
      <c r="F1647" s="2"/>
      <c r="G1647" s="2"/>
      <c r="H1647" s="2"/>
    </row>
    <row r="1648" spans="3:8">
      <c r="C1648" s="38"/>
      <c r="E1648" s="2"/>
      <c r="F1648" s="2"/>
      <c r="G1648" s="2"/>
      <c r="H1648" s="2"/>
    </row>
    <row r="1649" spans="3:8">
      <c r="C1649" s="38"/>
      <c r="E1649" s="2"/>
      <c r="F1649" s="2"/>
      <c r="G1649" s="2"/>
      <c r="H1649" s="2"/>
    </row>
    <row r="1650" spans="3:8">
      <c r="C1650" s="38"/>
      <c r="E1650" s="2"/>
      <c r="F1650" s="2"/>
      <c r="G1650" s="2"/>
      <c r="H1650" s="2"/>
    </row>
    <row r="1651" spans="3:8">
      <c r="C1651" s="38"/>
      <c r="E1651" s="2"/>
      <c r="F1651" s="2"/>
      <c r="G1651" s="2"/>
      <c r="H1651" s="2"/>
    </row>
    <row r="1652" spans="3:8">
      <c r="C1652" s="38"/>
      <c r="E1652" s="2"/>
      <c r="F1652" s="2"/>
      <c r="G1652" s="2"/>
      <c r="H1652" s="2"/>
    </row>
    <row r="1653" spans="3:8">
      <c r="C1653" s="38"/>
      <c r="E1653" s="2"/>
      <c r="F1653" s="2"/>
      <c r="G1653" s="2"/>
      <c r="H1653" s="2"/>
    </row>
    <row r="1654" spans="3:8">
      <c r="C1654" s="38"/>
      <c r="E1654" s="2"/>
      <c r="F1654" s="2"/>
      <c r="G1654" s="2"/>
      <c r="H1654" s="2"/>
    </row>
    <row r="1655" spans="3:8">
      <c r="C1655" s="38"/>
      <c r="E1655" s="2"/>
      <c r="F1655" s="2"/>
      <c r="G1655" s="2"/>
      <c r="H1655" s="2"/>
    </row>
    <row r="1656" spans="3:8">
      <c r="C1656" s="38"/>
      <c r="E1656" s="2"/>
      <c r="F1656" s="2"/>
      <c r="G1656" s="2"/>
      <c r="H1656" s="2"/>
    </row>
    <row r="1657" spans="3:8">
      <c r="C1657" s="38"/>
      <c r="E1657" s="2"/>
      <c r="F1657" s="2"/>
      <c r="G1657" s="2"/>
      <c r="H1657" s="2"/>
    </row>
    <row r="1658" spans="3:8">
      <c r="C1658" s="38"/>
      <c r="E1658" s="2"/>
      <c r="F1658" s="2"/>
      <c r="G1658" s="2"/>
      <c r="H1658" s="2"/>
    </row>
    <row r="1659" spans="3:8">
      <c r="C1659" s="38"/>
      <c r="E1659" s="2"/>
      <c r="F1659" s="2"/>
      <c r="G1659" s="2"/>
      <c r="H1659" s="2"/>
    </row>
    <row r="1660" spans="3:8">
      <c r="C1660" s="38"/>
      <c r="E1660" s="2"/>
      <c r="F1660" s="2"/>
      <c r="G1660" s="2"/>
      <c r="H1660" s="2"/>
    </row>
    <row r="1661" spans="3:8">
      <c r="C1661" s="38"/>
      <c r="E1661" s="2"/>
      <c r="F1661" s="2"/>
      <c r="G1661" s="2"/>
      <c r="H1661" s="2"/>
    </row>
    <row r="1662" spans="3:8">
      <c r="C1662" s="38"/>
      <c r="E1662" s="2"/>
      <c r="F1662" s="2"/>
      <c r="G1662" s="2"/>
      <c r="H1662" s="2"/>
    </row>
    <row r="1663" spans="3:8">
      <c r="C1663" s="38"/>
      <c r="E1663" s="2"/>
      <c r="F1663" s="2"/>
      <c r="G1663" s="2"/>
      <c r="H1663" s="2"/>
    </row>
    <row r="1664" spans="3:8">
      <c r="C1664" s="38"/>
      <c r="E1664" s="2"/>
      <c r="F1664" s="2"/>
      <c r="G1664" s="2"/>
      <c r="H1664" s="2"/>
    </row>
    <row r="1665" spans="3:8">
      <c r="C1665" s="38"/>
      <c r="E1665" s="2"/>
      <c r="F1665" s="2"/>
      <c r="G1665" s="2"/>
      <c r="H1665" s="2"/>
    </row>
    <row r="1666" spans="3:8">
      <c r="C1666" s="38"/>
      <c r="E1666" s="2"/>
      <c r="F1666" s="2"/>
      <c r="G1666" s="2"/>
      <c r="H1666" s="2"/>
    </row>
    <row r="1667" spans="3:8">
      <c r="C1667" s="38"/>
      <c r="E1667" s="2"/>
      <c r="F1667" s="2"/>
      <c r="G1667" s="2"/>
      <c r="H1667" s="2"/>
    </row>
    <row r="1668" spans="3:8">
      <c r="C1668" s="38"/>
      <c r="E1668" s="2"/>
      <c r="F1668" s="2"/>
      <c r="G1668" s="2"/>
      <c r="H1668" s="2"/>
    </row>
    <row r="1669" spans="3:8">
      <c r="C1669" s="38"/>
      <c r="E1669" s="2"/>
      <c r="F1669" s="2"/>
      <c r="G1669" s="2"/>
      <c r="H1669" s="2"/>
    </row>
    <row r="1670" spans="3:8">
      <c r="C1670" s="38"/>
      <c r="E1670" s="2"/>
      <c r="F1670" s="2"/>
      <c r="G1670" s="2"/>
      <c r="H1670" s="2"/>
    </row>
    <row r="1671" spans="3:8">
      <c r="C1671" s="38"/>
      <c r="E1671" s="2"/>
      <c r="F1671" s="2"/>
      <c r="G1671" s="2"/>
      <c r="H1671" s="2"/>
    </row>
    <row r="1672" spans="3:8">
      <c r="C1672" s="38"/>
      <c r="E1672" s="2"/>
      <c r="F1672" s="2"/>
      <c r="G1672" s="2"/>
      <c r="H1672" s="2"/>
    </row>
    <row r="1673" spans="3:8">
      <c r="C1673" s="38"/>
      <c r="E1673" s="2"/>
      <c r="F1673" s="2"/>
      <c r="G1673" s="2"/>
      <c r="H1673" s="2"/>
    </row>
    <row r="1674" spans="3:8">
      <c r="C1674" s="38"/>
      <c r="E1674" s="2"/>
      <c r="F1674" s="2"/>
      <c r="G1674" s="2"/>
      <c r="H1674" s="2"/>
    </row>
    <row r="1675" spans="3:8">
      <c r="C1675" s="38"/>
      <c r="E1675" s="2"/>
      <c r="F1675" s="2"/>
      <c r="G1675" s="2"/>
      <c r="H1675" s="2"/>
    </row>
    <row r="1676" spans="3:8">
      <c r="C1676" s="38"/>
      <c r="E1676" s="2"/>
      <c r="F1676" s="2"/>
      <c r="G1676" s="2"/>
      <c r="H1676" s="2"/>
    </row>
    <row r="1677" spans="3:8">
      <c r="C1677" s="38"/>
      <c r="E1677" s="2"/>
      <c r="F1677" s="2"/>
      <c r="G1677" s="2"/>
      <c r="H1677" s="2"/>
    </row>
    <row r="1678" spans="3:8">
      <c r="C1678" s="38"/>
      <c r="E1678" s="2"/>
      <c r="F1678" s="2"/>
      <c r="G1678" s="2"/>
      <c r="H1678" s="2"/>
    </row>
    <row r="1679" spans="3:8">
      <c r="C1679" s="38"/>
      <c r="E1679" s="2"/>
      <c r="F1679" s="2"/>
      <c r="G1679" s="2"/>
      <c r="H1679" s="2"/>
    </row>
    <row r="1680" spans="3:8">
      <c r="C1680" s="38"/>
      <c r="E1680" s="2"/>
      <c r="F1680" s="2"/>
      <c r="G1680" s="2"/>
      <c r="H1680" s="2"/>
    </row>
    <row r="1681" spans="3:8">
      <c r="C1681" s="38"/>
      <c r="E1681" s="2"/>
      <c r="F1681" s="2"/>
      <c r="G1681" s="2"/>
      <c r="H1681" s="2"/>
    </row>
    <row r="1682" spans="3:8">
      <c r="C1682" s="38"/>
      <c r="E1682" s="2"/>
      <c r="F1682" s="2"/>
      <c r="G1682" s="2"/>
      <c r="H1682" s="2"/>
    </row>
    <row r="1683" spans="3:8">
      <c r="C1683" s="38"/>
      <c r="E1683" s="2"/>
      <c r="F1683" s="2"/>
      <c r="G1683" s="2"/>
      <c r="H1683" s="2"/>
    </row>
    <row r="1684" spans="3:8">
      <c r="C1684" s="38"/>
      <c r="E1684" s="2"/>
      <c r="F1684" s="2"/>
      <c r="G1684" s="2"/>
      <c r="H1684" s="2"/>
    </row>
    <row r="1685" spans="3:8">
      <c r="C1685" s="38"/>
      <c r="E1685" s="2"/>
      <c r="F1685" s="2"/>
      <c r="G1685" s="2"/>
      <c r="H1685" s="2"/>
    </row>
    <row r="1686" spans="3:8">
      <c r="C1686" s="38"/>
      <c r="E1686" s="2"/>
      <c r="F1686" s="2"/>
      <c r="G1686" s="2"/>
      <c r="H1686" s="2"/>
    </row>
    <row r="1687" spans="3:8">
      <c r="C1687" s="38"/>
      <c r="E1687" s="2"/>
      <c r="F1687" s="2"/>
      <c r="G1687" s="2"/>
      <c r="H1687" s="2"/>
    </row>
    <row r="1688" spans="3:8">
      <c r="C1688" s="38"/>
      <c r="E1688" s="2"/>
      <c r="F1688" s="2"/>
      <c r="G1688" s="2"/>
      <c r="H1688" s="2"/>
    </row>
    <row r="1689" spans="3:8">
      <c r="C1689" s="38"/>
      <c r="E1689" s="2"/>
      <c r="F1689" s="2"/>
      <c r="G1689" s="2"/>
      <c r="H1689" s="2"/>
    </row>
    <row r="1690" spans="3:8">
      <c r="C1690" s="38"/>
      <c r="E1690" s="2"/>
      <c r="F1690" s="2"/>
      <c r="G1690" s="2"/>
      <c r="H1690" s="2"/>
    </row>
    <row r="1691" spans="3:8">
      <c r="C1691" s="38"/>
      <c r="E1691" s="2"/>
      <c r="F1691" s="2"/>
      <c r="G1691" s="2"/>
      <c r="H1691" s="2"/>
    </row>
    <row r="1692" spans="3:8">
      <c r="C1692" s="38"/>
      <c r="E1692" s="2"/>
      <c r="F1692" s="2"/>
      <c r="G1692" s="2"/>
      <c r="H1692" s="2"/>
    </row>
    <row r="1693" spans="3:8">
      <c r="C1693" s="38"/>
      <c r="E1693" s="2"/>
      <c r="F1693" s="2"/>
      <c r="G1693" s="2"/>
      <c r="H1693" s="2"/>
    </row>
    <row r="1694" spans="3:8">
      <c r="C1694" s="38"/>
      <c r="E1694" s="2"/>
      <c r="F1694" s="2"/>
      <c r="G1694" s="2"/>
      <c r="H1694" s="2"/>
    </row>
    <row r="1695" spans="3:8">
      <c r="C1695" s="38"/>
      <c r="E1695" s="2"/>
      <c r="F1695" s="2"/>
      <c r="G1695" s="2"/>
      <c r="H1695" s="2"/>
    </row>
    <row r="1696" spans="3:8">
      <c r="C1696" s="38"/>
      <c r="E1696" s="2"/>
      <c r="F1696" s="2"/>
      <c r="G1696" s="2"/>
      <c r="H1696" s="2"/>
    </row>
    <row r="1697" spans="3:8">
      <c r="C1697" s="38"/>
      <c r="E1697" s="2"/>
      <c r="F1697" s="2"/>
      <c r="G1697" s="2"/>
      <c r="H1697" s="2"/>
    </row>
    <row r="1698" spans="3:8">
      <c r="C1698" s="38"/>
      <c r="E1698" s="2"/>
      <c r="F1698" s="2"/>
      <c r="G1698" s="2"/>
      <c r="H1698" s="2"/>
    </row>
    <row r="1699" spans="3:8">
      <c r="C1699" s="38"/>
      <c r="E1699" s="2"/>
      <c r="F1699" s="2"/>
      <c r="G1699" s="2"/>
      <c r="H1699" s="2"/>
    </row>
    <row r="1700" spans="3:8">
      <c r="C1700" s="38"/>
      <c r="E1700" s="2"/>
      <c r="F1700" s="2"/>
      <c r="G1700" s="2"/>
      <c r="H1700" s="2"/>
    </row>
    <row r="1701" spans="3:8">
      <c r="C1701" s="38"/>
      <c r="E1701" s="2"/>
      <c r="F1701" s="2"/>
      <c r="G1701" s="2"/>
      <c r="H1701" s="2"/>
    </row>
    <row r="1702" spans="3:8">
      <c r="C1702" s="38"/>
      <c r="E1702" s="2"/>
      <c r="F1702" s="2"/>
      <c r="G1702" s="2"/>
      <c r="H1702" s="2"/>
    </row>
    <row r="1703" spans="3:8">
      <c r="C1703" s="38"/>
      <c r="E1703" s="2"/>
      <c r="F1703" s="2"/>
      <c r="G1703" s="2"/>
      <c r="H1703" s="2"/>
    </row>
    <row r="1704" spans="3:8">
      <c r="C1704" s="38"/>
      <c r="E1704" s="2"/>
      <c r="F1704" s="2"/>
      <c r="G1704" s="2"/>
      <c r="H1704" s="2"/>
    </row>
    <row r="1705" spans="3:8">
      <c r="C1705" s="38"/>
      <c r="E1705" s="2"/>
      <c r="F1705" s="2"/>
      <c r="G1705" s="2"/>
      <c r="H1705" s="2"/>
    </row>
    <row r="1706" spans="3:8">
      <c r="C1706" s="38"/>
      <c r="E1706" s="2"/>
      <c r="F1706" s="2"/>
      <c r="G1706" s="2"/>
      <c r="H1706" s="2"/>
    </row>
    <row r="1707" spans="3:8">
      <c r="C1707" s="38"/>
      <c r="E1707" s="2"/>
      <c r="F1707" s="2"/>
      <c r="G1707" s="2"/>
      <c r="H1707" s="2"/>
    </row>
    <row r="1708" spans="3:8">
      <c r="C1708" s="38"/>
      <c r="E1708" s="2"/>
      <c r="F1708" s="2"/>
      <c r="G1708" s="2"/>
      <c r="H1708" s="2"/>
    </row>
    <row r="1709" spans="3:8">
      <c r="C1709" s="38"/>
      <c r="E1709" s="2"/>
      <c r="F1709" s="2"/>
      <c r="G1709" s="2"/>
      <c r="H1709" s="2"/>
    </row>
    <row r="1710" spans="3:8">
      <c r="C1710" s="38"/>
      <c r="E1710" s="2"/>
      <c r="F1710" s="2"/>
      <c r="G1710" s="2"/>
      <c r="H1710" s="2"/>
    </row>
    <row r="1711" spans="3:8">
      <c r="C1711" s="38"/>
      <c r="E1711" s="2"/>
      <c r="F1711" s="2"/>
      <c r="G1711" s="2"/>
      <c r="H1711" s="2"/>
    </row>
    <row r="1712" spans="3:8">
      <c r="C1712" s="38"/>
      <c r="E1712" s="2"/>
      <c r="F1712" s="2"/>
      <c r="G1712" s="2"/>
      <c r="H1712" s="2"/>
    </row>
    <row r="1713" spans="3:8">
      <c r="C1713" s="38"/>
      <c r="E1713" s="2"/>
      <c r="F1713" s="2"/>
      <c r="G1713" s="2"/>
      <c r="H1713" s="2"/>
    </row>
    <row r="1714" spans="3:8">
      <c r="C1714" s="38"/>
      <c r="E1714" s="2"/>
      <c r="F1714" s="2"/>
      <c r="G1714" s="2"/>
      <c r="H1714" s="2"/>
    </row>
    <row r="1715" spans="3:8">
      <c r="C1715" s="38"/>
      <c r="E1715" s="2"/>
      <c r="F1715" s="2"/>
      <c r="G1715" s="2"/>
      <c r="H1715" s="2"/>
    </row>
    <row r="1716" spans="3:8">
      <c r="C1716" s="38"/>
      <c r="E1716" s="2"/>
      <c r="F1716" s="2"/>
      <c r="G1716" s="2"/>
      <c r="H1716" s="2"/>
    </row>
    <row r="1717" spans="3:8">
      <c r="C1717" s="38"/>
      <c r="E1717" s="2"/>
      <c r="F1717" s="2"/>
      <c r="G1717" s="2"/>
      <c r="H1717" s="2"/>
    </row>
    <row r="1718" spans="3:8">
      <c r="C1718" s="38"/>
      <c r="E1718" s="2"/>
      <c r="F1718" s="2"/>
      <c r="G1718" s="2"/>
      <c r="H1718" s="2"/>
    </row>
    <row r="1719" spans="3:8">
      <c r="C1719" s="38"/>
      <c r="E1719" s="2"/>
      <c r="F1719" s="2"/>
      <c r="G1719" s="2"/>
      <c r="H1719" s="2"/>
    </row>
    <row r="1720" spans="3:8">
      <c r="C1720" s="38"/>
      <c r="E1720" s="2"/>
      <c r="F1720" s="2"/>
      <c r="G1720" s="2"/>
      <c r="H1720" s="2"/>
    </row>
    <row r="1721" spans="3:8">
      <c r="C1721" s="38"/>
      <c r="E1721" s="2"/>
      <c r="F1721" s="2"/>
      <c r="G1721" s="2"/>
      <c r="H1721" s="2"/>
    </row>
    <row r="1722" spans="3:8">
      <c r="C1722" s="38"/>
      <c r="E1722" s="2"/>
      <c r="F1722" s="2"/>
      <c r="G1722" s="2"/>
      <c r="H1722" s="2"/>
    </row>
    <row r="1723" spans="3:8">
      <c r="C1723" s="38"/>
      <c r="E1723" s="2"/>
      <c r="F1723" s="2"/>
      <c r="G1723" s="2"/>
      <c r="H1723" s="2"/>
    </row>
    <row r="1724" spans="3:8">
      <c r="C1724" s="38"/>
      <c r="E1724" s="2"/>
      <c r="F1724" s="2"/>
      <c r="G1724" s="2"/>
      <c r="H1724" s="2"/>
    </row>
    <row r="1725" spans="3:8">
      <c r="C1725" s="38"/>
      <c r="E1725" s="2"/>
      <c r="F1725" s="2"/>
      <c r="G1725" s="2"/>
      <c r="H1725" s="2"/>
    </row>
    <row r="1726" spans="3:8">
      <c r="C1726" s="38"/>
      <c r="E1726" s="2"/>
      <c r="F1726" s="2"/>
      <c r="G1726" s="2"/>
      <c r="H1726" s="2"/>
    </row>
    <row r="1727" spans="3:8">
      <c r="C1727" s="38"/>
      <c r="E1727" s="2"/>
      <c r="F1727" s="2"/>
      <c r="G1727" s="2"/>
      <c r="H1727" s="2"/>
    </row>
    <row r="1728" spans="3:8">
      <c r="C1728" s="38"/>
      <c r="E1728" s="2"/>
      <c r="F1728" s="2"/>
      <c r="G1728" s="2"/>
      <c r="H1728" s="2"/>
    </row>
    <row r="1729" spans="3:8">
      <c r="C1729" s="38"/>
      <c r="E1729" s="2"/>
      <c r="F1729" s="2"/>
      <c r="G1729" s="2"/>
      <c r="H1729" s="2"/>
    </row>
    <row r="1730" spans="3:8">
      <c r="C1730" s="38"/>
      <c r="E1730" s="2"/>
      <c r="F1730" s="2"/>
      <c r="G1730" s="2"/>
      <c r="H1730" s="2"/>
    </row>
    <row r="1731" spans="3:8">
      <c r="C1731" s="38"/>
      <c r="E1731" s="2"/>
      <c r="F1731" s="2"/>
      <c r="G1731" s="2"/>
      <c r="H1731" s="2"/>
    </row>
    <row r="1732" spans="3:8">
      <c r="C1732" s="38"/>
      <c r="E1732" s="2"/>
      <c r="F1732" s="2"/>
      <c r="G1732" s="2"/>
      <c r="H1732" s="2"/>
    </row>
    <row r="1733" spans="3:8">
      <c r="C1733" s="38"/>
      <c r="E1733" s="2"/>
      <c r="F1733" s="2"/>
      <c r="G1733" s="2"/>
      <c r="H1733" s="2"/>
    </row>
    <row r="1734" spans="3:8">
      <c r="C1734" s="38"/>
      <c r="E1734" s="2"/>
      <c r="F1734" s="2"/>
      <c r="G1734" s="2"/>
      <c r="H1734" s="2"/>
    </row>
    <row r="1735" spans="3:8">
      <c r="C1735" s="38"/>
      <c r="E1735" s="2"/>
      <c r="F1735" s="2"/>
      <c r="G1735" s="2"/>
      <c r="H1735" s="2"/>
    </row>
    <row r="1736" spans="3:8">
      <c r="C1736" s="38"/>
      <c r="E1736" s="2"/>
      <c r="F1736" s="2"/>
      <c r="G1736" s="2"/>
      <c r="H1736" s="2"/>
    </row>
    <row r="1737" spans="3:8">
      <c r="C1737" s="38"/>
      <c r="E1737" s="2"/>
      <c r="F1737" s="2"/>
      <c r="G1737" s="2"/>
      <c r="H1737" s="2"/>
    </row>
    <row r="1738" spans="3:8">
      <c r="C1738" s="38"/>
      <c r="E1738" s="2"/>
      <c r="F1738" s="2"/>
      <c r="G1738" s="2"/>
      <c r="H1738" s="2"/>
    </row>
    <row r="1739" spans="3:8">
      <c r="C1739" s="38"/>
      <c r="E1739" s="2"/>
      <c r="F1739" s="2"/>
      <c r="G1739" s="2"/>
      <c r="H1739" s="2"/>
    </row>
    <row r="1740" spans="3:8">
      <c r="C1740" s="38"/>
      <c r="E1740" s="2"/>
      <c r="F1740" s="2"/>
      <c r="G1740" s="2"/>
      <c r="H1740" s="2"/>
    </row>
    <row r="1741" spans="3:8">
      <c r="C1741" s="38"/>
      <c r="E1741" s="2"/>
      <c r="F1741" s="2"/>
      <c r="G1741" s="2"/>
      <c r="H1741" s="2"/>
    </row>
    <row r="1742" spans="3:8">
      <c r="C1742" s="38"/>
      <c r="E1742" s="2"/>
      <c r="F1742" s="2"/>
      <c r="G1742" s="2"/>
      <c r="H1742" s="2"/>
    </row>
    <row r="1743" spans="3:8">
      <c r="C1743" s="38"/>
      <c r="E1743" s="2"/>
      <c r="F1743" s="2"/>
      <c r="G1743" s="2"/>
      <c r="H1743" s="2"/>
    </row>
    <row r="1744" spans="3:8">
      <c r="C1744" s="38"/>
      <c r="E1744" s="2"/>
      <c r="F1744" s="2"/>
      <c r="G1744" s="2"/>
      <c r="H1744" s="2"/>
    </row>
    <row r="1745" spans="3:8">
      <c r="C1745" s="38"/>
      <c r="E1745" s="2"/>
      <c r="F1745" s="2"/>
      <c r="G1745" s="2"/>
      <c r="H1745" s="2"/>
    </row>
    <row r="1746" spans="3:8">
      <c r="C1746" s="38"/>
      <c r="E1746" s="2"/>
      <c r="F1746" s="2"/>
      <c r="G1746" s="2"/>
      <c r="H1746" s="2"/>
    </row>
    <row r="1747" spans="3:8">
      <c r="C1747" s="38"/>
      <c r="E1747" s="2"/>
      <c r="F1747" s="2"/>
      <c r="G1747" s="2"/>
      <c r="H1747" s="2"/>
    </row>
    <row r="1748" spans="3:8">
      <c r="C1748" s="38"/>
      <c r="E1748" s="2"/>
      <c r="F1748" s="2"/>
      <c r="G1748" s="2"/>
      <c r="H1748" s="2"/>
    </row>
    <row r="1749" spans="3:8">
      <c r="C1749" s="38"/>
      <c r="E1749" s="2"/>
      <c r="F1749" s="2"/>
      <c r="G1749" s="2"/>
      <c r="H1749" s="2"/>
    </row>
    <row r="1750" spans="3:8">
      <c r="C1750" s="38"/>
      <c r="E1750" s="2"/>
      <c r="F1750" s="2"/>
      <c r="G1750" s="2"/>
      <c r="H1750" s="2"/>
    </row>
    <row r="1751" spans="3:8">
      <c r="C1751" s="38"/>
      <c r="E1751" s="2"/>
      <c r="F1751" s="2"/>
      <c r="G1751" s="2"/>
      <c r="H1751" s="2"/>
    </row>
    <row r="1752" spans="3:8">
      <c r="C1752" s="38"/>
      <c r="E1752" s="2"/>
      <c r="F1752" s="2"/>
      <c r="G1752" s="2"/>
      <c r="H1752" s="2"/>
    </row>
    <row r="1753" spans="3:8">
      <c r="C1753" s="38"/>
      <c r="E1753" s="2"/>
      <c r="F1753" s="2"/>
      <c r="G1753" s="2"/>
      <c r="H1753" s="2"/>
    </row>
    <row r="1754" spans="3:8">
      <c r="C1754" s="38"/>
      <c r="E1754" s="2"/>
      <c r="F1754" s="2"/>
      <c r="G1754" s="2"/>
      <c r="H1754" s="2"/>
    </row>
    <row r="1755" spans="3:8">
      <c r="C1755" s="38"/>
      <c r="E1755" s="2"/>
      <c r="F1755" s="2"/>
      <c r="G1755" s="2"/>
      <c r="H1755" s="2"/>
    </row>
    <row r="1756" spans="3:8">
      <c r="C1756" s="38"/>
      <c r="E1756" s="2"/>
      <c r="F1756" s="2"/>
      <c r="G1756" s="2"/>
      <c r="H1756" s="2"/>
    </row>
    <row r="1757" spans="3:8">
      <c r="C1757" s="38"/>
      <c r="E1757" s="2"/>
      <c r="F1757" s="2"/>
      <c r="G1757" s="2"/>
      <c r="H1757" s="2"/>
    </row>
    <row r="1758" spans="3:8">
      <c r="C1758" s="38"/>
      <c r="E1758" s="2"/>
      <c r="F1758" s="2"/>
      <c r="G1758" s="2"/>
      <c r="H1758" s="2"/>
    </row>
    <row r="1759" spans="3:8">
      <c r="C1759" s="38"/>
      <c r="E1759" s="2"/>
      <c r="F1759" s="2"/>
      <c r="G1759" s="2"/>
      <c r="H1759" s="2"/>
    </row>
    <row r="1760" spans="3:8">
      <c r="C1760" s="38"/>
      <c r="E1760" s="2"/>
      <c r="F1760" s="2"/>
      <c r="G1760" s="2"/>
      <c r="H1760" s="2"/>
    </row>
    <row r="1761" spans="3:8">
      <c r="C1761" s="38"/>
      <c r="E1761" s="2"/>
      <c r="F1761" s="2"/>
      <c r="G1761" s="2"/>
      <c r="H1761" s="2"/>
    </row>
    <row r="1762" spans="3:8">
      <c r="C1762" s="38"/>
      <c r="E1762" s="2"/>
      <c r="F1762" s="2"/>
      <c r="G1762" s="2"/>
      <c r="H1762" s="2"/>
    </row>
    <row r="1763" spans="3:8">
      <c r="C1763" s="38"/>
      <c r="E1763" s="2"/>
      <c r="F1763" s="2"/>
      <c r="G1763" s="2"/>
      <c r="H1763" s="2"/>
    </row>
    <row r="1764" spans="3:8">
      <c r="C1764" s="38"/>
      <c r="E1764" s="2"/>
      <c r="F1764" s="2"/>
      <c r="G1764" s="2"/>
      <c r="H1764" s="2"/>
    </row>
    <row r="1765" spans="3:8">
      <c r="C1765" s="38"/>
      <c r="E1765" s="2"/>
      <c r="F1765" s="2"/>
      <c r="G1765" s="2"/>
      <c r="H1765" s="2"/>
    </row>
    <row r="1766" spans="3:8">
      <c r="C1766" s="38"/>
      <c r="E1766" s="2"/>
      <c r="F1766" s="2"/>
      <c r="G1766" s="2"/>
      <c r="H1766" s="2"/>
    </row>
    <row r="1767" spans="3:8">
      <c r="C1767" s="38"/>
      <c r="E1767" s="2"/>
      <c r="F1767" s="2"/>
      <c r="G1767" s="2"/>
      <c r="H1767" s="2"/>
    </row>
    <row r="1768" spans="3:8">
      <c r="C1768" s="38"/>
      <c r="E1768" s="2"/>
      <c r="F1768" s="2"/>
      <c r="G1768" s="2"/>
      <c r="H1768" s="2"/>
    </row>
    <row r="1769" spans="3:8">
      <c r="C1769" s="38"/>
      <c r="E1769" s="2"/>
      <c r="F1769" s="2"/>
      <c r="G1769" s="2"/>
      <c r="H1769" s="2"/>
    </row>
    <row r="1770" spans="3:8">
      <c r="C1770" s="38"/>
      <c r="E1770" s="2"/>
      <c r="F1770" s="2"/>
      <c r="G1770" s="2"/>
      <c r="H1770" s="2"/>
    </row>
    <row r="1771" spans="3:8">
      <c r="C1771" s="38"/>
      <c r="E1771" s="2"/>
      <c r="F1771" s="2"/>
      <c r="G1771" s="2"/>
      <c r="H1771" s="2"/>
    </row>
    <row r="1772" spans="3:8">
      <c r="C1772" s="38"/>
      <c r="E1772" s="2"/>
      <c r="F1772" s="2"/>
      <c r="G1772" s="2"/>
      <c r="H1772" s="2"/>
    </row>
    <row r="1773" spans="3:8">
      <c r="C1773" s="38"/>
      <c r="E1773" s="2"/>
      <c r="F1773" s="2"/>
      <c r="G1773" s="2"/>
      <c r="H1773" s="2"/>
    </row>
    <row r="1774" spans="3:8">
      <c r="C1774" s="38"/>
      <c r="E1774" s="2"/>
      <c r="F1774" s="2"/>
      <c r="G1774" s="2"/>
      <c r="H1774" s="2"/>
    </row>
    <row r="1775" spans="3:8">
      <c r="C1775" s="38"/>
      <c r="E1775" s="2"/>
      <c r="F1775" s="2"/>
      <c r="G1775" s="2"/>
      <c r="H1775" s="2"/>
    </row>
    <row r="1776" spans="3:8">
      <c r="C1776" s="38"/>
      <c r="E1776" s="2"/>
      <c r="F1776" s="2"/>
      <c r="G1776" s="2"/>
      <c r="H1776" s="2"/>
    </row>
    <row r="1777" spans="3:8">
      <c r="C1777" s="38"/>
      <c r="E1777" s="2"/>
      <c r="F1777" s="2"/>
      <c r="G1777" s="2"/>
      <c r="H1777" s="2"/>
    </row>
    <row r="1778" spans="3:8">
      <c r="C1778" s="38"/>
      <c r="E1778" s="2"/>
      <c r="F1778" s="2"/>
      <c r="G1778" s="2"/>
      <c r="H1778" s="2"/>
    </row>
    <row r="1779" spans="3:8">
      <c r="C1779" s="38"/>
      <c r="E1779" s="2"/>
      <c r="F1779" s="2"/>
      <c r="G1779" s="2"/>
      <c r="H1779" s="2"/>
    </row>
    <row r="1780" spans="3:8">
      <c r="C1780" s="38"/>
      <c r="E1780" s="2"/>
      <c r="F1780" s="2"/>
      <c r="G1780" s="2"/>
      <c r="H1780" s="2"/>
    </row>
    <row r="1781" spans="3:8">
      <c r="C1781" s="38"/>
      <c r="E1781" s="2"/>
      <c r="F1781" s="2"/>
      <c r="G1781" s="2"/>
      <c r="H1781" s="2"/>
    </row>
    <row r="1782" spans="3:8">
      <c r="C1782" s="38"/>
      <c r="E1782" s="2"/>
      <c r="F1782" s="2"/>
      <c r="G1782" s="2"/>
      <c r="H1782" s="2"/>
    </row>
    <row r="1783" spans="3:8">
      <c r="C1783" s="38"/>
      <c r="E1783" s="2"/>
      <c r="F1783" s="2"/>
      <c r="G1783" s="2"/>
      <c r="H1783" s="2"/>
    </row>
    <row r="1784" spans="3:8">
      <c r="C1784" s="38"/>
      <c r="E1784" s="2"/>
      <c r="F1784" s="2"/>
      <c r="G1784" s="2"/>
      <c r="H1784" s="2"/>
    </row>
    <row r="1785" spans="3:8">
      <c r="C1785" s="38"/>
      <c r="E1785" s="2"/>
      <c r="F1785" s="2"/>
      <c r="G1785" s="2"/>
      <c r="H1785" s="2"/>
    </row>
    <row r="1786" spans="3:8">
      <c r="C1786" s="38"/>
      <c r="E1786" s="2"/>
      <c r="F1786" s="2"/>
      <c r="G1786" s="2"/>
      <c r="H1786" s="2"/>
    </row>
    <row r="1787" spans="3:8">
      <c r="C1787" s="38"/>
      <c r="E1787" s="2"/>
      <c r="F1787" s="2"/>
      <c r="G1787" s="2"/>
      <c r="H1787" s="2"/>
    </row>
    <row r="1788" spans="3:8">
      <c r="C1788" s="38"/>
      <c r="E1788" s="2"/>
      <c r="F1788" s="2"/>
      <c r="G1788" s="2"/>
      <c r="H1788" s="2"/>
    </row>
    <row r="1789" spans="3:8">
      <c r="C1789" s="38"/>
      <c r="E1789" s="2"/>
      <c r="F1789" s="2"/>
      <c r="G1789" s="2"/>
      <c r="H1789" s="2"/>
    </row>
    <row r="1790" spans="3:8">
      <c r="C1790" s="38"/>
      <c r="E1790" s="2"/>
      <c r="F1790" s="2"/>
      <c r="G1790" s="2"/>
      <c r="H1790" s="2"/>
    </row>
    <row r="1791" spans="3:8">
      <c r="C1791" s="38"/>
      <c r="E1791" s="2"/>
      <c r="F1791" s="2"/>
      <c r="G1791" s="2"/>
      <c r="H1791" s="2"/>
    </row>
    <row r="1792" spans="3:8">
      <c r="C1792" s="38"/>
      <c r="E1792" s="2"/>
      <c r="F1792" s="2"/>
      <c r="G1792" s="2"/>
      <c r="H1792" s="2"/>
    </row>
    <row r="1793" spans="3:8">
      <c r="C1793" s="38"/>
      <c r="E1793" s="2"/>
      <c r="F1793" s="2"/>
      <c r="G1793" s="2"/>
      <c r="H1793" s="2"/>
    </row>
    <row r="1794" spans="3:8">
      <c r="C1794" s="38"/>
      <c r="E1794" s="2"/>
      <c r="F1794" s="2"/>
      <c r="G1794" s="2"/>
      <c r="H1794" s="2"/>
    </row>
    <row r="1795" spans="3:8">
      <c r="C1795" s="38"/>
      <c r="E1795" s="2"/>
      <c r="F1795" s="2"/>
      <c r="G1795" s="2"/>
      <c r="H1795" s="2"/>
    </row>
    <row r="1796" spans="3:8">
      <c r="C1796" s="38"/>
      <c r="E1796" s="2"/>
      <c r="F1796" s="2"/>
      <c r="G1796" s="2"/>
      <c r="H1796" s="2"/>
    </row>
    <row r="1797" spans="3:8">
      <c r="C1797" s="38"/>
      <c r="E1797" s="2"/>
      <c r="F1797" s="2"/>
      <c r="G1797" s="2"/>
      <c r="H1797" s="2"/>
    </row>
    <row r="1798" spans="3:8">
      <c r="C1798" s="38"/>
      <c r="E1798" s="2"/>
      <c r="F1798" s="2"/>
      <c r="G1798" s="2"/>
      <c r="H1798" s="2"/>
    </row>
    <row r="1799" spans="3:8">
      <c r="C1799" s="38"/>
      <c r="E1799" s="2"/>
      <c r="F1799" s="2"/>
      <c r="G1799" s="2"/>
      <c r="H1799" s="2"/>
    </row>
    <row r="1800" spans="3:8">
      <c r="C1800" s="38"/>
      <c r="E1800" s="2"/>
      <c r="F1800" s="2"/>
      <c r="G1800" s="2"/>
      <c r="H1800" s="2"/>
    </row>
    <row r="1801" spans="3:8">
      <c r="C1801" s="38"/>
      <c r="E1801" s="2"/>
      <c r="F1801" s="2"/>
      <c r="G1801" s="2"/>
      <c r="H1801" s="2"/>
    </row>
    <row r="1802" spans="3:8">
      <c r="C1802" s="38"/>
      <c r="E1802" s="2"/>
      <c r="F1802" s="2"/>
      <c r="G1802" s="2"/>
      <c r="H1802" s="2"/>
    </row>
    <row r="1803" spans="3:8">
      <c r="C1803" s="38"/>
      <c r="E1803" s="2"/>
      <c r="F1803" s="2"/>
      <c r="G1803" s="2"/>
      <c r="H1803" s="2"/>
    </row>
    <row r="1804" spans="3:8">
      <c r="C1804" s="38"/>
      <c r="E1804" s="2"/>
      <c r="F1804" s="2"/>
      <c r="G1804" s="2"/>
      <c r="H1804" s="2"/>
    </row>
    <row r="1805" spans="3:8">
      <c r="C1805" s="38"/>
      <c r="E1805" s="2"/>
      <c r="F1805" s="2"/>
      <c r="G1805" s="2"/>
      <c r="H1805" s="2"/>
    </row>
    <row r="1806" spans="3:8">
      <c r="C1806" s="38"/>
      <c r="E1806" s="2"/>
      <c r="F1806" s="2"/>
      <c r="G1806" s="2"/>
      <c r="H1806" s="2"/>
    </row>
    <row r="1807" spans="3:8">
      <c r="C1807" s="38"/>
      <c r="E1807" s="2"/>
      <c r="F1807" s="2"/>
      <c r="G1807" s="2"/>
      <c r="H1807" s="2"/>
    </row>
    <row r="1808" spans="3:8">
      <c r="C1808" s="38"/>
      <c r="E1808" s="2"/>
      <c r="F1808" s="2"/>
      <c r="G1808" s="2"/>
      <c r="H1808" s="2"/>
    </row>
    <row r="1809" spans="3:8">
      <c r="C1809" s="38"/>
      <c r="E1809" s="2"/>
      <c r="F1809" s="2"/>
      <c r="G1809" s="2"/>
      <c r="H1809" s="2"/>
    </row>
    <row r="1810" spans="3:8">
      <c r="C1810" s="38"/>
      <c r="E1810" s="2"/>
      <c r="F1810" s="2"/>
      <c r="G1810" s="2"/>
      <c r="H1810" s="2"/>
    </row>
    <row r="1811" spans="3:8">
      <c r="C1811" s="38"/>
      <c r="E1811" s="2"/>
      <c r="F1811" s="2"/>
      <c r="G1811" s="2"/>
      <c r="H1811" s="2"/>
    </row>
    <row r="1812" spans="3:8">
      <c r="C1812" s="38"/>
      <c r="E1812" s="2"/>
      <c r="F1812" s="2"/>
      <c r="G1812" s="2"/>
      <c r="H1812" s="2"/>
    </row>
    <row r="1813" spans="3:8">
      <c r="C1813" s="38"/>
      <c r="E1813" s="2"/>
      <c r="F1813" s="2"/>
      <c r="G1813" s="2"/>
      <c r="H1813" s="2"/>
    </row>
    <row r="1814" spans="3:8">
      <c r="C1814" s="38"/>
      <c r="E1814" s="2"/>
      <c r="F1814" s="2"/>
      <c r="G1814" s="2"/>
      <c r="H1814" s="2"/>
    </row>
    <row r="1815" spans="3:8">
      <c r="C1815" s="38"/>
      <c r="E1815" s="2"/>
      <c r="F1815" s="2"/>
      <c r="G1815" s="2"/>
      <c r="H1815" s="2"/>
    </row>
    <row r="1816" spans="3:8">
      <c r="C1816" s="38"/>
      <c r="E1816" s="2"/>
      <c r="F1816" s="2"/>
      <c r="G1816" s="2"/>
      <c r="H1816" s="2"/>
    </row>
    <row r="1817" spans="3:8">
      <c r="C1817" s="38"/>
      <c r="E1817" s="2"/>
      <c r="F1817" s="2"/>
      <c r="G1817" s="2"/>
      <c r="H1817" s="2"/>
    </row>
    <row r="1818" spans="3:8">
      <c r="C1818" s="38"/>
      <c r="E1818" s="2"/>
      <c r="F1818" s="2"/>
      <c r="G1818" s="2"/>
      <c r="H1818" s="2"/>
    </row>
    <row r="1819" spans="3:8">
      <c r="C1819" s="38"/>
      <c r="E1819" s="2"/>
      <c r="F1819" s="2"/>
      <c r="G1819" s="2"/>
      <c r="H1819" s="2"/>
    </row>
    <row r="1820" spans="3:8">
      <c r="C1820" s="38"/>
      <c r="E1820" s="2"/>
      <c r="F1820" s="2"/>
      <c r="G1820" s="2"/>
      <c r="H1820" s="2"/>
    </row>
    <row r="1821" spans="3:8">
      <c r="C1821" s="38"/>
      <c r="E1821" s="2"/>
      <c r="F1821" s="2"/>
      <c r="G1821" s="2"/>
      <c r="H1821" s="2"/>
    </row>
    <row r="1822" spans="3:8">
      <c r="C1822" s="38"/>
      <c r="E1822" s="2"/>
      <c r="F1822" s="2"/>
      <c r="G1822" s="2"/>
      <c r="H1822" s="2"/>
    </row>
    <row r="1823" spans="3:8">
      <c r="C1823" s="38"/>
      <c r="E1823" s="2"/>
      <c r="F1823" s="2"/>
      <c r="G1823" s="2"/>
      <c r="H1823" s="2"/>
    </row>
    <row r="1824" spans="3:8">
      <c r="C1824" s="38"/>
      <c r="E1824" s="2"/>
      <c r="F1824" s="2"/>
      <c r="G1824" s="2"/>
      <c r="H1824" s="2"/>
    </row>
    <row r="1825" spans="3:8">
      <c r="C1825" s="38"/>
      <c r="E1825" s="2"/>
      <c r="F1825" s="2"/>
      <c r="G1825" s="2"/>
      <c r="H1825" s="2"/>
    </row>
    <row r="1826" spans="3:8">
      <c r="C1826" s="38"/>
      <c r="E1826" s="2"/>
      <c r="F1826" s="2"/>
      <c r="G1826" s="2"/>
      <c r="H1826" s="2"/>
    </row>
    <row r="1827" spans="3:8">
      <c r="C1827" s="38"/>
      <c r="E1827" s="2"/>
      <c r="F1827" s="2"/>
      <c r="G1827" s="2"/>
      <c r="H1827" s="2"/>
    </row>
    <row r="1828" spans="3:8">
      <c r="C1828" s="38"/>
      <c r="E1828" s="2"/>
      <c r="F1828" s="2"/>
      <c r="G1828" s="2"/>
      <c r="H1828" s="2"/>
    </row>
    <row r="1829" spans="3:8">
      <c r="C1829" s="38"/>
      <c r="E1829" s="2"/>
      <c r="F1829" s="2"/>
      <c r="G1829" s="2"/>
      <c r="H1829" s="2"/>
    </row>
    <row r="1830" spans="3:8">
      <c r="C1830" s="38"/>
      <c r="E1830" s="2"/>
      <c r="F1830" s="2"/>
      <c r="G1830" s="2"/>
      <c r="H1830" s="2"/>
    </row>
    <row r="1831" spans="3:8">
      <c r="C1831" s="38"/>
      <c r="E1831" s="2"/>
      <c r="F1831" s="2"/>
      <c r="G1831" s="2"/>
      <c r="H1831" s="2"/>
    </row>
    <row r="1832" spans="3:8">
      <c r="C1832" s="38"/>
      <c r="E1832" s="2"/>
      <c r="F1832" s="2"/>
      <c r="G1832" s="2"/>
      <c r="H1832" s="2"/>
    </row>
    <row r="1833" spans="3:8">
      <c r="C1833" s="38"/>
      <c r="E1833" s="2"/>
      <c r="F1833" s="2"/>
      <c r="G1833" s="2"/>
      <c r="H1833" s="2"/>
    </row>
    <row r="1834" spans="3:8">
      <c r="C1834" s="38"/>
      <c r="E1834" s="2"/>
      <c r="F1834" s="2"/>
      <c r="G1834" s="2"/>
      <c r="H1834" s="2"/>
    </row>
    <row r="1835" spans="3:8">
      <c r="C1835" s="38"/>
      <c r="E1835" s="2"/>
      <c r="F1835" s="2"/>
      <c r="G1835" s="2"/>
      <c r="H1835" s="2"/>
    </row>
    <row r="1836" spans="3:8">
      <c r="C1836" s="38"/>
      <c r="E1836" s="2"/>
      <c r="F1836" s="2"/>
      <c r="G1836" s="2"/>
      <c r="H1836" s="2"/>
    </row>
    <row r="1837" spans="3:8">
      <c r="C1837" s="38"/>
      <c r="E1837" s="2"/>
      <c r="F1837" s="2"/>
      <c r="G1837" s="2"/>
      <c r="H1837" s="2"/>
    </row>
    <row r="1838" spans="3:8">
      <c r="C1838" s="38"/>
      <c r="E1838" s="2"/>
      <c r="F1838" s="2"/>
      <c r="G1838" s="2"/>
      <c r="H1838" s="2"/>
    </row>
    <row r="1839" spans="3:8">
      <c r="C1839" s="38"/>
      <c r="E1839" s="2"/>
      <c r="F1839" s="2"/>
      <c r="G1839" s="2"/>
      <c r="H1839" s="2"/>
    </row>
    <row r="1840" spans="3:8">
      <c r="C1840" s="38"/>
      <c r="E1840" s="2"/>
      <c r="F1840" s="2"/>
      <c r="G1840" s="2"/>
      <c r="H1840" s="2"/>
    </row>
    <row r="1841" spans="3:8">
      <c r="C1841" s="38"/>
      <c r="E1841" s="2"/>
      <c r="F1841" s="2"/>
      <c r="G1841" s="2"/>
      <c r="H1841" s="2"/>
    </row>
    <row r="1842" spans="3:8">
      <c r="C1842" s="38"/>
      <c r="E1842" s="2"/>
      <c r="F1842" s="2"/>
      <c r="G1842" s="2"/>
      <c r="H1842" s="2"/>
    </row>
    <row r="1843" spans="3:8">
      <c r="C1843" s="38"/>
      <c r="E1843" s="2"/>
      <c r="F1843" s="2"/>
      <c r="G1843" s="2"/>
      <c r="H1843" s="2"/>
    </row>
    <row r="1844" spans="3:8">
      <c r="C1844" s="38"/>
      <c r="E1844" s="2"/>
      <c r="F1844" s="2"/>
      <c r="G1844" s="2"/>
      <c r="H1844" s="2"/>
    </row>
    <row r="1845" spans="3:8">
      <c r="C1845" s="38"/>
      <c r="E1845" s="2"/>
      <c r="F1845" s="2"/>
      <c r="G1845" s="2"/>
      <c r="H1845" s="2"/>
    </row>
    <row r="1846" spans="3:8">
      <c r="C1846" s="38"/>
      <c r="E1846" s="2"/>
      <c r="F1846" s="2"/>
      <c r="G1846" s="2"/>
      <c r="H1846" s="2"/>
    </row>
    <row r="1847" spans="3:8">
      <c r="C1847" s="38"/>
      <c r="E1847" s="2"/>
      <c r="F1847" s="2"/>
      <c r="G1847" s="2"/>
      <c r="H1847" s="2"/>
    </row>
    <row r="1848" spans="3:8">
      <c r="C1848" s="38"/>
      <c r="E1848" s="2"/>
      <c r="F1848" s="2"/>
      <c r="G1848" s="2"/>
      <c r="H1848" s="2"/>
    </row>
    <row r="1849" spans="3:8">
      <c r="C1849" s="38"/>
      <c r="E1849" s="2"/>
      <c r="F1849" s="2"/>
      <c r="G1849" s="2"/>
      <c r="H1849" s="2"/>
    </row>
    <row r="1850" spans="3:8">
      <c r="C1850" s="38"/>
      <c r="E1850" s="2"/>
      <c r="F1850" s="2"/>
      <c r="G1850" s="2"/>
      <c r="H1850" s="2"/>
    </row>
    <row r="1851" spans="3:8">
      <c r="C1851" s="38"/>
      <c r="E1851" s="2"/>
      <c r="F1851" s="2"/>
      <c r="G1851" s="2"/>
      <c r="H1851" s="2"/>
    </row>
    <row r="1852" spans="3:8">
      <c r="C1852" s="38"/>
      <c r="E1852" s="2"/>
      <c r="F1852" s="2"/>
      <c r="G1852" s="2"/>
      <c r="H1852" s="2"/>
    </row>
    <row r="1853" spans="3:8">
      <c r="C1853" s="38"/>
      <c r="E1853" s="2"/>
      <c r="F1853" s="2"/>
      <c r="G1853" s="2"/>
      <c r="H1853" s="2"/>
    </row>
    <row r="1854" spans="3:8">
      <c r="C1854" s="38"/>
      <c r="E1854" s="2"/>
      <c r="F1854" s="2"/>
      <c r="G1854" s="2"/>
      <c r="H1854" s="2"/>
    </row>
    <row r="1855" spans="3:8">
      <c r="C1855" s="38"/>
      <c r="E1855" s="2"/>
      <c r="F1855" s="2"/>
      <c r="G1855" s="2"/>
      <c r="H1855" s="2"/>
    </row>
    <row r="1856" spans="3:8">
      <c r="C1856" s="38"/>
      <c r="E1856" s="2"/>
      <c r="F1856" s="2"/>
      <c r="G1856" s="2"/>
      <c r="H1856" s="2"/>
    </row>
    <row r="1857" spans="3:8">
      <c r="C1857" s="38"/>
      <c r="E1857" s="2"/>
      <c r="F1857" s="2"/>
      <c r="G1857" s="2"/>
      <c r="H1857" s="2"/>
    </row>
    <row r="1858" spans="3:8">
      <c r="C1858" s="38"/>
      <c r="E1858" s="2"/>
      <c r="F1858" s="2"/>
      <c r="G1858" s="2"/>
      <c r="H1858" s="2"/>
    </row>
    <row r="1859" spans="3:8">
      <c r="C1859" s="38"/>
      <c r="E1859" s="2"/>
      <c r="F1859" s="2"/>
      <c r="G1859" s="2"/>
      <c r="H1859" s="2"/>
    </row>
    <row r="1860" spans="3:8">
      <c r="C1860" s="38"/>
      <c r="E1860" s="2"/>
      <c r="F1860" s="2"/>
      <c r="G1860" s="2"/>
      <c r="H1860" s="2"/>
    </row>
    <row r="1861" spans="3:8">
      <c r="C1861" s="38"/>
      <c r="E1861" s="2"/>
      <c r="F1861" s="2"/>
      <c r="G1861" s="2"/>
      <c r="H1861" s="2"/>
    </row>
    <row r="1862" spans="3:8">
      <c r="C1862" s="38"/>
      <c r="E1862" s="2"/>
      <c r="F1862" s="2"/>
      <c r="G1862" s="2"/>
      <c r="H1862" s="2"/>
    </row>
    <row r="1863" spans="3:8">
      <c r="C1863" s="38"/>
      <c r="E1863" s="2"/>
      <c r="F1863" s="2"/>
      <c r="G1863" s="2"/>
      <c r="H1863" s="2"/>
    </row>
    <row r="1864" spans="3:8">
      <c r="C1864" s="38"/>
      <c r="E1864" s="2"/>
      <c r="F1864" s="2"/>
      <c r="G1864" s="2"/>
      <c r="H1864" s="2"/>
    </row>
    <row r="1865" spans="3:8">
      <c r="C1865" s="38"/>
      <c r="E1865" s="2"/>
      <c r="F1865" s="2"/>
      <c r="G1865" s="2"/>
      <c r="H1865" s="2"/>
    </row>
    <row r="1866" spans="3:8">
      <c r="C1866" s="38"/>
      <c r="E1866" s="2"/>
      <c r="F1866" s="2"/>
      <c r="G1866" s="2"/>
      <c r="H1866" s="2"/>
    </row>
    <row r="1867" spans="3:8">
      <c r="C1867" s="38"/>
      <c r="E1867" s="2"/>
      <c r="F1867" s="2"/>
      <c r="G1867" s="2"/>
      <c r="H1867" s="2"/>
    </row>
    <row r="1868" spans="3:8">
      <c r="C1868" s="38"/>
      <c r="E1868" s="2"/>
      <c r="F1868" s="2"/>
      <c r="G1868" s="2"/>
      <c r="H1868" s="2"/>
    </row>
    <row r="1869" spans="3:8">
      <c r="C1869" s="38"/>
      <c r="E1869" s="2"/>
      <c r="F1869" s="2"/>
      <c r="G1869" s="2"/>
      <c r="H1869" s="2"/>
    </row>
    <row r="1870" spans="3:8">
      <c r="C1870" s="38"/>
      <c r="E1870" s="2"/>
      <c r="F1870" s="2"/>
      <c r="G1870" s="2"/>
      <c r="H1870" s="2"/>
    </row>
    <row r="1871" spans="3:8">
      <c r="C1871" s="38"/>
      <c r="E1871" s="2"/>
      <c r="F1871" s="2"/>
      <c r="G1871" s="2"/>
      <c r="H1871" s="2"/>
    </row>
    <row r="1872" spans="3:8">
      <c r="C1872" s="38"/>
      <c r="E1872" s="2"/>
      <c r="F1872" s="2"/>
      <c r="G1872" s="2"/>
      <c r="H1872" s="2"/>
    </row>
    <row r="1873" spans="3:8">
      <c r="C1873" s="38"/>
      <c r="E1873" s="2"/>
      <c r="F1873" s="2"/>
      <c r="G1873" s="2"/>
      <c r="H1873" s="2"/>
    </row>
    <row r="1874" spans="3:8">
      <c r="C1874" s="38"/>
      <c r="E1874" s="2"/>
      <c r="F1874" s="2"/>
      <c r="G1874" s="2"/>
      <c r="H1874" s="2"/>
    </row>
    <row r="1875" spans="3:8">
      <c r="C1875" s="38"/>
      <c r="E1875" s="2"/>
      <c r="F1875" s="2"/>
      <c r="G1875" s="2"/>
      <c r="H1875" s="2"/>
    </row>
    <row r="1876" spans="3:8">
      <c r="C1876" s="38"/>
      <c r="E1876" s="2"/>
      <c r="F1876" s="2"/>
      <c r="G1876" s="2"/>
      <c r="H1876" s="2"/>
    </row>
    <row r="1877" spans="3:8">
      <c r="C1877" s="38"/>
      <c r="E1877" s="2"/>
      <c r="F1877" s="2"/>
      <c r="G1877" s="2"/>
      <c r="H1877" s="2"/>
    </row>
    <row r="1878" spans="3:8">
      <c r="C1878" s="38"/>
      <c r="E1878" s="2"/>
      <c r="F1878" s="2"/>
      <c r="G1878" s="2"/>
      <c r="H1878" s="2"/>
    </row>
    <row r="1879" spans="3:8">
      <c r="C1879" s="38"/>
      <c r="E1879" s="2"/>
      <c r="F1879" s="2"/>
      <c r="G1879" s="2"/>
      <c r="H1879" s="2"/>
    </row>
    <row r="1880" spans="3:8">
      <c r="C1880" s="38"/>
      <c r="E1880" s="2"/>
      <c r="F1880" s="2"/>
      <c r="G1880" s="2"/>
      <c r="H1880" s="2"/>
    </row>
    <row r="1881" spans="3:8">
      <c r="C1881" s="38"/>
      <c r="E1881" s="2"/>
      <c r="F1881" s="2"/>
      <c r="G1881" s="2"/>
      <c r="H1881" s="2"/>
    </row>
    <row r="1882" spans="3:8">
      <c r="C1882" s="38"/>
      <c r="E1882" s="2"/>
      <c r="F1882" s="2"/>
      <c r="G1882" s="2"/>
      <c r="H1882" s="2"/>
    </row>
    <row r="1883" spans="3:8">
      <c r="C1883" s="38"/>
      <c r="E1883" s="2"/>
      <c r="F1883" s="2"/>
      <c r="G1883" s="2"/>
      <c r="H1883" s="2"/>
    </row>
    <row r="1884" spans="3:8">
      <c r="C1884" s="38"/>
      <c r="E1884" s="2"/>
      <c r="F1884" s="2"/>
      <c r="G1884" s="2"/>
      <c r="H1884" s="2"/>
    </row>
    <row r="1885" spans="3:8">
      <c r="C1885" s="38"/>
      <c r="E1885" s="2"/>
      <c r="F1885" s="2"/>
      <c r="G1885" s="2"/>
      <c r="H1885" s="2"/>
    </row>
    <row r="1886" spans="3:8">
      <c r="C1886" s="38"/>
      <c r="E1886" s="2"/>
      <c r="F1886" s="2"/>
      <c r="G1886" s="2"/>
      <c r="H1886" s="2"/>
    </row>
    <row r="1887" spans="3:8">
      <c r="C1887" s="38"/>
      <c r="E1887" s="2"/>
      <c r="F1887" s="2"/>
      <c r="G1887" s="2"/>
      <c r="H1887" s="2"/>
    </row>
    <row r="1888" spans="3:8">
      <c r="C1888" s="38"/>
      <c r="E1888" s="2"/>
      <c r="F1888" s="2"/>
      <c r="G1888" s="2"/>
      <c r="H1888" s="2"/>
    </row>
    <row r="1889" spans="3:8">
      <c r="C1889" s="38"/>
      <c r="E1889" s="2"/>
      <c r="F1889" s="2"/>
      <c r="G1889" s="2"/>
      <c r="H1889" s="2"/>
    </row>
    <row r="1890" spans="3:8">
      <c r="C1890" s="38"/>
      <c r="E1890" s="2"/>
      <c r="F1890" s="2"/>
      <c r="G1890" s="2"/>
      <c r="H1890" s="2"/>
    </row>
    <row r="1891" spans="3:8">
      <c r="C1891" s="38"/>
      <c r="E1891" s="2"/>
      <c r="F1891" s="2"/>
      <c r="G1891" s="2"/>
      <c r="H1891" s="2"/>
    </row>
    <row r="1892" spans="3:8">
      <c r="C1892" s="38"/>
      <c r="E1892" s="2"/>
      <c r="F1892" s="2"/>
      <c r="G1892" s="2"/>
      <c r="H1892" s="2"/>
    </row>
    <row r="1893" spans="3:8">
      <c r="C1893" s="38"/>
      <c r="E1893" s="2"/>
      <c r="F1893" s="2"/>
      <c r="G1893" s="2"/>
      <c r="H1893" s="2"/>
    </row>
    <row r="1894" spans="3:8">
      <c r="C1894" s="38"/>
      <c r="E1894" s="2"/>
      <c r="F1894" s="2"/>
      <c r="G1894" s="2"/>
      <c r="H1894" s="2"/>
    </row>
    <row r="1895" spans="3:8">
      <c r="C1895" s="38"/>
      <c r="E1895" s="2"/>
      <c r="F1895" s="2"/>
      <c r="G1895" s="2"/>
      <c r="H1895" s="2"/>
    </row>
    <row r="1896" spans="3:8">
      <c r="C1896" s="38"/>
      <c r="E1896" s="2"/>
      <c r="F1896" s="2"/>
      <c r="G1896" s="2"/>
      <c r="H1896" s="2"/>
    </row>
    <row r="1897" spans="3:8">
      <c r="C1897" s="38"/>
      <c r="E1897" s="2"/>
      <c r="F1897" s="2"/>
      <c r="G1897" s="2"/>
      <c r="H1897" s="2"/>
    </row>
    <row r="1898" spans="3:8">
      <c r="C1898" s="38"/>
      <c r="E1898" s="2"/>
      <c r="F1898" s="2"/>
      <c r="G1898" s="2"/>
      <c r="H1898" s="2"/>
    </row>
    <row r="1899" spans="3:8">
      <c r="C1899" s="38"/>
      <c r="E1899" s="2"/>
      <c r="F1899" s="2"/>
      <c r="G1899" s="2"/>
      <c r="H1899" s="2"/>
    </row>
    <row r="1900" spans="3:8">
      <c r="C1900" s="38"/>
      <c r="E1900" s="2"/>
      <c r="F1900" s="2"/>
      <c r="G1900" s="2"/>
      <c r="H1900" s="2"/>
    </row>
    <row r="1901" spans="3:8">
      <c r="C1901" s="38"/>
      <c r="E1901" s="2"/>
      <c r="F1901" s="2"/>
      <c r="G1901" s="2"/>
      <c r="H1901" s="2"/>
    </row>
    <row r="1902" spans="3:8">
      <c r="C1902" s="38"/>
      <c r="E1902" s="2"/>
      <c r="F1902" s="2"/>
      <c r="G1902" s="2"/>
      <c r="H1902" s="2"/>
    </row>
    <row r="1903" spans="3:8">
      <c r="C1903" s="38"/>
      <c r="E1903" s="2"/>
      <c r="F1903" s="2"/>
      <c r="G1903" s="2"/>
      <c r="H1903" s="2"/>
    </row>
    <row r="1904" spans="3:8">
      <c r="C1904" s="38"/>
      <c r="E1904" s="2"/>
      <c r="F1904" s="2"/>
      <c r="G1904" s="2"/>
      <c r="H1904" s="2"/>
    </row>
    <row r="1905" spans="3:8">
      <c r="C1905" s="38"/>
      <c r="E1905" s="2"/>
      <c r="F1905" s="2"/>
      <c r="G1905" s="2"/>
      <c r="H1905" s="2"/>
    </row>
    <row r="1906" spans="3:8">
      <c r="C1906" s="38"/>
      <c r="E1906" s="2"/>
      <c r="F1906" s="2"/>
      <c r="G1906" s="2"/>
      <c r="H1906" s="2"/>
    </row>
    <row r="1907" spans="3:8">
      <c r="C1907" s="38"/>
      <c r="E1907" s="2"/>
      <c r="F1907" s="2"/>
      <c r="G1907" s="2"/>
      <c r="H1907" s="2"/>
    </row>
    <row r="1908" spans="3:8">
      <c r="C1908" s="38"/>
      <c r="E1908" s="2"/>
      <c r="F1908" s="2"/>
      <c r="G1908" s="2"/>
      <c r="H1908" s="2"/>
    </row>
    <row r="1909" spans="3:8">
      <c r="C1909" s="38"/>
      <c r="E1909" s="2"/>
      <c r="F1909" s="2"/>
      <c r="G1909" s="2"/>
      <c r="H1909" s="2"/>
    </row>
    <row r="1910" spans="3:8">
      <c r="C1910" s="38"/>
      <c r="E1910" s="2"/>
      <c r="F1910" s="2"/>
      <c r="G1910" s="2"/>
      <c r="H1910" s="2"/>
    </row>
    <row r="1911" spans="3:8">
      <c r="C1911" s="38"/>
      <c r="E1911" s="2"/>
      <c r="F1911" s="2"/>
      <c r="G1911" s="2"/>
      <c r="H1911" s="2"/>
    </row>
    <row r="1912" spans="3:8">
      <c r="C1912" s="38"/>
      <c r="E1912" s="2"/>
      <c r="F1912" s="2"/>
      <c r="G1912" s="2"/>
      <c r="H1912" s="2"/>
    </row>
    <row r="1913" spans="3:8">
      <c r="C1913" s="38"/>
      <c r="E1913" s="2"/>
      <c r="F1913" s="2"/>
      <c r="G1913" s="2"/>
      <c r="H1913" s="2"/>
    </row>
    <row r="1914" spans="3:8">
      <c r="C1914" s="38"/>
      <c r="E1914" s="2"/>
      <c r="F1914" s="2"/>
      <c r="G1914" s="2"/>
      <c r="H1914" s="2"/>
    </row>
    <row r="1915" spans="3:8">
      <c r="C1915" s="38"/>
      <c r="E1915" s="2"/>
      <c r="F1915" s="2"/>
      <c r="G1915" s="2"/>
      <c r="H1915" s="2"/>
    </row>
    <row r="1916" spans="3:8">
      <c r="C1916" s="38"/>
      <c r="E1916" s="2"/>
      <c r="F1916" s="2"/>
      <c r="G1916" s="2"/>
      <c r="H1916" s="2"/>
    </row>
    <row r="1917" spans="3:8">
      <c r="C1917" s="38"/>
      <c r="E1917" s="2"/>
      <c r="F1917" s="2"/>
      <c r="G1917" s="2"/>
      <c r="H1917" s="2"/>
    </row>
    <row r="1918" spans="3:8">
      <c r="C1918" s="38"/>
      <c r="E1918" s="2"/>
      <c r="F1918" s="2"/>
      <c r="G1918" s="2"/>
      <c r="H1918" s="2"/>
    </row>
    <row r="1919" spans="3:8">
      <c r="C1919" s="38"/>
      <c r="E1919" s="2"/>
      <c r="F1919" s="2"/>
      <c r="G1919" s="2"/>
      <c r="H1919" s="2"/>
    </row>
    <row r="1920" spans="3:8">
      <c r="C1920" s="38"/>
      <c r="E1920" s="2"/>
      <c r="F1920" s="2"/>
      <c r="G1920" s="2"/>
      <c r="H1920" s="2"/>
    </row>
    <row r="1921" spans="3:8">
      <c r="C1921" s="38"/>
      <c r="E1921" s="2"/>
      <c r="F1921" s="2"/>
      <c r="G1921" s="2"/>
      <c r="H1921" s="2"/>
    </row>
    <row r="1922" spans="3:8">
      <c r="C1922" s="38"/>
      <c r="E1922" s="2"/>
      <c r="F1922" s="2"/>
      <c r="G1922" s="2"/>
      <c r="H1922" s="2"/>
    </row>
    <row r="1923" spans="3:8">
      <c r="C1923" s="38"/>
      <c r="E1923" s="2"/>
      <c r="F1923" s="2"/>
      <c r="G1923" s="2"/>
      <c r="H1923" s="2"/>
    </row>
    <row r="1924" spans="3:8">
      <c r="C1924" s="38"/>
      <c r="E1924" s="2"/>
      <c r="F1924" s="2"/>
      <c r="G1924" s="2"/>
      <c r="H1924" s="2"/>
    </row>
    <row r="1925" spans="3:8">
      <c r="C1925" s="38"/>
      <c r="E1925" s="2"/>
      <c r="F1925" s="2"/>
      <c r="G1925" s="2"/>
      <c r="H1925" s="2"/>
    </row>
    <row r="1926" spans="3:8">
      <c r="C1926" s="38"/>
      <c r="E1926" s="2"/>
      <c r="F1926" s="2"/>
      <c r="G1926" s="2"/>
      <c r="H1926" s="2"/>
    </row>
    <row r="1927" spans="3:8">
      <c r="C1927" s="38"/>
      <c r="E1927" s="2"/>
      <c r="F1927" s="2"/>
      <c r="G1927" s="2"/>
      <c r="H1927" s="2"/>
    </row>
    <row r="1928" spans="3:8">
      <c r="C1928" s="38"/>
      <c r="E1928" s="2"/>
      <c r="F1928" s="2"/>
      <c r="G1928" s="2"/>
      <c r="H1928" s="2"/>
    </row>
    <row r="1929" spans="3:8">
      <c r="C1929" s="38"/>
      <c r="E1929" s="2"/>
      <c r="F1929" s="2"/>
      <c r="G1929" s="2"/>
      <c r="H1929" s="2"/>
    </row>
    <row r="1930" spans="3:8">
      <c r="C1930" s="38"/>
      <c r="E1930" s="2"/>
      <c r="F1930" s="2"/>
      <c r="G1930" s="2"/>
      <c r="H1930" s="2"/>
    </row>
    <row r="1931" spans="3:8">
      <c r="C1931" s="38"/>
      <c r="E1931" s="2"/>
      <c r="F1931" s="2"/>
      <c r="G1931" s="2"/>
      <c r="H1931" s="2"/>
    </row>
    <row r="1932" spans="3:8">
      <c r="C1932" s="38"/>
      <c r="E1932" s="2"/>
      <c r="F1932" s="2"/>
      <c r="G1932" s="2"/>
      <c r="H1932" s="2"/>
    </row>
    <row r="1933" spans="3:8">
      <c r="C1933" s="38"/>
      <c r="E1933" s="2"/>
      <c r="F1933" s="2"/>
      <c r="G1933" s="2"/>
      <c r="H1933" s="2"/>
    </row>
    <row r="1934" spans="3:8">
      <c r="C1934" s="38"/>
      <c r="E1934" s="2"/>
      <c r="F1934" s="2"/>
      <c r="G1934" s="2"/>
      <c r="H1934" s="2"/>
    </row>
    <row r="1935" spans="3:8">
      <c r="C1935" s="38"/>
      <c r="E1935" s="2"/>
      <c r="F1935" s="2"/>
      <c r="G1935" s="2"/>
      <c r="H1935" s="2"/>
    </row>
    <row r="1936" spans="3:8">
      <c r="C1936" s="38"/>
      <c r="E1936" s="2"/>
      <c r="F1936" s="2"/>
      <c r="G1936" s="2"/>
      <c r="H1936" s="2"/>
    </row>
    <row r="1937" spans="3:8">
      <c r="C1937" s="38"/>
      <c r="E1937" s="2"/>
      <c r="F1937" s="2"/>
      <c r="G1937" s="2"/>
      <c r="H1937" s="2"/>
    </row>
    <row r="1938" spans="3:8">
      <c r="C1938" s="38"/>
      <c r="E1938" s="2"/>
      <c r="F1938" s="2"/>
      <c r="G1938" s="2"/>
      <c r="H1938" s="2"/>
    </row>
    <row r="1939" spans="3:8">
      <c r="C1939" s="38"/>
      <c r="E1939" s="2"/>
      <c r="F1939" s="2"/>
      <c r="G1939" s="2"/>
      <c r="H1939" s="2"/>
    </row>
    <row r="1940" spans="3:8">
      <c r="C1940" s="38"/>
      <c r="E1940" s="2"/>
      <c r="F1940" s="2"/>
      <c r="G1940" s="2"/>
      <c r="H1940" s="2"/>
    </row>
    <row r="1941" spans="3:8">
      <c r="C1941" s="38"/>
      <c r="E1941" s="2"/>
      <c r="F1941" s="2"/>
      <c r="G1941" s="2"/>
      <c r="H1941" s="2"/>
    </row>
    <row r="1942" spans="3:8">
      <c r="C1942" s="38"/>
      <c r="E1942" s="2"/>
      <c r="F1942" s="2"/>
      <c r="G1942" s="2"/>
      <c r="H1942" s="2"/>
    </row>
    <row r="1943" spans="3:8">
      <c r="C1943" s="38"/>
      <c r="E1943" s="2"/>
      <c r="F1943" s="2"/>
      <c r="G1943" s="2"/>
      <c r="H1943" s="2"/>
    </row>
    <row r="1944" spans="3:8">
      <c r="C1944" s="38"/>
      <c r="E1944" s="2"/>
      <c r="F1944" s="2"/>
      <c r="G1944" s="2"/>
      <c r="H1944" s="2"/>
    </row>
    <row r="1945" spans="3:8">
      <c r="C1945" s="38"/>
      <c r="E1945" s="2"/>
      <c r="F1945" s="2"/>
      <c r="G1945" s="2"/>
      <c r="H1945" s="2"/>
    </row>
    <row r="1946" spans="3:8">
      <c r="C1946" s="38"/>
      <c r="E1946" s="2"/>
      <c r="F1946" s="2"/>
      <c r="G1946" s="2"/>
      <c r="H1946" s="2"/>
    </row>
    <row r="1947" spans="3:8">
      <c r="C1947" s="38"/>
      <c r="E1947" s="2"/>
      <c r="F1947" s="2"/>
      <c r="G1947" s="2"/>
      <c r="H1947" s="2"/>
    </row>
    <row r="1948" spans="3:8">
      <c r="C1948" s="38"/>
      <c r="E1948" s="2"/>
      <c r="F1948" s="2"/>
      <c r="G1948" s="2"/>
      <c r="H1948" s="2"/>
    </row>
    <row r="1949" spans="3:8">
      <c r="C1949" s="38"/>
      <c r="E1949" s="2"/>
      <c r="F1949" s="2"/>
      <c r="G1949" s="2"/>
      <c r="H1949" s="2"/>
    </row>
    <row r="1950" spans="3:8">
      <c r="C1950" s="38"/>
      <c r="E1950" s="2"/>
      <c r="F1950" s="2"/>
      <c r="G1950" s="2"/>
      <c r="H1950" s="2"/>
    </row>
    <row r="1951" spans="3:8">
      <c r="C1951" s="38"/>
      <c r="E1951" s="2"/>
      <c r="F1951" s="2"/>
      <c r="G1951" s="2"/>
      <c r="H1951" s="2"/>
    </row>
    <row r="1952" spans="3:8">
      <c r="C1952" s="38"/>
      <c r="E1952" s="2"/>
      <c r="F1952" s="2"/>
      <c r="G1952" s="2"/>
      <c r="H1952" s="2"/>
    </row>
    <row r="1953" spans="3:8">
      <c r="C1953" s="38"/>
      <c r="E1953" s="2"/>
      <c r="F1953" s="2"/>
      <c r="G1953" s="2"/>
      <c r="H1953" s="2"/>
    </row>
    <row r="1954" spans="3:8">
      <c r="C1954" s="38"/>
      <c r="E1954" s="2"/>
      <c r="F1954" s="2"/>
      <c r="G1954" s="2"/>
      <c r="H1954" s="2"/>
    </row>
    <row r="1955" spans="3:8">
      <c r="C1955" s="38"/>
      <c r="E1955" s="2"/>
      <c r="F1955" s="2"/>
      <c r="G1955" s="2"/>
      <c r="H1955" s="2"/>
    </row>
    <row r="1956" spans="3:8">
      <c r="C1956" s="38"/>
      <c r="E1956" s="2"/>
      <c r="F1956" s="2"/>
      <c r="G1956" s="2"/>
      <c r="H1956" s="2"/>
    </row>
    <row r="1957" spans="3:8">
      <c r="C1957" s="38"/>
      <c r="E1957" s="2"/>
      <c r="F1957" s="2"/>
      <c r="G1957" s="2"/>
      <c r="H1957" s="2"/>
    </row>
    <row r="1958" spans="3:8">
      <c r="C1958" s="38"/>
      <c r="E1958" s="2"/>
      <c r="F1958" s="2"/>
      <c r="G1958" s="2"/>
      <c r="H1958" s="2"/>
    </row>
    <row r="1959" spans="3:8">
      <c r="C1959" s="38"/>
      <c r="E1959" s="2"/>
      <c r="F1959" s="2"/>
      <c r="G1959" s="2"/>
      <c r="H1959" s="2"/>
    </row>
    <row r="1960" spans="3:8">
      <c r="C1960" s="38"/>
      <c r="E1960" s="2"/>
      <c r="F1960" s="2"/>
      <c r="G1960" s="2"/>
      <c r="H1960" s="2"/>
    </row>
    <row r="1961" spans="3:8">
      <c r="C1961" s="38"/>
      <c r="E1961" s="2"/>
      <c r="F1961" s="2"/>
      <c r="G1961" s="2"/>
      <c r="H1961" s="2"/>
    </row>
    <row r="1962" spans="3:8">
      <c r="C1962" s="38"/>
      <c r="E1962" s="2"/>
      <c r="F1962" s="2"/>
      <c r="G1962" s="2"/>
      <c r="H1962" s="2"/>
    </row>
    <row r="1963" spans="3:8">
      <c r="C1963" s="38"/>
      <c r="E1963" s="2"/>
      <c r="F1963" s="2"/>
      <c r="G1963" s="2"/>
      <c r="H1963" s="2"/>
    </row>
    <row r="1964" spans="3:8">
      <c r="C1964" s="38"/>
      <c r="E1964" s="2"/>
      <c r="F1964" s="2"/>
      <c r="G1964" s="2"/>
      <c r="H1964" s="2"/>
    </row>
    <row r="1965" spans="3:8">
      <c r="C1965" s="38"/>
      <c r="E1965" s="2"/>
      <c r="F1965" s="2"/>
      <c r="G1965" s="2"/>
      <c r="H1965" s="2"/>
    </row>
    <row r="1966" spans="3:8">
      <c r="C1966" s="38"/>
      <c r="E1966" s="2"/>
      <c r="F1966" s="2"/>
      <c r="G1966" s="2"/>
      <c r="H1966" s="2"/>
    </row>
    <row r="1967" spans="3:8">
      <c r="C1967" s="38"/>
      <c r="E1967" s="2"/>
      <c r="F1967" s="2"/>
      <c r="G1967" s="2"/>
      <c r="H1967" s="2"/>
    </row>
    <row r="1968" spans="3:8">
      <c r="C1968" s="38"/>
      <c r="E1968" s="2"/>
      <c r="F1968" s="2"/>
      <c r="G1968" s="2"/>
      <c r="H1968" s="2"/>
    </row>
    <row r="1969" spans="3:8">
      <c r="C1969" s="38"/>
      <c r="E1969" s="2"/>
      <c r="F1969" s="2"/>
      <c r="G1969" s="2"/>
      <c r="H1969" s="2"/>
    </row>
    <row r="1970" spans="3:8">
      <c r="C1970" s="38"/>
      <c r="E1970" s="2"/>
      <c r="F1970" s="2"/>
      <c r="G1970" s="2"/>
      <c r="H1970" s="2"/>
    </row>
    <row r="1971" spans="3:8">
      <c r="C1971" s="38"/>
      <c r="E1971" s="2"/>
      <c r="F1971" s="2"/>
      <c r="G1971" s="2"/>
      <c r="H1971" s="2"/>
    </row>
    <row r="1972" spans="3:8">
      <c r="C1972" s="38"/>
      <c r="E1972" s="2"/>
      <c r="F1972" s="2"/>
      <c r="G1972" s="2"/>
      <c r="H1972" s="2"/>
    </row>
    <row r="1973" spans="3:8">
      <c r="C1973" s="38"/>
      <c r="E1973" s="2"/>
      <c r="F1973" s="2"/>
      <c r="G1973" s="2"/>
      <c r="H1973" s="2"/>
    </row>
    <row r="1974" spans="3:8">
      <c r="C1974" s="38"/>
      <c r="E1974" s="2"/>
      <c r="F1974" s="2"/>
      <c r="G1974" s="2"/>
      <c r="H1974" s="2"/>
    </row>
    <row r="1975" spans="3:8">
      <c r="C1975" s="38"/>
      <c r="E1975" s="2"/>
      <c r="F1975" s="2"/>
      <c r="G1975" s="2"/>
      <c r="H1975" s="2"/>
    </row>
    <row r="1976" spans="3:8">
      <c r="C1976" s="38"/>
      <c r="E1976" s="2"/>
      <c r="F1976" s="2"/>
      <c r="G1976" s="2"/>
      <c r="H1976" s="2"/>
    </row>
    <row r="1977" spans="3:8">
      <c r="C1977" s="38"/>
      <c r="E1977" s="2"/>
      <c r="F1977" s="2"/>
      <c r="G1977" s="2"/>
      <c r="H1977" s="2"/>
    </row>
    <row r="1978" spans="3:8">
      <c r="C1978" s="38"/>
      <c r="E1978" s="2"/>
      <c r="F1978" s="2"/>
      <c r="G1978" s="2"/>
      <c r="H1978" s="2"/>
    </row>
    <row r="1979" spans="3:8">
      <c r="C1979" s="38"/>
      <c r="E1979" s="2"/>
      <c r="F1979" s="2"/>
      <c r="G1979" s="2"/>
      <c r="H1979" s="2"/>
    </row>
    <row r="1980" spans="3:8">
      <c r="C1980" s="38"/>
      <c r="E1980" s="2"/>
      <c r="F1980" s="2"/>
      <c r="G1980" s="2"/>
      <c r="H1980" s="2"/>
    </row>
    <row r="1981" spans="3:8">
      <c r="C1981" s="38"/>
      <c r="E1981" s="2"/>
      <c r="F1981" s="2"/>
      <c r="G1981" s="2"/>
      <c r="H1981" s="2"/>
    </row>
    <row r="1982" spans="3:8">
      <c r="C1982" s="38"/>
      <c r="E1982" s="2"/>
      <c r="F1982" s="2"/>
      <c r="G1982" s="2"/>
      <c r="H1982" s="2"/>
    </row>
    <row r="1983" spans="3:8">
      <c r="C1983" s="38"/>
      <c r="E1983" s="2"/>
      <c r="F1983" s="2"/>
      <c r="G1983" s="2"/>
      <c r="H1983" s="2"/>
    </row>
    <row r="1984" spans="3:8">
      <c r="C1984" s="38"/>
      <c r="E1984" s="2"/>
      <c r="F1984" s="2"/>
      <c r="G1984" s="2"/>
      <c r="H1984" s="2"/>
    </row>
    <row r="1985" spans="3:8">
      <c r="C1985" s="38"/>
      <c r="E1985" s="2"/>
      <c r="F1985" s="2"/>
      <c r="G1985" s="2"/>
      <c r="H1985" s="2"/>
    </row>
    <row r="1986" spans="3:8">
      <c r="C1986" s="38"/>
      <c r="E1986" s="2"/>
      <c r="F1986" s="2"/>
      <c r="G1986" s="2"/>
      <c r="H1986" s="2"/>
    </row>
    <row r="1987" spans="3:8">
      <c r="C1987" s="38"/>
      <c r="E1987" s="2"/>
      <c r="F1987" s="2"/>
      <c r="G1987" s="2"/>
      <c r="H1987" s="2"/>
    </row>
    <row r="1988" spans="3:8">
      <c r="C1988" s="38"/>
      <c r="E1988" s="2"/>
      <c r="F1988" s="2"/>
      <c r="G1988" s="2"/>
      <c r="H1988" s="2"/>
    </row>
    <row r="1989" spans="3:8">
      <c r="C1989" s="38"/>
      <c r="E1989" s="2"/>
      <c r="F1989" s="2"/>
      <c r="G1989" s="2"/>
      <c r="H1989" s="2"/>
    </row>
    <row r="1990" spans="3:8">
      <c r="C1990" s="38"/>
      <c r="E1990" s="2"/>
      <c r="F1990" s="2"/>
      <c r="G1990" s="2"/>
      <c r="H1990" s="2"/>
    </row>
    <row r="1991" spans="3:8">
      <c r="C1991" s="38"/>
      <c r="E1991" s="2"/>
      <c r="F1991" s="2"/>
      <c r="G1991" s="2"/>
      <c r="H1991" s="2"/>
    </row>
    <row r="1992" spans="3:8">
      <c r="C1992" s="38"/>
      <c r="E1992" s="2"/>
      <c r="F1992" s="2"/>
      <c r="G1992" s="2"/>
      <c r="H1992" s="2"/>
    </row>
    <row r="1993" spans="3:8">
      <c r="C1993" s="38"/>
      <c r="E1993" s="2"/>
      <c r="F1993" s="2"/>
      <c r="G1993" s="2"/>
      <c r="H1993" s="2"/>
    </row>
    <row r="1994" spans="3:8">
      <c r="C1994" s="38"/>
      <c r="E1994" s="2"/>
      <c r="F1994" s="2"/>
      <c r="G1994" s="2"/>
      <c r="H1994" s="2"/>
    </row>
    <row r="1995" spans="3:8">
      <c r="C1995" s="38"/>
      <c r="E1995" s="2"/>
      <c r="F1995" s="2"/>
      <c r="G1995" s="2"/>
      <c r="H1995" s="2"/>
    </row>
    <row r="1996" spans="3:8">
      <c r="C1996" s="38"/>
      <c r="E1996" s="2"/>
      <c r="F1996" s="2"/>
      <c r="G1996" s="2"/>
      <c r="H1996" s="2"/>
    </row>
    <row r="1997" spans="3:8">
      <c r="C1997" s="38"/>
      <c r="E1997" s="2"/>
      <c r="F1997" s="2"/>
      <c r="G1997" s="2"/>
      <c r="H1997" s="2"/>
    </row>
    <row r="1998" spans="3:8">
      <c r="C1998" s="38"/>
      <c r="E1998" s="2"/>
      <c r="F1998" s="2"/>
      <c r="G1998" s="2"/>
      <c r="H1998" s="2"/>
    </row>
    <row r="1999" spans="3:8">
      <c r="C1999" s="38"/>
      <c r="E1999" s="2"/>
      <c r="F1999" s="2"/>
      <c r="G1999" s="2"/>
      <c r="H1999" s="2"/>
    </row>
    <row r="2000" spans="3:8">
      <c r="C2000" s="38"/>
      <c r="E2000" s="2"/>
      <c r="F2000" s="2"/>
      <c r="G2000" s="2"/>
      <c r="H2000" s="2"/>
    </row>
    <row r="2001" spans="3:8">
      <c r="C2001" s="38"/>
      <c r="E2001" s="2"/>
      <c r="F2001" s="2"/>
      <c r="G2001" s="2"/>
      <c r="H2001" s="2"/>
    </row>
    <row r="2002" spans="3:8">
      <c r="C2002" s="38"/>
      <c r="E2002" s="2"/>
      <c r="F2002" s="2"/>
      <c r="G2002" s="2"/>
      <c r="H2002" s="2"/>
    </row>
    <row r="2003" spans="3:8">
      <c r="C2003" s="38"/>
      <c r="E2003" s="2"/>
      <c r="F2003" s="2"/>
      <c r="G2003" s="2"/>
      <c r="H2003" s="2"/>
    </row>
    <row r="2004" spans="3:8">
      <c r="C2004" s="38"/>
      <c r="E2004" s="2"/>
      <c r="F2004" s="2"/>
      <c r="G2004" s="2"/>
      <c r="H2004" s="2"/>
    </row>
    <row r="2005" spans="3:8">
      <c r="C2005" s="38"/>
      <c r="E2005" s="2"/>
      <c r="F2005" s="2"/>
      <c r="G2005" s="2"/>
      <c r="H2005" s="2"/>
    </row>
    <row r="2006" spans="3:8">
      <c r="C2006" s="38"/>
      <c r="E2006" s="2"/>
      <c r="F2006" s="2"/>
      <c r="G2006" s="2"/>
      <c r="H2006" s="2"/>
    </row>
    <row r="2007" spans="3:8">
      <c r="C2007" s="38"/>
      <c r="E2007" s="2"/>
      <c r="F2007" s="2"/>
      <c r="G2007" s="2"/>
      <c r="H2007" s="2"/>
    </row>
    <row r="2008" spans="3:8">
      <c r="C2008" s="38"/>
      <c r="E2008" s="2"/>
      <c r="F2008" s="2"/>
      <c r="G2008" s="2"/>
      <c r="H2008" s="2"/>
    </row>
    <row r="2009" spans="3:8">
      <c r="C2009" s="38"/>
      <c r="E2009" s="2"/>
      <c r="F2009" s="2"/>
      <c r="G2009" s="2"/>
      <c r="H2009" s="2"/>
    </row>
    <row r="2010" spans="3:8">
      <c r="C2010" s="38"/>
      <c r="E2010" s="2"/>
      <c r="F2010" s="2"/>
      <c r="G2010" s="2"/>
      <c r="H2010" s="2"/>
    </row>
    <row r="2011" spans="3:8">
      <c r="C2011" s="38"/>
      <c r="E2011" s="2"/>
      <c r="F2011" s="2"/>
      <c r="G2011" s="2"/>
      <c r="H2011" s="2"/>
    </row>
    <row r="2012" spans="3:8">
      <c r="C2012" s="38"/>
      <c r="E2012" s="2"/>
      <c r="F2012" s="2"/>
      <c r="G2012" s="2"/>
      <c r="H2012" s="2"/>
    </row>
    <row r="2013" spans="3:8">
      <c r="C2013" s="38"/>
      <c r="E2013" s="2"/>
      <c r="F2013" s="2"/>
      <c r="G2013" s="2"/>
      <c r="H2013" s="2"/>
    </row>
    <row r="2014" spans="3:8">
      <c r="C2014" s="38"/>
      <c r="E2014" s="2"/>
      <c r="F2014" s="2"/>
      <c r="G2014" s="2"/>
      <c r="H2014" s="2"/>
    </row>
    <row r="2015" spans="3:8">
      <c r="C2015" s="38"/>
      <c r="E2015" s="2"/>
      <c r="F2015" s="2"/>
      <c r="G2015" s="2"/>
      <c r="H2015" s="2"/>
    </row>
    <row r="2016" spans="3:8">
      <c r="C2016" s="38"/>
      <c r="E2016" s="2"/>
      <c r="F2016" s="2"/>
      <c r="G2016" s="2"/>
      <c r="H2016" s="2"/>
    </row>
    <row r="2017" spans="3:8">
      <c r="C2017" s="38"/>
      <c r="E2017" s="2"/>
      <c r="F2017" s="2"/>
      <c r="G2017" s="2"/>
      <c r="H2017" s="2"/>
    </row>
    <row r="2018" spans="3:8">
      <c r="C2018" s="38"/>
      <c r="E2018" s="2"/>
      <c r="F2018" s="2"/>
      <c r="G2018" s="2"/>
      <c r="H2018" s="2"/>
    </row>
    <row r="2019" spans="3:8">
      <c r="C2019" s="38"/>
      <c r="E2019" s="2"/>
      <c r="F2019" s="2"/>
      <c r="G2019" s="2"/>
      <c r="H2019" s="2"/>
    </row>
    <row r="2020" spans="3:8">
      <c r="C2020" s="38"/>
      <c r="E2020" s="2"/>
      <c r="F2020" s="2"/>
      <c r="G2020" s="2"/>
      <c r="H2020" s="2"/>
    </row>
    <row r="2021" spans="3:8">
      <c r="C2021" s="38"/>
      <c r="E2021" s="2"/>
      <c r="F2021" s="2"/>
      <c r="G2021" s="2"/>
      <c r="H2021" s="2"/>
    </row>
    <row r="2022" spans="3:8">
      <c r="C2022" s="38"/>
      <c r="E2022" s="2"/>
      <c r="F2022" s="2"/>
      <c r="G2022" s="2"/>
      <c r="H2022" s="2"/>
    </row>
    <row r="2023" spans="3:8">
      <c r="C2023" s="38"/>
      <c r="E2023" s="2"/>
      <c r="F2023" s="2"/>
      <c r="G2023" s="2"/>
      <c r="H2023" s="2"/>
    </row>
    <row r="2024" spans="3:8">
      <c r="C2024" s="38"/>
      <c r="E2024" s="2"/>
      <c r="F2024" s="2"/>
      <c r="G2024" s="2"/>
      <c r="H2024" s="2"/>
    </row>
    <row r="2025" spans="3:8">
      <c r="C2025" s="38"/>
      <c r="E2025" s="2"/>
      <c r="F2025" s="2"/>
      <c r="G2025" s="2"/>
      <c r="H2025" s="2"/>
    </row>
    <row r="2026" spans="3:8">
      <c r="C2026" s="38"/>
      <c r="E2026" s="2"/>
      <c r="F2026" s="2"/>
      <c r="G2026" s="2"/>
      <c r="H2026" s="2"/>
    </row>
    <row r="2027" spans="3:8">
      <c r="C2027" s="38"/>
      <c r="E2027" s="2"/>
      <c r="F2027" s="2"/>
      <c r="G2027" s="2"/>
      <c r="H2027" s="2"/>
    </row>
    <row r="2028" spans="3:8">
      <c r="C2028" s="38"/>
      <c r="E2028" s="2"/>
      <c r="F2028" s="2"/>
      <c r="G2028" s="2"/>
      <c r="H2028" s="2"/>
    </row>
    <row r="2029" spans="3:8">
      <c r="C2029" s="38"/>
      <c r="E2029" s="2"/>
      <c r="F2029" s="2"/>
      <c r="G2029" s="2"/>
      <c r="H2029" s="2"/>
    </row>
    <row r="2030" spans="3:8">
      <c r="C2030" s="38"/>
      <c r="E2030" s="2"/>
      <c r="F2030" s="2"/>
      <c r="G2030" s="2"/>
      <c r="H2030" s="2"/>
    </row>
    <row r="2031" spans="3:8">
      <c r="C2031" s="38"/>
      <c r="E2031" s="2"/>
      <c r="F2031" s="2"/>
      <c r="G2031" s="2"/>
      <c r="H2031" s="2"/>
    </row>
    <row r="2032" spans="3:8">
      <c r="C2032" s="38"/>
      <c r="E2032" s="2"/>
      <c r="F2032" s="2"/>
      <c r="G2032" s="2"/>
      <c r="H2032" s="2"/>
    </row>
    <row r="2033" spans="3:8">
      <c r="C2033" s="38"/>
      <c r="E2033" s="2"/>
      <c r="F2033" s="2"/>
      <c r="G2033" s="2"/>
      <c r="H2033" s="2"/>
    </row>
    <row r="2034" spans="3:8">
      <c r="C2034" s="38"/>
      <c r="E2034" s="2"/>
      <c r="F2034" s="2"/>
      <c r="G2034" s="2"/>
      <c r="H2034" s="2"/>
    </row>
    <row r="2035" spans="3:8">
      <c r="C2035" s="38"/>
      <c r="E2035" s="2"/>
      <c r="F2035" s="2"/>
      <c r="G2035" s="2"/>
      <c r="H2035" s="2"/>
    </row>
    <row r="2036" spans="3:8">
      <c r="C2036" s="38"/>
      <c r="E2036" s="2"/>
      <c r="F2036" s="2"/>
      <c r="G2036" s="2"/>
      <c r="H2036" s="2"/>
    </row>
    <row r="2037" spans="3:8">
      <c r="C2037" s="38"/>
      <c r="E2037" s="2"/>
      <c r="F2037" s="2"/>
      <c r="G2037" s="2"/>
      <c r="H2037" s="2"/>
    </row>
    <row r="2038" spans="3:8">
      <c r="C2038" s="38"/>
      <c r="E2038" s="2"/>
      <c r="F2038" s="2"/>
      <c r="G2038" s="2"/>
      <c r="H2038" s="2"/>
    </row>
    <row r="2039" spans="3:8">
      <c r="C2039" s="38"/>
      <c r="E2039" s="2"/>
      <c r="F2039" s="2"/>
      <c r="G2039" s="2"/>
      <c r="H2039" s="2"/>
    </row>
    <row r="2040" spans="3:8">
      <c r="C2040" s="38"/>
      <c r="E2040" s="2"/>
      <c r="F2040" s="2"/>
      <c r="G2040" s="2"/>
      <c r="H2040" s="2"/>
    </row>
    <row r="2041" spans="3:8">
      <c r="C2041" s="38"/>
      <c r="E2041" s="2"/>
      <c r="F2041" s="2"/>
      <c r="G2041" s="2"/>
      <c r="H2041" s="2"/>
    </row>
    <row r="2042" spans="3:8">
      <c r="C2042" s="38"/>
      <c r="E2042" s="2"/>
      <c r="F2042" s="2"/>
      <c r="G2042" s="2"/>
      <c r="H2042" s="2"/>
    </row>
    <row r="2043" spans="3:8">
      <c r="C2043" s="38"/>
      <c r="E2043" s="2"/>
      <c r="F2043" s="2"/>
      <c r="G2043" s="2"/>
      <c r="H2043" s="2"/>
    </row>
    <row r="2044" spans="3:8">
      <c r="C2044" s="38"/>
      <c r="E2044" s="2"/>
      <c r="F2044" s="2"/>
      <c r="G2044" s="2"/>
      <c r="H2044" s="2"/>
    </row>
    <row r="2045" spans="3:8">
      <c r="C2045" s="38"/>
      <c r="E2045" s="2"/>
      <c r="F2045" s="2"/>
      <c r="G2045" s="2"/>
      <c r="H2045" s="2"/>
    </row>
    <row r="2046" spans="3:8">
      <c r="C2046" s="38"/>
      <c r="E2046" s="2"/>
      <c r="F2046" s="2"/>
      <c r="G2046" s="2"/>
      <c r="H2046" s="2"/>
    </row>
    <row r="2047" spans="3:8">
      <c r="C2047" s="38"/>
      <c r="E2047" s="2"/>
      <c r="F2047" s="2"/>
      <c r="G2047" s="2"/>
      <c r="H2047" s="2"/>
    </row>
    <row r="2048" spans="3:8">
      <c r="C2048" s="38"/>
      <c r="E2048" s="2"/>
      <c r="F2048" s="2"/>
      <c r="G2048" s="2"/>
      <c r="H2048" s="2"/>
    </row>
    <row r="2049" spans="3:8">
      <c r="C2049" s="38"/>
      <c r="E2049" s="2"/>
      <c r="F2049" s="2"/>
      <c r="G2049" s="2"/>
      <c r="H2049" s="2"/>
    </row>
    <row r="2050" spans="3:8">
      <c r="C2050" s="38"/>
      <c r="E2050" s="2"/>
      <c r="F2050" s="2"/>
      <c r="G2050" s="2"/>
      <c r="H2050" s="2"/>
    </row>
    <row r="2051" spans="3:8">
      <c r="C2051" s="38"/>
      <c r="E2051" s="2"/>
      <c r="F2051" s="2"/>
      <c r="G2051" s="2"/>
      <c r="H2051" s="2"/>
    </row>
    <row r="2052" spans="3:8">
      <c r="C2052" s="38"/>
      <c r="E2052" s="2"/>
      <c r="F2052" s="2"/>
      <c r="G2052" s="2"/>
      <c r="H2052" s="2"/>
    </row>
    <row r="2053" spans="3:8">
      <c r="C2053" s="38"/>
      <c r="E2053" s="2"/>
      <c r="F2053" s="2"/>
      <c r="G2053" s="2"/>
      <c r="H2053" s="2"/>
    </row>
    <row r="2054" spans="3:8">
      <c r="C2054" s="38"/>
      <c r="E2054" s="2"/>
      <c r="F2054" s="2"/>
      <c r="G2054" s="2"/>
      <c r="H2054" s="2"/>
    </row>
    <row r="2055" spans="3:8">
      <c r="C2055" s="38"/>
      <c r="E2055" s="2"/>
      <c r="F2055" s="2"/>
      <c r="G2055" s="2"/>
      <c r="H2055" s="2"/>
    </row>
    <row r="2056" spans="3:8">
      <c r="C2056" s="38"/>
      <c r="E2056" s="2"/>
      <c r="F2056" s="2"/>
      <c r="G2056" s="2"/>
      <c r="H2056" s="2"/>
    </row>
    <row r="2057" spans="3:8">
      <c r="C2057" s="38"/>
      <c r="E2057" s="2"/>
      <c r="F2057" s="2"/>
      <c r="G2057" s="2"/>
      <c r="H2057" s="2"/>
    </row>
    <row r="2058" spans="3:8">
      <c r="C2058" s="38"/>
      <c r="E2058" s="2"/>
      <c r="F2058" s="2"/>
      <c r="G2058" s="2"/>
      <c r="H2058" s="2"/>
    </row>
    <row r="2059" spans="3:8">
      <c r="C2059" s="38"/>
      <c r="E2059" s="2"/>
      <c r="F2059" s="2"/>
      <c r="G2059" s="2"/>
      <c r="H2059" s="2"/>
    </row>
    <row r="2060" spans="3:8">
      <c r="C2060" s="38"/>
      <c r="E2060" s="2"/>
      <c r="F2060" s="2"/>
      <c r="G2060" s="2"/>
      <c r="H2060" s="2"/>
    </row>
    <row r="2061" spans="3:8">
      <c r="C2061" s="38"/>
      <c r="E2061" s="2"/>
      <c r="F2061" s="2"/>
      <c r="G2061" s="2"/>
      <c r="H2061" s="2"/>
    </row>
    <row r="2062" spans="3:8">
      <c r="C2062" s="38"/>
      <c r="E2062" s="2"/>
      <c r="F2062" s="2"/>
      <c r="G2062" s="2"/>
      <c r="H2062" s="2"/>
    </row>
    <row r="2063" spans="3:8">
      <c r="C2063" s="38"/>
      <c r="E2063" s="2"/>
      <c r="F2063" s="2"/>
      <c r="G2063" s="2"/>
      <c r="H2063" s="2"/>
    </row>
    <row r="2064" spans="3:8">
      <c r="C2064" s="38"/>
      <c r="E2064" s="2"/>
      <c r="F2064" s="2"/>
      <c r="G2064" s="2"/>
      <c r="H2064" s="2"/>
    </row>
    <row r="2065" spans="3:8">
      <c r="C2065" s="38"/>
      <c r="E2065" s="2"/>
      <c r="F2065" s="2"/>
      <c r="G2065" s="2"/>
      <c r="H2065" s="2"/>
    </row>
    <row r="2066" spans="3:8">
      <c r="C2066" s="38"/>
      <c r="E2066" s="2"/>
      <c r="F2066" s="2"/>
      <c r="G2066" s="2"/>
      <c r="H2066" s="2"/>
    </row>
    <row r="2067" spans="3:8">
      <c r="C2067" s="38"/>
      <c r="E2067" s="2"/>
      <c r="F2067" s="2"/>
      <c r="G2067" s="2"/>
      <c r="H2067" s="2"/>
    </row>
    <row r="2068" spans="3:8">
      <c r="C2068" s="38"/>
      <c r="E2068" s="2"/>
      <c r="F2068" s="2"/>
      <c r="G2068" s="2"/>
      <c r="H2068" s="2"/>
    </row>
    <row r="2069" spans="3:8">
      <c r="C2069" s="38"/>
      <c r="E2069" s="2"/>
      <c r="F2069" s="2"/>
      <c r="G2069" s="2"/>
      <c r="H2069" s="2"/>
    </row>
    <row r="2070" spans="3:8">
      <c r="C2070" s="38"/>
      <c r="E2070" s="2"/>
      <c r="F2070" s="2"/>
      <c r="G2070" s="2"/>
      <c r="H2070" s="2"/>
    </row>
    <row r="2071" spans="3:8">
      <c r="C2071" s="38"/>
      <c r="E2071" s="2"/>
      <c r="F2071" s="2"/>
      <c r="G2071" s="2"/>
      <c r="H2071" s="2"/>
    </row>
    <row r="2072" spans="3:8">
      <c r="C2072" s="38"/>
      <c r="E2072" s="2"/>
      <c r="F2072" s="2"/>
      <c r="G2072" s="2"/>
      <c r="H2072" s="2"/>
    </row>
    <row r="2073" spans="3:8">
      <c r="C2073" s="38"/>
      <c r="E2073" s="2"/>
      <c r="F2073" s="2"/>
      <c r="G2073" s="2"/>
      <c r="H2073" s="2"/>
    </row>
    <row r="2074" spans="3:8">
      <c r="C2074" s="38"/>
      <c r="E2074" s="2"/>
      <c r="F2074" s="2"/>
      <c r="G2074" s="2"/>
      <c r="H2074" s="2"/>
    </row>
    <row r="2075" spans="3:8">
      <c r="C2075" s="38"/>
      <c r="E2075" s="2"/>
      <c r="F2075" s="2"/>
      <c r="G2075" s="2"/>
      <c r="H2075" s="2"/>
    </row>
    <row r="2076" spans="3:8">
      <c r="C2076" s="38"/>
      <c r="E2076" s="2"/>
      <c r="F2076" s="2"/>
      <c r="G2076" s="2"/>
      <c r="H2076" s="2"/>
    </row>
    <row r="2077" spans="3:8">
      <c r="C2077" s="38"/>
      <c r="E2077" s="2"/>
      <c r="F2077" s="2"/>
      <c r="G2077" s="2"/>
      <c r="H2077" s="2"/>
    </row>
    <row r="2078" spans="3:8">
      <c r="C2078" s="38"/>
      <c r="E2078" s="2"/>
      <c r="F2078" s="2"/>
      <c r="G2078" s="2"/>
      <c r="H2078" s="2"/>
    </row>
    <row r="2079" spans="3:8">
      <c r="C2079" s="38"/>
      <c r="E2079" s="2"/>
      <c r="F2079" s="2"/>
      <c r="G2079" s="2"/>
      <c r="H2079" s="2"/>
    </row>
    <row r="2080" spans="3:8">
      <c r="C2080" s="38"/>
      <c r="E2080" s="2"/>
      <c r="F2080" s="2"/>
      <c r="G2080" s="2"/>
      <c r="H2080" s="2"/>
    </row>
    <row r="2081" spans="3:8">
      <c r="C2081" s="38"/>
      <c r="E2081" s="2"/>
      <c r="F2081" s="2"/>
      <c r="G2081" s="2"/>
      <c r="H2081" s="2"/>
    </row>
    <row r="2082" spans="3:8">
      <c r="C2082" s="38"/>
      <c r="E2082" s="2"/>
      <c r="F2082" s="2"/>
      <c r="G2082" s="2"/>
      <c r="H2082" s="2"/>
    </row>
    <row r="2083" spans="3:8">
      <c r="C2083" s="38"/>
      <c r="E2083" s="2"/>
      <c r="F2083" s="2"/>
      <c r="G2083" s="2"/>
      <c r="H2083" s="2"/>
    </row>
    <row r="2084" spans="3:8">
      <c r="C2084" s="38"/>
      <c r="E2084" s="2"/>
      <c r="F2084" s="2"/>
      <c r="G2084" s="2"/>
      <c r="H2084" s="2"/>
    </row>
    <row r="2085" spans="3:8">
      <c r="C2085" s="38"/>
      <c r="E2085" s="2"/>
      <c r="F2085" s="2"/>
      <c r="G2085" s="2"/>
      <c r="H2085" s="2"/>
    </row>
    <row r="2086" spans="3:8">
      <c r="C2086" s="38"/>
      <c r="E2086" s="2"/>
      <c r="F2086" s="2"/>
      <c r="G2086" s="2"/>
      <c r="H2086" s="2"/>
    </row>
    <row r="2087" spans="3:8">
      <c r="C2087" s="38"/>
      <c r="E2087" s="2"/>
      <c r="F2087" s="2"/>
      <c r="G2087" s="2"/>
      <c r="H2087" s="2"/>
    </row>
    <row r="2088" spans="3:8">
      <c r="C2088" s="38"/>
      <c r="E2088" s="2"/>
      <c r="F2088" s="2"/>
      <c r="G2088" s="2"/>
      <c r="H2088" s="2"/>
    </row>
    <row r="2089" spans="3:8">
      <c r="C2089" s="38"/>
      <c r="E2089" s="2"/>
      <c r="F2089" s="2"/>
      <c r="G2089" s="2"/>
      <c r="H2089" s="2"/>
    </row>
    <row r="2090" spans="3:8">
      <c r="C2090" s="38"/>
      <c r="E2090" s="2"/>
      <c r="F2090" s="2"/>
      <c r="G2090" s="2"/>
      <c r="H2090" s="2"/>
    </row>
    <row r="2091" spans="3:8">
      <c r="C2091" s="38"/>
      <c r="E2091" s="2"/>
      <c r="F2091" s="2"/>
      <c r="G2091" s="2"/>
      <c r="H2091" s="2"/>
    </row>
    <row r="2092" spans="3:8">
      <c r="C2092" s="38"/>
      <c r="E2092" s="2"/>
      <c r="F2092" s="2"/>
      <c r="G2092" s="2"/>
      <c r="H2092" s="2"/>
    </row>
    <row r="2093" spans="3:8">
      <c r="C2093" s="38"/>
      <c r="E2093" s="2"/>
      <c r="F2093" s="2"/>
      <c r="G2093" s="2"/>
      <c r="H2093" s="2"/>
    </row>
    <row r="2094" spans="3:8">
      <c r="C2094" s="38"/>
      <c r="E2094" s="2"/>
      <c r="F2094" s="2"/>
      <c r="G2094" s="2"/>
      <c r="H2094" s="2"/>
    </row>
    <row r="2095" spans="3:8">
      <c r="C2095" s="38"/>
      <c r="E2095" s="2"/>
      <c r="F2095" s="2"/>
      <c r="G2095" s="2"/>
      <c r="H2095" s="2"/>
    </row>
    <row r="2096" spans="3:8">
      <c r="C2096" s="38"/>
      <c r="E2096" s="2"/>
      <c r="F2096" s="2"/>
      <c r="G2096" s="2"/>
      <c r="H2096" s="2"/>
    </row>
    <row r="2097" spans="3:8">
      <c r="C2097" s="38"/>
      <c r="E2097" s="2"/>
      <c r="F2097" s="2"/>
      <c r="G2097" s="2"/>
      <c r="H2097" s="2"/>
    </row>
    <row r="2098" spans="3:8">
      <c r="C2098" s="38"/>
      <c r="E2098" s="2"/>
      <c r="F2098" s="2"/>
      <c r="G2098" s="2"/>
      <c r="H2098" s="2"/>
    </row>
    <row r="2099" spans="3:8">
      <c r="C2099" s="38"/>
      <c r="E2099" s="2"/>
      <c r="F2099" s="2"/>
      <c r="G2099" s="2"/>
      <c r="H2099" s="2"/>
    </row>
    <row r="2100" spans="3:8">
      <c r="C2100" s="38"/>
      <c r="E2100" s="2"/>
      <c r="F2100" s="2"/>
      <c r="G2100" s="2"/>
      <c r="H2100" s="2"/>
    </row>
    <row r="2101" spans="3:8">
      <c r="C2101" s="38"/>
      <c r="E2101" s="2"/>
      <c r="F2101" s="2"/>
      <c r="G2101" s="2"/>
      <c r="H2101" s="2"/>
    </row>
    <row r="2102" spans="3:8">
      <c r="C2102" s="38"/>
      <c r="E2102" s="2"/>
      <c r="F2102" s="2"/>
      <c r="G2102" s="2"/>
      <c r="H2102" s="2"/>
    </row>
    <row r="2103" spans="3:8">
      <c r="C2103" s="38"/>
      <c r="E2103" s="2"/>
      <c r="F2103" s="2"/>
      <c r="G2103" s="2"/>
      <c r="H2103" s="2"/>
    </row>
    <row r="2104" spans="3:8">
      <c r="C2104" s="38"/>
      <c r="E2104" s="2"/>
      <c r="F2104" s="2"/>
      <c r="G2104" s="2"/>
      <c r="H2104" s="2"/>
    </row>
    <row r="2105" spans="3:8">
      <c r="C2105" s="38"/>
      <c r="E2105" s="2"/>
      <c r="F2105" s="2"/>
      <c r="G2105" s="2"/>
      <c r="H2105" s="2"/>
    </row>
    <row r="2106" spans="3:8">
      <c r="C2106" s="38"/>
      <c r="E2106" s="2"/>
      <c r="F2106" s="2"/>
      <c r="G2106" s="2"/>
      <c r="H2106" s="2"/>
    </row>
    <row r="2107" spans="3:8">
      <c r="C2107" s="38"/>
      <c r="E2107" s="2"/>
      <c r="F2107" s="2"/>
      <c r="G2107" s="2"/>
      <c r="H2107" s="2"/>
    </row>
    <row r="2108" spans="3:8">
      <c r="C2108" s="38"/>
      <c r="E2108" s="2"/>
      <c r="F2108" s="2"/>
      <c r="G2108" s="2"/>
      <c r="H2108" s="2"/>
    </row>
    <row r="2109" spans="3:8">
      <c r="C2109" s="38"/>
      <c r="E2109" s="2"/>
      <c r="F2109" s="2"/>
      <c r="G2109" s="2"/>
      <c r="H2109" s="2"/>
    </row>
    <row r="2110" spans="3:8">
      <c r="C2110" s="38"/>
      <c r="E2110" s="2"/>
      <c r="F2110" s="2"/>
      <c r="G2110" s="2"/>
      <c r="H2110" s="2"/>
    </row>
    <row r="2111" spans="3:8">
      <c r="C2111" s="38"/>
      <c r="E2111" s="2"/>
      <c r="F2111" s="2"/>
      <c r="G2111" s="2"/>
      <c r="H2111" s="2"/>
    </row>
    <row r="2112" spans="3:8">
      <c r="C2112" s="38"/>
      <c r="E2112" s="2"/>
      <c r="F2112" s="2"/>
      <c r="G2112" s="2"/>
      <c r="H2112" s="2"/>
    </row>
    <row r="2113" spans="3:8">
      <c r="C2113" s="38"/>
      <c r="E2113" s="2"/>
      <c r="F2113" s="2"/>
      <c r="G2113" s="2"/>
      <c r="H2113" s="2"/>
    </row>
    <row r="2114" spans="3:8">
      <c r="C2114" s="38"/>
      <c r="E2114" s="2"/>
      <c r="F2114" s="2"/>
      <c r="G2114" s="2"/>
      <c r="H2114" s="2"/>
    </row>
    <row r="2115" spans="3:8">
      <c r="C2115" s="38"/>
      <c r="E2115" s="2"/>
      <c r="F2115" s="2"/>
      <c r="G2115" s="2"/>
      <c r="H2115" s="2"/>
    </row>
    <row r="2116" spans="3:8">
      <c r="C2116" s="38"/>
      <c r="E2116" s="2"/>
      <c r="F2116" s="2"/>
      <c r="G2116" s="2"/>
      <c r="H2116" s="2"/>
    </row>
    <row r="2117" spans="3:8">
      <c r="C2117" s="38"/>
      <c r="E2117" s="2"/>
      <c r="F2117" s="2"/>
      <c r="G2117" s="2"/>
      <c r="H2117" s="2"/>
    </row>
    <row r="2118" spans="3:8">
      <c r="C2118" s="38"/>
      <c r="E2118" s="2"/>
      <c r="F2118" s="2"/>
      <c r="G2118" s="2"/>
      <c r="H2118" s="2"/>
    </row>
    <row r="2119" spans="3:8">
      <c r="C2119" s="38"/>
      <c r="E2119" s="2"/>
      <c r="F2119" s="2"/>
      <c r="G2119" s="2"/>
      <c r="H2119" s="2"/>
    </row>
    <row r="2120" spans="3:8">
      <c r="C2120" s="38"/>
      <c r="E2120" s="2"/>
      <c r="F2120" s="2"/>
      <c r="G2120" s="2"/>
      <c r="H2120" s="2"/>
    </row>
    <row r="2121" spans="3:8">
      <c r="C2121" s="38"/>
      <c r="E2121" s="2"/>
      <c r="F2121" s="2"/>
      <c r="G2121" s="2"/>
      <c r="H2121" s="2"/>
    </row>
    <row r="2122" spans="3:8">
      <c r="C2122" s="38"/>
      <c r="E2122" s="2"/>
      <c r="F2122" s="2"/>
      <c r="G2122" s="2"/>
      <c r="H2122" s="2"/>
    </row>
    <row r="2123" spans="3:8">
      <c r="C2123" s="38"/>
      <c r="E2123" s="2"/>
      <c r="F2123" s="2"/>
      <c r="G2123" s="2"/>
      <c r="H2123" s="2"/>
    </row>
    <row r="2124" spans="3:8">
      <c r="C2124" s="38"/>
      <c r="E2124" s="2"/>
      <c r="F2124" s="2"/>
      <c r="G2124" s="2"/>
      <c r="H2124" s="2"/>
    </row>
    <row r="2125" spans="3:8">
      <c r="C2125" s="38"/>
      <c r="E2125" s="2"/>
      <c r="F2125" s="2"/>
      <c r="G2125" s="2"/>
      <c r="H2125" s="2"/>
    </row>
    <row r="2126" spans="3:8">
      <c r="C2126" s="38"/>
      <c r="E2126" s="2"/>
      <c r="F2126" s="2"/>
      <c r="G2126" s="2"/>
      <c r="H2126" s="2"/>
    </row>
    <row r="2127" spans="3:8">
      <c r="C2127" s="38"/>
      <c r="E2127" s="2"/>
      <c r="F2127" s="2"/>
      <c r="G2127" s="2"/>
      <c r="H2127" s="2"/>
    </row>
    <row r="2128" spans="3:8">
      <c r="C2128" s="38"/>
      <c r="E2128" s="2"/>
      <c r="F2128" s="2"/>
      <c r="G2128" s="2"/>
      <c r="H2128" s="2"/>
    </row>
    <row r="2129" spans="3:8">
      <c r="C2129" s="38"/>
      <c r="E2129" s="2"/>
      <c r="F2129" s="2"/>
      <c r="G2129" s="2"/>
      <c r="H2129" s="2"/>
    </row>
    <row r="2130" spans="3:8">
      <c r="C2130" s="38"/>
      <c r="E2130" s="2"/>
      <c r="F2130" s="2"/>
      <c r="G2130" s="2"/>
      <c r="H2130" s="2"/>
    </row>
    <row r="2131" spans="3:8">
      <c r="C2131" s="38"/>
      <c r="E2131" s="2"/>
      <c r="F2131" s="2"/>
      <c r="G2131" s="2"/>
      <c r="H2131" s="2"/>
    </row>
    <row r="2132" spans="3:8">
      <c r="C2132" s="38"/>
      <c r="E2132" s="2"/>
      <c r="F2132" s="2"/>
      <c r="G2132" s="2"/>
      <c r="H2132" s="2"/>
    </row>
    <row r="2133" spans="3:8">
      <c r="C2133" s="38"/>
      <c r="E2133" s="2"/>
      <c r="F2133" s="2"/>
      <c r="G2133" s="2"/>
      <c r="H2133" s="2"/>
    </row>
    <row r="2134" spans="3:8">
      <c r="C2134" s="38"/>
      <c r="E2134" s="2"/>
      <c r="F2134" s="2"/>
      <c r="G2134" s="2"/>
      <c r="H2134" s="2"/>
    </row>
    <row r="2135" spans="3:8">
      <c r="C2135" s="38"/>
      <c r="E2135" s="2"/>
      <c r="F2135" s="2"/>
      <c r="G2135" s="2"/>
      <c r="H2135" s="2"/>
    </row>
    <row r="2136" spans="3:8">
      <c r="C2136" s="38"/>
      <c r="E2136" s="2"/>
      <c r="F2136" s="2"/>
      <c r="G2136" s="2"/>
      <c r="H2136" s="2"/>
    </row>
    <row r="2137" spans="3:8">
      <c r="C2137" s="38"/>
      <c r="E2137" s="2"/>
      <c r="F2137" s="2"/>
      <c r="G2137" s="2"/>
      <c r="H2137" s="2"/>
    </row>
    <row r="2138" spans="3:8">
      <c r="C2138" s="38"/>
      <c r="E2138" s="2"/>
      <c r="F2138" s="2"/>
      <c r="G2138" s="2"/>
      <c r="H2138" s="2"/>
    </row>
    <row r="2139" spans="3:8">
      <c r="C2139" s="38"/>
      <c r="E2139" s="2"/>
      <c r="F2139" s="2"/>
      <c r="G2139" s="2"/>
      <c r="H2139" s="2"/>
    </row>
    <row r="2140" spans="3:8">
      <c r="C2140" s="38"/>
      <c r="E2140" s="2"/>
      <c r="F2140" s="2"/>
      <c r="G2140" s="2"/>
      <c r="H2140" s="2"/>
    </row>
    <row r="2141" spans="3:8">
      <c r="C2141" s="38"/>
      <c r="E2141" s="2"/>
      <c r="F2141" s="2"/>
      <c r="G2141" s="2"/>
      <c r="H2141" s="2"/>
    </row>
    <row r="2142" spans="3:8">
      <c r="C2142" s="38"/>
      <c r="E2142" s="2"/>
      <c r="F2142" s="2"/>
      <c r="G2142" s="2"/>
      <c r="H2142" s="2"/>
    </row>
    <row r="2143" spans="3:8">
      <c r="C2143" s="38"/>
      <c r="E2143" s="2"/>
      <c r="F2143" s="2"/>
      <c r="G2143" s="2"/>
      <c r="H2143" s="2"/>
    </row>
    <row r="2144" spans="3:8">
      <c r="C2144" s="38"/>
      <c r="E2144" s="2"/>
      <c r="F2144" s="2"/>
      <c r="G2144" s="2"/>
      <c r="H2144" s="2"/>
    </row>
    <row r="2145" spans="3:8">
      <c r="C2145" s="38"/>
      <c r="E2145" s="2"/>
      <c r="F2145" s="2"/>
      <c r="G2145" s="2"/>
      <c r="H2145" s="2"/>
    </row>
    <row r="2146" spans="3:8">
      <c r="C2146" s="38"/>
      <c r="E2146" s="2"/>
      <c r="F2146" s="2"/>
      <c r="G2146" s="2"/>
      <c r="H2146" s="2"/>
    </row>
    <row r="2147" spans="3:8">
      <c r="C2147" s="38"/>
      <c r="E2147" s="2"/>
      <c r="F2147" s="2"/>
      <c r="G2147" s="2"/>
      <c r="H2147" s="2"/>
    </row>
    <row r="2148" spans="3:8">
      <c r="C2148" s="38"/>
      <c r="E2148" s="2"/>
      <c r="F2148" s="2"/>
      <c r="G2148" s="2"/>
      <c r="H2148" s="2"/>
    </row>
    <row r="2149" spans="3:8">
      <c r="C2149" s="38"/>
      <c r="E2149" s="2"/>
      <c r="F2149" s="2"/>
      <c r="G2149" s="2"/>
      <c r="H2149" s="2"/>
    </row>
    <row r="2150" spans="3:8">
      <c r="C2150" s="38"/>
      <c r="E2150" s="2"/>
      <c r="F2150" s="2"/>
      <c r="G2150" s="2"/>
      <c r="H2150" s="2"/>
    </row>
    <row r="2151" spans="3:8">
      <c r="C2151" s="38"/>
      <c r="E2151" s="2"/>
      <c r="F2151" s="2"/>
      <c r="G2151" s="2"/>
      <c r="H2151" s="2"/>
    </row>
    <row r="2152" spans="3:8">
      <c r="C2152" s="38"/>
      <c r="E2152" s="2"/>
      <c r="F2152" s="2"/>
      <c r="G2152" s="2"/>
      <c r="H2152" s="2"/>
    </row>
    <row r="2153" spans="3:8">
      <c r="C2153" s="38"/>
      <c r="E2153" s="2"/>
      <c r="F2153" s="2"/>
      <c r="G2153" s="2"/>
      <c r="H2153" s="2"/>
    </row>
    <row r="2154" spans="3:8">
      <c r="C2154" s="38"/>
      <c r="E2154" s="2"/>
      <c r="F2154" s="2"/>
      <c r="G2154" s="2"/>
      <c r="H2154" s="2"/>
    </row>
    <row r="2155" spans="3:8">
      <c r="C2155" s="38"/>
      <c r="E2155" s="2"/>
      <c r="F2155" s="2"/>
      <c r="G2155" s="2"/>
      <c r="H2155" s="2"/>
    </row>
    <row r="2156" spans="3:8">
      <c r="C2156" s="38"/>
      <c r="E2156" s="2"/>
      <c r="F2156" s="2"/>
      <c r="G2156" s="2"/>
      <c r="H2156" s="2"/>
    </row>
    <row r="2157" spans="3:8">
      <c r="C2157" s="38"/>
      <c r="E2157" s="2"/>
      <c r="F2157" s="2"/>
      <c r="G2157" s="2"/>
      <c r="H2157" s="2"/>
    </row>
    <row r="2158" spans="3:8">
      <c r="C2158" s="38"/>
      <c r="E2158" s="2"/>
      <c r="F2158" s="2"/>
      <c r="G2158" s="2"/>
      <c r="H2158" s="2"/>
    </row>
    <row r="2159" spans="3:8">
      <c r="C2159" s="38"/>
      <c r="E2159" s="2"/>
      <c r="F2159" s="2"/>
      <c r="G2159" s="2"/>
      <c r="H2159" s="2"/>
    </row>
    <row r="2160" spans="3:8">
      <c r="C2160" s="38"/>
      <c r="E2160" s="2"/>
      <c r="F2160" s="2"/>
      <c r="G2160" s="2"/>
      <c r="H2160" s="2"/>
    </row>
    <row r="2161" spans="3:8">
      <c r="C2161" s="38"/>
      <c r="E2161" s="2"/>
      <c r="F2161" s="2"/>
      <c r="G2161" s="2"/>
      <c r="H2161" s="2"/>
    </row>
    <row r="2162" spans="3:8">
      <c r="C2162" s="38"/>
      <c r="E2162" s="2"/>
      <c r="F2162" s="2"/>
      <c r="G2162" s="2"/>
      <c r="H2162" s="2"/>
    </row>
    <row r="2163" spans="3:8">
      <c r="C2163" s="38"/>
      <c r="E2163" s="2"/>
      <c r="F2163" s="2"/>
      <c r="G2163" s="2"/>
      <c r="H2163" s="2"/>
    </row>
    <row r="2164" spans="3:8">
      <c r="C2164" s="38"/>
      <c r="E2164" s="2"/>
      <c r="F2164" s="2"/>
      <c r="G2164" s="2"/>
      <c r="H2164" s="2"/>
    </row>
    <row r="2165" spans="3:8">
      <c r="C2165" s="38"/>
      <c r="E2165" s="2"/>
      <c r="F2165" s="2"/>
      <c r="G2165" s="2"/>
      <c r="H2165" s="2"/>
    </row>
    <row r="2166" spans="3:8">
      <c r="C2166" s="38"/>
      <c r="E2166" s="2"/>
      <c r="F2166" s="2"/>
      <c r="G2166" s="2"/>
      <c r="H2166" s="2"/>
    </row>
    <row r="2167" spans="3:8">
      <c r="C2167" s="38"/>
      <c r="E2167" s="2"/>
      <c r="F2167" s="2"/>
      <c r="G2167" s="2"/>
      <c r="H2167" s="2"/>
    </row>
    <row r="2168" spans="3:8">
      <c r="C2168" s="38"/>
      <c r="E2168" s="2"/>
      <c r="F2168" s="2"/>
      <c r="G2168" s="2"/>
      <c r="H2168" s="2"/>
    </row>
    <row r="2169" spans="3:8">
      <c r="C2169" s="38"/>
      <c r="E2169" s="2"/>
      <c r="F2169" s="2"/>
      <c r="G2169" s="2"/>
      <c r="H2169" s="2"/>
    </row>
    <row r="2170" spans="3:8">
      <c r="C2170" s="38"/>
      <c r="E2170" s="2"/>
      <c r="F2170" s="2"/>
      <c r="G2170" s="2"/>
      <c r="H2170" s="2"/>
    </row>
    <row r="2171" spans="3:8">
      <c r="C2171" s="38"/>
      <c r="E2171" s="2"/>
      <c r="F2171" s="2"/>
      <c r="G2171" s="2"/>
      <c r="H2171" s="2"/>
    </row>
    <row r="2172" spans="3:8">
      <c r="C2172" s="38"/>
      <c r="E2172" s="2"/>
      <c r="F2172" s="2"/>
      <c r="G2172" s="2"/>
      <c r="H2172" s="2"/>
    </row>
    <row r="2173" spans="3:8">
      <c r="C2173" s="38"/>
      <c r="E2173" s="2"/>
      <c r="F2173" s="2"/>
      <c r="G2173" s="2"/>
      <c r="H2173" s="2"/>
    </row>
    <row r="2174" spans="3:8">
      <c r="C2174" s="38"/>
      <c r="E2174" s="2"/>
      <c r="F2174" s="2"/>
      <c r="G2174" s="2"/>
      <c r="H2174" s="2"/>
    </row>
    <row r="2175" spans="3:8">
      <c r="C2175" s="38"/>
      <c r="E2175" s="2"/>
      <c r="F2175" s="2"/>
      <c r="G2175" s="2"/>
      <c r="H2175" s="2"/>
    </row>
    <row r="2176" spans="3:8">
      <c r="C2176" s="38"/>
      <c r="E2176" s="2"/>
      <c r="F2176" s="2"/>
      <c r="G2176" s="2"/>
      <c r="H2176" s="2"/>
    </row>
    <row r="2177" spans="3:8">
      <c r="C2177" s="38"/>
      <c r="E2177" s="2"/>
      <c r="F2177" s="2"/>
      <c r="G2177" s="2"/>
      <c r="H2177" s="2"/>
    </row>
    <row r="2178" spans="3:8">
      <c r="C2178" s="38"/>
      <c r="E2178" s="2"/>
      <c r="F2178" s="2"/>
      <c r="G2178" s="2"/>
      <c r="H2178" s="2"/>
    </row>
    <row r="2179" spans="3:8">
      <c r="C2179" s="38"/>
      <c r="E2179" s="2"/>
      <c r="F2179" s="2"/>
      <c r="G2179" s="2"/>
      <c r="H2179" s="2"/>
    </row>
    <row r="2180" spans="3:8">
      <c r="C2180" s="38"/>
      <c r="E2180" s="2"/>
      <c r="F2180" s="2"/>
      <c r="G2180" s="2"/>
      <c r="H2180" s="2"/>
    </row>
    <row r="2181" spans="3:8">
      <c r="C2181" s="38"/>
      <c r="E2181" s="2"/>
      <c r="F2181" s="2"/>
      <c r="G2181" s="2"/>
      <c r="H2181" s="2"/>
    </row>
    <row r="2182" spans="3:8">
      <c r="C2182" s="38"/>
      <c r="E2182" s="2"/>
      <c r="F2182" s="2"/>
      <c r="G2182" s="2"/>
      <c r="H2182" s="2"/>
    </row>
    <row r="2183" spans="3:8">
      <c r="C2183" s="38"/>
      <c r="E2183" s="2"/>
      <c r="F2183" s="2"/>
      <c r="G2183" s="2"/>
      <c r="H2183" s="2"/>
    </row>
    <row r="2184" spans="3:8">
      <c r="C2184" s="38"/>
      <c r="E2184" s="2"/>
      <c r="F2184" s="2"/>
      <c r="G2184" s="2"/>
      <c r="H2184" s="2"/>
    </row>
    <row r="2185" spans="3:8">
      <c r="C2185" s="38"/>
      <c r="E2185" s="2"/>
      <c r="F2185" s="2"/>
      <c r="G2185" s="2"/>
      <c r="H2185" s="2"/>
    </row>
    <row r="2186" spans="3:8">
      <c r="C2186" s="38"/>
      <c r="E2186" s="2"/>
      <c r="F2186" s="2"/>
      <c r="G2186" s="2"/>
      <c r="H2186" s="2"/>
    </row>
    <row r="2187" spans="3:8">
      <c r="C2187" s="38"/>
      <c r="E2187" s="2"/>
      <c r="F2187" s="2"/>
      <c r="G2187" s="2"/>
      <c r="H2187" s="2"/>
    </row>
    <row r="2188" spans="3:8">
      <c r="C2188" s="38"/>
      <c r="E2188" s="2"/>
      <c r="F2188" s="2"/>
      <c r="G2188" s="2"/>
      <c r="H2188" s="2"/>
    </row>
    <row r="2189" spans="3:8">
      <c r="C2189" s="38"/>
      <c r="E2189" s="2"/>
      <c r="F2189" s="2"/>
      <c r="G2189" s="2"/>
      <c r="H2189" s="2"/>
    </row>
    <row r="2190" spans="3:8">
      <c r="C2190" s="38"/>
      <c r="E2190" s="2"/>
      <c r="F2190" s="2"/>
      <c r="G2190" s="2"/>
      <c r="H2190" s="2"/>
    </row>
    <row r="2191" spans="3:8">
      <c r="C2191" s="38"/>
      <c r="E2191" s="2"/>
      <c r="F2191" s="2"/>
      <c r="G2191" s="2"/>
      <c r="H2191" s="2"/>
    </row>
    <row r="2192" spans="3:8">
      <c r="C2192" s="38"/>
      <c r="E2192" s="2"/>
      <c r="F2192" s="2"/>
      <c r="G2192" s="2"/>
      <c r="H2192" s="2"/>
    </row>
    <row r="2193" spans="3:8">
      <c r="C2193" s="38"/>
      <c r="E2193" s="2"/>
      <c r="F2193" s="2"/>
      <c r="G2193" s="2"/>
      <c r="H2193" s="2"/>
    </row>
    <row r="2194" spans="3:8">
      <c r="C2194" s="38"/>
      <c r="E2194" s="2"/>
      <c r="F2194" s="2"/>
      <c r="G2194" s="2"/>
      <c r="H2194" s="2"/>
    </row>
    <row r="2195" spans="3:8">
      <c r="C2195" s="38"/>
      <c r="E2195" s="2"/>
      <c r="F2195" s="2"/>
      <c r="G2195" s="2"/>
      <c r="H2195" s="2"/>
    </row>
    <row r="2196" spans="3:8">
      <c r="C2196" s="38"/>
      <c r="E2196" s="2"/>
      <c r="F2196" s="2"/>
      <c r="G2196" s="2"/>
      <c r="H2196" s="2"/>
    </row>
    <row r="2197" spans="3:8">
      <c r="C2197" s="38"/>
      <c r="E2197" s="2"/>
      <c r="F2197" s="2"/>
      <c r="G2197" s="2"/>
      <c r="H2197" s="2"/>
    </row>
    <row r="2198" spans="3:8">
      <c r="C2198" s="38"/>
      <c r="E2198" s="2"/>
      <c r="F2198" s="2"/>
      <c r="G2198" s="2"/>
      <c r="H2198" s="2"/>
    </row>
    <row r="2199" spans="3:8">
      <c r="C2199" s="38"/>
      <c r="E2199" s="2"/>
      <c r="F2199" s="2"/>
      <c r="G2199" s="2"/>
      <c r="H2199" s="2"/>
    </row>
    <row r="2200" spans="3:8">
      <c r="C2200" s="38"/>
      <c r="E2200" s="2"/>
      <c r="F2200" s="2"/>
      <c r="G2200" s="2"/>
      <c r="H2200" s="2"/>
    </row>
    <row r="2201" spans="3:8">
      <c r="C2201" s="38"/>
      <c r="E2201" s="2"/>
      <c r="F2201" s="2"/>
      <c r="G2201" s="2"/>
      <c r="H2201" s="2"/>
    </row>
    <row r="2202" spans="3:8">
      <c r="C2202" s="38"/>
      <c r="E2202" s="2"/>
      <c r="F2202" s="2"/>
      <c r="G2202" s="2"/>
      <c r="H2202" s="2"/>
    </row>
    <row r="2203" spans="3:8">
      <c r="C2203" s="38"/>
      <c r="E2203" s="2"/>
      <c r="F2203" s="2"/>
      <c r="G2203" s="2"/>
      <c r="H2203" s="2"/>
    </row>
    <row r="2204" spans="3:8">
      <c r="C2204" s="38"/>
      <c r="E2204" s="2"/>
      <c r="F2204" s="2"/>
      <c r="G2204" s="2"/>
      <c r="H2204" s="2"/>
    </row>
    <row r="2205" spans="3:8">
      <c r="C2205" s="38"/>
      <c r="E2205" s="2"/>
      <c r="F2205" s="2"/>
      <c r="G2205" s="2"/>
      <c r="H2205" s="2"/>
    </row>
    <row r="2206" spans="3:8">
      <c r="C2206" s="38"/>
      <c r="E2206" s="2"/>
      <c r="F2206" s="2"/>
      <c r="G2206" s="2"/>
      <c r="H2206" s="2"/>
    </row>
    <row r="2207" spans="3:8">
      <c r="C2207" s="38"/>
      <c r="E2207" s="2"/>
      <c r="F2207" s="2"/>
      <c r="G2207" s="2"/>
      <c r="H2207" s="2"/>
    </row>
    <row r="2208" spans="3:8">
      <c r="C2208" s="38"/>
      <c r="E2208" s="2"/>
      <c r="F2208" s="2"/>
      <c r="G2208" s="2"/>
      <c r="H2208" s="2"/>
    </row>
    <row r="2209" spans="3:8">
      <c r="C2209" s="38"/>
      <c r="E2209" s="2"/>
      <c r="F2209" s="2"/>
      <c r="G2209" s="2"/>
      <c r="H2209" s="2"/>
    </row>
    <row r="2210" spans="3:8">
      <c r="C2210" s="38"/>
      <c r="E2210" s="2"/>
      <c r="F2210" s="2"/>
      <c r="G2210" s="2"/>
      <c r="H2210" s="2"/>
    </row>
    <row r="2211" spans="3:8">
      <c r="C2211" s="38"/>
      <c r="E2211" s="2"/>
      <c r="F2211" s="2"/>
      <c r="G2211" s="2"/>
      <c r="H2211" s="2"/>
    </row>
    <row r="2212" spans="3:8">
      <c r="C2212" s="38"/>
      <c r="E2212" s="2"/>
      <c r="F2212" s="2"/>
      <c r="G2212" s="2"/>
      <c r="H2212" s="2"/>
    </row>
    <row r="2213" spans="3:8">
      <c r="C2213" s="38"/>
      <c r="E2213" s="2"/>
      <c r="F2213" s="2"/>
      <c r="G2213" s="2"/>
      <c r="H2213" s="2"/>
    </row>
    <row r="2214" spans="3:8">
      <c r="C2214" s="38"/>
      <c r="E2214" s="2"/>
      <c r="F2214" s="2"/>
      <c r="G2214" s="2"/>
      <c r="H2214" s="2"/>
    </row>
    <row r="2215" spans="3:8">
      <c r="C2215" s="38"/>
      <c r="E2215" s="2"/>
      <c r="F2215" s="2"/>
      <c r="G2215" s="2"/>
      <c r="H2215" s="2"/>
    </row>
    <row r="2216" spans="3:8">
      <c r="C2216" s="38"/>
      <c r="E2216" s="2"/>
      <c r="F2216" s="2"/>
      <c r="G2216" s="2"/>
      <c r="H2216" s="2"/>
    </row>
    <row r="2217" spans="3:8">
      <c r="C2217" s="38"/>
      <c r="E2217" s="2"/>
      <c r="F2217" s="2"/>
      <c r="G2217" s="2"/>
      <c r="H2217" s="2"/>
    </row>
    <row r="2218" spans="3:8">
      <c r="C2218" s="38"/>
      <c r="E2218" s="2"/>
      <c r="F2218" s="2"/>
      <c r="G2218" s="2"/>
      <c r="H2218" s="2"/>
    </row>
    <row r="2219" spans="3:8">
      <c r="C2219" s="38"/>
      <c r="E2219" s="2"/>
      <c r="F2219" s="2"/>
      <c r="G2219" s="2"/>
      <c r="H2219" s="2"/>
    </row>
    <row r="2220" spans="3:8">
      <c r="C2220" s="38"/>
      <c r="E2220" s="2"/>
      <c r="F2220" s="2"/>
      <c r="G2220" s="2"/>
      <c r="H2220" s="2"/>
    </row>
    <row r="2221" spans="3:8">
      <c r="C2221" s="38"/>
      <c r="E2221" s="2"/>
      <c r="F2221" s="2"/>
      <c r="G2221" s="2"/>
      <c r="H2221" s="2"/>
    </row>
    <row r="2222" spans="3:8">
      <c r="C2222" s="38"/>
      <c r="E2222" s="2"/>
      <c r="F2222" s="2"/>
      <c r="G2222" s="2"/>
      <c r="H2222" s="2"/>
    </row>
    <row r="2223" spans="3:8">
      <c r="C2223" s="38"/>
      <c r="E2223" s="2"/>
      <c r="F2223" s="2"/>
      <c r="G2223" s="2"/>
      <c r="H2223" s="2"/>
    </row>
    <row r="2224" spans="3:8">
      <c r="C2224" s="38"/>
      <c r="E2224" s="2"/>
      <c r="F2224" s="2"/>
      <c r="G2224" s="2"/>
      <c r="H2224" s="2"/>
    </row>
    <row r="2225" spans="3:8">
      <c r="C2225" s="38"/>
      <c r="E2225" s="2"/>
      <c r="F2225" s="2"/>
      <c r="G2225" s="2"/>
      <c r="H2225" s="2"/>
    </row>
    <row r="2226" spans="3:8">
      <c r="C2226" s="38"/>
      <c r="E2226" s="2"/>
      <c r="F2226" s="2"/>
      <c r="G2226" s="2"/>
      <c r="H2226" s="2"/>
    </row>
    <row r="2227" spans="3:8">
      <c r="C2227" s="38"/>
      <c r="E2227" s="2"/>
      <c r="F2227" s="2"/>
      <c r="G2227" s="2"/>
      <c r="H2227" s="2"/>
    </row>
    <row r="2228" spans="3:8">
      <c r="C2228" s="38"/>
      <c r="E2228" s="2"/>
      <c r="F2228" s="2"/>
      <c r="G2228" s="2"/>
      <c r="H2228" s="2"/>
    </row>
    <row r="2229" spans="3:8">
      <c r="C2229" s="38"/>
      <c r="E2229" s="2"/>
      <c r="F2229" s="2"/>
      <c r="G2229" s="2"/>
      <c r="H2229" s="2"/>
    </row>
    <row r="2230" spans="3:8">
      <c r="C2230" s="38"/>
      <c r="E2230" s="2"/>
      <c r="F2230" s="2"/>
      <c r="G2230" s="2"/>
      <c r="H2230" s="2"/>
    </row>
    <row r="2231" spans="3:8">
      <c r="C2231" s="38"/>
      <c r="E2231" s="2"/>
      <c r="F2231" s="2"/>
      <c r="G2231" s="2"/>
      <c r="H2231" s="2"/>
    </row>
    <row r="2232" spans="3:8">
      <c r="C2232" s="38"/>
      <c r="E2232" s="2"/>
      <c r="F2232" s="2"/>
      <c r="G2232" s="2"/>
      <c r="H2232" s="2"/>
    </row>
    <row r="2233" spans="3:8">
      <c r="C2233" s="38"/>
      <c r="E2233" s="2"/>
      <c r="F2233" s="2"/>
      <c r="G2233" s="2"/>
      <c r="H2233" s="2"/>
    </row>
    <row r="2234" spans="3:8">
      <c r="C2234" s="38"/>
      <c r="E2234" s="2"/>
      <c r="F2234" s="2"/>
      <c r="G2234" s="2"/>
      <c r="H2234" s="2"/>
    </row>
    <row r="2235" spans="3:8">
      <c r="C2235" s="38"/>
      <c r="E2235" s="2"/>
      <c r="F2235" s="2"/>
      <c r="G2235" s="2"/>
      <c r="H2235" s="2"/>
    </row>
    <row r="2236" spans="3:8">
      <c r="C2236" s="38"/>
      <c r="E2236" s="2"/>
      <c r="F2236" s="2"/>
      <c r="G2236" s="2"/>
      <c r="H2236" s="2"/>
    </row>
    <row r="2237" spans="3:8">
      <c r="C2237" s="38"/>
      <c r="E2237" s="2"/>
      <c r="F2237" s="2"/>
      <c r="G2237" s="2"/>
      <c r="H2237" s="2"/>
    </row>
    <row r="2238" spans="3:8">
      <c r="C2238" s="38"/>
      <c r="E2238" s="2"/>
      <c r="F2238" s="2"/>
      <c r="G2238" s="2"/>
      <c r="H2238" s="2"/>
    </row>
    <row r="2239" spans="3:8">
      <c r="C2239" s="38"/>
      <c r="E2239" s="2"/>
      <c r="F2239" s="2"/>
      <c r="G2239" s="2"/>
      <c r="H2239" s="2"/>
    </row>
    <row r="2240" spans="3:8">
      <c r="C2240" s="38"/>
      <c r="E2240" s="2"/>
      <c r="F2240" s="2"/>
      <c r="G2240" s="2"/>
      <c r="H2240" s="2"/>
    </row>
    <row r="2241" spans="3:8">
      <c r="C2241" s="38"/>
      <c r="E2241" s="2"/>
      <c r="F2241" s="2"/>
      <c r="G2241" s="2"/>
      <c r="H2241" s="2"/>
    </row>
    <row r="2242" spans="3:8">
      <c r="C2242" s="38"/>
      <c r="E2242" s="2"/>
      <c r="F2242" s="2"/>
      <c r="G2242" s="2"/>
      <c r="H2242" s="2"/>
    </row>
    <row r="2243" spans="3:8">
      <c r="C2243" s="38"/>
      <c r="E2243" s="2"/>
      <c r="F2243" s="2"/>
      <c r="G2243" s="2"/>
      <c r="H2243" s="2"/>
    </row>
    <row r="2244" spans="3:8">
      <c r="C2244" s="38"/>
      <c r="E2244" s="2"/>
      <c r="F2244" s="2"/>
      <c r="G2244" s="2"/>
      <c r="H2244" s="2"/>
    </row>
    <row r="2245" spans="3:8">
      <c r="C2245" s="38"/>
      <c r="E2245" s="2"/>
      <c r="F2245" s="2"/>
      <c r="G2245" s="2"/>
      <c r="H2245" s="2"/>
    </row>
    <row r="2246" spans="3:8">
      <c r="C2246" s="38"/>
      <c r="E2246" s="2"/>
      <c r="F2246" s="2"/>
      <c r="G2246" s="2"/>
      <c r="H2246" s="2"/>
    </row>
    <row r="2247" spans="3:8">
      <c r="C2247" s="38"/>
      <c r="E2247" s="2"/>
      <c r="F2247" s="2"/>
      <c r="G2247" s="2"/>
      <c r="H2247" s="2"/>
    </row>
    <row r="2248" spans="3:8">
      <c r="C2248" s="38"/>
      <c r="E2248" s="2"/>
      <c r="F2248" s="2"/>
      <c r="G2248" s="2"/>
      <c r="H2248" s="2"/>
    </row>
    <row r="2249" spans="3:8">
      <c r="C2249" s="38"/>
      <c r="E2249" s="2"/>
      <c r="F2249" s="2"/>
      <c r="G2249" s="2"/>
      <c r="H2249" s="2"/>
    </row>
    <row r="2250" spans="3:8">
      <c r="C2250" s="38"/>
      <c r="E2250" s="2"/>
      <c r="F2250" s="2"/>
      <c r="G2250" s="2"/>
      <c r="H2250" s="2"/>
    </row>
    <row r="2251" spans="3:8">
      <c r="C2251" s="38"/>
      <c r="E2251" s="2"/>
      <c r="F2251" s="2"/>
      <c r="G2251" s="2"/>
      <c r="H2251" s="2"/>
    </row>
    <row r="2252" spans="3:8">
      <c r="C2252" s="38"/>
      <c r="E2252" s="2"/>
      <c r="F2252" s="2"/>
      <c r="G2252" s="2"/>
      <c r="H2252" s="2"/>
    </row>
    <row r="2253" spans="3:8">
      <c r="C2253" s="38"/>
      <c r="E2253" s="2"/>
      <c r="F2253" s="2"/>
      <c r="G2253" s="2"/>
      <c r="H2253" s="2"/>
    </row>
    <row r="2254" spans="3:8">
      <c r="C2254" s="38"/>
      <c r="E2254" s="2"/>
      <c r="F2254" s="2"/>
      <c r="G2254" s="2"/>
      <c r="H2254" s="2"/>
    </row>
    <row r="2255" spans="3:8">
      <c r="C2255" s="38"/>
      <c r="E2255" s="2"/>
      <c r="F2255" s="2"/>
      <c r="G2255" s="2"/>
      <c r="H2255" s="2"/>
    </row>
    <row r="2256" spans="3:8">
      <c r="C2256" s="38"/>
      <c r="E2256" s="2"/>
      <c r="F2256" s="2"/>
      <c r="G2256" s="2"/>
      <c r="H2256" s="2"/>
    </row>
    <row r="2257" spans="3:8">
      <c r="C2257" s="38"/>
      <c r="E2257" s="2"/>
      <c r="F2257" s="2"/>
      <c r="G2257" s="2"/>
      <c r="H2257" s="2"/>
    </row>
    <row r="2258" spans="3:8">
      <c r="C2258" s="38"/>
      <c r="E2258" s="2"/>
      <c r="F2258" s="2"/>
      <c r="G2258" s="2"/>
      <c r="H2258" s="2"/>
    </row>
    <row r="2259" spans="3:8">
      <c r="C2259" s="38"/>
      <c r="E2259" s="2"/>
      <c r="F2259" s="2"/>
      <c r="G2259" s="2"/>
      <c r="H2259" s="2"/>
    </row>
    <row r="2260" spans="3:8">
      <c r="C2260" s="38"/>
      <c r="E2260" s="2"/>
      <c r="F2260" s="2"/>
      <c r="G2260" s="2"/>
      <c r="H2260" s="2"/>
    </row>
    <row r="2261" spans="3:8">
      <c r="C2261" s="38"/>
      <c r="E2261" s="2"/>
      <c r="F2261" s="2"/>
      <c r="G2261" s="2"/>
      <c r="H2261" s="2"/>
    </row>
    <row r="2262" spans="3:8">
      <c r="C2262" s="38"/>
      <c r="E2262" s="2"/>
      <c r="F2262" s="2"/>
      <c r="G2262" s="2"/>
      <c r="H2262" s="2"/>
    </row>
    <row r="2263" spans="3:8">
      <c r="C2263" s="38"/>
      <c r="E2263" s="2"/>
      <c r="F2263" s="2"/>
      <c r="G2263" s="2"/>
      <c r="H2263" s="2"/>
    </row>
    <row r="2264" spans="3:8">
      <c r="C2264" s="38"/>
      <c r="E2264" s="2"/>
      <c r="F2264" s="2"/>
      <c r="G2264" s="2"/>
      <c r="H2264" s="2"/>
    </row>
    <row r="2265" spans="3:8">
      <c r="C2265" s="38"/>
      <c r="E2265" s="2"/>
      <c r="F2265" s="2"/>
      <c r="G2265" s="2"/>
      <c r="H2265" s="2"/>
    </row>
    <row r="2266" spans="3:8">
      <c r="C2266" s="38"/>
      <c r="E2266" s="2"/>
      <c r="F2266" s="2"/>
      <c r="G2266" s="2"/>
      <c r="H2266" s="2"/>
    </row>
    <row r="2267" spans="3:8">
      <c r="C2267" s="38"/>
      <c r="E2267" s="2"/>
      <c r="F2267" s="2"/>
      <c r="G2267" s="2"/>
      <c r="H2267" s="2"/>
    </row>
    <row r="2268" spans="3:8">
      <c r="C2268" s="38"/>
      <c r="E2268" s="2"/>
      <c r="F2268" s="2"/>
      <c r="G2268" s="2"/>
      <c r="H2268" s="2"/>
    </row>
    <row r="2269" spans="3:8">
      <c r="C2269" s="38"/>
      <c r="E2269" s="2"/>
      <c r="F2269" s="2"/>
      <c r="G2269" s="2"/>
      <c r="H2269" s="2"/>
    </row>
    <row r="2270" spans="3:8">
      <c r="C2270" s="38"/>
      <c r="E2270" s="2"/>
      <c r="F2270" s="2"/>
      <c r="G2270" s="2"/>
      <c r="H2270" s="2"/>
    </row>
    <row r="2271" spans="3:8">
      <c r="C2271" s="38"/>
      <c r="E2271" s="2"/>
      <c r="F2271" s="2"/>
      <c r="G2271" s="2"/>
      <c r="H2271" s="2"/>
    </row>
    <row r="2272" spans="3:8">
      <c r="C2272" s="38"/>
      <c r="E2272" s="2"/>
      <c r="F2272" s="2"/>
      <c r="G2272" s="2"/>
      <c r="H2272" s="2"/>
    </row>
    <row r="2273" spans="3:8">
      <c r="C2273" s="38"/>
      <c r="E2273" s="2"/>
      <c r="F2273" s="2"/>
      <c r="G2273" s="2"/>
      <c r="H2273" s="2"/>
    </row>
    <row r="2274" spans="3:8">
      <c r="C2274" s="38"/>
      <c r="E2274" s="2"/>
      <c r="F2274" s="2"/>
      <c r="G2274" s="2"/>
      <c r="H2274" s="2"/>
    </row>
    <row r="2275" spans="3:8">
      <c r="C2275" s="38"/>
      <c r="E2275" s="2"/>
      <c r="F2275" s="2"/>
      <c r="G2275" s="2"/>
      <c r="H2275" s="2"/>
    </row>
    <row r="2276" spans="3:8">
      <c r="C2276" s="38"/>
      <c r="E2276" s="2"/>
      <c r="F2276" s="2"/>
      <c r="G2276" s="2"/>
      <c r="H2276" s="2"/>
    </row>
    <row r="2277" spans="3:8">
      <c r="C2277" s="38"/>
      <c r="E2277" s="2"/>
      <c r="F2277" s="2"/>
      <c r="G2277" s="2"/>
      <c r="H2277" s="2"/>
    </row>
    <row r="2278" spans="3:8">
      <c r="C2278" s="38"/>
      <c r="E2278" s="2"/>
      <c r="F2278" s="2"/>
      <c r="G2278" s="2"/>
      <c r="H2278" s="2"/>
    </row>
    <row r="2279" spans="3:8">
      <c r="C2279" s="38"/>
      <c r="E2279" s="2"/>
      <c r="F2279" s="2"/>
      <c r="G2279" s="2"/>
      <c r="H2279" s="2"/>
    </row>
    <row r="2280" spans="3:8">
      <c r="C2280" s="38"/>
      <c r="E2280" s="2"/>
      <c r="F2280" s="2"/>
      <c r="G2280" s="2"/>
      <c r="H2280" s="2"/>
    </row>
    <row r="2281" spans="3:8">
      <c r="C2281" s="38"/>
      <c r="E2281" s="2"/>
      <c r="F2281" s="2"/>
      <c r="G2281" s="2"/>
      <c r="H2281" s="2"/>
    </row>
    <row r="2282" spans="3:8">
      <c r="C2282" s="38"/>
      <c r="E2282" s="2"/>
      <c r="F2282" s="2"/>
      <c r="G2282" s="2"/>
      <c r="H2282" s="2"/>
    </row>
    <row r="2283" spans="3:8">
      <c r="C2283" s="38"/>
      <c r="E2283" s="2"/>
      <c r="F2283" s="2"/>
      <c r="G2283" s="2"/>
      <c r="H2283" s="2"/>
    </row>
    <row r="2284" spans="3:8">
      <c r="C2284" s="38"/>
      <c r="E2284" s="2"/>
      <c r="F2284" s="2"/>
      <c r="G2284" s="2"/>
      <c r="H2284" s="2"/>
    </row>
    <row r="2285" spans="3:8">
      <c r="C2285" s="38"/>
      <c r="E2285" s="2"/>
      <c r="F2285" s="2"/>
      <c r="G2285" s="2"/>
      <c r="H2285" s="2"/>
    </row>
    <row r="2286" spans="3:8">
      <c r="C2286" s="38"/>
      <c r="E2286" s="2"/>
      <c r="F2286" s="2"/>
      <c r="G2286" s="2"/>
      <c r="H2286" s="2"/>
    </row>
    <row r="2287" spans="3:8">
      <c r="C2287" s="38"/>
      <c r="E2287" s="2"/>
      <c r="F2287" s="2"/>
      <c r="G2287" s="2"/>
      <c r="H2287" s="2"/>
    </row>
    <row r="2288" spans="3:8">
      <c r="C2288" s="38"/>
      <c r="E2288" s="2"/>
      <c r="F2288" s="2"/>
      <c r="G2288" s="2"/>
      <c r="H2288" s="2"/>
    </row>
    <row r="2289" spans="3:8">
      <c r="C2289" s="38"/>
      <c r="E2289" s="2"/>
      <c r="F2289" s="2"/>
      <c r="G2289" s="2"/>
      <c r="H2289" s="2"/>
    </row>
    <row r="2290" spans="3:8">
      <c r="C2290" s="38"/>
      <c r="E2290" s="2"/>
      <c r="F2290" s="2"/>
      <c r="G2290" s="2"/>
      <c r="H2290" s="2"/>
    </row>
    <row r="2291" spans="3:8">
      <c r="C2291" s="38"/>
      <c r="E2291" s="2"/>
      <c r="F2291" s="2"/>
      <c r="G2291" s="2"/>
      <c r="H2291" s="2"/>
    </row>
    <row r="2292" spans="3:8">
      <c r="C2292" s="38"/>
      <c r="E2292" s="2"/>
      <c r="F2292" s="2"/>
      <c r="G2292" s="2"/>
      <c r="H2292" s="2"/>
    </row>
    <row r="2293" spans="3:8">
      <c r="C2293" s="38"/>
      <c r="E2293" s="2"/>
      <c r="F2293" s="2"/>
      <c r="G2293" s="2"/>
      <c r="H2293" s="2"/>
    </row>
    <row r="2294" spans="3:8">
      <c r="C2294" s="38"/>
      <c r="E2294" s="2"/>
      <c r="F2294" s="2"/>
      <c r="G2294" s="2"/>
      <c r="H2294" s="2"/>
    </row>
    <row r="2295" spans="3:8">
      <c r="C2295" s="38"/>
      <c r="E2295" s="2"/>
      <c r="F2295" s="2"/>
      <c r="G2295" s="2"/>
      <c r="H2295" s="2"/>
    </row>
    <row r="2296" spans="3:8">
      <c r="C2296" s="38"/>
      <c r="E2296" s="2"/>
      <c r="F2296" s="2"/>
      <c r="G2296" s="2"/>
      <c r="H2296" s="2"/>
    </row>
    <row r="2297" spans="3:8">
      <c r="C2297" s="38"/>
      <c r="E2297" s="2"/>
      <c r="F2297" s="2"/>
      <c r="G2297" s="2"/>
      <c r="H2297" s="2"/>
    </row>
    <row r="2298" spans="3:8">
      <c r="C2298" s="38"/>
      <c r="E2298" s="2"/>
      <c r="F2298" s="2"/>
      <c r="G2298" s="2"/>
      <c r="H2298" s="2"/>
    </row>
    <row r="2299" spans="3:8">
      <c r="C2299" s="38"/>
      <c r="E2299" s="2"/>
      <c r="F2299" s="2"/>
      <c r="G2299" s="2"/>
      <c r="H2299" s="2"/>
    </row>
    <row r="2300" spans="3:8">
      <c r="C2300" s="38"/>
      <c r="E2300" s="2"/>
      <c r="F2300" s="2"/>
      <c r="G2300" s="2"/>
      <c r="H2300" s="2"/>
    </row>
    <row r="2301" spans="3:8">
      <c r="C2301" s="38"/>
      <c r="E2301" s="2"/>
      <c r="F2301" s="2"/>
      <c r="G2301" s="2"/>
      <c r="H2301" s="2"/>
    </row>
    <row r="2302" spans="3:8">
      <c r="C2302" s="38"/>
      <c r="E2302" s="2"/>
      <c r="F2302" s="2"/>
      <c r="G2302" s="2"/>
      <c r="H2302" s="2"/>
    </row>
    <row r="2303" spans="3:8">
      <c r="C2303" s="38"/>
      <c r="E2303" s="2"/>
      <c r="F2303" s="2"/>
      <c r="G2303" s="2"/>
      <c r="H2303" s="2"/>
    </row>
    <row r="2304" spans="3:8">
      <c r="C2304" s="38"/>
      <c r="E2304" s="2"/>
      <c r="F2304" s="2"/>
      <c r="G2304" s="2"/>
      <c r="H2304" s="2"/>
    </row>
    <row r="2305" spans="3:8">
      <c r="C2305" s="38"/>
      <c r="E2305" s="2"/>
      <c r="F2305" s="2"/>
      <c r="G2305" s="2"/>
      <c r="H2305" s="2"/>
    </row>
    <row r="2306" spans="3:8">
      <c r="C2306" s="38"/>
      <c r="E2306" s="2"/>
      <c r="F2306" s="2"/>
      <c r="G2306" s="2"/>
      <c r="H2306" s="2"/>
    </row>
    <row r="2307" spans="3:8">
      <c r="C2307" s="38"/>
      <c r="E2307" s="2"/>
      <c r="F2307" s="2"/>
      <c r="G2307" s="2"/>
      <c r="H2307" s="2"/>
    </row>
    <row r="2308" spans="3:8">
      <c r="C2308" s="38"/>
      <c r="E2308" s="2"/>
      <c r="F2308" s="2"/>
      <c r="G2308" s="2"/>
      <c r="H2308" s="2"/>
    </row>
    <row r="2309" spans="3:8">
      <c r="C2309" s="38"/>
      <c r="E2309" s="2"/>
      <c r="F2309" s="2"/>
      <c r="G2309" s="2"/>
      <c r="H2309" s="2"/>
    </row>
    <row r="2310" spans="3:8">
      <c r="C2310" s="38"/>
      <c r="E2310" s="2"/>
      <c r="F2310" s="2"/>
      <c r="G2310" s="2"/>
      <c r="H2310" s="2"/>
    </row>
    <row r="2311" spans="3:8">
      <c r="C2311" s="38"/>
      <c r="E2311" s="2"/>
      <c r="F2311" s="2"/>
      <c r="G2311" s="2"/>
      <c r="H2311" s="2"/>
    </row>
    <row r="2312" spans="3:8">
      <c r="C2312" s="38"/>
      <c r="E2312" s="2"/>
      <c r="F2312" s="2"/>
      <c r="G2312" s="2"/>
      <c r="H2312" s="2"/>
    </row>
    <row r="2313" spans="3:8">
      <c r="C2313" s="38"/>
      <c r="E2313" s="2"/>
      <c r="F2313" s="2"/>
      <c r="G2313" s="2"/>
      <c r="H2313" s="2"/>
    </row>
    <row r="2314" spans="3:8">
      <c r="C2314" s="38"/>
      <c r="E2314" s="2"/>
      <c r="F2314" s="2"/>
      <c r="G2314" s="2"/>
      <c r="H2314" s="2"/>
    </row>
    <row r="2315" spans="3:8">
      <c r="C2315" s="38"/>
      <c r="E2315" s="2"/>
      <c r="F2315" s="2"/>
      <c r="G2315" s="2"/>
      <c r="H2315" s="2"/>
    </row>
    <row r="2316" spans="3:8">
      <c r="C2316" s="38"/>
      <c r="E2316" s="2"/>
      <c r="F2316" s="2"/>
      <c r="G2316" s="2"/>
      <c r="H2316" s="2"/>
    </row>
    <row r="2317" spans="3:8">
      <c r="C2317" s="38"/>
      <c r="E2317" s="2"/>
      <c r="F2317" s="2"/>
      <c r="G2317" s="2"/>
      <c r="H2317" s="2"/>
    </row>
    <row r="2318" spans="3:8">
      <c r="C2318" s="38"/>
      <c r="E2318" s="2"/>
      <c r="F2318" s="2"/>
      <c r="G2318" s="2"/>
      <c r="H2318" s="2"/>
    </row>
    <row r="2319" spans="3:8">
      <c r="C2319" s="38"/>
      <c r="E2319" s="2"/>
      <c r="F2319" s="2"/>
      <c r="G2319" s="2"/>
      <c r="H2319" s="2"/>
    </row>
    <row r="2320" spans="3:8">
      <c r="C2320" s="38"/>
      <c r="E2320" s="2"/>
      <c r="F2320" s="2"/>
      <c r="G2320" s="2"/>
      <c r="H2320" s="2"/>
    </row>
    <row r="2321" spans="3:8">
      <c r="C2321" s="38"/>
      <c r="E2321" s="2"/>
      <c r="F2321" s="2"/>
      <c r="G2321" s="2"/>
      <c r="H2321" s="2"/>
    </row>
    <row r="2322" spans="3:8">
      <c r="C2322" s="38"/>
      <c r="E2322" s="2"/>
      <c r="F2322" s="2"/>
      <c r="G2322" s="2"/>
      <c r="H2322" s="2"/>
    </row>
    <row r="2323" spans="3:8">
      <c r="C2323" s="38"/>
      <c r="E2323" s="2"/>
      <c r="F2323" s="2"/>
      <c r="G2323" s="2"/>
      <c r="H2323" s="2"/>
    </row>
    <row r="2324" spans="3:8">
      <c r="C2324" s="38"/>
      <c r="E2324" s="2"/>
      <c r="F2324" s="2"/>
      <c r="G2324" s="2"/>
      <c r="H2324" s="2"/>
    </row>
    <row r="2325" spans="3:8">
      <c r="C2325" s="38"/>
      <c r="E2325" s="2"/>
      <c r="F2325" s="2"/>
      <c r="G2325" s="2"/>
      <c r="H2325" s="2"/>
    </row>
    <row r="2326" spans="3:8">
      <c r="C2326" s="38"/>
      <c r="E2326" s="2"/>
      <c r="F2326" s="2"/>
      <c r="G2326" s="2"/>
      <c r="H2326" s="2"/>
    </row>
    <row r="2327" spans="3:8">
      <c r="C2327" s="38"/>
      <c r="E2327" s="2"/>
      <c r="F2327" s="2"/>
      <c r="G2327" s="2"/>
      <c r="H2327" s="2"/>
    </row>
    <row r="2328" spans="3:8">
      <c r="C2328" s="38"/>
      <c r="E2328" s="2"/>
      <c r="F2328" s="2"/>
      <c r="G2328" s="2"/>
      <c r="H2328" s="2"/>
    </row>
    <row r="2329" spans="3:8">
      <c r="C2329" s="38"/>
      <c r="E2329" s="2"/>
      <c r="F2329" s="2"/>
      <c r="G2329" s="2"/>
      <c r="H2329" s="2"/>
    </row>
    <row r="2330" spans="3:8">
      <c r="C2330" s="38"/>
      <c r="E2330" s="2"/>
      <c r="F2330" s="2"/>
      <c r="G2330" s="2"/>
      <c r="H2330" s="2"/>
    </row>
    <row r="2331" spans="3:8">
      <c r="C2331" s="38"/>
      <c r="E2331" s="2"/>
      <c r="F2331" s="2"/>
      <c r="G2331" s="2"/>
      <c r="H2331" s="2"/>
    </row>
    <row r="2332" spans="3:8">
      <c r="C2332" s="38"/>
      <c r="E2332" s="2"/>
      <c r="F2332" s="2"/>
      <c r="G2332" s="2"/>
      <c r="H2332" s="2"/>
    </row>
    <row r="2333" spans="3:8">
      <c r="C2333" s="38"/>
      <c r="E2333" s="2"/>
      <c r="F2333" s="2"/>
      <c r="G2333" s="2"/>
      <c r="H2333" s="2"/>
    </row>
    <row r="2334" spans="3:8">
      <c r="C2334" s="38"/>
      <c r="E2334" s="2"/>
      <c r="F2334" s="2"/>
      <c r="G2334" s="2"/>
      <c r="H2334" s="2"/>
    </row>
    <row r="2335" spans="3:8">
      <c r="C2335" s="38"/>
      <c r="E2335" s="2"/>
      <c r="F2335" s="2"/>
      <c r="G2335" s="2"/>
      <c r="H2335" s="2"/>
    </row>
    <row r="2336" spans="3:8">
      <c r="C2336" s="38"/>
      <c r="E2336" s="2"/>
      <c r="F2336" s="2"/>
      <c r="G2336" s="2"/>
      <c r="H2336" s="2"/>
    </row>
    <row r="2337" spans="3:8">
      <c r="C2337" s="38"/>
      <c r="E2337" s="2"/>
      <c r="F2337" s="2"/>
      <c r="G2337" s="2"/>
      <c r="H2337" s="2"/>
    </row>
    <row r="2338" spans="3:8">
      <c r="C2338" s="38"/>
      <c r="E2338" s="2"/>
      <c r="F2338" s="2"/>
      <c r="G2338" s="2"/>
      <c r="H2338" s="2"/>
    </row>
    <row r="2339" spans="3:8">
      <c r="C2339" s="38"/>
      <c r="E2339" s="2"/>
      <c r="F2339" s="2"/>
      <c r="G2339" s="2"/>
      <c r="H2339" s="2"/>
    </row>
    <row r="2340" spans="3:8">
      <c r="C2340" s="38"/>
      <c r="E2340" s="2"/>
      <c r="F2340" s="2"/>
      <c r="G2340" s="2"/>
      <c r="H2340" s="2"/>
    </row>
    <row r="2341" spans="3:8">
      <c r="C2341" s="38"/>
      <c r="E2341" s="2"/>
      <c r="F2341" s="2"/>
      <c r="G2341" s="2"/>
      <c r="H2341" s="2"/>
    </row>
    <row r="2342" spans="3:8">
      <c r="C2342" s="38"/>
      <c r="E2342" s="2"/>
      <c r="F2342" s="2"/>
      <c r="G2342" s="2"/>
      <c r="H2342" s="2"/>
    </row>
    <row r="2343" spans="3:8">
      <c r="C2343" s="38"/>
      <c r="E2343" s="2"/>
      <c r="F2343" s="2"/>
      <c r="G2343" s="2"/>
      <c r="H2343" s="2"/>
    </row>
    <row r="2344" spans="3:8">
      <c r="C2344" s="38"/>
      <c r="E2344" s="2"/>
      <c r="F2344" s="2"/>
      <c r="G2344" s="2"/>
      <c r="H2344" s="2"/>
    </row>
    <row r="2345" spans="3:8">
      <c r="C2345" s="38"/>
      <c r="E2345" s="2"/>
      <c r="F2345" s="2"/>
      <c r="G2345" s="2"/>
      <c r="H2345" s="2"/>
    </row>
    <row r="2346" spans="3:8">
      <c r="C2346" s="38"/>
      <c r="E2346" s="2"/>
      <c r="F2346" s="2"/>
      <c r="G2346" s="2"/>
      <c r="H2346" s="2"/>
    </row>
    <row r="2347" spans="3:8">
      <c r="C2347" s="38"/>
      <c r="E2347" s="2"/>
      <c r="F2347" s="2"/>
      <c r="G2347" s="2"/>
      <c r="H2347" s="2"/>
    </row>
    <row r="2348" spans="3:8">
      <c r="C2348" s="38"/>
      <c r="E2348" s="2"/>
      <c r="F2348" s="2"/>
      <c r="G2348" s="2"/>
      <c r="H2348" s="2"/>
    </row>
    <row r="2349" spans="3:8">
      <c r="C2349" s="38"/>
      <c r="E2349" s="2"/>
      <c r="F2349" s="2"/>
      <c r="G2349" s="2"/>
      <c r="H2349" s="2"/>
    </row>
    <row r="2350" spans="3:8">
      <c r="C2350" s="38"/>
      <c r="E2350" s="2"/>
      <c r="F2350" s="2"/>
      <c r="G2350" s="2"/>
      <c r="H2350" s="2"/>
    </row>
    <row r="2351" spans="3:8">
      <c r="C2351" s="38"/>
      <c r="E2351" s="2"/>
      <c r="F2351" s="2"/>
      <c r="G2351" s="2"/>
      <c r="H2351" s="2"/>
    </row>
    <row r="2352" spans="3:8">
      <c r="C2352" s="38"/>
      <c r="E2352" s="2"/>
      <c r="F2352" s="2"/>
      <c r="G2352" s="2"/>
      <c r="H2352" s="2"/>
    </row>
    <row r="2353" spans="3:8">
      <c r="C2353" s="38"/>
      <c r="E2353" s="2"/>
      <c r="F2353" s="2"/>
      <c r="G2353" s="2"/>
      <c r="H2353" s="2"/>
    </row>
    <row r="2354" spans="3:8">
      <c r="C2354" s="38"/>
      <c r="E2354" s="2"/>
      <c r="F2354" s="2"/>
      <c r="G2354" s="2"/>
      <c r="H2354" s="2"/>
    </row>
    <row r="2355" spans="3:8">
      <c r="C2355" s="38"/>
      <c r="E2355" s="2"/>
      <c r="F2355" s="2"/>
      <c r="G2355" s="2"/>
      <c r="H2355" s="2"/>
    </row>
    <row r="2356" spans="3:8">
      <c r="C2356" s="38"/>
      <c r="E2356" s="2"/>
      <c r="F2356" s="2"/>
      <c r="G2356" s="2"/>
      <c r="H2356" s="2"/>
    </row>
    <row r="2357" spans="3:8">
      <c r="C2357" s="38"/>
      <c r="E2357" s="2"/>
      <c r="F2357" s="2"/>
      <c r="G2357" s="2"/>
      <c r="H2357" s="2"/>
    </row>
    <row r="2358" spans="3:8">
      <c r="C2358" s="38"/>
      <c r="E2358" s="2"/>
      <c r="F2358" s="2"/>
      <c r="G2358" s="2"/>
      <c r="H2358" s="2"/>
    </row>
    <row r="2359" spans="3:8">
      <c r="C2359" s="38"/>
      <c r="E2359" s="2"/>
      <c r="F2359" s="2"/>
      <c r="G2359" s="2"/>
      <c r="H2359" s="2"/>
    </row>
    <row r="2360" spans="3:8">
      <c r="C2360" s="38"/>
      <c r="E2360" s="2"/>
      <c r="F2360" s="2"/>
      <c r="G2360" s="2"/>
      <c r="H2360" s="2"/>
    </row>
    <row r="2361" spans="3:8">
      <c r="C2361" s="38"/>
      <c r="E2361" s="2"/>
      <c r="F2361" s="2"/>
      <c r="G2361" s="2"/>
      <c r="H2361" s="2"/>
    </row>
    <row r="2362" spans="3:8">
      <c r="C2362" s="38"/>
      <c r="E2362" s="2"/>
      <c r="F2362" s="2"/>
      <c r="G2362" s="2"/>
      <c r="H2362" s="2"/>
    </row>
    <row r="2363" spans="3:8">
      <c r="C2363" s="38"/>
      <c r="E2363" s="2"/>
      <c r="F2363" s="2"/>
      <c r="G2363" s="2"/>
      <c r="H2363" s="2"/>
    </row>
    <row r="2364" spans="3:8">
      <c r="C2364" s="38"/>
      <c r="E2364" s="2"/>
      <c r="F2364" s="2"/>
      <c r="G2364" s="2"/>
      <c r="H2364" s="2"/>
    </row>
    <row r="2365" spans="3:8">
      <c r="C2365" s="38"/>
      <c r="E2365" s="2"/>
      <c r="F2365" s="2"/>
      <c r="G2365" s="2"/>
      <c r="H2365" s="2"/>
    </row>
    <row r="2366" spans="3:8">
      <c r="C2366" s="38"/>
      <c r="E2366" s="2"/>
      <c r="F2366" s="2"/>
      <c r="G2366" s="2"/>
      <c r="H2366" s="2"/>
    </row>
    <row r="2367" spans="3:8">
      <c r="C2367" s="38"/>
      <c r="E2367" s="2"/>
      <c r="F2367" s="2"/>
      <c r="G2367" s="2"/>
      <c r="H2367" s="2"/>
    </row>
    <row r="2368" spans="3:8">
      <c r="C2368" s="38"/>
      <c r="E2368" s="2"/>
      <c r="F2368" s="2"/>
      <c r="G2368" s="2"/>
      <c r="H2368" s="2"/>
    </row>
    <row r="2369" spans="3:8">
      <c r="C2369" s="38"/>
      <c r="E2369" s="2"/>
      <c r="F2369" s="2"/>
      <c r="G2369" s="2"/>
      <c r="H2369" s="2"/>
    </row>
    <row r="2370" spans="3:8">
      <c r="C2370" s="38"/>
      <c r="E2370" s="2"/>
      <c r="F2370" s="2"/>
      <c r="G2370" s="2"/>
      <c r="H2370" s="2"/>
    </row>
    <row r="2371" spans="3:8">
      <c r="C2371" s="38"/>
      <c r="E2371" s="2"/>
      <c r="F2371" s="2"/>
      <c r="G2371" s="2"/>
      <c r="H2371" s="2"/>
    </row>
    <row r="2372" spans="3:8">
      <c r="C2372" s="38"/>
      <c r="E2372" s="2"/>
      <c r="F2372" s="2"/>
      <c r="G2372" s="2"/>
      <c r="H2372" s="2"/>
    </row>
    <row r="2373" spans="3:8">
      <c r="C2373" s="38"/>
      <c r="E2373" s="2"/>
      <c r="F2373" s="2"/>
      <c r="G2373" s="2"/>
      <c r="H2373" s="2"/>
    </row>
    <row r="2374" spans="3:8">
      <c r="C2374" s="38"/>
      <c r="E2374" s="2"/>
      <c r="F2374" s="2"/>
      <c r="G2374" s="2"/>
      <c r="H2374" s="2"/>
    </row>
    <row r="2375" spans="3:8">
      <c r="C2375" s="38"/>
      <c r="E2375" s="2"/>
      <c r="F2375" s="2"/>
      <c r="G2375" s="2"/>
      <c r="H2375" s="2"/>
    </row>
    <row r="2376" spans="3:8">
      <c r="C2376" s="38"/>
      <c r="E2376" s="2"/>
      <c r="F2376" s="2"/>
      <c r="G2376" s="2"/>
      <c r="H2376" s="2"/>
    </row>
    <row r="2377" spans="3:8">
      <c r="C2377" s="38"/>
      <c r="E2377" s="2"/>
      <c r="F2377" s="2"/>
      <c r="G2377" s="2"/>
      <c r="H2377" s="2"/>
    </row>
    <row r="2378" spans="3:8">
      <c r="C2378" s="38"/>
      <c r="E2378" s="2"/>
      <c r="F2378" s="2"/>
      <c r="G2378" s="2"/>
      <c r="H2378" s="2"/>
    </row>
    <row r="2379" spans="3:8">
      <c r="C2379" s="38"/>
      <c r="E2379" s="2"/>
      <c r="F2379" s="2"/>
      <c r="G2379" s="2"/>
      <c r="H2379" s="2"/>
    </row>
    <row r="2380" spans="3:8">
      <c r="C2380" s="38"/>
      <c r="E2380" s="2"/>
      <c r="F2380" s="2"/>
      <c r="G2380" s="2"/>
      <c r="H2380" s="2"/>
    </row>
    <row r="2381" spans="3:8">
      <c r="C2381" s="38"/>
      <c r="E2381" s="2"/>
      <c r="F2381" s="2"/>
      <c r="G2381" s="2"/>
      <c r="H2381" s="2"/>
    </row>
    <row r="2382" spans="3:8">
      <c r="C2382" s="38"/>
      <c r="E2382" s="2"/>
      <c r="F2382" s="2"/>
      <c r="G2382" s="2"/>
      <c r="H2382" s="2"/>
    </row>
    <row r="2383" spans="3:8">
      <c r="C2383" s="38"/>
      <c r="E2383" s="2"/>
      <c r="F2383" s="2"/>
      <c r="G2383" s="2"/>
      <c r="H2383" s="2"/>
    </row>
    <row r="2384" spans="3:8">
      <c r="C2384" s="38"/>
      <c r="E2384" s="2"/>
      <c r="F2384" s="2"/>
      <c r="G2384" s="2"/>
      <c r="H2384" s="2"/>
    </row>
    <row r="2385" spans="3:8">
      <c r="C2385" s="38"/>
      <c r="E2385" s="2"/>
      <c r="F2385" s="2"/>
      <c r="G2385" s="2"/>
      <c r="H2385" s="2"/>
    </row>
    <row r="2386" spans="3:8">
      <c r="C2386" s="38"/>
      <c r="E2386" s="2"/>
      <c r="F2386" s="2"/>
      <c r="G2386" s="2"/>
      <c r="H2386" s="2"/>
    </row>
    <row r="2387" spans="3:8">
      <c r="C2387" s="38"/>
      <c r="E2387" s="2"/>
      <c r="F2387" s="2"/>
      <c r="G2387" s="2"/>
      <c r="H2387" s="2"/>
    </row>
    <row r="2388" spans="3:8">
      <c r="C2388" s="38"/>
      <c r="E2388" s="2"/>
      <c r="F2388" s="2"/>
      <c r="G2388" s="2"/>
      <c r="H2388" s="2"/>
    </row>
    <row r="2389" spans="3:8">
      <c r="C2389" s="38"/>
      <c r="E2389" s="2"/>
      <c r="F2389" s="2"/>
      <c r="G2389" s="2"/>
      <c r="H2389" s="2"/>
    </row>
    <row r="2390" spans="3:8">
      <c r="C2390" s="38"/>
      <c r="E2390" s="2"/>
      <c r="F2390" s="2"/>
      <c r="G2390" s="2"/>
      <c r="H2390" s="2"/>
    </row>
    <row r="2391" spans="3:8">
      <c r="C2391" s="38"/>
      <c r="E2391" s="2"/>
      <c r="F2391" s="2"/>
      <c r="G2391" s="2"/>
      <c r="H2391" s="2"/>
    </row>
    <row r="2392" spans="3:8">
      <c r="C2392" s="38"/>
      <c r="E2392" s="2"/>
      <c r="F2392" s="2"/>
      <c r="G2392" s="2"/>
      <c r="H2392" s="2"/>
    </row>
    <row r="2393" spans="3:8">
      <c r="C2393" s="38"/>
      <c r="E2393" s="2"/>
      <c r="F2393" s="2"/>
      <c r="G2393" s="2"/>
      <c r="H2393" s="2"/>
    </row>
    <row r="2394" spans="3:8">
      <c r="C2394" s="38"/>
      <c r="E2394" s="2"/>
      <c r="F2394" s="2"/>
      <c r="G2394" s="2"/>
      <c r="H2394" s="2"/>
    </row>
    <row r="2395" spans="3:8">
      <c r="C2395" s="38"/>
      <c r="E2395" s="2"/>
      <c r="F2395" s="2"/>
      <c r="G2395" s="2"/>
      <c r="H2395" s="2"/>
    </row>
    <row r="2396" spans="3:8">
      <c r="C2396" s="38"/>
      <c r="E2396" s="2"/>
      <c r="F2396" s="2"/>
      <c r="G2396" s="2"/>
      <c r="H2396" s="2"/>
    </row>
    <row r="2397" spans="3:8">
      <c r="C2397" s="38"/>
      <c r="E2397" s="2"/>
      <c r="F2397" s="2"/>
      <c r="G2397" s="2"/>
      <c r="H2397" s="2"/>
    </row>
    <row r="2398" spans="3:8">
      <c r="C2398" s="38"/>
      <c r="E2398" s="2"/>
      <c r="F2398" s="2"/>
      <c r="G2398" s="2"/>
      <c r="H2398" s="2"/>
    </row>
    <row r="2399" spans="3:8">
      <c r="C2399" s="38"/>
      <c r="E2399" s="2"/>
      <c r="F2399" s="2"/>
      <c r="G2399" s="2"/>
      <c r="H2399" s="2"/>
    </row>
    <row r="2400" spans="3:8">
      <c r="C2400" s="38"/>
      <c r="E2400" s="2"/>
      <c r="F2400" s="2"/>
      <c r="G2400" s="2"/>
      <c r="H2400" s="2"/>
    </row>
    <row r="2401" spans="3:8">
      <c r="C2401" s="38"/>
      <c r="E2401" s="2"/>
      <c r="F2401" s="2"/>
      <c r="G2401" s="2"/>
      <c r="H2401" s="2"/>
    </row>
    <row r="2402" spans="3:8">
      <c r="C2402" s="38"/>
      <c r="E2402" s="2"/>
      <c r="F2402" s="2"/>
      <c r="G2402" s="2"/>
      <c r="H2402" s="2"/>
    </row>
    <row r="2403" spans="3:8">
      <c r="C2403" s="38"/>
      <c r="E2403" s="2"/>
      <c r="F2403" s="2"/>
      <c r="G2403" s="2"/>
      <c r="H2403" s="2"/>
    </row>
    <row r="2404" spans="3:8">
      <c r="C2404" s="38"/>
      <c r="E2404" s="2"/>
      <c r="F2404" s="2"/>
      <c r="G2404" s="2"/>
      <c r="H2404" s="2"/>
    </row>
    <row r="2405" spans="3:8">
      <c r="C2405" s="38"/>
      <c r="E2405" s="2"/>
      <c r="F2405" s="2"/>
      <c r="G2405" s="2"/>
      <c r="H2405" s="2"/>
    </row>
    <row r="2406" spans="3:8">
      <c r="C2406" s="38"/>
      <c r="E2406" s="2"/>
      <c r="F2406" s="2"/>
      <c r="G2406" s="2"/>
      <c r="H2406" s="2"/>
    </row>
    <row r="2407" spans="3:8">
      <c r="C2407" s="38"/>
      <c r="E2407" s="2"/>
      <c r="F2407" s="2"/>
      <c r="G2407" s="2"/>
      <c r="H2407" s="2"/>
    </row>
    <row r="2408" spans="3:8">
      <c r="C2408" s="38"/>
      <c r="E2408" s="2"/>
      <c r="F2408" s="2"/>
      <c r="G2408" s="2"/>
      <c r="H2408" s="2"/>
    </row>
    <row r="2409" spans="3:8">
      <c r="C2409" s="38"/>
      <c r="E2409" s="2"/>
      <c r="F2409" s="2"/>
      <c r="G2409" s="2"/>
      <c r="H2409" s="2"/>
    </row>
    <row r="2410" spans="3:8">
      <c r="C2410" s="38"/>
      <c r="E2410" s="2"/>
      <c r="F2410" s="2"/>
      <c r="G2410" s="2"/>
      <c r="H2410" s="2"/>
    </row>
    <row r="2411" spans="3:8">
      <c r="C2411" s="38"/>
      <c r="E2411" s="2"/>
      <c r="F2411" s="2"/>
      <c r="G2411" s="2"/>
      <c r="H2411" s="2"/>
    </row>
    <row r="2412" spans="3:8">
      <c r="C2412" s="38"/>
      <c r="E2412" s="2"/>
      <c r="F2412" s="2"/>
      <c r="G2412" s="2"/>
      <c r="H2412" s="2"/>
    </row>
    <row r="2413" spans="3:8">
      <c r="C2413" s="38"/>
      <c r="E2413" s="2"/>
      <c r="F2413" s="2"/>
      <c r="G2413" s="2"/>
      <c r="H2413" s="2"/>
    </row>
    <row r="2414" spans="3:8">
      <c r="C2414" s="38"/>
      <c r="E2414" s="2"/>
      <c r="F2414" s="2"/>
      <c r="G2414" s="2"/>
      <c r="H2414" s="2"/>
    </row>
    <row r="2415" spans="3:8">
      <c r="C2415" s="38"/>
      <c r="E2415" s="2"/>
      <c r="F2415" s="2"/>
      <c r="G2415" s="2"/>
      <c r="H2415" s="2"/>
    </row>
    <row r="2416" spans="3:8">
      <c r="C2416" s="38"/>
      <c r="E2416" s="2"/>
      <c r="F2416" s="2"/>
      <c r="G2416" s="2"/>
      <c r="H2416" s="2"/>
    </row>
    <row r="2417" spans="3:8">
      <c r="C2417" s="38"/>
      <c r="E2417" s="2"/>
      <c r="F2417" s="2"/>
      <c r="G2417" s="2"/>
      <c r="H2417" s="2"/>
    </row>
    <row r="2418" spans="3:8">
      <c r="C2418" s="38"/>
      <c r="E2418" s="2"/>
      <c r="F2418" s="2"/>
      <c r="G2418" s="2"/>
      <c r="H2418" s="2"/>
    </row>
    <row r="2419" spans="3:8">
      <c r="C2419" s="38"/>
      <c r="E2419" s="2"/>
      <c r="F2419" s="2"/>
      <c r="G2419" s="2"/>
      <c r="H2419" s="2"/>
    </row>
    <row r="2420" spans="3:8">
      <c r="C2420" s="38"/>
      <c r="E2420" s="2"/>
      <c r="F2420" s="2"/>
      <c r="G2420" s="2"/>
      <c r="H2420" s="2"/>
    </row>
    <row r="2421" spans="3:8">
      <c r="C2421" s="38"/>
      <c r="E2421" s="2"/>
      <c r="F2421" s="2"/>
      <c r="G2421" s="2"/>
      <c r="H2421" s="2"/>
    </row>
    <row r="2422" spans="3:8">
      <c r="C2422" s="38"/>
      <c r="E2422" s="2"/>
      <c r="F2422" s="2"/>
      <c r="G2422" s="2"/>
      <c r="H2422" s="2"/>
    </row>
    <row r="2423" spans="3:8">
      <c r="C2423" s="38"/>
      <c r="E2423" s="2"/>
      <c r="F2423" s="2"/>
      <c r="G2423" s="2"/>
      <c r="H2423" s="2"/>
    </row>
    <row r="2424" spans="3:8">
      <c r="C2424" s="38"/>
      <c r="E2424" s="2"/>
      <c r="F2424" s="2"/>
      <c r="G2424" s="2"/>
      <c r="H2424" s="2"/>
    </row>
    <row r="2425" spans="3:8">
      <c r="C2425" s="38"/>
      <c r="E2425" s="2"/>
      <c r="F2425" s="2"/>
      <c r="G2425" s="2"/>
      <c r="H2425" s="2"/>
    </row>
    <row r="2426" spans="3:8">
      <c r="C2426" s="38"/>
      <c r="E2426" s="2"/>
      <c r="F2426" s="2"/>
      <c r="G2426" s="2"/>
      <c r="H2426" s="2"/>
    </row>
    <row r="2427" spans="3:8">
      <c r="C2427" s="38"/>
      <c r="E2427" s="2"/>
      <c r="F2427" s="2"/>
      <c r="G2427" s="2"/>
      <c r="H2427" s="2"/>
    </row>
    <row r="2428" spans="3:8">
      <c r="C2428" s="38"/>
      <c r="E2428" s="2"/>
      <c r="F2428" s="2"/>
      <c r="G2428" s="2"/>
      <c r="H2428" s="2"/>
    </row>
    <row r="2429" spans="3:8">
      <c r="C2429" s="38"/>
      <c r="E2429" s="2"/>
      <c r="F2429" s="2"/>
      <c r="G2429" s="2"/>
      <c r="H2429" s="2"/>
    </row>
    <row r="2430" spans="3:8">
      <c r="C2430" s="38"/>
      <c r="E2430" s="2"/>
      <c r="F2430" s="2"/>
      <c r="G2430" s="2"/>
      <c r="H2430" s="2"/>
    </row>
    <row r="2431" spans="3:8">
      <c r="C2431" s="38"/>
      <c r="E2431" s="2"/>
      <c r="F2431" s="2"/>
      <c r="G2431" s="2"/>
      <c r="H2431" s="2"/>
    </row>
    <row r="2432" spans="3:8">
      <c r="C2432" s="38"/>
      <c r="E2432" s="2"/>
      <c r="F2432" s="2"/>
      <c r="G2432" s="2"/>
      <c r="H2432" s="2"/>
    </row>
    <row r="2433" spans="3:8">
      <c r="C2433" s="38"/>
      <c r="E2433" s="2"/>
      <c r="F2433" s="2"/>
      <c r="G2433" s="2"/>
      <c r="H2433" s="2"/>
    </row>
    <row r="2434" spans="3:8">
      <c r="C2434" s="38"/>
      <c r="E2434" s="2"/>
      <c r="F2434" s="2"/>
      <c r="G2434" s="2"/>
      <c r="H2434" s="2"/>
    </row>
    <row r="2435" spans="3:8">
      <c r="C2435" s="38"/>
      <c r="E2435" s="2"/>
      <c r="F2435" s="2"/>
      <c r="G2435" s="2"/>
      <c r="H2435" s="2"/>
    </row>
    <row r="2436" spans="3:8">
      <c r="C2436" s="38"/>
      <c r="E2436" s="2"/>
      <c r="F2436" s="2"/>
      <c r="G2436" s="2"/>
      <c r="H2436" s="2"/>
    </row>
    <row r="2437" spans="3:8">
      <c r="C2437" s="38"/>
      <c r="E2437" s="2"/>
      <c r="F2437" s="2"/>
      <c r="G2437" s="2"/>
      <c r="H2437" s="2"/>
    </row>
    <row r="2438" spans="3:8">
      <c r="C2438" s="38"/>
      <c r="E2438" s="2"/>
      <c r="F2438" s="2"/>
      <c r="G2438" s="2"/>
      <c r="H2438" s="2"/>
    </row>
    <row r="2439" spans="3:8">
      <c r="C2439" s="38"/>
      <c r="E2439" s="2"/>
      <c r="F2439" s="2"/>
      <c r="G2439" s="2"/>
      <c r="H2439" s="2"/>
    </row>
    <row r="2440" spans="3:8">
      <c r="C2440" s="38"/>
      <c r="E2440" s="2"/>
      <c r="F2440" s="2"/>
      <c r="G2440" s="2"/>
      <c r="H2440" s="2"/>
    </row>
    <row r="2441" spans="3:8">
      <c r="C2441" s="38"/>
      <c r="E2441" s="2"/>
      <c r="F2441" s="2"/>
      <c r="G2441" s="2"/>
      <c r="H2441" s="2"/>
    </row>
    <row r="2442" spans="3:8">
      <c r="C2442" s="38"/>
      <c r="E2442" s="2"/>
      <c r="F2442" s="2"/>
      <c r="G2442" s="2"/>
      <c r="H2442" s="2"/>
    </row>
    <row r="2443" spans="3:8">
      <c r="C2443" s="38"/>
      <c r="E2443" s="2"/>
      <c r="F2443" s="2"/>
      <c r="G2443" s="2"/>
      <c r="H2443" s="2"/>
    </row>
    <row r="2444" spans="3:8">
      <c r="C2444" s="38"/>
      <c r="E2444" s="2"/>
      <c r="F2444" s="2"/>
      <c r="G2444" s="2"/>
      <c r="H2444" s="2"/>
    </row>
    <row r="2445" spans="3:8">
      <c r="C2445" s="38"/>
      <c r="E2445" s="2"/>
      <c r="F2445" s="2"/>
      <c r="G2445" s="2"/>
      <c r="H2445" s="2"/>
    </row>
    <row r="2446" spans="3:8">
      <c r="C2446" s="38"/>
      <c r="E2446" s="2"/>
      <c r="F2446" s="2"/>
      <c r="G2446" s="2"/>
      <c r="H2446" s="2"/>
    </row>
    <row r="2447" spans="3:8">
      <c r="C2447" s="38"/>
      <c r="E2447" s="2"/>
      <c r="F2447" s="2"/>
      <c r="G2447" s="2"/>
      <c r="H2447" s="2"/>
    </row>
    <row r="2448" spans="3:8">
      <c r="C2448" s="38"/>
      <c r="E2448" s="2"/>
      <c r="F2448" s="2"/>
      <c r="G2448" s="2"/>
      <c r="H2448" s="2"/>
    </row>
    <row r="2449" spans="3:8">
      <c r="C2449" s="38"/>
      <c r="E2449" s="2"/>
      <c r="F2449" s="2"/>
      <c r="G2449" s="2"/>
      <c r="H2449" s="2"/>
    </row>
    <row r="2450" spans="3:8">
      <c r="C2450" s="38"/>
      <c r="E2450" s="2"/>
      <c r="F2450" s="2"/>
      <c r="G2450" s="2"/>
      <c r="H2450" s="2"/>
    </row>
    <row r="2451" spans="3:8">
      <c r="C2451" s="38"/>
      <c r="E2451" s="2"/>
      <c r="F2451" s="2"/>
      <c r="G2451" s="2"/>
      <c r="H2451" s="2"/>
    </row>
    <row r="2452" spans="3:8">
      <c r="C2452" s="38"/>
      <c r="E2452" s="2"/>
      <c r="F2452" s="2"/>
      <c r="G2452" s="2"/>
      <c r="H2452" s="2"/>
    </row>
    <row r="2453" spans="3:8">
      <c r="C2453" s="38"/>
      <c r="E2453" s="2"/>
      <c r="F2453" s="2"/>
      <c r="G2453" s="2"/>
      <c r="H2453" s="2"/>
    </row>
    <row r="2454" spans="3:8">
      <c r="C2454" s="38"/>
      <c r="E2454" s="2"/>
      <c r="F2454" s="2"/>
      <c r="G2454" s="2"/>
      <c r="H2454" s="2"/>
    </row>
    <row r="2455" spans="3:8">
      <c r="C2455" s="38"/>
      <c r="E2455" s="2"/>
      <c r="F2455" s="2"/>
      <c r="G2455" s="2"/>
      <c r="H2455" s="2"/>
    </row>
    <row r="2456" spans="3:8">
      <c r="C2456" s="38"/>
      <c r="E2456" s="2"/>
      <c r="F2456" s="2"/>
      <c r="G2456" s="2"/>
      <c r="H2456" s="2"/>
    </row>
    <row r="2457" spans="3:8">
      <c r="C2457" s="38"/>
      <c r="E2457" s="2"/>
      <c r="F2457" s="2"/>
      <c r="G2457" s="2"/>
      <c r="H2457" s="2"/>
    </row>
    <row r="2458" spans="3:8">
      <c r="C2458" s="38"/>
      <c r="E2458" s="2"/>
      <c r="F2458" s="2"/>
      <c r="G2458" s="2"/>
      <c r="H2458" s="2"/>
    </row>
    <row r="2459" spans="3:8">
      <c r="C2459" s="38"/>
      <c r="E2459" s="2"/>
      <c r="F2459" s="2"/>
      <c r="G2459" s="2"/>
      <c r="H2459" s="2"/>
    </row>
    <row r="2460" spans="3:8">
      <c r="C2460" s="38"/>
      <c r="E2460" s="2"/>
      <c r="F2460" s="2"/>
      <c r="G2460" s="2"/>
      <c r="H2460" s="2"/>
    </row>
    <row r="2461" spans="3:8">
      <c r="C2461" s="38"/>
      <c r="E2461" s="2"/>
      <c r="F2461" s="2"/>
      <c r="G2461" s="2"/>
      <c r="H2461" s="2"/>
    </row>
    <row r="2462" spans="3:8">
      <c r="C2462" s="38"/>
      <c r="E2462" s="2"/>
      <c r="F2462" s="2"/>
      <c r="G2462" s="2"/>
      <c r="H2462" s="2"/>
    </row>
    <row r="2463" spans="3:8">
      <c r="C2463" s="38"/>
      <c r="E2463" s="2"/>
      <c r="F2463" s="2"/>
      <c r="G2463" s="2"/>
      <c r="H2463" s="2"/>
    </row>
    <row r="2464" spans="3:8">
      <c r="C2464" s="38"/>
      <c r="E2464" s="2"/>
      <c r="F2464" s="2"/>
      <c r="G2464" s="2"/>
      <c r="H2464" s="2"/>
    </row>
    <row r="2465" spans="3:8">
      <c r="C2465" s="38"/>
      <c r="E2465" s="2"/>
      <c r="F2465" s="2"/>
      <c r="G2465" s="2"/>
      <c r="H2465" s="2"/>
    </row>
    <row r="2466" spans="3:8">
      <c r="C2466" s="38"/>
      <c r="E2466" s="2"/>
      <c r="F2466" s="2"/>
      <c r="G2466" s="2"/>
      <c r="H2466" s="2"/>
    </row>
    <row r="2467" spans="3:8">
      <c r="C2467" s="38"/>
      <c r="E2467" s="2"/>
      <c r="F2467" s="2"/>
      <c r="G2467" s="2"/>
      <c r="H2467" s="2"/>
    </row>
    <row r="2468" spans="3:8">
      <c r="C2468" s="38"/>
      <c r="E2468" s="2"/>
      <c r="F2468" s="2"/>
      <c r="G2468" s="2"/>
      <c r="H2468" s="2"/>
    </row>
    <row r="2469" spans="3:8">
      <c r="C2469" s="38"/>
      <c r="E2469" s="2"/>
      <c r="F2469" s="2"/>
      <c r="G2469" s="2"/>
      <c r="H2469" s="2"/>
    </row>
    <row r="2470" spans="3:8">
      <c r="C2470" s="38"/>
      <c r="E2470" s="2"/>
      <c r="F2470" s="2"/>
      <c r="G2470" s="2"/>
      <c r="H2470" s="2"/>
    </row>
    <row r="2471" spans="3:8">
      <c r="C2471" s="38"/>
      <c r="E2471" s="2"/>
      <c r="F2471" s="2"/>
      <c r="G2471" s="2"/>
      <c r="H2471" s="2"/>
    </row>
    <row r="2472" spans="3:8">
      <c r="C2472" s="38"/>
      <c r="E2472" s="2"/>
      <c r="F2472" s="2"/>
      <c r="G2472" s="2"/>
      <c r="H2472" s="2"/>
    </row>
    <row r="2473" spans="3:8">
      <c r="C2473" s="38"/>
      <c r="E2473" s="2"/>
      <c r="F2473" s="2"/>
      <c r="G2473" s="2"/>
      <c r="H2473" s="2"/>
    </row>
    <row r="2474" spans="3:8">
      <c r="C2474" s="38"/>
      <c r="E2474" s="2"/>
      <c r="F2474" s="2"/>
      <c r="G2474" s="2"/>
      <c r="H2474" s="2"/>
    </row>
    <row r="2475" spans="3:8">
      <c r="C2475" s="38"/>
      <c r="E2475" s="2"/>
      <c r="F2475" s="2"/>
      <c r="G2475" s="2"/>
      <c r="H2475" s="2"/>
    </row>
    <row r="2476" spans="3:8">
      <c r="C2476" s="38"/>
      <c r="E2476" s="2"/>
      <c r="F2476" s="2"/>
      <c r="G2476" s="2"/>
      <c r="H2476" s="2"/>
    </row>
    <row r="2477" spans="3:8">
      <c r="C2477" s="38"/>
      <c r="E2477" s="2"/>
      <c r="F2477" s="2"/>
      <c r="G2477" s="2"/>
      <c r="H2477" s="2"/>
    </row>
    <row r="2478" spans="3:8">
      <c r="C2478" s="38"/>
      <c r="E2478" s="2"/>
      <c r="F2478" s="2"/>
      <c r="G2478" s="2"/>
      <c r="H2478" s="2"/>
    </row>
    <row r="2479" spans="3:8">
      <c r="C2479" s="38"/>
      <c r="E2479" s="2"/>
      <c r="F2479" s="2"/>
      <c r="G2479" s="2"/>
      <c r="H2479" s="2"/>
    </row>
    <row r="2480" spans="3:8">
      <c r="C2480" s="38"/>
      <c r="E2480" s="2"/>
      <c r="F2480" s="2"/>
      <c r="G2480" s="2"/>
      <c r="H2480" s="2"/>
    </row>
    <row r="2481" spans="3:8">
      <c r="C2481" s="38"/>
      <c r="E2481" s="2"/>
      <c r="F2481" s="2"/>
      <c r="G2481" s="2"/>
      <c r="H2481" s="2"/>
    </row>
    <row r="2482" spans="3:8">
      <c r="C2482" s="38"/>
      <c r="E2482" s="2"/>
      <c r="F2482" s="2"/>
      <c r="G2482" s="2"/>
      <c r="H2482" s="2"/>
    </row>
    <row r="2483" spans="3:8">
      <c r="C2483" s="38"/>
      <c r="E2483" s="2"/>
      <c r="F2483" s="2"/>
      <c r="G2483" s="2"/>
      <c r="H2483" s="2"/>
    </row>
    <row r="2484" spans="3:8">
      <c r="C2484" s="38"/>
      <c r="E2484" s="2"/>
      <c r="F2484" s="2"/>
      <c r="G2484" s="2"/>
      <c r="H2484" s="2"/>
    </row>
    <row r="2485" spans="3:8">
      <c r="C2485" s="38"/>
      <c r="E2485" s="2"/>
      <c r="F2485" s="2"/>
      <c r="G2485" s="2"/>
      <c r="H2485" s="2"/>
    </row>
    <row r="2486" spans="3:8">
      <c r="C2486" s="38"/>
      <c r="E2486" s="2"/>
      <c r="F2486" s="2"/>
      <c r="G2486" s="2"/>
      <c r="H2486" s="2"/>
    </row>
    <row r="2487" spans="3:8">
      <c r="C2487" s="38"/>
      <c r="E2487" s="2"/>
      <c r="F2487" s="2"/>
      <c r="G2487" s="2"/>
      <c r="H2487" s="2"/>
    </row>
    <row r="2488" spans="3:8">
      <c r="C2488" s="38"/>
      <c r="E2488" s="2"/>
      <c r="F2488" s="2"/>
      <c r="G2488" s="2"/>
      <c r="H2488" s="2"/>
    </row>
    <row r="2489" spans="3:8">
      <c r="C2489" s="38"/>
      <c r="E2489" s="2"/>
      <c r="F2489" s="2"/>
      <c r="G2489" s="2"/>
      <c r="H2489" s="2"/>
    </row>
    <row r="2490" spans="3:8">
      <c r="C2490" s="38"/>
      <c r="E2490" s="2"/>
      <c r="F2490" s="2"/>
      <c r="G2490" s="2"/>
      <c r="H2490" s="2"/>
    </row>
    <row r="2491" spans="3:8">
      <c r="C2491" s="38"/>
      <c r="E2491" s="2"/>
      <c r="F2491" s="2"/>
      <c r="G2491" s="2"/>
      <c r="H2491" s="2"/>
    </row>
    <row r="2492" spans="3:8">
      <c r="C2492" s="38"/>
      <c r="E2492" s="2"/>
      <c r="F2492" s="2"/>
      <c r="G2492" s="2"/>
      <c r="H2492" s="2"/>
    </row>
    <row r="2493" spans="3:8">
      <c r="C2493" s="38"/>
      <c r="E2493" s="2"/>
      <c r="F2493" s="2"/>
      <c r="G2493" s="2"/>
      <c r="H2493" s="2"/>
    </row>
    <row r="2494" spans="3:8">
      <c r="C2494" s="38"/>
      <c r="E2494" s="2"/>
      <c r="F2494" s="2"/>
      <c r="G2494" s="2"/>
      <c r="H2494" s="2"/>
    </row>
    <row r="2495" spans="3:8">
      <c r="C2495" s="38"/>
      <c r="E2495" s="2"/>
      <c r="F2495" s="2"/>
      <c r="G2495" s="2"/>
      <c r="H2495" s="2"/>
    </row>
    <row r="2496" spans="3:8">
      <c r="C2496" s="38"/>
      <c r="E2496" s="2"/>
      <c r="F2496" s="2"/>
      <c r="G2496" s="2"/>
      <c r="H2496" s="2"/>
    </row>
    <row r="2497" spans="3:8">
      <c r="C2497" s="38"/>
      <c r="E2497" s="2"/>
      <c r="F2497" s="2"/>
      <c r="G2497" s="2"/>
      <c r="H2497" s="2"/>
    </row>
    <row r="2498" spans="3:8">
      <c r="C2498" s="38"/>
      <c r="E2498" s="2"/>
      <c r="F2498" s="2"/>
      <c r="G2498" s="2"/>
      <c r="H2498" s="2"/>
    </row>
    <row r="2499" spans="3:8">
      <c r="C2499" s="38"/>
      <c r="E2499" s="2"/>
      <c r="F2499" s="2"/>
      <c r="G2499" s="2"/>
      <c r="H2499" s="2"/>
    </row>
    <row r="2500" spans="3:8">
      <c r="C2500" s="38"/>
      <c r="E2500" s="2"/>
      <c r="F2500" s="2"/>
      <c r="G2500" s="2"/>
      <c r="H2500" s="2"/>
    </row>
    <row r="2501" spans="3:8">
      <c r="C2501" s="38"/>
      <c r="E2501" s="2"/>
      <c r="F2501" s="2"/>
      <c r="G2501" s="2"/>
      <c r="H2501" s="2"/>
    </row>
    <row r="2502" spans="3:8">
      <c r="C2502" s="38"/>
      <c r="E2502" s="2"/>
      <c r="F2502" s="2"/>
      <c r="G2502" s="2"/>
      <c r="H2502" s="2"/>
    </row>
    <row r="2503" spans="3:8">
      <c r="C2503" s="38"/>
      <c r="E2503" s="2"/>
      <c r="F2503" s="2"/>
      <c r="G2503" s="2"/>
      <c r="H2503" s="2"/>
    </row>
    <row r="2504" spans="3:8">
      <c r="C2504" s="38"/>
      <c r="E2504" s="2"/>
      <c r="F2504" s="2"/>
      <c r="G2504" s="2"/>
      <c r="H2504" s="2"/>
    </row>
    <row r="2505" spans="3:8">
      <c r="C2505" s="38"/>
      <c r="E2505" s="2"/>
      <c r="F2505" s="2"/>
      <c r="G2505" s="2"/>
      <c r="H2505" s="2"/>
    </row>
    <row r="2506" spans="3:8">
      <c r="C2506" s="38"/>
      <c r="E2506" s="2"/>
      <c r="F2506" s="2"/>
      <c r="G2506" s="2"/>
      <c r="H2506" s="2"/>
    </row>
    <row r="2507" spans="3:8">
      <c r="C2507" s="38"/>
      <c r="E2507" s="2"/>
      <c r="F2507" s="2"/>
      <c r="G2507" s="2"/>
      <c r="H2507" s="2"/>
    </row>
    <row r="2508" spans="3:8">
      <c r="C2508" s="38"/>
      <c r="E2508" s="2"/>
      <c r="F2508" s="2"/>
      <c r="G2508" s="2"/>
      <c r="H2508" s="2"/>
    </row>
    <row r="2509" spans="3:8">
      <c r="C2509" s="38"/>
      <c r="E2509" s="2"/>
      <c r="F2509" s="2"/>
      <c r="G2509" s="2"/>
      <c r="H2509" s="2"/>
    </row>
    <row r="2510" spans="3:8">
      <c r="C2510" s="38"/>
      <c r="E2510" s="2"/>
      <c r="F2510" s="2"/>
      <c r="G2510" s="2"/>
      <c r="H2510" s="2"/>
    </row>
    <row r="2511" spans="3:8">
      <c r="C2511" s="38"/>
      <c r="E2511" s="2"/>
      <c r="F2511" s="2"/>
      <c r="G2511" s="2"/>
      <c r="H2511" s="2"/>
    </row>
    <row r="2512" spans="3:8">
      <c r="C2512" s="38"/>
      <c r="E2512" s="2"/>
      <c r="F2512" s="2"/>
      <c r="G2512" s="2"/>
      <c r="H2512" s="2"/>
    </row>
    <row r="2513" spans="3:8">
      <c r="C2513" s="38"/>
      <c r="E2513" s="2"/>
      <c r="F2513" s="2"/>
      <c r="G2513" s="2"/>
      <c r="H2513" s="2"/>
    </row>
    <row r="2514" spans="3:8">
      <c r="C2514" s="38"/>
      <c r="E2514" s="2"/>
      <c r="F2514" s="2"/>
      <c r="G2514" s="2"/>
      <c r="H2514" s="2"/>
    </row>
    <row r="2515" spans="3:8">
      <c r="C2515" s="38"/>
      <c r="E2515" s="2"/>
      <c r="F2515" s="2"/>
      <c r="G2515" s="2"/>
      <c r="H2515" s="2"/>
    </row>
    <row r="2516" spans="3:8">
      <c r="C2516" s="38"/>
      <c r="E2516" s="2"/>
      <c r="F2516" s="2"/>
      <c r="G2516" s="2"/>
      <c r="H2516" s="2"/>
    </row>
    <row r="2517" spans="3:8">
      <c r="C2517" s="38"/>
      <c r="E2517" s="2"/>
      <c r="F2517" s="2"/>
      <c r="G2517" s="2"/>
      <c r="H2517" s="2"/>
    </row>
    <row r="2518" spans="3:8">
      <c r="C2518" s="38"/>
      <c r="E2518" s="2"/>
      <c r="F2518" s="2"/>
      <c r="G2518" s="2"/>
      <c r="H2518" s="2"/>
    </row>
    <row r="2519" spans="3:8">
      <c r="C2519" s="38"/>
      <c r="E2519" s="2"/>
      <c r="F2519" s="2"/>
      <c r="G2519" s="2"/>
      <c r="H2519" s="2"/>
    </row>
    <row r="2520" spans="3:8">
      <c r="C2520" s="38"/>
      <c r="E2520" s="2"/>
      <c r="F2520" s="2"/>
      <c r="G2520" s="2"/>
      <c r="H2520" s="2"/>
    </row>
    <row r="2521" spans="3:8">
      <c r="C2521" s="38"/>
      <c r="E2521" s="2"/>
      <c r="F2521" s="2"/>
      <c r="G2521" s="2"/>
      <c r="H2521" s="2"/>
    </row>
    <row r="2522" spans="3:8">
      <c r="C2522" s="38"/>
      <c r="E2522" s="2"/>
      <c r="F2522" s="2"/>
      <c r="G2522" s="2"/>
      <c r="H2522" s="2"/>
    </row>
    <row r="2523" spans="3:8">
      <c r="C2523" s="38"/>
      <c r="E2523" s="2"/>
      <c r="F2523" s="2"/>
      <c r="G2523" s="2"/>
      <c r="H2523" s="2"/>
    </row>
    <row r="2524" spans="3:8">
      <c r="C2524" s="38"/>
      <c r="E2524" s="2"/>
      <c r="F2524" s="2"/>
      <c r="G2524" s="2"/>
      <c r="H2524" s="2"/>
    </row>
    <row r="2525" spans="3:8">
      <c r="C2525" s="38"/>
      <c r="E2525" s="2"/>
      <c r="F2525" s="2"/>
      <c r="G2525" s="2"/>
      <c r="H2525" s="2"/>
    </row>
    <row r="2526" spans="3:8">
      <c r="C2526" s="38"/>
      <c r="E2526" s="2"/>
      <c r="F2526" s="2"/>
      <c r="G2526" s="2"/>
      <c r="H2526" s="2"/>
    </row>
    <row r="2527" spans="3:8">
      <c r="C2527" s="38"/>
      <c r="E2527" s="2"/>
      <c r="F2527" s="2"/>
      <c r="G2527" s="2"/>
      <c r="H2527" s="2"/>
    </row>
    <row r="2528" spans="3:8">
      <c r="C2528" s="38"/>
      <c r="E2528" s="2"/>
      <c r="F2528" s="2"/>
      <c r="G2528" s="2"/>
      <c r="H2528" s="2"/>
    </row>
    <row r="2529" spans="3:8">
      <c r="C2529" s="38"/>
      <c r="E2529" s="2"/>
      <c r="F2529" s="2"/>
      <c r="G2529" s="2"/>
      <c r="H2529" s="2"/>
    </row>
    <row r="2530" spans="3:8">
      <c r="C2530" s="38"/>
      <c r="E2530" s="2"/>
      <c r="F2530" s="2"/>
      <c r="G2530" s="2"/>
      <c r="H2530" s="2"/>
    </row>
    <row r="2531" spans="3:8">
      <c r="C2531" s="38"/>
      <c r="E2531" s="2"/>
      <c r="F2531" s="2"/>
      <c r="G2531" s="2"/>
      <c r="H2531" s="2"/>
    </row>
    <row r="2532" spans="3:8">
      <c r="C2532" s="38"/>
      <c r="E2532" s="2"/>
      <c r="F2532" s="2"/>
      <c r="G2532" s="2"/>
      <c r="H2532" s="2"/>
    </row>
    <row r="2533" spans="3:8">
      <c r="C2533" s="38"/>
      <c r="E2533" s="2"/>
      <c r="F2533" s="2"/>
      <c r="G2533" s="2"/>
      <c r="H2533" s="2"/>
    </row>
    <row r="2534" spans="3:8">
      <c r="C2534" s="38"/>
      <c r="E2534" s="2"/>
      <c r="F2534" s="2"/>
      <c r="G2534" s="2"/>
      <c r="H2534" s="2"/>
    </row>
    <row r="2535" spans="3:8">
      <c r="C2535" s="38"/>
      <c r="E2535" s="2"/>
      <c r="F2535" s="2"/>
      <c r="G2535" s="2"/>
      <c r="H2535" s="2"/>
    </row>
    <row r="2536" spans="3:8">
      <c r="C2536" s="38"/>
      <c r="E2536" s="2"/>
      <c r="F2536" s="2"/>
      <c r="G2536" s="2"/>
      <c r="H2536" s="2"/>
    </row>
    <row r="2537" spans="3:8">
      <c r="C2537" s="38"/>
      <c r="E2537" s="2"/>
      <c r="F2537" s="2"/>
      <c r="G2537" s="2"/>
      <c r="H2537" s="2"/>
    </row>
    <row r="2538" spans="3:8">
      <c r="C2538" s="38"/>
      <c r="E2538" s="2"/>
      <c r="F2538" s="2"/>
      <c r="G2538" s="2"/>
      <c r="H2538" s="2"/>
    </row>
    <row r="2539" spans="3:8">
      <c r="C2539" s="38"/>
      <c r="E2539" s="2"/>
      <c r="F2539" s="2"/>
      <c r="G2539" s="2"/>
      <c r="H2539" s="2"/>
    </row>
    <row r="2540" spans="3:8">
      <c r="C2540" s="38"/>
      <c r="E2540" s="2"/>
      <c r="F2540" s="2"/>
      <c r="G2540" s="2"/>
      <c r="H2540" s="2"/>
    </row>
    <row r="2541" spans="3:8">
      <c r="C2541" s="38"/>
      <c r="E2541" s="2"/>
      <c r="F2541" s="2"/>
      <c r="G2541" s="2"/>
      <c r="H2541" s="2"/>
    </row>
    <row r="2542" spans="3:8">
      <c r="C2542" s="38"/>
      <c r="E2542" s="2"/>
      <c r="F2542" s="2"/>
      <c r="G2542" s="2"/>
      <c r="H2542" s="2"/>
    </row>
    <row r="2543" spans="3:8">
      <c r="C2543" s="38"/>
      <c r="E2543" s="2"/>
      <c r="F2543" s="2"/>
      <c r="G2543" s="2"/>
      <c r="H2543" s="2"/>
    </row>
    <row r="2544" spans="3:8">
      <c r="C2544" s="38"/>
      <c r="E2544" s="2"/>
      <c r="F2544" s="2"/>
      <c r="G2544" s="2"/>
      <c r="H2544" s="2"/>
    </row>
    <row r="2545" spans="3:8">
      <c r="C2545" s="38"/>
      <c r="E2545" s="2"/>
      <c r="F2545" s="2"/>
      <c r="G2545" s="2"/>
      <c r="H2545" s="2"/>
    </row>
    <row r="2546" spans="3:8">
      <c r="C2546" s="38"/>
      <c r="E2546" s="2"/>
      <c r="F2546" s="2"/>
      <c r="G2546" s="2"/>
      <c r="H2546" s="2"/>
    </row>
    <row r="2547" spans="3:8">
      <c r="C2547" s="38"/>
      <c r="E2547" s="2"/>
      <c r="F2547" s="2"/>
      <c r="G2547" s="2"/>
      <c r="H2547" s="2"/>
    </row>
    <row r="2548" spans="3:8">
      <c r="C2548" s="38"/>
      <c r="E2548" s="2"/>
      <c r="F2548" s="2"/>
      <c r="G2548" s="2"/>
      <c r="H2548" s="2"/>
    </row>
    <row r="2549" spans="3:8">
      <c r="C2549" s="38"/>
      <c r="E2549" s="2"/>
      <c r="F2549" s="2"/>
      <c r="G2549" s="2"/>
      <c r="H2549" s="2"/>
    </row>
    <row r="2550" spans="3:8">
      <c r="C2550" s="38"/>
      <c r="E2550" s="2"/>
      <c r="F2550" s="2"/>
      <c r="G2550" s="2"/>
      <c r="H2550" s="2"/>
    </row>
    <row r="2551" spans="3:8">
      <c r="C2551" s="38"/>
      <c r="E2551" s="2"/>
      <c r="F2551" s="2"/>
      <c r="G2551" s="2"/>
      <c r="H2551" s="2"/>
    </row>
    <row r="2552" spans="3:8">
      <c r="C2552" s="38"/>
      <c r="E2552" s="2"/>
      <c r="F2552" s="2"/>
      <c r="G2552" s="2"/>
      <c r="H2552" s="2"/>
    </row>
    <row r="2553" spans="3:8">
      <c r="C2553" s="38"/>
      <c r="E2553" s="2"/>
      <c r="F2553" s="2"/>
      <c r="G2553" s="2"/>
      <c r="H2553" s="2"/>
    </row>
    <row r="2554" spans="3:8">
      <c r="C2554" s="38"/>
      <c r="E2554" s="2"/>
      <c r="F2554" s="2"/>
      <c r="G2554" s="2"/>
      <c r="H2554" s="2"/>
    </row>
    <row r="2555" spans="3:8">
      <c r="C2555" s="38"/>
      <c r="E2555" s="2"/>
      <c r="F2555" s="2"/>
      <c r="G2555" s="2"/>
      <c r="H2555" s="2"/>
    </row>
    <row r="2556" spans="3:8">
      <c r="C2556" s="38"/>
      <c r="E2556" s="2"/>
      <c r="F2556" s="2"/>
      <c r="G2556" s="2"/>
      <c r="H2556" s="2"/>
    </row>
    <row r="2557" spans="3:8">
      <c r="C2557" s="38"/>
      <c r="E2557" s="2"/>
      <c r="F2557" s="2"/>
      <c r="G2557" s="2"/>
      <c r="H2557" s="2"/>
    </row>
    <row r="2558" spans="3:8">
      <c r="C2558" s="38"/>
      <c r="E2558" s="2"/>
      <c r="F2558" s="2"/>
      <c r="G2558" s="2"/>
      <c r="H2558" s="2"/>
    </row>
    <row r="2559" spans="3:8">
      <c r="C2559" s="38"/>
      <c r="E2559" s="2"/>
      <c r="F2559" s="2"/>
      <c r="G2559" s="2"/>
      <c r="H2559" s="2"/>
    </row>
    <row r="2560" spans="3:8">
      <c r="C2560" s="38"/>
      <c r="E2560" s="2"/>
      <c r="F2560" s="2"/>
      <c r="G2560" s="2"/>
      <c r="H2560" s="2"/>
    </row>
    <row r="2561" spans="3:8">
      <c r="C2561" s="38"/>
      <c r="E2561" s="2"/>
      <c r="F2561" s="2"/>
      <c r="G2561" s="2"/>
      <c r="H2561" s="2"/>
    </row>
    <row r="2562" spans="3:8">
      <c r="C2562" s="38"/>
      <c r="E2562" s="2"/>
      <c r="F2562" s="2"/>
      <c r="G2562" s="2"/>
      <c r="H2562" s="2"/>
    </row>
    <row r="2563" spans="3:8">
      <c r="C2563" s="38"/>
      <c r="E2563" s="2"/>
      <c r="F2563" s="2"/>
      <c r="G2563" s="2"/>
      <c r="H2563" s="2"/>
    </row>
    <row r="2564" spans="3:8">
      <c r="C2564" s="38"/>
      <c r="E2564" s="2"/>
      <c r="F2564" s="2"/>
      <c r="G2564" s="2"/>
      <c r="H2564" s="2"/>
    </row>
    <row r="2565" spans="3:8">
      <c r="C2565" s="38"/>
      <c r="E2565" s="2"/>
      <c r="F2565" s="2"/>
      <c r="G2565" s="2"/>
      <c r="H2565" s="2"/>
    </row>
    <row r="2566" spans="3:8">
      <c r="C2566" s="38"/>
      <c r="E2566" s="2"/>
      <c r="F2566" s="2"/>
      <c r="G2566" s="2"/>
      <c r="H2566" s="2"/>
    </row>
    <row r="2567" spans="3:8">
      <c r="C2567" s="38"/>
      <c r="E2567" s="2"/>
      <c r="F2567" s="2"/>
      <c r="G2567" s="2"/>
      <c r="H2567" s="2"/>
    </row>
    <row r="2568" spans="3:8">
      <c r="C2568" s="38"/>
      <c r="E2568" s="2"/>
      <c r="F2568" s="2"/>
      <c r="G2568" s="2"/>
      <c r="H2568" s="2"/>
    </row>
    <row r="2569" spans="3:8">
      <c r="C2569" s="38"/>
      <c r="E2569" s="2"/>
      <c r="F2569" s="2"/>
      <c r="G2569" s="2"/>
      <c r="H2569" s="2"/>
    </row>
    <row r="2570" spans="3:8">
      <c r="C2570" s="38"/>
      <c r="E2570" s="2"/>
      <c r="F2570" s="2"/>
      <c r="G2570" s="2"/>
      <c r="H2570" s="2"/>
    </row>
    <row r="2571" spans="3:8">
      <c r="C2571" s="38"/>
      <c r="E2571" s="2"/>
      <c r="F2571" s="2"/>
      <c r="G2571" s="2"/>
      <c r="H2571" s="2"/>
    </row>
    <row r="2572" spans="3:8">
      <c r="C2572" s="38"/>
      <c r="E2572" s="2"/>
      <c r="F2572" s="2"/>
      <c r="G2572" s="2"/>
      <c r="H2572" s="2"/>
    </row>
    <row r="2573" spans="3:8">
      <c r="C2573" s="38"/>
      <c r="E2573" s="2"/>
      <c r="F2573" s="2"/>
      <c r="G2573" s="2"/>
      <c r="H2573" s="2"/>
    </row>
    <row r="2574" spans="3:8">
      <c r="C2574" s="38"/>
      <c r="E2574" s="2"/>
      <c r="F2574" s="2"/>
      <c r="G2574" s="2"/>
      <c r="H2574" s="2"/>
    </row>
    <row r="2575" spans="3:8">
      <c r="C2575" s="38"/>
      <c r="E2575" s="2"/>
      <c r="F2575" s="2"/>
      <c r="G2575" s="2"/>
      <c r="H2575" s="2"/>
    </row>
    <row r="2576" spans="3:8">
      <c r="C2576" s="38"/>
      <c r="E2576" s="2"/>
      <c r="F2576" s="2"/>
      <c r="G2576" s="2"/>
      <c r="H2576" s="2"/>
    </row>
    <row r="2577" spans="3:8">
      <c r="C2577" s="38"/>
      <c r="E2577" s="2"/>
      <c r="F2577" s="2"/>
      <c r="G2577" s="2"/>
      <c r="H2577" s="2"/>
    </row>
    <row r="2578" spans="3:8">
      <c r="C2578" s="38"/>
      <c r="E2578" s="2"/>
      <c r="F2578" s="2"/>
      <c r="G2578" s="2"/>
      <c r="H2578" s="2"/>
    </row>
    <row r="2579" spans="3:8">
      <c r="C2579" s="38"/>
      <c r="E2579" s="2"/>
      <c r="F2579" s="2"/>
      <c r="G2579" s="2"/>
      <c r="H2579" s="2"/>
    </row>
    <row r="2580" spans="3:8">
      <c r="C2580" s="38"/>
      <c r="E2580" s="2"/>
      <c r="F2580" s="2"/>
      <c r="G2580" s="2"/>
      <c r="H2580" s="2"/>
    </row>
    <row r="2581" spans="3:8">
      <c r="C2581" s="38"/>
      <c r="E2581" s="2"/>
      <c r="F2581" s="2"/>
      <c r="G2581" s="2"/>
      <c r="H2581" s="2"/>
    </row>
    <row r="2582" spans="3:8">
      <c r="C2582" s="38"/>
      <c r="E2582" s="2"/>
      <c r="F2582" s="2"/>
      <c r="G2582" s="2"/>
      <c r="H2582" s="2"/>
    </row>
    <row r="2583" spans="3:8">
      <c r="C2583" s="38"/>
      <c r="E2583" s="2"/>
      <c r="F2583" s="2"/>
      <c r="G2583" s="2"/>
      <c r="H2583" s="2"/>
    </row>
    <row r="2584" spans="3:8">
      <c r="C2584" s="38"/>
      <c r="E2584" s="2"/>
      <c r="F2584" s="2"/>
      <c r="G2584" s="2"/>
      <c r="H2584" s="2"/>
    </row>
    <row r="2585" spans="3:8">
      <c r="C2585" s="38"/>
      <c r="E2585" s="2"/>
      <c r="F2585" s="2"/>
      <c r="G2585" s="2"/>
      <c r="H2585" s="2"/>
    </row>
    <row r="2586" spans="3:8">
      <c r="C2586" s="38"/>
      <c r="E2586" s="2"/>
      <c r="F2586" s="2"/>
      <c r="G2586" s="2"/>
      <c r="H2586" s="2"/>
    </row>
    <row r="2587" spans="3:8">
      <c r="C2587" s="38"/>
      <c r="E2587" s="2"/>
      <c r="F2587" s="2"/>
      <c r="G2587" s="2"/>
      <c r="H2587" s="2"/>
    </row>
    <row r="2588" spans="3:8">
      <c r="C2588" s="38"/>
      <c r="E2588" s="2"/>
      <c r="F2588" s="2"/>
      <c r="G2588" s="2"/>
      <c r="H2588" s="2"/>
    </row>
    <row r="2589" spans="3:8">
      <c r="C2589" s="38"/>
      <c r="E2589" s="2"/>
      <c r="F2589" s="2"/>
      <c r="G2589" s="2"/>
      <c r="H2589" s="2"/>
    </row>
    <row r="2590" spans="3:8">
      <c r="C2590" s="38"/>
      <c r="E2590" s="2"/>
      <c r="F2590" s="2"/>
      <c r="G2590" s="2"/>
      <c r="H2590" s="2"/>
    </row>
    <row r="2591" spans="3:8">
      <c r="C2591" s="38"/>
      <c r="E2591" s="2"/>
      <c r="F2591" s="2"/>
      <c r="G2591" s="2"/>
      <c r="H2591" s="2"/>
    </row>
    <row r="2592" spans="3:8">
      <c r="C2592" s="38"/>
      <c r="E2592" s="2"/>
      <c r="F2592" s="2"/>
      <c r="G2592" s="2"/>
      <c r="H2592" s="2"/>
    </row>
    <row r="2593" spans="3:8">
      <c r="C2593" s="38"/>
      <c r="E2593" s="2"/>
      <c r="F2593" s="2"/>
      <c r="G2593" s="2"/>
      <c r="H2593" s="2"/>
    </row>
    <row r="2594" spans="3:8">
      <c r="C2594" s="38"/>
      <c r="E2594" s="2"/>
      <c r="F2594" s="2"/>
      <c r="G2594" s="2"/>
      <c r="H2594" s="2"/>
    </row>
    <row r="2595" spans="3:8">
      <c r="C2595" s="38"/>
      <c r="E2595" s="2"/>
      <c r="F2595" s="2"/>
      <c r="G2595" s="2"/>
      <c r="H2595" s="2"/>
    </row>
    <row r="2596" spans="3:8">
      <c r="C2596" s="38"/>
      <c r="E2596" s="2"/>
      <c r="F2596" s="2"/>
      <c r="G2596" s="2"/>
      <c r="H2596" s="2"/>
    </row>
    <row r="2597" spans="3:8">
      <c r="C2597" s="38"/>
      <c r="E2597" s="2"/>
      <c r="F2597" s="2"/>
      <c r="G2597" s="2"/>
      <c r="H2597" s="2"/>
    </row>
    <row r="2598" spans="3:8">
      <c r="C2598" s="38"/>
      <c r="E2598" s="2"/>
      <c r="F2598" s="2"/>
      <c r="G2598" s="2"/>
      <c r="H2598" s="2"/>
    </row>
    <row r="2599" spans="3:8">
      <c r="C2599" s="38"/>
      <c r="E2599" s="2"/>
      <c r="F2599" s="2"/>
      <c r="G2599" s="2"/>
      <c r="H2599" s="2"/>
    </row>
    <row r="2600" spans="3:8">
      <c r="C2600" s="38"/>
      <c r="E2600" s="2"/>
      <c r="F2600" s="2"/>
      <c r="G2600" s="2"/>
      <c r="H2600" s="2"/>
    </row>
    <row r="2601" spans="3:8">
      <c r="C2601" s="38"/>
      <c r="E2601" s="2"/>
      <c r="F2601" s="2"/>
      <c r="G2601" s="2"/>
      <c r="H2601" s="2"/>
    </row>
    <row r="2602" spans="3:8">
      <c r="C2602" s="38"/>
      <c r="E2602" s="2"/>
      <c r="F2602" s="2"/>
      <c r="G2602" s="2"/>
      <c r="H2602" s="2"/>
    </row>
    <row r="2603" spans="3:8">
      <c r="C2603" s="38"/>
      <c r="E2603" s="2"/>
      <c r="F2603" s="2"/>
      <c r="G2603" s="2"/>
      <c r="H2603" s="2"/>
    </row>
    <row r="2604" spans="3:8">
      <c r="C2604" s="38"/>
      <c r="E2604" s="2"/>
      <c r="F2604" s="2"/>
      <c r="G2604" s="2"/>
      <c r="H2604" s="2"/>
    </row>
    <row r="2605" spans="3:8">
      <c r="C2605" s="38"/>
      <c r="E2605" s="2"/>
      <c r="F2605" s="2"/>
      <c r="G2605" s="2"/>
      <c r="H2605" s="2"/>
    </row>
    <row r="2606" spans="3:8">
      <c r="C2606" s="38"/>
      <c r="E2606" s="2"/>
      <c r="F2606" s="2"/>
      <c r="G2606" s="2"/>
      <c r="H2606" s="2"/>
    </row>
    <row r="2607" spans="3:8">
      <c r="C2607" s="38"/>
      <c r="E2607" s="2"/>
      <c r="F2607" s="2"/>
      <c r="G2607" s="2"/>
      <c r="H2607" s="2"/>
    </row>
    <row r="2608" spans="3:8">
      <c r="C2608" s="38"/>
      <c r="E2608" s="2"/>
      <c r="F2608" s="2"/>
      <c r="G2608" s="2"/>
      <c r="H2608" s="2"/>
    </row>
    <row r="2609" spans="3:8">
      <c r="C2609" s="38"/>
      <c r="E2609" s="2"/>
      <c r="F2609" s="2"/>
      <c r="G2609" s="2"/>
      <c r="H2609" s="2"/>
    </row>
    <row r="2610" spans="3:8">
      <c r="C2610" s="38"/>
      <c r="E2610" s="2"/>
      <c r="F2610" s="2"/>
      <c r="G2610" s="2"/>
      <c r="H2610" s="2"/>
    </row>
    <row r="2611" spans="3:8">
      <c r="C2611" s="38"/>
      <c r="E2611" s="2"/>
      <c r="F2611" s="2"/>
      <c r="G2611" s="2"/>
      <c r="H2611" s="2"/>
    </row>
    <row r="2612" spans="3:8">
      <c r="C2612" s="38"/>
      <c r="E2612" s="2"/>
      <c r="F2612" s="2"/>
      <c r="G2612" s="2"/>
      <c r="H2612" s="2"/>
    </row>
    <row r="2613" spans="3:8">
      <c r="C2613" s="38"/>
      <c r="E2613" s="2"/>
      <c r="F2613" s="2"/>
      <c r="G2613" s="2"/>
      <c r="H2613" s="2"/>
    </row>
    <row r="2614" spans="3:8">
      <c r="C2614" s="38"/>
      <c r="E2614" s="2"/>
      <c r="F2614" s="2"/>
      <c r="G2614" s="2"/>
      <c r="H2614" s="2"/>
    </row>
    <row r="2615" spans="3:8">
      <c r="C2615" s="38"/>
      <c r="E2615" s="2"/>
      <c r="F2615" s="2"/>
      <c r="G2615" s="2"/>
      <c r="H2615" s="2"/>
    </row>
    <row r="2616" spans="3:8">
      <c r="C2616" s="38"/>
      <c r="E2616" s="2"/>
      <c r="F2616" s="2"/>
      <c r="G2616" s="2"/>
      <c r="H2616" s="2"/>
    </row>
    <row r="2617" spans="3:8">
      <c r="C2617" s="38"/>
      <c r="E2617" s="2"/>
      <c r="F2617" s="2"/>
      <c r="G2617" s="2"/>
      <c r="H2617" s="2"/>
    </row>
    <row r="2618" spans="3:8">
      <c r="C2618" s="38"/>
      <c r="E2618" s="2"/>
      <c r="F2618" s="2"/>
      <c r="G2618" s="2"/>
      <c r="H2618" s="2"/>
    </row>
    <row r="2619" spans="3:8">
      <c r="C2619" s="38"/>
      <c r="E2619" s="2"/>
      <c r="F2619" s="2"/>
      <c r="G2619" s="2"/>
      <c r="H2619" s="2"/>
    </row>
    <row r="2620" spans="3:8">
      <c r="C2620" s="38"/>
      <c r="E2620" s="2"/>
      <c r="F2620" s="2"/>
      <c r="G2620" s="2"/>
      <c r="H2620" s="2"/>
    </row>
    <row r="2621" spans="3:8">
      <c r="C2621" s="38"/>
      <c r="E2621" s="2"/>
      <c r="F2621" s="2"/>
      <c r="G2621" s="2"/>
      <c r="H2621" s="2"/>
    </row>
    <row r="2622" spans="3:8">
      <c r="C2622" s="38"/>
      <c r="E2622" s="2"/>
      <c r="F2622" s="2"/>
      <c r="G2622" s="2"/>
      <c r="H2622" s="2"/>
    </row>
    <row r="2623" spans="3:8">
      <c r="C2623" s="38"/>
      <c r="E2623" s="2"/>
      <c r="F2623" s="2"/>
      <c r="G2623" s="2"/>
      <c r="H2623" s="2"/>
    </row>
    <row r="2624" spans="3:8">
      <c r="C2624" s="38"/>
      <c r="E2624" s="2"/>
      <c r="F2624" s="2"/>
      <c r="G2624" s="2"/>
      <c r="H2624" s="2"/>
    </row>
    <row r="2625" spans="3:8">
      <c r="C2625" s="38"/>
      <c r="E2625" s="2"/>
      <c r="F2625" s="2"/>
      <c r="G2625" s="2"/>
      <c r="H2625" s="2"/>
    </row>
    <row r="2626" spans="3:8">
      <c r="C2626" s="38"/>
      <c r="E2626" s="2"/>
      <c r="F2626" s="2"/>
      <c r="G2626" s="2"/>
      <c r="H2626" s="2"/>
    </row>
    <row r="2627" spans="3:8">
      <c r="C2627" s="38"/>
      <c r="E2627" s="2"/>
      <c r="F2627" s="2"/>
      <c r="G2627" s="2"/>
      <c r="H2627" s="2"/>
    </row>
    <row r="2628" spans="3:8">
      <c r="C2628" s="38"/>
      <c r="E2628" s="2"/>
      <c r="F2628" s="2"/>
      <c r="G2628" s="2"/>
      <c r="H2628" s="2"/>
    </row>
    <row r="2629" spans="3:8">
      <c r="C2629" s="38"/>
      <c r="E2629" s="2"/>
      <c r="F2629" s="2"/>
      <c r="G2629" s="2"/>
      <c r="H2629" s="2"/>
    </row>
    <row r="2630" spans="3:8">
      <c r="C2630" s="38"/>
      <c r="E2630" s="2"/>
      <c r="F2630" s="2"/>
      <c r="G2630" s="2"/>
      <c r="H2630" s="2"/>
    </row>
    <row r="2631" spans="3:8">
      <c r="C2631" s="38"/>
      <c r="E2631" s="2"/>
      <c r="F2631" s="2"/>
      <c r="G2631" s="2"/>
      <c r="H2631" s="2"/>
    </row>
    <row r="2632" spans="3:8">
      <c r="C2632" s="38"/>
      <c r="E2632" s="2"/>
      <c r="F2632" s="2"/>
      <c r="G2632" s="2"/>
      <c r="H2632" s="2"/>
    </row>
    <row r="2633" spans="3:8">
      <c r="C2633" s="38"/>
      <c r="E2633" s="2"/>
      <c r="F2633" s="2"/>
      <c r="G2633" s="2"/>
      <c r="H2633" s="2"/>
    </row>
    <row r="2634" spans="3:8">
      <c r="C2634" s="38"/>
      <c r="E2634" s="2"/>
      <c r="F2634" s="2"/>
      <c r="G2634" s="2"/>
      <c r="H2634" s="2"/>
    </row>
    <row r="2635" spans="3:8">
      <c r="C2635" s="38"/>
      <c r="E2635" s="2"/>
      <c r="F2635" s="2"/>
      <c r="G2635" s="2"/>
      <c r="H2635" s="2"/>
    </row>
    <row r="2636" spans="3:8">
      <c r="C2636" s="38"/>
      <c r="E2636" s="2"/>
      <c r="F2636" s="2"/>
      <c r="G2636" s="2"/>
      <c r="H2636" s="2"/>
    </row>
    <row r="2637" spans="3:8">
      <c r="C2637" s="38"/>
      <c r="E2637" s="2"/>
      <c r="F2637" s="2"/>
      <c r="G2637" s="2"/>
      <c r="H2637" s="2"/>
    </row>
    <row r="2638" spans="3:8">
      <c r="C2638" s="38"/>
      <c r="E2638" s="2"/>
      <c r="F2638" s="2"/>
      <c r="G2638" s="2"/>
      <c r="H2638" s="2"/>
    </row>
    <row r="2639" spans="3:8">
      <c r="C2639" s="38"/>
      <c r="E2639" s="2"/>
      <c r="F2639" s="2"/>
      <c r="G2639" s="2"/>
      <c r="H2639" s="2"/>
    </row>
    <row r="2640" spans="3:8">
      <c r="C2640" s="38"/>
      <c r="E2640" s="2"/>
      <c r="F2640" s="2"/>
      <c r="G2640" s="2"/>
      <c r="H2640" s="2"/>
    </row>
    <row r="2641" spans="3:8">
      <c r="C2641" s="38"/>
      <c r="E2641" s="2"/>
      <c r="F2641" s="2"/>
      <c r="G2641" s="2"/>
      <c r="H2641" s="2"/>
    </row>
    <row r="2642" spans="3:8">
      <c r="C2642" s="38"/>
      <c r="E2642" s="2"/>
      <c r="F2642" s="2"/>
      <c r="G2642" s="2"/>
      <c r="H2642" s="2"/>
    </row>
    <row r="2643" spans="3:8">
      <c r="C2643" s="38"/>
      <c r="E2643" s="2"/>
      <c r="F2643" s="2"/>
      <c r="G2643" s="2"/>
      <c r="H2643" s="2"/>
    </row>
    <row r="2644" spans="3:8">
      <c r="C2644" s="38"/>
      <c r="E2644" s="2"/>
      <c r="F2644" s="2"/>
      <c r="G2644" s="2"/>
      <c r="H2644" s="2"/>
    </row>
    <row r="2645" spans="3:8">
      <c r="C2645" s="38"/>
      <c r="E2645" s="2"/>
      <c r="F2645" s="2"/>
      <c r="G2645" s="2"/>
      <c r="H2645" s="2"/>
    </row>
    <row r="2646" spans="3:8">
      <c r="C2646" s="38"/>
      <c r="E2646" s="2"/>
      <c r="F2646" s="2"/>
      <c r="G2646" s="2"/>
      <c r="H2646" s="2"/>
    </row>
    <row r="2647" spans="3:8">
      <c r="C2647" s="38"/>
      <c r="E2647" s="2"/>
      <c r="F2647" s="2"/>
      <c r="G2647" s="2"/>
      <c r="H2647" s="2"/>
    </row>
    <row r="2648" spans="3:8">
      <c r="C2648" s="38"/>
      <c r="E2648" s="2"/>
      <c r="F2648" s="2"/>
      <c r="G2648" s="2"/>
      <c r="H2648" s="2"/>
    </row>
    <row r="2649" spans="3:8">
      <c r="C2649" s="38"/>
      <c r="E2649" s="2"/>
      <c r="F2649" s="2"/>
      <c r="G2649" s="2"/>
      <c r="H2649" s="2"/>
    </row>
    <row r="2650" spans="3:8">
      <c r="C2650" s="38"/>
      <c r="E2650" s="2"/>
      <c r="F2650" s="2"/>
      <c r="G2650" s="2"/>
      <c r="H2650" s="2"/>
    </row>
    <row r="2651" spans="3:8">
      <c r="C2651" s="38"/>
      <c r="E2651" s="2"/>
      <c r="F2651" s="2"/>
      <c r="G2651" s="2"/>
      <c r="H2651" s="2"/>
    </row>
    <row r="2652" spans="3:8">
      <c r="C2652" s="38"/>
      <c r="E2652" s="2"/>
      <c r="F2652" s="2"/>
      <c r="G2652" s="2"/>
      <c r="H2652" s="2"/>
    </row>
    <row r="2653" spans="3:8">
      <c r="C2653" s="38"/>
      <c r="E2653" s="2"/>
      <c r="F2653" s="2"/>
      <c r="G2653" s="2"/>
      <c r="H2653" s="2"/>
    </row>
    <row r="2654" spans="3:8">
      <c r="C2654" s="38"/>
      <c r="E2654" s="2"/>
      <c r="F2654" s="2"/>
      <c r="G2654" s="2"/>
      <c r="H2654" s="2"/>
    </row>
    <row r="2655" spans="3:8">
      <c r="C2655" s="38"/>
      <c r="E2655" s="2"/>
      <c r="F2655" s="2"/>
      <c r="G2655" s="2"/>
      <c r="H2655" s="2"/>
    </row>
    <row r="2656" spans="3:8">
      <c r="C2656" s="38"/>
      <c r="E2656" s="2"/>
      <c r="F2656" s="2"/>
      <c r="G2656" s="2"/>
      <c r="H2656" s="2"/>
    </row>
    <row r="2657" spans="3:8">
      <c r="C2657" s="38"/>
      <c r="E2657" s="2"/>
      <c r="F2657" s="2"/>
      <c r="G2657" s="2"/>
      <c r="H2657" s="2"/>
    </row>
    <row r="2658" spans="3:8">
      <c r="C2658" s="38"/>
      <c r="E2658" s="2"/>
      <c r="F2658" s="2"/>
      <c r="G2658" s="2"/>
      <c r="H2658" s="2"/>
    </row>
    <row r="2659" spans="3:8">
      <c r="C2659" s="38"/>
      <c r="E2659" s="2"/>
      <c r="F2659" s="2"/>
      <c r="G2659" s="2"/>
      <c r="H2659" s="2"/>
    </row>
    <row r="2660" spans="3:8">
      <c r="C2660" s="38"/>
      <c r="E2660" s="2"/>
      <c r="F2660" s="2"/>
      <c r="G2660" s="2"/>
      <c r="H2660" s="2"/>
    </row>
    <row r="2661" spans="3:8">
      <c r="C2661" s="38"/>
      <c r="E2661" s="2"/>
      <c r="F2661" s="2"/>
      <c r="G2661" s="2"/>
      <c r="H2661" s="2"/>
    </row>
    <row r="2662" spans="3:8">
      <c r="C2662" s="38"/>
      <c r="E2662" s="2"/>
      <c r="F2662" s="2"/>
      <c r="G2662" s="2"/>
      <c r="H2662" s="2"/>
    </row>
    <row r="2663" spans="3:8">
      <c r="C2663" s="38"/>
      <c r="E2663" s="2"/>
      <c r="F2663" s="2"/>
      <c r="G2663" s="2"/>
      <c r="H2663" s="2"/>
    </row>
    <row r="2664" spans="3:8">
      <c r="C2664" s="38"/>
      <c r="E2664" s="2"/>
      <c r="F2664" s="2"/>
      <c r="G2664" s="2"/>
      <c r="H2664" s="2"/>
    </row>
    <row r="2665" spans="3:8">
      <c r="C2665" s="38"/>
      <c r="E2665" s="2"/>
      <c r="F2665" s="2"/>
      <c r="G2665" s="2"/>
      <c r="H2665" s="2"/>
    </row>
    <row r="2666" spans="3:8">
      <c r="C2666" s="38"/>
      <c r="E2666" s="2"/>
      <c r="F2666" s="2"/>
      <c r="G2666" s="2"/>
      <c r="H2666" s="2"/>
    </row>
    <row r="2667" spans="3:8">
      <c r="C2667" s="38"/>
      <c r="E2667" s="2"/>
      <c r="F2667" s="2"/>
      <c r="G2667" s="2"/>
      <c r="H2667" s="2"/>
    </row>
    <row r="2668" spans="3:8">
      <c r="C2668" s="38"/>
      <c r="E2668" s="2"/>
      <c r="F2668" s="2"/>
      <c r="G2668" s="2"/>
      <c r="H2668" s="2"/>
    </row>
    <row r="2669" spans="3:8">
      <c r="C2669" s="38"/>
      <c r="E2669" s="2"/>
      <c r="F2669" s="2"/>
      <c r="G2669" s="2"/>
      <c r="H2669" s="2"/>
    </row>
    <row r="2670" spans="3:8">
      <c r="C2670" s="38"/>
      <c r="E2670" s="2"/>
      <c r="F2670" s="2"/>
      <c r="G2670" s="2"/>
      <c r="H2670" s="2"/>
    </row>
    <row r="2671" spans="3:8">
      <c r="C2671" s="38"/>
      <c r="E2671" s="2"/>
      <c r="F2671" s="2"/>
      <c r="G2671" s="2"/>
      <c r="H2671" s="2"/>
    </row>
    <row r="2672" spans="3:8">
      <c r="C2672" s="38"/>
      <c r="E2672" s="2"/>
      <c r="F2672" s="2"/>
      <c r="G2672" s="2"/>
      <c r="H2672" s="2"/>
    </row>
    <row r="2673" spans="3:8">
      <c r="C2673" s="38"/>
      <c r="E2673" s="2"/>
      <c r="F2673" s="2"/>
      <c r="G2673" s="2"/>
      <c r="H2673" s="2"/>
    </row>
    <row r="2674" spans="3:8">
      <c r="C2674" s="38"/>
      <c r="E2674" s="2"/>
      <c r="F2674" s="2"/>
      <c r="G2674" s="2"/>
      <c r="H2674" s="2"/>
    </row>
    <row r="2675" spans="3:8">
      <c r="C2675" s="38"/>
      <c r="E2675" s="2"/>
      <c r="F2675" s="2"/>
      <c r="G2675" s="2"/>
      <c r="H2675" s="2"/>
    </row>
    <row r="2676" spans="3:8">
      <c r="C2676" s="38"/>
      <c r="E2676" s="2"/>
      <c r="F2676" s="2"/>
      <c r="G2676" s="2"/>
      <c r="H2676" s="2"/>
    </row>
    <row r="2677" spans="3:8">
      <c r="C2677" s="38"/>
      <c r="E2677" s="2"/>
      <c r="F2677" s="2"/>
      <c r="G2677" s="2"/>
      <c r="H2677" s="2"/>
    </row>
    <row r="2678" spans="3:8">
      <c r="C2678" s="38"/>
      <c r="E2678" s="2"/>
      <c r="F2678" s="2"/>
      <c r="G2678" s="2"/>
      <c r="H2678" s="2"/>
    </row>
    <row r="2679" spans="3:8">
      <c r="C2679" s="38"/>
      <c r="E2679" s="2"/>
      <c r="F2679" s="2"/>
      <c r="G2679" s="2"/>
      <c r="H2679" s="2"/>
    </row>
    <row r="2680" spans="3:8">
      <c r="C2680" s="38"/>
      <c r="E2680" s="2"/>
      <c r="F2680" s="2"/>
      <c r="G2680" s="2"/>
      <c r="H2680" s="2"/>
    </row>
    <row r="2681" spans="3:8">
      <c r="C2681" s="38"/>
      <c r="E2681" s="2"/>
      <c r="F2681" s="2"/>
      <c r="G2681" s="2"/>
      <c r="H2681" s="2"/>
    </row>
    <row r="2682" spans="3:8">
      <c r="C2682" s="38"/>
      <c r="E2682" s="2"/>
      <c r="F2682" s="2"/>
      <c r="G2682" s="2"/>
      <c r="H2682" s="2"/>
    </row>
    <row r="2683" spans="3:8">
      <c r="C2683" s="38"/>
      <c r="E2683" s="2"/>
      <c r="F2683" s="2"/>
      <c r="G2683" s="2"/>
      <c r="H2683" s="2"/>
    </row>
    <row r="2684" spans="3:8">
      <c r="C2684" s="38"/>
      <c r="E2684" s="2"/>
      <c r="F2684" s="2"/>
      <c r="G2684" s="2"/>
      <c r="H2684" s="2"/>
    </row>
    <row r="2685" spans="3:8">
      <c r="C2685" s="38"/>
      <c r="E2685" s="2"/>
      <c r="F2685" s="2"/>
      <c r="G2685" s="2"/>
      <c r="H2685" s="2"/>
    </row>
    <row r="2686" spans="3:8">
      <c r="C2686" s="38"/>
      <c r="E2686" s="2"/>
      <c r="F2686" s="2"/>
      <c r="G2686" s="2"/>
      <c r="H2686" s="2"/>
    </row>
    <row r="2687" spans="3:8">
      <c r="C2687" s="38"/>
      <c r="E2687" s="2"/>
      <c r="F2687" s="2"/>
      <c r="G2687" s="2"/>
      <c r="H2687" s="2"/>
    </row>
    <row r="2688" spans="3:8">
      <c r="C2688" s="38"/>
      <c r="E2688" s="2"/>
      <c r="F2688" s="2"/>
      <c r="G2688" s="2"/>
      <c r="H2688" s="2"/>
    </row>
    <row r="2689" spans="3:8">
      <c r="C2689" s="38"/>
      <c r="E2689" s="2"/>
      <c r="F2689" s="2"/>
      <c r="G2689" s="2"/>
      <c r="H2689" s="2"/>
    </row>
    <row r="2690" spans="3:8">
      <c r="C2690" s="38"/>
      <c r="E2690" s="2"/>
      <c r="F2690" s="2"/>
      <c r="G2690" s="2"/>
      <c r="H2690" s="2"/>
    </row>
    <row r="2691" spans="3:8">
      <c r="C2691" s="38"/>
      <c r="E2691" s="2"/>
      <c r="F2691" s="2"/>
      <c r="G2691" s="2"/>
      <c r="H2691" s="2"/>
    </row>
    <row r="2692" spans="3:8">
      <c r="C2692" s="38"/>
      <c r="E2692" s="2"/>
      <c r="F2692" s="2"/>
      <c r="G2692" s="2"/>
      <c r="H2692" s="2"/>
    </row>
    <row r="2693" spans="3:8">
      <c r="C2693" s="38"/>
      <c r="E2693" s="2"/>
      <c r="F2693" s="2"/>
      <c r="G2693" s="2"/>
      <c r="H2693" s="2"/>
    </row>
    <row r="2694" spans="3:8">
      <c r="C2694" s="38"/>
      <c r="E2694" s="2"/>
      <c r="F2694" s="2"/>
      <c r="G2694" s="2"/>
      <c r="H2694" s="2"/>
    </row>
    <row r="2695" spans="3:8">
      <c r="C2695" s="38"/>
      <c r="E2695" s="2"/>
      <c r="F2695" s="2"/>
      <c r="G2695" s="2"/>
      <c r="H2695" s="2"/>
    </row>
    <row r="2696" spans="3:8">
      <c r="C2696" s="38"/>
      <c r="E2696" s="2"/>
      <c r="F2696" s="2"/>
      <c r="G2696" s="2"/>
      <c r="H2696" s="2"/>
    </row>
    <row r="2697" spans="3:8">
      <c r="C2697" s="38"/>
      <c r="E2697" s="2"/>
      <c r="F2697" s="2"/>
      <c r="G2697" s="2"/>
      <c r="H2697" s="2"/>
    </row>
    <row r="2698" spans="3:8">
      <c r="C2698" s="38"/>
      <c r="E2698" s="2"/>
      <c r="F2698" s="2"/>
      <c r="G2698" s="2"/>
      <c r="H2698" s="2"/>
    </row>
    <row r="2699" spans="3:8">
      <c r="C2699" s="38"/>
      <c r="E2699" s="2"/>
      <c r="F2699" s="2"/>
      <c r="G2699" s="2"/>
      <c r="H2699" s="2"/>
    </row>
    <row r="2700" spans="3:8">
      <c r="C2700" s="38"/>
      <c r="E2700" s="2"/>
      <c r="F2700" s="2"/>
      <c r="G2700" s="2"/>
      <c r="H2700" s="2"/>
    </row>
    <row r="2701" spans="3:8">
      <c r="C2701" s="38"/>
      <c r="E2701" s="2"/>
      <c r="F2701" s="2"/>
      <c r="G2701" s="2"/>
      <c r="H2701" s="2"/>
    </row>
    <row r="2702" spans="3:8">
      <c r="C2702" s="38"/>
      <c r="E2702" s="2"/>
      <c r="F2702" s="2"/>
      <c r="G2702" s="2"/>
      <c r="H2702" s="2"/>
    </row>
    <row r="2703" spans="3:8">
      <c r="C2703" s="38"/>
      <c r="E2703" s="2"/>
      <c r="F2703" s="2"/>
      <c r="G2703" s="2"/>
      <c r="H2703" s="2"/>
    </row>
    <row r="2704" spans="3:8">
      <c r="C2704" s="38"/>
      <c r="E2704" s="2"/>
      <c r="F2704" s="2"/>
      <c r="G2704" s="2"/>
      <c r="H2704" s="2"/>
    </row>
    <row r="2705" spans="3:8">
      <c r="C2705" s="38"/>
      <c r="E2705" s="2"/>
      <c r="F2705" s="2"/>
      <c r="G2705" s="2"/>
      <c r="H2705" s="2"/>
    </row>
    <row r="2706" spans="3:8">
      <c r="C2706" s="38"/>
      <c r="E2706" s="2"/>
      <c r="F2706" s="2"/>
      <c r="G2706" s="2"/>
      <c r="H2706" s="2"/>
    </row>
    <row r="2707" spans="3:8">
      <c r="C2707" s="38"/>
      <c r="E2707" s="2"/>
      <c r="F2707" s="2"/>
      <c r="G2707" s="2"/>
      <c r="H2707" s="2"/>
    </row>
    <row r="2708" spans="3:8">
      <c r="C2708" s="38"/>
      <c r="E2708" s="2"/>
      <c r="F2708" s="2"/>
      <c r="G2708" s="2"/>
      <c r="H2708" s="2"/>
    </row>
    <row r="2709" spans="3:8">
      <c r="C2709" s="38"/>
      <c r="E2709" s="2"/>
      <c r="F2709" s="2"/>
      <c r="G2709" s="2"/>
      <c r="H2709" s="2"/>
    </row>
    <row r="2710" spans="3:8">
      <c r="C2710" s="38"/>
      <c r="E2710" s="2"/>
      <c r="F2710" s="2"/>
      <c r="G2710" s="2"/>
      <c r="H2710" s="2"/>
    </row>
    <row r="2711" spans="3:8">
      <c r="C2711" s="38"/>
      <c r="E2711" s="2"/>
      <c r="F2711" s="2"/>
      <c r="G2711" s="2"/>
      <c r="H2711" s="2"/>
    </row>
    <row r="2712" spans="3:8">
      <c r="C2712" s="38"/>
      <c r="E2712" s="2"/>
      <c r="F2712" s="2"/>
      <c r="G2712" s="2"/>
      <c r="H2712" s="2"/>
    </row>
    <row r="2713" spans="3:8">
      <c r="C2713" s="38"/>
      <c r="E2713" s="2"/>
      <c r="F2713" s="2"/>
      <c r="G2713" s="2"/>
      <c r="H2713" s="2"/>
    </row>
    <row r="2714" spans="3:8">
      <c r="C2714" s="38"/>
      <c r="E2714" s="2"/>
      <c r="F2714" s="2"/>
      <c r="G2714" s="2"/>
      <c r="H2714" s="2"/>
    </row>
    <row r="2715" spans="3:8">
      <c r="C2715" s="38"/>
      <c r="E2715" s="2"/>
      <c r="F2715" s="2"/>
      <c r="G2715" s="2"/>
      <c r="H2715" s="2"/>
    </row>
    <row r="2716" spans="3:8">
      <c r="C2716" s="38"/>
      <c r="E2716" s="2"/>
      <c r="F2716" s="2"/>
      <c r="G2716" s="2"/>
      <c r="H2716" s="2"/>
    </row>
    <row r="2717" spans="3:8">
      <c r="C2717" s="38"/>
      <c r="E2717" s="2"/>
      <c r="F2717" s="2"/>
      <c r="G2717" s="2"/>
      <c r="H2717" s="2"/>
    </row>
    <row r="2718" spans="3:8">
      <c r="C2718" s="38"/>
      <c r="E2718" s="2"/>
      <c r="F2718" s="2"/>
      <c r="G2718" s="2"/>
      <c r="H2718" s="2"/>
    </row>
    <row r="2719" spans="3:8">
      <c r="C2719" s="38"/>
      <c r="E2719" s="2"/>
      <c r="F2719" s="2"/>
      <c r="G2719" s="2"/>
      <c r="H2719" s="2"/>
    </row>
    <row r="2720" spans="3:8">
      <c r="C2720" s="38"/>
      <c r="E2720" s="2"/>
      <c r="F2720" s="2"/>
      <c r="G2720" s="2"/>
      <c r="H2720" s="2"/>
    </row>
    <row r="2721" spans="3:8">
      <c r="C2721" s="38"/>
      <c r="E2721" s="2"/>
      <c r="F2721" s="2"/>
      <c r="G2721" s="2"/>
      <c r="H2721" s="2"/>
    </row>
    <row r="2722" spans="3:8">
      <c r="C2722" s="38"/>
      <c r="E2722" s="2"/>
      <c r="F2722" s="2"/>
      <c r="G2722" s="2"/>
      <c r="H2722" s="2"/>
    </row>
    <row r="2723" spans="3:8">
      <c r="C2723" s="38"/>
      <c r="E2723" s="2"/>
      <c r="F2723" s="2"/>
      <c r="G2723" s="2"/>
      <c r="H2723" s="2"/>
    </row>
    <row r="2724" spans="3:8">
      <c r="C2724" s="38"/>
      <c r="E2724" s="2"/>
      <c r="F2724" s="2"/>
      <c r="G2724" s="2"/>
      <c r="H2724" s="2"/>
    </row>
    <row r="2725" spans="3:8">
      <c r="C2725" s="38"/>
      <c r="E2725" s="2"/>
      <c r="F2725" s="2"/>
      <c r="G2725" s="2"/>
      <c r="H2725" s="2"/>
    </row>
    <row r="2726" spans="3:8">
      <c r="C2726" s="38"/>
      <c r="E2726" s="2"/>
      <c r="F2726" s="2"/>
      <c r="G2726" s="2"/>
      <c r="H2726" s="2"/>
    </row>
    <row r="2727" spans="3:8">
      <c r="C2727" s="38"/>
      <c r="E2727" s="2"/>
      <c r="F2727" s="2"/>
      <c r="G2727" s="2"/>
      <c r="H2727" s="2"/>
    </row>
    <row r="2728" spans="3:8">
      <c r="C2728" s="38"/>
      <c r="E2728" s="2"/>
      <c r="F2728" s="2"/>
      <c r="G2728" s="2"/>
      <c r="H2728" s="2"/>
    </row>
    <row r="2729" spans="3:8">
      <c r="C2729" s="38"/>
      <c r="E2729" s="2"/>
      <c r="F2729" s="2"/>
      <c r="G2729" s="2"/>
      <c r="H2729" s="2"/>
    </row>
    <row r="2730" spans="3:8">
      <c r="C2730" s="38"/>
      <c r="E2730" s="2"/>
      <c r="F2730" s="2"/>
      <c r="G2730" s="2"/>
      <c r="H2730" s="2"/>
    </row>
    <row r="2731" spans="3:8">
      <c r="C2731" s="38"/>
      <c r="E2731" s="2"/>
      <c r="F2731" s="2"/>
      <c r="G2731" s="2"/>
      <c r="H2731" s="2"/>
    </row>
    <row r="2732" spans="3:8">
      <c r="C2732" s="38"/>
      <c r="E2732" s="2"/>
      <c r="F2732" s="2"/>
      <c r="G2732" s="2"/>
      <c r="H2732" s="2"/>
    </row>
    <row r="2733" spans="3:8">
      <c r="C2733" s="38"/>
      <c r="E2733" s="2"/>
      <c r="F2733" s="2"/>
      <c r="G2733" s="2"/>
      <c r="H2733" s="2"/>
    </row>
    <row r="2734" spans="3:8">
      <c r="C2734" s="38"/>
      <c r="E2734" s="2"/>
      <c r="F2734" s="2"/>
      <c r="G2734" s="2"/>
      <c r="H2734" s="2"/>
    </row>
    <row r="2735" spans="3:8">
      <c r="C2735" s="38"/>
      <c r="E2735" s="2"/>
      <c r="F2735" s="2"/>
      <c r="G2735" s="2"/>
      <c r="H2735" s="2"/>
    </row>
    <row r="2736" spans="3:8">
      <c r="C2736" s="38"/>
      <c r="E2736" s="2"/>
      <c r="F2736" s="2"/>
      <c r="G2736" s="2"/>
      <c r="H2736" s="2"/>
    </row>
    <row r="2737" spans="3:8">
      <c r="C2737" s="38"/>
      <c r="E2737" s="2"/>
      <c r="F2737" s="2"/>
      <c r="G2737" s="2"/>
      <c r="H2737" s="2"/>
    </row>
    <row r="2738" spans="3:8">
      <c r="C2738" s="38"/>
      <c r="E2738" s="2"/>
      <c r="F2738" s="2"/>
      <c r="G2738" s="2"/>
      <c r="H2738" s="2"/>
    </row>
    <row r="2739" spans="3:8">
      <c r="C2739" s="38"/>
      <c r="E2739" s="2"/>
      <c r="F2739" s="2"/>
      <c r="G2739" s="2"/>
      <c r="H2739" s="2"/>
    </row>
    <row r="2740" spans="3:8">
      <c r="C2740" s="38"/>
      <c r="E2740" s="2"/>
      <c r="F2740" s="2"/>
      <c r="G2740" s="2"/>
      <c r="H2740" s="2"/>
    </row>
    <row r="2741" spans="3:8">
      <c r="C2741" s="38"/>
      <c r="E2741" s="2"/>
      <c r="F2741" s="2"/>
      <c r="G2741" s="2"/>
      <c r="H2741" s="2"/>
    </row>
    <row r="2742" spans="3:8">
      <c r="C2742" s="38"/>
      <c r="E2742" s="2"/>
      <c r="F2742" s="2"/>
      <c r="G2742" s="2"/>
      <c r="H2742" s="2"/>
    </row>
    <row r="2743" spans="3:8">
      <c r="C2743" s="38"/>
      <c r="E2743" s="2"/>
      <c r="F2743" s="2"/>
      <c r="G2743" s="2"/>
      <c r="H2743" s="2"/>
    </row>
    <row r="2744" spans="3:8">
      <c r="C2744" s="38"/>
      <c r="E2744" s="2"/>
      <c r="F2744" s="2"/>
      <c r="G2744" s="2"/>
      <c r="H2744" s="2"/>
    </row>
    <row r="2745" spans="3:8">
      <c r="C2745" s="38"/>
      <c r="E2745" s="2"/>
      <c r="F2745" s="2"/>
      <c r="G2745" s="2"/>
      <c r="H2745" s="2"/>
    </row>
    <row r="2746" spans="3:8">
      <c r="C2746" s="38"/>
      <c r="E2746" s="2"/>
      <c r="F2746" s="2"/>
      <c r="G2746" s="2"/>
      <c r="H2746" s="2"/>
    </row>
    <row r="2747" spans="3:8">
      <c r="C2747" s="38"/>
      <c r="E2747" s="2"/>
      <c r="F2747" s="2"/>
      <c r="G2747" s="2"/>
      <c r="H2747" s="2"/>
    </row>
    <row r="2748" spans="3:8">
      <c r="C2748" s="38"/>
      <c r="E2748" s="2"/>
      <c r="F2748" s="2"/>
      <c r="G2748" s="2"/>
      <c r="H2748" s="2"/>
    </row>
    <row r="2749" spans="3:8">
      <c r="C2749" s="38"/>
      <c r="E2749" s="2"/>
      <c r="F2749" s="2"/>
      <c r="G2749" s="2"/>
      <c r="H2749" s="2"/>
    </row>
    <row r="2750" spans="3:8">
      <c r="C2750" s="38"/>
      <c r="E2750" s="2"/>
      <c r="F2750" s="2"/>
      <c r="G2750" s="2"/>
      <c r="H2750" s="2"/>
    </row>
    <row r="2751" spans="3:8">
      <c r="C2751" s="38"/>
      <c r="E2751" s="2"/>
      <c r="F2751" s="2"/>
      <c r="G2751" s="2"/>
      <c r="H2751" s="2"/>
    </row>
    <row r="2752" spans="3:8">
      <c r="C2752" s="38"/>
      <c r="E2752" s="2"/>
      <c r="F2752" s="2"/>
      <c r="G2752" s="2"/>
      <c r="H2752" s="2"/>
    </row>
    <row r="2753" spans="3:8">
      <c r="C2753" s="38"/>
      <c r="E2753" s="2"/>
      <c r="F2753" s="2"/>
      <c r="G2753" s="2"/>
      <c r="H2753" s="2"/>
    </row>
    <row r="2754" spans="3:8">
      <c r="C2754" s="38"/>
      <c r="E2754" s="2"/>
      <c r="F2754" s="2"/>
      <c r="G2754" s="2"/>
      <c r="H2754" s="2"/>
    </row>
    <row r="2755" spans="3:8">
      <c r="C2755" s="38"/>
      <c r="E2755" s="2"/>
      <c r="F2755" s="2"/>
      <c r="G2755" s="2"/>
      <c r="H2755" s="2"/>
    </row>
    <row r="2756" spans="3:8">
      <c r="C2756" s="38"/>
      <c r="E2756" s="2"/>
      <c r="F2756" s="2"/>
      <c r="G2756" s="2"/>
      <c r="H2756" s="2"/>
    </row>
    <row r="2757" spans="3:8">
      <c r="C2757" s="38"/>
      <c r="E2757" s="2"/>
      <c r="F2757" s="2"/>
      <c r="G2757" s="2"/>
      <c r="H2757" s="2"/>
    </row>
    <row r="2758" spans="3:8">
      <c r="C2758" s="38"/>
      <c r="E2758" s="2"/>
      <c r="F2758" s="2"/>
      <c r="G2758" s="2"/>
      <c r="H2758" s="2"/>
    </row>
    <row r="2759" spans="3:8">
      <c r="C2759" s="38"/>
      <c r="E2759" s="2"/>
      <c r="F2759" s="2"/>
      <c r="G2759" s="2"/>
      <c r="H2759" s="2"/>
    </row>
    <row r="2760" spans="3:8">
      <c r="C2760" s="38"/>
      <c r="E2760" s="2"/>
      <c r="F2760" s="2"/>
      <c r="G2760" s="2"/>
      <c r="H2760" s="2"/>
    </row>
    <row r="2761" spans="3:8">
      <c r="C2761" s="38"/>
      <c r="E2761" s="2"/>
      <c r="F2761" s="2"/>
      <c r="G2761" s="2"/>
      <c r="H2761" s="2"/>
    </row>
    <row r="2762" spans="3:8">
      <c r="C2762" s="38"/>
      <c r="E2762" s="2"/>
      <c r="F2762" s="2"/>
      <c r="G2762" s="2"/>
      <c r="H2762" s="2"/>
    </row>
    <row r="2763" spans="3:8">
      <c r="C2763" s="38"/>
      <c r="E2763" s="2"/>
      <c r="F2763" s="2"/>
      <c r="G2763" s="2"/>
      <c r="H2763" s="2"/>
    </row>
    <row r="2764" spans="3:8">
      <c r="C2764" s="38"/>
      <c r="E2764" s="2"/>
      <c r="F2764" s="2"/>
      <c r="G2764" s="2"/>
      <c r="H2764" s="2"/>
    </row>
    <row r="2765" spans="3:8">
      <c r="C2765" s="38"/>
      <c r="E2765" s="2"/>
      <c r="F2765" s="2"/>
      <c r="G2765" s="2"/>
      <c r="H2765" s="2"/>
    </row>
    <row r="2766" spans="3:8">
      <c r="C2766" s="38"/>
      <c r="E2766" s="2"/>
      <c r="F2766" s="2"/>
      <c r="G2766" s="2"/>
      <c r="H2766" s="2"/>
    </row>
    <row r="2767" spans="3:8">
      <c r="C2767" s="38"/>
      <c r="E2767" s="2"/>
      <c r="F2767" s="2"/>
      <c r="G2767" s="2"/>
      <c r="H2767" s="2"/>
    </row>
    <row r="2768" spans="3:8">
      <c r="C2768" s="38"/>
      <c r="E2768" s="2"/>
      <c r="F2768" s="2"/>
      <c r="G2768" s="2"/>
      <c r="H2768" s="2"/>
    </row>
    <row r="2769" spans="3:8">
      <c r="C2769" s="38"/>
      <c r="E2769" s="2"/>
      <c r="F2769" s="2"/>
      <c r="G2769" s="2"/>
      <c r="H2769" s="2"/>
    </row>
    <row r="2770" spans="3:8">
      <c r="C2770" s="38"/>
      <c r="E2770" s="2"/>
      <c r="F2770" s="2"/>
      <c r="G2770" s="2"/>
      <c r="H2770" s="2"/>
    </row>
    <row r="2771" spans="3:8">
      <c r="C2771" s="38"/>
      <c r="E2771" s="2"/>
      <c r="F2771" s="2"/>
      <c r="G2771" s="2"/>
      <c r="H2771" s="2"/>
    </row>
    <row r="2772" spans="3:8">
      <c r="C2772" s="38"/>
      <c r="E2772" s="2"/>
      <c r="F2772" s="2"/>
      <c r="G2772" s="2"/>
      <c r="H2772" s="2"/>
    </row>
    <row r="2773" spans="3:8">
      <c r="C2773" s="38"/>
      <c r="E2773" s="2"/>
      <c r="F2773" s="2"/>
      <c r="G2773" s="2"/>
      <c r="H2773" s="2"/>
    </row>
    <row r="2774" spans="3:8">
      <c r="C2774" s="38"/>
      <c r="E2774" s="2"/>
      <c r="F2774" s="2"/>
      <c r="G2774" s="2"/>
      <c r="H2774" s="2"/>
    </row>
    <row r="2775" spans="3:8">
      <c r="C2775" s="38"/>
      <c r="E2775" s="2"/>
      <c r="F2775" s="2"/>
      <c r="G2775" s="2"/>
      <c r="H2775" s="2"/>
    </row>
    <row r="2776" spans="3:8">
      <c r="C2776" s="38"/>
      <c r="E2776" s="2"/>
      <c r="F2776" s="2"/>
      <c r="G2776" s="2"/>
      <c r="H2776" s="2"/>
    </row>
    <row r="2777" spans="3:8">
      <c r="C2777" s="38"/>
      <c r="E2777" s="2"/>
      <c r="F2777" s="2"/>
      <c r="G2777" s="2"/>
      <c r="H2777" s="2"/>
    </row>
    <row r="2778" spans="3:8">
      <c r="C2778" s="38"/>
      <c r="E2778" s="2"/>
      <c r="F2778" s="2"/>
      <c r="G2778" s="2"/>
      <c r="H2778" s="2"/>
    </row>
    <row r="2779" spans="3:8">
      <c r="C2779" s="38"/>
      <c r="E2779" s="2"/>
      <c r="F2779" s="2"/>
      <c r="G2779" s="2"/>
      <c r="H2779" s="2"/>
    </row>
    <row r="2780" spans="3:8">
      <c r="C2780" s="38"/>
      <c r="E2780" s="2"/>
      <c r="F2780" s="2"/>
      <c r="G2780" s="2"/>
      <c r="H2780" s="2"/>
    </row>
    <row r="2781" spans="3:8">
      <c r="C2781" s="38"/>
      <c r="E2781" s="2"/>
      <c r="F2781" s="2"/>
      <c r="G2781" s="2"/>
      <c r="H2781" s="2"/>
    </row>
    <row r="2782" spans="3:8">
      <c r="C2782" s="38"/>
      <c r="E2782" s="2"/>
      <c r="F2782" s="2"/>
      <c r="G2782" s="2"/>
      <c r="H2782" s="2"/>
    </row>
    <row r="2783" spans="3:8">
      <c r="C2783" s="38"/>
      <c r="E2783" s="2"/>
      <c r="F2783" s="2"/>
      <c r="G2783" s="2"/>
      <c r="H2783" s="2"/>
    </row>
    <row r="2784" spans="3:8">
      <c r="C2784" s="38"/>
      <c r="E2784" s="2"/>
      <c r="F2784" s="2"/>
      <c r="G2784" s="2"/>
      <c r="H2784" s="2"/>
    </row>
    <row r="2785" spans="3:8">
      <c r="C2785" s="38"/>
      <c r="E2785" s="2"/>
      <c r="F2785" s="2"/>
      <c r="G2785" s="2"/>
      <c r="H2785" s="2"/>
    </row>
    <row r="2786" spans="3:8">
      <c r="C2786" s="38"/>
      <c r="E2786" s="2"/>
      <c r="F2786" s="2"/>
      <c r="G2786" s="2"/>
      <c r="H2786" s="2"/>
    </row>
    <row r="2787" spans="3:8">
      <c r="C2787" s="38"/>
      <c r="E2787" s="2"/>
      <c r="F2787" s="2"/>
      <c r="G2787" s="2"/>
      <c r="H2787" s="2"/>
    </row>
    <row r="2788" spans="3:8">
      <c r="C2788" s="38"/>
      <c r="E2788" s="2"/>
      <c r="F2788" s="2"/>
      <c r="G2788" s="2"/>
      <c r="H2788" s="2"/>
    </row>
    <row r="2789" spans="3:8">
      <c r="C2789" s="38"/>
      <c r="E2789" s="2"/>
      <c r="F2789" s="2"/>
      <c r="G2789" s="2"/>
      <c r="H2789" s="2"/>
    </row>
    <row r="2790" spans="3:8">
      <c r="C2790" s="38"/>
      <c r="E2790" s="2"/>
      <c r="F2790" s="2"/>
      <c r="G2790" s="2"/>
      <c r="H2790" s="2"/>
    </row>
    <row r="2791" spans="3:8">
      <c r="C2791" s="38"/>
      <c r="E2791" s="2"/>
      <c r="F2791" s="2"/>
      <c r="G2791" s="2"/>
      <c r="H2791" s="2"/>
    </row>
    <row r="2792" spans="3:8">
      <c r="C2792" s="38"/>
      <c r="E2792" s="2"/>
      <c r="F2792" s="2"/>
      <c r="G2792" s="2"/>
      <c r="H2792" s="2"/>
    </row>
    <row r="2793" spans="3:8">
      <c r="C2793" s="38"/>
      <c r="E2793" s="2"/>
      <c r="F2793" s="2"/>
      <c r="G2793" s="2"/>
      <c r="H2793" s="2"/>
    </row>
    <row r="2794" spans="3:8">
      <c r="C2794" s="38"/>
      <c r="E2794" s="2"/>
      <c r="F2794" s="2"/>
      <c r="G2794" s="2"/>
      <c r="H2794" s="2"/>
    </row>
    <row r="2795" spans="3:8">
      <c r="C2795" s="38"/>
      <c r="E2795" s="2"/>
      <c r="F2795" s="2"/>
      <c r="G2795" s="2"/>
      <c r="H2795" s="2"/>
    </row>
    <row r="2796" spans="3:8">
      <c r="C2796" s="38"/>
      <c r="E2796" s="2"/>
      <c r="F2796" s="2"/>
      <c r="G2796" s="2"/>
      <c r="H2796" s="2"/>
    </row>
    <row r="2797" spans="3:8">
      <c r="C2797" s="38"/>
      <c r="E2797" s="2"/>
      <c r="F2797" s="2"/>
      <c r="G2797" s="2"/>
      <c r="H2797" s="2"/>
    </row>
    <row r="2798" spans="3:8">
      <c r="C2798" s="38"/>
      <c r="E2798" s="2"/>
      <c r="F2798" s="2"/>
      <c r="G2798" s="2"/>
      <c r="H2798" s="2"/>
    </row>
    <row r="2799" spans="3:8">
      <c r="C2799" s="38"/>
      <c r="E2799" s="2"/>
      <c r="F2799" s="2"/>
      <c r="G2799" s="2"/>
      <c r="H2799" s="2"/>
    </row>
    <row r="2800" spans="3:8">
      <c r="C2800" s="38"/>
      <c r="E2800" s="2"/>
      <c r="F2800" s="2"/>
      <c r="G2800" s="2"/>
      <c r="H2800" s="2"/>
    </row>
    <row r="2801" spans="3:8">
      <c r="C2801" s="38"/>
      <c r="E2801" s="2"/>
      <c r="F2801" s="2"/>
      <c r="G2801" s="2"/>
      <c r="H2801" s="2"/>
    </row>
    <row r="2802" spans="3:8">
      <c r="C2802" s="38"/>
      <c r="E2802" s="2"/>
      <c r="F2802" s="2"/>
      <c r="G2802" s="2"/>
      <c r="H2802" s="2"/>
    </row>
    <row r="2803" spans="3:8">
      <c r="C2803" s="38"/>
      <c r="E2803" s="2"/>
      <c r="F2803" s="2"/>
      <c r="G2803" s="2"/>
      <c r="H2803" s="2"/>
    </row>
    <row r="2804" spans="3:8">
      <c r="C2804" s="38"/>
      <c r="E2804" s="2"/>
      <c r="F2804" s="2"/>
      <c r="G2804" s="2"/>
      <c r="H2804" s="2"/>
    </row>
    <row r="2805" spans="3:8">
      <c r="C2805" s="38"/>
      <c r="E2805" s="2"/>
      <c r="F2805" s="2"/>
      <c r="G2805" s="2"/>
      <c r="H2805" s="2"/>
    </row>
    <row r="2806" spans="3:8">
      <c r="C2806" s="38"/>
      <c r="E2806" s="2"/>
      <c r="F2806" s="2"/>
      <c r="G2806" s="2"/>
      <c r="H2806" s="2"/>
    </row>
    <row r="2807" spans="3:8">
      <c r="C2807" s="38"/>
      <c r="E2807" s="2"/>
      <c r="F2807" s="2"/>
      <c r="G2807" s="2"/>
      <c r="H2807" s="2"/>
    </row>
    <row r="2808" spans="3:8">
      <c r="C2808" s="38"/>
      <c r="E2808" s="2"/>
      <c r="F2808" s="2"/>
      <c r="G2808" s="2"/>
      <c r="H2808" s="2"/>
    </row>
    <row r="2809" spans="3:8">
      <c r="C2809" s="38"/>
      <c r="E2809" s="2"/>
      <c r="F2809" s="2"/>
      <c r="G2809" s="2"/>
      <c r="H2809" s="2"/>
    </row>
    <row r="2810" spans="3:8">
      <c r="C2810" s="38"/>
      <c r="E2810" s="2"/>
      <c r="F2810" s="2"/>
      <c r="G2810" s="2"/>
      <c r="H2810" s="2"/>
    </row>
    <row r="2811" spans="3:8">
      <c r="C2811" s="38"/>
      <c r="E2811" s="2"/>
      <c r="F2811" s="2"/>
      <c r="G2811" s="2"/>
      <c r="H2811" s="2"/>
    </row>
    <row r="2812" spans="3:8">
      <c r="C2812" s="38"/>
      <c r="E2812" s="2"/>
      <c r="F2812" s="2"/>
      <c r="G2812" s="2"/>
      <c r="H2812" s="2"/>
    </row>
    <row r="2813" spans="3:8">
      <c r="C2813" s="38"/>
      <c r="E2813" s="2"/>
      <c r="F2813" s="2"/>
      <c r="G2813" s="2"/>
      <c r="H2813" s="2"/>
    </row>
    <row r="2814" spans="3:8">
      <c r="C2814" s="38"/>
      <c r="E2814" s="2"/>
      <c r="F2814" s="2"/>
      <c r="G2814" s="2"/>
      <c r="H2814" s="2"/>
    </row>
    <row r="2815" spans="3:8">
      <c r="C2815" s="38"/>
      <c r="E2815" s="2"/>
      <c r="F2815" s="2"/>
      <c r="G2815" s="2"/>
      <c r="H2815" s="2"/>
    </row>
    <row r="2816" spans="3:8">
      <c r="C2816" s="38"/>
      <c r="E2816" s="2"/>
      <c r="F2816" s="2"/>
      <c r="G2816" s="2"/>
      <c r="H2816" s="2"/>
    </row>
    <row r="2817" spans="3:8">
      <c r="C2817" s="38"/>
      <c r="E2817" s="2"/>
      <c r="F2817" s="2"/>
      <c r="G2817" s="2"/>
      <c r="H2817" s="2"/>
    </row>
    <row r="2818" spans="3:8">
      <c r="C2818" s="38"/>
      <c r="E2818" s="2"/>
      <c r="F2818" s="2"/>
      <c r="G2818" s="2"/>
      <c r="H2818" s="2"/>
    </row>
    <row r="2819" spans="3:8">
      <c r="C2819" s="38"/>
      <c r="E2819" s="2"/>
      <c r="F2819" s="2"/>
      <c r="G2819" s="2"/>
      <c r="H2819" s="2"/>
    </row>
    <row r="2820" spans="3:8">
      <c r="C2820" s="38"/>
      <c r="E2820" s="2"/>
      <c r="F2820" s="2"/>
      <c r="G2820" s="2"/>
      <c r="H2820" s="2"/>
    </row>
    <row r="2821" spans="3:8">
      <c r="C2821" s="38"/>
      <c r="E2821" s="2"/>
      <c r="F2821" s="2"/>
      <c r="G2821" s="2"/>
      <c r="H2821" s="2"/>
    </row>
    <row r="2822" spans="3:8">
      <c r="C2822" s="38"/>
      <c r="E2822" s="2"/>
      <c r="F2822" s="2"/>
      <c r="G2822" s="2"/>
      <c r="H2822" s="2"/>
    </row>
    <row r="2823" spans="3:8">
      <c r="C2823" s="38"/>
      <c r="E2823" s="2"/>
      <c r="F2823" s="2"/>
      <c r="G2823" s="2"/>
      <c r="H2823" s="2"/>
    </row>
    <row r="2824" spans="3:8">
      <c r="C2824" s="38"/>
      <c r="E2824" s="2"/>
      <c r="F2824" s="2"/>
      <c r="G2824" s="2"/>
      <c r="H2824" s="2"/>
    </row>
    <row r="2825" spans="3:8">
      <c r="C2825" s="38"/>
      <c r="E2825" s="2"/>
      <c r="F2825" s="2"/>
      <c r="G2825" s="2"/>
      <c r="H2825" s="2"/>
    </row>
    <row r="2826" spans="3:8">
      <c r="C2826" s="38"/>
      <c r="E2826" s="2"/>
      <c r="F2826" s="2"/>
      <c r="G2826" s="2"/>
      <c r="H2826" s="2"/>
    </row>
    <row r="2827" spans="3:8">
      <c r="C2827" s="38"/>
      <c r="E2827" s="2"/>
      <c r="F2827" s="2"/>
      <c r="G2827" s="2"/>
      <c r="H2827" s="2"/>
    </row>
    <row r="2828" spans="3:8">
      <c r="C2828" s="38"/>
      <c r="E2828" s="2"/>
      <c r="F2828" s="2"/>
      <c r="G2828" s="2"/>
      <c r="H2828" s="2"/>
    </row>
    <row r="2829" spans="3:8">
      <c r="C2829" s="38"/>
      <c r="E2829" s="2"/>
      <c r="F2829" s="2"/>
      <c r="G2829" s="2"/>
      <c r="H2829" s="2"/>
    </row>
    <row r="2830" spans="3:8">
      <c r="C2830" s="38"/>
      <c r="E2830" s="2"/>
      <c r="F2830" s="2"/>
      <c r="G2830" s="2"/>
      <c r="H2830" s="2"/>
    </row>
    <row r="2831" spans="3:8">
      <c r="C2831" s="38"/>
      <c r="E2831" s="2"/>
      <c r="F2831" s="2"/>
      <c r="G2831" s="2"/>
      <c r="H2831" s="2"/>
    </row>
    <row r="2832" spans="3:8">
      <c r="C2832" s="38"/>
      <c r="E2832" s="2"/>
      <c r="F2832" s="2"/>
      <c r="G2832" s="2"/>
      <c r="H2832" s="2"/>
    </row>
    <row r="2833" spans="3:8">
      <c r="C2833" s="38"/>
      <c r="E2833" s="2"/>
      <c r="F2833" s="2"/>
      <c r="G2833" s="2"/>
      <c r="H2833" s="2"/>
    </row>
    <row r="2834" spans="3:8">
      <c r="C2834" s="38"/>
      <c r="E2834" s="2"/>
      <c r="F2834" s="2"/>
      <c r="G2834" s="2"/>
      <c r="H2834" s="2"/>
    </row>
    <row r="2835" spans="3:8">
      <c r="C2835" s="38"/>
      <c r="E2835" s="2"/>
      <c r="F2835" s="2"/>
      <c r="G2835" s="2"/>
      <c r="H2835" s="2"/>
    </row>
    <row r="2836" spans="3:8">
      <c r="C2836" s="38"/>
      <c r="E2836" s="2"/>
      <c r="F2836" s="2"/>
      <c r="G2836" s="2"/>
      <c r="H2836" s="2"/>
    </row>
    <row r="2837" spans="3:8">
      <c r="C2837" s="38"/>
      <c r="E2837" s="2"/>
      <c r="F2837" s="2"/>
      <c r="G2837" s="2"/>
      <c r="H2837" s="2"/>
    </row>
    <row r="2838" spans="3:8">
      <c r="C2838" s="38"/>
      <c r="E2838" s="2"/>
      <c r="F2838" s="2"/>
      <c r="G2838" s="2"/>
      <c r="H2838" s="2"/>
    </row>
    <row r="2839" spans="3:8">
      <c r="C2839" s="38"/>
      <c r="E2839" s="2"/>
      <c r="F2839" s="2"/>
      <c r="G2839" s="2"/>
      <c r="H2839" s="2"/>
    </row>
    <row r="2840" spans="3:8">
      <c r="C2840" s="38"/>
      <c r="E2840" s="2"/>
      <c r="F2840" s="2"/>
      <c r="G2840" s="2"/>
      <c r="H2840" s="2"/>
    </row>
    <row r="2841" spans="3:8">
      <c r="C2841" s="38"/>
      <c r="E2841" s="2"/>
      <c r="F2841" s="2"/>
      <c r="G2841" s="2"/>
      <c r="H2841" s="2"/>
    </row>
    <row r="2842" spans="3:8">
      <c r="C2842" s="38"/>
      <c r="E2842" s="2"/>
      <c r="F2842" s="2"/>
      <c r="G2842" s="2"/>
      <c r="H2842" s="2"/>
    </row>
    <row r="2843" spans="3:8">
      <c r="C2843" s="38"/>
      <c r="E2843" s="2"/>
      <c r="F2843" s="2"/>
      <c r="G2843" s="2"/>
      <c r="H2843" s="2"/>
    </row>
    <row r="2844" spans="3:8">
      <c r="C2844" s="38"/>
      <c r="E2844" s="2"/>
      <c r="F2844" s="2"/>
      <c r="G2844" s="2"/>
      <c r="H2844" s="2"/>
    </row>
    <row r="2845" spans="3:8">
      <c r="C2845" s="38"/>
      <c r="E2845" s="2"/>
      <c r="F2845" s="2"/>
      <c r="G2845" s="2"/>
      <c r="H2845" s="2"/>
    </row>
    <row r="2846" spans="3:8">
      <c r="C2846" s="38"/>
      <c r="E2846" s="2"/>
      <c r="F2846" s="2"/>
      <c r="G2846" s="2"/>
      <c r="H2846" s="2"/>
    </row>
    <row r="2847" spans="3:8">
      <c r="C2847" s="38"/>
      <c r="E2847" s="2"/>
      <c r="F2847" s="2"/>
      <c r="G2847" s="2"/>
      <c r="H2847" s="2"/>
    </row>
    <row r="2848" spans="3:8">
      <c r="C2848" s="38"/>
      <c r="E2848" s="2"/>
      <c r="F2848" s="2"/>
      <c r="G2848" s="2"/>
      <c r="H2848" s="2"/>
    </row>
    <row r="2849" spans="3:8">
      <c r="C2849" s="38"/>
      <c r="E2849" s="2"/>
      <c r="F2849" s="2"/>
      <c r="G2849" s="2"/>
      <c r="H2849" s="2"/>
    </row>
    <row r="2850" spans="3:8">
      <c r="C2850" s="38"/>
      <c r="E2850" s="2"/>
      <c r="F2850" s="2"/>
      <c r="G2850" s="2"/>
      <c r="H2850" s="2"/>
    </row>
    <row r="2851" spans="3:8">
      <c r="C2851" s="38"/>
      <c r="E2851" s="2"/>
      <c r="F2851" s="2"/>
      <c r="G2851" s="2"/>
      <c r="H2851" s="2"/>
    </row>
    <row r="2852" spans="3:8">
      <c r="C2852" s="38"/>
      <c r="E2852" s="2"/>
      <c r="F2852" s="2"/>
      <c r="G2852" s="2"/>
      <c r="H2852" s="2"/>
    </row>
    <row r="2853" spans="3:8">
      <c r="C2853" s="38"/>
      <c r="E2853" s="2"/>
      <c r="F2853" s="2"/>
      <c r="G2853" s="2"/>
      <c r="H2853" s="2"/>
    </row>
    <row r="2854" spans="3:8">
      <c r="C2854" s="38"/>
      <c r="E2854" s="2"/>
      <c r="F2854" s="2"/>
      <c r="G2854" s="2"/>
      <c r="H2854" s="2"/>
    </row>
    <row r="2855" spans="3:8">
      <c r="C2855" s="38"/>
      <c r="E2855" s="2"/>
      <c r="F2855" s="2"/>
      <c r="G2855" s="2"/>
      <c r="H2855" s="2"/>
    </row>
    <row r="2856" spans="3:8">
      <c r="C2856" s="38"/>
      <c r="E2856" s="2"/>
      <c r="F2856" s="2"/>
      <c r="G2856" s="2"/>
      <c r="H2856" s="2"/>
    </row>
    <row r="2857" spans="3:8">
      <c r="C2857" s="38"/>
      <c r="E2857" s="2"/>
      <c r="F2857" s="2"/>
      <c r="G2857" s="2"/>
      <c r="H2857" s="2"/>
    </row>
    <row r="2858" spans="3:8">
      <c r="C2858" s="38"/>
      <c r="E2858" s="2"/>
      <c r="F2858" s="2"/>
      <c r="G2858" s="2"/>
      <c r="H2858" s="2"/>
    </row>
    <row r="2859" spans="3:8">
      <c r="C2859" s="38"/>
      <c r="E2859" s="2"/>
      <c r="F2859" s="2"/>
      <c r="G2859" s="2"/>
      <c r="H2859" s="2"/>
    </row>
    <row r="2860" spans="3:8">
      <c r="C2860" s="38"/>
      <c r="E2860" s="2"/>
      <c r="F2860" s="2"/>
      <c r="G2860" s="2"/>
      <c r="H2860" s="2"/>
    </row>
    <row r="2861" spans="3:8">
      <c r="C2861" s="38"/>
      <c r="E2861" s="2"/>
      <c r="F2861" s="2"/>
      <c r="G2861" s="2"/>
      <c r="H2861" s="2"/>
    </row>
    <row r="2862" spans="3:8">
      <c r="C2862" s="38"/>
      <c r="E2862" s="2"/>
      <c r="F2862" s="2"/>
      <c r="G2862" s="2"/>
      <c r="H2862" s="2"/>
    </row>
    <row r="2863" spans="3:8">
      <c r="C2863" s="38"/>
      <c r="E2863" s="2"/>
      <c r="F2863" s="2"/>
      <c r="G2863" s="2"/>
      <c r="H2863" s="2"/>
    </row>
    <row r="2864" spans="3:8">
      <c r="C2864" s="38"/>
      <c r="E2864" s="2"/>
      <c r="F2864" s="2"/>
      <c r="G2864" s="2"/>
      <c r="H2864" s="2"/>
    </row>
    <row r="2865" spans="3:8">
      <c r="C2865" s="38"/>
      <c r="E2865" s="2"/>
      <c r="F2865" s="2"/>
      <c r="G2865" s="2"/>
      <c r="H2865" s="2"/>
    </row>
    <row r="2866" spans="3:8">
      <c r="C2866" s="38"/>
      <c r="E2866" s="2"/>
      <c r="F2866" s="2"/>
      <c r="G2866" s="2"/>
      <c r="H2866" s="2"/>
    </row>
    <row r="2867" spans="3:8">
      <c r="C2867" s="38"/>
      <c r="E2867" s="2"/>
      <c r="F2867" s="2"/>
      <c r="G2867" s="2"/>
      <c r="H2867" s="2"/>
    </row>
    <row r="2868" spans="3:8">
      <c r="C2868" s="38"/>
      <c r="E2868" s="2"/>
      <c r="F2868" s="2"/>
      <c r="G2868" s="2"/>
      <c r="H2868" s="2"/>
    </row>
    <row r="2869" spans="3:8">
      <c r="C2869" s="38"/>
      <c r="E2869" s="2"/>
      <c r="F2869" s="2"/>
      <c r="G2869" s="2"/>
      <c r="H2869" s="2"/>
    </row>
    <row r="2870" spans="3:8">
      <c r="C2870" s="38"/>
      <c r="E2870" s="2"/>
      <c r="F2870" s="2"/>
      <c r="G2870" s="2"/>
      <c r="H2870" s="2"/>
    </row>
    <row r="2871" spans="3:8">
      <c r="C2871" s="38"/>
      <c r="E2871" s="2"/>
      <c r="F2871" s="2"/>
      <c r="G2871" s="2"/>
      <c r="H2871" s="2"/>
    </row>
    <row r="2872" spans="3:8">
      <c r="C2872" s="38"/>
      <c r="E2872" s="2"/>
      <c r="F2872" s="2"/>
      <c r="G2872" s="2"/>
      <c r="H2872" s="2"/>
    </row>
    <row r="2873" spans="3:8">
      <c r="C2873" s="38"/>
      <c r="E2873" s="2"/>
      <c r="F2873" s="2"/>
      <c r="G2873" s="2"/>
      <c r="H2873" s="2"/>
    </row>
    <row r="2874" spans="3:8">
      <c r="C2874" s="38"/>
      <c r="E2874" s="2"/>
      <c r="F2874" s="2"/>
      <c r="G2874" s="2"/>
      <c r="H2874" s="2"/>
    </row>
    <row r="2875" spans="3:8">
      <c r="C2875" s="38"/>
      <c r="E2875" s="2"/>
      <c r="F2875" s="2"/>
      <c r="G2875" s="2"/>
      <c r="H2875" s="2"/>
    </row>
    <row r="2876" spans="3:8">
      <c r="C2876" s="38"/>
      <c r="E2876" s="2"/>
      <c r="F2876" s="2"/>
      <c r="G2876" s="2"/>
      <c r="H2876" s="2"/>
    </row>
    <row r="2877" spans="3:8">
      <c r="C2877" s="38"/>
      <c r="E2877" s="2"/>
      <c r="F2877" s="2"/>
      <c r="G2877" s="2"/>
      <c r="H2877" s="2"/>
    </row>
    <row r="2878" spans="3:8">
      <c r="C2878" s="38"/>
      <c r="E2878" s="2"/>
      <c r="F2878" s="2"/>
      <c r="G2878" s="2"/>
      <c r="H2878" s="2"/>
    </row>
    <row r="2879" spans="3:8">
      <c r="C2879" s="38"/>
      <c r="E2879" s="2"/>
      <c r="F2879" s="2"/>
      <c r="G2879" s="2"/>
      <c r="H2879" s="2"/>
    </row>
    <row r="2880" spans="3:8">
      <c r="C2880" s="38"/>
      <c r="E2880" s="2"/>
      <c r="F2880" s="2"/>
      <c r="G2880" s="2"/>
      <c r="H2880" s="2"/>
    </row>
    <row r="2881" spans="3:8">
      <c r="C2881" s="38"/>
      <c r="E2881" s="2"/>
      <c r="F2881" s="2"/>
      <c r="G2881" s="2"/>
      <c r="H2881" s="2"/>
    </row>
    <row r="2882" spans="3:8">
      <c r="C2882" s="38"/>
      <c r="E2882" s="2"/>
      <c r="F2882" s="2"/>
      <c r="G2882" s="2"/>
      <c r="H2882" s="2"/>
    </row>
    <row r="2883" spans="3:8">
      <c r="C2883" s="38"/>
      <c r="E2883" s="2"/>
      <c r="F2883" s="2"/>
      <c r="G2883" s="2"/>
      <c r="H2883" s="2"/>
    </row>
    <row r="2884" spans="3:8">
      <c r="C2884" s="38"/>
      <c r="E2884" s="2"/>
      <c r="F2884" s="2"/>
      <c r="G2884" s="2"/>
      <c r="H2884" s="2"/>
    </row>
    <row r="2885" spans="3:8">
      <c r="C2885" s="38"/>
      <c r="E2885" s="2"/>
      <c r="F2885" s="2"/>
      <c r="G2885" s="2"/>
      <c r="H2885" s="2"/>
    </row>
    <row r="2886" spans="3:8">
      <c r="C2886" s="38"/>
      <c r="E2886" s="2"/>
      <c r="F2886" s="2"/>
      <c r="G2886" s="2"/>
      <c r="H2886" s="2"/>
    </row>
    <row r="2887" spans="3:8">
      <c r="C2887" s="38"/>
      <c r="E2887" s="2"/>
      <c r="F2887" s="2"/>
      <c r="G2887" s="2"/>
      <c r="H2887" s="2"/>
    </row>
    <row r="2888" spans="3:8">
      <c r="C2888" s="38"/>
      <c r="E2888" s="2"/>
      <c r="F2888" s="2"/>
      <c r="G2888" s="2"/>
      <c r="H2888" s="2"/>
    </row>
    <row r="2889" spans="3:8">
      <c r="C2889" s="38"/>
      <c r="E2889" s="2"/>
      <c r="F2889" s="2"/>
      <c r="G2889" s="2"/>
      <c r="H2889" s="2"/>
    </row>
    <row r="2890" spans="3:8">
      <c r="C2890" s="38"/>
      <c r="E2890" s="2"/>
      <c r="F2890" s="2"/>
      <c r="G2890" s="2"/>
      <c r="H2890" s="2"/>
    </row>
    <row r="2891" spans="3:8">
      <c r="C2891" s="38"/>
      <c r="E2891" s="2"/>
      <c r="F2891" s="2"/>
      <c r="G2891" s="2"/>
      <c r="H2891" s="2"/>
    </row>
    <row r="2892" spans="3:8">
      <c r="C2892" s="38"/>
      <c r="E2892" s="2"/>
      <c r="F2892" s="2"/>
      <c r="G2892" s="2"/>
      <c r="H2892" s="2"/>
    </row>
    <row r="2893" spans="3:8">
      <c r="C2893" s="38"/>
      <c r="E2893" s="2"/>
      <c r="F2893" s="2"/>
      <c r="G2893" s="2"/>
      <c r="H2893" s="2"/>
    </row>
    <row r="2894" spans="3:8">
      <c r="C2894" s="38"/>
      <c r="E2894" s="2"/>
      <c r="F2894" s="2"/>
      <c r="G2894" s="2"/>
      <c r="H2894" s="2"/>
    </row>
    <row r="2895" spans="3:8">
      <c r="C2895" s="38"/>
      <c r="E2895" s="2"/>
      <c r="F2895" s="2"/>
      <c r="G2895" s="2"/>
      <c r="H2895" s="2"/>
    </row>
    <row r="2896" spans="3:8">
      <c r="C2896" s="38"/>
      <c r="E2896" s="2"/>
      <c r="F2896" s="2"/>
      <c r="G2896" s="2"/>
      <c r="H2896" s="2"/>
    </row>
    <row r="2897" spans="3:8">
      <c r="C2897" s="38"/>
      <c r="E2897" s="2"/>
      <c r="F2897" s="2"/>
      <c r="G2897" s="2"/>
      <c r="H2897" s="2"/>
    </row>
    <row r="2898" spans="3:8">
      <c r="C2898" s="38"/>
      <c r="E2898" s="2"/>
      <c r="F2898" s="2"/>
      <c r="G2898" s="2"/>
      <c r="H2898" s="2"/>
    </row>
    <row r="2899" spans="3:8">
      <c r="C2899" s="38"/>
      <c r="E2899" s="2"/>
      <c r="F2899" s="2"/>
      <c r="G2899" s="2"/>
      <c r="H2899" s="2"/>
    </row>
    <row r="2900" spans="3:8">
      <c r="C2900" s="38"/>
      <c r="E2900" s="2"/>
      <c r="F2900" s="2"/>
      <c r="G2900" s="2"/>
      <c r="H2900" s="2"/>
    </row>
    <row r="2901" spans="3:8">
      <c r="C2901" s="38"/>
      <c r="E2901" s="2"/>
      <c r="F2901" s="2"/>
      <c r="G2901" s="2"/>
      <c r="H2901" s="2"/>
    </row>
    <row r="2902" spans="3:8">
      <c r="C2902" s="38"/>
      <c r="E2902" s="2"/>
      <c r="F2902" s="2"/>
      <c r="G2902" s="2"/>
      <c r="H2902" s="2"/>
    </row>
    <row r="2903" spans="3:8">
      <c r="C2903" s="38"/>
      <c r="E2903" s="2"/>
      <c r="F2903" s="2"/>
      <c r="G2903" s="2"/>
      <c r="H2903" s="2"/>
    </row>
    <row r="2904" spans="3:8">
      <c r="C2904" s="38"/>
      <c r="E2904" s="2"/>
      <c r="F2904" s="2"/>
      <c r="G2904" s="2"/>
      <c r="H2904" s="2"/>
    </row>
    <row r="2905" spans="3:8">
      <c r="C2905" s="38"/>
      <c r="E2905" s="2"/>
      <c r="F2905" s="2"/>
      <c r="G2905" s="2"/>
      <c r="H2905" s="2"/>
    </row>
    <row r="2906" spans="3:8">
      <c r="C2906" s="38"/>
      <c r="E2906" s="2"/>
      <c r="F2906" s="2"/>
      <c r="G2906" s="2"/>
      <c r="H2906" s="2"/>
    </row>
    <row r="2907" spans="3:8">
      <c r="C2907" s="38"/>
      <c r="E2907" s="2"/>
      <c r="F2907" s="2"/>
      <c r="G2907" s="2"/>
      <c r="H2907" s="2"/>
    </row>
    <row r="2908" spans="3:8">
      <c r="C2908" s="38"/>
      <c r="E2908" s="2"/>
      <c r="F2908" s="2"/>
      <c r="G2908" s="2"/>
      <c r="H2908" s="2"/>
    </row>
    <row r="2909" spans="3:8">
      <c r="C2909" s="38"/>
      <c r="E2909" s="2"/>
      <c r="F2909" s="2"/>
      <c r="G2909" s="2"/>
      <c r="H2909" s="2"/>
    </row>
    <row r="2910" spans="3:8">
      <c r="C2910" s="38"/>
      <c r="E2910" s="2"/>
      <c r="F2910" s="2"/>
      <c r="G2910" s="2"/>
      <c r="H2910" s="2"/>
    </row>
    <row r="2911" spans="3:8">
      <c r="C2911" s="38"/>
      <c r="E2911" s="2"/>
      <c r="F2911" s="2"/>
      <c r="G2911" s="2"/>
      <c r="H2911" s="2"/>
    </row>
    <row r="2912" spans="3:8">
      <c r="C2912" s="38"/>
      <c r="E2912" s="2"/>
      <c r="F2912" s="2"/>
      <c r="G2912" s="2"/>
      <c r="H2912" s="2"/>
    </row>
    <row r="2913" spans="3:8">
      <c r="C2913" s="38"/>
      <c r="E2913" s="2"/>
      <c r="F2913" s="2"/>
      <c r="G2913" s="2"/>
      <c r="H2913" s="2"/>
    </row>
    <row r="2914" spans="3:8">
      <c r="C2914" s="38"/>
      <c r="E2914" s="2"/>
      <c r="F2914" s="2"/>
      <c r="G2914" s="2"/>
      <c r="H2914" s="2"/>
    </row>
    <row r="2915" spans="3:8">
      <c r="C2915" s="38"/>
      <c r="E2915" s="2"/>
      <c r="F2915" s="2"/>
      <c r="G2915" s="2"/>
      <c r="H2915" s="2"/>
    </row>
    <row r="2916" spans="3:8">
      <c r="C2916" s="38"/>
      <c r="E2916" s="2"/>
      <c r="F2916" s="2"/>
      <c r="G2916" s="2"/>
      <c r="H2916" s="2"/>
    </row>
    <row r="2917" spans="3:8">
      <c r="C2917" s="38"/>
      <c r="E2917" s="2"/>
      <c r="F2917" s="2"/>
      <c r="G2917" s="2"/>
      <c r="H2917" s="2"/>
    </row>
    <row r="2918" spans="3:8">
      <c r="C2918" s="38"/>
      <c r="E2918" s="2"/>
      <c r="F2918" s="2"/>
      <c r="G2918" s="2"/>
      <c r="H2918" s="2"/>
    </row>
    <row r="2919" spans="3:8">
      <c r="C2919" s="38"/>
      <c r="E2919" s="2"/>
      <c r="F2919" s="2"/>
      <c r="G2919" s="2"/>
      <c r="H2919" s="2"/>
    </row>
    <row r="2920" spans="3:8">
      <c r="C2920" s="38"/>
      <c r="E2920" s="2"/>
      <c r="F2920" s="2"/>
      <c r="G2920" s="2"/>
      <c r="H2920" s="2"/>
    </row>
    <row r="2921" spans="3:8">
      <c r="C2921" s="38"/>
      <c r="E2921" s="2"/>
      <c r="F2921" s="2"/>
      <c r="G2921" s="2"/>
      <c r="H2921" s="2"/>
    </row>
    <row r="2922" spans="3:8">
      <c r="C2922" s="38"/>
      <c r="E2922" s="2"/>
      <c r="F2922" s="2"/>
      <c r="G2922" s="2"/>
      <c r="H2922" s="2"/>
    </row>
    <row r="2923" spans="3:8">
      <c r="C2923" s="38"/>
      <c r="E2923" s="2"/>
      <c r="F2923" s="2"/>
      <c r="G2923" s="2"/>
      <c r="H2923" s="2"/>
    </row>
    <row r="2924" spans="3:8">
      <c r="C2924" s="38"/>
      <c r="E2924" s="2"/>
      <c r="F2924" s="2"/>
      <c r="G2924" s="2"/>
      <c r="H2924" s="2"/>
    </row>
    <row r="2925" spans="3:8">
      <c r="C2925" s="38"/>
      <c r="E2925" s="2"/>
      <c r="F2925" s="2"/>
      <c r="G2925" s="2"/>
      <c r="H2925" s="2"/>
    </row>
    <row r="2926" spans="3:8">
      <c r="C2926" s="38"/>
      <c r="E2926" s="2"/>
      <c r="F2926" s="2"/>
      <c r="G2926" s="2"/>
      <c r="H2926" s="2"/>
    </row>
    <row r="2927" spans="3:8">
      <c r="C2927" s="38"/>
      <c r="E2927" s="2"/>
      <c r="F2927" s="2"/>
      <c r="G2927" s="2"/>
      <c r="H2927" s="2"/>
    </row>
    <row r="2928" spans="3:8">
      <c r="C2928" s="38"/>
      <c r="E2928" s="2"/>
      <c r="F2928" s="2"/>
      <c r="G2928" s="2"/>
      <c r="H2928" s="2"/>
    </row>
    <row r="2929" spans="3:8">
      <c r="C2929" s="38"/>
      <c r="E2929" s="2"/>
      <c r="F2929" s="2"/>
      <c r="G2929" s="2"/>
      <c r="H2929" s="2"/>
    </row>
    <row r="2930" spans="3:8">
      <c r="C2930" s="38"/>
      <c r="E2930" s="2"/>
      <c r="F2930" s="2"/>
      <c r="G2930" s="2"/>
      <c r="H2930" s="2"/>
    </row>
    <row r="2931" spans="3:8">
      <c r="C2931" s="38"/>
      <c r="E2931" s="2"/>
      <c r="F2931" s="2"/>
      <c r="G2931" s="2"/>
      <c r="H2931" s="2"/>
    </row>
    <row r="2932" spans="3:8">
      <c r="C2932" s="38"/>
      <c r="E2932" s="2"/>
      <c r="F2932" s="2"/>
      <c r="G2932" s="2"/>
      <c r="H2932" s="2"/>
    </row>
    <row r="2933" spans="3:8">
      <c r="C2933" s="38"/>
      <c r="E2933" s="2"/>
      <c r="F2933" s="2"/>
      <c r="G2933" s="2"/>
      <c r="H2933" s="2"/>
    </row>
    <row r="2934" spans="3:8">
      <c r="C2934" s="38"/>
      <c r="E2934" s="2"/>
      <c r="F2934" s="2"/>
      <c r="G2934" s="2"/>
      <c r="H2934" s="2"/>
    </row>
    <row r="2935" spans="3:8">
      <c r="C2935" s="38"/>
      <c r="E2935" s="2"/>
      <c r="F2935" s="2"/>
      <c r="G2935" s="2"/>
      <c r="H2935" s="2"/>
    </row>
    <row r="2936" spans="3:8">
      <c r="C2936" s="38"/>
      <c r="E2936" s="2"/>
      <c r="F2936" s="2"/>
      <c r="G2936" s="2"/>
      <c r="H2936" s="2"/>
    </row>
    <row r="2937" spans="3:8">
      <c r="C2937" s="38"/>
      <c r="E2937" s="2"/>
      <c r="F2937" s="2"/>
      <c r="G2937" s="2"/>
      <c r="H2937" s="2"/>
    </row>
    <row r="2938" spans="3:8">
      <c r="C2938" s="38"/>
      <c r="E2938" s="2"/>
      <c r="F2938" s="2"/>
      <c r="G2938" s="2"/>
      <c r="H2938" s="2"/>
    </row>
    <row r="2939" spans="3:8">
      <c r="C2939" s="38"/>
      <c r="E2939" s="2"/>
      <c r="F2939" s="2"/>
      <c r="G2939" s="2"/>
      <c r="H2939" s="2"/>
    </row>
    <row r="2940" spans="3:8">
      <c r="C2940" s="38"/>
      <c r="E2940" s="2"/>
      <c r="F2940" s="2"/>
      <c r="G2940" s="2"/>
      <c r="H2940" s="2"/>
    </row>
    <row r="2941" spans="3:8">
      <c r="C2941" s="38"/>
      <c r="E2941" s="2"/>
      <c r="F2941" s="2"/>
      <c r="G2941" s="2"/>
      <c r="H2941" s="2"/>
    </row>
    <row r="2942" spans="3:8">
      <c r="C2942" s="38"/>
      <c r="E2942" s="2"/>
      <c r="F2942" s="2"/>
      <c r="G2942" s="2"/>
      <c r="H2942" s="2"/>
    </row>
    <row r="2943" spans="3:8">
      <c r="C2943" s="38"/>
      <c r="E2943" s="2"/>
      <c r="F2943" s="2"/>
      <c r="G2943" s="2"/>
      <c r="H2943" s="2"/>
    </row>
    <row r="2944" spans="3:8">
      <c r="C2944" s="38"/>
      <c r="E2944" s="2"/>
      <c r="F2944" s="2"/>
      <c r="G2944" s="2"/>
      <c r="H2944" s="2"/>
    </row>
    <row r="2945" spans="3:8">
      <c r="C2945" s="38"/>
      <c r="E2945" s="2"/>
      <c r="F2945" s="2"/>
      <c r="G2945" s="2"/>
      <c r="H2945" s="2"/>
    </row>
    <row r="2946" spans="3:8">
      <c r="C2946" s="38"/>
      <c r="E2946" s="2"/>
      <c r="F2946" s="2"/>
      <c r="G2946" s="2"/>
      <c r="H2946" s="2"/>
    </row>
    <row r="2947" spans="3:8">
      <c r="C2947" s="38"/>
      <c r="E2947" s="2"/>
      <c r="F2947" s="2"/>
      <c r="G2947" s="2"/>
      <c r="H2947" s="2"/>
    </row>
    <row r="2948" spans="3:8">
      <c r="C2948" s="38"/>
      <c r="E2948" s="2"/>
      <c r="F2948" s="2"/>
      <c r="G2948" s="2"/>
      <c r="H2948" s="2"/>
    </row>
    <row r="2949" spans="3:8">
      <c r="C2949" s="38"/>
      <c r="E2949" s="2"/>
      <c r="F2949" s="2"/>
      <c r="G2949" s="2"/>
      <c r="H2949" s="2"/>
    </row>
    <row r="2950" spans="3:8">
      <c r="C2950" s="38"/>
      <c r="E2950" s="2"/>
      <c r="F2950" s="2"/>
      <c r="G2950" s="2"/>
      <c r="H2950" s="2"/>
    </row>
    <row r="2951" spans="3:8">
      <c r="C2951" s="38"/>
      <c r="E2951" s="2"/>
      <c r="F2951" s="2"/>
      <c r="G2951" s="2"/>
      <c r="H2951" s="2"/>
    </row>
    <row r="2952" spans="3:8">
      <c r="C2952" s="38"/>
      <c r="E2952" s="2"/>
      <c r="F2952" s="2"/>
      <c r="G2952" s="2"/>
      <c r="H2952" s="2"/>
    </row>
    <row r="2953" spans="3:8">
      <c r="C2953" s="38"/>
      <c r="E2953" s="2"/>
      <c r="F2953" s="2"/>
      <c r="G2953" s="2"/>
      <c r="H2953" s="2"/>
    </row>
    <row r="2954" spans="3:8">
      <c r="C2954" s="38"/>
      <c r="E2954" s="2"/>
      <c r="F2954" s="2"/>
      <c r="G2954" s="2"/>
      <c r="H2954" s="2"/>
    </row>
    <row r="2955" spans="3:8">
      <c r="C2955" s="38"/>
      <c r="E2955" s="2"/>
      <c r="F2955" s="2"/>
      <c r="G2955" s="2"/>
      <c r="H2955" s="2"/>
    </row>
    <row r="2956" spans="3:8">
      <c r="C2956" s="38"/>
      <c r="E2956" s="2"/>
      <c r="F2956" s="2"/>
      <c r="G2956" s="2"/>
      <c r="H2956" s="2"/>
    </row>
    <row r="2957" spans="3:8">
      <c r="C2957" s="38"/>
      <c r="E2957" s="2"/>
      <c r="F2957" s="2"/>
      <c r="G2957" s="2"/>
      <c r="H2957" s="2"/>
    </row>
    <row r="2958" spans="3:8">
      <c r="C2958" s="38"/>
      <c r="E2958" s="2"/>
      <c r="F2958" s="2"/>
      <c r="G2958" s="2"/>
      <c r="H2958" s="2"/>
    </row>
    <row r="2959" spans="3:8">
      <c r="C2959" s="38"/>
      <c r="E2959" s="2"/>
      <c r="F2959" s="2"/>
      <c r="G2959" s="2"/>
      <c r="H2959" s="2"/>
    </row>
    <row r="2960" spans="3:8">
      <c r="C2960" s="38"/>
      <c r="E2960" s="2"/>
      <c r="F2960" s="2"/>
      <c r="G2960" s="2"/>
      <c r="H2960" s="2"/>
    </row>
    <row r="2961" spans="3:8">
      <c r="C2961" s="38"/>
      <c r="E2961" s="2"/>
      <c r="F2961" s="2"/>
      <c r="G2961" s="2"/>
      <c r="H2961" s="2"/>
    </row>
    <row r="2962" spans="3:8">
      <c r="C2962" s="38"/>
      <c r="E2962" s="2"/>
      <c r="F2962" s="2"/>
      <c r="G2962" s="2"/>
      <c r="H2962" s="2"/>
    </row>
    <row r="2963" spans="3:8">
      <c r="C2963" s="38"/>
      <c r="E2963" s="2"/>
      <c r="F2963" s="2"/>
      <c r="G2963" s="2"/>
      <c r="H2963" s="2"/>
    </row>
    <row r="2964" spans="3:8">
      <c r="C2964" s="38"/>
      <c r="E2964" s="2"/>
      <c r="F2964" s="2"/>
      <c r="G2964" s="2"/>
      <c r="H2964" s="2"/>
    </row>
    <row r="2965" spans="3:8">
      <c r="C2965" s="38"/>
      <c r="E2965" s="2"/>
      <c r="F2965" s="2"/>
      <c r="G2965" s="2"/>
      <c r="H2965" s="2"/>
    </row>
    <row r="2966" spans="3:8">
      <c r="C2966" s="38"/>
      <c r="E2966" s="2"/>
      <c r="F2966" s="2"/>
      <c r="G2966" s="2"/>
      <c r="H2966" s="2"/>
    </row>
    <row r="2967" spans="3:8">
      <c r="C2967" s="38"/>
      <c r="E2967" s="2"/>
      <c r="F2967" s="2"/>
      <c r="G2967" s="2"/>
      <c r="H2967" s="2"/>
    </row>
    <row r="2968" spans="3:8">
      <c r="C2968" s="38"/>
      <c r="E2968" s="2"/>
      <c r="F2968" s="2"/>
      <c r="G2968" s="2"/>
      <c r="H2968" s="2"/>
    </row>
    <row r="2969" spans="3:8">
      <c r="C2969" s="38"/>
      <c r="E2969" s="2"/>
      <c r="F2969" s="2"/>
      <c r="G2969" s="2"/>
      <c r="H2969" s="2"/>
    </row>
    <row r="2970" spans="3:8">
      <c r="C2970" s="38"/>
      <c r="E2970" s="2"/>
      <c r="F2970" s="2"/>
      <c r="G2970" s="2"/>
      <c r="H2970" s="2"/>
    </row>
    <row r="2971" spans="3:8">
      <c r="C2971" s="38"/>
      <c r="E2971" s="2"/>
      <c r="F2971" s="2"/>
      <c r="G2971" s="2"/>
      <c r="H2971" s="2"/>
    </row>
    <row r="2972" spans="3:8">
      <c r="C2972" s="38"/>
      <c r="E2972" s="2"/>
      <c r="F2972" s="2"/>
      <c r="G2972" s="2"/>
      <c r="H2972" s="2"/>
    </row>
    <row r="2973" spans="3:8">
      <c r="C2973" s="38"/>
      <c r="E2973" s="2"/>
      <c r="F2973" s="2"/>
      <c r="G2973" s="2"/>
      <c r="H2973" s="2"/>
    </row>
    <row r="2974" spans="3:8">
      <c r="C2974" s="38"/>
      <c r="E2974" s="2"/>
      <c r="F2974" s="2"/>
      <c r="G2974" s="2"/>
      <c r="H2974" s="2"/>
    </row>
    <row r="2975" spans="3:8">
      <c r="C2975" s="38"/>
      <c r="E2975" s="2"/>
      <c r="F2975" s="2"/>
      <c r="G2975" s="2"/>
      <c r="H2975" s="2"/>
    </row>
    <row r="2976" spans="3:8">
      <c r="C2976" s="38"/>
      <c r="E2976" s="2"/>
      <c r="F2976" s="2"/>
      <c r="G2976" s="2"/>
      <c r="H2976" s="2"/>
    </row>
    <row r="2977" spans="3:8">
      <c r="C2977" s="38"/>
      <c r="E2977" s="2"/>
      <c r="F2977" s="2"/>
      <c r="G2977" s="2"/>
      <c r="H2977" s="2"/>
    </row>
    <row r="2978" spans="3:8">
      <c r="C2978" s="38"/>
      <c r="E2978" s="2"/>
      <c r="F2978" s="2"/>
      <c r="G2978" s="2"/>
      <c r="H2978" s="2"/>
    </row>
    <row r="2979" spans="3:8">
      <c r="C2979" s="38"/>
      <c r="E2979" s="2"/>
      <c r="F2979" s="2"/>
      <c r="G2979" s="2"/>
      <c r="H2979" s="2"/>
    </row>
    <row r="2980" spans="3:8">
      <c r="C2980" s="38"/>
      <c r="E2980" s="2"/>
      <c r="F2980" s="2"/>
      <c r="G2980" s="2"/>
      <c r="H2980" s="2"/>
    </row>
    <row r="2981" spans="3:8">
      <c r="C2981" s="38"/>
      <c r="E2981" s="2"/>
      <c r="F2981" s="2"/>
      <c r="G2981" s="2"/>
      <c r="H2981" s="2"/>
    </row>
    <row r="2982" spans="3:8">
      <c r="C2982" s="38"/>
      <c r="E2982" s="2"/>
      <c r="F2982" s="2"/>
      <c r="G2982" s="2"/>
      <c r="H2982" s="2"/>
    </row>
    <row r="2983" spans="3:8">
      <c r="C2983" s="38"/>
      <c r="E2983" s="2"/>
      <c r="F2983" s="2"/>
      <c r="G2983" s="2"/>
      <c r="H2983" s="2"/>
    </row>
    <row r="2984" spans="3:8">
      <c r="C2984" s="38"/>
      <c r="E2984" s="2"/>
      <c r="F2984" s="2"/>
      <c r="G2984" s="2"/>
      <c r="H2984" s="2"/>
    </row>
    <row r="2985" spans="3:8">
      <c r="C2985" s="38"/>
      <c r="E2985" s="2"/>
      <c r="F2985" s="2"/>
      <c r="G2985" s="2"/>
      <c r="H2985" s="2"/>
    </row>
    <row r="2986" spans="3:8">
      <c r="C2986" s="38"/>
      <c r="E2986" s="2"/>
      <c r="F2986" s="2"/>
      <c r="G2986" s="2"/>
      <c r="H2986" s="2"/>
    </row>
    <row r="2987" spans="3:8">
      <c r="C2987" s="38"/>
      <c r="E2987" s="2"/>
      <c r="F2987" s="2"/>
      <c r="G2987" s="2"/>
      <c r="H2987" s="2"/>
    </row>
    <row r="2988" spans="3:8">
      <c r="C2988" s="38"/>
      <c r="E2988" s="2"/>
      <c r="F2988" s="2"/>
      <c r="G2988" s="2"/>
      <c r="H2988" s="2"/>
    </row>
    <row r="2989" spans="3:8">
      <c r="C2989" s="38"/>
      <c r="E2989" s="2"/>
      <c r="F2989" s="2"/>
      <c r="G2989" s="2"/>
      <c r="H2989" s="2"/>
    </row>
    <row r="2990" spans="3:8">
      <c r="C2990" s="38"/>
      <c r="E2990" s="2"/>
      <c r="F2990" s="2"/>
      <c r="G2990" s="2"/>
      <c r="H2990" s="2"/>
    </row>
    <row r="2991" spans="3:8">
      <c r="C2991" s="38"/>
      <c r="E2991" s="2"/>
      <c r="F2991" s="2"/>
      <c r="G2991" s="2"/>
      <c r="H2991" s="2"/>
    </row>
    <row r="2992" spans="3:8">
      <c r="C2992" s="38"/>
      <c r="E2992" s="2"/>
      <c r="F2992" s="2"/>
      <c r="G2992" s="2"/>
      <c r="H2992" s="2"/>
    </row>
    <row r="2993" spans="3:8">
      <c r="C2993" s="38"/>
      <c r="E2993" s="2"/>
      <c r="F2993" s="2"/>
      <c r="G2993" s="2"/>
      <c r="H2993" s="2"/>
    </row>
    <row r="2994" spans="3:8">
      <c r="C2994" s="38"/>
      <c r="E2994" s="2"/>
      <c r="F2994" s="2"/>
      <c r="G2994" s="2"/>
      <c r="H2994" s="2"/>
    </row>
    <row r="2995" spans="3:8">
      <c r="C2995" s="38"/>
      <c r="E2995" s="2"/>
      <c r="F2995" s="2"/>
      <c r="G2995" s="2"/>
      <c r="H2995" s="2"/>
    </row>
    <row r="2996" spans="3:8">
      <c r="C2996" s="38"/>
      <c r="E2996" s="2"/>
      <c r="F2996" s="2"/>
      <c r="G2996" s="2"/>
      <c r="H2996" s="2"/>
    </row>
    <row r="2997" spans="3:8">
      <c r="C2997" s="38"/>
      <c r="E2997" s="2"/>
      <c r="F2997" s="2"/>
      <c r="G2997" s="2"/>
      <c r="H2997" s="2"/>
    </row>
    <row r="2998" spans="3:8">
      <c r="C2998" s="38"/>
      <c r="E2998" s="2"/>
      <c r="F2998" s="2"/>
      <c r="G2998" s="2"/>
      <c r="H2998" s="2"/>
    </row>
    <row r="2999" spans="3:8">
      <c r="C2999" s="38"/>
      <c r="E2999" s="2"/>
      <c r="F2999" s="2"/>
      <c r="G2999" s="2"/>
      <c r="H2999" s="2"/>
    </row>
    <row r="3000" spans="3:8">
      <c r="C3000" s="38"/>
      <c r="E3000" s="2"/>
      <c r="F3000" s="2"/>
      <c r="G3000" s="2"/>
      <c r="H3000" s="2"/>
    </row>
    <row r="3001" spans="3:8">
      <c r="C3001" s="38"/>
      <c r="E3001" s="2"/>
      <c r="F3001" s="2"/>
      <c r="G3001" s="2"/>
      <c r="H3001" s="2"/>
    </row>
    <row r="3002" spans="3:8">
      <c r="C3002" s="38"/>
      <c r="E3002" s="2"/>
      <c r="F3002" s="2"/>
      <c r="G3002" s="2"/>
      <c r="H3002" s="2"/>
    </row>
    <row r="3003" spans="3:8">
      <c r="C3003" s="38"/>
      <c r="E3003" s="2"/>
      <c r="F3003" s="2"/>
      <c r="G3003" s="2"/>
      <c r="H3003" s="2"/>
    </row>
    <row r="3004" spans="3:8">
      <c r="C3004" s="38"/>
      <c r="E3004" s="2"/>
      <c r="F3004" s="2"/>
      <c r="G3004" s="2"/>
      <c r="H3004" s="2"/>
    </row>
    <row r="3005" spans="3:8">
      <c r="C3005" s="38"/>
      <c r="E3005" s="2"/>
      <c r="F3005" s="2"/>
      <c r="G3005" s="2"/>
      <c r="H3005" s="2"/>
    </row>
    <row r="3006" spans="3:8">
      <c r="C3006" s="38"/>
      <c r="E3006" s="2"/>
      <c r="F3006" s="2"/>
      <c r="G3006" s="2"/>
      <c r="H3006" s="2"/>
    </row>
    <row r="3007" spans="3:8">
      <c r="C3007" s="38"/>
      <c r="E3007" s="2"/>
      <c r="F3007" s="2"/>
      <c r="G3007" s="2"/>
      <c r="H3007" s="2"/>
    </row>
    <row r="3008" spans="3:8">
      <c r="C3008" s="38"/>
      <c r="E3008" s="2"/>
      <c r="F3008" s="2"/>
      <c r="G3008" s="2"/>
      <c r="H3008" s="2"/>
    </row>
    <row r="3009" spans="3:8">
      <c r="C3009" s="38"/>
      <c r="E3009" s="2"/>
      <c r="F3009" s="2"/>
      <c r="G3009" s="2"/>
      <c r="H3009" s="2"/>
    </row>
    <row r="3010" spans="3:8">
      <c r="C3010" s="38"/>
      <c r="E3010" s="2"/>
      <c r="F3010" s="2"/>
      <c r="G3010" s="2"/>
      <c r="H3010" s="2"/>
    </row>
    <row r="3011" spans="3:8">
      <c r="C3011" s="38"/>
      <c r="E3011" s="2"/>
      <c r="F3011" s="2"/>
      <c r="G3011" s="2"/>
      <c r="H3011" s="2"/>
    </row>
    <row r="3012" spans="3:8">
      <c r="C3012" s="38"/>
      <c r="E3012" s="2"/>
      <c r="F3012" s="2"/>
      <c r="G3012" s="2"/>
      <c r="H3012" s="2"/>
    </row>
    <row r="3013" spans="3:8">
      <c r="C3013" s="38"/>
      <c r="E3013" s="2"/>
      <c r="F3013" s="2"/>
      <c r="G3013" s="2"/>
      <c r="H3013" s="2"/>
    </row>
    <row r="3014" spans="3:8">
      <c r="C3014" s="38"/>
      <c r="E3014" s="2"/>
      <c r="F3014" s="2"/>
      <c r="G3014" s="2"/>
      <c r="H3014" s="2"/>
    </row>
    <row r="3015" spans="3:8">
      <c r="C3015" s="38"/>
      <c r="E3015" s="2"/>
      <c r="F3015" s="2"/>
      <c r="G3015" s="2"/>
      <c r="H3015" s="2"/>
    </row>
    <row r="3016" spans="3:8">
      <c r="C3016" s="38"/>
      <c r="E3016" s="2"/>
      <c r="F3016" s="2"/>
      <c r="G3016" s="2"/>
      <c r="H3016" s="2"/>
    </row>
    <row r="3017" spans="3:8">
      <c r="C3017" s="38"/>
      <c r="E3017" s="2"/>
      <c r="F3017" s="2"/>
      <c r="G3017" s="2"/>
      <c r="H3017" s="2"/>
    </row>
    <row r="3018" spans="3:8">
      <c r="C3018" s="38"/>
      <c r="E3018" s="2"/>
      <c r="F3018" s="2"/>
      <c r="G3018" s="2"/>
      <c r="H3018" s="2"/>
    </row>
    <row r="3019" spans="3:8">
      <c r="C3019" s="38"/>
      <c r="E3019" s="2"/>
      <c r="F3019" s="2"/>
      <c r="G3019" s="2"/>
      <c r="H3019" s="2"/>
    </row>
    <row r="3020" spans="3:8">
      <c r="C3020" s="38"/>
      <c r="E3020" s="2"/>
      <c r="F3020" s="2"/>
      <c r="G3020" s="2"/>
      <c r="H3020" s="2"/>
    </row>
    <row r="3021" spans="3:8">
      <c r="C3021" s="38"/>
      <c r="E3021" s="2"/>
      <c r="F3021" s="2"/>
      <c r="G3021" s="2"/>
      <c r="H3021" s="2"/>
    </row>
    <row r="3022" spans="3:8">
      <c r="C3022" s="38"/>
      <c r="E3022" s="2"/>
      <c r="F3022" s="2"/>
      <c r="G3022" s="2"/>
      <c r="H3022" s="2"/>
    </row>
    <row r="3023" spans="3:8">
      <c r="C3023" s="38"/>
      <c r="E3023" s="2"/>
      <c r="F3023" s="2"/>
      <c r="G3023" s="2"/>
      <c r="H3023" s="2"/>
    </row>
    <row r="3024" spans="3:8">
      <c r="C3024" s="38"/>
      <c r="E3024" s="2"/>
      <c r="F3024" s="2"/>
      <c r="G3024" s="2"/>
      <c r="H3024" s="2"/>
    </row>
    <row r="3025" spans="3:8">
      <c r="C3025" s="38"/>
      <c r="E3025" s="2"/>
      <c r="F3025" s="2"/>
      <c r="G3025" s="2"/>
      <c r="H3025" s="2"/>
    </row>
    <row r="3026" spans="3:8">
      <c r="C3026" s="38"/>
      <c r="E3026" s="2"/>
      <c r="F3026" s="2"/>
      <c r="G3026" s="2"/>
      <c r="H3026" s="2"/>
    </row>
    <row r="3027" spans="3:8">
      <c r="C3027" s="38"/>
      <c r="E3027" s="2"/>
      <c r="F3027" s="2"/>
      <c r="G3027" s="2"/>
      <c r="H3027" s="2"/>
    </row>
    <row r="3028" spans="3:8">
      <c r="C3028" s="38"/>
      <c r="E3028" s="2"/>
      <c r="F3028" s="2"/>
      <c r="G3028" s="2"/>
      <c r="H3028" s="2"/>
    </row>
    <row r="3029" spans="3:8">
      <c r="C3029" s="38"/>
      <c r="E3029" s="2"/>
      <c r="F3029" s="2"/>
      <c r="G3029" s="2"/>
      <c r="H3029" s="2"/>
    </row>
    <row r="3030" spans="3:8">
      <c r="C3030" s="38"/>
      <c r="E3030" s="2"/>
      <c r="F3030" s="2"/>
      <c r="G3030" s="2"/>
      <c r="H3030" s="2"/>
    </row>
    <row r="3031" spans="3:8">
      <c r="C3031" s="38"/>
      <c r="E3031" s="2"/>
      <c r="F3031" s="2"/>
      <c r="G3031" s="2"/>
      <c r="H3031" s="2"/>
    </row>
    <row r="3032" spans="3:8">
      <c r="C3032" s="38"/>
      <c r="E3032" s="2"/>
      <c r="F3032" s="2"/>
      <c r="G3032" s="2"/>
      <c r="H3032" s="2"/>
    </row>
    <row r="3033" spans="3:8">
      <c r="C3033" s="38"/>
      <c r="E3033" s="2"/>
      <c r="F3033" s="2"/>
      <c r="G3033" s="2"/>
      <c r="H3033" s="2"/>
    </row>
    <row r="3034" spans="3:8">
      <c r="C3034" s="38"/>
      <c r="E3034" s="2"/>
      <c r="F3034" s="2"/>
      <c r="G3034" s="2"/>
      <c r="H3034" s="2"/>
    </row>
    <row r="3035" spans="3:8">
      <c r="C3035" s="38"/>
      <c r="E3035" s="2"/>
      <c r="F3035" s="2"/>
      <c r="G3035" s="2"/>
      <c r="H3035" s="2"/>
    </row>
    <row r="3036" spans="3:8">
      <c r="C3036" s="38"/>
      <c r="E3036" s="2"/>
      <c r="F3036" s="2"/>
      <c r="G3036" s="2"/>
      <c r="H3036" s="2"/>
    </row>
    <row r="3037" spans="3:8">
      <c r="C3037" s="38"/>
      <c r="E3037" s="2"/>
      <c r="F3037" s="2"/>
      <c r="G3037" s="2"/>
      <c r="H3037" s="2"/>
    </row>
    <row r="3038" spans="3:8">
      <c r="C3038" s="38"/>
      <c r="E3038" s="2"/>
      <c r="F3038" s="2"/>
      <c r="G3038" s="2"/>
      <c r="H3038" s="2"/>
    </row>
    <row r="3039" spans="3:8">
      <c r="C3039" s="38"/>
      <c r="E3039" s="2"/>
      <c r="F3039" s="2"/>
      <c r="G3039" s="2"/>
      <c r="H3039" s="2"/>
    </row>
    <row r="3040" spans="3:8">
      <c r="C3040" s="38"/>
      <c r="E3040" s="2"/>
      <c r="F3040" s="2"/>
      <c r="G3040" s="2"/>
      <c r="H3040" s="2"/>
    </row>
    <row r="3041" spans="3:8">
      <c r="C3041" s="38"/>
      <c r="E3041" s="2"/>
      <c r="F3041" s="2"/>
      <c r="G3041" s="2"/>
      <c r="H3041" s="2"/>
    </row>
    <row r="3042" spans="3:8">
      <c r="C3042" s="38"/>
      <c r="E3042" s="2"/>
      <c r="F3042" s="2"/>
      <c r="G3042" s="2"/>
      <c r="H3042" s="2"/>
    </row>
    <row r="3043" spans="3:8">
      <c r="C3043" s="38"/>
      <c r="E3043" s="2"/>
      <c r="F3043" s="2"/>
      <c r="G3043" s="2"/>
      <c r="H3043" s="2"/>
    </row>
    <row r="3044" spans="3:8">
      <c r="C3044" s="38"/>
      <c r="E3044" s="2"/>
      <c r="F3044" s="2"/>
      <c r="G3044" s="2"/>
      <c r="H3044" s="2"/>
    </row>
    <row r="3045" spans="3:8">
      <c r="C3045" s="38"/>
      <c r="E3045" s="2"/>
      <c r="F3045" s="2"/>
      <c r="G3045" s="2"/>
      <c r="H3045" s="2"/>
    </row>
    <row r="3046" spans="3:8">
      <c r="C3046" s="38"/>
      <c r="E3046" s="2"/>
      <c r="F3046" s="2"/>
      <c r="G3046" s="2"/>
      <c r="H3046" s="2"/>
    </row>
    <row r="3047" spans="3:8">
      <c r="C3047" s="38"/>
      <c r="E3047" s="2"/>
      <c r="F3047" s="2"/>
      <c r="G3047" s="2"/>
      <c r="H3047" s="2"/>
    </row>
    <row r="3048" spans="3:8">
      <c r="C3048" s="38"/>
      <c r="E3048" s="2"/>
      <c r="F3048" s="2"/>
      <c r="G3048" s="2"/>
      <c r="H3048" s="2"/>
    </row>
    <row r="3049" spans="3:8">
      <c r="C3049" s="38"/>
      <c r="E3049" s="2"/>
      <c r="F3049" s="2"/>
      <c r="G3049" s="2"/>
      <c r="H3049" s="2"/>
    </row>
    <row r="3050" spans="3:8">
      <c r="C3050" s="38"/>
      <c r="E3050" s="2"/>
      <c r="F3050" s="2"/>
      <c r="G3050" s="2"/>
      <c r="H3050" s="2"/>
    </row>
    <row r="3051" spans="3:8">
      <c r="C3051" s="38"/>
      <c r="E3051" s="2"/>
      <c r="F3051" s="2"/>
      <c r="G3051" s="2"/>
      <c r="H3051" s="2"/>
    </row>
    <row r="3052" spans="3:8">
      <c r="C3052" s="38"/>
      <c r="E3052" s="2"/>
      <c r="F3052" s="2"/>
      <c r="G3052" s="2"/>
      <c r="H3052" s="2"/>
    </row>
    <row r="3053" spans="3:8">
      <c r="C3053" s="38"/>
      <c r="E3053" s="2"/>
      <c r="F3053" s="2"/>
      <c r="G3053" s="2"/>
      <c r="H3053" s="2"/>
    </row>
    <row r="3054" spans="3:8">
      <c r="C3054" s="38"/>
      <c r="E3054" s="2"/>
      <c r="F3054" s="2"/>
      <c r="G3054" s="2"/>
      <c r="H3054" s="2"/>
    </row>
    <row r="3055" spans="3:8">
      <c r="C3055" s="38"/>
      <c r="E3055" s="2"/>
      <c r="F3055" s="2"/>
      <c r="G3055" s="2"/>
      <c r="H3055" s="2"/>
    </row>
    <row r="3056" spans="3:8">
      <c r="C3056" s="38"/>
      <c r="E3056" s="2"/>
      <c r="F3056" s="2"/>
      <c r="G3056" s="2"/>
      <c r="H3056" s="2"/>
    </row>
    <row r="3057" spans="3:8">
      <c r="C3057" s="38"/>
      <c r="E3057" s="2"/>
      <c r="F3057" s="2"/>
      <c r="G3057" s="2"/>
      <c r="H3057" s="2"/>
    </row>
    <row r="3058" spans="3:8">
      <c r="C3058" s="38"/>
      <c r="E3058" s="2"/>
      <c r="F3058" s="2"/>
      <c r="G3058" s="2"/>
      <c r="H3058" s="2"/>
    </row>
    <row r="3059" spans="3:8">
      <c r="C3059" s="38"/>
      <c r="E3059" s="2"/>
      <c r="F3059" s="2"/>
      <c r="G3059" s="2"/>
      <c r="H3059" s="2"/>
    </row>
    <row r="3060" spans="3:8">
      <c r="C3060" s="38"/>
      <c r="E3060" s="2"/>
      <c r="F3060" s="2"/>
      <c r="G3060" s="2"/>
      <c r="H3060" s="2"/>
    </row>
    <row r="3061" spans="3:8">
      <c r="C3061" s="38"/>
      <c r="E3061" s="2"/>
      <c r="F3061" s="2"/>
      <c r="G3061" s="2"/>
      <c r="H3061" s="2"/>
    </row>
    <row r="3062" spans="3:8">
      <c r="C3062" s="38"/>
      <c r="E3062" s="2"/>
      <c r="F3062" s="2"/>
      <c r="G3062" s="2"/>
      <c r="H3062" s="2"/>
    </row>
    <row r="3063" spans="3:8">
      <c r="C3063" s="38"/>
      <c r="E3063" s="2"/>
      <c r="F3063" s="2"/>
      <c r="G3063" s="2"/>
      <c r="H3063" s="2"/>
    </row>
    <row r="3064" spans="3:8">
      <c r="C3064" s="38"/>
      <c r="E3064" s="2"/>
      <c r="F3064" s="2"/>
      <c r="G3064" s="2"/>
      <c r="H3064" s="2"/>
    </row>
    <row r="3065" spans="3:8">
      <c r="C3065" s="38"/>
      <c r="E3065" s="2"/>
      <c r="F3065" s="2"/>
      <c r="G3065" s="2"/>
      <c r="H3065" s="2"/>
    </row>
    <row r="3066" spans="3:8">
      <c r="C3066" s="38"/>
      <c r="E3066" s="2"/>
      <c r="F3066" s="2"/>
      <c r="G3066" s="2"/>
      <c r="H3066" s="2"/>
    </row>
    <row r="3067" spans="3:8">
      <c r="C3067" s="38"/>
      <c r="E3067" s="2"/>
      <c r="F3067" s="2"/>
      <c r="G3067" s="2"/>
      <c r="H3067" s="2"/>
    </row>
    <row r="3068" spans="3:8">
      <c r="C3068" s="38"/>
      <c r="E3068" s="2"/>
      <c r="F3068" s="2"/>
      <c r="G3068" s="2"/>
      <c r="H3068" s="2"/>
    </row>
    <row r="3069" spans="3:8">
      <c r="C3069" s="38"/>
      <c r="E3069" s="2"/>
      <c r="F3069" s="2"/>
      <c r="G3069" s="2"/>
      <c r="H3069" s="2"/>
    </row>
    <row r="3070" spans="3:8">
      <c r="C3070" s="38"/>
      <c r="E3070" s="2"/>
      <c r="F3070" s="2"/>
      <c r="G3070" s="2"/>
      <c r="H3070" s="2"/>
    </row>
    <row r="3071" spans="3:8">
      <c r="C3071" s="38"/>
      <c r="E3071" s="2"/>
      <c r="F3071" s="2"/>
      <c r="G3071" s="2"/>
      <c r="H3071" s="2"/>
    </row>
    <row r="3072" spans="3:8">
      <c r="C3072" s="38"/>
      <c r="E3072" s="2"/>
      <c r="F3072" s="2"/>
      <c r="G3072" s="2"/>
      <c r="H3072" s="2"/>
    </row>
    <row r="3073" spans="3:8">
      <c r="C3073" s="38"/>
      <c r="E3073" s="2"/>
      <c r="F3073" s="2"/>
      <c r="G3073" s="2"/>
      <c r="H3073" s="2"/>
    </row>
    <row r="3074" spans="3:8">
      <c r="C3074" s="38"/>
      <c r="E3074" s="2"/>
      <c r="F3074" s="2"/>
      <c r="G3074" s="2"/>
      <c r="H3074" s="2"/>
    </row>
    <row r="3075" spans="3:8">
      <c r="C3075" s="38"/>
      <c r="E3075" s="2"/>
      <c r="F3075" s="2"/>
      <c r="G3075" s="2"/>
      <c r="H3075" s="2"/>
    </row>
    <row r="3076" spans="3:8">
      <c r="C3076" s="38"/>
      <c r="E3076" s="2"/>
      <c r="F3076" s="2"/>
      <c r="G3076" s="2"/>
      <c r="H3076" s="2"/>
    </row>
    <row r="3077" spans="3:8">
      <c r="C3077" s="38"/>
      <c r="E3077" s="2"/>
      <c r="F3077" s="2"/>
      <c r="G3077" s="2"/>
      <c r="H3077" s="2"/>
    </row>
    <row r="3078" spans="3:8">
      <c r="C3078" s="38"/>
      <c r="E3078" s="2"/>
      <c r="F3078" s="2"/>
      <c r="G3078" s="2"/>
      <c r="H3078" s="2"/>
    </row>
    <row r="3079" spans="3:8">
      <c r="C3079" s="38"/>
      <c r="E3079" s="2"/>
      <c r="F3079" s="2"/>
      <c r="G3079" s="2"/>
      <c r="H3079" s="2"/>
    </row>
    <row r="3080" spans="3:8">
      <c r="C3080" s="38"/>
      <c r="E3080" s="2"/>
      <c r="F3080" s="2"/>
      <c r="G3080" s="2"/>
      <c r="H3080" s="2"/>
    </row>
    <row r="3081" spans="3:8">
      <c r="C3081" s="38"/>
      <c r="E3081" s="2"/>
      <c r="F3081" s="2"/>
      <c r="G3081" s="2"/>
      <c r="H3081" s="2"/>
    </row>
    <row r="3082" spans="3:8">
      <c r="C3082" s="38"/>
      <c r="E3082" s="2"/>
      <c r="F3082" s="2"/>
      <c r="G3082" s="2"/>
      <c r="H3082" s="2"/>
    </row>
    <row r="3083" spans="3:8">
      <c r="C3083" s="38"/>
      <c r="E3083" s="2"/>
      <c r="F3083" s="2"/>
      <c r="G3083" s="2"/>
      <c r="H3083" s="2"/>
    </row>
    <row r="3084" spans="3:8">
      <c r="C3084" s="38"/>
      <c r="E3084" s="2"/>
      <c r="F3084" s="2"/>
      <c r="G3084" s="2"/>
      <c r="H3084" s="2"/>
    </row>
    <row r="3085" spans="3:8">
      <c r="C3085" s="38"/>
      <c r="E3085" s="2"/>
      <c r="F3085" s="2"/>
      <c r="G3085" s="2"/>
      <c r="H3085" s="2"/>
    </row>
    <row r="3086" spans="3:8">
      <c r="C3086" s="38"/>
      <c r="E3086" s="2"/>
      <c r="F3086" s="2"/>
      <c r="G3086" s="2"/>
      <c r="H3086" s="2"/>
    </row>
    <row r="3087" spans="3:8">
      <c r="C3087" s="38"/>
      <c r="E3087" s="2"/>
      <c r="F3087" s="2"/>
      <c r="G3087" s="2"/>
      <c r="H3087" s="2"/>
    </row>
    <row r="3088" spans="3:8">
      <c r="C3088" s="38"/>
      <c r="E3088" s="2"/>
      <c r="F3088" s="2"/>
      <c r="G3088" s="2"/>
      <c r="H3088" s="2"/>
    </row>
    <row r="3089" spans="3:8">
      <c r="C3089" s="38"/>
      <c r="E3089" s="2"/>
      <c r="F3089" s="2"/>
      <c r="G3089" s="2"/>
      <c r="H3089" s="2"/>
    </row>
    <row r="3090" spans="3:8">
      <c r="C3090" s="38"/>
      <c r="E3090" s="2"/>
      <c r="F3090" s="2"/>
      <c r="G3090" s="2"/>
      <c r="H3090" s="2"/>
    </row>
    <row r="3091" spans="3:8">
      <c r="C3091" s="38"/>
      <c r="E3091" s="2"/>
      <c r="F3091" s="2"/>
      <c r="G3091" s="2"/>
      <c r="H3091" s="2"/>
    </row>
    <row r="3092" spans="3:8">
      <c r="C3092" s="38"/>
      <c r="E3092" s="2"/>
      <c r="F3092" s="2"/>
      <c r="G3092" s="2"/>
      <c r="H3092" s="2"/>
    </row>
    <row r="3093" spans="3:8">
      <c r="C3093" s="38"/>
      <c r="E3093" s="2"/>
      <c r="F3093" s="2"/>
      <c r="G3093" s="2"/>
      <c r="H3093" s="2"/>
    </row>
    <row r="3094" spans="3:8">
      <c r="C3094" s="38"/>
      <c r="E3094" s="2"/>
      <c r="F3094" s="2"/>
      <c r="G3094" s="2"/>
      <c r="H3094" s="2"/>
    </row>
    <row r="3095" spans="3:8">
      <c r="C3095" s="38"/>
      <c r="E3095" s="2"/>
      <c r="F3095" s="2"/>
      <c r="G3095" s="2"/>
      <c r="H3095" s="2"/>
    </row>
    <row r="3096" spans="3:8">
      <c r="C3096" s="38"/>
      <c r="E3096" s="2"/>
      <c r="F3096" s="2"/>
      <c r="G3096" s="2"/>
      <c r="H3096" s="2"/>
    </row>
    <row r="3097" spans="3:8">
      <c r="C3097" s="38"/>
      <c r="E3097" s="2"/>
      <c r="F3097" s="2"/>
      <c r="G3097" s="2"/>
      <c r="H3097" s="2"/>
    </row>
    <row r="3098" spans="3:8">
      <c r="C3098" s="38"/>
      <c r="E3098" s="2"/>
      <c r="F3098" s="2"/>
      <c r="G3098" s="2"/>
      <c r="H3098" s="2"/>
    </row>
    <row r="3099" spans="3:8">
      <c r="C3099" s="38"/>
      <c r="E3099" s="2"/>
      <c r="F3099" s="2"/>
      <c r="G3099" s="2"/>
      <c r="H3099" s="2"/>
    </row>
    <row r="3100" spans="3:8">
      <c r="C3100" s="38"/>
      <c r="E3100" s="2"/>
      <c r="F3100" s="2"/>
      <c r="G3100" s="2"/>
      <c r="H3100" s="2"/>
    </row>
    <row r="3101" spans="3:8">
      <c r="C3101" s="38"/>
      <c r="E3101" s="2"/>
      <c r="F3101" s="2"/>
      <c r="G3101" s="2"/>
      <c r="H3101" s="2"/>
    </row>
    <row r="3102" spans="3:8">
      <c r="C3102" s="38"/>
      <c r="E3102" s="2"/>
      <c r="F3102" s="2"/>
      <c r="G3102" s="2"/>
      <c r="H3102" s="2"/>
    </row>
    <row r="3103" spans="3:8">
      <c r="C3103" s="38"/>
      <c r="E3103" s="2"/>
      <c r="F3103" s="2"/>
      <c r="G3103" s="2"/>
      <c r="H3103" s="2"/>
    </row>
    <row r="3104" spans="3:8">
      <c r="C3104" s="38"/>
      <c r="E3104" s="2"/>
      <c r="F3104" s="2"/>
      <c r="G3104" s="2"/>
      <c r="H3104" s="2"/>
    </row>
    <row r="3105" spans="3:8">
      <c r="C3105" s="38"/>
      <c r="E3105" s="2"/>
      <c r="F3105" s="2"/>
      <c r="G3105" s="2"/>
      <c r="H3105" s="2"/>
    </row>
    <row r="3106" spans="3:8">
      <c r="C3106" s="38"/>
      <c r="E3106" s="2"/>
      <c r="F3106" s="2"/>
      <c r="G3106" s="2"/>
      <c r="H3106" s="2"/>
    </row>
    <row r="3107" spans="3:8">
      <c r="C3107" s="38"/>
      <c r="E3107" s="2"/>
      <c r="F3107" s="2"/>
      <c r="G3107" s="2"/>
      <c r="H3107" s="2"/>
    </row>
    <row r="3108" spans="3:8">
      <c r="C3108" s="38"/>
      <c r="E3108" s="2"/>
      <c r="F3108" s="2"/>
      <c r="G3108" s="2"/>
      <c r="H3108" s="2"/>
    </row>
    <row r="3109" spans="3:8">
      <c r="C3109" s="38"/>
      <c r="E3109" s="2"/>
      <c r="F3109" s="2"/>
      <c r="G3109" s="2"/>
      <c r="H3109" s="2"/>
    </row>
    <row r="3110" spans="3:8">
      <c r="C3110" s="38"/>
      <c r="E3110" s="2"/>
      <c r="F3110" s="2"/>
      <c r="G3110" s="2"/>
      <c r="H3110" s="2"/>
    </row>
    <row r="3111" spans="3:8">
      <c r="C3111" s="38"/>
      <c r="E3111" s="2"/>
      <c r="F3111" s="2"/>
      <c r="G3111" s="2"/>
      <c r="H3111" s="2"/>
    </row>
    <row r="3112" spans="3:8">
      <c r="C3112" s="38"/>
      <c r="E3112" s="2"/>
      <c r="F3112" s="2"/>
      <c r="G3112" s="2"/>
      <c r="H3112" s="2"/>
    </row>
    <row r="3113" spans="3:8">
      <c r="C3113" s="38"/>
      <c r="E3113" s="2"/>
      <c r="F3113" s="2"/>
      <c r="G3113" s="2"/>
      <c r="H3113" s="2"/>
    </row>
    <row r="3114" spans="3:8">
      <c r="C3114" s="38"/>
      <c r="E3114" s="2"/>
      <c r="F3114" s="2"/>
      <c r="G3114" s="2"/>
      <c r="H3114" s="2"/>
    </row>
    <row r="3115" spans="3:8">
      <c r="C3115" s="38"/>
      <c r="E3115" s="2"/>
      <c r="F3115" s="2"/>
      <c r="G3115" s="2"/>
      <c r="H3115" s="2"/>
    </row>
    <row r="3116" spans="3:8">
      <c r="C3116" s="38"/>
      <c r="E3116" s="2"/>
      <c r="F3116" s="2"/>
      <c r="G3116" s="2"/>
      <c r="H3116" s="2"/>
    </row>
    <row r="3117" spans="3:8">
      <c r="C3117" s="38"/>
      <c r="E3117" s="2"/>
      <c r="F3117" s="2"/>
      <c r="G3117" s="2"/>
      <c r="H3117" s="2"/>
    </row>
    <row r="3118" spans="3:8">
      <c r="C3118" s="38"/>
      <c r="E3118" s="2"/>
      <c r="F3118" s="2"/>
      <c r="G3118" s="2"/>
      <c r="H3118" s="2"/>
    </row>
    <row r="3119" spans="3:8">
      <c r="C3119" s="38"/>
      <c r="E3119" s="2"/>
      <c r="F3119" s="2"/>
      <c r="G3119" s="2"/>
      <c r="H3119" s="2"/>
    </row>
    <row r="3120" spans="3:8">
      <c r="C3120" s="38"/>
      <c r="E3120" s="2"/>
      <c r="F3120" s="2"/>
      <c r="G3120" s="2"/>
      <c r="H3120" s="2"/>
    </row>
    <row r="3121" spans="3:8">
      <c r="C3121" s="38"/>
      <c r="E3121" s="2"/>
      <c r="F3121" s="2"/>
      <c r="G3121" s="2"/>
      <c r="H3121" s="2"/>
    </row>
    <row r="3122" spans="3:8">
      <c r="C3122" s="38"/>
      <c r="E3122" s="2"/>
      <c r="F3122" s="2"/>
      <c r="G3122" s="2"/>
      <c r="H3122" s="2"/>
    </row>
    <row r="3123" spans="3:8">
      <c r="C3123" s="38"/>
      <c r="E3123" s="2"/>
      <c r="F3123" s="2"/>
      <c r="G3123" s="2"/>
      <c r="H3123" s="2"/>
    </row>
    <row r="3124" spans="3:8">
      <c r="C3124" s="38"/>
      <c r="E3124" s="2"/>
      <c r="F3124" s="2"/>
      <c r="G3124" s="2"/>
      <c r="H3124" s="2"/>
    </row>
    <row r="3125" spans="3:8">
      <c r="C3125" s="38"/>
      <c r="E3125" s="2"/>
      <c r="F3125" s="2"/>
      <c r="G3125" s="2"/>
      <c r="H3125" s="2"/>
    </row>
    <row r="3126" spans="3:8">
      <c r="C3126" s="38"/>
      <c r="E3126" s="2"/>
      <c r="F3126" s="2"/>
      <c r="G3126" s="2"/>
      <c r="H3126" s="2"/>
    </row>
    <row r="3127" spans="3:8">
      <c r="C3127" s="38"/>
      <c r="E3127" s="2"/>
      <c r="F3127" s="2"/>
      <c r="G3127" s="2"/>
      <c r="H3127" s="2"/>
    </row>
    <row r="3128" spans="3:8">
      <c r="C3128" s="38"/>
      <c r="E3128" s="2"/>
      <c r="F3128" s="2"/>
      <c r="G3128" s="2"/>
      <c r="H3128" s="2"/>
    </row>
    <row r="3129" spans="3:8">
      <c r="C3129" s="38"/>
      <c r="E3129" s="2"/>
      <c r="F3129" s="2"/>
      <c r="G3129" s="2"/>
      <c r="H3129" s="2"/>
    </row>
    <row r="3130" spans="3:8">
      <c r="C3130" s="38"/>
      <c r="E3130" s="2"/>
      <c r="F3130" s="2"/>
      <c r="G3130" s="2"/>
      <c r="H3130" s="2"/>
    </row>
    <row r="3131" spans="3:8">
      <c r="C3131" s="38"/>
      <c r="E3131" s="2"/>
      <c r="F3131" s="2"/>
      <c r="G3131" s="2"/>
      <c r="H3131" s="2"/>
    </row>
    <row r="3132" spans="3:8">
      <c r="C3132" s="38"/>
      <c r="E3132" s="2"/>
      <c r="F3132" s="2"/>
      <c r="G3132" s="2"/>
      <c r="H3132" s="2"/>
    </row>
    <row r="3133" spans="3:8">
      <c r="C3133" s="38"/>
      <c r="E3133" s="2"/>
      <c r="F3133" s="2"/>
      <c r="G3133" s="2"/>
      <c r="H3133" s="2"/>
    </row>
    <row r="3134" spans="3:8">
      <c r="C3134" s="38"/>
      <c r="E3134" s="2"/>
      <c r="F3134" s="2"/>
      <c r="G3134" s="2"/>
      <c r="H3134" s="2"/>
    </row>
    <row r="3135" spans="3:8">
      <c r="C3135" s="38"/>
      <c r="E3135" s="2"/>
      <c r="F3135" s="2"/>
      <c r="G3135" s="2"/>
      <c r="H3135" s="2"/>
    </row>
    <row r="3136" spans="3:8">
      <c r="C3136" s="38"/>
      <c r="E3136" s="2"/>
      <c r="F3136" s="2"/>
      <c r="G3136" s="2"/>
      <c r="H3136" s="2"/>
    </row>
    <row r="3137" spans="3:8">
      <c r="C3137" s="38"/>
      <c r="E3137" s="2"/>
      <c r="F3137" s="2"/>
      <c r="G3137" s="2"/>
      <c r="H3137" s="2"/>
    </row>
    <row r="3138" spans="3:8">
      <c r="C3138" s="38"/>
      <c r="E3138" s="2"/>
      <c r="F3138" s="2"/>
      <c r="G3138" s="2"/>
      <c r="H3138" s="2"/>
    </row>
    <row r="3139" spans="3:8">
      <c r="C3139" s="38"/>
      <c r="E3139" s="2"/>
      <c r="F3139" s="2"/>
      <c r="G3139" s="2"/>
      <c r="H3139" s="2"/>
    </row>
    <row r="3140" spans="3:8">
      <c r="C3140" s="38"/>
      <c r="E3140" s="2"/>
      <c r="F3140" s="2"/>
      <c r="G3140" s="2"/>
      <c r="H3140" s="2"/>
    </row>
    <row r="3141" spans="3:8">
      <c r="C3141" s="38"/>
      <c r="E3141" s="2"/>
      <c r="F3141" s="2"/>
      <c r="G3141" s="2"/>
      <c r="H3141" s="2"/>
    </row>
    <row r="3142" spans="3:8">
      <c r="C3142" s="38"/>
      <c r="E3142" s="2"/>
      <c r="F3142" s="2"/>
      <c r="G3142" s="2"/>
      <c r="H3142" s="2"/>
    </row>
    <row r="3143" spans="3:8">
      <c r="C3143" s="38"/>
      <c r="E3143" s="2"/>
      <c r="F3143" s="2"/>
      <c r="G3143" s="2"/>
      <c r="H3143" s="2"/>
    </row>
    <row r="3144" spans="3:8">
      <c r="C3144" s="38"/>
      <c r="E3144" s="2"/>
      <c r="F3144" s="2"/>
      <c r="G3144" s="2"/>
      <c r="H3144" s="2"/>
    </row>
    <row r="3145" spans="3:8">
      <c r="C3145" s="38"/>
      <c r="E3145" s="2"/>
      <c r="F3145" s="2"/>
      <c r="G3145" s="2"/>
      <c r="H3145" s="2"/>
    </row>
    <row r="3146" spans="3:8">
      <c r="C3146" s="38"/>
      <c r="E3146" s="2"/>
      <c r="F3146" s="2"/>
      <c r="G3146" s="2"/>
      <c r="H3146" s="2"/>
    </row>
    <row r="3147" spans="3:8">
      <c r="C3147" s="38"/>
      <c r="E3147" s="2"/>
      <c r="F3147" s="2"/>
      <c r="G3147" s="2"/>
      <c r="H3147" s="2"/>
    </row>
    <row r="3148" spans="3:8">
      <c r="C3148" s="38"/>
      <c r="E3148" s="2"/>
      <c r="F3148" s="2"/>
      <c r="G3148" s="2"/>
      <c r="H3148" s="2"/>
    </row>
    <row r="3149" spans="3:8">
      <c r="C3149" s="38"/>
      <c r="E3149" s="2"/>
      <c r="F3149" s="2"/>
      <c r="G3149" s="2"/>
      <c r="H3149" s="2"/>
    </row>
    <row r="3150" spans="3:8">
      <c r="C3150" s="38"/>
      <c r="E3150" s="2"/>
      <c r="F3150" s="2"/>
      <c r="G3150" s="2"/>
      <c r="H3150" s="2"/>
    </row>
    <row r="3151" spans="3:8">
      <c r="C3151" s="38"/>
      <c r="E3151" s="2"/>
      <c r="F3151" s="2"/>
      <c r="G3151" s="2"/>
      <c r="H3151" s="2"/>
    </row>
    <row r="3152" spans="3:8">
      <c r="C3152" s="38"/>
      <c r="E3152" s="2"/>
      <c r="F3152" s="2"/>
      <c r="G3152" s="2"/>
      <c r="H3152" s="2"/>
    </row>
    <row r="3153" spans="3:8">
      <c r="C3153" s="38"/>
      <c r="E3153" s="2"/>
      <c r="F3153" s="2"/>
      <c r="G3153" s="2"/>
      <c r="H3153" s="2"/>
    </row>
    <row r="3154" spans="3:8">
      <c r="C3154" s="38"/>
      <c r="E3154" s="2"/>
      <c r="F3154" s="2"/>
      <c r="G3154" s="2"/>
      <c r="H3154" s="2"/>
    </row>
    <row r="3155" spans="3:8">
      <c r="C3155" s="38"/>
      <c r="E3155" s="2"/>
      <c r="F3155" s="2"/>
      <c r="G3155" s="2"/>
      <c r="H3155" s="2"/>
    </row>
    <row r="3156" spans="3:8">
      <c r="C3156" s="38"/>
      <c r="E3156" s="2"/>
      <c r="F3156" s="2"/>
      <c r="G3156" s="2"/>
      <c r="H3156" s="2"/>
    </row>
    <row r="3157" spans="3:8">
      <c r="C3157" s="38"/>
      <c r="E3157" s="2"/>
      <c r="F3157" s="2"/>
      <c r="G3157" s="2"/>
      <c r="H3157" s="2"/>
    </row>
    <row r="3158" spans="3:8">
      <c r="C3158" s="38"/>
      <c r="E3158" s="2"/>
      <c r="F3158" s="2"/>
      <c r="G3158" s="2"/>
      <c r="H3158" s="2"/>
    </row>
    <row r="3159" spans="3:8">
      <c r="C3159" s="38"/>
      <c r="E3159" s="2"/>
      <c r="F3159" s="2"/>
      <c r="G3159" s="2"/>
      <c r="H3159" s="2"/>
    </row>
    <row r="3160" spans="3:8">
      <c r="C3160" s="38"/>
      <c r="E3160" s="2"/>
      <c r="F3160" s="2"/>
      <c r="G3160" s="2"/>
      <c r="H3160" s="2"/>
    </row>
    <row r="3161" spans="3:8">
      <c r="C3161" s="38"/>
      <c r="E3161" s="2"/>
      <c r="F3161" s="2"/>
      <c r="G3161" s="2"/>
      <c r="H3161" s="2"/>
    </row>
    <row r="3162" spans="3:8">
      <c r="C3162" s="38"/>
      <c r="E3162" s="2"/>
      <c r="F3162" s="2"/>
      <c r="G3162" s="2"/>
      <c r="H3162" s="2"/>
    </row>
    <row r="3163" spans="3:8">
      <c r="C3163" s="38"/>
      <c r="E3163" s="2"/>
      <c r="F3163" s="2"/>
      <c r="G3163" s="2"/>
      <c r="H3163" s="2"/>
    </row>
    <row r="3164" spans="3:8">
      <c r="C3164" s="38"/>
      <c r="E3164" s="2"/>
      <c r="F3164" s="2"/>
      <c r="G3164" s="2"/>
      <c r="H3164" s="2"/>
    </row>
    <row r="3165" spans="3:8">
      <c r="C3165" s="38"/>
      <c r="E3165" s="2"/>
      <c r="F3165" s="2"/>
      <c r="G3165" s="2"/>
      <c r="H3165" s="2"/>
    </row>
    <row r="3166" spans="3:8">
      <c r="C3166" s="38"/>
      <c r="E3166" s="2"/>
      <c r="F3166" s="2"/>
      <c r="G3166" s="2"/>
      <c r="H3166" s="2"/>
    </row>
    <row r="3167" spans="3:8">
      <c r="C3167" s="38"/>
      <c r="E3167" s="2"/>
      <c r="F3167" s="2"/>
      <c r="G3167" s="2"/>
      <c r="H3167" s="2"/>
    </row>
    <row r="3168" spans="3:8">
      <c r="C3168" s="38"/>
      <c r="E3168" s="2"/>
      <c r="F3168" s="2"/>
      <c r="G3168" s="2"/>
      <c r="H3168" s="2"/>
    </row>
    <row r="3169" spans="3:8">
      <c r="C3169" s="38"/>
      <c r="E3169" s="2"/>
      <c r="F3169" s="2"/>
      <c r="G3169" s="2"/>
      <c r="H3169" s="2"/>
    </row>
    <row r="3170" spans="3:8">
      <c r="C3170" s="38"/>
      <c r="E3170" s="2"/>
      <c r="F3170" s="2"/>
      <c r="G3170" s="2"/>
      <c r="H3170" s="2"/>
    </row>
    <row r="3171" spans="3:8">
      <c r="C3171" s="38"/>
      <c r="E3171" s="2"/>
      <c r="F3171" s="2"/>
      <c r="G3171" s="2"/>
      <c r="H3171" s="2"/>
    </row>
    <row r="3172" spans="3:8">
      <c r="C3172" s="38"/>
      <c r="E3172" s="2"/>
      <c r="F3172" s="2"/>
      <c r="G3172" s="2"/>
      <c r="H3172" s="2"/>
    </row>
    <row r="3173" spans="3:8">
      <c r="C3173" s="38"/>
      <c r="E3173" s="2"/>
      <c r="F3173" s="2"/>
      <c r="G3173" s="2"/>
      <c r="H3173" s="2"/>
    </row>
    <row r="3174" spans="3:8">
      <c r="C3174" s="38"/>
      <c r="E3174" s="2"/>
      <c r="F3174" s="2"/>
      <c r="G3174" s="2"/>
      <c r="H3174" s="2"/>
    </row>
    <row r="3175" spans="3:8">
      <c r="C3175" s="38"/>
      <c r="E3175" s="2"/>
      <c r="F3175" s="2"/>
      <c r="G3175" s="2"/>
      <c r="H3175" s="2"/>
    </row>
    <row r="3176" spans="3:8">
      <c r="C3176" s="38"/>
      <c r="E3176" s="2"/>
      <c r="F3176" s="2"/>
      <c r="G3176" s="2"/>
      <c r="H3176" s="2"/>
    </row>
    <row r="3177" spans="3:8">
      <c r="C3177" s="38"/>
      <c r="E3177" s="2"/>
      <c r="F3177" s="2"/>
      <c r="G3177" s="2"/>
      <c r="H3177" s="2"/>
    </row>
    <row r="3178" spans="3:8">
      <c r="C3178" s="38"/>
      <c r="E3178" s="2"/>
      <c r="F3178" s="2"/>
      <c r="G3178" s="2"/>
      <c r="H3178" s="2"/>
    </row>
    <row r="3179" spans="3:8">
      <c r="C3179" s="38"/>
      <c r="E3179" s="2"/>
      <c r="F3179" s="2"/>
      <c r="G3179" s="2"/>
      <c r="H3179" s="2"/>
    </row>
    <row r="3180" spans="3:8">
      <c r="C3180" s="38"/>
      <c r="E3180" s="2"/>
      <c r="F3180" s="2"/>
      <c r="G3180" s="2"/>
      <c r="H3180" s="2"/>
    </row>
    <row r="3181" spans="3:8">
      <c r="C3181" s="38"/>
      <c r="E3181" s="2"/>
      <c r="F3181" s="2"/>
      <c r="G3181" s="2"/>
      <c r="H3181" s="2"/>
    </row>
    <row r="3182" spans="3:8">
      <c r="C3182" s="38"/>
      <c r="E3182" s="2"/>
      <c r="F3182" s="2"/>
      <c r="G3182" s="2"/>
      <c r="H3182" s="2"/>
    </row>
    <row r="3183" spans="3:8">
      <c r="C3183" s="38"/>
      <c r="E3183" s="2"/>
      <c r="F3183" s="2"/>
      <c r="G3183" s="2"/>
      <c r="H3183" s="2"/>
    </row>
    <row r="3184" spans="3:8">
      <c r="C3184" s="38"/>
      <c r="E3184" s="2"/>
      <c r="F3184" s="2"/>
      <c r="G3184" s="2"/>
      <c r="H3184" s="2"/>
    </row>
    <row r="3185" spans="3:8">
      <c r="C3185" s="38"/>
      <c r="E3185" s="2"/>
      <c r="F3185" s="2"/>
      <c r="G3185" s="2"/>
      <c r="H3185" s="2"/>
    </row>
    <row r="3186" spans="3:8">
      <c r="C3186" s="38"/>
      <c r="E3186" s="2"/>
      <c r="F3186" s="2"/>
      <c r="G3186" s="2"/>
      <c r="H3186" s="2"/>
    </row>
    <row r="3187" spans="3:8">
      <c r="C3187" s="38"/>
      <c r="E3187" s="2"/>
      <c r="F3187" s="2"/>
      <c r="G3187" s="2"/>
      <c r="H3187" s="2"/>
    </row>
    <row r="3188" spans="3:8">
      <c r="C3188" s="38"/>
      <c r="E3188" s="2"/>
      <c r="F3188" s="2"/>
      <c r="G3188" s="2"/>
      <c r="H3188" s="2"/>
    </row>
    <row r="3189" spans="3:8">
      <c r="C3189" s="38"/>
      <c r="E3189" s="2"/>
      <c r="F3189" s="2"/>
      <c r="G3189" s="2"/>
      <c r="H3189" s="2"/>
    </row>
    <row r="3190" spans="3:8">
      <c r="C3190" s="38"/>
      <c r="E3190" s="2"/>
      <c r="F3190" s="2"/>
      <c r="G3190" s="2"/>
      <c r="H3190" s="2"/>
    </row>
    <row r="3191" spans="3:8">
      <c r="C3191" s="38"/>
      <c r="E3191" s="2"/>
      <c r="F3191" s="2"/>
      <c r="G3191" s="2"/>
      <c r="H3191" s="2"/>
    </row>
    <row r="3192" spans="3:8">
      <c r="C3192" s="38"/>
      <c r="E3192" s="2"/>
      <c r="F3192" s="2"/>
      <c r="G3192" s="2"/>
      <c r="H3192" s="2"/>
    </row>
    <row r="3193" spans="3:8">
      <c r="C3193" s="38"/>
      <c r="E3193" s="2"/>
      <c r="F3193" s="2"/>
      <c r="G3193" s="2"/>
      <c r="H3193" s="2"/>
    </row>
    <row r="3194" spans="3:8">
      <c r="C3194" s="38"/>
      <c r="E3194" s="2"/>
      <c r="F3194" s="2"/>
      <c r="G3194" s="2"/>
      <c r="H3194" s="2"/>
    </row>
    <row r="3195" spans="3:8">
      <c r="C3195" s="38"/>
      <c r="E3195" s="2"/>
      <c r="F3195" s="2"/>
      <c r="G3195" s="2"/>
      <c r="H3195" s="2"/>
    </row>
    <row r="3196" spans="3:8">
      <c r="C3196" s="38"/>
      <c r="E3196" s="2"/>
      <c r="F3196" s="2"/>
      <c r="G3196" s="2"/>
      <c r="H3196" s="2"/>
    </row>
    <row r="3197" spans="3:8">
      <c r="C3197" s="38"/>
      <c r="E3197" s="2"/>
      <c r="F3197" s="2"/>
      <c r="G3197" s="2"/>
      <c r="H3197" s="2"/>
    </row>
    <row r="3198" spans="3:8">
      <c r="C3198" s="38"/>
      <c r="E3198" s="2"/>
      <c r="F3198" s="2"/>
      <c r="G3198" s="2"/>
      <c r="H3198" s="2"/>
    </row>
    <row r="3199" spans="3:8">
      <c r="C3199" s="38"/>
      <c r="E3199" s="2"/>
      <c r="F3199" s="2"/>
      <c r="G3199" s="2"/>
      <c r="H3199" s="2"/>
    </row>
    <row r="3200" spans="3:8">
      <c r="C3200" s="38"/>
      <c r="E3200" s="2"/>
      <c r="F3200" s="2"/>
      <c r="G3200" s="2"/>
      <c r="H3200" s="2"/>
    </row>
    <row r="3201" spans="3:8">
      <c r="C3201" s="38"/>
      <c r="E3201" s="2"/>
      <c r="F3201" s="2"/>
      <c r="G3201" s="2"/>
      <c r="H3201" s="2"/>
    </row>
    <row r="3202" spans="3:8">
      <c r="C3202" s="38"/>
      <c r="E3202" s="2"/>
      <c r="F3202" s="2"/>
      <c r="G3202" s="2"/>
      <c r="H3202" s="2"/>
    </row>
    <row r="3203" spans="3:8">
      <c r="C3203" s="38"/>
      <c r="E3203" s="2"/>
      <c r="F3203" s="2"/>
      <c r="G3203" s="2"/>
      <c r="H3203" s="2"/>
    </row>
    <row r="3204" spans="3:8">
      <c r="C3204" s="38"/>
      <c r="E3204" s="2"/>
      <c r="F3204" s="2"/>
      <c r="G3204" s="2"/>
      <c r="H3204" s="2"/>
    </row>
    <row r="3205" spans="3:8">
      <c r="C3205" s="38"/>
      <c r="E3205" s="2"/>
      <c r="F3205" s="2"/>
      <c r="G3205" s="2"/>
      <c r="H3205" s="2"/>
    </row>
    <row r="3206" spans="3:8">
      <c r="C3206" s="38"/>
      <c r="E3206" s="2"/>
      <c r="F3206" s="2"/>
      <c r="G3206" s="2"/>
      <c r="H3206" s="2"/>
    </row>
    <row r="3207" spans="3:8">
      <c r="C3207" s="38"/>
      <c r="E3207" s="2"/>
      <c r="F3207" s="2"/>
      <c r="G3207" s="2"/>
      <c r="H3207" s="2"/>
    </row>
    <row r="3208" spans="3:8">
      <c r="C3208" s="38"/>
      <c r="E3208" s="2"/>
      <c r="F3208" s="2"/>
      <c r="G3208" s="2"/>
      <c r="H3208" s="2"/>
    </row>
    <row r="3209" spans="3:8">
      <c r="C3209" s="38"/>
      <c r="E3209" s="2"/>
      <c r="F3209" s="2"/>
      <c r="G3209" s="2"/>
      <c r="H3209" s="2"/>
    </row>
    <row r="3210" spans="3:8">
      <c r="C3210" s="38"/>
      <c r="E3210" s="2"/>
      <c r="F3210" s="2"/>
      <c r="G3210" s="2"/>
      <c r="H3210" s="2"/>
    </row>
    <row r="3211" spans="3:8">
      <c r="C3211" s="38"/>
      <c r="E3211" s="2"/>
      <c r="F3211" s="2"/>
      <c r="G3211" s="2"/>
      <c r="H3211" s="2"/>
    </row>
    <row r="3212" spans="3:8">
      <c r="C3212" s="38"/>
      <c r="E3212" s="2"/>
      <c r="F3212" s="2"/>
      <c r="G3212" s="2"/>
      <c r="H3212" s="2"/>
    </row>
    <row r="3213" spans="3:8">
      <c r="C3213" s="38"/>
      <c r="E3213" s="2"/>
      <c r="F3213" s="2"/>
      <c r="G3213" s="2"/>
      <c r="H3213" s="2"/>
    </row>
    <row r="3214" spans="3:8">
      <c r="C3214" s="38"/>
      <c r="E3214" s="2"/>
      <c r="F3214" s="2"/>
      <c r="G3214" s="2"/>
      <c r="H3214" s="2"/>
    </row>
    <row r="3215" spans="3:8">
      <c r="C3215" s="38"/>
      <c r="E3215" s="2"/>
      <c r="F3215" s="2"/>
      <c r="G3215" s="2"/>
      <c r="H3215" s="2"/>
    </row>
    <row r="3216" spans="3:8">
      <c r="C3216" s="38"/>
      <c r="E3216" s="2"/>
      <c r="F3216" s="2"/>
      <c r="G3216" s="2"/>
      <c r="H3216" s="2"/>
    </row>
    <row r="3217" spans="3:8">
      <c r="C3217" s="38"/>
      <c r="E3217" s="2"/>
      <c r="F3217" s="2"/>
      <c r="G3217" s="2"/>
      <c r="H3217" s="2"/>
    </row>
    <row r="3218" spans="3:8">
      <c r="C3218" s="38"/>
      <c r="E3218" s="2"/>
      <c r="F3218" s="2"/>
      <c r="G3218" s="2"/>
      <c r="H3218" s="2"/>
    </row>
    <row r="3219" spans="3:8">
      <c r="C3219" s="38"/>
      <c r="E3219" s="2"/>
      <c r="F3219" s="2"/>
      <c r="G3219" s="2"/>
      <c r="H3219" s="2"/>
    </row>
    <row r="3220" spans="3:8">
      <c r="C3220" s="38"/>
      <c r="E3220" s="2"/>
      <c r="F3220" s="2"/>
      <c r="G3220" s="2"/>
      <c r="H3220" s="2"/>
    </row>
    <row r="3221" spans="3:8">
      <c r="C3221" s="38"/>
      <c r="E3221" s="2"/>
      <c r="F3221" s="2"/>
      <c r="G3221" s="2"/>
      <c r="H3221" s="2"/>
    </row>
    <row r="3222" spans="3:8">
      <c r="C3222" s="38"/>
      <c r="E3222" s="2"/>
      <c r="F3222" s="2"/>
      <c r="G3222" s="2"/>
      <c r="H3222" s="2"/>
    </row>
    <row r="3223" spans="3:8">
      <c r="C3223" s="38"/>
      <c r="E3223" s="2"/>
      <c r="F3223" s="2"/>
      <c r="G3223" s="2"/>
      <c r="H3223" s="2"/>
    </row>
    <row r="3224" spans="3:8">
      <c r="C3224" s="38"/>
      <c r="E3224" s="2"/>
      <c r="F3224" s="2"/>
      <c r="G3224" s="2"/>
      <c r="H3224" s="2"/>
    </row>
    <row r="3225" spans="3:8">
      <c r="C3225" s="38"/>
      <c r="E3225" s="2"/>
      <c r="F3225" s="2"/>
      <c r="G3225" s="2"/>
      <c r="H3225" s="2"/>
    </row>
    <row r="3226" spans="3:8">
      <c r="C3226" s="38"/>
      <c r="E3226" s="2"/>
      <c r="F3226" s="2"/>
      <c r="G3226" s="2"/>
      <c r="H3226" s="2"/>
    </row>
    <row r="3227" spans="3:8">
      <c r="C3227" s="38"/>
      <c r="E3227" s="2"/>
      <c r="F3227" s="2"/>
      <c r="G3227" s="2"/>
      <c r="H3227" s="2"/>
    </row>
    <row r="3228" spans="3:8">
      <c r="C3228" s="38"/>
      <c r="E3228" s="2"/>
      <c r="F3228" s="2"/>
      <c r="G3228" s="2"/>
      <c r="H3228" s="2"/>
    </row>
    <row r="3229" spans="3:8">
      <c r="C3229" s="38"/>
      <c r="E3229" s="2"/>
      <c r="F3229" s="2"/>
      <c r="G3229" s="2"/>
      <c r="H3229" s="2"/>
    </row>
    <row r="3230" spans="3:8">
      <c r="C3230" s="38"/>
      <c r="E3230" s="2"/>
      <c r="F3230" s="2"/>
      <c r="G3230" s="2"/>
      <c r="H3230" s="2"/>
    </row>
    <row r="3231" spans="3:8">
      <c r="C3231" s="38"/>
      <c r="E3231" s="2"/>
      <c r="F3231" s="2"/>
      <c r="G3231" s="2"/>
      <c r="H3231" s="2"/>
    </row>
    <row r="3232" spans="3:8">
      <c r="C3232" s="38"/>
      <c r="E3232" s="2"/>
      <c r="F3232" s="2"/>
      <c r="G3232" s="2"/>
      <c r="H3232" s="2"/>
    </row>
    <row r="3233" spans="3:8">
      <c r="C3233" s="38"/>
      <c r="E3233" s="2"/>
      <c r="F3233" s="2"/>
      <c r="G3233" s="2"/>
      <c r="H3233" s="2"/>
    </row>
    <row r="3234" spans="3:8">
      <c r="C3234" s="38"/>
      <c r="E3234" s="2"/>
      <c r="F3234" s="2"/>
      <c r="G3234" s="2"/>
      <c r="H3234" s="2"/>
    </row>
    <row r="3235" spans="3:8">
      <c r="C3235" s="38"/>
      <c r="E3235" s="2"/>
      <c r="F3235" s="2"/>
      <c r="G3235" s="2"/>
      <c r="H3235" s="2"/>
    </row>
    <row r="3236" spans="3:8">
      <c r="C3236" s="38"/>
      <c r="E3236" s="2"/>
      <c r="F3236" s="2"/>
      <c r="G3236" s="2"/>
      <c r="H3236" s="2"/>
    </row>
    <row r="3237" spans="3:8">
      <c r="C3237" s="38"/>
      <c r="E3237" s="2"/>
      <c r="F3237" s="2"/>
      <c r="G3237" s="2"/>
      <c r="H3237" s="2"/>
    </row>
    <row r="3238" spans="3:8">
      <c r="C3238" s="38"/>
      <c r="E3238" s="2"/>
      <c r="F3238" s="2"/>
      <c r="G3238" s="2"/>
      <c r="H3238" s="2"/>
    </row>
    <row r="3239" spans="3:8">
      <c r="C3239" s="38"/>
      <c r="E3239" s="2"/>
      <c r="F3239" s="2"/>
      <c r="G3239" s="2"/>
      <c r="H3239" s="2"/>
    </row>
    <row r="3240" spans="3:8">
      <c r="C3240" s="38"/>
      <c r="E3240" s="2"/>
      <c r="F3240" s="2"/>
      <c r="G3240" s="2"/>
      <c r="H3240" s="2"/>
    </row>
    <row r="3241" spans="3:8">
      <c r="C3241" s="38"/>
      <c r="E3241" s="2"/>
      <c r="F3241" s="2"/>
      <c r="G3241" s="2"/>
      <c r="H3241" s="2"/>
    </row>
    <row r="3242" spans="3:8">
      <c r="C3242" s="38"/>
      <c r="E3242" s="2"/>
      <c r="F3242" s="2"/>
      <c r="G3242" s="2"/>
      <c r="H3242" s="2"/>
    </row>
    <row r="3243" spans="3:8">
      <c r="C3243" s="38"/>
      <c r="E3243" s="2"/>
      <c r="F3243" s="2"/>
      <c r="G3243" s="2"/>
      <c r="H3243" s="2"/>
    </row>
    <row r="3244" spans="3:8">
      <c r="C3244" s="38"/>
      <c r="E3244" s="2"/>
      <c r="F3244" s="2"/>
      <c r="G3244" s="2"/>
      <c r="H3244" s="2"/>
    </row>
    <row r="3245" spans="3:8">
      <c r="C3245" s="38"/>
      <c r="E3245" s="2"/>
      <c r="F3245" s="2"/>
      <c r="G3245" s="2"/>
      <c r="H3245" s="2"/>
    </row>
    <row r="3246" spans="3:8">
      <c r="C3246" s="38"/>
      <c r="E3246" s="2"/>
      <c r="F3246" s="2"/>
      <c r="G3246" s="2"/>
      <c r="H3246" s="2"/>
    </row>
    <row r="3247" spans="3:8">
      <c r="C3247" s="38"/>
      <c r="E3247" s="2"/>
      <c r="F3247" s="2"/>
      <c r="G3247" s="2"/>
      <c r="H3247" s="2"/>
    </row>
    <row r="3248" spans="3:8">
      <c r="C3248" s="38"/>
      <c r="E3248" s="2"/>
      <c r="F3248" s="2"/>
      <c r="G3248" s="2"/>
      <c r="H3248" s="2"/>
    </row>
    <row r="3249" spans="3:8">
      <c r="C3249" s="38"/>
      <c r="E3249" s="2"/>
      <c r="F3249" s="2"/>
      <c r="G3249" s="2"/>
      <c r="H3249" s="2"/>
    </row>
    <row r="3250" spans="3:8">
      <c r="C3250" s="38"/>
      <c r="E3250" s="2"/>
      <c r="F3250" s="2"/>
      <c r="G3250" s="2"/>
      <c r="H3250" s="2"/>
    </row>
    <row r="3251" spans="3:8">
      <c r="C3251" s="38"/>
      <c r="E3251" s="2"/>
      <c r="F3251" s="2"/>
      <c r="G3251" s="2"/>
      <c r="H3251" s="2"/>
    </row>
    <row r="3252" spans="3:8">
      <c r="C3252" s="38"/>
      <c r="E3252" s="2"/>
      <c r="F3252" s="2"/>
      <c r="G3252" s="2"/>
      <c r="H3252" s="2"/>
    </row>
    <row r="3253" spans="3:8">
      <c r="C3253" s="38"/>
      <c r="E3253" s="2"/>
      <c r="F3253" s="2"/>
      <c r="G3253" s="2"/>
      <c r="H3253" s="2"/>
    </row>
    <row r="3254" spans="3:8">
      <c r="C3254" s="38"/>
      <c r="E3254" s="2"/>
      <c r="F3254" s="2"/>
      <c r="G3254" s="2"/>
      <c r="H3254" s="2"/>
    </row>
    <row r="3255" spans="3:8">
      <c r="C3255" s="38"/>
      <c r="E3255" s="2"/>
      <c r="F3255" s="2"/>
      <c r="G3255" s="2"/>
      <c r="H3255" s="2"/>
    </row>
    <row r="3256" spans="3:8">
      <c r="C3256" s="38"/>
      <c r="E3256" s="2"/>
      <c r="F3256" s="2"/>
      <c r="G3256" s="2"/>
      <c r="H3256" s="2"/>
    </row>
    <row r="3257" spans="3:8">
      <c r="C3257" s="38"/>
      <c r="E3257" s="2"/>
      <c r="F3257" s="2"/>
      <c r="G3257" s="2"/>
      <c r="H3257" s="2"/>
    </row>
    <row r="3258" spans="3:8">
      <c r="C3258" s="38"/>
      <c r="E3258" s="2"/>
      <c r="F3258" s="2"/>
      <c r="G3258" s="2"/>
      <c r="H3258" s="2"/>
    </row>
    <row r="3259" spans="3:8">
      <c r="C3259" s="38"/>
      <c r="E3259" s="2"/>
      <c r="F3259" s="2"/>
      <c r="G3259" s="2"/>
      <c r="H3259" s="2"/>
    </row>
    <row r="3260" spans="3:8">
      <c r="C3260" s="38"/>
      <c r="E3260" s="2"/>
      <c r="F3260" s="2"/>
      <c r="G3260" s="2"/>
      <c r="H3260" s="2"/>
    </row>
    <row r="3261" spans="3:8">
      <c r="C3261" s="38"/>
      <c r="E3261" s="2"/>
      <c r="F3261" s="2"/>
      <c r="G3261" s="2"/>
      <c r="H3261" s="2"/>
    </row>
    <row r="3262" spans="3:8">
      <c r="C3262" s="38"/>
      <c r="E3262" s="2"/>
      <c r="F3262" s="2"/>
      <c r="G3262" s="2"/>
      <c r="H3262" s="2"/>
    </row>
    <row r="3263" spans="3:8">
      <c r="C3263" s="38"/>
      <c r="E3263" s="2"/>
      <c r="F3263" s="2"/>
      <c r="G3263" s="2"/>
      <c r="H3263" s="2"/>
    </row>
    <row r="3264" spans="3:8">
      <c r="C3264" s="38"/>
      <c r="E3264" s="2"/>
      <c r="F3264" s="2"/>
      <c r="G3264" s="2"/>
      <c r="H3264" s="2"/>
    </row>
    <row r="3265" spans="3:8">
      <c r="C3265" s="38"/>
      <c r="E3265" s="2"/>
      <c r="F3265" s="2"/>
      <c r="G3265" s="2"/>
      <c r="H3265" s="2"/>
    </row>
    <row r="3266" spans="3:8">
      <c r="C3266" s="38"/>
      <c r="E3266" s="2"/>
      <c r="F3266" s="2"/>
      <c r="G3266" s="2"/>
      <c r="H3266" s="2"/>
    </row>
    <row r="3267" spans="3:8">
      <c r="C3267" s="38"/>
      <c r="E3267" s="2"/>
      <c r="F3267" s="2"/>
      <c r="G3267" s="2"/>
      <c r="H3267" s="2"/>
    </row>
    <row r="3268" spans="3:8">
      <c r="C3268" s="38"/>
      <c r="E3268" s="2"/>
      <c r="F3268" s="2"/>
      <c r="G3268" s="2"/>
      <c r="H3268" s="2"/>
    </row>
    <row r="3269" spans="3:8">
      <c r="C3269" s="38"/>
      <c r="E3269" s="2"/>
      <c r="F3269" s="2"/>
      <c r="G3269" s="2"/>
      <c r="H3269" s="2"/>
    </row>
    <row r="3270" spans="3:8">
      <c r="C3270" s="38"/>
      <c r="E3270" s="2"/>
      <c r="F3270" s="2"/>
      <c r="G3270" s="2"/>
      <c r="H3270" s="2"/>
    </row>
    <row r="3271" spans="3:8">
      <c r="C3271" s="38"/>
      <c r="E3271" s="2"/>
      <c r="F3271" s="2"/>
      <c r="G3271" s="2"/>
      <c r="H3271" s="2"/>
    </row>
    <row r="3272" spans="3:8">
      <c r="C3272" s="38"/>
      <c r="E3272" s="2"/>
      <c r="F3272" s="2"/>
      <c r="G3272" s="2"/>
      <c r="H3272" s="2"/>
    </row>
    <row r="3273" spans="3:8">
      <c r="C3273" s="38"/>
      <c r="E3273" s="2"/>
      <c r="F3273" s="2"/>
      <c r="G3273" s="2"/>
      <c r="H3273" s="2"/>
    </row>
    <row r="3274" spans="3:8">
      <c r="C3274" s="38"/>
      <c r="E3274" s="2"/>
      <c r="F3274" s="2"/>
      <c r="G3274" s="2"/>
      <c r="H3274" s="2"/>
    </row>
    <row r="3275" spans="3:8">
      <c r="C3275" s="38"/>
      <c r="E3275" s="2"/>
      <c r="F3275" s="2"/>
      <c r="G3275" s="2"/>
      <c r="H3275" s="2"/>
    </row>
    <row r="3276" spans="3:8">
      <c r="C3276" s="38"/>
      <c r="E3276" s="2"/>
      <c r="F3276" s="2"/>
      <c r="G3276" s="2"/>
      <c r="H3276" s="2"/>
    </row>
    <row r="3277" spans="3:8">
      <c r="C3277" s="38"/>
      <c r="E3277" s="2"/>
      <c r="F3277" s="2"/>
      <c r="G3277" s="2"/>
      <c r="H3277" s="2"/>
    </row>
    <row r="3278" spans="3:8">
      <c r="C3278" s="38"/>
      <c r="E3278" s="2"/>
      <c r="F3278" s="2"/>
      <c r="G3278" s="2"/>
      <c r="H3278" s="2"/>
    </row>
    <row r="3279" spans="3:8">
      <c r="C3279" s="38"/>
      <c r="E3279" s="2"/>
      <c r="F3279" s="2"/>
      <c r="G3279" s="2"/>
      <c r="H3279" s="2"/>
    </row>
    <row r="3280" spans="3:8">
      <c r="C3280" s="38"/>
      <c r="E3280" s="2"/>
      <c r="F3280" s="2"/>
      <c r="G3280" s="2"/>
      <c r="H3280" s="2"/>
    </row>
    <row r="3281" spans="3:8">
      <c r="C3281" s="38"/>
      <c r="E3281" s="2"/>
      <c r="F3281" s="2"/>
      <c r="G3281" s="2"/>
      <c r="H3281" s="2"/>
    </row>
    <row r="3282" spans="3:8">
      <c r="C3282" s="38"/>
      <c r="E3282" s="2"/>
      <c r="F3282" s="2"/>
      <c r="G3282" s="2"/>
      <c r="H3282" s="2"/>
    </row>
    <row r="3283" spans="3:8">
      <c r="C3283" s="38"/>
      <c r="E3283" s="2"/>
      <c r="F3283" s="2"/>
      <c r="G3283" s="2"/>
      <c r="H3283" s="2"/>
    </row>
    <row r="3284" spans="3:8">
      <c r="C3284" s="38"/>
      <c r="E3284" s="2"/>
      <c r="F3284" s="2"/>
      <c r="G3284" s="2"/>
      <c r="H3284" s="2"/>
    </row>
    <row r="3285" spans="3:8">
      <c r="C3285" s="38"/>
      <c r="E3285" s="2"/>
      <c r="F3285" s="2"/>
      <c r="G3285" s="2"/>
      <c r="H3285" s="2"/>
    </row>
    <row r="3286" spans="3:8">
      <c r="C3286" s="38"/>
      <c r="E3286" s="2"/>
      <c r="F3286" s="2"/>
      <c r="G3286" s="2"/>
      <c r="H3286" s="2"/>
    </row>
    <row r="3287" spans="3:8">
      <c r="C3287" s="38"/>
      <c r="E3287" s="2"/>
      <c r="F3287" s="2"/>
      <c r="G3287" s="2"/>
      <c r="H3287" s="2"/>
    </row>
    <row r="3288" spans="3:8">
      <c r="C3288" s="38"/>
      <c r="E3288" s="2"/>
      <c r="F3288" s="2"/>
      <c r="G3288" s="2"/>
      <c r="H3288" s="2"/>
    </row>
    <row r="3289" spans="3:8">
      <c r="C3289" s="38"/>
      <c r="E3289" s="2"/>
      <c r="F3289" s="2"/>
      <c r="G3289" s="2"/>
      <c r="H3289" s="2"/>
    </row>
    <row r="3290" spans="3:8">
      <c r="C3290" s="38"/>
      <c r="E3290" s="2"/>
      <c r="F3290" s="2"/>
      <c r="G3290" s="2"/>
      <c r="H3290" s="2"/>
    </row>
    <row r="3291" spans="3:8">
      <c r="C3291" s="38"/>
      <c r="E3291" s="2"/>
      <c r="F3291" s="2"/>
      <c r="G3291" s="2"/>
      <c r="H3291" s="2"/>
    </row>
    <row r="3292" spans="3:8">
      <c r="C3292" s="38"/>
      <c r="E3292" s="2"/>
      <c r="F3292" s="2"/>
      <c r="G3292" s="2"/>
      <c r="H3292" s="2"/>
    </row>
    <row r="3293" spans="3:8">
      <c r="C3293" s="38"/>
      <c r="E3293" s="2"/>
      <c r="F3293" s="2"/>
      <c r="G3293" s="2"/>
      <c r="H3293" s="2"/>
    </row>
    <row r="3294" spans="3:8">
      <c r="C3294" s="38"/>
      <c r="E3294" s="2"/>
      <c r="F3294" s="2"/>
      <c r="G3294" s="2"/>
      <c r="H3294" s="2"/>
    </row>
    <row r="3295" spans="3:8">
      <c r="C3295" s="38"/>
      <c r="E3295" s="2"/>
      <c r="F3295" s="2"/>
      <c r="G3295" s="2"/>
      <c r="H3295" s="2"/>
    </row>
    <row r="3296" spans="3:8">
      <c r="C3296" s="38"/>
      <c r="E3296" s="2"/>
      <c r="F3296" s="2"/>
      <c r="G3296" s="2"/>
      <c r="H3296" s="2"/>
    </row>
    <row r="3297" spans="3:8">
      <c r="C3297" s="38"/>
      <c r="E3297" s="2"/>
      <c r="F3297" s="2"/>
      <c r="G3297" s="2"/>
      <c r="H3297" s="2"/>
    </row>
    <row r="3298" spans="3:8">
      <c r="C3298" s="38"/>
      <c r="E3298" s="2"/>
      <c r="F3298" s="2"/>
      <c r="G3298" s="2"/>
      <c r="H3298" s="2"/>
    </row>
    <row r="3299" spans="3:8">
      <c r="C3299" s="38"/>
      <c r="E3299" s="2"/>
      <c r="F3299" s="2"/>
      <c r="G3299" s="2"/>
      <c r="H3299" s="2"/>
    </row>
    <row r="3300" spans="3:8">
      <c r="C3300" s="38"/>
      <c r="E3300" s="2"/>
      <c r="F3300" s="2"/>
      <c r="G3300" s="2"/>
      <c r="H3300" s="2"/>
    </row>
    <row r="3301" spans="3:8">
      <c r="C3301" s="38"/>
      <c r="E3301" s="2"/>
      <c r="F3301" s="2"/>
      <c r="G3301" s="2"/>
      <c r="H3301" s="2"/>
    </row>
    <row r="3302" spans="3:8">
      <c r="C3302" s="38"/>
      <c r="E3302" s="2"/>
      <c r="F3302" s="2"/>
      <c r="G3302" s="2"/>
      <c r="H3302" s="2"/>
    </row>
    <row r="3303" spans="3:8">
      <c r="C3303" s="38"/>
      <c r="E3303" s="2"/>
      <c r="F3303" s="2"/>
      <c r="G3303" s="2"/>
      <c r="H3303" s="2"/>
    </row>
    <row r="3304" spans="3:8">
      <c r="C3304" s="38"/>
      <c r="E3304" s="2"/>
      <c r="F3304" s="2"/>
      <c r="G3304" s="2"/>
      <c r="H3304" s="2"/>
    </row>
    <row r="3305" spans="3:8">
      <c r="C3305" s="38"/>
      <c r="E3305" s="2"/>
      <c r="F3305" s="2"/>
      <c r="G3305" s="2"/>
      <c r="H3305" s="2"/>
    </row>
    <row r="3306" spans="3:8">
      <c r="C3306" s="38"/>
      <c r="E3306" s="2"/>
      <c r="F3306" s="2"/>
      <c r="G3306" s="2"/>
      <c r="H3306" s="2"/>
    </row>
    <row r="3307" spans="3:8">
      <c r="C3307" s="38"/>
      <c r="E3307" s="2"/>
      <c r="F3307" s="2"/>
      <c r="G3307" s="2"/>
      <c r="H3307" s="2"/>
    </row>
    <row r="3308" spans="3:8">
      <c r="C3308" s="38"/>
      <c r="E3308" s="2"/>
      <c r="F3308" s="2"/>
      <c r="G3308" s="2"/>
      <c r="H3308" s="2"/>
    </row>
    <row r="3309" spans="3:8">
      <c r="C3309" s="38"/>
      <c r="E3309" s="2"/>
      <c r="F3309" s="2"/>
      <c r="G3309" s="2"/>
      <c r="H3309" s="2"/>
    </row>
    <row r="3310" spans="3:8">
      <c r="C3310" s="38"/>
      <c r="E3310" s="2"/>
      <c r="F3310" s="2"/>
      <c r="G3310" s="2"/>
      <c r="H3310" s="2"/>
    </row>
    <row r="3311" spans="3:8">
      <c r="C3311" s="38"/>
      <c r="E3311" s="2"/>
      <c r="F3311" s="2"/>
      <c r="G3311" s="2"/>
      <c r="H3311" s="2"/>
    </row>
    <row r="3312" spans="3:8">
      <c r="C3312" s="38"/>
      <c r="E3312" s="2"/>
      <c r="F3312" s="2"/>
      <c r="G3312" s="2"/>
      <c r="H3312" s="2"/>
    </row>
    <row r="3313" spans="3:8">
      <c r="C3313" s="38"/>
      <c r="E3313" s="2"/>
      <c r="F3313" s="2"/>
      <c r="G3313" s="2"/>
      <c r="H3313" s="2"/>
    </row>
    <row r="3314" spans="3:8">
      <c r="C3314" s="38"/>
      <c r="E3314" s="2"/>
      <c r="F3314" s="2"/>
      <c r="G3314" s="2"/>
      <c r="H3314" s="2"/>
    </row>
    <row r="3315" spans="3:8">
      <c r="C3315" s="38"/>
      <c r="E3315" s="2"/>
      <c r="F3315" s="2"/>
      <c r="G3315" s="2"/>
      <c r="H3315" s="2"/>
    </row>
    <row r="3316" spans="3:8">
      <c r="C3316" s="38"/>
      <c r="E3316" s="2"/>
      <c r="F3316" s="2"/>
      <c r="G3316" s="2"/>
      <c r="H3316" s="2"/>
    </row>
    <row r="3317" spans="3:8">
      <c r="C3317" s="38"/>
      <c r="E3317" s="2"/>
      <c r="F3317" s="2"/>
      <c r="G3317" s="2"/>
      <c r="H3317" s="2"/>
    </row>
    <row r="3318" spans="3:8">
      <c r="C3318" s="38"/>
      <c r="E3318" s="2"/>
      <c r="F3318" s="2"/>
      <c r="G3318" s="2"/>
      <c r="H3318" s="2"/>
    </row>
    <row r="3319" spans="3:8">
      <c r="C3319" s="38"/>
      <c r="E3319" s="2"/>
      <c r="F3319" s="2"/>
      <c r="G3319" s="2"/>
      <c r="H3319" s="2"/>
    </row>
    <row r="3320" spans="3:8">
      <c r="C3320" s="38"/>
      <c r="E3320" s="2"/>
      <c r="F3320" s="2"/>
      <c r="G3320" s="2"/>
      <c r="H3320" s="2"/>
    </row>
    <row r="3321" spans="3:8">
      <c r="C3321" s="38"/>
      <c r="E3321" s="2"/>
      <c r="F3321" s="2"/>
      <c r="G3321" s="2"/>
      <c r="H3321" s="2"/>
    </row>
    <row r="3322" spans="3:8">
      <c r="C3322" s="38"/>
      <c r="E3322" s="2"/>
      <c r="F3322" s="2"/>
      <c r="G3322" s="2"/>
      <c r="H3322" s="2"/>
    </row>
    <row r="3323" spans="3:8">
      <c r="C3323" s="38"/>
      <c r="E3323" s="2"/>
      <c r="F3323" s="2"/>
      <c r="G3323" s="2"/>
      <c r="H3323" s="2"/>
    </row>
    <row r="3324" spans="3:8">
      <c r="C3324" s="38"/>
      <c r="E3324" s="2"/>
      <c r="F3324" s="2"/>
      <c r="G3324" s="2"/>
      <c r="H3324" s="2"/>
    </row>
    <row r="3325" spans="3:8">
      <c r="C3325" s="38"/>
      <c r="E3325" s="2"/>
      <c r="F3325" s="2"/>
      <c r="G3325" s="2"/>
      <c r="H3325" s="2"/>
    </row>
    <row r="3326" spans="3:8">
      <c r="C3326" s="38"/>
      <c r="E3326" s="2"/>
      <c r="F3326" s="2"/>
      <c r="G3326" s="2"/>
      <c r="H3326" s="2"/>
    </row>
    <row r="3327" spans="3:8">
      <c r="C3327" s="38"/>
      <c r="E3327" s="2"/>
      <c r="F3327" s="2"/>
      <c r="G3327" s="2"/>
      <c r="H3327" s="2"/>
    </row>
    <row r="3328" spans="3:8">
      <c r="C3328" s="38"/>
      <c r="E3328" s="2"/>
      <c r="F3328" s="2"/>
      <c r="G3328" s="2"/>
      <c r="H3328" s="2"/>
    </row>
    <row r="3329" spans="3:8">
      <c r="C3329" s="38"/>
      <c r="E3329" s="2"/>
      <c r="F3329" s="2"/>
      <c r="G3329" s="2"/>
      <c r="H3329" s="2"/>
    </row>
    <row r="3330" spans="3:8">
      <c r="C3330" s="38"/>
      <c r="E3330" s="2"/>
      <c r="F3330" s="2"/>
      <c r="G3330" s="2"/>
      <c r="H3330" s="2"/>
    </row>
    <row r="3331" spans="3:8">
      <c r="C3331" s="38"/>
      <c r="E3331" s="2"/>
      <c r="F3331" s="2"/>
      <c r="G3331" s="2"/>
      <c r="H3331" s="2"/>
    </row>
    <row r="3332" spans="3:8">
      <c r="C3332" s="38"/>
      <c r="E3332" s="2"/>
      <c r="F3332" s="2"/>
      <c r="G3332" s="2"/>
      <c r="H3332" s="2"/>
    </row>
    <row r="3333" spans="3:8">
      <c r="C3333" s="38"/>
      <c r="E3333" s="2"/>
      <c r="F3333" s="2"/>
      <c r="G3333" s="2"/>
      <c r="H3333" s="2"/>
    </row>
    <row r="3334" spans="3:8">
      <c r="C3334" s="38"/>
      <c r="E3334" s="2"/>
      <c r="F3334" s="2"/>
      <c r="G3334" s="2"/>
      <c r="H3334" s="2"/>
    </row>
    <row r="3335" spans="3:8">
      <c r="C3335" s="38"/>
      <c r="E3335" s="2"/>
      <c r="F3335" s="2"/>
      <c r="G3335" s="2"/>
      <c r="H3335" s="2"/>
    </row>
    <row r="3336" spans="3:8">
      <c r="C3336" s="38"/>
      <c r="E3336" s="2"/>
      <c r="F3336" s="2"/>
      <c r="G3336" s="2"/>
      <c r="H3336" s="2"/>
    </row>
    <row r="3337" spans="3:8">
      <c r="C3337" s="38"/>
      <c r="E3337" s="2"/>
      <c r="F3337" s="2"/>
      <c r="G3337" s="2"/>
      <c r="H3337" s="2"/>
    </row>
    <row r="3338" spans="3:8">
      <c r="C3338" s="38"/>
      <c r="E3338" s="2"/>
      <c r="F3338" s="2"/>
      <c r="G3338" s="2"/>
      <c r="H3338" s="2"/>
    </row>
    <row r="3339" spans="3:8">
      <c r="C3339" s="38"/>
      <c r="E3339" s="2"/>
      <c r="F3339" s="2"/>
      <c r="G3339" s="2"/>
      <c r="H3339" s="2"/>
    </row>
    <row r="3340" spans="3:8">
      <c r="C3340" s="38"/>
      <c r="E3340" s="2"/>
      <c r="F3340" s="2"/>
      <c r="G3340" s="2"/>
      <c r="H3340" s="2"/>
    </row>
    <row r="3341" spans="3:8">
      <c r="C3341" s="38"/>
      <c r="E3341" s="2"/>
      <c r="F3341" s="2"/>
      <c r="G3341" s="2"/>
      <c r="H3341" s="2"/>
    </row>
    <row r="3342" spans="3:8">
      <c r="C3342" s="38"/>
      <c r="E3342" s="2"/>
      <c r="F3342" s="2"/>
      <c r="G3342" s="2"/>
      <c r="H3342" s="2"/>
    </row>
    <row r="3343" spans="3:8">
      <c r="C3343" s="38"/>
      <c r="E3343" s="2"/>
      <c r="F3343" s="2"/>
      <c r="G3343" s="2"/>
      <c r="H3343" s="2"/>
    </row>
    <row r="3344" spans="3:8">
      <c r="C3344" s="38"/>
      <c r="E3344" s="2"/>
      <c r="F3344" s="2"/>
      <c r="G3344" s="2"/>
      <c r="H3344" s="2"/>
    </row>
    <row r="3345" spans="3:8">
      <c r="C3345" s="38"/>
      <c r="E3345" s="2"/>
      <c r="F3345" s="2"/>
      <c r="G3345" s="2"/>
      <c r="H3345" s="2"/>
    </row>
    <row r="3346" spans="3:8">
      <c r="C3346" s="38"/>
      <c r="E3346" s="2"/>
      <c r="F3346" s="2"/>
      <c r="G3346" s="2"/>
      <c r="H3346" s="2"/>
    </row>
    <row r="3347" spans="3:8">
      <c r="C3347" s="38"/>
      <c r="E3347" s="2"/>
      <c r="F3347" s="2"/>
      <c r="G3347" s="2"/>
      <c r="H3347" s="2"/>
    </row>
    <row r="3348" spans="3:8">
      <c r="C3348" s="38"/>
      <c r="E3348" s="2"/>
      <c r="F3348" s="2"/>
      <c r="G3348" s="2"/>
      <c r="H3348" s="2"/>
    </row>
    <row r="3349" spans="3:8">
      <c r="C3349" s="38"/>
      <c r="E3349" s="2"/>
      <c r="F3349" s="2"/>
      <c r="G3349" s="2"/>
      <c r="H3349" s="2"/>
    </row>
    <row r="3350" spans="3:8">
      <c r="C3350" s="38"/>
      <c r="E3350" s="2"/>
      <c r="F3350" s="2"/>
      <c r="G3350" s="2"/>
      <c r="H3350" s="2"/>
    </row>
    <row r="3351" spans="3:8">
      <c r="C3351" s="38"/>
      <c r="E3351" s="2"/>
      <c r="F3351" s="2"/>
      <c r="G3351" s="2"/>
      <c r="H3351" s="2"/>
    </row>
    <row r="3352" spans="3:8">
      <c r="C3352" s="38"/>
      <c r="E3352" s="2"/>
      <c r="F3352" s="2"/>
      <c r="G3352" s="2"/>
      <c r="H3352" s="2"/>
    </row>
    <row r="3353" spans="3:8">
      <c r="C3353" s="38"/>
      <c r="E3353" s="2"/>
      <c r="F3353" s="2"/>
      <c r="G3353" s="2"/>
      <c r="H3353" s="2"/>
    </row>
    <row r="3354" spans="3:8">
      <c r="C3354" s="38"/>
      <c r="E3354" s="2"/>
      <c r="F3354" s="2"/>
      <c r="G3354" s="2"/>
      <c r="H3354" s="2"/>
    </row>
    <row r="3355" spans="3:8">
      <c r="C3355" s="38"/>
      <c r="E3355" s="2"/>
      <c r="F3355" s="2"/>
      <c r="G3355" s="2"/>
      <c r="H3355" s="2"/>
    </row>
    <row r="3356" spans="3:8">
      <c r="C3356" s="38"/>
      <c r="E3356" s="2"/>
      <c r="F3356" s="2"/>
      <c r="G3356" s="2"/>
      <c r="H3356" s="2"/>
    </row>
    <row r="3357" spans="3:8">
      <c r="C3357" s="38"/>
      <c r="E3357" s="2"/>
      <c r="F3357" s="2"/>
      <c r="G3357" s="2"/>
      <c r="H3357" s="2"/>
    </row>
    <row r="3358" spans="3:8">
      <c r="C3358" s="38"/>
      <c r="E3358" s="2"/>
      <c r="F3358" s="2"/>
      <c r="G3358" s="2"/>
      <c r="H3358" s="2"/>
    </row>
    <row r="3359" spans="3:8">
      <c r="C3359" s="38"/>
      <c r="E3359" s="2"/>
      <c r="F3359" s="2"/>
      <c r="G3359" s="2"/>
      <c r="H3359" s="2"/>
    </row>
    <row r="3360" spans="3:8">
      <c r="C3360" s="38"/>
      <c r="E3360" s="2"/>
      <c r="F3360" s="2"/>
      <c r="G3360" s="2"/>
      <c r="H3360" s="2"/>
    </row>
    <row r="3361" spans="3:8">
      <c r="C3361" s="38"/>
      <c r="E3361" s="2"/>
      <c r="F3361" s="2"/>
      <c r="G3361" s="2"/>
      <c r="H3361" s="2"/>
    </row>
    <row r="3362" spans="3:8">
      <c r="C3362" s="38"/>
      <c r="E3362" s="2"/>
      <c r="F3362" s="2"/>
      <c r="G3362" s="2"/>
      <c r="H3362" s="2"/>
    </row>
    <row r="3363" spans="3:8">
      <c r="C3363" s="38"/>
      <c r="E3363" s="2"/>
      <c r="F3363" s="2"/>
      <c r="G3363" s="2"/>
      <c r="H3363" s="2"/>
    </row>
    <row r="3364" spans="3:8">
      <c r="C3364" s="38"/>
      <c r="E3364" s="2"/>
      <c r="F3364" s="2"/>
      <c r="G3364" s="2"/>
      <c r="H3364" s="2"/>
    </row>
    <row r="3365" spans="3:8">
      <c r="C3365" s="38"/>
      <c r="E3365" s="2"/>
      <c r="F3365" s="2"/>
      <c r="G3365" s="2"/>
      <c r="H3365" s="2"/>
    </row>
    <row r="3366" spans="3:8">
      <c r="C3366" s="38"/>
      <c r="E3366" s="2"/>
      <c r="F3366" s="2"/>
      <c r="G3366" s="2"/>
      <c r="H3366" s="2"/>
    </row>
    <row r="3367" spans="3:8">
      <c r="C3367" s="38"/>
      <c r="E3367" s="2"/>
      <c r="F3367" s="2"/>
      <c r="G3367" s="2"/>
      <c r="H3367" s="2"/>
    </row>
    <row r="3368" spans="3:8">
      <c r="C3368" s="38"/>
      <c r="E3368" s="2"/>
      <c r="F3368" s="2"/>
      <c r="G3368" s="2"/>
      <c r="H3368" s="2"/>
    </row>
    <row r="3369" spans="3:8">
      <c r="C3369" s="38"/>
      <c r="E3369" s="2"/>
      <c r="F3369" s="2"/>
      <c r="G3369" s="2"/>
      <c r="H3369" s="2"/>
    </row>
    <row r="3370" spans="3:8">
      <c r="C3370" s="38"/>
      <c r="E3370" s="2"/>
      <c r="F3370" s="2"/>
      <c r="G3370" s="2"/>
      <c r="H3370" s="2"/>
    </row>
    <row r="3371" spans="3:8">
      <c r="C3371" s="38"/>
      <c r="E3371" s="2"/>
      <c r="F3371" s="2"/>
      <c r="G3371" s="2"/>
      <c r="H3371" s="2"/>
    </row>
    <row r="3372" spans="3:8">
      <c r="C3372" s="38"/>
      <c r="E3372" s="2"/>
      <c r="F3372" s="2"/>
      <c r="G3372" s="2"/>
      <c r="H3372" s="2"/>
    </row>
    <row r="3373" spans="3:8">
      <c r="C3373" s="38"/>
      <c r="E3373" s="2"/>
      <c r="F3373" s="2"/>
      <c r="G3373" s="2"/>
      <c r="H3373" s="2"/>
    </row>
    <row r="3374" spans="3:8">
      <c r="C3374" s="38"/>
      <c r="E3374" s="2"/>
      <c r="F3374" s="2"/>
      <c r="G3374" s="2"/>
      <c r="H3374" s="2"/>
    </row>
    <row r="3375" spans="3:8">
      <c r="C3375" s="38"/>
      <c r="E3375" s="2"/>
      <c r="F3375" s="2"/>
      <c r="G3375" s="2"/>
      <c r="H3375" s="2"/>
    </row>
    <row r="3376" spans="3:8">
      <c r="C3376" s="38"/>
      <c r="E3376" s="2"/>
      <c r="F3376" s="2"/>
      <c r="G3376" s="2"/>
      <c r="H3376" s="2"/>
    </row>
    <row r="3377" spans="3:8">
      <c r="C3377" s="38"/>
      <c r="E3377" s="2"/>
      <c r="F3377" s="2"/>
      <c r="G3377" s="2"/>
      <c r="H3377" s="2"/>
    </row>
    <row r="3378" spans="3:8">
      <c r="C3378" s="38"/>
      <c r="E3378" s="2"/>
      <c r="F3378" s="2"/>
      <c r="G3378" s="2"/>
      <c r="H3378" s="2"/>
    </row>
    <row r="3379" spans="3:8">
      <c r="C3379" s="38"/>
      <c r="E3379" s="2"/>
      <c r="F3379" s="2"/>
      <c r="G3379" s="2"/>
      <c r="H3379" s="2"/>
    </row>
    <row r="3380" spans="3:8">
      <c r="C3380" s="38"/>
      <c r="E3380" s="2"/>
      <c r="F3380" s="2"/>
      <c r="G3380" s="2"/>
      <c r="H3380" s="2"/>
    </row>
    <row r="3381" spans="3:8">
      <c r="C3381" s="38"/>
      <c r="E3381" s="2"/>
      <c r="F3381" s="2"/>
      <c r="G3381" s="2"/>
      <c r="H3381" s="2"/>
    </row>
    <row r="3382" spans="3:8">
      <c r="C3382" s="38"/>
      <c r="E3382" s="2"/>
      <c r="F3382" s="2"/>
      <c r="G3382" s="2"/>
      <c r="H3382" s="2"/>
    </row>
    <row r="3383" spans="3:8">
      <c r="C3383" s="38"/>
      <c r="E3383" s="2"/>
      <c r="F3383" s="2"/>
      <c r="G3383" s="2"/>
      <c r="H3383" s="2"/>
    </row>
    <row r="3384" spans="3:8">
      <c r="C3384" s="38"/>
      <c r="E3384" s="2"/>
      <c r="F3384" s="2"/>
      <c r="G3384" s="2"/>
      <c r="H3384" s="2"/>
    </row>
    <row r="3385" spans="3:8">
      <c r="C3385" s="38"/>
      <c r="E3385" s="2"/>
      <c r="F3385" s="2"/>
      <c r="G3385" s="2"/>
      <c r="H3385" s="2"/>
    </row>
    <row r="3386" spans="3:8">
      <c r="C3386" s="38"/>
      <c r="E3386" s="2"/>
      <c r="F3386" s="2"/>
      <c r="G3386" s="2"/>
      <c r="H3386" s="2"/>
    </row>
    <row r="3387" spans="3:8">
      <c r="C3387" s="38"/>
      <c r="E3387" s="2"/>
      <c r="F3387" s="2"/>
      <c r="G3387" s="2"/>
      <c r="H3387" s="2"/>
    </row>
    <row r="3388" spans="3:8">
      <c r="C3388" s="38"/>
      <c r="E3388" s="2"/>
      <c r="F3388" s="2"/>
      <c r="G3388" s="2"/>
      <c r="H3388" s="2"/>
    </row>
    <row r="3389" spans="3:8">
      <c r="C3389" s="38"/>
      <c r="E3389" s="2"/>
      <c r="F3389" s="2"/>
      <c r="G3389" s="2"/>
      <c r="H3389" s="2"/>
    </row>
    <row r="3390" spans="3:8">
      <c r="C3390" s="38"/>
      <c r="E3390" s="2"/>
      <c r="F3390" s="2"/>
      <c r="G3390" s="2"/>
      <c r="H3390" s="2"/>
    </row>
    <row r="3391" spans="3:8">
      <c r="C3391" s="38"/>
      <c r="E3391" s="2"/>
      <c r="F3391" s="2"/>
      <c r="G3391" s="2"/>
      <c r="H3391" s="2"/>
    </row>
    <row r="3392" spans="3:8">
      <c r="C3392" s="38"/>
      <c r="E3392" s="2"/>
      <c r="F3392" s="2"/>
      <c r="G3392" s="2"/>
      <c r="H3392" s="2"/>
    </row>
    <row r="3393" spans="3:8">
      <c r="C3393" s="38"/>
      <c r="E3393" s="2"/>
      <c r="F3393" s="2"/>
      <c r="G3393" s="2"/>
      <c r="H3393" s="2"/>
    </row>
    <row r="3394" spans="3:8">
      <c r="C3394" s="38"/>
      <c r="E3394" s="2"/>
      <c r="F3394" s="2"/>
      <c r="G3394" s="2"/>
      <c r="H3394" s="2"/>
    </row>
    <row r="3395" spans="3:8">
      <c r="C3395" s="38"/>
      <c r="E3395" s="2"/>
      <c r="F3395" s="2"/>
      <c r="G3395" s="2"/>
      <c r="H3395" s="2"/>
    </row>
    <row r="3396" spans="3:8">
      <c r="C3396" s="38"/>
      <c r="E3396" s="2"/>
      <c r="F3396" s="2"/>
      <c r="G3396" s="2"/>
      <c r="H3396" s="2"/>
    </row>
    <row r="3397" spans="3:8">
      <c r="C3397" s="38"/>
      <c r="E3397" s="2"/>
      <c r="F3397" s="2"/>
      <c r="G3397" s="2"/>
      <c r="H3397" s="2"/>
    </row>
    <row r="3398" spans="3:8">
      <c r="C3398" s="38"/>
      <c r="E3398" s="2"/>
      <c r="F3398" s="2"/>
      <c r="G3398" s="2"/>
      <c r="H3398" s="2"/>
    </row>
    <row r="3399" spans="3:8">
      <c r="C3399" s="38"/>
      <c r="E3399" s="2"/>
      <c r="F3399" s="2"/>
      <c r="G3399" s="2"/>
      <c r="H3399" s="2"/>
    </row>
    <row r="3400" spans="3:8">
      <c r="C3400" s="38"/>
      <c r="E3400" s="2"/>
      <c r="F3400" s="2"/>
      <c r="G3400" s="2"/>
      <c r="H3400" s="2"/>
    </row>
    <row r="3401" spans="3:8">
      <c r="C3401" s="38"/>
      <c r="E3401" s="2"/>
      <c r="F3401" s="2"/>
      <c r="G3401" s="2"/>
      <c r="H3401" s="2"/>
    </row>
    <row r="3402" spans="3:8">
      <c r="C3402" s="38"/>
      <c r="E3402" s="2"/>
      <c r="F3402" s="2"/>
      <c r="G3402" s="2"/>
      <c r="H3402" s="2"/>
    </row>
    <row r="3403" spans="3:8">
      <c r="C3403" s="38"/>
      <c r="E3403" s="2"/>
      <c r="F3403" s="2"/>
      <c r="G3403" s="2"/>
      <c r="H3403" s="2"/>
    </row>
    <row r="3404" spans="3:8">
      <c r="C3404" s="38"/>
      <c r="E3404" s="2"/>
      <c r="F3404" s="2"/>
      <c r="G3404" s="2"/>
      <c r="H3404" s="2"/>
    </row>
    <row r="3405" spans="3:8">
      <c r="C3405" s="38"/>
      <c r="E3405" s="2"/>
      <c r="F3405" s="2"/>
      <c r="G3405" s="2"/>
      <c r="H3405" s="2"/>
    </row>
    <row r="3406" spans="3:8">
      <c r="C3406" s="38"/>
      <c r="E3406" s="2"/>
      <c r="F3406" s="2"/>
      <c r="G3406" s="2"/>
      <c r="H3406" s="2"/>
    </row>
    <row r="3407" spans="3:8">
      <c r="C3407" s="38"/>
      <c r="E3407" s="2"/>
      <c r="F3407" s="2"/>
      <c r="G3407" s="2"/>
      <c r="H3407" s="2"/>
    </row>
    <row r="3408" spans="3:8">
      <c r="C3408" s="38"/>
      <c r="E3408" s="2"/>
      <c r="F3408" s="2"/>
      <c r="G3408" s="2"/>
      <c r="H3408" s="2"/>
    </row>
    <row r="3409" spans="3:8">
      <c r="C3409" s="38"/>
      <c r="E3409" s="2"/>
      <c r="F3409" s="2"/>
      <c r="G3409" s="2"/>
      <c r="H3409" s="2"/>
    </row>
    <row r="3410" spans="3:8">
      <c r="C3410" s="38"/>
      <c r="E3410" s="2"/>
      <c r="F3410" s="2"/>
      <c r="G3410" s="2"/>
      <c r="H3410" s="2"/>
    </row>
    <row r="3411" spans="3:8">
      <c r="C3411" s="38"/>
      <c r="E3411" s="2"/>
      <c r="F3411" s="2"/>
      <c r="G3411" s="2"/>
      <c r="H3411" s="2"/>
    </row>
    <row r="3412" spans="3:8">
      <c r="C3412" s="38"/>
      <c r="E3412" s="2"/>
      <c r="F3412" s="2"/>
      <c r="G3412" s="2"/>
      <c r="H3412" s="2"/>
    </row>
    <row r="3413" spans="3:8">
      <c r="C3413" s="38"/>
      <c r="E3413" s="2"/>
      <c r="F3413" s="2"/>
      <c r="G3413" s="2"/>
      <c r="H3413" s="2"/>
    </row>
    <row r="3414" spans="3:8">
      <c r="C3414" s="38"/>
      <c r="E3414" s="2"/>
      <c r="F3414" s="2"/>
      <c r="G3414" s="2"/>
      <c r="H3414" s="2"/>
    </row>
    <row r="3415" spans="3:8">
      <c r="C3415" s="38"/>
      <c r="E3415" s="2"/>
      <c r="F3415" s="2"/>
      <c r="G3415" s="2"/>
      <c r="H3415" s="2"/>
    </row>
    <row r="3416" spans="3:8">
      <c r="C3416" s="38"/>
      <c r="E3416" s="2"/>
      <c r="F3416" s="2"/>
      <c r="G3416" s="2"/>
      <c r="H3416" s="2"/>
    </row>
    <row r="3417" spans="3:8">
      <c r="C3417" s="38"/>
      <c r="E3417" s="2"/>
      <c r="F3417" s="2"/>
      <c r="G3417" s="2"/>
      <c r="H3417" s="2"/>
    </row>
    <row r="3418" spans="3:8">
      <c r="C3418" s="38"/>
      <c r="E3418" s="2"/>
      <c r="F3418" s="2"/>
      <c r="G3418" s="2"/>
      <c r="H3418" s="2"/>
    </row>
    <row r="3419" spans="3:8">
      <c r="C3419" s="38"/>
      <c r="E3419" s="2"/>
      <c r="F3419" s="2"/>
      <c r="G3419" s="2"/>
      <c r="H3419" s="2"/>
    </row>
    <row r="3420" spans="3:8">
      <c r="C3420" s="38"/>
      <c r="E3420" s="2"/>
      <c r="F3420" s="2"/>
      <c r="G3420" s="2"/>
      <c r="H3420" s="2"/>
    </row>
    <row r="3421" spans="3:8">
      <c r="C3421" s="38"/>
      <c r="E3421" s="2"/>
      <c r="F3421" s="2"/>
      <c r="G3421" s="2"/>
      <c r="H3421" s="2"/>
    </row>
    <row r="3422" spans="3:8">
      <c r="C3422" s="38"/>
      <c r="E3422" s="2"/>
      <c r="F3422" s="2"/>
      <c r="G3422" s="2"/>
      <c r="H3422" s="2"/>
    </row>
    <row r="3423" spans="3:8">
      <c r="C3423" s="38"/>
      <c r="E3423" s="2"/>
      <c r="F3423" s="2"/>
      <c r="G3423" s="2"/>
      <c r="H3423" s="2"/>
    </row>
    <row r="3424" spans="3:8">
      <c r="C3424" s="38"/>
      <c r="E3424" s="2"/>
      <c r="F3424" s="2"/>
      <c r="G3424" s="2"/>
      <c r="H3424" s="2"/>
    </row>
    <row r="3425" spans="3:8">
      <c r="C3425" s="38"/>
      <c r="E3425" s="2"/>
      <c r="F3425" s="2"/>
      <c r="G3425" s="2"/>
      <c r="H3425" s="2"/>
    </row>
    <row r="3426" spans="3:8">
      <c r="C3426" s="38"/>
      <c r="E3426" s="2"/>
      <c r="F3426" s="2"/>
      <c r="G3426" s="2"/>
      <c r="H3426" s="2"/>
    </row>
    <row r="3427" spans="3:8">
      <c r="C3427" s="38"/>
      <c r="E3427" s="2"/>
      <c r="F3427" s="2"/>
      <c r="G3427" s="2"/>
      <c r="H3427" s="2"/>
    </row>
    <row r="3428" spans="3:8">
      <c r="C3428" s="38"/>
      <c r="E3428" s="2"/>
      <c r="F3428" s="2"/>
      <c r="G3428" s="2"/>
      <c r="H3428" s="2"/>
    </row>
    <row r="3429" spans="3:8">
      <c r="C3429" s="38"/>
      <c r="E3429" s="2"/>
      <c r="F3429" s="2"/>
      <c r="G3429" s="2"/>
      <c r="H3429" s="2"/>
    </row>
    <row r="3430" spans="3:8">
      <c r="C3430" s="38"/>
      <c r="E3430" s="2"/>
      <c r="F3430" s="2"/>
      <c r="G3430" s="2"/>
      <c r="H3430" s="2"/>
    </row>
    <row r="3431" spans="3:8">
      <c r="C3431" s="38"/>
      <c r="E3431" s="2"/>
      <c r="F3431" s="2"/>
      <c r="G3431" s="2"/>
      <c r="H3431" s="2"/>
    </row>
    <row r="3432" spans="3:8">
      <c r="C3432" s="38"/>
      <c r="E3432" s="2"/>
      <c r="F3432" s="2"/>
      <c r="G3432" s="2"/>
      <c r="H3432" s="2"/>
    </row>
    <row r="3433" spans="3:8">
      <c r="C3433" s="38"/>
      <c r="E3433" s="2"/>
      <c r="F3433" s="2"/>
      <c r="G3433" s="2"/>
      <c r="H3433" s="2"/>
    </row>
    <row r="3434" spans="3:8">
      <c r="C3434" s="38"/>
      <c r="E3434" s="2"/>
      <c r="F3434" s="2"/>
      <c r="G3434" s="2"/>
      <c r="H3434" s="2"/>
    </row>
    <row r="3435" spans="3:8">
      <c r="C3435" s="38"/>
      <c r="E3435" s="2"/>
      <c r="F3435" s="2"/>
      <c r="G3435" s="2"/>
      <c r="H3435" s="2"/>
    </row>
    <row r="3436" spans="3:8">
      <c r="C3436" s="38"/>
      <c r="E3436" s="2"/>
      <c r="F3436" s="2"/>
      <c r="G3436" s="2"/>
      <c r="H3436" s="2"/>
    </row>
    <row r="3437" spans="3:8">
      <c r="C3437" s="38"/>
      <c r="E3437" s="2"/>
      <c r="F3437" s="2"/>
      <c r="G3437" s="2"/>
      <c r="H3437" s="2"/>
    </row>
    <row r="3438" spans="3:8">
      <c r="C3438" s="38"/>
      <c r="E3438" s="2"/>
      <c r="F3438" s="2"/>
      <c r="G3438" s="2"/>
      <c r="H3438" s="2"/>
    </row>
    <row r="3439" spans="3:8">
      <c r="C3439" s="38"/>
      <c r="E3439" s="2"/>
      <c r="F3439" s="2"/>
      <c r="G3439" s="2"/>
      <c r="H3439" s="2"/>
    </row>
    <row r="3440" spans="3:8">
      <c r="C3440" s="38"/>
      <c r="E3440" s="2"/>
      <c r="F3440" s="2"/>
      <c r="G3440" s="2"/>
      <c r="H3440" s="2"/>
    </row>
    <row r="3441" spans="3:8">
      <c r="C3441" s="38"/>
      <c r="E3441" s="2"/>
      <c r="F3441" s="2"/>
      <c r="G3441" s="2"/>
      <c r="H3441" s="2"/>
    </row>
    <row r="3442" spans="3:8">
      <c r="C3442" s="38"/>
      <c r="E3442" s="2"/>
      <c r="F3442" s="2"/>
      <c r="G3442" s="2"/>
      <c r="H3442" s="2"/>
    </row>
    <row r="3443" spans="3:8">
      <c r="C3443" s="38"/>
      <c r="E3443" s="2"/>
      <c r="F3443" s="2"/>
      <c r="G3443" s="2"/>
      <c r="H3443" s="2"/>
    </row>
    <row r="3444" spans="3:8">
      <c r="C3444" s="38"/>
      <c r="E3444" s="2"/>
      <c r="F3444" s="2"/>
      <c r="G3444" s="2"/>
      <c r="H3444" s="2"/>
    </row>
    <row r="3445" spans="3:8">
      <c r="C3445" s="38"/>
      <c r="E3445" s="2"/>
      <c r="F3445" s="2"/>
      <c r="G3445" s="2"/>
      <c r="H3445" s="2"/>
    </row>
    <row r="3446" spans="3:8">
      <c r="C3446" s="38"/>
      <c r="E3446" s="2"/>
      <c r="F3446" s="2"/>
      <c r="G3446" s="2"/>
      <c r="H3446" s="2"/>
    </row>
    <row r="3447" spans="3:8">
      <c r="C3447" s="38"/>
      <c r="E3447" s="2"/>
      <c r="F3447" s="2"/>
      <c r="G3447" s="2"/>
      <c r="H3447" s="2"/>
    </row>
    <row r="3448" spans="3:8">
      <c r="C3448" s="38"/>
      <c r="E3448" s="2"/>
      <c r="F3448" s="2"/>
      <c r="G3448" s="2"/>
      <c r="H3448" s="2"/>
    </row>
    <row r="3449" spans="3:8">
      <c r="C3449" s="38"/>
      <c r="E3449" s="2"/>
      <c r="F3449" s="2"/>
      <c r="G3449" s="2"/>
      <c r="H3449" s="2"/>
    </row>
    <row r="3450" spans="3:8">
      <c r="C3450" s="38"/>
      <c r="E3450" s="2"/>
      <c r="F3450" s="2"/>
      <c r="G3450" s="2"/>
      <c r="H3450" s="2"/>
    </row>
    <row r="3451" spans="3:8">
      <c r="C3451" s="38"/>
      <c r="E3451" s="2"/>
      <c r="F3451" s="2"/>
      <c r="G3451" s="2"/>
      <c r="H3451" s="2"/>
    </row>
    <row r="3452" spans="3:8">
      <c r="C3452" s="38"/>
      <c r="E3452" s="2"/>
      <c r="F3452" s="2"/>
      <c r="G3452" s="2"/>
      <c r="H3452" s="2"/>
    </row>
    <row r="3453" spans="3:8">
      <c r="C3453" s="38"/>
      <c r="E3453" s="2"/>
      <c r="F3453" s="2"/>
      <c r="G3453" s="2"/>
      <c r="H3453" s="2"/>
    </row>
    <row r="3454" spans="3:8">
      <c r="C3454" s="38"/>
      <c r="E3454" s="2"/>
      <c r="F3454" s="2"/>
      <c r="G3454" s="2"/>
      <c r="H3454" s="2"/>
    </row>
    <row r="3455" spans="3:8">
      <c r="C3455" s="38"/>
      <c r="E3455" s="2"/>
      <c r="F3455" s="2"/>
      <c r="G3455" s="2"/>
      <c r="H3455" s="2"/>
    </row>
    <row r="3456" spans="3:8">
      <c r="C3456" s="38"/>
      <c r="E3456" s="2"/>
      <c r="F3456" s="2"/>
      <c r="G3456" s="2"/>
      <c r="H3456" s="2"/>
    </row>
    <row r="3457" spans="3:8">
      <c r="C3457" s="38"/>
      <c r="E3457" s="2"/>
      <c r="F3457" s="2"/>
      <c r="G3457" s="2"/>
      <c r="H3457" s="2"/>
    </row>
    <row r="3458" spans="3:8">
      <c r="C3458" s="38"/>
      <c r="E3458" s="2"/>
      <c r="F3458" s="2"/>
      <c r="G3458" s="2"/>
      <c r="H3458" s="2"/>
    </row>
    <row r="3459" spans="3:8">
      <c r="C3459" s="38"/>
      <c r="E3459" s="2"/>
      <c r="F3459" s="2"/>
      <c r="G3459" s="2"/>
      <c r="H3459" s="2"/>
    </row>
    <row r="3460" spans="3:8">
      <c r="C3460" s="38"/>
      <c r="E3460" s="2"/>
      <c r="F3460" s="2"/>
      <c r="G3460" s="2"/>
      <c r="H3460" s="2"/>
    </row>
    <row r="3461" spans="3:8">
      <c r="C3461" s="38"/>
      <c r="E3461" s="2"/>
      <c r="F3461" s="2"/>
      <c r="G3461" s="2"/>
      <c r="H3461" s="2"/>
    </row>
    <row r="3462" spans="3:8">
      <c r="C3462" s="38"/>
      <c r="E3462" s="2"/>
      <c r="F3462" s="2"/>
      <c r="G3462" s="2"/>
      <c r="H3462" s="2"/>
    </row>
    <row r="3463" spans="3:8">
      <c r="C3463" s="38"/>
      <c r="E3463" s="2"/>
      <c r="F3463" s="2"/>
      <c r="G3463" s="2"/>
      <c r="H3463" s="2"/>
    </row>
    <row r="3464" spans="3:8">
      <c r="C3464" s="38"/>
      <c r="E3464" s="2"/>
      <c r="F3464" s="2"/>
      <c r="G3464" s="2"/>
      <c r="H3464" s="2"/>
    </row>
    <row r="3465" spans="3:8">
      <c r="C3465" s="38"/>
      <c r="E3465" s="2"/>
      <c r="F3465" s="2"/>
      <c r="G3465" s="2"/>
      <c r="H3465" s="2"/>
    </row>
    <row r="3466" spans="3:8">
      <c r="C3466" s="38"/>
      <c r="E3466" s="2"/>
      <c r="F3466" s="2"/>
      <c r="G3466" s="2"/>
      <c r="H3466" s="2"/>
    </row>
    <row r="3467" spans="3:8">
      <c r="C3467" s="38"/>
      <c r="E3467" s="2"/>
      <c r="F3467" s="2"/>
      <c r="G3467" s="2"/>
      <c r="H3467" s="2"/>
    </row>
    <row r="3468" spans="3:8">
      <c r="C3468" s="38"/>
      <c r="E3468" s="2"/>
      <c r="F3468" s="2"/>
      <c r="G3468" s="2"/>
      <c r="H3468" s="2"/>
    </row>
    <row r="3469" spans="3:8">
      <c r="C3469" s="38"/>
      <c r="E3469" s="2"/>
      <c r="F3469" s="2"/>
      <c r="G3469" s="2"/>
      <c r="H3469" s="2"/>
    </row>
    <row r="3470" spans="3:8">
      <c r="C3470" s="38"/>
      <c r="E3470" s="2"/>
      <c r="F3470" s="2"/>
      <c r="G3470" s="2"/>
      <c r="H3470" s="2"/>
    </row>
    <row r="3471" spans="3:8">
      <c r="C3471" s="38"/>
      <c r="E3471" s="2"/>
      <c r="F3471" s="2"/>
      <c r="G3471" s="2"/>
      <c r="H3471" s="2"/>
    </row>
    <row r="3472" spans="3:8">
      <c r="C3472" s="38"/>
      <c r="E3472" s="2"/>
      <c r="F3472" s="2"/>
      <c r="G3472" s="2"/>
      <c r="H3472" s="2"/>
    </row>
    <row r="3473" spans="3:8">
      <c r="C3473" s="38"/>
      <c r="E3473" s="2"/>
      <c r="F3473" s="2"/>
      <c r="G3473" s="2"/>
      <c r="H3473" s="2"/>
    </row>
    <row r="3474" spans="3:8">
      <c r="C3474" s="38"/>
      <c r="E3474" s="2"/>
      <c r="F3474" s="2"/>
      <c r="G3474" s="2"/>
      <c r="H3474" s="2"/>
    </row>
    <row r="3475" spans="3:8">
      <c r="C3475" s="38"/>
      <c r="E3475" s="2"/>
      <c r="F3475" s="2"/>
      <c r="G3475" s="2"/>
      <c r="H3475" s="2"/>
    </row>
    <row r="3476" spans="3:8">
      <c r="C3476" s="38"/>
      <c r="E3476" s="2"/>
      <c r="F3476" s="2"/>
      <c r="G3476" s="2"/>
      <c r="H3476" s="2"/>
    </row>
    <row r="3477" spans="3:8">
      <c r="C3477" s="38"/>
      <c r="E3477" s="2"/>
      <c r="F3477" s="2"/>
      <c r="G3477" s="2"/>
      <c r="H3477" s="2"/>
    </row>
    <row r="3478" spans="3:8">
      <c r="C3478" s="38"/>
      <c r="E3478" s="2"/>
      <c r="F3478" s="2"/>
      <c r="G3478" s="2"/>
      <c r="H3478" s="2"/>
    </row>
    <row r="3479" spans="3:8">
      <c r="C3479" s="38"/>
      <c r="E3479" s="2"/>
      <c r="F3479" s="2"/>
      <c r="G3479" s="2"/>
      <c r="H3479" s="2"/>
    </row>
    <row r="3480" spans="3:8">
      <c r="C3480" s="38"/>
      <c r="E3480" s="2"/>
      <c r="F3480" s="2"/>
      <c r="G3480" s="2"/>
      <c r="H3480" s="2"/>
    </row>
    <row r="3481" spans="3:8">
      <c r="C3481" s="38"/>
      <c r="E3481" s="2"/>
      <c r="F3481" s="2"/>
      <c r="G3481" s="2"/>
      <c r="H3481" s="2"/>
    </row>
    <row r="3482" spans="3:8">
      <c r="C3482" s="38"/>
      <c r="E3482" s="2"/>
      <c r="F3482" s="2"/>
      <c r="G3482" s="2"/>
      <c r="H3482" s="2"/>
    </row>
    <row r="3483" spans="3:8">
      <c r="C3483" s="38"/>
      <c r="E3483" s="2"/>
      <c r="F3483" s="2"/>
      <c r="G3483" s="2"/>
      <c r="H3483" s="2"/>
    </row>
    <row r="3484" spans="3:8">
      <c r="C3484" s="38"/>
      <c r="E3484" s="2"/>
      <c r="F3484" s="2"/>
      <c r="G3484" s="2"/>
      <c r="H3484" s="2"/>
    </row>
    <row r="3485" spans="3:8">
      <c r="C3485" s="38"/>
      <c r="E3485" s="2"/>
      <c r="F3485" s="2"/>
      <c r="G3485" s="2"/>
      <c r="H3485" s="2"/>
    </row>
    <row r="3486" spans="3:8">
      <c r="C3486" s="38"/>
      <c r="E3486" s="2"/>
      <c r="F3486" s="2"/>
      <c r="G3486" s="2"/>
      <c r="H3486" s="2"/>
    </row>
    <row r="3487" spans="3:8">
      <c r="C3487" s="38"/>
      <c r="E3487" s="2"/>
      <c r="F3487" s="2"/>
      <c r="G3487" s="2"/>
      <c r="H3487" s="2"/>
    </row>
    <row r="3488" spans="3:8">
      <c r="C3488" s="38"/>
      <c r="E3488" s="2"/>
      <c r="F3488" s="2"/>
      <c r="G3488" s="2"/>
      <c r="H3488" s="2"/>
    </row>
    <row r="3489" spans="3:8">
      <c r="C3489" s="38"/>
      <c r="E3489" s="2"/>
      <c r="F3489" s="2"/>
      <c r="G3489" s="2"/>
      <c r="H3489" s="2"/>
    </row>
    <row r="3490" spans="3:8">
      <c r="C3490" s="38"/>
      <c r="E3490" s="2"/>
      <c r="F3490" s="2"/>
      <c r="G3490" s="2"/>
      <c r="H3490" s="2"/>
    </row>
    <row r="3491" spans="3:8">
      <c r="C3491" s="38"/>
      <c r="E3491" s="2"/>
      <c r="F3491" s="2"/>
      <c r="G3491" s="2"/>
      <c r="H3491" s="2"/>
    </row>
    <row r="3492" spans="3:8">
      <c r="C3492" s="38"/>
      <c r="E3492" s="2"/>
      <c r="F3492" s="2"/>
      <c r="G3492" s="2"/>
      <c r="H3492" s="2"/>
    </row>
    <row r="3493" spans="3:8">
      <c r="C3493" s="38"/>
      <c r="E3493" s="2"/>
      <c r="F3493" s="2"/>
      <c r="G3493" s="2"/>
      <c r="H3493" s="2"/>
    </row>
    <row r="3494" spans="3:8">
      <c r="C3494" s="38"/>
      <c r="E3494" s="2"/>
      <c r="F3494" s="2"/>
      <c r="G3494" s="2"/>
      <c r="H3494" s="2"/>
    </row>
    <row r="3495" spans="3:8">
      <c r="C3495" s="38"/>
      <c r="E3495" s="2"/>
      <c r="F3495" s="2"/>
      <c r="G3495" s="2"/>
      <c r="H3495" s="2"/>
    </row>
    <row r="3496" spans="3:8">
      <c r="C3496" s="38"/>
      <c r="E3496" s="2"/>
      <c r="F3496" s="2"/>
      <c r="G3496" s="2"/>
      <c r="H3496" s="2"/>
    </row>
    <row r="3497" spans="3:8">
      <c r="C3497" s="38"/>
      <c r="E3497" s="2"/>
      <c r="F3497" s="2"/>
      <c r="G3497" s="2"/>
      <c r="H3497" s="2"/>
    </row>
    <row r="3498" spans="3:8">
      <c r="C3498" s="38"/>
      <c r="E3498" s="2"/>
      <c r="F3498" s="2"/>
      <c r="G3498" s="2"/>
      <c r="H3498" s="2"/>
    </row>
    <row r="3499" spans="3:8">
      <c r="C3499" s="38"/>
      <c r="E3499" s="2"/>
      <c r="F3499" s="2"/>
      <c r="G3499" s="2"/>
      <c r="H3499" s="2"/>
    </row>
    <row r="3500" spans="3:8">
      <c r="C3500" s="38"/>
      <c r="E3500" s="2"/>
      <c r="F3500" s="2"/>
      <c r="G3500" s="2"/>
      <c r="H3500" s="2"/>
    </row>
    <row r="3501" spans="3:8">
      <c r="C3501" s="38"/>
      <c r="E3501" s="2"/>
      <c r="F3501" s="2"/>
      <c r="G3501" s="2"/>
      <c r="H3501" s="2"/>
    </row>
    <row r="3502" spans="3:8">
      <c r="C3502" s="38"/>
      <c r="E3502" s="2"/>
      <c r="F3502" s="2"/>
      <c r="G3502" s="2"/>
      <c r="H3502" s="2"/>
    </row>
    <row r="3503" spans="3:8">
      <c r="C3503" s="38"/>
      <c r="E3503" s="2"/>
      <c r="F3503" s="2"/>
      <c r="G3503" s="2"/>
      <c r="H3503" s="2"/>
    </row>
    <row r="3504" spans="3:8">
      <c r="C3504" s="38"/>
      <c r="E3504" s="2"/>
      <c r="F3504" s="2"/>
      <c r="G3504" s="2"/>
      <c r="H3504" s="2"/>
    </row>
    <row r="3505" spans="3:8">
      <c r="C3505" s="38"/>
      <c r="E3505" s="2"/>
      <c r="F3505" s="2"/>
      <c r="G3505" s="2"/>
      <c r="H3505" s="2"/>
    </row>
    <row r="3506" spans="3:8">
      <c r="C3506" s="38"/>
      <c r="E3506" s="2"/>
      <c r="F3506" s="2"/>
      <c r="G3506" s="2"/>
      <c r="H3506" s="2"/>
    </row>
    <row r="3507" spans="3:8">
      <c r="C3507" s="38"/>
      <c r="E3507" s="2"/>
      <c r="F3507" s="2"/>
      <c r="G3507" s="2"/>
      <c r="H3507" s="2"/>
    </row>
    <row r="3508" spans="3:8">
      <c r="C3508" s="38"/>
      <c r="E3508" s="2"/>
      <c r="F3508" s="2"/>
      <c r="G3508" s="2"/>
      <c r="H3508" s="2"/>
    </row>
    <row r="3509" spans="3:8">
      <c r="C3509" s="38"/>
      <c r="E3509" s="2"/>
      <c r="F3509" s="2"/>
      <c r="G3509" s="2"/>
      <c r="H3509" s="2"/>
    </row>
    <row r="3510" spans="3:8">
      <c r="C3510" s="38"/>
      <c r="E3510" s="2"/>
      <c r="F3510" s="2"/>
      <c r="G3510" s="2"/>
      <c r="H3510" s="2"/>
    </row>
    <row r="3511" spans="3:8">
      <c r="C3511" s="38"/>
      <c r="E3511" s="2"/>
      <c r="F3511" s="2"/>
      <c r="G3511" s="2"/>
      <c r="H3511" s="2"/>
    </row>
    <row r="3512" spans="3:8">
      <c r="C3512" s="38"/>
      <c r="E3512" s="2"/>
      <c r="F3512" s="2"/>
      <c r="G3512" s="2"/>
      <c r="H3512" s="2"/>
    </row>
    <row r="3513" spans="3:8">
      <c r="C3513" s="38"/>
      <c r="E3513" s="2"/>
      <c r="F3513" s="2"/>
      <c r="G3513" s="2"/>
      <c r="H3513" s="2"/>
    </row>
    <row r="3514" spans="3:8">
      <c r="C3514" s="38"/>
      <c r="E3514" s="2"/>
      <c r="F3514" s="2"/>
      <c r="G3514" s="2"/>
      <c r="H3514" s="2"/>
    </row>
    <row r="3515" spans="3:8">
      <c r="C3515" s="38"/>
      <c r="E3515" s="2"/>
      <c r="F3515" s="2"/>
      <c r="G3515" s="2"/>
      <c r="H3515" s="2"/>
    </row>
    <row r="3516" spans="3:8">
      <c r="C3516" s="38"/>
      <c r="E3516" s="2"/>
      <c r="F3516" s="2"/>
      <c r="G3516" s="2"/>
      <c r="H3516" s="2"/>
    </row>
    <row r="3517" spans="3:8">
      <c r="C3517" s="38"/>
      <c r="E3517" s="2"/>
      <c r="F3517" s="2"/>
      <c r="G3517" s="2"/>
      <c r="H3517" s="2"/>
    </row>
    <row r="3518" spans="3:8">
      <c r="C3518" s="38"/>
      <c r="E3518" s="2"/>
      <c r="F3518" s="2"/>
      <c r="G3518" s="2"/>
      <c r="H3518" s="2"/>
    </row>
    <row r="3519" spans="3:8">
      <c r="C3519" s="38"/>
      <c r="E3519" s="2"/>
      <c r="F3519" s="2"/>
      <c r="G3519" s="2"/>
      <c r="H3519" s="2"/>
    </row>
    <row r="3520" spans="3:8">
      <c r="C3520" s="38"/>
      <c r="E3520" s="2"/>
      <c r="F3520" s="2"/>
      <c r="G3520" s="2"/>
      <c r="H3520" s="2"/>
    </row>
    <row r="3521" spans="3:8">
      <c r="C3521" s="38"/>
      <c r="E3521" s="2"/>
      <c r="F3521" s="2"/>
      <c r="G3521" s="2"/>
      <c r="H3521" s="2"/>
    </row>
    <row r="3522" spans="3:8">
      <c r="C3522" s="38"/>
      <c r="E3522" s="2"/>
      <c r="F3522" s="2"/>
      <c r="G3522" s="2"/>
      <c r="H3522" s="2"/>
    </row>
    <row r="3523" spans="3:8">
      <c r="C3523" s="38"/>
      <c r="E3523" s="2"/>
      <c r="F3523" s="2"/>
      <c r="G3523" s="2"/>
      <c r="H3523" s="2"/>
    </row>
    <row r="3524" spans="3:8">
      <c r="C3524" s="38"/>
      <c r="E3524" s="2"/>
      <c r="F3524" s="2"/>
      <c r="G3524" s="2"/>
      <c r="H3524" s="2"/>
    </row>
    <row r="3525" spans="3:8">
      <c r="C3525" s="38"/>
      <c r="E3525" s="2"/>
      <c r="F3525" s="2"/>
      <c r="G3525" s="2"/>
      <c r="H3525" s="2"/>
    </row>
    <row r="3526" spans="3:8">
      <c r="C3526" s="38"/>
      <c r="E3526" s="2"/>
      <c r="F3526" s="2"/>
      <c r="G3526" s="2"/>
      <c r="H3526" s="2"/>
    </row>
    <row r="3527" spans="3:8">
      <c r="C3527" s="38"/>
      <c r="E3527" s="2"/>
      <c r="F3527" s="2"/>
      <c r="G3527" s="2"/>
      <c r="H3527" s="2"/>
    </row>
    <row r="3528" spans="3:8">
      <c r="C3528" s="38"/>
      <c r="E3528" s="2"/>
      <c r="F3528" s="2"/>
      <c r="G3528" s="2"/>
      <c r="H3528" s="2"/>
    </row>
    <row r="3529" spans="3:8">
      <c r="C3529" s="38"/>
      <c r="E3529" s="2"/>
      <c r="F3529" s="2"/>
      <c r="G3529" s="2"/>
      <c r="H3529" s="2"/>
    </row>
    <row r="3530" spans="3:8">
      <c r="C3530" s="38"/>
      <c r="E3530" s="2"/>
      <c r="F3530" s="2"/>
      <c r="G3530" s="2"/>
      <c r="H3530" s="2"/>
    </row>
    <row r="3531" spans="3:8">
      <c r="C3531" s="38"/>
      <c r="E3531" s="2"/>
      <c r="F3531" s="2"/>
      <c r="G3531" s="2"/>
      <c r="H3531" s="2"/>
    </row>
    <row r="3532" spans="3:8">
      <c r="C3532" s="38"/>
      <c r="E3532" s="2"/>
      <c r="F3532" s="2"/>
      <c r="G3532" s="2"/>
      <c r="H3532" s="2"/>
    </row>
    <row r="3533" spans="3:8">
      <c r="C3533" s="38"/>
      <c r="E3533" s="2"/>
      <c r="F3533" s="2"/>
      <c r="G3533" s="2"/>
      <c r="H3533" s="2"/>
    </row>
    <row r="3534" spans="3:8">
      <c r="C3534" s="38"/>
      <c r="E3534" s="2"/>
      <c r="F3534" s="2"/>
      <c r="G3534" s="2"/>
      <c r="H3534" s="2"/>
    </row>
    <row r="3535" spans="3:8">
      <c r="C3535" s="38"/>
      <c r="E3535" s="2"/>
      <c r="F3535" s="2"/>
      <c r="G3535" s="2"/>
      <c r="H3535" s="2"/>
    </row>
    <row r="3536" spans="3:8">
      <c r="C3536" s="38"/>
      <c r="E3536" s="2"/>
      <c r="F3536" s="2"/>
      <c r="G3536" s="2"/>
      <c r="H3536" s="2"/>
    </row>
    <row r="3537" spans="3:8">
      <c r="C3537" s="38"/>
      <c r="E3537" s="2"/>
      <c r="F3537" s="2"/>
      <c r="G3537" s="2"/>
      <c r="H3537" s="2"/>
    </row>
    <row r="3538" spans="3:8">
      <c r="C3538" s="38"/>
      <c r="E3538" s="2"/>
      <c r="F3538" s="2"/>
      <c r="G3538" s="2"/>
      <c r="H3538" s="2"/>
    </row>
    <row r="3539" spans="3:8">
      <c r="C3539" s="38"/>
      <c r="E3539" s="2"/>
      <c r="F3539" s="2"/>
      <c r="G3539" s="2"/>
      <c r="H3539" s="2"/>
    </row>
    <row r="3540" spans="3:8">
      <c r="C3540" s="38"/>
      <c r="E3540" s="2"/>
      <c r="F3540" s="2"/>
      <c r="G3540" s="2"/>
      <c r="H3540" s="2"/>
    </row>
    <row r="3541" spans="3:8">
      <c r="C3541" s="38"/>
      <c r="E3541" s="2"/>
      <c r="F3541" s="2"/>
      <c r="G3541" s="2"/>
      <c r="H3541" s="2"/>
    </row>
    <row r="3542" spans="3:8">
      <c r="C3542" s="38"/>
      <c r="E3542" s="2"/>
      <c r="F3542" s="2"/>
      <c r="G3542" s="2"/>
      <c r="H3542" s="2"/>
    </row>
    <row r="3543" spans="3:8">
      <c r="C3543" s="38"/>
      <c r="E3543" s="2"/>
      <c r="F3543" s="2"/>
      <c r="G3543" s="2"/>
      <c r="H3543" s="2"/>
    </row>
    <row r="3544" spans="3:8">
      <c r="C3544" s="38"/>
      <c r="E3544" s="2"/>
      <c r="F3544" s="2"/>
      <c r="G3544" s="2"/>
      <c r="H3544" s="2"/>
    </row>
    <row r="3545" spans="3:8">
      <c r="C3545" s="38"/>
      <c r="E3545" s="2"/>
      <c r="F3545" s="2"/>
      <c r="G3545" s="2"/>
      <c r="H3545" s="2"/>
    </row>
    <row r="3546" spans="3:8">
      <c r="C3546" s="38"/>
      <c r="E3546" s="2"/>
      <c r="F3546" s="2"/>
      <c r="G3546" s="2"/>
      <c r="H3546" s="2"/>
    </row>
    <row r="3547" spans="3:8">
      <c r="C3547" s="38"/>
      <c r="E3547" s="2"/>
      <c r="F3547" s="2"/>
      <c r="G3547" s="2"/>
      <c r="H3547" s="2"/>
    </row>
    <row r="3548" spans="3:8">
      <c r="C3548" s="38"/>
      <c r="E3548" s="2"/>
      <c r="F3548" s="2"/>
      <c r="G3548" s="2"/>
      <c r="H3548" s="2"/>
    </row>
    <row r="3549" spans="3:8">
      <c r="C3549" s="38"/>
      <c r="E3549" s="2"/>
      <c r="F3549" s="2"/>
      <c r="G3549" s="2"/>
      <c r="H3549" s="2"/>
    </row>
    <row r="3550" spans="3:8">
      <c r="C3550" s="38"/>
      <c r="E3550" s="2"/>
      <c r="F3550" s="2"/>
      <c r="G3550" s="2"/>
      <c r="H3550" s="2"/>
    </row>
    <row r="3551" spans="3:8">
      <c r="C3551" s="38"/>
      <c r="E3551" s="2"/>
      <c r="F3551" s="2"/>
      <c r="G3551" s="2"/>
      <c r="H3551" s="2"/>
    </row>
    <row r="3552" spans="3:8">
      <c r="C3552" s="38"/>
      <c r="E3552" s="2"/>
      <c r="F3552" s="2"/>
      <c r="G3552" s="2"/>
      <c r="H3552" s="2"/>
    </row>
    <row r="3553" spans="3:8">
      <c r="C3553" s="38"/>
      <c r="E3553" s="2"/>
      <c r="F3553" s="2"/>
      <c r="G3553" s="2"/>
      <c r="H3553" s="2"/>
    </row>
    <row r="3554" spans="3:8">
      <c r="C3554" s="38"/>
      <c r="E3554" s="2"/>
      <c r="F3554" s="2"/>
      <c r="G3554" s="2"/>
      <c r="H3554" s="2"/>
    </row>
    <row r="3555" spans="3:8">
      <c r="C3555" s="38"/>
      <c r="E3555" s="2"/>
      <c r="F3555" s="2"/>
      <c r="G3555" s="2"/>
      <c r="H3555" s="2"/>
    </row>
    <row r="3556" spans="3:8">
      <c r="C3556" s="38"/>
      <c r="E3556" s="2"/>
      <c r="F3556" s="2"/>
      <c r="G3556" s="2"/>
      <c r="H3556" s="2"/>
    </row>
    <row r="3557" spans="3:8">
      <c r="C3557" s="38"/>
      <c r="E3557" s="2"/>
      <c r="F3557" s="2"/>
      <c r="G3557" s="2"/>
      <c r="H3557" s="2"/>
    </row>
    <row r="3558" spans="3:8">
      <c r="C3558" s="38"/>
      <c r="E3558" s="2"/>
      <c r="F3558" s="2"/>
      <c r="G3558" s="2"/>
      <c r="H3558" s="2"/>
    </row>
    <row r="3559" spans="3:8">
      <c r="C3559" s="38"/>
      <c r="E3559" s="2"/>
      <c r="F3559" s="2"/>
      <c r="G3559" s="2"/>
      <c r="H3559" s="2"/>
    </row>
    <row r="3560" spans="3:8">
      <c r="C3560" s="38"/>
      <c r="E3560" s="2"/>
      <c r="F3560" s="2"/>
      <c r="G3560" s="2"/>
      <c r="H3560" s="2"/>
    </row>
    <row r="3561" spans="3:8">
      <c r="C3561" s="38"/>
      <c r="E3561" s="2"/>
      <c r="F3561" s="2"/>
      <c r="G3561" s="2"/>
      <c r="H3561" s="2"/>
    </row>
    <row r="3562" spans="3:8">
      <c r="C3562" s="38"/>
      <c r="E3562" s="2"/>
      <c r="F3562" s="2"/>
      <c r="G3562" s="2"/>
      <c r="H3562" s="2"/>
    </row>
    <row r="3563" spans="3:8">
      <c r="C3563" s="38"/>
      <c r="E3563" s="2"/>
      <c r="F3563" s="2"/>
      <c r="G3563" s="2"/>
      <c r="H3563" s="2"/>
    </row>
    <row r="3564" spans="3:8">
      <c r="C3564" s="38"/>
      <c r="E3564" s="2"/>
      <c r="F3564" s="2"/>
      <c r="G3564" s="2"/>
      <c r="H3564" s="2"/>
    </row>
    <row r="3565" spans="3:8">
      <c r="C3565" s="38"/>
      <c r="E3565" s="2"/>
      <c r="F3565" s="2"/>
      <c r="G3565" s="2"/>
      <c r="H3565" s="2"/>
    </row>
    <row r="3566" spans="3:8">
      <c r="C3566" s="38"/>
      <c r="E3566" s="2"/>
      <c r="F3566" s="2"/>
      <c r="G3566" s="2"/>
      <c r="H3566" s="2"/>
    </row>
    <row r="3567" spans="3:8">
      <c r="C3567" s="38"/>
      <c r="E3567" s="2"/>
      <c r="F3567" s="2"/>
      <c r="G3567" s="2"/>
      <c r="H3567" s="2"/>
    </row>
    <row r="3568" spans="3:8">
      <c r="C3568" s="38"/>
      <c r="E3568" s="2"/>
      <c r="F3568" s="2"/>
      <c r="G3568" s="2"/>
      <c r="H3568" s="2"/>
    </row>
    <row r="3569" spans="3:8">
      <c r="C3569" s="38"/>
      <c r="E3569" s="2"/>
      <c r="F3569" s="2"/>
      <c r="G3569" s="2"/>
      <c r="H3569" s="2"/>
    </row>
    <row r="3570" spans="3:8">
      <c r="C3570" s="38"/>
      <c r="E3570" s="2"/>
      <c r="F3570" s="2"/>
      <c r="G3570" s="2"/>
      <c r="H3570" s="2"/>
    </row>
    <row r="3571" spans="3:8">
      <c r="C3571" s="38"/>
      <c r="E3571" s="2"/>
      <c r="F3571" s="2"/>
      <c r="G3571" s="2"/>
      <c r="H3571" s="2"/>
    </row>
    <row r="3572" spans="3:8">
      <c r="C3572" s="38"/>
      <c r="E3572" s="2"/>
      <c r="F3572" s="2"/>
      <c r="G3572" s="2"/>
      <c r="H3572" s="2"/>
    </row>
    <row r="3573" spans="3:8">
      <c r="C3573" s="38"/>
      <c r="E3573" s="2"/>
      <c r="F3573" s="2"/>
      <c r="G3573" s="2"/>
      <c r="H3573" s="2"/>
    </row>
    <row r="3574" spans="3:8">
      <c r="C3574" s="38"/>
      <c r="E3574" s="2"/>
      <c r="F3574" s="2"/>
      <c r="G3574" s="2"/>
      <c r="H3574" s="2"/>
    </row>
    <row r="3575" spans="3:8">
      <c r="C3575" s="38"/>
      <c r="E3575" s="2"/>
      <c r="F3575" s="2"/>
      <c r="G3575" s="2"/>
      <c r="H3575" s="2"/>
    </row>
    <row r="3576" spans="3:8">
      <c r="C3576" s="38"/>
      <c r="E3576" s="2"/>
      <c r="F3576" s="2"/>
      <c r="G3576" s="2"/>
      <c r="H3576" s="2"/>
    </row>
    <row r="3577" spans="3:8">
      <c r="C3577" s="38"/>
      <c r="E3577" s="2"/>
      <c r="F3577" s="2"/>
      <c r="G3577" s="2"/>
      <c r="H3577" s="2"/>
    </row>
    <row r="3578" spans="3:8">
      <c r="C3578" s="38"/>
      <c r="E3578" s="2"/>
      <c r="F3578" s="2"/>
      <c r="G3578" s="2"/>
      <c r="H3578" s="2"/>
    </row>
    <row r="3579" spans="3:8">
      <c r="C3579" s="38"/>
      <c r="E3579" s="2"/>
      <c r="F3579" s="2"/>
      <c r="G3579" s="2"/>
      <c r="H3579" s="2"/>
    </row>
    <row r="3580" spans="3:8">
      <c r="C3580" s="38"/>
      <c r="E3580" s="2"/>
      <c r="F3580" s="2"/>
      <c r="G3580" s="2"/>
      <c r="H3580" s="2"/>
    </row>
    <row r="3581" spans="3:8">
      <c r="C3581" s="38"/>
      <c r="E3581" s="2"/>
      <c r="F3581" s="2"/>
      <c r="G3581" s="2"/>
      <c r="H3581" s="2"/>
    </row>
    <row r="3582" spans="3:8">
      <c r="C3582" s="38"/>
      <c r="E3582" s="2"/>
      <c r="F3582" s="2"/>
      <c r="G3582" s="2"/>
      <c r="H3582" s="2"/>
    </row>
    <row r="3583" spans="3:8">
      <c r="C3583" s="38"/>
      <c r="E3583" s="2"/>
      <c r="F3583" s="2"/>
      <c r="G3583" s="2"/>
      <c r="H3583" s="2"/>
    </row>
    <row r="3584" spans="3:8">
      <c r="C3584" s="38"/>
      <c r="E3584" s="2"/>
      <c r="F3584" s="2"/>
      <c r="G3584" s="2"/>
      <c r="H3584" s="2"/>
    </row>
    <row r="3585" spans="3:8">
      <c r="C3585" s="38"/>
      <c r="E3585" s="2"/>
      <c r="F3585" s="2"/>
      <c r="G3585" s="2"/>
      <c r="H3585" s="2"/>
    </row>
    <row r="3586" spans="3:8">
      <c r="C3586" s="38"/>
      <c r="E3586" s="2"/>
      <c r="F3586" s="2"/>
      <c r="G3586" s="2"/>
      <c r="H3586" s="2"/>
    </row>
    <row r="3587" spans="3:8">
      <c r="C3587" s="38"/>
      <c r="E3587" s="2"/>
      <c r="F3587" s="2"/>
      <c r="G3587" s="2"/>
      <c r="H3587" s="2"/>
    </row>
    <row r="3588" spans="3:8">
      <c r="C3588" s="38"/>
      <c r="E3588" s="2"/>
      <c r="F3588" s="2"/>
      <c r="G3588" s="2"/>
      <c r="H3588" s="2"/>
    </row>
    <row r="3589" spans="3:8">
      <c r="C3589" s="38"/>
      <c r="E3589" s="2"/>
      <c r="F3589" s="2"/>
      <c r="G3589" s="2"/>
      <c r="H3589" s="2"/>
    </row>
    <row r="3590" spans="3:8">
      <c r="C3590" s="38"/>
      <c r="E3590" s="2"/>
      <c r="F3590" s="2"/>
      <c r="G3590" s="2"/>
      <c r="H3590" s="2"/>
    </row>
    <row r="3591" spans="3:8">
      <c r="C3591" s="38"/>
      <c r="E3591" s="2"/>
      <c r="F3591" s="2"/>
      <c r="G3591" s="2"/>
      <c r="H3591" s="2"/>
    </row>
    <row r="3592" spans="3:8">
      <c r="C3592" s="38"/>
      <c r="E3592" s="2"/>
      <c r="F3592" s="2"/>
      <c r="G3592" s="2"/>
      <c r="H3592" s="2"/>
    </row>
    <row r="3593" spans="3:8">
      <c r="C3593" s="38"/>
      <c r="E3593" s="2"/>
      <c r="F3593" s="2"/>
      <c r="G3593" s="2"/>
      <c r="H3593" s="2"/>
    </row>
    <row r="3594" spans="3:8">
      <c r="C3594" s="38"/>
      <c r="E3594" s="2"/>
      <c r="F3594" s="2"/>
      <c r="G3594" s="2"/>
      <c r="H3594" s="2"/>
    </row>
    <row r="3595" spans="3:8">
      <c r="C3595" s="38"/>
      <c r="E3595" s="2"/>
      <c r="F3595" s="2"/>
      <c r="G3595" s="2"/>
      <c r="H3595" s="2"/>
    </row>
    <row r="3596" spans="3:8">
      <c r="C3596" s="38"/>
      <c r="E3596" s="2"/>
      <c r="F3596" s="2"/>
      <c r="G3596" s="2"/>
      <c r="H3596" s="2"/>
    </row>
    <row r="3597" spans="3:8">
      <c r="C3597" s="38"/>
      <c r="E3597" s="2"/>
      <c r="F3597" s="2"/>
      <c r="G3597" s="2"/>
      <c r="H3597" s="2"/>
    </row>
    <row r="3598" spans="3:8">
      <c r="C3598" s="38"/>
      <c r="E3598" s="2"/>
      <c r="F3598" s="2"/>
      <c r="G3598" s="2"/>
      <c r="H3598" s="2"/>
    </row>
    <row r="3599" spans="3:8">
      <c r="C3599" s="38"/>
      <c r="E3599" s="2"/>
      <c r="F3599" s="2"/>
      <c r="G3599" s="2"/>
      <c r="H3599" s="2"/>
    </row>
    <row r="3600" spans="3:8">
      <c r="C3600" s="38"/>
      <c r="E3600" s="2"/>
      <c r="F3600" s="2"/>
      <c r="G3600" s="2"/>
      <c r="H3600" s="2"/>
    </row>
    <row r="3601" spans="3:8">
      <c r="C3601" s="38"/>
      <c r="E3601" s="2"/>
      <c r="F3601" s="2"/>
      <c r="G3601" s="2"/>
      <c r="H3601" s="2"/>
    </row>
    <row r="3602" spans="3:8">
      <c r="C3602" s="38"/>
      <c r="E3602" s="2"/>
      <c r="F3602" s="2"/>
      <c r="G3602" s="2"/>
      <c r="H3602" s="2"/>
    </row>
    <row r="3603" spans="3:8">
      <c r="C3603" s="38"/>
      <c r="E3603" s="2"/>
      <c r="F3603" s="2"/>
      <c r="G3603" s="2"/>
      <c r="H3603" s="2"/>
    </row>
    <row r="3604" spans="3:8">
      <c r="C3604" s="38"/>
      <c r="E3604" s="2"/>
      <c r="F3604" s="2"/>
      <c r="G3604" s="2"/>
      <c r="H3604" s="2"/>
    </row>
    <row r="3605" spans="3:8">
      <c r="C3605" s="38"/>
      <c r="E3605" s="2"/>
      <c r="F3605" s="2"/>
      <c r="G3605" s="2"/>
      <c r="H3605" s="2"/>
    </row>
    <row r="3606" spans="3:8">
      <c r="C3606" s="38"/>
      <c r="E3606" s="2"/>
      <c r="F3606" s="2"/>
      <c r="G3606" s="2"/>
      <c r="H3606" s="2"/>
    </row>
    <row r="3607" spans="3:8">
      <c r="C3607" s="38"/>
      <c r="E3607" s="2"/>
      <c r="F3607" s="2"/>
      <c r="G3607" s="2"/>
      <c r="H3607" s="2"/>
    </row>
    <row r="3608" spans="3:8">
      <c r="C3608" s="38"/>
      <c r="E3608" s="2"/>
      <c r="F3608" s="2"/>
      <c r="G3608" s="2"/>
      <c r="H3608" s="2"/>
    </row>
    <row r="3609" spans="3:8">
      <c r="C3609" s="38"/>
      <c r="E3609" s="2"/>
      <c r="F3609" s="2"/>
      <c r="G3609" s="2"/>
      <c r="H3609" s="2"/>
    </row>
    <row r="3610" spans="3:8">
      <c r="C3610" s="38"/>
      <c r="E3610" s="2"/>
      <c r="F3610" s="2"/>
      <c r="G3610" s="2"/>
      <c r="H3610" s="2"/>
    </row>
    <row r="3611" spans="3:8">
      <c r="C3611" s="38"/>
      <c r="E3611" s="2"/>
      <c r="F3611" s="2"/>
      <c r="G3611" s="2"/>
      <c r="H3611" s="2"/>
    </row>
    <row r="3612" spans="3:8">
      <c r="C3612" s="38"/>
      <c r="E3612" s="2"/>
      <c r="F3612" s="2"/>
      <c r="G3612" s="2"/>
      <c r="H3612" s="2"/>
    </row>
    <row r="3613" spans="3:8">
      <c r="C3613" s="38"/>
      <c r="E3613" s="2"/>
      <c r="F3613" s="2"/>
      <c r="G3613" s="2"/>
      <c r="H3613" s="2"/>
    </row>
    <row r="3614" spans="3:8">
      <c r="C3614" s="38"/>
      <c r="E3614" s="2"/>
      <c r="F3614" s="2"/>
      <c r="G3614" s="2"/>
      <c r="H3614" s="2"/>
    </row>
    <row r="3615" spans="3:8">
      <c r="C3615" s="38"/>
      <c r="E3615" s="2"/>
      <c r="F3615" s="2"/>
      <c r="G3615" s="2"/>
      <c r="H3615" s="2"/>
    </row>
    <row r="3616" spans="3:8">
      <c r="C3616" s="38"/>
      <c r="E3616" s="2"/>
      <c r="F3616" s="2"/>
      <c r="G3616" s="2"/>
      <c r="H3616" s="2"/>
    </row>
    <row r="3617" spans="3:8">
      <c r="C3617" s="38"/>
      <c r="E3617" s="2"/>
      <c r="F3617" s="2"/>
      <c r="G3617" s="2"/>
      <c r="H3617" s="2"/>
    </row>
    <row r="3618" spans="3:8">
      <c r="C3618" s="38"/>
      <c r="E3618" s="2"/>
      <c r="F3618" s="2"/>
      <c r="G3618" s="2"/>
      <c r="H3618" s="2"/>
    </row>
    <row r="3619" spans="3:8">
      <c r="C3619" s="38"/>
      <c r="E3619" s="2"/>
      <c r="F3619" s="2"/>
      <c r="G3619" s="2"/>
      <c r="H3619" s="2"/>
    </row>
    <row r="3620" spans="3:8">
      <c r="C3620" s="38"/>
      <c r="E3620" s="2"/>
      <c r="F3620" s="2"/>
      <c r="G3620" s="2"/>
      <c r="H3620" s="2"/>
    </row>
    <row r="3621" spans="3:8">
      <c r="C3621" s="38"/>
      <c r="E3621" s="2"/>
      <c r="F3621" s="2"/>
      <c r="G3621" s="2"/>
      <c r="H3621" s="2"/>
    </row>
    <row r="3622" spans="3:8">
      <c r="C3622" s="38"/>
      <c r="E3622" s="2"/>
      <c r="F3622" s="2"/>
      <c r="G3622" s="2"/>
      <c r="H3622" s="2"/>
    </row>
    <row r="3623" spans="3:8">
      <c r="C3623" s="38"/>
      <c r="E3623" s="2"/>
      <c r="F3623" s="2"/>
      <c r="G3623" s="2"/>
      <c r="H3623" s="2"/>
    </row>
    <row r="3624" spans="3:8">
      <c r="C3624" s="38"/>
      <c r="E3624" s="2"/>
      <c r="F3624" s="2"/>
      <c r="G3624" s="2"/>
      <c r="H3624" s="2"/>
    </row>
    <row r="3625" spans="3:8">
      <c r="C3625" s="38"/>
      <c r="E3625" s="2"/>
      <c r="F3625" s="2"/>
      <c r="G3625" s="2"/>
      <c r="H3625" s="2"/>
    </row>
    <row r="3626" spans="3:8">
      <c r="C3626" s="38"/>
      <c r="E3626" s="2"/>
      <c r="F3626" s="2"/>
      <c r="G3626" s="2"/>
      <c r="H3626" s="2"/>
    </row>
    <row r="3627" spans="3:8">
      <c r="C3627" s="38"/>
      <c r="E3627" s="2"/>
      <c r="F3627" s="2"/>
      <c r="G3627" s="2"/>
      <c r="H3627" s="2"/>
    </row>
    <row r="3628" spans="3:8">
      <c r="C3628" s="38"/>
      <c r="E3628" s="2"/>
      <c r="F3628" s="2"/>
      <c r="G3628" s="2"/>
      <c r="H3628" s="2"/>
    </row>
    <row r="3629" spans="3:8">
      <c r="C3629" s="38"/>
      <c r="E3629" s="2"/>
      <c r="F3629" s="2"/>
      <c r="G3629" s="2"/>
      <c r="H3629" s="2"/>
    </row>
    <row r="3630" spans="3:8">
      <c r="C3630" s="38"/>
      <c r="E3630" s="2"/>
      <c r="F3630" s="2"/>
      <c r="G3630" s="2"/>
      <c r="H3630" s="2"/>
    </row>
    <row r="3631" spans="3:8">
      <c r="C3631" s="38"/>
      <c r="E3631" s="2"/>
      <c r="F3631" s="2"/>
      <c r="G3631" s="2"/>
      <c r="H3631" s="2"/>
    </row>
    <row r="3632" spans="3:8">
      <c r="C3632" s="38"/>
      <c r="E3632" s="2"/>
      <c r="F3632" s="2"/>
      <c r="G3632" s="2"/>
      <c r="H3632" s="2"/>
    </row>
    <row r="3633" spans="3:8">
      <c r="C3633" s="38"/>
      <c r="E3633" s="2"/>
      <c r="F3633" s="2"/>
      <c r="G3633" s="2"/>
      <c r="H3633" s="2"/>
    </row>
    <row r="3634" spans="3:8">
      <c r="C3634" s="38"/>
      <c r="E3634" s="2"/>
      <c r="F3634" s="2"/>
      <c r="G3634" s="2"/>
      <c r="H3634" s="2"/>
    </row>
    <row r="3635" spans="3:8">
      <c r="C3635" s="38"/>
      <c r="E3635" s="2"/>
      <c r="F3635" s="2"/>
      <c r="G3635" s="2"/>
      <c r="H3635" s="2"/>
    </row>
    <row r="3636" spans="3:8">
      <c r="C3636" s="38"/>
      <c r="E3636" s="2"/>
      <c r="F3636" s="2"/>
      <c r="G3636" s="2"/>
      <c r="H3636" s="2"/>
    </row>
    <row r="3637" spans="3:8">
      <c r="C3637" s="38"/>
      <c r="E3637" s="2"/>
      <c r="F3637" s="2"/>
      <c r="G3637" s="2"/>
      <c r="H3637" s="2"/>
    </row>
    <row r="3638" spans="3:8">
      <c r="C3638" s="38"/>
      <c r="E3638" s="2"/>
      <c r="F3638" s="2"/>
      <c r="G3638" s="2"/>
      <c r="H3638" s="2"/>
    </row>
    <row r="3639" spans="3:8">
      <c r="C3639" s="38"/>
      <c r="E3639" s="2"/>
      <c r="F3639" s="2"/>
      <c r="G3639" s="2"/>
      <c r="H3639" s="2"/>
    </row>
    <row r="3640" spans="3:8">
      <c r="C3640" s="38"/>
      <c r="E3640" s="2"/>
      <c r="F3640" s="2"/>
      <c r="G3640" s="2"/>
      <c r="H3640" s="2"/>
    </row>
    <row r="3641" spans="3:8">
      <c r="C3641" s="38"/>
      <c r="E3641" s="2"/>
      <c r="F3641" s="2"/>
      <c r="G3641" s="2"/>
      <c r="H3641" s="2"/>
    </row>
    <row r="3642" spans="3:8">
      <c r="C3642" s="38"/>
      <c r="E3642" s="2"/>
      <c r="F3642" s="2"/>
      <c r="G3642" s="2"/>
      <c r="H3642" s="2"/>
    </row>
    <row r="3643" spans="3:8">
      <c r="C3643" s="38"/>
      <c r="E3643" s="2"/>
      <c r="F3643" s="2"/>
      <c r="G3643" s="2"/>
      <c r="H3643" s="2"/>
    </row>
    <row r="3644" spans="3:8">
      <c r="C3644" s="38"/>
      <c r="E3644" s="2"/>
      <c r="F3644" s="2"/>
      <c r="G3644" s="2"/>
      <c r="H3644" s="2"/>
    </row>
    <row r="3645" spans="3:8">
      <c r="C3645" s="38"/>
      <c r="E3645" s="2"/>
      <c r="F3645" s="2"/>
      <c r="G3645" s="2"/>
      <c r="H3645" s="2"/>
    </row>
    <row r="3646" spans="3:8">
      <c r="C3646" s="38"/>
      <c r="E3646" s="2"/>
      <c r="F3646" s="2"/>
      <c r="G3646" s="2"/>
      <c r="H3646" s="2"/>
    </row>
    <row r="3647" spans="3:8">
      <c r="C3647" s="38"/>
      <c r="E3647" s="2"/>
      <c r="F3647" s="2"/>
      <c r="G3647" s="2"/>
      <c r="H3647" s="2"/>
    </row>
    <row r="3648" spans="3:8">
      <c r="C3648" s="38"/>
      <c r="E3648" s="2"/>
      <c r="F3648" s="2"/>
      <c r="G3648" s="2"/>
      <c r="H3648" s="2"/>
    </row>
    <row r="3649" spans="3:8">
      <c r="C3649" s="38"/>
      <c r="E3649" s="2"/>
      <c r="F3649" s="2"/>
      <c r="G3649" s="2"/>
      <c r="H3649" s="2"/>
    </row>
    <row r="3650" spans="3:8">
      <c r="C3650" s="38"/>
      <c r="E3650" s="2"/>
      <c r="F3650" s="2"/>
      <c r="G3650" s="2"/>
      <c r="H3650" s="2"/>
    </row>
    <row r="3651" spans="3:8">
      <c r="C3651" s="38"/>
      <c r="E3651" s="2"/>
      <c r="F3651" s="2"/>
      <c r="G3651" s="2"/>
      <c r="H3651" s="2"/>
    </row>
    <row r="3652" spans="3:8">
      <c r="C3652" s="38"/>
      <c r="E3652" s="2"/>
      <c r="F3652" s="2"/>
      <c r="G3652" s="2"/>
      <c r="H3652" s="2"/>
    </row>
    <row r="3653" spans="3:8">
      <c r="C3653" s="38"/>
      <c r="E3653" s="2"/>
      <c r="F3653" s="2"/>
      <c r="G3653" s="2"/>
      <c r="H3653" s="2"/>
    </row>
    <row r="3654" spans="3:8">
      <c r="C3654" s="38"/>
      <c r="E3654" s="2"/>
      <c r="F3654" s="2"/>
      <c r="G3654" s="2"/>
      <c r="H3654" s="2"/>
    </row>
    <row r="3655" spans="3:8">
      <c r="C3655" s="38"/>
      <c r="E3655" s="2"/>
      <c r="F3655" s="2"/>
      <c r="G3655" s="2"/>
      <c r="H3655" s="2"/>
    </row>
    <row r="3656" spans="3:8">
      <c r="C3656" s="38"/>
      <c r="E3656" s="2"/>
      <c r="F3656" s="2"/>
      <c r="G3656" s="2"/>
      <c r="H3656" s="2"/>
    </row>
    <row r="3657" spans="3:8">
      <c r="C3657" s="38"/>
      <c r="E3657" s="2"/>
      <c r="F3657" s="2"/>
      <c r="G3657" s="2"/>
      <c r="H3657" s="2"/>
    </row>
    <row r="3658" spans="3:8">
      <c r="C3658" s="38"/>
      <c r="E3658" s="2"/>
      <c r="F3658" s="2"/>
      <c r="G3658" s="2"/>
      <c r="H3658" s="2"/>
    </row>
    <row r="3659" spans="3:8">
      <c r="C3659" s="38"/>
      <c r="E3659" s="2"/>
      <c r="F3659" s="2"/>
      <c r="G3659" s="2"/>
      <c r="H3659" s="2"/>
    </row>
    <row r="3660" spans="3:8">
      <c r="C3660" s="38"/>
      <c r="E3660" s="2"/>
      <c r="F3660" s="2"/>
      <c r="G3660" s="2"/>
      <c r="H3660" s="2"/>
    </row>
    <row r="3661" spans="3:8">
      <c r="C3661" s="38"/>
      <c r="E3661" s="2"/>
      <c r="F3661" s="2"/>
      <c r="G3661" s="2"/>
      <c r="H3661" s="2"/>
    </row>
    <row r="3662" spans="3:8">
      <c r="C3662" s="38"/>
      <c r="E3662" s="2"/>
      <c r="F3662" s="2"/>
      <c r="G3662" s="2"/>
      <c r="H3662" s="2"/>
    </row>
    <row r="3663" spans="3:8">
      <c r="C3663" s="38"/>
      <c r="E3663" s="2"/>
      <c r="F3663" s="2"/>
      <c r="G3663" s="2"/>
      <c r="H3663" s="2"/>
    </row>
    <row r="3664" spans="3:8">
      <c r="C3664" s="38"/>
      <c r="E3664" s="2"/>
      <c r="F3664" s="2"/>
      <c r="G3664" s="2"/>
      <c r="H3664" s="2"/>
    </row>
    <row r="3665" spans="3:8">
      <c r="C3665" s="38"/>
      <c r="E3665" s="2"/>
      <c r="F3665" s="2"/>
      <c r="G3665" s="2"/>
      <c r="H3665" s="2"/>
    </row>
    <row r="3666" spans="3:8">
      <c r="C3666" s="38"/>
      <c r="E3666" s="2"/>
      <c r="F3666" s="2"/>
      <c r="G3666" s="2"/>
      <c r="H3666" s="2"/>
    </row>
    <row r="3667" spans="3:8">
      <c r="C3667" s="38"/>
      <c r="E3667" s="2"/>
      <c r="F3667" s="2"/>
      <c r="G3667" s="2"/>
      <c r="H3667" s="2"/>
    </row>
    <row r="3668" spans="3:8">
      <c r="C3668" s="38"/>
      <c r="E3668" s="2"/>
      <c r="F3668" s="2"/>
      <c r="G3668" s="2"/>
      <c r="H3668" s="2"/>
    </row>
    <row r="3669" spans="3:8">
      <c r="C3669" s="38"/>
      <c r="E3669" s="2"/>
      <c r="F3669" s="2"/>
      <c r="G3669" s="2"/>
      <c r="H3669" s="2"/>
    </row>
    <row r="3670" spans="3:8">
      <c r="C3670" s="38"/>
      <c r="E3670" s="2"/>
      <c r="F3670" s="2"/>
      <c r="G3670" s="2"/>
      <c r="H3670" s="2"/>
    </row>
    <row r="3671" spans="3:8">
      <c r="C3671" s="38"/>
      <c r="E3671" s="2"/>
      <c r="F3671" s="2"/>
      <c r="G3671" s="2"/>
      <c r="H3671" s="2"/>
    </row>
    <row r="3672" spans="3:8">
      <c r="C3672" s="38"/>
      <c r="E3672" s="2"/>
      <c r="F3672" s="2"/>
      <c r="G3672" s="2"/>
      <c r="H3672" s="2"/>
    </row>
    <row r="3673" spans="3:8">
      <c r="C3673" s="38"/>
      <c r="E3673" s="2"/>
      <c r="F3673" s="2"/>
      <c r="G3673" s="2"/>
      <c r="H3673" s="2"/>
    </row>
    <row r="3674" spans="3:8">
      <c r="C3674" s="38"/>
      <c r="E3674" s="2"/>
      <c r="F3674" s="2"/>
      <c r="G3674" s="2"/>
      <c r="H3674" s="2"/>
    </row>
    <row r="3675" spans="3:8">
      <c r="C3675" s="38"/>
      <c r="E3675" s="2"/>
      <c r="F3675" s="2"/>
      <c r="G3675" s="2"/>
      <c r="H3675" s="2"/>
    </row>
    <row r="3676" spans="3:8">
      <c r="C3676" s="38"/>
      <c r="E3676" s="2"/>
      <c r="F3676" s="2"/>
      <c r="G3676" s="2"/>
      <c r="H3676" s="2"/>
    </row>
    <row r="3677" spans="3:8">
      <c r="C3677" s="38"/>
      <c r="E3677" s="2"/>
      <c r="F3677" s="2"/>
      <c r="G3677" s="2"/>
      <c r="H3677" s="2"/>
    </row>
    <row r="3678" spans="3:8">
      <c r="C3678" s="38"/>
      <c r="E3678" s="2"/>
      <c r="F3678" s="2"/>
      <c r="G3678" s="2"/>
      <c r="H3678" s="2"/>
    </row>
    <row r="3679" spans="3:8">
      <c r="C3679" s="38"/>
      <c r="E3679" s="2"/>
      <c r="F3679" s="2"/>
      <c r="G3679" s="2"/>
      <c r="H3679" s="2"/>
    </row>
    <row r="3680" spans="3:8">
      <c r="C3680" s="38"/>
      <c r="E3680" s="2"/>
      <c r="F3680" s="2"/>
      <c r="G3680" s="2"/>
      <c r="H3680" s="2"/>
    </row>
    <row r="3681" spans="3:8">
      <c r="C3681" s="38"/>
      <c r="E3681" s="2"/>
      <c r="F3681" s="2"/>
      <c r="G3681" s="2"/>
      <c r="H3681" s="2"/>
    </row>
    <row r="3682" spans="3:8">
      <c r="C3682" s="38"/>
      <c r="E3682" s="2"/>
      <c r="F3682" s="2"/>
      <c r="G3682" s="2"/>
      <c r="H3682" s="2"/>
    </row>
    <row r="3683" spans="3:8">
      <c r="C3683" s="38"/>
      <c r="E3683" s="2"/>
      <c r="F3683" s="2"/>
      <c r="G3683" s="2"/>
      <c r="H3683" s="2"/>
    </row>
    <row r="3684" spans="3:8">
      <c r="C3684" s="38"/>
      <c r="E3684" s="2"/>
      <c r="F3684" s="2"/>
      <c r="G3684" s="2"/>
      <c r="H3684" s="2"/>
    </row>
    <row r="3685" spans="3:8">
      <c r="C3685" s="38"/>
      <c r="E3685" s="2"/>
      <c r="F3685" s="2"/>
      <c r="G3685" s="2"/>
      <c r="H3685" s="2"/>
    </row>
    <row r="3686" spans="3:8">
      <c r="C3686" s="38"/>
      <c r="E3686" s="2"/>
      <c r="F3686" s="2"/>
      <c r="G3686" s="2"/>
      <c r="H3686" s="2"/>
    </row>
    <row r="3687" spans="3:8">
      <c r="C3687" s="38"/>
      <c r="E3687" s="2"/>
      <c r="F3687" s="2"/>
      <c r="G3687" s="2"/>
      <c r="H3687" s="2"/>
    </row>
    <row r="3688" spans="3:8">
      <c r="C3688" s="38"/>
      <c r="E3688" s="2"/>
      <c r="F3688" s="2"/>
      <c r="G3688" s="2"/>
      <c r="H3688" s="2"/>
    </row>
    <row r="3689" spans="3:8">
      <c r="C3689" s="38"/>
      <c r="E3689" s="2"/>
      <c r="F3689" s="2"/>
      <c r="G3689" s="2"/>
      <c r="H3689" s="2"/>
    </row>
    <row r="3690" spans="3:8">
      <c r="C3690" s="38"/>
      <c r="E3690" s="2"/>
      <c r="F3690" s="2"/>
      <c r="G3690" s="2"/>
      <c r="H3690" s="2"/>
    </row>
    <row r="3691" spans="3:8">
      <c r="C3691" s="38"/>
      <c r="E3691" s="2"/>
      <c r="F3691" s="2"/>
      <c r="G3691" s="2"/>
      <c r="H3691" s="2"/>
    </row>
    <row r="3692" spans="3:8">
      <c r="C3692" s="38"/>
      <c r="E3692" s="2"/>
      <c r="F3692" s="2"/>
      <c r="G3692" s="2"/>
      <c r="H3692" s="2"/>
    </row>
    <row r="3693" spans="3:8">
      <c r="C3693" s="38"/>
      <c r="E3693" s="2"/>
      <c r="F3693" s="2"/>
      <c r="G3693" s="2"/>
      <c r="H3693" s="2"/>
    </row>
    <row r="3694" spans="3:8">
      <c r="C3694" s="38"/>
      <c r="E3694" s="2"/>
      <c r="F3694" s="2"/>
      <c r="G3694" s="2"/>
      <c r="H3694" s="2"/>
    </row>
    <row r="3695" spans="3:8">
      <c r="C3695" s="38"/>
      <c r="E3695" s="2"/>
      <c r="F3695" s="2"/>
      <c r="G3695" s="2"/>
      <c r="H3695" s="2"/>
    </row>
    <row r="3696" spans="3:8">
      <c r="C3696" s="38"/>
      <c r="E3696" s="2"/>
      <c r="F3696" s="2"/>
      <c r="G3696" s="2"/>
      <c r="H3696" s="2"/>
    </row>
    <row r="3697" spans="3:8">
      <c r="C3697" s="38"/>
      <c r="E3697" s="2"/>
      <c r="F3697" s="2"/>
      <c r="G3697" s="2"/>
      <c r="H3697" s="2"/>
    </row>
    <row r="3698" spans="3:8">
      <c r="C3698" s="38"/>
      <c r="E3698" s="2"/>
      <c r="F3698" s="2"/>
      <c r="G3698" s="2"/>
      <c r="H3698" s="2"/>
    </row>
    <row r="3699" spans="3:8">
      <c r="C3699" s="38"/>
      <c r="E3699" s="2"/>
      <c r="F3699" s="2"/>
      <c r="G3699" s="2"/>
      <c r="H3699" s="2"/>
    </row>
    <row r="3700" spans="3:8">
      <c r="C3700" s="38"/>
      <c r="E3700" s="2"/>
      <c r="F3700" s="2"/>
      <c r="G3700" s="2"/>
      <c r="H3700" s="2"/>
    </row>
    <row r="3701" spans="3:8">
      <c r="C3701" s="38"/>
      <c r="E3701" s="2"/>
      <c r="F3701" s="2"/>
      <c r="G3701" s="2"/>
      <c r="H3701" s="2"/>
    </row>
    <row r="3702" spans="3:8">
      <c r="C3702" s="38"/>
      <c r="E3702" s="2"/>
      <c r="F3702" s="2"/>
      <c r="G3702" s="2"/>
      <c r="H3702" s="2"/>
    </row>
    <row r="3703" spans="3:8">
      <c r="C3703" s="38"/>
      <c r="E3703" s="2"/>
      <c r="F3703" s="2"/>
      <c r="G3703" s="2"/>
      <c r="H3703" s="2"/>
    </row>
    <row r="3704" spans="3:8">
      <c r="C3704" s="38"/>
      <c r="E3704" s="2"/>
      <c r="F3704" s="2"/>
      <c r="G3704" s="2"/>
      <c r="H3704" s="2"/>
    </row>
    <row r="3705" spans="3:8">
      <c r="C3705" s="38"/>
      <c r="E3705" s="2"/>
      <c r="F3705" s="2"/>
      <c r="G3705" s="2"/>
      <c r="H3705" s="2"/>
    </row>
    <row r="3706" spans="3:8">
      <c r="C3706" s="38"/>
      <c r="E3706" s="2"/>
      <c r="F3706" s="2"/>
      <c r="G3706" s="2"/>
      <c r="H3706" s="2"/>
    </row>
    <row r="3707" spans="3:8">
      <c r="C3707" s="38"/>
      <c r="E3707" s="2"/>
      <c r="F3707" s="2"/>
      <c r="G3707" s="2"/>
      <c r="H3707" s="2"/>
    </row>
    <row r="3708" spans="3:8">
      <c r="C3708" s="38"/>
      <c r="E3708" s="2"/>
      <c r="F3708" s="2"/>
      <c r="G3708" s="2"/>
      <c r="H3708" s="2"/>
    </row>
    <row r="3709" spans="3:8">
      <c r="C3709" s="38"/>
      <c r="E3709" s="2"/>
      <c r="F3709" s="2"/>
      <c r="G3709" s="2"/>
      <c r="H3709" s="2"/>
    </row>
    <row r="3710" spans="3:8">
      <c r="C3710" s="38"/>
      <c r="E3710" s="2"/>
      <c r="F3710" s="2"/>
      <c r="G3710" s="2"/>
      <c r="H3710" s="2"/>
    </row>
    <row r="3711" spans="3:8">
      <c r="C3711" s="38"/>
      <c r="E3711" s="2"/>
      <c r="F3711" s="2"/>
      <c r="G3711" s="2"/>
      <c r="H3711" s="2"/>
    </row>
    <row r="3712" spans="3:8">
      <c r="C3712" s="38"/>
      <c r="E3712" s="2"/>
      <c r="F3712" s="2"/>
      <c r="G3712" s="2"/>
      <c r="H3712" s="2"/>
    </row>
    <row r="3713" spans="3:8">
      <c r="C3713" s="38"/>
      <c r="E3713" s="2"/>
      <c r="F3713" s="2"/>
      <c r="G3713" s="2"/>
      <c r="H3713" s="2"/>
    </row>
    <row r="3714" spans="3:8">
      <c r="C3714" s="38"/>
      <c r="E3714" s="2"/>
      <c r="F3714" s="2"/>
      <c r="G3714" s="2"/>
      <c r="H3714" s="2"/>
    </row>
    <row r="3715" spans="3:8">
      <c r="C3715" s="38"/>
      <c r="E3715" s="2"/>
      <c r="F3715" s="2"/>
      <c r="G3715" s="2"/>
      <c r="H3715" s="2"/>
    </row>
    <row r="3716" spans="3:8">
      <c r="C3716" s="38"/>
      <c r="E3716" s="2"/>
      <c r="F3716" s="2"/>
      <c r="G3716" s="2"/>
      <c r="H3716" s="2"/>
    </row>
    <row r="3717" spans="3:8">
      <c r="C3717" s="38"/>
      <c r="E3717" s="2"/>
      <c r="F3717" s="2"/>
      <c r="G3717" s="2"/>
      <c r="H3717" s="2"/>
    </row>
    <row r="3718" spans="3:8">
      <c r="C3718" s="38"/>
      <c r="E3718" s="2"/>
      <c r="F3718" s="2"/>
      <c r="G3718" s="2"/>
      <c r="H3718" s="2"/>
    </row>
    <row r="3719" spans="3:8">
      <c r="C3719" s="38"/>
      <c r="E3719" s="2"/>
      <c r="F3719" s="2"/>
      <c r="G3719" s="2"/>
      <c r="H3719" s="2"/>
    </row>
    <row r="3720" spans="3:8">
      <c r="C3720" s="38"/>
      <c r="E3720" s="2"/>
      <c r="F3720" s="2"/>
      <c r="G3720" s="2"/>
      <c r="H3720" s="2"/>
    </row>
    <row r="3721" spans="3:8">
      <c r="C3721" s="38"/>
      <c r="E3721" s="2"/>
      <c r="F3721" s="2"/>
      <c r="G3721" s="2"/>
      <c r="H3721" s="2"/>
    </row>
    <row r="3722" spans="3:8">
      <c r="C3722" s="38"/>
      <c r="E3722" s="2"/>
      <c r="F3722" s="2"/>
      <c r="G3722" s="2"/>
      <c r="H3722" s="2"/>
    </row>
    <row r="3723" spans="3:8">
      <c r="C3723" s="38"/>
      <c r="E3723" s="2"/>
      <c r="F3723" s="2"/>
      <c r="G3723" s="2"/>
      <c r="H3723" s="2"/>
    </row>
    <row r="3724" spans="3:8">
      <c r="C3724" s="38"/>
      <c r="E3724" s="2"/>
      <c r="F3724" s="2"/>
      <c r="G3724" s="2"/>
      <c r="H3724" s="2"/>
    </row>
    <row r="3725" spans="3:8">
      <c r="C3725" s="38"/>
      <c r="E3725" s="2"/>
      <c r="F3725" s="2"/>
      <c r="G3725" s="2"/>
      <c r="H3725" s="2"/>
    </row>
    <row r="3726" spans="3:8">
      <c r="C3726" s="38"/>
      <c r="E3726" s="2"/>
      <c r="F3726" s="2"/>
      <c r="G3726" s="2"/>
      <c r="H3726" s="2"/>
    </row>
    <row r="3727" spans="3:8">
      <c r="C3727" s="38"/>
      <c r="E3727" s="2"/>
      <c r="F3727" s="2"/>
      <c r="G3727" s="2"/>
      <c r="H3727" s="2"/>
    </row>
    <row r="3728" spans="3:8">
      <c r="C3728" s="38"/>
      <c r="E3728" s="2"/>
      <c r="F3728" s="2"/>
      <c r="G3728" s="2"/>
      <c r="H3728" s="2"/>
    </row>
    <row r="3729" spans="3:8">
      <c r="C3729" s="38"/>
      <c r="E3729" s="2"/>
      <c r="F3729" s="2"/>
      <c r="G3729" s="2"/>
      <c r="H3729" s="2"/>
    </row>
    <row r="3730" spans="3:8">
      <c r="C3730" s="38"/>
      <c r="E3730" s="2"/>
      <c r="F3730" s="2"/>
      <c r="G3730" s="2"/>
      <c r="H3730" s="2"/>
    </row>
    <row r="3731" spans="3:8">
      <c r="C3731" s="38"/>
      <c r="E3731" s="2"/>
      <c r="F3731" s="2"/>
      <c r="G3731" s="2"/>
      <c r="H3731" s="2"/>
    </row>
    <row r="3732" spans="3:8">
      <c r="C3732" s="38"/>
      <c r="E3732" s="2"/>
      <c r="F3732" s="2"/>
      <c r="G3732" s="2"/>
      <c r="H3732" s="2"/>
    </row>
    <row r="3733" spans="3:8">
      <c r="C3733" s="38"/>
      <c r="E3733" s="2"/>
      <c r="F3733" s="2"/>
      <c r="G3733" s="2"/>
      <c r="H3733" s="2"/>
    </row>
    <row r="3734" spans="3:8">
      <c r="C3734" s="38"/>
      <c r="E3734" s="2"/>
      <c r="F3734" s="2"/>
      <c r="G3734" s="2"/>
      <c r="H3734" s="2"/>
    </row>
    <row r="3735" spans="3:8">
      <c r="C3735" s="38"/>
      <c r="E3735" s="2"/>
      <c r="F3735" s="2"/>
      <c r="G3735" s="2"/>
      <c r="H3735" s="2"/>
    </row>
    <row r="3736" spans="3:8">
      <c r="C3736" s="38"/>
      <c r="E3736" s="2"/>
      <c r="F3736" s="2"/>
      <c r="G3736" s="2"/>
      <c r="H3736" s="2"/>
    </row>
    <row r="3737" spans="3:8">
      <c r="C3737" s="38"/>
      <c r="E3737" s="2"/>
      <c r="F3737" s="2"/>
      <c r="G3737" s="2"/>
      <c r="H3737" s="2"/>
    </row>
    <row r="3738" spans="3:8">
      <c r="C3738" s="38"/>
      <c r="E3738" s="2"/>
      <c r="F3738" s="2"/>
      <c r="G3738" s="2"/>
      <c r="H3738" s="2"/>
    </row>
    <row r="3739" spans="3:8">
      <c r="C3739" s="38"/>
      <c r="E3739" s="2"/>
      <c r="F3739" s="2"/>
      <c r="G3739" s="2"/>
      <c r="H3739" s="2"/>
    </row>
    <row r="3740" spans="3:8">
      <c r="C3740" s="38"/>
      <c r="E3740" s="2"/>
      <c r="F3740" s="2"/>
      <c r="G3740" s="2"/>
      <c r="H3740" s="2"/>
    </row>
    <row r="3741" spans="3:8">
      <c r="C3741" s="38"/>
      <c r="E3741" s="2"/>
      <c r="F3741" s="2"/>
      <c r="G3741" s="2"/>
      <c r="H3741" s="2"/>
    </row>
    <row r="3742" spans="3:8">
      <c r="C3742" s="38"/>
      <c r="E3742" s="2"/>
      <c r="F3742" s="2"/>
      <c r="G3742" s="2"/>
      <c r="H3742" s="2"/>
    </row>
    <row r="3743" spans="3:8">
      <c r="C3743" s="38"/>
      <c r="E3743" s="2"/>
      <c r="F3743" s="2"/>
      <c r="G3743" s="2"/>
      <c r="H3743" s="2"/>
    </row>
    <row r="3744" spans="3:8">
      <c r="C3744" s="38"/>
      <c r="E3744" s="2"/>
      <c r="F3744" s="2"/>
      <c r="G3744" s="2"/>
      <c r="H3744" s="2"/>
    </row>
    <row r="3745" spans="3:8">
      <c r="C3745" s="38"/>
      <c r="E3745" s="2"/>
      <c r="F3745" s="2"/>
      <c r="G3745" s="2"/>
      <c r="H3745" s="2"/>
    </row>
    <row r="3746" spans="3:8">
      <c r="C3746" s="38"/>
      <c r="E3746" s="2"/>
      <c r="F3746" s="2"/>
      <c r="G3746" s="2"/>
      <c r="H3746" s="2"/>
    </row>
    <row r="3747" spans="3:8">
      <c r="C3747" s="38"/>
      <c r="E3747" s="2"/>
      <c r="F3747" s="2"/>
      <c r="G3747" s="2"/>
      <c r="H3747" s="2"/>
    </row>
    <row r="3748" spans="3:8">
      <c r="C3748" s="38"/>
      <c r="E3748" s="2"/>
      <c r="F3748" s="2"/>
      <c r="G3748" s="2"/>
      <c r="H3748" s="2"/>
    </row>
    <row r="3749" spans="3:8">
      <c r="C3749" s="38"/>
      <c r="E3749" s="2"/>
      <c r="F3749" s="2"/>
      <c r="G3749" s="2"/>
      <c r="H3749" s="2"/>
    </row>
    <row r="3750" spans="3:8">
      <c r="C3750" s="38"/>
      <c r="E3750" s="2"/>
      <c r="F3750" s="2"/>
      <c r="G3750" s="2"/>
      <c r="H3750" s="2"/>
    </row>
    <row r="3751" spans="3:8">
      <c r="C3751" s="38"/>
      <c r="E3751" s="2"/>
      <c r="F3751" s="2"/>
      <c r="G3751" s="2"/>
      <c r="H3751" s="2"/>
    </row>
    <row r="3752" spans="3:8">
      <c r="C3752" s="38"/>
      <c r="E3752" s="2"/>
      <c r="F3752" s="2"/>
      <c r="G3752" s="2"/>
      <c r="H3752" s="2"/>
    </row>
    <row r="3753" spans="3:8">
      <c r="C3753" s="38"/>
      <c r="E3753" s="2"/>
      <c r="F3753" s="2"/>
      <c r="G3753" s="2"/>
      <c r="H3753" s="2"/>
    </row>
    <row r="3754" spans="3:8">
      <c r="C3754" s="38"/>
      <c r="E3754" s="2"/>
      <c r="F3754" s="2"/>
      <c r="G3754" s="2"/>
      <c r="H3754" s="2"/>
    </row>
    <row r="3755" spans="3:8">
      <c r="C3755" s="38"/>
      <c r="E3755" s="2"/>
      <c r="F3755" s="2"/>
      <c r="G3755" s="2"/>
      <c r="H3755" s="2"/>
    </row>
    <row r="3756" spans="3:8">
      <c r="C3756" s="38"/>
      <c r="E3756" s="2"/>
      <c r="F3756" s="2"/>
      <c r="G3756" s="2"/>
      <c r="H3756" s="2"/>
    </row>
    <row r="3757" spans="3:8">
      <c r="C3757" s="38"/>
      <c r="E3757" s="2"/>
      <c r="F3757" s="2"/>
      <c r="G3757" s="2"/>
      <c r="H3757" s="2"/>
    </row>
    <row r="3758" spans="3:8">
      <c r="C3758" s="38"/>
      <c r="E3758" s="2"/>
      <c r="F3758" s="2"/>
      <c r="G3758" s="2"/>
      <c r="H3758" s="2"/>
    </row>
    <row r="3759" spans="3:8">
      <c r="C3759" s="38"/>
      <c r="E3759" s="2"/>
      <c r="F3759" s="2"/>
      <c r="G3759" s="2"/>
      <c r="H3759" s="2"/>
    </row>
    <row r="3760" spans="3:8">
      <c r="C3760" s="38"/>
      <c r="E3760" s="2"/>
      <c r="F3760" s="2"/>
      <c r="G3760" s="2"/>
      <c r="H3760" s="2"/>
    </row>
    <row r="3761" spans="3:8">
      <c r="C3761" s="38"/>
      <c r="E3761" s="2"/>
      <c r="F3761" s="2"/>
      <c r="G3761" s="2"/>
      <c r="H3761" s="2"/>
    </row>
    <row r="3762" spans="3:8">
      <c r="C3762" s="38"/>
      <c r="E3762" s="2"/>
      <c r="F3762" s="2"/>
      <c r="G3762" s="2"/>
      <c r="H3762" s="2"/>
    </row>
    <row r="3763" spans="3:8">
      <c r="C3763" s="38"/>
      <c r="E3763" s="2"/>
      <c r="F3763" s="2"/>
      <c r="G3763" s="2"/>
      <c r="H3763" s="2"/>
    </row>
    <row r="3764" spans="3:8">
      <c r="C3764" s="38"/>
      <c r="E3764" s="2"/>
      <c r="F3764" s="2"/>
      <c r="G3764" s="2"/>
      <c r="H3764" s="2"/>
    </row>
    <row r="3765" spans="3:8">
      <c r="C3765" s="38"/>
      <c r="E3765" s="2"/>
      <c r="F3765" s="2"/>
      <c r="G3765" s="2"/>
      <c r="H3765" s="2"/>
    </row>
    <row r="3766" spans="3:8">
      <c r="C3766" s="38"/>
      <c r="E3766" s="2"/>
      <c r="F3766" s="2"/>
      <c r="G3766" s="2"/>
      <c r="H3766" s="2"/>
    </row>
    <row r="3767" spans="3:8">
      <c r="C3767" s="38"/>
      <c r="E3767" s="2"/>
      <c r="F3767" s="2"/>
      <c r="G3767" s="2"/>
      <c r="H3767" s="2"/>
    </row>
    <row r="3768" spans="3:8">
      <c r="C3768" s="38"/>
      <c r="E3768" s="2"/>
      <c r="F3768" s="2"/>
      <c r="G3768" s="2"/>
      <c r="H3768" s="2"/>
    </row>
    <row r="3769" spans="3:8">
      <c r="C3769" s="38"/>
      <c r="E3769" s="2"/>
      <c r="F3769" s="2"/>
      <c r="G3769" s="2"/>
      <c r="H3769" s="2"/>
    </row>
    <row r="3770" spans="3:8">
      <c r="C3770" s="38"/>
      <c r="E3770" s="2"/>
      <c r="F3770" s="2"/>
      <c r="G3770" s="2"/>
      <c r="H3770" s="2"/>
    </row>
    <row r="3771" spans="3:8">
      <c r="C3771" s="38"/>
      <c r="E3771" s="2"/>
      <c r="F3771" s="2"/>
      <c r="G3771" s="2"/>
      <c r="H3771" s="2"/>
    </row>
    <row r="3772" spans="3:8">
      <c r="C3772" s="38"/>
      <c r="E3772" s="2"/>
      <c r="F3772" s="2"/>
      <c r="G3772" s="2"/>
      <c r="H3772" s="2"/>
    </row>
    <row r="3773" spans="3:8">
      <c r="C3773" s="38"/>
      <c r="E3773" s="2"/>
      <c r="F3773" s="2"/>
      <c r="G3773" s="2"/>
      <c r="H3773" s="2"/>
    </row>
    <row r="3774" spans="3:8">
      <c r="C3774" s="38"/>
      <c r="E3774" s="2"/>
      <c r="F3774" s="2"/>
      <c r="G3774" s="2"/>
      <c r="H3774" s="2"/>
    </row>
    <row r="3775" spans="3:8">
      <c r="C3775" s="38"/>
      <c r="E3775" s="2"/>
      <c r="F3775" s="2"/>
      <c r="G3775" s="2"/>
      <c r="H3775" s="2"/>
    </row>
    <row r="3776" spans="3:8">
      <c r="C3776" s="38"/>
      <c r="E3776" s="2"/>
      <c r="F3776" s="2"/>
      <c r="G3776" s="2"/>
      <c r="H3776" s="2"/>
    </row>
    <row r="3777" spans="3:8">
      <c r="C3777" s="38"/>
      <c r="E3777" s="2"/>
      <c r="F3777" s="2"/>
      <c r="G3777" s="2"/>
      <c r="H3777" s="2"/>
    </row>
    <row r="3778" spans="3:8">
      <c r="C3778" s="38"/>
      <c r="E3778" s="2"/>
      <c r="F3778" s="2"/>
      <c r="G3778" s="2"/>
      <c r="H3778" s="2"/>
    </row>
    <row r="3779" spans="3:8">
      <c r="C3779" s="38"/>
      <c r="E3779" s="2"/>
      <c r="F3779" s="2"/>
      <c r="G3779" s="2"/>
      <c r="H3779" s="2"/>
    </row>
    <row r="3780" spans="3:8">
      <c r="C3780" s="38"/>
      <c r="E3780" s="2"/>
      <c r="F3780" s="2"/>
      <c r="G3780" s="2"/>
      <c r="H3780" s="2"/>
    </row>
    <row r="3781" spans="3:8">
      <c r="C3781" s="38"/>
      <c r="E3781" s="2"/>
      <c r="F3781" s="2"/>
      <c r="G3781" s="2"/>
      <c r="H3781" s="2"/>
    </row>
    <row r="3782" spans="3:8">
      <c r="C3782" s="38"/>
      <c r="E3782" s="2"/>
      <c r="F3782" s="2"/>
      <c r="G3782" s="2"/>
      <c r="H3782" s="2"/>
    </row>
    <row r="3783" spans="3:8">
      <c r="C3783" s="38"/>
      <c r="E3783" s="2"/>
      <c r="F3783" s="2"/>
      <c r="G3783" s="2"/>
      <c r="H3783" s="2"/>
    </row>
    <row r="3784" spans="3:8">
      <c r="C3784" s="38"/>
      <c r="E3784" s="2"/>
      <c r="F3784" s="2"/>
      <c r="G3784" s="2"/>
      <c r="H3784" s="2"/>
    </row>
    <row r="3785" spans="3:8">
      <c r="C3785" s="38"/>
      <c r="E3785" s="2"/>
      <c r="F3785" s="2"/>
      <c r="G3785" s="2"/>
      <c r="H3785" s="2"/>
    </row>
    <row r="3786" spans="3:8">
      <c r="C3786" s="38"/>
      <c r="E3786" s="2"/>
      <c r="F3786" s="2"/>
      <c r="G3786" s="2"/>
      <c r="H3786" s="2"/>
    </row>
    <row r="3787" spans="3:8">
      <c r="C3787" s="38"/>
      <c r="E3787" s="2"/>
      <c r="F3787" s="2"/>
      <c r="G3787" s="2"/>
      <c r="H3787" s="2"/>
    </row>
    <row r="3788" spans="3:8">
      <c r="C3788" s="38"/>
      <c r="E3788" s="2"/>
      <c r="F3788" s="2"/>
      <c r="G3788" s="2"/>
      <c r="H3788" s="2"/>
    </row>
    <row r="3789" spans="3:8">
      <c r="C3789" s="38"/>
      <c r="E3789" s="2"/>
      <c r="F3789" s="2"/>
      <c r="G3789" s="2"/>
      <c r="H3789" s="2"/>
    </row>
    <row r="3790" spans="3:8">
      <c r="C3790" s="38"/>
      <c r="E3790" s="2"/>
      <c r="F3790" s="2"/>
      <c r="G3790" s="2"/>
      <c r="H3790" s="2"/>
    </row>
    <row r="3791" spans="3:8">
      <c r="C3791" s="38"/>
      <c r="E3791" s="2"/>
      <c r="F3791" s="2"/>
      <c r="G3791" s="2"/>
      <c r="H3791" s="2"/>
    </row>
    <row r="3792" spans="3:8">
      <c r="C3792" s="38"/>
      <c r="E3792" s="2"/>
      <c r="F3792" s="2"/>
      <c r="G3792" s="2"/>
      <c r="H3792" s="2"/>
    </row>
    <row r="3793" spans="3:8">
      <c r="C3793" s="38"/>
      <c r="E3793" s="2"/>
      <c r="F3793" s="2"/>
      <c r="G3793" s="2"/>
      <c r="H3793" s="2"/>
    </row>
    <row r="3794" spans="3:8">
      <c r="C3794" s="38"/>
      <c r="E3794" s="2"/>
      <c r="F3794" s="2"/>
      <c r="G3794" s="2"/>
      <c r="H3794" s="2"/>
    </row>
    <row r="3795" spans="3:8">
      <c r="C3795" s="38"/>
      <c r="E3795" s="2"/>
      <c r="F3795" s="2"/>
      <c r="G3795" s="2"/>
      <c r="H3795" s="2"/>
    </row>
    <row r="3796" spans="3:8">
      <c r="C3796" s="38"/>
      <c r="E3796" s="2"/>
      <c r="F3796" s="2"/>
      <c r="G3796" s="2"/>
      <c r="H3796" s="2"/>
    </row>
    <row r="3797" spans="3:8">
      <c r="C3797" s="38"/>
      <c r="E3797" s="2"/>
      <c r="F3797" s="2"/>
      <c r="G3797" s="2"/>
      <c r="H3797" s="2"/>
    </row>
    <row r="3798" spans="3:8">
      <c r="C3798" s="38"/>
      <c r="E3798" s="2"/>
      <c r="F3798" s="2"/>
      <c r="G3798" s="2"/>
      <c r="H3798" s="2"/>
    </row>
    <row r="3799" spans="3:8">
      <c r="C3799" s="38"/>
      <c r="E3799" s="2"/>
      <c r="F3799" s="2"/>
      <c r="G3799" s="2"/>
      <c r="H3799" s="2"/>
    </row>
    <row r="3800" spans="3:8">
      <c r="C3800" s="38"/>
      <c r="E3800" s="2"/>
      <c r="F3800" s="2"/>
      <c r="G3800" s="2"/>
      <c r="H3800" s="2"/>
    </row>
    <row r="3801" spans="3:8">
      <c r="C3801" s="38"/>
      <c r="E3801" s="2"/>
      <c r="F3801" s="2"/>
      <c r="G3801" s="2"/>
      <c r="H3801" s="2"/>
    </row>
    <row r="3802" spans="3:8">
      <c r="C3802" s="38"/>
      <c r="E3802" s="2"/>
      <c r="F3802" s="2"/>
      <c r="G3802" s="2"/>
      <c r="H3802" s="2"/>
    </row>
    <row r="3803" spans="3:8">
      <c r="C3803" s="38"/>
      <c r="E3803" s="2"/>
      <c r="F3803" s="2"/>
      <c r="G3803" s="2"/>
      <c r="H3803" s="2"/>
    </row>
    <row r="3804" spans="3:8">
      <c r="C3804" s="38"/>
      <c r="E3804" s="2"/>
      <c r="F3804" s="2"/>
      <c r="G3804" s="2"/>
      <c r="H3804" s="2"/>
    </row>
    <row r="3805" spans="3:8">
      <c r="C3805" s="38"/>
      <c r="E3805" s="2"/>
      <c r="F3805" s="2"/>
      <c r="G3805" s="2"/>
      <c r="H3805" s="2"/>
    </row>
    <row r="3806" spans="3:8">
      <c r="C3806" s="38"/>
      <c r="E3806" s="2"/>
      <c r="F3806" s="2"/>
      <c r="G3806" s="2"/>
      <c r="H3806" s="2"/>
    </row>
    <row r="3807" spans="3:8">
      <c r="C3807" s="38"/>
      <c r="E3807" s="2"/>
      <c r="F3807" s="2"/>
      <c r="G3807" s="2"/>
      <c r="H3807" s="2"/>
    </row>
    <row r="3808" spans="3:8">
      <c r="C3808" s="38"/>
      <c r="E3808" s="2"/>
      <c r="F3808" s="2"/>
      <c r="G3808" s="2"/>
      <c r="H3808" s="2"/>
    </row>
    <row r="3809" spans="3:8">
      <c r="C3809" s="38"/>
      <c r="E3809" s="2"/>
      <c r="F3809" s="2"/>
      <c r="G3809" s="2"/>
      <c r="H3809" s="2"/>
    </row>
    <row r="3810" spans="3:8">
      <c r="C3810" s="38"/>
      <c r="E3810" s="2"/>
      <c r="F3810" s="2"/>
      <c r="G3810" s="2"/>
      <c r="H3810" s="2"/>
    </row>
    <row r="3811" spans="3:8">
      <c r="C3811" s="38"/>
      <c r="E3811" s="2"/>
      <c r="F3811" s="2"/>
      <c r="G3811" s="2"/>
      <c r="H3811" s="2"/>
    </row>
    <row r="3812" spans="3:8">
      <c r="C3812" s="38"/>
      <c r="E3812" s="2"/>
      <c r="F3812" s="2"/>
      <c r="G3812" s="2"/>
      <c r="H3812" s="2"/>
    </row>
    <row r="3813" spans="3:8">
      <c r="C3813" s="38"/>
      <c r="E3813" s="2"/>
      <c r="F3813" s="2"/>
      <c r="G3813" s="2"/>
      <c r="H3813" s="2"/>
    </row>
    <row r="3814" spans="3:8">
      <c r="C3814" s="38"/>
      <c r="E3814" s="2"/>
      <c r="F3814" s="2"/>
      <c r="G3814" s="2"/>
      <c r="H3814" s="2"/>
    </row>
    <row r="3815" spans="3:8">
      <c r="C3815" s="38"/>
      <c r="E3815" s="2"/>
      <c r="F3815" s="2"/>
      <c r="G3815" s="2"/>
      <c r="H3815" s="2"/>
    </row>
    <row r="3816" spans="3:8">
      <c r="C3816" s="38"/>
      <c r="E3816" s="2"/>
      <c r="F3816" s="2"/>
      <c r="G3816" s="2"/>
      <c r="H3816" s="2"/>
    </row>
    <row r="3817" spans="3:8">
      <c r="C3817" s="38"/>
      <c r="E3817" s="2"/>
      <c r="F3817" s="2"/>
      <c r="G3817" s="2"/>
      <c r="H3817" s="2"/>
    </row>
    <row r="3818" spans="3:8">
      <c r="C3818" s="38"/>
      <c r="E3818" s="2"/>
      <c r="F3818" s="2"/>
      <c r="G3818" s="2"/>
      <c r="H3818" s="2"/>
    </row>
    <row r="3819" spans="3:8">
      <c r="C3819" s="38"/>
      <c r="E3819" s="2"/>
      <c r="F3819" s="2"/>
      <c r="G3819" s="2"/>
      <c r="H3819" s="2"/>
    </row>
    <row r="3820" spans="3:8">
      <c r="C3820" s="38"/>
      <c r="E3820" s="2"/>
      <c r="F3820" s="2"/>
      <c r="G3820" s="2"/>
      <c r="H3820" s="2"/>
    </row>
    <row r="3821" spans="3:8">
      <c r="C3821" s="38"/>
      <c r="E3821" s="2"/>
      <c r="F3821" s="2"/>
      <c r="G3821" s="2"/>
      <c r="H3821" s="2"/>
    </row>
    <row r="3822" spans="3:8">
      <c r="C3822" s="38"/>
      <c r="E3822" s="2"/>
      <c r="F3822" s="2"/>
      <c r="G3822" s="2"/>
      <c r="H3822" s="2"/>
    </row>
    <row r="3823" spans="3:8">
      <c r="C3823" s="38"/>
      <c r="E3823" s="2"/>
      <c r="F3823" s="2"/>
      <c r="G3823" s="2"/>
      <c r="H3823" s="2"/>
    </row>
    <row r="3824" spans="3:8">
      <c r="C3824" s="38"/>
      <c r="E3824" s="2"/>
      <c r="F3824" s="2"/>
      <c r="G3824" s="2"/>
      <c r="H3824" s="2"/>
    </row>
    <row r="3825" spans="3:8">
      <c r="C3825" s="38"/>
      <c r="E3825" s="2"/>
      <c r="F3825" s="2"/>
      <c r="G3825" s="2"/>
      <c r="H3825" s="2"/>
    </row>
    <row r="3826" spans="3:8">
      <c r="C3826" s="38"/>
      <c r="E3826" s="2"/>
      <c r="F3826" s="2"/>
      <c r="G3826" s="2"/>
      <c r="H3826" s="2"/>
    </row>
    <row r="3827" spans="3:8">
      <c r="C3827" s="38"/>
      <c r="E3827" s="2"/>
      <c r="F3827" s="2"/>
      <c r="G3827" s="2"/>
      <c r="H3827" s="2"/>
    </row>
    <row r="3828" spans="3:8">
      <c r="C3828" s="38"/>
      <c r="E3828" s="2"/>
      <c r="F3828" s="2"/>
      <c r="G3828" s="2"/>
      <c r="H3828" s="2"/>
    </row>
    <row r="3829" spans="3:8">
      <c r="C3829" s="38"/>
      <c r="E3829" s="2"/>
      <c r="F3829" s="2"/>
      <c r="G3829" s="2"/>
      <c r="H3829" s="2"/>
    </row>
    <row r="3830" spans="3:8">
      <c r="C3830" s="38"/>
      <c r="E3830" s="2"/>
      <c r="F3830" s="2"/>
      <c r="G3830" s="2"/>
      <c r="H3830" s="2"/>
    </row>
    <row r="3831" spans="3:8">
      <c r="C3831" s="38"/>
      <c r="E3831" s="2"/>
      <c r="F3831" s="2"/>
      <c r="G3831" s="2"/>
      <c r="H3831" s="2"/>
    </row>
    <row r="3832" spans="3:8">
      <c r="C3832" s="38"/>
      <c r="E3832" s="2"/>
      <c r="F3832" s="2"/>
      <c r="G3832" s="2"/>
      <c r="H3832" s="2"/>
    </row>
    <row r="3833" spans="3:8">
      <c r="C3833" s="38"/>
      <c r="E3833" s="2"/>
      <c r="F3833" s="2"/>
      <c r="G3833" s="2"/>
      <c r="H3833" s="2"/>
    </row>
    <row r="3834" spans="3:8">
      <c r="C3834" s="38"/>
      <c r="E3834" s="2"/>
      <c r="F3834" s="2"/>
      <c r="G3834" s="2"/>
      <c r="H3834" s="2"/>
    </row>
    <row r="3835" spans="3:8">
      <c r="C3835" s="38"/>
      <c r="E3835" s="2"/>
      <c r="F3835" s="2"/>
      <c r="G3835" s="2"/>
      <c r="H3835" s="2"/>
    </row>
    <row r="3836" spans="3:8">
      <c r="C3836" s="38"/>
      <c r="E3836" s="2"/>
      <c r="F3836" s="2"/>
      <c r="G3836" s="2"/>
      <c r="H3836" s="2"/>
    </row>
    <row r="3837" spans="3:8">
      <c r="C3837" s="38"/>
      <c r="E3837" s="2"/>
      <c r="F3837" s="2"/>
      <c r="G3837" s="2"/>
      <c r="H3837" s="2"/>
    </row>
    <row r="3838" spans="3:8">
      <c r="C3838" s="38"/>
      <c r="E3838" s="2"/>
      <c r="F3838" s="2"/>
      <c r="G3838" s="2"/>
      <c r="H3838" s="2"/>
    </row>
    <row r="3839" spans="3:8">
      <c r="C3839" s="38"/>
      <c r="E3839" s="2"/>
      <c r="F3839" s="2"/>
      <c r="G3839" s="2"/>
      <c r="H3839" s="2"/>
    </row>
    <row r="3840" spans="3:8">
      <c r="C3840" s="38"/>
      <c r="E3840" s="2"/>
      <c r="F3840" s="2"/>
      <c r="G3840" s="2"/>
      <c r="H3840" s="2"/>
    </row>
    <row r="3841" spans="3:8">
      <c r="C3841" s="38"/>
      <c r="E3841" s="2"/>
      <c r="F3841" s="2"/>
      <c r="G3841" s="2"/>
      <c r="H3841" s="2"/>
    </row>
    <row r="3842" spans="3:8">
      <c r="C3842" s="38"/>
      <c r="E3842" s="2"/>
      <c r="F3842" s="2"/>
      <c r="G3842" s="2"/>
      <c r="H3842" s="2"/>
    </row>
    <row r="3843" spans="3:8">
      <c r="C3843" s="38"/>
      <c r="E3843" s="2"/>
      <c r="F3843" s="2"/>
      <c r="G3843" s="2"/>
      <c r="H3843" s="2"/>
    </row>
    <row r="3844" spans="3:8">
      <c r="C3844" s="38"/>
      <c r="E3844" s="2"/>
      <c r="F3844" s="2"/>
      <c r="G3844" s="2"/>
      <c r="H3844" s="2"/>
    </row>
    <row r="3845" spans="3:8">
      <c r="C3845" s="38"/>
      <c r="E3845" s="2"/>
      <c r="F3845" s="2"/>
      <c r="G3845" s="2"/>
      <c r="H3845" s="2"/>
    </row>
    <row r="3846" spans="3:8">
      <c r="C3846" s="38"/>
      <c r="E3846" s="2"/>
      <c r="F3846" s="2"/>
      <c r="G3846" s="2"/>
      <c r="H3846" s="2"/>
    </row>
    <row r="3847" spans="3:8">
      <c r="C3847" s="38"/>
      <c r="E3847" s="2"/>
      <c r="F3847" s="2"/>
      <c r="G3847" s="2"/>
      <c r="H3847" s="2"/>
    </row>
    <row r="3848" spans="3:8">
      <c r="C3848" s="38"/>
      <c r="E3848" s="2"/>
      <c r="F3848" s="2"/>
      <c r="G3848" s="2"/>
      <c r="H3848" s="2"/>
    </row>
    <row r="3849" spans="3:8">
      <c r="C3849" s="38"/>
      <c r="E3849" s="2"/>
      <c r="F3849" s="2"/>
      <c r="G3849" s="2"/>
      <c r="H3849" s="2"/>
    </row>
    <row r="3850" spans="3:8">
      <c r="C3850" s="38"/>
      <c r="E3850" s="2"/>
      <c r="F3850" s="2"/>
      <c r="G3850" s="2"/>
      <c r="H3850" s="2"/>
    </row>
    <row r="3851" spans="3:8">
      <c r="C3851" s="38"/>
      <c r="E3851" s="2"/>
      <c r="F3851" s="2"/>
      <c r="G3851" s="2"/>
      <c r="H3851" s="2"/>
    </row>
    <row r="3852" spans="3:8">
      <c r="C3852" s="38"/>
      <c r="E3852" s="2"/>
      <c r="F3852" s="2"/>
      <c r="G3852" s="2"/>
      <c r="H3852" s="2"/>
    </row>
    <row r="3853" spans="3:8">
      <c r="C3853" s="38"/>
      <c r="E3853" s="2"/>
      <c r="F3853" s="2"/>
      <c r="G3853" s="2"/>
      <c r="H3853" s="2"/>
    </row>
    <row r="3854" spans="3:8">
      <c r="C3854" s="38"/>
      <c r="E3854" s="2"/>
      <c r="F3854" s="2"/>
      <c r="G3854" s="2"/>
      <c r="H3854" s="2"/>
    </row>
    <row r="3855" spans="3:8">
      <c r="C3855" s="38"/>
      <c r="E3855" s="2"/>
      <c r="F3855" s="2"/>
      <c r="G3855" s="2"/>
      <c r="H3855" s="2"/>
    </row>
    <row r="3856" spans="3:8">
      <c r="C3856" s="38"/>
      <c r="E3856" s="2"/>
      <c r="F3856" s="2"/>
      <c r="G3856" s="2"/>
      <c r="H3856" s="2"/>
    </row>
    <row r="3857" spans="3:8">
      <c r="C3857" s="38"/>
      <c r="E3857" s="2"/>
      <c r="F3857" s="2"/>
      <c r="G3857" s="2"/>
      <c r="H3857" s="2"/>
    </row>
    <row r="3858" spans="3:8">
      <c r="C3858" s="38"/>
      <c r="E3858" s="2"/>
      <c r="F3858" s="2"/>
      <c r="G3858" s="2"/>
      <c r="H3858" s="2"/>
    </row>
    <row r="3859" spans="3:8">
      <c r="C3859" s="38"/>
      <c r="E3859" s="2"/>
      <c r="F3859" s="2"/>
      <c r="G3859" s="2"/>
      <c r="H3859" s="2"/>
    </row>
    <row r="3860" spans="3:8">
      <c r="C3860" s="38"/>
      <c r="E3860" s="2"/>
      <c r="F3860" s="2"/>
      <c r="G3860" s="2"/>
      <c r="H3860" s="2"/>
    </row>
    <row r="3861" spans="3:8">
      <c r="C3861" s="38"/>
      <c r="E3861" s="2"/>
      <c r="F3861" s="2"/>
      <c r="G3861" s="2"/>
      <c r="H3861" s="2"/>
    </row>
    <row r="3862" spans="3:8">
      <c r="C3862" s="38"/>
      <c r="E3862" s="2"/>
      <c r="F3862" s="2"/>
      <c r="G3862" s="2"/>
      <c r="H3862" s="2"/>
    </row>
    <row r="3863" spans="3:8">
      <c r="C3863" s="38"/>
      <c r="E3863" s="2"/>
      <c r="F3863" s="2"/>
      <c r="G3863" s="2"/>
      <c r="H3863" s="2"/>
    </row>
    <row r="3864" spans="3:8">
      <c r="C3864" s="38"/>
      <c r="E3864" s="2"/>
      <c r="F3864" s="2"/>
      <c r="G3864" s="2"/>
      <c r="H3864" s="2"/>
    </row>
    <row r="3865" spans="3:8">
      <c r="C3865" s="38"/>
      <c r="E3865" s="2"/>
      <c r="F3865" s="2"/>
      <c r="G3865" s="2"/>
      <c r="H3865" s="2"/>
    </row>
    <row r="3866" spans="3:8">
      <c r="C3866" s="38"/>
      <c r="E3866" s="2"/>
      <c r="F3866" s="2"/>
      <c r="G3866" s="2"/>
      <c r="H3866" s="2"/>
    </row>
    <row r="3867" spans="3:8">
      <c r="C3867" s="38"/>
      <c r="E3867" s="2"/>
      <c r="F3867" s="2"/>
      <c r="G3867" s="2"/>
      <c r="H3867" s="2"/>
    </row>
    <row r="3868" spans="3:8">
      <c r="C3868" s="38"/>
      <c r="E3868" s="2"/>
      <c r="F3868" s="2"/>
      <c r="G3868" s="2"/>
      <c r="H3868" s="2"/>
    </row>
    <row r="3869" spans="3:8">
      <c r="C3869" s="38"/>
      <c r="E3869" s="2"/>
      <c r="F3869" s="2"/>
      <c r="G3869" s="2"/>
      <c r="H3869" s="2"/>
    </row>
    <row r="3870" spans="3:8">
      <c r="C3870" s="38"/>
      <c r="E3870" s="2"/>
      <c r="F3870" s="2"/>
      <c r="G3870" s="2"/>
      <c r="H3870" s="2"/>
    </row>
    <row r="3871" spans="3:8">
      <c r="C3871" s="38"/>
      <c r="E3871" s="2"/>
      <c r="F3871" s="2"/>
      <c r="G3871" s="2"/>
      <c r="H3871" s="2"/>
    </row>
    <row r="3872" spans="3:8">
      <c r="C3872" s="38"/>
      <c r="E3872" s="2"/>
      <c r="F3872" s="2"/>
      <c r="G3872" s="2"/>
      <c r="H3872" s="2"/>
    </row>
    <row r="3873" spans="3:8">
      <c r="C3873" s="38"/>
      <c r="E3873" s="2"/>
      <c r="F3873" s="2"/>
      <c r="G3873" s="2"/>
      <c r="H3873" s="2"/>
    </row>
    <row r="3874" spans="3:8">
      <c r="C3874" s="38"/>
      <c r="E3874" s="2"/>
      <c r="F3874" s="2"/>
      <c r="G3874" s="2"/>
      <c r="H3874" s="2"/>
    </row>
    <row r="3875" spans="3:8">
      <c r="C3875" s="38"/>
      <c r="E3875" s="2"/>
      <c r="F3875" s="2"/>
      <c r="G3875" s="2"/>
      <c r="H3875" s="2"/>
    </row>
    <row r="3876" spans="3:8">
      <c r="C3876" s="38"/>
      <c r="E3876" s="2"/>
      <c r="F3876" s="2"/>
      <c r="G3876" s="2"/>
      <c r="H3876" s="2"/>
    </row>
    <row r="3877" spans="3:8">
      <c r="C3877" s="38"/>
      <c r="E3877" s="2"/>
      <c r="F3877" s="2"/>
      <c r="G3877" s="2"/>
      <c r="H3877" s="2"/>
    </row>
    <row r="3878" spans="3:8">
      <c r="C3878" s="38"/>
      <c r="E3878" s="2"/>
      <c r="F3878" s="2"/>
      <c r="G3878" s="2"/>
      <c r="H3878" s="2"/>
    </row>
    <row r="3879" spans="3:8">
      <c r="C3879" s="38"/>
      <c r="E3879" s="2"/>
      <c r="F3879" s="2"/>
      <c r="G3879" s="2"/>
      <c r="H3879" s="2"/>
    </row>
    <row r="3880" spans="3:8">
      <c r="C3880" s="38"/>
      <c r="E3880" s="2"/>
      <c r="F3880" s="2"/>
      <c r="G3880" s="2"/>
      <c r="H3880" s="2"/>
    </row>
    <row r="3881" spans="3:8">
      <c r="C3881" s="38"/>
      <c r="E3881" s="2"/>
      <c r="F3881" s="2"/>
      <c r="G3881" s="2"/>
      <c r="H3881" s="2"/>
    </row>
    <row r="3882" spans="3:8">
      <c r="C3882" s="38"/>
      <c r="E3882" s="2"/>
      <c r="F3882" s="2"/>
      <c r="G3882" s="2"/>
      <c r="H3882" s="2"/>
    </row>
    <row r="3883" spans="3:8">
      <c r="C3883" s="38"/>
      <c r="E3883" s="2"/>
      <c r="F3883" s="2"/>
      <c r="G3883" s="2"/>
      <c r="H3883" s="2"/>
    </row>
    <row r="3884" spans="3:8">
      <c r="C3884" s="38"/>
      <c r="E3884" s="2"/>
      <c r="F3884" s="2"/>
      <c r="G3884" s="2"/>
      <c r="H3884" s="2"/>
    </row>
    <row r="3885" spans="3:8">
      <c r="C3885" s="38"/>
      <c r="E3885" s="2"/>
      <c r="F3885" s="2"/>
      <c r="G3885" s="2"/>
      <c r="H3885" s="2"/>
    </row>
    <row r="3886" spans="3:8">
      <c r="C3886" s="38"/>
      <c r="E3886" s="2"/>
      <c r="F3886" s="2"/>
      <c r="G3886" s="2"/>
      <c r="H3886" s="2"/>
    </row>
    <row r="3887" spans="3:8">
      <c r="C3887" s="38"/>
      <c r="E3887" s="2"/>
      <c r="F3887" s="2"/>
      <c r="G3887" s="2"/>
      <c r="H3887" s="2"/>
    </row>
    <row r="3888" spans="3:8">
      <c r="C3888" s="38"/>
      <c r="E3888" s="2"/>
      <c r="F3888" s="2"/>
      <c r="G3888" s="2"/>
      <c r="H3888" s="2"/>
    </row>
    <row r="3889" spans="3:8">
      <c r="C3889" s="38"/>
      <c r="E3889" s="2"/>
      <c r="F3889" s="2"/>
      <c r="G3889" s="2"/>
      <c r="H3889" s="2"/>
    </row>
    <row r="3890" spans="3:8">
      <c r="C3890" s="38"/>
      <c r="E3890" s="2"/>
      <c r="F3890" s="2"/>
      <c r="G3890" s="2"/>
      <c r="H3890" s="2"/>
    </row>
    <row r="3891" spans="3:8">
      <c r="C3891" s="38"/>
      <c r="E3891" s="2"/>
      <c r="F3891" s="2"/>
      <c r="G3891" s="2"/>
      <c r="H3891" s="2"/>
    </row>
    <row r="3892" spans="3:8">
      <c r="C3892" s="38"/>
      <c r="E3892" s="2"/>
      <c r="F3892" s="2"/>
      <c r="G3892" s="2"/>
      <c r="H3892" s="2"/>
    </row>
    <row r="3893" spans="3:8">
      <c r="C3893" s="38"/>
      <c r="E3893" s="2"/>
      <c r="F3893" s="2"/>
      <c r="G3893" s="2"/>
      <c r="H3893" s="2"/>
    </row>
    <row r="3894" spans="3:8">
      <c r="C3894" s="38"/>
      <c r="E3894" s="2"/>
      <c r="F3894" s="2"/>
      <c r="G3894" s="2"/>
      <c r="H3894" s="2"/>
    </row>
    <row r="3895" spans="3:8">
      <c r="C3895" s="38"/>
      <c r="E3895" s="2"/>
      <c r="F3895" s="2"/>
      <c r="G3895" s="2"/>
      <c r="H3895" s="2"/>
    </row>
    <row r="3896" spans="3:8">
      <c r="C3896" s="38"/>
      <c r="E3896" s="2"/>
      <c r="F3896" s="2"/>
      <c r="G3896" s="2"/>
      <c r="H3896" s="2"/>
    </row>
    <row r="3897" spans="3:8">
      <c r="C3897" s="38"/>
      <c r="E3897" s="2"/>
      <c r="F3897" s="2"/>
      <c r="G3897" s="2"/>
      <c r="H3897" s="2"/>
    </row>
    <row r="3898" spans="3:8">
      <c r="C3898" s="38"/>
      <c r="E3898" s="2"/>
      <c r="F3898" s="2"/>
      <c r="G3898" s="2"/>
      <c r="H3898" s="2"/>
    </row>
    <row r="3899" spans="3:8">
      <c r="C3899" s="38"/>
      <c r="E3899" s="2"/>
      <c r="F3899" s="2"/>
      <c r="G3899" s="2"/>
      <c r="H3899" s="2"/>
    </row>
    <row r="3900" spans="3:8">
      <c r="C3900" s="38"/>
      <c r="E3900" s="2"/>
      <c r="F3900" s="2"/>
      <c r="G3900" s="2"/>
      <c r="H3900" s="2"/>
    </row>
    <row r="3901" spans="3:8">
      <c r="C3901" s="38"/>
      <c r="E3901" s="2"/>
      <c r="F3901" s="2"/>
      <c r="G3901" s="2"/>
      <c r="H3901" s="2"/>
    </row>
    <row r="3902" spans="3:8">
      <c r="C3902" s="38"/>
      <c r="E3902" s="2"/>
      <c r="F3902" s="2"/>
      <c r="G3902" s="2"/>
      <c r="H3902" s="2"/>
    </row>
    <row r="3903" spans="3:8">
      <c r="C3903" s="38"/>
      <c r="E3903" s="2"/>
      <c r="F3903" s="2"/>
      <c r="G3903" s="2"/>
      <c r="H3903" s="2"/>
    </row>
    <row r="3904" spans="3:8">
      <c r="C3904" s="38"/>
      <c r="E3904" s="2"/>
      <c r="F3904" s="2"/>
      <c r="G3904" s="2"/>
      <c r="H3904" s="2"/>
    </row>
    <row r="3905" spans="3:8">
      <c r="C3905" s="38"/>
      <c r="E3905" s="2"/>
      <c r="F3905" s="2"/>
      <c r="G3905" s="2"/>
      <c r="H3905" s="2"/>
    </row>
    <row r="3906" spans="3:8">
      <c r="C3906" s="38"/>
      <c r="E3906" s="2"/>
      <c r="F3906" s="2"/>
      <c r="G3906" s="2"/>
      <c r="H3906" s="2"/>
    </row>
    <row r="3907" spans="3:8">
      <c r="C3907" s="38"/>
      <c r="E3907" s="2"/>
      <c r="F3907" s="2"/>
      <c r="G3907" s="2"/>
      <c r="H3907" s="2"/>
    </row>
    <row r="3908" spans="3:8">
      <c r="C3908" s="38"/>
      <c r="E3908" s="2"/>
      <c r="F3908" s="2"/>
      <c r="G3908" s="2"/>
      <c r="H3908" s="2"/>
    </row>
    <row r="3909" spans="3:8">
      <c r="C3909" s="38"/>
      <c r="E3909" s="2"/>
      <c r="F3909" s="2"/>
      <c r="G3909" s="2"/>
      <c r="H3909" s="2"/>
    </row>
    <row r="3910" spans="3:8">
      <c r="C3910" s="38"/>
      <c r="E3910" s="2"/>
      <c r="F3910" s="2"/>
      <c r="G3910" s="2"/>
      <c r="H3910" s="2"/>
    </row>
    <row r="3911" spans="3:8">
      <c r="C3911" s="38"/>
      <c r="E3911" s="2"/>
      <c r="F3911" s="2"/>
      <c r="G3911" s="2"/>
      <c r="H3911" s="2"/>
    </row>
    <row r="3912" spans="3:8">
      <c r="C3912" s="38"/>
      <c r="E3912" s="2"/>
      <c r="F3912" s="2"/>
      <c r="G3912" s="2"/>
      <c r="H3912" s="2"/>
    </row>
    <row r="3913" spans="3:8">
      <c r="C3913" s="38"/>
      <c r="E3913" s="2"/>
      <c r="F3913" s="2"/>
      <c r="G3913" s="2"/>
      <c r="H3913" s="2"/>
    </row>
    <row r="3914" spans="3:8">
      <c r="C3914" s="38"/>
      <c r="E3914" s="2"/>
      <c r="F3914" s="2"/>
      <c r="G3914" s="2"/>
      <c r="H3914" s="2"/>
    </row>
    <row r="3915" spans="3:8">
      <c r="C3915" s="38"/>
      <c r="E3915" s="2"/>
      <c r="F3915" s="2"/>
      <c r="G3915" s="2"/>
      <c r="H3915" s="2"/>
    </row>
    <row r="3916" spans="3:8">
      <c r="C3916" s="38"/>
      <c r="E3916" s="2"/>
      <c r="F3916" s="2"/>
      <c r="G3916" s="2"/>
      <c r="H3916" s="2"/>
    </row>
    <row r="3917" spans="3:8">
      <c r="C3917" s="38"/>
      <c r="E3917" s="2"/>
      <c r="F3917" s="2"/>
      <c r="G3917" s="2"/>
      <c r="H3917" s="2"/>
    </row>
    <row r="3918" spans="3:8">
      <c r="C3918" s="38"/>
      <c r="E3918" s="2"/>
      <c r="F3918" s="2"/>
      <c r="G3918" s="2"/>
      <c r="H3918" s="2"/>
    </row>
    <row r="3919" spans="3:8">
      <c r="C3919" s="38"/>
      <c r="E3919" s="2"/>
      <c r="F3919" s="2"/>
      <c r="G3919" s="2"/>
      <c r="H3919" s="2"/>
    </row>
    <row r="3920" spans="3:8">
      <c r="C3920" s="38"/>
      <c r="E3920" s="2"/>
      <c r="F3920" s="2"/>
      <c r="G3920" s="2"/>
      <c r="H3920" s="2"/>
    </row>
    <row r="3921" spans="3:8">
      <c r="C3921" s="38"/>
      <c r="E3921" s="2"/>
      <c r="F3921" s="2"/>
      <c r="G3921" s="2"/>
      <c r="H3921" s="2"/>
    </row>
    <row r="3922" spans="3:8">
      <c r="C3922" s="38"/>
      <c r="E3922" s="2"/>
      <c r="F3922" s="2"/>
      <c r="G3922" s="2"/>
      <c r="H3922" s="2"/>
    </row>
    <row r="3923" spans="3:8">
      <c r="C3923" s="38"/>
      <c r="E3923" s="2"/>
      <c r="F3923" s="2"/>
      <c r="G3923" s="2"/>
      <c r="H3923" s="2"/>
    </row>
    <row r="3924" spans="3:8">
      <c r="C3924" s="38"/>
      <c r="E3924" s="2"/>
      <c r="F3924" s="2"/>
      <c r="G3924" s="2"/>
      <c r="H3924" s="2"/>
    </row>
    <row r="3925" spans="3:8">
      <c r="C3925" s="38"/>
      <c r="E3925" s="2"/>
      <c r="F3925" s="2"/>
      <c r="G3925" s="2"/>
      <c r="H3925" s="2"/>
    </row>
    <row r="3926" spans="3:8">
      <c r="C3926" s="38"/>
      <c r="E3926" s="2"/>
      <c r="F3926" s="2"/>
      <c r="G3926" s="2"/>
      <c r="H3926" s="2"/>
    </row>
    <row r="3927" spans="3:8">
      <c r="C3927" s="38"/>
      <c r="E3927" s="2"/>
      <c r="F3927" s="2"/>
      <c r="G3927" s="2"/>
      <c r="H3927" s="2"/>
    </row>
    <row r="3928" spans="3:8">
      <c r="C3928" s="38"/>
      <c r="E3928" s="2"/>
      <c r="F3928" s="2"/>
      <c r="G3928" s="2"/>
      <c r="H3928" s="2"/>
    </row>
    <row r="3929" spans="3:8">
      <c r="C3929" s="38"/>
      <c r="E3929" s="2"/>
      <c r="F3929" s="2"/>
      <c r="G3929" s="2"/>
      <c r="H3929" s="2"/>
    </row>
    <row r="3930" spans="3:8">
      <c r="C3930" s="38"/>
      <c r="E3930" s="2"/>
      <c r="F3930" s="2"/>
      <c r="G3930" s="2"/>
      <c r="H3930" s="2"/>
    </row>
    <row r="3931" spans="3:8">
      <c r="C3931" s="38"/>
      <c r="E3931" s="2"/>
      <c r="F3931" s="2"/>
      <c r="G3931" s="2"/>
      <c r="H3931" s="2"/>
    </row>
    <row r="3932" spans="3:8">
      <c r="C3932" s="38"/>
      <c r="E3932" s="2"/>
      <c r="F3932" s="2"/>
      <c r="G3932" s="2"/>
      <c r="H3932" s="2"/>
    </row>
    <row r="3933" spans="3:8">
      <c r="C3933" s="38"/>
      <c r="E3933" s="2"/>
      <c r="F3933" s="2"/>
      <c r="G3933" s="2"/>
      <c r="H3933" s="2"/>
    </row>
    <row r="3934" spans="3:8">
      <c r="C3934" s="38"/>
      <c r="E3934" s="2"/>
      <c r="F3934" s="2"/>
      <c r="G3934" s="2"/>
      <c r="H3934" s="2"/>
    </row>
    <row r="3935" spans="3:8">
      <c r="C3935" s="38"/>
      <c r="E3935" s="2"/>
      <c r="F3935" s="2"/>
      <c r="G3935" s="2"/>
      <c r="H3935" s="2"/>
    </row>
    <row r="3936" spans="3:8">
      <c r="C3936" s="38"/>
      <c r="E3936" s="2"/>
      <c r="F3936" s="2"/>
      <c r="G3936" s="2"/>
      <c r="H3936" s="2"/>
    </row>
    <row r="3937" spans="3:8">
      <c r="C3937" s="38"/>
      <c r="E3937" s="2"/>
      <c r="F3937" s="2"/>
      <c r="G3937" s="2"/>
      <c r="H3937" s="2"/>
    </row>
    <row r="3938" spans="3:8">
      <c r="C3938" s="38"/>
      <c r="E3938" s="2"/>
      <c r="F3938" s="2"/>
      <c r="G3938" s="2"/>
      <c r="H3938" s="2"/>
    </row>
    <row r="3939" spans="3:8">
      <c r="C3939" s="38"/>
      <c r="E3939" s="2"/>
      <c r="F3939" s="2"/>
      <c r="G3939" s="2"/>
      <c r="H3939" s="2"/>
    </row>
    <row r="3940" spans="3:8">
      <c r="C3940" s="38"/>
      <c r="E3940" s="2"/>
      <c r="F3940" s="2"/>
      <c r="G3940" s="2"/>
      <c r="H3940" s="2"/>
    </row>
    <row r="3941" spans="3:8">
      <c r="C3941" s="38"/>
      <c r="E3941" s="2"/>
      <c r="F3941" s="2"/>
      <c r="G3941" s="2"/>
      <c r="H3941" s="2"/>
    </row>
    <row r="3942" spans="3:8">
      <c r="C3942" s="38"/>
      <c r="E3942" s="2"/>
      <c r="F3942" s="2"/>
      <c r="G3942" s="2"/>
      <c r="H3942" s="2"/>
    </row>
    <row r="3943" spans="3:8">
      <c r="C3943" s="38"/>
      <c r="E3943" s="2"/>
      <c r="F3943" s="2"/>
      <c r="G3943" s="2"/>
      <c r="H3943" s="2"/>
    </row>
    <row r="3944" spans="3:8">
      <c r="C3944" s="38"/>
      <c r="E3944" s="2"/>
      <c r="F3944" s="2"/>
      <c r="G3944" s="2"/>
      <c r="H3944" s="2"/>
    </row>
    <row r="3945" spans="3:8">
      <c r="C3945" s="38"/>
      <c r="E3945" s="2"/>
      <c r="F3945" s="2"/>
      <c r="G3945" s="2"/>
      <c r="H3945" s="2"/>
    </row>
    <row r="3946" spans="3:8">
      <c r="C3946" s="38"/>
      <c r="E3946" s="2"/>
      <c r="F3946" s="2"/>
      <c r="G3946" s="2"/>
      <c r="H3946" s="2"/>
    </row>
    <row r="3947" spans="3:8">
      <c r="C3947" s="38"/>
      <c r="E3947" s="2"/>
      <c r="F3947" s="2"/>
      <c r="G3947" s="2"/>
      <c r="H3947" s="2"/>
    </row>
    <row r="3948" spans="3:8">
      <c r="C3948" s="38"/>
      <c r="E3948" s="2"/>
      <c r="F3948" s="2"/>
      <c r="G3948" s="2"/>
      <c r="H3948" s="2"/>
    </row>
    <row r="3949" spans="3:8">
      <c r="C3949" s="38"/>
      <c r="E3949" s="2"/>
      <c r="F3949" s="2"/>
      <c r="G3949" s="2"/>
      <c r="H3949" s="2"/>
    </row>
    <row r="3950" spans="3:8">
      <c r="C3950" s="38"/>
      <c r="E3950" s="2"/>
      <c r="F3950" s="2"/>
      <c r="G3950" s="2"/>
      <c r="H3950" s="2"/>
    </row>
    <row r="3951" spans="3:8">
      <c r="C3951" s="38"/>
      <c r="E3951" s="2"/>
      <c r="F3951" s="2"/>
      <c r="G3951" s="2"/>
      <c r="H3951" s="2"/>
    </row>
    <row r="3952" spans="3:8">
      <c r="C3952" s="38"/>
      <c r="E3952" s="2"/>
      <c r="F3952" s="2"/>
      <c r="G3952" s="2"/>
      <c r="H3952" s="2"/>
    </row>
    <row r="3953" spans="3:8">
      <c r="C3953" s="38"/>
      <c r="E3953" s="2"/>
      <c r="F3953" s="2"/>
      <c r="G3953" s="2"/>
      <c r="H3953" s="2"/>
    </row>
    <row r="3954" spans="3:8">
      <c r="C3954" s="38"/>
      <c r="E3954" s="2"/>
      <c r="F3954" s="2"/>
      <c r="G3954" s="2"/>
      <c r="H3954" s="2"/>
    </row>
    <row r="3955" spans="3:8">
      <c r="C3955" s="38"/>
      <c r="E3955" s="2"/>
      <c r="F3955" s="2"/>
      <c r="G3955" s="2"/>
      <c r="H3955" s="2"/>
    </row>
    <row r="3956" spans="3:8">
      <c r="C3956" s="38"/>
      <c r="E3956" s="2"/>
      <c r="F3956" s="2"/>
      <c r="G3956" s="2"/>
      <c r="H3956" s="2"/>
    </row>
    <row r="3957" spans="3:8">
      <c r="C3957" s="38"/>
      <c r="E3957" s="2"/>
      <c r="F3957" s="2"/>
      <c r="G3957" s="2"/>
      <c r="H3957" s="2"/>
    </row>
    <row r="3958" spans="3:8">
      <c r="C3958" s="38"/>
      <c r="E3958" s="2"/>
      <c r="F3958" s="2"/>
      <c r="G3958" s="2"/>
      <c r="H3958" s="2"/>
    </row>
    <row r="3959" spans="3:8">
      <c r="C3959" s="38"/>
      <c r="E3959" s="2"/>
      <c r="F3959" s="2"/>
      <c r="G3959" s="2"/>
      <c r="H3959" s="2"/>
    </row>
    <row r="3960" spans="3:8">
      <c r="C3960" s="38"/>
      <c r="E3960" s="2"/>
      <c r="F3960" s="2"/>
      <c r="G3960" s="2"/>
      <c r="H3960" s="2"/>
    </row>
    <row r="3961" spans="3:8">
      <c r="C3961" s="38"/>
      <c r="E3961" s="2"/>
      <c r="F3961" s="2"/>
      <c r="G3961" s="2"/>
      <c r="H3961" s="2"/>
    </row>
    <row r="3962" spans="3:8">
      <c r="C3962" s="38"/>
      <c r="E3962" s="2"/>
      <c r="F3962" s="2"/>
      <c r="G3962" s="2"/>
      <c r="H3962" s="2"/>
    </row>
    <row r="3963" spans="3:8">
      <c r="C3963" s="38"/>
      <c r="E3963" s="2"/>
      <c r="F3963" s="2"/>
      <c r="G3963" s="2"/>
      <c r="H3963" s="2"/>
    </row>
    <row r="3964" spans="3:8">
      <c r="C3964" s="38"/>
      <c r="E3964" s="2"/>
      <c r="F3964" s="2"/>
      <c r="G3964" s="2"/>
      <c r="H3964" s="2"/>
    </row>
    <row r="3965" spans="3:8">
      <c r="C3965" s="38"/>
      <c r="E3965" s="2"/>
      <c r="F3965" s="2"/>
      <c r="G3965" s="2"/>
      <c r="H3965" s="2"/>
    </row>
    <row r="3966" spans="3:8">
      <c r="C3966" s="38"/>
      <c r="E3966" s="2"/>
      <c r="F3966" s="2"/>
      <c r="G3966" s="2"/>
      <c r="H3966" s="2"/>
    </row>
    <row r="3967" spans="3:8">
      <c r="C3967" s="38"/>
      <c r="E3967" s="2"/>
      <c r="F3967" s="2"/>
      <c r="G3967" s="2"/>
      <c r="H3967" s="2"/>
    </row>
    <row r="3968" spans="3:8">
      <c r="C3968" s="38"/>
      <c r="E3968" s="2"/>
      <c r="F3968" s="2"/>
      <c r="G3968" s="2"/>
      <c r="H3968" s="2"/>
    </row>
    <row r="3969" spans="3:8">
      <c r="C3969" s="38"/>
      <c r="E3969" s="2"/>
      <c r="F3969" s="2"/>
      <c r="G3969" s="2"/>
      <c r="H3969" s="2"/>
    </row>
    <row r="3970" spans="3:8">
      <c r="C3970" s="38"/>
      <c r="E3970" s="2"/>
      <c r="F3970" s="2"/>
      <c r="G3970" s="2"/>
      <c r="H3970" s="2"/>
    </row>
    <row r="3971" spans="3:8">
      <c r="C3971" s="38"/>
      <c r="E3971" s="2"/>
      <c r="F3971" s="2"/>
      <c r="G3971" s="2"/>
      <c r="H3971" s="2"/>
    </row>
    <row r="3972" spans="3:8">
      <c r="C3972" s="38"/>
      <c r="E3972" s="2"/>
      <c r="F3972" s="2"/>
      <c r="G3972" s="2"/>
      <c r="H3972" s="2"/>
    </row>
    <row r="3973" spans="3:8">
      <c r="C3973" s="38"/>
      <c r="E3973" s="2"/>
      <c r="F3973" s="2"/>
      <c r="G3973" s="2"/>
      <c r="H3973" s="2"/>
    </row>
    <row r="3974" spans="3:8">
      <c r="C3974" s="38"/>
      <c r="E3974" s="2"/>
      <c r="F3974" s="2"/>
      <c r="G3974" s="2"/>
      <c r="H3974" s="2"/>
    </row>
    <row r="3975" spans="3:8">
      <c r="C3975" s="38"/>
      <c r="E3975" s="2"/>
      <c r="F3975" s="2"/>
      <c r="G3975" s="2"/>
      <c r="H3975" s="2"/>
    </row>
    <row r="3976" spans="3:8">
      <c r="C3976" s="38"/>
      <c r="E3976" s="2"/>
      <c r="F3976" s="2"/>
      <c r="G3976" s="2"/>
      <c r="H3976" s="2"/>
    </row>
    <row r="3977" spans="3:8">
      <c r="C3977" s="38"/>
      <c r="E3977" s="2"/>
      <c r="F3977" s="2"/>
      <c r="G3977" s="2"/>
      <c r="H3977" s="2"/>
    </row>
    <row r="3978" spans="3:8">
      <c r="C3978" s="38"/>
      <c r="E3978" s="2"/>
      <c r="F3978" s="2"/>
      <c r="G3978" s="2"/>
      <c r="H3978" s="2"/>
    </row>
    <row r="3979" spans="3:8">
      <c r="C3979" s="38"/>
      <c r="E3979" s="2"/>
      <c r="F3979" s="2"/>
      <c r="G3979" s="2"/>
      <c r="H3979" s="2"/>
    </row>
    <row r="3980" spans="3:8">
      <c r="C3980" s="38"/>
      <c r="E3980" s="2"/>
      <c r="F3980" s="2"/>
      <c r="G3980" s="2"/>
      <c r="H3980" s="2"/>
    </row>
    <row r="3981" spans="3:8">
      <c r="C3981" s="38"/>
      <c r="E3981" s="2"/>
      <c r="F3981" s="2"/>
      <c r="G3981" s="2"/>
      <c r="H3981" s="2"/>
    </row>
    <row r="3982" spans="3:8">
      <c r="C3982" s="38"/>
      <c r="E3982" s="2"/>
      <c r="F3982" s="2"/>
      <c r="G3982" s="2"/>
      <c r="H3982" s="2"/>
    </row>
    <row r="3983" spans="3:8">
      <c r="C3983" s="38"/>
      <c r="E3983" s="2"/>
      <c r="F3983" s="2"/>
      <c r="G3983" s="2"/>
      <c r="H3983" s="2"/>
    </row>
    <row r="3984" spans="3:8">
      <c r="C3984" s="38"/>
      <c r="E3984" s="2"/>
      <c r="F3984" s="2"/>
      <c r="G3984" s="2"/>
      <c r="H3984" s="2"/>
    </row>
    <row r="3985" spans="3:8">
      <c r="C3985" s="38"/>
      <c r="E3985" s="2"/>
      <c r="F3985" s="2"/>
      <c r="G3985" s="2"/>
      <c r="H3985" s="2"/>
    </row>
    <row r="3986" spans="3:8">
      <c r="C3986" s="38"/>
      <c r="E3986" s="2"/>
      <c r="F3986" s="2"/>
      <c r="G3986" s="2"/>
      <c r="H3986" s="2"/>
    </row>
    <row r="3987" spans="3:8">
      <c r="C3987" s="38"/>
      <c r="E3987" s="2"/>
      <c r="F3987" s="2"/>
      <c r="G3987" s="2"/>
      <c r="H3987" s="2"/>
    </row>
    <row r="3988" spans="3:8">
      <c r="C3988" s="38"/>
      <c r="E3988" s="2"/>
      <c r="F3988" s="2"/>
      <c r="G3988" s="2"/>
      <c r="H3988" s="2"/>
    </row>
    <row r="3989" spans="3:8">
      <c r="C3989" s="38"/>
      <c r="E3989" s="2"/>
      <c r="F3989" s="2"/>
      <c r="G3989" s="2"/>
      <c r="H3989" s="2"/>
    </row>
    <row r="3990" spans="3:8">
      <c r="C3990" s="38"/>
      <c r="E3990" s="2"/>
      <c r="F3990" s="2"/>
      <c r="G3990" s="2"/>
      <c r="H3990" s="2"/>
    </row>
    <row r="3991" spans="3:8">
      <c r="C3991" s="38"/>
      <c r="E3991" s="2"/>
      <c r="F3991" s="2"/>
      <c r="G3991" s="2"/>
      <c r="H3991" s="2"/>
    </row>
    <row r="3992" spans="3:8">
      <c r="C3992" s="38"/>
      <c r="E3992" s="2"/>
      <c r="F3992" s="2"/>
      <c r="G3992" s="2"/>
      <c r="H3992" s="2"/>
    </row>
    <row r="3993" spans="3:8">
      <c r="C3993" s="38"/>
      <c r="E3993" s="2"/>
      <c r="F3993" s="2"/>
      <c r="G3993" s="2"/>
      <c r="H3993" s="2"/>
    </row>
    <row r="3994" spans="3:8">
      <c r="C3994" s="38"/>
      <c r="E3994" s="2"/>
      <c r="F3994" s="2"/>
      <c r="G3994" s="2"/>
      <c r="H3994" s="2"/>
    </row>
    <row r="3995" spans="3:8">
      <c r="C3995" s="38"/>
      <c r="E3995" s="2"/>
      <c r="F3995" s="2"/>
      <c r="G3995" s="2"/>
      <c r="H3995" s="2"/>
    </row>
    <row r="3996" spans="3:8">
      <c r="C3996" s="38"/>
      <c r="E3996" s="2"/>
      <c r="F3996" s="2"/>
      <c r="G3996" s="2"/>
      <c r="H3996" s="2"/>
    </row>
    <row r="3997" spans="3:8">
      <c r="C3997" s="38"/>
      <c r="E3997" s="2"/>
      <c r="F3997" s="2"/>
      <c r="G3997" s="2"/>
      <c r="H3997" s="2"/>
    </row>
    <row r="3998" spans="3:8">
      <c r="C3998" s="38"/>
      <c r="E3998" s="2"/>
      <c r="F3998" s="2"/>
      <c r="G3998" s="2"/>
      <c r="H3998" s="2"/>
    </row>
    <row r="3999" spans="3:8">
      <c r="C3999" s="38"/>
      <c r="E3999" s="2"/>
      <c r="F3999" s="2"/>
      <c r="G3999" s="2"/>
      <c r="H3999" s="2"/>
    </row>
    <row r="4000" spans="3:8">
      <c r="C4000" s="38"/>
      <c r="E4000" s="2"/>
      <c r="F4000" s="2"/>
      <c r="G4000" s="2"/>
      <c r="H4000" s="2"/>
    </row>
    <row r="4001" spans="3:8">
      <c r="C4001" s="38"/>
      <c r="E4001" s="2"/>
      <c r="F4001" s="2"/>
      <c r="G4001" s="2"/>
      <c r="H4001" s="2"/>
    </row>
    <row r="4002" spans="3:8">
      <c r="C4002" s="38"/>
      <c r="E4002" s="2"/>
      <c r="F4002" s="2"/>
      <c r="G4002" s="2"/>
      <c r="H4002" s="2"/>
    </row>
    <row r="4003" spans="3:8">
      <c r="C4003" s="38"/>
      <c r="E4003" s="2"/>
      <c r="F4003" s="2"/>
      <c r="G4003" s="2"/>
      <c r="H4003" s="2"/>
    </row>
    <row r="4004" spans="3:8">
      <c r="C4004" s="38"/>
      <c r="E4004" s="2"/>
      <c r="F4004" s="2"/>
      <c r="G4004" s="2"/>
      <c r="H4004" s="2"/>
    </row>
    <row r="4005" spans="3:8">
      <c r="C4005" s="38"/>
      <c r="E4005" s="2"/>
      <c r="F4005" s="2"/>
      <c r="G4005" s="2"/>
      <c r="H4005" s="2"/>
    </row>
    <row r="4006" spans="3:8">
      <c r="C4006" s="38"/>
      <c r="E4006" s="2"/>
      <c r="F4006" s="2"/>
      <c r="G4006" s="2"/>
      <c r="H4006" s="2"/>
    </row>
    <row r="4007" spans="3:8">
      <c r="C4007" s="38"/>
      <c r="E4007" s="2"/>
      <c r="F4007" s="2"/>
      <c r="G4007" s="2"/>
      <c r="H4007" s="2"/>
    </row>
    <row r="4008" spans="3:8">
      <c r="C4008" s="38"/>
      <c r="E4008" s="2"/>
      <c r="F4008" s="2"/>
      <c r="G4008" s="2"/>
      <c r="H4008" s="2"/>
    </row>
    <row r="4009" spans="3:8">
      <c r="C4009" s="38"/>
      <c r="E4009" s="2"/>
      <c r="F4009" s="2"/>
      <c r="G4009" s="2"/>
      <c r="H4009" s="2"/>
    </row>
    <row r="4010" spans="3:8">
      <c r="C4010" s="38"/>
      <c r="E4010" s="2"/>
      <c r="F4010" s="2"/>
      <c r="G4010" s="2"/>
      <c r="H4010" s="2"/>
    </row>
    <row r="4011" spans="3:8">
      <c r="C4011" s="38"/>
      <c r="E4011" s="2"/>
      <c r="F4011" s="2"/>
      <c r="G4011" s="2"/>
      <c r="H4011" s="2"/>
    </row>
    <row r="4012" spans="3:8">
      <c r="C4012" s="38"/>
      <c r="E4012" s="2"/>
      <c r="F4012" s="2"/>
      <c r="G4012" s="2"/>
      <c r="H4012" s="2"/>
    </row>
    <row r="4013" spans="3:8">
      <c r="C4013" s="38"/>
      <c r="E4013" s="2"/>
      <c r="F4013" s="2"/>
      <c r="G4013" s="2"/>
      <c r="H4013" s="2"/>
    </row>
    <row r="4014" spans="3:8">
      <c r="C4014" s="38"/>
      <c r="E4014" s="2"/>
      <c r="F4014" s="2"/>
      <c r="G4014" s="2"/>
      <c r="H4014" s="2"/>
    </row>
    <row r="4015" spans="3:8">
      <c r="C4015" s="38"/>
      <c r="E4015" s="2"/>
      <c r="F4015" s="2"/>
      <c r="G4015" s="2"/>
      <c r="H4015" s="2"/>
    </row>
    <row r="4016" spans="3:8">
      <c r="C4016" s="38"/>
      <c r="E4016" s="2"/>
      <c r="F4016" s="2"/>
      <c r="G4016" s="2"/>
      <c r="H4016" s="2"/>
    </row>
    <row r="4017" spans="3:8">
      <c r="C4017" s="38"/>
      <c r="E4017" s="2"/>
      <c r="F4017" s="2"/>
      <c r="G4017" s="2"/>
      <c r="H4017" s="2"/>
    </row>
    <row r="4018" spans="3:8">
      <c r="C4018" s="38"/>
      <c r="E4018" s="2"/>
      <c r="F4018" s="2"/>
      <c r="G4018" s="2"/>
      <c r="H4018" s="2"/>
    </row>
    <row r="4019" spans="3:8">
      <c r="C4019" s="38"/>
      <c r="E4019" s="2"/>
      <c r="F4019" s="2"/>
      <c r="G4019" s="2"/>
      <c r="H4019" s="2"/>
    </row>
    <row r="4020" spans="3:8">
      <c r="C4020" s="38"/>
      <c r="E4020" s="2"/>
      <c r="F4020" s="2"/>
      <c r="G4020" s="2"/>
      <c r="H4020" s="2"/>
    </row>
    <row r="4021" spans="3:8">
      <c r="C4021" s="38"/>
      <c r="E4021" s="2"/>
      <c r="F4021" s="2"/>
      <c r="G4021" s="2"/>
      <c r="H4021" s="2"/>
    </row>
    <row r="4022" spans="3:8">
      <c r="C4022" s="38"/>
      <c r="E4022" s="2"/>
      <c r="F4022" s="2"/>
      <c r="G4022" s="2"/>
      <c r="H4022" s="2"/>
    </row>
    <row r="4023" spans="3:8">
      <c r="C4023" s="38"/>
      <c r="E4023" s="2"/>
      <c r="F4023" s="2"/>
      <c r="G4023" s="2"/>
      <c r="H4023" s="2"/>
    </row>
    <row r="4024" spans="3:8">
      <c r="C4024" s="38"/>
      <c r="E4024" s="2"/>
      <c r="F4024" s="2"/>
      <c r="G4024" s="2"/>
      <c r="H4024" s="2"/>
    </row>
    <row r="4025" spans="3:8">
      <c r="C4025" s="38"/>
      <c r="E4025" s="2"/>
      <c r="F4025" s="2"/>
      <c r="G4025" s="2"/>
      <c r="H4025" s="2"/>
    </row>
    <row r="4026" spans="3:8">
      <c r="C4026" s="38"/>
      <c r="E4026" s="2"/>
      <c r="F4026" s="2"/>
      <c r="G4026" s="2"/>
      <c r="H4026" s="2"/>
    </row>
    <row r="4027" spans="3:8">
      <c r="C4027" s="38"/>
      <c r="E4027" s="2"/>
      <c r="F4027" s="2"/>
      <c r="G4027" s="2"/>
      <c r="H4027" s="2"/>
    </row>
    <row r="4028" spans="3:8">
      <c r="C4028" s="38"/>
      <c r="E4028" s="2"/>
      <c r="F4028" s="2"/>
      <c r="G4028" s="2"/>
      <c r="H4028" s="2"/>
    </row>
    <row r="4029" spans="3:8">
      <c r="C4029" s="38"/>
      <c r="E4029" s="2"/>
      <c r="F4029" s="2"/>
      <c r="G4029" s="2"/>
      <c r="H4029" s="2"/>
    </row>
    <row r="4030" spans="3:8">
      <c r="C4030" s="38"/>
      <c r="E4030" s="2"/>
      <c r="F4030" s="2"/>
      <c r="G4030" s="2"/>
      <c r="H4030" s="2"/>
    </row>
    <row r="4031" spans="3:8">
      <c r="C4031" s="38"/>
      <c r="E4031" s="2"/>
      <c r="F4031" s="2"/>
      <c r="G4031" s="2"/>
      <c r="H4031" s="2"/>
    </row>
    <row r="4032" spans="3:8">
      <c r="C4032" s="38"/>
      <c r="E4032" s="2"/>
      <c r="F4032" s="2"/>
      <c r="G4032" s="2"/>
      <c r="H4032" s="2"/>
    </row>
    <row r="4033" spans="3:8">
      <c r="C4033" s="38"/>
      <c r="E4033" s="2"/>
      <c r="F4033" s="2"/>
      <c r="G4033" s="2"/>
      <c r="H4033" s="2"/>
    </row>
    <row r="4034" spans="3:8">
      <c r="C4034" s="38"/>
      <c r="E4034" s="2"/>
      <c r="F4034" s="2"/>
      <c r="G4034" s="2"/>
      <c r="H4034" s="2"/>
    </row>
    <row r="4035" spans="3:8">
      <c r="C4035" s="38"/>
      <c r="E4035" s="2"/>
      <c r="F4035" s="2"/>
      <c r="G4035" s="2"/>
      <c r="H4035" s="2"/>
    </row>
    <row r="4036" spans="3:8">
      <c r="C4036" s="38"/>
      <c r="E4036" s="2"/>
      <c r="F4036" s="2"/>
      <c r="G4036" s="2"/>
      <c r="H4036" s="2"/>
    </row>
    <row r="4037" spans="3:8">
      <c r="C4037" s="38"/>
      <c r="E4037" s="2"/>
      <c r="F4037" s="2"/>
      <c r="G4037" s="2"/>
      <c r="H4037" s="2"/>
    </row>
    <row r="4038" spans="3:8">
      <c r="C4038" s="38"/>
      <c r="E4038" s="2"/>
      <c r="F4038" s="2"/>
      <c r="G4038" s="2"/>
      <c r="H4038" s="2"/>
    </row>
    <row r="4039" spans="3:8">
      <c r="C4039" s="38"/>
      <c r="E4039" s="2"/>
      <c r="F4039" s="2"/>
      <c r="G4039" s="2"/>
      <c r="H4039" s="2"/>
    </row>
    <row r="4040" spans="3:8">
      <c r="C4040" s="38"/>
      <c r="E4040" s="2"/>
      <c r="F4040" s="2"/>
      <c r="G4040" s="2"/>
      <c r="H4040" s="2"/>
    </row>
    <row r="4041" spans="3:8">
      <c r="C4041" s="38"/>
      <c r="E4041" s="2"/>
      <c r="F4041" s="2"/>
      <c r="G4041" s="2"/>
      <c r="H4041" s="2"/>
    </row>
    <row r="4042" spans="3:8">
      <c r="C4042" s="38"/>
      <c r="E4042" s="2"/>
      <c r="F4042" s="2"/>
      <c r="G4042" s="2"/>
      <c r="H4042" s="2"/>
    </row>
    <row r="4043" spans="3:8">
      <c r="C4043" s="38"/>
      <c r="E4043" s="2"/>
      <c r="F4043" s="2"/>
      <c r="G4043" s="2"/>
      <c r="H4043" s="2"/>
    </row>
    <row r="4044" spans="3:8">
      <c r="C4044" s="38"/>
      <c r="E4044" s="2"/>
      <c r="F4044" s="2"/>
      <c r="G4044" s="2"/>
      <c r="H4044" s="2"/>
    </row>
    <row r="4045" spans="3:8">
      <c r="C4045" s="38"/>
      <c r="E4045" s="2"/>
      <c r="F4045" s="2"/>
      <c r="G4045" s="2"/>
      <c r="H4045" s="2"/>
    </row>
    <row r="4046" spans="3:8">
      <c r="C4046" s="38"/>
      <c r="E4046" s="2"/>
      <c r="F4046" s="2"/>
      <c r="G4046" s="2"/>
      <c r="H4046" s="2"/>
    </row>
    <row r="4047" spans="3:8">
      <c r="C4047" s="38"/>
      <c r="E4047" s="2"/>
      <c r="F4047" s="2"/>
      <c r="G4047" s="2"/>
      <c r="H4047" s="2"/>
    </row>
    <row r="4048" spans="3:8">
      <c r="C4048" s="38"/>
      <c r="E4048" s="2"/>
      <c r="F4048" s="2"/>
      <c r="G4048" s="2"/>
      <c r="H4048" s="2"/>
    </row>
    <row r="4049" spans="3:8">
      <c r="C4049" s="38"/>
      <c r="E4049" s="2"/>
      <c r="F4049" s="2"/>
      <c r="G4049" s="2"/>
      <c r="H4049" s="2"/>
    </row>
    <row r="4050" spans="3:8">
      <c r="C4050" s="38"/>
      <c r="E4050" s="2"/>
      <c r="F4050" s="2"/>
      <c r="G4050" s="2"/>
      <c r="H4050" s="2"/>
    </row>
    <row r="4051" spans="3:8">
      <c r="C4051" s="38"/>
      <c r="E4051" s="2"/>
      <c r="F4051" s="2"/>
      <c r="G4051" s="2"/>
      <c r="H4051" s="2"/>
    </row>
    <row r="4052" spans="3:8">
      <c r="C4052" s="38"/>
      <c r="E4052" s="2"/>
      <c r="F4052" s="2"/>
      <c r="G4052" s="2"/>
      <c r="H4052" s="2"/>
    </row>
    <row r="4053" spans="3:8">
      <c r="C4053" s="38"/>
      <c r="E4053" s="2"/>
      <c r="F4053" s="2"/>
      <c r="G4053" s="2"/>
      <c r="H4053" s="2"/>
    </row>
    <row r="4054" spans="3:8">
      <c r="C4054" s="38"/>
      <c r="E4054" s="2"/>
      <c r="F4054" s="2"/>
      <c r="G4054" s="2"/>
      <c r="H4054" s="2"/>
    </row>
    <row r="4055" spans="3:8">
      <c r="C4055" s="38"/>
      <c r="E4055" s="2"/>
      <c r="F4055" s="2"/>
      <c r="G4055" s="2"/>
      <c r="H4055" s="2"/>
    </row>
    <row r="4056" spans="3:8">
      <c r="C4056" s="38"/>
      <c r="E4056" s="2"/>
      <c r="F4056" s="2"/>
      <c r="G4056" s="2"/>
      <c r="H4056" s="2"/>
    </row>
    <row r="4057" spans="3:8">
      <c r="C4057" s="38"/>
      <c r="E4057" s="2"/>
      <c r="F4057" s="2"/>
      <c r="G4057" s="2"/>
      <c r="H4057" s="2"/>
    </row>
    <row r="4058" spans="3:8">
      <c r="C4058" s="38"/>
      <c r="E4058" s="2"/>
      <c r="F4058" s="2"/>
      <c r="G4058" s="2"/>
      <c r="H4058" s="2"/>
    </row>
    <row r="4059" spans="3:8">
      <c r="C4059" s="38"/>
      <c r="E4059" s="2"/>
      <c r="F4059" s="2"/>
      <c r="G4059" s="2"/>
      <c r="H4059" s="2"/>
    </row>
    <row r="4060" spans="3:8">
      <c r="C4060" s="38"/>
      <c r="E4060" s="2"/>
      <c r="F4060" s="2"/>
      <c r="G4060" s="2"/>
      <c r="H4060" s="2"/>
    </row>
    <row r="4061" spans="3:8">
      <c r="C4061" s="38"/>
      <c r="E4061" s="2"/>
      <c r="F4061" s="2"/>
      <c r="G4061" s="2"/>
      <c r="H4061" s="2"/>
    </row>
    <row r="4062" spans="3:8">
      <c r="C4062" s="38"/>
      <c r="E4062" s="2"/>
      <c r="F4062" s="2"/>
      <c r="G4062" s="2"/>
      <c r="H4062" s="2"/>
    </row>
    <row r="4063" spans="3:8">
      <c r="C4063" s="38"/>
      <c r="E4063" s="2"/>
      <c r="F4063" s="2"/>
      <c r="G4063" s="2"/>
      <c r="H4063" s="2"/>
    </row>
    <row r="4064" spans="3:8">
      <c r="C4064" s="38"/>
      <c r="E4064" s="2"/>
      <c r="F4064" s="2"/>
      <c r="G4064" s="2"/>
      <c r="H4064" s="2"/>
    </row>
    <row r="4065" spans="3:8">
      <c r="C4065" s="38"/>
      <c r="E4065" s="2"/>
      <c r="F4065" s="2"/>
      <c r="G4065" s="2"/>
      <c r="H4065" s="2"/>
    </row>
    <row r="4066" spans="3:8">
      <c r="C4066" s="38"/>
      <c r="E4066" s="2"/>
      <c r="F4066" s="2"/>
      <c r="G4066" s="2"/>
      <c r="H4066" s="2"/>
    </row>
    <row r="4067" spans="3:8">
      <c r="C4067" s="38"/>
      <c r="E4067" s="2"/>
      <c r="F4067" s="2"/>
      <c r="G4067" s="2"/>
      <c r="H4067" s="2"/>
    </row>
    <row r="4068" spans="3:8">
      <c r="C4068" s="38"/>
      <c r="E4068" s="2"/>
      <c r="F4068" s="2"/>
      <c r="G4068" s="2"/>
      <c r="H4068" s="2"/>
    </row>
    <row r="4069" spans="3:8">
      <c r="C4069" s="38"/>
      <c r="E4069" s="2"/>
      <c r="F4069" s="2"/>
      <c r="G4069" s="2"/>
      <c r="H4069" s="2"/>
    </row>
    <row r="4070" spans="3:8">
      <c r="C4070" s="38"/>
      <c r="E4070" s="2"/>
      <c r="F4070" s="2"/>
      <c r="G4070" s="2"/>
      <c r="H4070" s="2"/>
    </row>
    <row r="4071" spans="3:8">
      <c r="C4071" s="38"/>
      <c r="E4071" s="2"/>
      <c r="F4071" s="2"/>
      <c r="G4071" s="2"/>
      <c r="H4071" s="2"/>
    </row>
    <row r="4072" spans="3:8">
      <c r="C4072" s="38"/>
      <c r="E4072" s="2"/>
      <c r="F4072" s="2"/>
      <c r="G4072" s="2"/>
      <c r="H4072" s="2"/>
    </row>
    <row r="4073" spans="3:8">
      <c r="C4073" s="38"/>
      <c r="E4073" s="2"/>
      <c r="F4073" s="2"/>
      <c r="G4073" s="2"/>
      <c r="H4073" s="2"/>
    </row>
    <row r="4074" spans="3:8">
      <c r="C4074" s="38"/>
      <c r="E4074" s="2"/>
      <c r="F4074" s="2"/>
      <c r="G4074" s="2"/>
      <c r="H4074" s="2"/>
    </row>
    <row r="4075" spans="3:8">
      <c r="C4075" s="38"/>
      <c r="E4075" s="2"/>
      <c r="F4075" s="2"/>
      <c r="G4075" s="2"/>
      <c r="H4075" s="2"/>
    </row>
    <row r="4076" spans="3:8">
      <c r="C4076" s="38"/>
      <c r="E4076" s="2"/>
      <c r="F4076" s="2"/>
      <c r="G4076" s="2"/>
      <c r="H4076" s="2"/>
    </row>
    <row r="4077" spans="3:8">
      <c r="C4077" s="38"/>
      <c r="E4077" s="2"/>
      <c r="F4077" s="2"/>
      <c r="G4077" s="2"/>
      <c r="H4077" s="2"/>
    </row>
    <row r="4078" spans="3:8">
      <c r="C4078" s="38"/>
      <c r="E4078" s="2"/>
      <c r="F4078" s="2"/>
      <c r="G4078" s="2"/>
      <c r="H4078" s="2"/>
    </row>
    <row r="4079" spans="3:8">
      <c r="C4079" s="38"/>
      <c r="E4079" s="2"/>
      <c r="F4079" s="2"/>
      <c r="G4079" s="2"/>
      <c r="H4079" s="2"/>
    </row>
    <row r="4080" spans="3:8">
      <c r="C4080" s="38"/>
      <c r="E4080" s="2"/>
      <c r="F4080" s="2"/>
      <c r="G4080" s="2"/>
      <c r="H4080" s="2"/>
    </row>
    <row r="4081" spans="3:8">
      <c r="C4081" s="38"/>
      <c r="E4081" s="2"/>
      <c r="F4081" s="2"/>
      <c r="G4081" s="2"/>
      <c r="H4081" s="2"/>
    </row>
    <row r="4082" spans="3:8">
      <c r="C4082" s="38"/>
      <c r="E4082" s="2"/>
      <c r="F4082" s="2"/>
      <c r="G4082" s="2"/>
      <c r="H4082" s="2"/>
    </row>
    <row r="4083" spans="3:8">
      <c r="C4083" s="38"/>
      <c r="E4083" s="2"/>
      <c r="F4083" s="2"/>
      <c r="G4083" s="2"/>
      <c r="H4083" s="2"/>
    </row>
    <row r="4084" spans="3:8">
      <c r="C4084" s="38"/>
      <c r="E4084" s="2"/>
      <c r="F4084" s="2"/>
      <c r="G4084" s="2"/>
      <c r="H4084" s="2"/>
    </row>
    <row r="4085" spans="3:8">
      <c r="C4085" s="38"/>
      <c r="E4085" s="2"/>
      <c r="F4085" s="2"/>
      <c r="G4085" s="2"/>
      <c r="H4085" s="2"/>
    </row>
    <row r="4086" spans="3:8">
      <c r="C4086" s="38"/>
      <c r="E4086" s="2"/>
      <c r="F4086" s="2"/>
      <c r="G4086" s="2"/>
      <c r="H4086" s="2"/>
    </row>
    <row r="4087" spans="3:8">
      <c r="C4087" s="38"/>
      <c r="E4087" s="2"/>
      <c r="F4087" s="2"/>
      <c r="G4087" s="2"/>
      <c r="H4087" s="2"/>
    </row>
    <row r="4088" spans="3:8">
      <c r="C4088" s="38"/>
      <c r="E4088" s="2"/>
      <c r="F4088" s="2"/>
      <c r="G4088" s="2"/>
      <c r="H4088" s="2"/>
    </row>
    <row r="4089" spans="3:8">
      <c r="C4089" s="38"/>
      <c r="E4089" s="2"/>
      <c r="F4089" s="2"/>
      <c r="G4089" s="2"/>
      <c r="H4089" s="2"/>
    </row>
    <row r="4090" spans="3:8">
      <c r="C4090" s="38"/>
      <c r="E4090" s="2"/>
      <c r="F4090" s="2"/>
      <c r="G4090" s="2"/>
      <c r="H4090" s="2"/>
    </row>
    <row r="4091" spans="3:8">
      <c r="C4091" s="38"/>
      <c r="E4091" s="2"/>
      <c r="F4091" s="2"/>
      <c r="G4091" s="2"/>
      <c r="H4091" s="2"/>
    </row>
    <row r="4092" spans="3:8">
      <c r="C4092" s="38"/>
      <c r="E4092" s="2"/>
      <c r="F4092" s="2"/>
      <c r="G4092" s="2"/>
      <c r="H4092" s="2"/>
    </row>
    <row r="4093" spans="3:8">
      <c r="C4093" s="38"/>
      <c r="E4093" s="2"/>
      <c r="F4093" s="2"/>
      <c r="G4093" s="2"/>
      <c r="H4093" s="2"/>
    </row>
    <row r="4094" spans="3:8">
      <c r="C4094" s="38"/>
      <c r="E4094" s="2"/>
      <c r="F4094" s="2"/>
      <c r="G4094" s="2"/>
      <c r="H4094" s="2"/>
    </row>
    <row r="4095" spans="3:8">
      <c r="C4095" s="38"/>
      <c r="E4095" s="2"/>
      <c r="F4095" s="2"/>
      <c r="G4095" s="2"/>
      <c r="H4095" s="2"/>
    </row>
    <row r="4096" spans="3:8">
      <c r="C4096" s="38"/>
      <c r="E4096" s="2"/>
      <c r="F4096" s="2"/>
      <c r="G4096" s="2"/>
      <c r="H4096" s="2"/>
    </row>
    <row r="4097" spans="3:8">
      <c r="C4097" s="38"/>
      <c r="E4097" s="2"/>
      <c r="F4097" s="2"/>
      <c r="G4097" s="2"/>
      <c r="H4097" s="2"/>
    </row>
    <row r="4098" spans="3:8">
      <c r="C4098" s="38"/>
      <c r="E4098" s="2"/>
      <c r="F4098" s="2"/>
      <c r="G4098" s="2"/>
      <c r="H4098" s="2"/>
    </row>
    <row r="4099" spans="3:8">
      <c r="C4099" s="38"/>
      <c r="E4099" s="2"/>
      <c r="F4099" s="2"/>
      <c r="G4099" s="2"/>
      <c r="H4099" s="2"/>
    </row>
    <row r="4100" spans="3:8">
      <c r="C4100" s="38"/>
      <c r="E4100" s="2"/>
      <c r="F4100" s="2"/>
      <c r="G4100" s="2"/>
      <c r="H4100" s="2"/>
    </row>
    <row r="4101" spans="3:8">
      <c r="C4101" s="38"/>
      <c r="E4101" s="2"/>
      <c r="F4101" s="2"/>
      <c r="G4101" s="2"/>
      <c r="H4101" s="2"/>
    </row>
    <row r="4102" spans="3:8">
      <c r="C4102" s="38"/>
      <c r="E4102" s="2"/>
      <c r="F4102" s="2"/>
      <c r="G4102" s="2"/>
      <c r="H4102" s="2"/>
    </row>
    <row r="4103" spans="3:8">
      <c r="C4103" s="38"/>
      <c r="E4103" s="2"/>
      <c r="F4103" s="2"/>
      <c r="G4103" s="2"/>
      <c r="H4103" s="2"/>
    </row>
    <row r="4104" spans="3:8">
      <c r="C4104" s="38"/>
      <c r="E4104" s="2"/>
      <c r="F4104" s="2"/>
      <c r="G4104" s="2"/>
      <c r="H4104" s="2"/>
    </row>
    <row r="4105" spans="3:8">
      <c r="C4105" s="38"/>
      <c r="E4105" s="2"/>
      <c r="F4105" s="2"/>
      <c r="G4105" s="2"/>
      <c r="H4105" s="2"/>
    </row>
    <row r="4106" spans="3:8">
      <c r="C4106" s="38"/>
      <c r="E4106" s="2"/>
      <c r="F4106" s="2"/>
      <c r="G4106" s="2"/>
      <c r="H4106" s="2"/>
    </row>
    <row r="4107" spans="3:8">
      <c r="C4107" s="38"/>
      <c r="E4107" s="2"/>
      <c r="F4107" s="2"/>
      <c r="G4107" s="2"/>
      <c r="H4107" s="2"/>
    </row>
    <row r="4108" spans="3:8">
      <c r="C4108" s="38"/>
      <c r="E4108" s="2"/>
      <c r="F4108" s="2"/>
      <c r="G4108" s="2"/>
      <c r="H4108" s="2"/>
    </row>
    <row r="4109" spans="3:8">
      <c r="C4109" s="38"/>
      <c r="E4109" s="2"/>
      <c r="F4109" s="2"/>
      <c r="G4109" s="2"/>
      <c r="H4109" s="2"/>
    </row>
    <row r="4110" spans="3:8">
      <c r="C4110" s="38"/>
      <c r="E4110" s="2"/>
      <c r="F4110" s="2"/>
      <c r="G4110" s="2"/>
      <c r="H4110" s="2"/>
    </row>
    <row r="4111" spans="3:8">
      <c r="C4111" s="38"/>
      <c r="E4111" s="2"/>
      <c r="F4111" s="2"/>
      <c r="G4111" s="2"/>
      <c r="H4111" s="2"/>
    </row>
    <row r="4112" spans="3:8">
      <c r="C4112" s="38"/>
      <c r="E4112" s="2"/>
      <c r="F4112" s="2"/>
      <c r="G4112" s="2"/>
      <c r="H4112" s="2"/>
    </row>
    <row r="4113" spans="3:8">
      <c r="C4113" s="38"/>
      <c r="E4113" s="2"/>
      <c r="F4113" s="2"/>
      <c r="G4113" s="2"/>
      <c r="H4113" s="2"/>
    </row>
    <row r="4114" spans="3:8">
      <c r="C4114" s="38"/>
      <c r="E4114" s="2"/>
      <c r="F4114" s="2"/>
      <c r="G4114" s="2"/>
      <c r="H4114" s="2"/>
    </row>
    <row r="4115" spans="3:8">
      <c r="C4115" s="38"/>
      <c r="E4115" s="2"/>
      <c r="F4115" s="2"/>
      <c r="G4115" s="2"/>
      <c r="H4115" s="2"/>
    </row>
    <row r="4116" spans="3:8">
      <c r="C4116" s="38"/>
      <c r="E4116" s="2"/>
      <c r="F4116" s="2"/>
      <c r="G4116" s="2"/>
      <c r="H4116" s="2"/>
    </row>
    <row r="4117" spans="3:8">
      <c r="C4117" s="38"/>
      <c r="E4117" s="2"/>
      <c r="F4117" s="2"/>
      <c r="G4117" s="2"/>
      <c r="H4117" s="2"/>
    </row>
    <row r="4118" spans="3:8">
      <c r="C4118" s="38"/>
      <c r="E4118" s="2"/>
      <c r="F4118" s="2"/>
      <c r="G4118" s="2"/>
      <c r="H4118" s="2"/>
    </row>
    <row r="4119" spans="3:8">
      <c r="C4119" s="38"/>
      <c r="E4119" s="2"/>
      <c r="F4119" s="2"/>
      <c r="G4119" s="2"/>
      <c r="H4119" s="2"/>
    </row>
    <row r="4120" spans="3:8">
      <c r="C4120" s="38"/>
      <c r="E4120" s="2"/>
      <c r="F4120" s="2"/>
      <c r="G4120" s="2"/>
      <c r="H4120" s="2"/>
    </row>
    <row r="4121" spans="3:8">
      <c r="C4121" s="38"/>
      <c r="E4121" s="2"/>
      <c r="F4121" s="2"/>
      <c r="G4121" s="2"/>
      <c r="H4121" s="2"/>
    </row>
    <row r="4122" spans="3:8">
      <c r="C4122" s="38"/>
      <c r="E4122" s="2"/>
      <c r="F4122" s="2"/>
      <c r="G4122" s="2"/>
      <c r="H4122" s="2"/>
    </row>
    <row r="4123" spans="3:8">
      <c r="C4123" s="38"/>
      <c r="E4123" s="2"/>
      <c r="F4123" s="2"/>
      <c r="G4123" s="2"/>
      <c r="H4123" s="2"/>
    </row>
    <row r="4124" spans="3:8">
      <c r="C4124" s="38"/>
      <c r="E4124" s="2"/>
      <c r="F4124" s="2"/>
      <c r="G4124" s="2"/>
      <c r="H4124" s="2"/>
    </row>
    <row r="4125" spans="3:8">
      <c r="C4125" s="38"/>
      <c r="E4125" s="2"/>
      <c r="F4125" s="2"/>
      <c r="G4125" s="2"/>
      <c r="H4125" s="2"/>
    </row>
    <row r="4126" spans="3:8">
      <c r="C4126" s="38"/>
      <c r="E4126" s="2"/>
      <c r="F4126" s="2"/>
      <c r="G4126" s="2"/>
      <c r="H4126" s="2"/>
    </row>
    <row r="4127" spans="3:8">
      <c r="C4127" s="38"/>
      <c r="E4127" s="2"/>
      <c r="F4127" s="2"/>
      <c r="G4127" s="2"/>
      <c r="H4127" s="2"/>
    </row>
    <row r="4128" spans="3:8">
      <c r="C4128" s="38"/>
      <c r="E4128" s="2"/>
      <c r="F4128" s="2"/>
      <c r="G4128" s="2"/>
      <c r="H4128" s="2"/>
    </row>
    <row r="4129" spans="3:8">
      <c r="C4129" s="38"/>
      <c r="E4129" s="2"/>
      <c r="F4129" s="2"/>
      <c r="G4129" s="2"/>
      <c r="H4129" s="2"/>
    </row>
    <row r="4130" spans="3:8">
      <c r="C4130" s="38"/>
      <c r="E4130" s="2"/>
      <c r="F4130" s="2"/>
      <c r="G4130" s="2"/>
      <c r="H4130" s="2"/>
    </row>
    <row r="4131" spans="3:8">
      <c r="C4131" s="38"/>
      <c r="E4131" s="2"/>
      <c r="F4131" s="2"/>
      <c r="G4131" s="2"/>
      <c r="H4131" s="2"/>
    </row>
    <row r="4132" spans="3:8">
      <c r="C4132" s="38"/>
      <c r="E4132" s="2"/>
      <c r="F4132" s="2"/>
      <c r="G4132" s="2"/>
      <c r="H4132" s="2"/>
    </row>
    <row r="4133" spans="3:8">
      <c r="C4133" s="38"/>
      <c r="E4133" s="2"/>
      <c r="F4133" s="2"/>
      <c r="G4133" s="2"/>
      <c r="H4133" s="2"/>
    </row>
    <row r="4134" spans="3:8">
      <c r="C4134" s="38"/>
      <c r="E4134" s="2"/>
      <c r="F4134" s="2"/>
      <c r="G4134" s="2"/>
      <c r="H4134" s="2"/>
    </row>
    <row r="4135" spans="3:8">
      <c r="C4135" s="38"/>
      <c r="E4135" s="2"/>
      <c r="F4135" s="2"/>
      <c r="G4135" s="2"/>
      <c r="H4135" s="2"/>
    </row>
    <row r="4136" spans="3:8">
      <c r="C4136" s="38"/>
      <c r="E4136" s="2"/>
      <c r="F4136" s="2"/>
      <c r="G4136" s="2"/>
      <c r="H4136" s="2"/>
    </row>
    <row r="4137" spans="3:8">
      <c r="C4137" s="38"/>
      <c r="E4137" s="2"/>
      <c r="F4137" s="2"/>
      <c r="G4137" s="2"/>
      <c r="H4137" s="2"/>
    </row>
    <row r="4138" spans="3:8">
      <c r="C4138" s="38"/>
      <c r="E4138" s="2"/>
      <c r="F4138" s="2"/>
      <c r="G4138" s="2"/>
      <c r="H4138" s="2"/>
    </row>
    <row r="4139" spans="3:8">
      <c r="C4139" s="38"/>
      <c r="E4139" s="2"/>
      <c r="F4139" s="2"/>
      <c r="G4139" s="2"/>
      <c r="H4139" s="2"/>
    </row>
    <row r="4140" spans="3:8">
      <c r="C4140" s="38"/>
      <c r="E4140" s="2"/>
      <c r="F4140" s="2"/>
      <c r="G4140" s="2"/>
      <c r="H4140" s="2"/>
    </row>
    <row r="4141" spans="3:8">
      <c r="C4141" s="38"/>
      <c r="E4141" s="2"/>
      <c r="F4141" s="2"/>
      <c r="G4141" s="2"/>
      <c r="H4141" s="2"/>
    </row>
    <row r="4142" spans="3:8">
      <c r="C4142" s="38"/>
      <c r="E4142" s="2"/>
      <c r="F4142" s="2"/>
      <c r="G4142" s="2"/>
      <c r="H4142" s="2"/>
    </row>
    <row r="4143" spans="3:8">
      <c r="C4143" s="38"/>
      <c r="E4143" s="2"/>
      <c r="F4143" s="2"/>
      <c r="G4143" s="2"/>
      <c r="H4143" s="2"/>
    </row>
    <row r="4144" spans="3:8">
      <c r="C4144" s="38"/>
      <c r="E4144" s="2"/>
      <c r="F4144" s="2"/>
      <c r="G4144" s="2"/>
      <c r="H4144" s="2"/>
    </row>
    <row r="4145" spans="3:8">
      <c r="C4145" s="38"/>
      <c r="E4145" s="2"/>
      <c r="F4145" s="2"/>
      <c r="G4145" s="2"/>
      <c r="H4145" s="2"/>
    </row>
    <row r="4146" spans="3:8">
      <c r="C4146" s="38"/>
      <c r="E4146" s="2"/>
      <c r="F4146" s="2"/>
      <c r="G4146" s="2"/>
      <c r="H4146" s="2"/>
    </row>
    <row r="4147" spans="3:8">
      <c r="C4147" s="38"/>
      <c r="E4147" s="2"/>
      <c r="F4147" s="2"/>
      <c r="G4147" s="2"/>
      <c r="H4147" s="2"/>
    </row>
    <row r="4148" spans="3:8">
      <c r="C4148" s="38"/>
      <c r="E4148" s="2"/>
      <c r="F4148" s="2"/>
      <c r="G4148" s="2"/>
      <c r="H4148" s="2"/>
    </row>
    <row r="4149" spans="3:8">
      <c r="C4149" s="38"/>
      <c r="E4149" s="2"/>
      <c r="F4149" s="2"/>
      <c r="G4149" s="2"/>
      <c r="H4149" s="2"/>
    </row>
    <row r="4150" spans="3:8">
      <c r="C4150" s="38"/>
      <c r="E4150" s="2"/>
      <c r="F4150" s="2"/>
      <c r="G4150" s="2"/>
      <c r="H4150" s="2"/>
    </row>
    <row r="4151" spans="3:8">
      <c r="C4151" s="38"/>
      <c r="E4151" s="2"/>
      <c r="F4151" s="2"/>
      <c r="G4151" s="2"/>
      <c r="H4151" s="2"/>
    </row>
    <row r="4152" spans="3:8">
      <c r="C4152" s="38"/>
      <c r="E4152" s="2"/>
      <c r="F4152" s="2"/>
      <c r="G4152" s="2"/>
      <c r="H4152" s="2"/>
    </row>
    <row r="4153" spans="3:8">
      <c r="C4153" s="38"/>
      <c r="E4153" s="2"/>
      <c r="F4153" s="2"/>
      <c r="G4153" s="2"/>
      <c r="H4153" s="2"/>
    </row>
    <row r="4154" spans="3:8">
      <c r="C4154" s="38"/>
      <c r="E4154" s="2"/>
      <c r="F4154" s="2"/>
      <c r="G4154" s="2"/>
      <c r="H4154" s="2"/>
    </row>
    <row r="4155" spans="3:8">
      <c r="C4155" s="38"/>
      <c r="E4155" s="2"/>
      <c r="F4155" s="2"/>
      <c r="G4155" s="2"/>
      <c r="H4155" s="2"/>
    </row>
    <row r="4156" spans="3:8">
      <c r="C4156" s="38"/>
      <c r="E4156" s="2"/>
      <c r="F4156" s="2"/>
      <c r="G4156" s="2"/>
      <c r="H4156" s="2"/>
    </row>
    <row r="4157" spans="3:8">
      <c r="C4157" s="38"/>
      <c r="E4157" s="2"/>
      <c r="F4157" s="2"/>
      <c r="G4157" s="2"/>
      <c r="H4157" s="2"/>
    </row>
    <row r="4158" spans="3:8">
      <c r="C4158" s="38"/>
      <c r="E4158" s="2"/>
      <c r="F4158" s="2"/>
      <c r="G4158" s="2"/>
      <c r="H4158" s="2"/>
    </row>
    <row r="4159" spans="3:8">
      <c r="C4159" s="38"/>
      <c r="E4159" s="2"/>
      <c r="F4159" s="2"/>
      <c r="G4159" s="2"/>
      <c r="H4159" s="2"/>
    </row>
    <row r="4160" spans="3:8">
      <c r="C4160" s="38"/>
      <c r="E4160" s="2"/>
      <c r="F4160" s="2"/>
      <c r="G4160" s="2"/>
      <c r="H4160" s="2"/>
    </row>
    <row r="4161" spans="3:8">
      <c r="C4161" s="38"/>
      <c r="E4161" s="2"/>
      <c r="F4161" s="2"/>
      <c r="G4161" s="2"/>
      <c r="H4161" s="2"/>
    </row>
    <row r="4162" spans="3:8">
      <c r="C4162" s="38"/>
      <c r="E4162" s="2"/>
      <c r="F4162" s="2"/>
      <c r="G4162" s="2"/>
      <c r="H4162" s="2"/>
    </row>
    <row r="4163" spans="3:8">
      <c r="C4163" s="38"/>
      <c r="E4163" s="2"/>
      <c r="F4163" s="2"/>
      <c r="G4163" s="2"/>
      <c r="H4163" s="2"/>
    </row>
    <row r="4164" spans="3:8">
      <c r="C4164" s="38"/>
      <c r="E4164" s="2"/>
      <c r="F4164" s="2"/>
      <c r="G4164" s="2"/>
      <c r="H4164" s="2"/>
    </row>
    <row r="4165" spans="3:8">
      <c r="C4165" s="38"/>
      <c r="E4165" s="2"/>
      <c r="F4165" s="2"/>
      <c r="G4165" s="2"/>
      <c r="H4165" s="2"/>
    </row>
    <row r="4166" spans="3:8">
      <c r="C4166" s="38"/>
      <c r="E4166" s="2"/>
      <c r="F4166" s="2"/>
      <c r="G4166" s="2"/>
      <c r="H4166" s="2"/>
    </row>
    <row r="4167" spans="3:8">
      <c r="C4167" s="38"/>
      <c r="E4167" s="2"/>
      <c r="F4167" s="2"/>
      <c r="G4167" s="2"/>
      <c r="H4167" s="2"/>
    </row>
    <row r="4168" spans="3:8">
      <c r="C4168" s="38"/>
      <c r="E4168" s="2"/>
      <c r="F4168" s="2"/>
      <c r="G4168" s="2"/>
      <c r="H4168" s="2"/>
    </row>
    <row r="4169" spans="3:8">
      <c r="C4169" s="38"/>
      <c r="E4169" s="2"/>
      <c r="F4169" s="2"/>
      <c r="G4169" s="2"/>
      <c r="H4169" s="2"/>
    </row>
    <row r="4170" spans="3:8">
      <c r="C4170" s="38"/>
      <c r="E4170" s="2"/>
      <c r="F4170" s="2"/>
      <c r="G4170" s="2"/>
      <c r="H4170" s="2"/>
    </row>
    <row r="4171" spans="3:8">
      <c r="C4171" s="38"/>
      <c r="E4171" s="2"/>
      <c r="F4171" s="2"/>
      <c r="G4171" s="2"/>
      <c r="H4171" s="2"/>
    </row>
    <row r="4172" spans="3:8">
      <c r="C4172" s="38"/>
      <c r="E4172" s="2"/>
      <c r="F4172" s="2"/>
      <c r="G4172" s="2"/>
      <c r="H4172" s="2"/>
    </row>
    <row r="4173" spans="3:8">
      <c r="C4173" s="38"/>
      <c r="E4173" s="2"/>
      <c r="F4173" s="2"/>
      <c r="G4173" s="2"/>
      <c r="H4173" s="2"/>
    </row>
    <row r="4174" spans="3:8">
      <c r="C4174" s="38"/>
      <c r="E4174" s="2"/>
      <c r="F4174" s="2"/>
      <c r="G4174" s="2"/>
      <c r="H4174" s="2"/>
    </row>
    <row r="4175" spans="3:8">
      <c r="C4175" s="38"/>
      <c r="E4175" s="2"/>
      <c r="F4175" s="2"/>
      <c r="G4175" s="2"/>
      <c r="H4175" s="2"/>
    </row>
    <row r="4176" spans="3:8">
      <c r="C4176" s="38"/>
      <c r="E4176" s="2"/>
      <c r="F4176" s="2"/>
      <c r="G4176" s="2"/>
      <c r="H4176" s="2"/>
    </row>
    <row r="4177" spans="3:8">
      <c r="C4177" s="38"/>
      <c r="E4177" s="2"/>
      <c r="F4177" s="2"/>
      <c r="G4177" s="2"/>
      <c r="H4177" s="2"/>
    </row>
    <row r="4178" spans="3:8">
      <c r="C4178" s="38"/>
      <c r="E4178" s="2"/>
      <c r="F4178" s="2"/>
      <c r="G4178" s="2"/>
      <c r="H4178" s="2"/>
    </row>
    <row r="4179" spans="3:8">
      <c r="C4179" s="38"/>
      <c r="E4179" s="2"/>
      <c r="F4179" s="2"/>
      <c r="G4179" s="2"/>
      <c r="H4179" s="2"/>
    </row>
    <row r="4180" spans="3:8">
      <c r="C4180" s="38"/>
      <c r="E4180" s="2"/>
      <c r="F4180" s="2"/>
      <c r="G4180" s="2"/>
      <c r="H4180" s="2"/>
    </row>
    <row r="4181" spans="3:8">
      <c r="C4181" s="38"/>
      <c r="E4181" s="2"/>
      <c r="F4181" s="2"/>
      <c r="G4181" s="2"/>
      <c r="H4181" s="2"/>
    </row>
    <row r="4182" spans="3:8">
      <c r="C4182" s="38"/>
      <c r="E4182" s="2"/>
      <c r="F4182" s="2"/>
      <c r="G4182" s="2"/>
      <c r="H4182" s="2"/>
    </row>
    <row r="4183" spans="3:8">
      <c r="C4183" s="38"/>
      <c r="E4183" s="2"/>
      <c r="F4183" s="2"/>
      <c r="G4183" s="2"/>
      <c r="H4183" s="2"/>
    </row>
    <row r="4184" spans="3:8">
      <c r="C4184" s="38"/>
      <c r="E4184" s="2"/>
      <c r="F4184" s="2"/>
      <c r="G4184" s="2"/>
      <c r="H4184" s="2"/>
    </row>
    <row r="4185" spans="3:8">
      <c r="C4185" s="38"/>
      <c r="E4185" s="2"/>
      <c r="F4185" s="2"/>
      <c r="G4185" s="2"/>
      <c r="H4185" s="2"/>
    </row>
    <row r="4186" spans="3:8">
      <c r="C4186" s="38"/>
      <c r="E4186" s="2"/>
      <c r="F4186" s="2"/>
      <c r="G4186" s="2"/>
      <c r="H4186" s="2"/>
    </row>
    <row r="4187" spans="3:8">
      <c r="C4187" s="38"/>
      <c r="E4187" s="2"/>
      <c r="F4187" s="2"/>
      <c r="G4187" s="2"/>
      <c r="H4187" s="2"/>
    </row>
    <row r="4188" spans="3:8">
      <c r="C4188" s="38"/>
      <c r="E4188" s="2"/>
      <c r="F4188" s="2"/>
      <c r="G4188" s="2"/>
      <c r="H4188" s="2"/>
    </row>
    <row r="4189" spans="3:8">
      <c r="C4189" s="38"/>
      <c r="E4189" s="2"/>
      <c r="F4189" s="2"/>
      <c r="G4189" s="2"/>
      <c r="H4189" s="2"/>
    </row>
    <row r="4190" spans="3:8">
      <c r="C4190" s="38"/>
      <c r="E4190" s="2"/>
      <c r="F4190" s="2"/>
      <c r="G4190" s="2"/>
      <c r="H4190" s="2"/>
    </row>
    <row r="4191" spans="3:8">
      <c r="C4191" s="38"/>
      <c r="E4191" s="2"/>
      <c r="F4191" s="2"/>
      <c r="G4191" s="2"/>
      <c r="H4191" s="2"/>
    </row>
    <row r="4192" spans="3:8">
      <c r="C4192" s="38"/>
      <c r="E4192" s="2"/>
      <c r="F4192" s="2"/>
      <c r="G4192" s="2"/>
      <c r="H4192" s="2"/>
    </row>
    <row r="4193" spans="3:8">
      <c r="C4193" s="38"/>
      <c r="E4193" s="2"/>
      <c r="F4193" s="2"/>
      <c r="G4193" s="2"/>
      <c r="H4193" s="2"/>
    </row>
    <row r="4194" spans="3:8">
      <c r="C4194" s="38"/>
      <c r="E4194" s="2"/>
      <c r="F4194" s="2"/>
      <c r="G4194" s="2"/>
      <c r="H4194" s="2"/>
    </row>
    <row r="4195" spans="3:8">
      <c r="C4195" s="38"/>
      <c r="E4195" s="2"/>
      <c r="F4195" s="2"/>
      <c r="G4195" s="2"/>
      <c r="H4195" s="2"/>
    </row>
    <row r="4196" spans="3:8">
      <c r="C4196" s="38"/>
      <c r="E4196" s="2"/>
      <c r="F4196" s="2"/>
      <c r="G4196" s="2"/>
      <c r="H4196" s="2"/>
    </row>
    <row r="4197" spans="3:8">
      <c r="C4197" s="38"/>
      <c r="E4197" s="2"/>
      <c r="F4197" s="2"/>
      <c r="G4197" s="2"/>
      <c r="H4197" s="2"/>
    </row>
    <row r="4198" spans="3:8">
      <c r="C4198" s="38"/>
      <c r="E4198" s="2"/>
      <c r="F4198" s="2"/>
      <c r="G4198" s="2"/>
      <c r="H4198" s="2"/>
    </row>
    <row r="4199" spans="3:8">
      <c r="C4199" s="38"/>
      <c r="E4199" s="2"/>
      <c r="F4199" s="2"/>
      <c r="G4199" s="2"/>
      <c r="H4199" s="2"/>
    </row>
    <row r="4200" spans="3:8">
      <c r="C4200" s="38"/>
      <c r="E4200" s="2"/>
      <c r="F4200" s="2"/>
      <c r="G4200" s="2"/>
      <c r="H4200" s="2"/>
    </row>
    <row r="4201" spans="3:8">
      <c r="C4201" s="38"/>
      <c r="E4201" s="2"/>
      <c r="F4201" s="2"/>
      <c r="G4201" s="2"/>
      <c r="H4201" s="2"/>
    </row>
    <row r="4202" spans="3:8">
      <c r="C4202" s="38"/>
      <c r="E4202" s="2"/>
      <c r="F4202" s="2"/>
      <c r="G4202" s="2"/>
      <c r="H4202" s="2"/>
    </row>
    <row r="4203" spans="3:8">
      <c r="C4203" s="38"/>
      <c r="E4203" s="2"/>
      <c r="F4203" s="2"/>
      <c r="G4203" s="2"/>
      <c r="H4203" s="2"/>
    </row>
    <row r="4204" spans="3:8">
      <c r="C4204" s="38"/>
      <c r="E4204" s="2"/>
      <c r="F4204" s="2"/>
      <c r="G4204" s="2"/>
      <c r="H4204" s="2"/>
    </row>
    <row r="4205" spans="3:8">
      <c r="C4205" s="38"/>
      <c r="E4205" s="2"/>
      <c r="F4205" s="2"/>
      <c r="G4205" s="2"/>
      <c r="H4205" s="2"/>
    </row>
    <row r="4206" spans="3:8">
      <c r="C4206" s="38"/>
      <c r="E4206" s="2"/>
      <c r="F4206" s="2"/>
      <c r="G4206" s="2"/>
      <c r="H4206" s="2"/>
    </row>
    <row r="4207" spans="3:8">
      <c r="C4207" s="38"/>
      <c r="E4207" s="2"/>
      <c r="F4207" s="2"/>
      <c r="G4207" s="2"/>
      <c r="H4207" s="2"/>
    </row>
    <row r="4208" spans="3:8">
      <c r="C4208" s="38"/>
      <c r="E4208" s="2"/>
      <c r="F4208" s="2"/>
      <c r="G4208" s="2"/>
      <c r="H4208" s="2"/>
    </row>
    <row r="4209" spans="3:8">
      <c r="C4209" s="38"/>
      <c r="E4209" s="2"/>
      <c r="F4209" s="2"/>
      <c r="G4209" s="2"/>
      <c r="H4209" s="2"/>
    </row>
    <row r="4210" spans="3:8">
      <c r="C4210" s="38"/>
      <c r="E4210" s="2"/>
      <c r="F4210" s="2"/>
      <c r="G4210" s="2"/>
      <c r="H4210" s="2"/>
    </row>
    <row r="4211" spans="3:8">
      <c r="C4211" s="38"/>
      <c r="E4211" s="2"/>
      <c r="F4211" s="2"/>
      <c r="G4211" s="2"/>
      <c r="H4211" s="2"/>
    </row>
    <row r="4212" spans="3:8">
      <c r="C4212" s="38"/>
      <c r="E4212" s="2"/>
      <c r="F4212" s="2"/>
      <c r="G4212" s="2"/>
      <c r="H4212" s="2"/>
    </row>
    <row r="4213" spans="3:8">
      <c r="C4213" s="38"/>
      <c r="E4213" s="2"/>
      <c r="F4213" s="2"/>
      <c r="G4213" s="2"/>
      <c r="H4213" s="2"/>
    </row>
    <row r="4214" spans="3:8">
      <c r="C4214" s="38"/>
      <c r="E4214" s="2"/>
      <c r="F4214" s="2"/>
      <c r="G4214" s="2"/>
      <c r="H4214" s="2"/>
    </row>
    <row r="4215" spans="3:8">
      <c r="C4215" s="38"/>
      <c r="E4215" s="2"/>
      <c r="F4215" s="2"/>
      <c r="G4215" s="2"/>
      <c r="H4215" s="2"/>
    </row>
    <row r="4216" spans="3:8">
      <c r="C4216" s="38"/>
      <c r="E4216" s="2"/>
      <c r="F4216" s="2"/>
      <c r="G4216" s="2"/>
      <c r="H4216" s="2"/>
    </row>
    <row r="4217" spans="3:8">
      <c r="C4217" s="38"/>
      <c r="E4217" s="2"/>
      <c r="F4217" s="2"/>
      <c r="G4217" s="2"/>
      <c r="H4217" s="2"/>
    </row>
    <row r="4218" spans="3:8">
      <c r="C4218" s="38"/>
      <c r="E4218" s="2"/>
      <c r="F4218" s="2"/>
      <c r="G4218" s="2"/>
      <c r="H4218" s="2"/>
    </row>
    <row r="4219" spans="3:8">
      <c r="C4219" s="38"/>
      <c r="E4219" s="2"/>
      <c r="F4219" s="2"/>
      <c r="G4219" s="2"/>
      <c r="H4219" s="2"/>
    </row>
    <row r="4220" spans="3:8">
      <c r="C4220" s="38"/>
      <c r="E4220" s="2"/>
      <c r="F4220" s="2"/>
      <c r="G4220" s="2"/>
      <c r="H4220" s="2"/>
    </row>
    <row r="4221" spans="3:8">
      <c r="C4221" s="38"/>
      <c r="E4221" s="2"/>
      <c r="F4221" s="2"/>
      <c r="G4221" s="2"/>
      <c r="H4221" s="2"/>
    </row>
    <row r="4222" spans="3:8">
      <c r="C4222" s="38"/>
      <c r="E4222" s="2"/>
      <c r="F4222" s="2"/>
      <c r="G4222" s="2"/>
      <c r="H4222" s="2"/>
    </row>
    <row r="4223" spans="3:8">
      <c r="C4223" s="38"/>
      <c r="E4223" s="2"/>
      <c r="F4223" s="2"/>
      <c r="G4223" s="2"/>
      <c r="H4223" s="2"/>
    </row>
    <row r="4224" spans="3:8">
      <c r="C4224" s="38"/>
      <c r="E4224" s="2"/>
      <c r="F4224" s="2"/>
      <c r="G4224" s="2"/>
      <c r="H4224" s="2"/>
    </row>
    <row r="4225" spans="3:8">
      <c r="C4225" s="38"/>
      <c r="E4225" s="2"/>
      <c r="F4225" s="2"/>
      <c r="G4225" s="2"/>
      <c r="H4225" s="2"/>
    </row>
    <row r="4226" spans="3:8">
      <c r="C4226" s="38"/>
      <c r="E4226" s="2"/>
      <c r="F4226" s="2"/>
      <c r="G4226" s="2"/>
      <c r="H4226" s="2"/>
    </row>
    <row r="4227" spans="3:8">
      <c r="C4227" s="38"/>
      <c r="E4227" s="2"/>
      <c r="F4227" s="2"/>
      <c r="G4227" s="2"/>
      <c r="H4227" s="2"/>
    </row>
    <row r="4228" spans="3:8">
      <c r="C4228" s="38"/>
      <c r="E4228" s="2"/>
      <c r="F4228" s="2"/>
      <c r="G4228" s="2"/>
      <c r="H4228" s="2"/>
    </row>
    <row r="4229" spans="3:8">
      <c r="C4229" s="38"/>
      <c r="E4229" s="2"/>
      <c r="F4229" s="2"/>
      <c r="G4229" s="2"/>
      <c r="H4229" s="2"/>
    </row>
    <row r="4230" spans="3:8">
      <c r="C4230" s="38"/>
      <c r="E4230" s="2"/>
      <c r="F4230" s="2"/>
      <c r="G4230" s="2"/>
      <c r="H4230" s="2"/>
    </row>
    <row r="4231" spans="3:8">
      <c r="C4231" s="38"/>
      <c r="E4231" s="2"/>
      <c r="F4231" s="2"/>
      <c r="G4231" s="2"/>
      <c r="H4231" s="2"/>
    </row>
    <row r="4232" spans="3:8">
      <c r="C4232" s="38"/>
      <c r="E4232" s="2"/>
      <c r="F4232" s="2"/>
      <c r="G4232" s="2"/>
      <c r="H4232" s="2"/>
    </row>
    <row r="4233" spans="3:8">
      <c r="C4233" s="38"/>
      <c r="E4233" s="2"/>
      <c r="F4233" s="2"/>
      <c r="G4233" s="2"/>
      <c r="H4233" s="2"/>
    </row>
    <row r="4234" spans="3:8">
      <c r="C4234" s="38"/>
      <c r="E4234" s="2"/>
      <c r="F4234" s="2"/>
      <c r="G4234" s="2"/>
      <c r="H4234" s="2"/>
    </row>
    <row r="4235" spans="3:8">
      <c r="C4235" s="38"/>
      <c r="E4235" s="2"/>
      <c r="F4235" s="2"/>
      <c r="G4235" s="2"/>
      <c r="H4235" s="2"/>
    </row>
    <row r="4236" spans="3:8">
      <c r="C4236" s="38"/>
      <c r="E4236" s="2"/>
      <c r="F4236" s="2"/>
      <c r="G4236" s="2"/>
      <c r="H4236" s="2"/>
    </row>
    <row r="4237" spans="3:8">
      <c r="C4237" s="38"/>
      <c r="E4237" s="2"/>
      <c r="F4237" s="2"/>
      <c r="G4237" s="2"/>
      <c r="H4237" s="2"/>
    </row>
    <row r="4238" spans="3:8">
      <c r="C4238" s="38"/>
      <c r="E4238" s="2"/>
      <c r="F4238" s="2"/>
      <c r="G4238" s="2"/>
      <c r="H4238" s="2"/>
    </row>
    <row r="4239" spans="3:8">
      <c r="C4239" s="38"/>
      <c r="E4239" s="2"/>
      <c r="F4239" s="2"/>
      <c r="G4239" s="2"/>
      <c r="H4239" s="2"/>
    </row>
    <row r="4240" spans="3:8">
      <c r="C4240" s="38"/>
      <c r="E4240" s="2"/>
      <c r="F4240" s="2"/>
      <c r="G4240" s="2"/>
      <c r="H4240" s="2"/>
    </row>
    <row r="4241" spans="3:8">
      <c r="C4241" s="38"/>
      <c r="E4241" s="2"/>
      <c r="F4241" s="2"/>
      <c r="G4241" s="2"/>
      <c r="H4241" s="2"/>
    </row>
    <row r="4242" spans="3:8">
      <c r="C4242" s="38"/>
      <c r="E4242" s="2"/>
      <c r="F4242" s="2"/>
      <c r="G4242" s="2"/>
      <c r="H4242" s="2"/>
    </row>
    <row r="4243" spans="3:8">
      <c r="C4243" s="38"/>
      <c r="E4243" s="2"/>
      <c r="F4243" s="2"/>
      <c r="G4243" s="2"/>
      <c r="H4243" s="2"/>
    </row>
    <row r="4244" spans="3:8">
      <c r="C4244" s="38"/>
      <c r="E4244" s="2"/>
      <c r="F4244" s="2"/>
      <c r="G4244" s="2"/>
      <c r="H4244" s="2"/>
    </row>
    <row r="4245" spans="3:8">
      <c r="C4245" s="38"/>
      <c r="E4245" s="2"/>
      <c r="F4245" s="2"/>
      <c r="G4245" s="2"/>
      <c r="H4245" s="2"/>
    </row>
    <row r="4246" spans="3:8">
      <c r="C4246" s="38"/>
      <c r="E4246" s="2"/>
      <c r="F4246" s="2"/>
      <c r="G4246" s="2"/>
      <c r="H4246" s="2"/>
    </row>
    <row r="4247" spans="3:8">
      <c r="C4247" s="38"/>
      <c r="E4247" s="2"/>
      <c r="F4247" s="2"/>
      <c r="G4247" s="2"/>
      <c r="H4247" s="2"/>
    </row>
    <row r="4248" spans="3:8">
      <c r="C4248" s="38"/>
      <c r="E4248" s="2"/>
      <c r="F4248" s="2"/>
      <c r="G4248" s="2"/>
      <c r="H4248" s="2"/>
    </row>
    <row r="4249" spans="3:8">
      <c r="C4249" s="38"/>
      <c r="E4249" s="2"/>
      <c r="F4249" s="2"/>
      <c r="G4249" s="2"/>
      <c r="H4249" s="2"/>
    </row>
    <row r="4250" spans="3:8">
      <c r="C4250" s="38"/>
      <c r="E4250" s="2"/>
      <c r="F4250" s="2"/>
      <c r="G4250" s="2"/>
      <c r="H4250" s="2"/>
    </row>
    <row r="4251" spans="3:8">
      <c r="C4251" s="38"/>
      <c r="E4251" s="2"/>
      <c r="F4251" s="2"/>
      <c r="G4251" s="2"/>
      <c r="H4251" s="2"/>
    </row>
    <row r="4252" spans="3:8">
      <c r="C4252" s="38"/>
      <c r="E4252" s="2"/>
      <c r="F4252" s="2"/>
      <c r="G4252" s="2"/>
      <c r="H4252" s="2"/>
    </row>
    <row r="4253" spans="3:8">
      <c r="C4253" s="38"/>
      <c r="E4253" s="2"/>
      <c r="F4253" s="2"/>
      <c r="G4253" s="2"/>
      <c r="H4253" s="2"/>
    </row>
    <row r="4254" spans="3:8">
      <c r="C4254" s="38"/>
      <c r="E4254" s="2"/>
      <c r="F4254" s="2"/>
      <c r="G4254" s="2"/>
      <c r="H4254" s="2"/>
    </row>
    <row r="4255" spans="3:8">
      <c r="C4255" s="38"/>
      <c r="E4255" s="2"/>
      <c r="F4255" s="2"/>
      <c r="G4255" s="2"/>
      <c r="H4255" s="2"/>
    </row>
    <row r="4256" spans="3:8">
      <c r="C4256" s="38"/>
      <c r="E4256" s="2"/>
      <c r="F4256" s="2"/>
      <c r="G4256" s="2"/>
      <c r="H4256" s="2"/>
    </row>
    <row r="4257" spans="3:8">
      <c r="C4257" s="38"/>
      <c r="E4257" s="2"/>
      <c r="F4257" s="2"/>
      <c r="G4257" s="2"/>
      <c r="H4257" s="2"/>
    </row>
    <row r="4258" spans="3:8">
      <c r="C4258" s="38"/>
      <c r="E4258" s="2"/>
      <c r="F4258" s="2"/>
      <c r="G4258" s="2"/>
      <c r="H4258" s="2"/>
    </row>
    <row r="4259" spans="3:8">
      <c r="C4259" s="38"/>
      <c r="E4259" s="2"/>
      <c r="F4259" s="2"/>
      <c r="G4259" s="2"/>
      <c r="H4259" s="2"/>
    </row>
    <row r="4260" spans="3:8">
      <c r="C4260" s="38"/>
      <c r="E4260" s="2"/>
      <c r="F4260" s="2"/>
      <c r="G4260" s="2"/>
      <c r="H4260" s="2"/>
    </row>
    <row r="4261" spans="3:8">
      <c r="C4261" s="38"/>
      <c r="E4261" s="2"/>
      <c r="F4261" s="2"/>
      <c r="G4261" s="2"/>
      <c r="H4261" s="2"/>
    </row>
    <row r="4262" spans="3:8">
      <c r="C4262" s="38"/>
      <c r="E4262" s="2"/>
      <c r="F4262" s="2"/>
      <c r="G4262" s="2"/>
      <c r="H4262" s="2"/>
    </row>
    <row r="4263" spans="3:8">
      <c r="C4263" s="38"/>
      <c r="E4263" s="2"/>
      <c r="F4263" s="2"/>
      <c r="G4263" s="2"/>
      <c r="H4263" s="2"/>
    </row>
    <row r="4264" spans="3:8">
      <c r="C4264" s="38"/>
      <c r="E4264" s="2"/>
      <c r="F4264" s="2"/>
      <c r="G4264" s="2"/>
      <c r="H4264" s="2"/>
    </row>
    <row r="4265" spans="3:8">
      <c r="C4265" s="38"/>
      <c r="E4265" s="2"/>
      <c r="F4265" s="2"/>
      <c r="G4265" s="2"/>
      <c r="H4265" s="2"/>
    </row>
    <row r="4266" spans="3:8">
      <c r="C4266" s="38"/>
      <c r="E4266" s="2"/>
      <c r="F4266" s="2"/>
      <c r="G4266" s="2"/>
      <c r="H4266" s="2"/>
    </row>
    <row r="4267" spans="3:8">
      <c r="C4267" s="38"/>
      <c r="E4267" s="2"/>
      <c r="F4267" s="2"/>
      <c r="G4267" s="2"/>
      <c r="H4267" s="2"/>
    </row>
    <row r="4268" spans="3:8">
      <c r="C4268" s="38"/>
      <c r="E4268" s="2"/>
      <c r="F4268" s="2"/>
      <c r="G4268" s="2"/>
      <c r="H4268" s="2"/>
    </row>
    <row r="4269" spans="3:8">
      <c r="C4269" s="38"/>
      <c r="E4269" s="2"/>
      <c r="F4269" s="2"/>
      <c r="G4269" s="2"/>
      <c r="H4269" s="2"/>
    </row>
    <row r="4270" spans="3:8">
      <c r="C4270" s="38"/>
      <c r="E4270" s="2"/>
      <c r="F4270" s="2"/>
      <c r="G4270" s="2"/>
      <c r="H4270" s="2"/>
    </row>
    <row r="4271" spans="3:8">
      <c r="C4271" s="38"/>
      <c r="E4271" s="2"/>
      <c r="F4271" s="2"/>
      <c r="G4271" s="2"/>
      <c r="H4271" s="2"/>
    </row>
    <row r="4272" spans="3:8">
      <c r="C4272" s="38"/>
      <c r="E4272" s="2"/>
      <c r="F4272" s="2"/>
      <c r="G4272" s="2"/>
      <c r="H4272" s="2"/>
    </row>
    <row r="4273" spans="3:8">
      <c r="C4273" s="38"/>
      <c r="E4273" s="2"/>
      <c r="F4273" s="2"/>
      <c r="G4273" s="2"/>
      <c r="H4273" s="2"/>
    </row>
    <row r="4274" spans="3:8">
      <c r="C4274" s="38"/>
      <c r="E4274" s="2"/>
      <c r="F4274" s="2"/>
      <c r="G4274" s="2"/>
      <c r="H4274" s="2"/>
    </row>
    <row r="4275" spans="3:8">
      <c r="C4275" s="38"/>
      <c r="E4275" s="2"/>
      <c r="F4275" s="2"/>
      <c r="G4275" s="2"/>
      <c r="H4275" s="2"/>
    </row>
    <row r="4276" spans="3:8">
      <c r="C4276" s="38"/>
      <c r="E4276" s="2"/>
      <c r="F4276" s="2"/>
      <c r="G4276" s="2"/>
      <c r="H4276" s="2"/>
    </row>
    <row r="4277" spans="3:8">
      <c r="C4277" s="38"/>
      <c r="E4277" s="2"/>
      <c r="F4277" s="2"/>
      <c r="G4277" s="2"/>
      <c r="H4277" s="2"/>
    </row>
    <row r="4278" spans="3:8">
      <c r="C4278" s="38"/>
      <c r="E4278" s="2"/>
      <c r="F4278" s="2"/>
      <c r="G4278" s="2"/>
      <c r="H4278" s="2"/>
    </row>
    <row r="4279" spans="3:8">
      <c r="C4279" s="38"/>
      <c r="E4279" s="2"/>
      <c r="F4279" s="2"/>
      <c r="G4279" s="2"/>
      <c r="H4279" s="2"/>
    </row>
    <row r="4280" spans="3:8">
      <c r="C4280" s="38"/>
      <c r="E4280" s="2"/>
      <c r="F4280" s="2"/>
      <c r="G4280" s="2"/>
      <c r="H4280" s="2"/>
    </row>
    <row r="4281" spans="3:8">
      <c r="C4281" s="38"/>
      <c r="E4281" s="2"/>
      <c r="F4281" s="2"/>
      <c r="G4281" s="2"/>
      <c r="H4281" s="2"/>
    </row>
    <row r="4282" spans="3:8">
      <c r="C4282" s="38"/>
      <c r="E4282" s="2"/>
      <c r="F4282" s="2"/>
      <c r="G4282" s="2"/>
      <c r="H4282" s="2"/>
    </row>
    <row r="4283" spans="3:8">
      <c r="C4283" s="38"/>
      <c r="E4283" s="2"/>
      <c r="F4283" s="2"/>
      <c r="G4283" s="2"/>
      <c r="H4283" s="2"/>
    </row>
    <row r="4284" spans="3:8">
      <c r="C4284" s="38"/>
      <c r="E4284" s="2"/>
      <c r="F4284" s="2"/>
      <c r="G4284" s="2"/>
      <c r="H4284" s="2"/>
    </row>
    <row r="4285" spans="3:8">
      <c r="C4285" s="38"/>
      <c r="E4285" s="2"/>
      <c r="F4285" s="2"/>
      <c r="G4285" s="2"/>
      <c r="H4285" s="2"/>
    </row>
    <row r="4286" spans="3:8">
      <c r="C4286" s="38"/>
      <c r="E4286" s="2"/>
      <c r="F4286" s="2"/>
      <c r="G4286" s="2"/>
      <c r="H4286" s="2"/>
    </row>
    <row r="4287" spans="3:8">
      <c r="C4287" s="38"/>
      <c r="E4287" s="2"/>
      <c r="F4287" s="2"/>
      <c r="G4287" s="2"/>
      <c r="H4287" s="2"/>
    </row>
    <row r="4288" spans="3:8">
      <c r="C4288" s="38"/>
      <c r="E4288" s="2"/>
      <c r="F4288" s="2"/>
      <c r="G4288" s="2"/>
      <c r="H4288" s="2"/>
    </row>
    <row r="4289" spans="3:8">
      <c r="C4289" s="38"/>
      <c r="E4289" s="2"/>
      <c r="F4289" s="2"/>
      <c r="G4289" s="2"/>
      <c r="H4289" s="2"/>
    </row>
    <row r="4290" spans="3:8">
      <c r="C4290" s="38"/>
      <c r="E4290" s="2"/>
      <c r="F4290" s="2"/>
      <c r="G4290" s="2"/>
      <c r="H4290" s="2"/>
    </row>
    <row r="4291" spans="3:8">
      <c r="C4291" s="38"/>
      <c r="E4291" s="2"/>
      <c r="F4291" s="2"/>
      <c r="G4291" s="2"/>
      <c r="H4291" s="2"/>
    </row>
    <row r="4292" spans="3:8">
      <c r="C4292" s="38"/>
      <c r="E4292" s="2"/>
      <c r="F4292" s="2"/>
      <c r="G4292" s="2"/>
      <c r="H4292" s="2"/>
    </row>
    <row r="4293" spans="3:8">
      <c r="C4293" s="38"/>
      <c r="E4293" s="2"/>
      <c r="F4293" s="2"/>
      <c r="G4293" s="2"/>
      <c r="H4293" s="2"/>
    </row>
    <row r="4294" spans="3:8">
      <c r="C4294" s="38"/>
      <c r="E4294" s="2"/>
      <c r="F4294" s="2"/>
      <c r="G4294" s="2"/>
      <c r="H4294" s="2"/>
    </row>
    <row r="4295" spans="3:8">
      <c r="C4295" s="38"/>
      <c r="E4295" s="2"/>
      <c r="F4295" s="2"/>
      <c r="G4295" s="2"/>
      <c r="H4295" s="2"/>
    </row>
    <row r="4296" spans="3:8">
      <c r="C4296" s="38"/>
      <c r="E4296" s="2"/>
      <c r="F4296" s="2"/>
      <c r="G4296" s="2"/>
      <c r="H4296" s="2"/>
    </row>
    <row r="4297" spans="3:8">
      <c r="C4297" s="38"/>
      <c r="E4297" s="2"/>
      <c r="F4297" s="2"/>
      <c r="G4297" s="2"/>
      <c r="H4297" s="2"/>
    </row>
    <row r="4298" spans="3:8">
      <c r="C4298" s="38"/>
      <c r="E4298" s="2"/>
      <c r="F4298" s="2"/>
      <c r="G4298" s="2"/>
      <c r="H4298" s="2"/>
    </row>
    <row r="4299" spans="3:8">
      <c r="C4299" s="38"/>
      <c r="E4299" s="2"/>
      <c r="F4299" s="2"/>
      <c r="G4299" s="2"/>
      <c r="H4299" s="2"/>
    </row>
    <row r="4300" spans="3:8">
      <c r="C4300" s="38"/>
      <c r="E4300" s="2"/>
      <c r="F4300" s="2"/>
      <c r="G4300" s="2"/>
      <c r="H4300" s="2"/>
    </row>
    <row r="4301" spans="3:8">
      <c r="C4301" s="38"/>
      <c r="E4301" s="2"/>
      <c r="F4301" s="2"/>
      <c r="G4301" s="2"/>
      <c r="H4301" s="2"/>
    </row>
    <row r="4302" spans="3:8">
      <c r="C4302" s="38"/>
      <c r="E4302" s="2"/>
      <c r="F4302" s="2"/>
      <c r="G4302" s="2"/>
      <c r="H4302" s="2"/>
    </row>
    <row r="4303" spans="3:8">
      <c r="C4303" s="38"/>
      <c r="E4303" s="2"/>
      <c r="F4303" s="2"/>
      <c r="G4303" s="2"/>
      <c r="H4303" s="2"/>
    </row>
    <row r="4304" spans="3:8">
      <c r="C4304" s="38"/>
      <c r="E4304" s="2"/>
      <c r="F4304" s="2"/>
      <c r="G4304" s="2"/>
      <c r="H4304" s="2"/>
    </row>
    <row r="4305" spans="3:8">
      <c r="C4305" s="38"/>
      <c r="E4305" s="2"/>
      <c r="F4305" s="2"/>
      <c r="G4305" s="2"/>
      <c r="H4305" s="2"/>
    </row>
    <row r="4306" spans="3:8">
      <c r="C4306" s="38"/>
      <c r="E4306" s="2"/>
      <c r="F4306" s="2"/>
      <c r="G4306" s="2"/>
      <c r="H4306" s="2"/>
    </row>
    <row r="4307" spans="3:8">
      <c r="C4307" s="38"/>
      <c r="E4307" s="2"/>
      <c r="F4307" s="2"/>
      <c r="G4307" s="2"/>
      <c r="H4307" s="2"/>
    </row>
    <row r="4308" spans="3:8">
      <c r="C4308" s="38"/>
      <c r="E4308" s="2"/>
      <c r="F4308" s="2"/>
      <c r="G4308" s="2"/>
      <c r="H4308" s="2"/>
    </row>
    <row r="4309" spans="3:8">
      <c r="C4309" s="38"/>
      <c r="E4309" s="2"/>
      <c r="F4309" s="2"/>
      <c r="G4309" s="2"/>
      <c r="H4309" s="2"/>
    </row>
    <row r="4310" spans="3:8">
      <c r="C4310" s="38"/>
      <c r="E4310" s="2"/>
      <c r="F4310" s="2"/>
      <c r="G4310" s="2"/>
      <c r="H4310" s="2"/>
    </row>
    <row r="4311" spans="3:8">
      <c r="C4311" s="38"/>
      <c r="E4311" s="2"/>
      <c r="F4311" s="2"/>
      <c r="G4311" s="2"/>
      <c r="H4311" s="2"/>
    </row>
    <row r="4312" spans="3:8">
      <c r="C4312" s="38"/>
      <c r="E4312" s="2"/>
      <c r="F4312" s="2"/>
      <c r="G4312" s="2"/>
      <c r="H4312" s="2"/>
    </row>
    <row r="4313" spans="3:8">
      <c r="C4313" s="38"/>
      <c r="E4313" s="2"/>
      <c r="F4313" s="2"/>
      <c r="G4313" s="2"/>
      <c r="H4313" s="2"/>
    </row>
    <row r="4314" spans="3:8">
      <c r="C4314" s="38"/>
      <c r="E4314" s="2"/>
      <c r="F4314" s="2"/>
      <c r="G4314" s="2"/>
      <c r="H4314" s="2"/>
    </row>
    <row r="4315" spans="3:8">
      <c r="C4315" s="38"/>
      <c r="E4315" s="2"/>
      <c r="F4315" s="2"/>
      <c r="G4315" s="2"/>
      <c r="H4315" s="2"/>
    </row>
    <row r="4316" spans="3:8">
      <c r="C4316" s="38"/>
      <c r="E4316" s="2"/>
      <c r="F4316" s="2"/>
      <c r="G4316" s="2"/>
      <c r="H4316" s="2"/>
    </row>
    <row r="4317" spans="3:8">
      <c r="C4317" s="38"/>
      <c r="E4317" s="2"/>
      <c r="F4317" s="2"/>
      <c r="G4317" s="2"/>
      <c r="H4317" s="2"/>
    </row>
    <row r="4318" spans="3:8">
      <c r="C4318" s="38"/>
      <c r="E4318" s="2"/>
      <c r="F4318" s="2"/>
      <c r="G4318" s="2"/>
      <c r="H4318" s="2"/>
    </row>
    <row r="4319" spans="3:8">
      <c r="C4319" s="38"/>
      <c r="E4319" s="2"/>
      <c r="F4319" s="2"/>
      <c r="G4319" s="2"/>
      <c r="H4319" s="2"/>
    </row>
    <row r="4320" spans="3:8">
      <c r="C4320" s="38"/>
      <c r="E4320" s="2"/>
      <c r="F4320" s="2"/>
      <c r="G4320" s="2"/>
      <c r="H4320" s="2"/>
    </row>
    <row r="4321" spans="3:8">
      <c r="C4321" s="38"/>
      <c r="E4321" s="2"/>
      <c r="F4321" s="2"/>
      <c r="G4321" s="2"/>
      <c r="H4321" s="2"/>
    </row>
    <row r="4322" spans="3:8">
      <c r="C4322" s="38"/>
      <c r="E4322" s="2"/>
      <c r="F4322" s="2"/>
      <c r="G4322" s="2"/>
      <c r="H4322" s="2"/>
    </row>
    <row r="4323" spans="3:8">
      <c r="C4323" s="38"/>
      <c r="E4323" s="2"/>
      <c r="F4323" s="2"/>
      <c r="G4323" s="2"/>
      <c r="H4323" s="2"/>
    </row>
    <row r="4324" spans="3:8">
      <c r="C4324" s="38"/>
      <c r="E4324" s="2"/>
      <c r="F4324" s="2"/>
      <c r="G4324" s="2"/>
      <c r="H4324" s="2"/>
    </row>
    <row r="4325" spans="3:8">
      <c r="C4325" s="38"/>
      <c r="E4325" s="2"/>
      <c r="F4325" s="2"/>
      <c r="G4325" s="2"/>
      <c r="H4325" s="2"/>
    </row>
    <row r="4326" spans="3:8">
      <c r="C4326" s="38"/>
      <c r="E4326" s="2"/>
      <c r="F4326" s="2"/>
      <c r="G4326" s="2"/>
      <c r="H4326" s="2"/>
    </row>
    <row r="4327" spans="3:8">
      <c r="C4327" s="38"/>
      <c r="E4327" s="2"/>
      <c r="F4327" s="2"/>
      <c r="G4327" s="2"/>
      <c r="H4327" s="2"/>
    </row>
    <row r="4328" spans="3:8">
      <c r="C4328" s="38"/>
      <c r="E4328" s="2"/>
      <c r="F4328" s="2"/>
      <c r="G4328" s="2"/>
      <c r="H4328" s="2"/>
    </row>
    <row r="4329" spans="3:8">
      <c r="C4329" s="38"/>
      <c r="E4329" s="2"/>
      <c r="F4329" s="2"/>
      <c r="G4329" s="2"/>
      <c r="H4329" s="2"/>
    </row>
    <row r="4330" spans="3:8">
      <c r="C4330" s="38"/>
      <c r="E4330" s="2"/>
      <c r="F4330" s="2"/>
      <c r="G4330" s="2"/>
      <c r="H4330" s="2"/>
    </row>
    <row r="4331" spans="3:8">
      <c r="C4331" s="38"/>
      <c r="E4331" s="2"/>
      <c r="F4331" s="2"/>
      <c r="G4331" s="2"/>
      <c r="H4331" s="2"/>
    </row>
    <row r="4332" spans="3:8">
      <c r="C4332" s="38"/>
      <c r="E4332" s="2"/>
      <c r="F4332" s="2"/>
      <c r="G4332" s="2"/>
      <c r="H4332" s="2"/>
    </row>
    <row r="4333" spans="3:8">
      <c r="C4333" s="38"/>
      <c r="E4333" s="2"/>
      <c r="F4333" s="2"/>
      <c r="G4333" s="2"/>
      <c r="H4333" s="2"/>
    </row>
    <row r="4334" spans="3:8">
      <c r="C4334" s="38"/>
      <c r="E4334" s="2"/>
      <c r="F4334" s="2"/>
      <c r="G4334" s="2"/>
      <c r="H4334" s="2"/>
    </row>
    <row r="4335" spans="3:8">
      <c r="C4335" s="38"/>
      <c r="E4335" s="2"/>
      <c r="F4335" s="2"/>
      <c r="G4335" s="2"/>
      <c r="H4335" s="2"/>
    </row>
    <row r="4336" spans="3:8">
      <c r="C4336" s="38"/>
      <c r="E4336" s="2"/>
      <c r="F4336" s="2"/>
      <c r="G4336" s="2"/>
      <c r="H4336" s="2"/>
    </row>
    <row r="4337" spans="3:8">
      <c r="C4337" s="38"/>
      <c r="E4337" s="2"/>
      <c r="F4337" s="2"/>
      <c r="G4337" s="2"/>
      <c r="H4337" s="2"/>
    </row>
    <row r="4338" spans="3:8">
      <c r="C4338" s="38"/>
      <c r="E4338" s="2"/>
      <c r="F4338" s="2"/>
      <c r="G4338" s="2"/>
      <c r="H4338" s="2"/>
    </row>
    <row r="4339" spans="3:8">
      <c r="C4339" s="38"/>
      <c r="E4339" s="2"/>
      <c r="F4339" s="2"/>
      <c r="G4339" s="2"/>
      <c r="H4339" s="2"/>
    </row>
    <row r="4340" spans="3:8">
      <c r="C4340" s="38"/>
      <c r="E4340" s="2"/>
      <c r="F4340" s="2"/>
      <c r="G4340" s="2"/>
      <c r="H4340" s="2"/>
    </row>
    <row r="4341" spans="3:8">
      <c r="C4341" s="38"/>
      <c r="E4341" s="2"/>
      <c r="F4341" s="2"/>
      <c r="G4341" s="2"/>
      <c r="H4341" s="2"/>
    </row>
    <row r="4342" spans="3:8">
      <c r="C4342" s="38"/>
      <c r="E4342" s="2"/>
      <c r="F4342" s="2"/>
      <c r="G4342" s="2"/>
      <c r="H4342" s="2"/>
    </row>
    <row r="4343" spans="3:8">
      <c r="C4343" s="38"/>
      <c r="E4343" s="2"/>
      <c r="F4343" s="2"/>
      <c r="G4343" s="2"/>
      <c r="H4343" s="2"/>
    </row>
    <row r="4344" spans="3:8">
      <c r="C4344" s="38"/>
      <c r="E4344" s="2"/>
      <c r="F4344" s="2"/>
      <c r="G4344" s="2"/>
      <c r="H4344" s="2"/>
    </row>
    <row r="4345" spans="3:8">
      <c r="C4345" s="38"/>
      <c r="E4345" s="2"/>
      <c r="F4345" s="2"/>
      <c r="G4345" s="2"/>
      <c r="H4345" s="2"/>
    </row>
    <row r="4346" spans="3:8">
      <c r="C4346" s="38"/>
      <c r="E4346" s="2"/>
      <c r="F4346" s="2"/>
      <c r="G4346" s="2"/>
      <c r="H4346" s="2"/>
    </row>
    <row r="4347" spans="3:8">
      <c r="C4347" s="38"/>
      <c r="E4347" s="2"/>
      <c r="F4347" s="2"/>
      <c r="G4347" s="2"/>
      <c r="H4347" s="2"/>
    </row>
    <row r="4348" spans="3:8">
      <c r="C4348" s="38"/>
      <c r="E4348" s="2"/>
      <c r="F4348" s="2"/>
      <c r="G4348" s="2"/>
      <c r="H4348" s="2"/>
    </row>
    <row r="4349" spans="3:8">
      <c r="C4349" s="38"/>
      <c r="E4349" s="2"/>
      <c r="F4349" s="2"/>
      <c r="G4349" s="2"/>
      <c r="H4349" s="2"/>
    </row>
    <row r="4350" spans="3:8">
      <c r="C4350" s="38"/>
      <c r="E4350" s="2"/>
      <c r="F4350" s="2"/>
      <c r="G4350" s="2"/>
      <c r="H4350" s="2"/>
    </row>
    <row r="4351" spans="3:8">
      <c r="C4351" s="38"/>
      <c r="E4351" s="2"/>
      <c r="F4351" s="2"/>
      <c r="G4351" s="2"/>
      <c r="H4351" s="2"/>
    </row>
    <row r="4352" spans="3:8">
      <c r="C4352" s="38"/>
      <c r="E4352" s="2"/>
      <c r="F4352" s="2"/>
      <c r="G4352" s="2"/>
      <c r="H4352" s="2"/>
    </row>
    <row r="4353" spans="3:8">
      <c r="C4353" s="38"/>
      <c r="E4353" s="2"/>
      <c r="F4353" s="2"/>
      <c r="G4353" s="2"/>
      <c r="H4353" s="2"/>
    </row>
    <row r="4354" spans="3:8">
      <c r="C4354" s="38"/>
      <c r="E4354" s="2"/>
      <c r="F4354" s="2"/>
      <c r="G4354" s="2"/>
      <c r="H4354" s="2"/>
    </row>
    <row r="4355" spans="3:8">
      <c r="C4355" s="38"/>
      <c r="E4355" s="2"/>
      <c r="F4355" s="2"/>
      <c r="G4355" s="2"/>
      <c r="H4355" s="2"/>
    </row>
    <row r="4356" spans="3:8">
      <c r="C4356" s="38"/>
      <c r="E4356" s="2"/>
      <c r="F4356" s="2"/>
      <c r="G4356" s="2"/>
      <c r="H4356" s="2"/>
    </row>
    <row r="4357" spans="3:8">
      <c r="C4357" s="38"/>
      <c r="E4357" s="2"/>
      <c r="F4357" s="2"/>
      <c r="G4357" s="2"/>
      <c r="H4357" s="2"/>
    </row>
    <row r="4358" spans="3:8">
      <c r="C4358" s="38"/>
      <c r="E4358" s="2"/>
      <c r="F4358" s="2"/>
      <c r="G4358" s="2"/>
      <c r="H4358" s="2"/>
    </row>
    <row r="4359" spans="3:8">
      <c r="C4359" s="38"/>
      <c r="E4359" s="2"/>
      <c r="F4359" s="2"/>
      <c r="G4359" s="2"/>
      <c r="H4359" s="2"/>
    </row>
    <row r="4360" spans="3:8">
      <c r="C4360" s="38"/>
      <c r="E4360" s="2"/>
      <c r="F4360" s="2"/>
      <c r="G4360" s="2"/>
      <c r="H4360" s="2"/>
    </row>
    <row r="4361" spans="3:8">
      <c r="C4361" s="38"/>
      <c r="E4361" s="2"/>
      <c r="F4361" s="2"/>
      <c r="G4361" s="2"/>
      <c r="H4361" s="2"/>
    </row>
    <row r="4362" spans="3:8">
      <c r="C4362" s="38"/>
      <c r="E4362" s="2"/>
      <c r="F4362" s="2"/>
      <c r="G4362" s="2"/>
      <c r="H4362" s="2"/>
    </row>
    <row r="4363" spans="3:8">
      <c r="C4363" s="38"/>
      <c r="E4363" s="2"/>
      <c r="F4363" s="2"/>
      <c r="G4363" s="2"/>
      <c r="H4363" s="2"/>
    </row>
    <row r="4364" spans="3:8">
      <c r="C4364" s="38"/>
      <c r="E4364" s="2"/>
      <c r="F4364" s="2"/>
      <c r="G4364" s="2"/>
      <c r="H4364" s="2"/>
    </row>
    <row r="4365" spans="3:8">
      <c r="C4365" s="38"/>
      <c r="E4365" s="2"/>
      <c r="F4365" s="2"/>
      <c r="G4365" s="2"/>
      <c r="H4365" s="2"/>
    </row>
    <row r="4366" spans="3:8">
      <c r="C4366" s="38"/>
      <c r="E4366" s="2"/>
      <c r="F4366" s="2"/>
      <c r="G4366" s="2"/>
      <c r="H4366" s="2"/>
    </row>
    <row r="4367" spans="3:8">
      <c r="C4367" s="38"/>
      <c r="E4367" s="2"/>
      <c r="F4367" s="2"/>
      <c r="G4367" s="2"/>
      <c r="H4367" s="2"/>
    </row>
    <row r="4368" spans="3:8">
      <c r="C4368" s="38"/>
      <c r="E4368" s="2"/>
      <c r="F4368" s="2"/>
      <c r="G4368" s="2"/>
      <c r="H4368" s="2"/>
    </row>
    <row r="4369" spans="3:8">
      <c r="C4369" s="38"/>
      <c r="E4369" s="2"/>
      <c r="F4369" s="2"/>
      <c r="G4369" s="2"/>
      <c r="H4369" s="2"/>
    </row>
    <row r="4370" spans="3:8">
      <c r="C4370" s="38"/>
      <c r="E4370" s="2"/>
      <c r="F4370" s="2"/>
      <c r="G4370" s="2"/>
      <c r="H4370" s="2"/>
    </row>
    <row r="4371" spans="3:8">
      <c r="C4371" s="38"/>
      <c r="E4371" s="2"/>
      <c r="F4371" s="2"/>
      <c r="G4371" s="2"/>
      <c r="H4371" s="2"/>
    </row>
    <row r="4372" spans="3:8">
      <c r="C4372" s="38"/>
      <c r="E4372" s="2"/>
      <c r="F4372" s="2"/>
      <c r="G4372" s="2"/>
      <c r="H4372" s="2"/>
    </row>
    <row r="4373" spans="3:8">
      <c r="C4373" s="38"/>
      <c r="E4373" s="2"/>
      <c r="F4373" s="2"/>
      <c r="G4373" s="2"/>
      <c r="H4373" s="2"/>
    </row>
    <row r="4374" spans="3:8">
      <c r="C4374" s="38"/>
      <c r="E4374" s="2"/>
      <c r="F4374" s="2"/>
      <c r="G4374" s="2"/>
      <c r="H4374" s="2"/>
    </row>
    <row r="4375" spans="3:8">
      <c r="C4375" s="38"/>
      <c r="E4375" s="2"/>
      <c r="F4375" s="2"/>
      <c r="G4375" s="2"/>
      <c r="H4375" s="2"/>
    </row>
    <row r="4376" spans="3:8">
      <c r="C4376" s="38"/>
      <c r="E4376" s="2"/>
      <c r="F4376" s="2"/>
      <c r="G4376" s="2"/>
      <c r="H4376" s="2"/>
    </row>
    <row r="4377" spans="3:8">
      <c r="C4377" s="38"/>
      <c r="E4377" s="2"/>
      <c r="F4377" s="2"/>
      <c r="G4377" s="2"/>
      <c r="H4377" s="2"/>
    </row>
    <row r="4378" spans="3:8">
      <c r="C4378" s="38"/>
      <c r="E4378" s="2"/>
      <c r="F4378" s="2"/>
      <c r="G4378" s="2"/>
      <c r="H4378" s="2"/>
    </row>
    <row r="4379" spans="3:8">
      <c r="C4379" s="38"/>
      <c r="E4379" s="2"/>
      <c r="F4379" s="2"/>
      <c r="G4379" s="2"/>
      <c r="H4379" s="2"/>
    </row>
    <row r="4380" spans="3:8">
      <c r="C4380" s="38"/>
      <c r="E4380" s="2"/>
      <c r="F4380" s="2"/>
      <c r="G4380" s="2"/>
      <c r="H4380" s="2"/>
    </row>
    <row r="4381" spans="3:8">
      <c r="C4381" s="38"/>
      <c r="E4381" s="2"/>
      <c r="F4381" s="2"/>
      <c r="G4381" s="2"/>
      <c r="H4381" s="2"/>
    </row>
    <row r="4382" spans="3:8">
      <c r="C4382" s="38"/>
      <c r="E4382" s="2"/>
      <c r="F4382" s="2"/>
      <c r="G4382" s="2"/>
      <c r="H4382" s="2"/>
    </row>
    <row r="4383" spans="3:8">
      <c r="C4383" s="38"/>
      <c r="E4383" s="2"/>
      <c r="F4383" s="2"/>
      <c r="G4383" s="2"/>
      <c r="H4383" s="2"/>
    </row>
    <row r="4384" spans="3:8">
      <c r="C4384" s="38"/>
      <c r="E4384" s="2"/>
      <c r="F4384" s="2"/>
      <c r="G4384" s="2"/>
      <c r="H4384" s="2"/>
    </row>
    <row r="4385" spans="3:8">
      <c r="C4385" s="38"/>
      <c r="E4385" s="2"/>
      <c r="F4385" s="2"/>
      <c r="G4385" s="2"/>
      <c r="H4385" s="2"/>
    </row>
    <row r="4386" spans="3:8">
      <c r="C4386" s="38"/>
      <c r="E4386" s="2"/>
      <c r="F4386" s="2"/>
      <c r="G4386" s="2"/>
      <c r="H4386" s="2"/>
    </row>
    <row r="4387" spans="3:8">
      <c r="C4387" s="38"/>
      <c r="E4387" s="2"/>
      <c r="F4387" s="2"/>
      <c r="G4387" s="2"/>
      <c r="H4387" s="2"/>
    </row>
    <row r="4388" spans="3:8">
      <c r="C4388" s="38"/>
      <c r="E4388" s="2"/>
      <c r="F4388" s="2"/>
      <c r="G4388" s="2"/>
      <c r="H4388" s="2"/>
    </row>
    <row r="4389" spans="3:8">
      <c r="C4389" s="38"/>
      <c r="E4389" s="2"/>
      <c r="F4389" s="2"/>
      <c r="G4389" s="2"/>
      <c r="H4389" s="2"/>
    </row>
    <row r="4390" spans="3:8">
      <c r="C4390" s="38"/>
      <c r="E4390" s="2"/>
      <c r="F4390" s="2"/>
      <c r="G4390" s="2"/>
      <c r="H4390" s="2"/>
    </row>
    <row r="4391" spans="3:8">
      <c r="C4391" s="38"/>
      <c r="E4391" s="2"/>
      <c r="F4391" s="2"/>
      <c r="G4391" s="2"/>
      <c r="H4391" s="2"/>
    </row>
    <row r="4392" spans="3:8">
      <c r="C4392" s="38"/>
      <c r="E4392" s="2"/>
      <c r="F4392" s="2"/>
      <c r="G4392" s="2"/>
      <c r="H4392" s="2"/>
    </row>
    <row r="4393" spans="3:8">
      <c r="C4393" s="38"/>
      <c r="E4393" s="2"/>
      <c r="F4393" s="2"/>
      <c r="G4393" s="2"/>
      <c r="H4393" s="2"/>
    </row>
    <row r="4394" spans="3:8">
      <c r="C4394" s="38"/>
      <c r="E4394" s="2"/>
      <c r="F4394" s="2"/>
      <c r="G4394" s="2"/>
      <c r="H4394" s="2"/>
    </row>
    <row r="4395" spans="3:8">
      <c r="C4395" s="38"/>
      <c r="E4395" s="2"/>
      <c r="F4395" s="2"/>
      <c r="G4395" s="2"/>
      <c r="H4395" s="2"/>
    </row>
    <row r="4396" spans="3:8">
      <c r="C4396" s="38"/>
      <c r="E4396" s="2"/>
      <c r="F4396" s="2"/>
      <c r="G4396" s="2"/>
      <c r="H4396" s="2"/>
    </row>
    <row r="4397" spans="3:8">
      <c r="C4397" s="38"/>
      <c r="E4397" s="2"/>
      <c r="F4397" s="2"/>
      <c r="G4397" s="2"/>
      <c r="H4397" s="2"/>
    </row>
    <row r="4398" spans="3:8">
      <c r="C4398" s="38"/>
      <c r="E4398" s="2"/>
      <c r="F4398" s="2"/>
      <c r="G4398" s="2"/>
      <c r="H4398" s="2"/>
    </row>
    <row r="4399" spans="3:8">
      <c r="C4399" s="38"/>
      <c r="E4399" s="2"/>
      <c r="F4399" s="2"/>
      <c r="G4399" s="2"/>
      <c r="H4399" s="2"/>
    </row>
    <row r="4400" spans="3:8">
      <c r="C4400" s="38"/>
      <c r="E4400" s="2"/>
      <c r="F4400" s="2"/>
      <c r="G4400" s="2"/>
      <c r="H4400" s="2"/>
    </row>
    <row r="4401" spans="3:8">
      <c r="C4401" s="38"/>
      <c r="E4401" s="2"/>
      <c r="F4401" s="2"/>
      <c r="G4401" s="2"/>
      <c r="H4401" s="2"/>
    </row>
    <row r="4402" spans="3:8">
      <c r="C4402" s="38"/>
      <c r="E4402" s="2"/>
      <c r="F4402" s="2"/>
      <c r="G4402" s="2"/>
      <c r="H4402" s="2"/>
    </row>
    <row r="4403" spans="3:8">
      <c r="C4403" s="38"/>
      <c r="E4403" s="2"/>
      <c r="F4403" s="2"/>
      <c r="G4403" s="2"/>
      <c r="H4403" s="2"/>
    </row>
    <row r="4404" spans="3:8">
      <c r="C4404" s="38"/>
      <c r="E4404" s="2"/>
      <c r="F4404" s="2"/>
      <c r="G4404" s="2"/>
      <c r="H4404" s="2"/>
    </row>
    <row r="4405" spans="3:8">
      <c r="C4405" s="38"/>
      <c r="E4405" s="2"/>
      <c r="F4405" s="2"/>
      <c r="G4405" s="2"/>
      <c r="H4405" s="2"/>
    </row>
    <row r="4406" spans="3:8">
      <c r="C4406" s="38"/>
      <c r="E4406" s="2"/>
      <c r="F4406" s="2"/>
      <c r="G4406" s="2"/>
      <c r="H4406" s="2"/>
    </row>
    <row r="4407" spans="3:8">
      <c r="C4407" s="38"/>
      <c r="E4407" s="2"/>
      <c r="F4407" s="2"/>
      <c r="G4407" s="2"/>
      <c r="H4407" s="2"/>
    </row>
    <row r="4408" spans="3:8">
      <c r="C4408" s="38"/>
      <c r="E4408" s="2"/>
      <c r="F4408" s="2"/>
      <c r="G4408" s="2"/>
      <c r="H4408" s="2"/>
    </row>
    <row r="4409" spans="3:8">
      <c r="C4409" s="38"/>
      <c r="E4409" s="2"/>
      <c r="F4409" s="2"/>
      <c r="G4409" s="2"/>
      <c r="H4409" s="2"/>
    </row>
    <row r="4410" spans="3:8">
      <c r="C4410" s="38"/>
      <c r="E4410" s="2"/>
      <c r="F4410" s="2"/>
      <c r="G4410" s="2"/>
      <c r="H4410" s="2"/>
    </row>
    <row r="4411" spans="3:8">
      <c r="C4411" s="38"/>
      <c r="E4411" s="2"/>
      <c r="F4411" s="2"/>
      <c r="G4411" s="2"/>
      <c r="H4411" s="2"/>
    </row>
    <row r="4412" spans="3:8">
      <c r="C4412" s="38"/>
      <c r="E4412" s="2"/>
      <c r="F4412" s="2"/>
      <c r="G4412" s="2"/>
      <c r="H4412" s="2"/>
    </row>
    <row r="4413" spans="3:8">
      <c r="C4413" s="38"/>
      <c r="E4413" s="2"/>
      <c r="F4413" s="2"/>
      <c r="G4413" s="2"/>
      <c r="H4413" s="2"/>
    </row>
    <row r="4414" spans="3:8">
      <c r="C4414" s="38"/>
      <c r="E4414" s="2"/>
      <c r="F4414" s="2"/>
      <c r="G4414" s="2"/>
      <c r="H4414" s="2"/>
    </row>
    <row r="4415" spans="3:8">
      <c r="C4415" s="38"/>
      <c r="E4415" s="2"/>
      <c r="F4415" s="2"/>
      <c r="G4415" s="2"/>
      <c r="H4415" s="2"/>
    </row>
    <row r="4416" spans="3:8">
      <c r="C4416" s="38"/>
      <c r="E4416" s="2"/>
      <c r="F4416" s="2"/>
      <c r="G4416" s="2"/>
      <c r="H4416" s="2"/>
    </row>
    <row r="4417" spans="3:8">
      <c r="C4417" s="38"/>
      <c r="E4417" s="2"/>
      <c r="F4417" s="2"/>
      <c r="G4417" s="2"/>
      <c r="H4417" s="2"/>
    </row>
    <row r="4418" spans="3:8">
      <c r="C4418" s="38"/>
      <c r="E4418" s="2"/>
      <c r="F4418" s="2"/>
      <c r="G4418" s="2"/>
      <c r="H4418" s="2"/>
    </row>
    <row r="4419" spans="3:8">
      <c r="C4419" s="38"/>
      <c r="E4419" s="2"/>
      <c r="F4419" s="2"/>
      <c r="G4419" s="2"/>
      <c r="H4419" s="2"/>
    </row>
    <row r="4420" spans="3:8">
      <c r="C4420" s="38"/>
      <c r="E4420" s="2"/>
      <c r="F4420" s="2"/>
      <c r="G4420" s="2"/>
      <c r="H4420" s="2"/>
    </row>
    <row r="4421" spans="3:8">
      <c r="C4421" s="38"/>
      <c r="E4421" s="2"/>
      <c r="F4421" s="2"/>
      <c r="G4421" s="2"/>
      <c r="H4421" s="2"/>
    </row>
    <row r="4422" spans="3:8">
      <c r="C4422" s="38"/>
      <c r="E4422" s="2"/>
      <c r="F4422" s="2"/>
      <c r="G4422" s="2"/>
      <c r="H4422" s="2"/>
    </row>
    <row r="4423" spans="3:8">
      <c r="C4423" s="38"/>
      <c r="E4423" s="2"/>
      <c r="F4423" s="2"/>
      <c r="G4423" s="2"/>
      <c r="H4423" s="2"/>
    </row>
    <row r="4424" spans="3:8">
      <c r="C4424" s="38"/>
      <c r="E4424" s="2"/>
      <c r="F4424" s="2"/>
      <c r="G4424" s="2"/>
      <c r="H4424" s="2"/>
    </row>
    <row r="4425" spans="3:8">
      <c r="C4425" s="38"/>
      <c r="E4425" s="2"/>
      <c r="F4425" s="2"/>
      <c r="G4425" s="2"/>
      <c r="H4425" s="2"/>
    </row>
    <row r="4426" spans="3:8">
      <c r="C4426" s="38"/>
      <c r="E4426" s="2"/>
      <c r="F4426" s="2"/>
      <c r="G4426" s="2"/>
      <c r="H4426" s="2"/>
    </row>
    <row r="4427" spans="3:8">
      <c r="C4427" s="38"/>
      <c r="E4427" s="2"/>
      <c r="F4427" s="2"/>
      <c r="G4427" s="2"/>
      <c r="H4427" s="2"/>
    </row>
    <row r="4428" spans="3:8">
      <c r="C4428" s="38"/>
      <c r="E4428" s="2"/>
      <c r="F4428" s="2"/>
      <c r="G4428" s="2"/>
      <c r="H4428" s="2"/>
    </row>
    <row r="4429" spans="3:8">
      <c r="C4429" s="38"/>
      <c r="E4429" s="2"/>
      <c r="F4429" s="2"/>
      <c r="G4429" s="2"/>
      <c r="H4429" s="2"/>
    </row>
    <row r="4430" spans="3:8">
      <c r="C4430" s="38"/>
      <c r="E4430" s="2"/>
      <c r="F4430" s="2"/>
      <c r="G4430" s="2"/>
      <c r="H4430" s="2"/>
    </row>
    <row r="4431" spans="3:8">
      <c r="C4431" s="38"/>
      <c r="E4431" s="2"/>
      <c r="F4431" s="2"/>
      <c r="G4431" s="2"/>
      <c r="H4431" s="2"/>
    </row>
    <row r="4432" spans="3:8">
      <c r="C4432" s="38"/>
      <c r="E4432" s="2"/>
      <c r="F4432" s="2"/>
      <c r="G4432" s="2"/>
      <c r="H4432" s="2"/>
    </row>
    <row r="4433" spans="3:8">
      <c r="C4433" s="38"/>
      <c r="E4433" s="2"/>
      <c r="F4433" s="2"/>
      <c r="G4433" s="2"/>
      <c r="H4433" s="2"/>
    </row>
    <row r="4434" spans="3:8">
      <c r="C4434" s="38"/>
      <c r="E4434" s="2"/>
      <c r="F4434" s="2"/>
      <c r="G4434" s="2"/>
      <c r="H4434" s="2"/>
    </row>
    <row r="4435" spans="3:8">
      <c r="C4435" s="38"/>
      <c r="E4435" s="2"/>
      <c r="F4435" s="2"/>
      <c r="G4435" s="2"/>
      <c r="H4435" s="2"/>
    </row>
    <row r="4436" spans="3:8">
      <c r="C4436" s="38"/>
      <c r="E4436" s="2"/>
      <c r="F4436" s="2"/>
      <c r="G4436" s="2"/>
      <c r="H4436" s="2"/>
    </row>
    <row r="4437" spans="3:8">
      <c r="C4437" s="38"/>
      <c r="E4437" s="2"/>
      <c r="F4437" s="2"/>
      <c r="G4437" s="2"/>
      <c r="H4437" s="2"/>
    </row>
    <row r="4438" spans="3:8">
      <c r="C4438" s="38"/>
      <c r="E4438" s="2"/>
      <c r="F4438" s="2"/>
      <c r="G4438" s="2"/>
      <c r="H4438" s="2"/>
    </row>
    <row r="4439" spans="3:8">
      <c r="C4439" s="38"/>
      <c r="E4439" s="2"/>
      <c r="F4439" s="2"/>
      <c r="G4439" s="2"/>
      <c r="H4439" s="2"/>
    </row>
    <row r="4440" spans="3:8">
      <c r="C4440" s="38"/>
      <c r="E4440" s="2"/>
      <c r="F4440" s="2"/>
      <c r="G4440" s="2"/>
      <c r="H4440" s="2"/>
    </row>
    <row r="4441" spans="3:8">
      <c r="C4441" s="38"/>
      <c r="E4441" s="2"/>
      <c r="F4441" s="2"/>
      <c r="G4441" s="2"/>
      <c r="H4441" s="2"/>
    </row>
    <row r="4442" spans="3:8">
      <c r="C4442" s="38"/>
      <c r="E4442" s="2"/>
      <c r="F4442" s="2"/>
      <c r="G4442" s="2"/>
      <c r="H4442" s="2"/>
    </row>
    <row r="4443" spans="3:8">
      <c r="C4443" s="38"/>
      <c r="E4443" s="2"/>
      <c r="F4443" s="2"/>
      <c r="G4443" s="2"/>
      <c r="H4443" s="2"/>
    </row>
    <row r="4444" spans="3:8">
      <c r="C4444" s="38"/>
      <c r="E4444" s="2"/>
      <c r="F4444" s="2"/>
      <c r="G4444" s="2"/>
      <c r="H4444" s="2"/>
    </row>
    <row r="4445" spans="3:8">
      <c r="C4445" s="38"/>
      <c r="E4445" s="2"/>
      <c r="F4445" s="2"/>
      <c r="G4445" s="2"/>
      <c r="H4445" s="2"/>
    </row>
    <row r="4446" spans="3:8">
      <c r="C4446" s="38"/>
      <c r="E4446" s="2"/>
      <c r="F4446" s="2"/>
      <c r="G4446" s="2"/>
      <c r="H4446" s="2"/>
    </row>
    <row r="4447" spans="3:8">
      <c r="C4447" s="38"/>
      <c r="E4447" s="2"/>
      <c r="F4447" s="2"/>
      <c r="G4447" s="2"/>
      <c r="H4447" s="2"/>
    </row>
    <row r="4448" spans="3:8">
      <c r="C4448" s="38"/>
      <c r="E4448" s="2"/>
      <c r="F4448" s="2"/>
      <c r="G4448" s="2"/>
      <c r="H4448" s="2"/>
    </row>
    <row r="4449" spans="3:8">
      <c r="C4449" s="38"/>
      <c r="E4449" s="2"/>
      <c r="F4449" s="2"/>
      <c r="G4449" s="2"/>
      <c r="H4449" s="2"/>
    </row>
    <row r="4450" spans="3:8">
      <c r="C4450" s="38"/>
      <c r="E4450" s="2"/>
      <c r="F4450" s="2"/>
      <c r="G4450" s="2"/>
      <c r="H4450" s="2"/>
    </row>
    <row r="4451" spans="3:8">
      <c r="C4451" s="38"/>
      <c r="E4451" s="2"/>
      <c r="F4451" s="2"/>
      <c r="G4451" s="2"/>
      <c r="H4451" s="2"/>
    </row>
    <row r="4452" spans="3:8">
      <c r="C4452" s="38"/>
      <c r="E4452" s="2"/>
      <c r="F4452" s="2"/>
      <c r="G4452" s="2"/>
      <c r="H4452" s="2"/>
    </row>
    <row r="4453" spans="3:8">
      <c r="C4453" s="38"/>
      <c r="E4453" s="2"/>
      <c r="F4453" s="2"/>
      <c r="G4453" s="2"/>
      <c r="H4453" s="2"/>
    </row>
    <row r="4454" spans="3:8">
      <c r="C4454" s="38"/>
      <c r="E4454" s="2"/>
      <c r="F4454" s="2"/>
      <c r="G4454" s="2"/>
      <c r="H4454" s="2"/>
    </row>
    <row r="4455" spans="3:8">
      <c r="C4455" s="38"/>
      <c r="E4455" s="2"/>
      <c r="F4455" s="2"/>
      <c r="G4455" s="2"/>
      <c r="H4455" s="2"/>
    </row>
    <row r="4456" spans="3:8">
      <c r="C4456" s="38"/>
      <c r="E4456" s="2"/>
      <c r="F4456" s="2"/>
      <c r="G4456" s="2"/>
      <c r="H4456" s="2"/>
    </row>
    <row r="4457" spans="3:8">
      <c r="C4457" s="38"/>
      <c r="E4457" s="2"/>
      <c r="F4457" s="2"/>
      <c r="G4457" s="2"/>
      <c r="H4457" s="2"/>
    </row>
    <row r="4458" spans="3:8">
      <c r="C4458" s="38"/>
      <c r="E4458" s="2"/>
      <c r="F4458" s="2"/>
      <c r="G4458" s="2"/>
      <c r="H4458" s="2"/>
    </row>
    <row r="4459" spans="3:8">
      <c r="C4459" s="38"/>
      <c r="E4459" s="2"/>
      <c r="F4459" s="2"/>
      <c r="G4459" s="2"/>
      <c r="H4459" s="2"/>
    </row>
    <row r="4460" spans="3:8">
      <c r="C4460" s="38"/>
      <c r="E4460" s="2"/>
      <c r="F4460" s="2"/>
      <c r="G4460" s="2"/>
      <c r="H4460" s="2"/>
    </row>
    <row r="4461" spans="3:8">
      <c r="C4461" s="38"/>
      <c r="E4461" s="2"/>
      <c r="F4461" s="2"/>
      <c r="G4461" s="2"/>
      <c r="H4461" s="2"/>
    </row>
    <row r="4462" spans="3:8">
      <c r="C4462" s="38"/>
      <c r="E4462" s="2"/>
      <c r="F4462" s="2"/>
      <c r="G4462" s="2"/>
      <c r="H4462" s="2"/>
    </row>
    <row r="4463" spans="3:8">
      <c r="C4463" s="38"/>
      <c r="E4463" s="2"/>
      <c r="F4463" s="2"/>
      <c r="G4463" s="2"/>
      <c r="H4463" s="2"/>
    </row>
    <row r="4464" spans="3:8">
      <c r="C4464" s="38"/>
      <c r="E4464" s="2"/>
      <c r="F4464" s="2"/>
      <c r="G4464" s="2"/>
      <c r="H4464" s="2"/>
    </row>
    <row r="4465" spans="3:8">
      <c r="C4465" s="38"/>
      <c r="E4465" s="2"/>
      <c r="F4465" s="2"/>
      <c r="G4465" s="2"/>
      <c r="H4465" s="2"/>
    </row>
    <row r="4466" spans="3:8">
      <c r="C4466" s="38"/>
      <c r="E4466" s="2"/>
      <c r="F4466" s="2"/>
      <c r="G4466" s="2"/>
      <c r="H4466" s="2"/>
    </row>
    <row r="4467" spans="3:8">
      <c r="C4467" s="38"/>
      <c r="E4467" s="2"/>
      <c r="F4467" s="2"/>
      <c r="G4467" s="2"/>
      <c r="H4467" s="2"/>
    </row>
    <row r="4468" spans="3:8">
      <c r="C4468" s="38"/>
      <c r="E4468" s="2"/>
      <c r="F4468" s="2"/>
      <c r="G4468" s="2"/>
      <c r="H4468" s="2"/>
    </row>
    <row r="4469" spans="3:8">
      <c r="C4469" s="38"/>
      <c r="E4469" s="2"/>
      <c r="F4469" s="2"/>
      <c r="G4469" s="2"/>
      <c r="H4469" s="2"/>
    </row>
    <row r="4470" spans="3:8">
      <c r="C4470" s="38"/>
      <c r="E4470" s="2"/>
      <c r="F4470" s="2"/>
      <c r="G4470" s="2"/>
      <c r="H4470" s="2"/>
    </row>
    <row r="4471" spans="3:8">
      <c r="C4471" s="38"/>
      <c r="E4471" s="2"/>
      <c r="F4471" s="2"/>
      <c r="G4471" s="2"/>
      <c r="H4471" s="2"/>
    </row>
    <row r="4472" spans="3:8">
      <c r="C4472" s="38"/>
      <c r="E4472" s="2"/>
      <c r="F4472" s="2"/>
      <c r="G4472" s="2"/>
      <c r="H4472" s="2"/>
    </row>
    <row r="4473" spans="3:8">
      <c r="C4473" s="38"/>
      <c r="E4473" s="2"/>
      <c r="F4473" s="2"/>
      <c r="G4473" s="2"/>
      <c r="H4473" s="2"/>
    </row>
    <row r="4474" spans="3:8">
      <c r="C4474" s="38"/>
      <c r="E4474" s="2"/>
      <c r="F4474" s="2"/>
      <c r="G4474" s="2"/>
      <c r="H4474" s="2"/>
    </row>
    <row r="4475" spans="3:8">
      <c r="C4475" s="38"/>
      <c r="E4475" s="2"/>
      <c r="F4475" s="2"/>
      <c r="G4475" s="2"/>
      <c r="H4475" s="2"/>
    </row>
    <row r="4476" spans="3:8">
      <c r="C4476" s="38"/>
      <c r="E4476" s="2"/>
      <c r="F4476" s="2"/>
      <c r="G4476" s="2"/>
      <c r="H4476" s="2"/>
    </row>
    <row r="4477" spans="3:8">
      <c r="C4477" s="38"/>
      <c r="E4477" s="2"/>
      <c r="F4477" s="2"/>
      <c r="G4477" s="2"/>
      <c r="H4477" s="2"/>
    </row>
    <row r="4478" spans="3:8">
      <c r="C4478" s="38"/>
      <c r="E4478" s="2"/>
      <c r="F4478" s="2"/>
      <c r="G4478" s="2"/>
      <c r="H4478" s="2"/>
    </row>
    <row r="4479" spans="3:8">
      <c r="C4479" s="38"/>
      <c r="E4479" s="2"/>
      <c r="F4479" s="2"/>
      <c r="G4479" s="2"/>
      <c r="H4479" s="2"/>
    </row>
    <row r="4480" spans="3:8">
      <c r="C4480" s="38"/>
      <c r="E4480" s="2"/>
      <c r="F4480" s="2"/>
      <c r="G4480" s="2"/>
      <c r="H4480" s="2"/>
    </row>
    <row r="4481" spans="3:8">
      <c r="C4481" s="38"/>
      <c r="E4481" s="2"/>
      <c r="F4481" s="2"/>
      <c r="G4481" s="2"/>
      <c r="H4481" s="2"/>
    </row>
    <row r="4482" spans="3:8">
      <c r="C4482" s="38"/>
      <c r="E4482" s="2"/>
      <c r="F4482" s="2"/>
      <c r="G4482" s="2"/>
      <c r="H4482" s="2"/>
    </row>
    <row r="4483" spans="3:8">
      <c r="C4483" s="38"/>
      <c r="E4483" s="2"/>
      <c r="F4483" s="2"/>
      <c r="G4483" s="2"/>
      <c r="H4483" s="2"/>
    </row>
    <row r="4484" spans="3:8">
      <c r="C4484" s="38"/>
      <c r="E4484" s="2"/>
      <c r="F4484" s="2"/>
      <c r="G4484" s="2"/>
      <c r="H4484" s="2"/>
    </row>
    <row r="4485" spans="3:8">
      <c r="C4485" s="38"/>
      <c r="E4485" s="2"/>
      <c r="F4485" s="2"/>
      <c r="G4485" s="2"/>
      <c r="H4485" s="2"/>
    </row>
    <row r="4486" spans="3:8">
      <c r="C4486" s="38"/>
      <c r="E4486" s="2"/>
      <c r="F4486" s="2"/>
      <c r="G4486" s="2"/>
      <c r="H4486" s="2"/>
    </row>
    <row r="4487" spans="3:8">
      <c r="C4487" s="38"/>
      <c r="E4487" s="2"/>
      <c r="F4487" s="2"/>
      <c r="G4487" s="2"/>
      <c r="H4487" s="2"/>
    </row>
    <row r="4488" spans="3:8">
      <c r="C4488" s="38"/>
      <c r="E4488" s="2"/>
      <c r="F4488" s="2"/>
      <c r="G4488" s="2"/>
      <c r="H4488" s="2"/>
    </row>
    <row r="4489" spans="3:8">
      <c r="C4489" s="38"/>
      <c r="E4489" s="2"/>
      <c r="F4489" s="2"/>
      <c r="G4489" s="2"/>
      <c r="H4489" s="2"/>
    </row>
    <row r="4490" spans="3:8">
      <c r="C4490" s="38"/>
      <c r="E4490" s="2"/>
      <c r="F4490" s="2"/>
      <c r="G4490" s="2"/>
      <c r="H4490" s="2"/>
    </row>
    <row r="4491" spans="3:8">
      <c r="C4491" s="38"/>
      <c r="E4491" s="2"/>
      <c r="F4491" s="2"/>
      <c r="G4491" s="2"/>
      <c r="H4491" s="2"/>
    </row>
    <row r="4492" spans="3:8">
      <c r="C4492" s="38"/>
      <c r="E4492" s="2"/>
      <c r="F4492" s="2"/>
      <c r="G4492" s="2"/>
      <c r="H4492" s="2"/>
    </row>
    <row r="4493" spans="3:8">
      <c r="C4493" s="38"/>
      <c r="E4493" s="2"/>
      <c r="F4493" s="2"/>
      <c r="G4493" s="2"/>
      <c r="H4493" s="2"/>
    </row>
    <row r="4494" spans="3:8">
      <c r="C4494" s="38"/>
      <c r="E4494" s="2"/>
      <c r="F4494" s="2"/>
      <c r="G4494" s="2"/>
      <c r="H4494" s="2"/>
    </row>
    <row r="4495" spans="3:8">
      <c r="C4495" s="38"/>
      <c r="E4495" s="2"/>
      <c r="F4495" s="2"/>
      <c r="G4495" s="2"/>
      <c r="H4495" s="2"/>
    </row>
    <row r="4496" spans="3:8">
      <c r="C4496" s="38"/>
      <c r="E4496" s="2"/>
      <c r="F4496" s="2"/>
      <c r="G4496" s="2"/>
      <c r="H4496" s="2"/>
    </row>
    <row r="4497" spans="3:8">
      <c r="C4497" s="38"/>
      <c r="E4497" s="2"/>
      <c r="F4497" s="2"/>
      <c r="G4497" s="2"/>
      <c r="H4497" s="2"/>
    </row>
    <row r="4498" spans="3:8">
      <c r="C4498" s="38"/>
      <c r="E4498" s="2"/>
      <c r="F4498" s="2"/>
      <c r="G4498" s="2"/>
      <c r="H4498" s="2"/>
    </row>
    <row r="4499" spans="3:8">
      <c r="C4499" s="38"/>
      <c r="E4499" s="2"/>
      <c r="F4499" s="2"/>
      <c r="G4499" s="2"/>
      <c r="H4499" s="2"/>
    </row>
    <row r="4500" spans="3:8">
      <c r="C4500" s="38"/>
      <c r="E4500" s="2"/>
      <c r="F4500" s="2"/>
      <c r="G4500" s="2"/>
      <c r="H4500" s="2"/>
    </row>
    <row r="4501" spans="3:8">
      <c r="C4501" s="38"/>
      <c r="E4501" s="2"/>
      <c r="F4501" s="2"/>
      <c r="G4501" s="2"/>
      <c r="H4501" s="2"/>
    </row>
    <row r="4502" spans="3:8">
      <c r="C4502" s="38"/>
      <c r="E4502" s="2"/>
      <c r="F4502" s="2"/>
      <c r="G4502" s="2"/>
      <c r="H4502" s="2"/>
    </row>
    <row r="4503" spans="3:8">
      <c r="C4503" s="38"/>
      <c r="E4503" s="2"/>
      <c r="F4503" s="2"/>
      <c r="G4503" s="2"/>
      <c r="H4503" s="2"/>
    </row>
    <row r="4504" spans="3:8">
      <c r="C4504" s="38"/>
      <c r="E4504" s="2"/>
      <c r="F4504" s="2"/>
      <c r="G4504" s="2"/>
      <c r="H4504" s="2"/>
    </row>
    <row r="4505" spans="3:8">
      <c r="C4505" s="38"/>
      <c r="E4505" s="2"/>
      <c r="F4505" s="2"/>
      <c r="G4505" s="2"/>
      <c r="H4505" s="2"/>
    </row>
    <row r="4506" spans="3:8">
      <c r="C4506" s="38"/>
      <c r="E4506" s="2"/>
      <c r="F4506" s="2"/>
      <c r="G4506" s="2"/>
      <c r="H4506" s="2"/>
    </row>
    <row r="4507" spans="3:8">
      <c r="C4507" s="38"/>
      <c r="E4507" s="2"/>
      <c r="F4507" s="2"/>
      <c r="G4507" s="2"/>
      <c r="H4507" s="2"/>
    </row>
    <row r="4508" spans="3:8">
      <c r="C4508" s="38"/>
      <c r="E4508" s="2"/>
      <c r="F4508" s="2"/>
      <c r="G4508" s="2"/>
      <c r="H4508" s="2"/>
    </row>
    <row r="4509" spans="3:8">
      <c r="C4509" s="38"/>
      <c r="E4509" s="2"/>
      <c r="F4509" s="2"/>
      <c r="G4509" s="2"/>
      <c r="H4509" s="2"/>
    </row>
    <row r="4510" spans="3:8">
      <c r="C4510" s="38"/>
      <c r="E4510" s="2"/>
      <c r="F4510" s="2"/>
      <c r="G4510" s="2"/>
      <c r="H4510" s="2"/>
    </row>
    <row r="4511" spans="3:8">
      <c r="C4511" s="38"/>
      <c r="E4511" s="2"/>
      <c r="F4511" s="2"/>
      <c r="G4511" s="2"/>
      <c r="H4511" s="2"/>
    </row>
    <row r="4512" spans="3:8">
      <c r="C4512" s="38"/>
      <c r="E4512" s="2"/>
      <c r="F4512" s="2"/>
      <c r="G4512" s="2"/>
      <c r="H4512" s="2"/>
    </row>
    <row r="4513" spans="3:8">
      <c r="C4513" s="38"/>
      <c r="E4513" s="2"/>
      <c r="F4513" s="2"/>
      <c r="G4513" s="2"/>
      <c r="H4513" s="2"/>
    </row>
    <row r="4514" spans="3:8">
      <c r="C4514" s="38"/>
      <c r="E4514" s="2"/>
      <c r="F4514" s="2"/>
      <c r="G4514" s="2"/>
      <c r="H4514" s="2"/>
    </row>
    <row r="4515" spans="3:8">
      <c r="C4515" s="38"/>
      <c r="E4515" s="2"/>
      <c r="F4515" s="2"/>
      <c r="G4515" s="2"/>
      <c r="H4515" s="2"/>
    </row>
    <row r="4516" spans="3:8">
      <c r="C4516" s="38"/>
      <c r="E4516" s="2"/>
      <c r="F4516" s="2"/>
      <c r="G4516" s="2"/>
      <c r="H4516" s="2"/>
    </row>
    <row r="4517" spans="3:8">
      <c r="C4517" s="38"/>
      <c r="E4517" s="2"/>
      <c r="F4517" s="2"/>
      <c r="G4517" s="2"/>
      <c r="H4517" s="2"/>
    </row>
    <row r="4518" spans="3:8">
      <c r="C4518" s="38"/>
      <c r="E4518" s="2"/>
      <c r="F4518" s="2"/>
      <c r="G4518" s="2"/>
      <c r="H4518" s="2"/>
    </row>
    <row r="4519" spans="3:8">
      <c r="C4519" s="38"/>
      <c r="E4519" s="2"/>
      <c r="F4519" s="2"/>
      <c r="G4519" s="2"/>
      <c r="H4519" s="2"/>
    </row>
    <row r="4520" spans="3:8">
      <c r="C4520" s="38"/>
      <c r="E4520" s="2"/>
      <c r="F4520" s="2"/>
      <c r="G4520" s="2"/>
      <c r="H4520" s="2"/>
    </row>
    <row r="4521" spans="3:8">
      <c r="C4521" s="38"/>
      <c r="E4521" s="2"/>
      <c r="F4521" s="2"/>
      <c r="G4521" s="2"/>
      <c r="H4521" s="2"/>
    </row>
    <row r="4522" spans="3:8">
      <c r="C4522" s="38"/>
      <c r="E4522" s="2"/>
      <c r="F4522" s="2"/>
      <c r="G4522" s="2"/>
      <c r="H4522" s="2"/>
    </row>
    <row r="4523" spans="3:8">
      <c r="C4523" s="38"/>
      <c r="E4523" s="2"/>
      <c r="F4523" s="2"/>
      <c r="G4523" s="2"/>
      <c r="H4523" s="2"/>
    </row>
    <row r="4524" spans="3:8">
      <c r="C4524" s="38"/>
      <c r="E4524" s="2"/>
      <c r="F4524" s="2"/>
      <c r="G4524" s="2"/>
      <c r="H4524" s="2"/>
    </row>
    <row r="4525" spans="3:8">
      <c r="C4525" s="38"/>
      <c r="E4525" s="2"/>
      <c r="F4525" s="2"/>
      <c r="G4525" s="2"/>
      <c r="H4525" s="2"/>
    </row>
    <row r="4526" spans="3:8">
      <c r="C4526" s="38"/>
      <c r="E4526" s="2"/>
      <c r="F4526" s="2"/>
      <c r="G4526" s="2"/>
      <c r="H4526" s="2"/>
    </row>
    <row r="4527" spans="3:8">
      <c r="C4527" s="38"/>
      <c r="E4527" s="2"/>
      <c r="F4527" s="2"/>
      <c r="G4527" s="2"/>
      <c r="H4527" s="2"/>
    </row>
    <row r="4528" spans="3:8">
      <c r="C4528" s="38"/>
      <c r="E4528" s="2"/>
      <c r="F4528" s="2"/>
      <c r="G4528" s="2"/>
      <c r="H4528" s="2"/>
    </row>
    <row r="4529" spans="3:8">
      <c r="C4529" s="38"/>
      <c r="E4529" s="2"/>
      <c r="F4529" s="2"/>
      <c r="G4529" s="2"/>
      <c r="H4529" s="2"/>
    </row>
    <row r="4530" spans="3:8">
      <c r="C4530" s="38"/>
      <c r="E4530" s="2"/>
      <c r="F4530" s="2"/>
      <c r="G4530" s="2"/>
      <c r="H4530" s="2"/>
    </row>
    <row r="4531" spans="3:8">
      <c r="C4531" s="38"/>
      <c r="E4531" s="2"/>
      <c r="F4531" s="2"/>
      <c r="G4531" s="2"/>
      <c r="H4531" s="2"/>
    </row>
    <row r="4532" spans="3:8">
      <c r="C4532" s="38"/>
      <c r="E4532" s="2"/>
      <c r="F4532" s="2"/>
      <c r="G4532" s="2"/>
      <c r="H4532" s="2"/>
    </row>
    <row r="4533" spans="3:8">
      <c r="C4533" s="38"/>
      <c r="E4533" s="2"/>
      <c r="F4533" s="2"/>
      <c r="G4533" s="2"/>
      <c r="H4533" s="2"/>
    </row>
    <row r="4534" spans="3:8">
      <c r="C4534" s="38"/>
      <c r="E4534" s="2"/>
      <c r="F4534" s="2"/>
      <c r="G4534" s="2"/>
      <c r="H4534" s="2"/>
    </row>
    <row r="4535" spans="3:8">
      <c r="C4535" s="38"/>
      <c r="E4535" s="2"/>
      <c r="F4535" s="2"/>
      <c r="G4535" s="2"/>
      <c r="H4535" s="2"/>
    </row>
    <row r="4536" spans="3:8">
      <c r="C4536" s="38"/>
      <c r="E4536" s="2"/>
      <c r="F4536" s="2"/>
      <c r="G4536" s="2"/>
      <c r="H4536" s="2"/>
    </row>
    <row r="4537" spans="3:8">
      <c r="C4537" s="38"/>
      <c r="E4537" s="2"/>
      <c r="F4537" s="2"/>
      <c r="G4537" s="2"/>
      <c r="H4537" s="2"/>
    </row>
    <row r="4538" spans="3:8">
      <c r="C4538" s="38"/>
      <c r="E4538" s="2"/>
      <c r="F4538" s="2"/>
      <c r="G4538" s="2"/>
      <c r="H4538" s="2"/>
    </row>
    <row r="4539" spans="3:8">
      <c r="C4539" s="38"/>
      <c r="E4539" s="2"/>
      <c r="F4539" s="2"/>
      <c r="G4539" s="2"/>
      <c r="H4539" s="2"/>
    </row>
    <row r="4540" spans="3:8">
      <c r="C4540" s="38"/>
      <c r="E4540" s="2"/>
      <c r="F4540" s="2"/>
      <c r="G4540" s="2"/>
      <c r="H4540" s="2"/>
    </row>
    <row r="4541" spans="3:8">
      <c r="C4541" s="38"/>
      <c r="E4541" s="2"/>
      <c r="F4541" s="2"/>
      <c r="G4541" s="2"/>
      <c r="H4541" s="2"/>
    </row>
    <row r="4542" spans="3:8">
      <c r="C4542" s="38"/>
      <c r="E4542" s="2"/>
      <c r="F4542" s="2"/>
      <c r="G4542" s="2"/>
      <c r="H4542" s="2"/>
    </row>
    <row r="4543" spans="3:8">
      <c r="C4543" s="38"/>
      <c r="E4543" s="2"/>
      <c r="F4543" s="2"/>
      <c r="G4543" s="2"/>
      <c r="H4543" s="2"/>
    </row>
    <row r="4544" spans="3:8">
      <c r="C4544" s="38"/>
      <c r="E4544" s="2"/>
      <c r="F4544" s="2"/>
      <c r="G4544" s="2"/>
      <c r="H4544" s="2"/>
    </row>
    <row r="4545" spans="3:8">
      <c r="C4545" s="38"/>
      <c r="E4545" s="2"/>
      <c r="F4545" s="2"/>
      <c r="G4545" s="2"/>
      <c r="H4545" s="2"/>
    </row>
    <row r="4546" spans="3:8">
      <c r="C4546" s="38"/>
      <c r="E4546" s="2"/>
      <c r="F4546" s="2"/>
      <c r="G4546" s="2"/>
      <c r="H4546" s="2"/>
    </row>
    <row r="4547" spans="3:8">
      <c r="C4547" s="38"/>
      <c r="E4547" s="2"/>
      <c r="F4547" s="2"/>
      <c r="G4547" s="2"/>
      <c r="H4547" s="2"/>
    </row>
    <row r="4548" spans="3:8">
      <c r="C4548" s="38"/>
      <c r="E4548" s="2"/>
      <c r="F4548" s="2"/>
      <c r="G4548" s="2"/>
      <c r="H4548" s="2"/>
    </row>
    <row r="4549" spans="3:8">
      <c r="C4549" s="38"/>
      <c r="E4549" s="2"/>
      <c r="F4549" s="2"/>
      <c r="G4549" s="2"/>
      <c r="H4549" s="2"/>
    </row>
    <row r="4550" spans="3:8">
      <c r="C4550" s="38"/>
      <c r="E4550" s="2"/>
      <c r="F4550" s="2"/>
      <c r="G4550" s="2"/>
      <c r="H4550" s="2"/>
    </row>
    <row r="4551" spans="3:8">
      <c r="C4551" s="38"/>
      <c r="E4551" s="2"/>
      <c r="F4551" s="2"/>
      <c r="G4551" s="2"/>
      <c r="H4551" s="2"/>
    </row>
    <row r="4552" spans="3:8">
      <c r="C4552" s="38"/>
      <c r="E4552" s="2"/>
      <c r="F4552" s="2"/>
      <c r="G4552" s="2"/>
      <c r="H4552" s="2"/>
    </row>
    <row r="4553" spans="3:8">
      <c r="C4553" s="38"/>
      <c r="E4553" s="2"/>
      <c r="F4553" s="2"/>
      <c r="G4553" s="2"/>
      <c r="H4553" s="2"/>
    </row>
    <row r="4554" spans="3:8">
      <c r="C4554" s="38"/>
      <c r="E4554" s="2"/>
      <c r="F4554" s="2"/>
      <c r="G4554" s="2"/>
      <c r="H4554" s="2"/>
    </row>
    <row r="4555" spans="3:8">
      <c r="C4555" s="38"/>
      <c r="E4555" s="2"/>
      <c r="F4555" s="2"/>
      <c r="G4555" s="2"/>
      <c r="H4555" s="2"/>
    </row>
    <row r="4556" spans="3:8">
      <c r="C4556" s="38"/>
      <c r="E4556" s="2"/>
      <c r="F4556" s="2"/>
      <c r="G4556" s="2"/>
      <c r="H4556" s="2"/>
    </row>
    <row r="4557" spans="3:8">
      <c r="C4557" s="38"/>
      <c r="E4557" s="2"/>
      <c r="F4557" s="2"/>
      <c r="G4557" s="2"/>
      <c r="H4557" s="2"/>
    </row>
    <row r="4558" spans="3:8">
      <c r="C4558" s="38"/>
      <c r="E4558" s="2"/>
      <c r="F4558" s="2"/>
      <c r="G4558" s="2"/>
      <c r="H4558" s="2"/>
    </row>
    <row r="4559" spans="3:8">
      <c r="C4559" s="38"/>
      <c r="E4559" s="2"/>
      <c r="F4559" s="2"/>
      <c r="G4559" s="2"/>
      <c r="H4559" s="2"/>
    </row>
    <row r="4560" spans="3:8">
      <c r="C4560" s="38"/>
      <c r="E4560" s="2"/>
      <c r="F4560" s="2"/>
      <c r="G4560" s="2"/>
      <c r="H4560" s="2"/>
    </row>
    <row r="4561" spans="3:8">
      <c r="C4561" s="38"/>
      <c r="E4561" s="2"/>
      <c r="F4561" s="2"/>
      <c r="G4561" s="2"/>
      <c r="H4561" s="2"/>
    </row>
    <row r="4562" spans="3:8">
      <c r="C4562" s="38"/>
      <c r="E4562" s="2"/>
      <c r="F4562" s="2"/>
      <c r="G4562" s="2"/>
      <c r="H4562" s="2"/>
    </row>
    <row r="4563" spans="3:8">
      <c r="C4563" s="38"/>
      <c r="E4563" s="2"/>
      <c r="F4563" s="2"/>
      <c r="G4563" s="2"/>
      <c r="H4563" s="2"/>
    </row>
    <row r="4564" spans="3:8">
      <c r="C4564" s="38"/>
      <c r="E4564" s="2"/>
      <c r="F4564" s="2"/>
      <c r="G4564" s="2"/>
      <c r="H4564" s="2"/>
    </row>
    <row r="4565" spans="3:8">
      <c r="C4565" s="38"/>
      <c r="E4565" s="2"/>
      <c r="F4565" s="2"/>
      <c r="G4565" s="2"/>
      <c r="H4565" s="2"/>
    </row>
    <row r="4566" spans="3:8">
      <c r="C4566" s="38"/>
      <c r="E4566" s="2"/>
      <c r="F4566" s="2"/>
      <c r="G4566" s="2"/>
      <c r="H4566" s="2"/>
    </row>
    <row r="4567" spans="3:8">
      <c r="C4567" s="38"/>
      <c r="E4567" s="2"/>
      <c r="F4567" s="2"/>
      <c r="G4567" s="2"/>
      <c r="H4567" s="2"/>
    </row>
    <row r="4568" spans="3:8">
      <c r="C4568" s="38"/>
      <c r="E4568" s="2"/>
      <c r="F4568" s="2"/>
      <c r="G4568" s="2"/>
      <c r="H4568" s="2"/>
    </row>
    <row r="4569" spans="3:8">
      <c r="C4569" s="38"/>
      <c r="E4569" s="2"/>
      <c r="F4569" s="2"/>
      <c r="G4569" s="2"/>
      <c r="H4569" s="2"/>
    </row>
    <row r="4570" spans="3:8">
      <c r="C4570" s="38"/>
      <c r="E4570" s="2"/>
      <c r="F4570" s="2"/>
      <c r="G4570" s="2"/>
      <c r="H4570" s="2"/>
    </row>
    <row r="4571" spans="3:8">
      <c r="C4571" s="38"/>
      <c r="E4571" s="2"/>
      <c r="F4571" s="2"/>
      <c r="G4571" s="2"/>
      <c r="H4571" s="2"/>
    </row>
    <row r="4572" spans="3:8">
      <c r="C4572" s="38"/>
      <c r="E4572" s="2"/>
      <c r="F4572" s="2"/>
      <c r="G4572" s="2"/>
      <c r="H4572" s="2"/>
    </row>
    <row r="4573" spans="3:8">
      <c r="C4573" s="38"/>
      <c r="E4573" s="2"/>
      <c r="F4573" s="2"/>
      <c r="G4573" s="2"/>
      <c r="H4573" s="2"/>
    </row>
    <row r="4574" spans="3:8">
      <c r="C4574" s="38"/>
      <c r="E4574" s="2"/>
      <c r="F4574" s="2"/>
      <c r="G4574" s="2"/>
      <c r="H4574" s="2"/>
    </row>
    <row r="4575" spans="3:8">
      <c r="C4575" s="38"/>
      <c r="E4575" s="2"/>
      <c r="F4575" s="2"/>
      <c r="G4575" s="2"/>
      <c r="H4575" s="2"/>
    </row>
    <row r="4576" spans="3:8">
      <c r="C4576" s="38"/>
      <c r="E4576" s="2"/>
      <c r="F4576" s="2"/>
      <c r="G4576" s="2"/>
      <c r="H4576" s="2"/>
    </row>
    <row r="4577" spans="3:8">
      <c r="C4577" s="38"/>
      <c r="E4577" s="2"/>
      <c r="F4577" s="2"/>
      <c r="G4577" s="2"/>
      <c r="H4577" s="2"/>
    </row>
    <row r="4578" spans="3:8">
      <c r="C4578" s="38"/>
      <c r="E4578" s="2"/>
      <c r="F4578" s="2"/>
      <c r="G4578" s="2"/>
      <c r="H4578" s="2"/>
    </row>
    <row r="4579" spans="3:8">
      <c r="C4579" s="38"/>
      <c r="E4579" s="2"/>
      <c r="F4579" s="2"/>
      <c r="G4579" s="2"/>
      <c r="H4579" s="2"/>
    </row>
    <row r="4580" spans="3:8">
      <c r="C4580" s="38"/>
      <c r="E4580" s="2"/>
      <c r="F4580" s="2"/>
      <c r="G4580" s="2"/>
      <c r="H4580" s="2"/>
    </row>
    <row r="4581" spans="3:8">
      <c r="C4581" s="38"/>
      <c r="E4581" s="2"/>
      <c r="F4581" s="2"/>
      <c r="G4581" s="2"/>
      <c r="H4581" s="2"/>
    </row>
    <row r="4582" spans="3:8">
      <c r="C4582" s="38"/>
      <c r="E4582" s="2"/>
      <c r="F4582" s="2"/>
      <c r="G4582" s="2"/>
      <c r="H4582" s="2"/>
    </row>
    <row r="4583" spans="3:8">
      <c r="C4583" s="38"/>
      <c r="E4583" s="2"/>
      <c r="F4583" s="2"/>
      <c r="G4583" s="2"/>
      <c r="H4583" s="2"/>
    </row>
    <row r="4584" spans="3:8">
      <c r="C4584" s="38"/>
      <c r="E4584" s="2"/>
      <c r="F4584" s="2"/>
      <c r="G4584" s="2"/>
      <c r="H4584" s="2"/>
    </row>
    <row r="4585" spans="3:8">
      <c r="C4585" s="38"/>
      <c r="E4585" s="2"/>
      <c r="F4585" s="2"/>
      <c r="G4585" s="2"/>
      <c r="H4585" s="2"/>
    </row>
    <row r="4586" spans="3:8">
      <c r="C4586" s="38"/>
      <c r="E4586" s="2"/>
      <c r="F4586" s="2"/>
      <c r="G4586" s="2"/>
      <c r="H4586" s="2"/>
    </row>
    <row r="4587" spans="3:8">
      <c r="C4587" s="38"/>
      <c r="E4587" s="2"/>
      <c r="F4587" s="2"/>
      <c r="G4587" s="2"/>
      <c r="H4587" s="2"/>
    </row>
    <row r="4588" spans="3:8">
      <c r="C4588" s="38"/>
      <c r="E4588" s="2"/>
      <c r="F4588" s="2"/>
      <c r="G4588" s="2"/>
      <c r="H4588" s="2"/>
    </row>
    <row r="4589" spans="3:8">
      <c r="C4589" s="38"/>
      <c r="E4589" s="2"/>
      <c r="F4589" s="2"/>
      <c r="G4589" s="2"/>
      <c r="H4589" s="2"/>
    </row>
    <row r="4590" spans="3:8">
      <c r="C4590" s="38"/>
      <c r="E4590" s="2"/>
      <c r="F4590" s="2"/>
      <c r="G4590" s="2"/>
      <c r="H4590" s="2"/>
    </row>
    <row r="4591" spans="3:8">
      <c r="C4591" s="38"/>
      <c r="E4591" s="2"/>
      <c r="F4591" s="2"/>
      <c r="G4591" s="2"/>
      <c r="H4591" s="2"/>
    </row>
    <row r="4592" spans="3:8">
      <c r="C4592" s="38"/>
      <c r="E4592" s="2"/>
      <c r="F4592" s="2"/>
      <c r="G4592" s="2"/>
      <c r="H4592" s="2"/>
    </row>
    <row r="4593" spans="3:8">
      <c r="C4593" s="38"/>
      <c r="E4593" s="2"/>
      <c r="F4593" s="2"/>
      <c r="G4593" s="2"/>
      <c r="H4593" s="2"/>
    </row>
    <row r="4594" spans="3:8">
      <c r="C4594" s="38"/>
      <c r="E4594" s="2"/>
      <c r="F4594" s="2"/>
      <c r="G4594" s="2"/>
      <c r="H4594" s="2"/>
    </row>
    <row r="4595" spans="3:8">
      <c r="C4595" s="38"/>
      <c r="E4595" s="2"/>
      <c r="F4595" s="2"/>
      <c r="G4595" s="2"/>
      <c r="H4595" s="2"/>
    </row>
    <row r="4596" spans="3:8">
      <c r="C4596" s="38"/>
      <c r="E4596" s="2"/>
      <c r="F4596" s="2"/>
      <c r="G4596" s="2"/>
      <c r="H4596" s="2"/>
    </row>
    <row r="4597" spans="3:8">
      <c r="C4597" s="38"/>
      <c r="E4597" s="2"/>
      <c r="F4597" s="2"/>
      <c r="G4597" s="2"/>
      <c r="H4597" s="2"/>
    </row>
    <row r="4598" spans="3:8">
      <c r="C4598" s="38"/>
      <c r="E4598" s="2"/>
      <c r="F4598" s="2"/>
      <c r="G4598" s="2"/>
      <c r="H4598" s="2"/>
    </row>
    <row r="4599" spans="3:8">
      <c r="C4599" s="38"/>
      <c r="E4599" s="2"/>
      <c r="F4599" s="2"/>
      <c r="G4599" s="2"/>
      <c r="H4599" s="2"/>
    </row>
    <row r="4600" spans="3:8">
      <c r="C4600" s="38"/>
      <c r="E4600" s="2"/>
      <c r="F4600" s="2"/>
      <c r="G4600" s="2"/>
      <c r="H4600" s="2"/>
    </row>
    <row r="4601" spans="3:8">
      <c r="C4601" s="38"/>
      <c r="E4601" s="2"/>
      <c r="F4601" s="2"/>
      <c r="G4601" s="2"/>
      <c r="H4601" s="2"/>
    </row>
    <row r="4602" spans="3:8">
      <c r="C4602" s="38"/>
      <c r="E4602" s="2"/>
      <c r="F4602" s="2"/>
      <c r="G4602" s="2"/>
      <c r="H4602" s="2"/>
    </row>
    <row r="4603" spans="3:8">
      <c r="C4603" s="38"/>
      <c r="E4603" s="2"/>
      <c r="F4603" s="2"/>
      <c r="G4603" s="2"/>
      <c r="H4603" s="2"/>
    </row>
    <row r="4604" spans="3:8">
      <c r="C4604" s="38"/>
      <c r="E4604" s="2"/>
      <c r="F4604" s="2"/>
      <c r="G4604" s="2"/>
      <c r="H4604" s="2"/>
    </row>
    <row r="4605" spans="3:8">
      <c r="C4605" s="38"/>
      <c r="E4605" s="2"/>
      <c r="F4605" s="2"/>
      <c r="G4605" s="2"/>
      <c r="H4605" s="2"/>
    </row>
    <row r="4606" spans="3:8">
      <c r="C4606" s="38"/>
      <c r="E4606" s="2"/>
      <c r="F4606" s="2"/>
      <c r="G4606" s="2"/>
      <c r="H4606" s="2"/>
    </row>
    <row r="4607" spans="3:8">
      <c r="C4607" s="38"/>
      <c r="E4607" s="2"/>
      <c r="F4607" s="2"/>
      <c r="G4607" s="2"/>
      <c r="H4607" s="2"/>
    </row>
    <row r="4608" spans="3:8">
      <c r="C4608" s="38"/>
      <c r="E4608" s="2"/>
      <c r="F4608" s="2"/>
      <c r="G4608" s="2"/>
      <c r="H4608" s="2"/>
    </row>
    <row r="4609" spans="3:8">
      <c r="C4609" s="38"/>
      <c r="E4609" s="2"/>
      <c r="F4609" s="2"/>
      <c r="G4609" s="2"/>
      <c r="H4609" s="2"/>
    </row>
    <row r="4610" spans="3:8">
      <c r="C4610" s="38"/>
      <c r="E4610" s="2"/>
      <c r="F4610" s="2"/>
      <c r="G4610" s="2"/>
      <c r="H4610" s="2"/>
    </row>
    <row r="4611" spans="3:8">
      <c r="C4611" s="38"/>
      <c r="E4611" s="2"/>
      <c r="F4611" s="2"/>
      <c r="G4611" s="2"/>
      <c r="H4611" s="2"/>
    </row>
    <row r="4612" spans="3:8">
      <c r="C4612" s="38"/>
      <c r="E4612" s="2"/>
      <c r="F4612" s="2"/>
      <c r="G4612" s="2"/>
      <c r="H4612" s="2"/>
    </row>
    <row r="4613" spans="3:8">
      <c r="C4613" s="38"/>
      <c r="E4613" s="2"/>
      <c r="F4613" s="2"/>
      <c r="G4613" s="2"/>
      <c r="H4613" s="2"/>
    </row>
    <row r="4614" spans="3:8">
      <c r="C4614" s="38"/>
      <c r="E4614" s="2"/>
      <c r="F4614" s="2"/>
      <c r="G4614" s="2"/>
      <c r="H4614" s="2"/>
    </row>
    <row r="4615" spans="3:8">
      <c r="C4615" s="38"/>
      <c r="E4615" s="2"/>
      <c r="F4615" s="2"/>
      <c r="G4615" s="2"/>
      <c r="H4615" s="2"/>
    </row>
    <row r="4616" spans="3:8">
      <c r="C4616" s="38"/>
      <c r="E4616" s="2"/>
      <c r="F4616" s="2"/>
      <c r="G4616" s="2"/>
      <c r="H4616" s="2"/>
    </row>
    <row r="4617" spans="3:8">
      <c r="C4617" s="38"/>
      <c r="E4617" s="2"/>
      <c r="F4617" s="2"/>
      <c r="G4617" s="2"/>
      <c r="H4617" s="2"/>
    </row>
    <row r="4618" spans="3:8">
      <c r="C4618" s="38"/>
      <c r="E4618" s="2"/>
      <c r="F4618" s="2"/>
      <c r="G4618" s="2"/>
      <c r="H4618" s="2"/>
    </row>
    <row r="4619" spans="3:8">
      <c r="C4619" s="38"/>
      <c r="E4619" s="2"/>
      <c r="F4619" s="2"/>
      <c r="G4619" s="2"/>
      <c r="H4619" s="2"/>
    </row>
    <row r="4620" spans="3:8">
      <c r="C4620" s="38"/>
      <c r="E4620" s="2"/>
      <c r="F4620" s="2"/>
      <c r="G4620" s="2"/>
      <c r="H4620" s="2"/>
    </row>
    <row r="4621" spans="3:8">
      <c r="C4621" s="38"/>
      <c r="E4621" s="2"/>
      <c r="F4621" s="2"/>
      <c r="G4621" s="2"/>
      <c r="H4621" s="2"/>
    </row>
    <row r="4622" spans="3:8">
      <c r="C4622" s="38"/>
      <c r="E4622" s="2"/>
      <c r="F4622" s="2"/>
      <c r="G4622" s="2"/>
      <c r="H4622" s="2"/>
    </row>
    <row r="4623" spans="3:8">
      <c r="C4623" s="38"/>
      <c r="E4623" s="2"/>
      <c r="F4623" s="2"/>
      <c r="G4623" s="2"/>
      <c r="H4623" s="2"/>
    </row>
    <row r="4624" spans="3:8">
      <c r="C4624" s="38"/>
      <c r="E4624" s="2"/>
      <c r="F4624" s="2"/>
      <c r="G4624" s="2"/>
      <c r="H4624" s="2"/>
    </row>
    <row r="4625" spans="3:8">
      <c r="C4625" s="38"/>
      <c r="E4625" s="2"/>
      <c r="F4625" s="2"/>
      <c r="G4625" s="2"/>
      <c r="H4625" s="2"/>
    </row>
    <row r="4626" spans="3:8">
      <c r="C4626" s="38"/>
      <c r="E4626" s="2"/>
      <c r="F4626" s="2"/>
      <c r="G4626" s="2"/>
      <c r="H4626" s="2"/>
    </row>
    <row r="4627" spans="3:8">
      <c r="C4627" s="38"/>
      <c r="E4627" s="2"/>
      <c r="F4627" s="2"/>
      <c r="G4627" s="2"/>
      <c r="H4627" s="2"/>
    </row>
    <row r="4628" spans="3:8">
      <c r="C4628" s="38"/>
      <c r="E4628" s="2"/>
      <c r="F4628" s="2"/>
      <c r="G4628" s="2"/>
      <c r="H4628" s="2"/>
    </row>
    <row r="4629" spans="3:8">
      <c r="C4629" s="38"/>
      <c r="E4629" s="2"/>
      <c r="F4629" s="2"/>
      <c r="G4629" s="2"/>
      <c r="H4629" s="2"/>
    </row>
    <row r="4630" spans="3:8">
      <c r="C4630" s="38"/>
      <c r="E4630" s="2"/>
      <c r="F4630" s="2"/>
      <c r="G4630" s="2"/>
      <c r="H4630" s="2"/>
    </row>
    <row r="4631" spans="3:8">
      <c r="C4631" s="38"/>
      <c r="E4631" s="2"/>
      <c r="F4631" s="2"/>
      <c r="G4631" s="2"/>
      <c r="H4631" s="2"/>
    </row>
    <row r="4632" spans="3:8">
      <c r="C4632" s="38"/>
      <c r="E4632" s="2"/>
      <c r="F4632" s="2"/>
      <c r="G4632" s="2"/>
      <c r="H4632" s="2"/>
    </row>
    <row r="4633" spans="3:8">
      <c r="C4633" s="38"/>
      <c r="E4633" s="2"/>
      <c r="F4633" s="2"/>
      <c r="G4633" s="2"/>
      <c r="H4633" s="2"/>
    </row>
    <row r="4634" spans="3:8">
      <c r="C4634" s="38"/>
      <c r="E4634" s="2"/>
      <c r="F4634" s="2"/>
      <c r="G4634" s="2"/>
      <c r="H4634" s="2"/>
    </row>
    <row r="4635" spans="3:8">
      <c r="C4635" s="38"/>
      <c r="E4635" s="2"/>
      <c r="F4635" s="2"/>
      <c r="G4635" s="2"/>
      <c r="H4635" s="2"/>
    </row>
    <row r="4636" spans="3:8">
      <c r="C4636" s="38"/>
      <c r="E4636" s="2"/>
      <c r="F4636" s="2"/>
      <c r="G4636" s="2"/>
      <c r="H4636" s="2"/>
    </row>
    <row r="4637" spans="3:8">
      <c r="C4637" s="38"/>
      <c r="E4637" s="2"/>
      <c r="F4637" s="2"/>
      <c r="G4637" s="2"/>
      <c r="H4637" s="2"/>
    </row>
    <row r="4638" spans="3:8">
      <c r="C4638" s="38"/>
      <c r="E4638" s="2"/>
      <c r="F4638" s="2"/>
      <c r="G4638" s="2"/>
      <c r="H4638" s="2"/>
    </row>
    <row r="4639" spans="3:8">
      <c r="C4639" s="38"/>
      <c r="E4639" s="2"/>
      <c r="F4639" s="2"/>
      <c r="G4639" s="2"/>
      <c r="H4639" s="2"/>
    </row>
    <row r="4640" spans="3:8">
      <c r="C4640" s="38"/>
      <c r="E4640" s="2"/>
      <c r="F4640" s="2"/>
      <c r="G4640" s="2"/>
      <c r="H4640" s="2"/>
    </row>
    <row r="4641" spans="3:8">
      <c r="C4641" s="38"/>
      <c r="E4641" s="2"/>
      <c r="F4641" s="2"/>
      <c r="G4641" s="2"/>
      <c r="H4641" s="2"/>
    </row>
    <row r="4642" spans="3:8">
      <c r="C4642" s="38"/>
      <c r="E4642" s="2"/>
      <c r="F4642" s="2"/>
      <c r="G4642" s="2"/>
      <c r="H4642" s="2"/>
    </row>
    <row r="4643" spans="3:8">
      <c r="C4643" s="38"/>
      <c r="E4643" s="2"/>
      <c r="F4643" s="2"/>
      <c r="G4643" s="2"/>
      <c r="H4643" s="2"/>
    </row>
    <row r="4644" spans="3:8">
      <c r="C4644" s="38"/>
      <c r="E4644" s="2"/>
      <c r="F4644" s="2"/>
      <c r="G4644" s="2"/>
      <c r="H4644" s="2"/>
    </row>
    <row r="4645" spans="3:8">
      <c r="C4645" s="38"/>
      <c r="E4645" s="2"/>
      <c r="F4645" s="2"/>
      <c r="G4645" s="2"/>
      <c r="H4645" s="2"/>
    </row>
    <row r="4646" spans="3:8">
      <c r="C4646" s="38"/>
      <c r="E4646" s="2"/>
      <c r="F4646" s="2"/>
      <c r="G4646" s="2"/>
      <c r="H4646" s="2"/>
    </row>
    <row r="4647" spans="3:8">
      <c r="C4647" s="38"/>
      <c r="E4647" s="2"/>
      <c r="F4647" s="2"/>
      <c r="G4647" s="2"/>
      <c r="H4647" s="2"/>
    </row>
    <row r="4648" spans="3:8">
      <c r="C4648" s="38"/>
      <c r="E4648" s="2"/>
      <c r="F4648" s="2"/>
      <c r="G4648" s="2"/>
      <c r="H4648" s="2"/>
    </row>
    <row r="4649" spans="3:8">
      <c r="C4649" s="38"/>
      <c r="E4649" s="2"/>
      <c r="F4649" s="2"/>
      <c r="G4649" s="2"/>
      <c r="H4649" s="2"/>
    </row>
    <row r="4650" spans="3:8">
      <c r="C4650" s="38"/>
      <c r="E4650" s="2"/>
      <c r="F4650" s="2"/>
      <c r="G4650" s="2"/>
      <c r="H4650" s="2"/>
    </row>
    <row r="4651" spans="3:8">
      <c r="C4651" s="38"/>
      <c r="E4651" s="2"/>
      <c r="F4651" s="2"/>
      <c r="G4651" s="2"/>
      <c r="H4651" s="2"/>
    </row>
    <row r="4652" spans="3:8">
      <c r="C4652" s="38"/>
      <c r="E4652" s="2"/>
      <c r="F4652" s="2"/>
      <c r="G4652" s="2"/>
      <c r="H4652" s="2"/>
    </row>
    <row r="4653" spans="3:8">
      <c r="C4653" s="38"/>
      <c r="E4653" s="2"/>
      <c r="F4653" s="2"/>
      <c r="G4653" s="2"/>
      <c r="H4653" s="2"/>
    </row>
    <row r="4654" spans="3:8">
      <c r="C4654" s="38"/>
      <c r="E4654" s="2"/>
      <c r="F4654" s="2"/>
      <c r="G4654" s="2"/>
      <c r="H4654" s="2"/>
    </row>
    <row r="4655" spans="3:8">
      <c r="C4655" s="38"/>
      <c r="E4655" s="2"/>
      <c r="F4655" s="2"/>
      <c r="G4655" s="2"/>
      <c r="H4655" s="2"/>
    </row>
    <row r="4656" spans="3:8">
      <c r="C4656" s="38"/>
      <c r="E4656" s="2"/>
      <c r="F4656" s="2"/>
      <c r="G4656" s="2"/>
      <c r="H4656" s="2"/>
    </row>
    <row r="4657" spans="3:8">
      <c r="C4657" s="38"/>
      <c r="E4657" s="2"/>
      <c r="F4657" s="2"/>
      <c r="G4657" s="2"/>
      <c r="H4657" s="2"/>
    </row>
    <row r="4658" spans="3:8">
      <c r="C4658" s="38"/>
      <c r="E4658" s="2"/>
      <c r="F4658" s="2"/>
      <c r="G4658" s="2"/>
      <c r="H4658" s="2"/>
    </row>
    <row r="4659" spans="3:8">
      <c r="C4659" s="38"/>
      <c r="E4659" s="2"/>
      <c r="F4659" s="2"/>
      <c r="G4659" s="2"/>
      <c r="H4659" s="2"/>
    </row>
    <row r="4660" spans="3:8">
      <c r="C4660" s="38"/>
      <c r="E4660" s="2"/>
      <c r="F4660" s="2"/>
      <c r="G4660" s="2"/>
      <c r="H4660" s="2"/>
    </row>
    <row r="4661" spans="3:8">
      <c r="C4661" s="38"/>
      <c r="E4661" s="2"/>
      <c r="F4661" s="2"/>
      <c r="G4661" s="2"/>
      <c r="H4661" s="2"/>
    </row>
    <row r="4662" spans="3:8">
      <c r="C4662" s="38"/>
      <c r="E4662" s="2"/>
      <c r="F4662" s="2"/>
      <c r="G4662" s="2"/>
      <c r="H4662" s="2"/>
    </row>
    <row r="4663" spans="3:8">
      <c r="C4663" s="38"/>
      <c r="E4663" s="2"/>
      <c r="F4663" s="2"/>
      <c r="G4663" s="2"/>
      <c r="H4663" s="2"/>
    </row>
    <row r="4664" spans="3:8">
      <c r="C4664" s="38"/>
      <c r="E4664" s="2"/>
      <c r="F4664" s="2"/>
      <c r="G4664" s="2"/>
      <c r="H4664" s="2"/>
    </row>
    <row r="4665" spans="3:8">
      <c r="C4665" s="38"/>
      <c r="E4665" s="2"/>
      <c r="F4665" s="2"/>
      <c r="G4665" s="2"/>
      <c r="H4665" s="2"/>
    </row>
    <row r="4666" spans="3:8">
      <c r="C4666" s="38"/>
      <c r="E4666" s="2"/>
      <c r="F4666" s="2"/>
      <c r="G4666" s="2"/>
      <c r="H4666" s="2"/>
    </row>
    <row r="4667" spans="3:8">
      <c r="C4667" s="38"/>
      <c r="E4667" s="2"/>
      <c r="F4667" s="2"/>
      <c r="G4667" s="2"/>
      <c r="H4667" s="2"/>
    </row>
    <row r="4668" spans="3:8">
      <c r="C4668" s="38"/>
      <c r="E4668" s="2"/>
      <c r="F4668" s="2"/>
      <c r="G4668" s="2"/>
      <c r="H4668" s="2"/>
    </row>
    <row r="4669" spans="3:8">
      <c r="C4669" s="38"/>
      <c r="E4669" s="2"/>
      <c r="F4669" s="2"/>
      <c r="G4669" s="2"/>
      <c r="H4669" s="2"/>
    </row>
    <row r="4670" spans="3:8">
      <c r="C4670" s="38"/>
      <c r="E4670" s="2"/>
      <c r="F4670" s="2"/>
      <c r="G4670" s="2"/>
      <c r="H4670" s="2"/>
    </row>
    <row r="4671" spans="3:8">
      <c r="C4671" s="38"/>
      <c r="E4671" s="2"/>
      <c r="F4671" s="2"/>
      <c r="G4671" s="2"/>
      <c r="H4671" s="2"/>
    </row>
    <row r="4672" spans="3:8">
      <c r="C4672" s="38"/>
      <c r="E4672" s="2"/>
      <c r="F4672" s="2"/>
      <c r="G4672" s="2"/>
      <c r="H4672" s="2"/>
    </row>
    <row r="4673" spans="3:8">
      <c r="C4673" s="38"/>
      <c r="E4673" s="2"/>
      <c r="F4673" s="2"/>
      <c r="G4673" s="2"/>
      <c r="H4673" s="2"/>
    </row>
    <row r="4674" spans="3:8">
      <c r="C4674" s="38"/>
      <c r="E4674" s="2"/>
      <c r="F4674" s="2"/>
      <c r="G4674" s="2"/>
      <c r="H4674" s="2"/>
    </row>
    <row r="4675" spans="3:8">
      <c r="C4675" s="38"/>
      <c r="E4675" s="2"/>
      <c r="F4675" s="2"/>
      <c r="G4675" s="2"/>
      <c r="H4675" s="2"/>
    </row>
    <row r="4676" spans="3:8">
      <c r="C4676" s="38"/>
      <c r="E4676" s="2"/>
      <c r="F4676" s="2"/>
      <c r="G4676" s="2"/>
      <c r="H4676" s="2"/>
    </row>
    <row r="4677" spans="3:8">
      <c r="C4677" s="38"/>
      <c r="E4677" s="2"/>
      <c r="F4677" s="2"/>
      <c r="G4677" s="2"/>
      <c r="H4677" s="2"/>
    </row>
    <row r="4678" spans="3:8">
      <c r="C4678" s="38"/>
      <c r="E4678" s="2"/>
      <c r="F4678" s="2"/>
      <c r="G4678" s="2"/>
      <c r="H4678" s="2"/>
    </row>
    <row r="4679" spans="3:8">
      <c r="C4679" s="38"/>
      <c r="E4679" s="2"/>
      <c r="F4679" s="2"/>
      <c r="G4679" s="2"/>
      <c r="H4679" s="2"/>
    </row>
    <row r="4680" spans="3:8">
      <c r="C4680" s="38"/>
      <c r="E4680" s="2"/>
      <c r="F4680" s="2"/>
      <c r="G4680" s="2"/>
      <c r="H4680" s="2"/>
    </row>
    <row r="4681" spans="3:8">
      <c r="C4681" s="38"/>
      <c r="E4681" s="2"/>
      <c r="F4681" s="2"/>
      <c r="G4681" s="2"/>
      <c r="H4681" s="2"/>
    </row>
    <row r="4682" spans="3:8">
      <c r="C4682" s="38"/>
      <c r="E4682" s="2"/>
      <c r="F4682" s="2"/>
      <c r="G4682" s="2"/>
      <c r="H4682" s="2"/>
    </row>
    <row r="4683" spans="3:8">
      <c r="C4683" s="38"/>
      <c r="E4683" s="2"/>
      <c r="F4683" s="2"/>
      <c r="G4683" s="2"/>
      <c r="H4683" s="2"/>
    </row>
    <row r="4684" spans="3:8">
      <c r="C4684" s="38"/>
      <c r="E4684" s="2"/>
      <c r="F4684" s="2"/>
      <c r="G4684" s="2"/>
      <c r="H4684" s="2"/>
    </row>
    <row r="4685" spans="3:8">
      <c r="C4685" s="38"/>
      <c r="E4685" s="2"/>
      <c r="F4685" s="2"/>
      <c r="G4685" s="2"/>
      <c r="H4685" s="2"/>
    </row>
    <row r="4686" spans="3:8">
      <c r="C4686" s="38"/>
      <c r="E4686" s="2"/>
      <c r="F4686" s="2"/>
      <c r="G4686" s="2"/>
      <c r="H4686" s="2"/>
    </row>
    <row r="4687" spans="3:8">
      <c r="C4687" s="38"/>
      <c r="E4687" s="2"/>
      <c r="F4687" s="2"/>
      <c r="G4687" s="2"/>
      <c r="H4687" s="2"/>
    </row>
    <row r="4688" spans="3:8">
      <c r="C4688" s="38"/>
      <c r="E4688" s="2"/>
      <c r="F4688" s="2"/>
      <c r="G4688" s="2"/>
      <c r="H4688" s="2"/>
    </row>
    <row r="4689" spans="3:8">
      <c r="C4689" s="38"/>
      <c r="E4689" s="2"/>
      <c r="F4689" s="2"/>
      <c r="G4689" s="2"/>
      <c r="H4689" s="2"/>
    </row>
    <row r="4690" spans="3:8">
      <c r="C4690" s="38"/>
      <c r="E4690" s="2"/>
      <c r="F4690" s="2"/>
      <c r="G4690" s="2"/>
      <c r="H4690" s="2"/>
    </row>
    <row r="4691" spans="3:8">
      <c r="C4691" s="38"/>
      <c r="E4691" s="2"/>
      <c r="F4691" s="2"/>
      <c r="G4691" s="2"/>
      <c r="H4691" s="2"/>
    </row>
    <row r="4692" spans="3:8">
      <c r="C4692" s="38"/>
      <c r="E4692" s="2"/>
      <c r="F4692" s="2"/>
      <c r="G4692" s="2"/>
      <c r="H4692" s="2"/>
    </row>
    <row r="4693" spans="3:8">
      <c r="C4693" s="38"/>
      <c r="E4693" s="2"/>
      <c r="F4693" s="2"/>
      <c r="G4693" s="2"/>
      <c r="H4693" s="2"/>
    </row>
    <row r="4694" spans="3:8">
      <c r="C4694" s="38"/>
      <c r="E4694" s="2"/>
      <c r="F4694" s="2"/>
      <c r="G4694" s="2"/>
      <c r="H4694" s="2"/>
    </row>
    <row r="4695" spans="3:8">
      <c r="C4695" s="38"/>
      <c r="E4695" s="2"/>
      <c r="F4695" s="2"/>
      <c r="G4695" s="2"/>
      <c r="H4695" s="2"/>
    </row>
    <row r="4696" spans="3:8">
      <c r="C4696" s="38"/>
      <c r="E4696" s="2"/>
      <c r="F4696" s="2"/>
      <c r="G4696" s="2"/>
      <c r="H4696" s="2"/>
    </row>
    <row r="4697" spans="3:8">
      <c r="C4697" s="38"/>
      <c r="E4697" s="2"/>
      <c r="F4697" s="2"/>
      <c r="G4697" s="2"/>
      <c r="H4697" s="2"/>
    </row>
    <row r="4698" spans="3:8">
      <c r="C4698" s="38"/>
      <c r="E4698" s="2"/>
      <c r="F4698" s="2"/>
      <c r="G4698" s="2"/>
      <c r="H4698" s="2"/>
    </row>
    <row r="4699" spans="3:8">
      <c r="C4699" s="38"/>
      <c r="E4699" s="2"/>
      <c r="F4699" s="2"/>
      <c r="G4699" s="2"/>
      <c r="H4699" s="2"/>
    </row>
    <row r="4700" spans="3:8">
      <c r="C4700" s="38"/>
      <c r="E4700" s="2"/>
      <c r="F4700" s="2"/>
      <c r="G4700" s="2"/>
      <c r="H4700" s="2"/>
    </row>
    <row r="4701" spans="3:8">
      <c r="C4701" s="38"/>
      <c r="E4701" s="2"/>
      <c r="F4701" s="2"/>
      <c r="G4701" s="2"/>
      <c r="H4701" s="2"/>
    </row>
    <row r="4702" spans="3:8">
      <c r="C4702" s="38"/>
      <c r="E4702" s="2"/>
      <c r="F4702" s="2"/>
      <c r="G4702" s="2"/>
      <c r="H4702" s="2"/>
    </row>
    <row r="4703" spans="3:8">
      <c r="C4703" s="38"/>
      <c r="E4703" s="2"/>
      <c r="F4703" s="2"/>
      <c r="G4703" s="2"/>
      <c r="H4703" s="2"/>
    </row>
    <row r="4704" spans="3:8">
      <c r="C4704" s="38"/>
      <c r="E4704" s="2"/>
      <c r="F4704" s="2"/>
      <c r="G4704" s="2"/>
      <c r="H4704" s="2"/>
    </row>
    <row r="4705" spans="3:8">
      <c r="C4705" s="38"/>
      <c r="E4705" s="2"/>
      <c r="F4705" s="2"/>
      <c r="G4705" s="2"/>
      <c r="H4705" s="2"/>
    </row>
    <row r="4706" spans="3:8">
      <c r="C4706" s="38"/>
      <c r="E4706" s="2"/>
      <c r="F4706" s="2"/>
      <c r="G4706" s="2"/>
      <c r="H4706" s="2"/>
    </row>
    <row r="4707" spans="3:8">
      <c r="C4707" s="38"/>
      <c r="E4707" s="2"/>
      <c r="F4707" s="2"/>
      <c r="G4707" s="2"/>
      <c r="H4707" s="2"/>
    </row>
    <row r="4708" spans="3:8">
      <c r="C4708" s="38"/>
      <c r="E4708" s="2"/>
      <c r="F4708" s="2"/>
      <c r="G4708" s="2"/>
      <c r="H4708" s="2"/>
    </row>
    <row r="4709" spans="3:8">
      <c r="C4709" s="38"/>
      <c r="E4709" s="2"/>
      <c r="F4709" s="2"/>
      <c r="G4709" s="2"/>
      <c r="H4709" s="2"/>
    </row>
    <row r="4710" spans="3:8">
      <c r="C4710" s="38"/>
      <c r="E4710" s="2"/>
      <c r="F4710" s="2"/>
      <c r="G4710" s="2"/>
      <c r="H4710" s="2"/>
    </row>
    <row r="4711" spans="3:8">
      <c r="C4711" s="38"/>
      <c r="E4711" s="2"/>
      <c r="F4711" s="2"/>
      <c r="G4711" s="2"/>
      <c r="H4711" s="2"/>
    </row>
    <row r="4712" spans="3:8">
      <c r="C4712" s="38"/>
      <c r="E4712" s="2"/>
      <c r="F4712" s="2"/>
      <c r="G4712" s="2"/>
      <c r="H4712" s="2"/>
    </row>
    <row r="4713" spans="3:8">
      <c r="C4713" s="38"/>
      <c r="E4713" s="2"/>
      <c r="F4713" s="2"/>
      <c r="G4713" s="2"/>
      <c r="H4713" s="2"/>
    </row>
    <row r="4714" spans="3:8">
      <c r="C4714" s="38"/>
      <c r="E4714" s="2"/>
      <c r="F4714" s="2"/>
      <c r="G4714" s="2"/>
      <c r="H4714" s="2"/>
    </row>
    <row r="4715" spans="3:8">
      <c r="C4715" s="38"/>
      <c r="E4715" s="2"/>
      <c r="F4715" s="2"/>
      <c r="G4715" s="2"/>
      <c r="H4715" s="2"/>
    </row>
    <row r="4716" spans="3:8">
      <c r="C4716" s="38"/>
      <c r="E4716" s="2"/>
      <c r="F4716" s="2"/>
      <c r="G4716" s="2"/>
      <c r="H4716" s="2"/>
    </row>
    <row r="4717" spans="3:8">
      <c r="C4717" s="38"/>
      <c r="E4717" s="2"/>
      <c r="F4717" s="2"/>
      <c r="G4717" s="2"/>
      <c r="H4717" s="2"/>
    </row>
    <row r="4718" spans="3:8">
      <c r="C4718" s="38"/>
      <c r="E4718" s="2"/>
      <c r="F4718" s="2"/>
      <c r="G4718" s="2"/>
      <c r="H4718" s="2"/>
    </row>
    <row r="4719" spans="3:8">
      <c r="C4719" s="38"/>
      <c r="E4719" s="2"/>
      <c r="F4719" s="2"/>
      <c r="G4719" s="2"/>
      <c r="H4719" s="2"/>
    </row>
    <row r="4720" spans="3:8">
      <c r="C4720" s="38"/>
      <c r="E4720" s="2"/>
      <c r="F4720" s="2"/>
      <c r="G4720" s="2"/>
      <c r="H4720" s="2"/>
    </row>
    <row r="4721" spans="3:8">
      <c r="C4721" s="38"/>
      <c r="E4721" s="2"/>
      <c r="F4721" s="2"/>
      <c r="G4721" s="2"/>
      <c r="H4721" s="2"/>
    </row>
    <row r="4722" spans="3:8">
      <c r="C4722" s="38"/>
      <c r="E4722" s="2"/>
      <c r="F4722" s="2"/>
      <c r="G4722" s="2"/>
      <c r="H4722" s="2"/>
    </row>
    <row r="4723" spans="3:8">
      <c r="C4723" s="38"/>
      <c r="E4723" s="2"/>
      <c r="F4723" s="2"/>
      <c r="G4723" s="2"/>
      <c r="H4723" s="2"/>
    </row>
    <row r="4724" spans="3:8">
      <c r="C4724" s="38"/>
      <c r="E4724" s="2"/>
      <c r="F4724" s="2"/>
      <c r="G4724" s="2"/>
      <c r="H4724" s="2"/>
    </row>
    <row r="4725" spans="3:8">
      <c r="C4725" s="38"/>
      <c r="E4725" s="2"/>
      <c r="F4725" s="2"/>
      <c r="G4725" s="2"/>
      <c r="H4725" s="2"/>
    </row>
    <row r="4726" spans="3:8">
      <c r="C4726" s="38"/>
      <c r="E4726" s="2"/>
      <c r="F4726" s="2"/>
      <c r="G4726" s="2"/>
      <c r="H4726" s="2"/>
    </row>
    <row r="4727" spans="3:8">
      <c r="C4727" s="38"/>
      <c r="E4727" s="2"/>
      <c r="F4727" s="2"/>
      <c r="G4727" s="2"/>
      <c r="H4727" s="2"/>
    </row>
    <row r="4728" spans="3:8">
      <c r="C4728" s="38"/>
      <c r="E4728" s="2"/>
      <c r="F4728" s="2"/>
      <c r="G4728" s="2"/>
      <c r="H4728" s="2"/>
    </row>
    <row r="4729" spans="3:8">
      <c r="C4729" s="38"/>
      <c r="E4729" s="2"/>
      <c r="F4729" s="2"/>
      <c r="G4729" s="2"/>
      <c r="H4729" s="2"/>
    </row>
    <row r="4730" spans="3:8">
      <c r="C4730" s="38"/>
      <c r="E4730" s="2"/>
      <c r="F4730" s="2"/>
      <c r="G4730" s="2"/>
      <c r="H4730" s="2"/>
    </row>
    <row r="4731" spans="3:8">
      <c r="C4731" s="38"/>
      <c r="E4731" s="2"/>
      <c r="F4731" s="2"/>
      <c r="G4731" s="2"/>
      <c r="H4731" s="2"/>
    </row>
    <row r="4732" spans="3:8">
      <c r="C4732" s="38"/>
      <c r="E4732" s="2"/>
      <c r="F4732" s="2"/>
      <c r="G4732" s="2"/>
      <c r="H4732" s="2"/>
    </row>
    <row r="4733" spans="3:8">
      <c r="C4733" s="38"/>
      <c r="E4733" s="2"/>
      <c r="F4733" s="2"/>
      <c r="G4733" s="2"/>
      <c r="H4733" s="2"/>
    </row>
    <row r="4734" spans="3:8">
      <c r="C4734" s="38"/>
      <c r="E4734" s="2"/>
      <c r="F4734" s="2"/>
      <c r="G4734" s="2"/>
      <c r="H4734" s="2"/>
    </row>
    <row r="4735" spans="3:8">
      <c r="C4735" s="38"/>
      <c r="E4735" s="2"/>
      <c r="F4735" s="2"/>
      <c r="G4735" s="2"/>
      <c r="H4735" s="2"/>
    </row>
    <row r="4736" spans="3:8">
      <c r="C4736" s="38"/>
      <c r="E4736" s="2"/>
      <c r="F4736" s="2"/>
      <c r="G4736" s="2"/>
      <c r="H4736" s="2"/>
    </row>
    <row r="4737" spans="3:8">
      <c r="C4737" s="38"/>
      <c r="E4737" s="2"/>
      <c r="F4737" s="2"/>
      <c r="G4737" s="2"/>
      <c r="H4737" s="2"/>
    </row>
    <row r="4738" spans="3:8">
      <c r="C4738" s="38"/>
      <c r="E4738" s="2"/>
      <c r="F4738" s="2"/>
      <c r="G4738" s="2"/>
      <c r="H4738" s="2"/>
    </row>
    <row r="4739" spans="3:8">
      <c r="C4739" s="38"/>
      <c r="E4739" s="2"/>
      <c r="F4739" s="2"/>
      <c r="G4739" s="2"/>
      <c r="H4739" s="2"/>
    </row>
    <row r="4740" spans="3:8">
      <c r="C4740" s="38"/>
      <c r="E4740" s="2"/>
      <c r="F4740" s="2"/>
      <c r="G4740" s="2"/>
      <c r="H4740" s="2"/>
    </row>
    <row r="4741" spans="3:8">
      <c r="C4741" s="38"/>
      <c r="E4741" s="2"/>
      <c r="F4741" s="2"/>
      <c r="G4741" s="2"/>
      <c r="H4741" s="2"/>
    </row>
    <row r="4742" spans="3:8">
      <c r="C4742" s="38"/>
      <c r="E4742" s="2"/>
      <c r="F4742" s="2"/>
      <c r="G4742" s="2"/>
      <c r="H4742" s="2"/>
    </row>
    <row r="4743" spans="3:8">
      <c r="C4743" s="38"/>
      <c r="E4743" s="2"/>
      <c r="F4743" s="2"/>
      <c r="G4743" s="2"/>
      <c r="H4743" s="2"/>
    </row>
    <row r="4744" spans="3:8">
      <c r="C4744" s="38"/>
      <c r="E4744" s="2"/>
      <c r="F4744" s="2"/>
      <c r="G4744" s="2"/>
      <c r="H4744" s="2"/>
    </row>
    <row r="4745" spans="3:8">
      <c r="C4745" s="38"/>
      <c r="E4745" s="2"/>
      <c r="F4745" s="2"/>
      <c r="G4745" s="2"/>
      <c r="H4745" s="2"/>
    </row>
    <row r="4746" spans="3:8">
      <c r="C4746" s="38"/>
      <c r="E4746" s="2"/>
      <c r="F4746" s="2"/>
      <c r="G4746" s="2"/>
      <c r="H4746" s="2"/>
    </row>
    <row r="4747" spans="3:8">
      <c r="C4747" s="38"/>
      <c r="E4747" s="2"/>
      <c r="F4747" s="2"/>
      <c r="G4747" s="2"/>
      <c r="H4747" s="2"/>
    </row>
    <row r="4748" spans="3:8">
      <c r="C4748" s="38"/>
      <c r="E4748" s="2"/>
      <c r="F4748" s="2"/>
      <c r="G4748" s="2"/>
      <c r="H4748" s="2"/>
    </row>
    <row r="4749" spans="3:8">
      <c r="C4749" s="38"/>
      <c r="E4749" s="2"/>
      <c r="F4749" s="2"/>
      <c r="G4749" s="2"/>
      <c r="H4749" s="2"/>
    </row>
    <row r="4750" spans="3:8">
      <c r="C4750" s="38"/>
      <c r="E4750" s="2"/>
      <c r="F4750" s="2"/>
      <c r="G4750" s="2"/>
      <c r="H4750" s="2"/>
    </row>
    <row r="4751" spans="3:8">
      <c r="C4751" s="38"/>
      <c r="E4751" s="2"/>
      <c r="F4751" s="2"/>
      <c r="G4751" s="2"/>
      <c r="H4751" s="2"/>
    </row>
    <row r="4752" spans="3:8">
      <c r="C4752" s="38"/>
      <c r="E4752" s="2"/>
      <c r="F4752" s="2"/>
      <c r="G4752" s="2"/>
      <c r="H4752" s="2"/>
    </row>
    <row r="4753" spans="3:8">
      <c r="C4753" s="38"/>
      <c r="E4753" s="2"/>
      <c r="F4753" s="2"/>
      <c r="G4753" s="2"/>
      <c r="H4753" s="2"/>
    </row>
    <row r="4754" spans="3:8">
      <c r="C4754" s="38"/>
      <c r="E4754" s="2"/>
      <c r="F4754" s="2"/>
      <c r="G4754" s="2"/>
      <c r="H4754" s="2"/>
    </row>
    <row r="4755" spans="3:8">
      <c r="C4755" s="38"/>
      <c r="E4755" s="2"/>
      <c r="F4755" s="2"/>
      <c r="G4755" s="2"/>
      <c r="H4755" s="2"/>
    </row>
    <row r="4756" spans="3:8">
      <c r="C4756" s="38"/>
      <c r="E4756" s="2"/>
      <c r="F4756" s="2"/>
      <c r="G4756" s="2"/>
      <c r="H4756" s="2"/>
    </row>
    <row r="4757" spans="3:8">
      <c r="C4757" s="38"/>
      <c r="E4757" s="2"/>
      <c r="F4757" s="2"/>
      <c r="G4757" s="2"/>
      <c r="H4757" s="2"/>
    </row>
    <row r="4758" spans="3:8">
      <c r="C4758" s="38"/>
      <c r="E4758" s="2"/>
      <c r="F4758" s="2"/>
      <c r="G4758" s="2"/>
      <c r="H4758" s="2"/>
    </row>
    <row r="4759" spans="3:8">
      <c r="C4759" s="38"/>
      <c r="E4759" s="2"/>
      <c r="F4759" s="2"/>
      <c r="G4759" s="2"/>
      <c r="H4759" s="2"/>
    </row>
    <row r="4760" spans="3:8">
      <c r="C4760" s="38"/>
      <c r="E4760" s="2"/>
      <c r="F4760" s="2"/>
      <c r="G4760" s="2"/>
      <c r="H4760" s="2"/>
    </row>
    <row r="4761" spans="3:8">
      <c r="C4761" s="38"/>
      <c r="E4761" s="2"/>
      <c r="F4761" s="2"/>
      <c r="G4761" s="2"/>
      <c r="H4761" s="2"/>
    </row>
    <row r="4762" spans="3:8">
      <c r="C4762" s="38"/>
      <c r="E4762" s="2"/>
      <c r="F4762" s="2"/>
      <c r="G4762" s="2"/>
      <c r="H4762" s="2"/>
    </row>
    <row r="4763" spans="3:8">
      <c r="C4763" s="38"/>
      <c r="E4763" s="2"/>
      <c r="F4763" s="2"/>
      <c r="G4763" s="2"/>
      <c r="H4763" s="2"/>
    </row>
    <row r="4764" spans="3:8">
      <c r="C4764" s="38"/>
      <c r="E4764" s="2"/>
      <c r="F4764" s="2"/>
      <c r="G4764" s="2"/>
      <c r="H4764" s="2"/>
    </row>
    <row r="4765" spans="3:8">
      <c r="C4765" s="38"/>
      <c r="E4765" s="2"/>
      <c r="F4765" s="2"/>
      <c r="G4765" s="2"/>
      <c r="H4765" s="2"/>
    </row>
    <row r="4766" spans="3:8">
      <c r="C4766" s="38"/>
      <c r="E4766" s="2"/>
      <c r="F4766" s="2"/>
      <c r="G4766" s="2"/>
      <c r="H4766" s="2"/>
    </row>
    <row r="4767" spans="3:8">
      <c r="C4767" s="38"/>
      <c r="E4767" s="2"/>
      <c r="F4767" s="2"/>
      <c r="G4767" s="2"/>
      <c r="H4767" s="2"/>
    </row>
    <row r="4768" spans="3:8">
      <c r="C4768" s="38"/>
      <c r="E4768" s="2"/>
      <c r="F4768" s="2"/>
      <c r="G4768" s="2"/>
      <c r="H4768" s="2"/>
    </row>
    <row r="4769" spans="3:8">
      <c r="C4769" s="38"/>
      <c r="E4769" s="2"/>
      <c r="F4769" s="2"/>
      <c r="G4769" s="2"/>
      <c r="H4769" s="2"/>
    </row>
    <row r="4770" spans="3:8">
      <c r="C4770" s="38"/>
      <c r="E4770" s="2"/>
      <c r="F4770" s="2"/>
      <c r="G4770" s="2"/>
      <c r="H4770" s="2"/>
    </row>
    <row r="4771" spans="3:8">
      <c r="C4771" s="38"/>
      <c r="E4771" s="2"/>
      <c r="F4771" s="2"/>
      <c r="G4771" s="2"/>
      <c r="H4771" s="2"/>
    </row>
    <row r="4772" spans="3:8">
      <c r="C4772" s="38"/>
      <c r="E4772" s="2"/>
      <c r="F4772" s="2"/>
      <c r="G4772" s="2"/>
      <c r="H4772" s="2"/>
    </row>
    <row r="4773" spans="3:8">
      <c r="C4773" s="38"/>
      <c r="E4773" s="2"/>
      <c r="F4773" s="2"/>
      <c r="G4773" s="2"/>
      <c r="H4773" s="2"/>
    </row>
    <row r="4774" spans="3:8">
      <c r="C4774" s="38"/>
      <c r="E4774" s="2"/>
      <c r="F4774" s="2"/>
      <c r="G4774" s="2"/>
      <c r="H4774" s="2"/>
    </row>
    <row r="4775" spans="3:8">
      <c r="C4775" s="38"/>
      <c r="E4775" s="2"/>
      <c r="F4775" s="2"/>
      <c r="G4775" s="2"/>
      <c r="H4775" s="2"/>
    </row>
    <row r="4776" spans="3:8">
      <c r="C4776" s="38"/>
      <c r="E4776" s="2"/>
      <c r="F4776" s="2"/>
      <c r="G4776" s="2"/>
      <c r="H4776" s="2"/>
    </row>
    <row r="4777" spans="3:8">
      <c r="C4777" s="38"/>
      <c r="E4777" s="2"/>
      <c r="F4777" s="2"/>
      <c r="G4777" s="2"/>
      <c r="H4777" s="2"/>
    </row>
    <row r="4778" spans="3:8">
      <c r="C4778" s="38"/>
      <c r="E4778" s="2"/>
      <c r="F4778" s="2"/>
      <c r="G4778" s="2"/>
      <c r="H4778" s="2"/>
    </row>
    <row r="4779" spans="3:8">
      <c r="C4779" s="38"/>
      <c r="E4779" s="2"/>
      <c r="F4779" s="2"/>
      <c r="G4779" s="2"/>
      <c r="H4779" s="2"/>
    </row>
    <row r="4780" spans="3:8">
      <c r="C4780" s="38"/>
      <c r="E4780" s="2"/>
      <c r="F4780" s="2"/>
      <c r="G4780" s="2"/>
      <c r="H4780" s="2"/>
    </row>
    <row r="4781" spans="3:8">
      <c r="C4781" s="38"/>
      <c r="E4781" s="2"/>
      <c r="F4781" s="2"/>
      <c r="G4781" s="2"/>
      <c r="H4781" s="2"/>
    </row>
    <row r="4782" spans="3:8">
      <c r="C4782" s="38"/>
      <c r="E4782" s="2"/>
      <c r="F4782" s="2"/>
      <c r="G4782" s="2"/>
      <c r="H4782" s="2"/>
    </row>
    <row r="4783" spans="3:8">
      <c r="C4783" s="38"/>
      <c r="E4783" s="2"/>
      <c r="F4783" s="2"/>
      <c r="G4783" s="2"/>
      <c r="H4783" s="2"/>
    </row>
    <row r="4784" spans="3:8">
      <c r="C4784" s="38"/>
      <c r="E4784" s="2"/>
      <c r="F4784" s="2"/>
      <c r="G4784" s="2"/>
      <c r="H4784" s="2"/>
    </row>
    <row r="4785" spans="3:8">
      <c r="C4785" s="38"/>
      <c r="E4785" s="2"/>
      <c r="F4785" s="2"/>
      <c r="G4785" s="2"/>
      <c r="H4785" s="2"/>
    </row>
    <row r="4786" spans="3:8">
      <c r="C4786" s="38"/>
      <c r="E4786" s="2"/>
      <c r="F4786" s="2"/>
      <c r="G4786" s="2"/>
      <c r="H4786" s="2"/>
    </row>
    <row r="4787" spans="3:8">
      <c r="C4787" s="38"/>
      <c r="E4787" s="2"/>
      <c r="F4787" s="2"/>
      <c r="G4787" s="2"/>
      <c r="H4787" s="2"/>
    </row>
    <row r="4788" spans="3:8">
      <c r="C4788" s="38"/>
      <c r="E4788" s="2"/>
      <c r="F4788" s="2"/>
      <c r="G4788" s="2"/>
      <c r="H4788" s="2"/>
    </row>
    <row r="4789" spans="3:8">
      <c r="C4789" s="38"/>
      <c r="E4789" s="2"/>
      <c r="F4789" s="2"/>
      <c r="G4789" s="2"/>
      <c r="H4789" s="2"/>
    </row>
    <row r="4790" spans="3:8">
      <c r="C4790" s="38"/>
      <c r="E4790" s="2"/>
      <c r="F4790" s="2"/>
      <c r="G4790" s="2"/>
      <c r="H4790" s="2"/>
    </row>
    <row r="4791" spans="3:8">
      <c r="C4791" s="38"/>
      <c r="E4791" s="2"/>
      <c r="F4791" s="2"/>
      <c r="G4791" s="2"/>
      <c r="H4791" s="2"/>
    </row>
    <row r="4792" spans="3:8">
      <c r="C4792" s="38"/>
      <c r="E4792" s="2"/>
      <c r="F4792" s="2"/>
      <c r="G4792" s="2"/>
      <c r="H4792" s="2"/>
    </row>
    <row r="4793" spans="3:8">
      <c r="C4793" s="38"/>
      <c r="E4793" s="2"/>
      <c r="F4793" s="2"/>
      <c r="G4793" s="2"/>
      <c r="H4793" s="2"/>
    </row>
    <row r="4794" spans="3:8">
      <c r="C4794" s="38"/>
      <c r="E4794" s="2"/>
      <c r="F4794" s="2"/>
      <c r="G4794" s="2"/>
      <c r="H4794" s="2"/>
    </row>
    <row r="4795" spans="3:8">
      <c r="C4795" s="38"/>
      <c r="E4795" s="2"/>
      <c r="F4795" s="2"/>
      <c r="G4795" s="2"/>
      <c r="H4795" s="2"/>
    </row>
    <row r="4796" spans="3:8">
      <c r="C4796" s="38"/>
      <c r="E4796" s="2"/>
      <c r="F4796" s="2"/>
      <c r="G4796" s="2"/>
      <c r="H4796" s="2"/>
    </row>
    <row r="4797" spans="3:8">
      <c r="C4797" s="38"/>
      <c r="E4797" s="2"/>
      <c r="F4797" s="2"/>
      <c r="G4797" s="2"/>
      <c r="H4797" s="2"/>
    </row>
    <row r="4798" spans="3:8">
      <c r="C4798" s="38"/>
      <c r="E4798" s="2"/>
      <c r="F4798" s="2"/>
      <c r="G4798" s="2"/>
      <c r="H4798" s="2"/>
    </row>
    <row r="4799" spans="3:8">
      <c r="C4799" s="38"/>
      <c r="E4799" s="2"/>
      <c r="F4799" s="2"/>
      <c r="G4799" s="2"/>
      <c r="H4799" s="2"/>
    </row>
    <row r="4800" spans="3:8">
      <c r="C4800" s="38"/>
      <c r="E4800" s="2"/>
      <c r="F4800" s="2"/>
      <c r="G4800" s="2"/>
      <c r="H4800" s="2"/>
    </row>
    <row r="4801" spans="3:8">
      <c r="C4801" s="38"/>
      <c r="E4801" s="2"/>
      <c r="F4801" s="2"/>
      <c r="G4801" s="2"/>
      <c r="H4801" s="2"/>
    </row>
    <row r="4802" spans="3:8">
      <c r="C4802" s="38"/>
      <c r="E4802" s="2"/>
      <c r="F4802" s="2"/>
      <c r="G4802" s="2"/>
      <c r="H4802" s="2"/>
    </row>
    <row r="4803" spans="3:8">
      <c r="C4803" s="38"/>
      <c r="E4803" s="2"/>
      <c r="F4803" s="2"/>
      <c r="G4803" s="2"/>
      <c r="H4803" s="2"/>
    </row>
    <row r="4804" spans="3:8">
      <c r="C4804" s="38"/>
      <c r="E4804" s="2"/>
      <c r="F4804" s="2"/>
      <c r="G4804" s="2"/>
      <c r="H4804" s="2"/>
    </row>
    <row r="4805" spans="3:8">
      <c r="C4805" s="38"/>
      <c r="E4805" s="2"/>
      <c r="F4805" s="2"/>
      <c r="G4805" s="2"/>
      <c r="H4805" s="2"/>
    </row>
    <row r="4806" spans="3:8">
      <c r="C4806" s="38"/>
      <c r="E4806" s="2"/>
      <c r="F4806" s="2"/>
      <c r="G4806" s="2"/>
      <c r="H4806" s="2"/>
    </row>
    <row r="4807" spans="3:8">
      <c r="C4807" s="38"/>
      <c r="E4807" s="2"/>
      <c r="F4807" s="2"/>
      <c r="G4807" s="2"/>
      <c r="H4807" s="2"/>
    </row>
    <row r="4808" spans="3:8">
      <c r="C4808" s="38"/>
      <c r="E4808" s="2"/>
      <c r="F4808" s="2"/>
      <c r="G4808" s="2"/>
      <c r="H4808" s="2"/>
    </row>
    <row r="4809" spans="3:8">
      <c r="C4809" s="38"/>
      <c r="E4809" s="2"/>
      <c r="F4809" s="2"/>
      <c r="G4809" s="2"/>
      <c r="H4809" s="2"/>
    </row>
    <row r="4810" spans="3:8">
      <c r="C4810" s="38"/>
      <c r="E4810" s="2"/>
      <c r="F4810" s="2"/>
      <c r="G4810" s="2"/>
      <c r="H4810" s="2"/>
    </row>
    <row r="4811" spans="3:8">
      <c r="C4811" s="38"/>
      <c r="E4811" s="2"/>
      <c r="F4811" s="2"/>
      <c r="G4811" s="2"/>
      <c r="H4811" s="2"/>
    </row>
    <row r="4812" spans="3:8">
      <c r="C4812" s="38"/>
      <c r="E4812" s="2"/>
      <c r="F4812" s="2"/>
      <c r="G4812" s="2"/>
      <c r="H4812" s="2"/>
    </row>
    <row r="4813" spans="3:8">
      <c r="C4813" s="38"/>
      <c r="E4813" s="2"/>
      <c r="F4813" s="2"/>
      <c r="G4813" s="2"/>
      <c r="H4813" s="2"/>
    </row>
    <row r="4814" spans="3:8">
      <c r="C4814" s="38"/>
      <c r="E4814" s="2"/>
      <c r="F4814" s="2"/>
      <c r="G4814" s="2"/>
      <c r="H4814" s="2"/>
    </row>
    <row r="4815" spans="3:8">
      <c r="C4815" s="38"/>
      <c r="E4815" s="2"/>
      <c r="F4815" s="2"/>
      <c r="G4815" s="2"/>
      <c r="H4815" s="2"/>
    </row>
    <row r="4816" spans="3:8">
      <c r="C4816" s="38"/>
      <c r="E4816" s="2"/>
      <c r="F4816" s="2"/>
      <c r="G4816" s="2"/>
      <c r="H4816" s="2"/>
    </row>
    <row r="4817" spans="3:8">
      <c r="C4817" s="38"/>
      <c r="E4817" s="2"/>
      <c r="F4817" s="2"/>
      <c r="G4817" s="2"/>
      <c r="H4817" s="2"/>
    </row>
    <row r="4818" spans="3:8">
      <c r="C4818" s="38"/>
      <c r="E4818" s="2"/>
      <c r="F4818" s="2"/>
      <c r="G4818" s="2"/>
      <c r="H4818" s="2"/>
    </row>
    <row r="4819" spans="3:8">
      <c r="C4819" s="38"/>
      <c r="E4819" s="2"/>
      <c r="F4819" s="2"/>
      <c r="G4819" s="2"/>
      <c r="H4819" s="2"/>
    </row>
    <row r="4820" spans="3:8">
      <c r="C4820" s="38"/>
      <c r="E4820" s="2"/>
      <c r="F4820" s="2"/>
      <c r="G4820" s="2"/>
      <c r="H4820" s="2"/>
    </row>
    <row r="4821" spans="3:8">
      <c r="C4821" s="38"/>
      <c r="E4821" s="2"/>
      <c r="F4821" s="2"/>
      <c r="G4821" s="2"/>
      <c r="H4821" s="2"/>
    </row>
    <row r="4822" spans="3:8">
      <c r="C4822" s="38"/>
      <c r="E4822" s="2"/>
      <c r="F4822" s="2"/>
      <c r="G4822" s="2"/>
      <c r="H4822" s="2"/>
    </row>
    <row r="4823" spans="3:8">
      <c r="C4823" s="38"/>
      <c r="E4823" s="2"/>
      <c r="F4823" s="2"/>
      <c r="G4823" s="2"/>
      <c r="H4823" s="2"/>
    </row>
    <row r="4824" spans="3:8">
      <c r="C4824" s="38"/>
      <c r="E4824" s="2"/>
      <c r="F4824" s="2"/>
      <c r="G4824" s="2"/>
      <c r="H4824" s="2"/>
    </row>
    <row r="4825" spans="3:8">
      <c r="C4825" s="38"/>
      <c r="E4825" s="2"/>
      <c r="F4825" s="2"/>
      <c r="G4825" s="2"/>
      <c r="H4825" s="2"/>
    </row>
    <row r="4826" spans="3:8">
      <c r="C4826" s="38"/>
      <c r="E4826" s="2"/>
      <c r="F4826" s="2"/>
      <c r="G4826" s="2"/>
      <c r="H4826" s="2"/>
    </row>
    <row r="4827" spans="3:8">
      <c r="C4827" s="38"/>
      <c r="E4827" s="2"/>
      <c r="F4827" s="2"/>
      <c r="G4827" s="2"/>
      <c r="H4827" s="2"/>
    </row>
    <row r="4828" spans="3:8">
      <c r="C4828" s="38"/>
      <c r="E4828" s="2"/>
      <c r="F4828" s="2"/>
      <c r="G4828" s="2"/>
      <c r="H4828" s="2"/>
    </row>
    <row r="4829" spans="3:8">
      <c r="C4829" s="38"/>
      <c r="E4829" s="2"/>
      <c r="F4829" s="2"/>
      <c r="G4829" s="2"/>
      <c r="H4829" s="2"/>
    </row>
    <row r="4830" spans="3:8">
      <c r="C4830" s="38"/>
      <c r="E4830" s="2"/>
      <c r="F4830" s="2"/>
      <c r="G4830" s="2"/>
      <c r="H4830" s="2"/>
    </row>
    <row r="4831" spans="3:8">
      <c r="C4831" s="38"/>
      <c r="E4831" s="2"/>
      <c r="F4831" s="2"/>
      <c r="G4831" s="2"/>
      <c r="H4831" s="2"/>
    </row>
    <row r="4832" spans="3:8">
      <c r="C4832" s="38"/>
      <c r="E4832" s="2"/>
      <c r="F4832" s="2"/>
      <c r="G4832" s="2"/>
      <c r="H4832" s="2"/>
    </row>
    <row r="4833" spans="3:8">
      <c r="C4833" s="38"/>
      <c r="E4833" s="2"/>
      <c r="F4833" s="2"/>
      <c r="G4833" s="2"/>
      <c r="H4833" s="2"/>
    </row>
    <row r="4834" spans="3:8">
      <c r="C4834" s="38"/>
      <c r="E4834" s="2"/>
      <c r="F4834" s="2"/>
      <c r="G4834" s="2"/>
      <c r="H4834" s="2"/>
    </row>
    <row r="4835" spans="3:8">
      <c r="C4835" s="38"/>
      <c r="E4835" s="2"/>
      <c r="F4835" s="2"/>
      <c r="G4835" s="2"/>
      <c r="H4835" s="2"/>
    </row>
    <row r="4836" spans="3:8">
      <c r="C4836" s="38"/>
      <c r="E4836" s="2"/>
      <c r="F4836" s="2"/>
      <c r="G4836" s="2"/>
      <c r="H4836" s="2"/>
    </row>
    <row r="4837" spans="3:8">
      <c r="C4837" s="38"/>
      <c r="E4837" s="2"/>
      <c r="F4837" s="2"/>
      <c r="G4837" s="2"/>
      <c r="H4837" s="2"/>
    </row>
    <row r="4838" spans="3:8">
      <c r="C4838" s="38"/>
      <c r="E4838" s="2"/>
      <c r="F4838" s="2"/>
      <c r="G4838" s="2"/>
      <c r="H4838" s="2"/>
    </row>
    <row r="4839" spans="3:8">
      <c r="C4839" s="38"/>
      <c r="E4839" s="2"/>
      <c r="F4839" s="2"/>
      <c r="G4839" s="2"/>
      <c r="H4839" s="2"/>
    </row>
    <row r="4840" spans="3:8">
      <c r="C4840" s="38"/>
      <c r="E4840" s="2"/>
      <c r="F4840" s="2"/>
      <c r="G4840" s="2"/>
      <c r="H4840" s="2"/>
    </row>
    <row r="4841" spans="3:8">
      <c r="C4841" s="38"/>
      <c r="E4841" s="2"/>
      <c r="F4841" s="2"/>
      <c r="G4841" s="2"/>
      <c r="H4841" s="2"/>
    </row>
    <row r="4842" spans="3:8">
      <c r="C4842" s="38"/>
      <c r="E4842" s="2"/>
      <c r="F4842" s="2"/>
      <c r="G4842" s="2"/>
      <c r="H4842" s="2"/>
    </row>
    <row r="4843" spans="3:8">
      <c r="C4843" s="38"/>
      <c r="E4843" s="2"/>
      <c r="F4843" s="2"/>
      <c r="G4843" s="2"/>
      <c r="H4843" s="2"/>
    </row>
    <row r="4844" spans="3:8">
      <c r="C4844" s="38"/>
      <c r="E4844" s="2"/>
      <c r="F4844" s="2"/>
      <c r="G4844" s="2"/>
      <c r="H4844" s="2"/>
    </row>
    <row r="4845" spans="3:8">
      <c r="C4845" s="38"/>
      <c r="E4845" s="2"/>
      <c r="F4845" s="2"/>
      <c r="G4845" s="2"/>
      <c r="H4845" s="2"/>
    </row>
    <row r="4846" spans="3:8">
      <c r="C4846" s="38"/>
      <c r="E4846" s="2"/>
      <c r="F4846" s="2"/>
      <c r="G4846" s="2"/>
      <c r="H4846" s="2"/>
    </row>
    <row r="4847" spans="3:8">
      <c r="C4847" s="38"/>
      <c r="E4847" s="2"/>
      <c r="F4847" s="2"/>
      <c r="G4847" s="2"/>
      <c r="H4847" s="2"/>
    </row>
    <row r="4848" spans="3:8">
      <c r="C4848" s="38"/>
      <c r="E4848" s="2"/>
      <c r="F4848" s="2"/>
      <c r="G4848" s="2"/>
      <c r="H4848" s="2"/>
    </row>
    <row r="4849" spans="3:8">
      <c r="C4849" s="38"/>
      <c r="E4849" s="2"/>
      <c r="F4849" s="2"/>
      <c r="G4849" s="2"/>
      <c r="H4849" s="2"/>
    </row>
    <row r="4850" spans="3:8">
      <c r="C4850" s="38"/>
      <c r="E4850" s="2"/>
      <c r="F4850" s="2"/>
      <c r="G4850" s="2"/>
      <c r="H4850" s="2"/>
    </row>
    <row r="4851" spans="3:8">
      <c r="C4851" s="38"/>
      <c r="E4851" s="2"/>
      <c r="F4851" s="2"/>
      <c r="G4851" s="2"/>
      <c r="H4851" s="2"/>
    </row>
    <row r="4852" spans="3:8">
      <c r="C4852" s="38"/>
      <c r="E4852" s="2"/>
      <c r="F4852" s="2"/>
      <c r="G4852" s="2"/>
      <c r="H4852" s="2"/>
    </row>
    <row r="4853" spans="3:8">
      <c r="C4853" s="38"/>
      <c r="E4853" s="2"/>
      <c r="F4853" s="2"/>
      <c r="G4853" s="2"/>
      <c r="H4853" s="2"/>
    </row>
  </sheetData>
  <sortState ref="A2:H4853">
    <sortCondition descending="1" ref="H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J4853"/>
  <sheetViews>
    <sheetView workbookViewId="0">
      <pane ySplit="1" topLeftCell="A2" activePane="bottomLeft" state="frozen"/>
      <selection pane="bottomLeft" activeCell="A2" sqref="A2:H21"/>
    </sheetView>
  </sheetViews>
  <sheetFormatPr baseColWidth="10" defaultRowHeight="15" x14ac:dyDescent="0"/>
  <cols>
    <col min="5" max="5" width="11.33203125" bestFit="1" customWidth="1"/>
    <col min="6" max="8" width="12.83203125" bestFit="1" customWidth="1"/>
  </cols>
  <sheetData>
    <row r="1" spans="1:10">
      <c r="A1" t="s">
        <v>6802</v>
      </c>
      <c r="B1" t="s">
        <v>6483</v>
      </c>
      <c r="C1" t="s">
        <v>6484</v>
      </c>
      <c r="D1" t="s">
        <v>6485</v>
      </c>
      <c r="E1" t="s">
        <v>6486</v>
      </c>
      <c r="F1" t="s">
        <v>6487</v>
      </c>
      <c r="G1" t="s">
        <v>6491</v>
      </c>
      <c r="H1" t="s">
        <v>6494</v>
      </c>
      <c r="I1" t="s">
        <v>6488</v>
      </c>
      <c r="J1" t="s">
        <v>6489</v>
      </c>
    </row>
    <row r="2" spans="1:10">
      <c r="A2">
        <v>293</v>
      </c>
      <c r="B2">
        <v>1</v>
      </c>
      <c r="C2" s="38">
        <v>37008</v>
      </c>
      <c r="D2" t="s">
        <v>467</v>
      </c>
      <c r="E2" s="2">
        <v>142959666.47823629</v>
      </c>
      <c r="F2" s="2">
        <v>9139140.5353476536</v>
      </c>
      <c r="G2" s="2">
        <v>14111846.851085359</v>
      </c>
      <c r="H2" s="2">
        <v>-128847819.62715092</v>
      </c>
    </row>
    <row r="3" spans="1:10">
      <c r="A3">
        <v>339</v>
      </c>
      <c r="B3">
        <v>2</v>
      </c>
      <c r="C3" s="38">
        <v>35888</v>
      </c>
      <c r="D3" t="s">
        <v>539</v>
      </c>
      <c r="E3" s="2">
        <v>148217230.76923075</v>
      </c>
      <c r="F3" s="2">
        <v>15061885.384627692</v>
      </c>
      <c r="G3" s="2">
        <v>20506046.559323076</v>
      </c>
      <c r="H3" s="2">
        <v>-127711184.20990768</v>
      </c>
    </row>
    <row r="4" spans="1:10">
      <c r="A4">
        <v>340</v>
      </c>
      <c r="B4">
        <v>3</v>
      </c>
      <c r="C4" s="38">
        <v>37484</v>
      </c>
      <c r="D4" t="s">
        <v>541</v>
      </c>
      <c r="E4" s="2">
        <v>133288876.59103487</v>
      </c>
      <c r="F4" s="2">
        <v>5879508.3010846712</v>
      </c>
      <c r="G4" s="2">
        <v>9456839.1296900958</v>
      </c>
      <c r="H4" s="2">
        <v>-123832037.46134478</v>
      </c>
    </row>
    <row r="5" spans="1:10">
      <c r="A5">
        <v>152</v>
      </c>
      <c r="B5">
        <v>4</v>
      </c>
      <c r="C5" s="38">
        <v>40613</v>
      </c>
      <c r="D5" t="s">
        <v>249</v>
      </c>
      <c r="E5" s="2">
        <v>161670179.48958907</v>
      </c>
      <c r="F5" s="2">
        <v>23057140.170915619</v>
      </c>
      <c r="G5" s="2">
        <v>42626776.497532077</v>
      </c>
      <c r="H5" s="2">
        <v>-119043402.992057</v>
      </c>
    </row>
    <row r="6" spans="1:10">
      <c r="A6">
        <v>369</v>
      </c>
      <c r="B6">
        <v>5</v>
      </c>
      <c r="C6" s="38">
        <v>35055</v>
      </c>
      <c r="D6" t="s">
        <v>585</v>
      </c>
      <c r="E6" s="2">
        <v>144354892.50814334</v>
      </c>
      <c r="F6" s="2">
        <v>15717928.701407168</v>
      </c>
      <c r="G6" s="2">
        <v>29055065.509224758</v>
      </c>
      <c r="H6" s="2">
        <v>-115299826.99891858</v>
      </c>
    </row>
    <row r="7" spans="1:10">
      <c r="A7">
        <v>1196</v>
      </c>
      <c r="B7">
        <v>6</v>
      </c>
      <c r="C7" s="38">
        <v>29544</v>
      </c>
      <c r="D7" t="s">
        <v>1730</v>
      </c>
      <c r="E7" s="2">
        <v>123947742.69005848</v>
      </c>
      <c r="F7" s="2">
        <v>9815340.0507953223</v>
      </c>
      <c r="G7" s="2">
        <v>9815880.9136725161</v>
      </c>
      <c r="H7" s="2">
        <v>-114131861.77638596</v>
      </c>
    </row>
    <row r="8" spans="1:10">
      <c r="A8">
        <v>2465</v>
      </c>
      <c r="B8">
        <v>7</v>
      </c>
      <c r="C8" s="38">
        <v>23377</v>
      </c>
      <c r="D8" t="s">
        <v>3311</v>
      </c>
      <c r="E8" s="2">
        <v>148097313.91585761</v>
      </c>
      <c r="F8" s="2">
        <v>37024328.478964403</v>
      </c>
      <c r="G8" s="2">
        <v>37024328.478964403</v>
      </c>
      <c r="H8" s="2">
        <v>-111072985.43689321</v>
      </c>
    </row>
    <row r="9" spans="1:10">
      <c r="A9">
        <v>2191</v>
      </c>
      <c r="B9">
        <v>8</v>
      </c>
      <c r="C9" s="38">
        <v>25569</v>
      </c>
      <c r="D9" t="s">
        <v>2987</v>
      </c>
      <c r="E9" s="2">
        <v>140178994.70899472</v>
      </c>
      <c r="F9" s="2">
        <v>31858862.433862437</v>
      </c>
      <c r="G9" s="2">
        <v>31858862.433862437</v>
      </c>
      <c r="H9" s="2">
        <v>-108320132.27513228</v>
      </c>
    </row>
    <row r="10" spans="1:10">
      <c r="A10">
        <v>1567</v>
      </c>
      <c r="B10">
        <v>9</v>
      </c>
      <c r="C10" s="38">
        <v>29221</v>
      </c>
      <c r="D10" t="s">
        <v>2212</v>
      </c>
      <c r="E10" s="2">
        <v>108352892.03084834</v>
      </c>
      <c r="F10" s="2">
        <v>4643695.3727506427</v>
      </c>
      <c r="G10" s="2">
        <v>4643695.3727506427</v>
      </c>
      <c r="H10" s="2">
        <v>-103709196.6580977</v>
      </c>
    </row>
    <row r="11" spans="1:10">
      <c r="A11">
        <v>1118</v>
      </c>
      <c r="B11">
        <v>10</v>
      </c>
      <c r="C11" s="38">
        <v>30211</v>
      </c>
      <c r="D11" t="s">
        <v>1628</v>
      </c>
      <c r="E11" s="2">
        <v>113168927.47701737</v>
      </c>
      <c r="F11" s="2">
        <v>10846100.168621043</v>
      </c>
      <c r="G11" s="2">
        <v>10846100.168621043</v>
      </c>
      <c r="H11" s="2">
        <v>-102322827.30839632</v>
      </c>
    </row>
    <row r="12" spans="1:10">
      <c r="A12">
        <v>527</v>
      </c>
      <c r="B12">
        <v>11</v>
      </c>
      <c r="C12" s="38">
        <v>36693</v>
      </c>
      <c r="D12" t="s">
        <v>813</v>
      </c>
      <c r="E12" s="2">
        <v>111764733.1786543</v>
      </c>
      <c r="F12" s="2">
        <v>12718309.723839907</v>
      </c>
      <c r="G12" s="2">
        <v>12718309.723839907</v>
      </c>
      <c r="H12" s="2">
        <v>-99046423.454814389</v>
      </c>
    </row>
    <row r="13" spans="1:10">
      <c r="A13">
        <v>1363</v>
      </c>
      <c r="B13">
        <v>12</v>
      </c>
      <c r="C13" s="38">
        <v>29434</v>
      </c>
      <c r="D13" t="s">
        <v>1955</v>
      </c>
      <c r="E13" s="2">
        <v>115655702.28091237</v>
      </c>
      <c r="F13" s="2">
        <v>20239747.899159666</v>
      </c>
      <c r="G13" s="2">
        <v>20239747.899159666</v>
      </c>
      <c r="H13" s="2">
        <v>-95415954.3817527</v>
      </c>
    </row>
    <row r="14" spans="1:10">
      <c r="A14">
        <v>585</v>
      </c>
      <c r="B14">
        <v>13</v>
      </c>
      <c r="C14" s="38">
        <v>36945</v>
      </c>
      <c r="D14" t="s">
        <v>892</v>
      </c>
      <c r="E14" s="2">
        <v>102752986.34812286</v>
      </c>
      <c r="F14" s="2">
        <v>7411253.6860125139</v>
      </c>
      <c r="G14" s="2">
        <v>7411253.6860125139</v>
      </c>
      <c r="H14" s="2">
        <v>-95341732.662110358</v>
      </c>
    </row>
    <row r="15" spans="1:10">
      <c r="A15">
        <v>230</v>
      </c>
      <c r="B15">
        <v>14</v>
      </c>
      <c r="C15" s="38">
        <v>36399</v>
      </c>
      <c r="D15" t="s">
        <v>368</v>
      </c>
      <c r="E15" s="2">
        <v>180171304.60801917</v>
      </c>
      <c r="F15" s="2">
        <v>47131226.33660683</v>
      </c>
      <c r="G15" s="2">
        <v>88930969.005667269</v>
      </c>
      <c r="H15" s="2">
        <v>-91240335.602351904</v>
      </c>
    </row>
    <row r="16" spans="1:10">
      <c r="A16">
        <v>528</v>
      </c>
      <c r="B16">
        <v>15</v>
      </c>
      <c r="C16" s="38">
        <v>38597</v>
      </c>
      <c r="D16" t="s">
        <v>814</v>
      </c>
      <c r="E16" s="2">
        <v>96922736.418511063</v>
      </c>
      <c r="F16" s="2">
        <v>2302461.3918661969</v>
      </c>
      <c r="G16" s="2">
        <v>7633211.8948843051</v>
      </c>
      <c r="H16" s="2">
        <v>-89289524.52362676</v>
      </c>
    </row>
    <row r="17" spans="1:8">
      <c r="A17">
        <v>583</v>
      </c>
      <c r="B17">
        <v>16</v>
      </c>
      <c r="C17" s="38">
        <v>36091</v>
      </c>
      <c r="D17" t="s">
        <v>888</v>
      </c>
      <c r="E17" s="2">
        <v>110146189.02439024</v>
      </c>
      <c r="F17" s="2">
        <v>21475690.054548781</v>
      </c>
      <c r="G17" s="2">
        <v>21475690.054548781</v>
      </c>
      <c r="H17" s="2">
        <v>-88670498.96984145</v>
      </c>
    </row>
    <row r="18" spans="1:8">
      <c r="A18">
        <v>523</v>
      </c>
      <c r="B18">
        <v>17</v>
      </c>
      <c r="C18" s="38">
        <v>35789</v>
      </c>
      <c r="D18" t="s">
        <v>807</v>
      </c>
      <c r="E18" s="2">
        <v>119455920.64476131</v>
      </c>
      <c r="F18" s="2">
        <v>26356013.704352137</v>
      </c>
      <c r="G18" s="2">
        <v>31119944.190446369</v>
      </c>
      <c r="H18" s="2">
        <v>-88335976.454314947</v>
      </c>
    </row>
    <row r="19" spans="1:8">
      <c r="A19">
        <v>368</v>
      </c>
      <c r="B19">
        <v>18</v>
      </c>
      <c r="C19" s="38">
        <v>38086</v>
      </c>
      <c r="D19" t="s">
        <v>6932</v>
      </c>
      <c r="E19" s="2">
        <v>117864234.04255319</v>
      </c>
      <c r="F19" s="2">
        <v>28705529.291414894</v>
      </c>
      <c r="G19" s="2">
        <v>30633634.424393617</v>
      </c>
      <c r="H19" s="2">
        <v>-87230599.618159562</v>
      </c>
    </row>
    <row r="20" spans="1:8">
      <c r="A20">
        <v>719</v>
      </c>
      <c r="B20">
        <v>19</v>
      </c>
      <c r="C20" s="38">
        <v>33382</v>
      </c>
      <c r="D20" t="s">
        <v>1082</v>
      </c>
      <c r="E20" s="2">
        <v>115453134.21828909</v>
      </c>
      <c r="F20" s="2">
        <v>30584274.15448378</v>
      </c>
      <c r="G20" s="2">
        <v>30584274.15448378</v>
      </c>
      <c r="H20" s="2">
        <v>-84868860.063805312</v>
      </c>
    </row>
    <row r="21" spans="1:8">
      <c r="A21">
        <v>2381</v>
      </c>
      <c r="B21">
        <v>20</v>
      </c>
      <c r="C21" s="38">
        <v>25204</v>
      </c>
      <c r="D21" t="s">
        <v>3214</v>
      </c>
      <c r="E21" s="2">
        <v>135310674.15730336</v>
      </c>
      <c r="F21" s="2">
        <v>54124269.662921347</v>
      </c>
      <c r="G21" s="2">
        <v>54124269.662921347</v>
      </c>
      <c r="H21" s="2">
        <v>-81186404.494382024</v>
      </c>
    </row>
    <row r="22" spans="1:8">
      <c r="C22" s="38"/>
      <c r="E22" s="2"/>
      <c r="F22" s="2"/>
      <c r="G22" s="2"/>
      <c r="H22" s="2"/>
    </row>
    <row r="23" spans="1:8">
      <c r="C23" s="38"/>
      <c r="E23" s="2"/>
      <c r="F23" s="2"/>
      <c r="G23" s="2"/>
      <c r="H23" s="2"/>
    </row>
    <row r="24" spans="1:8">
      <c r="C24" s="38"/>
      <c r="E24" s="2"/>
      <c r="F24" s="2"/>
      <c r="G24" s="2"/>
      <c r="H24" s="2"/>
    </row>
    <row r="25" spans="1:8">
      <c r="C25" s="38"/>
      <c r="E25" s="2"/>
      <c r="F25" s="2"/>
      <c r="G25" s="2"/>
      <c r="H25" s="2"/>
    </row>
    <row r="26" spans="1:8">
      <c r="C26" s="38"/>
      <c r="E26" s="2"/>
      <c r="F26" s="2"/>
      <c r="G26" s="2"/>
      <c r="H26" s="2"/>
    </row>
    <row r="27" spans="1:8">
      <c r="C27" s="38"/>
      <c r="E27" s="2"/>
      <c r="F27" s="2"/>
      <c r="G27" s="2"/>
      <c r="H27" s="2"/>
    </row>
    <row r="28" spans="1:8">
      <c r="C28" s="38"/>
      <c r="E28" s="2"/>
      <c r="F28" s="2"/>
      <c r="G28" s="2"/>
      <c r="H28" s="2"/>
    </row>
    <row r="29" spans="1:8">
      <c r="C29" s="38"/>
      <c r="E29" s="2"/>
      <c r="F29" s="2"/>
      <c r="G29" s="2"/>
      <c r="H29" s="2"/>
    </row>
    <row r="30" spans="1:8">
      <c r="C30" s="38"/>
      <c r="E30" s="2"/>
      <c r="F30" s="2"/>
      <c r="G30" s="2"/>
      <c r="H30" s="2"/>
    </row>
    <row r="31" spans="1:8">
      <c r="C31" s="38"/>
      <c r="E31" s="2"/>
      <c r="F31" s="2"/>
      <c r="G31" s="2"/>
      <c r="H31" s="2"/>
    </row>
    <row r="32" spans="1:8">
      <c r="C32" s="38"/>
      <c r="E32" s="2"/>
      <c r="F32" s="2"/>
      <c r="G32" s="2"/>
      <c r="H32" s="2"/>
    </row>
    <row r="33" spans="3:8">
      <c r="C33" s="38"/>
      <c r="E33" s="2"/>
      <c r="F33" s="2"/>
      <c r="G33" s="2"/>
      <c r="H33" s="2"/>
    </row>
    <row r="34" spans="3:8">
      <c r="C34" s="38"/>
      <c r="E34" s="2"/>
      <c r="F34" s="2"/>
      <c r="G34" s="2"/>
      <c r="H34" s="2"/>
    </row>
    <row r="35" spans="3:8">
      <c r="C35" s="38"/>
      <c r="E35" s="2"/>
      <c r="F35" s="2"/>
      <c r="G35" s="2"/>
      <c r="H35" s="2"/>
    </row>
    <row r="36" spans="3:8">
      <c r="C36" s="38"/>
      <c r="E36" s="2"/>
      <c r="F36" s="2"/>
      <c r="G36" s="2"/>
      <c r="H36" s="2"/>
    </row>
    <row r="37" spans="3:8">
      <c r="C37" s="38"/>
      <c r="E37" s="2"/>
      <c r="F37" s="2"/>
      <c r="G37" s="2"/>
      <c r="H37" s="2"/>
    </row>
    <row r="38" spans="3:8">
      <c r="C38" s="38"/>
      <c r="E38" s="2"/>
      <c r="F38" s="2"/>
      <c r="G38" s="2"/>
      <c r="H38" s="2"/>
    </row>
    <row r="39" spans="3:8">
      <c r="C39" s="38"/>
      <c r="E39" s="2"/>
      <c r="F39" s="2"/>
      <c r="G39" s="2"/>
      <c r="H39" s="2"/>
    </row>
    <row r="40" spans="3:8">
      <c r="C40" s="38"/>
      <c r="E40" s="2"/>
      <c r="F40" s="2"/>
      <c r="G40" s="2"/>
      <c r="H40" s="2"/>
    </row>
    <row r="41" spans="3:8">
      <c r="C41" s="38"/>
      <c r="E41" s="2"/>
      <c r="F41" s="2"/>
      <c r="G41" s="2"/>
      <c r="H41" s="2"/>
    </row>
    <row r="42" spans="3:8">
      <c r="C42" s="38"/>
      <c r="E42" s="2"/>
      <c r="F42" s="2"/>
      <c r="G42" s="2"/>
      <c r="H42" s="2"/>
    </row>
    <row r="43" spans="3:8">
      <c r="C43" s="38"/>
      <c r="E43" s="2"/>
      <c r="F43" s="2"/>
      <c r="G43" s="2"/>
      <c r="H43" s="2"/>
    </row>
    <row r="44" spans="3:8">
      <c r="C44" s="38"/>
      <c r="E44" s="2"/>
      <c r="F44" s="2"/>
      <c r="G44" s="2"/>
      <c r="H44" s="2"/>
    </row>
    <row r="45" spans="3:8">
      <c r="C45" s="38"/>
      <c r="E45" s="2"/>
      <c r="F45" s="2"/>
      <c r="G45" s="2"/>
      <c r="H45" s="2"/>
    </row>
    <row r="46" spans="3:8">
      <c r="C46" s="38"/>
      <c r="E46" s="2"/>
      <c r="F46" s="2"/>
      <c r="G46" s="2"/>
      <c r="H46" s="2"/>
    </row>
    <row r="47" spans="3:8">
      <c r="C47" s="38"/>
      <c r="E47" s="2"/>
      <c r="F47" s="2"/>
      <c r="G47" s="2"/>
      <c r="H47" s="2"/>
    </row>
    <row r="48" spans="3:8">
      <c r="C48" s="38"/>
      <c r="E48" s="2"/>
      <c r="F48" s="2"/>
      <c r="G48" s="2"/>
      <c r="H48" s="2"/>
    </row>
    <row r="49" spans="3:8">
      <c r="C49" s="38"/>
      <c r="E49" s="2"/>
      <c r="F49" s="2"/>
      <c r="G49" s="2"/>
      <c r="H49" s="2"/>
    </row>
    <row r="50" spans="3:8">
      <c r="C50" s="38"/>
      <c r="E50" s="2"/>
      <c r="F50" s="2"/>
      <c r="G50" s="2"/>
      <c r="H50" s="2"/>
    </row>
    <row r="51" spans="3:8">
      <c r="C51" s="38"/>
      <c r="E51" s="2"/>
      <c r="F51" s="2"/>
      <c r="G51" s="2"/>
      <c r="H51" s="2"/>
    </row>
    <row r="52" spans="3:8">
      <c r="C52" s="38"/>
      <c r="E52" s="2"/>
      <c r="F52" s="2"/>
      <c r="G52" s="2"/>
      <c r="H52" s="2"/>
    </row>
    <row r="53" spans="3:8">
      <c r="C53" s="38"/>
      <c r="E53" s="2"/>
      <c r="F53" s="2"/>
      <c r="G53" s="2"/>
      <c r="H53" s="2"/>
    </row>
    <row r="54" spans="3:8">
      <c r="C54" s="38"/>
      <c r="E54" s="2"/>
      <c r="F54" s="2"/>
      <c r="G54" s="2"/>
      <c r="H54" s="2"/>
    </row>
    <row r="55" spans="3:8">
      <c r="C55" s="38"/>
      <c r="E55" s="2"/>
      <c r="F55" s="2"/>
      <c r="G55" s="2"/>
      <c r="H55" s="2"/>
    </row>
    <row r="56" spans="3:8">
      <c r="C56" s="38"/>
      <c r="E56" s="2"/>
      <c r="F56" s="2"/>
      <c r="G56" s="2"/>
      <c r="H56" s="2"/>
    </row>
    <row r="57" spans="3:8">
      <c r="C57" s="38"/>
      <c r="E57" s="2"/>
      <c r="F57" s="2"/>
      <c r="G57" s="2"/>
      <c r="H57" s="2"/>
    </row>
    <row r="58" spans="3:8">
      <c r="C58" s="38"/>
      <c r="E58" s="2"/>
      <c r="F58" s="2"/>
      <c r="G58" s="2"/>
      <c r="H58" s="2"/>
    </row>
    <row r="59" spans="3:8">
      <c r="C59" s="38"/>
      <c r="E59" s="2"/>
      <c r="F59" s="2"/>
      <c r="G59" s="2"/>
      <c r="H59" s="2"/>
    </row>
    <row r="60" spans="3:8">
      <c r="C60" s="38"/>
      <c r="E60" s="2"/>
      <c r="F60" s="2"/>
      <c r="G60" s="2"/>
      <c r="H60" s="2"/>
    </row>
    <row r="61" spans="3:8">
      <c r="C61" s="38"/>
      <c r="E61" s="2"/>
      <c r="F61" s="2"/>
      <c r="G61" s="2"/>
      <c r="H61" s="2"/>
    </row>
    <row r="62" spans="3:8">
      <c r="C62" s="38"/>
      <c r="E62" s="2"/>
      <c r="F62" s="2"/>
      <c r="G62" s="2"/>
      <c r="H62" s="2"/>
    </row>
    <row r="63" spans="3:8">
      <c r="C63" s="38"/>
      <c r="E63" s="2"/>
      <c r="F63" s="2"/>
      <c r="G63" s="2"/>
      <c r="H63" s="2"/>
    </row>
    <row r="64" spans="3:8">
      <c r="C64" s="38"/>
      <c r="E64" s="2"/>
      <c r="F64" s="2"/>
      <c r="G64" s="2"/>
      <c r="H64" s="2"/>
    </row>
    <row r="65" spans="3:8">
      <c r="C65" s="38"/>
      <c r="E65" s="2"/>
      <c r="F65" s="2"/>
      <c r="G65" s="2"/>
      <c r="H65" s="2"/>
    </row>
    <row r="66" spans="3:8">
      <c r="C66" s="38"/>
      <c r="E66" s="2"/>
      <c r="F66" s="2"/>
      <c r="G66" s="2"/>
      <c r="H66" s="2"/>
    </row>
    <row r="67" spans="3:8">
      <c r="C67" s="38"/>
      <c r="E67" s="2"/>
      <c r="F67" s="2"/>
      <c r="G67" s="2"/>
      <c r="H67" s="2"/>
    </row>
    <row r="68" spans="3:8">
      <c r="C68" s="38"/>
      <c r="E68" s="2"/>
      <c r="F68" s="2"/>
      <c r="G68" s="2"/>
      <c r="H68" s="2"/>
    </row>
    <row r="69" spans="3:8">
      <c r="C69" s="38"/>
      <c r="E69" s="2"/>
      <c r="F69" s="2"/>
      <c r="G69" s="2"/>
      <c r="H69" s="2"/>
    </row>
    <row r="70" spans="3:8">
      <c r="C70" s="38"/>
      <c r="E70" s="2"/>
      <c r="F70" s="2"/>
      <c r="G70" s="2"/>
      <c r="H70" s="2"/>
    </row>
    <row r="71" spans="3:8">
      <c r="C71" s="38"/>
      <c r="E71" s="2"/>
      <c r="F71" s="2"/>
      <c r="G71" s="2"/>
      <c r="H71" s="2"/>
    </row>
    <row r="72" spans="3:8">
      <c r="C72" s="38"/>
      <c r="E72" s="2"/>
      <c r="F72" s="2"/>
      <c r="G72" s="2"/>
      <c r="H72" s="2"/>
    </row>
    <row r="73" spans="3:8">
      <c r="C73" s="38"/>
      <c r="E73" s="2"/>
      <c r="F73" s="2"/>
      <c r="G73" s="2"/>
      <c r="H73" s="2"/>
    </row>
    <row r="74" spans="3:8">
      <c r="C74" s="38"/>
      <c r="E74" s="2"/>
      <c r="F74" s="2"/>
      <c r="G74" s="2"/>
      <c r="H74" s="2"/>
    </row>
    <row r="75" spans="3:8">
      <c r="C75" s="38"/>
      <c r="E75" s="2"/>
      <c r="F75" s="2"/>
      <c r="G75" s="2"/>
      <c r="H75" s="2"/>
    </row>
    <row r="76" spans="3:8">
      <c r="C76" s="38"/>
      <c r="E76" s="2"/>
      <c r="F76" s="2"/>
      <c r="G76" s="2"/>
      <c r="H76" s="2"/>
    </row>
    <row r="77" spans="3:8">
      <c r="C77" s="38"/>
      <c r="E77" s="2"/>
      <c r="F77" s="2"/>
      <c r="G77" s="2"/>
      <c r="H77" s="2"/>
    </row>
    <row r="78" spans="3:8">
      <c r="C78" s="38"/>
      <c r="E78" s="2"/>
      <c r="F78" s="2"/>
      <c r="G78" s="2"/>
      <c r="H78" s="2"/>
    </row>
    <row r="79" spans="3:8">
      <c r="C79" s="38"/>
      <c r="E79" s="2"/>
      <c r="F79" s="2"/>
      <c r="G79" s="2"/>
      <c r="H79" s="2"/>
    </row>
    <row r="80" spans="3:8">
      <c r="C80" s="38"/>
      <c r="E80" s="2"/>
      <c r="F80" s="2"/>
      <c r="G80" s="2"/>
      <c r="H80" s="2"/>
    </row>
    <row r="81" spans="3:8">
      <c r="C81" s="38"/>
      <c r="E81" s="2"/>
      <c r="F81" s="2"/>
      <c r="G81" s="2"/>
      <c r="H81" s="2"/>
    </row>
    <row r="82" spans="3:8">
      <c r="C82" s="38"/>
      <c r="E82" s="2"/>
      <c r="F82" s="2"/>
      <c r="G82" s="2"/>
      <c r="H82" s="2"/>
    </row>
    <row r="83" spans="3:8">
      <c r="C83" s="38"/>
      <c r="E83" s="2"/>
      <c r="F83" s="2"/>
      <c r="G83" s="2"/>
      <c r="H83" s="2"/>
    </row>
    <row r="84" spans="3:8">
      <c r="C84" s="38"/>
      <c r="E84" s="2"/>
      <c r="F84" s="2"/>
      <c r="G84" s="2"/>
      <c r="H84" s="2"/>
    </row>
    <row r="85" spans="3:8">
      <c r="C85" s="38"/>
      <c r="E85" s="2"/>
      <c r="F85" s="2"/>
      <c r="G85" s="2"/>
      <c r="H85" s="2"/>
    </row>
    <row r="86" spans="3:8">
      <c r="C86" s="38"/>
      <c r="E86" s="2"/>
      <c r="F86" s="2"/>
      <c r="G86" s="2"/>
      <c r="H86" s="2"/>
    </row>
    <row r="87" spans="3:8">
      <c r="C87" s="38"/>
      <c r="E87" s="2"/>
      <c r="F87" s="2"/>
      <c r="G87" s="2"/>
      <c r="H87" s="2"/>
    </row>
    <row r="88" spans="3:8">
      <c r="C88" s="38"/>
      <c r="E88" s="2"/>
      <c r="F88" s="2"/>
      <c r="G88" s="2"/>
      <c r="H88" s="2"/>
    </row>
    <row r="89" spans="3:8">
      <c r="C89" s="38"/>
      <c r="E89" s="2"/>
      <c r="F89" s="2"/>
      <c r="G89" s="2"/>
      <c r="H89" s="2"/>
    </row>
    <row r="90" spans="3:8">
      <c r="C90" s="38"/>
      <c r="E90" s="2"/>
      <c r="F90" s="2"/>
      <c r="G90" s="2"/>
      <c r="H90" s="2"/>
    </row>
    <row r="91" spans="3:8">
      <c r="C91" s="38"/>
      <c r="E91" s="2"/>
      <c r="F91" s="2"/>
      <c r="G91" s="2"/>
      <c r="H91" s="2"/>
    </row>
    <row r="92" spans="3:8">
      <c r="C92" s="38"/>
      <c r="E92" s="2"/>
      <c r="F92" s="2"/>
      <c r="G92" s="2"/>
      <c r="H92" s="2"/>
    </row>
    <row r="93" spans="3:8">
      <c r="C93" s="38"/>
      <c r="E93" s="2"/>
      <c r="F93" s="2"/>
      <c r="G93" s="2"/>
      <c r="H93" s="2"/>
    </row>
    <row r="94" spans="3:8">
      <c r="C94" s="38"/>
      <c r="E94" s="2"/>
      <c r="F94" s="2"/>
      <c r="G94" s="2"/>
      <c r="H94" s="2"/>
    </row>
    <row r="95" spans="3:8">
      <c r="C95" s="38"/>
      <c r="E95" s="2"/>
      <c r="F95" s="2"/>
      <c r="G95" s="2"/>
      <c r="H95" s="2"/>
    </row>
    <row r="96" spans="3:8">
      <c r="C96" s="38"/>
      <c r="E96" s="2"/>
      <c r="F96" s="2"/>
      <c r="G96" s="2"/>
      <c r="H96" s="2"/>
    </row>
    <row r="97" spans="3:8">
      <c r="C97" s="38"/>
      <c r="E97" s="2"/>
      <c r="F97" s="2"/>
      <c r="G97" s="2"/>
      <c r="H97" s="2"/>
    </row>
    <row r="98" spans="3:8">
      <c r="C98" s="38"/>
      <c r="E98" s="2"/>
      <c r="F98" s="2"/>
      <c r="G98" s="2"/>
      <c r="H98" s="2"/>
    </row>
    <row r="99" spans="3:8">
      <c r="C99" s="38"/>
      <c r="E99" s="2"/>
      <c r="F99" s="2"/>
      <c r="G99" s="2"/>
      <c r="H99" s="2"/>
    </row>
    <row r="100" spans="3:8">
      <c r="C100" s="38"/>
      <c r="E100" s="2"/>
      <c r="F100" s="2"/>
      <c r="G100" s="2"/>
      <c r="H100" s="2"/>
    </row>
    <row r="101" spans="3:8">
      <c r="C101" s="38"/>
      <c r="E101" s="2"/>
      <c r="F101" s="2"/>
      <c r="G101" s="2"/>
      <c r="H101" s="2"/>
    </row>
    <row r="102" spans="3:8">
      <c r="C102" s="38"/>
      <c r="E102" s="2"/>
      <c r="F102" s="2"/>
      <c r="G102" s="2"/>
      <c r="H102" s="2"/>
    </row>
    <row r="103" spans="3:8">
      <c r="C103" s="38"/>
      <c r="E103" s="2"/>
      <c r="F103" s="2"/>
      <c r="G103" s="2"/>
      <c r="H103" s="2"/>
    </row>
    <row r="104" spans="3:8">
      <c r="C104" s="38"/>
      <c r="E104" s="2"/>
      <c r="F104" s="2"/>
      <c r="G104" s="2"/>
      <c r="H104" s="2"/>
    </row>
    <row r="105" spans="3:8">
      <c r="C105" s="38"/>
      <c r="E105" s="2"/>
      <c r="F105" s="2"/>
      <c r="G105" s="2"/>
      <c r="H105" s="2"/>
    </row>
    <row r="106" spans="3:8">
      <c r="C106" s="38"/>
      <c r="E106" s="2"/>
      <c r="F106" s="2"/>
      <c r="G106" s="2"/>
      <c r="H106" s="2"/>
    </row>
    <row r="107" spans="3:8">
      <c r="C107" s="38"/>
      <c r="E107" s="2"/>
      <c r="F107" s="2"/>
      <c r="G107" s="2"/>
      <c r="H107" s="2"/>
    </row>
    <row r="108" spans="3:8">
      <c r="C108" s="38"/>
      <c r="E108" s="2"/>
      <c r="F108" s="2"/>
      <c r="G108" s="2"/>
      <c r="H108" s="2"/>
    </row>
    <row r="109" spans="3:8">
      <c r="C109" s="38"/>
      <c r="E109" s="2"/>
      <c r="F109" s="2"/>
      <c r="G109" s="2"/>
      <c r="H109" s="2"/>
    </row>
    <row r="110" spans="3:8">
      <c r="C110" s="38"/>
      <c r="E110" s="2"/>
      <c r="F110" s="2"/>
      <c r="G110" s="2"/>
      <c r="H110" s="2"/>
    </row>
    <row r="111" spans="3:8">
      <c r="C111" s="38"/>
      <c r="E111" s="2"/>
      <c r="F111" s="2"/>
      <c r="G111" s="2"/>
      <c r="H111" s="2"/>
    </row>
    <row r="112" spans="3:8">
      <c r="C112" s="38"/>
      <c r="E112" s="2"/>
      <c r="F112" s="2"/>
      <c r="G112" s="2"/>
      <c r="H112" s="2"/>
    </row>
    <row r="113" spans="3:8">
      <c r="C113" s="38"/>
      <c r="E113" s="2"/>
      <c r="F113" s="2"/>
      <c r="G113" s="2"/>
      <c r="H113" s="2"/>
    </row>
    <row r="114" spans="3:8">
      <c r="C114" s="38"/>
      <c r="E114" s="2"/>
      <c r="F114" s="2"/>
      <c r="G114" s="2"/>
      <c r="H114" s="2"/>
    </row>
    <row r="115" spans="3:8">
      <c r="C115" s="38"/>
      <c r="E115" s="2"/>
      <c r="F115" s="2"/>
      <c r="G115" s="2"/>
      <c r="H115" s="2"/>
    </row>
    <row r="116" spans="3:8">
      <c r="C116" s="38"/>
      <c r="E116" s="2"/>
      <c r="F116" s="2"/>
      <c r="G116" s="2"/>
      <c r="H116" s="2"/>
    </row>
    <row r="117" spans="3:8">
      <c r="C117" s="38"/>
      <c r="E117" s="2"/>
      <c r="F117" s="2"/>
      <c r="G117" s="2"/>
      <c r="H117" s="2"/>
    </row>
    <row r="118" spans="3:8">
      <c r="C118" s="38"/>
      <c r="E118" s="2"/>
      <c r="F118" s="2"/>
      <c r="G118" s="2"/>
      <c r="H118" s="2"/>
    </row>
    <row r="119" spans="3:8">
      <c r="C119" s="38"/>
      <c r="E119" s="2"/>
      <c r="F119" s="2"/>
      <c r="G119" s="2"/>
      <c r="H119" s="2"/>
    </row>
    <row r="120" spans="3:8">
      <c r="C120" s="38"/>
      <c r="E120" s="2"/>
      <c r="F120" s="2"/>
      <c r="G120" s="2"/>
      <c r="H120" s="2"/>
    </row>
    <row r="121" spans="3:8">
      <c r="C121" s="38"/>
      <c r="E121" s="2"/>
      <c r="F121" s="2"/>
      <c r="G121" s="2"/>
      <c r="H121" s="2"/>
    </row>
    <row r="122" spans="3:8">
      <c r="C122" s="38"/>
      <c r="E122" s="2"/>
      <c r="F122" s="2"/>
      <c r="G122" s="2"/>
      <c r="H122" s="2"/>
    </row>
    <row r="123" spans="3:8">
      <c r="C123" s="38"/>
      <c r="E123" s="2"/>
      <c r="F123" s="2"/>
      <c r="G123" s="2"/>
      <c r="H123" s="2"/>
    </row>
    <row r="124" spans="3:8">
      <c r="C124" s="38"/>
      <c r="E124" s="2"/>
      <c r="F124" s="2"/>
      <c r="G124" s="2"/>
      <c r="H124" s="2"/>
    </row>
    <row r="125" spans="3:8">
      <c r="C125" s="38"/>
      <c r="E125" s="2"/>
      <c r="F125" s="2"/>
      <c r="G125" s="2"/>
      <c r="H125" s="2"/>
    </row>
    <row r="126" spans="3:8">
      <c r="C126" s="38"/>
      <c r="E126" s="2"/>
      <c r="F126" s="2"/>
      <c r="G126" s="2"/>
      <c r="H126" s="2"/>
    </row>
    <row r="127" spans="3:8">
      <c r="C127" s="38"/>
      <c r="E127" s="2"/>
      <c r="F127" s="2"/>
      <c r="G127" s="2"/>
      <c r="H127" s="2"/>
    </row>
    <row r="128" spans="3:8">
      <c r="C128" s="38"/>
      <c r="E128" s="2"/>
      <c r="F128" s="2"/>
      <c r="G128" s="2"/>
      <c r="H128" s="2"/>
    </row>
    <row r="129" spans="3:8">
      <c r="C129" s="38"/>
      <c r="E129" s="2"/>
      <c r="F129" s="2"/>
      <c r="G129" s="2"/>
      <c r="H129" s="2"/>
    </row>
    <row r="130" spans="3:8">
      <c r="C130" s="38"/>
      <c r="E130" s="2"/>
      <c r="F130" s="2"/>
      <c r="G130" s="2"/>
      <c r="H130" s="2"/>
    </row>
    <row r="131" spans="3:8">
      <c r="C131" s="38"/>
      <c r="E131" s="2"/>
      <c r="F131" s="2"/>
      <c r="G131" s="2"/>
      <c r="H131" s="2"/>
    </row>
    <row r="132" spans="3:8">
      <c r="C132" s="38"/>
      <c r="E132" s="2"/>
      <c r="F132" s="2"/>
      <c r="G132" s="2"/>
      <c r="H132" s="2"/>
    </row>
    <row r="133" spans="3:8">
      <c r="C133" s="38"/>
      <c r="E133" s="2"/>
      <c r="F133" s="2"/>
      <c r="G133" s="2"/>
      <c r="H133" s="2"/>
    </row>
    <row r="134" spans="3:8">
      <c r="C134" s="38"/>
      <c r="E134" s="2"/>
      <c r="F134" s="2"/>
      <c r="G134" s="2"/>
      <c r="H134" s="2"/>
    </row>
    <row r="135" spans="3:8">
      <c r="C135" s="38"/>
      <c r="E135" s="2"/>
      <c r="F135" s="2"/>
      <c r="G135" s="2"/>
      <c r="H135" s="2"/>
    </row>
    <row r="136" spans="3:8">
      <c r="C136" s="38"/>
      <c r="E136" s="2"/>
      <c r="F136" s="2"/>
      <c r="G136" s="2"/>
      <c r="H136" s="2"/>
    </row>
    <row r="137" spans="3:8">
      <c r="C137" s="38"/>
      <c r="E137" s="2"/>
      <c r="F137" s="2"/>
      <c r="G137" s="2"/>
      <c r="H137" s="2"/>
    </row>
    <row r="138" spans="3:8">
      <c r="C138" s="38"/>
      <c r="E138" s="2"/>
      <c r="F138" s="2"/>
      <c r="G138" s="2"/>
      <c r="H138" s="2"/>
    </row>
    <row r="139" spans="3:8">
      <c r="C139" s="38"/>
      <c r="E139" s="2"/>
      <c r="F139" s="2"/>
      <c r="G139" s="2"/>
      <c r="H139" s="2"/>
    </row>
    <row r="140" spans="3:8">
      <c r="C140" s="38"/>
      <c r="E140" s="2"/>
      <c r="F140" s="2"/>
      <c r="G140" s="2"/>
      <c r="H140" s="2"/>
    </row>
    <row r="141" spans="3:8">
      <c r="C141" s="38"/>
      <c r="E141" s="2"/>
      <c r="F141" s="2"/>
      <c r="G141" s="2"/>
      <c r="H141" s="2"/>
    </row>
    <row r="142" spans="3:8">
      <c r="C142" s="38"/>
      <c r="E142" s="2"/>
      <c r="F142" s="2"/>
      <c r="G142" s="2"/>
      <c r="H142" s="2"/>
    </row>
    <row r="143" spans="3:8">
      <c r="C143" s="38"/>
      <c r="E143" s="2"/>
      <c r="F143" s="2"/>
      <c r="G143" s="2"/>
      <c r="H143" s="2"/>
    </row>
    <row r="144" spans="3:8">
      <c r="C144" s="38"/>
      <c r="E144" s="2"/>
      <c r="F144" s="2"/>
      <c r="G144" s="2"/>
      <c r="H144" s="2"/>
    </row>
    <row r="145" spans="3:8">
      <c r="C145" s="38"/>
      <c r="E145" s="2"/>
      <c r="F145" s="2"/>
      <c r="G145" s="2"/>
      <c r="H145" s="2"/>
    </row>
    <row r="146" spans="3:8">
      <c r="C146" s="38"/>
      <c r="E146" s="2"/>
      <c r="F146" s="2"/>
      <c r="G146" s="2"/>
      <c r="H146" s="2"/>
    </row>
    <row r="147" spans="3:8">
      <c r="C147" s="38"/>
      <c r="E147" s="2"/>
      <c r="F147" s="2"/>
      <c r="G147" s="2"/>
      <c r="H147" s="2"/>
    </row>
    <row r="148" spans="3:8">
      <c r="C148" s="38"/>
      <c r="E148" s="2"/>
      <c r="F148" s="2"/>
      <c r="G148" s="2"/>
      <c r="H148" s="2"/>
    </row>
    <row r="149" spans="3:8">
      <c r="C149" s="38"/>
      <c r="E149" s="2"/>
      <c r="F149" s="2"/>
      <c r="G149" s="2"/>
      <c r="H149" s="2"/>
    </row>
    <row r="150" spans="3:8">
      <c r="C150" s="38"/>
      <c r="E150" s="2"/>
      <c r="F150" s="2"/>
      <c r="G150" s="2"/>
      <c r="H150" s="2"/>
    </row>
    <row r="151" spans="3:8">
      <c r="C151" s="38"/>
      <c r="E151" s="2"/>
      <c r="F151" s="2"/>
      <c r="G151" s="2"/>
      <c r="H151" s="2"/>
    </row>
    <row r="152" spans="3:8">
      <c r="C152" s="38"/>
      <c r="E152" s="2"/>
      <c r="F152" s="2"/>
      <c r="G152" s="2"/>
      <c r="H152" s="2"/>
    </row>
    <row r="153" spans="3:8">
      <c r="C153" s="38"/>
      <c r="E153" s="2"/>
      <c r="F153" s="2"/>
      <c r="G153" s="2"/>
      <c r="H153" s="2"/>
    </row>
    <row r="154" spans="3:8">
      <c r="C154" s="38"/>
      <c r="E154" s="2"/>
      <c r="F154" s="2"/>
      <c r="G154" s="2"/>
      <c r="H154" s="2"/>
    </row>
    <row r="155" spans="3:8">
      <c r="C155" s="38"/>
      <c r="E155" s="2"/>
      <c r="F155" s="2"/>
      <c r="G155" s="2"/>
      <c r="H155" s="2"/>
    </row>
    <row r="156" spans="3:8">
      <c r="C156" s="38"/>
      <c r="E156" s="2"/>
      <c r="F156" s="2"/>
      <c r="G156" s="2"/>
      <c r="H156" s="2"/>
    </row>
    <row r="157" spans="3:8">
      <c r="C157" s="38"/>
      <c r="E157" s="2"/>
      <c r="F157" s="2"/>
      <c r="G157" s="2"/>
      <c r="H157" s="2"/>
    </row>
    <row r="158" spans="3:8">
      <c r="C158" s="38"/>
      <c r="E158" s="2"/>
      <c r="F158" s="2"/>
      <c r="G158" s="2"/>
      <c r="H158" s="2"/>
    </row>
    <row r="159" spans="3:8">
      <c r="C159" s="38"/>
      <c r="E159" s="2"/>
      <c r="F159" s="2"/>
      <c r="G159" s="2"/>
      <c r="H159" s="2"/>
    </row>
    <row r="160" spans="3:8">
      <c r="C160" s="38"/>
      <c r="E160" s="2"/>
      <c r="F160" s="2"/>
      <c r="G160" s="2"/>
      <c r="H160" s="2"/>
    </row>
    <row r="161" spans="3:8">
      <c r="C161" s="38"/>
      <c r="E161" s="2"/>
      <c r="F161" s="2"/>
      <c r="G161" s="2"/>
      <c r="H161" s="2"/>
    </row>
    <row r="162" spans="3:8">
      <c r="C162" s="38"/>
      <c r="E162" s="2"/>
      <c r="F162" s="2"/>
      <c r="G162" s="2"/>
      <c r="H162" s="2"/>
    </row>
    <row r="163" spans="3:8">
      <c r="C163" s="38"/>
      <c r="E163" s="2"/>
      <c r="F163" s="2"/>
      <c r="G163" s="2"/>
      <c r="H163" s="2"/>
    </row>
    <row r="164" spans="3:8">
      <c r="C164" s="38"/>
      <c r="E164" s="2"/>
      <c r="F164" s="2"/>
      <c r="G164" s="2"/>
      <c r="H164" s="2"/>
    </row>
    <row r="165" spans="3:8">
      <c r="C165" s="38"/>
      <c r="E165" s="2"/>
      <c r="F165" s="2"/>
      <c r="G165" s="2"/>
      <c r="H165" s="2"/>
    </row>
    <row r="166" spans="3:8">
      <c r="C166" s="38"/>
      <c r="E166" s="2"/>
      <c r="F166" s="2"/>
      <c r="G166" s="2"/>
      <c r="H166" s="2"/>
    </row>
    <row r="167" spans="3:8">
      <c r="C167" s="38"/>
      <c r="E167" s="2"/>
      <c r="F167" s="2"/>
      <c r="G167" s="2"/>
      <c r="H167" s="2"/>
    </row>
    <row r="168" spans="3:8">
      <c r="C168" s="38"/>
      <c r="E168" s="2"/>
      <c r="F168" s="2"/>
      <c r="G168" s="2"/>
      <c r="H168" s="2"/>
    </row>
    <row r="169" spans="3:8">
      <c r="C169" s="38"/>
      <c r="E169" s="2"/>
      <c r="F169" s="2"/>
      <c r="G169" s="2"/>
      <c r="H169" s="2"/>
    </row>
    <row r="170" spans="3:8">
      <c r="C170" s="38"/>
      <c r="E170" s="2"/>
      <c r="F170" s="2"/>
      <c r="G170" s="2"/>
      <c r="H170" s="2"/>
    </row>
    <row r="171" spans="3:8">
      <c r="C171" s="38"/>
      <c r="E171" s="2"/>
      <c r="F171" s="2"/>
      <c r="G171" s="2"/>
      <c r="H171" s="2"/>
    </row>
    <row r="172" spans="3:8">
      <c r="C172" s="38"/>
      <c r="E172" s="2"/>
      <c r="F172" s="2"/>
      <c r="G172" s="2"/>
      <c r="H172" s="2"/>
    </row>
    <row r="173" spans="3:8">
      <c r="C173" s="38"/>
      <c r="E173" s="2"/>
      <c r="F173" s="2"/>
      <c r="G173" s="2"/>
      <c r="H173" s="2"/>
    </row>
    <row r="174" spans="3:8">
      <c r="C174" s="38"/>
      <c r="E174" s="2"/>
      <c r="F174" s="2"/>
      <c r="G174" s="2"/>
      <c r="H174" s="2"/>
    </row>
    <row r="175" spans="3:8">
      <c r="C175" s="38"/>
      <c r="E175" s="2"/>
      <c r="F175" s="2"/>
      <c r="G175" s="2"/>
      <c r="H175" s="2"/>
    </row>
    <row r="176" spans="3:8">
      <c r="C176" s="38"/>
      <c r="E176" s="2"/>
      <c r="F176" s="2"/>
      <c r="G176" s="2"/>
      <c r="H176" s="2"/>
    </row>
    <row r="177" spans="3:8">
      <c r="C177" s="38"/>
      <c r="E177" s="2"/>
      <c r="F177" s="2"/>
      <c r="G177" s="2"/>
      <c r="H177" s="2"/>
    </row>
    <row r="178" spans="3:8">
      <c r="C178" s="38"/>
      <c r="E178" s="2"/>
      <c r="F178" s="2"/>
      <c r="G178" s="2"/>
      <c r="H178" s="2"/>
    </row>
    <row r="179" spans="3:8">
      <c r="C179" s="38"/>
      <c r="E179" s="2"/>
      <c r="F179" s="2"/>
      <c r="G179" s="2"/>
      <c r="H179" s="2"/>
    </row>
    <row r="180" spans="3:8">
      <c r="C180" s="38"/>
      <c r="E180" s="2"/>
      <c r="F180" s="2"/>
      <c r="G180" s="2"/>
      <c r="H180" s="2"/>
    </row>
    <row r="181" spans="3:8">
      <c r="C181" s="38"/>
      <c r="E181" s="2"/>
      <c r="F181" s="2"/>
      <c r="G181" s="2"/>
      <c r="H181" s="2"/>
    </row>
    <row r="182" spans="3:8">
      <c r="C182" s="38"/>
      <c r="E182" s="2"/>
      <c r="F182" s="2"/>
      <c r="G182" s="2"/>
      <c r="H182" s="2"/>
    </row>
    <row r="183" spans="3:8">
      <c r="C183" s="38"/>
      <c r="E183" s="2"/>
      <c r="F183" s="2"/>
      <c r="G183" s="2"/>
      <c r="H183" s="2"/>
    </row>
    <row r="184" spans="3:8">
      <c r="C184" s="38"/>
      <c r="E184" s="2"/>
      <c r="F184" s="2"/>
      <c r="G184" s="2"/>
      <c r="H184" s="2"/>
    </row>
    <row r="185" spans="3:8">
      <c r="C185" s="38"/>
      <c r="E185" s="2"/>
      <c r="F185" s="2"/>
      <c r="G185" s="2"/>
      <c r="H185" s="2"/>
    </row>
    <row r="186" spans="3:8">
      <c r="C186" s="38"/>
      <c r="E186" s="2"/>
      <c r="F186" s="2"/>
      <c r="G186" s="2"/>
      <c r="H186" s="2"/>
    </row>
    <row r="187" spans="3:8">
      <c r="C187" s="38"/>
      <c r="E187" s="2"/>
      <c r="F187" s="2"/>
      <c r="G187" s="2"/>
      <c r="H187" s="2"/>
    </row>
    <row r="188" spans="3:8">
      <c r="C188" s="38"/>
      <c r="E188" s="2"/>
      <c r="F188" s="2"/>
      <c r="G188" s="2"/>
      <c r="H188" s="2"/>
    </row>
    <row r="189" spans="3:8">
      <c r="C189" s="38"/>
      <c r="E189" s="2"/>
      <c r="F189" s="2"/>
      <c r="G189" s="2"/>
      <c r="H189" s="2"/>
    </row>
    <row r="190" spans="3:8">
      <c r="C190" s="38"/>
      <c r="E190" s="2"/>
      <c r="F190" s="2"/>
      <c r="G190" s="2"/>
      <c r="H190" s="2"/>
    </row>
    <row r="191" spans="3:8">
      <c r="C191" s="38"/>
      <c r="E191" s="2"/>
      <c r="F191" s="2"/>
      <c r="G191" s="2"/>
      <c r="H191" s="2"/>
    </row>
    <row r="192" spans="3:8">
      <c r="C192" s="38"/>
      <c r="E192" s="2"/>
      <c r="F192" s="2"/>
      <c r="G192" s="2"/>
      <c r="H192" s="2"/>
    </row>
    <row r="193" spans="3:8">
      <c r="C193" s="38"/>
      <c r="E193" s="2"/>
      <c r="F193" s="2"/>
      <c r="G193" s="2"/>
      <c r="H193" s="2"/>
    </row>
    <row r="194" spans="3:8">
      <c r="C194" s="38"/>
      <c r="E194" s="2"/>
      <c r="F194" s="2"/>
      <c r="G194" s="2"/>
      <c r="H194" s="2"/>
    </row>
    <row r="195" spans="3:8">
      <c r="C195" s="38"/>
      <c r="E195" s="2"/>
      <c r="F195" s="2"/>
      <c r="G195" s="2"/>
      <c r="H195" s="2"/>
    </row>
    <row r="196" spans="3:8">
      <c r="C196" s="38"/>
      <c r="E196" s="2"/>
      <c r="F196" s="2"/>
      <c r="G196" s="2"/>
      <c r="H196" s="2"/>
    </row>
    <row r="197" spans="3:8">
      <c r="C197" s="38"/>
      <c r="E197" s="2"/>
      <c r="F197" s="2"/>
      <c r="G197" s="2"/>
      <c r="H197" s="2"/>
    </row>
    <row r="198" spans="3:8">
      <c r="C198" s="38"/>
      <c r="E198" s="2"/>
      <c r="F198" s="2"/>
      <c r="G198" s="2"/>
      <c r="H198" s="2"/>
    </row>
    <row r="199" spans="3:8">
      <c r="C199" s="38"/>
      <c r="E199" s="2"/>
      <c r="F199" s="2"/>
      <c r="G199" s="2"/>
      <c r="H199" s="2"/>
    </row>
    <row r="200" spans="3:8">
      <c r="C200" s="38"/>
      <c r="E200" s="2"/>
      <c r="F200" s="2"/>
      <c r="G200" s="2"/>
      <c r="H200" s="2"/>
    </row>
    <row r="201" spans="3:8">
      <c r="C201" s="38"/>
      <c r="E201" s="2"/>
      <c r="F201" s="2"/>
      <c r="G201" s="2"/>
      <c r="H201" s="2"/>
    </row>
    <row r="202" spans="3:8">
      <c r="C202" s="38"/>
      <c r="E202" s="2"/>
      <c r="F202" s="2"/>
      <c r="G202" s="2"/>
      <c r="H202" s="2"/>
    </row>
    <row r="203" spans="3:8">
      <c r="C203" s="38"/>
      <c r="E203" s="2"/>
      <c r="F203" s="2"/>
      <c r="G203" s="2"/>
      <c r="H203" s="2"/>
    </row>
    <row r="204" spans="3:8">
      <c r="C204" s="38"/>
      <c r="E204" s="2"/>
      <c r="F204" s="2"/>
      <c r="G204" s="2"/>
      <c r="H204" s="2"/>
    </row>
    <row r="205" spans="3:8">
      <c r="C205" s="38"/>
      <c r="E205" s="2"/>
      <c r="F205" s="2"/>
      <c r="G205" s="2"/>
      <c r="H205" s="2"/>
    </row>
    <row r="206" spans="3:8">
      <c r="C206" s="38"/>
      <c r="E206" s="2"/>
      <c r="F206" s="2"/>
      <c r="G206" s="2"/>
      <c r="H206" s="2"/>
    </row>
    <row r="207" spans="3:8">
      <c r="C207" s="38"/>
      <c r="E207" s="2"/>
      <c r="F207" s="2"/>
      <c r="G207" s="2"/>
      <c r="H207" s="2"/>
    </row>
    <row r="208" spans="3:8">
      <c r="C208" s="38"/>
      <c r="E208" s="2"/>
      <c r="F208" s="2"/>
      <c r="G208" s="2"/>
      <c r="H208" s="2"/>
    </row>
    <row r="209" spans="3:8">
      <c r="C209" s="38"/>
      <c r="E209" s="2"/>
      <c r="F209" s="2"/>
      <c r="G209" s="2"/>
      <c r="H209" s="2"/>
    </row>
    <row r="210" spans="3:8">
      <c r="C210" s="38"/>
      <c r="E210" s="2"/>
      <c r="F210" s="2"/>
      <c r="G210" s="2"/>
      <c r="H210" s="2"/>
    </row>
    <row r="211" spans="3:8">
      <c r="C211" s="38"/>
      <c r="E211" s="2"/>
      <c r="F211" s="2"/>
      <c r="G211" s="2"/>
      <c r="H211" s="2"/>
    </row>
    <row r="212" spans="3:8">
      <c r="C212" s="38"/>
      <c r="E212" s="2"/>
      <c r="F212" s="2"/>
      <c r="G212" s="2"/>
      <c r="H212" s="2"/>
    </row>
    <row r="213" spans="3:8">
      <c r="C213" s="38"/>
      <c r="E213" s="2"/>
      <c r="F213" s="2"/>
      <c r="G213" s="2"/>
      <c r="H213" s="2"/>
    </row>
    <row r="214" spans="3:8">
      <c r="C214" s="38"/>
      <c r="E214" s="2"/>
      <c r="F214" s="2"/>
      <c r="G214" s="2"/>
      <c r="H214" s="2"/>
    </row>
    <row r="215" spans="3:8">
      <c r="C215" s="38"/>
      <c r="E215" s="2"/>
      <c r="F215" s="2"/>
      <c r="G215" s="2"/>
      <c r="H215" s="2"/>
    </row>
    <row r="216" spans="3:8">
      <c r="C216" s="38"/>
      <c r="E216" s="2"/>
      <c r="F216" s="2"/>
      <c r="G216" s="2"/>
      <c r="H216" s="2"/>
    </row>
    <row r="217" spans="3:8">
      <c r="C217" s="38"/>
      <c r="E217" s="2"/>
      <c r="F217" s="2"/>
      <c r="G217" s="2"/>
      <c r="H217" s="2"/>
    </row>
    <row r="218" spans="3:8">
      <c r="C218" s="38"/>
      <c r="E218" s="2"/>
      <c r="F218" s="2"/>
      <c r="G218" s="2"/>
      <c r="H218" s="2"/>
    </row>
    <row r="219" spans="3:8">
      <c r="C219" s="38"/>
      <c r="E219" s="2"/>
      <c r="F219" s="2"/>
      <c r="G219" s="2"/>
      <c r="H219" s="2"/>
    </row>
    <row r="220" spans="3:8">
      <c r="C220" s="38"/>
      <c r="E220" s="2"/>
      <c r="F220" s="2"/>
      <c r="G220" s="2"/>
      <c r="H220" s="2"/>
    </row>
    <row r="221" spans="3:8">
      <c r="C221" s="38"/>
      <c r="E221" s="2"/>
      <c r="F221" s="2"/>
      <c r="G221" s="2"/>
      <c r="H221" s="2"/>
    </row>
    <row r="222" spans="3:8">
      <c r="C222" s="38"/>
      <c r="E222" s="2"/>
      <c r="F222" s="2"/>
      <c r="G222" s="2"/>
      <c r="H222" s="2"/>
    </row>
    <row r="223" spans="3:8">
      <c r="C223" s="38"/>
      <c r="E223" s="2"/>
      <c r="F223" s="2"/>
      <c r="G223" s="2"/>
      <c r="H223" s="2"/>
    </row>
    <row r="224" spans="3:8">
      <c r="C224" s="38"/>
      <c r="E224" s="2"/>
      <c r="F224" s="2"/>
      <c r="G224" s="2"/>
      <c r="H224" s="2"/>
    </row>
    <row r="225" spans="3:8">
      <c r="C225" s="38"/>
      <c r="E225" s="2"/>
      <c r="F225" s="2"/>
      <c r="G225" s="2"/>
      <c r="H225" s="2"/>
    </row>
    <row r="226" spans="3:8">
      <c r="C226" s="38"/>
      <c r="E226" s="2"/>
      <c r="F226" s="2"/>
      <c r="G226" s="2"/>
      <c r="H226" s="2"/>
    </row>
    <row r="227" spans="3:8">
      <c r="C227" s="38"/>
      <c r="E227" s="2"/>
      <c r="F227" s="2"/>
      <c r="G227" s="2"/>
      <c r="H227" s="2"/>
    </row>
    <row r="228" spans="3:8">
      <c r="C228" s="38"/>
      <c r="E228" s="2"/>
      <c r="F228" s="2"/>
      <c r="G228" s="2"/>
      <c r="H228" s="2"/>
    </row>
    <row r="229" spans="3:8">
      <c r="C229" s="38"/>
      <c r="E229" s="2"/>
      <c r="F229" s="2"/>
      <c r="G229" s="2"/>
      <c r="H229" s="2"/>
    </row>
    <row r="230" spans="3:8">
      <c r="C230" s="38"/>
      <c r="E230" s="2"/>
      <c r="F230" s="2"/>
      <c r="G230" s="2"/>
      <c r="H230" s="2"/>
    </row>
    <row r="231" spans="3:8">
      <c r="C231" s="38"/>
      <c r="E231" s="2"/>
      <c r="F231" s="2"/>
      <c r="G231" s="2"/>
      <c r="H231" s="2"/>
    </row>
    <row r="232" spans="3:8">
      <c r="C232" s="38"/>
      <c r="E232" s="2"/>
      <c r="F232" s="2"/>
      <c r="G232" s="2"/>
      <c r="H232" s="2"/>
    </row>
    <row r="233" spans="3:8">
      <c r="C233" s="38"/>
      <c r="E233" s="2"/>
      <c r="F233" s="2"/>
      <c r="G233" s="2"/>
      <c r="H233" s="2"/>
    </row>
    <row r="234" spans="3:8">
      <c r="C234" s="38"/>
      <c r="E234" s="2"/>
      <c r="F234" s="2"/>
      <c r="G234" s="2"/>
      <c r="H234" s="2"/>
    </row>
    <row r="235" spans="3:8">
      <c r="C235" s="38"/>
      <c r="E235" s="2"/>
      <c r="F235" s="2"/>
      <c r="G235" s="2"/>
      <c r="H235" s="2"/>
    </row>
    <row r="236" spans="3:8">
      <c r="C236" s="38"/>
      <c r="E236" s="2"/>
      <c r="F236" s="2"/>
      <c r="G236" s="2"/>
      <c r="H236" s="2"/>
    </row>
    <row r="237" spans="3:8">
      <c r="C237" s="38"/>
      <c r="E237" s="2"/>
      <c r="F237" s="2"/>
      <c r="G237" s="2"/>
      <c r="H237" s="2"/>
    </row>
    <row r="238" spans="3:8">
      <c r="C238" s="38"/>
      <c r="E238" s="2"/>
      <c r="F238" s="2"/>
      <c r="G238" s="2"/>
      <c r="H238" s="2"/>
    </row>
    <row r="239" spans="3:8">
      <c r="C239" s="38"/>
      <c r="E239" s="2"/>
      <c r="F239" s="2"/>
      <c r="G239" s="2"/>
      <c r="H239" s="2"/>
    </row>
    <row r="240" spans="3:8">
      <c r="C240" s="38"/>
      <c r="E240" s="2"/>
      <c r="F240" s="2"/>
      <c r="G240" s="2"/>
      <c r="H240" s="2"/>
    </row>
    <row r="241" spans="3:8">
      <c r="C241" s="38"/>
      <c r="E241" s="2"/>
      <c r="F241" s="2"/>
      <c r="G241" s="2"/>
      <c r="H241" s="2"/>
    </row>
    <row r="242" spans="3:8">
      <c r="C242" s="38"/>
      <c r="E242" s="2"/>
      <c r="F242" s="2"/>
      <c r="G242" s="2"/>
      <c r="H242" s="2"/>
    </row>
    <row r="243" spans="3:8">
      <c r="C243" s="38"/>
      <c r="E243" s="2"/>
      <c r="F243" s="2"/>
      <c r="G243" s="2"/>
      <c r="H243" s="2"/>
    </row>
    <row r="244" spans="3:8">
      <c r="C244" s="38"/>
      <c r="E244" s="2"/>
      <c r="F244" s="2"/>
      <c r="G244" s="2"/>
      <c r="H244" s="2"/>
    </row>
    <row r="245" spans="3:8">
      <c r="C245" s="38"/>
      <c r="E245" s="2"/>
      <c r="F245" s="2"/>
      <c r="G245" s="2"/>
      <c r="H245" s="2"/>
    </row>
    <row r="246" spans="3:8">
      <c r="C246" s="38"/>
      <c r="E246" s="2"/>
      <c r="F246" s="2"/>
      <c r="G246" s="2"/>
      <c r="H246" s="2"/>
    </row>
    <row r="247" spans="3:8">
      <c r="C247" s="38"/>
      <c r="E247" s="2"/>
      <c r="F247" s="2"/>
      <c r="G247" s="2"/>
      <c r="H247" s="2"/>
    </row>
    <row r="248" spans="3:8">
      <c r="C248" s="38"/>
      <c r="E248" s="2"/>
      <c r="F248" s="2"/>
      <c r="G248" s="2"/>
      <c r="H248" s="2"/>
    </row>
    <row r="249" spans="3:8">
      <c r="C249" s="38"/>
      <c r="E249" s="2"/>
      <c r="F249" s="2"/>
      <c r="G249" s="2"/>
      <c r="H249" s="2"/>
    </row>
    <row r="250" spans="3:8">
      <c r="C250" s="38"/>
      <c r="E250" s="2"/>
      <c r="F250" s="2"/>
      <c r="G250" s="2"/>
      <c r="H250" s="2"/>
    </row>
    <row r="251" spans="3:8">
      <c r="C251" s="38"/>
      <c r="E251" s="2"/>
      <c r="F251" s="2"/>
      <c r="G251" s="2"/>
      <c r="H251" s="2"/>
    </row>
    <row r="252" spans="3:8">
      <c r="C252" s="38"/>
      <c r="E252" s="2"/>
      <c r="F252" s="2"/>
      <c r="G252" s="2"/>
      <c r="H252" s="2"/>
    </row>
    <row r="253" spans="3:8">
      <c r="C253" s="38"/>
      <c r="E253" s="2"/>
      <c r="F253" s="2"/>
      <c r="G253" s="2"/>
      <c r="H253" s="2"/>
    </row>
    <row r="254" spans="3:8">
      <c r="C254" s="38"/>
      <c r="E254" s="2"/>
      <c r="F254" s="2"/>
      <c r="G254" s="2"/>
      <c r="H254" s="2"/>
    </row>
    <row r="255" spans="3:8">
      <c r="C255" s="38"/>
      <c r="E255" s="2"/>
      <c r="F255" s="2"/>
      <c r="G255" s="2"/>
      <c r="H255" s="2"/>
    </row>
    <row r="256" spans="3:8">
      <c r="C256" s="38"/>
      <c r="E256" s="2"/>
      <c r="F256" s="2"/>
      <c r="G256" s="2"/>
      <c r="H256" s="2"/>
    </row>
    <row r="257" spans="3:8">
      <c r="C257" s="38"/>
      <c r="E257" s="2"/>
      <c r="F257" s="2"/>
      <c r="G257" s="2"/>
      <c r="H257" s="2"/>
    </row>
    <row r="258" spans="3:8">
      <c r="C258" s="38"/>
      <c r="E258" s="2"/>
      <c r="F258" s="2"/>
      <c r="G258" s="2"/>
      <c r="H258" s="2"/>
    </row>
    <row r="259" spans="3:8">
      <c r="C259" s="38"/>
      <c r="E259" s="2"/>
      <c r="F259" s="2"/>
      <c r="G259" s="2"/>
      <c r="H259" s="2"/>
    </row>
    <row r="260" spans="3:8">
      <c r="C260" s="38"/>
      <c r="E260" s="2"/>
      <c r="F260" s="2"/>
      <c r="G260" s="2"/>
      <c r="H260" s="2"/>
    </row>
    <row r="261" spans="3:8">
      <c r="C261" s="38"/>
      <c r="E261" s="2"/>
      <c r="F261" s="2"/>
      <c r="G261" s="2"/>
      <c r="H261" s="2"/>
    </row>
    <row r="262" spans="3:8">
      <c r="C262" s="38"/>
      <c r="E262" s="2"/>
      <c r="F262" s="2"/>
      <c r="G262" s="2"/>
      <c r="H262" s="2"/>
    </row>
    <row r="263" spans="3:8">
      <c r="C263" s="38"/>
      <c r="E263" s="2"/>
      <c r="F263" s="2"/>
      <c r="G263" s="2"/>
      <c r="H263" s="2"/>
    </row>
    <row r="264" spans="3:8">
      <c r="C264" s="38"/>
      <c r="E264" s="2"/>
      <c r="F264" s="2"/>
      <c r="G264" s="2"/>
      <c r="H264" s="2"/>
    </row>
    <row r="265" spans="3:8">
      <c r="C265" s="38"/>
      <c r="E265" s="2"/>
      <c r="F265" s="2"/>
      <c r="G265" s="2"/>
      <c r="H265" s="2"/>
    </row>
    <row r="266" spans="3:8">
      <c r="C266" s="38"/>
      <c r="E266" s="2"/>
      <c r="F266" s="2"/>
      <c r="G266" s="2"/>
      <c r="H266" s="2"/>
    </row>
    <row r="267" spans="3:8">
      <c r="C267" s="38"/>
      <c r="E267" s="2"/>
      <c r="F267" s="2"/>
      <c r="G267" s="2"/>
      <c r="H267" s="2"/>
    </row>
    <row r="268" spans="3:8">
      <c r="C268" s="38"/>
      <c r="E268" s="2"/>
      <c r="F268" s="2"/>
      <c r="G268" s="2"/>
      <c r="H268" s="2"/>
    </row>
    <row r="269" spans="3:8">
      <c r="C269" s="38"/>
      <c r="E269" s="2"/>
      <c r="F269" s="2"/>
      <c r="G269" s="2"/>
      <c r="H269" s="2"/>
    </row>
    <row r="270" spans="3:8">
      <c r="C270" s="38"/>
      <c r="E270" s="2"/>
      <c r="F270" s="2"/>
      <c r="G270" s="2"/>
      <c r="H270" s="2"/>
    </row>
    <row r="271" spans="3:8">
      <c r="C271" s="38"/>
      <c r="E271" s="2"/>
      <c r="F271" s="2"/>
      <c r="G271" s="2"/>
      <c r="H271" s="2"/>
    </row>
    <row r="272" spans="3:8">
      <c r="C272" s="38"/>
      <c r="E272" s="2"/>
      <c r="F272" s="2"/>
      <c r="G272" s="2"/>
      <c r="H272" s="2"/>
    </row>
    <row r="273" spans="3:8">
      <c r="C273" s="38"/>
      <c r="E273" s="2"/>
      <c r="F273" s="2"/>
      <c r="G273" s="2"/>
      <c r="H273" s="2"/>
    </row>
    <row r="274" spans="3:8">
      <c r="C274" s="38"/>
      <c r="E274" s="2"/>
      <c r="F274" s="2"/>
      <c r="G274" s="2"/>
      <c r="H274" s="2"/>
    </row>
    <row r="275" spans="3:8">
      <c r="C275" s="38"/>
      <c r="E275" s="2"/>
      <c r="F275" s="2"/>
      <c r="G275" s="2"/>
      <c r="H275" s="2"/>
    </row>
    <row r="276" spans="3:8">
      <c r="C276" s="38"/>
      <c r="E276" s="2"/>
      <c r="F276" s="2"/>
      <c r="G276" s="2"/>
      <c r="H276" s="2"/>
    </row>
    <row r="277" spans="3:8">
      <c r="C277" s="38"/>
      <c r="E277" s="2"/>
      <c r="F277" s="2"/>
      <c r="G277" s="2"/>
      <c r="H277" s="2"/>
    </row>
    <row r="278" spans="3:8">
      <c r="C278" s="38"/>
      <c r="E278" s="2"/>
      <c r="F278" s="2"/>
      <c r="G278" s="2"/>
      <c r="H278" s="2"/>
    </row>
    <row r="279" spans="3:8">
      <c r="C279" s="38"/>
      <c r="E279" s="2"/>
      <c r="F279" s="2"/>
      <c r="G279" s="2"/>
      <c r="H279" s="2"/>
    </row>
    <row r="280" spans="3:8">
      <c r="C280" s="38"/>
      <c r="E280" s="2"/>
      <c r="F280" s="2"/>
      <c r="G280" s="2"/>
      <c r="H280" s="2"/>
    </row>
    <row r="281" spans="3:8">
      <c r="C281" s="38"/>
      <c r="E281" s="2"/>
      <c r="F281" s="2"/>
      <c r="G281" s="2"/>
      <c r="H281" s="2"/>
    </row>
    <row r="282" spans="3:8">
      <c r="C282" s="38"/>
      <c r="E282" s="2"/>
      <c r="F282" s="2"/>
      <c r="G282" s="2"/>
      <c r="H282" s="2"/>
    </row>
    <row r="283" spans="3:8">
      <c r="C283" s="38"/>
      <c r="E283" s="2"/>
      <c r="F283" s="2"/>
      <c r="G283" s="2"/>
      <c r="H283" s="2"/>
    </row>
    <row r="284" spans="3:8">
      <c r="C284" s="38"/>
      <c r="E284" s="2"/>
      <c r="F284" s="2"/>
      <c r="G284" s="2"/>
      <c r="H284" s="2"/>
    </row>
    <row r="285" spans="3:8">
      <c r="C285" s="38"/>
      <c r="E285" s="2"/>
      <c r="F285" s="2"/>
      <c r="G285" s="2"/>
      <c r="H285" s="2"/>
    </row>
    <row r="286" spans="3:8">
      <c r="C286" s="38"/>
      <c r="E286" s="2"/>
      <c r="F286" s="2"/>
      <c r="G286" s="2"/>
      <c r="H286" s="2"/>
    </row>
    <row r="287" spans="3:8">
      <c r="C287" s="38"/>
      <c r="E287" s="2"/>
      <c r="F287" s="2"/>
      <c r="G287" s="2"/>
      <c r="H287" s="2"/>
    </row>
    <row r="288" spans="3:8">
      <c r="C288" s="38"/>
      <c r="E288" s="2"/>
      <c r="F288" s="2"/>
      <c r="G288" s="2"/>
      <c r="H288" s="2"/>
    </row>
    <row r="289" spans="3:8">
      <c r="C289" s="38"/>
      <c r="E289" s="2"/>
      <c r="F289" s="2"/>
      <c r="G289" s="2"/>
      <c r="H289" s="2"/>
    </row>
    <row r="290" spans="3:8">
      <c r="C290" s="38"/>
      <c r="E290" s="2"/>
      <c r="F290" s="2"/>
      <c r="G290" s="2"/>
      <c r="H290" s="2"/>
    </row>
    <row r="291" spans="3:8">
      <c r="C291" s="38"/>
      <c r="E291" s="2"/>
      <c r="F291" s="2"/>
      <c r="G291" s="2"/>
      <c r="H291" s="2"/>
    </row>
    <row r="292" spans="3:8">
      <c r="C292" s="38"/>
      <c r="E292" s="2"/>
      <c r="F292" s="2"/>
      <c r="G292" s="2"/>
      <c r="H292" s="2"/>
    </row>
    <row r="293" spans="3:8">
      <c r="C293" s="38"/>
      <c r="E293" s="2"/>
      <c r="F293" s="2"/>
      <c r="G293" s="2"/>
      <c r="H293" s="2"/>
    </row>
    <row r="294" spans="3:8">
      <c r="C294" s="38"/>
      <c r="E294" s="2"/>
      <c r="F294" s="2"/>
      <c r="G294" s="2"/>
      <c r="H294" s="2"/>
    </row>
    <row r="295" spans="3:8">
      <c r="C295" s="38"/>
      <c r="E295" s="2"/>
      <c r="F295" s="2"/>
      <c r="G295" s="2"/>
      <c r="H295" s="2"/>
    </row>
    <row r="296" spans="3:8">
      <c r="C296" s="38"/>
      <c r="E296" s="2"/>
      <c r="F296" s="2"/>
      <c r="G296" s="2"/>
      <c r="H296" s="2"/>
    </row>
    <row r="297" spans="3:8">
      <c r="C297" s="38"/>
      <c r="E297" s="2"/>
      <c r="F297" s="2"/>
      <c r="G297" s="2"/>
      <c r="H297" s="2"/>
    </row>
    <row r="298" spans="3:8">
      <c r="C298" s="38"/>
      <c r="E298" s="2"/>
      <c r="F298" s="2"/>
      <c r="G298" s="2"/>
      <c r="H298" s="2"/>
    </row>
    <row r="299" spans="3:8">
      <c r="C299" s="38"/>
      <c r="E299" s="2"/>
      <c r="F299" s="2"/>
      <c r="G299" s="2"/>
      <c r="H299" s="2"/>
    </row>
    <row r="300" spans="3:8">
      <c r="C300" s="38"/>
      <c r="E300" s="2"/>
      <c r="F300" s="2"/>
      <c r="G300" s="2"/>
      <c r="H300" s="2"/>
    </row>
    <row r="301" spans="3:8">
      <c r="C301" s="38"/>
      <c r="E301" s="2"/>
      <c r="F301" s="2"/>
      <c r="G301" s="2"/>
      <c r="H301" s="2"/>
    </row>
    <row r="302" spans="3:8">
      <c r="C302" s="38"/>
      <c r="E302" s="2"/>
      <c r="F302" s="2"/>
      <c r="G302" s="2"/>
      <c r="H302" s="2"/>
    </row>
    <row r="303" spans="3:8">
      <c r="C303" s="38"/>
      <c r="E303" s="2"/>
      <c r="F303" s="2"/>
      <c r="G303" s="2"/>
      <c r="H303" s="2"/>
    </row>
    <row r="304" spans="3:8">
      <c r="C304" s="38"/>
      <c r="E304" s="2"/>
      <c r="F304" s="2"/>
      <c r="G304" s="2"/>
      <c r="H304" s="2"/>
    </row>
    <row r="305" spans="3:8">
      <c r="C305" s="38"/>
      <c r="E305" s="2"/>
      <c r="F305" s="2"/>
      <c r="G305" s="2"/>
      <c r="H305" s="2"/>
    </row>
    <row r="306" spans="3:8">
      <c r="C306" s="38"/>
      <c r="E306" s="2"/>
      <c r="F306" s="2"/>
      <c r="G306" s="2"/>
      <c r="H306" s="2"/>
    </row>
    <row r="307" spans="3:8">
      <c r="C307" s="38"/>
      <c r="E307" s="2"/>
      <c r="F307" s="2"/>
      <c r="G307" s="2"/>
      <c r="H307" s="2"/>
    </row>
    <row r="308" spans="3:8">
      <c r="C308" s="38"/>
      <c r="E308" s="2"/>
      <c r="F308" s="2"/>
      <c r="G308" s="2"/>
      <c r="H308" s="2"/>
    </row>
    <row r="309" spans="3:8">
      <c r="C309" s="38"/>
      <c r="E309" s="2"/>
      <c r="F309" s="2"/>
      <c r="G309" s="2"/>
      <c r="H309" s="2"/>
    </row>
    <row r="310" spans="3:8">
      <c r="C310" s="38"/>
      <c r="E310" s="2"/>
      <c r="F310" s="2"/>
      <c r="G310" s="2"/>
      <c r="H310" s="2"/>
    </row>
    <row r="311" spans="3:8">
      <c r="C311" s="38"/>
      <c r="E311" s="2"/>
      <c r="F311" s="2"/>
      <c r="G311" s="2"/>
      <c r="H311" s="2"/>
    </row>
    <row r="312" spans="3:8">
      <c r="C312" s="38"/>
      <c r="E312" s="2"/>
      <c r="F312" s="2"/>
      <c r="G312" s="2"/>
      <c r="H312" s="2"/>
    </row>
    <row r="313" spans="3:8">
      <c r="C313" s="38"/>
      <c r="E313" s="2"/>
      <c r="F313" s="2"/>
      <c r="G313" s="2"/>
      <c r="H313" s="2"/>
    </row>
    <row r="314" spans="3:8">
      <c r="C314" s="38"/>
      <c r="E314" s="2"/>
      <c r="F314" s="2"/>
      <c r="G314" s="2"/>
      <c r="H314" s="2"/>
    </row>
    <row r="315" spans="3:8">
      <c r="C315" s="38"/>
      <c r="E315" s="2"/>
      <c r="F315" s="2"/>
      <c r="G315" s="2"/>
      <c r="H315" s="2"/>
    </row>
    <row r="316" spans="3:8">
      <c r="C316" s="38"/>
      <c r="E316" s="2"/>
      <c r="F316" s="2"/>
      <c r="G316" s="2"/>
      <c r="H316" s="2"/>
    </row>
    <row r="317" spans="3:8">
      <c r="C317" s="38"/>
      <c r="E317" s="2"/>
      <c r="F317" s="2"/>
      <c r="G317" s="2"/>
      <c r="H317" s="2"/>
    </row>
    <row r="318" spans="3:8">
      <c r="C318" s="38"/>
      <c r="E318" s="2"/>
      <c r="F318" s="2"/>
      <c r="G318" s="2"/>
      <c r="H318" s="2"/>
    </row>
    <row r="319" spans="3:8">
      <c r="C319" s="38"/>
      <c r="E319" s="2"/>
      <c r="F319" s="2"/>
      <c r="G319" s="2"/>
      <c r="H319" s="2"/>
    </row>
    <row r="320" spans="3:8">
      <c r="C320" s="38"/>
      <c r="E320" s="2"/>
      <c r="F320" s="2"/>
      <c r="G320" s="2"/>
      <c r="H320" s="2"/>
    </row>
    <row r="321" spans="3:8">
      <c r="C321" s="38"/>
      <c r="E321" s="2"/>
      <c r="F321" s="2"/>
      <c r="G321" s="2"/>
      <c r="H321" s="2"/>
    </row>
    <row r="322" spans="3:8">
      <c r="C322" s="38"/>
      <c r="E322" s="2"/>
      <c r="F322" s="2"/>
      <c r="G322" s="2"/>
      <c r="H322" s="2"/>
    </row>
    <row r="323" spans="3:8">
      <c r="C323" s="38"/>
      <c r="E323" s="2"/>
      <c r="F323" s="2"/>
      <c r="G323" s="2"/>
      <c r="H323" s="2"/>
    </row>
    <row r="324" spans="3:8">
      <c r="C324" s="38"/>
      <c r="E324" s="2"/>
      <c r="F324" s="2"/>
      <c r="G324" s="2"/>
      <c r="H324" s="2"/>
    </row>
    <row r="325" spans="3:8">
      <c r="C325" s="38"/>
      <c r="E325" s="2"/>
      <c r="F325" s="2"/>
      <c r="G325" s="2"/>
      <c r="H325" s="2"/>
    </row>
    <row r="326" spans="3:8">
      <c r="C326" s="38"/>
      <c r="E326" s="2"/>
      <c r="F326" s="2"/>
      <c r="G326" s="2"/>
      <c r="H326" s="2"/>
    </row>
    <row r="327" spans="3:8">
      <c r="C327" s="38"/>
      <c r="E327" s="2"/>
      <c r="F327" s="2"/>
      <c r="G327" s="2"/>
      <c r="H327" s="2"/>
    </row>
    <row r="328" spans="3:8">
      <c r="C328" s="38"/>
      <c r="E328" s="2"/>
      <c r="F328" s="2"/>
      <c r="G328" s="2"/>
      <c r="H328" s="2"/>
    </row>
    <row r="329" spans="3:8">
      <c r="C329" s="38"/>
      <c r="E329" s="2"/>
      <c r="F329" s="2"/>
      <c r="G329" s="2"/>
      <c r="H329" s="2"/>
    </row>
    <row r="330" spans="3:8">
      <c r="C330" s="38"/>
      <c r="E330" s="2"/>
      <c r="F330" s="2"/>
      <c r="G330" s="2"/>
      <c r="H330" s="2"/>
    </row>
    <row r="331" spans="3:8">
      <c r="C331" s="38"/>
      <c r="E331" s="2"/>
      <c r="F331" s="2"/>
      <c r="G331" s="2"/>
      <c r="H331" s="2"/>
    </row>
    <row r="332" spans="3:8">
      <c r="C332" s="38"/>
      <c r="E332" s="2"/>
      <c r="F332" s="2"/>
      <c r="G332" s="2"/>
      <c r="H332" s="2"/>
    </row>
    <row r="333" spans="3:8">
      <c r="C333" s="38"/>
      <c r="E333" s="2"/>
      <c r="F333" s="2"/>
      <c r="G333" s="2"/>
      <c r="H333" s="2"/>
    </row>
    <row r="334" spans="3:8">
      <c r="C334" s="38"/>
      <c r="E334" s="2"/>
      <c r="F334" s="2"/>
      <c r="G334" s="2"/>
      <c r="H334" s="2"/>
    </row>
    <row r="335" spans="3:8">
      <c r="C335" s="38"/>
      <c r="E335" s="2"/>
      <c r="F335" s="2"/>
      <c r="G335" s="2"/>
      <c r="H335" s="2"/>
    </row>
    <row r="336" spans="3:8">
      <c r="C336" s="38"/>
      <c r="E336" s="2"/>
      <c r="F336" s="2"/>
      <c r="G336" s="2"/>
      <c r="H336" s="2"/>
    </row>
    <row r="337" spans="3:8">
      <c r="C337" s="38"/>
      <c r="E337" s="2"/>
      <c r="F337" s="2"/>
      <c r="G337" s="2"/>
      <c r="H337" s="2"/>
    </row>
    <row r="338" spans="3:8">
      <c r="C338" s="38"/>
      <c r="E338" s="2"/>
      <c r="F338" s="2"/>
      <c r="G338" s="2"/>
      <c r="H338" s="2"/>
    </row>
    <row r="339" spans="3:8">
      <c r="C339" s="38"/>
      <c r="E339" s="2"/>
      <c r="F339" s="2"/>
      <c r="G339" s="2"/>
      <c r="H339" s="2"/>
    </row>
    <row r="340" spans="3:8">
      <c r="C340" s="38"/>
      <c r="E340" s="2"/>
      <c r="F340" s="2"/>
      <c r="G340" s="2"/>
      <c r="H340" s="2"/>
    </row>
    <row r="341" spans="3:8">
      <c r="C341" s="38"/>
      <c r="E341" s="2"/>
      <c r="F341" s="2"/>
      <c r="G341" s="2"/>
      <c r="H341" s="2"/>
    </row>
    <row r="342" spans="3:8">
      <c r="C342" s="38"/>
      <c r="E342" s="2"/>
      <c r="F342" s="2"/>
      <c r="G342" s="2"/>
      <c r="H342" s="2"/>
    </row>
    <row r="343" spans="3:8">
      <c r="C343" s="38"/>
      <c r="E343" s="2"/>
      <c r="F343" s="2"/>
      <c r="G343" s="2"/>
      <c r="H343" s="2"/>
    </row>
    <row r="344" spans="3:8">
      <c r="C344" s="38"/>
      <c r="E344" s="2"/>
      <c r="F344" s="2"/>
      <c r="G344" s="2"/>
      <c r="H344" s="2"/>
    </row>
    <row r="345" spans="3:8">
      <c r="C345" s="38"/>
      <c r="E345" s="2"/>
      <c r="F345" s="2"/>
      <c r="G345" s="2"/>
      <c r="H345" s="2"/>
    </row>
    <row r="346" spans="3:8">
      <c r="C346" s="38"/>
      <c r="E346" s="2"/>
      <c r="F346" s="2"/>
      <c r="G346" s="2"/>
      <c r="H346" s="2"/>
    </row>
    <row r="347" spans="3:8">
      <c r="C347" s="38"/>
      <c r="E347" s="2"/>
      <c r="F347" s="2"/>
      <c r="G347" s="2"/>
      <c r="H347" s="2"/>
    </row>
    <row r="348" spans="3:8">
      <c r="C348" s="38"/>
      <c r="E348" s="2"/>
      <c r="F348" s="2"/>
      <c r="G348" s="2"/>
      <c r="H348" s="2"/>
    </row>
    <row r="349" spans="3:8">
      <c r="C349" s="38"/>
      <c r="E349" s="2"/>
      <c r="F349" s="2"/>
      <c r="G349" s="2"/>
      <c r="H349" s="2"/>
    </row>
    <row r="350" spans="3:8">
      <c r="C350" s="38"/>
      <c r="E350" s="2"/>
      <c r="F350" s="2"/>
      <c r="G350" s="2"/>
      <c r="H350" s="2"/>
    </row>
    <row r="351" spans="3:8">
      <c r="C351" s="38"/>
      <c r="E351" s="2"/>
      <c r="F351" s="2"/>
      <c r="G351" s="2"/>
      <c r="H351" s="2"/>
    </row>
    <row r="352" spans="3:8">
      <c r="C352" s="38"/>
      <c r="E352" s="2"/>
      <c r="F352" s="2"/>
      <c r="G352" s="2"/>
      <c r="H352" s="2"/>
    </row>
    <row r="353" spans="3:8">
      <c r="C353" s="38"/>
      <c r="E353" s="2"/>
      <c r="F353" s="2"/>
      <c r="G353" s="2"/>
      <c r="H353" s="2"/>
    </row>
    <row r="354" spans="3:8">
      <c r="C354" s="38"/>
      <c r="E354" s="2"/>
      <c r="F354" s="2"/>
      <c r="G354" s="2"/>
      <c r="H354" s="2"/>
    </row>
    <row r="355" spans="3:8">
      <c r="C355" s="38"/>
      <c r="E355" s="2"/>
      <c r="F355" s="2"/>
      <c r="G355" s="2"/>
      <c r="H355" s="2"/>
    </row>
    <row r="356" spans="3:8">
      <c r="C356" s="38"/>
      <c r="E356" s="2"/>
      <c r="F356" s="2"/>
      <c r="G356" s="2"/>
      <c r="H356" s="2"/>
    </row>
    <row r="357" spans="3:8">
      <c r="C357" s="38"/>
      <c r="E357" s="2"/>
      <c r="F357" s="2"/>
      <c r="G357" s="2"/>
      <c r="H357" s="2"/>
    </row>
    <row r="358" spans="3:8">
      <c r="C358" s="38"/>
      <c r="E358" s="2"/>
      <c r="F358" s="2"/>
      <c r="G358" s="2"/>
      <c r="H358" s="2"/>
    </row>
    <row r="359" spans="3:8">
      <c r="C359" s="38"/>
      <c r="E359" s="2"/>
      <c r="F359" s="2"/>
      <c r="G359" s="2"/>
      <c r="H359" s="2"/>
    </row>
    <row r="360" spans="3:8">
      <c r="C360" s="38"/>
      <c r="E360" s="2"/>
      <c r="F360" s="2"/>
      <c r="G360" s="2"/>
      <c r="H360" s="2"/>
    </row>
    <row r="361" spans="3:8">
      <c r="C361" s="38"/>
      <c r="E361" s="2"/>
      <c r="F361" s="2"/>
      <c r="G361" s="2"/>
      <c r="H361" s="2"/>
    </row>
    <row r="362" spans="3:8">
      <c r="C362" s="38"/>
      <c r="E362" s="2"/>
      <c r="F362" s="2"/>
      <c r="G362" s="2"/>
      <c r="H362" s="2"/>
    </row>
    <row r="363" spans="3:8">
      <c r="C363" s="38"/>
      <c r="E363" s="2"/>
      <c r="F363" s="2"/>
      <c r="G363" s="2"/>
      <c r="H363" s="2"/>
    </row>
    <row r="364" spans="3:8">
      <c r="C364" s="38"/>
      <c r="E364" s="2"/>
      <c r="F364" s="2"/>
      <c r="G364" s="2"/>
      <c r="H364" s="2"/>
    </row>
    <row r="365" spans="3:8">
      <c r="C365" s="38"/>
      <c r="E365" s="2"/>
      <c r="F365" s="2"/>
      <c r="G365" s="2"/>
      <c r="H365" s="2"/>
    </row>
    <row r="366" spans="3:8">
      <c r="C366" s="38"/>
      <c r="E366" s="2"/>
      <c r="F366" s="2"/>
      <c r="G366" s="2"/>
      <c r="H366" s="2"/>
    </row>
    <row r="367" spans="3:8">
      <c r="C367" s="38"/>
      <c r="E367" s="2"/>
      <c r="F367" s="2"/>
      <c r="G367" s="2"/>
      <c r="H367" s="2"/>
    </row>
    <row r="368" spans="3:8">
      <c r="C368" s="38"/>
      <c r="E368" s="2"/>
      <c r="F368" s="2"/>
      <c r="G368" s="2"/>
      <c r="H368" s="2"/>
    </row>
    <row r="369" spans="3:8">
      <c r="C369" s="38"/>
      <c r="E369" s="2"/>
      <c r="F369" s="2"/>
      <c r="G369" s="2"/>
      <c r="H369" s="2"/>
    </row>
    <row r="370" spans="3:8">
      <c r="C370" s="38"/>
      <c r="E370" s="2"/>
      <c r="F370" s="2"/>
      <c r="G370" s="2"/>
      <c r="H370" s="2"/>
    </row>
    <row r="371" spans="3:8">
      <c r="C371" s="38"/>
      <c r="E371" s="2"/>
      <c r="F371" s="2"/>
      <c r="G371" s="2"/>
      <c r="H371" s="2"/>
    </row>
    <row r="372" spans="3:8">
      <c r="C372" s="38"/>
      <c r="E372" s="2"/>
      <c r="F372" s="2"/>
      <c r="G372" s="2"/>
      <c r="H372" s="2"/>
    </row>
    <row r="373" spans="3:8">
      <c r="C373" s="38"/>
      <c r="E373" s="2"/>
      <c r="F373" s="2"/>
      <c r="G373" s="2"/>
      <c r="H373" s="2"/>
    </row>
    <row r="374" spans="3:8">
      <c r="C374" s="38"/>
      <c r="E374" s="2"/>
      <c r="F374" s="2"/>
      <c r="G374" s="2"/>
      <c r="H374" s="2"/>
    </row>
    <row r="375" spans="3:8">
      <c r="C375" s="38"/>
      <c r="E375" s="2"/>
      <c r="F375" s="2"/>
      <c r="G375" s="2"/>
      <c r="H375" s="2"/>
    </row>
    <row r="376" spans="3:8">
      <c r="C376" s="38"/>
      <c r="E376" s="2"/>
      <c r="F376" s="2"/>
      <c r="G376" s="2"/>
      <c r="H376" s="2"/>
    </row>
    <row r="377" spans="3:8">
      <c r="C377" s="38"/>
      <c r="E377" s="2"/>
      <c r="F377" s="2"/>
      <c r="G377" s="2"/>
      <c r="H377" s="2"/>
    </row>
    <row r="378" spans="3:8">
      <c r="C378" s="38"/>
      <c r="E378" s="2"/>
      <c r="F378" s="2"/>
      <c r="G378" s="2"/>
      <c r="H378" s="2"/>
    </row>
    <row r="379" spans="3:8">
      <c r="C379" s="38"/>
      <c r="E379" s="2"/>
      <c r="F379" s="2"/>
      <c r="G379" s="2"/>
      <c r="H379" s="2"/>
    </row>
    <row r="380" spans="3:8">
      <c r="C380" s="38"/>
      <c r="E380" s="2"/>
      <c r="F380" s="2"/>
      <c r="G380" s="2"/>
      <c r="H380" s="2"/>
    </row>
    <row r="381" spans="3:8">
      <c r="C381" s="38"/>
      <c r="E381" s="2"/>
      <c r="F381" s="2"/>
      <c r="G381" s="2"/>
      <c r="H381" s="2"/>
    </row>
    <row r="382" spans="3:8">
      <c r="C382" s="38"/>
      <c r="E382" s="2"/>
      <c r="F382" s="2"/>
      <c r="G382" s="2"/>
      <c r="H382" s="2"/>
    </row>
    <row r="383" spans="3:8">
      <c r="C383" s="38"/>
      <c r="E383" s="2"/>
      <c r="F383" s="2"/>
      <c r="G383" s="2"/>
      <c r="H383" s="2"/>
    </row>
    <row r="384" spans="3:8">
      <c r="C384" s="38"/>
      <c r="E384" s="2"/>
      <c r="F384" s="2"/>
      <c r="G384" s="2"/>
      <c r="H384" s="2"/>
    </row>
    <row r="385" spans="3:8">
      <c r="C385" s="38"/>
      <c r="E385" s="2"/>
      <c r="F385" s="2"/>
      <c r="G385" s="2"/>
      <c r="H385" s="2"/>
    </row>
    <row r="386" spans="3:8">
      <c r="C386" s="38"/>
      <c r="E386" s="2"/>
      <c r="F386" s="2"/>
      <c r="G386" s="2"/>
      <c r="H386" s="2"/>
    </row>
    <row r="387" spans="3:8">
      <c r="C387" s="38"/>
      <c r="E387" s="2"/>
      <c r="F387" s="2"/>
      <c r="G387" s="2"/>
      <c r="H387" s="2"/>
    </row>
    <row r="388" spans="3:8">
      <c r="C388" s="38"/>
      <c r="E388" s="2"/>
      <c r="F388" s="2"/>
      <c r="G388" s="2"/>
      <c r="H388" s="2"/>
    </row>
    <row r="389" spans="3:8">
      <c r="C389" s="38"/>
      <c r="E389" s="2"/>
      <c r="F389" s="2"/>
      <c r="G389" s="2"/>
      <c r="H389" s="2"/>
    </row>
    <row r="390" spans="3:8">
      <c r="C390" s="38"/>
      <c r="E390" s="2"/>
      <c r="F390" s="2"/>
      <c r="G390" s="2"/>
      <c r="H390" s="2"/>
    </row>
    <row r="391" spans="3:8">
      <c r="C391" s="38"/>
      <c r="E391" s="2"/>
      <c r="F391" s="2"/>
      <c r="G391" s="2"/>
      <c r="H391" s="2"/>
    </row>
    <row r="392" spans="3:8">
      <c r="C392" s="38"/>
      <c r="E392" s="2"/>
      <c r="F392" s="2"/>
      <c r="G392" s="2"/>
      <c r="H392" s="2"/>
    </row>
    <row r="393" spans="3:8">
      <c r="C393" s="38"/>
      <c r="E393" s="2"/>
      <c r="F393" s="2"/>
      <c r="G393" s="2"/>
      <c r="H393" s="2"/>
    </row>
    <row r="394" spans="3:8">
      <c r="C394" s="38"/>
      <c r="E394" s="2"/>
      <c r="F394" s="2"/>
      <c r="G394" s="2"/>
      <c r="H394" s="2"/>
    </row>
    <row r="395" spans="3:8">
      <c r="C395" s="38"/>
      <c r="E395" s="2"/>
      <c r="F395" s="2"/>
      <c r="G395" s="2"/>
      <c r="H395" s="2"/>
    </row>
    <row r="396" spans="3:8">
      <c r="C396" s="38"/>
      <c r="E396" s="2"/>
      <c r="F396" s="2"/>
      <c r="G396" s="2"/>
      <c r="H396" s="2"/>
    </row>
    <row r="397" spans="3:8">
      <c r="C397" s="38"/>
      <c r="E397" s="2"/>
      <c r="F397" s="2"/>
      <c r="G397" s="2"/>
      <c r="H397" s="2"/>
    </row>
    <row r="398" spans="3:8">
      <c r="C398" s="38"/>
      <c r="E398" s="2"/>
      <c r="F398" s="2"/>
      <c r="G398" s="2"/>
      <c r="H398" s="2"/>
    </row>
    <row r="399" spans="3:8">
      <c r="C399" s="38"/>
      <c r="E399" s="2"/>
      <c r="F399" s="2"/>
      <c r="G399" s="2"/>
      <c r="H399" s="2"/>
    </row>
    <row r="400" spans="3:8">
      <c r="C400" s="38"/>
      <c r="E400" s="2"/>
      <c r="F400" s="2"/>
      <c r="G400" s="2"/>
      <c r="H400" s="2"/>
    </row>
    <row r="401" spans="3:8">
      <c r="C401" s="38"/>
      <c r="E401" s="2"/>
      <c r="F401" s="2"/>
      <c r="G401" s="2"/>
      <c r="H401" s="2"/>
    </row>
    <row r="402" spans="3:8">
      <c r="C402" s="38"/>
      <c r="E402" s="2"/>
      <c r="F402" s="2"/>
      <c r="G402" s="2"/>
      <c r="H402" s="2"/>
    </row>
    <row r="403" spans="3:8">
      <c r="C403" s="38"/>
      <c r="E403" s="2"/>
      <c r="F403" s="2"/>
      <c r="G403" s="2"/>
      <c r="H403" s="2"/>
    </row>
    <row r="404" spans="3:8">
      <c r="C404" s="38"/>
      <c r="E404" s="2"/>
      <c r="F404" s="2"/>
      <c r="G404" s="2"/>
      <c r="H404" s="2"/>
    </row>
    <row r="405" spans="3:8">
      <c r="C405" s="38"/>
      <c r="E405" s="2"/>
      <c r="F405" s="2"/>
      <c r="G405" s="2"/>
      <c r="H405" s="2"/>
    </row>
    <row r="406" spans="3:8">
      <c r="C406" s="38"/>
      <c r="E406" s="2"/>
      <c r="F406" s="2"/>
      <c r="G406" s="2"/>
      <c r="H406" s="2"/>
    </row>
    <row r="407" spans="3:8">
      <c r="C407" s="38"/>
      <c r="E407" s="2"/>
      <c r="F407" s="2"/>
      <c r="G407" s="2"/>
      <c r="H407" s="2"/>
    </row>
    <row r="408" spans="3:8">
      <c r="C408" s="38"/>
      <c r="E408" s="2"/>
      <c r="F408" s="2"/>
      <c r="G408" s="2"/>
      <c r="H408" s="2"/>
    </row>
    <row r="409" spans="3:8">
      <c r="C409" s="38"/>
      <c r="E409" s="2"/>
      <c r="F409" s="2"/>
      <c r="G409" s="2"/>
      <c r="H409" s="2"/>
    </row>
    <row r="410" spans="3:8">
      <c r="C410" s="38"/>
      <c r="E410" s="2"/>
      <c r="F410" s="2"/>
      <c r="G410" s="2"/>
      <c r="H410" s="2"/>
    </row>
    <row r="411" spans="3:8">
      <c r="C411" s="38"/>
      <c r="E411" s="2"/>
      <c r="F411" s="2"/>
      <c r="G411" s="2"/>
      <c r="H411" s="2"/>
    </row>
    <row r="412" spans="3:8">
      <c r="C412" s="38"/>
      <c r="E412" s="2"/>
      <c r="F412" s="2"/>
      <c r="G412" s="2"/>
      <c r="H412" s="2"/>
    </row>
    <row r="413" spans="3:8">
      <c r="C413" s="38"/>
      <c r="E413" s="2"/>
      <c r="F413" s="2"/>
      <c r="G413" s="2"/>
      <c r="H413" s="2"/>
    </row>
    <row r="414" spans="3:8">
      <c r="C414" s="38"/>
      <c r="E414" s="2"/>
      <c r="F414" s="2"/>
      <c r="G414" s="2"/>
      <c r="H414" s="2"/>
    </row>
    <row r="415" spans="3:8">
      <c r="C415" s="38"/>
      <c r="E415" s="2"/>
      <c r="F415" s="2"/>
      <c r="G415" s="2"/>
      <c r="H415" s="2"/>
    </row>
    <row r="416" spans="3:8">
      <c r="C416" s="38"/>
      <c r="E416" s="2"/>
      <c r="F416" s="2"/>
      <c r="G416" s="2"/>
      <c r="H416" s="2"/>
    </row>
    <row r="417" spans="3:8">
      <c r="C417" s="38"/>
      <c r="E417" s="2"/>
      <c r="F417" s="2"/>
      <c r="G417" s="2"/>
      <c r="H417" s="2"/>
    </row>
    <row r="418" spans="3:8">
      <c r="C418" s="38"/>
      <c r="E418" s="2"/>
      <c r="F418" s="2"/>
      <c r="G418" s="2"/>
      <c r="H418" s="2"/>
    </row>
    <row r="419" spans="3:8">
      <c r="C419" s="38"/>
      <c r="E419" s="2"/>
      <c r="F419" s="2"/>
      <c r="G419" s="2"/>
      <c r="H419" s="2"/>
    </row>
    <row r="420" spans="3:8">
      <c r="C420" s="38"/>
      <c r="E420" s="2"/>
      <c r="F420" s="2"/>
      <c r="G420" s="2"/>
      <c r="H420" s="2"/>
    </row>
    <row r="421" spans="3:8">
      <c r="C421" s="38"/>
      <c r="E421" s="2"/>
      <c r="F421" s="2"/>
      <c r="G421" s="2"/>
      <c r="H421" s="2"/>
    </row>
    <row r="422" spans="3:8">
      <c r="C422" s="38"/>
      <c r="E422" s="2"/>
      <c r="F422" s="2"/>
      <c r="G422" s="2"/>
      <c r="H422" s="2"/>
    </row>
    <row r="423" spans="3:8">
      <c r="C423" s="38"/>
      <c r="E423" s="2"/>
      <c r="F423" s="2"/>
      <c r="G423" s="2"/>
      <c r="H423" s="2"/>
    </row>
    <row r="424" spans="3:8">
      <c r="C424" s="38"/>
      <c r="E424" s="2"/>
      <c r="F424" s="2"/>
      <c r="G424" s="2"/>
      <c r="H424" s="2"/>
    </row>
    <row r="425" spans="3:8">
      <c r="C425" s="38"/>
      <c r="E425" s="2"/>
      <c r="F425" s="2"/>
      <c r="G425" s="2"/>
      <c r="H425" s="2"/>
    </row>
    <row r="426" spans="3:8">
      <c r="C426" s="38"/>
      <c r="E426" s="2"/>
      <c r="F426" s="2"/>
      <c r="G426" s="2"/>
      <c r="H426" s="2"/>
    </row>
    <row r="427" spans="3:8">
      <c r="C427" s="38"/>
      <c r="E427" s="2"/>
      <c r="F427" s="2"/>
      <c r="G427" s="2"/>
      <c r="H427" s="2"/>
    </row>
    <row r="428" spans="3:8">
      <c r="C428" s="38"/>
      <c r="E428" s="2"/>
      <c r="F428" s="2"/>
      <c r="G428" s="2"/>
      <c r="H428" s="2"/>
    </row>
    <row r="429" spans="3:8">
      <c r="C429" s="38"/>
      <c r="E429" s="2"/>
      <c r="F429" s="2"/>
      <c r="G429" s="2"/>
      <c r="H429" s="2"/>
    </row>
    <row r="430" spans="3:8">
      <c r="C430" s="38"/>
      <c r="E430" s="2"/>
      <c r="F430" s="2"/>
      <c r="G430" s="2"/>
      <c r="H430" s="2"/>
    </row>
    <row r="431" spans="3:8">
      <c r="C431" s="38"/>
      <c r="E431" s="2"/>
      <c r="F431" s="2"/>
      <c r="G431" s="2"/>
      <c r="H431" s="2"/>
    </row>
    <row r="432" spans="3:8">
      <c r="C432" s="38"/>
      <c r="E432" s="2"/>
      <c r="F432" s="2"/>
      <c r="G432" s="2"/>
      <c r="H432" s="2"/>
    </row>
    <row r="433" spans="3:8">
      <c r="C433" s="38"/>
      <c r="E433" s="2"/>
      <c r="F433" s="2"/>
      <c r="G433" s="2"/>
      <c r="H433" s="2"/>
    </row>
    <row r="434" spans="3:8">
      <c r="C434" s="38"/>
      <c r="E434" s="2"/>
      <c r="F434" s="2"/>
      <c r="G434" s="2"/>
      <c r="H434" s="2"/>
    </row>
    <row r="435" spans="3:8">
      <c r="C435" s="38"/>
      <c r="E435" s="2"/>
      <c r="F435" s="2"/>
      <c r="G435" s="2"/>
      <c r="H435" s="2"/>
    </row>
    <row r="436" spans="3:8">
      <c r="C436" s="38"/>
      <c r="E436" s="2"/>
      <c r="F436" s="2"/>
      <c r="G436" s="2"/>
      <c r="H436" s="2"/>
    </row>
    <row r="437" spans="3:8">
      <c r="C437" s="38"/>
      <c r="E437" s="2"/>
      <c r="F437" s="2"/>
      <c r="G437" s="2"/>
      <c r="H437" s="2"/>
    </row>
    <row r="438" spans="3:8">
      <c r="C438" s="38"/>
      <c r="E438" s="2"/>
      <c r="F438" s="2"/>
      <c r="G438" s="2"/>
      <c r="H438" s="2"/>
    </row>
    <row r="439" spans="3:8">
      <c r="C439" s="38"/>
      <c r="E439" s="2"/>
      <c r="F439" s="2"/>
      <c r="G439" s="2"/>
      <c r="H439" s="2"/>
    </row>
    <row r="440" spans="3:8">
      <c r="C440" s="38"/>
      <c r="E440" s="2"/>
      <c r="F440" s="2"/>
      <c r="G440" s="2"/>
      <c r="H440" s="2"/>
    </row>
    <row r="441" spans="3:8">
      <c r="C441" s="38"/>
      <c r="E441" s="2"/>
      <c r="F441" s="2"/>
      <c r="G441" s="2"/>
      <c r="H441" s="2"/>
    </row>
    <row r="442" spans="3:8">
      <c r="C442" s="38"/>
      <c r="E442" s="2"/>
      <c r="F442" s="2"/>
      <c r="G442" s="2"/>
      <c r="H442" s="2"/>
    </row>
    <row r="443" spans="3:8">
      <c r="C443" s="38"/>
      <c r="E443" s="2"/>
      <c r="F443" s="2"/>
      <c r="G443" s="2"/>
      <c r="H443" s="2"/>
    </row>
    <row r="444" spans="3:8">
      <c r="C444" s="38"/>
      <c r="E444" s="2"/>
      <c r="F444" s="2"/>
      <c r="G444" s="2"/>
      <c r="H444" s="2"/>
    </row>
    <row r="445" spans="3:8">
      <c r="C445" s="38"/>
      <c r="E445" s="2"/>
      <c r="F445" s="2"/>
      <c r="G445" s="2"/>
      <c r="H445" s="2"/>
    </row>
    <row r="446" spans="3:8">
      <c r="C446" s="38"/>
      <c r="E446" s="2"/>
      <c r="F446" s="2"/>
      <c r="G446" s="2"/>
      <c r="H446" s="2"/>
    </row>
    <row r="447" spans="3:8">
      <c r="C447" s="38"/>
      <c r="E447" s="2"/>
      <c r="F447" s="2"/>
      <c r="G447" s="2"/>
      <c r="H447" s="2"/>
    </row>
    <row r="448" spans="3:8">
      <c r="C448" s="38"/>
      <c r="E448" s="2"/>
      <c r="F448" s="2"/>
      <c r="G448" s="2"/>
      <c r="H448" s="2"/>
    </row>
    <row r="449" spans="3:8">
      <c r="C449" s="38"/>
      <c r="E449" s="2"/>
      <c r="F449" s="2"/>
      <c r="G449" s="2"/>
      <c r="H449" s="2"/>
    </row>
    <row r="450" spans="3:8">
      <c r="C450" s="38"/>
      <c r="E450" s="2"/>
      <c r="F450" s="2"/>
      <c r="G450" s="2"/>
      <c r="H450" s="2"/>
    </row>
    <row r="451" spans="3:8">
      <c r="C451" s="38"/>
      <c r="E451" s="2"/>
      <c r="F451" s="2"/>
      <c r="G451" s="2"/>
      <c r="H451" s="2"/>
    </row>
    <row r="452" spans="3:8">
      <c r="C452" s="38"/>
      <c r="E452" s="2"/>
      <c r="F452" s="2"/>
      <c r="G452" s="2"/>
      <c r="H452" s="2"/>
    </row>
    <row r="453" spans="3:8">
      <c r="C453" s="38"/>
      <c r="E453" s="2"/>
      <c r="F453" s="2"/>
      <c r="G453" s="2"/>
      <c r="H453" s="2"/>
    </row>
    <row r="454" spans="3:8">
      <c r="C454" s="38"/>
      <c r="E454" s="2"/>
      <c r="F454" s="2"/>
      <c r="G454" s="2"/>
      <c r="H454" s="2"/>
    </row>
    <row r="455" spans="3:8">
      <c r="C455" s="38"/>
      <c r="E455" s="2"/>
      <c r="F455" s="2"/>
      <c r="G455" s="2"/>
      <c r="H455" s="2"/>
    </row>
    <row r="456" spans="3:8">
      <c r="C456" s="38"/>
      <c r="E456" s="2"/>
      <c r="F456" s="2"/>
      <c r="G456" s="2"/>
      <c r="H456" s="2"/>
    </row>
    <row r="457" spans="3:8">
      <c r="C457" s="38"/>
      <c r="E457" s="2"/>
      <c r="F457" s="2"/>
      <c r="G457" s="2"/>
      <c r="H457" s="2"/>
    </row>
    <row r="458" spans="3:8">
      <c r="C458" s="38"/>
      <c r="E458" s="2"/>
      <c r="F458" s="2"/>
      <c r="G458" s="2"/>
      <c r="H458" s="2"/>
    </row>
    <row r="459" spans="3:8">
      <c r="C459" s="38"/>
      <c r="E459" s="2"/>
      <c r="F459" s="2"/>
      <c r="G459" s="2"/>
      <c r="H459" s="2"/>
    </row>
    <row r="460" spans="3:8">
      <c r="C460" s="38"/>
      <c r="E460" s="2"/>
      <c r="F460" s="2"/>
      <c r="G460" s="2"/>
      <c r="H460" s="2"/>
    </row>
    <row r="461" spans="3:8">
      <c r="C461" s="38"/>
      <c r="E461" s="2"/>
      <c r="F461" s="2"/>
      <c r="G461" s="2"/>
      <c r="H461" s="2"/>
    </row>
    <row r="462" spans="3:8">
      <c r="C462" s="38"/>
      <c r="E462" s="2"/>
      <c r="F462" s="2"/>
      <c r="G462" s="2"/>
      <c r="H462" s="2"/>
    </row>
    <row r="463" spans="3:8">
      <c r="C463" s="38"/>
      <c r="E463" s="2"/>
      <c r="F463" s="2"/>
      <c r="G463" s="2"/>
      <c r="H463" s="2"/>
    </row>
    <row r="464" spans="3:8">
      <c r="C464" s="38"/>
      <c r="E464" s="2"/>
      <c r="F464" s="2"/>
      <c r="G464" s="2"/>
      <c r="H464" s="2"/>
    </row>
    <row r="465" spans="3:8">
      <c r="C465" s="38"/>
      <c r="E465" s="2"/>
      <c r="F465" s="2"/>
      <c r="G465" s="2"/>
      <c r="H465" s="2"/>
    </row>
    <row r="466" spans="3:8">
      <c r="C466" s="38"/>
      <c r="E466" s="2"/>
      <c r="F466" s="2"/>
      <c r="G466" s="2"/>
      <c r="H466" s="2"/>
    </row>
    <row r="467" spans="3:8">
      <c r="C467" s="38"/>
      <c r="E467" s="2"/>
      <c r="F467" s="2"/>
      <c r="G467" s="2"/>
      <c r="H467" s="2"/>
    </row>
    <row r="468" spans="3:8">
      <c r="C468" s="38"/>
      <c r="E468" s="2"/>
      <c r="F468" s="2"/>
      <c r="G468" s="2"/>
      <c r="H468" s="2"/>
    </row>
    <row r="469" spans="3:8">
      <c r="C469" s="38"/>
      <c r="E469" s="2"/>
      <c r="F469" s="2"/>
      <c r="G469" s="2"/>
      <c r="H469" s="2"/>
    </row>
    <row r="470" spans="3:8">
      <c r="C470" s="38"/>
      <c r="E470" s="2"/>
      <c r="F470" s="2"/>
      <c r="G470" s="2"/>
      <c r="H470" s="2"/>
    </row>
    <row r="471" spans="3:8">
      <c r="C471" s="38"/>
      <c r="E471" s="2"/>
      <c r="F471" s="2"/>
      <c r="G471" s="2"/>
      <c r="H471" s="2"/>
    </row>
    <row r="472" spans="3:8">
      <c r="C472" s="38"/>
      <c r="E472" s="2"/>
      <c r="F472" s="2"/>
      <c r="G472" s="2"/>
      <c r="H472" s="2"/>
    </row>
    <row r="473" spans="3:8">
      <c r="C473" s="38"/>
      <c r="E473" s="2"/>
      <c r="F473" s="2"/>
      <c r="G473" s="2"/>
      <c r="H473" s="2"/>
    </row>
    <row r="474" spans="3:8">
      <c r="C474" s="38"/>
      <c r="E474" s="2"/>
      <c r="F474" s="2"/>
      <c r="G474" s="2"/>
      <c r="H474" s="2"/>
    </row>
    <row r="475" spans="3:8">
      <c r="C475" s="38"/>
      <c r="E475" s="2"/>
      <c r="F475" s="2"/>
      <c r="G475" s="2"/>
      <c r="H475" s="2"/>
    </row>
    <row r="476" spans="3:8">
      <c r="C476" s="38"/>
      <c r="E476" s="2"/>
      <c r="F476" s="2"/>
      <c r="G476" s="2"/>
      <c r="H476" s="2"/>
    </row>
    <row r="477" spans="3:8">
      <c r="C477" s="38"/>
      <c r="E477" s="2"/>
      <c r="F477" s="2"/>
      <c r="G477" s="2"/>
      <c r="H477" s="2"/>
    </row>
    <row r="478" spans="3:8">
      <c r="C478" s="38"/>
      <c r="E478" s="2"/>
      <c r="F478" s="2"/>
      <c r="G478" s="2"/>
      <c r="H478" s="2"/>
    </row>
    <row r="479" spans="3:8">
      <c r="C479" s="38"/>
      <c r="E479" s="2"/>
      <c r="F479" s="2"/>
      <c r="G479" s="2"/>
      <c r="H479" s="2"/>
    </row>
    <row r="480" spans="3:8">
      <c r="C480" s="38"/>
      <c r="E480" s="2"/>
      <c r="F480" s="2"/>
      <c r="G480" s="2"/>
      <c r="H480" s="2"/>
    </row>
    <row r="481" spans="3:8">
      <c r="C481" s="38"/>
      <c r="E481" s="2"/>
      <c r="F481" s="2"/>
      <c r="G481" s="2"/>
      <c r="H481" s="2"/>
    </row>
    <row r="482" spans="3:8">
      <c r="C482" s="38"/>
      <c r="E482" s="2"/>
      <c r="F482" s="2"/>
      <c r="G482" s="2"/>
      <c r="H482" s="2"/>
    </row>
    <row r="483" spans="3:8">
      <c r="C483" s="38"/>
      <c r="E483" s="2"/>
      <c r="F483" s="2"/>
      <c r="G483" s="2"/>
      <c r="H483" s="2"/>
    </row>
    <row r="484" spans="3:8">
      <c r="C484" s="38"/>
      <c r="E484" s="2"/>
      <c r="F484" s="2"/>
      <c r="G484" s="2"/>
      <c r="H484" s="2"/>
    </row>
    <row r="485" spans="3:8">
      <c r="C485" s="38"/>
      <c r="E485" s="2"/>
      <c r="F485" s="2"/>
      <c r="G485" s="2"/>
      <c r="H485" s="2"/>
    </row>
    <row r="486" spans="3:8">
      <c r="C486" s="38"/>
      <c r="E486" s="2"/>
      <c r="F486" s="2"/>
      <c r="G486" s="2"/>
      <c r="H486" s="2"/>
    </row>
    <row r="487" spans="3:8">
      <c r="C487" s="38"/>
      <c r="E487" s="2"/>
      <c r="F487" s="2"/>
      <c r="G487" s="2"/>
      <c r="H487" s="2"/>
    </row>
    <row r="488" spans="3:8">
      <c r="C488" s="38"/>
      <c r="E488" s="2"/>
      <c r="F488" s="2"/>
      <c r="G488" s="2"/>
      <c r="H488" s="2"/>
    </row>
    <row r="489" spans="3:8">
      <c r="C489" s="38"/>
      <c r="E489" s="2"/>
      <c r="F489" s="2"/>
      <c r="G489" s="2"/>
      <c r="H489" s="2"/>
    </row>
    <row r="490" spans="3:8">
      <c r="C490" s="38"/>
      <c r="E490" s="2"/>
      <c r="F490" s="2"/>
      <c r="G490" s="2"/>
      <c r="H490" s="2"/>
    </row>
    <row r="491" spans="3:8">
      <c r="C491" s="38"/>
      <c r="E491" s="2"/>
      <c r="F491" s="2"/>
      <c r="G491" s="2"/>
      <c r="H491" s="2"/>
    </row>
    <row r="492" spans="3:8">
      <c r="C492" s="38"/>
      <c r="E492" s="2"/>
      <c r="F492" s="2"/>
      <c r="G492" s="2"/>
      <c r="H492" s="2"/>
    </row>
    <row r="493" spans="3:8">
      <c r="C493" s="38"/>
      <c r="E493" s="2"/>
      <c r="F493" s="2"/>
      <c r="G493" s="2"/>
      <c r="H493" s="2"/>
    </row>
    <row r="494" spans="3:8">
      <c r="C494" s="38"/>
      <c r="E494" s="2"/>
      <c r="F494" s="2"/>
      <c r="G494" s="2"/>
      <c r="H494" s="2"/>
    </row>
    <row r="495" spans="3:8">
      <c r="C495" s="38"/>
      <c r="E495" s="2"/>
      <c r="F495" s="2"/>
      <c r="G495" s="2"/>
      <c r="H495" s="2"/>
    </row>
    <row r="496" spans="3:8">
      <c r="C496" s="38"/>
      <c r="E496" s="2"/>
      <c r="F496" s="2"/>
      <c r="G496" s="2"/>
      <c r="H496" s="2"/>
    </row>
    <row r="497" spans="3:8">
      <c r="C497" s="38"/>
      <c r="E497" s="2"/>
      <c r="F497" s="2"/>
      <c r="G497" s="2"/>
      <c r="H497" s="2"/>
    </row>
    <row r="498" spans="3:8">
      <c r="C498" s="38"/>
      <c r="E498" s="2"/>
      <c r="F498" s="2"/>
      <c r="G498" s="2"/>
      <c r="H498" s="2"/>
    </row>
    <row r="499" spans="3:8">
      <c r="C499" s="38"/>
      <c r="E499" s="2"/>
      <c r="F499" s="2"/>
      <c r="G499" s="2"/>
      <c r="H499" s="2"/>
    </row>
    <row r="500" spans="3:8">
      <c r="C500" s="38"/>
      <c r="E500" s="2"/>
      <c r="F500" s="2"/>
      <c r="G500" s="2"/>
      <c r="H500" s="2"/>
    </row>
    <row r="501" spans="3:8">
      <c r="C501" s="38"/>
      <c r="E501" s="2"/>
      <c r="F501" s="2"/>
      <c r="G501" s="2"/>
      <c r="H501" s="2"/>
    </row>
    <row r="502" spans="3:8">
      <c r="C502" s="38"/>
      <c r="E502" s="2"/>
      <c r="F502" s="2"/>
      <c r="G502" s="2"/>
      <c r="H502" s="2"/>
    </row>
    <row r="503" spans="3:8">
      <c r="C503" s="38"/>
      <c r="E503" s="2"/>
      <c r="F503" s="2"/>
      <c r="G503" s="2"/>
      <c r="H503" s="2"/>
    </row>
    <row r="504" spans="3:8">
      <c r="C504" s="38"/>
      <c r="E504" s="2"/>
      <c r="F504" s="2"/>
      <c r="G504" s="2"/>
      <c r="H504" s="2"/>
    </row>
    <row r="505" spans="3:8">
      <c r="C505" s="38"/>
      <c r="E505" s="2"/>
      <c r="F505" s="2"/>
      <c r="G505" s="2"/>
      <c r="H505" s="2"/>
    </row>
    <row r="506" spans="3:8">
      <c r="C506" s="38"/>
      <c r="E506" s="2"/>
      <c r="F506" s="2"/>
      <c r="G506" s="2"/>
      <c r="H506" s="2"/>
    </row>
    <row r="507" spans="3:8">
      <c r="C507" s="38"/>
      <c r="E507" s="2"/>
      <c r="F507" s="2"/>
      <c r="G507" s="2"/>
      <c r="H507" s="2"/>
    </row>
    <row r="508" spans="3:8">
      <c r="C508" s="38"/>
      <c r="E508" s="2"/>
      <c r="F508" s="2"/>
      <c r="G508" s="2"/>
      <c r="H508" s="2"/>
    </row>
    <row r="509" spans="3:8">
      <c r="C509" s="38"/>
      <c r="E509" s="2"/>
      <c r="F509" s="2"/>
      <c r="G509" s="2"/>
      <c r="H509" s="2"/>
    </row>
    <row r="510" spans="3:8">
      <c r="C510" s="38"/>
      <c r="E510" s="2"/>
      <c r="F510" s="2"/>
      <c r="G510" s="2"/>
      <c r="H510" s="2"/>
    </row>
    <row r="511" spans="3:8">
      <c r="C511" s="38"/>
      <c r="E511" s="2"/>
      <c r="F511" s="2"/>
      <c r="G511" s="2"/>
      <c r="H511" s="2"/>
    </row>
    <row r="512" spans="3:8">
      <c r="C512" s="38"/>
      <c r="E512" s="2"/>
      <c r="F512" s="2"/>
      <c r="G512" s="2"/>
      <c r="H512" s="2"/>
    </row>
    <row r="513" spans="3:8">
      <c r="C513" s="38"/>
      <c r="E513" s="2"/>
      <c r="F513" s="2"/>
      <c r="G513" s="2"/>
      <c r="H513" s="2"/>
    </row>
    <row r="514" spans="3:8">
      <c r="C514" s="38"/>
      <c r="E514" s="2"/>
      <c r="F514" s="2"/>
      <c r="G514" s="2"/>
      <c r="H514" s="2"/>
    </row>
    <row r="515" spans="3:8">
      <c r="C515" s="38"/>
      <c r="E515" s="2"/>
      <c r="F515" s="2"/>
      <c r="G515" s="2"/>
      <c r="H515" s="2"/>
    </row>
    <row r="516" spans="3:8">
      <c r="C516" s="38"/>
      <c r="E516" s="2"/>
      <c r="F516" s="2"/>
      <c r="G516" s="2"/>
      <c r="H516" s="2"/>
    </row>
    <row r="517" spans="3:8">
      <c r="C517" s="38"/>
      <c r="E517" s="2"/>
      <c r="F517" s="2"/>
      <c r="G517" s="2"/>
      <c r="H517" s="2"/>
    </row>
    <row r="518" spans="3:8">
      <c r="C518" s="38"/>
      <c r="E518" s="2"/>
      <c r="F518" s="2"/>
      <c r="G518" s="2"/>
      <c r="H518" s="2"/>
    </row>
    <row r="519" spans="3:8">
      <c r="C519" s="38"/>
      <c r="E519" s="2"/>
      <c r="F519" s="2"/>
      <c r="G519" s="2"/>
      <c r="H519" s="2"/>
    </row>
    <row r="520" spans="3:8">
      <c r="C520" s="38"/>
      <c r="E520" s="2"/>
      <c r="F520" s="2"/>
      <c r="G520" s="2"/>
      <c r="H520" s="2"/>
    </row>
    <row r="521" spans="3:8">
      <c r="C521" s="38"/>
      <c r="E521" s="2"/>
      <c r="F521" s="2"/>
      <c r="G521" s="2"/>
      <c r="H521" s="2"/>
    </row>
    <row r="522" spans="3:8">
      <c r="C522" s="38"/>
      <c r="E522" s="2"/>
      <c r="F522" s="2"/>
      <c r="G522" s="2"/>
      <c r="H522" s="2"/>
    </row>
    <row r="523" spans="3:8">
      <c r="C523" s="38"/>
      <c r="E523" s="2"/>
      <c r="F523" s="2"/>
      <c r="G523" s="2"/>
      <c r="H523" s="2"/>
    </row>
    <row r="524" spans="3:8">
      <c r="C524" s="38"/>
      <c r="E524" s="2"/>
      <c r="F524" s="2"/>
      <c r="G524" s="2"/>
      <c r="H524" s="2"/>
    </row>
    <row r="525" spans="3:8">
      <c r="C525" s="38"/>
      <c r="E525" s="2"/>
      <c r="F525" s="2"/>
      <c r="G525" s="2"/>
      <c r="H525" s="2"/>
    </row>
    <row r="526" spans="3:8">
      <c r="C526" s="38"/>
      <c r="E526" s="2"/>
      <c r="F526" s="2"/>
      <c r="G526" s="2"/>
      <c r="H526" s="2"/>
    </row>
    <row r="527" spans="3:8">
      <c r="C527" s="38"/>
      <c r="E527" s="2"/>
      <c r="F527" s="2"/>
      <c r="G527" s="2"/>
      <c r="H527" s="2"/>
    </row>
    <row r="528" spans="3:8">
      <c r="C528" s="38"/>
      <c r="E528" s="2"/>
      <c r="F528" s="2"/>
      <c r="G528" s="2"/>
      <c r="H528" s="2"/>
    </row>
    <row r="529" spans="3:8">
      <c r="C529" s="38"/>
      <c r="E529" s="2"/>
      <c r="F529" s="2"/>
      <c r="G529" s="2"/>
      <c r="H529" s="2"/>
    </row>
    <row r="530" spans="3:8">
      <c r="C530" s="38"/>
      <c r="E530" s="2"/>
      <c r="F530" s="2"/>
      <c r="G530" s="2"/>
      <c r="H530" s="2"/>
    </row>
    <row r="531" spans="3:8">
      <c r="C531" s="38"/>
      <c r="E531" s="2"/>
      <c r="F531" s="2"/>
      <c r="G531" s="2"/>
      <c r="H531" s="2"/>
    </row>
    <row r="532" spans="3:8">
      <c r="C532" s="38"/>
      <c r="E532" s="2"/>
      <c r="F532" s="2"/>
      <c r="G532" s="2"/>
      <c r="H532" s="2"/>
    </row>
    <row r="533" spans="3:8">
      <c r="C533" s="38"/>
      <c r="E533" s="2"/>
      <c r="F533" s="2"/>
      <c r="G533" s="2"/>
      <c r="H533" s="2"/>
    </row>
    <row r="534" spans="3:8">
      <c r="C534" s="38"/>
      <c r="E534" s="2"/>
      <c r="F534" s="2"/>
      <c r="G534" s="2"/>
      <c r="H534" s="2"/>
    </row>
    <row r="535" spans="3:8">
      <c r="C535" s="38"/>
      <c r="E535" s="2"/>
      <c r="F535" s="2"/>
      <c r="G535" s="2"/>
      <c r="H535" s="2"/>
    </row>
    <row r="536" spans="3:8">
      <c r="C536" s="38"/>
      <c r="E536" s="2"/>
      <c r="F536" s="2"/>
      <c r="G536" s="2"/>
      <c r="H536" s="2"/>
    </row>
    <row r="537" spans="3:8">
      <c r="C537" s="38"/>
      <c r="E537" s="2"/>
      <c r="F537" s="2"/>
      <c r="G537" s="2"/>
      <c r="H537" s="2"/>
    </row>
    <row r="538" spans="3:8">
      <c r="C538" s="38"/>
      <c r="E538" s="2"/>
      <c r="F538" s="2"/>
      <c r="G538" s="2"/>
      <c r="H538" s="2"/>
    </row>
    <row r="539" spans="3:8">
      <c r="C539" s="38"/>
      <c r="E539" s="2"/>
      <c r="F539" s="2"/>
      <c r="G539" s="2"/>
      <c r="H539" s="2"/>
    </row>
    <row r="540" spans="3:8">
      <c r="C540" s="38"/>
      <c r="E540" s="2"/>
      <c r="F540" s="2"/>
      <c r="G540" s="2"/>
      <c r="H540" s="2"/>
    </row>
    <row r="541" spans="3:8">
      <c r="C541" s="38"/>
      <c r="E541" s="2"/>
      <c r="F541" s="2"/>
      <c r="G541" s="2"/>
      <c r="H541" s="2"/>
    </row>
    <row r="542" spans="3:8">
      <c r="C542" s="38"/>
      <c r="E542" s="2"/>
      <c r="F542" s="2"/>
      <c r="G542" s="2"/>
      <c r="H542" s="2"/>
    </row>
    <row r="543" spans="3:8">
      <c r="C543" s="38"/>
      <c r="E543" s="2"/>
      <c r="F543" s="2"/>
      <c r="G543" s="2"/>
      <c r="H543" s="2"/>
    </row>
    <row r="544" spans="3:8">
      <c r="C544" s="38"/>
      <c r="E544" s="2"/>
      <c r="F544" s="2"/>
      <c r="G544" s="2"/>
      <c r="H544" s="2"/>
    </row>
    <row r="545" spans="3:8">
      <c r="C545" s="38"/>
      <c r="E545" s="2"/>
      <c r="F545" s="2"/>
      <c r="G545" s="2"/>
      <c r="H545" s="2"/>
    </row>
    <row r="546" spans="3:8">
      <c r="C546" s="38"/>
      <c r="E546" s="2"/>
      <c r="F546" s="2"/>
      <c r="G546" s="2"/>
      <c r="H546" s="2"/>
    </row>
    <row r="547" spans="3:8">
      <c r="C547" s="38"/>
      <c r="E547" s="2"/>
      <c r="F547" s="2"/>
      <c r="G547" s="2"/>
      <c r="H547" s="2"/>
    </row>
    <row r="548" spans="3:8">
      <c r="C548" s="38"/>
      <c r="E548" s="2"/>
      <c r="F548" s="2"/>
      <c r="G548" s="2"/>
      <c r="H548" s="2"/>
    </row>
    <row r="549" spans="3:8">
      <c r="C549" s="38"/>
      <c r="E549" s="2"/>
      <c r="F549" s="2"/>
      <c r="G549" s="2"/>
      <c r="H549" s="2"/>
    </row>
    <row r="550" spans="3:8">
      <c r="C550" s="38"/>
      <c r="E550" s="2"/>
      <c r="F550" s="2"/>
      <c r="G550" s="2"/>
      <c r="H550" s="2"/>
    </row>
    <row r="551" spans="3:8">
      <c r="C551" s="38"/>
      <c r="E551" s="2"/>
      <c r="F551" s="2"/>
      <c r="G551" s="2"/>
      <c r="H551" s="2"/>
    </row>
    <row r="552" spans="3:8">
      <c r="C552" s="38"/>
      <c r="E552" s="2"/>
      <c r="F552" s="2"/>
      <c r="G552" s="2"/>
      <c r="H552" s="2"/>
    </row>
    <row r="553" spans="3:8">
      <c r="C553" s="38"/>
      <c r="E553" s="2"/>
      <c r="F553" s="2"/>
      <c r="G553" s="2"/>
      <c r="H553" s="2"/>
    </row>
    <row r="554" spans="3:8">
      <c r="C554" s="38"/>
      <c r="E554" s="2"/>
      <c r="F554" s="2"/>
      <c r="G554" s="2"/>
      <c r="H554" s="2"/>
    </row>
    <row r="555" spans="3:8">
      <c r="C555" s="38"/>
      <c r="E555" s="2"/>
      <c r="F555" s="2"/>
      <c r="G555" s="2"/>
      <c r="H555" s="2"/>
    </row>
    <row r="556" spans="3:8">
      <c r="C556" s="38"/>
      <c r="E556" s="2"/>
      <c r="F556" s="2"/>
      <c r="G556" s="2"/>
      <c r="H556" s="2"/>
    </row>
    <row r="557" spans="3:8">
      <c r="C557" s="38"/>
      <c r="E557" s="2"/>
      <c r="F557" s="2"/>
      <c r="G557" s="2"/>
      <c r="H557" s="2"/>
    </row>
    <row r="558" spans="3:8">
      <c r="C558" s="38"/>
      <c r="E558" s="2"/>
      <c r="F558" s="2"/>
      <c r="G558" s="2"/>
      <c r="H558" s="2"/>
    </row>
    <row r="559" spans="3:8">
      <c r="C559" s="38"/>
      <c r="E559" s="2"/>
      <c r="F559" s="2"/>
      <c r="G559" s="2"/>
      <c r="H559" s="2"/>
    </row>
    <row r="560" spans="3:8">
      <c r="C560" s="38"/>
      <c r="E560" s="2"/>
      <c r="F560" s="2"/>
      <c r="G560" s="2"/>
      <c r="H560" s="2"/>
    </row>
    <row r="561" spans="3:8">
      <c r="C561" s="38"/>
      <c r="E561" s="2"/>
      <c r="F561" s="2"/>
      <c r="G561" s="2"/>
      <c r="H561" s="2"/>
    </row>
    <row r="562" spans="3:8">
      <c r="C562" s="38"/>
      <c r="E562" s="2"/>
      <c r="F562" s="2"/>
      <c r="G562" s="2"/>
      <c r="H562" s="2"/>
    </row>
    <row r="563" spans="3:8">
      <c r="C563" s="38"/>
      <c r="E563" s="2"/>
      <c r="F563" s="2"/>
      <c r="G563" s="2"/>
      <c r="H563" s="2"/>
    </row>
    <row r="564" spans="3:8">
      <c r="C564" s="38"/>
      <c r="E564" s="2"/>
      <c r="F564" s="2"/>
      <c r="G564" s="2"/>
      <c r="H564" s="2"/>
    </row>
    <row r="565" spans="3:8">
      <c r="C565" s="38"/>
      <c r="E565" s="2"/>
      <c r="F565" s="2"/>
      <c r="G565" s="2"/>
      <c r="H565" s="2"/>
    </row>
    <row r="566" spans="3:8">
      <c r="C566" s="38"/>
      <c r="E566" s="2"/>
      <c r="F566" s="2"/>
      <c r="G566" s="2"/>
      <c r="H566" s="2"/>
    </row>
    <row r="567" spans="3:8">
      <c r="C567" s="38"/>
      <c r="E567" s="2"/>
      <c r="F567" s="2"/>
      <c r="G567" s="2"/>
      <c r="H567" s="2"/>
    </row>
    <row r="568" spans="3:8">
      <c r="C568" s="38"/>
      <c r="E568" s="2"/>
      <c r="F568" s="2"/>
      <c r="G568" s="2"/>
      <c r="H568" s="2"/>
    </row>
    <row r="569" spans="3:8">
      <c r="C569" s="38"/>
      <c r="E569" s="2"/>
      <c r="F569" s="2"/>
      <c r="G569" s="2"/>
      <c r="H569" s="2"/>
    </row>
    <row r="570" spans="3:8">
      <c r="C570" s="38"/>
      <c r="E570" s="2"/>
      <c r="F570" s="2"/>
      <c r="G570" s="2"/>
      <c r="H570" s="2"/>
    </row>
    <row r="571" spans="3:8">
      <c r="C571" s="38"/>
      <c r="E571" s="2"/>
      <c r="F571" s="2"/>
      <c r="G571" s="2"/>
      <c r="H571" s="2"/>
    </row>
    <row r="572" spans="3:8">
      <c r="C572" s="38"/>
      <c r="E572" s="2"/>
      <c r="F572" s="2"/>
      <c r="G572" s="2"/>
      <c r="H572" s="2"/>
    </row>
    <row r="573" spans="3:8">
      <c r="C573" s="38"/>
      <c r="E573" s="2"/>
      <c r="F573" s="2"/>
      <c r="G573" s="2"/>
      <c r="H573" s="2"/>
    </row>
    <row r="574" spans="3:8">
      <c r="C574" s="38"/>
      <c r="E574" s="2"/>
      <c r="F574" s="2"/>
      <c r="G574" s="2"/>
      <c r="H574" s="2"/>
    </row>
    <row r="575" spans="3:8">
      <c r="C575" s="38"/>
      <c r="E575" s="2"/>
      <c r="F575" s="2"/>
      <c r="G575" s="2"/>
      <c r="H575" s="2"/>
    </row>
    <row r="576" spans="3:8">
      <c r="C576" s="38"/>
      <c r="E576" s="2"/>
      <c r="F576" s="2"/>
      <c r="G576" s="2"/>
      <c r="H576" s="2"/>
    </row>
    <row r="577" spans="3:8">
      <c r="C577" s="38"/>
      <c r="E577" s="2"/>
      <c r="F577" s="2"/>
      <c r="G577" s="2"/>
      <c r="H577" s="2"/>
    </row>
    <row r="578" spans="3:8">
      <c r="C578" s="38"/>
      <c r="E578" s="2"/>
      <c r="F578" s="2"/>
      <c r="G578" s="2"/>
      <c r="H578" s="2"/>
    </row>
    <row r="579" spans="3:8">
      <c r="C579" s="38"/>
      <c r="E579" s="2"/>
      <c r="F579" s="2"/>
      <c r="G579" s="2"/>
      <c r="H579" s="2"/>
    </row>
    <row r="580" spans="3:8">
      <c r="C580" s="38"/>
      <c r="E580" s="2"/>
      <c r="F580" s="2"/>
      <c r="G580" s="2"/>
      <c r="H580" s="2"/>
    </row>
    <row r="581" spans="3:8">
      <c r="C581" s="38"/>
      <c r="E581" s="2"/>
      <c r="F581" s="2"/>
      <c r="G581" s="2"/>
      <c r="H581" s="2"/>
    </row>
    <row r="582" spans="3:8">
      <c r="C582" s="38"/>
      <c r="E582" s="2"/>
      <c r="F582" s="2"/>
      <c r="G582" s="2"/>
      <c r="H582" s="2"/>
    </row>
    <row r="583" spans="3:8">
      <c r="C583" s="38"/>
      <c r="E583" s="2"/>
      <c r="F583" s="2"/>
      <c r="G583" s="2"/>
      <c r="H583" s="2"/>
    </row>
    <row r="584" spans="3:8">
      <c r="C584" s="38"/>
      <c r="E584" s="2"/>
      <c r="F584" s="2"/>
      <c r="G584" s="2"/>
      <c r="H584" s="2"/>
    </row>
    <row r="585" spans="3:8">
      <c r="C585" s="38"/>
      <c r="E585" s="2"/>
      <c r="F585" s="2"/>
      <c r="G585" s="2"/>
      <c r="H585" s="2"/>
    </row>
    <row r="586" spans="3:8">
      <c r="C586" s="38"/>
      <c r="E586" s="2"/>
      <c r="F586" s="2"/>
      <c r="G586" s="2"/>
      <c r="H586" s="2"/>
    </row>
    <row r="587" spans="3:8">
      <c r="C587" s="38"/>
      <c r="E587" s="2"/>
      <c r="F587" s="2"/>
      <c r="G587" s="2"/>
      <c r="H587" s="2"/>
    </row>
    <row r="588" spans="3:8">
      <c r="C588" s="38"/>
      <c r="E588" s="2"/>
      <c r="F588" s="2"/>
      <c r="G588" s="2"/>
      <c r="H588" s="2"/>
    </row>
    <row r="589" spans="3:8">
      <c r="C589" s="38"/>
      <c r="E589" s="2"/>
      <c r="F589" s="2"/>
      <c r="G589" s="2"/>
      <c r="H589" s="2"/>
    </row>
    <row r="590" spans="3:8">
      <c r="C590" s="38"/>
      <c r="E590" s="2"/>
      <c r="F590" s="2"/>
      <c r="G590" s="2"/>
      <c r="H590" s="2"/>
    </row>
    <row r="591" spans="3:8">
      <c r="C591" s="38"/>
      <c r="E591" s="2"/>
      <c r="F591" s="2"/>
      <c r="G591" s="2"/>
      <c r="H591" s="2"/>
    </row>
    <row r="592" spans="3:8">
      <c r="C592" s="38"/>
      <c r="E592" s="2"/>
      <c r="F592" s="2"/>
      <c r="G592" s="2"/>
      <c r="H592" s="2"/>
    </row>
    <row r="593" spans="3:8">
      <c r="C593" s="38"/>
      <c r="E593" s="2"/>
      <c r="F593" s="2"/>
      <c r="G593" s="2"/>
      <c r="H593" s="2"/>
    </row>
    <row r="594" spans="3:8">
      <c r="C594" s="38"/>
      <c r="E594" s="2"/>
      <c r="F594" s="2"/>
      <c r="G594" s="2"/>
      <c r="H594" s="2"/>
    </row>
    <row r="595" spans="3:8">
      <c r="C595" s="38"/>
      <c r="E595" s="2"/>
      <c r="F595" s="2"/>
      <c r="G595" s="2"/>
      <c r="H595" s="2"/>
    </row>
    <row r="596" spans="3:8">
      <c r="C596" s="38"/>
      <c r="E596" s="2"/>
      <c r="F596" s="2"/>
      <c r="G596" s="2"/>
      <c r="H596" s="2"/>
    </row>
    <row r="597" spans="3:8">
      <c r="C597" s="38"/>
      <c r="E597" s="2"/>
      <c r="F597" s="2"/>
      <c r="G597" s="2"/>
      <c r="H597" s="2"/>
    </row>
    <row r="598" spans="3:8">
      <c r="C598" s="38"/>
      <c r="E598" s="2"/>
      <c r="F598" s="2"/>
      <c r="G598" s="2"/>
      <c r="H598" s="2"/>
    </row>
    <row r="599" spans="3:8">
      <c r="C599" s="38"/>
      <c r="E599" s="2"/>
      <c r="F599" s="2"/>
      <c r="G599" s="2"/>
      <c r="H599" s="2"/>
    </row>
    <row r="600" spans="3:8">
      <c r="C600" s="38"/>
      <c r="E600" s="2"/>
      <c r="F600" s="2"/>
      <c r="G600" s="2"/>
      <c r="H600" s="2"/>
    </row>
    <row r="601" spans="3:8">
      <c r="C601" s="38"/>
      <c r="E601" s="2"/>
      <c r="F601" s="2"/>
      <c r="G601" s="2"/>
      <c r="H601" s="2"/>
    </row>
    <row r="602" spans="3:8">
      <c r="C602" s="38"/>
      <c r="E602" s="2"/>
      <c r="F602" s="2"/>
      <c r="G602" s="2"/>
      <c r="H602" s="2"/>
    </row>
    <row r="603" spans="3:8">
      <c r="C603" s="38"/>
      <c r="E603" s="2"/>
      <c r="F603" s="2"/>
      <c r="G603" s="2"/>
      <c r="H603" s="2"/>
    </row>
    <row r="604" spans="3:8">
      <c r="C604" s="38"/>
      <c r="E604" s="2"/>
      <c r="F604" s="2"/>
      <c r="G604" s="2"/>
      <c r="H604" s="2"/>
    </row>
    <row r="605" spans="3:8">
      <c r="C605" s="38"/>
      <c r="E605" s="2"/>
      <c r="F605" s="2"/>
      <c r="G605" s="2"/>
      <c r="H605" s="2"/>
    </row>
    <row r="606" spans="3:8">
      <c r="C606" s="38"/>
      <c r="E606" s="2"/>
      <c r="F606" s="2"/>
      <c r="G606" s="2"/>
      <c r="H606" s="2"/>
    </row>
    <row r="607" spans="3:8">
      <c r="C607" s="38"/>
      <c r="E607" s="2"/>
      <c r="F607" s="2"/>
      <c r="G607" s="2"/>
      <c r="H607" s="2"/>
    </row>
    <row r="608" spans="3:8">
      <c r="C608" s="38"/>
      <c r="E608" s="2"/>
      <c r="F608" s="2"/>
      <c r="G608" s="2"/>
      <c r="H608" s="2"/>
    </row>
    <row r="609" spans="3:8">
      <c r="C609" s="38"/>
      <c r="E609" s="2"/>
      <c r="F609" s="2"/>
      <c r="G609" s="2"/>
      <c r="H609" s="2"/>
    </row>
    <row r="610" spans="3:8">
      <c r="C610" s="38"/>
      <c r="E610" s="2"/>
      <c r="F610" s="2"/>
      <c r="G610" s="2"/>
      <c r="H610" s="2"/>
    </row>
    <row r="611" spans="3:8">
      <c r="C611" s="38"/>
      <c r="E611" s="2"/>
      <c r="F611" s="2"/>
      <c r="G611" s="2"/>
      <c r="H611" s="2"/>
    </row>
    <row r="612" spans="3:8">
      <c r="C612" s="38"/>
      <c r="E612" s="2"/>
      <c r="F612" s="2"/>
      <c r="G612" s="2"/>
      <c r="H612" s="2"/>
    </row>
    <row r="613" spans="3:8">
      <c r="C613" s="38"/>
      <c r="E613" s="2"/>
      <c r="F613" s="2"/>
      <c r="G613" s="2"/>
      <c r="H613" s="2"/>
    </row>
    <row r="614" spans="3:8">
      <c r="C614" s="38"/>
      <c r="E614" s="2"/>
      <c r="F614" s="2"/>
      <c r="G614" s="2"/>
      <c r="H614" s="2"/>
    </row>
    <row r="615" spans="3:8">
      <c r="C615" s="38"/>
      <c r="E615" s="2"/>
      <c r="F615" s="2"/>
      <c r="G615" s="2"/>
      <c r="H615" s="2"/>
    </row>
    <row r="616" spans="3:8">
      <c r="C616" s="38"/>
      <c r="E616" s="2"/>
      <c r="F616" s="2"/>
      <c r="G616" s="2"/>
      <c r="H616" s="2"/>
    </row>
    <row r="617" spans="3:8">
      <c r="C617" s="38"/>
      <c r="E617" s="2"/>
      <c r="F617" s="2"/>
      <c r="G617" s="2"/>
      <c r="H617" s="2"/>
    </row>
    <row r="618" spans="3:8">
      <c r="C618" s="38"/>
      <c r="E618" s="2"/>
      <c r="F618" s="2"/>
      <c r="G618" s="2"/>
      <c r="H618" s="2"/>
    </row>
    <row r="619" spans="3:8">
      <c r="C619" s="38"/>
      <c r="E619" s="2"/>
      <c r="F619" s="2"/>
      <c r="G619" s="2"/>
      <c r="H619" s="2"/>
    </row>
    <row r="620" spans="3:8">
      <c r="C620" s="38"/>
      <c r="E620" s="2"/>
      <c r="F620" s="2"/>
      <c r="G620" s="2"/>
      <c r="H620" s="2"/>
    </row>
    <row r="621" spans="3:8">
      <c r="C621" s="38"/>
      <c r="E621" s="2"/>
      <c r="F621" s="2"/>
      <c r="G621" s="2"/>
      <c r="H621" s="2"/>
    </row>
    <row r="622" spans="3:8">
      <c r="C622" s="38"/>
      <c r="E622" s="2"/>
      <c r="F622" s="2"/>
      <c r="G622" s="2"/>
      <c r="H622" s="2"/>
    </row>
    <row r="623" spans="3:8">
      <c r="C623" s="38"/>
      <c r="E623" s="2"/>
      <c r="F623" s="2"/>
      <c r="G623" s="2"/>
      <c r="H623" s="2"/>
    </row>
    <row r="624" spans="3:8">
      <c r="C624" s="38"/>
      <c r="E624" s="2"/>
      <c r="F624" s="2"/>
      <c r="G624" s="2"/>
      <c r="H624" s="2"/>
    </row>
    <row r="625" spans="3:8">
      <c r="C625" s="38"/>
      <c r="E625" s="2"/>
      <c r="F625" s="2"/>
      <c r="G625" s="2"/>
      <c r="H625" s="2"/>
    </row>
    <row r="626" spans="3:8">
      <c r="C626" s="38"/>
      <c r="E626" s="2"/>
      <c r="F626" s="2"/>
      <c r="G626" s="2"/>
      <c r="H626" s="2"/>
    </row>
    <row r="627" spans="3:8">
      <c r="C627" s="38"/>
      <c r="E627" s="2"/>
      <c r="F627" s="2"/>
      <c r="G627" s="2"/>
      <c r="H627" s="2"/>
    </row>
    <row r="628" spans="3:8">
      <c r="C628" s="38"/>
      <c r="E628" s="2"/>
      <c r="F628" s="2"/>
      <c r="G628" s="2"/>
      <c r="H628" s="2"/>
    </row>
    <row r="629" spans="3:8">
      <c r="C629" s="38"/>
      <c r="E629" s="2"/>
      <c r="F629" s="2"/>
      <c r="G629" s="2"/>
      <c r="H629" s="2"/>
    </row>
    <row r="630" spans="3:8">
      <c r="C630" s="38"/>
      <c r="E630" s="2"/>
      <c r="F630" s="2"/>
      <c r="G630" s="2"/>
      <c r="H630" s="2"/>
    </row>
    <row r="631" spans="3:8">
      <c r="C631" s="38"/>
      <c r="E631" s="2"/>
      <c r="F631" s="2"/>
      <c r="G631" s="2"/>
      <c r="H631" s="2"/>
    </row>
    <row r="632" spans="3:8">
      <c r="C632" s="38"/>
      <c r="E632" s="2"/>
      <c r="F632" s="2"/>
      <c r="G632" s="2"/>
      <c r="H632" s="2"/>
    </row>
    <row r="633" spans="3:8">
      <c r="C633" s="38"/>
      <c r="E633" s="2"/>
      <c r="F633" s="2"/>
      <c r="G633" s="2"/>
      <c r="H633" s="2"/>
    </row>
    <row r="634" spans="3:8">
      <c r="C634" s="38"/>
      <c r="E634" s="2"/>
      <c r="F634" s="2"/>
      <c r="G634" s="2"/>
      <c r="H634" s="2"/>
    </row>
    <row r="635" spans="3:8">
      <c r="C635" s="38"/>
      <c r="E635" s="2"/>
      <c r="F635" s="2"/>
      <c r="G635" s="2"/>
      <c r="H635" s="2"/>
    </row>
    <row r="636" spans="3:8">
      <c r="C636" s="38"/>
      <c r="E636" s="2"/>
      <c r="F636" s="2"/>
      <c r="G636" s="2"/>
      <c r="H636" s="2"/>
    </row>
    <row r="637" spans="3:8">
      <c r="C637" s="38"/>
      <c r="E637" s="2"/>
      <c r="F637" s="2"/>
      <c r="G637" s="2"/>
      <c r="H637" s="2"/>
    </row>
    <row r="638" spans="3:8">
      <c r="C638" s="38"/>
      <c r="E638" s="2"/>
      <c r="F638" s="2"/>
      <c r="G638" s="2"/>
      <c r="H638" s="2"/>
    </row>
    <row r="639" spans="3:8">
      <c r="C639" s="38"/>
      <c r="E639" s="2"/>
      <c r="F639" s="2"/>
      <c r="G639" s="2"/>
      <c r="H639" s="2"/>
    </row>
    <row r="640" spans="3:8">
      <c r="C640" s="38"/>
      <c r="E640" s="2"/>
      <c r="F640" s="2"/>
      <c r="G640" s="2"/>
      <c r="H640" s="2"/>
    </row>
    <row r="641" spans="3:8">
      <c r="C641" s="38"/>
      <c r="E641" s="2"/>
      <c r="F641" s="2"/>
      <c r="G641" s="2"/>
      <c r="H641" s="2"/>
    </row>
    <row r="642" spans="3:8">
      <c r="C642" s="38"/>
      <c r="E642" s="2"/>
      <c r="F642" s="2"/>
      <c r="G642" s="2"/>
      <c r="H642" s="2"/>
    </row>
    <row r="643" spans="3:8">
      <c r="C643" s="38"/>
      <c r="E643" s="2"/>
      <c r="F643" s="2"/>
      <c r="G643" s="2"/>
      <c r="H643" s="2"/>
    </row>
    <row r="644" spans="3:8">
      <c r="C644" s="38"/>
      <c r="E644" s="2"/>
      <c r="F644" s="2"/>
      <c r="G644" s="2"/>
      <c r="H644" s="2"/>
    </row>
    <row r="645" spans="3:8">
      <c r="C645" s="38"/>
      <c r="E645" s="2"/>
      <c r="F645" s="2"/>
      <c r="G645" s="2"/>
      <c r="H645" s="2"/>
    </row>
    <row r="646" spans="3:8">
      <c r="C646" s="38"/>
      <c r="E646" s="2"/>
      <c r="F646" s="2"/>
      <c r="G646" s="2"/>
      <c r="H646" s="2"/>
    </row>
    <row r="647" spans="3:8">
      <c r="C647" s="38"/>
      <c r="E647" s="2"/>
      <c r="F647" s="2"/>
      <c r="G647" s="2"/>
      <c r="H647" s="2"/>
    </row>
    <row r="648" spans="3:8">
      <c r="C648" s="38"/>
      <c r="E648" s="2"/>
      <c r="F648" s="2"/>
      <c r="G648" s="2"/>
      <c r="H648" s="2"/>
    </row>
    <row r="649" spans="3:8">
      <c r="C649" s="38"/>
      <c r="E649" s="2"/>
      <c r="F649" s="2"/>
      <c r="G649" s="2"/>
      <c r="H649" s="2"/>
    </row>
    <row r="650" spans="3:8">
      <c r="C650" s="38"/>
      <c r="E650" s="2"/>
      <c r="F650" s="2"/>
      <c r="G650" s="2"/>
      <c r="H650" s="2"/>
    </row>
    <row r="651" spans="3:8">
      <c r="C651" s="38"/>
      <c r="E651" s="2"/>
      <c r="F651" s="2"/>
      <c r="G651" s="2"/>
      <c r="H651" s="2"/>
    </row>
    <row r="652" spans="3:8">
      <c r="C652" s="38"/>
      <c r="E652" s="2"/>
      <c r="F652" s="2"/>
      <c r="G652" s="2"/>
      <c r="H652" s="2"/>
    </row>
    <row r="653" spans="3:8">
      <c r="C653" s="38"/>
      <c r="E653" s="2"/>
      <c r="F653" s="2"/>
      <c r="G653" s="2"/>
      <c r="H653" s="2"/>
    </row>
    <row r="654" spans="3:8">
      <c r="C654" s="38"/>
      <c r="E654" s="2"/>
      <c r="F654" s="2"/>
      <c r="G654" s="2"/>
      <c r="H654" s="2"/>
    </row>
    <row r="655" spans="3:8">
      <c r="C655" s="38"/>
      <c r="E655" s="2"/>
      <c r="F655" s="2"/>
      <c r="G655" s="2"/>
      <c r="H655" s="2"/>
    </row>
    <row r="656" spans="3:8">
      <c r="C656" s="38"/>
      <c r="E656" s="2"/>
      <c r="F656" s="2"/>
      <c r="G656" s="2"/>
      <c r="H656" s="2"/>
    </row>
    <row r="657" spans="3:8">
      <c r="C657" s="38"/>
      <c r="E657" s="2"/>
      <c r="F657" s="2"/>
      <c r="G657" s="2"/>
      <c r="H657" s="2"/>
    </row>
    <row r="658" spans="3:8">
      <c r="C658" s="38"/>
      <c r="E658" s="2"/>
      <c r="F658" s="2"/>
      <c r="G658" s="2"/>
      <c r="H658" s="2"/>
    </row>
    <row r="659" spans="3:8">
      <c r="C659" s="38"/>
      <c r="E659" s="2"/>
      <c r="F659" s="2"/>
      <c r="G659" s="2"/>
      <c r="H659" s="2"/>
    </row>
    <row r="660" spans="3:8">
      <c r="C660" s="38"/>
      <c r="E660" s="2"/>
      <c r="F660" s="2"/>
      <c r="G660" s="2"/>
      <c r="H660" s="2"/>
    </row>
    <row r="661" spans="3:8">
      <c r="C661" s="38"/>
      <c r="E661" s="2"/>
      <c r="F661" s="2"/>
      <c r="G661" s="2"/>
      <c r="H661" s="2"/>
    </row>
    <row r="662" spans="3:8">
      <c r="C662" s="38"/>
      <c r="E662" s="2"/>
      <c r="F662" s="2"/>
      <c r="G662" s="2"/>
      <c r="H662" s="2"/>
    </row>
    <row r="663" spans="3:8">
      <c r="C663" s="38"/>
      <c r="E663" s="2"/>
      <c r="F663" s="2"/>
      <c r="G663" s="2"/>
      <c r="H663" s="2"/>
    </row>
    <row r="664" spans="3:8">
      <c r="C664" s="38"/>
      <c r="E664" s="2"/>
      <c r="F664" s="2"/>
      <c r="G664" s="2"/>
      <c r="H664" s="2"/>
    </row>
    <row r="665" spans="3:8">
      <c r="C665" s="38"/>
      <c r="E665" s="2"/>
      <c r="F665" s="2"/>
      <c r="G665" s="2"/>
      <c r="H665" s="2"/>
    </row>
    <row r="666" spans="3:8">
      <c r="C666" s="38"/>
      <c r="E666" s="2"/>
      <c r="F666" s="2"/>
      <c r="G666" s="2"/>
      <c r="H666" s="2"/>
    </row>
    <row r="667" spans="3:8">
      <c r="C667" s="38"/>
      <c r="E667" s="2"/>
      <c r="F667" s="2"/>
      <c r="G667" s="2"/>
      <c r="H667" s="2"/>
    </row>
    <row r="668" spans="3:8">
      <c r="C668" s="38"/>
      <c r="E668" s="2"/>
      <c r="F668" s="2"/>
      <c r="G668" s="2"/>
      <c r="H668" s="2"/>
    </row>
    <row r="669" spans="3:8">
      <c r="C669" s="38"/>
      <c r="E669" s="2"/>
      <c r="F669" s="2"/>
      <c r="G669" s="2"/>
      <c r="H669" s="2"/>
    </row>
    <row r="670" spans="3:8">
      <c r="C670" s="38"/>
      <c r="E670" s="2"/>
      <c r="F670" s="2"/>
      <c r="G670" s="2"/>
      <c r="H670" s="2"/>
    </row>
    <row r="671" spans="3:8">
      <c r="C671" s="38"/>
      <c r="E671" s="2"/>
      <c r="F671" s="2"/>
      <c r="G671" s="2"/>
      <c r="H671" s="2"/>
    </row>
    <row r="672" spans="3:8">
      <c r="C672" s="38"/>
      <c r="E672" s="2"/>
      <c r="F672" s="2"/>
      <c r="G672" s="2"/>
      <c r="H672" s="2"/>
    </row>
    <row r="673" spans="3:8">
      <c r="C673" s="38"/>
      <c r="E673" s="2"/>
      <c r="F673" s="2"/>
      <c r="G673" s="2"/>
      <c r="H673" s="2"/>
    </row>
    <row r="674" spans="3:8">
      <c r="C674" s="38"/>
      <c r="E674" s="2"/>
      <c r="F674" s="2"/>
      <c r="G674" s="2"/>
      <c r="H674" s="2"/>
    </row>
    <row r="675" spans="3:8">
      <c r="C675" s="38"/>
      <c r="E675" s="2"/>
      <c r="F675" s="2"/>
      <c r="G675" s="2"/>
      <c r="H675" s="2"/>
    </row>
    <row r="676" spans="3:8">
      <c r="C676" s="38"/>
      <c r="E676" s="2"/>
      <c r="F676" s="2"/>
      <c r="G676" s="2"/>
      <c r="H676" s="2"/>
    </row>
    <row r="677" spans="3:8">
      <c r="C677" s="38"/>
      <c r="E677" s="2"/>
      <c r="F677" s="2"/>
      <c r="G677" s="2"/>
      <c r="H677" s="2"/>
    </row>
    <row r="678" spans="3:8">
      <c r="C678" s="38"/>
      <c r="E678" s="2"/>
      <c r="F678" s="2"/>
      <c r="G678" s="2"/>
      <c r="H678" s="2"/>
    </row>
    <row r="679" spans="3:8">
      <c r="C679" s="38"/>
      <c r="E679" s="2"/>
      <c r="F679" s="2"/>
      <c r="G679" s="2"/>
      <c r="H679" s="2"/>
    </row>
    <row r="680" spans="3:8">
      <c r="C680" s="38"/>
      <c r="E680" s="2"/>
      <c r="F680" s="2"/>
      <c r="G680" s="2"/>
      <c r="H680" s="2"/>
    </row>
    <row r="681" spans="3:8">
      <c r="C681" s="38"/>
      <c r="E681" s="2"/>
      <c r="F681" s="2"/>
      <c r="G681" s="2"/>
      <c r="H681" s="2"/>
    </row>
    <row r="682" spans="3:8">
      <c r="C682" s="38"/>
      <c r="E682" s="2"/>
      <c r="F682" s="2"/>
      <c r="G682" s="2"/>
      <c r="H682" s="2"/>
    </row>
    <row r="683" spans="3:8">
      <c r="C683" s="38"/>
      <c r="E683" s="2"/>
      <c r="F683" s="2"/>
      <c r="G683" s="2"/>
      <c r="H683" s="2"/>
    </row>
    <row r="684" spans="3:8">
      <c r="C684" s="38"/>
      <c r="E684" s="2"/>
      <c r="F684" s="2"/>
      <c r="G684" s="2"/>
      <c r="H684" s="2"/>
    </row>
    <row r="685" spans="3:8">
      <c r="C685" s="38"/>
      <c r="E685" s="2"/>
      <c r="F685" s="2"/>
      <c r="G685" s="2"/>
      <c r="H685" s="2"/>
    </row>
    <row r="686" spans="3:8">
      <c r="C686" s="38"/>
      <c r="E686" s="2"/>
      <c r="F686" s="2"/>
      <c r="G686" s="2"/>
      <c r="H686" s="2"/>
    </row>
    <row r="687" spans="3:8">
      <c r="C687" s="38"/>
      <c r="E687" s="2"/>
      <c r="F687" s="2"/>
      <c r="G687" s="2"/>
      <c r="H687" s="2"/>
    </row>
    <row r="688" spans="3:8">
      <c r="C688" s="38"/>
      <c r="E688" s="2"/>
      <c r="F688" s="2"/>
      <c r="G688" s="2"/>
      <c r="H688" s="2"/>
    </row>
    <row r="689" spans="3:8">
      <c r="C689" s="38"/>
      <c r="E689" s="2"/>
      <c r="F689" s="2"/>
      <c r="G689" s="2"/>
      <c r="H689" s="2"/>
    </row>
    <row r="690" spans="3:8">
      <c r="C690" s="38"/>
      <c r="E690" s="2"/>
      <c r="F690" s="2"/>
      <c r="G690" s="2"/>
      <c r="H690" s="2"/>
    </row>
    <row r="691" spans="3:8">
      <c r="C691" s="38"/>
      <c r="E691" s="2"/>
      <c r="F691" s="2"/>
      <c r="G691" s="2"/>
      <c r="H691" s="2"/>
    </row>
    <row r="692" spans="3:8">
      <c r="C692" s="38"/>
      <c r="E692" s="2"/>
      <c r="F692" s="2"/>
      <c r="G692" s="2"/>
      <c r="H692" s="2"/>
    </row>
    <row r="693" spans="3:8">
      <c r="C693" s="38"/>
      <c r="E693" s="2"/>
      <c r="F693" s="2"/>
      <c r="G693" s="2"/>
      <c r="H693" s="2"/>
    </row>
    <row r="694" spans="3:8">
      <c r="C694" s="38"/>
      <c r="E694" s="2"/>
      <c r="F694" s="2"/>
      <c r="G694" s="2"/>
      <c r="H694" s="2"/>
    </row>
    <row r="695" spans="3:8">
      <c r="C695" s="38"/>
      <c r="E695" s="2"/>
      <c r="F695" s="2"/>
      <c r="G695" s="2"/>
      <c r="H695" s="2"/>
    </row>
    <row r="696" spans="3:8">
      <c r="C696" s="38"/>
      <c r="E696" s="2"/>
      <c r="F696" s="2"/>
      <c r="G696" s="2"/>
      <c r="H696" s="2"/>
    </row>
    <row r="697" spans="3:8">
      <c r="C697" s="38"/>
      <c r="E697" s="2"/>
      <c r="F697" s="2"/>
      <c r="G697" s="2"/>
      <c r="H697" s="2"/>
    </row>
    <row r="698" spans="3:8">
      <c r="C698" s="38"/>
      <c r="E698" s="2"/>
      <c r="F698" s="2"/>
      <c r="G698" s="2"/>
      <c r="H698" s="2"/>
    </row>
    <row r="699" spans="3:8">
      <c r="C699" s="38"/>
      <c r="E699" s="2"/>
      <c r="F699" s="2"/>
      <c r="G699" s="2"/>
      <c r="H699" s="2"/>
    </row>
    <row r="700" spans="3:8">
      <c r="C700" s="38"/>
      <c r="E700" s="2"/>
      <c r="F700" s="2"/>
      <c r="G700" s="2"/>
      <c r="H700" s="2"/>
    </row>
    <row r="701" spans="3:8">
      <c r="C701" s="38"/>
      <c r="E701" s="2"/>
      <c r="F701" s="2"/>
      <c r="G701" s="2"/>
      <c r="H701" s="2"/>
    </row>
    <row r="702" spans="3:8">
      <c r="C702" s="38"/>
      <c r="E702" s="2"/>
      <c r="F702" s="2"/>
      <c r="G702" s="2"/>
      <c r="H702" s="2"/>
    </row>
    <row r="703" spans="3:8">
      <c r="C703" s="38"/>
      <c r="E703" s="2"/>
      <c r="F703" s="2"/>
      <c r="G703" s="2"/>
      <c r="H703" s="2"/>
    </row>
    <row r="704" spans="3:8">
      <c r="C704" s="38"/>
      <c r="E704" s="2"/>
      <c r="F704" s="2"/>
      <c r="G704" s="2"/>
      <c r="H704" s="2"/>
    </row>
    <row r="705" spans="3:8">
      <c r="C705" s="38"/>
      <c r="E705" s="2"/>
      <c r="F705" s="2"/>
      <c r="G705" s="2"/>
      <c r="H705" s="2"/>
    </row>
    <row r="706" spans="3:8">
      <c r="C706" s="38"/>
      <c r="E706" s="2"/>
      <c r="F706" s="2"/>
      <c r="G706" s="2"/>
      <c r="H706" s="2"/>
    </row>
    <row r="707" spans="3:8">
      <c r="C707" s="38"/>
      <c r="E707" s="2"/>
      <c r="F707" s="2"/>
      <c r="G707" s="2"/>
      <c r="H707" s="2"/>
    </row>
    <row r="708" spans="3:8">
      <c r="C708" s="38"/>
      <c r="E708" s="2"/>
      <c r="F708" s="2"/>
      <c r="G708" s="2"/>
      <c r="H708" s="2"/>
    </row>
    <row r="709" spans="3:8">
      <c r="C709" s="38"/>
      <c r="E709" s="2"/>
      <c r="F709" s="2"/>
      <c r="G709" s="2"/>
      <c r="H709" s="2"/>
    </row>
    <row r="710" spans="3:8">
      <c r="C710" s="38"/>
      <c r="E710" s="2"/>
      <c r="F710" s="2"/>
      <c r="G710" s="2"/>
      <c r="H710" s="2"/>
    </row>
    <row r="711" spans="3:8">
      <c r="C711" s="38"/>
      <c r="E711" s="2"/>
      <c r="F711" s="2"/>
      <c r="G711" s="2"/>
      <c r="H711" s="2"/>
    </row>
    <row r="712" spans="3:8">
      <c r="C712" s="38"/>
      <c r="E712" s="2"/>
      <c r="F712" s="2"/>
      <c r="G712" s="2"/>
      <c r="H712" s="2"/>
    </row>
    <row r="713" spans="3:8">
      <c r="C713" s="38"/>
      <c r="E713" s="2"/>
      <c r="F713" s="2"/>
      <c r="G713" s="2"/>
      <c r="H713" s="2"/>
    </row>
    <row r="714" spans="3:8">
      <c r="C714" s="38"/>
      <c r="E714" s="2"/>
      <c r="F714" s="2"/>
      <c r="G714" s="2"/>
      <c r="H714" s="2"/>
    </row>
    <row r="715" spans="3:8">
      <c r="C715" s="38"/>
      <c r="E715" s="2"/>
      <c r="F715" s="2"/>
      <c r="G715" s="2"/>
      <c r="H715" s="2"/>
    </row>
    <row r="716" spans="3:8">
      <c r="C716" s="38"/>
      <c r="E716" s="2"/>
      <c r="F716" s="2"/>
      <c r="G716" s="2"/>
      <c r="H716" s="2"/>
    </row>
    <row r="717" spans="3:8">
      <c r="C717" s="38"/>
      <c r="E717" s="2"/>
      <c r="F717" s="2"/>
      <c r="G717" s="2"/>
      <c r="H717" s="2"/>
    </row>
    <row r="718" spans="3:8">
      <c r="C718" s="38"/>
      <c r="E718" s="2"/>
      <c r="F718" s="2"/>
      <c r="G718" s="2"/>
      <c r="H718" s="2"/>
    </row>
    <row r="719" spans="3:8">
      <c r="C719" s="38"/>
      <c r="E719" s="2"/>
      <c r="F719" s="2"/>
      <c r="G719" s="2"/>
      <c r="H719" s="2"/>
    </row>
    <row r="720" spans="3:8">
      <c r="C720" s="38"/>
      <c r="E720" s="2"/>
      <c r="F720" s="2"/>
      <c r="G720" s="2"/>
      <c r="H720" s="2"/>
    </row>
    <row r="721" spans="3:8">
      <c r="C721" s="38"/>
      <c r="E721" s="2"/>
      <c r="F721" s="2"/>
      <c r="G721" s="2"/>
      <c r="H721" s="2"/>
    </row>
    <row r="722" spans="3:8">
      <c r="C722" s="38"/>
      <c r="E722" s="2"/>
      <c r="F722" s="2"/>
      <c r="G722" s="2"/>
      <c r="H722" s="2"/>
    </row>
    <row r="723" spans="3:8">
      <c r="C723" s="38"/>
      <c r="E723" s="2"/>
      <c r="F723" s="2"/>
      <c r="G723" s="2"/>
      <c r="H723" s="2"/>
    </row>
    <row r="724" spans="3:8">
      <c r="C724" s="38"/>
      <c r="E724" s="2"/>
      <c r="F724" s="2"/>
      <c r="G724" s="2"/>
      <c r="H724" s="2"/>
    </row>
    <row r="725" spans="3:8">
      <c r="C725" s="38"/>
      <c r="E725" s="2"/>
      <c r="F725" s="2"/>
      <c r="G725" s="2"/>
      <c r="H725" s="2"/>
    </row>
    <row r="726" spans="3:8">
      <c r="C726" s="38"/>
      <c r="E726" s="2"/>
      <c r="F726" s="2"/>
      <c r="G726" s="2"/>
      <c r="H726" s="2"/>
    </row>
    <row r="727" spans="3:8">
      <c r="C727" s="38"/>
      <c r="E727" s="2"/>
      <c r="F727" s="2"/>
      <c r="G727" s="2"/>
      <c r="H727" s="2"/>
    </row>
    <row r="728" spans="3:8">
      <c r="C728" s="38"/>
      <c r="E728" s="2"/>
      <c r="F728" s="2"/>
      <c r="G728" s="2"/>
      <c r="H728" s="2"/>
    </row>
    <row r="729" spans="3:8">
      <c r="C729" s="38"/>
      <c r="E729" s="2"/>
      <c r="F729" s="2"/>
      <c r="G729" s="2"/>
      <c r="H729" s="2"/>
    </row>
    <row r="730" spans="3:8">
      <c r="C730" s="38"/>
      <c r="E730" s="2"/>
      <c r="F730" s="2"/>
      <c r="G730" s="2"/>
      <c r="H730" s="2"/>
    </row>
    <row r="731" spans="3:8">
      <c r="C731" s="38"/>
      <c r="E731" s="2"/>
      <c r="F731" s="2"/>
      <c r="G731" s="2"/>
      <c r="H731" s="2"/>
    </row>
    <row r="732" spans="3:8">
      <c r="C732" s="38"/>
      <c r="E732" s="2"/>
      <c r="F732" s="2"/>
      <c r="G732" s="2"/>
      <c r="H732" s="2"/>
    </row>
    <row r="733" spans="3:8">
      <c r="C733" s="38"/>
      <c r="E733" s="2"/>
      <c r="F733" s="2"/>
      <c r="G733" s="2"/>
      <c r="H733" s="2"/>
    </row>
    <row r="734" spans="3:8">
      <c r="C734" s="38"/>
      <c r="E734" s="2"/>
      <c r="F734" s="2"/>
      <c r="G734" s="2"/>
      <c r="H734" s="2"/>
    </row>
    <row r="735" spans="3:8">
      <c r="C735" s="38"/>
      <c r="E735" s="2"/>
      <c r="F735" s="2"/>
      <c r="G735" s="2"/>
      <c r="H735" s="2"/>
    </row>
    <row r="736" spans="3:8">
      <c r="C736" s="38"/>
      <c r="E736" s="2"/>
      <c r="F736" s="2"/>
      <c r="G736" s="2"/>
      <c r="H736" s="2"/>
    </row>
    <row r="737" spans="3:8">
      <c r="C737" s="38"/>
      <c r="E737" s="2"/>
      <c r="F737" s="2"/>
      <c r="G737" s="2"/>
      <c r="H737" s="2"/>
    </row>
    <row r="738" spans="3:8">
      <c r="C738" s="38"/>
      <c r="E738" s="2"/>
      <c r="F738" s="2"/>
      <c r="G738" s="2"/>
      <c r="H738" s="2"/>
    </row>
    <row r="739" spans="3:8">
      <c r="C739" s="38"/>
      <c r="E739" s="2"/>
      <c r="F739" s="2"/>
      <c r="G739" s="2"/>
      <c r="H739" s="2"/>
    </row>
    <row r="740" spans="3:8">
      <c r="C740" s="38"/>
      <c r="E740" s="2"/>
      <c r="F740" s="2"/>
      <c r="G740" s="2"/>
      <c r="H740" s="2"/>
    </row>
    <row r="741" spans="3:8">
      <c r="C741" s="38"/>
      <c r="E741" s="2"/>
      <c r="F741" s="2"/>
      <c r="G741" s="2"/>
      <c r="H741" s="2"/>
    </row>
    <row r="742" spans="3:8">
      <c r="C742" s="38"/>
      <c r="E742" s="2"/>
      <c r="F742" s="2"/>
      <c r="G742" s="2"/>
      <c r="H742" s="2"/>
    </row>
    <row r="743" spans="3:8">
      <c r="C743" s="38"/>
      <c r="E743" s="2"/>
      <c r="F743" s="2"/>
      <c r="G743" s="2"/>
      <c r="H743" s="2"/>
    </row>
    <row r="744" spans="3:8">
      <c r="C744" s="38"/>
      <c r="E744" s="2"/>
      <c r="F744" s="2"/>
      <c r="G744" s="2"/>
      <c r="H744" s="2"/>
    </row>
    <row r="745" spans="3:8">
      <c r="C745" s="38"/>
      <c r="E745" s="2"/>
      <c r="F745" s="2"/>
      <c r="G745" s="2"/>
      <c r="H745" s="2"/>
    </row>
    <row r="746" spans="3:8">
      <c r="C746" s="38"/>
      <c r="E746" s="2"/>
      <c r="F746" s="2"/>
      <c r="G746" s="2"/>
      <c r="H746" s="2"/>
    </row>
    <row r="747" spans="3:8">
      <c r="C747" s="38"/>
      <c r="E747" s="2"/>
      <c r="F747" s="2"/>
      <c r="G747" s="2"/>
      <c r="H747" s="2"/>
    </row>
    <row r="748" spans="3:8">
      <c r="C748" s="38"/>
      <c r="E748" s="2"/>
      <c r="F748" s="2"/>
      <c r="G748" s="2"/>
      <c r="H748" s="2"/>
    </row>
    <row r="749" spans="3:8">
      <c r="C749" s="38"/>
      <c r="E749" s="2"/>
      <c r="F749" s="2"/>
      <c r="G749" s="2"/>
      <c r="H749" s="2"/>
    </row>
    <row r="750" spans="3:8">
      <c r="C750" s="38"/>
      <c r="E750" s="2"/>
      <c r="F750" s="2"/>
      <c r="G750" s="2"/>
      <c r="H750" s="2"/>
    </row>
    <row r="751" spans="3:8">
      <c r="C751" s="38"/>
      <c r="E751" s="2"/>
      <c r="F751" s="2"/>
      <c r="G751" s="2"/>
      <c r="H751" s="2"/>
    </row>
    <row r="752" spans="3:8">
      <c r="C752" s="38"/>
      <c r="E752" s="2"/>
      <c r="F752" s="2"/>
      <c r="G752" s="2"/>
      <c r="H752" s="2"/>
    </row>
    <row r="753" spans="3:8">
      <c r="C753" s="38"/>
      <c r="E753" s="2"/>
      <c r="F753" s="2"/>
      <c r="G753" s="2"/>
      <c r="H753" s="2"/>
    </row>
    <row r="754" spans="3:8">
      <c r="C754" s="38"/>
      <c r="E754" s="2"/>
      <c r="F754" s="2"/>
      <c r="G754" s="2"/>
      <c r="H754" s="2"/>
    </row>
    <row r="755" spans="3:8">
      <c r="C755" s="38"/>
      <c r="E755" s="2"/>
      <c r="F755" s="2"/>
      <c r="G755" s="2"/>
      <c r="H755" s="2"/>
    </row>
    <row r="756" spans="3:8">
      <c r="C756" s="38"/>
      <c r="E756" s="2"/>
      <c r="F756" s="2"/>
      <c r="G756" s="2"/>
      <c r="H756" s="2"/>
    </row>
    <row r="757" spans="3:8">
      <c r="C757" s="38"/>
      <c r="E757" s="2"/>
      <c r="F757" s="2"/>
      <c r="G757" s="2"/>
      <c r="H757" s="2"/>
    </row>
    <row r="758" spans="3:8">
      <c r="C758" s="38"/>
      <c r="E758" s="2"/>
      <c r="F758" s="2"/>
      <c r="G758" s="2"/>
      <c r="H758" s="2"/>
    </row>
    <row r="759" spans="3:8">
      <c r="C759" s="38"/>
      <c r="E759" s="2"/>
      <c r="F759" s="2"/>
      <c r="G759" s="2"/>
      <c r="H759" s="2"/>
    </row>
    <row r="760" spans="3:8">
      <c r="C760" s="38"/>
      <c r="E760" s="2"/>
      <c r="F760" s="2"/>
      <c r="G760" s="2"/>
      <c r="H760" s="2"/>
    </row>
    <row r="761" spans="3:8">
      <c r="C761" s="38"/>
      <c r="E761" s="2"/>
      <c r="F761" s="2"/>
      <c r="G761" s="2"/>
      <c r="H761" s="2"/>
    </row>
    <row r="762" spans="3:8">
      <c r="C762" s="38"/>
      <c r="E762" s="2"/>
      <c r="F762" s="2"/>
      <c r="G762" s="2"/>
      <c r="H762" s="2"/>
    </row>
    <row r="763" spans="3:8">
      <c r="C763" s="38"/>
      <c r="E763" s="2"/>
      <c r="F763" s="2"/>
      <c r="G763" s="2"/>
      <c r="H763" s="2"/>
    </row>
    <row r="764" spans="3:8">
      <c r="C764" s="38"/>
      <c r="E764" s="2"/>
      <c r="F764" s="2"/>
      <c r="G764" s="2"/>
      <c r="H764" s="2"/>
    </row>
    <row r="765" spans="3:8">
      <c r="C765" s="38"/>
      <c r="E765" s="2"/>
      <c r="F765" s="2"/>
      <c r="G765" s="2"/>
      <c r="H765" s="2"/>
    </row>
    <row r="766" spans="3:8">
      <c r="C766" s="38"/>
      <c r="E766" s="2"/>
      <c r="F766" s="2"/>
      <c r="G766" s="2"/>
      <c r="H766" s="2"/>
    </row>
    <row r="767" spans="3:8">
      <c r="C767" s="38"/>
      <c r="E767" s="2"/>
      <c r="F767" s="2"/>
      <c r="G767" s="2"/>
      <c r="H767" s="2"/>
    </row>
    <row r="768" spans="3:8">
      <c r="C768" s="38"/>
      <c r="E768" s="2"/>
      <c r="F768" s="2"/>
      <c r="G768" s="2"/>
      <c r="H768" s="2"/>
    </row>
    <row r="769" spans="3:8">
      <c r="C769" s="38"/>
      <c r="E769" s="2"/>
      <c r="F769" s="2"/>
      <c r="G769" s="2"/>
      <c r="H769" s="2"/>
    </row>
    <row r="770" spans="3:8">
      <c r="C770" s="38"/>
      <c r="E770" s="2"/>
      <c r="F770" s="2"/>
      <c r="G770" s="2"/>
      <c r="H770" s="2"/>
    </row>
    <row r="771" spans="3:8">
      <c r="C771" s="38"/>
      <c r="E771" s="2"/>
      <c r="F771" s="2"/>
      <c r="G771" s="2"/>
      <c r="H771" s="2"/>
    </row>
    <row r="772" spans="3:8">
      <c r="C772" s="38"/>
      <c r="E772" s="2"/>
      <c r="F772" s="2"/>
      <c r="G772" s="2"/>
      <c r="H772" s="2"/>
    </row>
    <row r="773" spans="3:8">
      <c r="C773" s="38"/>
      <c r="E773" s="2"/>
      <c r="F773" s="2"/>
      <c r="G773" s="2"/>
      <c r="H773" s="2"/>
    </row>
    <row r="774" spans="3:8">
      <c r="C774" s="38"/>
      <c r="E774" s="2"/>
      <c r="F774" s="2"/>
      <c r="G774" s="2"/>
      <c r="H774" s="2"/>
    </row>
    <row r="775" spans="3:8">
      <c r="C775" s="38"/>
      <c r="E775" s="2"/>
      <c r="F775" s="2"/>
      <c r="G775" s="2"/>
      <c r="H775" s="2"/>
    </row>
    <row r="776" spans="3:8">
      <c r="C776" s="38"/>
      <c r="E776" s="2"/>
      <c r="F776" s="2"/>
      <c r="G776" s="2"/>
      <c r="H776" s="2"/>
    </row>
    <row r="777" spans="3:8">
      <c r="C777" s="38"/>
      <c r="E777" s="2"/>
      <c r="F777" s="2"/>
      <c r="G777" s="2"/>
      <c r="H777" s="2"/>
    </row>
    <row r="778" spans="3:8">
      <c r="C778" s="38"/>
      <c r="E778" s="2"/>
      <c r="F778" s="2"/>
      <c r="G778" s="2"/>
      <c r="H778" s="2"/>
    </row>
    <row r="779" spans="3:8">
      <c r="C779" s="38"/>
      <c r="E779" s="2"/>
      <c r="F779" s="2"/>
      <c r="G779" s="2"/>
      <c r="H779" s="2"/>
    </row>
    <row r="780" spans="3:8">
      <c r="C780" s="38"/>
      <c r="E780" s="2"/>
      <c r="F780" s="2"/>
      <c r="G780" s="2"/>
      <c r="H780" s="2"/>
    </row>
    <row r="781" spans="3:8">
      <c r="C781" s="38"/>
      <c r="E781" s="2"/>
      <c r="F781" s="2"/>
      <c r="G781" s="2"/>
      <c r="H781" s="2"/>
    </row>
    <row r="782" spans="3:8">
      <c r="C782" s="38"/>
      <c r="E782" s="2"/>
      <c r="F782" s="2"/>
      <c r="G782" s="2"/>
      <c r="H782" s="2"/>
    </row>
    <row r="783" spans="3:8">
      <c r="C783" s="38"/>
      <c r="E783" s="2"/>
      <c r="F783" s="2"/>
      <c r="G783" s="2"/>
      <c r="H783" s="2"/>
    </row>
    <row r="784" spans="3:8">
      <c r="C784" s="38"/>
      <c r="E784" s="2"/>
      <c r="F784" s="2"/>
      <c r="G784" s="2"/>
      <c r="H784" s="2"/>
    </row>
    <row r="785" spans="3:8">
      <c r="C785" s="38"/>
      <c r="E785" s="2"/>
      <c r="F785" s="2"/>
      <c r="G785" s="2"/>
      <c r="H785" s="2"/>
    </row>
    <row r="786" spans="3:8">
      <c r="C786" s="38"/>
      <c r="E786" s="2"/>
      <c r="F786" s="2"/>
      <c r="G786" s="2"/>
      <c r="H786" s="2"/>
    </row>
    <row r="787" spans="3:8">
      <c r="C787" s="38"/>
      <c r="E787" s="2"/>
      <c r="F787" s="2"/>
      <c r="G787" s="2"/>
      <c r="H787" s="2"/>
    </row>
    <row r="788" spans="3:8">
      <c r="C788" s="38"/>
      <c r="E788" s="2"/>
      <c r="F788" s="2"/>
      <c r="G788" s="2"/>
      <c r="H788" s="2"/>
    </row>
    <row r="789" spans="3:8">
      <c r="C789" s="38"/>
      <c r="E789" s="2"/>
      <c r="F789" s="2"/>
      <c r="G789" s="2"/>
      <c r="H789" s="2"/>
    </row>
    <row r="790" spans="3:8">
      <c r="C790" s="38"/>
      <c r="E790" s="2"/>
      <c r="F790" s="2"/>
      <c r="G790" s="2"/>
      <c r="H790" s="2"/>
    </row>
    <row r="791" spans="3:8">
      <c r="C791" s="38"/>
      <c r="E791" s="2"/>
      <c r="F791" s="2"/>
      <c r="G791" s="2"/>
      <c r="H791" s="2"/>
    </row>
    <row r="792" spans="3:8">
      <c r="C792" s="38"/>
      <c r="E792" s="2"/>
      <c r="F792" s="2"/>
      <c r="G792" s="2"/>
      <c r="H792" s="2"/>
    </row>
    <row r="793" spans="3:8">
      <c r="C793" s="38"/>
      <c r="E793" s="2"/>
      <c r="F793" s="2"/>
      <c r="G793" s="2"/>
      <c r="H793" s="2"/>
    </row>
    <row r="794" spans="3:8">
      <c r="C794" s="38"/>
      <c r="E794" s="2"/>
      <c r="F794" s="2"/>
      <c r="G794" s="2"/>
      <c r="H794" s="2"/>
    </row>
    <row r="795" spans="3:8">
      <c r="C795" s="38"/>
      <c r="E795" s="2"/>
      <c r="F795" s="2"/>
      <c r="G795" s="2"/>
      <c r="H795" s="2"/>
    </row>
    <row r="796" spans="3:8">
      <c r="C796" s="38"/>
      <c r="E796" s="2"/>
      <c r="F796" s="2"/>
      <c r="G796" s="2"/>
      <c r="H796" s="2"/>
    </row>
    <row r="797" spans="3:8">
      <c r="C797" s="38"/>
      <c r="E797" s="2"/>
      <c r="F797" s="2"/>
      <c r="G797" s="2"/>
      <c r="H797" s="2"/>
    </row>
    <row r="798" spans="3:8">
      <c r="C798" s="38"/>
      <c r="E798" s="2"/>
      <c r="F798" s="2"/>
      <c r="G798" s="2"/>
      <c r="H798" s="2"/>
    </row>
    <row r="799" spans="3:8">
      <c r="C799" s="38"/>
      <c r="E799" s="2"/>
      <c r="F799" s="2"/>
      <c r="G799" s="2"/>
      <c r="H799" s="2"/>
    </row>
    <row r="800" spans="3:8">
      <c r="C800" s="38"/>
      <c r="E800" s="2"/>
      <c r="F800" s="2"/>
      <c r="G800" s="2"/>
      <c r="H800" s="2"/>
    </row>
    <row r="801" spans="3:8">
      <c r="C801" s="38"/>
      <c r="E801" s="2"/>
      <c r="F801" s="2"/>
      <c r="G801" s="2"/>
      <c r="H801" s="2"/>
    </row>
    <row r="802" spans="3:8">
      <c r="C802" s="38"/>
      <c r="E802" s="2"/>
      <c r="F802" s="2"/>
      <c r="G802" s="2"/>
      <c r="H802" s="2"/>
    </row>
    <row r="803" spans="3:8">
      <c r="C803" s="38"/>
      <c r="E803" s="2"/>
      <c r="F803" s="2"/>
      <c r="G803" s="2"/>
      <c r="H803" s="2"/>
    </row>
    <row r="804" spans="3:8">
      <c r="C804" s="38"/>
      <c r="E804" s="2"/>
      <c r="F804" s="2"/>
      <c r="G804" s="2"/>
      <c r="H804" s="2"/>
    </row>
    <row r="805" spans="3:8">
      <c r="C805" s="38"/>
      <c r="E805" s="2"/>
      <c r="F805" s="2"/>
      <c r="G805" s="2"/>
      <c r="H805" s="2"/>
    </row>
    <row r="806" spans="3:8">
      <c r="C806" s="38"/>
      <c r="E806" s="2"/>
      <c r="F806" s="2"/>
      <c r="G806" s="2"/>
      <c r="H806" s="2"/>
    </row>
    <row r="807" spans="3:8">
      <c r="C807" s="38"/>
      <c r="E807" s="2"/>
      <c r="F807" s="2"/>
      <c r="G807" s="2"/>
      <c r="H807" s="2"/>
    </row>
    <row r="808" spans="3:8">
      <c r="C808" s="38"/>
      <c r="E808" s="2"/>
      <c r="F808" s="2"/>
      <c r="G808" s="2"/>
      <c r="H808" s="2"/>
    </row>
    <row r="809" spans="3:8">
      <c r="C809" s="38"/>
      <c r="E809" s="2"/>
      <c r="F809" s="2"/>
      <c r="G809" s="2"/>
      <c r="H809" s="2"/>
    </row>
    <row r="810" spans="3:8">
      <c r="C810" s="38"/>
      <c r="E810" s="2"/>
      <c r="F810" s="2"/>
      <c r="G810" s="2"/>
      <c r="H810" s="2"/>
    </row>
    <row r="811" spans="3:8">
      <c r="C811" s="38"/>
      <c r="E811" s="2"/>
      <c r="F811" s="2"/>
      <c r="G811" s="2"/>
      <c r="H811" s="2"/>
    </row>
    <row r="812" spans="3:8">
      <c r="C812" s="38"/>
      <c r="E812" s="2"/>
      <c r="F812" s="2"/>
      <c r="G812" s="2"/>
      <c r="H812" s="2"/>
    </row>
    <row r="813" spans="3:8">
      <c r="C813" s="38"/>
      <c r="E813" s="2"/>
      <c r="F813" s="2"/>
      <c r="G813" s="2"/>
      <c r="H813" s="2"/>
    </row>
    <row r="814" spans="3:8">
      <c r="C814" s="38"/>
      <c r="E814" s="2"/>
      <c r="F814" s="2"/>
      <c r="G814" s="2"/>
      <c r="H814" s="2"/>
    </row>
    <row r="815" spans="3:8">
      <c r="C815" s="38"/>
      <c r="E815" s="2"/>
      <c r="F815" s="2"/>
      <c r="G815" s="2"/>
      <c r="H815" s="2"/>
    </row>
    <row r="816" spans="3:8">
      <c r="C816" s="38"/>
      <c r="E816" s="2"/>
      <c r="F816" s="2"/>
      <c r="G816" s="2"/>
      <c r="H816" s="2"/>
    </row>
    <row r="817" spans="3:8">
      <c r="C817" s="38"/>
      <c r="E817" s="2"/>
      <c r="F817" s="2"/>
      <c r="G817" s="2"/>
      <c r="H817" s="2"/>
    </row>
    <row r="818" spans="3:8">
      <c r="C818" s="38"/>
      <c r="E818" s="2"/>
      <c r="F818" s="2"/>
      <c r="G818" s="2"/>
      <c r="H818" s="2"/>
    </row>
    <row r="819" spans="3:8">
      <c r="C819" s="38"/>
      <c r="E819" s="2"/>
      <c r="F819" s="2"/>
      <c r="G819" s="2"/>
      <c r="H819" s="2"/>
    </row>
    <row r="820" spans="3:8">
      <c r="C820" s="38"/>
      <c r="E820" s="2"/>
      <c r="F820" s="2"/>
      <c r="G820" s="2"/>
      <c r="H820" s="2"/>
    </row>
    <row r="821" spans="3:8">
      <c r="C821" s="38"/>
      <c r="E821" s="2"/>
      <c r="F821" s="2"/>
      <c r="G821" s="2"/>
      <c r="H821" s="2"/>
    </row>
    <row r="822" spans="3:8">
      <c r="C822" s="38"/>
      <c r="E822" s="2"/>
      <c r="F822" s="2"/>
      <c r="G822" s="2"/>
      <c r="H822" s="2"/>
    </row>
    <row r="823" spans="3:8">
      <c r="C823" s="38"/>
      <c r="E823" s="2"/>
      <c r="F823" s="2"/>
      <c r="G823" s="2"/>
      <c r="H823" s="2"/>
    </row>
    <row r="824" spans="3:8">
      <c r="C824" s="38"/>
      <c r="E824" s="2"/>
      <c r="F824" s="2"/>
      <c r="G824" s="2"/>
      <c r="H824" s="2"/>
    </row>
    <row r="825" spans="3:8">
      <c r="C825" s="38"/>
      <c r="E825" s="2"/>
      <c r="F825" s="2"/>
      <c r="G825" s="2"/>
      <c r="H825" s="2"/>
    </row>
    <row r="826" spans="3:8">
      <c r="C826" s="38"/>
      <c r="E826" s="2"/>
      <c r="F826" s="2"/>
      <c r="G826" s="2"/>
      <c r="H826" s="2"/>
    </row>
    <row r="827" spans="3:8">
      <c r="C827" s="38"/>
      <c r="E827" s="2"/>
      <c r="F827" s="2"/>
      <c r="G827" s="2"/>
      <c r="H827" s="2"/>
    </row>
    <row r="828" spans="3:8">
      <c r="C828" s="38"/>
      <c r="E828" s="2"/>
      <c r="F828" s="2"/>
      <c r="G828" s="2"/>
      <c r="H828" s="2"/>
    </row>
    <row r="829" spans="3:8">
      <c r="C829" s="38"/>
      <c r="E829" s="2"/>
      <c r="F829" s="2"/>
      <c r="G829" s="2"/>
      <c r="H829" s="2"/>
    </row>
    <row r="830" spans="3:8">
      <c r="C830" s="38"/>
      <c r="E830" s="2"/>
      <c r="F830" s="2"/>
      <c r="G830" s="2"/>
      <c r="H830" s="2"/>
    </row>
    <row r="831" spans="3:8">
      <c r="C831" s="38"/>
      <c r="E831" s="2"/>
      <c r="F831" s="2"/>
      <c r="G831" s="2"/>
      <c r="H831" s="2"/>
    </row>
    <row r="832" spans="3:8">
      <c r="C832" s="38"/>
      <c r="E832" s="2"/>
      <c r="F832" s="2"/>
      <c r="G832" s="2"/>
      <c r="H832" s="2"/>
    </row>
    <row r="833" spans="3:8">
      <c r="C833" s="38"/>
      <c r="E833" s="2"/>
      <c r="F833" s="2"/>
      <c r="G833" s="2"/>
      <c r="H833" s="2"/>
    </row>
    <row r="834" spans="3:8">
      <c r="C834" s="38"/>
      <c r="E834" s="2"/>
      <c r="F834" s="2"/>
      <c r="G834" s="2"/>
      <c r="H834" s="2"/>
    </row>
    <row r="835" spans="3:8">
      <c r="C835" s="38"/>
      <c r="E835" s="2"/>
      <c r="F835" s="2"/>
      <c r="G835" s="2"/>
      <c r="H835" s="2"/>
    </row>
    <row r="836" spans="3:8">
      <c r="C836" s="38"/>
      <c r="E836" s="2"/>
      <c r="F836" s="2"/>
      <c r="G836" s="2"/>
      <c r="H836" s="2"/>
    </row>
    <row r="837" spans="3:8">
      <c r="C837" s="38"/>
      <c r="E837" s="2"/>
      <c r="F837" s="2"/>
      <c r="G837" s="2"/>
      <c r="H837" s="2"/>
    </row>
    <row r="838" spans="3:8">
      <c r="C838" s="38"/>
      <c r="E838" s="2"/>
      <c r="F838" s="2"/>
      <c r="G838" s="2"/>
      <c r="H838" s="2"/>
    </row>
    <row r="839" spans="3:8">
      <c r="C839" s="38"/>
      <c r="E839" s="2"/>
      <c r="F839" s="2"/>
      <c r="G839" s="2"/>
      <c r="H839" s="2"/>
    </row>
    <row r="840" spans="3:8">
      <c r="C840" s="38"/>
      <c r="E840" s="2"/>
      <c r="F840" s="2"/>
      <c r="G840" s="2"/>
      <c r="H840" s="2"/>
    </row>
    <row r="841" spans="3:8">
      <c r="C841" s="38"/>
      <c r="E841" s="2"/>
      <c r="F841" s="2"/>
      <c r="G841" s="2"/>
      <c r="H841" s="2"/>
    </row>
    <row r="842" spans="3:8">
      <c r="C842" s="38"/>
      <c r="E842" s="2"/>
      <c r="F842" s="2"/>
      <c r="G842" s="2"/>
      <c r="H842" s="2"/>
    </row>
    <row r="843" spans="3:8">
      <c r="C843" s="38"/>
      <c r="E843" s="2"/>
      <c r="F843" s="2"/>
      <c r="G843" s="2"/>
      <c r="H843" s="2"/>
    </row>
    <row r="844" spans="3:8">
      <c r="C844" s="38"/>
      <c r="E844" s="2"/>
      <c r="F844" s="2"/>
      <c r="G844" s="2"/>
      <c r="H844" s="2"/>
    </row>
    <row r="845" spans="3:8">
      <c r="C845" s="38"/>
      <c r="E845" s="2"/>
      <c r="F845" s="2"/>
      <c r="G845" s="2"/>
      <c r="H845" s="2"/>
    </row>
    <row r="846" spans="3:8">
      <c r="C846" s="38"/>
      <c r="E846" s="2"/>
      <c r="F846" s="2"/>
      <c r="G846" s="2"/>
      <c r="H846" s="2"/>
    </row>
    <row r="847" spans="3:8">
      <c r="C847" s="38"/>
      <c r="E847" s="2"/>
      <c r="F847" s="2"/>
      <c r="G847" s="2"/>
      <c r="H847" s="2"/>
    </row>
    <row r="848" spans="3:8">
      <c r="C848" s="38"/>
      <c r="E848" s="2"/>
      <c r="F848" s="2"/>
      <c r="G848" s="2"/>
      <c r="H848" s="2"/>
    </row>
    <row r="849" spans="3:8">
      <c r="C849" s="38"/>
      <c r="E849" s="2"/>
      <c r="F849" s="2"/>
      <c r="G849" s="2"/>
      <c r="H849" s="2"/>
    </row>
    <row r="850" spans="3:8">
      <c r="C850" s="38"/>
      <c r="E850" s="2"/>
      <c r="F850" s="2"/>
      <c r="G850" s="2"/>
      <c r="H850" s="2"/>
    </row>
    <row r="851" spans="3:8">
      <c r="C851" s="38"/>
      <c r="E851" s="2"/>
      <c r="F851" s="2"/>
      <c r="G851" s="2"/>
      <c r="H851" s="2"/>
    </row>
    <row r="852" spans="3:8">
      <c r="C852" s="38"/>
      <c r="E852" s="2"/>
      <c r="F852" s="2"/>
      <c r="G852" s="2"/>
      <c r="H852" s="2"/>
    </row>
    <row r="853" spans="3:8">
      <c r="C853" s="38"/>
      <c r="E853" s="2"/>
      <c r="F853" s="2"/>
      <c r="G853" s="2"/>
      <c r="H853" s="2"/>
    </row>
    <row r="854" spans="3:8">
      <c r="C854" s="38"/>
      <c r="E854" s="2"/>
      <c r="F854" s="2"/>
      <c r="G854" s="2"/>
      <c r="H854" s="2"/>
    </row>
    <row r="855" spans="3:8">
      <c r="C855" s="38"/>
      <c r="E855" s="2"/>
      <c r="F855" s="2"/>
      <c r="G855" s="2"/>
      <c r="H855" s="2"/>
    </row>
    <row r="856" spans="3:8">
      <c r="C856" s="38"/>
      <c r="E856" s="2"/>
      <c r="F856" s="2"/>
      <c r="G856" s="2"/>
      <c r="H856" s="2"/>
    </row>
    <row r="857" spans="3:8">
      <c r="C857" s="38"/>
      <c r="E857" s="2"/>
      <c r="F857" s="2"/>
      <c r="G857" s="2"/>
      <c r="H857" s="2"/>
    </row>
    <row r="858" spans="3:8">
      <c r="C858" s="38"/>
      <c r="E858" s="2"/>
      <c r="F858" s="2"/>
      <c r="G858" s="2"/>
      <c r="H858" s="2"/>
    </row>
    <row r="859" spans="3:8">
      <c r="C859" s="38"/>
      <c r="E859" s="2"/>
      <c r="F859" s="2"/>
      <c r="G859" s="2"/>
      <c r="H859" s="2"/>
    </row>
    <row r="860" spans="3:8">
      <c r="C860" s="38"/>
      <c r="E860" s="2"/>
      <c r="F860" s="2"/>
      <c r="G860" s="2"/>
      <c r="H860" s="2"/>
    </row>
    <row r="861" spans="3:8">
      <c r="C861" s="38"/>
      <c r="E861" s="2"/>
      <c r="F861" s="2"/>
      <c r="G861" s="2"/>
      <c r="H861" s="2"/>
    </row>
    <row r="862" spans="3:8">
      <c r="C862" s="38"/>
      <c r="E862" s="2"/>
      <c r="F862" s="2"/>
      <c r="G862" s="2"/>
      <c r="H862" s="2"/>
    </row>
    <row r="863" spans="3:8">
      <c r="C863" s="38"/>
      <c r="E863" s="2"/>
      <c r="F863" s="2"/>
      <c r="G863" s="2"/>
      <c r="H863" s="2"/>
    </row>
    <row r="864" spans="3:8">
      <c r="C864" s="38"/>
      <c r="E864" s="2"/>
      <c r="F864" s="2"/>
      <c r="G864" s="2"/>
      <c r="H864" s="2"/>
    </row>
    <row r="865" spans="3:8">
      <c r="C865" s="38"/>
      <c r="E865" s="2"/>
      <c r="F865" s="2"/>
      <c r="G865" s="2"/>
      <c r="H865" s="2"/>
    </row>
    <row r="866" spans="3:8">
      <c r="C866" s="38"/>
      <c r="E866" s="2"/>
      <c r="F866" s="2"/>
      <c r="G866" s="2"/>
      <c r="H866" s="2"/>
    </row>
    <row r="867" spans="3:8">
      <c r="C867" s="38"/>
      <c r="E867" s="2"/>
      <c r="F867" s="2"/>
      <c r="G867" s="2"/>
      <c r="H867" s="2"/>
    </row>
    <row r="868" spans="3:8">
      <c r="C868" s="38"/>
      <c r="E868" s="2"/>
      <c r="F868" s="2"/>
      <c r="G868" s="2"/>
      <c r="H868" s="2"/>
    </row>
    <row r="869" spans="3:8">
      <c r="C869" s="38"/>
      <c r="E869" s="2"/>
      <c r="F869" s="2"/>
      <c r="G869" s="2"/>
      <c r="H869" s="2"/>
    </row>
    <row r="870" spans="3:8">
      <c r="C870" s="38"/>
      <c r="E870" s="2"/>
      <c r="F870" s="2"/>
      <c r="G870" s="2"/>
      <c r="H870" s="2"/>
    </row>
    <row r="871" spans="3:8">
      <c r="C871" s="38"/>
      <c r="E871" s="2"/>
      <c r="F871" s="2"/>
      <c r="G871" s="2"/>
      <c r="H871" s="2"/>
    </row>
    <row r="872" spans="3:8">
      <c r="C872" s="38"/>
      <c r="E872" s="2"/>
      <c r="F872" s="2"/>
      <c r="G872" s="2"/>
      <c r="H872" s="2"/>
    </row>
    <row r="873" spans="3:8">
      <c r="C873" s="38"/>
      <c r="E873" s="2"/>
      <c r="F873" s="2"/>
      <c r="G873" s="2"/>
      <c r="H873" s="2"/>
    </row>
    <row r="874" spans="3:8">
      <c r="C874" s="38"/>
      <c r="E874" s="2"/>
      <c r="F874" s="2"/>
      <c r="G874" s="2"/>
      <c r="H874" s="2"/>
    </row>
    <row r="875" spans="3:8">
      <c r="C875" s="38"/>
      <c r="E875" s="2"/>
      <c r="F875" s="2"/>
      <c r="G875" s="2"/>
      <c r="H875" s="2"/>
    </row>
    <row r="876" spans="3:8">
      <c r="C876" s="38"/>
      <c r="E876" s="2"/>
      <c r="F876" s="2"/>
      <c r="G876" s="2"/>
      <c r="H876" s="2"/>
    </row>
    <row r="877" spans="3:8">
      <c r="C877" s="38"/>
      <c r="E877" s="2"/>
      <c r="F877" s="2"/>
      <c r="G877" s="2"/>
      <c r="H877" s="2"/>
    </row>
    <row r="878" spans="3:8">
      <c r="C878" s="38"/>
      <c r="E878" s="2"/>
      <c r="F878" s="2"/>
      <c r="G878" s="2"/>
      <c r="H878" s="2"/>
    </row>
    <row r="879" spans="3:8">
      <c r="C879" s="38"/>
      <c r="E879" s="2"/>
      <c r="F879" s="2"/>
      <c r="G879" s="2"/>
      <c r="H879" s="2"/>
    </row>
    <row r="880" spans="3:8">
      <c r="C880" s="38"/>
      <c r="E880" s="2"/>
      <c r="F880" s="2"/>
      <c r="G880" s="2"/>
      <c r="H880" s="2"/>
    </row>
    <row r="881" spans="3:8">
      <c r="C881" s="38"/>
      <c r="E881" s="2"/>
      <c r="F881" s="2"/>
      <c r="G881" s="2"/>
      <c r="H881" s="2"/>
    </row>
    <row r="882" spans="3:8">
      <c r="C882" s="38"/>
      <c r="E882" s="2"/>
      <c r="F882" s="2"/>
      <c r="G882" s="2"/>
      <c r="H882" s="2"/>
    </row>
    <row r="883" spans="3:8">
      <c r="C883" s="38"/>
      <c r="E883" s="2"/>
      <c r="F883" s="2"/>
      <c r="G883" s="2"/>
      <c r="H883" s="2"/>
    </row>
    <row r="884" spans="3:8">
      <c r="C884" s="38"/>
      <c r="E884" s="2"/>
      <c r="F884" s="2"/>
      <c r="G884" s="2"/>
      <c r="H884" s="2"/>
    </row>
    <row r="885" spans="3:8">
      <c r="C885" s="38"/>
      <c r="E885" s="2"/>
      <c r="F885" s="2"/>
      <c r="G885" s="2"/>
      <c r="H885" s="2"/>
    </row>
    <row r="886" spans="3:8">
      <c r="C886" s="38"/>
      <c r="E886" s="2"/>
      <c r="F886" s="2"/>
      <c r="G886" s="2"/>
      <c r="H886" s="2"/>
    </row>
    <row r="887" spans="3:8">
      <c r="C887" s="38"/>
      <c r="E887" s="2"/>
      <c r="F887" s="2"/>
      <c r="G887" s="2"/>
      <c r="H887" s="2"/>
    </row>
    <row r="888" spans="3:8">
      <c r="C888" s="38"/>
      <c r="E888" s="2"/>
      <c r="F888" s="2"/>
      <c r="G888" s="2"/>
      <c r="H888" s="2"/>
    </row>
    <row r="889" spans="3:8">
      <c r="C889" s="38"/>
      <c r="E889" s="2"/>
      <c r="F889" s="2"/>
      <c r="G889" s="2"/>
      <c r="H889" s="2"/>
    </row>
    <row r="890" spans="3:8">
      <c r="C890" s="38"/>
      <c r="E890" s="2"/>
      <c r="F890" s="2"/>
      <c r="G890" s="2"/>
      <c r="H890" s="2"/>
    </row>
    <row r="891" spans="3:8">
      <c r="C891" s="38"/>
      <c r="E891" s="2"/>
      <c r="F891" s="2"/>
      <c r="G891" s="2"/>
      <c r="H891" s="2"/>
    </row>
    <row r="892" spans="3:8">
      <c r="C892" s="38"/>
      <c r="E892" s="2"/>
      <c r="F892" s="2"/>
      <c r="G892" s="2"/>
      <c r="H892" s="2"/>
    </row>
    <row r="893" spans="3:8">
      <c r="C893" s="38"/>
      <c r="E893" s="2"/>
      <c r="F893" s="2"/>
      <c r="G893" s="2"/>
      <c r="H893" s="2"/>
    </row>
    <row r="894" spans="3:8">
      <c r="C894" s="38"/>
      <c r="E894" s="2"/>
      <c r="F894" s="2"/>
      <c r="G894" s="2"/>
      <c r="H894" s="2"/>
    </row>
    <row r="895" spans="3:8">
      <c r="C895" s="38"/>
      <c r="E895" s="2"/>
      <c r="F895" s="2"/>
      <c r="G895" s="2"/>
      <c r="H895" s="2"/>
    </row>
    <row r="896" spans="3:8">
      <c r="C896" s="38"/>
      <c r="E896" s="2"/>
      <c r="F896" s="2"/>
      <c r="G896" s="2"/>
      <c r="H896" s="2"/>
    </row>
    <row r="897" spans="3:8">
      <c r="C897" s="38"/>
      <c r="E897" s="2"/>
      <c r="F897" s="2"/>
      <c r="G897" s="2"/>
      <c r="H897" s="2"/>
    </row>
    <row r="898" spans="3:8">
      <c r="C898" s="38"/>
      <c r="E898" s="2"/>
      <c r="F898" s="2"/>
      <c r="G898" s="2"/>
      <c r="H898" s="2"/>
    </row>
    <row r="899" spans="3:8">
      <c r="C899" s="38"/>
      <c r="E899" s="2"/>
      <c r="F899" s="2"/>
      <c r="G899" s="2"/>
      <c r="H899" s="2"/>
    </row>
    <row r="900" spans="3:8">
      <c r="C900" s="38"/>
      <c r="E900" s="2"/>
      <c r="F900" s="2"/>
      <c r="G900" s="2"/>
      <c r="H900" s="2"/>
    </row>
    <row r="901" spans="3:8">
      <c r="C901" s="38"/>
      <c r="E901" s="2"/>
      <c r="F901" s="2"/>
      <c r="G901" s="2"/>
      <c r="H901" s="2"/>
    </row>
    <row r="902" spans="3:8">
      <c r="C902" s="38"/>
      <c r="E902" s="2"/>
      <c r="F902" s="2"/>
      <c r="G902" s="2"/>
      <c r="H902" s="2"/>
    </row>
    <row r="903" spans="3:8">
      <c r="C903" s="38"/>
      <c r="E903" s="2"/>
      <c r="F903" s="2"/>
      <c r="G903" s="2"/>
      <c r="H903" s="2"/>
    </row>
    <row r="904" spans="3:8">
      <c r="C904" s="38"/>
      <c r="E904" s="2"/>
      <c r="F904" s="2"/>
      <c r="G904" s="2"/>
      <c r="H904" s="2"/>
    </row>
    <row r="905" spans="3:8">
      <c r="C905" s="38"/>
      <c r="E905" s="2"/>
      <c r="F905" s="2"/>
      <c r="G905" s="2"/>
      <c r="H905" s="2"/>
    </row>
    <row r="906" spans="3:8">
      <c r="C906" s="38"/>
      <c r="E906" s="2"/>
      <c r="F906" s="2"/>
      <c r="G906" s="2"/>
      <c r="H906" s="2"/>
    </row>
    <row r="907" spans="3:8">
      <c r="C907" s="38"/>
      <c r="E907" s="2"/>
      <c r="F907" s="2"/>
      <c r="G907" s="2"/>
      <c r="H907" s="2"/>
    </row>
    <row r="908" spans="3:8">
      <c r="C908" s="38"/>
      <c r="E908" s="2"/>
      <c r="F908" s="2"/>
      <c r="G908" s="2"/>
      <c r="H908" s="2"/>
    </row>
    <row r="909" spans="3:8">
      <c r="C909" s="38"/>
      <c r="E909" s="2"/>
      <c r="F909" s="2"/>
      <c r="G909" s="2"/>
      <c r="H909" s="2"/>
    </row>
    <row r="910" spans="3:8">
      <c r="C910" s="38"/>
      <c r="E910" s="2"/>
      <c r="F910" s="2"/>
      <c r="G910" s="2"/>
      <c r="H910" s="2"/>
    </row>
    <row r="911" spans="3:8">
      <c r="C911" s="38"/>
      <c r="E911" s="2"/>
      <c r="F911" s="2"/>
      <c r="G911" s="2"/>
      <c r="H911" s="2"/>
    </row>
    <row r="912" spans="3:8">
      <c r="C912" s="38"/>
      <c r="E912" s="2"/>
      <c r="F912" s="2"/>
      <c r="G912" s="2"/>
      <c r="H912" s="2"/>
    </row>
    <row r="913" spans="3:8">
      <c r="C913" s="38"/>
      <c r="E913" s="2"/>
      <c r="F913" s="2"/>
      <c r="G913" s="2"/>
      <c r="H913" s="2"/>
    </row>
    <row r="914" spans="3:8">
      <c r="C914" s="38"/>
      <c r="E914" s="2"/>
      <c r="F914" s="2"/>
      <c r="G914" s="2"/>
      <c r="H914" s="2"/>
    </row>
    <row r="915" spans="3:8">
      <c r="C915" s="38"/>
      <c r="E915" s="2"/>
      <c r="F915" s="2"/>
      <c r="G915" s="2"/>
      <c r="H915" s="2"/>
    </row>
    <row r="916" spans="3:8">
      <c r="C916" s="38"/>
      <c r="E916" s="2"/>
      <c r="F916" s="2"/>
      <c r="G916" s="2"/>
      <c r="H916" s="2"/>
    </row>
    <row r="917" spans="3:8">
      <c r="C917" s="38"/>
      <c r="E917" s="2"/>
      <c r="F917" s="2"/>
      <c r="G917" s="2"/>
      <c r="H917" s="2"/>
    </row>
    <row r="918" spans="3:8">
      <c r="C918" s="38"/>
      <c r="E918" s="2"/>
      <c r="F918" s="2"/>
      <c r="G918" s="2"/>
      <c r="H918" s="2"/>
    </row>
    <row r="919" spans="3:8">
      <c r="C919" s="38"/>
      <c r="E919" s="2"/>
      <c r="F919" s="2"/>
      <c r="G919" s="2"/>
      <c r="H919" s="2"/>
    </row>
    <row r="920" spans="3:8">
      <c r="C920" s="38"/>
      <c r="E920" s="2"/>
      <c r="F920" s="2"/>
      <c r="G920" s="2"/>
      <c r="H920" s="2"/>
    </row>
    <row r="921" spans="3:8">
      <c r="C921" s="38"/>
      <c r="E921" s="2"/>
      <c r="F921" s="2"/>
      <c r="G921" s="2"/>
      <c r="H921" s="2"/>
    </row>
    <row r="922" spans="3:8">
      <c r="C922" s="38"/>
      <c r="E922" s="2"/>
      <c r="F922" s="2"/>
      <c r="G922" s="2"/>
      <c r="H922" s="2"/>
    </row>
    <row r="923" spans="3:8">
      <c r="C923" s="38"/>
      <c r="E923" s="2"/>
      <c r="F923" s="2"/>
      <c r="G923" s="2"/>
      <c r="H923" s="2"/>
    </row>
    <row r="924" spans="3:8">
      <c r="C924" s="38"/>
      <c r="E924" s="2"/>
      <c r="F924" s="2"/>
      <c r="G924" s="2"/>
      <c r="H924" s="2"/>
    </row>
    <row r="925" spans="3:8">
      <c r="C925" s="38"/>
      <c r="E925" s="2"/>
      <c r="F925" s="2"/>
      <c r="G925" s="2"/>
      <c r="H925" s="2"/>
    </row>
    <row r="926" spans="3:8">
      <c r="C926" s="38"/>
      <c r="E926" s="2"/>
      <c r="F926" s="2"/>
      <c r="G926" s="2"/>
      <c r="H926" s="2"/>
    </row>
    <row r="927" spans="3:8">
      <c r="C927" s="38"/>
      <c r="E927" s="2"/>
      <c r="F927" s="2"/>
      <c r="G927" s="2"/>
      <c r="H927" s="2"/>
    </row>
    <row r="928" spans="3:8">
      <c r="C928" s="38"/>
      <c r="E928" s="2"/>
      <c r="F928" s="2"/>
      <c r="G928" s="2"/>
      <c r="H928" s="2"/>
    </row>
    <row r="929" spans="3:8">
      <c r="C929" s="38"/>
      <c r="E929" s="2"/>
      <c r="F929" s="2"/>
      <c r="G929" s="2"/>
      <c r="H929" s="2"/>
    </row>
    <row r="930" spans="3:8">
      <c r="C930" s="38"/>
      <c r="E930" s="2"/>
      <c r="F930" s="2"/>
      <c r="G930" s="2"/>
      <c r="H930" s="2"/>
    </row>
    <row r="931" spans="3:8">
      <c r="C931" s="38"/>
      <c r="E931" s="2"/>
      <c r="F931" s="2"/>
      <c r="G931" s="2"/>
      <c r="H931" s="2"/>
    </row>
    <row r="932" spans="3:8">
      <c r="C932" s="38"/>
      <c r="E932" s="2"/>
      <c r="F932" s="2"/>
      <c r="G932" s="2"/>
      <c r="H932" s="2"/>
    </row>
    <row r="933" spans="3:8">
      <c r="C933" s="38"/>
      <c r="E933" s="2"/>
      <c r="F933" s="2"/>
      <c r="G933" s="2"/>
      <c r="H933" s="2"/>
    </row>
    <row r="934" spans="3:8">
      <c r="C934" s="38"/>
      <c r="E934" s="2"/>
      <c r="F934" s="2"/>
      <c r="G934" s="2"/>
      <c r="H934" s="2"/>
    </row>
    <row r="935" spans="3:8">
      <c r="C935" s="38"/>
      <c r="E935" s="2"/>
      <c r="F935" s="2"/>
      <c r="G935" s="2"/>
      <c r="H935" s="2"/>
    </row>
    <row r="936" spans="3:8">
      <c r="C936" s="38"/>
      <c r="E936" s="2"/>
      <c r="F936" s="2"/>
      <c r="G936" s="2"/>
      <c r="H936" s="2"/>
    </row>
    <row r="937" spans="3:8">
      <c r="C937" s="38"/>
      <c r="E937" s="2"/>
      <c r="F937" s="2"/>
      <c r="G937" s="2"/>
      <c r="H937" s="2"/>
    </row>
    <row r="938" spans="3:8">
      <c r="C938" s="38"/>
      <c r="E938" s="2"/>
      <c r="F938" s="2"/>
      <c r="G938" s="2"/>
      <c r="H938" s="2"/>
    </row>
    <row r="939" spans="3:8">
      <c r="C939" s="38"/>
      <c r="E939" s="2"/>
      <c r="F939" s="2"/>
      <c r="G939" s="2"/>
      <c r="H939" s="2"/>
    </row>
    <row r="940" spans="3:8">
      <c r="C940" s="38"/>
      <c r="E940" s="2"/>
      <c r="F940" s="2"/>
      <c r="G940" s="2"/>
      <c r="H940" s="2"/>
    </row>
    <row r="941" spans="3:8">
      <c r="C941" s="38"/>
      <c r="E941" s="2"/>
      <c r="F941" s="2"/>
      <c r="G941" s="2"/>
      <c r="H941" s="2"/>
    </row>
    <row r="942" spans="3:8">
      <c r="C942" s="38"/>
      <c r="E942" s="2"/>
      <c r="F942" s="2"/>
      <c r="G942" s="2"/>
      <c r="H942" s="2"/>
    </row>
    <row r="943" spans="3:8">
      <c r="C943" s="38"/>
      <c r="E943" s="2"/>
      <c r="F943" s="2"/>
      <c r="G943" s="2"/>
      <c r="H943" s="2"/>
    </row>
    <row r="944" spans="3:8">
      <c r="C944" s="38"/>
      <c r="E944" s="2"/>
      <c r="F944" s="2"/>
      <c r="G944" s="2"/>
      <c r="H944" s="2"/>
    </row>
    <row r="945" spans="3:8">
      <c r="C945" s="38"/>
      <c r="E945" s="2"/>
      <c r="F945" s="2"/>
      <c r="G945" s="2"/>
      <c r="H945" s="2"/>
    </row>
    <row r="946" spans="3:8">
      <c r="C946" s="38"/>
      <c r="E946" s="2"/>
      <c r="F946" s="2"/>
      <c r="G946" s="2"/>
      <c r="H946" s="2"/>
    </row>
    <row r="947" spans="3:8">
      <c r="C947" s="38"/>
      <c r="E947" s="2"/>
      <c r="F947" s="2"/>
      <c r="G947" s="2"/>
      <c r="H947" s="2"/>
    </row>
    <row r="948" spans="3:8">
      <c r="C948" s="38"/>
      <c r="E948" s="2"/>
      <c r="F948" s="2"/>
      <c r="G948" s="2"/>
      <c r="H948" s="2"/>
    </row>
    <row r="949" spans="3:8">
      <c r="C949" s="38"/>
      <c r="E949" s="2"/>
      <c r="F949" s="2"/>
      <c r="G949" s="2"/>
      <c r="H949" s="2"/>
    </row>
    <row r="950" spans="3:8">
      <c r="C950" s="38"/>
      <c r="E950" s="2"/>
      <c r="F950" s="2"/>
      <c r="G950" s="2"/>
      <c r="H950" s="2"/>
    </row>
    <row r="951" spans="3:8">
      <c r="C951" s="38"/>
      <c r="E951" s="2"/>
      <c r="F951" s="2"/>
      <c r="G951" s="2"/>
      <c r="H951" s="2"/>
    </row>
    <row r="952" spans="3:8">
      <c r="C952" s="38"/>
      <c r="E952" s="2"/>
      <c r="F952" s="2"/>
      <c r="G952" s="2"/>
      <c r="H952" s="2"/>
    </row>
    <row r="953" spans="3:8">
      <c r="C953" s="38"/>
      <c r="E953" s="2"/>
      <c r="F953" s="2"/>
      <c r="G953" s="2"/>
      <c r="H953" s="2"/>
    </row>
    <row r="954" spans="3:8">
      <c r="C954" s="38"/>
      <c r="E954" s="2"/>
      <c r="F954" s="2"/>
      <c r="G954" s="2"/>
      <c r="H954" s="2"/>
    </row>
    <row r="955" spans="3:8">
      <c r="C955" s="38"/>
      <c r="E955" s="2"/>
      <c r="F955" s="2"/>
      <c r="G955" s="2"/>
      <c r="H955" s="2"/>
    </row>
    <row r="956" spans="3:8">
      <c r="C956" s="38"/>
      <c r="E956" s="2"/>
      <c r="F956" s="2"/>
      <c r="G956" s="2"/>
      <c r="H956" s="2"/>
    </row>
    <row r="957" spans="3:8">
      <c r="C957" s="38"/>
      <c r="E957" s="2"/>
      <c r="F957" s="2"/>
      <c r="G957" s="2"/>
      <c r="H957" s="2"/>
    </row>
    <row r="958" spans="3:8">
      <c r="C958" s="38"/>
      <c r="E958" s="2"/>
      <c r="F958" s="2"/>
      <c r="G958" s="2"/>
      <c r="H958" s="2"/>
    </row>
    <row r="959" spans="3:8">
      <c r="C959" s="38"/>
      <c r="E959" s="2"/>
      <c r="F959" s="2"/>
      <c r="G959" s="2"/>
      <c r="H959" s="2"/>
    </row>
    <row r="960" spans="3:8">
      <c r="C960" s="38"/>
      <c r="E960" s="2"/>
      <c r="F960" s="2"/>
      <c r="G960" s="2"/>
      <c r="H960" s="2"/>
    </row>
    <row r="961" spans="3:8">
      <c r="C961" s="38"/>
      <c r="E961" s="2"/>
      <c r="F961" s="2"/>
      <c r="G961" s="2"/>
      <c r="H961" s="2"/>
    </row>
    <row r="962" spans="3:8">
      <c r="C962" s="38"/>
      <c r="E962" s="2"/>
      <c r="F962" s="2"/>
      <c r="G962" s="2"/>
      <c r="H962" s="2"/>
    </row>
    <row r="963" spans="3:8">
      <c r="C963" s="38"/>
      <c r="E963" s="2"/>
      <c r="F963" s="2"/>
      <c r="G963" s="2"/>
      <c r="H963" s="2"/>
    </row>
    <row r="964" spans="3:8">
      <c r="C964" s="38"/>
      <c r="E964" s="2"/>
      <c r="F964" s="2"/>
      <c r="G964" s="2"/>
      <c r="H964" s="2"/>
    </row>
    <row r="965" spans="3:8">
      <c r="C965" s="38"/>
      <c r="E965" s="2"/>
      <c r="F965" s="2"/>
      <c r="G965" s="2"/>
      <c r="H965" s="2"/>
    </row>
    <row r="966" spans="3:8">
      <c r="C966" s="38"/>
      <c r="E966" s="2"/>
      <c r="F966" s="2"/>
      <c r="G966" s="2"/>
      <c r="H966" s="2"/>
    </row>
    <row r="967" spans="3:8">
      <c r="C967" s="38"/>
      <c r="E967" s="2"/>
      <c r="F967" s="2"/>
      <c r="G967" s="2"/>
      <c r="H967" s="2"/>
    </row>
    <row r="968" spans="3:8">
      <c r="C968" s="38"/>
      <c r="E968" s="2"/>
      <c r="F968" s="2"/>
      <c r="G968" s="2"/>
      <c r="H968" s="2"/>
    </row>
    <row r="969" spans="3:8">
      <c r="C969" s="38"/>
      <c r="E969" s="2"/>
      <c r="F969" s="2"/>
      <c r="G969" s="2"/>
      <c r="H969" s="2"/>
    </row>
    <row r="970" spans="3:8">
      <c r="C970" s="38"/>
      <c r="E970" s="2"/>
      <c r="F970" s="2"/>
      <c r="G970" s="2"/>
      <c r="H970" s="2"/>
    </row>
    <row r="971" spans="3:8">
      <c r="C971" s="38"/>
      <c r="E971" s="2"/>
      <c r="F971" s="2"/>
      <c r="G971" s="2"/>
      <c r="H971" s="2"/>
    </row>
    <row r="972" spans="3:8">
      <c r="C972" s="38"/>
      <c r="E972" s="2"/>
      <c r="F972" s="2"/>
      <c r="G972" s="2"/>
      <c r="H972" s="2"/>
    </row>
    <row r="973" spans="3:8">
      <c r="C973" s="38"/>
      <c r="E973" s="2"/>
      <c r="F973" s="2"/>
      <c r="G973" s="2"/>
      <c r="H973" s="2"/>
    </row>
    <row r="974" spans="3:8">
      <c r="C974" s="38"/>
      <c r="E974" s="2"/>
      <c r="F974" s="2"/>
      <c r="G974" s="2"/>
      <c r="H974" s="2"/>
    </row>
    <row r="975" spans="3:8">
      <c r="C975" s="38"/>
      <c r="E975" s="2"/>
      <c r="F975" s="2"/>
      <c r="G975" s="2"/>
      <c r="H975" s="2"/>
    </row>
    <row r="976" spans="3:8">
      <c r="C976" s="38"/>
      <c r="E976" s="2"/>
      <c r="F976" s="2"/>
      <c r="G976" s="2"/>
      <c r="H976" s="2"/>
    </row>
    <row r="977" spans="3:8">
      <c r="C977" s="38"/>
      <c r="E977" s="2"/>
      <c r="F977" s="2"/>
      <c r="G977" s="2"/>
      <c r="H977" s="2"/>
    </row>
    <row r="978" spans="3:8">
      <c r="C978" s="38"/>
      <c r="E978" s="2"/>
      <c r="F978" s="2"/>
      <c r="G978" s="2"/>
      <c r="H978" s="2"/>
    </row>
    <row r="979" spans="3:8">
      <c r="C979" s="38"/>
      <c r="E979" s="2"/>
      <c r="F979" s="2"/>
      <c r="G979" s="2"/>
      <c r="H979" s="2"/>
    </row>
    <row r="980" spans="3:8">
      <c r="C980" s="38"/>
      <c r="E980" s="2"/>
      <c r="F980" s="2"/>
      <c r="G980" s="2"/>
      <c r="H980" s="2"/>
    </row>
    <row r="981" spans="3:8">
      <c r="C981" s="38"/>
      <c r="E981" s="2"/>
      <c r="F981" s="2"/>
      <c r="G981" s="2"/>
      <c r="H981" s="2"/>
    </row>
    <row r="982" spans="3:8">
      <c r="C982" s="38"/>
      <c r="E982" s="2"/>
      <c r="F982" s="2"/>
      <c r="G982" s="2"/>
      <c r="H982" s="2"/>
    </row>
    <row r="983" spans="3:8">
      <c r="C983" s="38"/>
      <c r="E983" s="2"/>
      <c r="F983" s="2"/>
      <c r="G983" s="2"/>
      <c r="H983" s="2"/>
    </row>
    <row r="984" spans="3:8">
      <c r="C984" s="38"/>
      <c r="E984" s="2"/>
      <c r="F984" s="2"/>
      <c r="G984" s="2"/>
      <c r="H984" s="2"/>
    </row>
    <row r="985" spans="3:8">
      <c r="C985" s="38"/>
      <c r="E985" s="2"/>
      <c r="F985" s="2"/>
      <c r="G985" s="2"/>
      <c r="H985" s="2"/>
    </row>
    <row r="986" spans="3:8">
      <c r="C986" s="38"/>
      <c r="E986" s="2"/>
      <c r="F986" s="2"/>
      <c r="G986" s="2"/>
      <c r="H986" s="2"/>
    </row>
    <row r="987" spans="3:8">
      <c r="C987" s="38"/>
      <c r="E987" s="2"/>
      <c r="F987" s="2"/>
      <c r="G987" s="2"/>
      <c r="H987" s="2"/>
    </row>
    <row r="988" spans="3:8">
      <c r="C988" s="38"/>
      <c r="E988" s="2"/>
      <c r="F988" s="2"/>
      <c r="G988" s="2"/>
      <c r="H988" s="2"/>
    </row>
    <row r="989" spans="3:8">
      <c r="C989" s="38"/>
      <c r="E989" s="2"/>
      <c r="F989" s="2"/>
      <c r="G989" s="2"/>
      <c r="H989" s="2"/>
    </row>
    <row r="990" spans="3:8">
      <c r="C990" s="38"/>
      <c r="E990" s="2"/>
      <c r="F990" s="2"/>
      <c r="G990" s="2"/>
      <c r="H990" s="2"/>
    </row>
    <row r="991" spans="3:8">
      <c r="C991" s="38"/>
      <c r="E991" s="2"/>
      <c r="F991" s="2"/>
      <c r="G991" s="2"/>
      <c r="H991" s="2"/>
    </row>
    <row r="992" spans="3:8">
      <c r="C992" s="38"/>
      <c r="E992" s="2"/>
      <c r="F992" s="2"/>
      <c r="G992" s="2"/>
      <c r="H992" s="2"/>
    </row>
    <row r="993" spans="3:8">
      <c r="C993" s="38"/>
      <c r="E993" s="2"/>
      <c r="F993" s="2"/>
      <c r="G993" s="2"/>
      <c r="H993" s="2"/>
    </row>
    <row r="994" spans="3:8">
      <c r="C994" s="38"/>
      <c r="E994" s="2"/>
      <c r="F994" s="2"/>
      <c r="G994" s="2"/>
      <c r="H994" s="2"/>
    </row>
    <row r="995" spans="3:8">
      <c r="C995" s="38"/>
      <c r="E995" s="2"/>
      <c r="F995" s="2"/>
      <c r="G995" s="2"/>
      <c r="H995" s="2"/>
    </row>
    <row r="996" spans="3:8">
      <c r="C996" s="38"/>
      <c r="E996" s="2"/>
      <c r="F996" s="2"/>
      <c r="G996" s="2"/>
      <c r="H996" s="2"/>
    </row>
    <row r="997" spans="3:8">
      <c r="C997" s="38"/>
      <c r="E997" s="2"/>
      <c r="F997" s="2"/>
      <c r="G997" s="2"/>
      <c r="H997" s="2"/>
    </row>
    <row r="998" spans="3:8">
      <c r="C998" s="38"/>
      <c r="E998" s="2"/>
      <c r="F998" s="2"/>
      <c r="G998" s="2"/>
      <c r="H998" s="2"/>
    </row>
    <row r="999" spans="3:8">
      <c r="C999" s="38"/>
      <c r="E999" s="2"/>
      <c r="F999" s="2"/>
      <c r="G999" s="2"/>
      <c r="H999" s="2"/>
    </row>
    <row r="1000" spans="3:8">
      <c r="C1000" s="38"/>
      <c r="E1000" s="2"/>
      <c r="F1000" s="2"/>
      <c r="G1000" s="2"/>
      <c r="H1000" s="2"/>
    </row>
    <row r="1001" spans="3:8">
      <c r="C1001" s="38"/>
      <c r="E1001" s="2"/>
      <c r="F1001" s="2"/>
      <c r="G1001" s="2"/>
      <c r="H1001" s="2"/>
    </row>
    <row r="1002" spans="3:8">
      <c r="C1002" s="38"/>
      <c r="E1002" s="2"/>
      <c r="F1002" s="2"/>
      <c r="G1002" s="2"/>
      <c r="H1002" s="2"/>
    </row>
    <row r="1003" spans="3:8">
      <c r="C1003" s="38"/>
      <c r="E1003" s="2"/>
      <c r="F1003" s="2"/>
      <c r="G1003" s="2"/>
      <c r="H1003" s="2"/>
    </row>
    <row r="1004" spans="3:8">
      <c r="C1004" s="38"/>
      <c r="E1004" s="2"/>
      <c r="F1004" s="2"/>
      <c r="G1004" s="2"/>
      <c r="H1004" s="2"/>
    </row>
    <row r="1005" spans="3:8">
      <c r="C1005" s="38"/>
      <c r="E1005" s="2"/>
      <c r="F1005" s="2"/>
      <c r="G1005" s="2"/>
      <c r="H1005" s="2"/>
    </row>
    <row r="1006" spans="3:8">
      <c r="C1006" s="38"/>
      <c r="E1006" s="2"/>
      <c r="F1006" s="2"/>
      <c r="G1006" s="2"/>
      <c r="H1006" s="2"/>
    </row>
    <row r="1007" spans="3:8">
      <c r="C1007" s="38"/>
      <c r="E1007" s="2"/>
      <c r="F1007" s="2"/>
      <c r="G1007" s="2"/>
      <c r="H1007" s="2"/>
    </row>
    <row r="1008" spans="3:8">
      <c r="C1008" s="38"/>
      <c r="E1008" s="2"/>
      <c r="F1008" s="2"/>
      <c r="G1008" s="2"/>
      <c r="H1008" s="2"/>
    </row>
    <row r="1009" spans="3:8">
      <c r="C1009" s="38"/>
      <c r="E1009" s="2"/>
      <c r="F1009" s="2"/>
      <c r="G1009" s="2"/>
      <c r="H1009" s="2"/>
    </row>
    <row r="1010" spans="3:8">
      <c r="C1010" s="38"/>
      <c r="E1010" s="2"/>
      <c r="F1010" s="2"/>
      <c r="G1010" s="2"/>
      <c r="H1010" s="2"/>
    </row>
    <row r="1011" spans="3:8">
      <c r="C1011" s="38"/>
      <c r="E1011" s="2"/>
      <c r="F1011" s="2"/>
      <c r="G1011" s="2"/>
      <c r="H1011" s="2"/>
    </row>
    <row r="1012" spans="3:8">
      <c r="C1012" s="38"/>
      <c r="E1012" s="2"/>
      <c r="F1012" s="2"/>
      <c r="G1012" s="2"/>
      <c r="H1012" s="2"/>
    </row>
    <row r="1013" spans="3:8">
      <c r="C1013" s="38"/>
      <c r="E1013" s="2"/>
      <c r="F1013" s="2"/>
      <c r="G1013" s="2"/>
      <c r="H1013" s="2"/>
    </row>
    <row r="1014" spans="3:8">
      <c r="C1014" s="38"/>
      <c r="E1014" s="2"/>
      <c r="F1014" s="2"/>
      <c r="G1014" s="2"/>
      <c r="H1014" s="2"/>
    </row>
    <row r="1015" spans="3:8">
      <c r="C1015" s="38"/>
      <c r="E1015" s="2"/>
      <c r="F1015" s="2"/>
      <c r="G1015" s="2"/>
      <c r="H1015" s="2"/>
    </row>
    <row r="1016" spans="3:8">
      <c r="C1016" s="38"/>
      <c r="E1016" s="2"/>
      <c r="F1016" s="2"/>
      <c r="G1016" s="2"/>
      <c r="H1016" s="2"/>
    </row>
    <row r="1017" spans="3:8">
      <c r="C1017" s="38"/>
      <c r="E1017" s="2"/>
      <c r="F1017" s="2"/>
      <c r="G1017" s="2"/>
      <c r="H1017" s="2"/>
    </row>
    <row r="1018" spans="3:8">
      <c r="C1018" s="38"/>
      <c r="E1018" s="2"/>
      <c r="F1018" s="2"/>
      <c r="G1018" s="2"/>
      <c r="H1018" s="2"/>
    </row>
    <row r="1019" spans="3:8">
      <c r="C1019" s="38"/>
      <c r="E1019" s="2"/>
      <c r="F1019" s="2"/>
      <c r="G1019" s="2"/>
      <c r="H1019" s="2"/>
    </row>
    <row r="1020" spans="3:8">
      <c r="C1020" s="38"/>
      <c r="E1020" s="2"/>
      <c r="F1020" s="2"/>
      <c r="G1020" s="2"/>
      <c r="H1020" s="2"/>
    </row>
    <row r="1021" spans="3:8">
      <c r="C1021" s="38"/>
      <c r="E1021" s="2"/>
      <c r="F1021" s="2"/>
      <c r="G1021" s="2"/>
      <c r="H1021" s="2"/>
    </row>
    <row r="1022" spans="3:8">
      <c r="C1022" s="38"/>
      <c r="E1022" s="2"/>
      <c r="F1022" s="2"/>
      <c r="G1022" s="2"/>
      <c r="H1022" s="2"/>
    </row>
    <row r="1023" spans="3:8">
      <c r="C1023" s="38"/>
      <c r="E1023" s="2"/>
      <c r="F1023" s="2"/>
      <c r="G1023" s="2"/>
      <c r="H1023" s="2"/>
    </row>
    <row r="1024" spans="3:8">
      <c r="C1024" s="38"/>
      <c r="E1024" s="2"/>
      <c r="F1024" s="2"/>
      <c r="G1024" s="2"/>
      <c r="H1024" s="2"/>
    </row>
    <row r="1025" spans="3:8">
      <c r="C1025" s="38"/>
      <c r="E1025" s="2"/>
      <c r="F1025" s="2"/>
      <c r="G1025" s="2"/>
      <c r="H1025" s="2"/>
    </row>
    <row r="1026" spans="3:8">
      <c r="C1026" s="38"/>
      <c r="E1026" s="2"/>
      <c r="F1026" s="2"/>
      <c r="G1026" s="2"/>
      <c r="H1026" s="2"/>
    </row>
    <row r="1027" spans="3:8">
      <c r="C1027" s="38"/>
      <c r="E1027" s="2"/>
      <c r="F1027" s="2"/>
      <c r="G1027" s="2"/>
      <c r="H1027" s="2"/>
    </row>
    <row r="1028" spans="3:8">
      <c r="C1028" s="38"/>
      <c r="E1028" s="2"/>
      <c r="F1028" s="2"/>
      <c r="G1028" s="2"/>
      <c r="H1028" s="2"/>
    </row>
    <row r="1029" spans="3:8">
      <c r="C1029" s="38"/>
      <c r="E1029" s="2"/>
      <c r="F1029" s="2"/>
      <c r="G1029" s="2"/>
      <c r="H1029" s="2"/>
    </row>
    <row r="1030" spans="3:8">
      <c r="C1030" s="38"/>
      <c r="E1030" s="2"/>
      <c r="F1030" s="2"/>
      <c r="G1030" s="2"/>
      <c r="H1030" s="2"/>
    </row>
    <row r="1031" spans="3:8">
      <c r="C1031" s="38"/>
      <c r="E1031" s="2"/>
      <c r="F1031" s="2"/>
      <c r="G1031" s="2"/>
      <c r="H1031" s="2"/>
    </row>
    <row r="1032" spans="3:8">
      <c r="C1032" s="38"/>
      <c r="E1032" s="2"/>
      <c r="F1032" s="2"/>
      <c r="G1032" s="2"/>
      <c r="H1032" s="2"/>
    </row>
    <row r="1033" spans="3:8">
      <c r="C1033" s="38"/>
      <c r="E1033" s="2"/>
      <c r="F1033" s="2"/>
      <c r="G1033" s="2"/>
      <c r="H1033" s="2"/>
    </row>
    <row r="1034" spans="3:8">
      <c r="C1034" s="38"/>
      <c r="E1034" s="2"/>
      <c r="F1034" s="2"/>
      <c r="G1034" s="2"/>
      <c r="H1034" s="2"/>
    </row>
    <row r="1035" spans="3:8">
      <c r="C1035" s="38"/>
      <c r="E1035" s="2"/>
      <c r="F1035" s="2"/>
      <c r="G1035" s="2"/>
      <c r="H1035" s="2"/>
    </row>
    <row r="1036" spans="3:8">
      <c r="C1036" s="38"/>
      <c r="E1036" s="2"/>
      <c r="F1036" s="2"/>
      <c r="G1036" s="2"/>
      <c r="H1036" s="2"/>
    </row>
    <row r="1037" spans="3:8">
      <c r="C1037" s="38"/>
      <c r="E1037" s="2"/>
      <c r="F1037" s="2"/>
      <c r="G1037" s="2"/>
      <c r="H1037" s="2"/>
    </row>
    <row r="1038" spans="3:8">
      <c r="C1038" s="38"/>
      <c r="E1038" s="2"/>
      <c r="F1038" s="2"/>
      <c r="G1038" s="2"/>
      <c r="H1038" s="2"/>
    </row>
    <row r="1039" spans="3:8">
      <c r="C1039" s="38"/>
      <c r="E1039" s="2"/>
      <c r="F1039" s="2"/>
      <c r="G1039" s="2"/>
      <c r="H1039" s="2"/>
    </row>
    <row r="1040" spans="3:8">
      <c r="C1040" s="38"/>
      <c r="E1040" s="2"/>
      <c r="F1040" s="2"/>
      <c r="G1040" s="2"/>
      <c r="H1040" s="2"/>
    </row>
    <row r="1041" spans="3:8">
      <c r="C1041" s="38"/>
      <c r="E1041" s="2"/>
      <c r="F1041" s="2"/>
      <c r="G1041" s="2"/>
      <c r="H1041" s="2"/>
    </row>
    <row r="1042" spans="3:8">
      <c r="C1042" s="38"/>
      <c r="E1042" s="2"/>
      <c r="F1042" s="2"/>
      <c r="G1042" s="2"/>
      <c r="H1042" s="2"/>
    </row>
    <row r="1043" spans="3:8">
      <c r="C1043" s="38"/>
      <c r="E1043" s="2"/>
      <c r="F1043" s="2"/>
      <c r="G1043" s="2"/>
      <c r="H1043" s="2"/>
    </row>
    <row r="1044" spans="3:8">
      <c r="C1044" s="38"/>
      <c r="E1044" s="2"/>
      <c r="F1044" s="2"/>
      <c r="G1044" s="2"/>
      <c r="H1044" s="2"/>
    </row>
    <row r="1045" spans="3:8">
      <c r="C1045" s="38"/>
      <c r="E1045" s="2"/>
      <c r="F1045" s="2"/>
      <c r="G1045" s="2"/>
      <c r="H1045" s="2"/>
    </row>
    <row r="1046" spans="3:8">
      <c r="C1046" s="38"/>
      <c r="E1046" s="2"/>
      <c r="F1046" s="2"/>
      <c r="G1046" s="2"/>
      <c r="H1046" s="2"/>
    </row>
    <row r="1047" spans="3:8">
      <c r="C1047" s="38"/>
      <c r="E1047" s="2"/>
      <c r="F1047" s="2"/>
      <c r="G1047" s="2"/>
      <c r="H1047" s="2"/>
    </row>
    <row r="1048" spans="3:8">
      <c r="C1048" s="38"/>
      <c r="E1048" s="2"/>
      <c r="F1048" s="2"/>
      <c r="G1048" s="2"/>
      <c r="H1048" s="2"/>
    </row>
    <row r="1049" spans="3:8">
      <c r="C1049" s="38"/>
      <c r="E1049" s="2"/>
      <c r="F1049" s="2"/>
      <c r="G1049" s="2"/>
      <c r="H1049" s="2"/>
    </row>
    <row r="1050" spans="3:8">
      <c r="C1050" s="38"/>
      <c r="E1050" s="2"/>
      <c r="F1050" s="2"/>
      <c r="G1050" s="2"/>
      <c r="H1050" s="2"/>
    </row>
    <row r="1051" spans="3:8">
      <c r="C1051" s="38"/>
      <c r="E1051" s="2"/>
      <c r="F1051" s="2"/>
      <c r="G1051" s="2"/>
      <c r="H1051" s="2"/>
    </row>
    <row r="1052" spans="3:8">
      <c r="C1052" s="38"/>
      <c r="E1052" s="2"/>
      <c r="F1052" s="2"/>
      <c r="G1052" s="2"/>
      <c r="H1052" s="2"/>
    </row>
    <row r="1053" spans="3:8">
      <c r="C1053" s="38"/>
      <c r="E1053" s="2"/>
      <c r="F1053" s="2"/>
      <c r="G1053" s="2"/>
      <c r="H1053" s="2"/>
    </row>
    <row r="1054" spans="3:8">
      <c r="C1054" s="38"/>
      <c r="E1054" s="2"/>
      <c r="F1054" s="2"/>
      <c r="G1054" s="2"/>
      <c r="H1054" s="2"/>
    </row>
    <row r="1055" spans="3:8">
      <c r="C1055" s="38"/>
      <c r="E1055" s="2"/>
      <c r="F1055" s="2"/>
      <c r="G1055" s="2"/>
      <c r="H1055" s="2"/>
    </row>
    <row r="1056" spans="3:8">
      <c r="C1056" s="38"/>
      <c r="E1056" s="2"/>
      <c r="F1056" s="2"/>
      <c r="G1056" s="2"/>
      <c r="H1056" s="2"/>
    </row>
    <row r="1057" spans="3:8">
      <c r="C1057" s="38"/>
      <c r="E1057" s="2"/>
      <c r="F1057" s="2"/>
      <c r="G1057" s="2"/>
      <c r="H1057" s="2"/>
    </row>
    <row r="1058" spans="3:8">
      <c r="C1058" s="38"/>
      <c r="E1058" s="2"/>
      <c r="F1058" s="2"/>
      <c r="G1058" s="2"/>
      <c r="H1058" s="2"/>
    </row>
    <row r="1059" spans="3:8">
      <c r="C1059" s="38"/>
      <c r="E1059" s="2"/>
      <c r="F1059" s="2"/>
      <c r="G1059" s="2"/>
      <c r="H1059" s="2"/>
    </row>
    <row r="1060" spans="3:8">
      <c r="C1060" s="38"/>
      <c r="E1060" s="2"/>
      <c r="F1060" s="2"/>
      <c r="G1060" s="2"/>
      <c r="H1060" s="2"/>
    </row>
    <row r="1061" spans="3:8">
      <c r="C1061" s="38"/>
      <c r="E1061" s="2"/>
      <c r="F1061" s="2"/>
      <c r="G1061" s="2"/>
      <c r="H1061" s="2"/>
    </row>
    <row r="1062" spans="3:8">
      <c r="C1062" s="38"/>
      <c r="E1062" s="2"/>
      <c r="F1062" s="2"/>
      <c r="G1062" s="2"/>
      <c r="H1062" s="2"/>
    </row>
    <row r="1063" spans="3:8">
      <c r="C1063" s="38"/>
      <c r="E1063" s="2"/>
      <c r="F1063" s="2"/>
      <c r="G1063" s="2"/>
      <c r="H1063" s="2"/>
    </row>
    <row r="1064" spans="3:8">
      <c r="C1064" s="38"/>
      <c r="E1064" s="2"/>
      <c r="F1064" s="2"/>
      <c r="G1064" s="2"/>
      <c r="H1064" s="2"/>
    </row>
    <row r="1065" spans="3:8">
      <c r="C1065" s="38"/>
      <c r="E1065" s="2"/>
      <c r="F1065" s="2"/>
      <c r="G1065" s="2"/>
      <c r="H1065" s="2"/>
    </row>
    <row r="1066" spans="3:8">
      <c r="C1066" s="38"/>
      <c r="E1066" s="2"/>
      <c r="F1066" s="2"/>
      <c r="G1066" s="2"/>
      <c r="H1066" s="2"/>
    </row>
    <row r="1067" spans="3:8">
      <c r="C1067" s="38"/>
      <c r="E1067" s="2"/>
      <c r="F1067" s="2"/>
      <c r="G1067" s="2"/>
      <c r="H1067" s="2"/>
    </row>
    <row r="1068" spans="3:8">
      <c r="C1068" s="38"/>
      <c r="E1068" s="2"/>
      <c r="F1068" s="2"/>
      <c r="G1068" s="2"/>
      <c r="H1068" s="2"/>
    </row>
    <row r="1069" spans="3:8">
      <c r="C1069" s="38"/>
      <c r="E1069" s="2"/>
      <c r="F1069" s="2"/>
      <c r="G1069" s="2"/>
      <c r="H1069" s="2"/>
    </row>
    <row r="1070" spans="3:8">
      <c r="C1070" s="38"/>
      <c r="E1070" s="2"/>
      <c r="F1070" s="2"/>
      <c r="G1070" s="2"/>
      <c r="H1070" s="2"/>
    </row>
    <row r="1071" spans="3:8">
      <c r="C1071" s="38"/>
      <c r="E1071" s="2"/>
      <c r="F1071" s="2"/>
      <c r="G1071" s="2"/>
      <c r="H1071" s="2"/>
    </row>
    <row r="1072" spans="3:8">
      <c r="C1072" s="38"/>
      <c r="E1072" s="2"/>
      <c r="F1072" s="2"/>
      <c r="G1072" s="2"/>
      <c r="H1072" s="2"/>
    </row>
    <row r="1073" spans="3:8">
      <c r="C1073" s="38"/>
      <c r="E1073" s="2"/>
      <c r="F1073" s="2"/>
      <c r="G1073" s="2"/>
      <c r="H1073" s="2"/>
    </row>
    <row r="1074" spans="3:8">
      <c r="C1074" s="38"/>
      <c r="E1074" s="2"/>
      <c r="F1074" s="2"/>
      <c r="G1074" s="2"/>
      <c r="H1074" s="2"/>
    </row>
    <row r="1075" spans="3:8">
      <c r="C1075" s="38"/>
      <c r="E1075" s="2"/>
      <c r="F1075" s="2"/>
      <c r="G1075" s="2"/>
      <c r="H1075" s="2"/>
    </row>
    <row r="1076" spans="3:8">
      <c r="C1076" s="38"/>
      <c r="E1076" s="2"/>
      <c r="F1076" s="2"/>
      <c r="G1076" s="2"/>
      <c r="H1076" s="2"/>
    </row>
    <row r="1077" spans="3:8">
      <c r="C1077" s="38"/>
      <c r="E1077" s="2"/>
      <c r="F1077" s="2"/>
      <c r="G1077" s="2"/>
      <c r="H1077" s="2"/>
    </row>
    <row r="1078" spans="3:8">
      <c r="C1078" s="38"/>
      <c r="E1078" s="2"/>
      <c r="F1078" s="2"/>
      <c r="G1078" s="2"/>
      <c r="H1078" s="2"/>
    </row>
    <row r="1079" spans="3:8">
      <c r="C1079" s="38"/>
      <c r="E1079" s="2"/>
      <c r="F1079" s="2"/>
      <c r="G1079" s="2"/>
      <c r="H1079" s="2"/>
    </row>
    <row r="1080" spans="3:8">
      <c r="C1080" s="38"/>
      <c r="E1080" s="2"/>
      <c r="F1080" s="2"/>
      <c r="G1080" s="2"/>
      <c r="H1080" s="2"/>
    </row>
    <row r="1081" spans="3:8">
      <c r="C1081" s="38"/>
      <c r="E1081" s="2"/>
      <c r="F1081" s="2"/>
      <c r="G1081" s="2"/>
      <c r="H1081" s="2"/>
    </row>
    <row r="1082" spans="3:8">
      <c r="C1082" s="38"/>
      <c r="E1082" s="2"/>
      <c r="F1082" s="2"/>
      <c r="G1082" s="2"/>
      <c r="H1082" s="2"/>
    </row>
    <row r="1083" spans="3:8">
      <c r="C1083" s="38"/>
      <c r="E1083" s="2"/>
      <c r="F1083" s="2"/>
      <c r="G1083" s="2"/>
      <c r="H1083" s="2"/>
    </row>
    <row r="1084" spans="3:8">
      <c r="C1084" s="38"/>
      <c r="E1084" s="2"/>
      <c r="F1084" s="2"/>
      <c r="G1084" s="2"/>
      <c r="H1084" s="2"/>
    </row>
    <row r="1085" spans="3:8">
      <c r="C1085" s="38"/>
      <c r="E1085" s="2"/>
      <c r="F1085" s="2"/>
      <c r="G1085" s="2"/>
      <c r="H1085" s="2"/>
    </row>
    <row r="1086" spans="3:8">
      <c r="C1086" s="38"/>
      <c r="E1086" s="2"/>
      <c r="F1086" s="2"/>
      <c r="G1086" s="2"/>
      <c r="H1086" s="2"/>
    </row>
    <row r="1087" spans="3:8">
      <c r="C1087" s="38"/>
      <c r="E1087" s="2"/>
      <c r="F1087" s="2"/>
      <c r="G1087" s="2"/>
      <c r="H1087" s="2"/>
    </row>
    <row r="1088" spans="3:8">
      <c r="C1088" s="38"/>
      <c r="E1088" s="2"/>
      <c r="F1088" s="2"/>
      <c r="G1088" s="2"/>
      <c r="H1088" s="2"/>
    </row>
    <row r="1089" spans="3:8">
      <c r="C1089" s="38"/>
      <c r="E1089" s="2"/>
      <c r="F1089" s="2"/>
      <c r="G1089" s="2"/>
      <c r="H1089" s="2"/>
    </row>
    <row r="1090" spans="3:8">
      <c r="C1090" s="38"/>
      <c r="E1090" s="2"/>
      <c r="F1090" s="2"/>
      <c r="G1090" s="2"/>
      <c r="H1090" s="2"/>
    </row>
    <row r="1091" spans="3:8">
      <c r="C1091" s="38"/>
      <c r="E1091" s="2"/>
      <c r="F1091" s="2"/>
      <c r="G1091" s="2"/>
      <c r="H1091" s="2"/>
    </row>
    <row r="1092" spans="3:8">
      <c r="C1092" s="38"/>
      <c r="E1092" s="2"/>
      <c r="F1092" s="2"/>
      <c r="G1092" s="2"/>
      <c r="H1092" s="2"/>
    </row>
    <row r="1093" spans="3:8">
      <c r="C1093" s="38"/>
      <c r="E1093" s="2"/>
      <c r="F1093" s="2"/>
      <c r="G1093" s="2"/>
      <c r="H1093" s="2"/>
    </row>
    <row r="1094" spans="3:8">
      <c r="C1094" s="38"/>
      <c r="E1094" s="2"/>
      <c r="F1094" s="2"/>
      <c r="G1094" s="2"/>
      <c r="H1094" s="2"/>
    </row>
    <row r="1095" spans="3:8">
      <c r="C1095" s="38"/>
      <c r="E1095" s="2"/>
      <c r="F1095" s="2"/>
      <c r="G1095" s="2"/>
      <c r="H1095" s="2"/>
    </row>
    <row r="1096" spans="3:8">
      <c r="C1096" s="38"/>
      <c r="E1096" s="2"/>
      <c r="F1096" s="2"/>
      <c r="G1096" s="2"/>
      <c r="H1096" s="2"/>
    </row>
    <row r="1097" spans="3:8">
      <c r="C1097" s="38"/>
      <c r="E1097" s="2"/>
      <c r="F1097" s="2"/>
      <c r="G1097" s="2"/>
      <c r="H1097" s="2"/>
    </row>
    <row r="1098" spans="3:8">
      <c r="C1098" s="38"/>
      <c r="E1098" s="2"/>
      <c r="F1098" s="2"/>
      <c r="G1098" s="2"/>
      <c r="H1098" s="2"/>
    </row>
    <row r="1099" spans="3:8">
      <c r="C1099" s="38"/>
      <c r="E1099" s="2"/>
      <c r="F1099" s="2"/>
      <c r="G1099" s="2"/>
      <c r="H1099" s="2"/>
    </row>
    <row r="1100" spans="3:8">
      <c r="C1100" s="38"/>
      <c r="E1100" s="2"/>
      <c r="F1100" s="2"/>
      <c r="G1100" s="2"/>
      <c r="H1100" s="2"/>
    </row>
    <row r="1101" spans="3:8">
      <c r="C1101" s="38"/>
      <c r="E1101" s="2"/>
      <c r="F1101" s="2"/>
      <c r="G1101" s="2"/>
      <c r="H1101" s="2"/>
    </row>
    <row r="1102" spans="3:8">
      <c r="C1102" s="38"/>
      <c r="E1102" s="2"/>
      <c r="F1102" s="2"/>
      <c r="G1102" s="2"/>
      <c r="H1102" s="2"/>
    </row>
    <row r="1103" spans="3:8">
      <c r="C1103" s="38"/>
      <c r="E1103" s="2"/>
      <c r="F1103" s="2"/>
      <c r="G1103" s="2"/>
      <c r="H1103" s="2"/>
    </row>
    <row r="1104" spans="3:8">
      <c r="C1104" s="38"/>
      <c r="E1104" s="2"/>
      <c r="F1104" s="2"/>
      <c r="G1104" s="2"/>
      <c r="H1104" s="2"/>
    </row>
    <row r="1105" spans="3:8">
      <c r="C1105" s="38"/>
      <c r="E1105" s="2"/>
      <c r="F1105" s="2"/>
      <c r="G1105" s="2"/>
      <c r="H1105" s="2"/>
    </row>
    <row r="1106" spans="3:8">
      <c r="C1106" s="38"/>
      <c r="E1106" s="2"/>
      <c r="F1106" s="2"/>
      <c r="G1106" s="2"/>
      <c r="H1106" s="2"/>
    </row>
    <row r="1107" spans="3:8">
      <c r="C1107" s="38"/>
      <c r="E1107" s="2"/>
      <c r="F1107" s="2"/>
      <c r="G1107" s="2"/>
      <c r="H1107" s="2"/>
    </row>
    <row r="1108" spans="3:8">
      <c r="C1108" s="38"/>
      <c r="E1108" s="2"/>
      <c r="F1108" s="2"/>
      <c r="G1108" s="2"/>
      <c r="H1108" s="2"/>
    </row>
    <row r="1109" spans="3:8">
      <c r="C1109" s="38"/>
      <c r="E1109" s="2"/>
      <c r="F1109" s="2"/>
      <c r="G1109" s="2"/>
      <c r="H1109" s="2"/>
    </row>
    <row r="1110" spans="3:8">
      <c r="C1110" s="38"/>
      <c r="E1110" s="2"/>
      <c r="F1110" s="2"/>
      <c r="G1110" s="2"/>
      <c r="H1110" s="2"/>
    </row>
    <row r="1111" spans="3:8">
      <c r="C1111" s="38"/>
      <c r="E1111" s="2"/>
      <c r="F1111" s="2"/>
      <c r="G1111" s="2"/>
      <c r="H1111" s="2"/>
    </row>
    <row r="1112" spans="3:8">
      <c r="C1112" s="38"/>
      <c r="E1112" s="2"/>
      <c r="F1112" s="2"/>
      <c r="G1112" s="2"/>
      <c r="H1112" s="2"/>
    </row>
    <row r="1113" spans="3:8">
      <c r="C1113" s="38"/>
      <c r="E1113" s="2"/>
      <c r="F1113" s="2"/>
      <c r="G1113" s="2"/>
      <c r="H1113" s="2"/>
    </row>
    <row r="1114" spans="3:8">
      <c r="C1114" s="38"/>
      <c r="E1114" s="2"/>
      <c r="F1114" s="2"/>
      <c r="G1114" s="2"/>
      <c r="H1114" s="2"/>
    </row>
    <row r="1115" spans="3:8">
      <c r="C1115" s="38"/>
      <c r="E1115" s="2"/>
      <c r="F1115" s="2"/>
      <c r="G1115" s="2"/>
      <c r="H1115" s="2"/>
    </row>
    <row r="1116" spans="3:8">
      <c r="C1116" s="38"/>
      <c r="E1116" s="2"/>
      <c r="F1116" s="2"/>
      <c r="G1116" s="2"/>
      <c r="H1116" s="2"/>
    </row>
    <row r="1117" spans="3:8">
      <c r="C1117" s="38"/>
      <c r="E1117" s="2"/>
      <c r="F1117" s="2"/>
      <c r="G1117" s="2"/>
      <c r="H1117" s="2"/>
    </row>
    <row r="1118" spans="3:8">
      <c r="C1118" s="38"/>
      <c r="E1118" s="2"/>
      <c r="F1118" s="2"/>
      <c r="G1118" s="2"/>
      <c r="H1118" s="2"/>
    </row>
    <row r="1119" spans="3:8">
      <c r="C1119" s="38"/>
      <c r="E1119" s="2"/>
      <c r="F1119" s="2"/>
      <c r="G1119" s="2"/>
      <c r="H1119" s="2"/>
    </row>
    <row r="1120" spans="3:8">
      <c r="C1120" s="38"/>
      <c r="E1120" s="2"/>
      <c r="F1120" s="2"/>
      <c r="G1120" s="2"/>
      <c r="H1120" s="2"/>
    </row>
    <row r="1121" spans="3:8">
      <c r="C1121" s="38"/>
      <c r="E1121" s="2"/>
      <c r="F1121" s="2"/>
      <c r="G1121" s="2"/>
      <c r="H1121" s="2"/>
    </row>
    <row r="1122" spans="3:8">
      <c r="C1122" s="38"/>
      <c r="E1122" s="2"/>
      <c r="F1122" s="2"/>
      <c r="G1122" s="2"/>
      <c r="H1122" s="2"/>
    </row>
    <row r="1123" spans="3:8">
      <c r="C1123" s="38"/>
      <c r="E1123" s="2"/>
      <c r="F1123" s="2"/>
      <c r="G1123" s="2"/>
      <c r="H1123" s="2"/>
    </row>
    <row r="1124" spans="3:8">
      <c r="C1124" s="38"/>
      <c r="E1124" s="2"/>
      <c r="F1124" s="2"/>
      <c r="G1124" s="2"/>
      <c r="H1124" s="2"/>
    </row>
    <row r="1125" spans="3:8">
      <c r="C1125" s="38"/>
      <c r="E1125" s="2"/>
      <c r="F1125" s="2"/>
      <c r="G1125" s="2"/>
      <c r="H1125" s="2"/>
    </row>
    <row r="1126" spans="3:8">
      <c r="C1126" s="38"/>
      <c r="E1126" s="2"/>
      <c r="F1126" s="2"/>
      <c r="G1126" s="2"/>
      <c r="H1126" s="2"/>
    </row>
    <row r="1127" spans="3:8">
      <c r="C1127" s="38"/>
      <c r="E1127" s="2"/>
      <c r="F1127" s="2"/>
      <c r="G1127" s="2"/>
      <c r="H1127" s="2"/>
    </row>
    <row r="1128" spans="3:8">
      <c r="C1128" s="38"/>
      <c r="E1128" s="2"/>
      <c r="F1128" s="2"/>
      <c r="G1128" s="2"/>
      <c r="H1128" s="2"/>
    </row>
    <row r="1129" spans="3:8">
      <c r="C1129" s="38"/>
      <c r="E1129" s="2"/>
      <c r="F1129" s="2"/>
      <c r="G1129" s="2"/>
      <c r="H1129" s="2"/>
    </row>
    <row r="1130" spans="3:8">
      <c r="C1130" s="38"/>
      <c r="E1130" s="2"/>
      <c r="F1130" s="2"/>
      <c r="G1130" s="2"/>
      <c r="H1130" s="2"/>
    </row>
    <row r="1131" spans="3:8">
      <c r="C1131" s="38"/>
      <c r="E1131" s="2"/>
      <c r="F1131" s="2"/>
      <c r="G1131" s="2"/>
      <c r="H1131" s="2"/>
    </row>
    <row r="1132" spans="3:8">
      <c r="C1132" s="38"/>
      <c r="E1132" s="2"/>
      <c r="F1132" s="2"/>
      <c r="G1132" s="2"/>
      <c r="H1132" s="2"/>
    </row>
    <row r="1133" spans="3:8">
      <c r="C1133" s="38"/>
      <c r="E1133" s="2"/>
      <c r="F1133" s="2"/>
      <c r="G1133" s="2"/>
      <c r="H1133" s="2"/>
    </row>
    <row r="1134" spans="3:8">
      <c r="C1134" s="38"/>
      <c r="E1134" s="2"/>
      <c r="F1134" s="2"/>
      <c r="G1134" s="2"/>
      <c r="H1134" s="2"/>
    </row>
    <row r="1135" spans="3:8">
      <c r="C1135" s="38"/>
      <c r="E1135" s="2"/>
      <c r="F1135" s="2"/>
      <c r="G1135" s="2"/>
      <c r="H1135" s="2"/>
    </row>
    <row r="1136" spans="3:8">
      <c r="C1136" s="38"/>
      <c r="E1136" s="2"/>
      <c r="F1136" s="2"/>
      <c r="G1136" s="2"/>
      <c r="H1136" s="2"/>
    </row>
    <row r="1137" spans="3:8">
      <c r="C1137" s="38"/>
      <c r="E1137" s="2"/>
      <c r="F1137" s="2"/>
      <c r="G1137" s="2"/>
      <c r="H1137" s="2"/>
    </row>
    <row r="1138" spans="3:8">
      <c r="C1138" s="38"/>
      <c r="E1138" s="2"/>
      <c r="F1138" s="2"/>
      <c r="G1138" s="2"/>
      <c r="H1138" s="2"/>
    </row>
    <row r="1139" spans="3:8">
      <c r="C1139" s="38"/>
      <c r="E1139" s="2"/>
      <c r="F1139" s="2"/>
      <c r="G1139" s="2"/>
      <c r="H1139" s="2"/>
    </row>
    <row r="1140" spans="3:8">
      <c r="C1140" s="38"/>
      <c r="E1140" s="2"/>
      <c r="F1140" s="2"/>
      <c r="G1140" s="2"/>
      <c r="H1140" s="2"/>
    </row>
    <row r="1141" spans="3:8">
      <c r="C1141" s="38"/>
      <c r="E1141" s="2"/>
      <c r="F1141" s="2"/>
      <c r="G1141" s="2"/>
      <c r="H1141" s="2"/>
    </row>
    <row r="1142" spans="3:8">
      <c r="C1142" s="38"/>
      <c r="E1142" s="2"/>
      <c r="F1142" s="2"/>
      <c r="G1142" s="2"/>
      <c r="H1142" s="2"/>
    </row>
    <row r="1143" spans="3:8">
      <c r="C1143" s="38"/>
      <c r="E1143" s="2"/>
      <c r="F1143" s="2"/>
      <c r="G1143" s="2"/>
      <c r="H1143" s="2"/>
    </row>
    <row r="1144" spans="3:8">
      <c r="C1144" s="38"/>
      <c r="E1144" s="2"/>
      <c r="F1144" s="2"/>
      <c r="G1144" s="2"/>
      <c r="H1144" s="2"/>
    </row>
    <row r="1145" spans="3:8">
      <c r="C1145" s="38"/>
      <c r="E1145" s="2"/>
      <c r="F1145" s="2"/>
      <c r="G1145" s="2"/>
      <c r="H1145" s="2"/>
    </row>
    <row r="1146" spans="3:8">
      <c r="C1146" s="38"/>
      <c r="E1146" s="2"/>
      <c r="F1146" s="2"/>
      <c r="G1146" s="2"/>
      <c r="H1146" s="2"/>
    </row>
    <row r="1147" spans="3:8">
      <c r="C1147" s="38"/>
      <c r="E1147" s="2"/>
      <c r="F1147" s="2"/>
      <c r="G1147" s="2"/>
      <c r="H1147" s="2"/>
    </row>
    <row r="1148" spans="3:8">
      <c r="C1148" s="38"/>
      <c r="E1148" s="2"/>
      <c r="F1148" s="2"/>
      <c r="G1148" s="2"/>
      <c r="H1148" s="2"/>
    </row>
    <row r="1149" spans="3:8">
      <c r="C1149" s="38"/>
      <c r="E1149" s="2"/>
      <c r="F1149" s="2"/>
      <c r="G1149" s="2"/>
      <c r="H1149" s="2"/>
    </row>
    <row r="1150" spans="3:8">
      <c r="C1150" s="38"/>
      <c r="E1150" s="2"/>
      <c r="F1150" s="2"/>
      <c r="G1150" s="2"/>
      <c r="H1150" s="2"/>
    </row>
    <row r="1151" spans="3:8">
      <c r="C1151" s="38"/>
      <c r="E1151" s="2"/>
      <c r="F1151" s="2"/>
      <c r="G1151" s="2"/>
      <c r="H1151" s="2"/>
    </row>
    <row r="1152" spans="3:8">
      <c r="C1152" s="38"/>
      <c r="E1152" s="2"/>
      <c r="F1152" s="2"/>
      <c r="G1152" s="2"/>
      <c r="H1152" s="2"/>
    </row>
    <row r="1153" spans="3:8">
      <c r="C1153" s="38"/>
      <c r="E1153" s="2"/>
      <c r="F1153" s="2"/>
      <c r="G1153" s="2"/>
      <c r="H1153" s="2"/>
    </row>
    <row r="1154" spans="3:8">
      <c r="C1154" s="38"/>
      <c r="E1154" s="2"/>
      <c r="F1154" s="2"/>
      <c r="G1154" s="2"/>
      <c r="H1154" s="2"/>
    </row>
    <row r="1155" spans="3:8">
      <c r="C1155" s="38"/>
      <c r="E1155" s="2"/>
      <c r="F1155" s="2"/>
      <c r="G1155" s="2"/>
      <c r="H1155" s="2"/>
    </row>
    <row r="1156" spans="3:8">
      <c r="C1156" s="38"/>
      <c r="E1156" s="2"/>
      <c r="F1156" s="2"/>
      <c r="G1156" s="2"/>
      <c r="H1156" s="2"/>
    </row>
    <row r="1157" spans="3:8">
      <c r="C1157" s="38"/>
      <c r="E1157" s="2"/>
      <c r="F1157" s="2"/>
      <c r="G1157" s="2"/>
      <c r="H1157" s="2"/>
    </row>
    <row r="1158" spans="3:8">
      <c r="C1158" s="38"/>
      <c r="E1158" s="2"/>
      <c r="F1158" s="2"/>
      <c r="G1158" s="2"/>
      <c r="H1158" s="2"/>
    </row>
    <row r="1159" spans="3:8">
      <c r="C1159" s="38"/>
      <c r="E1159" s="2"/>
      <c r="F1159" s="2"/>
      <c r="G1159" s="2"/>
      <c r="H1159" s="2"/>
    </row>
    <row r="1160" spans="3:8">
      <c r="C1160" s="38"/>
      <c r="E1160" s="2"/>
      <c r="F1160" s="2"/>
      <c r="G1160" s="2"/>
      <c r="H1160" s="2"/>
    </row>
    <row r="1161" spans="3:8">
      <c r="C1161" s="38"/>
      <c r="E1161" s="2"/>
      <c r="F1161" s="2"/>
      <c r="G1161" s="2"/>
      <c r="H1161" s="2"/>
    </row>
    <row r="1162" spans="3:8">
      <c r="C1162" s="38"/>
      <c r="E1162" s="2"/>
      <c r="F1162" s="2"/>
      <c r="G1162" s="2"/>
      <c r="H1162" s="2"/>
    </row>
    <row r="1163" spans="3:8">
      <c r="C1163" s="38"/>
      <c r="E1163" s="2"/>
      <c r="F1163" s="2"/>
      <c r="G1163" s="2"/>
      <c r="H1163" s="2"/>
    </row>
    <row r="1164" spans="3:8">
      <c r="C1164" s="38"/>
      <c r="E1164" s="2"/>
      <c r="F1164" s="2"/>
      <c r="G1164" s="2"/>
      <c r="H1164" s="2"/>
    </row>
    <row r="1165" spans="3:8">
      <c r="C1165" s="38"/>
      <c r="E1165" s="2"/>
      <c r="F1165" s="2"/>
      <c r="G1165" s="2"/>
      <c r="H1165" s="2"/>
    </row>
    <row r="1166" spans="3:8">
      <c r="C1166" s="38"/>
      <c r="E1166" s="2"/>
      <c r="F1166" s="2"/>
      <c r="G1166" s="2"/>
      <c r="H1166" s="2"/>
    </row>
    <row r="1167" spans="3:8">
      <c r="C1167" s="38"/>
      <c r="E1167" s="2"/>
      <c r="F1167" s="2"/>
      <c r="G1167" s="2"/>
      <c r="H1167" s="2"/>
    </row>
    <row r="1168" spans="3:8">
      <c r="C1168" s="38"/>
      <c r="E1168" s="2"/>
      <c r="F1168" s="2"/>
      <c r="G1168" s="2"/>
      <c r="H1168" s="2"/>
    </row>
    <row r="1169" spans="3:8">
      <c r="C1169" s="38"/>
      <c r="E1169" s="2"/>
      <c r="F1169" s="2"/>
      <c r="G1169" s="2"/>
      <c r="H1169" s="2"/>
    </row>
    <row r="1170" spans="3:8">
      <c r="C1170" s="38"/>
      <c r="E1170" s="2"/>
      <c r="F1170" s="2"/>
      <c r="G1170" s="2"/>
      <c r="H1170" s="2"/>
    </row>
    <row r="1171" spans="3:8">
      <c r="C1171" s="38"/>
      <c r="E1171" s="2"/>
      <c r="F1171" s="2"/>
      <c r="G1171" s="2"/>
      <c r="H1171" s="2"/>
    </row>
    <row r="1172" spans="3:8">
      <c r="C1172" s="38"/>
      <c r="E1172" s="2"/>
      <c r="F1172" s="2"/>
      <c r="G1172" s="2"/>
      <c r="H1172" s="2"/>
    </row>
    <row r="1173" spans="3:8">
      <c r="C1173" s="38"/>
      <c r="E1173" s="2"/>
      <c r="F1173" s="2"/>
      <c r="G1173" s="2"/>
      <c r="H1173" s="2"/>
    </row>
    <row r="1174" spans="3:8">
      <c r="C1174" s="38"/>
      <c r="E1174" s="2"/>
      <c r="F1174" s="2"/>
      <c r="G1174" s="2"/>
      <c r="H1174" s="2"/>
    </row>
    <row r="1175" spans="3:8">
      <c r="C1175" s="38"/>
      <c r="E1175" s="2"/>
      <c r="F1175" s="2"/>
      <c r="G1175" s="2"/>
      <c r="H1175" s="2"/>
    </row>
    <row r="1176" spans="3:8">
      <c r="C1176" s="38"/>
      <c r="E1176" s="2"/>
      <c r="F1176" s="2"/>
      <c r="G1176" s="2"/>
      <c r="H1176" s="2"/>
    </row>
    <row r="1177" spans="3:8">
      <c r="C1177" s="38"/>
      <c r="E1177" s="2"/>
      <c r="F1177" s="2"/>
      <c r="G1177" s="2"/>
      <c r="H1177" s="2"/>
    </row>
    <row r="1178" spans="3:8">
      <c r="C1178" s="38"/>
      <c r="E1178" s="2"/>
      <c r="F1178" s="2"/>
      <c r="G1178" s="2"/>
      <c r="H1178" s="2"/>
    </row>
    <row r="1179" spans="3:8">
      <c r="C1179" s="38"/>
      <c r="E1179" s="2"/>
      <c r="F1179" s="2"/>
      <c r="G1179" s="2"/>
      <c r="H1179" s="2"/>
    </row>
    <row r="1180" spans="3:8">
      <c r="C1180" s="38"/>
      <c r="E1180" s="2"/>
      <c r="F1180" s="2"/>
      <c r="G1180" s="2"/>
      <c r="H1180" s="2"/>
    </row>
    <row r="1181" spans="3:8">
      <c r="C1181" s="38"/>
      <c r="E1181" s="2"/>
      <c r="F1181" s="2"/>
      <c r="G1181" s="2"/>
      <c r="H1181" s="2"/>
    </row>
    <row r="1182" spans="3:8">
      <c r="C1182" s="38"/>
      <c r="E1182" s="2"/>
      <c r="F1182" s="2"/>
      <c r="G1182" s="2"/>
      <c r="H1182" s="2"/>
    </row>
    <row r="1183" spans="3:8">
      <c r="C1183" s="38"/>
      <c r="E1183" s="2"/>
      <c r="F1183" s="2"/>
      <c r="G1183" s="2"/>
      <c r="H1183" s="2"/>
    </row>
    <row r="1184" spans="3:8">
      <c r="C1184" s="38"/>
      <c r="E1184" s="2"/>
      <c r="F1184" s="2"/>
      <c r="G1184" s="2"/>
      <c r="H1184" s="2"/>
    </row>
    <row r="1185" spans="3:8">
      <c r="C1185" s="38"/>
      <c r="E1185" s="2"/>
      <c r="F1185" s="2"/>
      <c r="G1185" s="2"/>
      <c r="H1185" s="2"/>
    </row>
    <row r="1186" spans="3:8">
      <c r="C1186" s="38"/>
      <c r="E1186" s="2"/>
      <c r="F1186" s="2"/>
      <c r="G1186" s="2"/>
      <c r="H1186" s="2"/>
    </row>
    <row r="1187" spans="3:8">
      <c r="C1187" s="38"/>
      <c r="E1187" s="2"/>
      <c r="F1187" s="2"/>
      <c r="G1187" s="2"/>
      <c r="H1187" s="2"/>
    </row>
    <row r="1188" spans="3:8">
      <c r="C1188" s="38"/>
      <c r="E1188" s="2"/>
      <c r="F1188" s="2"/>
      <c r="G1188" s="2"/>
      <c r="H1188" s="2"/>
    </row>
    <row r="1189" spans="3:8">
      <c r="C1189" s="38"/>
      <c r="E1189" s="2"/>
      <c r="F1189" s="2"/>
      <c r="G1189" s="2"/>
      <c r="H1189" s="2"/>
    </row>
    <row r="1190" spans="3:8">
      <c r="C1190" s="38"/>
      <c r="E1190" s="2"/>
      <c r="F1190" s="2"/>
      <c r="G1190" s="2"/>
      <c r="H1190" s="2"/>
    </row>
    <row r="1191" spans="3:8">
      <c r="C1191" s="38"/>
      <c r="E1191" s="2"/>
      <c r="F1191" s="2"/>
      <c r="G1191" s="2"/>
      <c r="H1191" s="2"/>
    </row>
    <row r="1192" spans="3:8">
      <c r="C1192" s="38"/>
      <c r="E1192" s="2"/>
      <c r="F1192" s="2"/>
      <c r="G1192" s="2"/>
      <c r="H1192" s="2"/>
    </row>
    <row r="1193" spans="3:8">
      <c r="C1193" s="38"/>
      <c r="E1193" s="2"/>
      <c r="F1193" s="2"/>
      <c r="G1193" s="2"/>
      <c r="H1193" s="2"/>
    </row>
    <row r="1194" spans="3:8">
      <c r="C1194" s="38"/>
      <c r="E1194" s="2"/>
      <c r="F1194" s="2"/>
      <c r="G1194" s="2"/>
      <c r="H1194" s="2"/>
    </row>
    <row r="1195" spans="3:8">
      <c r="C1195" s="38"/>
      <c r="E1195" s="2"/>
      <c r="F1195" s="2"/>
      <c r="G1195" s="2"/>
      <c r="H1195" s="2"/>
    </row>
    <row r="1196" spans="3:8">
      <c r="C1196" s="38"/>
      <c r="E1196" s="2"/>
      <c r="F1196" s="2"/>
      <c r="G1196" s="2"/>
      <c r="H1196" s="2"/>
    </row>
    <row r="1197" spans="3:8">
      <c r="C1197" s="38"/>
      <c r="E1197" s="2"/>
      <c r="F1197" s="2"/>
      <c r="G1197" s="2"/>
      <c r="H1197" s="2"/>
    </row>
    <row r="1198" spans="3:8">
      <c r="C1198" s="38"/>
      <c r="E1198" s="2"/>
      <c r="F1198" s="2"/>
      <c r="G1198" s="2"/>
      <c r="H1198" s="2"/>
    </row>
    <row r="1199" spans="3:8">
      <c r="C1199" s="38"/>
      <c r="E1199" s="2"/>
      <c r="F1199" s="2"/>
      <c r="G1199" s="2"/>
      <c r="H1199" s="2"/>
    </row>
    <row r="1200" spans="3:8">
      <c r="C1200" s="38"/>
      <c r="E1200" s="2"/>
      <c r="F1200" s="2"/>
      <c r="G1200" s="2"/>
      <c r="H1200" s="2"/>
    </row>
    <row r="1201" spans="3:8">
      <c r="C1201" s="38"/>
      <c r="E1201" s="2"/>
      <c r="F1201" s="2"/>
      <c r="G1201" s="2"/>
      <c r="H1201" s="2"/>
    </row>
    <row r="1202" spans="3:8">
      <c r="C1202" s="38"/>
      <c r="E1202" s="2"/>
      <c r="F1202" s="2"/>
      <c r="G1202" s="2"/>
      <c r="H1202" s="2"/>
    </row>
    <row r="1203" spans="3:8">
      <c r="C1203" s="38"/>
      <c r="E1203" s="2"/>
      <c r="F1203" s="2"/>
      <c r="G1203" s="2"/>
      <c r="H1203" s="2"/>
    </row>
    <row r="1204" spans="3:8">
      <c r="C1204" s="38"/>
      <c r="E1204" s="2"/>
      <c r="F1204" s="2"/>
      <c r="G1204" s="2"/>
      <c r="H1204" s="2"/>
    </row>
    <row r="1205" spans="3:8">
      <c r="C1205" s="38"/>
      <c r="E1205" s="2"/>
      <c r="F1205" s="2"/>
      <c r="G1205" s="2"/>
      <c r="H1205" s="2"/>
    </row>
    <row r="1206" spans="3:8">
      <c r="C1206" s="38"/>
      <c r="E1206" s="2"/>
      <c r="F1206" s="2"/>
      <c r="G1206" s="2"/>
      <c r="H1206" s="2"/>
    </row>
    <row r="1207" spans="3:8">
      <c r="C1207" s="38"/>
      <c r="E1207" s="2"/>
      <c r="F1207" s="2"/>
      <c r="G1207" s="2"/>
      <c r="H1207" s="2"/>
    </row>
    <row r="1208" spans="3:8">
      <c r="C1208" s="38"/>
      <c r="E1208" s="2"/>
      <c r="F1208" s="2"/>
      <c r="G1208" s="2"/>
      <c r="H1208" s="2"/>
    </row>
    <row r="1209" spans="3:8">
      <c r="C1209" s="38"/>
      <c r="E1209" s="2"/>
      <c r="F1209" s="2"/>
      <c r="G1209" s="2"/>
      <c r="H1209" s="2"/>
    </row>
    <row r="1210" spans="3:8">
      <c r="C1210" s="38"/>
      <c r="E1210" s="2"/>
      <c r="F1210" s="2"/>
      <c r="G1210" s="2"/>
      <c r="H1210" s="2"/>
    </row>
    <row r="1211" spans="3:8">
      <c r="C1211" s="38"/>
      <c r="E1211" s="2"/>
      <c r="F1211" s="2"/>
      <c r="G1211" s="2"/>
      <c r="H1211" s="2"/>
    </row>
    <row r="1212" spans="3:8">
      <c r="C1212" s="38"/>
      <c r="E1212" s="2"/>
      <c r="F1212" s="2"/>
      <c r="G1212" s="2"/>
      <c r="H1212" s="2"/>
    </row>
    <row r="1213" spans="3:8">
      <c r="C1213" s="38"/>
      <c r="E1213" s="2"/>
      <c r="F1213" s="2"/>
      <c r="G1213" s="2"/>
      <c r="H1213" s="2"/>
    </row>
    <row r="1214" spans="3:8">
      <c r="C1214" s="38"/>
      <c r="E1214" s="2"/>
      <c r="F1214" s="2"/>
      <c r="G1214" s="2"/>
      <c r="H1214" s="2"/>
    </row>
    <row r="1215" spans="3:8">
      <c r="C1215" s="38"/>
      <c r="E1215" s="2"/>
      <c r="F1215" s="2"/>
      <c r="G1215" s="2"/>
      <c r="H1215" s="2"/>
    </row>
    <row r="1216" spans="3:8">
      <c r="C1216" s="38"/>
      <c r="E1216" s="2"/>
      <c r="F1216" s="2"/>
      <c r="G1216" s="2"/>
      <c r="H1216" s="2"/>
    </row>
    <row r="1217" spans="3:8">
      <c r="C1217" s="38"/>
      <c r="E1217" s="2"/>
      <c r="F1217" s="2"/>
      <c r="G1217" s="2"/>
      <c r="H1217" s="2"/>
    </row>
    <row r="1218" spans="3:8">
      <c r="C1218" s="38"/>
      <c r="E1218" s="2"/>
      <c r="F1218" s="2"/>
      <c r="G1218" s="2"/>
      <c r="H1218" s="2"/>
    </row>
    <row r="1219" spans="3:8">
      <c r="C1219" s="38"/>
      <c r="E1219" s="2"/>
      <c r="F1219" s="2"/>
      <c r="G1219" s="2"/>
      <c r="H1219" s="2"/>
    </row>
    <row r="1220" spans="3:8">
      <c r="C1220" s="38"/>
      <c r="E1220" s="2"/>
      <c r="F1220" s="2"/>
      <c r="G1220" s="2"/>
      <c r="H1220" s="2"/>
    </row>
    <row r="1221" spans="3:8">
      <c r="C1221" s="38"/>
      <c r="E1221" s="2"/>
      <c r="F1221" s="2"/>
      <c r="G1221" s="2"/>
      <c r="H1221" s="2"/>
    </row>
    <row r="1222" spans="3:8">
      <c r="C1222" s="38"/>
      <c r="E1222" s="2"/>
      <c r="F1222" s="2"/>
      <c r="G1222" s="2"/>
      <c r="H1222" s="2"/>
    </row>
    <row r="1223" spans="3:8">
      <c r="C1223" s="38"/>
      <c r="E1223" s="2"/>
      <c r="F1223" s="2"/>
      <c r="G1223" s="2"/>
      <c r="H1223" s="2"/>
    </row>
    <row r="1224" spans="3:8">
      <c r="C1224" s="38"/>
      <c r="E1224" s="2"/>
      <c r="F1224" s="2"/>
      <c r="G1224" s="2"/>
      <c r="H1224" s="2"/>
    </row>
    <row r="1225" spans="3:8">
      <c r="C1225" s="38"/>
      <c r="E1225" s="2"/>
      <c r="F1225" s="2"/>
      <c r="G1225" s="2"/>
      <c r="H1225" s="2"/>
    </row>
    <row r="1226" spans="3:8">
      <c r="C1226" s="38"/>
      <c r="E1226" s="2"/>
      <c r="F1226" s="2"/>
      <c r="G1226" s="2"/>
      <c r="H1226" s="2"/>
    </row>
    <row r="1227" spans="3:8">
      <c r="C1227" s="38"/>
      <c r="E1227" s="2"/>
      <c r="F1227" s="2"/>
      <c r="G1227" s="2"/>
      <c r="H1227" s="2"/>
    </row>
    <row r="1228" spans="3:8">
      <c r="C1228" s="38"/>
      <c r="E1228" s="2"/>
      <c r="F1228" s="2"/>
      <c r="G1228" s="2"/>
      <c r="H1228" s="2"/>
    </row>
    <row r="1229" spans="3:8">
      <c r="C1229" s="38"/>
      <c r="E1229" s="2"/>
      <c r="F1229" s="2"/>
      <c r="G1229" s="2"/>
      <c r="H1229" s="2"/>
    </row>
    <row r="1230" spans="3:8">
      <c r="C1230" s="38"/>
      <c r="E1230" s="2"/>
      <c r="F1230" s="2"/>
      <c r="G1230" s="2"/>
      <c r="H1230" s="2"/>
    </row>
    <row r="1231" spans="3:8">
      <c r="C1231" s="38"/>
      <c r="E1231" s="2"/>
      <c r="F1231" s="2"/>
      <c r="G1231" s="2"/>
      <c r="H1231" s="2"/>
    </row>
    <row r="1232" spans="3:8">
      <c r="C1232" s="38"/>
      <c r="E1232" s="2"/>
      <c r="F1232" s="2"/>
      <c r="G1232" s="2"/>
      <c r="H1232" s="2"/>
    </row>
    <row r="1233" spans="3:8">
      <c r="C1233" s="38"/>
      <c r="E1233" s="2"/>
      <c r="F1233" s="2"/>
      <c r="G1233" s="2"/>
      <c r="H1233" s="2"/>
    </row>
    <row r="1234" spans="3:8">
      <c r="C1234" s="38"/>
      <c r="E1234" s="2"/>
      <c r="F1234" s="2"/>
      <c r="G1234" s="2"/>
      <c r="H1234" s="2"/>
    </row>
    <row r="1235" spans="3:8">
      <c r="C1235" s="38"/>
      <c r="E1235" s="2"/>
      <c r="F1235" s="2"/>
      <c r="G1235" s="2"/>
      <c r="H1235" s="2"/>
    </row>
    <row r="1236" spans="3:8">
      <c r="C1236" s="38"/>
      <c r="E1236" s="2"/>
      <c r="F1236" s="2"/>
      <c r="G1236" s="2"/>
      <c r="H1236" s="2"/>
    </row>
    <row r="1237" spans="3:8">
      <c r="C1237" s="38"/>
      <c r="E1237" s="2"/>
      <c r="F1237" s="2"/>
      <c r="G1237" s="2"/>
      <c r="H1237" s="2"/>
    </row>
    <row r="1238" spans="3:8">
      <c r="C1238" s="38"/>
      <c r="E1238" s="2"/>
      <c r="F1238" s="2"/>
      <c r="G1238" s="2"/>
      <c r="H1238" s="2"/>
    </row>
    <row r="1239" spans="3:8">
      <c r="C1239" s="38"/>
      <c r="E1239" s="2"/>
      <c r="F1239" s="2"/>
      <c r="G1239" s="2"/>
      <c r="H1239" s="2"/>
    </row>
    <row r="1240" spans="3:8">
      <c r="C1240" s="38"/>
      <c r="E1240" s="2"/>
      <c r="F1240" s="2"/>
      <c r="G1240" s="2"/>
      <c r="H1240" s="2"/>
    </row>
    <row r="1241" spans="3:8">
      <c r="C1241" s="38"/>
      <c r="E1241" s="2"/>
      <c r="F1241" s="2"/>
      <c r="G1241" s="2"/>
      <c r="H1241" s="2"/>
    </row>
    <row r="1242" spans="3:8">
      <c r="C1242" s="38"/>
      <c r="E1242" s="2"/>
      <c r="F1242" s="2"/>
      <c r="G1242" s="2"/>
      <c r="H1242" s="2"/>
    </row>
    <row r="1243" spans="3:8">
      <c r="C1243" s="38"/>
      <c r="E1243" s="2"/>
      <c r="F1243" s="2"/>
      <c r="G1243" s="2"/>
      <c r="H1243" s="2"/>
    </row>
    <row r="1244" spans="3:8">
      <c r="C1244" s="38"/>
      <c r="E1244" s="2"/>
      <c r="F1244" s="2"/>
      <c r="G1244" s="2"/>
      <c r="H1244" s="2"/>
    </row>
    <row r="1245" spans="3:8">
      <c r="C1245" s="38"/>
      <c r="E1245" s="2"/>
      <c r="F1245" s="2"/>
      <c r="G1245" s="2"/>
      <c r="H1245" s="2"/>
    </row>
    <row r="1246" spans="3:8">
      <c r="C1246" s="38"/>
      <c r="E1246" s="2"/>
      <c r="F1246" s="2"/>
      <c r="G1246" s="2"/>
      <c r="H1246" s="2"/>
    </row>
    <row r="1247" spans="3:8">
      <c r="C1247" s="38"/>
      <c r="E1247" s="2"/>
      <c r="F1247" s="2"/>
      <c r="G1247" s="2"/>
      <c r="H1247" s="2"/>
    </row>
    <row r="1248" spans="3:8">
      <c r="C1248" s="38"/>
      <c r="E1248" s="2"/>
      <c r="F1248" s="2"/>
      <c r="G1248" s="2"/>
      <c r="H1248" s="2"/>
    </row>
    <row r="1249" spans="3:8">
      <c r="C1249" s="38"/>
      <c r="E1249" s="2"/>
      <c r="F1249" s="2"/>
      <c r="G1249" s="2"/>
      <c r="H1249" s="2"/>
    </row>
    <row r="1250" spans="3:8">
      <c r="C1250" s="38"/>
      <c r="E1250" s="2"/>
      <c r="F1250" s="2"/>
      <c r="G1250" s="2"/>
      <c r="H1250" s="2"/>
    </row>
    <row r="1251" spans="3:8">
      <c r="C1251" s="38"/>
      <c r="E1251" s="2"/>
      <c r="F1251" s="2"/>
      <c r="G1251" s="2"/>
      <c r="H1251" s="2"/>
    </row>
    <row r="1252" spans="3:8">
      <c r="C1252" s="38"/>
      <c r="E1252" s="2"/>
      <c r="F1252" s="2"/>
      <c r="G1252" s="2"/>
      <c r="H1252" s="2"/>
    </row>
    <row r="1253" spans="3:8">
      <c r="C1253" s="38"/>
      <c r="E1253" s="2"/>
      <c r="F1253" s="2"/>
      <c r="G1253" s="2"/>
      <c r="H1253" s="2"/>
    </row>
    <row r="1254" spans="3:8">
      <c r="C1254" s="38"/>
      <c r="E1254" s="2"/>
      <c r="F1254" s="2"/>
      <c r="G1254" s="2"/>
      <c r="H1254" s="2"/>
    </row>
    <row r="1255" spans="3:8">
      <c r="C1255" s="38"/>
      <c r="E1255" s="2"/>
      <c r="F1255" s="2"/>
      <c r="G1255" s="2"/>
      <c r="H1255" s="2"/>
    </row>
    <row r="1256" spans="3:8">
      <c r="C1256" s="38"/>
      <c r="E1256" s="2"/>
      <c r="F1256" s="2"/>
      <c r="G1256" s="2"/>
      <c r="H1256" s="2"/>
    </row>
    <row r="1257" spans="3:8">
      <c r="C1257" s="38"/>
      <c r="E1257" s="2"/>
      <c r="F1257" s="2"/>
      <c r="G1257" s="2"/>
      <c r="H1257" s="2"/>
    </row>
    <row r="1258" spans="3:8">
      <c r="C1258" s="38"/>
      <c r="E1258" s="2"/>
      <c r="F1258" s="2"/>
      <c r="G1258" s="2"/>
      <c r="H1258" s="2"/>
    </row>
    <row r="1259" spans="3:8">
      <c r="C1259" s="38"/>
      <c r="E1259" s="2"/>
      <c r="F1259" s="2"/>
      <c r="G1259" s="2"/>
      <c r="H1259" s="2"/>
    </row>
    <row r="1260" spans="3:8">
      <c r="C1260" s="38"/>
      <c r="E1260" s="2"/>
      <c r="F1260" s="2"/>
      <c r="G1260" s="2"/>
      <c r="H1260" s="2"/>
    </row>
    <row r="1261" spans="3:8">
      <c r="C1261" s="38"/>
      <c r="E1261" s="2"/>
      <c r="F1261" s="2"/>
      <c r="G1261" s="2"/>
      <c r="H1261" s="2"/>
    </row>
    <row r="1262" spans="3:8">
      <c r="C1262" s="38"/>
      <c r="E1262" s="2"/>
      <c r="F1262" s="2"/>
      <c r="G1262" s="2"/>
      <c r="H1262" s="2"/>
    </row>
    <row r="1263" spans="3:8">
      <c r="C1263" s="38"/>
      <c r="E1263" s="2"/>
      <c r="F1263" s="2"/>
      <c r="G1263" s="2"/>
      <c r="H1263" s="2"/>
    </row>
    <row r="1264" spans="3:8">
      <c r="C1264" s="38"/>
      <c r="E1264" s="2"/>
      <c r="F1264" s="2"/>
      <c r="G1264" s="2"/>
      <c r="H1264" s="2"/>
    </row>
    <row r="1265" spans="3:8">
      <c r="C1265" s="38"/>
      <c r="E1265" s="2"/>
      <c r="F1265" s="2"/>
      <c r="G1265" s="2"/>
      <c r="H1265" s="2"/>
    </row>
    <row r="1266" spans="3:8">
      <c r="C1266" s="38"/>
      <c r="E1266" s="2"/>
      <c r="F1266" s="2"/>
      <c r="G1266" s="2"/>
      <c r="H1266" s="2"/>
    </row>
    <row r="1267" spans="3:8">
      <c r="C1267" s="38"/>
      <c r="E1267" s="2"/>
      <c r="F1267" s="2"/>
      <c r="G1267" s="2"/>
      <c r="H1267" s="2"/>
    </row>
    <row r="1268" spans="3:8">
      <c r="C1268" s="38"/>
      <c r="E1268" s="2"/>
      <c r="F1268" s="2"/>
      <c r="G1268" s="2"/>
      <c r="H1268" s="2"/>
    </row>
    <row r="1269" spans="3:8">
      <c r="C1269" s="38"/>
      <c r="E1269" s="2"/>
      <c r="F1269" s="2"/>
      <c r="G1269" s="2"/>
      <c r="H1269" s="2"/>
    </row>
    <row r="1270" spans="3:8">
      <c r="C1270" s="38"/>
      <c r="E1270" s="2"/>
      <c r="F1270" s="2"/>
      <c r="G1270" s="2"/>
      <c r="H1270" s="2"/>
    </row>
    <row r="1271" spans="3:8">
      <c r="C1271" s="38"/>
      <c r="E1271" s="2"/>
      <c r="F1271" s="2"/>
      <c r="G1271" s="2"/>
      <c r="H1271" s="2"/>
    </row>
    <row r="1272" spans="3:8">
      <c r="C1272" s="38"/>
      <c r="E1272" s="2"/>
      <c r="F1272" s="2"/>
      <c r="G1272" s="2"/>
      <c r="H1272" s="2"/>
    </row>
    <row r="1273" spans="3:8">
      <c r="C1273" s="38"/>
      <c r="E1273" s="2"/>
      <c r="F1273" s="2"/>
      <c r="G1273" s="2"/>
      <c r="H1273" s="2"/>
    </row>
    <row r="1274" spans="3:8">
      <c r="C1274" s="38"/>
      <c r="E1274" s="2"/>
      <c r="F1274" s="2"/>
      <c r="G1274" s="2"/>
      <c r="H1274" s="2"/>
    </row>
    <row r="1275" spans="3:8">
      <c r="C1275" s="38"/>
      <c r="E1275" s="2"/>
      <c r="F1275" s="2"/>
      <c r="G1275" s="2"/>
      <c r="H1275" s="2"/>
    </row>
    <row r="1276" spans="3:8">
      <c r="C1276" s="38"/>
      <c r="E1276" s="2"/>
      <c r="F1276" s="2"/>
      <c r="G1276" s="2"/>
      <c r="H1276" s="2"/>
    </row>
    <row r="1277" spans="3:8">
      <c r="C1277" s="38"/>
      <c r="E1277" s="2"/>
      <c r="F1277" s="2"/>
      <c r="G1277" s="2"/>
      <c r="H1277" s="2"/>
    </row>
    <row r="1278" spans="3:8">
      <c r="C1278" s="38"/>
      <c r="E1278" s="2"/>
      <c r="F1278" s="2"/>
      <c r="G1278" s="2"/>
      <c r="H1278" s="2"/>
    </row>
    <row r="1279" spans="3:8">
      <c r="C1279" s="38"/>
      <c r="E1279" s="2"/>
      <c r="F1279" s="2"/>
      <c r="G1279" s="2"/>
      <c r="H1279" s="2"/>
    </row>
    <row r="1280" spans="3:8">
      <c r="C1280" s="38"/>
      <c r="E1280" s="2"/>
      <c r="F1280" s="2"/>
      <c r="G1280" s="2"/>
      <c r="H1280" s="2"/>
    </row>
    <row r="1281" spans="3:8">
      <c r="C1281" s="38"/>
      <c r="E1281" s="2"/>
      <c r="F1281" s="2"/>
      <c r="G1281" s="2"/>
      <c r="H1281" s="2"/>
    </row>
    <row r="1282" spans="3:8">
      <c r="C1282" s="38"/>
      <c r="E1282" s="2"/>
      <c r="F1282" s="2"/>
      <c r="G1282" s="2"/>
      <c r="H1282" s="2"/>
    </row>
    <row r="1283" spans="3:8">
      <c r="C1283" s="38"/>
      <c r="E1283" s="2"/>
      <c r="F1283" s="2"/>
      <c r="G1283" s="2"/>
      <c r="H1283" s="2"/>
    </row>
    <row r="1284" spans="3:8">
      <c r="C1284" s="38"/>
      <c r="E1284" s="2"/>
      <c r="F1284" s="2"/>
      <c r="G1284" s="2"/>
      <c r="H1284" s="2"/>
    </row>
    <row r="1285" spans="3:8">
      <c r="C1285" s="38"/>
      <c r="E1285" s="2"/>
      <c r="F1285" s="2"/>
      <c r="G1285" s="2"/>
      <c r="H1285" s="2"/>
    </row>
    <row r="1286" spans="3:8">
      <c r="C1286" s="38"/>
      <c r="E1286" s="2"/>
      <c r="F1286" s="2"/>
      <c r="G1286" s="2"/>
      <c r="H1286" s="2"/>
    </row>
    <row r="1287" spans="3:8">
      <c r="C1287" s="38"/>
      <c r="E1287" s="2"/>
      <c r="F1287" s="2"/>
      <c r="G1287" s="2"/>
      <c r="H1287" s="2"/>
    </row>
    <row r="1288" spans="3:8">
      <c r="C1288" s="38"/>
      <c r="E1288" s="2"/>
      <c r="F1288" s="2"/>
      <c r="G1288" s="2"/>
      <c r="H1288" s="2"/>
    </row>
    <row r="1289" spans="3:8">
      <c r="C1289" s="38"/>
      <c r="E1289" s="2"/>
      <c r="F1289" s="2"/>
      <c r="G1289" s="2"/>
      <c r="H1289" s="2"/>
    </row>
    <row r="1290" spans="3:8">
      <c r="C1290" s="38"/>
      <c r="E1290" s="2"/>
      <c r="F1290" s="2"/>
      <c r="G1290" s="2"/>
      <c r="H1290" s="2"/>
    </row>
    <row r="1291" spans="3:8">
      <c r="C1291" s="38"/>
      <c r="E1291" s="2"/>
      <c r="F1291" s="2"/>
      <c r="G1291" s="2"/>
      <c r="H1291" s="2"/>
    </row>
    <row r="1292" spans="3:8">
      <c r="C1292" s="38"/>
      <c r="E1292" s="2"/>
      <c r="F1292" s="2"/>
      <c r="G1292" s="2"/>
      <c r="H1292" s="2"/>
    </row>
    <row r="1293" spans="3:8">
      <c r="C1293" s="38"/>
      <c r="E1293" s="2"/>
      <c r="F1293" s="2"/>
      <c r="G1293" s="2"/>
      <c r="H1293" s="2"/>
    </row>
    <row r="1294" spans="3:8">
      <c r="C1294" s="38"/>
      <c r="E1294" s="2"/>
      <c r="F1294" s="2"/>
      <c r="G1294" s="2"/>
      <c r="H1294" s="2"/>
    </row>
    <row r="1295" spans="3:8">
      <c r="C1295" s="38"/>
      <c r="E1295" s="2"/>
      <c r="F1295" s="2"/>
      <c r="G1295" s="2"/>
      <c r="H1295" s="2"/>
    </row>
    <row r="1296" spans="3:8">
      <c r="C1296" s="38"/>
      <c r="E1296" s="2"/>
      <c r="F1296" s="2"/>
      <c r="G1296" s="2"/>
      <c r="H1296" s="2"/>
    </row>
    <row r="1297" spans="3:8">
      <c r="C1297" s="38"/>
      <c r="E1297" s="2"/>
      <c r="F1297" s="2"/>
      <c r="G1297" s="2"/>
      <c r="H1297" s="2"/>
    </row>
    <row r="1298" spans="3:8">
      <c r="C1298" s="38"/>
      <c r="E1298" s="2"/>
      <c r="F1298" s="2"/>
      <c r="G1298" s="2"/>
      <c r="H1298" s="2"/>
    </row>
    <row r="1299" spans="3:8">
      <c r="C1299" s="38"/>
      <c r="E1299" s="2"/>
      <c r="F1299" s="2"/>
      <c r="G1299" s="2"/>
      <c r="H1299" s="2"/>
    </row>
    <row r="1300" spans="3:8">
      <c r="C1300" s="38"/>
      <c r="E1300" s="2"/>
      <c r="F1300" s="2"/>
      <c r="G1300" s="2"/>
      <c r="H1300" s="2"/>
    </row>
    <row r="1301" spans="3:8">
      <c r="C1301" s="38"/>
      <c r="E1301" s="2"/>
      <c r="F1301" s="2"/>
      <c r="G1301" s="2"/>
      <c r="H1301" s="2"/>
    </row>
    <row r="1302" spans="3:8">
      <c r="C1302" s="38"/>
      <c r="E1302" s="2"/>
      <c r="F1302" s="2"/>
      <c r="G1302" s="2"/>
      <c r="H1302" s="2"/>
    </row>
    <row r="1303" spans="3:8">
      <c r="C1303" s="38"/>
      <c r="E1303" s="2"/>
      <c r="F1303" s="2"/>
      <c r="G1303" s="2"/>
      <c r="H1303" s="2"/>
    </row>
    <row r="1304" spans="3:8">
      <c r="C1304" s="38"/>
      <c r="E1304" s="2"/>
      <c r="F1304" s="2"/>
      <c r="G1304" s="2"/>
      <c r="H1304" s="2"/>
    </row>
    <row r="1305" spans="3:8">
      <c r="C1305" s="38"/>
      <c r="E1305" s="2"/>
      <c r="F1305" s="2"/>
      <c r="G1305" s="2"/>
      <c r="H1305" s="2"/>
    </row>
    <row r="1306" spans="3:8">
      <c r="C1306" s="38"/>
      <c r="E1306" s="2"/>
      <c r="F1306" s="2"/>
      <c r="G1306" s="2"/>
      <c r="H1306" s="2"/>
    </row>
    <row r="1307" spans="3:8">
      <c r="C1307" s="38"/>
      <c r="E1307" s="2"/>
      <c r="F1307" s="2"/>
      <c r="G1307" s="2"/>
      <c r="H1307" s="2"/>
    </row>
    <row r="1308" spans="3:8">
      <c r="C1308" s="38"/>
      <c r="E1308" s="2"/>
      <c r="F1308" s="2"/>
      <c r="G1308" s="2"/>
      <c r="H1308" s="2"/>
    </row>
    <row r="1309" spans="3:8">
      <c r="C1309" s="38"/>
      <c r="E1309" s="2"/>
      <c r="F1309" s="2"/>
      <c r="G1309" s="2"/>
      <c r="H1309" s="2"/>
    </row>
    <row r="1310" spans="3:8">
      <c r="C1310" s="38"/>
      <c r="E1310" s="2"/>
      <c r="F1310" s="2"/>
      <c r="G1310" s="2"/>
      <c r="H1310" s="2"/>
    </row>
    <row r="1311" spans="3:8">
      <c r="C1311" s="38"/>
      <c r="E1311" s="2"/>
      <c r="F1311" s="2"/>
      <c r="G1311" s="2"/>
      <c r="H1311" s="2"/>
    </row>
    <row r="1312" spans="3:8">
      <c r="C1312" s="38"/>
      <c r="E1312" s="2"/>
      <c r="F1312" s="2"/>
      <c r="G1312" s="2"/>
      <c r="H1312" s="2"/>
    </row>
    <row r="1313" spans="3:8">
      <c r="C1313" s="38"/>
      <c r="E1313" s="2"/>
      <c r="F1313" s="2"/>
      <c r="G1313" s="2"/>
      <c r="H1313" s="2"/>
    </row>
    <row r="1314" spans="3:8">
      <c r="C1314" s="38"/>
      <c r="E1314" s="2"/>
      <c r="F1314" s="2"/>
      <c r="G1314" s="2"/>
      <c r="H1314" s="2"/>
    </row>
    <row r="1315" spans="3:8">
      <c r="C1315" s="38"/>
      <c r="E1315" s="2"/>
      <c r="F1315" s="2"/>
      <c r="G1315" s="2"/>
      <c r="H1315" s="2"/>
    </row>
    <row r="1316" spans="3:8">
      <c r="C1316" s="38"/>
      <c r="E1316" s="2"/>
      <c r="F1316" s="2"/>
      <c r="G1316" s="2"/>
      <c r="H1316" s="2"/>
    </row>
    <row r="1317" spans="3:8">
      <c r="C1317" s="38"/>
      <c r="E1317" s="2"/>
      <c r="F1317" s="2"/>
      <c r="G1317" s="2"/>
      <c r="H1317" s="2"/>
    </row>
    <row r="1318" spans="3:8">
      <c r="C1318" s="38"/>
      <c r="E1318" s="2"/>
      <c r="F1318" s="2"/>
      <c r="G1318" s="2"/>
      <c r="H1318" s="2"/>
    </row>
    <row r="1319" spans="3:8">
      <c r="C1319" s="38"/>
      <c r="E1319" s="2"/>
      <c r="F1319" s="2"/>
      <c r="G1319" s="2"/>
      <c r="H1319" s="2"/>
    </row>
    <row r="1320" spans="3:8">
      <c r="C1320" s="38"/>
      <c r="E1320" s="2"/>
      <c r="F1320" s="2"/>
      <c r="G1320" s="2"/>
      <c r="H1320" s="2"/>
    </row>
    <row r="1321" spans="3:8">
      <c r="C1321" s="38"/>
      <c r="E1321" s="2"/>
      <c r="F1321" s="2"/>
      <c r="G1321" s="2"/>
      <c r="H1321" s="2"/>
    </row>
    <row r="1322" spans="3:8">
      <c r="C1322" s="38"/>
      <c r="E1322" s="2"/>
      <c r="F1322" s="2"/>
      <c r="G1322" s="2"/>
      <c r="H1322" s="2"/>
    </row>
    <row r="1323" spans="3:8">
      <c r="C1323" s="38"/>
      <c r="E1323" s="2"/>
      <c r="F1323" s="2"/>
      <c r="G1323" s="2"/>
      <c r="H1323" s="2"/>
    </row>
    <row r="1324" spans="3:8">
      <c r="C1324" s="38"/>
      <c r="E1324" s="2"/>
      <c r="F1324" s="2"/>
      <c r="G1324" s="2"/>
      <c r="H1324" s="2"/>
    </row>
    <row r="1325" spans="3:8">
      <c r="C1325" s="38"/>
      <c r="E1325" s="2"/>
      <c r="F1325" s="2"/>
      <c r="G1325" s="2"/>
      <c r="H1325" s="2"/>
    </row>
    <row r="1326" spans="3:8">
      <c r="C1326" s="38"/>
      <c r="E1326" s="2"/>
      <c r="F1326" s="2"/>
      <c r="G1326" s="2"/>
      <c r="H1326" s="2"/>
    </row>
    <row r="1327" spans="3:8">
      <c r="C1327" s="38"/>
      <c r="E1327" s="2"/>
      <c r="F1327" s="2"/>
      <c r="G1327" s="2"/>
      <c r="H1327" s="2"/>
    </row>
    <row r="1328" spans="3:8">
      <c r="C1328" s="38"/>
      <c r="E1328" s="2"/>
      <c r="F1328" s="2"/>
      <c r="G1328" s="2"/>
      <c r="H1328" s="2"/>
    </row>
    <row r="1329" spans="3:8">
      <c r="C1329" s="38"/>
      <c r="E1329" s="2"/>
      <c r="F1329" s="2"/>
      <c r="G1329" s="2"/>
      <c r="H1329" s="2"/>
    </row>
    <row r="1330" spans="3:8">
      <c r="C1330" s="38"/>
      <c r="E1330" s="2"/>
      <c r="F1330" s="2"/>
      <c r="G1330" s="2"/>
      <c r="H1330" s="2"/>
    </row>
    <row r="1331" spans="3:8">
      <c r="C1331" s="38"/>
      <c r="E1331" s="2"/>
      <c r="F1331" s="2"/>
      <c r="G1331" s="2"/>
      <c r="H1331" s="2"/>
    </row>
    <row r="1332" spans="3:8">
      <c r="C1332" s="38"/>
      <c r="E1332" s="2"/>
      <c r="F1332" s="2"/>
      <c r="G1332" s="2"/>
      <c r="H1332" s="2"/>
    </row>
    <row r="1333" spans="3:8">
      <c r="C1333" s="38"/>
      <c r="E1333" s="2"/>
      <c r="F1333" s="2"/>
      <c r="G1333" s="2"/>
      <c r="H1333" s="2"/>
    </row>
    <row r="1334" spans="3:8">
      <c r="C1334" s="38"/>
      <c r="E1334" s="2"/>
      <c r="F1334" s="2"/>
      <c r="G1334" s="2"/>
      <c r="H1334" s="2"/>
    </row>
    <row r="1335" spans="3:8">
      <c r="C1335" s="38"/>
      <c r="E1335" s="2"/>
      <c r="F1335" s="2"/>
      <c r="G1335" s="2"/>
      <c r="H1335" s="2"/>
    </row>
    <row r="1336" spans="3:8">
      <c r="C1336" s="38"/>
      <c r="E1336" s="2"/>
      <c r="F1336" s="2"/>
      <c r="G1336" s="2"/>
      <c r="H1336" s="2"/>
    </row>
    <row r="1337" spans="3:8">
      <c r="C1337" s="38"/>
      <c r="E1337" s="2"/>
      <c r="F1337" s="2"/>
      <c r="G1337" s="2"/>
      <c r="H1337" s="2"/>
    </row>
    <row r="1338" spans="3:8">
      <c r="C1338" s="38"/>
      <c r="E1338" s="2"/>
      <c r="F1338" s="2"/>
      <c r="G1338" s="2"/>
      <c r="H1338" s="2"/>
    </row>
    <row r="1339" spans="3:8">
      <c r="C1339" s="38"/>
      <c r="E1339" s="2"/>
      <c r="F1339" s="2"/>
      <c r="G1339" s="2"/>
      <c r="H1339" s="2"/>
    </row>
    <row r="1340" spans="3:8">
      <c r="C1340" s="38"/>
      <c r="E1340" s="2"/>
      <c r="F1340" s="2"/>
      <c r="G1340" s="2"/>
      <c r="H1340" s="2"/>
    </row>
    <row r="1341" spans="3:8">
      <c r="C1341" s="38"/>
      <c r="E1341" s="2"/>
      <c r="F1341" s="2"/>
      <c r="G1341" s="2"/>
      <c r="H1341" s="2"/>
    </row>
    <row r="1342" spans="3:8">
      <c r="C1342" s="38"/>
      <c r="E1342" s="2"/>
      <c r="F1342" s="2"/>
      <c r="G1342" s="2"/>
      <c r="H1342" s="2"/>
    </row>
    <row r="1343" spans="3:8">
      <c r="C1343" s="38"/>
      <c r="E1343" s="2"/>
      <c r="F1343" s="2"/>
      <c r="G1343" s="2"/>
      <c r="H1343" s="2"/>
    </row>
    <row r="1344" spans="3:8">
      <c r="C1344" s="38"/>
      <c r="E1344" s="2"/>
      <c r="F1344" s="2"/>
      <c r="G1344" s="2"/>
      <c r="H1344" s="2"/>
    </row>
    <row r="1345" spans="3:8">
      <c r="C1345" s="38"/>
      <c r="E1345" s="2"/>
      <c r="F1345" s="2"/>
      <c r="G1345" s="2"/>
      <c r="H1345" s="2"/>
    </row>
    <row r="1346" spans="3:8">
      <c r="C1346" s="38"/>
      <c r="E1346" s="2"/>
      <c r="F1346" s="2"/>
      <c r="G1346" s="2"/>
      <c r="H1346" s="2"/>
    </row>
    <row r="1347" spans="3:8">
      <c r="C1347" s="38"/>
      <c r="E1347" s="2"/>
      <c r="F1347" s="2"/>
      <c r="G1347" s="2"/>
      <c r="H1347" s="2"/>
    </row>
    <row r="1348" spans="3:8">
      <c r="C1348" s="38"/>
      <c r="E1348" s="2"/>
      <c r="F1348" s="2"/>
      <c r="G1348" s="2"/>
      <c r="H1348" s="2"/>
    </row>
    <row r="1349" spans="3:8">
      <c r="C1349" s="38"/>
      <c r="E1349" s="2"/>
      <c r="F1349" s="2"/>
      <c r="G1349" s="2"/>
      <c r="H1349" s="2"/>
    </row>
    <row r="1350" spans="3:8">
      <c r="C1350" s="38"/>
      <c r="E1350" s="2"/>
      <c r="F1350" s="2"/>
      <c r="G1350" s="2"/>
      <c r="H1350" s="2"/>
    </row>
    <row r="1351" spans="3:8">
      <c r="C1351" s="38"/>
      <c r="E1351" s="2"/>
      <c r="F1351" s="2"/>
      <c r="G1351" s="2"/>
      <c r="H1351" s="2"/>
    </row>
    <row r="1352" spans="3:8">
      <c r="C1352" s="38"/>
      <c r="E1352" s="2"/>
      <c r="F1352" s="2"/>
      <c r="G1352" s="2"/>
      <c r="H1352" s="2"/>
    </row>
    <row r="1353" spans="3:8">
      <c r="C1353" s="38"/>
      <c r="E1353" s="2"/>
      <c r="F1353" s="2"/>
      <c r="G1353" s="2"/>
      <c r="H1353" s="2"/>
    </row>
    <row r="1354" spans="3:8">
      <c r="C1354" s="38"/>
      <c r="E1354" s="2"/>
      <c r="F1354" s="2"/>
      <c r="G1354" s="2"/>
      <c r="H1354" s="2"/>
    </row>
    <row r="1355" spans="3:8">
      <c r="C1355" s="38"/>
      <c r="E1355" s="2"/>
      <c r="F1355" s="2"/>
      <c r="G1355" s="2"/>
      <c r="H1355" s="2"/>
    </row>
    <row r="1356" spans="3:8">
      <c r="C1356" s="38"/>
      <c r="E1356" s="2"/>
      <c r="F1356" s="2"/>
      <c r="G1356" s="2"/>
      <c r="H1356" s="2"/>
    </row>
    <row r="1357" spans="3:8">
      <c r="C1357" s="38"/>
      <c r="E1357" s="2"/>
      <c r="F1357" s="2"/>
      <c r="G1357" s="2"/>
      <c r="H1357" s="2"/>
    </row>
    <row r="1358" spans="3:8">
      <c r="C1358" s="38"/>
      <c r="E1358" s="2"/>
      <c r="F1358" s="2"/>
      <c r="G1358" s="2"/>
      <c r="H1358" s="2"/>
    </row>
    <row r="1359" spans="3:8">
      <c r="C1359" s="38"/>
      <c r="E1359" s="2"/>
      <c r="F1359" s="2"/>
      <c r="G1359" s="2"/>
      <c r="H1359" s="2"/>
    </row>
    <row r="1360" spans="3:8">
      <c r="C1360" s="38"/>
      <c r="E1360" s="2"/>
      <c r="F1360" s="2"/>
      <c r="G1360" s="2"/>
      <c r="H1360" s="2"/>
    </row>
    <row r="1361" spans="3:8">
      <c r="C1361" s="38"/>
      <c r="E1361" s="2"/>
      <c r="F1361" s="2"/>
      <c r="G1361" s="2"/>
      <c r="H1361" s="2"/>
    </row>
    <row r="1362" spans="3:8">
      <c r="C1362" s="38"/>
      <c r="E1362" s="2"/>
      <c r="F1362" s="2"/>
      <c r="G1362" s="2"/>
      <c r="H1362" s="2"/>
    </row>
    <row r="1363" spans="3:8">
      <c r="C1363" s="38"/>
      <c r="E1363" s="2"/>
      <c r="F1363" s="2"/>
      <c r="G1363" s="2"/>
      <c r="H1363" s="2"/>
    </row>
    <row r="1364" spans="3:8">
      <c r="C1364" s="38"/>
      <c r="E1364" s="2"/>
      <c r="F1364" s="2"/>
      <c r="G1364" s="2"/>
      <c r="H1364" s="2"/>
    </row>
    <row r="1365" spans="3:8">
      <c r="C1365" s="38"/>
      <c r="E1365" s="2"/>
      <c r="F1365" s="2"/>
      <c r="G1365" s="2"/>
      <c r="H1365" s="2"/>
    </row>
    <row r="1366" spans="3:8">
      <c r="C1366" s="38"/>
      <c r="E1366" s="2"/>
      <c r="F1366" s="2"/>
      <c r="G1366" s="2"/>
      <c r="H1366" s="2"/>
    </row>
    <row r="1367" spans="3:8">
      <c r="C1367" s="38"/>
      <c r="E1367" s="2"/>
      <c r="F1367" s="2"/>
      <c r="G1367" s="2"/>
      <c r="H1367" s="2"/>
    </row>
    <row r="1368" spans="3:8">
      <c r="C1368" s="38"/>
      <c r="E1368" s="2"/>
      <c r="F1368" s="2"/>
      <c r="G1368" s="2"/>
      <c r="H1368" s="2"/>
    </row>
    <row r="1369" spans="3:8">
      <c r="C1369" s="38"/>
      <c r="E1369" s="2"/>
      <c r="F1369" s="2"/>
      <c r="G1369" s="2"/>
      <c r="H1369" s="2"/>
    </row>
    <row r="1370" spans="3:8">
      <c r="C1370" s="38"/>
      <c r="E1370" s="2"/>
      <c r="F1370" s="2"/>
      <c r="G1370" s="2"/>
      <c r="H1370" s="2"/>
    </row>
    <row r="1371" spans="3:8">
      <c r="C1371" s="38"/>
      <c r="E1371" s="2"/>
      <c r="F1371" s="2"/>
      <c r="G1371" s="2"/>
      <c r="H1371" s="2"/>
    </row>
    <row r="1372" spans="3:8">
      <c r="C1372" s="38"/>
      <c r="E1372" s="2"/>
      <c r="F1372" s="2"/>
      <c r="G1372" s="2"/>
      <c r="H1372" s="2"/>
    </row>
    <row r="1373" spans="3:8">
      <c r="C1373" s="38"/>
      <c r="E1373" s="2"/>
      <c r="F1373" s="2"/>
      <c r="G1373" s="2"/>
      <c r="H1373" s="2"/>
    </row>
    <row r="1374" spans="3:8">
      <c r="C1374" s="38"/>
      <c r="E1374" s="2"/>
      <c r="F1374" s="2"/>
      <c r="G1374" s="2"/>
      <c r="H1374" s="2"/>
    </row>
    <row r="1375" spans="3:8">
      <c r="C1375" s="38"/>
      <c r="E1375" s="2"/>
      <c r="F1375" s="2"/>
      <c r="G1375" s="2"/>
      <c r="H1375" s="2"/>
    </row>
    <row r="1376" spans="3:8">
      <c r="C1376" s="38"/>
      <c r="E1376" s="2"/>
      <c r="F1376" s="2"/>
      <c r="G1376" s="2"/>
      <c r="H1376" s="2"/>
    </row>
    <row r="1377" spans="3:8">
      <c r="C1377" s="38"/>
      <c r="E1377" s="2"/>
      <c r="F1377" s="2"/>
      <c r="G1377" s="2"/>
      <c r="H1377" s="2"/>
    </row>
    <row r="1378" spans="3:8">
      <c r="C1378" s="38"/>
      <c r="E1378" s="2"/>
      <c r="F1378" s="2"/>
      <c r="G1378" s="2"/>
      <c r="H1378" s="2"/>
    </row>
    <row r="1379" spans="3:8">
      <c r="C1379" s="38"/>
      <c r="E1379" s="2"/>
      <c r="F1379" s="2"/>
      <c r="G1379" s="2"/>
      <c r="H1379" s="2"/>
    </row>
    <row r="1380" spans="3:8">
      <c r="C1380" s="38"/>
      <c r="E1380" s="2"/>
      <c r="F1380" s="2"/>
      <c r="G1380" s="2"/>
      <c r="H1380" s="2"/>
    </row>
    <row r="1381" spans="3:8">
      <c r="C1381" s="38"/>
      <c r="E1381" s="2"/>
      <c r="F1381" s="2"/>
      <c r="G1381" s="2"/>
      <c r="H1381" s="2"/>
    </row>
    <row r="1382" spans="3:8">
      <c r="C1382" s="38"/>
      <c r="E1382" s="2"/>
      <c r="F1382" s="2"/>
      <c r="G1382" s="2"/>
      <c r="H1382" s="2"/>
    </row>
    <row r="1383" spans="3:8">
      <c r="C1383" s="38"/>
      <c r="E1383" s="2"/>
      <c r="F1383" s="2"/>
      <c r="G1383" s="2"/>
      <c r="H1383" s="2"/>
    </row>
    <row r="1384" spans="3:8">
      <c r="C1384" s="38"/>
      <c r="E1384" s="2"/>
      <c r="F1384" s="2"/>
      <c r="G1384" s="2"/>
      <c r="H1384" s="2"/>
    </row>
    <row r="1385" spans="3:8">
      <c r="C1385" s="38"/>
      <c r="E1385" s="2"/>
      <c r="F1385" s="2"/>
      <c r="G1385" s="2"/>
      <c r="H1385" s="2"/>
    </row>
    <row r="1386" spans="3:8">
      <c r="C1386" s="38"/>
      <c r="E1386" s="2"/>
      <c r="F1386" s="2"/>
      <c r="G1386" s="2"/>
      <c r="H1386" s="2"/>
    </row>
    <row r="1387" spans="3:8">
      <c r="C1387" s="38"/>
      <c r="E1387" s="2"/>
      <c r="F1387" s="2"/>
      <c r="G1387" s="2"/>
      <c r="H1387" s="2"/>
    </row>
    <row r="1388" spans="3:8">
      <c r="C1388" s="38"/>
      <c r="E1388" s="2"/>
      <c r="F1388" s="2"/>
      <c r="G1388" s="2"/>
      <c r="H1388" s="2"/>
    </row>
    <row r="1389" spans="3:8">
      <c r="C1389" s="38"/>
      <c r="E1389" s="2"/>
      <c r="F1389" s="2"/>
      <c r="G1389" s="2"/>
      <c r="H1389" s="2"/>
    </row>
    <row r="1390" spans="3:8">
      <c r="C1390" s="38"/>
      <c r="E1390" s="2"/>
      <c r="F1390" s="2"/>
      <c r="G1390" s="2"/>
      <c r="H1390" s="2"/>
    </row>
    <row r="1391" spans="3:8">
      <c r="C1391" s="38"/>
      <c r="E1391" s="2"/>
      <c r="F1391" s="2"/>
      <c r="G1391" s="2"/>
      <c r="H1391" s="2"/>
    </row>
    <row r="1392" spans="3:8">
      <c r="C1392" s="38"/>
      <c r="E1392" s="2"/>
      <c r="F1392" s="2"/>
      <c r="G1392" s="2"/>
      <c r="H1392" s="2"/>
    </row>
    <row r="1393" spans="3:8">
      <c r="C1393" s="38"/>
      <c r="E1393" s="2"/>
      <c r="F1393" s="2"/>
      <c r="G1393" s="2"/>
      <c r="H1393" s="2"/>
    </row>
    <row r="1394" spans="3:8">
      <c r="C1394" s="38"/>
      <c r="E1394" s="2"/>
      <c r="F1394" s="2"/>
      <c r="G1394" s="2"/>
      <c r="H1394" s="2"/>
    </row>
    <row r="1395" spans="3:8">
      <c r="C1395" s="38"/>
      <c r="E1395" s="2"/>
      <c r="F1395" s="2"/>
      <c r="G1395" s="2"/>
      <c r="H1395" s="2"/>
    </row>
    <row r="1396" spans="3:8">
      <c r="C1396" s="38"/>
      <c r="E1396" s="2"/>
      <c r="F1396" s="2"/>
      <c r="G1396" s="2"/>
      <c r="H1396" s="2"/>
    </row>
    <row r="1397" spans="3:8">
      <c r="C1397" s="38"/>
      <c r="E1397" s="2"/>
      <c r="F1397" s="2"/>
      <c r="G1397" s="2"/>
      <c r="H1397" s="2"/>
    </row>
    <row r="1398" spans="3:8">
      <c r="C1398" s="38"/>
      <c r="E1398" s="2"/>
      <c r="F1398" s="2"/>
      <c r="G1398" s="2"/>
      <c r="H1398" s="2"/>
    </row>
    <row r="1399" spans="3:8">
      <c r="C1399" s="38"/>
      <c r="E1399" s="2"/>
      <c r="F1399" s="2"/>
      <c r="G1399" s="2"/>
      <c r="H1399" s="2"/>
    </row>
    <row r="1400" spans="3:8">
      <c r="C1400" s="38"/>
      <c r="E1400" s="2"/>
      <c r="F1400" s="2"/>
      <c r="G1400" s="2"/>
      <c r="H1400" s="2"/>
    </row>
    <row r="1401" spans="3:8">
      <c r="C1401" s="38"/>
      <c r="E1401" s="2"/>
      <c r="F1401" s="2"/>
      <c r="G1401" s="2"/>
      <c r="H1401" s="2"/>
    </row>
    <row r="1402" spans="3:8">
      <c r="C1402" s="38"/>
      <c r="E1402" s="2"/>
      <c r="F1402" s="2"/>
      <c r="G1402" s="2"/>
      <c r="H1402" s="2"/>
    </row>
    <row r="1403" spans="3:8">
      <c r="C1403" s="38"/>
      <c r="E1403" s="2"/>
      <c r="F1403" s="2"/>
      <c r="G1403" s="2"/>
      <c r="H1403" s="2"/>
    </row>
    <row r="1404" spans="3:8">
      <c r="C1404" s="38"/>
      <c r="E1404" s="2"/>
      <c r="F1404" s="2"/>
      <c r="G1404" s="2"/>
      <c r="H1404" s="2"/>
    </row>
    <row r="1405" spans="3:8">
      <c r="C1405" s="38"/>
      <c r="E1405" s="2"/>
      <c r="F1405" s="2"/>
      <c r="G1405" s="2"/>
      <c r="H1405" s="2"/>
    </row>
    <row r="1406" spans="3:8">
      <c r="C1406" s="38"/>
      <c r="E1406" s="2"/>
      <c r="F1406" s="2"/>
      <c r="G1406" s="2"/>
      <c r="H1406" s="2"/>
    </row>
    <row r="1407" spans="3:8">
      <c r="C1407" s="38"/>
      <c r="E1407" s="2"/>
      <c r="F1407" s="2"/>
      <c r="G1407" s="2"/>
      <c r="H1407" s="2"/>
    </row>
    <row r="1408" spans="3:8">
      <c r="C1408" s="38"/>
      <c r="E1408" s="2"/>
      <c r="F1408" s="2"/>
      <c r="G1408" s="2"/>
      <c r="H1408" s="2"/>
    </row>
    <row r="1409" spans="3:8">
      <c r="C1409" s="38"/>
      <c r="E1409" s="2"/>
      <c r="F1409" s="2"/>
      <c r="G1409" s="2"/>
      <c r="H1409" s="2"/>
    </row>
    <row r="1410" spans="3:8">
      <c r="C1410" s="38"/>
      <c r="E1410" s="2"/>
      <c r="F1410" s="2"/>
      <c r="G1410" s="2"/>
      <c r="H1410" s="2"/>
    </row>
    <row r="1411" spans="3:8">
      <c r="C1411" s="38"/>
      <c r="E1411" s="2"/>
      <c r="F1411" s="2"/>
      <c r="G1411" s="2"/>
      <c r="H1411" s="2"/>
    </row>
    <row r="1412" spans="3:8">
      <c r="C1412" s="38"/>
      <c r="E1412" s="2"/>
      <c r="F1412" s="2"/>
      <c r="G1412" s="2"/>
      <c r="H1412" s="2"/>
    </row>
    <row r="1413" spans="3:8">
      <c r="C1413" s="38"/>
      <c r="E1413" s="2"/>
      <c r="F1413" s="2"/>
      <c r="G1413" s="2"/>
      <c r="H1413" s="2"/>
    </row>
    <row r="1414" spans="3:8">
      <c r="C1414" s="38"/>
      <c r="E1414" s="2"/>
      <c r="F1414" s="2"/>
      <c r="G1414" s="2"/>
      <c r="H1414" s="2"/>
    </row>
    <row r="1415" spans="3:8">
      <c r="C1415" s="38"/>
      <c r="E1415" s="2"/>
      <c r="F1415" s="2"/>
      <c r="G1415" s="2"/>
      <c r="H1415" s="2"/>
    </row>
    <row r="1416" spans="3:8">
      <c r="C1416" s="38"/>
      <c r="E1416" s="2"/>
      <c r="F1416" s="2"/>
      <c r="G1416" s="2"/>
      <c r="H1416" s="2"/>
    </row>
    <row r="1417" spans="3:8">
      <c r="C1417" s="38"/>
      <c r="E1417" s="2"/>
      <c r="F1417" s="2"/>
      <c r="G1417" s="2"/>
      <c r="H1417" s="2"/>
    </row>
    <row r="1418" spans="3:8">
      <c r="C1418" s="38"/>
      <c r="E1418" s="2"/>
      <c r="F1418" s="2"/>
      <c r="G1418" s="2"/>
      <c r="H1418" s="2"/>
    </row>
    <row r="1419" spans="3:8">
      <c r="C1419" s="38"/>
      <c r="E1419" s="2"/>
      <c r="F1419" s="2"/>
      <c r="G1419" s="2"/>
      <c r="H1419" s="2"/>
    </row>
    <row r="1420" spans="3:8">
      <c r="C1420" s="38"/>
      <c r="E1420" s="2"/>
      <c r="F1420" s="2"/>
      <c r="G1420" s="2"/>
      <c r="H1420" s="2"/>
    </row>
    <row r="1421" spans="3:8">
      <c r="C1421" s="38"/>
      <c r="E1421" s="2"/>
      <c r="F1421" s="2"/>
      <c r="G1421" s="2"/>
      <c r="H1421" s="2"/>
    </row>
    <row r="1422" spans="3:8">
      <c r="C1422" s="38"/>
      <c r="E1422" s="2"/>
      <c r="F1422" s="2"/>
      <c r="G1422" s="2"/>
      <c r="H1422" s="2"/>
    </row>
    <row r="1423" spans="3:8">
      <c r="C1423" s="38"/>
      <c r="E1423" s="2"/>
      <c r="F1423" s="2"/>
      <c r="G1423" s="2"/>
      <c r="H1423" s="2"/>
    </row>
    <row r="1424" spans="3:8">
      <c r="C1424" s="38"/>
      <c r="E1424" s="2"/>
      <c r="F1424" s="2"/>
      <c r="G1424" s="2"/>
      <c r="H1424" s="2"/>
    </row>
    <row r="1425" spans="3:8">
      <c r="C1425" s="38"/>
      <c r="E1425" s="2"/>
      <c r="F1425" s="2"/>
      <c r="G1425" s="2"/>
      <c r="H1425" s="2"/>
    </row>
    <row r="1426" spans="3:8">
      <c r="C1426" s="38"/>
      <c r="E1426" s="2"/>
      <c r="F1426" s="2"/>
      <c r="G1426" s="2"/>
      <c r="H1426" s="2"/>
    </row>
    <row r="1427" spans="3:8">
      <c r="C1427" s="38"/>
      <c r="E1427" s="2"/>
      <c r="F1427" s="2"/>
      <c r="G1427" s="2"/>
      <c r="H1427" s="2"/>
    </row>
    <row r="1428" spans="3:8">
      <c r="C1428" s="38"/>
      <c r="E1428" s="2"/>
      <c r="F1428" s="2"/>
      <c r="G1428" s="2"/>
      <c r="H1428" s="2"/>
    </row>
    <row r="1429" spans="3:8">
      <c r="C1429" s="38"/>
      <c r="E1429" s="2"/>
      <c r="F1429" s="2"/>
      <c r="G1429" s="2"/>
      <c r="H1429" s="2"/>
    </row>
    <row r="1430" spans="3:8">
      <c r="C1430" s="38"/>
      <c r="E1430" s="2"/>
      <c r="F1430" s="2"/>
      <c r="G1430" s="2"/>
      <c r="H1430" s="2"/>
    </row>
    <row r="1431" spans="3:8">
      <c r="C1431" s="38"/>
      <c r="E1431" s="2"/>
      <c r="F1431" s="2"/>
      <c r="G1431" s="2"/>
      <c r="H1431" s="2"/>
    </row>
    <row r="1432" spans="3:8">
      <c r="C1432" s="38"/>
      <c r="E1432" s="2"/>
      <c r="F1432" s="2"/>
      <c r="G1432" s="2"/>
      <c r="H1432" s="2"/>
    </row>
    <row r="1433" spans="3:8">
      <c r="C1433" s="38"/>
      <c r="E1433" s="2"/>
      <c r="F1433" s="2"/>
      <c r="G1433" s="2"/>
      <c r="H1433" s="2"/>
    </row>
    <row r="1434" spans="3:8">
      <c r="C1434" s="38"/>
      <c r="E1434" s="2"/>
      <c r="F1434" s="2"/>
      <c r="G1434" s="2"/>
      <c r="H1434" s="2"/>
    </row>
    <row r="1435" spans="3:8">
      <c r="C1435" s="38"/>
      <c r="E1435" s="2"/>
      <c r="F1435" s="2"/>
      <c r="G1435" s="2"/>
      <c r="H1435" s="2"/>
    </row>
    <row r="1436" spans="3:8">
      <c r="C1436" s="38"/>
      <c r="E1436" s="2"/>
      <c r="F1436" s="2"/>
      <c r="G1436" s="2"/>
      <c r="H1436" s="2"/>
    </row>
    <row r="1437" spans="3:8">
      <c r="C1437" s="38"/>
      <c r="E1437" s="2"/>
      <c r="F1437" s="2"/>
      <c r="G1437" s="2"/>
      <c r="H1437" s="2"/>
    </row>
    <row r="1438" spans="3:8">
      <c r="C1438" s="38"/>
      <c r="E1438" s="2"/>
      <c r="F1438" s="2"/>
      <c r="G1438" s="2"/>
      <c r="H1438" s="2"/>
    </row>
    <row r="1439" spans="3:8">
      <c r="C1439" s="38"/>
      <c r="E1439" s="2"/>
      <c r="F1439" s="2"/>
      <c r="G1439" s="2"/>
      <c r="H1439" s="2"/>
    </row>
    <row r="1440" spans="3:8">
      <c r="C1440" s="38"/>
      <c r="E1440" s="2"/>
      <c r="F1440" s="2"/>
      <c r="G1440" s="2"/>
      <c r="H1440" s="2"/>
    </row>
    <row r="1441" spans="3:8">
      <c r="C1441" s="38"/>
      <c r="E1441" s="2"/>
      <c r="F1441" s="2"/>
      <c r="G1441" s="2"/>
      <c r="H1441" s="2"/>
    </row>
    <row r="1442" spans="3:8">
      <c r="C1442" s="38"/>
      <c r="E1442" s="2"/>
      <c r="F1442" s="2"/>
      <c r="G1442" s="2"/>
      <c r="H1442" s="2"/>
    </row>
    <row r="1443" spans="3:8">
      <c r="C1443" s="38"/>
      <c r="E1443" s="2"/>
      <c r="F1443" s="2"/>
      <c r="G1443" s="2"/>
      <c r="H1443" s="2"/>
    </row>
    <row r="1444" spans="3:8">
      <c r="C1444" s="38"/>
      <c r="E1444" s="2"/>
      <c r="F1444" s="2"/>
      <c r="G1444" s="2"/>
      <c r="H1444" s="2"/>
    </row>
    <row r="1445" spans="3:8">
      <c r="C1445" s="38"/>
      <c r="E1445" s="2"/>
      <c r="F1445" s="2"/>
      <c r="G1445" s="2"/>
      <c r="H1445" s="2"/>
    </row>
    <row r="1446" spans="3:8">
      <c r="C1446" s="38"/>
      <c r="E1446" s="2"/>
      <c r="F1446" s="2"/>
      <c r="G1446" s="2"/>
      <c r="H1446" s="2"/>
    </row>
    <row r="1447" spans="3:8">
      <c r="C1447" s="38"/>
      <c r="E1447" s="2"/>
      <c r="F1447" s="2"/>
      <c r="G1447" s="2"/>
      <c r="H1447" s="2"/>
    </row>
    <row r="1448" spans="3:8">
      <c r="C1448" s="38"/>
      <c r="E1448" s="2"/>
      <c r="F1448" s="2"/>
      <c r="G1448" s="2"/>
      <c r="H1448" s="2"/>
    </row>
    <row r="1449" spans="3:8">
      <c r="C1449" s="38"/>
      <c r="E1449" s="2"/>
      <c r="F1449" s="2"/>
      <c r="G1449" s="2"/>
      <c r="H1449" s="2"/>
    </row>
    <row r="1450" spans="3:8">
      <c r="C1450" s="38"/>
      <c r="E1450" s="2"/>
      <c r="F1450" s="2"/>
      <c r="G1450" s="2"/>
      <c r="H1450" s="2"/>
    </row>
    <row r="1451" spans="3:8">
      <c r="C1451" s="38"/>
      <c r="E1451" s="2"/>
      <c r="F1451" s="2"/>
      <c r="G1451" s="2"/>
      <c r="H1451" s="2"/>
    </row>
    <row r="1452" spans="3:8">
      <c r="C1452" s="38"/>
      <c r="E1452" s="2"/>
      <c r="F1452" s="2"/>
      <c r="G1452" s="2"/>
      <c r="H1452" s="2"/>
    </row>
    <row r="1453" spans="3:8">
      <c r="C1453" s="38"/>
      <c r="E1453" s="2"/>
      <c r="F1453" s="2"/>
      <c r="G1453" s="2"/>
      <c r="H1453" s="2"/>
    </row>
    <row r="1454" spans="3:8">
      <c r="C1454" s="38"/>
      <c r="E1454" s="2"/>
      <c r="F1454" s="2"/>
      <c r="G1454" s="2"/>
      <c r="H1454" s="2"/>
    </row>
    <row r="1455" spans="3:8">
      <c r="C1455" s="38"/>
      <c r="E1455" s="2"/>
      <c r="F1455" s="2"/>
      <c r="G1455" s="2"/>
      <c r="H1455" s="2"/>
    </row>
    <row r="1456" spans="3:8">
      <c r="C1456" s="38"/>
      <c r="E1456" s="2"/>
      <c r="F1456" s="2"/>
      <c r="G1456" s="2"/>
      <c r="H1456" s="2"/>
    </row>
    <row r="1457" spans="3:8">
      <c r="C1457" s="38"/>
      <c r="E1457" s="2"/>
      <c r="F1457" s="2"/>
      <c r="G1457" s="2"/>
      <c r="H1457" s="2"/>
    </row>
    <row r="1458" spans="3:8">
      <c r="C1458" s="38"/>
      <c r="E1458" s="2"/>
      <c r="F1458" s="2"/>
      <c r="G1458" s="2"/>
      <c r="H1458" s="2"/>
    </row>
    <row r="1459" spans="3:8">
      <c r="C1459" s="38"/>
      <c r="E1459" s="2"/>
      <c r="F1459" s="2"/>
      <c r="G1459" s="2"/>
      <c r="H1459" s="2"/>
    </row>
    <row r="1460" spans="3:8">
      <c r="C1460" s="38"/>
      <c r="E1460" s="2"/>
      <c r="F1460" s="2"/>
      <c r="G1460" s="2"/>
      <c r="H1460" s="2"/>
    </row>
    <row r="1461" spans="3:8">
      <c r="C1461" s="38"/>
      <c r="E1461" s="2"/>
      <c r="F1461" s="2"/>
      <c r="G1461" s="2"/>
      <c r="H1461" s="2"/>
    </row>
    <row r="1462" spans="3:8">
      <c r="C1462" s="38"/>
      <c r="E1462" s="2"/>
      <c r="F1462" s="2"/>
      <c r="G1462" s="2"/>
      <c r="H1462" s="2"/>
    </row>
    <row r="1463" spans="3:8">
      <c r="C1463" s="38"/>
      <c r="E1463" s="2"/>
      <c r="F1463" s="2"/>
      <c r="G1463" s="2"/>
      <c r="H1463" s="2"/>
    </row>
    <row r="1464" spans="3:8">
      <c r="C1464" s="38"/>
      <c r="E1464" s="2"/>
      <c r="F1464" s="2"/>
      <c r="G1464" s="2"/>
      <c r="H1464" s="2"/>
    </row>
    <row r="1465" spans="3:8">
      <c r="C1465" s="38"/>
      <c r="E1465" s="2"/>
      <c r="F1465" s="2"/>
      <c r="G1465" s="2"/>
      <c r="H1465" s="2"/>
    </row>
    <row r="1466" spans="3:8">
      <c r="C1466" s="38"/>
      <c r="E1466" s="2"/>
      <c r="F1466" s="2"/>
      <c r="G1466" s="2"/>
      <c r="H1466" s="2"/>
    </row>
    <row r="1467" spans="3:8">
      <c r="C1467" s="38"/>
      <c r="E1467" s="2"/>
      <c r="F1467" s="2"/>
      <c r="G1467" s="2"/>
      <c r="H1467" s="2"/>
    </row>
    <row r="1468" spans="3:8">
      <c r="C1468" s="38"/>
      <c r="E1468" s="2"/>
      <c r="F1468" s="2"/>
      <c r="G1468" s="2"/>
      <c r="H1468" s="2"/>
    </row>
    <row r="1469" spans="3:8">
      <c r="C1469" s="38"/>
      <c r="E1469" s="2"/>
      <c r="F1469" s="2"/>
      <c r="G1469" s="2"/>
      <c r="H1469" s="2"/>
    </row>
    <row r="1470" spans="3:8">
      <c r="C1470" s="38"/>
      <c r="E1470" s="2"/>
      <c r="F1470" s="2"/>
      <c r="G1470" s="2"/>
      <c r="H1470" s="2"/>
    </row>
    <row r="1471" spans="3:8">
      <c r="C1471" s="38"/>
      <c r="E1471" s="2"/>
      <c r="F1471" s="2"/>
      <c r="G1471" s="2"/>
      <c r="H1471" s="2"/>
    </row>
    <row r="1472" spans="3:8">
      <c r="C1472" s="38"/>
      <c r="E1472" s="2"/>
      <c r="F1472" s="2"/>
      <c r="G1472" s="2"/>
      <c r="H1472" s="2"/>
    </row>
    <row r="1473" spans="3:8">
      <c r="C1473" s="38"/>
      <c r="E1473" s="2"/>
      <c r="F1473" s="2"/>
      <c r="G1473" s="2"/>
      <c r="H1473" s="2"/>
    </row>
    <row r="1474" spans="3:8">
      <c r="C1474" s="38"/>
      <c r="E1474" s="2"/>
      <c r="F1474" s="2"/>
      <c r="G1474" s="2"/>
      <c r="H1474" s="2"/>
    </row>
    <row r="1475" spans="3:8">
      <c r="C1475" s="38"/>
      <c r="E1475" s="2"/>
      <c r="F1475" s="2"/>
      <c r="G1475" s="2"/>
      <c r="H1475" s="2"/>
    </row>
    <row r="1476" spans="3:8">
      <c r="C1476" s="38"/>
      <c r="E1476" s="2"/>
      <c r="F1476" s="2"/>
      <c r="G1476" s="2"/>
      <c r="H1476" s="2"/>
    </row>
    <row r="1477" spans="3:8">
      <c r="C1477" s="38"/>
      <c r="E1477" s="2"/>
      <c r="F1477" s="2"/>
      <c r="G1477" s="2"/>
      <c r="H1477" s="2"/>
    </row>
    <row r="1478" spans="3:8">
      <c r="C1478" s="38"/>
      <c r="E1478" s="2"/>
      <c r="F1478" s="2"/>
      <c r="G1478" s="2"/>
      <c r="H1478" s="2"/>
    </row>
    <row r="1479" spans="3:8">
      <c r="C1479" s="38"/>
      <c r="E1479" s="2"/>
      <c r="F1479" s="2"/>
      <c r="G1479" s="2"/>
      <c r="H1479" s="2"/>
    </row>
    <row r="1480" spans="3:8">
      <c r="C1480" s="38"/>
      <c r="E1480" s="2"/>
      <c r="F1480" s="2"/>
      <c r="G1480" s="2"/>
      <c r="H1480" s="2"/>
    </row>
    <row r="1481" spans="3:8">
      <c r="C1481" s="38"/>
      <c r="E1481" s="2"/>
      <c r="F1481" s="2"/>
      <c r="G1481" s="2"/>
      <c r="H1481" s="2"/>
    </row>
    <row r="1482" spans="3:8">
      <c r="C1482" s="38"/>
      <c r="E1482" s="2"/>
      <c r="F1482" s="2"/>
      <c r="G1482" s="2"/>
      <c r="H1482" s="2"/>
    </row>
    <row r="1483" spans="3:8">
      <c r="C1483" s="38"/>
      <c r="E1483" s="2"/>
      <c r="F1483" s="2"/>
      <c r="G1483" s="2"/>
      <c r="H1483" s="2"/>
    </row>
    <row r="1484" spans="3:8">
      <c r="C1484" s="38"/>
      <c r="E1484" s="2"/>
      <c r="F1484" s="2"/>
      <c r="G1484" s="2"/>
      <c r="H1484" s="2"/>
    </row>
    <row r="1485" spans="3:8">
      <c r="C1485" s="38"/>
      <c r="E1485" s="2"/>
      <c r="F1485" s="2"/>
      <c r="G1485" s="2"/>
      <c r="H1485" s="2"/>
    </row>
    <row r="1486" spans="3:8">
      <c r="C1486" s="38"/>
      <c r="E1486" s="2"/>
      <c r="F1486" s="2"/>
      <c r="G1486" s="2"/>
      <c r="H1486" s="2"/>
    </row>
    <row r="1487" spans="3:8">
      <c r="C1487" s="38"/>
      <c r="E1487" s="2"/>
      <c r="F1487" s="2"/>
      <c r="G1487" s="2"/>
      <c r="H1487" s="2"/>
    </row>
    <row r="1488" spans="3:8">
      <c r="C1488" s="38"/>
      <c r="E1488" s="2"/>
      <c r="F1488" s="2"/>
      <c r="G1488" s="2"/>
      <c r="H1488" s="2"/>
    </row>
    <row r="1489" spans="3:8">
      <c r="C1489" s="38"/>
      <c r="E1489" s="2"/>
      <c r="F1489" s="2"/>
      <c r="G1489" s="2"/>
      <c r="H1489" s="2"/>
    </row>
    <row r="1490" spans="3:8">
      <c r="C1490" s="38"/>
      <c r="E1490" s="2"/>
      <c r="F1490" s="2"/>
      <c r="G1490" s="2"/>
      <c r="H1490" s="2"/>
    </row>
    <row r="1491" spans="3:8">
      <c r="C1491" s="38"/>
      <c r="E1491" s="2"/>
      <c r="F1491" s="2"/>
      <c r="G1491" s="2"/>
      <c r="H1491" s="2"/>
    </row>
    <row r="1492" spans="3:8">
      <c r="C1492" s="38"/>
      <c r="E1492" s="2"/>
      <c r="F1492" s="2"/>
      <c r="G1492" s="2"/>
      <c r="H1492" s="2"/>
    </row>
    <row r="1493" spans="3:8">
      <c r="C1493" s="38"/>
      <c r="E1493" s="2"/>
      <c r="F1493" s="2"/>
      <c r="G1493" s="2"/>
      <c r="H1493" s="2"/>
    </row>
    <row r="1494" spans="3:8">
      <c r="C1494" s="38"/>
      <c r="E1494" s="2"/>
      <c r="F1494" s="2"/>
      <c r="G1494" s="2"/>
      <c r="H1494" s="2"/>
    </row>
    <row r="1495" spans="3:8">
      <c r="C1495" s="38"/>
      <c r="E1495" s="2"/>
      <c r="F1495" s="2"/>
      <c r="G1495" s="2"/>
      <c r="H1495" s="2"/>
    </row>
    <row r="1496" spans="3:8">
      <c r="C1496" s="38"/>
      <c r="E1496" s="2"/>
      <c r="F1496" s="2"/>
      <c r="G1496" s="2"/>
      <c r="H1496" s="2"/>
    </row>
    <row r="1497" spans="3:8">
      <c r="C1497" s="38"/>
      <c r="E1497" s="2"/>
      <c r="F1497" s="2"/>
      <c r="G1497" s="2"/>
      <c r="H1497" s="2"/>
    </row>
    <row r="1498" spans="3:8">
      <c r="C1498" s="38"/>
      <c r="E1498" s="2"/>
      <c r="F1498" s="2"/>
      <c r="G1498" s="2"/>
      <c r="H1498" s="2"/>
    </row>
    <row r="1499" spans="3:8">
      <c r="C1499" s="38"/>
      <c r="E1499" s="2"/>
      <c r="F1499" s="2"/>
      <c r="G1499" s="2"/>
      <c r="H1499" s="2"/>
    </row>
    <row r="1500" spans="3:8">
      <c r="C1500" s="38"/>
      <c r="E1500" s="2"/>
      <c r="F1500" s="2"/>
      <c r="G1500" s="2"/>
      <c r="H1500" s="2"/>
    </row>
    <row r="1501" spans="3:8">
      <c r="C1501" s="38"/>
      <c r="E1501" s="2"/>
      <c r="F1501" s="2"/>
      <c r="G1501" s="2"/>
      <c r="H1501" s="2"/>
    </row>
    <row r="1502" spans="3:8">
      <c r="C1502" s="38"/>
      <c r="E1502" s="2"/>
      <c r="F1502" s="2"/>
      <c r="G1502" s="2"/>
      <c r="H1502" s="2"/>
    </row>
    <row r="1503" spans="3:8">
      <c r="C1503" s="38"/>
      <c r="E1503" s="2"/>
      <c r="F1503" s="2"/>
      <c r="G1503" s="2"/>
      <c r="H1503" s="2"/>
    </row>
    <row r="1504" spans="3:8">
      <c r="C1504" s="38"/>
      <c r="E1504" s="2"/>
      <c r="F1504" s="2"/>
      <c r="G1504" s="2"/>
      <c r="H1504" s="2"/>
    </row>
    <row r="1505" spans="3:8">
      <c r="C1505" s="38"/>
      <c r="E1505" s="2"/>
      <c r="F1505" s="2"/>
      <c r="G1505" s="2"/>
      <c r="H1505" s="2"/>
    </row>
    <row r="1506" spans="3:8">
      <c r="C1506" s="38"/>
      <c r="E1506" s="2"/>
      <c r="F1506" s="2"/>
      <c r="G1506" s="2"/>
      <c r="H1506" s="2"/>
    </row>
    <row r="1507" spans="3:8">
      <c r="C1507" s="38"/>
      <c r="E1507" s="2"/>
      <c r="F1507" s="2"/>
      <c r="G1507" s="2"/>
      <c r="H1507" s="2"/>
    </row>
    <row r="1508" spans="3:8">
      <c r="C1508" s="38"/>
      <c r="E1508" s="2"/>
      <c r="F1508" s="2"/>
      <c r="G1508" s="2"/>
      <c r="H1508" s="2"/>
    </row>
    <row r="1509" spans="3:8">
      <c r="C1509" s="38"/>
      <c r="E1509" s="2"/>
      <c r="F1509" s="2"/>
      <c r="G1509" s="2"/>
      <c r="H1509" s="2"/>
    </row>
    <row r="1510" spans="3:8">
      <c r="C1510" s="38"/>
      <c r="E1510" s="2"/>
      <c r="F1510" s="2"/>
      <c r="G1510" s="2"/>
      <c r="H1510" s="2"/>
    </row>
    <row r="1511" spans="3:8">
      <c r="C1511" s="38"/>
      <c r="E1511" s="2"/>
      <c r="F1511" s="2"/>
      <c r="G1511" s="2"/>
      <c r="H1511" s="2"/>
    </row>
    <row r="1512" spans="3:8">
      <c r="C1512" s="38"/>
      <c r="E1512" s="2"/>
      <c r="F1512" s="2"/>
      <c r="G1512" s="2"/>
      <c r="H1512" s="2"/>
    </row>
    <row r="1513" spans="3:8">
      <c r="C1513" s="38"/>
      <c r="E1513" s="2"/>
      <c r="F1513" s="2"/>
      <c r="G1513" s="2"/>
      <c r="H1513" s="2"/>
    </row>
    <row r="1514" spans="3:8">
      <c r="C1514" s="38"/>
      <c r="E1514" s="2"/>
      <c r="F1514" s="2"/>
      <c r="G1514" s="2"/>
      <c r="H1514" s="2"/>
    </row>
    <row r="1515" spans="3:8">
      <c r="C1515" s="38"/>
      <c r="E1515" s="2"/>
      <c r="F1515" s="2"/>
      <c r="G1515" s="2"/>
      <c r="H1515" s="2"/>
    </row>
    <row r="1516" spans="3:8">
      <c r="C1516" s="38"/>
      <c r="E1516" s="2"/>
      <c r="F1516" s="2"/>
      <c r="G1516" s="2"/>
      <c r="H1516" s="2"/>
    </row>
    <row r="1517" spans="3:8">
      <c r="C1517" s="38"/>
      <c r="E1517" s="2"/>
      <c r="F1517" s="2"/>
      <c r="G1517" s="2"/>
      <c r="H1517" s="2"/>
    </row>
    <row r="1518" spans="3:8">
      <c r="C1518" s="38"/>
      <c r="E1518" s="2"/>
      <c r="F1518" s="2"/>
      <c r="G1518" s="2"/>
      <c r="H1518" s="2"/>
    </row>
    <row r="1519" spans="3:8">
      <c r="C1519" s="38"/>
      <c r="E1519" s="2"/>
      <c r="F1519" s="2"/>
      <c r="G1519" s="2"/>
      <c r="H1519" s="2"/>
    </row>
    <row r="1520" spans="3:8">
      <c r="C1520" s="38"/>
      <c r="E1520" s="2"/>
      <c r="F1520" s="2"/>
      <c r="G1520" s="2"/>
      <c r="H1520" s="2"/>
    </row>
    <row r="1521" spans="3:8">
      <c r="C1521" s="38"/>
      <c r="E1521" s="2"/>
      <c r="F1521" s="2"/>
      <c r="G1521" s="2"/>
      <c r="H1521" s="2"/>
    </row>
    <row r="1522" spans="3:8">
      <c r="C1522" s="38"/>
      <c r="E1522" s="2"/>
      <c r="F1522" s="2"/>
      <c r="G1522" s="2"/>
      <c r="H1522" s="2"/>
    </row>
    <row r="1523" spans="3:8">
      <c r="C1523" s="38"/>
      <c r="E1523" s="2"/>
      <c r="F1523" s="2"/>
      <c r="G1523" s="2"/>
      <c r="H1523" s="2"/>
    </row>
    <row r="1524" spans="3:8">
      <c r="C1524" s="38"/>
      <c r="E1524" s="2"/>
      <c r="F1524" s="2"/>
      <c r="G1524" s="2"/>
      <c r="H1524" s="2"/>
    </row>
    <row r="1525" spans="3:8">
      <c r="C1525" s="38"/>
      <c r="E1525" s="2"/>
      <c r="F1525" s="2"/>
      <c r="G1525" s="2"/>
      <c r="H1525" s="2"/>
    </row>
    <row r="1526" spans="3:8">
      <c r="C1526" s="38"/>
      <c r="E1526" s="2"/>
      <c r="F1526" s="2"/>
      <c r="G1526" s="2"/>
      <c r="H1526" s="2"/>
    </row>
    <row r="1527" spans="3:8">
      <c r="C1527" s="38"/>
      <c r="E1527" s="2"/>
      <c r="F1527" s="2"/>
      <c r="G1527" s="2"/>
      <c r="H1527" s="2"/>
    </row>
    <row r="1528" spans="3:8">
      <c r="C1528" s="38"/>
      <c r="E1528" s="2"/>
      <c r="F1528" s="2"/>
      <c r="G1528" s="2"/>
      <c r="H1528" s="2"/>
    </row>
    <row r="1529" spans="3:8">
      <c r="C1529" s="38"/>
      <c r="E1529" s="2"/>
      <c r="F1529" s="2"/>
      <c r="G1529" s="2"/>
      <c r="H1529" s="2"/>
    </row>
    <row r="1530" spans="3:8">
      <c r="C1530" s="38"/>
      <c r="E1530" s="2"/>
      <c r="F1530" s="2"/>
      <c r="G1530" s="2"/>
      <c r="H1530" s="2"/>
    </row>
    <row r="1531" spans="3:8">
      <c r="C1531" s="38"/>
      <c r="E1531" s="2"/>
      <c r="F1531" s="2"/>
      <c r="G1531" s="2"/>
      <c r="H1531" s="2"/>
    </row>
    <row r="1532" spans="3:8">
      <c r="C1532" s="38"/>
      <c r="E1532" s="2"/>
      <c r="F1532" s="2"/>
      <c r="G1532" s="2"/>
      <c r="H1532" s="2"/>
    </row>
    <row r="1533" spans="3:8">
      <c r="C1533" s="38"/>
      <c r="E1533" s="2"/>
      <c r="F1533" s="2"/>
      <c r="G1533" s="2"/>
      <c r="H1533" s="2"/>
    </row>
    <row r="1534" spans="3:8">
      <c r="C1534" s="38"/>
      <c r="E1534" s="2"/>
      <c r="F1534" s="2"/>
      <c r="G1534" s="2"/>
      <c r="H1534" s="2"/>
    </row>
    <row r="1535" spans="3:8">
      <c r="C1535" s="38"/>
      <c r="E1535" s="2"/>
      <c r="F1535" s="2"/>
      <c r="G1535" s="2"/>
      <c r="H1535" s="2"/>
    </row>
    <row r="1536" spans="3:8">
      <c r="C1536" s="38"/>
      <c r="E1536" s="2"/>
      <c r="F1536" s="2"/>
      <c r="G1536" s="2"/>
      <c r="H1536" s="2"/>
    </row>
    <row r="1537" spans="3:8">
      <c r="C1537" s="38"/>
      <c r="E1537" s="2"/>
      <c r="F1537" s="2"/>
      <c r="G1537" s="2"/>
      <c r="H1537" s="2"/>
    </row>
    <row r="1538" spans="3:8">
      <c r="C1538" s="38"/>
      <c r="E1538" s="2"/>
      <c r="F1538" s="2"/>
      <c r="G1538" s="2"/>
      <c r="H1538" s="2"/>
    </row>
    <row r="1539" spans="3:8">
      <c r="C1539" s="38"/>
      <c r="E1539" s="2"/>
      <c r="F1539" s="2"/>
      <c r="G1539" s="2"/>
      <c r="H1539" s="2"/>
    </row>
    <row r="1540" spans="3:8">
      <c r="C1540" s="38"/>
      <c r="E1540" s="2"/>
      <c r="F1540" s="2"/>
      <c r="G1540" s="2"/>
      <c r="H1540" s="2"/>
    </row>
    <row r="1541" spans="3:8">
      <c r="C1541" s="38"/>
      <c r="E1541" s="2"/>
      <c r="F1541" s="2"/>
      <c r="G1541" s="2"/>
      <c r="H1541" s="2"/>
    </row>
    <row r="1542" spans="3:8">
      <c r="C1542" s="38"/>
      <c r="E1542" s="2"/>
      <c r="F1542" s="2"/>
      <c r="G1542" s="2"/>
      <c r="H1542" s="2"/>
    </row>
    <row r="1543" spans="3:8">
      <c r="C1543" s="38"/>
      <c r="E1543" s="2"/>
      <c r="F1543" s="2"/>
      <c r="G1543" s="2"/>
      <c r="H1543" s="2"/>
    </row>
    <row r="1544" spans="3:8">
      <c r="C1544" s="38"/>
      <c r="E1544" s="2"/>
      <c r="F1544" s="2"/>
      <c r="G1544" s="2"/>
      <c r="H1544" s="2"/>
    </row>
    <row r="1545" spans="3:8">
      <c r="C1545" s="38"/>
      <c r="E1545" s="2"/>
      <c r="F1545" s="2"/>
      <c r="G1545" s="2"/>
      <c r="H1545" s="2"/>
    </row>
    <row r="1546" spans="3:8">
      <c r="C1546" s="38"/>
      <c r="E1546" s="2"/>
      <c r="F1546" s="2"/>
      <c r="G1546" s="2"/>
      <c r="H1546" s="2"/>
    </row>
    <row r="1547" spans="3:8">
      <c r="C1547" s="38"/>
      <c r="E1547" s="2"/>
      <c r="F1547" s="2"/>
      <c r="G1547" s="2"/>
      <c r="H1547" s="2"/>
    </row>
    <row r="1548" spans="3:8">
      <c r="C1548" s="38"/>
      <c r="E1548" s="2"/>
      <c r="F1548" s="2"/>
      <c r="G1548" s="2"/>
      <c r="H1548" s="2"/>
    </row>
    <row r="1549" spans="3:8">
      <c r="C1549" s="38"/>
      <c r="E1549" s="2"/>
      <c r="F1549" s="2"/>
      <c r="G1549" s="2"/>
      <c r="H1549" s="2"/>
    </row>
    <row r="1550" spans="3:8">
      <c r="C1550" s="38"/>
      <c r="E1550" s="2"/>
      <c r="F1550" s="2"/>
      <c r="G1550" s="2"/>
      <c r="H1550" s="2"/>
    </row>
    <row r="1551" spans="3:8">
      <c r="C1551" s="38"/>
      <c r="E1551" s="2"/>
      <c r="F1551" s="2"/>
      <c r="G1551" s="2"/>
      <c r="H1551" s="2"/>
    </row>
    <row r="1552" spans="3:8">
      <c r="C1552" s="38"/>
      <c r="E1552" s="2"/>
      <c r="F1552" s="2"/>
      <c r="G1552" s="2"/>
      <c r="H1552" s="2"/>
    </row>
    <row r="1553" spans="3:8">
      <c r="C1553" s="38"/>
      <c r="E1553" s="2"/>
      <c r="F1553" s="2"/>
      <c r="G1553" s="2"/>
      <c r="H1553" s="2"/>
    </row>
    <row r="1554" spans="3:8">
      <c r="C1554" s="38"/>
      <c r="E1554" s="2"/>
      <c r="F1554" s="2"/>
      <c r="G1554" s="2"/>
      <c r="H1554" s="2"/>
    </row>
    <row r="1555" spans="3:8">
      <c r="C1555" s="38"/>
      <c r="E1555" s="2"/>
      <c r="F1555" s="2"/>
      <c r="G1555" s="2"/>
      <c r="H1555" s="2"/>
    </row>
    <row r="1556" spans="3:8">
      <c r="C1556" s="38"/>
      <c r="E1556" s="2"/>
      <c r="F1556" s="2"/>
      <c r="G1556" s="2"/>
      <c r="H1556" s="2"/>
    </row>
    <row r="1557" spans="3:8">
      <c r="C1557" s="38"/>
      <c r="E1557" s="2"/>
      <c r="F1557" s="2"/>
      <c r="G1557" s="2"/>
      <c r="H1557" s="2"/>
    </row>
    <row r="1558" spans="3:8">
      <c r="C1558" s="38"/>
      <c r="E1558" s="2"/>
      <c r="F1558" s="2"/>
      <c r="G1558" s="2"/>
      <c r="H1558" s="2"/>
    </row>
    <row r="1559" spans="3:8">
      <c r="C1559" s="38"/>
      <c r="E1559" s="2"/>
      <c r="F1559" s="2"/>
      <c r="G1559" s="2"/>
      <c r="H1559" s="2"/>
    </row>
    <row r="1560" spans="3:8">
      <c r="C1560" s="38"/>
      <c r="E1560" s="2"/>
      <c r="F1560" s="2"/>
      <c r="G1560" s="2"/>
      <c r="H1560" s="2"/>
    </row>
    <row r="1561" spans="3:8">
      <c r="C1561" s="38"/>
      <c r="E1561" s="2"/>
      <c r="F1561" s="2"/>
      <c r="G1561" s="2"/>
      <c r="H1561" s="2"/>
    </row>
    <row r="1562" spans="3:8">
      <c r="C1562" s="38"/>
      <c r="E1562" s="2"/>
      <c r="F1562" s="2"/>
      <c r="G1562" s="2"/>
      <c r="H1562" s="2"/>
    </row>
    <row r="1563" spans="3:8">
      <c r="C1563" s="38"/>
      <c r="E1563" s="2"/>
      <c r="F1563" s="2"/>
      <c r="G1563" s="2"/>
      <c r="H1563" s="2"/>
    </row>
    <row r="1564" spans="3:8">
      <c r="C1564" s="38"/>
      <c r="E1564" s="2"/>
      <c r="F1564" s="2"/>
      <c r="G1564" s="2"/>
      <c r="H1564" s="2"/>
    </row>
    <row r="1565" spans="3:8">
      <c r="C1565" s="38"/>
      <c r="E1565" s="2"/>
      <c r="F1565" s="2"/>
      <c r="G1565" s="2"/>
      <c r="H1565" s="2"/>
    </row>
    <row r="1566" spans="3:8">
      <c r="C1566" s="38"/>
      <c r="E1566" s="2"/>
      <c r="F1566" s="2"/>
      <c r="G1566" s="2"/>
      <c r="H1566" s="2"/>
    </row>
    <row r="1567" spans="3:8">
      <c r="C1567" s="38"/>
      <c r="E1567" s="2"/>
      <c r="F1567" s="2"/>
      <c r="G1567" s="2"/>
      <c r="H1567" s="2"/>
    </row>
    <row r="1568" spans="3:8">
      <c r="C1568" s="38"/>
      <c r="E1568" s="2"/>
      <c r="F1568" s="2"/>
      <c r="G1568" s="2"/>
      <c r="H1568" s="2"/>
    </row>
    <row r="1569" spans="3:8">
      <c r="C1569" s="38"/>
      <c r="E1569" s="2"/>
      <c r="F1569" s="2"/>
      <c r="G1569" s="2"/>
      <c r="H1569" s="2"/>
    </row>
    <row r="1570" spans="3:8">
      <c r="C1570" s="38"/>
      <c r="E1570" s="2"/>
      <c r="F1570" s="2"/>
      <c r="G1570" s="2"/>
      <c r="H1570" s="2"/>
    </row>
    <row r="1571" spans="3:8">
      <c r="C1571" s="38"/>
      <c r="E1571" s="2"/>
      <c r="F1571" s="2"/>
      <c r="G1571" s="2"/>
      <c r="H1571" s="2"/>
    </row>
    <row r="1572" spans="3:8">
      <c r="C1572" s="38"/>
      <c r="E1572" s="2"/>
      <c r="F1572" s="2"/>
      <c r="G1572" s="2"/>
      <c r="H1572" s="2"/>
    </row>
    <row r="1573" spans="3:8">
      <c r="C1573" s="38"/>
      <c r="E1573" s="2"/>
      <c r="F1573" s="2"/>
      <c r="G1573" s="2"/>
      <c r="H1573" s="2"/>
    </row>
    <row r="1574" spans="3:8">
      <c r="C1574" s="38"/>
      <c r="E1574" s="2"/>
      <c r="F1574" s="2"/>
      <c r="G1574" s="2"/>
      <c r="H1574" s="2"/>
    </row>
    <row r="1575" spans="3:8">
      <c r="C1575" s="38"/>
      <c r="E1575" s="2"/>
      <c r="F1575" s="2"/>
      <c r="G1575" s="2"/>
      <c r="H1575" s="2"/>
    </row>
    <row r="1576" spans="3:8">
      <c r="C1576" s="38"/>
      <c r="E1576" s="2"/>
      <c r="F1576" s="2"/>
      <c r="G1576" s="2"/>
      <c r="H1576" s="2"/>
    </row>
    <row r="1577" spans="3:8">
      <c r="C1577" s="38"/>
      <c r="E1577" s="2"/>
      <c r="F1577" s="2"/>
      <c r="G1577" s="2"/>
      <c r="H1577" s="2"/>
    </row>
    <row r="1578" spans="3:8">
      <c r="C1578" s="38"/>
      <c r="E1578" s="2"/>
      <c r="F1578" s="2"/>
      <c r="G1578" s="2"/>
      <c r="H1578" s="2"/>
    </row>
    <row r="1579" spans="3:8">
      <c r="C1579" s="38"/>
      <c r="E1579" s="2"/>
      <c r="F1579" s="2"/>
      <c r="G1579" s="2"/>
      <c r="H1579" s="2"/>
    </row>
    <row r="1580" spans="3:8">
      <c r="C1580" s="38"/>
      <c r="E1580" s="2"/>
      <c r="F1580" s="2"/>
      <c r="G1580" s="2"/>
      <c r="H1580" s="2"/>
    </row>
    <row r="1581" spans="3:8">
      <c r="C1581" s="38"/>
      <c r="E1581" s="2"/>
      <c r="F1581" s="2"/>
      <c r="G1581" s="2"/>
      <c r="H1581" s="2"/>
    </row>
    <row r="1582" spans="3:8">
      <c r="C1582" s="38"/>
      <c r="E1582" s="2"/>
      <c r="F1582" s="2"/>
      <c r="G1582" s="2"/>
      <c r="H1582" s="2"/>
    </row>
    <row r="1583" spans="3:8">
      <c r="C1583" s="38"/>
      <c r="E1583" s="2"/>
      <c r="F1583" s="2"/>
      <c r="G1583" s="2"/>
      <c r="H1583" s="2"/>
    </row>
    <row r="1584" spans="3:8">
      <c r="C1584" s="38"/>
      <c r="E1584" s="2"/>
      <c r="F1584" s="2"/>
      <c r="G1584" s="2"/>
      <c r="H1584" s="2"/>
    </row>
    <row r="1585" spans="3:8">
      <c r="C1585" s="38"/>
      <c r="E1585" s="2"/>
      <c r="F1585" s="2"/>
      <c r="G1585" s="2"/>
      <c r="H1585" s="2"/>
    </row>
    <row r="1586" spans="3:8">
      <c r="C1586" s="38"/>
      <c r="E1586" s="2"/>
      <c r="F1586" s="2"/>
      <c r="G1586" s="2"/>
      <c r="H1586" s="2"/>
    </row>
    <row r="1587" spans="3:8">
      <c r="C1587" s="38"/>
      <c r="E1587" s="2"/>
      <c r="F1587" s="2"/>
      <c r="G1587" s="2"/>
      <c r="H1587" s="2"/>
    </row>
    <row r="1588" spans="3:8">
      <c r="C1588" s="38"/>
      <c r="E1588" s="2"/>
      <c r="F1588" s="2"/>
      <c r="G1588" s="2"/>
      <c r="H1588" s="2"/>
    </row>
    <row r="1589" spans="3:8">
      <c r="C1589" s="38"/>
      <c r="E1589" s="2"/>
      <c r="F1589" s="2"/>
      <c r="G1589" s="2"/>
      <c r="H1589" s="2"/>
    </row>
    <row r="1590" spans="3:8">
      <c r="C1590" s="38"/>
      <c r="E1590" s="2"/>
      <c r="F1590" s="2"/>
      <c r="G1590" s="2"/>
      <c r="H1590" s="2"/>
    </row>
    <row r="1591" spans="3:8">
      <c r="C1591" s="38"/>
      <c r="E1591" s="2"/>
      <c r="F1591" s="2"/>
      <c r="G1591" s="2"/>
      <c r="H1591" s="2"/>
    </row>
    <row r="1592" spans="3:8">
      <c r="C1592" s="38"/>
      <c r="E1592" s="2"/>
      <c r="F1592" s="2"/>
      <c r="G1592" s="2"/>
      <c r="H1592" s="2"/>
    </row>
    <row r="1593" spans="3:8">
      <c r="C1593" s="38"/>
      <c r="E1593" s="2"/>
      <c r="F1593" s="2"/>
      <c r="G1593" s="2"/>
      <c r="H1593" s="2"/>
    </row>
    <row r="1594" spans="3:8">
      <c r="C1594" s="38"/>
      <c r="E1594" s="2"/>
      <c r="F1594" s="2"/>
      <c r="G1594" s="2"/>
      <c r="H1594" s="2"/>
    </row>
    <row r="1595" spans="3:8">
      <c r="C1595" s="38"/>
      <c r="E1595" s="2"/>
      <c r="F1595" s="2"/>
      <c r="G1595" s="2"/>
      <c r="H1595" s="2"/>
    </row>
    <row r="1596" spans="3:8">
      <c r="C1596" s="38"/>
      <c r="E1596" s="2"/>
      <c r="F1596" s="2"/>
      <c r="G1596" s="2"/>
      <c r="H1596" s="2"/>
    </row>
    <row r="1597" spans="3:8">
      <c r="C1597" s="38"/>
      <c r="E1597" s="2"/>
      <c r="F1597" s="2"/>
      <c r="G1597" s="2"/>
      <c r="H1597" s="2"/>
    </row>
    <row r="1598" spans="3:8">
      <c r="C1598" s="38"/>
      <c r="E1598" s="2"/>
      <c r="F1598" s="2"/>
      <c r="G1598" s="2"/>
      <c r="H1598" s="2"/>
    </row>
    <row r="1599" spans="3:8">
      <c r="C1599" s="38"/>
      <c r="E1599" s="2"/>
      <c r="F1599" s="2"/>
      <c r="G1599" s="2"/>
      <c r="H1599" s="2"/>
    </row>
    <row r="1600" spans="3:8">
      <c r="C1600" s="38"/>
      <c r="E1600" s="2"/>
      <c r="F1600" s="2"/>
      <c r="G1600" s="2"/>
      <c r="H1600" s="2"/>
    </row>
    <row r="1601" spans="3:8">
      <c r="C1601" s="38"/>
      <c r="E1601" s="2"/>
      <c r="F1601" s="2"/>
      <c r="G1601" s="2"/>
      <c r="H1601" s="2"/>
    </row>
    <row r="1602" spans="3:8">
      <c r="C1602" s="38"/>
      <c r="E1602" s="2"/>
      <c r="F1602" s="2"/>
      <c r="G1602" s="2"/>
      <c r="H1602" s="2"/>
    </row>
    <row r="1603" spans="3:8">
      <c r="C1603" s="38"/>
      <c r="E1603" s="2"/>
      <c r="F1603" s="2"/>
      <c r="G1603" s="2"/>
      <c r="H1603" s="2"/>
    </row>
    <row r="1604" spans="3:8">
      <c r="C1604" s="38"/>
      <c r="E1604" s="2"/>
      <c r="F1604" s="2"/>
      <c r="G1604" s="2"/>
      <c r="H1604" s="2"/>
    </row>
    <row r="1605" spans="3:8">
      <c r="C1605" s="38"/>
      <c r="E1605" s="2"/>
      <c r="F1605" s="2"/>
      <c r="G1605" s="2"/>
      <c r="H1605" s="2"/>
    </row>
    <row r="1606" spans="3:8">
      <c r="C1606" s="38"/>
      <c r="E1606" s="2"/>
      <c r="F1606" s="2"/>
      <c r="G1606" s="2"/>
      <c r="H1606" s="2"/>
    </row>
    <row r="1607" spans="3:8">
      <c r="C1607" s="38"/>
      <c r="E1607" s="2"/>
      <c r="F1607" s="2"/>
      <c r="G1607" s="2"/>
      <c r="H1607" s="2"/>
    </row>
    <row r="1608" spans="3:8">
      <c r="C1608" s="38"/>
      <c r="E1608" s="2"/>
      <c r="F1608" s="2"/>
      <c r="G1608" s="2"/>
      <c r="H1608" s="2"/>
    </row>
    <row r="1609" spans="3:8">
      <c r="C1609" s="38"/>
      <c r="E1609" s="2"/>
      <c r="F1609" s="2"/>
      <c r="G1609" s="2"/>
      <c r="H1609" s="2"/>
    </row>
    <row r="1610" spans="3:8">
      <c r="C1610" s="38"/>
      <c r="E1610" s="2"/>
      <c r="F1610" s="2"/>
      <c r="G1610" s="2"/>
      <c r="H1610" s="2"/>
    </row>
    <row r="1611" spans="3:8">
      <c r="C1611" s="38"/>
      <c r="E1611" s="2"/>
      <c r="F1611" s="2"/>
      <c r="G1611" s="2"/>
      <c r="H1611" s="2"/>
    </row>
    <row r="1612" spans="3:8">
      <c r="C1612" s="38"/>
      <c r="E1612" s="2"/>
      <c r="F1612" s="2"/>
      <c r="G1612" s="2"/>
      <c r="H1612" s="2"/>
    </row>
    <row r="1613" spans="3:8">
      <c r="C1613" s="38"/>
      <c r="E1613" s="2"/>
      <c r="F1613" s="2"/>
      <c r="G1613" s="2"/>
      <c r="H1613" s="2"/>
    </row>
    <row r="1614" spans="3:8">
      <c r="C1614" s="38"/>
      <c r="E1614" s="2"/>
      <c r="F1614" s="2"/>
      <c r="G1614" s="2"/>
      <c r="H1614" s="2"/>
    </row>
    <row r="1615" spans="3:8">
      <c r="C1615" s="38"/>
      <c r="E1615" s="2"/>
      <c r="F1615" s="2"/>
      <c r="G1615" s="2"/>
      <c r="H1615" s="2"/>
    </row>
    <row r="1616" spans="3:8">
      <c r="C1616" s="38"/>
      <c r="E1616" s="2"/>
      <c r="F1616" s="2"/>
      <c r="G1616" s="2"/>
      <c r="H1616" s="2"/>
    </row>
    <row r="1617" spans="3:8">
      <c r="C1617" s="38"/>
      <c r="E1617" s="2"/>
      <c r="F1617" s="2"/>
      <c r="G1617" s="2"/>
      <c r="H1617" s="2"/>
    </row>
    <row r="1618" spans="3:8">
      <c r="C1618" s="38"/>
      <c r="E1618" s="2"/>
      <c r="F1618" s="2"/>
      <c r="G1618" s="2"/>
      <c r="H1618" s="2"/>
    </row>
    <row r="1619" spans="3:8">
      <c r="C1619" s="38"/>
      <c r="E1619" s="2"/>
      <c r="F1619" s="2"/>
      <c r="G1619" s="2"/>
      <c r="H1619" s="2"/>
    </row>
    <row r="1620" spans="3:8">
      <c r="C1620" s="38"/>
      <c r="E1620" s="2"/>
      <c r="F1620" s="2"/>
      <c r="G1620" s="2"/>
      <c r="H1620" s="2"/>
    </row>
    <row r="1621" spans="3:8">
      <c r="C1621" s="38"/>
      <c r="E1621" s="2"/>
      <c r="F1621" s="2"/>
      <c r="G1621" s="2"/>
      <c r="H1621" s="2"/>
    </row>
    <row r="1622" spans="3:8">
      <c r="C1622" s="38"/>
      <c r="E1622" s="2"/>
      <c r="F1622" s="2"/>
      <c r="G1622" s="2"/>
      <c r="H1622" s="2"/>
    </row>
    <row r="1623" spans="3:8">
      <c r="C1623" s="38"/>
      <c r="E1623" s="2"/>
      <c r="F1623" s="2"/>
      <c r="G1623" s="2"/>
      <c r="H1623" s="2"/>
    </row>
    <row r="1624" spans="3:8">
      <c r="C1624" s="38"/>
      <c r="E1624" s="2"/>
      <c r="F1624" s="2"/>
      <c r="G1624" s="2"/>
      <c r="H1624" s="2"/>
    </row>
    <row r="1625" spans="3:8">
      <c r="C1625" s="38"/>
      <c r="E1625" s="2"/>
      <c r="F1625" s="2"/>
      <c r="G1625" s="2"/>
      <c r="H1625" s="2"/>
    </row>
    <row r="1626" spans="3:8">
      <c r="C1626" s="38"/>
      <c r="E1626" s="2"/>
      <c r="F1626" s="2"/>
      <c r="G1626" s="2"/>
      <c r="H1626" s="2"/>
    </row>
    <row r="1627" spans="3:8">
      <c r="C1627" s="38"/>
      <c r="E1627" s="2"/>
      <c r="F1627" s="2"/>
      <c r="G1627" s="2"/>
      <c r="H1627" s="2"/>
    </row>
    <row r="1628" spans="3:8">
      <c r="C1628" s="38"/>
      <c r="E1628" s="2"/>
      <c r="F1628" s="2"/>
      <c r="G1628" s="2"/>
      <c r="H1628" s="2"/>
    </row>
    <row r="1629" spans="3:8">
      <c r="C1629" s="38"/>
      <c r="E1629" s="2"/>
      <c r="F1629" s="2"/>
      <c r="G1629" s="2"/>
      <c r="H1629" s="2"/>
    </row>
    <row r="1630" spans="3:8">
      <c r="C1630" s="38"/>
      <c r="E1630" s="2"/>
      <c r="F1630" s="2"/>
      <c r="G1630" s="2"/>
      <c r="H1630" s="2"/>
    </row>
    <row r="1631" spans="3:8">
      <c r="C1631" s="38"/>
      <c r="E1631" s="2"/>
      <c r="F1631" s="2"/>
      <c r="G1631" s="2"/>
      <c r="H1631" s="2"/>
    </row>
    <row r="1632" spans="3:8">
      <c r="C1632" s="38"/>
      <c r="E1632" s="2"/>
      <c r="F1632" s="2"/>
      <c r="G1632" s="2"/>
      <c r="H1632" s="2"/>
    </row>
    <row r="1633" spans="3:8">
      <c r="C1633" s="38"/>
      <c r="E1633" s="2"/>
      <c r="F1633" s="2"/>
      <c r="G1633" s="2"/>
      <c r="H1633" s="2"/>
    </row>
    <row r="1634" spans="3:8">
      <c r="C1634" s="38"/>
      <c r="E1634" s="2"/>
      <c r="F1634" s="2"/>
      <c r="G1634" s="2"/>
      <c r="H1634" s="2"/>
    </row>
    <row r="1635" spans="3:8">
      <c r="C1635" s="38"/>
      <c r="E1635" s="2"/>
      <c r="F1635" s="2"/>
      <c r="G1635" s="2"/>
      <c r="H1635" s="2"/>
    </row>
    <row r="1636" spans="3:8">
      <c r="C1636" s="38"/>
      <c r="E1636" s="2"/>
      <c r="F1636" s="2"/>
      <c r="G1636" s="2"/>
      <c r="H1636" s="2"/>
    </row>
    <row r="1637" spans="3:8">
      <c r="C1637" s="38"/>
      <c r="E1637" s="2"/>
      <c r="F1637" s="2"/>
      <c r="G1637" s="2"/>
      <c r="H1637" s="2"/>
    </row>
    <row r="1638" spans="3:8">
      <c r="C1638" s="38"/>
      <c r="E1638" s="2"/>
      <c r="F1638" s="2"/>
      <c r="G1638" s="2"/>
      <c r="H1638" s="2"/>
    </row>
    <row r="1639" spans="3:8">
      <c r="C1639" s="38"/>
      <c r="E1639" s="2"/>
      <c r="F1639" s="2"/>
      <c r="G1639" s="2"/>
      <c r="H1639" s="2"/>
    </row>
    <row r="1640" spans="3:8">
      <c r="C1640" s="38"/>
      <c r="E1640" s="2"/>
      <c r="F1640" s="2"/>
      <c r="G1640" s="2"/>
      <c r="H1640" s="2"/>
    </row>
    <row r="1641" spans="3:8">
      <c r="C1641" s="38"/>
      <c r="E1641" s="2"/>
      <c r="F1641" s="2"/>
      <c r="G1641" s="2"/>
      <c r="H1641" s="2"/>
    </row>
    <row r="1642" spans="3:8">
      <c r="C1642" s="38"/>
      <c r="E1642" s="2"/>
      <c r="F1642" s="2"/>
      <c r="G1642" s="2"/>
      <c r="H1642" s="2"/>
    </row>
    <row r="1643" spans="3:8">
      <c r="C1643" s="38"/>
      <c r="E1643" s="2"/>
      <c r="F1643" s="2"/>
      <c r="G1643" s="2"/>
      <c r="H1643" s="2"/>
    </row>
    <row r="1644" spans="3:8">
      <c r="C1644" s="38"/>
      <c r="E1644" s="2"/>
      <c r="F1644" s="2"/>
      <c r="G1644" s="2"/>
      <c r="H1644" s="2"/>
    </row>
    <row r="1645" spans="3:8">
      <c r="C1645" s="38"/>
      <c r="E1645" s="2"/>
      <c r="F1645" s="2"/>
      <c r="G1645" s="2"/>
      <c r="H1645" s="2"/>
    </row>
    <row r="1646" spans="3:8">
      <c r="C1646" s="38"/>
      <c r="E1646" s="2"/>
      <c r="F1646" s="2"/>
      <c r="G1646" s="2"/>
      <c r="H1646" s="2"/>
    </row>
    <row r="1647" spans="3:8">
      <c r="C1647" s="38"/>
      <c r="E1647" s="2"/>
      <c r="F1647" s="2"/>
      <c r="G1647" s="2"/>
      <c r="H1647" s="2"/>
    </row>
    <row r="1648" spans="3:8">
      <c r="C1648" s="38"/>
      <c r="E1648" s="2"/>
      <c r="F1648" s="2"/>
      <c r="G1648" s="2"/>
      <c r="H1648" s="2"/>
    </row>
    <row r="1649" spans="3:8">
      <c r="C1649" s="38"/>
      <c r="E1649" s="2"/>
      <c r="F1649" s="2"/>
      <c r="G1649" s="2"/>
      <c r="H1649" s="2"/>
    </row>
    <row r="1650" spans="3:8">
      <c r="C1650" s="38"/>
      <c r="E1650" s="2"/>
      <c r="F1650" s="2"/>
      <c r="G1650" s="2"/>
      <c r="H1650" s="2"/>
    </row>
    <row r="1651" spans="3:8">
      <c r="C1651" s="38"/>
      <c r="E1651" s="2"/>
      <c r="F1651" s="2"/>
      <c r="G1651" s="2"/>
      <c r="H1651" s="2"/>
    </row>
    <row r="1652" spans="3:8">
      <c r="C1652" s="38"/>
      <c r="E1652" s="2"/>
      <c r="F1652" s="2"/>
      <c r="G1652" s="2"/>
      <c r="H1652" s="2"/>
    </row>
    <row r="1653" spans="3:8">
      <c r="C1653" s="38"/>
      <c r="E1653" s="2"/>
      <c r="F1653" s="2"/>
      <c r="G1653" s="2"/>
      <c r="H1653" s="2"/>
    </row>
    <row r="1654" spans="3:8">
      <c r="C1654" s="38"/>
      <c r="E1654" s="2"/>
      <c r="F1654" s="2"/>
      <c r="G1654" s="2"/>
      <c r="H1654" s="2"/>
    </row>
    <row r="1655" spans="3:8">
      <c r="C1655" s="38"/>
      <c r="E1655" s="2"/>
      <c r="F1655" s="2"/>
      <c r="G1655" s="2"/>
      <c r="H1655" s="2"/>
    </row>
    <row r="1656" spans="3:8">
      <c r="C1656" s="38"/>
      <c r="E1656" s="2"/>
      <c r="F1656" s="2"/>
      <c r="G1656" s="2"/>
      <c r="H1656" s="2"/>
    </row>
    <row r="1657" spans="3:8">
      <c r="C1657" s="38"/>
      <c r="E1657" s="2"/>
      <c r="F1657" s="2"/>
      <c r="G1657" s="2"/>
      <c r="H1657" s="2"/>
    </row>
    <row r="1658" spans="3:8">
      <c r="C1658" s="38"/>
      <c r="E1658" s="2"/>
      <c r="F1658" s="2"/>
      <c r="G1658" s="2"/>
      <c r="H1658" s="2"/>
    </row>
    <row r="1659" spans="3:8">
      <c r="C1659" s="38"/>
      <c r="E1659" s="2"/>
      <c r="F1659" s="2"/>
      <c r="G1659" s="2"/>
      <c r="H1659" s="2"/>
    </row>
    <row r="1660" spans="3:8">
      <c r="C1660" s="38"/>
      <c r="E1660" s="2"/>
      <c r="F1660" s="2"/>
      <c r="G1660" s="2"/>
      <c r="H1660" s="2"/>
    </row>
    <row r="1661" spans="3:8">
      <c r="C1661" s="38"/>
      <c r="E1661" s="2"/>
      <c r="F1661" s="2"/>
      <c r="G1661" s="2"/>
      <c r="H1661" s="2"/>
    </row>
    <row r="1662" spans="3:8">
      <c r="C1662" s="38"/>
      <c r="E1662" s="2"/>
      <c r="F1662" s="2"/>
      <c r="G1662" s="2"/>
      <c r="H1662" s="2"/>
    </row>
    <row r="1663" spans="3:8">
      <c r="C1663" s="38"/>
      <c r="E1663" s="2"/>
      <c r="F1663" s="2"/>
      <c r="G1663" s="2"/>
      <c r="H1663" s="2"/>
    </row>
    <row r="1664" spans="3:8">
      <c r="C1664" s="38"/>
      <c r="E1664" s="2"/>
      <c r="F1664" s="2"/>
      <c r="G1664" s="2"/>
      <c r="H1664" s="2"/>
    </row>
    <row r="1665" spans="3:8">
      <c r="C1665" s="38"/>
      <c r="E1665" s="2"/>
      <c r="F1665" s="2"/>
      <c r="G1665" s="2"/>
      <c r="H1665" s="2"/>
    </row>
    <row r="1666" spans="3:8">
      <c r="C1666" s="38"/>
      <c r="E1666" s="2"/>
      <c r="F1666" s="2"/>
      <c r="G1666" s="2"/>
      <c r="H1666" s="2"/>
    </row>
    <row r="1667" spans="3:8">
      <c r="C1667" s="38"/>
      <c r="E1667" s="2"/>
      <c r="F1667" s="2"/>
      <c r="G1667" s="2"/>
      <c r="H1667" s="2"/>
    </row>
    <row r="1668" spans="3:8">
      <c r="C1668" s="38"/>
      <c r="E1668" s="2"/>
      <c r="F1668" s="2"/>
      <c r="G1668" s="2"/>
      <c r="H1668" s="2"/>
    </row>
    <row r="1669" spans="3:8">
      <c r="C1669" s="38"/>
      <c r="E1669" s="2"/>
      <c r="F1669" s="2"/>
      <c r="G1669" s="2"/>
      <c r="H1669" s="2"/>
    </row>
    <row r="1670" spans="3:8">
      <c r="C1670" s="38"/>
      <c r="E1670" s="2"/>
      <c r="F1670" s="2"/>
      <c r="G1670" s="2"/>
      <c r="H1670" s="2"/>
    </row>
    <row r="1671" spans="3:8">
      <c r="C1671" s="38"/>
      <c r="E1671" s="2"/>
      <c r="F1671" s="2"/>
      <c r="G1671" s="2"/>
      <c r="H1671" s="2"/>
    </row>
    <row r="1672" spans="3:8">
      <c r="C1672" s="38"/>
      <c r="E1672" s="2"/>
      <c r="F1672" s="2"/>
      <c r="G1672" s="2"/>
      <c r="H1672" s="2"/>
    </row>
    <row r="1673" spans="3:8">
      <c r="C1673" s="38"/>
      <c r="E1673" s="2"/>
      <c r="F1673" s="2"/>
      <c r="G1673" s="2"/>
      <c r="H1673" s="2"/>
    </row>
    <row r="1674" spans="3:8">
      <c r="C1674" s="38"/>
      <c r="E1674" s="2"/>
      <c r="F1674" s="2"/>
      <c r="G1674" s="2"/>
      <c r="H1674" s="2"/>
    </row>
    <row r="1675" spans="3:8">
      <c r="C1675" s="38"/>
      <c r="E1675" s="2"/>
      <c r="F1675" s="2"/>
      <c r="G1675" s="2"/>
      <c r="H1675" s="2"/>
    </row>
    <row r="1676" spans="3:8">
      <c r="C1676" s="38"/>
      <c r="E1676" s="2"/>
      <c r="F1676" s="2"/>
      <c r="G1676" s="2"/>
      <c r="H1676" s="2"/>
    </row>
    <row r="1677" spans="3:8">
      <c r="C1677" s="38"/>
      <c r="E1677" s="2"/>
      <c r="F1677" s="2"/>
      <c r="G1677" s="2"/>
      <c r="H1677" s="2"/>
    </row>
    <row r="1678" spans="3:8">
      <c r="C1678" s="38"/>
      <c r="E1678" s="2"/>
      <c r="F1678" s="2"/>
      <c r="G1678" s="2"/>
      <c r="H1678" s="2"/>
    </row>
    <row r="1679" spans="3:8">
      <c r="C1679" s="38"/>
      <c r="E1679" s="2"/>
      <c r="F1679" s="2"/>
      <c r="G1679" s="2"/>
      <c r="H1679" s="2"/>
    </row>
    <row r="1680" spans="3:8">
      <c r="C1680" s="38"/>
      <c r="E1680" s="2"/>
      <c r="F1680" s="2"/>
      <c r="G1680" s="2"/>
      <c r="H1680" s="2"/>
    </row>
    <row r="1681" spans="3:8">
      <c r="C1681" s="38"/>
      <c r="E1681" s="2"/>
      <c r="F1681" s="2"/>
      <c r="G1681" s="2"/>
      <c r="H1681" s="2"/>
    </row>
    <row r="1682" spans="3:8">
      <c r="C1682" s="38"/>
      <c r="E1682" s="2"/>
      <c r="F1682" s="2"/>
      <c r="G1682" s="2"/>
      <c r="H1682" s="2"/>
    </row>
    <row r="1683" spans="3:8">
      <c r="C1683" s="38"/>
      <c r="E1683" s="2"/>
      <c r="F1683" s="2"/>
      <c r="G1683" s="2"/>
      <c r="H1683" s="2"/>
    </row>
    <row r="1684" spans="3:8">
      <c r="C1684" s="38"/>
      <c r="E1684" s="2"/>
      <c r="F1684" s="2"/>
      <c r="G1684" s="2"/>
      <c r="H1684" s="2"/>
    </row>
    <row r="1685" spans="3:8">
      <c r="C1685" s="38"/>
      <c r="E1685" s="2"/>
      <c r="F1685" s="2"/>
      <c r="G1685" s="2"/>
      <c r="H1685" s="2"/>
    </row>
    <row r="1686" spans="3:8">
      <c r="C1686" s="38"/>
      <c r="E1686" s="2"/>
      <c r="F1686" s="2"/>
      <c r="G1686" s="2"/>
      <c r="H1686" s="2"/>
    </row>
    <row r="1687" spans="3:8">
      <c r="C1687" s="38"/>
      <c r="E1687" s="2"/>
      <c r="F1687" s="2"/>
      <c r="G1687" s="2"/>
      <c r="H1687" s="2"/>
    </row>
    <row r="1688" spans="3:8">
      <c r="C1688" s="38"/>
      <c r="E1688" s="2"/>
      <c r="F1688" s="2"/>
      <c r="G1688" s="2"/>
      <c r="H1688" s="2"/>
    </row>
    <row r="1689" spans="3:8">
      <c r="C1689" s="38"/>
      <c r="E1689" s="2"/>
      <c r="F1689" s="2"/>
      <c r="G1689" s="2"/>
      <c r="H1689" s="2"/>
    </row>
    <row r="1690" spans="3:8">
      <c r="C1690" s="38"/>
      <c r="E1690" s="2"/>
      <c r="F1690" s="2"/>
      <c r="G1690" s="2"/>
      <c r="H1690" s="2"/>
    </row>
    <row r="1691" spans="3:8">
      <c r="C1691" s="38"/>
      <c r="E1691" s="2"/>
      <c r="F1691" s="2"/>
      <c r="G1691" s="2"/>
      <c r="H1691" s="2"/>
    </row>
    <row r="1692" spans="3:8">
      <c r="C1692" s="38"/>
      <c r="E1692" s="2"/>
      <c r="F1692" s="2"/>
      <c r="G1692" s="2"/>
      <c r="H1692" s="2"/>
    </row>
    <row r="1693" spans="3:8">
      <c r="C1693" s="38"/>
      <c r="E1693" s="2"/>
      <c r="F1693" s="2"/>
      <c r="G1693" s="2"/>
      <c r="H1693" s="2"/>
    </row>
    <row r="1694" spans="3:8">
      <c r="C1694" s="38"/>
      <c r="E1694" s="2"/>
      <c r="F1694" s="2"/>
      <c r="G1694" s="2"/>
      <c r="H1694" s="2"/>
    </row>
    <row r="1695" spans="3:8">
      <c r="C1695" s="38"/>
      <c r="E1695" s="2"/>
      <c r="F1695" s="2"/>
      <c r="G1695" s="2"/>
      <c r="H1695" s="2"/>
    </row>
    <row r="1696" spans="3:8">
      <c r="C1696" s="38"/>
      <c r="E1696" s="2"/>
      <c r="F1696" s="2"/>
      <c r="G1696" s="2"/>
      <c r="H1696" s="2"/>
    </row>
    <row r="1697" spans="3:8">
      <c r="C1697" s="38"/>
      <c r="E1697" s="2"/>
      <c r="F1697" s="2"/>
      <c r="G1697" s="2"/>
      <c r="H1697" s="2"/>
    </row>
    <row r="1698" spans="3:8">
      <c r="C1698" s="38"/>
      <c r="E1698" s="2"/>
      <c r="F1698" s="2"/>
      <c r="G1698" s="2"/>
      <c r="H1698" s="2"/>
    </row>
    <row r="1699" spans="3:8">
      <c r="C1699" s="38"/>
      <c r="E1699" s="2"/>
      <c r="F1699" s="2"/>
      <c r="G1699" s="2"/>
      <c r="H1699" s="2"/>
    </row>
    <row r="1700" spans="3:8">
      <c r="C1700" s="38"/>
      <c r="E1700" s="2"/>
      <c r="F1700" s="2"/>
      <c r="G1700" s="2"/>
      <c r="H1700" s="2"/>
    </row>
    <row r="1701" spans="3:8">
      <c r="C1701" s="38"/>
      <c r="E1701" s="2"/>
      <c r="F1701" s="2"/>
      <c r="G1701" s="2"/>
      <c r="H1701" s="2"/>
    </row>
    <row r="1702" spans="3:8">
      <c r="C1702" s="38"/>
      <c r="E1702" s="2"/>
      <c r="F1702" s="2"/>
      <c r="G1702" s="2"/>
      <c r="H1702" s="2"/>
    </row>
    <row r="1703" spans="3:8">
      <c r="C1703" s="38"/>
      <c r="E1703" s="2"/>
      <c r="F1703" s="2"/>
      <c r="G1703" s="2"/>
      <c r="H1703" s="2"/>
    </row>
    <row r="1704" spans="3:8">
      <c r="C1704" s="38"/>
      <c r="E1704" s="2"/>
      <c r="F1704" s="2"/>
      <c r="G1704" s="2"/>
      <c r="H1704" s="2"/>
    </row>
    <row r="1705" spans="3:8">
      <c r="C1705" s="38"/>
      <c r="E1705" s="2"/>
      <c r="F1705" s="2"/>
      <c r="G1705" s="2"/>
      <c r="H1705" s="2"/>
    </row>
    <row r="1706" spans="3:8">
      <c r="C1706" s="38"/>
      <c r="E1706" s="2"/>
      <c r="F1706" s="2"/>
      <c r="G1706" s="2"/>
      <c r="H1706" s="2"/>
    </row>
    <row r="1707" spans="3:8">
      <c r="C1707" s="38"/>
      <c r="E1707" s="2"/>
      <c r="F1707" s="2"/>
      <c r="G1707" s="2"/>
      <c r="H1707" s="2"/>
    </row>
    <row r="1708" spans="3:8">
      <c r="C1708" s="38"/>
      <c r="E1708" s="2"/>
      <c r="F1708" s="2"/>
      <c r="G1708" s="2"/>
      <c r="H1708" s="2"/>
    </row>
    <row r="1709" spans="3:8">
      <c r="C1709" s="38"/>
      <c r="E1709" s="2"/>
      <c r="F1709" s="2"/>
      <c r="G1709" s="2"/>
      <c r="H1709" s="2"/>
    </row>
    <row r="1710" spans="3:8">
      <c r="C1710" s="38"/>
      <c r="E1710" s="2"/>
      <c r="F1710" s="2"/>
      <c r="G1710" s="2"/>
      <c r="H1710" s="2"/>
    </row>
    <row r="1711" spans="3:8">
      <c r="C1711" s="38"/>
      <c r="E1711" s="2"/>
      <c r="F1711" s="2"/>
      <c r="G1711" s="2"/>
      <c r="H1711" s="2"/>
    </row>
    <row r="1712" spans="3:8">
      <c r="C1712" s="38"/>
      <c r="E1712" s="2"/>
      <c r="F1712" s="2"/>
      <c r="G1712" s="2"/>
      <c r="H1712" s="2"/>
    </row>
    <row r="1713" spans="3:8">
      <c r="C1713" s="38"/>
      <c r="E1713" s="2"/>
      <c r="F1713" s="2"/>
      <c r="G1713" s="2"/>
      <c r="H1713" s="2"/>
    </row>
    <row r="1714" spans="3:8">
      <c r="C1714" s="38"/>
      <c r="E1714" s="2"/>
      <c r="F1714" s="2"/>
      <c r="G1714" s="2"/>
      <c r="H1714" s="2"/>
    </row>
    <row r="1715" spans="3:8">
      <c r="C1715" s="38"/>
      <c r="E1715" s="2"/>
      <c r="F1715" s="2"/>
      <c r="G1715" s="2"/>
      <c r="H1715" s="2"/>
    </row>
    <row r="1716" spans="3:8">
      <c r="C1716" s="38"/>
      <c r="E1716" s="2"/>
      <c r="F1716" s="2"/>
      <c r="G1716" s="2"/>
      <c r="H1716" s="2"/>
    </row>
    <row r="1717" spans="3:8">
      <c r="C1717" s="38"/>
      <c r="E1717" s="2"/>
      <c r="F1717" s="2"/>
      <c r="G1717" s="2"/>
      <c r="H1717" s="2"/>
    </row>
    <row r="1718" spans="3:8">
      <c r="C1718" s="38"/>
      <c r="E1718" s="2"/>
      <c r="F1718" s="2"/>
      <c r="G1718" s="2"/>
      <c r="H1718" s="2"/>
    </row>
    <row r="1719" spans="3:8">
      <c r="C1719" s="38"/>
      <c r="E1719" s="2"/>
      <c r="F1719" s="2"/>
      <c r="G1719" s="2"/>
      <c r="H1719" s="2"/>
    </row>
    <row r="1720" spans="3:8">
      <c r="C1720" s="38"/>
      <c r="E1720" s="2"/>
      <c r="F1720" s="2"/>
      <c r="G1720" s="2"/>
      <c r="H1720" s="2"/>
    </row>
    <row r="1721" spans="3:8">
      <c r="C1721" s="38"/>
      <c r="E1721" s="2"/>
      <c r="F1721" s="2"/>
      <c r="G1721" s="2"/>
      <c r="H1721" s="2"/>
    </row>
    <row r="1722" spans="3:8">
      <c r="C1722" s="38"/>
      <c r="E1722" s="2"/>
      <c r="F1722" s="2"/>
      <c r="G1722" s="2"/>
      <c r="H1722" s="2"/>
    </row>
    <row r="1723" spans="3:8">
      <c r="C1723" s="38"/>
      <c r="E1723" s="2"/>
      <c r="F1723" s="2"/>
      <c r="G1723" s="2"/>
      <c r="H1723" s="2"/>
    </row>
    <row r="1724" spans="3:8">
      <c r="C1724" s="38"/>
      <c r="E1724" s="2"/>
      <c r="F1724" s="2"/>
      <c r="G1724" s="2"/>
      <c r="H1724" s="2"/>
    </row>
    <row r="1725" spans="3:8">
      <c r="C1725" s="38"/>
      <c r="E1725" s="2"/>
      <c r="F1725" s="2"/>
      <c r="G1725" s="2"/>
      <c r="H1725" s="2"/>
    </row>
    <row r="1726" spans="3:8">
      <c r="C1726" s="38"/>
      <c r="E1726" s="2"/>
      <c r="F1726" s="2"/>
      <c r="G1726" s="2"/>
      <c r="H1726" s="2"/>
    </row>
    <row r="1727" spans="3:8">
      <c r="C1727" s="38"/>
      <c r="E1727" s="2"/>
      <c r="F1727" s="2"/>
      <c r="G1727" s="2"/>
      <c r="H1727" s="2"/>
    </row>
    <row r="1728" spans="3:8">
      <c r="C1728" s="38"/>
      <c r="E1728" s="2"/>
      <c r="F1728" s="2"/>
      <c r="G1728" s="2"/>
      <c r="H1728" s="2"/>
    </row>
    <row r="1729" spans="3:8">
      <c r="C1729" s="38"/>
      <c r="E1729" s="2"/>
      <c r="F1729" s="2"/>
      <c r="G1729" s="2"/>
      <c r="H1729" s="2"/>
    </row>
    <row r="1730" spans="3:8">
      <c r="C1730" s="38"/>
      <c r="E1730" s="2"/>
      <c r="F1730" s="2"/>
      <c r="G1730" s="2"/>
      <c r="H1730" s="2"/>
    </row>
    <row r="1731" spans="3:8">
      <c r="C1731" s="38"/>
      <c r="E1731" s="2"/>
      <c r="F1731" s="2"/>
      <c r="G1731" s="2"/>
      <c r="H1731" s="2"/>
    </row>
    <row r="1732" spans="3:8">
      <c r="C1732" s="38"/>
      <c r="E1732" s="2"/>
      <c r="F1732" s="2"/>
      <c r="G1732" s="2"/>
      <c r="H1732" s="2"/>
    </row>
    <row r="1733" spans="3:8">
      <c r="C1733" s="38"/>
      <c r="E1733" s="2"/>
      <c r="F1733" s="2"/>
      <c r="G1733" s="2"/>
      <c r="H1733" s="2"/>
    </row>
    <row r="1734" spans="3:8">
      <c r="C1734" s="38"/>
      <c r="E1734" s="2"/>
      <c r="F1734" s="2"/>
      <c r="G1734" s="2"/>
      <c r="H1734" s="2"/>
    </row>
    <row r="1735" spans="3:8">
      <c r="C1735" s="38"/>
      <c r="E1735" s="2"/>
      <c r="F1735" s="2"/>
      <c r="G1735" s="2"/>
      <c r="H1735" s="2"/>
    </row>
    <row r="1736" spans="3:8">
      <c r="C1736" s="38"/>
      <c r="E1736" s="2"/>
      <c r="F1736" s="2"/>
      <c r="G1736" s="2"/>
      <c r="H1736" s="2"/>
    </row>
    <row r="1737" spans="3:8">
      <c r="C1737" s="38"/>
      <c r="E1737" s="2"/>
      <c r="F1737" s="2"/>
      <c r="G1737" s="2"/>
      <c r="H1737" s="2"/>
    </row>
    <row r="1738" spans="3:8">
      <c r="C1738" s="38"/>
      <c r="E1738" s="2"/>
      <c r="F1738" s="2"/>
      <c r="G1738" s="2"/>
      <c r="H1738" s="2"/>
    </row>
    <row r="1739" spans="3:8">
      <c r="C1739" s="38"/>
      <c r="E1739" s="2"/>
      <c r="F1739" s="2"/>
      <c r="G1739" s="2"/>
      <c r="H1739" s="2"/>
    </row>
    <row r="1740" spans="3:8">
      <c r="C1740" s="38"/>
      <c r="E1740" s="2"/>
      <c r="F1740" s="2"/>
      <c r="G1740" s="2"/>
      <c r="H1740" s="2"/>
    </row>
    <row r="1741" spans="3:8">
      <c r="C1741" s="38"/>
      <c r="E1741" s="2"/>
      <c r="F1741" s="2"/>
      <c r="G1741" s="2"/>
      <c r="H1741" s="2"/>
    </row>
    <row r="1742" spans="3:8">
      <c r="C1742" s="38"/>
      <c r="E1742" s="2"/>
      <c r="F1742" s="2"/>
      <c r="G1742" s="2"/>
      <c r="H1742" s="2"/>
    </row>
    <row r="1743" spans="3:8">
      <c r="C1743" s="38"/>
      <c r="E1743" s="2"/>
      <c r="F1743" s="2"/>
      <c r="G1743" s="2"/>
      <c r="H1743" s="2"/>
    </row>
    <row r="1744" spans="3:8">
      <c r="C1744" s="38"/>
      <c r="E1744" s="2"/>
      <c r="F1744" s="2"/>
      <c r="G1744" s="2"/>
      <c r="H1744" s="2"/>
    </row>
    <row r="1745" spans="3:8">
      <c r="C1745" s="38"/>
      <c r="E1745" s="2"/>
      <c r="F1745" s="2"/>
      <c r="G1745" s="2"/>
      <c r="H1745" s="2"/>
    </row>
    <row r="1746" spans="3:8">
      <c r="C1746" s="38"/>
      <c r="E1746" s="2"/>
      <c r="F1746" s="2"/>
      <c r="G1746" s="2"/>
      <c r="H1746" s="2"/>
    </row>
    <row r="1747" spans="3:8">
      <c r="C1747" s="38"/>
      <c r="E1747" s="2"/>
      <c r="F1747" s="2"/>
      <c r="G1747" s="2"/>
      <c r="H1747" s="2"/>
    </row>
    <row r="1748" spans="3:8">
      <c r="C1748" s="38"/>
      <c r="E1748" s="2"/>
      <c r="F1748" s="2"/>
      <c r="G1748" s="2"/>
      <c r="H1748" s="2"/>
    </row>
    <row r="1749" spans="3:8">
      <c r="C1749" s="38"/>
      <c r="E1749" s="2"/>
      <c r="F1749" s="2"/>
      <c r="G1749" s="2"/>
      <c r="H1749" s="2"/>
    </row>
    <row r="1750" spans="3:8">
      <c r="C1750" s="38"/>
      <c r="E1750" s="2"/>
      <c r="F1750" s="2"/>
      <c r="G1750" s="2"/>
      <c r="H1750" s="2"/>
    </row>
    <row r="1751" spans="3:8">
      <c r="C1751" s="38"/>
      <c r="E1751" s="2"/>
      <c r="F1751" s="2"/>
      <c r="G1751" s="2"/>
      <c r="H1751" s="2"/>
    </row>
    <row r="1752" spans="3:8">
      <c r="C1752" s="38"/>
      <c r="E1752" s="2"/>
      <c r="F1752" s="2"/>
      <c r="G1752" s="2"/>
      <c r="H1752" s="2"/>
    </row>
    <row r="1753" spans="3:8">
      <c r="C1753" s="38"/>
      <c r="E1753" s="2"/>
      <c r="F1753" s="2"/>
      <c r="G1753" s="2"/>
      <c r="H1753" s="2"/>
    </row>
    <row r="1754" spans="3:8">
      <c r="C1754" s="38"/>
      <c r="E1754" s="2"/>
      <c r="F1754" s="2"/>
      <c r="G1754" s="2"/>
      <c r="H1754" s="2"/>
    </row>
    <row r="1755" spans="3:8">
      <c r="C1755" s="38"/>
      <c r="E1755" s="2"/>
      <c r="F1755" s="2"/>
      <c r="G1755" s="2"/>
      <c r="H1755" s="2"/>
    </row>
    <row r="1756" spans="3:8">
      <c r="C1756" s="38"/>
      <c r="E1756" s="2"/>
      <c r="F1756" s="2"/>
      <c r="G1756" s="2"/>
      <c r="H1756" s="2"/>
    </row>
    <row r="1757" spans="3:8">
      <c r="C1757" s="38"/>
      <c r="E1757" s="2"/>
      <c r="F1757" s="2"/>
      <c r="G1757" s="2"/>
      <c r="H1757" s="2"/>
    </row>
    <row r="1758" spans="3:8">
      <c r="C1758" s="38"/>
      <c r="E1758" s="2"/>
      <c r="F1758" s="2"/>
      <c r="G1758" s="2"/>
      <c r="H1758" s="2"/>
    </row>
    <row r="1759" spans="3:8">
      <c r="C1759" s="38"/>
      <c r="E1759" s="2"/>
      <c r="F1759" s="2"/>
      <c r="G1759" s="2"/>
      <c r="H1759" s="2"/>
    </row>
    <row r="1760" spans="3:8">
      <c r="C1760" s="38"/>
      <c r="E1760" s="2"/>
      <c r="F1760" s="2"/>
      <c r="G1760" s="2"/>
      <c r="H1760" s="2"/>
    </row>
    <row r="1761" spans="3:8">
      <c r="C1761" s="38"/>
      <c r="E1761" s="2"/>
      <c r="F1761" s="2"/>
      <c r="G1761" s="2"/>
      <c r="H1761" s="2"/>
    </row>
    <row r="1762" spans="3:8">
      <c r="C1762" s="38"/>
      <c r="E1762" s="2"/>
      <c r="F1762" s="2"/>
      <c r="G1762" s="2"/>
      <c r="H1762" s="2"/>
    </row>
    <row r="1763" spans="3:8">
      <c r="C1763" s="38"/>
      <c r="E1763" s="2"/>
      <c r="F1763" s="2"/>
      <c r="G1763" s="2"/>
      <c r="H1763" s="2"/>
    </row>
    <row r="1764" spans="3:8">
      <c r="C1764" s="38"/>
      <c r="E1764" s="2"/>
      <c r="F1764" s="2"/>
      <c r="G1764" s="2"/>
      <c r="H1764" s="2"/>
    </row>
    <row r="1765" spans="3:8">
      <c r="C1765" s="38"/>
      <c r="E1765" s="2"/>
      <c r="F1765" s="2"/>
      <c r="G1765" s="2"/>
      <c r="H1765" s="2"/>
    </row>
    <row r="1766" spans="3:8">
      <c r="C1766" s="38"/>
      <c r="E1766" s="2"/>
      <c r="F1766" s="2"/>
      <c r="G1766" s="2"/>
      <c r="H1766" s="2"/>
    </row>
    <row r="1767" spans="3:8">
      <c r="C1767" s="38"/>
      <c r="E1767" s="2"/>
      <c r="F1767" s="2"/>
      <c r="G1767" s="2"/>
      <c r="H1767" s="2"/>
    </row>
    <row r="1768" spans="3:8">
      <c r="C1768" s="38"/>
      <c r="E1768" s="2"/>
      <c r="F1768" s="2"/>
      <c r="G1768" s="2"/>
      <c r="H1768" s="2"/>
    </row>
    <row r="1769" spans="3:8">
      <c r="C1769" s="38"/>
      <c r="E1769" s="2"/>
      <c r="F1769" s="2"/>
      <c r="G1769" s="2"/>
      <c r="H1769" s="2"/>
    </row>
    <row r="1770" spans="3:8">
      <c r="C1770" s="38"/>
      <c r="E1770" s="2"/>
      <c r="F1770" s="2"/>
      <c r="G1770" s="2"/>
      <c r="H1770" s="2"/>
    </row>
    <row r="1771" spans="3:8">
      <c r="C1771" s="38"/>
      <c r="E1771" s="2"/>
      <c r="F1771" s="2"/>
      <c r="G1771" s="2"/>
      <c r="H1771" s="2"/>
    </row>
    <row r="1772" spans="3:8">
      <c r="C1772" s="38"/>
      <c r="E1772" s="2"/>
      <c r="F1772" s="2"/>
      <c r="G1772" s="2"/>
      <c r="H1772" s="2"/>
    </row>
    <row r="1773" spans="3:8">
      <c r="C1773" s="38"/>
      <c r="E1773" s="2"/>
      <c r="F1773" s="2"/>
      <c r="G1773" s="2"/>
      <c r="H1773" s="2"/>
    </row>
    <row r="1774" spans="3:8">
      <c r="C1774" s="38"/>
      <c r="E1774" s="2"/>
      <c r="F1774" s="2"/>
      <c r="G1774" s="2"/>
      <c r="H1774" s="2"/>
    </row>
    <row r="1775" spans="3:8">
      <c r="C1775" s="38"/>
      <c r="E1775" s="2"/>
      <c r="F1775" s="2"/>
      <c r="G1775" s="2"/>
      <c r="H1775" s="2"/>
    </row>
    <row r="1776" spans="3:8">
      <c r="C1776" s="38"/>
      <c r="E1776" s="2"/>
      <c r="F1776" s="2"/>
      <c r="G1776" s="2"/>
      <c r="H1776" s="2"/>
    </row>
    <row r="1777" spans="3:8">
      <c r="C1777" s="38"/>
      <c r="E1777" s="2"/>
      <c r="F1777" s="2"/>
      <c r="G1777" s="2"/>
      <c r="H1777" s="2"/>
    </row>
    <row r="1778" spans="3:8">
      <c r="C1778" s="38"/>
      <c r="E1778" s="2"/>
      <c r="F1778" s="2"/>
      <c r="G1778" s="2"/>
      <c r="H1778" s="2"/>
    </row>
    <row r="1779" spans="3:8">
      <c r="C1779" s="38"/>
      <c r="E1779" s="2"/>
      <c r="F1779" s="2"/>
      <c r="G1779" s="2"/>
      <c r="H1779" s="2"/>
    </row>
    <row r="1780" spans="3:8">
      <c r="C1780" s="38"/>
      <c r="E1780" s="2"/>
      <c r="F1780" s="2"/>
      <c r="G1780" s="2"/>
      <c r="H1780" s="2"/>
    </row>
    <row r="1781" spans="3:8">
      <c r="C1781" s="38"/>
      <c r="E1781" s="2"/>
      <c r="F1781" s="2"/>
      <c r="G1781" s="2"/>
      <c r="H1781" s="2"/>
    </row>
    <row r="1782" spans="3:8">
      <c r="C1782" s="38"/>
      <c r="E1782" s="2"/>
      <c r="F1782" s="2"/>
      <c r="G1782" s="2"/>
      <c r="H1782" s="2"/>
    </row>
    <row r="1783" spans="3:8">
      <c r="C1783" s="38"/>
      <c r="E1783" s="2"/>
      <c r="F1783" s="2"/>
      <c r="G1783" s="2"/>
      <c r="H1783" s="2"/>
    </row>
    <row r="1784" spans="3:8">
      <c r="C1784" s="38"/>
      <c r="E1784" s="2"/>
      <c r="F1784" s="2"/>
      <c r="G1784" s="2"/>
      <c r="H1784" s="2"/>
    </row>
    <row r="1785" spans="3:8">
      <c r="C1785" s="38"/>
      <c r="E1785" s="2"/>
      <c r="F1785" s="2"/>
      <c r="G1785" s="2"/>
      <c r="H1785" s="2"/>
    </row>
    <row r="1786" spans="3:8">
      <c r="C1786" s="38"/>
      <c r="E1786" s="2"/>
      <c r="F1786" s="2"/>
      <c r="G1786" s="2"/>
      <c r="H1786" s="2"/>
    </row>
    <row r="1787" spans="3:8">
      <c r="C1787" s="38"/>
      <c r="E1787" s="2"/>
      <c r="F1787" s="2"/>
      <c r="G1787" s="2"/>
      <c r="H1787" s="2"/>
    </row>
    <row r="1788" spans="3:8">
      <c r="C1788" s="38"/>
      <c r="E1788" s="2"/>
      <c r="F1788" s="2"/>
      <c r="G1788" s="2"/>
      <c r="H1788" s="2"/>
    </row>
    <row r="1789" spans="3:8">
      <c r="C1789" s="38"/>
      <c r="E1789" s="2"/>
      <c r="F1789" s="2"/>
      <c r="G1789" s="2"/>
      <c r="H1789" s="2"/>
    </row>
    <row r="1790" spans="3:8">
      <c r="C1790" s="38"/>
      <c r="E1790" s="2"/>
      <c r="F1790" s="2"/>
      <c r="G1790" s="2"/>
      <c r="H1790" s="2"/>
    </row>
    <row r="1791" spans="3:8">
      <c r="C1791" s="38"/>
      <c r="E1791" s="2"/>
      <c r="F1791" s="2"/>
      <c r="G1791" s="2"/>
      <c r="H1791" s="2"/>
    </row>
    <row r="1792" spans="3:8">
      <c r="C1792" s="38"/>
      <c r="E1792" s="2"/>
      <c r="F1792" s="2"/>
      <c r="G1792" s="2"/>
      <c r="H1792" s="2"/>
    </row>
    <row r="1793" spans="3:8">
      <c r="C1793" s="38"/>
      <c r="E1793" s="2"/>
      <c r="F1793" s="2"/>
      <c r="G1793" s="2"/>
      <c r="H1793" s="2"/>
    </row>
    <row r="1794" spans="3:8">
      <c r="C1794" s="38"/>
      <c r="E1794" s="2"/>
      <c r="F1794" s="2"/>
      <c r="G1794" s="2"/>
      <c r="H1794" s="2"/>
    </row>
    <row r="1795" spans="3:8">
      <c r="C1795" s="38"/>
      <c r="E1795" s="2"/>
      <c r="F1795" s="2"/>
      <c r="G1795" s="2"/>
      <c r="H1795" s="2"/>
    </row>
    <row r="1796" spans="3:8">
      <c r="C1796" s="38"/>
      <c r="E1796" s="2"/>
      <c r="F1796" s="2"/>
      <c r="G1796" s="2"/>
      <c r="H1796" s="2"/>
    </row>
    <row r="1797" spans="3:8">
      <c r="C1797" s="38"/>
      <c r="E1797" s="2"/>
      <c r="F1797" s="2"/>
      <c r="G1797" s="2"/>
      <c r="H1797" s="2"/>
    </row>
    <row r="1798" spans="3:8">
      <c r="C1798" s="38"/>
      <c r="E1798" s="2"/>
      <c r="F1798" s="2"/>
      <c r="G1798" s="2"/>
      <c r="H1798" s="2"/>
    </row>
    <row r="1799" spans="3:8">
      <c r="C1799" s="38"/>
      <c r="E1799" s="2"/>
      <c r="F1799" s="2"/>
      <c r="G1799" s="2"/>
      <c r="H1799" s="2"/>
    </row>
    <row r="1800" spans="3:8">
      <c r="C1800" s="38"/>
      <c r="E1800" s="2"/>
      <c r="F1800" s="2"/>
      <c r="G1800" s="2"/>
      <c r="H1800" s="2"/>
    </row>
    <row r="1801" spans="3:8">
      <c r="C1801" s="38"/>
      <c r="E1801" s="2"/>
      <c r="F1801" s="2"/>
      <c r="G1801" s="2"/>
      <c r="H1801" s="2"/>
    </row>
    <row r="1802" spans="3:8">
      <c r="C1802" s="38"/>
      <c r="E1802" s="2"/>
      <c r="F1802" s="2"/>
      <c r="G1802" s="2"/>
      <c r="H1802" s="2"/>
    </row>
    <row r="1803" spans="3:8">
      <c r="C1803" s="38"/>
      <c r="E1803" s="2"/>
      <c r="F1803" s="2"/>
      <c r="G1803" s="2"/>
      <c r="H1803" s="2"/>
    </row>
    <row r="1804" spans="3:8">
      <c r="C1804" s="38"/>
      <c r="E1804" s="2"/>
      <c r="F1804" s="2"/>
      <c r="G1804" s="2"/>
      <c r="H1804" s="2"/>
    </row>
    <row r="1805" spans="3:8">
      <c r="C1805" s="38"/>
      <c r="E1805" s="2"/>
      <c r="F1805" s="2"/>
      <c r="G1805" s="2"/>
      <c r="H1805" s="2"/>
    </row>
    <row r="1806" spans="3:8">
      <c r="C1806" s="38"/>
      <c r="E1806" s="2"/>
      <c r="F1806" s="2"/>
      <c r="G1806" s="2"/>
      <c r="H1806" s="2"/>
    </row>
    <row r="1807" spans="3:8">
      <c r="C1807" s="38"/>
      <c r="E1807" s="2"/>
      <c r="F1807" s="2"/>
      <c r="G1807" s="2"/>
      <c r="H1807" s="2"/>
    </row>
    <row r="1808" spans="3:8">
      <c r="C1808" s="38"/>
      <c r="E1808" s="2"/>
      <c r="F1808" s="2"/>
      <c r="G1808" s="2"/>
      <c r="H1808" s="2"/>
    </row>
    <row r="1809" spans="3:8">
      <c r="C1809" s="38"/>
      <c r="E1809" s="2"/>
      <c r="F1809" s="2"/>
      <c r="G1809" s="2"/>
      <c r="H1809" s="2"/>
    </row>
    <row r="1810" spans="3:8">
      <c r="C1810" s="38"/>
      <c r="E1810" s="2"/>
      <c r="F1810" s="2"/>
      <c r="G1810" s="2"/>
      <c r="H1810" s="2"/>
    </row>
    <row r="1811" spans="3:8">
      <c r="C1811" s="38"/>
      <c r="E1811" s="2"/>
      <c r="F1811" s="2"/>
      <c r="G1811" s="2"/>
      <c r="H1811" s="2"/>
    </row>
    <row r="1812" spans="3:8">
      <c r="C1812" s="38"/>
      <c r="E1812" s="2"/>
      <c r="F1812" s="2"/>
      <c r="G1812" s="2"/>
      <c r="H1812" s="2"/>
    </row>
    <row r="1813" spans="3:8">
      <c r="C1813" s="38"/>
      <c r="E1813" s="2"/>
      <c r="F1813" s="2"/>
      <c r="G1813" s="2"/>
      <c r="H1813" s="2"/>
    </row>
    <row r="1814" spans="3:8">
      <c r="C1814" s="38"/>
      <c r="E1814" s="2"/>
      <c r="F1814" s="2"/>
      <c r="G1814" s="2"/>
      <c r="H1814" s="2"/>
    </row>
    <row r="1815" spans="3:8">
      <c r="C1815" s="38"/>
      <c r="E1815" s="2"/>
      <c r="F1815" s="2"/>
      <c r="G1815" s="2"/>
      <c r="H1815" s="2"/>
    </row>
    <row r="1816" spans="3:8">
      <c r="C1816" s="38"/>
      <c r="E1816" s="2"/>
      <c r="F1816" s="2"/>
      <c r="G1816" s="2"/>
      <c r="H1816" s="2"/>
    </row>
    <row r="1817" spans="3:8">
      <c r="C1817" s="38"/>
      <c r="E1817" s="2"/>
      <c r="F1817" s="2"/>
      <c r="G1817" s="2"/>
      <c r="H1817" s="2"/>
    </row>
    <row r="1818" spans="3:8">
      <c r="C1818" s="38"/>
      <c r="E1818" s="2"/>
      <c r="F1818" s="2"/>
      <c r="G1818" s="2"/>
      <c r="H1818" s="2"/>
    </row>
    <row r="1819" spans="3:8">
      <c r="C1819" s="38"/>
      <c r="E1819" s="2"/>
      <c r="F1819" s="2"/>
      <c r="G1819" s="2"/>
      <c r="H1819" s="2"/>
    </row>
    <row r="1820" spans="3:8">
      <c r="C1820" s="38"/>
      <c r="E1820" s="2"/>
      <c r="F1820" s="2"/>
      <c r="G1820" s="2"/>
      <c r="H1820" s="2"/>
    </row>
    <row r="1821" spans="3:8">
      <c r="C1821" s="38"/>
      <c r="E1821" s="2"/>
      <c r="F1821" s="2"/>
      <c r="G1821" s="2"/>
      <c r="H1821" s="2"/>
    </row>
    <row r="1822" spans="3:8">
      <c r="C1822" s="38"/>
      <c r="E1822" s="2"/>
      <c r="F1822" s="2"/>
      <c r="G1822" s="2"/>
      <c r="H1822" s="2"/>
    </row>
    <row r="1823" spans="3:8">
      <c r="C1823" s="38"/>
      <c r="E1823" s="2"/>
      <c r="F1823" s="2"/>
      <c r="G1823" s="2"/>
      <c r="H1823" s="2"/>
    </row>
    <row r="1824" spans="3:8">
      <c r="C1824" s="38"/>
      <c r="E1824" s="2"/>
      <c r="F1824" s="2"/>
      <c r="G1824" s="2"/>
      <c r="H1824" s="2"/>
    </row>
    <row r="1825" spans="3:8">
      <c r="C1825" s="38"/>
      <c r="E1825" s="2"/>
      <c r="F1825" s="2"/>
      <c r="G1825" s="2"/>
      <c r="H1825" s="2"/>
    </row>
    <row r="1826" spans="3:8">
      <c r="C1826" s="38"/>
      <c r="E1826" s="2"/>
      <c r="F1826" s="2"/>
      <c r="G1826" s="2"/>
      <c r="H1826" s="2"/>
    </row>
    <row r="1827" spans="3:8">
      <c r="C1827" s="38"/>
      <c r="E1827" s="2"/>
      <c r="F1827" s="2"/>
      <c r="G1827" s="2"/>
      <c r="H1827" s="2"/>
    </row>
    <row r="1828" spans="3:8">
      <c r="C1828" s="38"/>
      <c r="E1828" s="2"/>
      <c r="F1828" s="2"/>
      <c r="G1828" s="2"/>
      <c r="H1828" s="2"/>
    </row>
    <row r="1829" spans="3:8">
      <c r="C1829" s="38"/>
      <c r="E1829" s="2"/>
      <c r="F1829" s="2"/>
      <c r="G1829" s="2"/>
      <c r="H1829" s="2"/>
    </row>
    <row r="1830" spans="3:8">
      <c r="C1830" s="38"/>
      <c r="E1830" s="2"/>
      <c r="F1830" s="2"/>
      <c r="G1830" s="2"/>
      <c r="H1830" s="2"/>
    </row>
    <row r="1831" spans="3:8">
      <c r="C1831" s="38"/>
      <c r="E1831" s="2"/>
      <c r="F1831" s="2"/>
      <c r="G1831" s="2"/>
      <c r="H1831" s="2"/>
    </row>
    <row r="1832" spans="3:8">
      <c r="C1832" s="38"/>
      <c r="E1832" s="2"/>
      <c r="F1832" s="2"/>
      <c r="G1832" s="2"/>
      <c r="H1832" s="2"/>
    </row>
    <row r="1833" spans="3:8">
      <c r="C1833" s="38"/>
      <c r="E1833" s="2"/>
      <c r="F1833" s="2"/>
      <c r="G1833" s="2"/>
      <c r="H1833" s="2"/>
    </row>
    <row r="1834" spans="3:8">
      <c r="C1834" s="38"/>
      <c r="E1834" s="2"/>
      <c r="F1834" s="2"/>
      <c r="G1834" s="2"/>
      <c r="H1834" s="2"/>
    </row>
    <row r="1835" spans="3:8">
      <c r="C1835" s="38"/>
      <c r="E1835" s="2"/>
      <c r="F1835" s="2"/>
      <c r="G1835" s="2"/>
      <c r="H1835" s="2"/>
    </row>
    <row r="1836" spans="3:8">
      <c r="C1836" s="38"/>
      <c r="E1836" s="2"/>
      <c r="F1836" s="2"/>
      <c r="G1836" s="2"/>
      <c r="H1836" s="2"/>
    </row>
    <row r="1837" spans="3:8">
      <c r="C1837" s="38"/>
      <c r="E1837" s="2"/>
      <c r="F1837" s="2"/>
      <c r="G1837" s="2"/>
      <c r="H1837" s="2"/>
    </row>
    <row r="1838" spans="3:8">
      <c r="C1838" s="38"/>
      <c r="E1838" s="2"/>
      <c r="F1838" s="2"/>
      <c r="G1838" s="2"/>
      <c r="H1838" s="2"/>
    </row>
    <row r="1839" spans="3:8">
      <c r="C1839" s="38"/>
      <c r="E1839" s="2"/>
      <c r="F1839" s="2"/>
      <c r="G1839" s="2"/>
      <c r="H1839" s="2"/>
    </row>
    <row r="1840" spans="3:8">
      <c r="C1840" s="38"/>
      <c r="E1840" s="2"/>
      <c r="F1840" s="2"/>
      <c r="G1840" s="2"/>
      <c r="H1840" s="2"/>
    </row>
    <row r="1841" spans="3:8">
      <c r="C1841" s="38"/>
      <c r="E1841" s="2"/>
      <c r="F1841" s="2"/>
      <c r="G1841" s="2"/>
      <c r="H1841" s="2"/>
    </row>
    <row r="1842" spans="3:8">
      <c r="C1842" s="38"/>
      <c r="E1842" s="2"/>
      <c r="F1842" s="2"/>
      <c r="G1842" s="2"/>
      <c r="H1842" s="2"/>
    </row>
    <row r="1843" spans="3:8">
      <c r="C1843" s="38"/>
      <c r="E1843" s="2"/>
      <c r="F1843" s="2"/>
      <c r="G1843" s="2"/>
      <c r="H1843" s="2"/>
    </row>
    <row r="1844" spans="3:8">
      <c r="C1844" s="38"/>
      <c r="E1844" s="2"/>
      <c r="F1844" s="2"/>
      <c r="G1844" s="2"/>
      <c r="H1844" s="2"/>
    </row>
    <row r="1845" spans="3:8">
      <c r="C1845" s="38"/>
      <c r="E1845" s="2"/>
      <c r="F1845" s="2"/>
      <c r="G1845" s="2"/>
      <c r="H1845" s="2"/>
    </row>
    <row r="1846" spans="3:8">
      <c r="C1846" s="38"/>
      <c r="E1846" s="2"/>
      <c r="F1846" s="2"/>
      <c r="G1846" s="2"/>
      <c r="H1846" s="2"/>
    </row>
    <row r="1847" spans="3:8">
      <c r="C1847" s="38"/>
      <c r="E1847" s="2"/>
      <c r="F1847" s="2"/>
      <c r="G1847" s="2"/>
      <c r="H1847" s="2"/>
    </row>
    <row r="1848" spans="3:8">
      <c r="C1848" s="38"/>
      <c r="E1848" s="2"/>
      <c r="F1848" s="2"/>
      <c r="G1848" s="2"/>
      <c r="H1848" s="2"/>
    </row>
    <row r="1849" spans="3:8">
      <c r="C1849" s="38"/>
      <c r="E1849" s="2"/>
      <c r="F1849" s="2"/>
      <c r="G1849" s="2"/>
      <c r="H1849" s="2"/>
    </row>
    <row r="1850" spans="3:8">
      <c r="C1850" s="38"/>
      <c r="E1850" s="2"/>
      <c r="F1850" s="2"/>
      <c r="G1850" s="2"/>
      <c r="H1850" s="2"/>
    </row>
    <row r="1851" spans="3:8">
      <c r="C1851" s="38"/>
      <c r="E1851" s="2"/>
      <c r="F1851" s="2"/>
      <c r="G1851" s="2"/>
      <c r="H1851" s="2"/>
    </row>
    <row r="1852" spans="3:8">
      <c r="C1852" s="38"/>
      <c r="E1852" s="2"/>
      <c r="F1852" s="2"/>
      <c r="G1852" s="2"/>
      <c r="H1852" s="2"/>
    </row>
    <row r="1853" spans="3:8">
      <c r="C1853" s="38"/>
      <c r="E1853" s="2"/>
      <c r="F1853" s="2"/>
      <c r="G1853" s="2"/>
      <c r="H1853" s="2"/>
    </row>
    <row r="1854" spans="3:8">
      <c r="C1854" s="38"/>
      <c r="E1854" s="2"/>
      <c r="F1854" s="2"/>
      <c r="G1854" s="2"/>
      <c r="H1854" s="2"/>
    </row>
    <row r="1855" spans="3:8">
      <c r="C1855" s="38"/>
      <c r="E1855" s="2"/>
      <c r="F1855" s="2"/>
      <c r="G1855" s="2"/>
      <c r="H1855" s="2"/>
    </row>
    <row r="1856" spans="3:8">
      <c r="C1856" s="38"/>
      <c r="E1856" s="2"/>
      <c r="F1856" s="2"/>
      <c r="G1856" s="2"/>
      <c r="H1856" s="2"/>
    </row>
    <row r="1857" spans="3:8">
      <c r="C1857" s="38"/>
      <c r="E1857" s="2"/>
      <c r="F1857" s="2"/>
      <c r="G1857" s="2"/>
      <c r="H1857" s="2"/>
    </row>
    <row r="1858" spans="3:8">
      <c r="C1858" s="38"/>
      <c r="E1858" s="2"/>
      <c r="F1858" s="2"/>
      <c r="G1858" s="2"/>
      <c r="H1858" s="2"/>
    </row>
    <row r="1859" spans="3:8">
      <c r="C1859" s="38"/>
      <c r="E1859" s="2"/>
      <c r="F1859" s="2"/>
      <c r="G1859" s="2"/>
      <c r="H1859" s="2"/>
    </row>
    <row r="1860" spans="3:8">
      <c r="C1860" s="38"/>
      <c r="E1860" s="2"/>
      <c r="F1860" s="2"/>
      <c r="G1860" s="2"/>
      <c r="H1860" s="2"/>
    </row>
    <row r="1861" spans="3:8">
      <c r="C1861" s="38"/>
      <c r="E1861" s="2"/>
      <c r="F1861" s="2"/>
      <c r="G1861" s="2"/>
      <c r="H1861" s="2"/>
    </row>
    <row r="1862" spans="3:8">
      <c r="C1862" s="38"/>
      <c r="E1862" s="2"/>
      <c r="F1862" s="2"/>
      <c r="G1862" s="2"/>
      <c r="H1862" s="2"/>
    </row>
    <row r="1863" spans="3:8">
      <c r="C1863" s="38"/>
      <c r="E1863" s="2"/>
      <c r="F1863" s="2"/>
      <c r="G1863" s="2"/>
      <c r="H1863" s="2"/>
    </row>
    <row r="1864" spans="3:8">
      <c r="C1864" s="38"/>
      <c r="E1864" s="2"/>
      <c r="F1864" s="2"/>
      <c r="G1864" s="2"/>
      <c r="H1864" s="2"/>
    </row>
    <row r="1865" spans="3:8">
      <c r="C1865" s="38"/>
      <c r="E1865" s="2"/>
      <c r="F1865" s="2"/>
      <c r="G1865" s="2"/>
      <c r="H1865" s="2"/>
    </row>
    <row r="1866" spans="3:8">
      <c r="C1866" s="38"/>
      <c r="E1866" s="2"/>
      <c r="F1866" s="2"/>
      <c r="G1866" s="2"/>
      <c r="H1866" s="2"/>
    </row>
    <row r="1867" spans="3:8">
      <c r="C1867" s="38"/>
      <c r="E1867" s="2"/>
      <c r="F1867" s="2"/>
      <c r="G1867" s="2"/>
      <c r="H1867" s="2"/>
    </row>
    <row r="1868" spans="3:8">
      <c r="C1868" s="38"/>
      <c r="E1868" s="2"/>
      <c r="F1868" s="2"/>
      <c r="G1868" s="2"/>
      <c r="H1868" s="2"/>
    </row>
    <row r="1869" spans="3:8">
      <c r="C1869" s="38"/>
      <c r="E1869" s="2"/>
      <c r="F1869" s="2"/>
      <c r="G1869" s="2"/>
      <c r="H1869" s="2"/>
    </row>
    <row r="1870" spans="3:8">
      <c r="C1870" s="38"/>
      <c r="E1870" s="2"/>
      <c r="F1870" s="2"/>
      <c r="G1870" s="2"/>
      <c r="H1870" s="2"/>
    </row>
    <row r="1871" spans="3:8">
      <c r="C1871" s="38"/>
      <c r="E1871" s="2"/>
      <c r="F1871" s="2"/>
      <c r="G1871" s="2"/>
      <c r="H1871" s="2"/>
    </row>
    <row r="1872" spans="3:8">
      <c r="C1872" s="38"/>
      <c r="E1872" s="2"/>
      <c r="F1872" s="2"/>
      <c r="G1872" s="2"/>
      <c r="H1872" s="2"/>
    </row>
    <row r="1873" spans="3:8">
      <c r="C1873" s="38"/>
      <c r="E1873" s="2"/>
      <c r="F1873" s="2"/>
      <c r="G1873" s="2"/>
      <c r="H1873" s="2"/>
    </row>
    <row r="1874" spans="3:8">
      <c r="C1874" s="38"/>
      <c r="E1874" s="2"/>
      <c r="F1874" s="2"/>
      <c r="G1874" s="2"/>
      <c r="H1874" s="2"/>
    </row>
    <row r="1875" spans="3:8">
      <c r="C1875" s="38"/>
      <c r="E1875" s="2"/>
      <c r="F1875" s="2"/>
      <c r="G1875" s="2"/>
      <c r="H1875" s="2"/>
    </row>
    <row r="1876" spans="3:8">
      <c r="C1876" s="38"/>
      <c r="E1876" s="2"/>
      <c r="F1876" s="2"/>
      <c r="G1876" s="2"/>
      <c r="H1876" s="2"/>
    </row>
    <row r="1877" spans="3:8">
      <c r="C1877" s="38"/>
      <c r="E1877" s="2"/>
      <c r="F1877" s="2"/>
      <c r="G1877" s="2"/>
      <c r="H1877" s="2"/>
    </row>
    <row r="1878" spans="3:8">
      <c r="C1878" s="38"/>
      <c r="E1878" s="2"/>
      <c r="F1878" s="2"/>
      <c r="G1878" s="2"/>
      <c r="H1878" s="2"/>
    </row>
    <row r="1879" spans="3:8">
      <c r="C1879" s="38"/>
      <c r="E1879" s="2"/>
      <c r="F1879" s="2"/>
      <c r="G1879" s="2"/>
      <c r="H1879" s="2"/>
    </row>
    <row r="1880" spans="3:8">
      <c r="C1880" s="38"/>
      <c r="E1880" s="2"/>
      <c r="F1880" s="2"/>
      <c r="G1880" s="2"/>
      <c r="H1880" s="2"/>
    </row>
    <row r="1881" spans="3:8">
      <c r="C1881" s="38"/>
      <c r="E1881" s="2"/>
      <c r="F1881" s="2"/>
      <c r="G1881" s="2"/>
      <c r="H1881" s="2"/>
    </row>
    <row r="1882" spans="3:8">
      <c r="C1882" s="38"/>
      <c r="E1882" s="2"/>
      <c r="F1882" s="2"/>
      <c r="G1882" s="2"/>
      <c r="H1882" s="2"/>
    </row>
    <row r="1883" spans="3:8">
      <c r="C1883" s="38"/>
      <c r="E1883" s="2"/>
      <c r="F1883" s="2"/>
      <c r="G1883" s="2"/>
      <c r="H1883" s="2"/>
    </row>
    <row r="1884" spans="3:8">
      <c r="C1884" s="38"/>
      <c r="E1884" s="2"/>
      <c r="F1884" s="2"/>
      <c r="G1884" s="2"/>
      <c r="H1884" s="2"/>
    </row>
    <row r="1885" spans="3:8">
      <c r="C1885" s="38"/>
      <c r="E1885" s="2"/>
      <c r="F1885" s="2"/>
      <c r="G1885" s="2"/>
      <c r="H1885" s="2"/>
    </row>
    <row r="1886" spans="3:8">
      <c r="C1886" s="38"/>
      <c r="E1886" s="2"/>
      <c r="F1886" s="2"/>
      <c r="G1886" s="2"/>
      <c r="H1886" s="2"/>
    </row>
    <row r="1887" spans="3:8">
      <c r="C1887" s="38"/>
      <c r="E1887" s="2"/>
      <c r="F1887" s="2"/>
      <c r="G1887" s="2"/>
      <c r="H1887" s="2"/>
    </row>
    <row r="1888" spans="3:8">
      <c r="C1888" s="38"/>
      <c r="E1888" s="2"/>
      <c r="F1888" s="2"/>
      <c r="G1888" s="2"/>
      <c r="H1888" s="2"/>
    </row>
    <row r="1889" spans="3:8">
      <c r="C1889" s="38"/>
      <c r="E1889" s="2"/>
      <c r="F1889" s="2"/>
      <c r="G1889" s="2"/>
      <c r="H1889" s="2"/>
    </row>
    <row r="1890" spans="3:8">
      <c r="C1890" s="38"/>
      <c r="E1890" s="2"/>
      <c r="F1890" s="2"/>
      <c r="G1890" s="2"/>
      <c r="H1890" s="2"/>
    </row>
    <row r="1891" spans="3:8">
      <c r="C1891" s="38"/>
      <c r="E1891" s="2"/>
      <c r="F1891" s="2"/>
      <c r="G1891" s="2"/>
      <c r="H1891" s="2"/>
    </row>
    <row r="1892" spans="3:8">
      <c r="C1892" s="38"/>
      <c r="E1892" s="2"/>
      <c r="F1892" s="2"/>
      <c r="G1892" s="2"/>
      <c r="H1892" s="2"/>
    </row>
    <row r="1893" spans="3:8">
      <c r="C1893" s="38"/>
      <c r="E1893" s="2"/>
      <c r="F1893" s="2"/>
      <c r="G1893" s="2"/>
      <c r="H1893" s="2"/>
    </row>
    <row r="1894" spans="3:8">
      <c r="C1894" s="38"/>
      <c r="E1894" s="2"/>
      <c r="F1894" s="2"/>
      <c r="G1894" s="2"/>
      <c r="H1894" s="2"/>
    </row>
    <row r="1895" spans="3:8">
      <c r="C1895" s="38"/>
      <c r="E1895" s="2"/>
      <c r="F1895" s="2"/>
      <c r="G1895" s="2"/>
      <c r="H1895" s="2"/>
    </row>
    <row r="1896" spans="3:8">
      <c r="C1896" s="38"/>
      <c r="E1896" s="2"/>
      <c r="F1896" s="2"/>
      <c r="G1896" s="2"/>
      <c r="H1896" s="2"/>
    </row>
    <row r="1897" spans="3:8">
      <c r="C1897" s="38"/>
      <c r="E1897" s="2"/>
      <c r="F1897" s="2"/>
      <c r="G1897" s="2"/>
      <c r="H1897" s="2"/>
    </row>
    <row r="1898" spans="3:8">
      <c r="C1898" s="38"/>
      <c r="E1898" s="2"/>
      <c r="F1898" s="2"/>
      <c r="G1898" s="2"/>
      <c r="H1898" s="2"/>
    </row>
    <row r="1899" spans="3:8">
      <c r="C1899" s="38"/>
      <c r="E1899" s="2"/>
      <c r="F1899" s="2"/>
      <c r="G1899" s="2"/>
      <c r="H1899" s="2"/>
    </row>
    <row r="1900" spans="3:8">
      <c r="C1900" s="38"/>
      <c r="E1900" s="2"/>
      <c r="F1900" s="2"/>
      <c r="G1900" s="2"/>
      <c r="H1900" s="2"/>
    </row>
    <row r="1901" spans="3:8">
      <c r="C1901" s="38"/>
      <c r="E1901" s="2"/>
      <c r="F1901" s="2"/>
      <c r="G1901" s="2"/>
      <c r="H1901" s="2"/>
    </row>
    <row r="1902" spans="3:8">
      <c r="C1902" s="38"/>
      <c r="E1902" s="2"/>
      <c r="F1902" s="2"/>
      <c r="G1902" s="2"/>
      <c r="H1902" s="2"/>
    </row>
    <row r="1903" spans="3:8">
      <c r="C1903" s="38"/>
      <c r="E1903" s="2"/>
      <c r="F1903" s="2"/>
      <c r="G1903" s="2"/>
      <c r="H1903" s="2"/>
    </row>
    <row r="1904" spans="3:8">
      <c r="C1904" s="38"/>
      <c r="E1904" s="2"/>
      <c r="F1904" s="2"/>
      <c r="G1904" s="2"/>
      <c r="H1904" s="2"/>
    </row>
    <row r="1905" spans="3:8">
      <c r="C1905" s="38"/>
      <c r="E1905" s="2"/>
      <c r="F1905" s="2"/>
      <c r="G1905" s="2"/>
      <c r="H1905" s="2"/>
    </row>
    <row r="1906" spans="3:8">
      <c r="C1906" s="38"/>
      <c r="E1906" s="2"/>
      <c r="F1906" s="2"/>
      <c r="G1906" s="2"/>
      <c r="H1906" s="2"/>
    </row>
    <row r="1907" spans="3:8">
      <c r="C1907" s="38"/>
      <c r="E1907" s="2"/>
      <c r="F1907" s="2"/>
      <c r="G1907" s="2"/>
      <c r="H1907" s="2"/>
    </row>
    <row r="1908" spans="3:8">
      <c r="C1908" s="38"/>
      <c r="E1908" s="2"/>
      <c r="F1908" s="2"/>
      <c r="G1908" s="2"/>
      <c r="H1908" s="2"/>
    </row>
    <row r="1909" spans="3:8">
      <c r="C1909" s="38"/>
      <c r="E1909" s="2"/>
      <c r="F1909" s="2"/>
      <c r="G1909" s="2"/>
      <c r="H1909" s="2"/>
    </row>
    <row r="1910" spans="3:8">
      <c r="C1910" s="38"/>
      <c r="E1910" s="2"/>
      <c r="F1910" s="2"/>
      <c r="G1910" s="2"/>
      <c r="H1910" s="2"/>
    </row>
    <row r="1911" spans="3:8">
      <c r="C1911" s="38"/>
      <c r="E1911" s="2"/>
      <c r="F1911" s="2"/>
      <c r="G1911" s="2"/>
      <c r="H1911" s="2"/>
    </row>
    <row r="1912" spans="3:8">
      <c r="C1912" s="38"/>
      <c r="E1912" s="2"/>
      <c r="F1912" s="2"/>
      <c r="G1912" s="2"/>
      <c r="H1912" s="2"/>
    </row>
    <row r="1913" spans="3:8">
      <c r="C1913" s="38"/>
      <c r="E1913" s="2"/>
      <c r="F1913" s="2"/>
      <c r="G1913" s="2"/>
      <c r="H1913" s="2"/>
    </row>
    <row r="1914" spans="3:8">
      <c r="C1914" s="38"/>
      <c r="E1914" s="2"/>
      <c r="F1914" s="2"/>
      <c r="G1914" s="2"/>
      <c r="H1914" s="2"/>
    </row>
    <row r="1915" spans="3:8">
      <c r="C1915" s="38"/>
      <c r="E1915" s="2"/>
      <c r="F1915" s="2"/>
      <c r="G1915" s="2"/>
      <c r="H1915" s="2"/>
    </row>
    <row r="1916" spans="3:8">
      <c r="C1916" s="38"/>
      <c r="E1916" s="2"/>
      <c r="F1916" s="2"/>
      <c r="G1916" s="2"/>
      <c r="H1916" s="2"/>
    </row>
    <row r="1917" spans="3:8">
      <c r="C1917" s="38"/>
      <c r="E1917" s="2"/>
      <c r="F1917" s="2"/>
      <c r="G1917" s="2"/>
      <c r="H1917" s="2"/>
    </row>
    <row r="1918" spans="3:8">
      <c r="C1918" s="38"/>
      <c r="E1918" s="2"/>
      <c r="F1918" s="2"/>
      <c r="G1918" s="2"/>
      <c r="H1918" s="2"/>
    </row>
    <row r="1919" spans="3:8">
      <c r="C1919" s="38"/>
      <c r="E1919" s="2"/>
      <c r="F1919" s="2"/>
      <c r="G1919" s="2"/>
      <c r="H1919" s="2"/>
    </row>
    <row r="1920" spans="3:8">
      <c r="C1920" s="38"/>
      <c r="E1920" s="2"/>
      <c r="F1920" s="2"/>
      <c r="G1920" s="2"/>
      <c r="H1920" s="2"/>
    </row>
    <row r="1921" spans="3:8">
      <c r="C1921" s="38"/>
      <c r="E1921" s="2"/>
      <c r="F1921" s="2"/>
      <c r="G1921" s="2"/>
      <c r="H1921" s="2"/>
    </row>
    <row r="1922" spans="3:8">
      <c r="C1922" s="38"/>
      <c r="E1922" s="2"/>
      <c r="F1922" s="2"/>
      <c r="G1922" s="2"/>
      <c r="H1922" s="2"/>
    </row>
    <row r="1923" spans="3:8">
      <c r="C1923" s="38"/>
      <c r="E1923" s="2"/>
      <c r="F1923" s="2"/>
      <c r="G1923" s="2"/>
      <c r="H1923" s="2"/>
    </row>
    <row r="1924" spans="3:8">
      <c r="C1924" s="38"/>
      <c r="E1924" s="2"/>
      <c r="F1924" s="2"/>
      <c r="G1924" s="2"/>
      <c r="H1924" s="2"/>
    </row>
    <row r="1925" spans="3:8">
      <c r="C1925" s="38"/>
      <c r="E1925" s="2"/>
      <c r="F1925" s="2"/>
      <c r="G1925" s="2"/>
      <c r="H1925" s="2"/>
    </row>
    <row r="1926" spans="3:8">
      <c r="C1926" s="38"/>
      <c r="E1926" s="2"/>
      <c r="F1926" s="2"/>
      <c r="G1926" s="2"/>
      <c r="H1926" s="2"/>
    </row>
    <row r="1927" spans="3:8">
      <c r="C1927" s="38"/>
      <c r="E1927" s="2"/>
      <c r="F1927" s="2"/>
      <c r="G1927" s="2"/>
      <c r="H1927" s="2"/>
    </row>
    <row r="1928" spans="3:8">
      <c r="C1928" s="38"/>
      <c r="E1928" s="2"/>
      <c r="F1928" s="2"/>
      <c r="G1928" s="2"/>
      <c r="H1928" s="2"/>
    </row>
    <row r="1929" spans="3:8">
      <c r="C1929" s="38"/>
      <c r="E1929" s="2"/>
      <c r="F1929" s="2"/>
      <c r="G1929" s="2"/>
      <c r="H1929" s="2"/>
    </row>
    <row r="1930" spans="3:8">
      <c r="C1930" s="38"/>
      <c r="E1930" s="2"/>
      <c r="F1930" s="2"/>
      <c r="G1930" s="2"/>
      <c r="H1930" s="2"/>
    </row>
    <row r="1931" spans="3:8">
      <c r="C1931" s="38"/>
      <c r="E1931" s="2"/>
      <c r="F1931" s="2"/>
      <c r="G1931" s="2"/>
      <c r="H1931" s="2"/>
    </row>
    <row r="1932" spans="3:8">
      <c r="C1932" s="38"/>
      <c r="E1932" s="2"/>
      <c r="F1932" s="2"/>
      <c r="G1932" s="2"/>
      <c r="H1932" s="2"/>
    </row>
    <row r="1933" spans="3:8">
      <c r="C1933" s="38"/>
      <c r="E1933" s="2"/>
      <c r="F1933" s="2"/>
      <c r="G1933" s="2"/>
      <c r="H1933" s="2"/>
    </row>
    <row r="1934" spans="3:8">
      <c r="C1934" s="38"/>
      <c r="E1934" s="2"/>
      <c r="F1934" s="2"/>
      <c r="G1934" s="2"/>
      <c r="H1934" s="2"/>
    </row>
    <row r="1935" spans="3:8">
      <c r="C1935" s="38"/>
      <c r="E1935" s="2"/>
      <c r="F1935" s="2"/>
      <c r="G1935" s="2"/>
      <c r="H1935" s="2"/>
    </row>
    <row r="1936" spans="3:8">
      <c r="C1936" s="38"/>
      <c r="E1936" s="2"/>
      <c r="F1936" s="2"/>
      <c r="G1936" s="2"/>
      <c r="H1936" s="2"/>
    </row>
    <row r="1937" spans="3:8">
      <c r="C1937" s="38"/>
      <c r="E1937" s="2"/>
      <c r="F1937" s="2"/>
      <c r="G1937" s="2"/>
      <c r="H1937" s="2"/>
    </row>
    <row r="1938" spans="3:8">
      <c r="C1938" s="38"/>
      <c r="E1938" s="2"/>
      <c r="F1938" s="2"/>
      <c r="G1938" s="2"/>
      <c r="H1938" s="2"/>
    </row>
    <row r="1939" spans="3:8">
      <c r="C1939" s="38"/>
      <c r="E1939" s="2"/>
      <c r="F1939" s="2"/>
      <c r="G1939" s="2"/>
      <c r="H1939" s="2"/>
    </row>
    <row r="1940" spans="3:8">
      <c r="C1940" s="38"/>
      <c r="E1940" s="2"/>
      <c r="F1940" s="2"/>
      <c r="G1940" s="2"/>
      <c r="H1940" s="2"/>
    </row>
    <row r="1941" spans="3:8">
      <c r="C1941" s="38"/>
      <c r="E1941" s="2"/>
      <c r="F1941" s="2"/>
      <c r="G1941" s="2"/>
      <c r="H1941" s="2"/>
    </row>
    <row r="1942" spans="3:8">
      <c r="C1942" s="38"/>
      <c r="E1942" s="2"/>
      <c r="F1942" s="2"/>
      <c r="G1942" s="2"/>
      <c r="H1942" s="2"/>
    </row>
    <row r="1943" spans="3:8">
      <c r="C1943" s="38"/>
      <c r="E1943" s="2"/>
      <c r="F1943" s="2"/>
      <c r="G1943" s="2"/>
      <c r="H1943" s="2"/>
    </row>
    <row r="1944" spans="3:8">
      <c r="C1944" s="38"/>
      <c r="E1944" s="2"/>
      <c r="F1944" s="2"/>
      <c r="G1944" s="2"/>
      <c r="H1944" s="2"/>
    </row>
    <row r="1945" spans="3:8">
      <c r="C1945" s="38"/>
      <c r="E1945" s="2"/>
      <c r="F1945" s="2"/>
      <c r="G1945" s="2"/>
      <c r="H1945" s="2"/>
    </row>
    <row r="1946" spans="3:8">
      <c r="C1946" s="38"/>
      <c r="E1946" s="2"/>
      <c r="F1946" s="2"/>
      <c r="G1946" s="2"/>
      <c r="H1946" s="2"/>
    </row>
    <row r="1947" spans="3:8">
      <c r="C1947" s="38"/>
      <c r="E1947" s="2"/>
      <c r="F1947" s="2"/>
      <c r="G1947" s="2"/>
      <c r="H1947" s="2"/>
    </row>
    <row r="1948" spans="3:8">
      <c r="C1948" s="38"/>
      <c r="E1948" s="2"/>
      <c r="F1948" s="2"/>
      <c r="G1948" s="2"/>
      <c r="H1948" s="2"/>
    </row>
    <row r="1949" spans="3:8">
      <c r="C1949" s="38"/>
      <c r="E1949" s="2"/>
      <c r="F1949" s="2"/>
      <c r="G1949" s="2"/>
      <c r="H1949" s="2"/>
    </row>
    <row r="1950" spans="3:8">
      <c r="C1950" s="38"/>
      <c r="E1950" s="2"/>
      <c r="F1950" s="2"/>
      <c r="G1950" s="2"/>
      <c r="H1950" s="2"/>
    </row>
    <row r="1951" spans="3:8">
      <c r="C1951" s="38"/>
      <c r="E1951" s="2"/>
      <c r="F1951" s="2"/>
      <c r="G1951" s="2"/>
      <c r="H1951" s="2"/>
    </row>
    <row r="1952" spans="3:8">
      <c r="C1952" s="38"/>
      <c r="E1952" s="2"/>
      <c r="F1952" s="2"/>
      <c r="G1952" s="2"/>
      <c r="H1952" s="2"/>
    </row>
    <row r="1953" spans="3:8">
      <c r="C1953" s="38"/>
      <c r="E1953" s="2"/>
      <c r="F1953" s="2"/>
      <c r="G1953" s="2"/>
      <c r="H1953" s="2"/>
    </row>
    <row r="1954" spans="3:8">
      <c r="C1954" s="38"/>
      <c r="E1954" s="2"/>
      <c r="F1954" s="2"/>
      <c r="G1954" s="2"/>
      <c r="H1954" s="2"/>
    </row>
    <row r="1955" spans="3:8">
      <c r="C1955" s="38"/>
      <c r="E1955" s="2"/>
      <c r="F1955" s="2"/>
      <c r="G1955" s="2"/>
      <c r="H1955" s="2"/>
    </row>
    <row r="1956" spans="3:8">
      <c r="C1956" s="38"/>
      <c r="E1956" s="2"/>
      <c r="F1956" s="2"/>
      <c r="G1956" s="2"/>
      <c r="H1956" s="2"/>
    </row>
    <row r="1957" spans="3:8">
      <c r="C1957" s="38"/>
      <c r="E1957" s="2"/>
      <c r="F1957" s="2"/>
      <c r="G1957" s="2"/>
      <c r="H1957" s="2"/>
    </row>
    <row r="1958" spans="3:8">
      <c r="C1958" s="38"/>
      <c r="E1958" s="2"/>
      <c r="F1958" s="2"/>
      <c r="G1958" s="2"/>
      <c r="H1958" s="2"/>
    </row>
    <row r="1959" spans="3:8">
      <c r="C1959" s="38"/>
      <c r="E1959" s="2"/>
      <c r="F1959" s="2"/>
      <c r="G1959" s="2"/>
      <c r="H1959" s="2"/>
    </row>
    <row r="1960" spans="3:8">
      <c r="C1960" s="38"/>
      <c r="E1960" s="2"/>
      <c r="F1960" s="2"/>
      <c r="G1960" s="2"/>
      <c r="H1960" s="2"/>
    </row>
    <row r="1961" spans="3:8">
      <c r="C1961" s="38"/>
      <c r="E1961" s="2"/>
      <c r="F1961" s="2"/>
      <c r="G1961" s="2"/>
      <c r="H1961" s="2"/>
    </row>
    <row r="1962" spans="3:8">
      <c r="C1962" s="38"/>
      <c r="E1962" s="2"/>
      <c r="F1962" s="2"/>
      <c r="G1962" s="2"/>
      <c r="H1962" s="2"/>
    </row>
    <row r="1963" spans="3:8">
      <c r="C1963" s="38"/>
      <c r="E1963" s="2"/>
      <c r="F1963" s="2"/>
      <c r="G1963" s="2"/>
      <c r="H1963" s="2"/>
    </row>
    <row r="1964" spans="3:8">
      <c r="C1964" s="38"/>
      <c r="E1964" s="2"/>
      <c r="F1964" s="2"/>
      <c r="G1964" s="2"/>
      <c r="H1964" s="2"/>
    </row>
    <row r="1965" spans="3:8">
      <c r="C1965" s="38"/>
      <c r="E1965" s="2"/>
      <c r="F1965" s="2"/>
      <c r="G1965" s="2"/>
      <c r="H1965" s="2"/>
    </row>
    <row r="1966" spans="3:8">
      <c r="C1966" s="38"/>
      <c r="E1966" s="2"/>
      <c r="F1966" s="2"/>
      <c r="G1966" s="2"/>
      <c r="H1966" s="2"/>
    </row>
    <row r="1967" spans="3:8">
      <c r="C1967" s="38"/>
      <c r="E1967" s="2"/>
      <c r="F1967" s="2"/>
      <c r="G1967" s="2"/>
      <c r="H1967" s="2"/>
    </row>
    <row r="1968" spans="3:8">
      <c r="C1968" s="38"/>
      <c r="E1968" s="2"/>
      <c r="F1968" s="2"/>
      <c r="G1968" s="2"/>
      <c r="H1968" s="2"/>
    </row>
    <row r="1969" spans="3:8">
      <c r="C1969" s="38"/>
      <c r="E1969" s="2"/>
      <c r="F1969" s="2"/>
      <c r="G1969" s="2"/>
      <c r="H1969" s="2"/>
    </row>
    <row r="1970" spans="3:8">
      <c r="C1970" s="38"/>
      <c r="E1970" s="2"/>
      <c r="F1970" s="2"/>
      <c r="G1970" s="2"/>
      <c r="H1970" s="2"/>
    </row>
    <row r="1971" spans="3:8">
      <c r="C1971" s="38"/>
      <c r="E1971" s="2"/>
      <c r="F1971" s="2"/>
      <c r="G1971" s="2"/>
      <c r="H1971" s="2"/>
    </row>
    <row r="1972" spans="3:8">
      <c r="C1972" s="38"/>
      <c r="E1972" s="2"/>
      <c r="F1972" s="2"/>
      <c r="G1972" s="2"/>
      <c r="H1972" s="2"/>
    </row>
    <row r="1973" spans="3:8">
      <c r="C1973" s="38"/>
      <c r="E1973" s="2"/>
      <c r="F1973" s="2"/>
      <c r="G1973" s="2"/>
      <c r="H1973" s="2"/>
    </row>
    <row r="1974" spans="3:8">
      <c r="C1974" s="38"/>
      <c r="E1974" s="2"/>
      <c r="F1974" s="2"/>
      <c r="G1974" s="2"/>
      <c r="H1974" s="2"/>
    </row>
    <row r="1975" spans="3:8">
      <c r="C1975" s="38"/>
      <c r="E1975" s="2"/>
      <c r="F1975" s="2"/>
      <c r="G1975" s="2"/>
      <c r="H1975" s="2"/>
    </row>
    <row r="1976" spans="3:8">
      <c r="C1976" s="38"/>
      <c r="E1976" s="2"/>
      <c r="F1976" s="2"/>
      <c r="G1976" s="2"/>
      <c r="H1976" s="2"/>
    </row>
    <row r="1977" spans="3:8">
      <c r="C1977" s="38"/>
      <c r="E1977" s="2"/>
      <c r="F1977" s="2"/>
      <c r="G1977" s="2"/>
      <c r="H1977" s="2"/>
    </row>
    <row r="1978" spans="3:8">
      <c r="C1978" s="38"/>
      <c r="E1978" s="2"/>
      <c r="F1978" s="2"/>
      <c r="G1978" s="2"/>
      <c r="H1978" s="2"/>
    </row>
    <row r="1979" spans="3:8">
      <c r="C1979" s="38"/>
      <c r="E1979" s="2"/>
      <c r="F1979" s="2"/>
      <c r="G1979" s="2"/>
      <c r="H1979" s="2"/>
    </row>
    <row r="1980" spans="3:8">
      <c r="C1980" s="38"/>
      <c r="E1980" s="2"/>
      <c r="F1980" s="2"/>
      <c r="G1980" s="2"/>
      <c r="H1980" s="2"/>
    </row>
    <row r="1981" spans="3:8">
      <c r="C1981" s="38"/>
      <c r="E1981" s="2"/>
      <c r="F1981" s="2"/>
      <c r="G1981" s="2"/>
      <c r="H1981" s="2"/>
    </row>
    <row r="1982" spans="3:8">
      <c r="C1982" s="38"/>
      <c r="E1982" s="2"/>
      <c r="F1982" s="2"/>
      <c r="G1982" s="2"/>
      <c r="H1982" s="2"/>
    </row>
    <row r="1983" spans="3:8">
      <c r="C1983" s="38"/>
      <c r="E1983" s="2"/>
      <c r="F1983" s="2"/>
      <c r="G1983" s="2"/>
      <c r="H1983" s="2"/>
    </row>
    <row r="1984" spans="3:8">
      <c r="C1984" s="38"/>
      <c r="E1984" s="2"/>
      <c r="F1984" s="2"/>
      <c r="G1984" s="2"/>
      <c r="H1984" s="2"/>
    </row>
    <row r="1985" spans="3:8">
      <c r="C1985" s="38"/>
      <c r="E1985" s="2"/>
      <c r="F1985" s="2"/>
      <c r="G1985" s="2"/>
      <c r="H1985" s="2"/>
    </row>
    <row r="1986" spans="3:8">
      <c r="C1986" s="38"/>
      <c r="E1986" s="2"/>
      <c r="F1986" s="2"/>
      <c r="G1986" s="2"/>
      <c r="H1986" s="2"/>
    </row>
    <row r="1987" spans="3:8">
      <c r="C1987" s="38"/>
      <c r="E1987" s="2"/>
      <c r="F1987" s="2"/>
      <c r="G1987" s="2"/>
      <c r="H1987" s="2"/>
    </row>
    <row r="1988" spans="3:8">
      <c r="C1988" s="38"/>
      <c r="E1988" s="2"/>
      <c r="F1988" s="2"/>
      <c r="G1988" s="2"/>
      <c r="H1988" s="2"/>
    </row>
    <row r="1989" spans="3:8">
      <c r="C1989" s="38"/>
      <c r="E1989" s="2"/>
      <c r="F1989" s="2"/>
      <c r="G1989" s="2"/>
      <c r="H1989" s="2"/>
    </row>
    <row r="1990" spans="3:8">
      <c r="C1990" s="38"/>
      <c r="E1990" s="2"/>
      <c r="F1990" s="2"/>
      <c r="G1990" s="2"/>
      <c r="H1990" s="2"/>
    </row>
    <row r="1991" spans="3:8">
      <c r="C1991" s="38"/>
      <c r="E1991" s="2"/>
      <c r="F1991" s="2"/>
      <c r="G1991" s="2"/>
      <c r="H1991" s="2"/>
    </row>
    <row r="1992" spans="3:8">
      <c r="C1992" s="38"/>
      <c r="E1992" s="2"/>
      <c r="F1992" s="2"/>
      <c r="G1992" s="2"/>
      <c r="H1992" s="2"/>
    </row>
    <row r="1993" spans="3:8">
      <c r="C1993" s="38"/>
      <c r="E1993" s="2"/>
      <c r="F1993" s="2"/>
      <c r="G1993" s="2"/>
      <c r="H1993" s="2"/>
    </row>
    <row r="1994" spans="3:8">
      <c r="C1994" s="38"/>
      <c r="E1994" s="2"/>
      <c r="F1994" s="2"/>
      <c r="G1994" s="2"/>
      <c r="H1994" s="2"/>
    </row>
    <row r="1995" spans="3:8">
      <c r="C1995" s="38"/>
      <c r="E1995" s="2"/>
      <c r="F1995" s="2"/>
      <c r="G1995" s="2"/>
      <c r="H1995" s="2"/>
    </row>
    <row r="1996" spans="3:8">
      <c r="C1996" s="38"/>
      <c r="E1996" s="2"/>
      <c r="F1996" s="2"/>
      <c r="G1996" s="2"/>
      <c r="H1996" s="2"/>
    </row>
    <row r="1997" spans="3:8">
      <c r="C1997" s="38"/>
      <c r="E1997" s="2"/>
      <c r="F1997" s="2"/>
      <c r="G1997" s="2"/>
      <c r="H1997" s="2"/>
    </row>
    <row r="1998" spans="3:8">
      <c r="C1998" s="38"/>
      <c r="E1998" s="2"/>
      <c r="F1998" s="2"/>
      <c r="G1998" s="2"/>
      <c r="H1998" s="2"/>
    </row>
    <row r="1999" spans="3:8">
      <c r="C1999" s="38"/>
      <c r="E1999" s="2"/>
      <c r="F1999" s="2"/>
      <c r="G1999" s="2"/>
      <c r="H1999" s="2"/>
    </row>
    <row r="2000" spans="3:8">
      <c r="C2000" s="38"/>
      <c r="E2000" s="2"/>
      <c r="F2000" s="2"/>
      <c r="G2000" s="2"/>
      <c r="H2000" s="2"/>
    </row>
    <row r="2001" spans="3:8">
      <c r="C2001" s="38"/>
      <c r="E2001" s="2"/>
      <c r="F2001" s="2"/>
      <c r="G2001" s="2"/>
      <c r="H2001" s="2"/>
    </row>
    <row r="2002" spans="3:8">
      <c r="C2002" s="38"/>
      <c r="E2002" s="2"/>
      <c r="F2002" s="2"/>
      <c r="G2002" s="2"/>
      <c r="H2002" s="2"/>
    </row>
    <row r="2003" spans="3:8">
      <c r="C2003" s="38"/>
      <c r="E2003" s="2"/>
      <c r="F2003" s="2"/>
      <c r="G2003" s="2"/>
      <c r="H2003" s="2"/>
    </row>
    <row r="2004" spans="3:8">
      <c r="C2004" s="38"/>
      <c r="E2004" s="2"/>
      <c r="F2004" s="2"/>
      <c r="G2004" s="2"/>
      <c r="H2004" s="2"/>
    </row>
    <row r="2005" spans="3:8">
      <c r="C2005" s="38"/>
      <c r="E2005" s="2"/>
      <c r="F2005" s="2"/>
      <c r="G2005" s="2"/>
      <c r="H2005" s="2"/>
    </row>
    <row r="2006" spans="3:8">
      <c r="C2006" s="38"/>
      <c r="E2006" s="2"/>
      <c r="F2006" s="2"/>
      <c r="G2006" s="2"/>
      <c r="H2006" s="2"/>
    </row>
    <row r="2007" spans="3:8">
      <c r="C2007" s="38"/>
      <c r="E2007" s="2"/>
      <c r="F2007" s="2"/>
      <c r="G2007" s="2"/>
      <c r="H2007" s="2"/>
    </row>
    <row r="2008" spans="3:8">
      <c r="C2008" s="38"/>
      <c r="E2008" s="2"/>
      <c r="F2008" s="2"/>
      <c r="G2008" s="2"/>
      <c r="H2008" s="2"/>
    </row>
    <row r="2009" spans="3:8">
      <c r="C2009" s="38"/>
      <c r="E2009" s="2"/>
      <c r="F2009" s="2"/>
      <c r="G2009" s="2"/>
      <c r="H2009" s="2"/>
    </row>
    <row r="2010" spans="3:8">
      <c r="C2010" s="38"/>
      <c r="E2010" s="2"/>
      <c r="F2010" s="2"/>
      <c r="G2010" s="2"/>
      <c r="H2010" s="2"/>
    </row>
    <row r="2011" spans="3:8">
      <c r="C2011" s="38"/>
      <c r="E2011" s="2"/>
      <c r="F2011" s="2"/>
      <c r="G2011" s="2"/>
      <c r="H2011" s="2"/>
    </row>
    <row r="2012" spans="3:8">
      <c r="C2012" s="38"/>
      <c r="E2012" s="2"/>
      <c r="F2012" s="2"/>
      <c r="G2012" s="2"/>
      <c r="H2012" s="2"/>
    </row>
    <row r="2013" spans="3:8">
      <c r="C2013" s="38"/>
      <c r="E2013" s="2"/>
      <c r="F2013" s="2"/>
      <c r="G2013" s="2"/>
      <c r="H2013" s="2"/>
    </row>
    <row r="2014" spans="3:8">
      <c r="C2014" s="38"/>
      <c r="E2014" s="2"/>
      <c r="F2014" s="2"/>
      <c r="G2014" s="2"/>
      <c r="H2014" s="2"/>
    </row>
    <row r="2015" spans="3:8">
      <c r="C2015" s="38"/>
      <c r="E2015" s="2"/>
      <c r="F2015" s="2"/>
      <c r="G2015" s="2"/>
      <c r="H2015" s="2"/>
    </row>
    <row r="2016" spans="3:8">
      <c r="C2016" s="38"/>
      <c r="E2016" s="2"/>
      <c r="F2016" s="2"/>
      <c r="G2016" s="2"/>
      <c r="H2016" s="2"/>
    </row>
    <row r="2017" spans="3:8">
      <c r="C2017" s="38"/>
      <c r="E2017" s="2"/>
      <c r="F2017" s="2"/>
      <c r="G2017" s="2"/>
      <c r="H2017" s="2"/>
    </row>
    <row r="2018" spans="3:8">
      <c r="C2018" s="38"/>
      <c r="E2018" s="2"/>
      <c r="F2018" s="2"/>
      <c r="G2018" s="2"/>
      <c r="H2018" s="2"/>
    </row>
    <row r="2019" spans="3:8">
      <c r="C2019" s="38"/>
      <c r="E2019" s="2"/>
      <c r="F2019" s="2"/>
      <c r="G2019" s="2"/>
      <c r="H2019" s="2"/>
    </row>
    <row r="2020" spans="3:8">
      <c r="C2020" s="38"/>
      <c r="E2020" s="2"/>
      <c r="F2020" s="2"/>
      <c r="G2020" s="2"/>
      <c r="H2020" s="2"/>
    </row>
    <row r="2021" spans="3:8">
      <c r="C2021" s="38"/>
      <c r="E2021" s="2"/>
      <c r="F2021" s="2"/>
      <c r="G2021" s="2"/>
      <c r="H2021" s="2"/>
    </row>
    <row r="2022" spans="3:8">
      <c r="C2022" s="38"/>
      <c r="E2022" s="2"/>
      <c r="F2022" s="2"/>
      <c r="G2022" s="2"/>
      <c r="H2022" s="2"/>
    </row>
    <row r="2023" spans="3:8">
      <c r="C2023" s="38"/>
      <c r="E2023" s="2"/>
      <c r="F2023" s="2"/>
      <c r="G2023" s="2"/>
      <c r="H2023" s="2"/>
    </row>
    <row r="2024" spans="3:8">
      <c r="C2024" s="38"/>
      <c r="E2024" s="2"/>
      <c r="F2024" s="2"/>
      <c r="G2024" s="2"/>
      <c r="H2024" s="2"/>
    </row>
    <row r="2025" spans="3:8">
      <c r="C2025" s="38"/>
      <c r="E2025" s="2"/>
      <c r="F2025" s="2"/>
      <c r="G2025" s="2"/>
      <c r="H2025" s="2"/>
    </row>
    <row r="2026" spans="3:8">
      <c r="C2026" s="38"/>
      <c r="E2026" s="2"/>
      <c r="F2026" s="2"/>
      <c r="G2026" s="2"/>
      <c r="H2026" s="2"/>
    </row>
    <row r="2027" spans="3:8">
      <c r="C2027" s="38"/>
      <c r="E2027" s="2"/>
      <c r="F2027" s="2"/>
      <c r="G2027" s="2"/>
      <c r="H2027" s="2"/>
    </row>
    <row r="2028" spans="3:8">
      <c r="C2028" s="38"/>
      <c r="E2028" s="2"/>
      <c r="F2028" s="2"/>
      <c r="G2028" s="2"/>
      <c r="H2028" s="2"/>
    </row>
    <row r="2029" spans="3:8">
      <c r="C2029" s="38"/>
      <c r="E2029" s="2"/>
      <c r="F2029" s="2"/>
      <c r="G2029" s="2"/>
      <c r="H2029" s="2"/>
    </row>
    <row r="2030" spans="3:8">
      <c r="C2030" s="38"/>
      <c r="E2030" s="2"/>
      <c r="F2030" s="2"/>
      <c r="G2030" s="2"/>
      <c r="H2030" s="2"/>
    </row>
    <row r="2031" spans="3:8">
      <c r="C2031" s="38"/>
      <c r="E2031" s="2"/>
      <c r="F2031" s="2"/>
      <c r="G2031" s="2"/>
      <c r="H2031" s="2"/>
    </row>
    <row r="2032" spans="3:8">
      <c r="C2032" s="38"/>
      <c r="E2032" s="2"/>
      <c r="F2032" s="2"/>
      <c r="G2032" s="2"/>
      <c r="H2032" s="2"/>
    </row>
    <row r="2033" spans="3:8">
      <c r="C2033" s="38"/>
      <c r="E2033" s="2"/>
      <c r="F2033" s="2"/>
      <c r="G2033" s="2"/>
      <c r="H2033" s="2"/>
    </row>
    <row r="2034" spans="3:8">
      <c r="C2034" s="38"/>
      <c r="E2034" s="2"/>
      <c r="F2034" s="2"/>
      <c r="G2034" s="2"/>
      <c r="H2034" s="2"/>
    </row>
    <row r="2035" spans="3:8">
      <c r="C2035" s="38"/>
      <c r="E2035" s="2"/>
      <c r="F2035" s="2"/>
      <c r="G2035" s="2"/>
      <c r="H2035" s="2"/>
    </row>
    <row r="2036" spans="3:8">
      <c r="C2036" s="38"/>
      <c r="E2036" s="2"/>
      <c r="F2036" s="2"/>
      <c r="G2036" s="2"/>
      <c r="H2036" s="2"/>
    </row>
    <row r="2037" spans="3:8">
      <c r="C2037" s="38"/>
      <c r="E2037" s="2"/>
      <c r="F2037" s="2"/>
      <c r="G2037" s="2"/>
      <c r="H2037" s="2"/>
    </row>
    <row r="2038" spans="3:8">
      <c r="C2038" s="38"/>
      <c r="E2038" s="2"/>
      <c r="F2038" s="2"/>
      <c r="G2038" s="2"/>
      <c r="H2038" s="2"/>
    </row>
    <row r="2039" spans="3:8">
      <c r="C2039" s="38"/>
      <c r="E2039" s="2"/>
      <c r="F2039" s="2"/>
      <c r="G2039" s="2"/>
      <c r="H2039" s="2"/>
    </row>
    <row r="2040" spans="3:8">
      <c r="C2040" s="38"/>
      <c r="E2040" s="2"/>
      <c r="F2040" s="2"/>
      <c r="G2040" s="2"/>
      <c r="H2040" s="2"/>
    </row>
    <row r="2041" spans="3:8">
      <c r="C2041" s="38"/>
      <c r="E2041" s="2"/>
      <c r="F2041" s="2"/>
      <c r="G2041" s="2"/>
      <c r="H2041" s="2"/>
    </row>
    <row r="2042" spans="3:8">
      <c r="C2042" s="38"/>
      <c r="E2042" s="2"/>
      <c r="F2042" s="2"/>
      <c r="G2042" s="2"/>
      <c r="H2042" s="2"/>
    </row>
    <row r="2043" spans="3:8">
      <c r="C2043" s="38"/>
      <c r="E2043" s="2"/>
      <c r="F2043" s="2"/>
      <c r="G2043" s="2"/>
      <c r="H2043" s="2"/>
    </row>
    <row r="2044" spans="3:8">
      <c r="C2044" s="38"/>
      <c r="E2044" s="2"/>
      <c r="F2044" s="2"/>
      <c r="G2044" s="2"/>
      <c r="H2044" s="2"/>
    </row>
    <row r="2045" spans="3:8">
      <c r="C2045" s="38"/>
      <c r="E2045" s="2"/>
      <c r="F2045" s="2"/>
      <c r="G2045" s="2"/>
      <c r="H2045" s="2"/>
    </row>
    <row r="2046" spans="3:8">
      <c r="C2046" s="38"/>
      <c r="E2046" s="2"/>
      <c r="F2046" s="2"/>
      <c r="G2046" s="2"/>
      <c r="H2046" s="2"/>
    </row>
    <row r="2047" spans="3:8">
      <c r="C2047" s="38"/>
      <c r="E2047" s="2"/>
      <c r="F2047" s="2"/>
      <c r="G2047" s="2"/>
      <c r="H2047" s="2"/>
    </row>
    <row r="2048" spans="3:8">
      <c r="C2048" s="38"/>
      <c r="E2048" s="2"/>
      <c r="F2048" s="2"/>
      <c r="G2048" s="2"/>
      <c r="H2048" s="2"/>
    </row>
    <row r="2049" spans="3:8">
      <c r="C2049" s="38"/>
      <c r="E2049" s="2"/>
      <c r="F2049" s="2"/>
      <c r="G2049" s="2"/>
      <c r="H2049" s="2"/>
    </row>
    <row r="2050" spans="3:8">
      <c r="C2050" s="38"/>
      <c r="E2050" s="2"/>
      <c r="F2050" s="2"/>
      <c r="G2050" s="2"/>
      <c r="H2050" s="2"/>
    </row>
    <row r="2051" spans="3:8">
      <c r="C2051" s="38"/>
      <c r="E2051" s="2"/>
      <c r="F2051" s="2"/>
      <c r="G2051" s="2"/>
      <c r="H2051" s="2"/>
    </row>
    <row r="2052" spans="3:8">
      <c r="C2052" s="38"/>
      <c r="E2052" s="2"/>
      <c r="F2052" s="2"/>
      <c r="G2052" s="2"/>
      <c r="H2052" s="2"/>
    </row>
    <row r="2053" spans="3:8">
      <c r="C2053" s="38"/>
      <c r="E2053" s="2"/>
      <c r="F2053" s="2"/>
      <c r="G2053" s="2"/>
      <c r="H2053" s="2"/>
    </row>
    <row r="2054" spans="3:8">
      <c r="C2054" s="38"/>
      <c r="E2054" s="2"/>
      <c r="F2054" s="2"/>
      <c r="G2054" s="2"/>
      <c r="H2054" s="2"/>
    </row>
    <row r="2055" spans="3:8">
      <c r="C2055" s="38"/>
      <c r="E2055" s="2"/>
      <c r="F2055" s="2"/>
      <c r="G2055" s="2"/>
      <c r="H2055" s="2"/>
    </row>
    <row r="2056" spans="3:8">
      <c r="C2056" s="38"/>
      <c r="E2056" s="2"/>
      <c r="F2056" s="2"/>
      <c r="G2056" s="2"/>
      <c r="H2056" s="2"/>
    </row>
    <row r="2057" spans="3:8">
      <c r="C2057" s="38"/>
      <c r="E2057" s="2"/>
      <c r="F2057" s="2"/>
      <c r="G2057" s="2"/>
      <c r="H2057" s="2"/>
    </row>
    <row r="2058" spans="3:8">
      <c r="C2058" s="38"/>
      <c r="E2058" s="2"/>
      <c r="F2058" s="2"/>
      <c r="G2058" s="2"/>
      <c r="H2058" s="2"/>
    </row>
    <row r="2059" spans="3:8">
      <c r="C2059" s="38"/>
      <c r="E2059" s="2"/>
      <c r="F2059" s="2"/>
      <c r="G2059" s="2"/>
      <c r="H2059" s="2"/>
    </row>
    <row r="2060" spans="3:8">
      <c r="C2060" s="38"/>
      <c r="E2060" s="2"/>
      <c r="F2060" s="2"/>
      <c r="G2060" s="2"/>
      <c r="H2060" s="2"/>
    </row>
    <row r="2061" spans="3:8">
      <c r="C2061" s="38"/>
      <c r="E2061" s="2"/>
      <c r="F2061" s="2"/>
      <c r="G2061" s="2"/>
      <c r="H2061" s="2"/>
    </row>
    <row r="2062" spans="3:8">
      <c r="C2062" s="38"/>
      <c r="E2062" s="2"/>
      <c r="F2062" s="2"/>
      <c r="G2062" s="2"/>
      <c r="H2062" s="2"/>
    </row>
    <row r="2063" spans="3:8">
      <c r="C2063" s="38"/>
      <c r="E2063" s="2"/>
      <c r="F2063" s="2"/>
      <c r="G2063" s="2"/>
      <c r="H2063" s="2"/>
    </row>
    <row r="2064" spans="3:8">
      <c r="C2064" s="38"/>
      <c r="E2064" s="2"/>
      <c r="F2064" s="2"/>
      <c r="G2064" s="2"/>
      <c r="H2064" s="2"/>
    </row>
    <row r="2065" spans="3:8">
      <c r="C2065" s="38"/>
      <c r="E2065" s="2"/>
      <c r="F2065" s="2"/>
      <c r="G2065" s="2"/>
      <c r="H2065" s="2"/>
    </row>
    <row r="2066" spans="3:8">
      <c r="C2066" s="38"/>
      <c r="E2066" s="2"/>
      <c r="F2066" s="2"/>
      <c r="G2066" s="2"/>
      <c r="H2066" s="2"/>
    </row>
    <row r="2067" spans="3:8">
      <c r="C2067" s="38"/>
      <c r="E2067" s="2"/>
      <c r="F2067" s="2"/>
      <c r="G2067" s="2"/>
      <c r="H2067" s="2"/>
    </row>
    <row r="2068" spans="3:8">
      <c r="C2068" s="38"/>
      <c r="E2068" s="2"/>
      <c r="F2068" s="2"/>
      <c r="G2068" s="2"/>
      <c r="H2068" s="2"/>
    </row>
    <row r="2069" spans="3:8">
      <c r="C2069" s="38"/>
      <c r="E2069" s="2"/>
      <c r="F2069" s="2"/>
      <c r="G2069" s="2"/>
      <c r="H2069" s="2"/>
    </row>
    <row r="2070" spans="3:8">
      <c r="C2070" s="38"/>
      <c r="E2070" s="2"/>
      <c r="F2070" s="2"/>
      <c r="G2070" s="2"/>
      <c r="H2070" s="2"/>
    </row>
    <row r="2071" spans="3:8">
      <c r="C2071" s="38"/>
      <c r="E2071" s="2"/>
      <c r="F2071" s="2"/>
      <c r="G2071" s="2"/>
      <c r="H2071" s="2"/>
    </row>
    <row r="2072" spans="3:8">
      <c r="C2072" s="38"/>
      <c r="E2072" s="2"/>
      <c r="F2072" s="2"/>
      <c r="G2072" s="2"/>
      <c r="H2072" s="2"/>
    </row>
    <row r="2073" spans="3:8">
      <c r="C2073" s="38"/>
      <c r="E2073" s="2"/>
      <c r="F2073" s="2"/>
      <c r="G2073" s="2"/>
      <c r="H2073" s="2"/>
    </row>
    <row r="2074" spans="3:8">
      <c r="C2074" s="38"/>
      <c r="E2074" s="2"/>
      <c r="F2074" s="2"/>
      <c r="G2074" s="2"/>
      <c r="H2074" s="2"/>
    </row>
    <row r="2075" spans="3:8">
      <c r="C2075" s="38"/>
      <c r="E2075" s="2"/>
      <c r="F2075" s="2"/>
      <c r="G2075" s="2"/>
      <c r="H2075" s="2"/>
    </row>
    <row r="2076" spans="3:8">
      <c r="C2076" s="38"/>
      <c r="E2076" s="2"/>
      <c r="F2076" s="2"/>
      <c r="G2076" s="2"/>
      <c r="H2076" s="2"/>
    </row>
    <row r="2077" spans="3:8">
      <c r="C2077" s="38"/>
      <c r="E2077" s="2"/>
      <c r="F2077" s="2"/>
      <c r="G2077" s="2"/>
      <c r="H2077" s="2"/>
    </row>
    <row r="2078" spans="3:8">
      <c r="C2078" s="38"/>
      <c r="E2078" s="2"/>
      <c r="F2078" s="2"/>
      <c r="G2078" s="2"/>
      <c r="H2078" s="2"/>
    </row>
    <row r="2079" spans="3:8">
      <c r="C2079" s="38"/>
      <c r="E2079" s="2"/>
      <c r="F2079" s="2"/>
      <c r="G2079" s="2"/>
      <c r="H2079" s="2"/>
    </row>
    <row r="2080" spans="3:8">
      <c r="C2080" s="38"/>
      <c r="E2080" s="2"/>
      <c r="F2080" s="2"/>
      <c r="G2080" s="2"/>
      <c r="H2080" s="2"/>
    </row>
    <row r="2081" spans="3:8">
      <c r="C2081" s="38"/>
      <c r="E2081" s="2"/>
      <c r="F2081" s="2"/>
      <c r="G2081" s="2"/>
      <c r="H2081" s="2"/>
    </row>
    <row r="2082" spans="3:8">
      <c r="C2082" s="38"/>
      <c r="E2082" s="2"/>
      <c r="F2082" s="2"/>
      <c r="G2082" s="2"/>
      <c r="H2082" s="2"/>
    </row>
    <row r="2083" spans="3:8">
      <c r="C2083" s="38"/>
      <c r="E2083" s="2"/>
      <c r="F2083" s="2"/>
      <c r="G2083" s="2"/>
      <c r="H2083" s="2"/>
    </row>
    <row r="2084" spans="3:8">
      <c r="C2084" s="38"/>
      <c r="E2084" s="2"/>
      <c r="F2084" s="2"/>
      <c r="G2084" s="2"/>
      <c r="H2084" s="2"/>
    </row>
    <row r="2085" spans="3:8">
      <c r="C2085" s="38"/>
      <c r="E2085" s="2"/>
      <c r="F2085" s="2"/>
      <c r="G2085" s="2"/>
      <c r="H2085" s="2"/>
    </row>
    <row r="2086" spans="3:8">
      <c r="C2086" s="38"/>
      <c r="E2086" s="2"/>
      <c r="F2086" s="2"/>
      <c r="G2086" s="2"/>
      <c r="H2086" s="2"/>
    </row>
    <row r="2087" spans="3:8">
      <c r="C2087" s="38"/>
      <c r="E2087" s="2"/>
      <c r="F2087" s="2"/>
      <c r="G2087" s="2"/>
      <c r="H2087" s="2"/>
    </row>
    <row r="2088" spans="3:8">
      <c r="C2088" s="38"/>
      <c r="E2088" s="2"/>
      <c r="F2088" s="2"/>
      <c r="G2088" s="2"/>
      <c r="H2088" s="2"/>
    </row>
    <row r="2089" spans="3:8">
      <c r="C2089" s="38"/>
      <c r="E2089" s="2"/>
      <c r="F2089" s="2"/>
      <c r="G2089" s="2"/>
      <c r="H2089" s="2"/>
    </row>
    <row r="2090" spans="3:8">
      <c r="C2090" s="38"/>
      <c r="E2090" s="2"/>
      <c r="F2090" s="2"/>
      <c r="G2090" s="2"/>
      <c r="H2090" s="2"/>
    </row>
    <row r="2091" spans="3:8">
      <c r="C2091" s="38"/>
      <c r="E2091" s="2"/>
      <c r="F2091" s="2"/>
      <c r="G2091" s="2"/>
      <c r="H2091" s="2"/>
    </row>
    <row r="2092" spans="3:8">
      <c r="C2092" s="38"/>
      <c r="E2092" s="2"/>
      <c r="F2092" s="2"/>
      <c r="G2092" s="2"/>
      <c r="H2092" s="2"/>
    </row>
    <row r="2093" spans="3:8">
      <c r="C2093" s="38"/>
      <c r="E2093" s="2"/>
      <c r="F2093" s="2"/>
      <c r="G2093" s="2"/>
      <c r="H2093" s="2"/>
    </row>
    <row r="2094" spans="3:8">
      <c r="C2094" s="38"/>
      <c r="E2094" s="2"/>
      <c r="F2094" s="2"/>
      <c r="G2094" s="2"/>
      <c r="H2094" s="2"/>
    </row>
    <row r="2095" spans="3:8">
      <c r="C2095" s="38"/>
      <c r="E2095" s="2"/>
      <c r="F2095" s="2"/>
      <c r="G2095" s="2"/>
      <c r="H2095" s="2"/>
    </row>
    <row r="2096" spans="3:8">
      <c r="C2096" s="38"/>
      <c r="E2096" s="2"/>
      <c r="F2096" s="2"/>
      <c r="G2096" s="2"/>
      <c r="H2096" s="2"/>
    </row>
    <row r="2097" spans="3:8">
      <c r="C2097" s="38"/>
      <c r="E2097" s="2"/>
      <c r="F2097" s="2"/>
      <c r="G2097" s="2"/>
      <c r="H2097" s="2"/>
    </row>
    <row r="2098" spans="3:8">
      <c r="C2098" s="38"/>
      <c r="E2098" s="2"/>
      <c r="F2098" s="2"/>
      <c r="G2098" s="2"/>
      <c r="H2098" s="2"/>
    </row>
    <row r="2099" spans="3:8">
      <c r="C2099" s="38"/>
      <c r="E2099" s="2"/>
      <c r="F2099" s="2"/>
      <c r="G2099" s="2"/>
      <c r="H2099" s="2"/>
    </row>
    <row r="2100" spans="3:8">
      <c r="C2100" s="38"/>
      <c r="E2100" s="2"/>
      <c r="F2100" s="2"/>
      <c r="G2100" s="2"/>
      <c r="H2100" s="2"/>
    </row>
    <row r="2101" spans="3:8">
      <c r="C2101" s="38"/>
      <c r="E2101" s="2"/>
      <c r="F2101" s="2"/>
      <c r="G2101" s="2"/>
      <c r="H2101" s="2"/>
    </row>
    <row r="2102" spans="3:8">
      <c r="C2102" s="38"/>
      <c r="E2102" s="2"/>
      <c r="F2102" s="2"/>
      <c r="G2102" s="2"/>
      <c r="H2102" s="2"/>
    </row>
    <row r="2103" spans="3:8">
      <c r="C2103" s="38"/>
      <c r="E2103" s="2"/>
      <c r="F2103" s="2"/>
      <c r="G2103" s="2"/>
      <c r="H2103" s="2"/>
    </row>
    <row r="2104" spans="3:8">
      <c r="C2104" s="38"/>
      <c r="E2104" s="2"/>
      <c r="F2104" s="2"/>
      <c r="G2104" s="2"/>
      <c r="H2104" s="2"/>
    </row>
    <row r="2105" spans="3:8">
      <c r="C2105" s="38"/>
      <c r="E2105" s="2"/>
      <c r="F2105" s="2"/>
      <c r="G2105" s="2"/>
      <c r="H2105" s="2"/>
    </row>
    <row r="2106" spans="3:8">
      <c r="C2106" s="38"/>
      <c r="E2106" s="2"/>
      <c r="F2106" s="2"/>
      <c r="G2106" s="2"/>
      <c r="H2106" s="2"/>
    </row>
    <row r="2107" spans="3:8">
      <c r="C2107" s="38"/>
      <c r="E2107" s="2"/>
      <c r="F2107" s="2"/>
      <c r="G2107" s="2"/>
      <c r="H2107" s="2"/>
    </row>
    <row r="2108" spans="3:8">
      <c r="C2108" s="38"/>
      <c r="E2108" s="2"/>
      <c r="F2108" s="2"/>
      <c r="G2108" s="2"/>
      <c r="H2108" s="2"/>
    </row>
    <row r="2109" spans="3:8">
      <c r="C2109" s="38"/>
      <c r="E2109" s="2"/>
      <c r="F2109" s="2"/>
      <c r="G2109" s="2"/>
      <c r="H2109" s="2"/>
    </row>
    <row r="2110" spans="3:8">
      <c r="C2110" s="38"/>
      <c r="E2110" s="2"/>
      <c r="F2110" s="2"/>
      <c r="G2110" s="2"/>
      <c r="H2110" s="2"/>
    </row>
    <row r="2111" spans="3:8">
      <c r="C2111" s="38"/>
      <c r="E2111" s="2"/>
      <c r="F2111" s="2"/>
      <c r="G2111" s="2"/>
      <c r="H2111" s="2"/>
    </row>
    <row r="2112" spans="3:8">
      <c r="C2112" s="38"/>
      <c r="E2112" s="2"/>
      <c r="F2112" s="2"/>
      <c r="G2112" s="2"/>
      <c r="H2112" s="2"/>
    </row>
    <row r="2113" spans="3:8">
      <c r="C2113" s="38"/>
      <c r="E2113" s="2"/>
      <c r="F2113" s="2"/>
      <c r="G2113" s="2"/>
      <c r="H2113" s="2"/>
    </row>
    <row r="2114" spans="3:8">
      <c r="C2114" s="38"/>
      <c r="E2114" s="2"/>
      <c r="F2114" s="2"/>
      <c r="G2114" s="2"/>
      <c r="H2114" s="2"/>
    </row>
    <row r="2115" spans="3:8">
      <c r="C2115" s="38"/>
      <c r="E2115" s="2"/>
      <c r="F2115" s="2"/>
      <c r="G2115" s="2"/>
      <c r="H2115" s="2"/>
    </row>
    <row r="2116" spans="3:8">
      <c r="C2116" s="38"/>
      <c r="E2116" s="2"/>
      <c r="F2116" s="2"/>
      <c r="G2116" s="2"/>
      <c r="H2116" s="2"/>
    </row>
    <row r="2117" spans="3:8">
      <c r="C2117" s="38"/>
      <c r="E2117" s="2"/>
      <c r="F2117" s="2"/>
      <c r="G2117" s="2"/>
      <c r="H2117" s="2"/>
    </row>
    <row r="2118" spans="3:8">
      <c r="C2118" s="38"/>
      <c r="E2118" s="2"/>
      <c r="F2118" s="2"/>
      <c r="G2118" s="2"/>
      <c r="H2118" s="2"/>
    </row>
    <row r="2119" spans="3:8">
      <c r="C2119" s="38"/>
      <c r="E2119" s="2"/>
      <c r="F2119" s="2"/>
      <c r="G2119" s="2"/>
      <c r="H2119" s="2"/>
    </row>
    <row r="2120" spans="3:8">
      <c r="C2120" s="38"/>
      <c r="E2120" s="2"/>
      <c r="F2120" s="2"/>
      <c r="G2120" s="2"/>
      <c r="H2120" s="2"/>
    </row>
    <row r="2121" spans="3:8">
      <c r="C2121" s="38"/>
      <c r="E2121" s="2"/>
      <c r="F2121" s="2"/>
      <c r="G2121" s="2"/>
      <c r="H2121" s="2"/>
    </row>
    <row r="2122" spans="3:8">
      <c r="C2122" s="38"/>
      <c r="E2122" s="2"/>
      <c r="F2122" s="2"/>
      <c r="G2122" s="2"/>
      <c r="H2122" s="2"/>
    </row>
    <row r="2123" spans="3:8">
      <c r="C2123" s="38"/>
      <c r="E2123" s="2"/>
      <c r="F2123" s="2"/>
      <c r="G2123" s="2"/>
      <c r="H2123" s="2"/>
    </row>
    <row r="2124" spans="3:8">
      <c r="C2124" s="38"/>
      <c r="E2124" s="2"/>
      <c r="F2124" s="2"/>
      <c r="G2124" s="2"/>
      <c r="H2124" s="2"/>
    </row>
    <row r="2125" spans="3:8">
      <c r="C2125" s="38"/>
      <c r="E2125" s="2"/>
      <c r="F2125" s="2"/>
      <c r="G2125" s="2"/>
      <c r="H2125" s="2"/>
    </row>
    <row r="2126" spans="3:8">
      <c r="C2126" s="38"/>
      <c r="E2126" s="2"/>
      <c r="F2126" s="2"/>
      <c r="G2126" s="2"/>
      <c r="H2126" s="2"/>
    </row>
    <row r="2127" spans="3:8">
      <c r="C2127" s="38"/>
      <c r="E2127" s="2"/>
      <c r="F2127" s="2"/>
      <c r="G2127" s="2"/>
      <c r="H2127" s="2"/>
    </row>
    <row r="2128" spans="3:8">
      <c r="C2128" s="38"/>
      <c r="E2128" s="2"/>
      <c r="F2128" s="2"/>
      <c r="G2128" s="2"/>
      <c r="H2128" s="2"/>
    </row>
    <row r="2129" spans="3:8">
      <c r="C2129" s="38"/>
      <c r="E2129" s="2"/>
      <c r="F2129" s="2"/>
      <c r="G2129" s="2"/>
      <c r="H2129" s="2"/>
    </row>
    <row r="2130" spans="3:8">
      <c r="C2130" s="38"/>
      <c r="E2130" s="2"/>
      <c r="F2130" s="2"/>
      <c r="G2130" s="2"/>
      <c r="H2130" s="2"/>
    </row>
    <row r="2131" spans="3:8">
      <c r="C2131" s="38"/>
      <c r="E2131" s="2"/>
      <c r="F2131" s="2"/>
      <c r="G2131" s="2"/>
      <c r="H2131" s="2"/>
    </row>
    <row r="2132" spans="3:8">
      <c r="C2132" s="38"/>
      <c r="E2132" s="2"/>
      <c r="F2132" s="2"/>
      <c r="G2132" s="2"/>
      <c r="H2132" s="2"/>
    </row>
    <row r="2133" spans="3:8">
      <c r="C2133" s="38"/>
      <c r="E2133" s="2"/>
      <c r="F2133" s="2"/>
      <c r="G2133" s="2"/>
      <c r="H2133" s="2"/>
    </row>
    <row r="2134" spans="3:8">
      <c r="C2134" s="38"/>
      <c r="E2134" s="2"/>
      <c r="F2134" s="2"/>
      <c r="G2134" s="2"/>
      <c r="H2134" s="2"/>
    </row>
    <row r="2135" spans="3:8">
      <c r="C2135" s="38"/>
      <c r="E2135" s="2"/>
      <c r="F2135" s="2"/>
      <c r="G2135" s="2"/>
      <c r="H2135" s="2"/>
    </row>
    <row r="2136" spans="3:8">
      <c r="C2136" s="38"/>
      <c r="E2136" s="2"/>
      <c r="F2136" s="2"/>
      <c r="G2136" s="2"/>
      <c r="H2136" s="2"/>
    </row>
    <row r="2137" spans="3:8">
      <c r="C2137" s="38"/>
      <c r="E2137" s="2"/>
      <c r="F2137" s="2"/>
      <c r="G2137" s="2"/>
      <c r="H2137" s="2"/>
    </row>
    <row r="2138" spans="3:8">
      <c r="C2138" s="38"/>
      <c r="E2138" s="2"/>
      <c r="F2138" s="2"/>
      <c r="G2138" s="2"/>
      <c r="H2138" s="2"/>
    </row>
    <row r="2139" spans="3:8">
      <c r="C2139" s="38"/>
      <c r="E2139" s="2"/>
      <c r="F2139" s="2"/>
      <c r="G2139" s="2"/>
      <c r="H2139" s="2"/>
    </row>
    <row r="2140" spans="3:8">
      <c r="C2140" s="38"/>
      <c r="E2140" s="2"/>
      <c r="F2140" s="2"/>
      <c r="G2140" s="2"/>
      <c r="H2140" s="2"/>
    </row>
    <row r="2141" spans="3:8">
      <c r="C2141" s="38"/>
      <c r="E2141" s="2"/>
      <c r="F2141" s="2"/>
      <c r="G2141" s="2"/>
      <c r="H2141" s="2"/>
    </row>
    <row r="2142" spans="3:8">
      <c r="C2142" s="38"/>
      <c r="E2142" s="2"/>
      <c r="F2142" s="2"/>
      <c r="G2142" s="2"/>
      <c r="H2142" s="2"/>
    </row>
    <row r="2143" spans="3:8">
      <c r="C2143" s="38"/>
      <c r="E2143" s="2"/>
      <c r="F2143" s="2"/>
      <c r="G2143" s="2"/>
      <c r="H2143" s="2"/>
    </row>
    <row r="2144" spans="3:8">
      <c r="C2144" s="38"/>
      <c r="E2144" s="2"/>
      <c r="F2144" s="2"/>
      <c r="G2144" s="2"/>
      <c r="H2144" s="2"/>
    </row>
    <row r="2145" spans="3:8">
      <c r="C2145" s="38"/>
      <c r="E2145" s="2"/>
      <c r="F2145" s="2"/>
      <c r="G2145" s="2"/>
      <c r="H2145" s="2"/>
    </row>
    <row r="2146" spans="3:8">
      <c r="C2146" s="38"/>
      <c r="E2146" s="2"/>
      <c r="F2146" s="2"/>
      <c r="G2146" s="2"/>
      <c r="H2146" s="2"/>
    </row>
    <row r="2147" spans="3:8">
      <c r="C2147" s="38"/>
      <c r="E2147" s="2"/>
      <c r="F2147" s="2"/>
      <c r="G2147" s="2"/>
      <c r="H2147" s="2"/>
    </row>
    <row r="2148" spans="3:8">
      <c r="C2148" s="38"/>
      <c r="E2148" s="2"/>
      <c r="F2148" s="2"/>
      <c r="G2148" s="2"/>
      <c r="H2148" s="2"/>
    </row>
    <row r="2149" spans="3:8">
      <c r="C2149" s="38"/>
      <c r="E2149" s="2"/>
      <c r="F2149" s="2"/>
      <c r="G2149" s="2"/>
      <c r="H2149" s="2"/>
    </row>
    <row r="2150" spans="3:8">
      <c r="C2150" s="38"/>
      <c r="E2150" s="2"/>
      <c r="F2150" s="2"/>
      <c r="G2150" s="2"/>
      <c r="H2150" s="2"/>
    </row>
    <row r="2151" spans="3:8">
      <c r="C2151" s="38"/>
      <c r="E2151" s="2"/>
      <c r="F2151" s="2"/>
      <c r="G2151" s="2"/>
      <c r="H2151" s="2"/>
    </row>
    <row r="2152" spans="3:8">
      <c r="C2152" s="38"/>
      <c r="E2152" s="2"/>
      <c r="F2152" s="2"/>
      <c r="G2152" s="2"/>
      <c r="H2152" s="2"/>
    </row>
    <row r="2153" spans="3:8">
      <c r="C2153" s="38"/>
      <c r="E2153" s="2"/>
      <c r="F2153" s="2"/>
      <c r="G2153" s="2"/>
      <c r="H2153" s="2"/>
    </row>
    <row r="2154" spans="3:8">
      <c r="C2154" s="38"/>
      <c r="E2154" s="2"/>
      <c r="F2154" s="2"/>
      <c r="G2154" s="2"/>
      <c r="H2154" s="2"/>
    </row>
    <row r="2155" spans="3:8">
      <c r="C2155" s="38"/>
      <c r="E2155" s="2"/>
      <c r="F2155" s="2"/>
      <c r="G2155" s="2"/>
      <c r="H2155" s="2"/>
    </row>
    <row r="2156" spans="3:8">
      <c r="C2156" s="38"/>
      <c r="E2156" s="2"/>
      <c r="F2156" s="2"/>
      <c r="G2156" s="2"/>
      <c r="H2156" s="2"/>
    </row>
    <row r="2157" spans="3:8">
      <c r="C2157" s="38"/>
      <c r="E2157" s="2"/>
      <c r="F2157" s="2"/>
      <c r="G2157" s="2"/>
      <c r="H2157" s="2"/>
    </row>
    <row r="2158" spans="3:8">
      <c r="C2158" s="38"/>
      <c r="E2158" s="2"/>
      <c r="F2158" s="2"/>
      <c r="G2158" s="2"/>
      <c r="H2158" s="2"/>
    </row>
    <row r="2159" spans="3:8">
      <c r="C2159" s="38"/>
      <c r="E2159" s="2"/>
      <c r="F2159" s="2"/>
      <c r="G2159" s="2"/>
      <c r="H2159" s="2"/>
    </row>
    <row r="2160" spans="3:8">
      <c r="C2160" s="38"/>
      <c r="E2160" s="2"/>
      <c r="F2160" s="2"/>
      <c r="G2160" s="2"/>
      <c r="H2160" s="2"/>
    </row>
    <row r="2161" spans="3:8">
      <c r="C2161" s="38"/>
      <c r="E2161" s="2"/>
      <c r="F2161" s="2"/>
      <c r="G2161" s="2"/>
      <c r="H2161" s="2"/>
    </row>
    <row r="2162" spans="3:8">
      <c r="C2162" s="38"/>
      <c r="E2162" s="2"/>
      <c r="F2162" s="2"/>
      <c r="G2162" s="2"/>
      <c r="H2162" s="2"/>
    </row>
    <row r="2163" spans="3:8">
      <c r="C2163" s="38"/>
      <c r="E2163" s="2"/>
      <c r="F2163" s="2"/>
      <c r="G2163" s="2"/>
      <c r="H2163" s="2"/>
    </row>
    <row r="2164" spans="3:8">
      <c r="C2164" s="38"/>
      <c r="E2164" s="2"/>
      <c r="F2164" s="2"/>
      <c r="G2164" s="2"/>
      <c r="H2164" s="2"/>
    </row>
    <row r="2165" spans="3:8">
      <c r="C2165" s="38"/>
      <c r="E2165" s="2"/>
      <c r="F2165" s="2"/>
      <c r="G2165" s="2"/>
      <c r="H2165" s="2"/>
    </row>
    <row r="2166" spans="3:8">
      <c r="C2166" s="38"/>
      <c r="E2166" s="2"/>
      <c r="F2166" s="2"/>
      <c r="G2166" s="2"/>
      <c r="H2166" s="2"/>
    </row>
    <row r="2167" spans="3:8">
      <c r="C2167" s="38"/>
      <c r="E2167" s="2"/>
      <c r="F2167" s="2"/>
      <c r="G2167" s="2"/>
      <c r="H2167" s="2"/>
    </row>
    <row r="2168" spans="3:8">
      <c r="C2168" s="38"/>
      <c r="E2168" s="2"/>
      <c r="F2168" s="2"/>
      <c r="G2168" s="2"/>
      <c r="H2168" s="2"/>
    </row>
    <row r="2169" spans="3:8">
      <c r="C2169" s="38"/>
      <c r="E2169" s="2"/>
      <c r="F2169" s="2"/>
      <c r="G2169" s="2"/>
      <c r="H2169" s="2"/>
    </row>
    <row r="2170" spans="3:8">
      <c r="C2170" s="38"/>
      <c r="E2170" s="2"/>
      <c r="F2170" s="2"/>
      <c r="G2170" s="2"/>
      <c r="H2170" s="2"/>
    </row>
    <row r="2171" spans="3:8">
      <c r="C2171" s="38"/>
      <c r="E2171" s="2"/>
      <c r="F2171" s="2"/>
      <c r="G2171" s="2"/>
      <c r="H2171" s="2"/>
    </row>
    <row r="2172" spans="3:8">
      <c r="C2172" s="38"/>
      <c r="E2172" s="2"/>
      <c r="F2172" s="2"/>
      <c r="G2172" s="2"/>
      <c r="H2172" s="2"/>
    </row>
    <row r="2173" spans="3:8">
      <c r="C2173" s="38"/>
      <c r="E2173" s="2"/>
      <c r="F2173" s="2"/>
      <c r="G2173" s="2"/>
      <c r="H2173" s="2"/>
    </row>
    <row r="2174" spans="3:8">
      <c r="C2174" s="38"/>
      <c r="E2174" s="2"/>
      <c r="F2174" s="2"/>
      <c r="G2174" s="2"/>
      <c r="H2174" s="2"/>
    </row>
    <row r="2175" spans="3:8">
      <c r="C2175" s="38"/>
      <c r="E2175" s="2"/>
      <c r="F2175" s="2"/>
      <c r="G2175" s="2"/>
      <c r="H2175" s="2"/>
    </row>
    <row r="2176" spans="3:8">
      <c r="C2176" s="38"/>
      <c r="E2176" s="2"/>
      <c r="F2176" s="2"/>
      <c r="G2176" s="2"/>
      <c r="H2176" s="2"/>
    </row>
    <row r="2177" spans="3:8">
      <c r="C2177" s="38"/>
      <c r="E2177" s="2"/>
      <c r="F2177" s="2"/>
      <c r="G2177" s="2"/>
      <c r="H2177" s="2"/>
    </row>
    <row r="2178" spans="3:8">
      <c r="C2178" s="38"/>
      <c r="E2178" s="2"/>
      <c r="F2178" s="2"/>
      <c r="G2178" s="2"/>
      <c r="H2178" s="2"/>
    </row>
    <row r="2179" spans="3:8">
      <c r="C2179" s="38"/>
      <c r="E2179" s="2"/>
      <c r="F2179" s="2"/>
      <c r="G2179" s="2"/>
      <c r="H2179" s="2"/>
    </row>
    <row r="2180" spans="3:8">
      <c r="C2180" s="38"/>
      <c r="E2180" s="2"/>
      <c r="F2180" s="2"/>
      <c r="G2180" s="2"/>
      <c r="H2180" s="2"/>
    </row>
    <row r="2181" spans="3:8">
      <c r="C2181" s="38"/>
      <c r="E2181" s="2"/>
      <c r="F2181" s="2"/>
      <c r="G2181" s="2"/>
      <c r="H2181" s="2"/>
    </row>
    <row r="2182" spans="3:8">
      <c r="C2182" s="38"/>
      <c r="E2182" s="2"/>
      <c r="F2182" s="2"/>
      <c r="G2182" s="2"/>
      <c r="H2182" s="2"/>
    </row>
    <row r="2183" spans="3:8">
      <c r="C2183" s="38"/>
      <c r="E2183" s="2"/>
      <c r="F2183" s="2"/>
      <c r="G2183" s="2"/>
      <c r="H2183" s="2"/>
    </row>
    <row r="2184" spans="3:8">
      <c r="C2184" s="38"/>
      <c r="E2184" s="2"/>
      <c r="F2184" s="2"/>
      <c r="G2184" s="2"/>
      <c r="H2184" s="2"/>
    </row>
    <row r="2185" spans="3:8">
      <c r="C2185" s="38"/>
      <c r="E2185" s="2"/>
      <c r="F2185" s="2"/>
      <c r="G2185" s="2"/>
      <c r="H2185" s="2"/>
    </row>
    <row r="2186" spans="3:8">
      <c r="C2186" s="38"/>
      <c r="E2186" s="2"/>
      <c r="F2186" s="2"/>
      <c r="G2186" s="2"/>
      <c r="H2186" s="2"/>
    </row>
    <row r="2187" spans="3:8">
      <c r="C2187" s="38"/>
      <c r="E2187" s="2"/>
      <c r="F2187" s="2"/>
      <c r="G2187" s="2"/>
      <c r="H2187" s="2"/>
    </row>
    <row r="2188" spans="3:8">
      <c r="C2188" s="38"/>
      <c r="E2188" s="2"/>
      <c r="F2188" s="2"/>
      <c r="G2188" s="2"/>
      <c r="H2188" s="2"/>
    </row>
    <row r="2189" spans="3:8">
      <c r="C2189" s="38"/>
      <c r="E2189" s="2"/>
      <c r="F2189" s="2"/>
      <c r="G2189" s="2"/>
      <c r="H2189" s="2"/>
    </row>
    <row r="2190" spans="3:8">
      <c r="C2190" s="38"/>
      <c r="E2190" s="2"/>
      <c r="F2190" s="2"/>
      <c r="G2190" s="2"/>
      <c r="H2190" s="2"/>
    </row>
    <row r="2191" spans="3:8">
      <c r="C2191" s="38"/>
      <c r="E2191" s="2"/>
      <c r="F2191" s="2"/>
      <c r="G2191" s="2"/>
      <c r="H2191" s="2"/>
    </row>
    <row r="2192" spans="3:8">
      <c r="C2192" s="38"/>
      <c r="E2192" s="2"/>
      <c r="F2192" s="2"/>
      <c r="G2192" s="2"/>
      <c r="H2192" s="2"/>
    </row>
    <row r="2193" spans="3:8">
      <c r="C2193" s="38"/>
      <c r="E2193" s="2"/>
      <c r="F2193" s="2"/>
      <c r="G2193" s="2"/>
      <c r="H2193" s="2"/>
    </row>
    <row r="2194" spans="3:8">
      <c r="C2194" s="38"/>
      <c r="E2194" s="2"/>
      <c r="F2194" s="2"/>
      <c r="G2194" s="2"/>
      <c r="H2194" s="2"/>
    </row>
    <row r="2195" spans="3:8">
      <c r="C2195" s="38"/>
      <c r="E2195" s="2"/>
      <c r="F2195" s="2"/>
      <c r="G2195" s="2"/>
      <c r="H2195" s="2"/>
    </row>
    <row r="2196" spans="3:8">
      <c r="C2196" s="38"/>
      <c r="E2196" s="2"/>
      <c r="F2196" s="2"/>
      <c r="G2196" s="2"/>
      <c r="H2196" s="2"/>
    </row>
    <row r="2197" spans="3:8">
      <c r="C2197" s="38"/>
      <c r="E2197" s="2"/>
      <c r="F2197" s="2"/>
      <c r="G2197" s="2"/>
      <c r="H2197" s="2"/>
    </row>
    <row r="2198" spans="3:8">
      <c r="C2198" s="38"/>
      <c r="E2198" s="2"/>
      <c r="F2198" s="2"/>
      <c r="G2198" s="2"/>
      <c r="H2198" s="2"/>
    </row>
    <row r="2199" spans="3:8">
      <c r="C2199" s="38"/>
      <c r="E2199" s="2"/>
      <c r="F2199" s="2"/>
      <c r="G2199" s="2"/>
      <c r="H2199" s="2"/>
    </row>
    <row r="2200" spans="3:8">
      <c r="C2200" s="38"/>
      <c r="E2200" s="2"/>
      <c r="F2200" s="2"/>
      <c r="G2200" s="2"/>
      <c r="H2200" s="2"/>
    </row>
    <row r="2201" spans="3:8">
      <c r="C2201" s="38"/>
      <c r="E2201" s="2"/>
      <c r="F2201" s="2"/>
      <c r="G2201" s="2"/>
      <c r="H2201" s="2"/>
    </row>
    <row r="2202" spans="3:8">
      <c r="C2202" s="38"/>
      <c r="E2202" s="2"/>
      <c r="F2202" s="2"/>
      <c r="G2202" s="2"/>
      <c r="H2202" s="2"/>
    </row>
    <row r="2203" spans="3:8">
      <c r="C2203" s="38"/>
      <c r="E2203" s="2"/>
      <c r="F2203" s="2"/>
      <c r="G2203" s="2"/>
      <c r="H2203" s="2"/>
    </row>
    <row r="2204" spans="3:8">
      <c r="C2204" s="38"/>
      <c r="E2204" s="2"/>
      <c r="F2204" s="2"/>
      <c r="G2204" s="2"/>
      <c r="H2204" s="2"/>
    </row>
    <row r="2205" spans="3:8">
      <c r="C2205" s="38"/>
      <c r="E2205" s="2"/>
      <c r="F2205" s="2"/>
      <c r="G2205" s="2"/>
      <c r="H2205" s="2"/>
    </row>
    <row r="2206" spans="3:8">
      <c r="C2206" s="38"/>
      <c r="E2206" s="2"/>
      <c r="F2206" s="2"/>
      <c r="G2206" s="2"/>
      <c r="H2206" s="2"/>
    </row>
    <row r="2207" spans="3:8">
      <c r="C2207" s="38"/>
      <c r="E2207" s="2"/>
      <c r="F2207" s="2"/>
      <c r="G2207" s="2"/>
      <c r="H2207" s="2"/>
    </row>
    <row r="2208" spans="3:8">
      <c r="C2208" s="38"/>
      <c r="E2208" s="2"/>
      <c r="F2208" s="2"/>
      <c r="G2208" s="2"/>
      <c r="H2208" s="2"/>
    </row>
    <row r="2209" spans="3:8">
      <c r="C2209" s="38"/>
      <c r="E2209" s="2"/>
      <c r="F2209" s="2"/>
      <c r="G2209" s="2"/>
      <c r="H2209" s="2"/>
    </row>
    <row r="2210" spans="3:8">
      <c r="C2210" s="38"/>
      <c r="E2210" s="2"/>
      <c r="F2210" s="2"/>
      <c r="G2210" s="2"/>
      <c r="H2210" s="2"/>
    </row>
    <row r="2211" spans="3:8">
      <c r="C2211" s="38"/>
      <c r="E2211" s="2"/>
      <c r="F2211" s="2"/>
      <c r="G2211" s="2"/>
      <c r="H2211" s="2"/>
    </row>
    <row r="2212" spans="3:8">
      <c r="C2212" s="38"/>
      <c r="E2212" s="2"/>
      <c r="F2212" s="2"/>
      <c r="G2212" s="2"/>
      <c r="H2212" s="2"/>
    </row>
    <row r="2213" spans="3:8">
      <c r="C2213" s="38"/>
      <c r="E2213" s="2"/>
      <c r="F2213" s="2"/>
      <c r="G2213" s="2"/>
      <c r="H2213" s="2"/>
    </row>
    <row r="2214" spans="3:8">
      <c r="C2214" s="38"/>
      <c r="E2214" s="2"/>
      <c r="F2214" s="2"/>
      <c r="G2214" s="2"/>
      <c r="H2214" s="2"/>
    </row>
    <row r="2215" spans="3:8">
      <c r="C2215" s="38"/>
      <c r="E2215" s="2"/>
      <c r="F2215" s="2"/>
      <c r="G2215" s="2"/>
      <c r="H2215" s="2"/>
    </row>
    <row r="2216" spans="3:8">
      <c r="C2216" s="38"/>
      <c r="E2216" s="2"/>
      <c r="F2216" s="2"/>
      <c r="G2216" s="2"/>
      <c r="H2216" s="2"/>
    </row>
    <row r="2217" spans="3:8">
      <c r="C2217" s="38"/>
      <c r="E2217" s="2"/>
      <c r="F2217" s="2"/>
      <c r="G2217" s="2"/>
      <c r="H2217" s="2"/>
    </row>
    <row r="2218" spans="3:8">
      <c r="C2218" s="38"/>
      <c r="E2218" s="2"/>
      <c r="F2218" s="2"/>
      <c r="G2218" s="2"/>
      <c r="H2218" s="2"/>
    </row>
    <row r="2219" spans="3:8">
      <c r="C2219" s="38"/>
      <c r="E2219" s="2"/>
      <c r="F2219" s="2"/>
      <c r="G2219" s="2"/>
      <c r="H2219" s="2"/>
    </row>
    <row r="2220" spans="3:8">
      <c r="C2220" s="38"/>
      <c r="E2220" s="2"/>
      <c r="F2220" s="2"/>
      <c r="G2220" s="2"/>
      <c r="H2220" s="2"/>
    </row>
    <row r="2221" spans="3:8">
      <c r="C2221" s="38"/>
      <c r="E2221" s="2"/>
      <c r="F2221" s="2"/>
      <c r="G2221" s="2"/>
      <c r="H2221" s="2"/>
    </row>
    <row r="2222" spans="3:8">
      <c r="C2222" s="38"/>
      <c r="E2222" s="2"/>
      <c r="F2222" s="2"/>
      <c r="G2222" s="2"/>
      <c r="H2222" s="2"/>
    </row>
    <row r="2223" spans="3:8">
      <c r="C2223" s="38"/>
      <c r="E2223" s="2"/>
      <c r="F2223" s="2"/>
      <c r="G2223" s="2"/>
      <c r="H2223" s="2"/>
    </row>
    <row r="2224" spans="3:8">
      <c r="C2224" s="38"/>
      <c r="E2224" s="2"/>
      <c r="F2224" s="2"/>
      <c r="G2224" s="2"/>
      <c r="H2224" s="2"/>
    </row>
    <row r="2225" spans="3:8">
      <c r="C2225" s="38"/>
      <c r="E2225" s="2"/>
      <c r="F2225" s="2"/>
      <c r="G2225" s="2"/>
      <c r="H2225" s="2"/>
    </row>
    <row r="2226" spans="3:8">
      <c r="C2226" s="38"/>
      <c r="E2226" s="2"/>
      <c r="F2226" s="2"/>
      <c r="G2226" s="2"/>
      <c r="H2226" s="2"/>
    </row>
    <row r="2227" spans="3:8">
      <c r="C2227" s="38"/>
      <c r="E2227" s="2"/>
      <c r="F2227" s="2"/>
      <c r="G2227" s="2"/>
      <c r="H2227" s="2"/>
    </row>
    <row r="2228" spans="3:8">
      <c r="C2228" s="38"/>
      <c r="E2228" s="2"/>
      <c r="F2228" s="2"/>
      <c r="G2228" s="2"/>
      <c r="H2228" s="2"/>
    </row>
    <row r="2229" spans="3:8">
      <c r="C2229" s="38"/>
      <c r="E2229" s="2"/>
      <c r="F2229" s="2"/>
      <c r="G2229" s="2"/>
      <c r="H2229" s="2"/>
    </row>
    <row r="2230" spans="3:8">
      <c r="C2230" s="38"/>
      <c r="E2230" s="2"/>
      <c r="F2230" s="2"/>
      <c r="G2230" s="2"/>
      <c r="H2230" s="2"/>
    </row>
    <row r="2231" spans="3:8">
      <c r="C2231" s="38"/>
      <c r="E2231" s="2"/>
      <c r="F2231" s="2"/>
      <c r="G2231" s="2"/>
      <c r="H2231" s="2"/>
    </row>
    <row r="2232" spans="3:8">
      <c r="C2232" s="38"/>
      <c r="E2232" s="2"/>
      <c r="F2232" s="2"/>
      <c r="G2232" s="2"/>
      <c r="H2232" s="2"/>
    </row>
    <row r="2233" spans="3:8">
      <c r="C2233" s="38"/>
      <c r="E2233" s="2"/>
      <c r="F2233" s="2"/>
      <c r="G2233" s="2"/>
      <c r="H2233" s="2"/>
    </row>
    <row r="2234" spans="3:8">
      <c r="C2234" s="38"/>
      <c r="E2234" s="2"/>
      <c r="F2234" s="2"/>
      <c r="G2234" s="2"/>
      <c r="H2234" s="2"/>
    </row>
    <row r="2235" spans="3:8">
      <c r="C2235" s="38"/>
      <c r="E2235" s="2"/>
      <c r="F2235" s="2"/>
      <c r="G2235" s="2"/>
      <c r="H2235" s="2"/>
    </row>
    <row r="2236" spans="3:8">
      <c r="C2236" s="38"/>
      <c r="E2236" s="2"/>
      <c r="F2236" s="2"/>
      <c r="G2236" s="2"/>
      <c r="H2236" s="2"/>
    </row>
    <row r="2237" spans="3:8">
      <c r="C2237" s="38"/>
      <c r="E2237" s="2"/>
      <c r="F2237" s="2"/>
      <c r="G2237" s="2"/>
      <c r="H2237" s="2"/>
    </row>
    <row r="2238" spans="3:8">
      <c r="C2238" s="38"/>
      <c r="E2238" s="2"/>
      <c r="F2238" s="2"/>
      <c r="G2238" s="2"/>
      <c r="H2238" s="2"/>
    </row>
    <row r="2239" spans="3:8">
      <c r="C2239" s="38"/>
      <c r="E2239" s="2"/>
      <c r="F2239" s="2"/>
      <c r="G2239" s="2"/>
      <c r="H2239" s="2"/>
    </row>
    <row r="2240" spans="3:8">
      <c r="C2240" s="38"/>
      <c r="E2240" s="2"/>
      <c r="F2240" s="2"/>
      <c r="G2240" s="2"/>
      <c r="H2240" s="2"/>
    </row>
    <row r="2241" spans="3:8">
      <c r="C2241" s="38"/>
      <c r="E2241" s="2"/>
      <c r="F2241" s="2"/>
      <c r="G2241" s="2"/>
      <c r="H2241" s="2"/>
    </row>
    <row r="2242" spans="3:8">
      <c r="C2242" s="38"/>
      <c r="E2242" s="2"/>
      <c r="F2242" s="2"/>
      <c r="G2242" s="2"/>
      <c r="H2242" s="2"/>
    </row>
    <row r="2243" spans="3:8">
      <c r="C2243" s="38"/>
      <c r="E2243" s="2"/>
      <c r="F2243" s="2"/>
      <c r="G2243" s="2"/>
      <c r="H2243" s="2"/>
    </row>
    <row r="2244" spans="3:8">
      <c r="C2244" s="38"/>
      <c r="E2244" s="2"/>
      <c r="F2244" s="2"/>
      <c r="G2244" s="2"/>
      <c r="H2244" s="2"/>
    </row>
    <row r="2245" spans="3:8">
      <c r="C2245" s="38"/>
      <c r="E2245" s="2"/>
      <c r="F2245" s="2"/>
      <c r="G2245" s="2"/>
      <c r="H2245" s="2"/>
    </row>
    <row r="2246" spans="3:8">
      <c r="C2246" s="38"/>
      <c r="E2246" s="2"/>
      <c r="F2246" s="2"/>
      <c r="G2246" s="2"/>
      <c r="H2246" s="2"/>
    </row>
    <row r="2247" spans="3:8">
      <c r="C2247" s="38"/>
      <c r="E2247" s="2"/>
      <c r="F2247" s="2"/>
      <c r="G2247" s="2"/>
      <c r="H2247" s="2"/>
    </row>
    <row r="2248" spans="3:8">
      <c r="C2248" s="38"/>
      <c r="E2248" s="2"/>
      <c r="F2248" s="2"/>
      <c r="G2248" s="2"/>
      <c r="H2248" s="2"/>
    </row>
    <row r="2249" spans="3:8">
      <c r="C2249" s="38"/>
      <c r="E2249" s="2"/>
      <c r="F2249" s="2"/>
      <c r="G2249" s="2"/>
      <c r="H2249" s="2"/>
    </row>
    <row r="2250" spans="3:8">
      <c r="C2250" s="38"/>
      <c r="E2250" s="2"/>
      <c r="F2250" s="2"/>
      <c r="G2250" s="2"/>
      <c r="H2250" s="2"/>
    </row>
    <row r="2251" spans="3:8">
      <c r="C2251" s="38"/>
      <c r="E2251" s="2"/>
      <c r="F2251" s="2"/>
      <c r="G2251" s="2"/>
      <c r="H2251" s="2"/>
    </row>
    <row r="2252" spans="3:8">
      <c r="C2252" s="38"/>
      <c r="E2252" s="2"/>
      <c r="F2252" s="2"/>
      <c r="G2252" s="2"/>
      <c r="H2252" s="2"/>
    </row>
    <row r="2253" spans="3:8">
      <c r="C2253" s="38"/>
      <c r="E2253" s="2"/>
      <c r="F2253" s="2"/>
      <c r="G2253" s="2"/>
      <c r="H2253" s="2"/>
    </row>
    <row r="2254" spans="3:8">
      <c r="C2254" s="38"/>
      <c r="E2254" s="2"/>
      <c r="F2254" s="2"/>
      <c r="G2254" s="2"/>
      <c r="H2254" s="2"/>
    </row>
    <row r="2255" spans="3:8">
      <c r="C2255" s="38"/>
      <c r="E2255" s="2"/>
      <c r="F2255" s="2"/>
      <c r="G2255" s="2"/>
      <c r="H2255" s="2"/>
    </row>
    <row r="2256" spans="3:8">
      <c r="C2256" s="38"/>
      <c r="E2256" s="2"/>
      <c r="F2256" s="2"/>
      <c r="G2256" s="2"/>
      <c r="H2256" s="2"/>
    </row>
    <row r="2257" spans="3:8">
      <c r="C2257" s="38"/>
      <c r="E2257" s="2"/>
      <c r="F2257" s="2"/>
      <c r="G2257" s="2"/>
      <c r="H2257" s="2"/>
    </row>
    <row r="2258" spans="3:8">
      <c r="C2258" s="38"/>
      <c r="E2258" s="2"/>
      <c r="F2258" s="2"/>
      <c r="G2258" s="2"/>
      <c r="H2258" s="2"/>
    </row>
    <row r="2259" spans="3:8">
      <c r="C2259" s="38"/>
      <c r="E2259" s="2"/>
      <c r="F2259" s="2"/>
      <c r="G2259" s="2"/>
      <c r="H2259" s="2"/>
    </row>
    <row r="2260" spans="3:8">
      <c r="C2260" s="38"/>
      <c r="E2260" s="2"/>
      <c r="F2260" s="2"/>
      <c r="G2260" s="2"/>
      <c r="H2260" s="2"/>
    </row>
    <row r="2261" spans="3:8">
      <c r="C2261" s="38"/>
      <c r="E2261" s="2"/>
      <c r="F2261" s="2"/>
      <c r="G2261" s="2"/>
      <c r="H2261" s="2"/>
    </row>
    <row r="2262" spans="3:8">
      <c r="C2262" s="38"/>
      <c r="E2262" s="2"/>
      <c r="F2262" s="2"/>
      <c r="G2262" s="2"/>
      <c r="H2262" s="2"/>
    </row>
    <row r="2263" spans="3:8">
      <c r="C2263" s="38"/>
      <c r="E2263" s="2"/>
      <c r="F2263" s="2"/>
      <c r="G2263" s="2"/>
      <c r="H2263" s="2"/>
    </row>
    <row r="2264" spans="3:8">
      <c r="C2264" s="38"/>
      <c r="E2264" s="2"/>
      <c r="F2264" s="2"/>
      <c r="G2264" s="2"/>
      <c r="H2264" s="2"/>
    </row>
    <row r="2265" spans="3:8">
      <c r="C2265" s="38"/>
      <c r="E2265" s="2"/>
      <c r="F2265" s="2"/>
      <c r="G2265" s="2"/>
      <c r="H2265" s="2"/>
    </row>
    <row r="2266" spans="3:8">
      <c r="C2266" s="38"/>
      <c r="E2266" s="2"/>
      <c r="F2266" s="2"/>
      <c r="G2266" s="2"/>
      <c r="H2266" s="2"/>
    </row>
    <row r="2267" spans="3:8">
      <c r="C2267" s="38"/>
      <c r="E2267" s="2"/>
      <c r="F2267" s="2"/>
      <c r="G2267" s="2"/>
      <c r="H2267" s="2"/>
    </row>
    <row r="2268" spans="3:8">
      <c r="C2268" s="38"/>
      <c r="E2268" s="2"/>
      <c r="F2268" s="2"/>
      <c r="G2268" s="2"/>
      <c r="H2268" s="2"/>
    </row>
    <row r="2269" spans="3:8">
      <c r="C2269" s="38"/>
      <c r="E2269" s="2"/>
      <c r="F2269" s="2"/>
      <c r="G2269" s="2"/>
      <c r="H2269" s="2"/>
    </row>
    <row r="2270" spans="3:8">
      <c r="C2270" s="38"/>
      <c r="E2270" s="2"/>
      <c r="F2270" s="2"/>
      <c r="G2270" s="2"/>
      <c r="H2270" s="2"/>
    </row>
    <row r="2271" spans="3:8">
      <c r="C2271" s="38"/>
      <c r="E2271" s="2"/>
      <c r="F2271" s="2"/>
      <c r="G2271" s="2"/>
      <c r="H2271" s="2"/>
    </row>
    <row r="2272" spans="3:8">
      <c r="C2272" s="38"/>
      <c r="E2272" s="2"/>
      <c r="F2272" s="2"/>
      <c r="G2272" s="2"/>
      <c r="H2272" s="2"/>
    </row>
    <row r="2273" spans="3:8">
      <c r="C2273" s="38"/>
      <c r="E2273" s="2"/>
      <c r="F2273" s="2"/>
      <c r="G2273" s="2"/>
      <c r="H2273" s="2"/>
    </row>
    <row r="2274" spans="3:8">
      <c r="C2274" s="38"/>
      <c r="E2274" s="2"/>
      <c r="F2274" s="2"/>
      <c r="G2274" s="2"/>
      <c r="H2274" s="2"/>
    </row>
    <row r="2275" spans="3:8">
      <c r="C2275" s="38"/>
      <c r="E2275" s="2"/>
      <c r="F2275" s="2"/>
      <c r="G2275" s="2"/>
      <c r="H2275" s="2"/>
    </row>
    <row r="2276" spans="3:8">
      <c r="C2276" s="38"/>
      <c r="E2276" s="2"/>
      <c r="F2276" s="2"/>
      <c r="G2276" s="2"/>
      <c r="H2276" s="2"/>
    </row>
    <row r="2277" spans="3:8">
      <c r="C2277" s="38"/>
      <c r="E2277" s="2"/>
      <c r="F2277" s="2"/>
      <c r="G2277" s="2"/>
      <c r="H2277" s="2"/>
    </row>
    <row r="2278" spans="3:8">
      <c r="C2278" s="38"/>
      <c r="E2278" s="2"/>
      <c r="F2278" s="2"/>
      <c r="G2278" s="2"/>
      <c r="H2278" s="2"/>
    </row>
    <row r="2279" spans="3:8">
      <c r="C2279" s="38"/>
      <c r="E2279" s="2"/>
      <c r="F2279" s="2"/>
      <c r="G2279" s="2"/>
      <c r="H2279" s="2"/>
    </row>
    <row r="2280" spans="3:8">
      <c r="C2280" s="38"/>
      <c r="E2280" s="2"/>
      <c r="F2280" s="2"/>
      <c r="G2280" s="2"/>
      <c r="H2280" s="2"/>
    </row>
    <row r="2281" spans="3:8">
      <c r="C2281" s="38"/>
      <c r="E2281" s="2"/>
      <c r="F2281" s="2"/>
      <c r="G2281" s="2"/>
      <c r="H2281" s="2"/>
    </row>
    <row r="2282" spans="3:8">
      <c r="C2282" s="38"/>
      <c r="E2282" s="2"/>
      <c r="F2282" s="2"/>
      <c r="G2282" s="2"/>
      <c r="H2282" s="2"/>
    </row>
    <row r="2283" spans="3:8">
      <c r="C2283" s="38"/>
      <c r="E2283" s="2"/>
      <c r="F2283" s="2"/>
      <c r="G2283" s="2"/>
      <c r="H2283" s="2"/>
    </row>
    <row r="2284" spans="3:8">
      <c r="C2284" s="38"/>
      <c r="E2284" s="2"/>
      <c r="F2284" s="2"/>
      <c r="G2284" s="2"/>
      <c r="H2284" s="2"/>
    </row>
    <row r="2285" spans="3:8">
      <c r="C2285" s="38"/>
      <c r="E2285" s="2"/>
      <c r="F2285" s="2"/>
      <c r="G2285" s="2"/>
      <c r="H2285" s="2"/>
    </row>
    <row r="2286" spans="3:8">
      <c r="C2286" s="38"/>
      <c r="E2286" s="2"/>
      <c r="F2286" s="2"/>
      <c r="G2286" s="2"/>
      <c r="H2286" s="2"/>
    </row>
    <row r="2287" spans="3:8">
      <c r="C2287" s="38"/>
      <c r="E2287" s="2"/>
      <c r="F2287" s="2"/>
      <c r="G2287" s="2"/>
      <c r="H2287" s="2"/>
    </row>
    <row r="2288" spans="3:8">
      <c r="C2288" s="38"/>
      <c r="E2288" s="2"/>
      <c r="F2288" s="2"/>
      <c r="G2288" s="2"/>
      <c r="H2288" s="2"/>
    </row>
    <row r="2289" spans="3:8">
      <c r="C2289" s="38"/>
      <c r="E2289" s="2"/>
      <c r="F2289" s="2"/>
      <c r="G2289" s="2"/>
      <c r="H2289" s="2"/>
    </row>
    <row r="2290" spans="3:8">
      <c r="C2290" s="38"/>
      <c r="E2290" s="2"/>
      <c r="F2290" s="2"/>
      <c r="G2290" s="2"/>
      <c r="H2290" s="2"/>
    </row>
    <row r="2291" spans="3:8">
      <c r="C2291" s="38"/>
      <c r="E2291" s="2"/>
      <c r="F2291" s="2"/>
      <c r="G2291" s="2"/>
      <c r="H2291" s="2"/>
    </row>
    <row r="2292" spans="3:8">
      <c r="C2292" s="38"/>
      <c r="E2292" s="2"/>
      <c r="F2292" s="2"/>
      <c r="G2292" s="2"/>
      <c r="H2292" s="2"/>
    </row>
    <row r="2293" spans="3:8">
      <c r="C2293" s="38"/>
      <c r="E2293" s="2"/>
      <c r="F2293" s="2"/>
      <c r="G2293" s="2"/>
      <c r="H2293" s="2"/>
    </row>
    <row r="2294" spans="3:8">
      <c r="C2294" s="38"/>
      <c r="E2294" s="2"/>
      <c r="F2294" s="2"/>
      <c r="G2294" s="2"/>
      <c r="H2294" s="2"/>
    </row>
    <row r="2295" spans="3:8">
      <c r="C2295" s="38"/>
      <c r="E2295" s="2"/>
      <c r="F2295" s="2"/>
      <c r="G2295" s="2"/>
      <c r="H2295" s="2"/>
    </row>
    <row r="2296" spans="3:8">
      <c r="C2296" s="38"/>
      <c r="E2296" s="2"/>
      <c r="F2296" s="2"/>
      <c r="G2296" s="2"/>
      <c r="H2296" s="2"/>
    </row>
    <row r="2297" spans="3:8">
      <c r="C2297" s="38"/>
      <c r="E2297" s="2"/>
      <c r="F2297" s="2"/>
      <c r="G2297" s="2"/>
      <c r="H2297" s="2"/>
    </row>
    <row r="2298" spans="3:8">
      <c r="C2298" s="38"/>
      <c r="E2298" s="2"/>
      <c r="F2298" s="2"/>
      <c r="G2298" s="2"/>
      <c r="H2298" s="2"/>
    </row>
    <row r="2299" spans="3:8">
      <c r="C2299" s="38"/>
      <c r="E2299" s="2"/>
      <c r="F2299" s="2"/>
      <c r="G2299" s="2"/>
      <c r="H2299" s="2"/>
    </row>
    <row r="2300" spans="3:8">
      <c r="C2300" s="38"/>
      <c r="E2300" s="2"/>
      <c r="F2300" s="2"/>
      <c r="G2300" s="2"/>
      <c r="H2300" s="2"/>
    </row>
    <row r="2301" spans="3:8">
      <c r="C2301" s="38"/>
      <c r="E2301" s="2"/>
      <c r="F2301" s="2"/>
      <c r="G2301" s="2"/>
      <c r="H2301" s="2"/>
    </row>
    <row r="2302" spans="3:8">
      <c r="C2302" s="38"/>
      <c r="E2302" s="2"/>
      <c r="F2302" s="2"/>
      <c r="G2302" s="2"/>
      <c r="H2302" s="2"/>
    </row>
    <row r="2303" spans="3:8">
      <c r="C2303" s="38"/>
      <c r="E2303" s="2"/>
      <c r="F2303" s="2"/>
      <c r="G2303" s="2"/>
      <c r="H2303" s="2"/>
    </row>
    <row r="2304" spans="3:8">
      <c r="C2304" s="38"/>
      <c r="E2304" s="2"/>
      <c r="F2304" s="2"/>
      <c r="G2304" s="2"/>
      <c r="H2304" s="2"/>
    </row>
    <row r="2305" spans="3:8">
      <c r="C2305" s="38"/>
      <c r="E2305" s="2"/>
      <c r="F2305" s="2"/>
      <c r="G2305" s="2"/>
      <c r="H2305" s="2"/>
    </row>
    <row r="2306" spans="3:8">
      <c r="C2306" s="38"/>
      <c r="E2306" s="2"/>
      <c r="F2306" s="2"/>
      <c r="G2306" s="2"/>
      <c r="H2306" s="2"/>
    </row>
    <row r="2307" spans="3:8">
      <c r="C2307" s="38"/>
      <c r="E2307" s="2"/>
      <c r="F2307" s="2"/>
      <c r="G2307" s="2"/>
      <c r="H2307" s="2"/>
    </row>
    <row r="2308" spans="3:8">
      <c r="C2308" s="38"/>
      <c r="E2308" s="2"/>
      <c r="F2308" s="2"/>
      <c r="G2308" s="2"/>
      <c r="H2308" s="2"/>
    </row>
    <row r="2309" spans="3:8">
      <c r="C2309" s="38"/>
      <c r="E2309" s="2"/>
      <c r="F2309" s="2"/>
      <c r="G2309" s="2"/>
      <c r="H2309" s="2"/>
    </row>
    <row r="2310" spans="3:8">
      <c r="C2310" s="38"/>
      <c r="E2310" s="2"/>
      <c r="F2310" s="2"/>
      <c r="G2310" s="2"/>
      <c r="H2310" s="2"/>
    </row>
    <row r="2311" spans="3:8">
      <c r="C2311" s="38"/>
      <c r="E2311" s="2"/>
      <c r="F2311" s="2"/>
      <c r="G2311" s="2"/>
      <c r="H2311" s="2"/>
    </row>
    <row r="2312" spans="3:8">
      <c r="C2312" s="38"/>
      <c r="E2312" s="2"/>
      <c r="F2312" s="2"/>
      <c r="G2312" s="2"/>
      <c r="H2312" s="2"/>
    </row>
    <row r="2313" spans="3:8">
      <c r="C2313" s="38"/>
      <c r="E2313" s="2"/>
      <c r="F2313" s="2"/>
      <c r="G2313" s="2"/>
      <c r="H2313" s="2"/>
    </row>
    <row r="2314" spans="3:8">
      <c r="C2314" s="38"/>
      <c r="E2314" s="2"/>
      <c r="F2314" s="2"/>
      <c r="G2314" s="2"/>
      <c r="H2314" s="2"/>
    </row>
    <row r="2315" spans="3:8">
      <c r="C2315" s="38"/>
      <c r="E2315" s="2"/>
      <c r="F2315" s="2"/>
      <c r="G2315" s="2"/>
      <c r="H2315" s="2"/>
    </row>
    <row r="2316" spans="3:8">
      <c r="C2316" s="38"/>
      <c r="E2316" s="2"/>
      <c r="F2316" s="2"/>
      <c r="G2316" s="2"/>
      <c r="H2316" s="2"/>
    </row>
    <row r="2317" spans="3:8">
      <c r="C2317" s="38"/>
      <c r="E2317" s="2"/>
      <c r="F2317" s="2"/>
      <c r="G2317" s="2"/>
      <c r="H2317" s="2"/>
    </row>
    <row r="2318" spans="3:8">
      <c r="C2318" s="38"/>
      <c r="E2318" s="2"/>
      <c r="F2318" s="2"/>
      <c r="G2318" s="2"/>
      <c r="H2318" s="2"/>
    </row>
    <row r="2319" spans="3:8">
      <c r="C2319" s="38"/>
      <c r="E2319" s="2"/>
      <c r="F2319" s="2"/>
      <c r="G2319" s="2"/>
      <c r="H2319" s="2"/>
    </row>
    <row r="2320" spans="3:8">
      <c r="C2320" s="38"/>
      <c r="E2320" s="2"/>
      <c r="F2320" s="2"/>
      <c r="G2320" s="2"/>
      <c r="H2320" s="2"/>
    </row>
    <row r="2321" spans="3:8">
      <c r="C2321" s="38"/>
      <c r="E2321" s="2"/>
      <c r="F2321" s="2"/>
      <c r="G2321" s="2"/>
      <c r="H2321" s="2"/>
    </row>
    <row r="2322" spans="3:8">
      <c r="C2322" s="38"/>
      <c r="E2322" s="2"/>
      <c r="F2322" s="2"/>
      <c r="G2322" s="2"/>
      <c r="H2322" s="2"/>
    </row>
    <row r="2323" spans="3:8">
      <c r="C2323" s="38"/>
      <c r="E2323" s="2"/>
      <c r="F2323" s="2"/>
      <c r="G2323" s="2"/>
      <c r="H2323" s="2"/>
    </row>
    <row r="2324" spans="3:8">
      <c r="C2324" s="38"/>
      <c r="E2324" s="2"/>
      <c r="F2324" s="2"/>
      <c r="G2324" s="2"/>
      <c r="H2324" s="2"/>
    </row>
    <row r="2325" spans="3:8">
      <c r="C2325" s="38"/>
      <c r="E2325" s="2"/>
      <c r="F2325" s="2"/>
      <c r="G2325" s="2"/>
      <c r="H2325" s="2"/>
    </row>
    <row r="2326" spans="3:8">
      <c r="C2326" s="38"/>
      <c r="E2326" s="2"/>
      <c r="F2326" s="2"/>
      <c r="G2326" s="2"/>
      <c r="H2326" s="2"/>
    </row>
    <row r="2327" spans="3:8">
      <c r="C2327" s="38"/>
      <c r="E2327" s="2"/>
      <c r="F2327" s="2"/>
      <c r="G2327" s="2"/>
      <c r="H2327" s="2"/>
    </row>
    <row r="2328" spans="3:8">
      <c r="C2328" s="38"/>
      <c r="E2328" s="2"/>
      <c r="F2328" s="2"/>
      <c r="G2328" s="2"/>
      <c r="H2328" s="2"/>
    </row>
    <row r="2329" spans="3:8">
      <c r="C2329" s="38"/>
      <c r="E2329" s="2"/>
      <c r="F2329" s="2"/>
      <c r="G2329" s="2"/>
      <c r="H2329" s="2"/>
    </row>
    <row r="2330" spans="3:8">
      <c r="C2330" s="38"/>
      <c r="E2330" s="2"/>
      <c r="F2330" s="2"/>
      <c r="G2330" s="2"/>
      <c r="H2330" s="2"/>
    </row>
    <row r="2331" spans="3:8">
      <c r="C2331" s="38"/>
      <c r="E2331" s="2"/>
      <c r="F2331" s="2"/>
      <c r="G2331" s="2"/>
      <c r="H2331" s="2"/>
    </row>
    <row r="2332" spans="3:8">
      <c r="C2332" s="38"/>
      <c r="E2332" s="2"/>
      <c r="F2332" s="2"/>
      <c r="G2332" s="2"/>
      <c r="H2332" s="2"/>
    </row>
    <row r="2333" spans="3:8">
      <c r="C2333" s="38"/>
      <c r="E2333" s="2"/>
      <c r="F2333" s="2"/>
      <c r="G2333" s="2"/>
      <c r="H2333" s="2"/>
    </row>
    <row r="2334" spans="3:8">
      <c r="C2334" s="38"/>
      <c r="E2334" s="2"/>
      <c r="F2334" s="2"/>
      <c r="G2334" s="2"/>
      <c r="H2334" s="2"/>
    </row>
    <row r="2335" spans="3:8">
      <c r="C2335" s="38"/>
      <c r="E2335" s="2"/>
      <c r="F2335" s="2"/>
      <c r="G2335" s="2"/>
      <c r="H2335" s="2"/>
    </row>
    <row r="2336" spans="3:8">
      <c r="C2336" s="38"/>
      <c r="E2336" s="2"/>
      <c r="F2336" s="2"/>
      <c r="G2336" s="2"/>
      <c r="H2336" s="2"/>
    </row>
    <row r="2337" spans="3:8">
      <c r="C2337" s="38"/>
      <c r="E2337" s="2"/>
      <c r="F2337" s="2"/>
      <c r="G2337" s="2"/>
      <c r="H2337" s="2"/>
    </row>
    <row r="2338" spans="3:8">
      <c r="C2338" s="38"/>
      <c r="E2338" s="2"/>
      <c r="F2338" s="2"/>
      <c r="G2338" s="2"/>
      <c r="H2338" s="2"/>
    </row>
    <row r="2339" spans="3:8">
      <c r="C2339" s="38"/>
      <c r="E2339" s="2"/>
      <c r="F2339" s="2"/>
      <c r="G2339" s="2"/>
      <c r="H2339" s="2"/>
    </row>
    <row r="2340" spans="3:8">
      <c r="C2340" s="38"/>
      <c r="E2340" s="2"/>
      <c r="F2340" s="2"/>
      <c r="G2340" s="2"/>
      <c r="H2340" s="2"/>
    </row>
    <row r="2341" spans="3:8">
      <c r="C2341" s="38"/>
      <c r="E2341" s="2"/>
      <c r="F2341" s="2"/>
      <c r="G2341" s="2"/>
      <c r="H2341" s="2"/>
    </row>
    <row r="2342" spans="3:8">
      <c r="C2342" s="38"/>
      <c r="E2342" s="2"/>
      <c r="F2342" s="2"/>
      <c r="G2342" s="2"/>
      <c r="H2342" s="2"/>
    </row>
    <row r="2343" spans="3:8">
      <c r="C2343" s="38"/>
      <c r="E2343" s="2"/>
      <c r="F2343" s="2"/>
      <c r="G2343" s="2"/>
      <c r="H2343" s="2"/>
    </row>
    <row r="2344" spans="3:8">
      <c r="C2344" s="38"/>
      <c r="E2344" s="2"/>
      <c r="F2344" s="2"/>
      <c r="G2344" s="2"/>
      <c r="H2344" s="2"/>
    </row>
    <row r="2345" spans="3:8">
      <c r="C2345" s="38"/>
      <c r="E2345" s="2"/>
      <c r="F2345" s="2"/>
      <c r="G2345" s="2"/>
      <c r="H2345" s="2"/>
    </row>
    <row r="2346" spans="3:8">
      <c r="C2346" s="38"/>
      <c r="E2346" s="2"/>
      <c r="F2346" s="2"/>
      <c r="G2346" s="2"/>
      <c r="H2346" s="2"/>
    </row>
    <row r="2347" spans="3:8">
      <c r="C2347" s="38"/>
      <c r="E2347" s="2"/>
      <c r="F2347" s="2"/>
      <c r="G2347" s="2"/>
      <c r="H2347" s="2"/>
    </row>
    <row r="2348" spans="3:8">
      <c r="C2348" s="38"/>
      <c r="E2348" s="2"/>
      <c r="F2348" s="2"/>
      <c r="G2348" s="2"/>
      <c r="H2348" s="2"/>
    </row>
    <row r="2349" spans="3:8">
      <c r="C2349" s="38"/>
      <c r="E2349" s="2"/>
      <c r="F2349" s="2"/>
      <c r="G2349" s="2"/>
      <c r="H2349" s="2"/>
    </row>
    <row r="2350" spans="3:8">
      <c r="C2350" s="38"/>
      <c r="E2350" s="2"/>
      <c r="F2350" s="2"/>
      <c r="G2350" s="2"/>
      <c r="H2350" s="2"/>
    </row>
    <row r="2351" spans="3:8">
      <c r="C2351" s="38"/>
      <c r="E2351" s="2"/>
      <c r="F2351" s="2"/>
      <c r="G2351" s="2"/>
      <c r="H2351" s="2"/>
    </row>
    <row r="2352" spans="3:8">
      <c r="C2352" s="38"/>
      <c r="E2352" s="2"/>
      <c r="F2352" s="2"/>
      <c r="G2352" s="2"/>
      <c r="H2352" s="2"/>
    </row>
    <row r="2353" spans="3:8">
      <c r="C2353" s="38"/>
      <c r="E2353" s="2"/>
      <c r="F2353" s="2"/>
      <c r="G2353" s="2"/>
      <c r="H2353" s="2"/>
    </row>
    <row r="2354" spans="3:8">
      <c r="C2354" s="38"/>
      <c r="E2354" s="2"/>
      <c r="F2354" s="2"/>
      <c r="G2354" s="2"/>
      <c r="H2354" s="2"/>
    </row>
    <row r="2355" spans="3:8">
      <c r="C2355" s="38"/>
      <c r="E2355" s="2"/>
      <c r="F2355" s="2"/>
      <c r="G2355" s="2"/>
      <c r="H2355" s="2"/>
    </row>
    <row r="2356" spans="3:8">
      <c r="C2356" s="38"/>
      <c r="E2356" s="2"/>
      <c r="F2356" s="2"/>
      <c r="G2356" s="2"/>
      <c r="H2356" s="2"/>
    </row>
    <row r="2357" spans="3:8">
      <c r="C2357" s="38"/>
      <c r="E2357" s="2"/>
      <c r="F2357" s="2"/>
      <c r="G2357" s="2"/>
      <c r="H2357" s="2"/>
    </row>
    <row r="2358" spans="3:8">
      <c r="C2358" s="38"/>
      <c r="E2358" s="2"/>
      <c r="F2358" s="2"/>
      <c r="G2358" s="2"/>
      <c r="H2358" s="2"/>
    </row>
    <row r="2359" spans="3:8">
      <c r="C2359" s="38"/>
      <c r="E2359" s="2"/>
      <c r="F2359" s="2"/>
      <c r="G2359" s="2"/>
      <c r="H2359" s="2"/>
    </row>
    <row r="2360" spans="3:8">
      <c r="C2360" s="38"/>
      <c r="E2360" s="2"/>
      <c r="F2360" s="2"/>
      <c r="G2360" s="2"/>
      <c r="H2360" s="2"/>
    </row>
    <row r="2361" spans="3:8">
      <c r="C2361" s="38"/>
      <c r="E2361" s="2"/>
      <c r="F2361" s="2"/>
      <c r="G2361" s="2"/>
      <c r="H2361" s="2"/>
    </row>
    <row r="2362" spans="3:8">
      <c r="C2362" s="38"/>
      <c r="E2362" s="2"/>
      <c r="F2362" s="2"/>
      <c r="G2362" s="2"/>
      <c r="H2362" s="2"/>
    </row>
    <row r="2363" spans="3:8">
      <c r="C2363" s="38"/>
      <c r="E2363" s="2"/>
      <c r="F2363" s="2"/>
      <c r="G2363" s="2"/>
      <c r="H2363" s="2"/>
    </row>
    <row r="2364" spans="3:8">
      <c r="C2364" s="38"/>
      <c r="E2364" s="2"/>
      <c r="F2364" s="2"/>
      <c r="G2364" s="2"/>
      <c r="H2364" s="2"/>
    </row>
    <row r="2365" spans="3:8">
      <c r="C2365" s="38"/>
      <c r="E2365" s="2"/>
      <c r="F2365" s="2"/>
      <c r="G2365" s="2"/>
      <c r="H2365" s="2"/>
    </row>
    <row r="2366" spans="3:8">
      <c r="C2366" s="38"/>
      <c r="E2366" s="2"/>
      <c r="F2366" s="2"/>
      <c r="G2366" s="2"/>
      <c r="H2366" s="2"/>
    </row>
    <row r="2367" spans="3:8">
      <c r="C2367" s="38"/>
      <c r="E2367" s="2"/>
      <c r="F2367" s="2"/>
      <c r="G2367" s="2"/>
      <c r="H2367" s="2"/>
    </row>
    <row r="2368" spans="3:8">
      <c r="C2368" s="38"/>
      <c r="E2368" s="2"/>
      <c r="F2368" s="2"/>
      <c r="G2368" s="2"/>
      <c r="H2368" s="2"/>
    </row>
    <row r="2369" spans="3:8">
      <c r="C2369" s="38"/>
      <c r="E2369" s="2"/>
      <c r="F2369" s="2"/>
      <c r="G2369" s="2"/>
      <c r="H2369" s="2"/>
    </row>
    <row r="2370" spans="3:8">
      <c r="C2370" s="38"/>
      <c r="E2370" s="2"/>
      <c r="F2370" s="2"/>
      <c r="G2370" s="2"/>
      <c r="H2370" s="2"/>
    </row>
    <row r="2371" spans="3:8">
      <c r="C2371" s="38"/>
      <c r="E2371" s="2"/>
      <c r="F2371" s="2"/>
      <c r="G2371" s="2"/>
      <c r="H2371" s="2"/>
    </row>
    <row r="2372" spans="3:8">
      <c r="C2372" s="38"/>
      <c r="E2372" s="2"/>
      <c r="F2372" s="2"/>
      <c r="G2372" s="2"/>
      <c r="H2372" s="2"/>
    </row>
    <row r="2373" spans="3:8">
      <c r="C2373" s="38"/>
      <c r="E2373" s="2"/>
      <c r="F2373" s="2"/>
      <c r="G2373" s="2"/>
      <c r="H2373" s="2"/>
    </row>
    <row r="2374" spans="3:8">
      <c r="C2374" s="38"/>
      <c r="E2374" s="2"/>
      <c r="F2374" s="2"/>
      <c r="G2374" s="2"/>
      <c r="H2374" s="2"/>
    </row>
    <row r="2375" spans="3:8">
      <c r="C2375" s="38"/>
      <c r="E2375" s="2"/>
      <c r="F2375" s="2"/>
      <c r="G2375" s="2"/>
      <c r="H2375" s="2"/>
    </row>
    <row r="2376" spans="3:8">
      <c r="C2376" s="38"/>
      <c r="E2376" s="2"/>
      <c r="F2376" s="2"/>
      <c r="G2376" s="2"/>
      <c r="H2376" s="2"/>
    </row>
    <row r="2377" spans="3:8">
      <c r="C2377" s="38"/>
      <c r="E2377" s="2"/>
      <c r="F2377" s="2"/>
      <c r="G2377" s="2"/>
      <c r="H2377" s="2"/>
    </row>
    <row r="2378" spans="3:8">
      <c r="C2378" s="38"/>
      <c r="E2378" s="2"/>
      <c r="F2378" s="2"/>
      <c r="G2378" s="2"/>
      <c r="H2378" s="2"/>
    </row>
    <row r="2379" spans="3:8">
      <c r="C2379" s="38"/>
      <c r="E2379" s="2"/>
      <c r="F2379" s="2"/>
      <c r="G2379" s="2"/>
      <c r="H2379" s="2"/>
    </row>
    <row r="2380" spans="3:8">
      <c r="C2380" s="38"/>
      <c r="E2380" s="2"/>
      <c r="F2380" s="2"/>
      <c r="G2380" s="2"/>
      <c r="H2380" s="2"/>
    </row>
    <row r="2381" spans="3:8">
      <c r="C2381" s="38"/>
      <c r="E2381" s="2"/>
      <c r="F2381" s="2"/>
      <c r="G2381" s="2"/>
      <c r="H2381" s="2"/>
    </row>
    <row r="2382" spans="3:8">
      <c r="C2382" s="38"/>
      <c r="E2382" s="2"/>
      <c r="F2382" s="2"/>
      <c r="G2382" s="2"/>
      <c r="H2382" s="2"/>
    </row>
    <row r="2383" spans="3:8">
      <c r="C2383" s="38"/>
      <c r="E2383" s="2"/>
      <c r="F2383" s="2"/>
      <c r="G2383" s="2"/>
      <c r="H2383" s="2"/>
    </row>
    <row r="2384" spans="3:8">
      <c r="C2384" s="38"/>
      <c r="E2384" s="2"/>
      <c r="F2384" s="2"/>
      <c r="G2384" s="2"/>
      <c r="H2384" s="2"/>
    </row>
    <row r="2385" spans="3:8">
      <c r="C2385" s="38"/>
      <c r="E2385" s="2"/>
      <c r="F2385" s="2"/>
      <c r="G2385" s="2"/>
      <c r="H2385" s="2"/>
    </row>
    <row r="2386" spans="3:8">
      <c r="C2386" s="38"/>
      <c r="E2386" s="2"/>
      <c r="F2386" s="2"/>
      <c r="G2386" s="2"/>
      <c r="H2386" s="2"/>
    </row>
    <row r="2387" spans="3:8">
      <c r="C2387" s="38"/>
      <c r="E2387" s="2"/>
      <c r="F2387" s="2"/>
      <c r="G2387" s="2"/>
      <c r="H2387" s="2"/>
    </row>
    <row r="2388" spans="3:8">
      <c r="C2388" s="38"/>
      <c r="E2388" s="2"/>
      <c r="F2388" s="2"/>
      <c r="G2388" s="2"/>
      <c r="H2388" s="2"/>
    </row>
    <row r="2389" spans="3:8">
      <c r="C2389" s="38"/>
      <c r="E2389" s="2"/>
      <c r="F2389" s="2"/>
      <c r="G2389" s="2"/>
      <c r="H2389" s="2"/>
    </row>
    <row r="2390" spans="3:8">
      <c r="C2390" s="38"/>
      <c r="E2390" s="2"/>
      <c r="F2390" s="2"/>
      <c r="G2390" s="2"/>
      <c r="H2390" s="2"/>
    </row>
    <row r="2391" spans="3:8">
      <c r="C2391" s="38"/>
      <c r="E2391" s="2"/>
      <c r="F2391" s="2"/>
      <c r="G2391" s="2"/>
      <c r="H2391" s="2"/>
    </row>
    <row r="2392" spans="3:8">
      <c r="C2392" s="38"/>
      <c r="E2392" s="2"/>
      <c r="F2392" s="2"/>
      <c r="G2392" s="2"/>
      <c r="H2392" s="2"/>
    </row>
    <row r="2393" spans="3:8">
      <c r="C2393" s="38"/>
      <c r="E2393" s="2"/>
      <c r="F2393" s="2"/>
      <c r="G2393" s="2"/>
      <c r="H2393" s="2"/>
    </row>
    <row r="2394" spans="3:8">
      <c r="C2394" s="38"/>
      <c r="E2394" s="2"/>
      <c r="F2394" s="2"/>
      <c r="G2394" s="2"/>
      <c r="H2394" s="2"/>
    </row>
    <row r="2395" spans="3:8">
      <c r="C2395" s="38"/>
      <c r="E2395" s="2"/>
      <c r="F2395" s="2"/>
      <c r="G2395" s="2"/>
      <c r="H2395" s="2"/>
    </row>
    <row r="2396" spans="3:8">
      <c r="C2396" s="38"/>
      <c r="E2396" s="2"/>
      <c r="F2396" s="2"/>
      <c r="G2396" s="2"/>
      <c r="H2396" s="2"/>
    </row>
    <row r="2397" spans="3:8">
      <c r="C2397" s="38"/>
      <c r="E2397" s="2"/>
      <c r="F2397" s="2"/>
      <c r="G2397" s="2"/>
      <c r="H2397" s="2"/>
    </row>
    <row r="2398" spans="3:8">
      <c r="C2398" s="38"/>
      <c r="E2398" s="2"/>
      <c r="F2398" s="2"/>
      <c r="G2398" s="2"/>
      <c r="H2398" s="2"/>
    </row>
    <row r="2399" spans="3:8">
      <c r="C2399" s="38"/>
      <c r="E2399" s="2"/>
      <c r="F2399" s="2"/>
      <c r="G2399" s="2"/>
      <c r="H2399" s="2"/>
    </row>
    <row r="2400" spans="3:8">
      <c r="C2400" s="38"/>
      <c r="E2400" s="2"/>
      <c r="F2400" s="2"/>
      <c r="G2400" s="2"/>
      <c r="H2400" s="2"/>
    </row>
    <row r="2401" spans="3:8">
      <c r="C2401" s="38"/>
      <c r="E2401" s="2"/>
      <c r="F2401" s="2"/>
      <c r="G2401" s="2"/>
      <c r="H2401" s="2"/>
    </row>
    <row r="2402" spans="3:8">
      <c r="C2402" s="38"/>
      <c r="E2402" s="2"/>
      <c r="F2402" s="2"/>
      <c r="G2402" s="2"/>
      <c r="H2402" s="2"/>
    </row>
    <row r="2403" spans="3:8">
      <c r="C2403" s="38"/>
      <c r="E2403" s="2"/>
      <c r="F2403" s="2"/>
      <c r="G2403" s="2"/>
      <c r="H2403" s="2"/>
    </row>
    <row r="2404" spans="3:8">
      <c r="C2404" s="38"/>
      <c r="E2404" s="2"/>
      <c r="F2404" s="2"/>
      <c r="G2404" s="2"/>
      <c r="H2404" s="2"/>
    </row>
    <row r="2405" spans="3:8">
      <c r="C2405" s="38"/>
      <c r="E2405" s="2"/>
      <c r="F2405" s="2"/>
      <c r="G2405" s="2"/>
      <c r="H2405" s="2"/>
    </row>
    <row r="2406" spans="3:8">
      <c r="C2406" s="38"/>
      <c r="E2406" s="2"/>
      <c r="F2406" s="2"/>
      <c r="G2406" s="2"/>
      <c r="H2406" s="2"/>
    </row>
    <row r="2407" spans="3:8">
      <c r="C2407" s="38"/>
      <c r="E2407" s="2"/>
      <c r="F2407" s="2"/>
      <c r="G2407" s="2"/>
      <c r="H2407" s="2"/>
    </row>
    <row r="2408" spans="3:8">
      <c r="C2408" s="38"/>
      <c r="E2408" s="2"/>
      <c r="F2408" s="2"/>
      <c r="G2408" s="2"/>
      <c r="H2408" s="2"/>
    </row>
    <row r="2409" spans="3:8">
      <c r="C2409" s="38"/>
      <c r="E2409" s="2"/>
      <c r="F2409" s="2"/>
      <c r="G2409" s="2"/>
      <c r="H2409" s="2"/>
    </row>
    <row r="2410" spans="3:8">
      <c r="C2410" s="38"/>
      <c r="E2410" s="2"/>
      <c r="F2410" s="2"/>
      <c r="G2410" s="2"/>
      <c r="H2410" s="2"/>
    </row>
    <row r="2411" spans="3:8">
      <c r="C2411" s="38"/>
      <c r="E2411" s="2"/>
      <c r="F2411" s="2"/>
      <c r="G2411" s="2"/>
      <c r="H2411" s="2"/>
    </row>
    <row r="2412" spans="3:8">
      <c r="C2412" s="38"/>
      <c r="E2412" s="2"/>
      <c r="F2412" s="2"/>
      <c r="G2412" s="2"/>
      <c r="H2412" s="2"/>
    </row>
    <row r="2413" spans="3:8">
      <c r="C2413" s="38"/>
      <c r="E2413" s="2"/>
      <c r="F2413" s="2"/>
      <c r="G2413" s="2"/>
      <c r="H2413" s="2"/>
    </row>
    <row r="2414" spans="3:8">
      <c r="C2414" s="38"/>
      <c r="E2414" s="2"/>
      <c r="F2414" s="2"/>
      <c r="G2414" s="2"/>
      <c r="H2414" s="2"/>
    </row>
    <row r="2415" spans="3:8">
      <c r="C2415" s="38"/>
      <c r="E2415" s="2"/>
      <c r="F2415" s="2"/>
      <c r="G2415" s="2"/>
      <c r="H2415" s="2"/>
    </row>
    <row r="2416" spans="3:8">
      <c r="C2416" s="38"/>
      <c r="E2416" s="2"/>
      <c r="F2416" s="2"/>
      <c r="G2416" s="2"/>
      <c r="H2416" s="2"/>
    </row>
    <row r="2417" spans="3:8">
      <c r="C2417" s="38"/>
      <c r="E2417" s="2"/>
      <c r="F2417" s="2"/>
      <c r="G2417" s="2"/>
      <c r="H2417" s="2"/>
    </row>
    <row r="2418" spans="3:8">
      <c r="C2418" s="38"/>
      <c r="E2418" s="2"/>
      <c r="F2418" s="2"/>
      <c r="G2418" s="2"/>
      <c r="H2418" s="2"/>
    </row>
    <row r="2419" spans="3:8">
      <c r="C2419" s="38"/>
      <c r="E2419" s="2"/>
      <c r="F2419" s="2"/>
      <c r="G2419" s="2"/>
      <c r="H2419" s="2"/>
    </row>
    <row r="2420" spans="3:8">
      <c r="C2420" s="38"/>
      <c r="E2420" s="2"/>
      <c r="F2420" s="2"/>
      <c r="G2420" s="2"/>
      <c r="H2420" s="2"/>
    </row>
    <row r="2421" spans="3:8">
      <c r="C2421" s="38"/>
      <c r="E2421" s="2"/>
      <c r="F2421" s="2"/>
      <c r="G2421" s="2"/>
      <c r="H2421" s="2"/>
    </row>
    <row r="2422" spans="3:8">
      <c r="C2422" s="38"/>
      <c r="E2422" s="2"/>
      <c r="F2422" s="2"/>
      <c r="G2422" s="2"/>
      <c r="H2422" s="2"/>
    </row>
    <row r="2423" spans="3:8">
      <c r="C2423" s="38"/>
      <c r="E2423" s="2"/>
      <c r="F2423" s="2"/>
      <c r="G2423" s="2"/>
      <c r="H2423" s="2"/>
    </row>
    <row r="2424" spans="3:8">
      <c r="C2424" s="38"/>
      <c r="E2424" s="2"/>
      <c r="F2424" s="2"/>
      <c r="G2424" s="2"/>
      <c r="H2424" s="2"/>
    </row>
    <row r="2425" spans="3:8">
      <c r="C2425" s="38"/>
      <c r="E2425" s="2"/>
      <c r="F2425" s="2"/>
      <c r="G2425" s="2"/>
      <c r="H2425" s="2"/>
    </row>
    <row r="2426" spans="3:8">
      <c r="C2426" s="38"/>
      <c r="E2426" s="2"/>
      <c r="F2426" s="2"/>
      <c r="G2426" s="2"/>
      <c r="H2426" s="2"/>
    </row>
    <row r="2427" spans="3:8">
      <c r="C2427" s="38"/>
      <c r="E2427" s="2"/>
      <c r="F2427" s="2"/>
      <c r="G2427" s="2"/>
      <c r="H2427" s="2"/>
    </row>
    <row r="2428" spans="3:8">
      <c r="C2428" s="38"/>
      <c r="E2428" s="2"/>
      <c r="F2428" s="2"/>
      <c r="G2428" s="2"/>
      <c r="H2428" s="2"/>
    </row>
    <row r="2429" spans="3:8">
      <c r="C2429" s="38"/>
      <c r="E2429" s="2"/>
      <c r="F2429" s="2"/>
      <c r="G2429" s="2"/>
      <c r="H2429" s="2"/>
    </row>
    <row r="2430" spans="3:8">
      <c r="C2430" s="38"/>
      <c r="E2430" s="2"/>
      <c r="F2430" s="2"/>
      <c r="G2430" s="2"/>
      <c r="H2430" s="2"/>
    </row>
    <row r="2431" spans="3:8">
      <c r="C2431" s="38"/>
      <c r="E2431" s="2"/>
      <c r="F2431" s="2"/>
      <c r="G2431" s="2"/>
      <c r="H2431" s="2"/>
    </row>
    <row r="2432" spans="3:8">
      <c r="C2432" s="38"/>
      <c r="E2432" s="2"/>
      <c r="F2432" s="2"/>
      <c r="G2432" s="2"/>
      <c r="H2432" s="2"/>
    </row>
    <row r="2433" spans="3:8">
      <c r="C2433" s="38"/>
      <c r="E2433" s="2"/>
      <c r="F2433" s="2"/>
      <c r="G2433" s="2"/>
      <c r="H2433" s="2"/>
    </row>
    <row r="2434" spans="3:8">
      <c r="C2434" s="38"/>
      <c r="E2434" s="2"/>
      <c r="F2434" s="2"/>
      <c r="G2434" s="2"/>
      <c r="H2434" s="2"/>
    </row>
    <row r="2435" spans="3:8">
      <c r="C2435" s="38"/>
      <c r="E2435" s="2"/>
      <c r="F2435" s="2"/>
      <c r="G2435" s="2"/>
      <c r="H2435" s="2"/>
    </row>
    <row r="2436" spans="3:8">
      <c r="C2436" s="38"/>
      <c r="E2436" s="2"/>
      <c r="F2436" s="2"/>
      <c r="G2436" s="2"/>
      <c r="H2436" s="2"/>
    </row>
    <row r="2437" spans="3:8">
      <c r="C2437" s="38"/>
      <c r="E2437" s="2"/>
      <c r="F2437" s="2"/>
      <c r="G2437" s="2"/>
      <c r="H2437" s="2"/>
    </row>
    <row r="2438" spans="3:8">
      <c r="C2438" s="38"/>
      <c r="E2438" s="2"/>
      <c r="F2438" s="2"/>
      <c r="G2438" s="2"/>
      <c r="H2438" s="2"/>
    </row>
    <row r="2439" spans="3:8">
      <c r="C2439" s="38"/>
      <c r="E2439" s="2"/>
      <c r="F2439" s="2"/>
      <c r="G2439" s="2"/>
      <c r="H2439" s="2"/>
    </row>
    <row r="2440" spans="3:8">
      <c r="C2440" s="38"/>
      <c r="E2440" s="2"/>
      <c r="F2440" s="2"/>
      <c r="G2440" s="2"/>
      <c r="H2440" s="2"/>
    </row>
    <row r="2441" spans="3:8">
      <c r="C2441" s="38"/>
      <c r="E2441" s="2"/>
      <c r="F2441" s="2"/>
      <c r="G2441" s="2"/>
      <c r="H2441" s="2"/>
    </row>
    <row r="2442" spans="3:8">
      <c r="C2442" s="38"/>
      <c r="E2442" s="2"/>
      <c r="F2442" s="2"/>
      <c r="G2442" s="2"/>
      <c r="H2442" s="2"/>
    </row>
    <row r="2443" spans="3:8">
      <c r="C2443" s="38"/>
      <c r="E2443" s="2"/>
      <c r="F2443" s="2"/>
      <c r="G2443" s="2"/>
      <c r="H2443" s="2"/>
    </row>
    <row r="2444" spans="3:8">
      <c r="C2444" s="38"/>
      <c r="E2444" s="2"/>
      <c r="F2444" s="2"/>
      <c r="G2444" s="2"/>
      <c r="H2444" s="2"/>
    </row>
    <row r="2445" spans="3:8">
      <c r="C2445" s="38"/>
      <c r="E2445" s="2"/>
      <c r="F2445" s="2"/>
      <c r="G2445" s="2"/>
      <c r="H2445" s="2"/>
    </row>
    <row r="2446" spans="3:8">
      <c r="C2446" s="38"/>
      <c r="E2446" s="2"/>
      <c r="F2446" s="2"/>
      <c r="G2446" s="2"/>
      <c r="H2446" s="2"/>
    </row>
    <row r="2447" spans="3:8">
      <c r="C2447" s="38"/>
      <c r="E2447" s="2"/>
      <c r="F2447" s="2"/>
      <c r="G2447" s="2"/>
      <c r="H2447" s="2"/>
    </row>
    <row r="2448" spans="3:8">
      <c r="C2448" s="38"/>
      <c r="E2448" s="2"/>
      <c r="F2448" s="2"/>
      <c r="G2448" s="2"/>
      <c r="H2448" s="2"/>
    </row>
    <row r="2449" spans="3:8">
      <c r="C2449" s="38"/>
      <c r="E2449" s="2"/>
      <c r="F2449" s="2"/>
      <c r="G2449" s="2"/>
      <c r="H2449" s="2"/>
    </row>
    <row r="2450" spans="3:8">
      <c r="C2450" s="38"/>
      <c r="E2450" s="2"/>
      <c r="F2450" s="2"/>
      <c r="G2450" s="2"/>
      <c r="H2450" s="2"/>
    </row>
    <row r="2451" spans="3:8">
      <c r="C2451" s="38"/>
      <c r="E2451" s="2"/>
      <c r="F2451" s="2"/>
      <c r="G2451" s="2"/>
      <c r="H2451" s="2"/>
    </row>
    <row r="2452" spans="3:8">
      <c r="C2452" s="38"/>
      <c r="E2452" s="2"/>
      <c r="F2452" s="2"/>
      <c r="G2452" s="2"/>
      <c r="H2452" s="2"/>
    </row>
    <row r="2453" spans="3:8">
      <c r="C2453" s="38"/>
      <c r="E2453" s="2"/>
      <c r="F2453" s="2"/>
      <c r="G2453" s="2"/>
      <c r="H2453" s="2"/>
    </row>
    <row r="2454" spans="3:8">
      <c r="C2454" s="38"/>
      <c r="E2454" s="2"/>
      <c r="F2454" s="2"/>
      <c r="G2454" s="2"/>
      <c r="H2454" s="2"/>
    </row>
    <row r="2455" spans="3:8">
      <c r="C2455" s="38"/>
      <c r="E2455" s="2"/>
      <c r="F2455" s="2"/>
      <c r="G2455" s="2"/>
      <c r="H2455" s="2"/>
    </row>
    <row r="2456" spans="3:8">
      <c r="C2456" s="38"/>
      <c r="E2456" s="2"/>
      <c r="F2456" s="2"/>
      <c r="G2456" s="2"/>
      <c r="H2456" s="2"/>
    </row>
    <row r="2457" spans="3:8">
      <c r="C2457" s="38"/>
      <c r="E2457" s="2"/>
      <c r="F2457" s="2"/>
      <c r="G2457" s="2"/>
      <c r="H2457" s="2"/>
    </row>
    <row r="2458" spans="3:8">
      <c r="C2458" s="38"/>
      <c r="E2458" s="2"/>
      <c r="F2458" s="2"/>
      <c r="G2458" s="2"/>
      <c r="H2458" s="2"/>
    </row>
    <row r="2459" spans="3:8">
      <c r="C2459" s="38"/>
      <c r="E2459" s="2"/>
      <c r="F2459" s="2"/>
      <c r="G2459" s="2"/>
      <c r="H2459" s="2"/>
    </row>
    <row r="2460" spans="3:8">
      <c r="C2460" s="38"/>
      <c r="E2460" s="2"/>
      <c r="F2460" s="2"/>
      <c r="G2460" s="2"/>
      <c r="H2460" s="2"/>
    </row>
    <row r="2461" spans="3:8">
      <c r="C2461" s="38"/>
      <c r="E2461" s="2"/>
      <c r="F2461" s="2"/>
      <c r="G2461" s="2"/>
      <c r="H2461" s="2"/>
    </row>
    <row r="2462" spans="3:8">
      <c r="C2462" s="38"/>
      <c r="E2462" s="2"/>
      <c r="F2462" s="2"/>
      <c r="G2462" s="2"/>
      <c r="H2462" s="2"/>
    </row>
    <row r="2463" spans="3:8">
      <c r="C2463" s="38"/>
      <c r="E2463" s="2"/>
      <c r="F2463" s="2"/>
      <c r="G2463" s="2"/>
      <c r="H2463" s="2"/>
    </row>
    <row r="2464" spans="3:8">
      <c r="C2464" s="38"/>
      <c r="E2464" s="2"/>
      <c r="F2464" s="2"/>
      <c r="G2464" s="2"/>
      <c r="H2464" s="2"/>
    </row>
    <row r="2465" spans="3:8">
      <c r="C2465" s="38"/>
      <c r="E2465" s="2"/>
      <c r="F2465" s="2"/>
      <c r="G2465" s="2"/>
      <c r="H2465" s="2"/>
    </row>
    <row r="2466" spans="3:8">
      <c r="C2466" s="38"/>
      <c r="E2466" s="2"/>
      <c r="F2466" s="2"/>
      <c r="G2466" s="2"/>
      <c r="H2466" s="2"/>
    </row>
    <row r="2467" spans="3:8">
      <c r="C2467" s="38"/>
      <c r="E2467" s="2"/>
      <c r="F2467" s="2"/>
      <c r="G2467" s="2"/>
      <c r="H2467" s="2"/>
    </row>
    <row r="2468" spans="3:8">
      <c r="C2468" s="38"/>
      <c r="E2468" s="2"/>
      <c r="F2468" s="2"/>
      <c r="G2468" s="2"/>
      <c r="H2468" s="2"/>
    </row>
    <row r="2469" spans="3:8">
      <c r="C2469" s="38"/>
      <c r="E2469" s="2"/>
      <c r="F2469" s="2"/>
      <c r="G2469" s="2"/>
      <c r="H2469" s="2"/>
    </row>
    <row r="2470" spans="3:8">
      <c r="C2470" s="38"/>
      <c r="E2470" s="2"/>
      <c r="F2470" s="2"/>
      <c r="G2470" s="2"/>
      <c r="H2470" s="2"/>
    </row>
    <row r="2471" spans="3:8">
      <c r="C2471" s="38"/>
      <c r="E2471" s="2"/>
      <c r="F2471" s="2"/>
      <c r="G2471" s="2"/>
      <c r="H2471" s="2"/>
    </row>
    <row r="2472" spans="3:8">
      <c r="C2472" s="38"/>
      <c r="E2472" s="2"/>
      <c r="F2472" s="2"/>
      <c r="G2472" s="2"/>
      <c r="H2472" s="2"/>
    </row>
    <row r="2473" spans="3:8">
      <c r="C2473" s="38"/>
      <c r="E2473" s="2"/>
      <c r="F2473" s="2"/>
      <c r="G2473" s="2"/>
      <c r="H2473" s="2"/>
    </row>
    <row r="2474" spans="3:8">
      <c r="C2474" s="38"/>
      <c r="E2474" s="2"/>
      <c r="F2474" s="2"/>
      <c r="G2474" s="2"/>
      <c r="H2474" s="2"/>
    </row>
    <row r="2475" spans="3:8">
      <c r="C2475" s="38"/>
      <c r="E2475" s="2"/>
      <c r="F2475" s="2"/>
      <c r="G2475" s="2"/>
      <c r="H2475" s="2"/>
    </row>
    <row r="2476" spans="3:8">
      <c r="C2476" s="38"/>
      <c r="E2476" s="2"/>
      <c r="F2476" s="2"/>
      <c r="G2476" s="2"/>
      <c r="H2476" s="2"/>
    </row>
    <row r="2477" spans="3:8">
      <c r="C2477" s="38"/>
      <c r="E2477" s="2"/>
      <c r="F2477" s="2"/>
      <c r="G2477" s="2"/>
      <c r="H2477" s="2"/>
    </row>
    <row r="2478" spans="3:8">
      <c r="C2478" s="38"/>
      <c r="E2478" s="2"/>
      <c r="F2478" s="2"/>
      <c r="G2478" s="2"/>
      <c r="H2478" s="2"/>
    </row>
    <row r="2479" spans="3:8">
      <c r="C2479" s="38"/>
      <c r="E2479" s="2"/>
      <c r="F2479" s="2"/>
      <c r="G2479" s="2"/>
      <c r="H2479" s="2"/>
    </row>
    <row r="2480" spans="3:8">
      <c r="C2480" s="38"/>
      <c r="E2480" s="2"/>
      <c r="F2480" s="2"/>
      <c r="G2480" s="2"/>
      <c r="H2480" s="2"/>
    </row>
    <row r="2481" spans="3:8">
      <c r="C2481" s="38"/>
      <c r="E2481" s="2"/>
      <c r="F2481" s="2"/>
      <c r="G2481" s="2"/>
      <c r="H2481" s="2"/>
    </row>
    <row r="2482" spans="3:8">
      <c r="C2482" s="38"/>
      <c r="E2482" s="2"/>
      <c r="F2482" s="2"/>
      <c r="G2482" s="2"/>
      <c r="H2482" s="2"/>
    </row>
    <row r="2483" spans="3:8">
      <c r="C2483" s="38"/>
      <c r="E2483" s="2"/>
      <c r="F2483" s="2"/>
      <c r="G2483" s="2"/>
      <c r="H2483" s="2"/>
    </row>
    <row r="2484" spans="3:8">
      <c r="C2484" s="38"/>
      <c r="E2484" s="2"/>
      <c r="F2484" s="2"/>
      <c r="G2484" s="2"/>
      <c r="H2484" s="2"/>
    </row>
    <row r="2485" spans="3:8">
      <c r="C2485" s="38"/>
      <c r="E2485" s="2"/>
      <c r="F2485" s="2"/>
      <c r="G2485" s="2"/>
      <c r="H2485" s="2"/>
    </row>
    <row r="2486" spans="3:8">
      <c r="C2486" s="38"/>
      <c r="E2486" s="2"/>
      <c r="F2486" s="2"/>
      <c r="G2486" s="2"/>
      <c r="H2486" s="2"/>
    </row>
    <row r="2487" spans="3:8">
      <c r="C2487" s="38"/>
      <c r="E2487" s="2"/>
      <c r="F2487" s="2"/>
      <c r="G2487" s="2"/>
      <c r="H2487" s="2"/>
    </row>
    <row r="2488" spans="3:8">
      <c r="C2488" s="38"/>
      <c r="E2488" s="2"/>
      <c r="F2488" s="2"/>
      <c r="G2488" s="2"/>
      <c r="H2488" s="2"/>
    </row>
    <row r="2489" spans="3:8">
      <c r="C2489" s="38"/>
      <c r="E2489" s="2"/>
      <c r="F2489" s="2"/>
      <c r="G2489" s="2"/>
      <c r="H2489" s="2"/>
    </row>
    <row r="2490" spans="3:8">
      <c r="C2490" s="38"/>
      <c r="E2490" s="2"/>
      <c r="F2490" s="2"/>
      <c r="G2490" s="2"/>
      <c r="H2490" s="2"/>
    </row>
    <row r="2491" spans="3:8">
      <c r="C2491" s="38"/>
      <c r="E2491" s="2"/>
      <c r="F2491" s="2"/>
      <c r="G2491" s="2"/>
      <c r="H2491" s="2"/>
    </row>
    <row r="2492" spans="3:8">
      <c r="C2492" s="38"/>
      <c r="E2492" s="2"/>
      <c r="F2492" s="2"/>
      <c r="G2492" s="2"/>
      <c r="H2492" s="2"/>
    </row>
    <row r="2493" spans="3:8">
      <c r="C2493" s="38"/>
      <c r="E2493" s="2"/>
      <c r="F2493" s="2"/>
      <c r="G2493" s="2"/>
      <c r="H2493" s="2"/>
    </row>
    <row r="2494" spans="3:8">
      <c r="C2494" s="38"/>
      <c r="E2494" s="2"/>
      <c r="F2494" s="2"/>
      <c r="G2494" s="2"/>
      <c r="H2494" s="2"/>
    </row>
    <row r="2495" spans="3:8">
      <c r="C2495" s="38"/>
      <c r="E2495" s="2"/>
      <c r="F2495" s="2"/>
      <c r="G2495" s="2"/>
      <c r="H2495" s="2"/>
    </row>
    <row r="2496" spans="3:8">
      <c r="C2496" s="38"/>
      <c r="E2496" s="2"/>
      <c r="F2496" s="2"/>
      <c r="G2496" s="2"/>
      <c r="H2496" s="2"/>
    </row>
    <row r="2497" spans="3:8">
      <c r="C2497" s="38"/>
      <c r="E2497" s="2"/>
      <c r="F2497" s="2"/>
      <c r="G2497" s="2"/>
      <c r="H2497" s="2"/>
    </row>
    <row r="2498" spans="3:8">
      <c r="C2498" s="38"/>
      <c r="E2498" s="2"/>
      <c r="F2498" s="2"/>
      <c r="G2498" s="2"/>
      <c r="H2498" s="2"/>
    </row>
    <row r="2499" spans="3:8">
      <c r="C2499" s="38"/>
      <c r="E2499" s="2"/>
      <c r="F2499" s="2"/>
      <c r="G2499" s="2"/>
      <c r="H2499" s="2"/>
    </row>
    <row r="2500" spans="3:8">
      <c r="C2500" s="38"/>
      <c r="E2500" s="2"/>
      <c r="F2500" s="2"/>
      <c r="G2500" s="2"/>
      <c r="H2500" s="2"/>
    </row>
    <row r="2501" spans="3:8">
      <c r="C2501" s="38"/>
      <c r="E2501" s="2"/>
      <c r="F2501" s="2"/>
      <c r="G2501" s="2"/>
      <c r="H2501" s="2"/>
    </row>
    <row r="2502" spans="3:8">
      <c r="C2502" s="38"/>
      <c r="E2502" s="2"/>
      <c r="F2502" s="2"/>
      <c r="G2502" s="2"/>
      <c r="H2502" s="2"/>
    </row>
    <row r="2503" spans="3:8">
      <c r="C2503" s="38"/>
      <c r="E2503" s="2"/>
      <c r="F2503" s="2"/>
      <c r="G2503" s="2"/>
      <c r="H2503" s="2"/>
    </row>
    <row r="2504" spans="3:8">
      <c r="C2504" s="38"/>
      <c r="E2504" s="2"/>
      <c r="F2504" s="2"/>
      <c r="G2504" s="2"/>
      <c r="H2504" s="2"/>
    </row>
    <row r="2505" spans="3:8">
      <c r="C2505" s="38"/>
      <c r="E2505" s="2"/>
      <c r="F2505" s="2"/>
      <c r="G2505" s="2"/>
      <c r="H2505" s="2"/>
    </row>
    <row r="2506" spans="3:8">
      <c r="C2506" s="38"/>
      <c r="E2506" s="2"/>
      <c r="F2506" s="2"/>
      <c r="G2506" s="2"/>
      <c r="H2506" s="2"/>
    </row>
    <row r="2507" spans="3:8">
      <c r="C2507" s="38"/>
      <c r="E2507" s="2"/>
      <c r="F2507" s="2"/>
      <c r="G2507" s="2"/>
      <c r="H2507" s="2"/>
    </row>
    <row r="2508" spans="3:8">
      <c r="C2508" s="38"/>
      <c r="E2508" s="2"/>
      <c r="F2508" s="2"/>
      <c r="G2508" s="2"/>
      <c r="H2508" s="2"/>
    </row>
    <row r="2509" spans="3:8">
      <c r="C2509" s="38"/>
      <c r="E2509" s="2"/>
      <c r="F2509" s="2"/>
      <c r="G2509" s="2"/>
      <c r="H2509" s="2"/>
    </row>
    <row r="2510" spans="3:8">
      <c r="C2510" s="38"/>
      <c r="E2510" s="2"/>
      <c r="F2510" s="2"/>
      <c r="G2510" s="2"/>
      <c r="H2510" s="2"/>
    </row>
    <row r="2511" spans="3:8">
      <c r="C2511" s="38"/>
      <c r="E2511" s="2"/>
      <c r="F2511" s="2"/>
      <c r="G2511" s="2"/>
      <c r="H2511" s="2"/>
    </row>
    <row r="2512" spans="3:8">
      <c r="C2512" s="38"/>
      <c r="E2512" s="2"/>
      <c r="F2512" s="2"/>
      <c r="G2512" s="2"/>
      <c r="H2512" s="2"/>
    </row>
    <row r="2513" spans="3:8">
      <c r="C2513" s="38"/>
      <c r="E2513" s="2"/>
      <c r="F2513" s="2"/>
      <c r="G2513" s="2"/>
      <c r="H2513" s="2"/>
    </row>
    <row r="2514" spans="3:8">
      <c r="C2514" s="38"/>
      <c r="E2514" s="2"/>
      <c r="F2514" s="2"/>
      <c r="G2514" s="2"/>
      <c r="H2514" s="2"/>
    </row>
    <row r="2515" spans="3:8">
      <c r="C2515" s="38"/>
      <c r="E2515" s="2"/>
      <c r="F2515" s="2"/>
      <c r="G2515" s="2"/>
      <c r="H2515" s="2"/>
    </row>
    <row r="2516" spans="3:8">
      <c r="C2516" s="38"/>
      <c r="E2516" s="2"/>
      <c r="F2516" s="2"/>
      <c r="G2516" s="2"/>
      <c r="H2516" s="2"/>
    </row>
    <row r="2517" spans="3:8">
      <c r="C2517" s="38"/>
      <c r="E2517" s="2"/>
      <c r="F2517" s="2"/>
      <c r="G2517" s="2"/>
      <c r="H2517" s="2"/>
    </row>
    <row r="2518" spans="3:8">
      <c r="C2518" s="38"/>
      <c r="E2518" s="2"/>
      <c r="F2518" s="2"/>
      <c r="G2518" s="2"/>
      <c r="H2518" s="2"/>
    </row>
    <row r="2519" spans="3:8">
      <c r="C2519" s="38"/>
      <c r="E2519" s="2"/>
      <c r="F2519" s="2"/>
      <c r="G2519" s="2"/>
      <c r="H2519" s="2"/>
    </row>
    <row r="2520" spans="3:8">
      <c r="C2520" s="38"/>
      <c r="E2520" s="2"/>
      <c r="F2520" s="2"/>
      <c r="G2520" s="2"/>
      <c r="H2520" s="2"/>
    </row>
    <row r="2521" spans="3:8">
      <c r="C2521" s="38"/>
      <c r="E2521" s="2"/>
      <c r="F2521" s="2"/>
      <c r="G2521" s="2"/>
      <c r="H2521" s="2"/>
    </row>
    <row r="2522" spans="3:8">
      <c r="C2522" s="38"/>
      <c r="E2522" s="2"/>
      <c r="F2522" s="2"/>
      <c r="G2522" s="2"/>
      <c r="H2522" s="2"/>
    </row>
    <row r="2523" spans="3:8">
      <c r="C2523" s="38"/>
      <c r="E2523" s="2"/>
      <c r="F2523" s="2"/>
      <c r="G2523" s="2"/>
      <c r="H2523" s="2"/>
    </row>
    <row r="2524" spans="3:8">
      <c r="C2524" s="38"/>
      <c r="E2524" s="2"/>
      <c r="F2524" s="2"/>
      <c r="G2524" s="2"/>
      <c r="H2524" s="2"/>
    </row>
    <row r="2525" spans="3:8">
      <c r="C2525" s="38"/>
      <c r="E2525" s="2"/>
      <c r="F2525" s="2"/>
      <c r="G2525" s="2"/>
      <c r="H2525" s="2"/>
    </row>
    <row r="2526" spans="3:8">
      <c r="C2526" s="38"/>
      <c r="E2526" s="2"/>
      <c r="F2526" s="2"/>
      <c r="G2526" s="2"/>
      <c r="H2526" s="2"/>
    </row>
    <row r="2527" spans="3:8">
      <c r="C2527" s="38"/>
      <c r="E2527" s="2"/>
      <c r="F2527" s="2"/>
      <c r="G2527" s="2"/>
      <c r="H2527" s="2"/>
    </row>
    <row r="2528" spans="3:8">
      <c r="C2528" s="38"/>
      <c r="E2528" s="2"/>
      <c r="F2528" s="2"/>
      <c r="G2528" s="2"/>
      <c r="H2528" s="2"/>
    </row>
    <row r="2529" spans="3:8">
      <c r="C2529" s="38"/>
      <c r="E2529" s="2"/>
      <c r="F2529" s="2"/>
      <c r="G2529" s="2"/>
      <c r="H2529" s="2"/>
    </row>
    <row r="2530" spans="3:8">
      <c r="C2530" s="38"/>
      <c r="E2530" s="2"/>
      <c r="F2530" s="2"/>
      <c r="G2530" s="2"/>
      <c r="H2530" s="2"/>
    </row>
    <row r="2531" spans="3:8">
      <c r="C2531" s="38"/>
      <c r="E2531" s="2"/>
      <c r="F2531" s="2"/>
      <c r="G2531" s="2"/>
      <c r="H2531" s="2"/>
    </row>
    <row r="2532" spans="3:8">
      <c r="C2532" s="38"/>
      <c r="E2532" s="2"/>
      <c r="F2532" s="2"/>
      <c r="G2532" s="2"/>
      <c r="H2532" s="2"/>
    </row>
    <row r="2533" spans="3:8">
      <c r="C2533" s="38"/>
      <c r="E2533" s="2"/>
      <c r="F2533" s="2"/>
      <c r="G2533" s="2"/>
      <c r="H2533" s="2"/>
    </row>
    <row r="2534" spans="3:8">
      <c r="C2534" s="38"/>
      <c r="E2534" s="2"/>
      <c r="F2534" s="2"/>
      <c r="G2534" s="2"/>
      <c r="H2534" s="2"/>
    </row>
    <row r="2535" spans="3:8">
      <c r="C2535" s="38"/>
      <c r="E2535" s="2"/>
      <c r="F2535" s="2"/>
      <c r="G2535" s="2"/>
      <c r="H2535" s="2"/>
    </row>
    <row r="2536" spans="3:8">
      <c r="C2536" s="38"/>
      <c r="E2536" s="2"/>
      <c r="F2536" s="2"/>
      <c r="G2536" s="2"/>
      <c r="H2536" s="2"/>
    </row>
    <row r="2537" spans="3:8">
      <c r="C2537" s="38"/>
      <c r="E2537" s="2"/>
      <c r="F2537" s="2"/>
      <c r="G2537" s="2"/>
      <c r="H2537" s="2"/>
    </row>
    <row r="2538" spans="3:8">
      <c r="C2538" s="38"/>
      <c r="E2538" s="2"/>
      <c r="F2538" s="2"/>
      <c r="G2538" s="2"/>
      <c r="H2538" s="2"/>
    </row>
    <row r="2539" spans="3:8">
      <c r="C2539" s="38"/>
      <c r="E2539" s="2"/>
      <c r="F2539" s="2"/>
      <c r="G2539" s="2"/>
      <c r="H2539" s="2"/>
    </row>
    <row r="2540" spans="3:8">
      <c r="C2540" s="38"/>
      <c r="E2540" s="2"/>
      <c r="F2540" s="2"/>
      <c r="G2540" s="2"/>
      <c r="H2540" s="2"/>
    </row>
    <row r="2541" spans="3:8">
      <c r="C2541" s="38"/>
      <c r="E2541" s="2"/>
      <c r="F2541" s="2"/>
      <c r="G2541" s="2"/>
      <c r="H2541" s="2"/>
    </row>
    <row r="2542" spans="3:8">
      <c r="C2542" s="38"/>
      <c r="E2542" s="2"/>
      <c r="F2542" s="2"/>
      <c r="G2542" s="2"/>
      <c r="H2542" s="2"/>
    </row>
    <row r="2543" spans="3:8">
      <c r="C2543" s="38"/>
      <c r="E2543" s="2"/>
      <c r="F2543" s="2"/>
      <c r="G2543" s="2"/>
      <c r="H2543" s="2"/>
    </row>
    <row r="2544" spans="3:8">
      <c r="C2544" s="38"/>
      <c r="E2544" s="2"/>
      <c r="F2544" s="2"/>
      <c r="G2544" s="2"/>
      <c r="H2544" s="2"/>
    </row>
    <row r="2545" spans="3:8">
      <c r="C2545" s="38"/>
      <c r="E2545" s="2"/>
      <c r="F2545" s="2"/>
      <c r="G2545" s="2"/>
      <c r="H2545" s="2"/>
    </row>
    <row r="2546" spans="3:8">
      <c r="C2546" s="38"/>
      <c r="E2546" s="2"/>
      <c r="F2546" s="2"/>
      <c r="G2546" s="2"/>
      <c r="H2546" s="2"/>
    </row>
    <row r="2547" spans="3:8">
      <c r="C2547" s="38"/>
      <c r="E2547" s="2"/>
      <c r="F2547" s="2"/>
      <c r="G2547" s="2"/>
      <c r="H2547" s="2"/>
    </row>
    <row r="2548" spans="3:8">
      <c r="C2548" s="38"/>
      <c r="E2548" s="2"/>
      <c r="F2548" s="2"/>
      <c r="G2548" s="2"/>
      <c r="H2548" s="2"/>
    </row>
    <row r="2549" spans="3:8">
      <c r="C2549" s="38"/>
      <c r="E2549" s="2"/>
      <c r="F2549" s="2"/>
      <c r="G2549" s="2"/>
      <c r="H2549" s="2"/>
    </row>
    <row r="2550" spans="3:8">
      <c r="C2550" s="38"/>
      <c r="E2550" s="2"/>
      <c r="F2550" s="2"/>
      <c r="G2550" s="2"/>
      <c r="H2550" s="2"/>
    </row>
    <row r="2551" spans="3:8">
      <c r="C2551" s="38"/>
      <c r="E2551" s="2"/>
      <c r="F2551" s="2"/>
      <c r="G2551" s="2"/>
      <c r="H2551" s="2"/>
    </row>
    <row r="2552" spans="3:8">
      <c r="C2552" s="38"/>
      <c r="E2552" s="2"/>
      <c r="F2552" s="2"/>
      <c r="G2552" s="2"/>
      <c r="H2552" s="2"/>
    </row>
    <row r="2553" spans="3:8">
      <c r="C2553" s="38"/>
      <c r="E2553" s="2"/>
      <c r="F2553" s="2"/>
      <c r="G2553" s="2"/>
      <c r="H2553" s="2"/>
    </row>
    <row r="2554" spans="3:8">
      <c r="C2554" s="38"/>
      <c r="E2554" s="2"/>
      <c r="F2554" s="2"/>
      <c r="G2554" s="2"/>
      <c r="H2554" s="2"/>
    </row>
    <row r="2555" spans="3:8">
      <c r="C2555" s="38"/>
      <c r="E2555" s="2"/>
      <c r="F2555" s="2"/>
      <c r="G2555" s="2"/>
      <c r="H2555" s="2"/>
    </row>
    <row r="2556" spans="3:8">
      <c r="C2556" s="38"/>
      <c r="E2556" s="2"/>
      <c r="F2556" s="2"/>
      <c r="G2556" s="2"/>
      <c r="H2556" s="2"/>
    </row>
    <row r="2557" spans="3:8">
      <c r="C2557" s="38"/>
      <c r="E2557" s="2"/>
      <c r="F2557" s="2"/>
      <c r="G2557" s="2"/>
      <c r="H2557" s="2"/>
    </row>
    <row r="2558" spans="3:8">
      <c r="C2558" s="38"/>
      <c r="E2558" s="2"/>
      <c r="F2558" s="2"/>
      <c r="G2558" s="2"/>
      <c r="H2558" s="2"/>
    </row>
    <row r="2559" spans="3:8">
      <c r="C2559" s="38"/>
      <c r="E2559" s="2"/>
      <c r="F2559" s="2"/>
      <c r="G2559" s="2"/>
      <c r="H2559" s="2"/>
    </row>
    <row r="2560" spans="3:8">
      <c r="C2560" s="38"/>
      <c r="E2560" s="2"/>
      <c r="F2560" s="2"/>
      <c r="G2560" s="2"/>
      <c r="H2560" s="2"/>
    </row>
    <row r="2561" spans="3:8">
      <c r="C2561" s="38"/>
      <c r="E2561" s="2"/>
      <c r="F2561" s="2"/>
      <c r="G2561" s="2"/>
      <c r="H2561" s="2"/>
    </row>
    <row r="2562" spans="3:8">
      <c r="C2562" s="38"/>
      <c r="E2562" s="2"/>
      <c r="F2562" s="2"/>
      <c r="G2562" s="2"/>
      <c r="H2562" s="2"/>
    </row>
    <row r="2563" spans="3:8">
      <c r="C2563" s="38"/>
      <c r="E2563" s="2"/>
      <c r="F2563" s="2"/>
      <c r="G2563" s="2"/>
      <c r="H2563" s="2"/>
    </row>
    <row r="2564" spans="3:8">
      <c r="C2564" s="38"/>
      <c r="E2564" s="2"/>
      <c r="F2564" s="2"/>
      <c r="G2564" s="2"/>
      <c r="H2564" s="2"/>
    </row>
    <row r="2565" spans="3:8">
      <c r="C2565" s="38"/>
      <c r="E2565" s="2"/>
      <c r="F2565" s="2"/>
      <c r="G2565" s="2"/>
      <c r="H2565" s="2"/>
    </row>
    <row r="2566" spans="3:8">
      <c r="C2566" s="38"/>
      <c r="E2566" s="2"/>
      <c r="F2566" s="2"/>
      <c r="G2566" s="2"/>
      <c r="H2566" s="2"/>
    </row>
    <row r="2567" spans="3:8">
      <c r="C2567" s="38"/>
      <c r="E2567" s="2"/>
      <c r="F2567" s="2"/>
      <c r="G2567" s="2"/>
      <c r="H2567" s="2"/>
    </row>
    <row r="2568" spans="3:8">
      <c r="C2568" s="38"/>
      <c r="E2568" s="2"/>
      <c r="F2568" s="2"/>
      <c r="G2568" s="2"/>
      <c r="H2568" s="2"/>
    </row>
    <row r="2569" spans="3:8">
      <c r="C2569" s="38"/>
      <c r="E2569" s="2"/>
      <c r="F2569" s="2"/>
      <c r="G2569" s="2"/>
      <c r="H2569" s="2"/>
    </row>
    <row r="2570" spans="3:8">
      <c r="C2570" s="38"/>
      <c r="E2570" s="2"/>
      <c r="F2570" s="2"/>
      <c r="G2570" s="2"/>
      <c r="H2570" s="2"/>
    </row>
    <row r="2571" spans="3:8">
      <c r="C2571" s="38"/>
      <c r="E2571" s="2"/>
      <c r="F2571" s="2"/>
      <c r="G2571" s="2"/>
      <c r="H2571" s="2"/>
    </row>
    <row r="2572" spans="3:8">
      <c r="C2572" s="38"/>
      <c r="E2572" s="2"/>
      <c r="F2572" s="2"/>
      <c r="G2572" s="2"/>
      <c r="H2572" s="2"/>
    </row>
    <row r="2573" spans="3:8">
      <c r="C2573" s="38"/>
      <c r="E2573" s="2"/>
      <c r="F2573" s="2"/>
      <c r="G2573" s="2"/>
      <c r="H2573" s="2"/>
    </row>
    <row r="2574" spans="3:8">
      <c r="C2574" s="38"/>
      <c r="E2574" s="2"/>
      <c r="F2574" s="2"/>
      <c r="G2574" s="2"/>
      <c r="H2574" s="2"/>
    </row>
    <row r="2575" spans="3:8">
      <c r="C2575" s="38"/>
      <c r="E2575" s="2"/>
      <c r="F2575" s="2"/>
      <c r="G2575" s="2"/>
      <c r="H2575" s="2"/>
    </row>
    <row r="2576" spans="3:8">
      <c r="C2576" s="38"/>
      <c r="E2576" s="2"/>
      <c r="F2576" s="2"/>
      <c r="G2576" s="2"/>
      <c r="H2576" s="2"/>
    </row>
    <row r="2577" spans="3:8">
      <c r="C2577" s="38"/>
      <c r="E2577" s="2"/>
      <c r="F2577" s="2"/>
      <c r="G2577" s="2"/>
      <c r="H2577" s="2"/>
    </row>
    <row r="2578" spans="3:8">
      <c r="C2578" s="38"/>
      <c r="E2578" s="2"/>
      <c r="F2578" s="2"/>
      <c r="G2578" s="2"/>
      <c r="H2578" s="2"/>
    </row>
    <row r="2579" spans="3:8">
      <c r="C2579" s="38"/>
      <c r="E2579" s="2"/>
      <c r="F2579" s="2"/>
      <c r="G2579" s="2"/>
      <c r="H2579" s="2"/>
    </row>
    <row r="2580" spans="3:8">
      <c r="C2580" s="38"/>
      <c r="E2580" s="2"/>
      <c r="F2580" s="2"/>
      <c r="G2580" s="2"/>
      <c r="H2580" s="2"/>
    </row>
    <row r="2581" spans="3:8">
      <c r="C2581" s="38"/>
      <c r="E2581" s="2"/>
      <c r="F2581" s="2"/>
      <c r="G2581" s="2"/>
      <c r="H2581" s="2"/>
    </row>
    <row r="2582" spans="3:8">
      <c r="C2582" s="38"/>
      <c r="E2582" s="2"/>
      <c r="F2582" s="2"/>
      <c r="G2582" s="2"/>
      <c r="H2582" s="2"/>
    </row>
    <row r="2583" spans="3:8">
      <c r="C2583" s="38"/>
      <c r="E2583" s="2"/>
      <c r="F2583" s="2"/>
      <c r="G2583" s="2"/>
      <c r="H2583" s="2"/>
    </row>
    <row r="2584" spans="3:8">
      <c r="C2584" s="38"/>
      <c r="E2584" s="2"/>
      <c r="F2584" s="2"/>
      <c r="G2584" s="2"/>
      <c r="H2584" s="2"/>
    </row>
    <row r="2585" spans="3:8">
      <c r="C2585" s="38"/>
      <c r="E2585" s="2"/>
      <c r="F2585" s="2"/>
      <c r="G2585" s="2"/>
      <c r="H2585" s="2"/>
    </row>
    <row r="2586" spans="3:8">
      <c r="C2586" s="38"/>
      <c r="E2586" s="2"/>
      <c r="F2586" s="2"/>
      <c r="G2586" s="2"/>
      <c r="H2586" s="2"/>
    </row>
    <row r="2587" spans="3:8">
      <c r="C2587" s="38"/>
      <c r="E2587" s="2"/>
      <c r="F2587" s="2"/>
      <c r="G2587" s="2"/>
      <c r="H2587" s="2"/>
    </row>
    <row r="2588" spans="3:8">
      <c r="C2588" s="38"/>
      <c r="E2588" s="2"/>
      <c r="F2588" s="2"/>
      <c r="G2588" s="2"/>
      <c r="H2588" s="2"/>
    </row>
    <row r="2589" spans="3:8">
      <c r="C2589" s="38"/>
      <c r="E2589" s="2"/>
      <c r="F2589" s="2"/>
      <c r="G2589" s="2"/>
      <c r="H2589" s="2"/>
    </row>
    <row r="2590" spans="3:8">
      <c r="C2590" s="38"/>
      <c r="E2590" s="2"/>
      <c r="F2590" s="2"/>
      <c r="G2590" s="2"/>
      <c r="H2590" s="2"/>
    </row>
    <row r="2591" spans="3:8">
      <c r="C2591" s="38"/>
      <c r="E2591" s="2"/>
      <c r="F2591" s="2"/>
      <c r="G2591" s="2"/>
      <c r="H2591" s="2"/>
    </row>
    <row r="2592" spans="3:8">
      <c r="C2592" s="38"/>
      <c r="E2592" s="2"/>
      <c r="F2592" s="2"/>
      <c r="G2592" s="2"/>
      <c r="H2592" s="2"/>
    </row>
    <row r="2593" spans="3:8">
      <c r="C2593" s="38"/>
      <c r="E2593" s="2"/>
      <c r="F2593" s="2"/>
      <c r="G2593" s="2"/>
      <c r="H2593" s="2"/>
    </row>
    <row r="2594" spans="3:8">
      <c r="C2594" s="38"/>
      <c r="E2594" s="2"/>
      <c r="F2594" s="2"/>
      <c r="G2594" s="2"/>
      <c r="H2594" s="2"/>
    </row>
    <row r="2595" spans="3:8">
      <c r="C2595" s="38"/>
      <c r="E2595" s="2"/>
      <c r="F2595" s="2"/>
      <c r="G2595" s="2"/>
      <c r="H2595" s="2"/>
    </row>
    <row r="2596" spans="3:8">
      <c r="C2596" s="38"/>
      <c r="E2596" s="2"/>
      <c r="F2596" s="2"/>
      <c r="G2596" s="2"/>
      <c r="H2596" s="2"/>
    </row>
    <row r="2597" spans="3:8">
      <c r="C2597" s="38"/>
      <c r="E2597" s="2"/>
      <c r="F2597" s="2"/>
      <c r="G2597" s="2"/>
      <c r="H2597" s="2"/>
    </row>
    <row r="2598" spans="3:8">
      <c r="C2598" s="38"/>
      <c r="E2598" s="2"/>
      <c r="F2598" s="2"/>
      <c r="G2598" s="2"/>
      <c r="H2598" s="2"/>
    </row>
    <row r="2599" spans="3:8">
      <c r="C2599" s="38"/>
      <c r="E2599" s="2"/>
      <c r="F2599" s="2"/>
      <c r="G2599" s="2"/>
      <c r="H2599" s="2"/>
    </row>
    <row r="2600" spans="3:8">
      <c r="C2600" s="38"/>
      <c r="E2600" s="2"/>
      <c r="F2600" s="2"/>
      <c r="G2600" s="2"/>
      <c r="H2600" s="2"/>
    </row>
    <row r="2601" spans="3:8">
      <c r="C2601" s="38"/>
      <c r="E2601" s="2"/>
      <c r="F2601" s="2"/>
      <c r="G2601" s="2"/>
      <c r="H2601" s="2"/>
    </row>
    <row r="2602" spans="3:8">
      <c r="C2602" s="38"/>
      <c r="E2602" s="2"/>
      <c r="F2602" s="2"/>
      <c r="G2602" s="2"/>
      <c r="H2602" s="2"/>
    </row>
    <row r="2603" spans="3:8">
      <c r="C2603" s="38"/>
      <c r="E2603" s="2"/>
      <c r="F2603" s="2"/>
      <c r="G2603" s="2"/>
      <c r="H2603" s="2"/>
    </row>
    <row r="2604" spans="3:8">
      <c r="C2604" s="38"/>
      <c r="E2604" s="2"/>
      <c r="F2604" s="2"/>
      <c r="G2604" s="2"/>
      <c r="H2604" s="2"/>
    </row>
    <row r="2605" spans="3:8">
      <c r="C2605" s="38"/>
      <c r="E2605" s="2"/>
      <c r="F2605" s="2"/>
      <c r="G2605" s="2"/>
      <c r="H2605" s="2"/>
    </row>
    <row r="2606" spans="3:8">
      <c r="C2606" s="38"/>
      <c r="E2606" s="2"/>
      <c r="F2606" s="2"/>
      <c r="G2606" s="2"/>
      <c r="H2606" s="2"/>
    </row>
    <row r="2607" spans="3:8">
      <c r="C2607" s="38"/>
      <c r="E2607" s="2"/>
      <c r="F2607" s="2"/>
      <c r="G2607" s="2"/>
      <c r="H2607" s="2"/>
    </row>
    <row r="2608" spans="3:8">
      <c r="C2608" s="38"/>
      <c r="E2608" s="2"/>
      <c r="F2608" s="2"/>
      <c r="G2608" s="2"/>
      <c r="H2608" s="2"/>
    </row>
    <row r="2609" spans="3:8">
      <c r="C2609" s="38"/>
      <c r="E2609" s="2"/>
      <c r="F2609" s="2"/>
      <c r="G2609" s="2"/>
      <c r="H2609" s="2"/>
    </row>
    <row r="2610" spans="3:8">
      <c r="C2610" s="38"/>
      <c r="E2610" s="2"/>
      <c r="F2610" s="2"/>
      <c r="G2610" s="2"/>
      <c r="H2610" s="2"/>
    </row>
    <row r="2611" spans="3:8">
      <c r="C2611" s="38"/>
      <c r="E2611" s="2"/>
      <c r="F2611" s="2"/>
      <c r="G2611" s="2"/>
      <c r="H2611" s="2"/>
    </row>
    <row r="2612" spans="3:8">
      <c r="C2612" s="38"/>
      <c r="E2612" s="2"/>
      <c r="F2612" s="2"/>
      <c r="G2612" s="2"/>
      <c r="H2612" s="2"/>
    </row>
    <row r="2613" spans="3:8">
      <c r="C2613" s="38"/>
      <c r="E2613" s="2"/>
      <c r="F2613" s="2"/>
      <c r="G2613" s="2"/>
      <c r="H2613" s="2"/>
    </row>
    <row r="2614" spans="3:8">
      <c r="C2614" s="38"/>
      <c r="E2614" s="2"/>
      <c r="F2614" s="2"/>
      <c r="G2614" s="2"/>
      <c r="H2614" s="2"/>
    </row>
    <row r="2615" spans="3:8">
      <c r="C2615" s="38"/>
      <c r="E2615" s="2"/>
      <c r="F2615" s="2"/>
      <c r="G2615" s="2"/>
      <c r="H2615" s="2"/>
    </row>
    <row r="2616" spans="3:8">
      <c r="C2616" s="38"/>
      <c r="E2616" s="2"/>
      <c r="F2616" s="2"/>
      <c r="G2616" s="2"/>
      <c r="H2616" s="2"/>
    </row>
    <row r="2617" spans="3:8">
      <c r="C2617" s="38"/>
      <c r="E2617" s="2"/>
      <c r="F2617" s="2"/>
      <c r="G2617" s="2"/>
      <c r="H2617" s="2"/>
    </row>
    <row r="2618" spans="3:8">
      <c r="C2618" s="38"/>
      <c r="E2618" s="2"/>
      <c r="F2618" s="2"/>
      <c r="G2618" s="2"/>
      <c r="H2618" s="2"/>
    </row>
    <row r="2619" spans="3:8">
      <c r="C2619" s="38"/>
      <c r="E2619" s="2"/>
      <c r="F2619" s="2"/>
      <c r="G2619" s="2"/>
      <c r="H2619" s="2"/>
    </row>
    <row r="2620" spans="3:8">
      <c r="C2620" s="38"/>
      <c r="E2620" s="2"/>
      <c r="F2620" s="2"/>
      <c r="G2620" s="2"/>
      <c r="H2620" s="2"/>
    </row>
    <row r="2621" spans="3:8">
      <c r="C2621" s="38"/>
      <c r="E2621" s="2"/>
      <c r="F2621" s="2"/>
      <c r="G2621" s="2"/>
      <c r="H2621" s="2"/>
    </row>
    <row r="2622" spans="3:8">
      <c r="C2622" s="38"/>
      <c r="E2622" s="2"/>
      <c r="F2622" s="2"/>
      <c r="G2622" s="2"/>
      <c r="H2622" s="2"/>
    </row>
    <row r="2623" spans="3:8">
      <c r="C2623" s="38"/>
      <c r="E2623" s="2"/>
      <c r="F2623" s="2"/>
      <c r="G2623" s="2"/>
      <c r="H2623" s="2"/>
    </row>
    <row r="2624" spans="3:8">
      <c r="C2624" s="38"/>
      <c r="E2624" s="2"/>
      <c r="F2624" s="2"/>
      <c r="G2624" s="2"/>
      <c r="H2624" s="2"/>
    </row>
    <row r="2625" spans="3:8">
      <c r="C2625" s="38"/>
      <c r="E2625" s="2"/>
      <c r="F2625" s="2"/>
      <c r="G2625" s="2"/>
      <c r="H2625" s="2"/>
    </row>
    <row r="2626" spans="3:8">
      <c r="C2626" s="38"/>
      <c r="E2626" s="2"/>
      <c r="F2626" s="2"/>
      <c r="G2626" s="2"/>
      <c r="H2626" s="2"/>
    </row>
    <row r="2627" spans="3:8">
      <c r="C2627" s="38"/>
      <c r="E2627" s="2"/>
      <c r="F2627" s="2"/>
      <c r="G2627" s="2"/>
      <c r="H2627" s="2"/>
    </row>
    <row r="2628" spans="3:8">
      <c r="C2628" s="38"/>
      <c r="E2628" s="2"/>
      <c r="F2628" s="2"/>
      <c r="G2628" s="2"/>
      <c r="H2628" s="2"/>
    </row>
    <row r="2629" spans="3:8">
      <c r="C2629" s="38"/>
      <c r="E2629" s="2"/>
      <c r="F2629" s="2"/>
      <c r="G2629" s="2"/>
      <c r="H2629" s="2"/>
    </row>
    <row r="2630" spans="3:8">
      <c r="C2630" s="38"/>
      <c r="E2630" s="2"/>
      <c r="F2630" s="2"/>
      <c r="G2630" s="2"/>
      <c r="H2630" s="2"/>
    </row>
    <row r="2631" spans="3:8">
      <c r="C2631" s="38"/>
      <c r="E2631" s="2"/>
      <c r="F2631" s="2"/>
      <c r="G2631" s="2"/>
      <c r="H2631" s="2"/>
    </row>
    <row r="2632" spans="3:8">
      <c r="C2632" s="38"/>
      <c r="E2632" s="2"/>
      <c r="F2632" s="2"/>
      <c r="G2632" s="2"/>
      <c r="H2632" s="2"/>
    </row>
    <row r="2633" spans="3:8">
      <c r="C2633" s="38"/>
      <c r="E2633" s="2"/>
      <c r="F2633" s="2"/>
      <c r="G2633" s="2"/>
      <c r="H2633" s="2"/>
    </row>
    <row r="2634" spans="3:8">
      <c r="C2634" s="38"/>
      <c r="E2634" s="2"/>
      <c r="F2634" s="2"/>
      <c r="G2634" s="2"/>
      <c r="H2634" s="2"/>
    </row>
    <row r="2635" spans="3:8">
      <c r="C2635" s="38"/>
      <c r="E2635" s="2"/>
      <c r="F2635" s="2"/>
      <c r="G2635" s="2"/>
      <c r="H2635" s="2"/>
    </row>
    <row r="2636" spans="3:8">
      <c r="C2636" s="38"/>
      <c r="E2636" s="2"/>
      <c r="F2636" s="2"/>
      <c r="G2636" s="2"/>
      <c r="H2636" s="2"/>
    </row>
    <row r="2637" spans="3:8">
      <c r="C2637" s="38"/>
      <c r="E2637" s="2"/>
      <c r="F2637" s="2"/>
      <c r="G2637" s="2"/>
      <c r="H2637" s="2"/>
    </row>
    <row r="2638" spans="3:8">
      <c r="C2638" s="38"/>
      <c r="E2638" s="2"/>
      <c r="F2638" s="2"/>
      <c r="G2638" s="2"/>
      <c r="H2638" s="2"/>
    </row>
    <row r="2639" spans="3:8">
      <c r="C2639" s="38"/>
      <c r="E2639" s="2"/>
      <c r="F2639" s="2"/>
      <c r="G2639" s="2"/>
      <c r="H2639" s="2"/>
    </row>
    <row r="2640" spans="3:8">
      <c r="C2640" s="38"/>
      <c r="E2640" s="2"/>
      <c r="F2640" s="2"/>
      <c r="G2640" s="2"/>
      <c r="H2640" s="2"/>
    </row>
    <row r="2641" spans="3:8">
      <c r="C2641" s="38"/>
      <c r="E2641" s="2"/>
      <c r="F2641" s="2"/>
      <c r="G2641" s="2"/>
      <c r="H2641" s="2"/>
    </row>
    <row r="2642" spans="3:8">
      <c r="C2642" s="38"/>
      <c r="E2642" s="2"/>
      <c r="F2642" s="2"/>
      <c r="G2642" s="2"/>
      <c r="H2642" s="2"/>
    </row>
    <row r="2643" spans="3:8">
      <c r="C2643" s="38"/>
      <c r="E2643" s="2"/>
      <c r="F2643" s="2"/>
      <c r="G2643" s="2"/>
      <c r="H2643" s="2"/>
    </row>
    <row r="2644" spans="3:8">
      <c r="C2644" s="38"/>
      <c r="E2644" s="2"/>
      <c r="F2644" s="2"/>
      <c r="G2644" s="2"/>
      <c r="H2644" s="2"/>
    </row>
    <row r="2645" spans="3:8">
      <c r="C2645" s="38"/>
      <c r="E2645" s="2"/>
      <c r="F2645" s="2"/>
      <c r="G2645" s="2"/>
      <c r="H2645" s="2"/>
    </row>
    <row r="2646" spans="3:8">
      <c r="C2646" s="38"/>
      <c r="E2646" s="2"/>
      <c r="F2646" s="2"/>
      <c r="G2646" s="2"/>
      <c r="H2646" s="2"/>
    </row>
    <row r="2647" spans="3:8">
      <c r="C2647" s="38"/>
      <c r="E2647" s="2"/>
      <c r="F2647" s="2"/>
      <c r="G2647" s="2"/>
      <c r="H2647" s="2"/>
    </row>
    <row r="2648" spans="3:8">
      <c r="C2648" s="38"/>
      <c r="E2648" s="2"/>
      <c r="F2648" s="2"/>
      <c r="G2648" s="2"/>
      <c r="H2648" s="2"/>
    </row>
    <row r="2649" spans="3:8">
      <c r="C2649" s="38"/>
      <c r="E2649" s="2"/>
      <c r="F2649" s="2"/>
      <c r="G2649" s="2"/>
      <c r="H2649" s="2"/>
    </row>
    <row r="2650" spans="3:8">
      <c r="C2650" s="38"/>
      <c r="E2650" s="2"/>
      <c r="F2650" s="2"/>
      <c r="G2650" s="2"/>
      <c r="H2650" s="2"/>
    </row>
    <row r="2651" spans="3:8">
      <c r="C2651" s="38"/>
      <c r="E2651" s="2"/>
      <c r="F2651" s="2"/>
      <c r="G2651" s="2"/>
      <c r="H2651" s="2"/>
    </row>
    <row r="2652" spans="3:8">
      <c r="C2652" s="38"/>
      <c r="E2652" s="2"/>
      <c r="F2652" s="2"/>
      <c r="G2652" s="2"/>
      <c r="H2652" s="2"/>
    </row>
    <row r="2653" spans="3:8">
      <c r="C2653" s="38"/>
      <c r="E2653" s="2"/>
      <c r="F2653" s="2"/>
      <c r="G2653" s="2"/>
      <c r="H2653" s="2"/>
    </row>
    <row r="2654" spans="3:8">
      <c r="C2654" s="38"/>
      <c r="E2654" s="2"/>
      <c r="F2654" s="2"/>
      <c r="G2654" s="2"/>
      <c r="H2654" s="2"/>
    </row>
    <row r="2655" spans="3:8">
      <c r="C2655" s="38"/>
      <c r="E2655" s="2"/>
      <c r="F2655" s="2"/>
      <c r="G2655" s="2"/>
      <c r="H2655" s="2"/>
    </row>
    <row r="2656" spans="3:8">
      <c r="C2656" s="38"/>
      <c r="E2656" s="2"/>
      <c r="F2656" s="2"/>
      <c r="G2656" s="2"/>
      <c r="H2656" s="2"/>
    </row>
    <row r="2657" spans="3:8">
      <c r="C2657" s="38"/>
      <c r="E2657" s="2"/>
      <c r="F2657" s="2"/>
      <c r="G2657" s="2"/>
      <c r="H2657" s="2"/>
    </row>
    <row r="2658" spans="3:8">
      <c r="C2658" s="38"/>
      <c r="E2658" s="2"/>
      <c r="F2658" s="2"/>
      <c r="G2658" s="2"/>
      <c r="H2658" s="2"/>
    </row>
    <row r="2659" spans="3:8">
      <c r="C2659" s="38"/>
      <c r="E2659" s="2"/>
      <c r="F2659" s="2"/>
      <c r="G2659" s="2"/>
      <c r="H2659" s="2"/>
    </row>
    <row r="2660" spans="3:8">
      <c r="C2660" s="38"/>
      <c r="E2660" s="2"/>
      <c r="F2660" s="2"/>
      <c r="G2660" s="2"/>
      <c r="H2660" s="2"/>
    </row>
    <row r="2661" spans="3:8">
      <c r="C2661" s="38"/>
      <c r="E2661" s="2"/>
      <c r="F2661" s="2"/>
      <c r="G2661" s="2"/>
      <c r="H2661" s="2"/>
    </row>
    <row r="2662" spans="3:8">
      <c r="C2662" s="38"/>
      <c r="E2662" s="2"/>
      <c r="F2662" s="2"/>
      <c r="G2662" s="2"/>
      <c r="H2662" s="2"/>
    </row>
    <row r="2663" spans="3:8">
      <c r="C2663" s="38"/>
      <c r="E2663" s="2"/>
      <c r="F2663" s="2"/>
      <c r="G2663" s="2"/>
      <c r="H2663" s="2"/>
    </row>
    <row r="2664" spans="3:8">
      <c r="C2664" s="38"/>
      <c r="E2664" s="2"/>
      <c r="F2664" s="2"/>
      <c r="G2664" s="2"/>
      <c r="H2664" s="2"/>
    </row>
    <row r="2665" spans="3:8">
      <c r="C2665" s="38"/>
      <c r="E2665" s="2"/>
      <c r="F2665" s="2"/>
      <c r="G2665" s="2"/>
      <c r="H2665" s="2"/>
    </row>
    <row r="2666" spans="3:8">
      <c r="C2666" s="38"/>
      <c r="E2666" s="2"/>
      <c r="F2666" s="2"/>
      <c r="G2666" s="2"/>
      <c r="H2666" s="2"/>
    </row>
    <row r="2667" spans="3:8">
      <c r="C2667" s="38"/>
      <c r="E2667" s="2"/>
      <c r="F2667" s="2"/>
      <c r="G2667" s="2"/>
      <c r="H2667" s="2"/>
    </row>
    <row r="2668" spans="3:8">
      <c r="C2668" s="38"/>
      <c r="E2668" s="2"/>
      <c r="F2668" s="2"/>
      <c r="G2668" s="2"/>
      <c r="H2668" s="2"/>
    </row>
    <row r="2669" spans="3:8">
      <c r="C2669" s="38"/>
      <c r="E2669" s="2"/>
      <c r="F2669" s="2"/>
      <c r="G2669" s="2"/>
      <c r="H2669" s="2"/>
    </row>
    <row r="2670" spans="3:8">
      <c r="C2670" s="38"/>
      <c r="E2670" s="2"/>
      <c r="F2670" s="2"/>
      <c r="G2670" s="2"/>
      <c r="H2670" s="2"/>
    </row>
    <row r="2671" spans="3:8">
      <c r="C2671" s="38"/>
      <c r="E2671" s="2"/>
      <c r="F2671" s="2"/>
      <c r="G2671" s="2"/>
      <c r="H2671" s="2"/>
    </row>
    <row r="2672" spans="3:8">
      <c r="C2672" s="38"/>
      <c r="E2672" s="2"/>
      <c r="F2672" s="2"/>
      <c r="G2672" s="2"/>
      <c r="H2672" s="2"/>
    </row>
    <row r="2673" spans="3:8">
      <c r="C2673" s="38"/>
      <c r="E2673" s="2"/>
      <c r="F2673" s="2"/>
      <c r="G2673" s="2"/>
      <c r="H2673" s="2"/>
    </row>
    <row r="2674" spans="3:8">
      <c r="C2674" s="38"/>
      <c r="E2674" s="2"/>
      <c r="F2674" s="2"/>
      <c r="G2674" s="2"/>
      <c r="H2674" s="2"/>
    </row>
    <row r="2675" spans="3:8">
      <c r="C2675" s="38"/>
      <c r="E2675" s="2"/>
      <c r="F2675" s="2"/>
      <c r="G2675" s="2"/>
      <c r="H2675" s="2"/>
    </row>
    <row r="2676" spans="3:8">
      <c r="C2676" s="38"/>
      <c r="E2676" s="2"/>
      <c r="F2676" s="2"/>
      <c r="G2676" s="2"/>
      <c r="H2676" s="2"/>
    </row>
    <row r="2677" spans="3:8">
      <c r="C2677" s="38"/>
      <c r="E2677" s="2"/>
      <c r="F2677" s="2"/>
      <c r="G2677" s="2"/>
      <c r="H2677" s="2"/>
    </row>
    <row r="2678" spans="3:8">
      <c r="C2678" s="38"/>
      <c r="E2678" s="2"/>
      <c r="F2678" s="2"/>
      <c r="G2678" s="2"/>
      <c r="H2678" s="2"/>
    </row>
    <row r="2679" spans="3:8">
      <c r="C2679" s="38"/>
      <c r="E2679" s="2"/>
      <c r="F2679" s="2"/>
      <c r="G2679" s="2"/>
      <c r="H2679" s="2"/>
    </row>
    <row r="2680" spans="3:8">
      <c r="C2680" s="38"/>
      <c r="E2680" s="2"/>
      <c r="F2680" s="2"/>
      <c r="G2680" s="2"/>
      <c r="H2680" s="2"/>
    </row>
    <row r="2681" spans="3:8">
      <c r="C2681" s="38"/>
      <c r="E2681" s="2"/>
      <c r="F2681" s="2"/>
      <c r="G2681" s="2"/>
      <c r="H2681" s="2"/>
    </row>
    <row r="2682" spans="3:8">
      <c r="C2682" s="38"/>
      <c r="E2682" s="2"/>
      <c r="F2682" s="2"/>
      <c r="G2682" s="2"/>
      <c r="H2682" s="2"/>
    </row>
    <row r="2683" spans="3:8">
      <c r="C2683" s="38"/>
      <c r="E2683" s="2"/>
      <c r="F2683" s="2"/>
      <c r="G2683" s="2"/>
      <c r="H2683" s="2"/>
    </row>
    <row r="2684" spans="3:8">
      <c r="C2684" s="38"/>
      <c r="E2684" s="2"/>
      <c r="F2684" s="2"/>
      <c r="G2684" s="2"/>
      <c r="H2684" s="2"/>
    </row>
    <row r="2685" spans="3:8">
      <c r="C2685" s="38"/>
      <c r="E2685" s="2"/>
      <c r="F2685" s="2"/>
      <c r="G2685" s="2"/>
      <c r="H2685" s="2"/>
    </row>
    <row r="2686" spans="3:8">
      <c r="C2686" s="38"/>
      <c r="E2686" s="2"/>
      <c r="F2686" s="2"/>
      <c r="G2686" s="2"/>
      <c r="H2686" s="2"/>
    </row>
    <row r="2687" spans="3:8">
      <c r="C2687" s="38"/>
      <c r="E2687" s="2"/>
      <c r="F2687" s="2"/>
      <c r="G2687" s="2"/>
      <c r="H2687" s="2"/>
    </row>
    <row r="2688" spans="3:8">
      <c r="C2688" s="38"/>
      <c r="E2688" s="2"/>
      <c r="F2688" s="2"/>
      <c r="G2688" s="2"/>
      <c r="H2688" s="2"/>
    </row>
    <row r="2689" spans="3:8">
      <c r="C2689" s="38"/>
      <c r="E2689" s="2"/>
      <c r="F2689" s="2"/>
      <c r="G2689" s="2"/>
      <c r="H2689" s="2"/>
    </row>
    <row r="2690" spans="3:8">
      <c r="C2690" s="38"/>
      <c r="E2690" s="2"/>
      <c r="F2690" s="2"/>
      <c r="G2690" s="2"/>
      <c r="H2690" s="2"/>
    </row>
    <row r="2691" spans="3:8">
      <c r="C2691" s="38"/>
      <c r="E2691" s="2"/>
      <c r="F2691" s="2"/>
      <c r="G2691" s="2"/>
      <c r="H2691" s="2"/>
    </row>
    <row r="2692" spans="3:8">
      <c r="C2692" s="38"/>
      <c r="E2692" s="2"/>
      <c r="F2692" s="2"/>
      <c r="G2692" s="2"/>
      <c r="H2692" s="2"/>
    </row>
    <row r="2693" spans="3:8">
      <c r="C2693" s="38"/>
      <c r="E2693" s="2"/>
      <c r="F2693" s="2"/>
      <c r="G2693" s="2"/>
      <c r="H2693" s="2"/>
    </row>
    <row r="2694" spans="3:8">
      <c r="C2694" s="38"/>
      <c r="E2694" s="2"/>
      <c r="F2694" s="2"/>
      <c r="G2694" s="2"/>
      <c r="H2694" s="2"/>
    </row>
    <row r="2695" spans="3:8">
      <c r="C2695" s="38"/>
      <c r="E2695" s="2"/>
      <c r="F2695" s="2"/>
      <c r="G2695" s="2"/>
      <c r="H2695" s="2"/>
    </row>
    <row r="2696" spans="3:8">
      <c r="C2696" s="38"/>
      <c r="E2696" s="2"/>
      <c r="F2696" s="2"/>
      <c r="G2696" s="2"/>
      <c r="H2696" s="2"/>
    </row>
    <row r="2697" spans="3:8">
      <c r="C2697" s="38"/>
      <c r="E2697" s="2"/>
      <c r="F2697" s="2"/>
      <c r="G2697" s="2"/>
      <c r="H2697" s="2"/>
    </row>
    <row r="2698" spans="3:8">
      <c r="C2698" s="38"/>
      <c r="E2698" s="2"/>
      <c r="F2698" s="2"/>
      <c r="G2698" s="2"/>
      <c r="H2698" s="2"/>
    </row>
    <row r="2699" spans="3:8">
      <c r="C2699" s="38"/>
      <c r="E2699" s="2"/>
      <c r="F2699" s="2"/>
      <c r="G2699" s="2"/>
      <c r="H2699" s="2"/>
    </row>
    <row r="2700" spans="3:8">
      <c r="C2700" s="38"/>
      <c r="E2700" s="2"/>
      <c r="F2700" s="2"/>
      <c r="G2700" s="2"/>
      <c r="H2700" s="2"/>
    </row>
    <row r="2701" spans="3:8">
      <c r="C2701" s="38"/>
      <c r="E2701" s="2"/>
      <c r="F2701" s="2"/>
      <c r="G2701" s="2"/>
      <c r="H2701" s="2"/>
    </row>
    <row r="2702" spans="3:8">
      <c r="C2702" s="38"/>
      <c r="E2702" s="2"/>
      <c r="F2702" s="2"/>
      <c r="G2702" s="2"/>
      <c r="H2702" s="2"/>
    </row>
    <row r="2703" spans="3:8">
      <c r="C2703" s="38"/>
      <c r="E2703" s="2"/>
      <c r="F2703" s="2"/>
      <c r="G2703" s="2"/>
      <c r="H2703" s="2"/>
    </row>
    <row r="2704" spans="3:8">
      <c r="C2704" s="38"/>
      <c r="E2704" s="2"/>
      <c r="F2704" s="2"/>
      <c r="G2704" s="2"/>
      <c r="H2704" s="2"/>
    </row>
    <row r="2705" spans="3:8">
      <c r="C2705" s="38"/>
      <c r="E2705" s="2"/>
      <c r="F2705" s="2"/>
      <c r="G2705" s="2"/>
      <c r="H2705" s="2"/>
    </row>
    <row r="2706" spans="3:8">
      <c r="C2706" s="38"/>
      <c r="E2706" s="2"/>
      <c r="F2706" s="2"/>
      <c r="G2706" s="2"/>
      <c r="H2706" s="2"/>
    </row>
    <row r="2707" spans="3:8">
      <c r="C2707" s="38"/>
      <c r="E2707" s="2"/>
      <c r="F2707" s="2"/>
      <c r="G2707" s="2"/>
      <c r="H2707" s="2"/>
    </row>
    <row r="2708" spans="3:8">
      <c r="C2708" s="38"/>
      <c r="E2708" s="2"/>
      <c r="F2708" s="2"/>
      <c r="G2708" s="2"/>
      <c r="H2708" s="2"/>
    </row>
    <row r="2709" spans="3:8">
      <c r="C2709" s="38"/>
      <c r="E2709" s="2"/>
      <c r="F2709" s="2"/>
      <c r="G2709" s="2"/>
      <c r="H2709" s="2"/>
    </row>
    <row r="2710" spans="3:8">
      <c r="C2710" s="38"/>
      <c r="E2710" s="2"/>
      <c r="F2710" s="2"/>
      <c r="G2710" s="2"/>
      <c r="H2710" s="2"/>
    </row>
    <row r="2711" spans="3:8">
      <c r="C2711" s="38"/>
      <c r="E2711" s="2"/>
      <c r="F2711" s="2"/>
      <c r="G2711" s="2"/>
      <c r="H2711" s="2"/>
    </row>
    <row r="2712" spans="3:8">
      <c r="C2712" s="38"/>
      <c r="E2712" s="2"/>
      <c r="F2712" s="2"/>
      <c r="G2712" s="2"/>
      <c r="H2712" s="2"/>
    </row>
    <row r="2713" spans="3:8">
      <c r="C2713" s="38"/>
      <c r="E2713" s="2"/>
      <c r="F2713" s="2"/>
      <c r="G2713" s="2"/>
      <c r="H2713" s="2"/>
    </row>
    <row r="2714" spans="3:8">
      <c r="C2714" s="38"/>
      <c r="E2714" s="2"/>
      <c r="F2714" s="2"/>
      <c r="G2714" s="2"/>
      <c r="H2714" s="2"/>
    </row>
    <row r="2715" spans="3:8">
      <c r="C2715" s="38"/>
      <c r="E2715" s="2"/>
      <c r="F2715" s="2"/>
      <c r="G2715" s="2"/>
      <c r="H2715" s="2"/>
    </row>
    <row r="2716" spans="3:8">
      <c r="C2716" s="38"/>
      <c r="E2716" s="2"/>
      <c r="F2716" s="2"/>
      <c r="G2716" s="2"/>
      <c r="H2716" s="2"/>
    </row>
    <row r="2717" spans="3:8">
      <c r="C2717" s="38"/>
      <c r="E2717" s="2"/>
      <c r="F2717" s="2"/>
      <c r="G2717" s="2"/>
      <c r="H2717" s="2"/>
    </row>
    <row r="2718" spans="3:8">
      <c r="C2718" s="38"/>
      <c r="E2718" s="2"/>
      <c r="F2718" s="2"/>
      <c r="G2718" s="2"/>
      <c r="H2718" s="2"/>
    </row>
    <row r="2719" spans="3:8">
      <c r="C2719" s="38"/>
      <c r="E2719" s="2"/>
      <c r="F2719" s="2"/>
      <c r="G2719" s="2"/>
      <c r="H2719" s="2"/>
    </row>
    <row r="2720" spans="3:8">
      <c r="C2720" s="38"/>
      <c r="E2720" s="2"/>
      <c r="F2720" s="2"/>
      <c r="G2720" s="2"/>
      <c r="H2720" s="2"/>
    </row>
    <row r="2721" spans="3:8">
      <c r="C2721" s="38"/>
      <c r="E2721" s="2"/>
      <c r="F2721" s="2"/>
      <c r="G2721" s="2"/>
      <c r="H2721" s="2"/>
    </row>
    <row r="2722" spans="3:8">
      <c r="C2722" s="38"/>
      <c r="E2722" s="2"/>
      <c r="F2722" s="2"/>
      <c r="G2722" s="2"/>
      <c r="H2722" s="2"/>
    </row>
    <row r="2723" spans="3:8">
      <c r="C2723" s="38"/>
      <c r="E2723" s="2"/>
      <c r="F2723" s="2"/>
      <c r="G2723" s="2"/>
      <c r="H2723" s="2"/>
    </row>
    <row r="2724" spans="3:8">
      <c r="C2724" s="38"/>
      <c r="E2724" s="2"/>
      <c r="F2724" s="2"/>
      <c r="G2724" s="2"/>
      <c r="H2724" s="2"/>
    </row>
    <row r="2725" spans="3:8">
      <c r="C2725" s="38"/>
      <c r="E2725" s="2"/>
      <c r="F2725" s="2"/>
      <c r="G2725" s="2"/>
      <c r="H2725" s="2"/>
    </row>
    <row r="2726" spans="3:8">
      <c r="C2726" s="38"/>
      <c r="E2726" s="2"/>
      <c r="F2726" s="2"/>
      <c r="G2726" s="2"/>
      <c r="H2726" s="2"/>
    </row>
    <row r="2727" spans="3:8">
      <c r="C2727" s="38"/>
      <c r="E2727" s="2"/>
      <c r="F2727" s="2"/>
      <c r="G2727" s="2"/>
      <c r="H2727" s="2"/>
    </row>
    <row r="2728" spans="3:8">
      <c r="C2728" s="38"/>
      <c r="E2728" s="2"/>
      <c r="F2728" s="2"/>
      <c r="G2728" s="2"/>
      <c r="H2728" s="2"/>
    </row>
    <row r="2729" spans="3:8">
      <c r="C2729" s="38"/>
      <c r="E2729" s="2"/>
      <c r="F2729" s="2"/>
      <c r="G2729" s="2"/>
      <c r="H2729" s="2"/>
    </row>
    <row r="2730" spans="3:8">
      <c r="C2730" s="38"/>
      <c r="E2730" s="2"/>
      <c r="F2730" s="2"/>
      <c r="G2730" s="2"/>
      <c r="H2730" s="2"/>
    </row>
    <row r="2731" spans="3:8">
      <c r="C2731" s="38"/>
      <c r="E2731" s="2"/>
      <c r="F2731" s="2"/>
      <c r="G2731" s="2"/>
      <c r="H2731" s="2"/>
    </row>
    <row r="2732" spans="3:8">
      <c r="C2732" s="38"/>
      <c r="E2732" s="2"/>
      <c r="F2732" s="2"/>
      <c r="G2732" s="2"/>
      <c r="H2732" s="2"/>
    </row>
    <row r="2733" spans="3:8">
      <c r="C2733" s="38"/>
      <c r="E2733" s="2"/>
      <c r="F2733" s="2"/>
      <c r="G2733" s="2"/>
      <c r="H2733" s="2"/>
    </row>
    <row r="2734" spans="3:8">
      <c r="C2734" s="38"/>
      <c r="E2734" s="2"/>
      <c r="F2734" s="2"/>
      <c r="G2734" s="2"/>
      <c r="H2734" s="2"/>
    </row>
    <row r="2735" spans="3:8">
      <c r="C2735" s="38"/>
      <c r="E2735" s="2"/>
      <c r="F2735" s="2"/>
      <c r="G2735" s="2"/>
      <c r="H2735" s="2"/>
    </row>
    <row r="2736" spans="3:8">
      <c r="C2736" s="38"/>
      <c r="E2736" s="2"/>
      <c r="F2736" s="2"/>
      <c r="G2736" s="2"/>
      <c r="H2736" s="2"/>
    </row>
    <row r="2737" spans="3:8">
      <c r="C2737" s="38"/>
      <c r="E2737" s="2"/>
      <c r="F2737" s="2"/>
      <c r="G2737" s="2"/>
      <c r="H2737" s="2"/>
    </row>
    <row r="2738" spans="3:8">
      <c r="C2738" s="38"/>
      <c r="E2738" s="2"/>
      <c r="F2738" s="2"/>
      <c r="G2738" s="2"/>
      <c r="H2738" s="2"/>
    </row>
    <row r="2739" spans="3:8">
      <c r="C2739" s="38"/>
      <c r="E2739" s="2"/>
      <c r="F2739" s="2"/>
      <c r="G2739" s="2"/>
      <c r="H2739" s="2"/>
    </row>
    <row r="2740" spans="3:8">
      <c r="C2740" s="38"/>
      <c r="E2740" s="2"/>
      <c r="F2740" s="2"/>
      <c r="G2740" s="2"/>
      <c r="H2740" s="2"/>
    </row>
    <row r="2741" spans="3:8">
      <c r="C2741" s="38"/>
      <c r="E2741" s="2"/>
      <c r="F2741" s="2"/>
      <c r="G2741" s="2"/>
      <c r="H2741" s="2"/>
    </row>
    <row r="2742" spans="3:8">
      <c r="C2742" s="38"/>
      <c r="E2742" s="2"/>
      <c r="F2742" s="2"/>
      <c r="G2742" s="2"/>
      <c r="H2742" s="2"/>
    </row>
    <row r="2743" spans="3:8">
      <c r="C2743" s="38"/>
      <c r="E2743" s="2"/>
      <c r="F2743" s="2"/>
      <c r="G2743" s="2"/>
      <c r="H2743" s="2"/>
    </row>
    <row r="2744" spans="3:8">
      <c r="C2744" s="38"/>
      <c r="E2744" s="2"/>
      <c r="F2744" s="2"/>
      <c r="G2744" s="2"/>
      <c r="H2744" s="2"/>
    </row>
    <row r="2745" spans="3:8">
      <c r="C2745" s="38"/>
      <c r="E2745" s="2"/>
      <c r="F2745" s="2"/>
      <c r="G2745" s="2"/>
      <c r="H2745" s="2"/>
    </row>
    <row r="2746" spans="3:8">
      <c r="C2746" s="38"/>
      <c r="E2746" s="2"/>
      <c r="F2746" s="2"/>
      <c r="G2746" s="2"/>
      <c r="H2746" s="2"/>
    </row>
    <row r="2747" spans="3:8">
      <c r="C2747" s="38"/>
      <c r="E2747" s="2"/>
      <c r="F2747" s="2"/>
      <c r="G2747" s="2"/>
      <c r="H2747" s="2"/>
    </row>
    <row r="2748" spans="3:8">
      <c r="C2748" s="38"/>
      <c r="E2748" s="2"/>
      <c r="F2748" s="2"/>
      <c r="G2748" s="2"/>
      <c r="H2748" s="2"/>
    </row>
    <row r="2749" spans="3:8">
      <c r="C2749" s="38"/>
      <c r="E2749" s="2"/>
      <c r="F2749" s="2"/>
      <c r="G2749" s="2"/>
      <c r="H2749" s="2"/>
    </row>
    <row r="2750" spans="3:8">
      <c r="C2750" s="38"/>
      <c r="E2750" s="2"/>
      <c r="F2750" s="2"/>
      <c r="G2750" s="2"/>
      <c r="H2750" s="2"/>
    </row>
    <row r="2751" spans="3:8">
      <c r="C2751" s="38"/>
      <c r="E2751" s="2"/>
      <c r="F2751" s="2"/>
      <c r="G2751" s="2"/>
      <c r="H2751" s="2"/>
    </row>
    <row r="2752" spans="3:8">
      <c r="C2752" s="38"/>
      <c r="E2752" s="2"/>
      <c r="F2752" s="2"/>
      <c r="G2752" s="2"/>
      <c r="H2752" s="2"/>
    </row>
    <row r="2753" spans="3:8">
      <c r="C2753" s="38"/>
      <c r="E2753" s="2"/>
      <c r="F2753" s="2"/>
      <c r="G2753" s="2"/>
      <c r="H2753" s="2"/>
    </row>
    <row r="2754" spans="3:8">
      <c r="C2754" s="38"/>
      <c r="E2754" s="2"/>
      <c r="F2754" s="2"/>
      <c r="G2754" s="2"/>
      <c r="H2754" s="2"/>
    </row>
    <row r="2755" spans="3:8">
      <c r="C2755" s="38"/>
      <c r="E2755" s="2"/>
      <c r="F2755" s="2"/>
      <c r="G2755" s="2"/>
      <c r="H2755" s="2"/>
    </row>
    <row r="2756" spans="3:8">
      <c r="C2756" s="38"/>
      <c r="E2756" s="2"/>
      <c r="F2756" s="2"/>
      <c r="G2756" s="2"/>
      <c r="H2756" s="2"/>
    </row>
    <row r="2757" spans="3:8">
      <c r="C2757" s="38"/>
      <c r="E2757" s="2"/>
      <c r="F2757" s="2"/>
      <c r="G2757" s="2"/>
      <c r="H2757" s="2"/>
    </row>
    <row r="2758" spans="3:8">
      <c r="C2758" s="38"/>
      <c r="E2758" s="2"/>
      <c r="F2758" s="2"/>
      <c r="G2758" s="2"/>
      <c r="H2758" s="2"/>
    </row>
    <row r="2759" spans="3:8">
      <c r="C2759" s="38"/>
      <c r="E2759" s="2"/>
      <c r="F2759" s="2"/>
      <c r="G2759" s="2"/>
      <c r="H2759" s="2"/>
    </row>
    <row r="2760" spans="3:8">
      <c r="C2760" s="38"/>
      <c r="E2760" s="2"/>
      <c r="F2760" s="2"/>
      <c r="G2760" s="2"/>
      <c r="H2760" s="2"/>
    </row>
    <row r="2761" spans="3:8">
      <c r="C2761" s="38"/>
      <c r="E2761" s="2"/>
      <c r="F2761" s="2"/>
      <c r="G2761" s="2"/>
      <c r="H2761" s="2"/>
    </row>
    <row r="2762" spans="3:8">
      <c r="C2762" s="38"/>
      <c r="E2762" s="2"/>
      <c r="F2762" s="2"/>
      <c r="G2762" s="2"/>
      <c r="H2762" s="2"/>
    </row>
    <row r="2763" spans="3:8">
      <c r="C2763" s="38"/>
      <c r="E2763" s="2"/>
      <c r="F2763" s="2"/>
      <c r="G2763" s="2"/>
      <c r="H2763" s="2"/>
    </row>
    <row r="2764" spans="3:8">
      <c r="C2764" s="38"/>
      <c r="E2764" s="2"/>
      <c r="F2764" s="2"/>
      <c r="G2764" s="2"/>
      <c r="H2764" s="2"/>
    </row>
    <row r="2765" spans="3:8">
      <c r="C2765" s="38"/>
      <c r="E2765" s="2"/>
      <c r="F2765" s="2"/>
      <c r="G2765" s="2"/>
      <c r="H2765" s="2"/>
    </row>
    <row r="2766" spans="3:8">
      <c r="C2766" s="38"/>
      <c r="E2766" s="2"/>
      <c r="F2766" s="2"/>
      <c r="G2766" s="2"/>
      <c r="H2766" s="2"/>
    </row>
    <row r="2767" spans="3:8">
      <c r="C2767" s="38"/>
      <c r="E2767" s="2"/>
      <c r="F2767" s="2"/>
      <c r="G2767" s="2"/>
      <c r="H2767" s="2"/>
    </row>
    <row r="2768" spans="3:8">
      <c r="C2768" s="38"/>
      <c r="E2768" s="2"/>
      <c r="F2768" s="2"/>
      <c r="G2768" s="2"/>
      <c r="H2768" s="2"/>
    </row>
    <row r="2769" spans="3:8">
      <c r="C2769" s="38"/>
      <c r="E2769" s="2"/>
      <c r="F2769" s="2"/>
      <c r="G2769" s="2"/>
      <c r="H2769" s="2"/>
    </row>
    <row r="2770" spans="3:8">
      <c r="C2770" s="38"/>
      <c r="E2770" s="2"/>
      <c r="F2770" s="2"/>
      <c r="G2770" s="2"/>
      <c r="H2770" s="2"/>
    </row>
    <row r="2771" spans="3:8">
      <c r="C2771" s="38"/>
      <c r="E2771" s="2"/>
      <c r="F2771" s="2"/>
      <c r="G2771" s="2"/>
      <c r="H2771" s="2"/>
    </row>
    <row r="2772" spans="3:8">
      <c r="C2772" s="38"/>
      <c r="E2772" s="2"/>
      <c r="F2772" s="2"/>
      <c r="G2772" s="2"/>
      <c r="H2772" s="2"/>
    </row>
    <row r="2773" spans="3:8">
      <c r="C2773" s="38"/>
      <c r="E2773" s="2"/>
      <c r="F2773" s="2"/>
      <c r="G2773" s="2"/>
      <c r="H2773" s="2"/>
    </row>
    <row r="2774" spans="3:8">
      <c r="C2774" s="38"/>
      <c r="E2774" s="2"/>
      <c r="F2774" s="2"/>
      <c r="G2774" s="2"/>
      <c r="H2774" s="2"/>
    </row>
    <row r="2775" spans="3:8">
      <c r="C2775" s="38"/>
      <c r="E2775" s="2"/>
      <c r="F2775" s="2"/>
      <c r="G2775" s="2"/>
      <c r="H2775" s="2"/>
    </row>
    <row r="2776" spans="3:8">
      <c r="C2776" s="38"/>
      <c r="E2776" s="2"/>
      <c r="F2776" s="2"/>
      <c r="G2776" s="2"/>
      <c r="H2776" s="2"/>
    </row>
    <row r="2777" spans="3:8">
      <c r="C2777" s="38"/>
      <c r="E2777" s="2"/>
      <c r="F2777" s="2"/>
      <c r="G2777" s="2"/>
      <c r="H2777" s="2"/>
    </row>
    <row r="2778" spans="3:8">
      <c r="C2778" s="38"/>
      <c r="E2778" s="2"/>
      <c r="F2778" s="2"/>
      <c r="G2778" s="2"/>
      <c r="H2778" s="2"/>
    </row>
    <row r="2779" spans="3:8">
      <c r="C2779" s="38"/>
      <c r="E2779" s="2"/>
      <c r="F2779" s="2"/>
      <c r="G2779" s="2"/>
      <c r="H2779" s="2"/>
    </row>
    <row r="2780" spans="3:8">
      <c r="C2780" s="38"/>
      <c r="E2780" s="2"/>
      <c r="F2780" s="2"/>
      <c r="G2780" s="2"/>
      <c r="H2780" s="2"/>
    </row>
    <row r="2781" spans="3:8">
      <c r="C2781" s="38"/>
      <c r="E2781" s="2"/>
      <c r="F2781" s="2"/>
      <c r="G2781" s="2"/>
      <c r="H2781" s="2"/>
    </row>
    <row r="2782" spans="3:8">
      <c r="C2782" s="38"/>
      <c r="E2782" s="2"/>
      <c r="F2782" s="2"/>
      <c r="G2782" s="2"/>
      <c r="H2782" s="2"/>
    </row>
    <row r="2783" spans="3:8">
      <c r="C2783" s="38"/>
      <c r="E2783" s="2"/>
      <c r="F2783" s="2"/>
      <c r="G2783" s="2"/>
      <c r="H2783" s="2"/>
    </row>
    <row r="2784" spans="3:8">
      <c r="C2784" s="38"/>
      <c r="E2784" s="2"/>
      <c r="F2784" s="2"/>
      <c r="G2784" s="2"/>
      <c r="H2784" s="2"/>
    </row>
    <row r="2785" spans="3:8">
      <c r="C2785" s="38"/>
      <c r="E2785" s="2"/>
      <c r="F2785" s="2"/>
      <c r="G2785" s="2"/>
      <c r="H2785" s="2"/>
    </row>
    <row r="2786" spans="3:8">
      <c r="C2786" s="38"/>
      <c r="E2786" s="2"/>
      <c r="F2786" s="2"/>
      <c r="G2786" s="2"/>
      <c r="H2786" s="2"/>
    </row>
    <row r="2787" spans="3:8">
      <c r="C2787" s="38"/>
      <c r="E2787" s="2"/>
      <c r="F2787" s="2"/>
      <c r="G2787" s="2"/>
      <c r="H2787" s="2"/>
    </row>
    <row r="2788" spans="3:8">
      <c r="C2788" s="38"/>
      <c r="E2788" s="2"/>
      <c r="F2788" s="2"/>
      <c r="G2788" s="2"/>
      <c r="H2788" s="2"/>
    </row>
    <row r="2789" spans="3:8">
      <c r="C2789" s="38"/>
      <c r="E2789" s="2"/>
      <c r="F2789" s="2"/>
      <c r="G2789" s="2"/>
      <c r="H2789" s="2"/>
    </row>
    <row r="2790" spans="3:8">
      <c r="C2790" s="38"/>
      <c r="E2790" s="2"/>
      <c r="F2790" s="2"/>
      <c r="G2790" s="2"/>
      <c r="H2790" s="2"/>
    </row>
    <row r="2791" spans="3:8">
      <c r="C2791" s="38"/>
      <c r="E2791" s="2"/>
      <c r="F2791" s="2"/>
      <c r="G2791" s="2"/>
      <c r="H2791" s="2"/>
    </row>
    <row r="2792" spans="3:8">
      <c r="C2792" s="38"/>
      <c r="E2792" s="2"/>
      <c r="F2792" s="2"/>
      <c r="G2792" s="2"/>
      <c r="H2792" s="2"/>
    </row>
    <row r="2793" spans="3:8">
      <c r="C2793" s="38"/>
      <c r="E2793" s="2"/>
      <c r="F2793" s="2"/>
      <c r="G2793" s="2"/>
      <c r="H2793" s="2"/>
    </row>
    <row r="2794" spans="3:8">
      <c r="C2794" s="38"/>
      <c r="E2794" s="2"/>
      <c r="F2794" s="2"/>
      <c r="G2794" s="2"/>
      <c r="H2794" s="2"/>
    </row>
    <row r="2795" spans="3:8">
      <c r="C2795" s="38"/>
      <c r="E2795" s="2"/>
      <c r="F2795" s="2"/>
      <c r="G2795" s="2"/>
      <c r="H2795" s="2"/>
    </row>
    <row r="2796" spans="3:8">
      <c r="C2796" s="38"/>
      <c r="E2796" s="2"/>
      <c r="F2796" s="2"/>
      <c r="G2796" s="2"/>
      <c r="H2796" s="2"/>
    </row>
    <row r="2797" spans="3:8">
      <c r="C2797" s="38"/>
      <c r="E2797" s="2"/>
      <c r="F2797" s="2"/>
      <c r="G2797" s="2"/>
      <c r="H2797" s="2"/>
    </row>
    <row r="2798" spans="3:8">
      <c r="C2798" s="38"/>
      <c r="E2798" s="2"/>
      <c r="F2798" s="2"/>
      <c r="G2798" s="2"/>
      <c r="H2798" s="2"/>
    </row>
    <row r="2799" spans="3:8">
      <c r="C2799" s="38"/>
      <c r="E2799" s="2"/>
      <c r="F2799" s="2"/>
      <c r="G2799" s="2"/>
      <c r="H2799" s="2"/>
    </row>
    <row r="2800" spans="3:8">
      <c r="C2800" s="38"/>
      <c r="E2800" s="2"/>
      <c r="F2800" s="2"/>
      <c r="G2800" s="2"/>
      <c r="H2800" s="2"/>
    </row>
    <row r="2801" spans="3:8">
      <c r="C2801" s="38"/>
      <c r="E2801" s="2"/>
      <c r="F2801" s="2"/>
      <c r="G2801" s="2"/>
      <c r="H2801" s="2"/>
    </row>
    <row r="2802" spans="3:8">
      <c r="C2802" s="38"/>
      <c r="E2802" s="2"/>
      <c r="F2802" s="2"/>
      <c r="G2802" s="2"/>
      <c r="H2802" s="2"/>
    </row>
    <row r="2803" spans="3:8">
      <c r="C2803" s="38"/>
      <c r="E2803" s="2"/>
      <c r="F2803" s="2"/>
      <c r="G2803" s="2"/>
      <c r="H2803" s="2"/>
    </row>
    <row r="2804" spans="3:8">
      <c r="C2804" s="38"/>
      <c r="E2804" s="2"/>
      <c r="F2804" s="2"/>
      <c r="G2804" s="2"/>
      <c r="H2804" s="2"/>
    </row>
    <row r="2805" spans="3:8">
      <c r="C2805" s="38"/>
      <c r="E2805" s="2"/>
      <c r="F2805" s="2"/>
      <c r="G2805" s="2"/>
      <c r="H2805" s="2"/>
    </row>
    <row r="2806" spans="3:8">
      <c r="C2806" s="38"/>
      <c r="E2806" s="2"/>
      <c r="F2806" s="2"/>
      <c r="G2806" s="2"/>
      <c r="H2806" s="2"/>
    </row>
    <row r="2807" spans="3:8">
      <c r="C2807" s="38"/>
      <c r="E2807" s="2"/>
      <c r="F2807" s="2"/>
      <c r="G2807" s="2"/>
      <c r="H2807" s="2"/>
    </row>
    <row r="2808" spans="3:8">
      <c r="C2808" s="38"/>
      <c r="E2808" s="2"/>
      <c r="F2808" s="2"/>
      <c r="G2808" s="2"/>
      <c r="H2808" s="2"/>
    </row>
    <row r="2809" spans="3:8">
      <c r="C2809" s="38"/>
      <c r="E2809" s="2"/>
      <c r="F2809" s="2"/>
      <c r="G2809" s="2"/>
      <c r="H2809" s="2"/>
    </row>
    <row r="2810" spans="3:8">
      <c r="C2810" s="38"/>
      <c r="E2810" s="2"/>
      <c r="F2810" s="2"/>
      <c r="G2810" s="2"/>
      <c r="H2810" s="2"/>
    </row>
    <row r="2811" spans="3:8">
      <c r="C2811" s="38"/>
      <c r="E2811" s="2"/>
      <c r="F2811" s="2"/>
      <c r="G2811" s="2"/>
      <c r="H2811" s="2"/>
    </row>
    <row r="2812" spans="3:8">
      <c r="C2812" s="38"/>
      <c r="E2812" s="2"/>
      <c r="F2812" s="2"/>
      <c r="G2812" s="2"/>
      <c r="H2812" s="2"/>
    </row>
    <row r="2813" spans="3:8">
      <c r="C2813" s="38"/>
      <c r="E2813" s="2"/>
      <c r="F2813" s="2"/>
      <c r="G2813" s="2"/>
      <c r="H2813" s="2"/>
    </row>
    <row r="2814" spans="3:8">
      <c r="C2814" s="38"/>
      <c r="E2814" s="2"/>
      <c r="F2814" s="2"/>
      <c r="G2814" s="2"/>
      <c r="H2814" s="2"/>
    </row>
    <row r="2815" spans="3:8">
      <c r="C2815" s="38"/>
      <c r="E2815" s="2"/>
      <c r="F2815" s="2"/>
      <c r="G2815" s="2"/>
      <c r="H2815" s="2"/>
    </row>
    <row r="2816" spans="3:8">
      <c r="C2816" s="38"/>
      <c r="E2816" s="2"/>
      <c r="F2816" s="2"/>
      <c r="G2816" s="2"/>
      <c r="H2816" s="2"/>
    </row>
    <row r="2817" spans="3:8">
      <c r="C2817" s="38"/>
      <c r="E2817" s="2"/>
      <c r="F2817" s="2"/>
      <c r="G2817" s="2"/>
      <c r="H2817" s="2"/>
    </row>
    <row r="2818" spans="3:8">
      <c r="C2818" s="38"/>
      <c r="E2818" s="2"/>
      <c r="F2818" s="2"/>
      <c r="G2818" s="2"/>
      <c r="H2818" s="2"/>
    </row>
    <row r="2819" spans="3:8">
      <c r="C2819" s="38"/>
      <c r="E2819" s="2"/>
      <c r="F2819" s="2"/>
      <c r="G2819" s="2"/>
      <c r="H2819" s="2"/>
    </row>
    <row r="2820" spans="3:8">
      <c r="C2820" s="38"/>
      <c r="E2820" s="2"/>
      <c r="F2820" s="2"/>
      <c r="G2820" s="2"/>
      <c r="H2820" s="2"/>
    </row>
    <row r="2821" spans="3:8">
      <c r="C2821" s="38"/>
      <c r="E2821" s="2"/>
      <c r="F2821" s="2"/>
      <c r="G2821" s="2"/>
      <c r="H2821" s="2"/>
    </row>
    <row r="2822" spans="3:8">
      <c r="C2822" s="38"/>
      <c r="E2822" s="2"/>
      <c r="F2822" s="2"/>
      <c r="G2822" s="2"/>
      <c r="H2822" s="2"/>
    </row>
    <row r="2823" spans="3:8">
      <c r="C2823" s="38"/>
      <c r="E2823" s="2"/>
      <c r="F2823" s="2"/>
      <c r="G2823" s="2"/>
      <c r="H2823" s="2"/>
    </row>
    <row r="2824" spans="3:8">
      <c r="C2824" s="38"/>
      <c r="E2824" s="2"/>
      <c r="F2824" s="2"/>
      <c r="G2824" s="2"/>
      <c r="H2824" s="2"/>
    </row>
    <row r="2825" spans="3:8">
      <c r="C2825" s="38"/>
      <c r="E2825" s="2"/>
      <c r="F2825" s="2"/>
      <c r="G2825" s="2"/>
      <c r="H2825" s="2"/>
    </row>
    <row r="2826" spans="3:8">
      <c r="C2826" s="38"/>
      <c r="E2826" s="2"/>
      <c r="F2826" s="2"/>
      <c r="G2826" s="2"/>
      <c r="H2826" s="2"/>
    </row>
    <row r="2827" spans="3:8">
      <c r="C2827" s="38"/>
      <c r="E2827" s="2"/>
      <c r="F2827" s="2"/>
      <c r="G2827" s="2"/>
      <c r="H2827" s="2"/>
    </row>
    <row r="2828" spans="3:8">
      <c r="C2828" s="38"/>
      <c r="E2828" s="2"/>
      <c r="F2828" s="2"/>
      <c r="G2828" s="2"/>
      <c r="H2828" s="2"/>
    </row>
    <row r="2829" spans="3:8">
      <c r="C2829" s="38"/>
      <c r="E2829" s="2"/>
      <c r="F2829" s="2"/>
      <c r="G2829" s="2"/>
      <c r="H2829" s="2"/>
    </row>
    <row r="2830" spans="3:8">
      <c r="C2830" s="38"/>
      <c r="E2830" s="2"/>
      <c r="F2830" s="2"/>
      <c r="G2830" s="2"/>
      <c r="H2830" s="2"/>
    </row>
    <row r="2831" spans="3:8">
      <c r="C2831" s="38"/>
      <c r="E2831" s="2"/>
      <c r="F2831" s="2"/>
      <c r="G2831" s="2"/>
      <c r="H2831" s="2"/>
    </row>
    <row r="2832" spans="3:8">
      <c r="C2832" s="38"/>
      <c r="E2832" s="2"/>
      <c r="F2832" s="2"/>
      <c r="G2832" s="2"/>
      <c r="H2832" s="2"/>
    </row>
    <row r="2833" spans="3:8">
      <c r="C2833" s="38"/>
      <c r="E2833" s="2"/>
      <c r="F2833" s="2"/>
      <c r="G2833" s="2"/>
      <c r="H2833" s="2"/>
    </row>
    <row r="2834" spans="3:8">
      <c r="C2834" s="38"/>
      <c r="E2834" s="2"/>
      <c r="F2834" s="2"/>
      <c r="G2834" s="2"/>
      <c r="H2834" s="2"/>
    </row>
    <row r="2835" spans="3:8">
      <c r="C2835" s="38"/>
      <c r="E2835" s="2"/>
      <c r="F2835" s="2"/>
      <c r="G2835" s="2"/>
      <c r="H2835" s="2"/>
    </row>
    <row r="2836" spans="3:8">
      <c r="C2836" s="38"/>
      <c r="E2836" s="2"/>
      <c r="F2836" s="2"/>
      <c r="G2836" s="2"/>
      <c r="H2836" s="2"/>
    </row>
    <row r="2837" spans="3:8">
      <c r="C2837" s="38"/>
      <c r="E2837" s="2"/>
      <c r="F2837" s="2"/>
      <c r="G2837" s="2"/>
      <c r="H2837" s="2"/>
    </row>
    <row r="2838" spans="3:8">
      <c r="C2838" s="38"/>
      <c r="E2838" s="2"/>
      <c r="F2838" s="2"/>
      <c r="G2838" s="2"/>
      <c r="H2838" s="2"/>
    </row>
    <row r="2839" spans="3:8">
      <c r="C2839" s="38"/>
      <c r="E2839" s="2"/>
      <c r="F2839" s="2"/>
      <c r="G2839" s="2"/>
      <c r="H2839" s="2"/>
    </row>
    <row r="2840" spans="3:8">
      <c r="C2840" s="38"/>
      <c r="E2840" s="2"/>
      <c r="F2840" s="2"/>
      <c r="G2840" s="2"/>
      <c r="H2840" s="2"/>
    </row>
    <row r="2841" spans="3:8">
      <c r="C2841" s="38"/>
      <c r="E2841" s="2"/>
      <c r="F2841" s="2"/>
      <c r="G2841" s="2"/>
      <c r="H2841" s="2"/>
    </row>
    <row r="2842" spans="3:8">
      <c r="C2842" s="38"/>
      <c r="E2842" s="2"/>
      <c r="F2842" s="2"/>
      <c r="G2842" s="2"/>
      <c r="H2842" s="2"/>
    </row>
    <row r="2843" spans="3:8">
      <c r="C2843" s="38"/>
      <c r="E2843" s="2"/>
      <c r="F2843" s="2"/>
      <c r="G2843" s="2"/>
      <c r="H2843" s="2"/>
    </row>
    <row r="2844" spans="3:8">
      <c r="C2844" s="38"/>
      <c r="E2844" s="2"/>
      <c r="F2844" s="2"/>
      <c r="G2844" s="2"/>
      <c r="H2844" s="2"/>
    </row>
    <row r="2845" spans="3:8">
      <c r="C2845" s="38"/>
      <c r="E2845" s="2"/>
      <c r="F2845" s="2"/>
      <c r="G2845" s="2"/>
      <c r="H2845" s="2"/>
    </row>
    <row r="2846" spans="3:8">
      <c r="C2846" s="38"/>
      <c r="E2846" s="2"/>
      <c r="F2846" s="2"/>
      <c r="G2846" s="2"/>
      <c r="H2846" s="2"/>
    </row>
    <row r="2847" spans="3:8">
      <c r="C2847" s="38"/>
      <c r="E2847" s="2"/>
      <c r="F2847" s="2"/>
      <c r="G2847" s="2"/>
      <c r="H2847" s="2"/>
    </row>
    <row r="2848" spans="3:8">
      <c r="C2848" s="38"/>
      <c r="E2848" s="2"/>
      <c r="F2848" s="2"/>
      <c r="G2848" s="2"/>
      <c r="H2848" s="2"/>
    </row>
    <row r="2849" spans="3:8">
      <c r="C2849" s="38"/>
      <c r="E2849" s="2"/>
      <c r="F2849" s="2"/>
      <c r="G2849" s="2"/>
      <c r="H2849" s="2"/>
    </row>
    <row r="2850" spans="3:8">
      <c r="C2850" s="38"/>
      <c r="E2850" s="2"/>
      <c r="F2850" s="2"/>
      <c r="G2850" s="2"/>
      <c r="H2850" s="2"/>
    </row>
    <row r="2851" spans="3:8">
      <c r="C2851" s="38"/>
      <c r="E2851" s="2"/>
      <c r="F2851" s="2"/>
      <c r="G2851" s="2"/>
      <c r="H2851" s="2"/>
    </row>
    <row r="2852" spans="3:8">
      <c r="C2852" s="38"/>
      <c r="E2852" s="2"/>
      <c r="F2852" s="2"/>
      <c r="G2852" s="2"/>
      <c r="H2852" s="2"/>
    </row>
    <row r="2853" spans="3:8">
      <c r="C2853" s="38"/>
      <c r="E2853" s="2"/>
      <c r="F2853" s="2"/>
      <c r="G2853" s="2"/>
      <c r="H2853" s="2"/>
    </row>
    <row r="2854" spans="3:8">
      <c r="C2854" s="38"/>
      <c r="E2854" s="2"/>
      <c r="F2854" s="2"/>
      <c r="G2854" s="2"/>
      <c r="H2854" s="2"/>
    </row>
    <row r="2855" spans="3:8">
      <c r="C2855" s="38"/>
      <c r="E2855" s="2"/>
      <c r="F2855" s="2"/>
      <c r="G2855" s="2"/>
      <c r="H2855" s="2"/>
    </row>
    <row r="2856" spans="3:8">
      <c r="C2856" s="38"/>
      <c r="E2856" s="2"/>
      <c r="F2856" s="2"/>
      <c r="G2856" s="2"/>
      <c r="H2856" s="2"/>
    </row>
    <row r="2857" spans="3:8">
      <c r="C2857" s="38"/>
      <c r="E2857" s="2"/>
      <c r="F2857" s="2"/>
      <c r="G2857" s="2"/>
      <c r="H2857" s="2"/>
    </row>
    <row r="2858" spans="3:8">
      <c r="C2858" s="38"/>
      <c r="E2858" s="2"/>
      <c r="F2858" s="2"/>
      <c r="G2858" s="2"/>
      <c r="H2858" s="2"/>
    </row>
    <row r="2859" spans="3:8">
      <c r="C2859" s="38"/>
      <c r="E2859" s="2"/>
      <c r="F2859" s="2"/>
      <c r="G2859" s="2"/>
      <c r="H2859" s="2"/>
    </row>
    <row r="2860" spans="3:8">
      <c r="C2860" s="38"/>
      <c r="E2860" s="2"/>
      <c r="F2860" s="2"/>
      <c r="G2860" s="2"/>
      <c r="H2860" s="2"/>
    </row>
    <row r="2861" spans="3:8">
      <c r="C2861" s="38"/>
      <c r="E2861" s="2"/>
      <c r="F2861" s="2"/>
      <c r="G2861" s="2"/>
      <c r="H2861" s="2"/>
    </row>
    <row r="2862" spans="3:8">
      <c r="C2862" s="38"/>
      <c r="E2862" s="2"/>
      <c r="F2862" s="2"/>
      <c r="G2862" s="2"/>
      <c r="H2862" s="2"/>
    </row>
    <row r="2863" spans="3:8">
      <c r="C2863" s="38"/>
      <c r="E2863" s="2"/>
      <c r="F2863" s="2"/>
      <c r="G2863" s="2"/>
      <c r="H2863" s="2"/>
    </row>
    <row r="2864" spans="3:8">
      <c r="C2864" s="38"/>
      <c r="E2864" s="2"/>
      <c r="F2864" s="2"/>
      <c r="G2864" s="2"/>
      <c r="H2864" s="2"/>
    </row>
    <row r="2865" spans="3:8">
      <c r="C2865" s="38"/>
      <c r="E2865" s="2"/>
      <c r="F2865" s="2"/>
      <c r="G2865" s="2"/>
      <c r="H2865" s="2"/>
    </row>
    <row r="2866" spans="3:8">
      <c r="C2866" s="38"/>
      <c r="E2866" s="2"/>
      <c r="F2866" s="2"/>
      <c r="G2866" s="2"/>
      <c r="H2866" s="2"/>
    </row>
    <row r="2867" spans="3:8">
      <c r="C2867" s="38"/>
      <c r="E2867" s="2"/>
      <c r="F2867" s="2"/>
      <c r="G2867" s="2"/>
      <c r="H2867" s="2"/>
    </row>
    <row r="2868" spans="3:8">
      <c r="C2868" s="38"/>
      <c r="E2868" s="2"/>
      <c r="F2868" s="2"/>
      <c r="G2868" s="2"/>
      <c r="H2868" s="2"/>
    </row>
    <row r="2869" spans="3:8">
      <c r="C2869" s="38"/>
      <c r="E2869" s="2"/>
      <c r="F2869" s="2"/>
      <c r="G2869" s="2"/>
      <c r="H2869" s="2"/>
    </row>
    <row r="2870" spans="3:8">
      <c r="C2870" s="38"/>
      <c r="E2870" s="2"/>
      <c r="F2870" s="2"/>
      <c r="G2870" s="2"/>
      <c r="H2870" s="2"/>
    </row>
    <row r="2871" spans="3:8">
      <c r="C2871" s="38"/>
      <c r="E2871" s="2"/>
      <c r="F2871" s="2"/>
      <c r="G2871" s="2"/>
      <c r="H2871" s="2"/>
    </row>
    <row r="2872" spans="3:8">
      <c r="C2872" s="38"/>
      <c r="E2872" s="2"/>
      <c r="F2872" s="2"/>
      <c r="G2872" s="2"/>
      <c r="H2872" s="2"/>
    </row>
    <row r="2873" spans="3:8">
      <c r="C2873" s="38"/>
      <c r="E2873" s="2"/>
      <c r="F2873" s="2"/>
      <c r="G2873" s="2"/>
      <c r="H2873" s="2"/>
    </row>
    <row r="2874" spans="3:8">
      <c r="C2874" s="38"/>
      <c r="E2874" s="2"/>
      <c r="F2874" s="2"/>
      <c r="G2874" s="2"/>
      <c r="H2874" s="2"/>
    </row>
    <row r="2875" spans="3:8">
      <c r="C2875" s="38"/>
      <c r="E2875" s="2"/>
      <c r="F2875" s="2"/>
      <c r="G2875" s="2"/>
      <c r="H2875" s="2"/>
    </row>
    <row r="2876" spans="3:8">
      <c r="C2876" s="38"/>
      <c r="E2876" s="2"/>
      <c r="F2876" s="2"/>
      <c r="G2876" s="2"/>
      <c r="H2876" s="2"/>
    </row>
    <row r="2877" spans="3:8">
      <c r="C2877" s="38"/>
      <c r="E2877" s="2"/>
      <c r="F2877" s="2"/>
      <c r="G2877" s="2"/>
      <c r="H2877" s="2"/>
    </row>
    <row r="2878" spans="3:8">
      <c r="C2878" s="38"/>
      <c r="E2878" s="2"/>
      <c r="F2878" s="2"/>
      <c r="G2878" s="2"/>
      <c r="H2878" s="2"/>
    </row>
    <row r="2879" spans="3:8">
      <c r="C2879" s="38"/>
      <c r="E2879" s="2"/>
      <c r="F2879" s="2"/>
      <c r="G2879" s="2"/>
      <c r="H2879" s="2"/>
    </row>
    <row r="2880" spans="3:8">
      <c r="C2880" s="38"/>
      <c r="E2880" s="2"/>
      <c r="F2880" s="2"/>
      <c r="G2880" s="2"/>
      <c r="H2880" s="2"/>
    </row>
    <row r="2881" spans="3:8">
      <c r="C2881" s="38"/>
      <c r="E2881" s="2"/>
      <c r="F2881" s="2"/>
      <c r="G2881" s="2"/>
      <c r="H2881" s="2"/>
    </row>
    <row r="2882" spans="3:8">
      <c r="C2882" s="38"/>
      <c r="E2882" s="2"/>
      <c r="F2882" s="2"/>
      <c r="G2882" s="2"/>
      <c r="H2882" s="2"/>
    </row>
    <row r="2883" spans="3:8">
      <c r="C2883" s="38"/>
      <c r="E2883" s="2"/>
      <c r="F2883" s="2"/>
      <c r="G2883" s="2"/>
      <c r="H2883" s="2"/>
    </row>
    <row r="2884" spans="3:8">
      <c r="C2884" s="38"/>
      <c r="E2884" s="2"/>
      <c r="F2884" s="2"/>
      <c r="G2884" s="2"/>
      <c r="H2884" s="2"/>
    </row>
    <row r="2885" spans="3:8">
      <c r="C2885" s="38"/>
      <c r="E2885" s="2"/>
      <c r="F2885" s="2"/>
      <c r="G2885" s="2"/>
      <c r="H2885" s="2"/>
    </row>
    <row r="2886" spans="3:8">
      <c r="C2886" s="38"/>
      <c r="E2886" s="2"/>
      <c r="F2886" s="2"/>
      <c r="G2886" s="2"/>
      <c r="H2886" s="2"/>
    </row>
    <row r="2887" spans="3:8">
      <c r="C2887" s="38"/>
      <c r="E2887" s="2"/>
      <c r="F2887" s="2"/>
      <c r="G2887" s="2"/>
      <c r="H2887" s="2"/>
    </row>
    <row r="2888" spans="3:8">
      <c r="C2888" s="38"/>
      <c r="E2888" s="2"/>
      <c r="F2888" s="2"/>
      <c r="G2888" s="2"/>
      <c r="H2888" s="2"/>
    </row>
    <row r="2889" spans="3:8">
      <c r="C2889" s="38"/>
      <c r="E2889" s="2"/>
      <c r="F2889" s="2"/>
      <c r="G2889" s="2"/>
      <c r="H2889" s="2"/>
    </row>
    <row r="2890" spans="3:8">
      <c r="C2890" s="38"/>
      <c r="E2890" s="2"/>
      <c r="F2890" s="2"/>
      <c r="G2890" s="2"/>
      <c r="H2890" s="2"/>
    </row>
    <row r="2891" spans="3:8">
      <c r="C2891" s="38"/>
      <c r="E2891" s="2"/>
      <c r="F2891" s="2"/>
      <c r="G2891" s="2"/>
      <c r="H2891" s="2"/>
    </row>
    <row r="2892" spans="3:8">
      <c r="C2892" s="38"/>
      <c r="E2892" s="2"/>
      <c r="F2892" s="2"/>
      <c r="G2892" s="2"/>
      <c r="H2892" s="2"/>
    </row>
    <row r="2893" spans="3:8">
      <c r="C2893" s="38"/>
      <c r="E2893" s="2"/>
      <c r="F2893" s="2"/>
      <c r="G2893" s="2"/>
      <c r="H2893" s="2"/>
    </row>
    <row r="2894" spans="3:8">
      <c r="C2894" s="38"/>
      <c r="E2894" s="2"/>
      <c r="F2894" s="2"/>
      <c r="G2894" s="2"/>
      <c r="H2894" s="2"/>
    </row>
    <row r="2895" spans="3:8">
      <c r="C2895" s="38"/>
      <c r="E2895" s="2"/>
      <c r="F2895" s="2"/>
      <c r="G2895" s="2"/>
      <c r="H2895" s="2"/>
    </row>
    <row r="2896" spans="3:8">
      <c r="C2896" s="38"/>
      <c r="E2896" s="2"/>
      <c r="F2896" s="2"/>
      <c r="G2896" s="2"/>
      <c r="H2896" s="2"/>
    </row>
    <row r="2897" spans="3:8">
      <c r="C2897" s="38"/>
      <c r="E2897" s="2"/>
      <c r="F2897" s="2"/>
      <c r="G2897" s="2"/>
      <c r="H2897" s="2"/>
    </row>
    <row r="2898" spans="3:8">
      <c r="C2898" s="38"/>
      <c r="E2898" s="2"/>
      <c r="F2898" s="2"/>
      <c r="G2898" s="2"/>
      <c r="H2898" s="2"/>
    </row>
    <row r="2899" spans="3:8">
      <c r="C2899" s="38"/>
      <c r="E2899" s="2"/>
      <c r="F2899" s="2"/>
      <c r="G2899" s="2"/>
      <c r="H2899" s="2"/>
    </row>
    <row r="2900" spans="3:8">
      <c r="C2900" s="38"/>
      <c r="E2900" s="2"/>
      <c r="F2900" s="2"/>
      <c r="G2900" s="2"/>
      <c r="H2900" s="2"/>
    </row>
    <row r="2901" spans="3:8">
      <c r="C2901" s="38"/>
      <c r="E2901" s="2"/>
      <c r="F2901" s="2"/>
      <c r="G2901" s="2"/>
      <c r="H2901" s="2"/>
    </row>
    <row r="2902" spans="3:8">
      <c r="C2902" s="38"/>
      <c r="E2902" s="2"/>
      <c r="F2902" s="2"/>
      <c r="G2902" s="2"/>
      <c r="H2902" s="2"/>
    </row>
    <row r="2903" spans="3:8">
      <c r="C2903" s="38"/>
      <c r="E2903" s="2"/>
      <c r="F2903" s="2"/>
      <c r="G2903" s="2"/>
      <c r="H2903" s="2"/>
    </row>
    <row r="2904" spans="3:8">
      <c r="C2904" s="38"/>
      <c r="E2904" s="2"/>
      <c r="F2904" s="2"/>
      <c r="G2904" s="2"/>
      <c r="H2904" s="2"/>
    </row>
    <row r="2905" spans="3:8">
      <c r="C2905" s="38"/>
      <c r="E2905" s="2"/>
      <c r="F2905" s="2"/>
      <c r="G2905" s="2"/>
      <c r="H2905" s="2"/>
    </row>
    <row r="2906" spans="3:8">
      <c r="C2906" s="38"/>
      <c r="E2906" s="2"/>
      <c r="F2906" s="2"/>
      <c r="G2906" s="2"/>
      <c r="H2906" s="2"/>
    </row>
    <row r="2907" spans="3:8">
      <c r="C2907" s="38"/>
      <c r="E2907" s="2"/>
      <c r="F2907" s="2"/>
      <c r="G2907" s="2"/>
      <c r="H2907" s="2"/>
    </row>
    <row r="2908" spans="3:8">
      <c r="C2908" s="38"/>
      <c r="E2908" s="2"/>
      <c r="F2908" s="2"/>
      <c r="G2908" s="2"/>
      <c r="H2908" s="2"/>
    </row>
    <row r="2909" spans="3:8">
      <c r="C2909" s="38"/>
      <c r="E2909" s="2"/>
      <c r="F2909" s="2"/>
      <c r="G2909" s="2"/>
      <c r="H2909" s="2"/>
    </row>
    <row r="2910" spans="3:8">
      <c r="C2910" s="38"/>
      <c r="E2910" s="2"/>
      <c r="F2910" s="2"/>
      <c r="G2910" s="2"/>
      <c r="H2910" s="2"/>
    </row>
    <row r="2911" spans="3:8">
      <c r="C2911" s="38"/>
      <c r="E2911" s="2"/>
      <c r="F2911" s="2"/>
      <c r="G2911" s="2"/>
      <c r="H2911" s="2"/>
    </row>
    <row r="2912" spans="3:8">
      <c r="C2912" s="38"/>
      <c r="E2912" s="2"/>
      <c r="F2912" s="2"/>
      <c r="G2912" s="2"/>
      <c r="H2912" s="2"/>
    </row>
    <row r="2913" spans="3:8">
      <c r="C2913" s="38"/>
      <c r="E2913" s="2"/>
      <c r="F2913" s="2"/>
      <c r="G2913" s="2"/>
      <c r="H2913" s="2"/>
    </row>
    <row r="2914" spans="3:8">
      <c r="C2914" s="38"/>
      <c r="E2914" s="2"/>
      <c r="F2914" s="2"/>
      <c r="G2914" s="2"/>
      <c r="H2914" s="2"/>
    </row>
    <row r="2915" spans="3:8">
      <c r="C2915" s="38"/>
      <c r="E2915" s="2"/>
      <c r="F2915" s="2"/>
      <c r="G2915" s="2"/>
      <c r="H2915" s="2"/>
    </row>
    <row r="2916" spans="3:8">
      <c r="C2916" s="38"/>
      <c r="E2916" s="2"/>
      <c r="F2916" s="2"/>
      <c r="G2916" s="2"/>
      <c r="H2916" s="2"/>
    </row>
    <row r="2917" spans="3:8">
      <c r="C2917" s="38"/>
      <c r="E2917" s="2"/>
      <c r="F2917" s="2"/>
      <c r="G2917" s="2"/>
      <c r="H2917" s="2"/>
    </row>
    <row r="2918" spans="3:8">
      <c r="C2918" s="38"/>
      <c r="E2918" s="2"/>
      <c r="F2918" s="2"/>
      <c r="G2918" s="2"/>
      <c r="H2918" s="2"/>
    </row>
    <row r="2919" spans="3:8">
      <c r="C2919" s="38"/>
      <c r="E2919" s="2"/>
      <c r="F2919" s="2"/>
      <c r="G2919" s="2"/>
      <c r="H2919" s="2"/>
    </row>
    <row r="2920" spans="3:8">
      <c r="C2920" s="38"/>
      <c r="E2920" s="2"/>
      <c r="F2920" s="2"/>
      <c r="G2920" s="2"/>
      <c r="H2920" s="2"/>
    </row>
    <row r="2921" spans="3:8">
      <c r="C2921" s="38"/>
      <c r="E2921" s="2"/>
      <c r="F2921" s="2"/>
      <c r="G2921" s="2"/>
      <c r="H2921" s="2"/>
    </row>
    <row r="2922" spans="3:8">
      <c r="C2922" s="38"/>
      <c r="E2922" s="2"/>
      <c r="F2922" s="2"/>
      <c r="G2922" s="2"/>
      <c r="H2922" s="2"/>
    </row>
    <row r="2923" spans="3:8">
      <c r="C2923" s="38"/>
      <c r="E2923" s="2"/>
      <c r="F2923" s="2"/>
      <c r="G2923" s="2"/>
      <c r="H2923" s="2"/>
    </row>
    <row r="2924" spans="3:8">
      <c r="C2924" s="38"/>
      <c r="E2924" s="2"/>
      <c r="F2924" s="2"/>
      <c r="G2924" s="2"/>
      <c r="H2924" s="2"/>
    </row>
    <row r="2925" spans="3:8">
      <c r="C2925" s="38"/>
      <c r="E2925" s="2"/>
      <c r="F2925" s="2"/>
      <c r="G2925" s="2"/>
      <c r="H2925" s="2"/>
    </row>
    <row r="2926" spans="3:8">
      <c r="C2926" s="38"/>
      <c r="E2926" s="2"/>
      <c r="F2926" s="2"/>
      <c r="G2926" s="2"/>
      <c r="H2926" s="2"/>
    </row>
    <row r="2927" spans="3:8">
      <c r="C2927" s="38"/>
      <c r="E2927" s="2"/>
      <c r="F2927" s="2"/>
      <c r="G2927" s="2"/>
      <c r="H2927" s="2"/>
    </row>
    <row r="2928" spans="3:8">
      <c r="C2928" s="38"/>
      <c r="E2928" s="2"/>
      <c r="F2928" s="2"/>
      <c r="G2928" s="2"/>
      <c r="H2928" s="2"/>
    </row>
    <row r="2929" spans="3:8">
      <c r="C2929" s="38"/>
      <c r="E2929" s="2"/>
      <c r="F2929" s="2"/>
      <c r="G2929" s="2"/>
      <c r="H2929" s="2"/>
    </row>
    <row r="2930" spans="3:8">
      <c r="C2930" s="38"/>
      <c r="E2930" s="2"/>
      <c r="F2930" s="2"/>
      <c r="G2930" s="2"/>
      <c r="H2930" s="2"/>
    </row>
    <row r="2931" spans="3:8">
      <c r="C2931" s="38"/>
      <c r="E2931" s="2"/>
      <c r="F2931" s="2"/>
      <c r="G2931" s="2"/>
      <c r="H2931" s="2"/>
    </row>
    <row r="2932" spans="3:8">
      <c r="C2932" s="38"/>
      <c r="E2932" s="2"/>
      <c r="F2932" s="2"/>
      <c r="G2932" s="2"/>
      <c r="H2932" s="2"/>
    </row>
    <row r="2933" spans="3:8">
      <c r="C2933" s="38"/>
      <c r="E2933" s="2"/>
      <c r="F2933" s="2"/>
      <c r="G2933" s="2"/>
      <c r="H2933" s="2"/>
    </row>
    <row r="2934" spans="3:8">
      <c r="C2934" s="38"/>
      <c r="E2934" s="2"/>
      <c r="F2934" s="2"/>
      <c r="G2934" s="2"/>
      <c r="H2934" s="2"/>
    </row>
    <row r="2935" spans="3:8">
      <c r="C2935" s="38"/>
      <c r="E2935" s="2"/>
      <c r="F2935" s="2"/>
      <c r="G2935" s="2"/>
      <c r="H2935" s="2"/>
    </row>
    <row r="2936" spans="3:8">
      <c r="C2936" s="38"/>
      <c r="E2936" s="2"/>
      <c r="F2936" s="2"/>
      <c r="G2936" s="2"/>
      <c r="H2936" s="2"/>
    </row>
    <row r="2937" spans="3:8">
      <c r="C2937" s="38"/>
      <c r="E2937" s="2"/>
      <c r="F2937" s="2"/>
      <c r="G2937" s="2"/>
      <c r="H2937" s="2"/>
    </row>
    <row r="2938" spans="3:8">
      <c r="C2938" s="38"/>
      <c r="E2938" s="2"/>
      <c r="F2938" s="2"/>
      <c r="G2938" s="2"/>
      <c r="H2938" s="2"/>
    </row>
    <row r="2939" spans="3:8">
      <c r="C2939" s="38"/>
      <c r="E2939" s="2"/>
      <c r="F2939" s="2"/>
      <c r="G2939" s="2"/>
      <c r="H2939" s="2"/>
    </row>
    <row r="2940" spans="3:8">
      <c r="C2940" s="38"/>
      <c r="E2940" s="2"/>
      <c r="F2940" s="2"/>
      <c r="G2940" s="2"/>
      <c r="H2940" s="2"/>
    </row>
    <row r="2941" spans="3:8">
      <c r="C2941" s="38"/>
      <c r="E2941" s="2"/>
      <c r="F2941" s="2"/>
      <c r="G2941" s="2"/>
      <c r="H2941" s="2"/>
    </row>
    <row r="2942" spans="3:8">
      <c r="C2942" s="38"/>
      <c r="E2942" s="2"/>
      <c r="F2942" s="2"/>
      <c r="G2942" s="2"/>
      <c r="H2942" s="2"/>
    </row>
    <row r="2943" spans="3:8">
      <c r="C2943" s="38"/>
      <c r="E2943" s="2"/>
      <c r="F2943" s="2"/>
      <c r="G2943" s="2"/>
      <c r="H2943" s="2"/>
    </row>
    <row r="2944" spans="3:8">
      <c r="C2944" s="38"/>
      <c r="E2944" s="2"/>
      <c r="F2944" s="2"/>
      <c r="G2944" s="2"/>
      <c r="H2944" s="2"/>
    </row>
    <row r="2945" spans="3:8">
      <c r="C2945" s="38"/>
      <c r="E2945" s="2"/>
      <c r="F2945" s="2"/>
      <c r="G2945" s="2"/>
      <c r="H2945" s="2"/>
    </row>
    <row r="2946" spans="3:8">
      <c r="C2946" s="38"/>
      <c r="E2946" s="2"/>
      <c r="F2946" s="2"/>
      <c r="G2946" s="2"/>
      <c r="H2946" s="2"/>
    </row>
    <row r="2947" spans="3:8">
      <c r="C2947" s="38"/>
      <c r="E2947" s="2"/>
      <c r="F2947" s="2"/>
      <c r="G2947" s="2"/>
      <c r="H2947" s="2"/>
    </row>
    <row r="2948" spans="3:8">
      <c r="C2948" s="38"/>
      <c r="E2948" s="2"/>
      <c r="F2948" s="2"/>
      <c r="G2948" s="2"/>
      <c r="H2948" s="2"/>
    </row>
    <row r="2949" spans="3:8">
      <c r="C2949" s="38"/>
      <c r="E2949" s="2"/>
      <c r="F2949" s="2"/>
      <c r="G2949" s="2"/>
      <c r="H2949" s="2"/>
    </row>
    <row r="2950" spans="3:8">
      <c r="C2950" s="38"/>
      <c r="E2950" s="2"/>
      <c r="F2950" s="2"/>
      <c r="G2950" s="2"/>
      <c r="H2950" s="2"/>
    </row>
    <row r="2951" spans="3:8">
      <c r="C2951" s="38"/>
      <c r="E2951" s="2"/>
      <c r="F2951" s="2"/>
      <c r="G2951" s="2"/>
      <c r="H2951" s="2"/>
    </row>
    <row r="2952" spans="3:8">
      <c r="C2952" s="38"/>
      <c r="E2952" s="2"/>
      <c r="F2952" s="2"/>
      <c r="G2952" s="2"/>
      <c r="H2952" s="2"/>
    </row>
    <row r="2953" spans="3:8">
      <c r="C2953" s="38"/>
      <c r="E2953" s="2"/>
      <c r="F2953" s="2"/>
      <c r="G2953" s="2"/>
      <c r="H2953" s="2"/>
    </row>
    <row r="2954" spans="3:8">
      <c r="C2954" s="38"/>
      <c r="E2954" s="2"/>
      <c r="F2954" s="2"/>
      <c r="G2954" s="2"/>
      <c r="H2954" s="2"/>
    </row>
    <row r="2955" spans="3:8">
      <c r="C2955" s="38"/>
      <c r="E2955" s="2"/>
      <c r="F2955" s="2"/>
      <c r="G2955" s="2"/>
      <c r="H2955" s="2"/>
    </row>
    <row r="2956" spans="3:8">
      <c r="C2956" s="38"/>
      <c r="E2956" s="2"/>
      <c r="F2956" s="2"/>
      <c r="G2956" s="2"/>
      <c r="H2956" s="2"/>
    </row>
    <row r="2957" spans="3:8">
      <c r="C2957" s="38"/>
      <c r="E2957" s="2"/>
      <c r="F2957" s="2"/>
      <c r="G2957" s="2"/>
      <c r="H2957" s="2"/>
    </row>
    <row r="2958" spans="3:8">
      <c r="C2958" s="38"/>
      <c r="E2958" s="2"/>
      <c r="F2958" s="2"/>
      <c r="G2958" s="2"/>
      <c r="H2958" s="2"/>
    </row>
    <row r="2959" spans="3:8">
      <c r="C2959" s="38"/>
      <c r="E2959" s="2"/>
      <c r="F2959" s="2"/>
      <c r="G2959" s="2"/>
      <c r="H2959" s="2"/>
    </row>
    <row r="2960" spans="3:8">
      <c r="C2960" s="38"/>
      <c r="E2960" s="2"/>
      <c r="F2960" s="2"/>
      <c r="G2960" s="2"/>
      <c r="H2960" s="2"/>
    </row>
    <row r="2961" spans="3:8">
      <c r="C2961" s="38"/>
      <c r="E2961" s="2"/>
      <c r="F2961" s="2"/>
      <c r="G2961" s="2"/>
      <c r="H2961" s="2"/>
    </row>
    <row r="2962" spans="3:8">
      <c r="C2962" s="38"/>
      <c r="E2962" s="2"/>
      <c r="F2962" s="2"/>
      <c r="G2962" s="2"/>
      <c r="H2962" s="2"/>
    </row>
    <row r="2963" spans="3:8">
      <c r="C2963" s="38"/>
      <c r="E2963" s="2"/>
      <c r="F2963" s="2"/>
      <c r="G2963" s="2"/>
      <c r="H2963" s="2"/>
    </row>
    <row r="2964" spans="3:8">
      <c r="C2964" s="38"/>
      <c r="E2964" s="2"/>
      <c r="F2964" s="2"/>
      <c r="G2964" s="2"/>
      <c r="H2964" s="2"/>
    </row>
    <row r="2965" spans="3:8">
      <c r="C2965" s="38"/>
      <c r="E2965" s="2"/>
      <c r="F2965" s="2"/>
      <c r="G2965" s="2"/>
      <c r="H2965" s="2"/>
    </row>
    <row r="2966" spans="3:8">
      <c r="C2966" s="38"/>
      <c r="E2966" s="2"/>
      <c r="F2966" s="2"/>
      <c r="G2966" s="2"/>
      <c r="H2966" s="2"/>
    </row>
    <row r="2967" spans="3:8">
      <c r="C2967" s="38"/>
      <c r="E2967" s="2"/>
      <c r="F2967" s="2"/>
      <c r="G2967" s="2"/>
      <c r="H2967" s="2"/>
    </row>
    <row r="2968" spans="3:8">
      <c r="C2968" s="38"/>
      <c r="E2968" s="2"/>
      <c r="F2968" s="2"/>
      <c r="G2968" s="2"/>
      <c r="H2968" s="2"/>
    </row>
    <row r="2969" spans="3:8">
      <c r="C2969" s="38"/>
      <c r="E2969" s="2"/>
      <c r="F2969" s="2"/>
      <c r="G2969" s="2"/>
      <c r="H2969" s="2"/>
    </row>
    <row r="2970" spans="3:8">
      <c r="C2970" s="38"/>
      <c r="E2970" s="2"/>
      <c r="F2970" s="2"/>
      <c r="G2970" s="2"/>
      <c r="H2970" s="2"/>
    </row>
    <row r="2971" spans="3:8">
      <c r="C2971" s="38"/>
      <c r="E2971" s="2"/>
      <c r="F2971" s="2"/>
      <c r="G2971" s="2"/>
      <c r="H2971" s="2"/>
    </row>
    <row r="2972" spans="3:8">
      <c r="C2972" s="38"/>
      <c r="E2972" s="2"/>
      <c r="F2972" s="2"/>
      <c r="G2972" s="2"/>
      <c r="H2972" s="2"/>
    </row>
    <row r="2973" spans="3:8">
      <c r="C2973" s="38"/>
      <c r="E2973" s="2"/>
      <c r="F2973" s="2"/>
      <c r="G2973" s="2"/>
      <c r="H2973" s="2"/>
    </row>
    <row r="2974" spans="3:8">
      <c r="C2974" s="38"/>
      <c r="E2974" s="2"/>
      <c r="F2974" s="2"/>
      <c r="G2974" s="2"/>
      <c r="H2974" s="2"/>
    </row>
    <row r="2975" spans="3:8">
      <c r="C2975" s="38"/>
      <c r="E2975" s="2"/>
      <c r="F2975" s="2"/>
      <c r="G2975" s="2"/>
      <c r="H2975" s="2"/>
    </row>
    <row r="2976" spans="3:8">
      <c r="C2976" s="38"/>
      <c r="E2976" s="2"/>
      <c r="F2976" s="2"/>
      <c r="G2976" s="2"/>
      <c r="H2976" s="2"/>
    </row>
    <row r="2977" spans="3:8">
      <c r="C2977" s="38"/>
      <c r="E2977" s="2"/>
      <c r="F2977" s="2"/>
      <c r="G2977" s="2"/>
      <c r="H2977" s="2"/>
    </row>
    <row r="2978" spans="3:8">
      <c r="C2978" s="38"/>
      <c r="E2978" s="2"/>
      <c r="F2978" s="2"/>
      <c r="G2978" s="2"/>
      <c r="H2978" s="2"/>
    </row>
    <row r="2979" spans="3:8">
      <c r="C2979" s="38"/>
      <c r="E2979" s="2"/>
      <c r="F2979" s="2"/>
      <c r="G2979" s="2"/>
      <c r="H2979" s="2"/>
    </row>
    <row r="2980" spans="3:8">
      <c r="C2980" s="38"/>
      <c r="E2980" s="2"/>
      <c r="F2980" s="2"/>
      <c r="G2980" s="2"/>
      <c r="H2980" s="2"/>
    </row>
    <row r="2981" spans="3:8">
      <c r="C2981" s="38"/>
      <c r="E2981" s="2"/>
      <c r="F2981" s="2"/>
      <c r="G2981" s="2"/>
      <c r="H2981" s="2"/>
    </row>
    <row r="2982" spans="3:8">
      <c r="C2982" s="38"/>
      <c r="E2982" s="2"/>
      <c r="F2982" s="2"/>
      <c r="G2982" s="2"/>
      <c r="H2982" s="2"/>
    </row>
    <row r="2983" spans="3:8">
      <c r="C2983" s="38"/>
      <c r="E2983" s="2"/>
      <c r="F2983" s="2"/>
      <c r="G2983" s="2"/>
      <c r="H2983" s="2"/>
    </row>
    <row r="2984" spans="3:8">
      <c r="C2984" s="38"/>
      <c r="E2984" s="2"/>
      <c r="F2984" s="2"/>
      <c r="G2984" s="2"/>
      <c r="H2984" s="2"/>
    </row>
    <row r="2985" spans="3:8">
      <c r="C2985" s="38"/>
      <c r="E2985" s="2"/>
      <c r="F2985" s="2"/>
      <c r="G2985" s="2"/>
      <c r="H2985" s="2"/>
    </row>
    <row r="2986" spans="3:8">
      <c r="C2986" s="38"/>
      <c r="E2986" s="2"/>
      <c r="F2986" s="2"/>
      <c r="G2986" s="2"/>
      <c r="H2986" s="2"/>
    </row>
    <row r="2987" spans="3:8">
      <c r="C2987" s="38"/>
      <c r="E2987" s="2"/>
      <c r="F2987" s="2"/>
      <c r="G2987" s="2"/>
      <c r="H2987" s="2"/>
    </row>
    <row r="2988" spans="3:8">
      <c r="C2988" s="38"/>
      <c r="E2988" s="2"/>
      <c r="F2988" s="2"/>
      <c r="G2988" s="2"/>
      <c r="H2988" s="2"/>
    </row>
    <row r="2989" spans="3:8">
      <c r="C2989" s="38"/>
      <c r="E2989" s="2"/>
      <c r="F2989" s="2"/>
      <c r="G2989" s="2"/>
      <c r="H2989" s="2"/>
    </row>
    <row r="2990" spans="3:8">
      <c r="C2990" s="38"/>
      <c r="E2990" s="2"/>
      <c r="F2990" s="2"/>
      <c r="G2990" s="2"/>
      <c r="H2990" s="2"/>
    </row>
    <row r="2991" spans="3:8">
      <c r="C2991" s="38"/>
      <c r="E2991" s="2"/>
      <c r="F2991" s="2"/>
      <c r="G2991" s="2"/>
      <c r="H2991" s="2"/>
    </row>
    <row r="2992" spans="3:8">
      <c r="C2992" s="38"/>
      <c r="E2992" s="2"/>
      <c r="F2992" s="2"/>
      <c r="G2992" s="2"/>
      <c r="H2992" s="2"/>
    </row>
    <row r="2993" spans="3:8">
      <c r="C2993" s="38"/>
      <c r="E2993" s="2"/>
      <c r="F2993" s="2"/>
      <c r="G2993" s="2"/>
      <c r="H2993" s="2"/>
    </row>
    <row r="2994" spans="3:8">
      <c r="C2994" s="38"/>
      <c r="E2994" s="2"/>
      <c r="F2994" s="2"/>
      <c r="G2994" s="2"/>
      <c r="H2994" s="2"/>
    </row>
    <row r="2995" spans="3:8">
      <c r="C2995" s="38"/>
      <c r="E2995" s="2"/>
      <c r="F2995" s="2"/>
      <c r="G2995" s="2"/>
      <c r="H2995" s="2"/>
    </row>
    <row r="2996" spans="3:8">
      <c r="C2996" s="38"/>
      <c r="E2996" s="2"/>
      <c r="F2996" s="2"/>
      <c r="G2996" s="2"/>
      <c r="H2996" s="2"/>
    </row>
    <row r="2997" spans="3:8">
      <c r="C2997" s="38"/>
      <c r="E2997" s="2"/>
      <c r="F2997" s="2"/>
      <c r="G2997" s="2"/>
      <c r="H2997" s="2"/>
    </row>
    <row r="2998" spans="3:8">
      <c r="C2998" s="38"/>
      <c r="E2998" s="2"/>
      <c r="F2998" s="2"/>
      <c r="G2998" s="2"/>
      <c r="H2998" s="2"/>
    </row>
    <row r="2999" spans="3:8">
      <c r="C2999" s="38"/>
      <c r="E2999" s="2"/>
      <c r="F2999" s="2"/>
      <c r="G2999" s="2"/>
      <c r="H2999" s="2"/>
    </row>
    <row r="3000" spans="3:8">
      <c r="C3000" s="38"/>
      <c r="E3000" s="2"/>
      <c r="F3000" s="2"/>
      <c r="G3000" s="2"/>
      <c r="H3000" s="2"/>
    </row>
    <row r="3001" spans="3:8">
      <c r="C3001" s="38"/>
      <c r="E3001" s="2"/>
      <c r="F3001" s="2"/>
      <c r="G3001" s="2"/>
      <c r="H3001" s="2"/>
    </row>
    <row r="3002" spans="3:8">
      <c r="C3002" s="38"/>
      <c r="E3002" s="2"/>
      <c r="F3002" s="2"/>
      <c r="G3002" s="2"/>
      <c r="H3002" s="2"/>
    </row>
    <row r="3003" spans="3:8">
      <c r="C3003" s="38"/>
      <c r="E3003" s="2"/>
      <c r="F3003" s="2"/>
      <c r="G3003" s="2"/>
      <c r="H3003" s="2"/>
    </row>
    <row r="3004" spans="3:8">
      <c r="C3004" s="38"/>
      <c r="E3004" s="2"/>
      <c r="F3004" s="2"/>
      <c r="G3004" s="2"/>
      <c r="H3004" s="2"/>
    </row>
    <row r="3005" spans="3:8">
      <c r="C3005" s="38"/>
      <c r="E3005" s="2"/>
      <c r="F3005" s="2"/>
      <c r="G3005" s="2"/>
      <c r="H3005" s="2"/>
    </row>
    <row r="3006" spans="3:8">
      <c r="C3006" s="38"/>
      <c r="E3006" s="2"/>
      <c r="F3006" s="2"/>
      <c r="G3006" s="2"/>
      <c r="H3006" s="2"/>
    </row>
    <row r="3007" spans="3:8">
      <c r="C3007" s="38"/>
      <c r="E3007" s="2"/>
      <c r="F3007" s="2"/>
      <c r="G3007" s="2"/>
      <c r="H3007" s="2"/>
    </row>
    <row r="3008" spans="3:8">
      <c r="C3008" s="38"/>
      <c r="E3008" s="2"/>
      <c r="F3008" s="2"/>
      <c r="G3008" s="2"/>
      <c r="H3008" s="2"/>
    </row>
    <row r="3009" spans="3:8">
      <c r="C3009" s="38"/>
      <c r="E3009" s="2"/>
      <c r="F3009" s="2"/>
      <c r="G3009" s="2"/>
      <c r="H3009" s="2"/>
    </row>
    <row r="3010" spans="3:8">
      <c r="C3010" s="38"/>
      <c r="E3010" s="2"/>
      <c r="F3010" s="2"/>
      <c r="G3010" s="2"/>
      <c r="H3010" s="2"/>
    </row>
    <row r="3011" spans="3:8">
      <c r="C3011" s="38"/>
      <c r="E3011" s="2"/>
      <c r="F3011" s="2"/>
      <c r="G3011" s="2"/>
      <c r="H3011" s="2"/>
    </row>
    <row r="3012" spans="3:8">
      <c r="C3012" s="38"/>
      <c r="E3012" s="2"/>
      <c r="F3012" s="2"/>
      <c r="G3012" s="2"/>
      <c r="H3012" s="2"/>
    </row>
    <row r="3013" spans="3:8">
      <c r="C3013" s="38"/>
      <c r="E3013" s="2"/>
      <c r="F3013" s="2"/>
      <c r="G3013" s="2"/>
      <c r="H3013" s="2"/>
    </row>
    <row r="3014" spans="3:8">
      <c r="C3014" s="38"/>
      <c r="E3014" s="2"/>
      <c r="F3014" s="2"/>
      <c r="G3014" s="2"/>
      <c r="H3014" s="2"/>
    </row>
    <row r="3015" spans="3:8">
      <c r="C3015" s="38"/>
      <c r="E3015" s="2"/>
      <c r="F3015" s="2"/>
      <c r="G3015" s="2"/>
      <c r="H3015" s="2"/>
    </row>
    <row r="3016" spans="3:8">
      <c r="C3016" s="38"/>
      <c r="E3016" s="2"/>
      <c r="F3016" s="2"/>
      <c r="G3016" s="2"/>
      <c r="H3016" s="2"/>
    </row>
    <row r="3017" spans="3:8">
      <c r="C3017" s="38"/>
      <c r="E3017" s="2"/>
      <c r="F3017" s="2"/>
      <c r="G3017" s="2"/>
      <c r="H3017" s="2"/>
    </row>
    <row r="3018" spans="3:8">
      <c r="C3018" s="38"/>
      <c r="E3018" s="2"/>
      <c r="F3018" s="2"/>
      <c r="G3018" s="2"/>
      <c r="H3018" s="2"/>
    </row>
    <row r="3019" spans="3:8">
      <c r="C3019" s="38"/>
      <c r="E3019" s="2"/>
      <c r="F3019" s="2"/>
      <c r="G3019" s="2"/>
      <c r="H3019" s="2"/>
    </row>
    <row r="3020" spans="3:8">
      <c r="C3020" s="38"/>
      <c r="E3020" s="2"/>
      <c r="F3020" s="2"/>
      <c r="G3020" s="2"/>
      <c r="H3020" s="2"/>
    </row>
    <row r="3021" spans="3:8">
      <c r="C3021" s="38"/>
      <c r="E3021" s="2"/>
      <c r="F3021" s="2"/>
      <c r="G3021" s="2"/>
      <c r="H3021" s="2"/>
    </row>
    <row r="3022" spans="3:8">
      <c r="C3022" s="38"/>
      <c r="E3022" s="2"/>
      <c r="F3022" s="2"/>
      <c r="G3022" s="2"/>
      <c r="H3022" s="2"/>
    </row>
    <row r="3023" spans="3:8">
      <c r="C3023" s="38"/>
      <c r="E3023" s="2"/>
      <c r="F3023" s="2"/>
      <c r="G3023" s="2"/>
      <c r="H3023" s="2"/>
    </row>
    <row r="3024" spans="3:8">
      <c r="C3024" s="38"/>
      <c r="E3024" s="2"/>
      <c r="F3024" s="2"/>
      <c r="G3024" s="2"/>
      <c r="H3024" s="2"/>
    </row>
    <row r="3025" spans="3:8">
      <c r="C3025" s="38"/>
      <c r="E3025" s="2"/>
      <c r="F3025" s="2"/>
      <c r="G3025" s="2"/>
      <c r="H3025" s="2"/>
    </row>
    <row r="3026" spans="3:8">
      <c r="C3026" s="38"/>
      <c r="E3026" s="2"/>
      <c r="F3026" s="2"/>
      <c r="G3026" s="2"/>
      <c r="H3026" s="2"/>
    </row>
    <row r="3027" spans="3:8">
      <c r="C3027" s="38"/>
      <c r="E3027" s="2"/>
      <c r="F3027" s="2"/>
      <c r="G3027" s="2"/>
      <c r="H3027" s="2"/>
    </row>
    <row r="3028" spans="3:8">
      <c r="C3028" s="38"/>
      <c r="E3028" s="2"/>
      <c r="F3028" s="2"/>
      <c r="G3028" s="2"/>
      <c r="H3028" s="2"/>
    </row>
    <row r="3029" spans="3:8">
      <c r="C3029" s="38"/>
      <c r="E3029" s="2"/>
      <c r="F3029" s="2"/>
      <c r="G3029" s="2"/>
      <c r="H3029" s="2"/>
    </row>
    <row r="3030" spans="3:8">
      <c r="C3030" s="38"/>
      <c r="E3030" s="2"/>
      <c r="F3030" s="2"/>
      <c r="G3030" s="2"/>
      <c r="H3030" s="2"/>
    </row>
    <row r="3031" spans="3:8">
      <c r="C3031" s="38"/>
      <c r="E3031" s="2"/>
      <c r="F3031" s="2"/>
      <c r="G3031" s="2"/>
      <c r="H3031" s="2"/>
    </row>
    <row r="3032" spans="3:8">
      <c r="C3032" s="38"/>
      <c r="E3032" s="2"/>
      <c r="F3032" s="2"/>
      <c r="G3032" s="2"/>
      <c r="H3032" s="2"/>
    </row>
    <row r="3033" spans="3:8">
      <c r="C3033" s="38"/>
      <c r="E3033" s="2"/>
      <c r="F3033" s="2"/>
      <c r="G3033" s="2"/>
      <c r="H3033" s="2"/>
    </row>
    <row r="3034" spans="3:8">
      <c r="C3034" s="38"/>
      <c r="E3034" s="2"/>
      <c r="F3034" s="2"/>
      <c r="G3034" s="2"/>
      <c r="H3034" s="2"/>
    </row>
    <row r="3035" spans="3:8">
      <c r="C3035" s="38"/>
      <c r="E3035" s="2"/>
      <c r="F3035" s="2"/>
      <c r="G3035" s="2"/>
      <c r="H3035" s="2"/>
    </row>
    <row r="3036" spans="3:8">
      <c r="C3036" s="38"/>
      <c r="E3036" s="2"/>
      <c r="F3036" s="2"/>
      <c r="G3036" s="2"/>
      <c r="H3036" s="2"/>
    </row>
    <row r="3037" spans="3:8">
      <c r="C3037" s="38"/>
      <c r="E3037" s="2"/>
      <c r="F3037" s="2"/>
      <c r="G3037" s="2"/>
      <c r="H3037" s="2"/>
    </row>
    <row r="3038" spans="3:8">
      <c r="C3038" s="38"/>
      <c r="E3038" s="2"/>
      <c r="F3038" s="2"/>
      <c r="G3038" s="2"/>
      <c r="H3038" s="2"/>
    </row>
    <row r="3039" spans="3:8">
      <c r="C3039" s="38"/>
      <c r="E3039" s="2"/>
      <c r="F3039" s="2"/>
      <c r="G3039" s="2"/>
      <c r="H3039" s="2"/>
    </row>
    <row r="3040" spans="3:8">
      <c r="C3040" s="38"/>
      <c r="E3040" s="2"/>
      <c r="F3040" s="2"/>
      <c r="G3040" s="2"/>
      <c r="H3040" s="2"/>
    </row>
    <row r="3041" spans="3:8">
      <c r="C3041" s="38"/>
      <c r="E3041" s="2"/>
      <c r="F3041" s="2"/>
      <c r="G3041" s="2"/>
      <c r="H3041" s="2"/>
    </row>
    <row r="3042" spans="3:8">
      <c r="C3042" s="38"/>
      <c r="E3042" s="2"/>
      <c r="F3042" s="2"/>
      <c r="G3042" s="2"/>
      <c r="H3042" s="2"/>
    </row>
    <row r="3043" spans="3:8">
      <c r="C3043" s="38"/>
      <c r="E3043" s="2"/>
      <c r="F3043" s="2"/>
      <c r="G3043" s="2"/>
      <c r="H3043" s="2"/>
    </row>
    <row r="3044" spans="3:8">
      <c r="C3044" s="38"/>
      <c r="E3044" s="2"/>
      <c r="F3044" s="2"/>
      <c r="G3044" s="2"/>
      <c r="H3044" s="2"/>
    </row>
    <row r="3045" spans="3:8">
      <c r="C3045" s="38"/>
      <c r="E3045" s="2"/>
      <c r="F3045" s="2"/>
      <c r="G3045" s="2"/>
      <c r="H3045" s="2"/>
    </row>
    <row r="3046" spans="3:8">
      <c r="C3046" s="38"/>
      <c r="E3046" s="2"/>
      <c r="F3046" s="2"/>
      <c r="G3046" s="2"/>
      <c r="H3046" s="2"/>
    </row>
    <row r="3047" spans="3:8">
      <c r="C3047" s="38"/>
      <c r="E3047" s="2"/>
      <c r="F3047" s="2"/>
      <c r="G3047" s="2"/>
      <c r="H3047" s="2"/>
    </row>
    <row r="3048" spans="3:8">
      <c r="C3048" s="38"/>
      <c r="E3048" s="2"/>
      <c r="F3048" s="2"/>
      <c r="G3048" s="2"/>
      <c r="H3048" s="2"/>
    </row>
    <row r="3049" spans="3:8">
      <c r="C3049" s="38"/>
      <c r="E3049" s="2"/>
      <c r="F3049" s="2"/>
      <c r="G3049" s="2"/>
      <c r="H3049" s="2"/>
    </row>
    <row r="3050" spans="3:8">
      <c r="C3050" s="38"/>
      <c r="E3050" s="2"/>
      <c r="F3050" s="2"/>
      <c r="G3050" s="2"/>
      <c r="H3050" s="2"/>
    </row>
    <row r="3051" spans="3:8">
      <c r="C3051" s="38"/>
      <c r="E3051" s="2"/>
      <c r="F3051" s="2"/>
      <c r="G3051" s="2"/>
      <c r="H3051" s="2"/>
    </row>
    <row r="3052" spans="3:8">
      <c r="C3052" s="38"/>
      <c r="E3052" s="2"/>
      <c r="F3052" s="2"/>
      <c r="G3052" s="2"/>
      <c r="H3052" s="2"/>
    </row>
    <row r="3053" spans="3:8">
      <c r="C3053" s="38"/>
      <c r="E3053" s="2"/>
      <c r="F3053" s="2"/>
      <c r="G3053" s="2"/>
      <c r="H3053" s="2"/>
    </row>
    <row r="3054" spans="3:8">
      <c r="C3054" s="38"/>
      <c r="E3054" s="2"/>
      <c r="F3054" s="2"/>
      <c r="G3054" s="2"/>
      <c r="H3054" s="2"/>
    </row>
    <row r="3055" spans="3:8">
      <c r="C3055" s="38"/>
      <c r="E3055" s="2"/>
      <c r="F3055" s="2"/>
      <c r="G3055" s="2"/>
      <c r="H3055" s="2"/>
    </row>
    <row r="3056" spans="3:8">
      <c r="C3056" s="38"/>
      <c r="E3056" s="2"/>
      <c r="F3056" s="2"/>
      <c r="G3056" s="2"/>
      <c r="H3056" s="2"/>
    </row>
    <row r="3057" spans="3:8">
      <c r="C3057" s="38"/>
      <c r="E3057" s="2"/>
      <c r="F3057" s="2"/>
      <c r="G3057" s="2"/>
      <c r="H3057" s="2"/>
    </row>
    <row r="3058" spans="3:8">
      <c r="C3058" s="38"/>
      <c r="E3058" s="2"/>
      <c r="F3058" s="2"/>
      <c r="G3058" s="2"/>
      <c r="H3058" s="2"/>
    </row>
    <row r="3059" spans="3:8">
      <c r="C3059" s="38"/>
      <c r="E3059" s="2"/>
      <c r="F3059" s="2"/>
      <c r="G3059" s="2"/>
      <c r="H3059" s="2"/>
    </row>
    <row r="3060" spans="3:8">
      <c r="C3060" s="38"/>
      <c r="E3060" s="2"/>
      <c r="F3060" s="2"/>
      <c r="G3060" s="2"/>
      <c r="H3060" s="2"/>
    </row>
    <row r="3061" spans="3:8">
      <c r="C3061" s="38"/>
      <c r="E3061" s="2"/>
      <c r="F3061" s="2"/>
      <c r="G3061" s="2"/>
      <c r="H3061" s="2"/>
    </row>
    <row r="3062" spans="3:8">
      <c r="C3062" s="38"/>
      <c r="E3062" s="2"/>
      <c r="F3062" s="2"/>
      <c r="G3062" s="2"/>
      <c r="H3062" s="2"/>
    </row>
    <row r="3063" spans="3:8">
      <c r="C3063" s="38"/>
      <c r="E3063" s="2"/>
      <c r="F3063" s="2"/>
      <c r="G3063" s="2"/>
      <c r="H3063" s="2"/>
    </row>
    <row r="3064" spans="3:8">
      <c r="C3064" s="38"/>
      <c r="E3064" s="2"/>
      <c r="F3064" s="2"/>
      <c r="G3064" s="2"/>
      <c r="H3064" s="2"/>
    </row>
    <row r="3065" spans="3:8">
      <c r="C3065" s="38"/>
      <c r="E3065" s="2"/>
      <c r="F3065" s="2"/>
      <c r="G3065" s="2"/>
      <c r="H3065" s="2"/>
    </row>
    <row r="3066" spans="3:8">
      <c r="C3066" s="38"/>
      <c r="E3066" s="2"/>
      <c r="F3066" s="2"/>
      <c r="G3066" s="2"/>
      <c r="H3066" s="2"/>
    </row>
    <row r="3067" spans="3:8">
      <c r="C3067" s="38"/>
      <c r="E3067" s="2"/>
      <c r="F3067" s="2"/>
      <c r="G3067" s="2"/>
      <c r="H3067" s="2"/>
    </row>
    <row r="3068" spans="3:8">
      <c r="C3068" s="38"/>
      <c r="E3068" s="2"/>
      <c r="F3068" s="2"/>
      <c r="G3068" s="2"/>
      <c r="H3068" s="2"/>
    </row>
    <row r="3069" spans="3:8">
      <c r="C3069" s="38"/>
      <c r="E3069" s="2"/>
      <c r="F3069" s="2"/>
      <c r="G3069" s="2"/>
      <c r="H3069" s="2"/>
    </row>
    <row r="3070" spans="3:8">
      <c r="C3070" s="38"/>
      <c r="E3070" s="2"/>
      <c r="F3070" s="2"/>
      <c r="G3070" s="2"/>
      <c r="H3070" s="2"/>
    </row>
    <row r="3071" spans="3:8">
      <c r="C3071" s="38"/>
      <c r="E3071" s="2"/>
      <c r="F3071" s="2"/>
      <c r="G3071" s="2"/>
      <c r="H3071" s="2"/>
    </row>
    <row r="3072" spans="3:8">
      <c r="C3072" s="38"/>
      <c r="E3072" s="2"/>
      <c r="F3072" s="2"/>
      <c r="G3072" s="2"/>
      <c r="H3072" s="2"/>
    </row>
    <row r="3073" spans="3:8">
      <c r="C3073" s="38"/>
      <c r="E3073" s="2"/>
      <c r="F3073" s="2"/>
      <c r="G3073" s="2"/>
      <c r="H3073" s="2"/>
    </row>
    <row r="3074" spans="3:8">
      <c r="C3074" s="38"/>
      <c r="E3074" s="2"/>
      <c r="F3074" s="2"/>
      <c r="G3074" s="2"/>
      <c r="H3074" s="2"/>
    </row>
    <row r="3075" spans="3:8">
      <c r="C3075" s="38"/>
      <c r="E3075" s="2"/>
      <c r="F3075" s="2"/>
      <c r="G3075" s="2"/>
      <c r="H3075" s="2"/>
    </row>
    <row r="3076" spans="3:8">
      <c r="C3076" s="38"/>
      <c r="E3076" s="2"/>
      <c r="F3076" s="2"/>
      <c r="G3076" s="2"/>
      <c r="H3076" s="2"/>
    </row>
    <row r="3077" spans="3:8">
      <c r="C3077" s="38"/>
      <c r="E3077" s="2"/>
      <c r="F3077" s="2"/>
      <c r="G3077" s="2"/>
      <c r="H3077" s="2"/>
    </row>
    <row r="3078" spans="3:8">
      <c r="C3078" s="38"/>
      <c r="E3078" s="2"/>
      <c r="F3078" s="2"/>
      <c r="G3078" s="2"/>
      <c r="H3078" s="2"/>
    </row>
    <row r="3079" spans="3:8">
      <c r="C3079" s="38"/>
      <c r="E3079" s="2"/>
      <c r="F3079" s="2"/>
      <c r="G3079" s="2"/>
      <c r="H3079" s="2"/>
    </row>
    <row r="3080" spans="3:8">
      <c r="C3080" s="38"/>
      <c r="E3080" s="2"/>
      <c r="F3080" s="2"/>
      <c r="G3080" s="2"/>
      <c r="H3080" s="2"/>
    </row>
    <row r="3081" spans="3:8">
      <c r="C3081" s="38"/>
      <c r="E3081" s="2"/>
      <c r="F3081" s="2"/>
      <c r="G3081" s="2"/>
      <c r="H3081" s="2"/>
    </row>
    <row r="3082" spans="3:8">
      <c r="C3082" s="38"/>
      <c r="E3082" s="2"/>
      <c r="F3082" s="2"/>
      <c r="G3082" s="2"/>
      <c r="H3082" s="2"/>
    </row>
    <row r="3083" spans="3:8">
      <c r="C3083" s="38"/>
      <c r="E3083" s="2"/>
      <c r="F3083" s="2"/>
      <c r="G3083" s="2"/>
      <c r="H3083" s="2"/>
    </row>
    <row r="3084" spans="3:8">
      <c r="C3084" s="38"/>
      <c r="E3084" s="2"/>
      <c r="F3084" s="2"/>
      <c r="G3084" s="2"/>
      <c r="H3084" s="2"/>
    </row>
    <row r="3085" spans="3:8">
      <c r="C3085" s="38"/>
      <c r="E3085" s="2"/>
      <c r="F3085" s="2"/>
      <c r="G3085" s="2"/>
      <c r="H3085" s="2"/>
    </row>
    <row r="3086" spans="3:8">
      <c r="C3086" s="38"/>
      <c r="E3086" s="2"/>
      <c r="F3086" s="2"/>
      <c r="G3086" s="2"/>
      <c r="H3086" s="2"/>
    </row>
    <row r="3087" spans="3:8">
      <c r="C3087" s="38"/>
      <c r="E3087" s="2"/>
      <c r="F3087" s="2"/>
      <c r="G3087" s="2"/>
      <c r="H3087" s="2"/>
    </row>
    <row r="3088" spans="3:8">
      <c r="C3088" s="38"/>
      <c r="E3088" s="2"/>
      <c r="F3088" s="2"/>
      <c r="G3088" s="2"/>
      <c r="H3088" s="2"/>
    </row>
    <row r="3089" spans="3:8">
      <c r="C3089" s="38"/>
      <c r="E3089" s="2"/>
      <c r="F3089" s="2"/>
      <c r="G3089" s="2"/>
      <c r="H3089" s="2"/>
    </row>
    <row r="3090" spans="3:8">
      <c r="C3090" s="38"/>
      <c r="E3090" s="2"/>
      <c r="F3090" s="2"/>
      <c r="G3090" s="2"/>
      <c r="H3090" s="2"/>
    </row>
    <row r="3091" spans="3:8">
      <c r="C3091" s="38"/>
      <c r="E3091" s="2"/>
      <c r="F3091" s="2"/>
      <c r="G3091" s="2"/>
      <c r="H3091" s="2"/>
    </row>
    <row r="3092" spans="3:8">
      <c r="C3092" s="38"/>
      <c r="E3092" s="2"/>
      <c r="F3092" s="2"/>
      <c r="G3092" s="2"/>
      <c r="H3092" s="2"/>
    </row>
    <row r="3093" spans="3:8">
      <c r="C3093" s="38"/>
      <c r="E3093" s="2"/>
      <c r="F3093" s="2"/>
      <c r="G3093" s="2"/>
      <c r="H3093" s="2"/>
    </row>
    <row r="3094" spans="3:8">
      <c r="C3094" s="38"/>
      <c r="E3094" s="2"/>
      <c r="F3094" s="2"/>
      <c r="G3094" s="2"/>
      <c r="H3094" s="2"/>
    </row>
    <row r="3095" spans="3:8">
      <c r="C3095" s="38"/>
      <c r="E3095" s="2"/>
      <c r="F3095" s="2"/>
      <c r="G3095" s="2"/>
      <c r="H3095" s="2"/>
    </row>
    <row r="3096" spans="3:8">
      <c r="C3096" s="38"/>
      <c r="E3096" s="2"/>
      <c r="F3096" s="2"/>
      <c r="G3096" s="2"/>
      <c r="H3096" s="2"/>
    </row>
    <row r="3097" spans="3:8">
      <c r="C3097" s="38"/>
      <c r="E3097" s="2"/>
      <c r="F3097" s="2"/>
      <c r="G3097" s="2"/>
      <c r="H3097" s="2"/>
    </row>
    <row r="3098" spans="3:8">
      <c r="C3098" s="38"/>
      <c r="E3098" s="2"/>
      <c r="F3098" s="2"/>
      <c r="G3098" s="2"/>
      <c r="H3098" s="2"/>
    </row>
    <row r="3099" spans="3:8">
      <c r="C3099" s="38"/>
      <c r="E3099" s="2"/>
      <c r="F3099" s="2"/>
      <c r="G3099" s="2"/>
      <c r="H3099" s="2"/>
    </row>
    <row r="3100" spans="3:8">
      <c r="C3100" s="38"/>
      <c r="E3100" s="2"/>
      <c r="F3100" s="2"/>
      <c r="G3100" s="2"/>
      <c r="H3100" s="2"/>
    </row>
    <row r="3101" spans="3:8">
      <c r="C3101" s="38"/>
      <c r="E3101" s="2"/>
      <c r="F3101" s="2"/>
      <c r="G3101" s="2"/>
      <c r="H3101" s="2"/>
    </row>
    <row r="3102" spans="3:8">
      <c r="C3102" s="38"/>
      <c r="E3102" s="2"/>
      <c r="F3102" s="2"/>
      <c r="G3102" s="2"/>
      <c r="H3102" s="2"/>
    </row>
    <row r="3103" spans="3:8">
      <c r="C3103" s="38"/>
      <c r="E3103" s="2"/>
      <c r="F3103" s="2"/>
      <c r="G3103" s="2"/>
      <c r="H3103" s="2"/>
    </row>
    <row r="3104" spans="3:8">
      <c r="C3104" s="38"/>
      <c r="E3104" s="2"/>
      <c r="F3104" s="2"/>
      <c r="G3104" s="2"/>
      <c r="H3104" s="2"/>
    </row>
    <row r="3105" spans="3:8">
      <c r="C3105" s="38"/>
      <c r="E3105" s="2"/>
      <c r="F3105" s="2"/>
      <c r="G3105" s="2"/>
      <c r="H3105" s="2"/>
    </row>
    <row r="3106" spans="3:8">
      <c r="C3106" s="38"/>
      <c r="E3106" s="2"/>
      <c r="F3106" s="2"/>
      <c r="G3106" s="2"/>
      <c r="H3106" s="2"/>
    </row>
    <row r="3107" spans="3:8">
      <c r="C3107" s="38"/>
      <c r="E3107" s="2"/>
      <c r="F3107" s="2"/>
      <c r="G3107" s="2"/>
      <c r="H3107" s="2"/>
    </row>
    <row r="3108" spans="3:8">
      <c r="C3108" s="38"/>
      <c r="E3108" s="2"/>
      <c r="F3108" s="2"/>
      <c r="G3108" s="2"/>
      <c r="H3108" s="2"/>
    </row>
    <row r="3109" spans="3:8">
      <c r="C3109" s="38"/>
      <c r="E3109" s="2"/>
      <c r="F3109" s="2"/>
      <c r="G3109" s="2"/>
      <c r="H3109" s="2"/>
    </row>
    <row r="3110" spans="3:8">
      <c r="C3110" s="38"/>
      <c r="E3110" s="2"/>
      <c r="F3110" s="2"/>
      <c r="G3110" s="2"/>
      <c r="H3110" s="2"/>
    </row>
    <row r="3111" spans="3:8">
      <c r="C3111" s="38"/>
      <c r="E3111" s="2"/>
      <c r="F3111" s="2"/>
      <c r="G3111" s="2"/>
      <c r="H3111" s="2"/>
    </row>
    <row r="3112" spans="3:8">
      <c r="C3112" s="38"/>
      <c r="E3112" s="2"/>
      <c r="F3112" s="2"/>
      <c r="G3112" s="2"/>
      <c r="H3112" s="2"/>
    </row>
    <row r="3113" spans="3:8">
      <c r="C3113" s="38"/>
      <c r="E3113" s="2"/>
      <c r="F3113" s="2"/>
      <c r="G3113" s="2"/>
      <c r="H3113" s="2"/>
    </row>
    <row r="3114" spans="3:8">
      <c r="C3114" s="38"/>
      <c r="E3114" s="2"/>
      <c r="F3114" s="2"/>
      <c r="G3114" s="2"/>
      <c r="H3114" s="2"/>
    </row>
    <row r="3115" spans="3:8">
      <c r="C3115" s="38"/>
      <c r="E3115" s="2"/>
      <c r="F3115" s="2"/>
      <c r="G3115" s="2"/>
      <c r="H3115" s="2"/>
    </row>
    <row r="3116" spans="3:8">
      <c r="C3116" s="38"/>
      <c r="E3116" s="2"/>
      <c r="F3116" s="2"/>
      <c r="G3116" s="2"/>
      <c r="H3116" s="2"/>
    </row>
    <row r="3117" spans="3:8">
      <c r="C3117" s="38"/>
      <c r="E3117" s="2"/>
      <c r="F3117" s="2"/>
      <c r="G3117" s="2"/>
      <c r="H3117" s="2"/>
    </row>
    <row r="3118" spans="3:8">
      <c r="C3118" s="38"/>
      <c r="E3118" s="2"/>
      <c r="F3118" s="2"/>
      <c r="G3118" s="2"/>
      <c r="H3118" s="2"/>
    </row>
    <row r="3119" spans="3:8">
      <c r="C3119" s="38"/>
      <c r="E3119" s="2"/>
      <c r="F3119" s="2"/>
      <c r="G3119" s="2"/>
      <c r="H3119" s="2"/>
    </row>
    <row r="3120" spans="3:8">
      <c r="C3120" s="38"/>
      <c r="E3120" s="2"/>
      <c r="F3120" s="2"/>
      <c r="G3120" s="2"/>
      <c r="H3120" s="2"/>
    </row>
    <row r="3121" spans="3:8">
      <c r="C3121" s="38"/>
      <c r="E3121" s="2"/>
      <c r="F3121" s="2"/>
      <c r="G3121" s="2"/>
      <c r="H3121" s="2"/>
    </row>
    <row r="3122" spans="3:8">
      <c r="C3122" s="38"/>
      <c r="E3122" s="2"/>
      <c r="F3122" s="2"/>
      <c r="G3122" s="2"/>
      <c r="H3122" s="2"/>
    </row>
    <row r="3123" spans="3:8">
      <c r="C3123" s="38"/>
      <c r="E3123" s="2"/>
      <c r="F3123" s="2"/>
      <c r="G3123" s="2"/>
      <c r="H3123" s="2"/>
    </row>
    <row r="3124" spans="3:8">
      <c r="C3124" s="38"/>
      <c r="E3124" s="2"/>
      <c r="F3124" s="2"/>
      <c r="G3124" s="2"/>
      <c r="H3124" s="2"/>
    </row>
    <row r="3125" spans="3:8">
      <c r="C3125" s="38"/>
      <c r="E3125" s="2"/>
      <c r="F3125" s="2"/>
      <c r="G3125" s="2"/>
      <c r="H3125" s="2"/>
    </row>
    <row r="3126" spans="3:8">
      <c r="C3126" s="38"/>
      <c r="E3126" s="2"/>
      <c r="F3126" s="2"/>
      <c r="G3126" s="2"/>
      <c r="H3126" s="2"/>
    </row>
    <row r="3127" spans="3:8">
      <c r="C3127" s="38"/>
      <c r="E3127" s="2"/>
      <c r="F3127" s="2"/>
      <c r="G3127" s="2"/>
      <c r="H3127" s="2"/>
    </row>
    <row r="3128" spans="3:8">
      <c r="C3128" s="38"/>
      <c r="E3128" s="2"/>
      <c r="F3128" s="2"/>
      <c r="G3128" s="2"/>
      <c r="H3128" s="2"/>
    </row>
    <row r="3129" spans="3:8">
      <c r="C3129" s="38"/>
      <c r="E3129" s="2"/>
      <c r="F3129" s="2"/>
      <c r="G3129" s="2"/>
      <c r="H3129" s="2"/>
    </row>
    <row r="3130" spans="3:8">
      <c r="C3130" s="38"/>
      <c r="E3130" s="2"/>
      <c r="F3130" s="2"/>
      <c r="G3130" s="2"/>
      <c r="H3130" s="2"/>
    </row>
    <row r="3131" spans="3:8">
      <c r="C3131" s="38"/>
      <c r="E3131" s="2"/>
      <c r="F3131" s="2"/>
      <c r="G3131" s="2"/>
      <c r="H3131" s="2"/>
    </row>
    <row r="3132" spans="3:8">
      <c r="C3132" s="38"/>
      <c r="E3132" s="2"/>
      <c r="F3132" s="2"/>
      <c r="G3132" s="2"/>
      <c r="H3132" s="2"/>
    </row>
    <row r="3133" spans="3:8">
      <c r="C3133" s="38"/>
      <c r="E3133" s="2"/>
      <c r="F3133" s="2"/>
      <c r="G3133" s="2"/>
      <c r="H3133" s="2"/>
    </row>
    <row r="3134" spans="3:8">
      <c r="C3134" s="38"/>
      <c r="E3134" s="2"/>
      <c r="F3134" s="2"/>
      <c r="G3134" s="2"/>
      <c r="H3134" s="2"/>
    </row>
    <row r="3135" spans="3:8">
      <c r="C3135" s="38"/>
      <c r="E3135" s="2"/>
      <c r="F3135" s="2"/>
      <c r="G3135" s="2"/>
      <c r="H3135" s="2"/>
    </row>
    <row r="3136" spans="3:8">
      <c r="C3136" s="38"/>
      <c r="E3136" s="2"/>
      <c r="F3136" s="2"/>
      <c r="G3136" s="2"/>
      <c r="H3136" s="2"/>
    </row>
    <row r="3137" spans="3:8">
      <c r="C3137" s="38"/>
      <c r="E3137" s="2"/>
      <c r="F3137" s="2"/>
      <c r="G3137" s="2"/>
      <c r="H3137" s="2"/>
    </row>
    <row r="3138" spans="3:8">
      <c r="C3138" s="38"/>
      <c r="E3138" s="2"/>
      <c r="F3138" s="2"/>
      <c r="G3138" s="2"/>
      <c r="H3138" s="2"/>
    </row>
    <row r="3139" spans="3:8">
      <c r="C3139" s="38"/>
      <c r="E3139" s="2"/>
      <c r="F3139" s="2"/>
      <c r="G3139" s="2"/>
      <c r="H3139" s="2"/>
    </row>
    <row r="3140" spans="3:8">
      <c r="C3140" s="38"/>
      <c r="E3140" s="2"/>
      <c r="F3140" s="2"/>
      <c r="G3140" s="2"/>
      <c r="H3140" s="2"/>
    </row>
    <row r="3141" spans="3:8">
      <c r="C3141" s="38"/>
      <c r="E3141" s="2"/>
      <c r="F3141" s="2"/>
      <c r="G3141" s="2"/>
      <c r="H3141" s="2"/>
    </row>
    <row r="3142" spans="3:8">
      <c r="C3142" s="38"/>
      <c r="E3142" s="2"/>
      <c r="F3142" s="2"/>
      <c r="G3142" s="2"/>
      <c r="H3142" s="2"/>
    </row>
    <row r="3143" spans="3:8">
      <c r="C3143" s="38"/>
      <c r="E3143" s="2"/>
      <c r="F3143" s="2"/>
      <c r="G3143" s="2"/>
      <c r="H3143" s="2"/>
    </row>
    <row r="3144" spans="3:8">
      <c r="C3144" s="38"/>
      <c r="E3144" s="2"/>
      <c r="F3144" s="2"/>
      <c r="G3144" s="2"/>
      <c r="H3144" s="2"/>
    </row>
    <row r="3145" spans="3:8">
      <c r="C3145" s="38"/>
      <c r="E3145" s="2"/>
      <c r="F3145" s="2"/>
      <c r="G3145" s="2"/>
      <c r="H3145" s="2"/>
    </row>
    <row r="3146" spans="3:8">
      <c r="C3146" s="38"/>
      <c r="E3146" s="2"/>
      <c r="F3146" s="2"/>
      <c r="G3146" s="2"/>
      <c r="H3146" s="2"/>
    </row>
    <row r="3147" spans="3:8">
      <c r="C3147" s="38"/>
      <c r="E3147" s="2"/>
      <c r="F3147" s="2"/>
      <c r="G3147" s="2"/>
      <c r="H3147" s="2"/>
    </row>
    <row r="3148" spans="3:8">
      <c r="C3148" s="38"/>
      <c r="E3148" s="2"/>
      <c r="F3148" s="2"/>
      <c r="G3148" s="2"/>
      <c r="H3148" s="2"/>
    </row>
    <row r="3149" spans="3:8">
      <c r="C3149" s="38"/>
      <c r="E3149" s="2"/>
      <c r="F3149" s="2"/>
      <c r="G3149" s="2"/>
      <c r="H3149" s="2"/>
    </row>
    <row r="3150" spans="3:8">
      <c r="C3150" s="38"/>
      <c r="E3150" s="2"/>
      <c r="F3150" s="2"/>
      <c r="G3150" s="2"/>
      <c r="H3150" s="2"/>
    </row>
    <row r="3151" spans="3:8">
      <c r="C3151" s="38"/>
      <c r="E3151" s="2"/>
      <c r="F3151" s="2"/>
      <c r="G3151" s="2"/>
      <c r="H3151" s="2"/>
    </row>
    <row r="3152" spans="3:8">
      <c r="C3152" s="38"/>
      <c r="E3152" s="2"/>
      <c r="F3152" s="2"/>
      <c r="G3152" s="2"/>
      <c r="H3152" s="2"/>
    </row>
    <row r="3153" spans="3:8">
      <c r="C3153" s="38"/>
      <c r="E3153" s="2"/>
      <c r="F3153" s="2"/>
      <c r="G3153" s="2"/>
      <c r="H3153" s="2"/>
    </row>
    <row r="3154" spans="3:8">
      <c r="C3154" s="38"/>
      <c r="E3154" s="2"/>
      <c r="F3154" s="2"/>
      <c r="G3154" s="2"/>
      <c r="H3154" s="2"/>
    </row>
    <row r="3155" spans="3:8">
      <c r="C3155" s="38"/>
      <c r="E3155" s="2"/>
      <c r="F3155" s="2"/>
      <c r="G3155" s="2"/>
      <c r="H3155" s="2"/>
    </row>
    <row r="3156" spans="3:8">
      <c r="C3156" s="38"/>
      <c r="E3156" s="2"/>
      <c r="F3156" s="2"/>
      <c r="G3156" s="2"/>
      <c r="H3156" s="2"/>
    </row>
    <row r="3157" spans="3:8">
      <c r="C3157" s="38"/>
      <c r="E3157" s="2"/>
      <c r="F3157" s="2"/>
      <c r="G3157" s="2"/>
      <c r="H3157" s="2"/>
    </row>
    <row r="3158" spans="3:8">
      <c r="C3158" s="38"/>
      <c r="E3158" s="2"/>
      <c r="F3158" s="2"/>
      <c r="G3158" s="2"/>
      <c r="H3158" s="2"/>
    </row>
    <row r="3159" spans="3:8">
      <c r="C3159" s="38"/>
      <c r="E3159" s="2"/>
      <c r="F3159" s="2"/>
      <c r="G3159" s="2"/>
      <c r="H3159" s="2"/>
    </row>
    <row r="3160" spans="3:8">
      <c r="C3160" s="38"/>
      <c r="E3160" s="2"/>
      <c r="F3160" s="2"/>
      <c r="G3160" s="2"/>
      <c r="H3160" s="2"/>
    </row>
    <row r="3161" spans="3:8">
      <c r="C3161" s="38"/>
      <c r="E3161" s="2"/>
      <c r="F3161" s="2"/>
      <c r="G3161" s="2"/>
      <c r="H3161" s="2"/>
    </row>
    <row r="3162" spans="3:8">
      <c r="C3162" s="38"/>
      <c r="E3162" s="2"/>
      <c r="F3162" s="2"/>
      <c r="G3162" s="2"/>
      <c r="H3162" s="2"/>
    </row>
    <row r="3163" spans="3:8">
      <c r="C3163" s="38"/>
      <c r="E3163" s="2"/>
      <c r="F3163" s="2"/>
      <c r="G3163" s="2"/>
      <c r="H3163" s="2"/>
    </row>
    <row r="3164" spans="3:8">
      <c r="C3164" s="38"/>
      <c r="E3164" s="2"/>
      <c r="F3164" s="2"/>
      <c r="G3164" s="2"/>
      <c r="H3164" s="2"/>
    </row>
    <row r="3165" spans="3:8">
      <c r="C3165" s="38"/>
      <c r="E3165" s="2"/>
      <c r="F3165" s="2"/>
      <c r="G3165" s="2"/>
      <c r="H3165" s="2"/>
    </row>
    <row r="3166" spans="3:8">
      <c r="C3166" s="38"/>
      <c r="E3166" s="2"/>
      <c r="F3166" s="2"/>
      <c r="G3166" s="2"/>
      <c r="H3166" s="2"/>
    </row>
    <row r="3167" spans="3:8">
      <c r="C3167" s="38"/>
      <c r="E3167" s="2"/>
      <c r="F3167" s="2"/>
      <c r="G3167" s="2"/>
      <c r="H3167" s="2"/>
    </row>
    <row r="3168" spans="3:8">
      <c r="C3168" s="38"/>
      <c r="E3168" s="2"/>
      <c r="F3168" s="2"/>
      <c r="G3168" s="2"/>
      <c r="H3168" s="2"/>
    </row>
    <row r="3169" spans="3:8">
      <c r="C3169" s="38"/>
      <c r="E3169" s="2"/>
      <c r="F3169" s="2"/>
      <c r="G3169" s="2"/>
      <c r="H3169" s="2"/>
    </row>
    <row r="3170" spans="3:8">
      <c r="C3170" s="38"/>
      <c r="E3170" s="2"/>
      <c r="F3170" s="2"/>
      <c r="G3170" s="2"/>
      <c r="H3170" s="2"/>
    </row>
    <row r="3171" spans="3:8">
      <c r="C3171" s="38"/>
      <c r="E3171" s="2"/>
      <c r="F3171" s="2"/>
      <c r="G3171" s="2"/>
      <c r="H3171" s="2"/>
    </row>
    <row r="3172" spans="3:8">
      <c r="C3172" s="38"/>
      <c r="E3172" s="2"/>
      <c r="F3172" s="2"/>
      <c r="G3172" s="2"/>
      <c r="H3172" s="2"/>
    </row>
    <row r="3173" spans="3:8">
      <c r="C3173" s="38"/>
      <c r="E3173" s="2"/>
      <c r="F3173" s="2"/>
      <c r="G3173" s="2"/>
      <c r="H3173" s="2"/>
    </row>
    <row r="3174" spans="3:8">
      <c r="C3174" s="38"/>
      <c r="E3174" s="2"/>
      <c r="F3174" s="2"/>
      <c r="G3174" s="2"/>
      <c r="H3174" s="2"/>
    </row>
    <row r="3175" spans="3:8">
      <c r="C3175" s="38"/>
      <c r="E3175" s="2"/>
      <c r="F3175" s="2"/>
      <c r="G3175" s="2"/>
      <c r="H3175" s="2"/>
    </row>
    <row r="3176" spans="3:8">
      <c r="C3176" s="38"/>
      <c r="E3176" s="2"/>
      <c r="F3176" s="2"/>
      <c r="G3176" s="2"/>
      <c r="H3176" s="2"/>
    </row>
    <row r="3177" spans="3:8">
      <c r="C3177" s="38"/>
      <c r="E3177" s="2"/>
      <c r="F3177" s="2"/>
      <c r="G3177" s="2"/>
      <c r="H3177" s="2"/>
    </row>
    <row r="3178" spans="3:8">
      <c r="C3178" s="38"/>
      <c r="E3178" s="2"/>
      <c r="F3178" s="2"/>
      <c r="G3178" s="2"/>
      <c r="H3178" s="2"/>
    </row>
    <row r="3179" spans="3:8">
      <c r="C3179" s="38"/>
      <c r="E3179" s="2"/>
      <c r="F3179" s="2"/>
      <c r="G3179" s="2"/>
      <c r="H3179" s="2"/>
    </row>
    <row r="3180" spans="3:8">
      <c r="C3180" s="38"/>
      <c r="E3180" s="2"/>
      <c r="F3180" s="2"/>
      <c r="G3180" s="2"/>
      <c r="H3180" s="2"/>
    </row>
    <row r="3181" spans="3:8">
      <c r="C3181" s="38"/>
      <c r="E3181" s="2"/>
      <c r="F3181" s="2"/>
      <c r="G3181" s="2"/>
      <c r="H3181" s="2"/>
    </row>
    <row r="3182" spans="3:8">
      <c r="C3182" s="38"/>
      <c r="E3182" s="2"/>
      <c r="F3182" s="2"/>
      <c r="G3182" s="2"/>
      <c r="H3182" s="2"/>
    </row>
    <row r="3183" spans="3:8">
      <c r="C3183" s="38"/>
      <c r="E3183" s="2"/>
      <c r="F3183" s="2"/>
      <c r="G3183" s="2"/>
      <c r="H3183" s="2"/>
    </row>
    <row r="3184" spans="3:8">
      <c r="C3184" s="38"/>
      <c r="E3184" s="2"/>
      <c r="F3184" s="2"/>
      <c r="G3184" s="2"/>
      <c r="H3184" s="2"/>
    </row>
    <row r="3185" spans="3:8">
      <c r="C3185" s="38"/>
      <c r="E3185" s="2"/>
      <c r="F3185" s="2"/>
      <c r="G3185" s="2"/>
      <c r="H3185" s="2"/>
    </row>
    <row r="3186" spans="3:8">
      <c r="C3186" s="38"/>
      <c r="E3186" s="2"/>
      <c r="F3186" s="2"/>
      <c r="G3186" s="2"/>
      <c r="H3186" s="2"/>
    </row>
    <row r="3187" spans="3:8">
      <c r="C3187" s="38"/>
      <c r="E3187" s="2"/>
      <c r="F3187" s="2"/>
      <c r="G3187" s="2"/>
      <c r="H3187" s="2"/>
    </row>
    <row r="3188" spans="3:8">
      <c r="C3188" s="38"/>
      <c r="E3188" s="2"/>
      <c r="F3188" s="2"/>
      <c r="G3188" s="2"/>
      <c r="H3188" s="2"/>
    </row>
    <row r="3189" spans="3:8">
      <c r="C3189" s="38"/>
      <c r="E3189" s="2"/>
      <c r="F3189" s="2"/>
      <c r="G3189" s="2"/>
      <c r="H3189" s="2"/>
    </row>
    <row r="3190" spans="3:8">
      <c r="C3190" s="38"/>
      <c r="E3190" s="2"/>
      <c r="F3190" s="2"/>
      <c r="G3190" s="2"/>
      <c r="H3190" s="2"/>
    </row>
    <row r="3191" spans="3:8">
      <c r="C3191" s="38"/>
      <c r="E3191" s="2"/>
      <c r="F3191" s="2"/>
      <c r="G3191" s="2"/>
      <c r="H3191" s="2"/>
    </row>
    <row r="3192" spans="3:8">
      <c r="C3192" s="38"/>
      <c r="E3192" s="2"/>
      <c r="F3192" s="2"/>
      <c r="G3192" s="2"/>
      <c r="H3192" s="2"/>
    </row>
    <row r="3193" spans="3:8">
      <c r="C3193" s="38"/>
      <c r="E3193" s="2"/>
      <c r="F3193" s="2"/>
      <c r="G3193" s="2"/>
      <c r="H3193" s="2"/>
    </row>
    <row r="3194" spans="3:8">
      <c r="C3194" s="38"/>
      <c r="E3194" s="2"/>
      <c r="F3194" s="2"/>
      <c r="G3194" s="2"/>
      <c r="H3194" s="2"/>
    </row>
    <row r="3195" spans="3:8">
      <c r="C3195" s="38"/>
      <c r="E3195" s="2"/>
      <c r="F3195" s="2"/>
      <c r="G3195" s="2"/>
      <c r="H3195" s="2"/>
    </row>
    <row r="3196" spans="3:8">
      <c r="C3196" s="38"/>
      <c r="E3196" s="2"/>
      <c r="F3196" s="2"/>
      <c r="G3196" s="2"/>
      <c r="H3196" s="2"/>
    </row>
    <row r="3197" spans="3:8">
      <c r="C3197" s="38"/>
      <c r="E3197" s="2"/>
      <c r="F3197" s="2"/>
      <c r="G3197" s="2"/>
      <c r="H3197" s="2"/>
    </row>
    <row r="3198" spans="3:8">
      <c r="C3198" s="38"/>
      <c r="E3198" s="2"/>
      <c r="F3198" s="2"/>
      <c r="G3198" s="2"/>
      <c r="H3198" s="2"/>
    </row>
    <row r="3199" spans="3:8">
      <c r="C3199" s="38"/>
      <c r="E3199" s="2"/>
      <c r="F3199" s="2"/>
      <c r="G3199" s="2"/>
      <c r="H3199" s="2"/>
    </row>
    <row r="3200" spans="3:8">
      <c r="C3200" s="38"/>
      <c r="E3200" s="2"/>
      <c r="F3200" s="2"/>
      <c r="G3200" s="2"/>
      <c r="H3200" s="2"/>
    </row>
    <row r="3201" spans="3:8">
      <c r="C3201" s="38"/>
      <c r="E3201" s="2"/>
      <c r="F3201" s="2"/>
      <c r="G3201" s="2"/>
      <c r="H3201" s="2"/>
    </row>
    <row r="3202" spans="3:8">
      <c r="C3202" s="38"/>
      <c r="E3202" s="2"/>
      <c r="F3202" s="2"/>
      <c r="G3202" s="2"/>
      <c r="H3202" s="2"/>
    </row>
    <row r="3203" spans="3:8">
      <c r="C3203" s="38"/>
      <c r="E3203" s="2"/>
      <c r="F3203" s="2"/>
      <c r="G3203" s="2"/>
      <c r="H3203" s="2"/>
    </row>
    <row r="3204" spans="3:8">
      <c r="C3204" s="38"/>
      <c r="E3204" s="2"/>
      <c r="F3204" s="2"/>
      <c r="G3204" s="2"/>
      <c r="H3204" s="2"/>
    </row>
    <row r="3205" spans="3:8">
      <c r="C3205" s="38"/>
      <c r="E3205" s="2"/>
      <c r="F3205" s="2"/>
      <c r="G3205" s="2"/>
      <c r="H3205" s="2"/>
    </row>
    <row r="3206" spans="3:8">
      <c r="C3206" s="38"/>
      <c r="E3206" s="2"/>
      <c r="F3206" s="2"/>
      <c r="G3206" s="2"/>
      <c r="H3206" s="2"/>
    </row>
    <row r="3207" spans="3:8">
      <c r="C3207" s="38"/>
      <c r="E3207" s="2"/>
      <c r="F3207" s="2"/>
      <c r="G3207" s="2"/>
      <c r="H3207" s="2"/>
    </row>
    <row r="3208" spans="3:8">
      <c r="C3208" s="38"/>
      <c r="E3208" s="2"/>
      <c r="F3208" s="2"/>
      <c r="G3208" s="2"/>
      <c r="H3208" s="2"/>
    </row>
    <row r="3209" spans="3:8">
      <c r="C3209" s="38"/>
      <c r="E3209" s="2"/>
      <c r="F3209" s="2"/>
      <c r="G3209" s="2"/>
      <c r="H3209" s="2"/>
    </row>
    <row r="3210" spans="3:8">
      <c r="C3210" s="38"/>
      <c r="E3210" s="2"/>
      <c r="F3210" s="2"/>
      <c r="G3210" s="2"/>
      <c r="H3210" s="2"/>
    </row>
    <row r="3211" spans="3:8">
      <c r="C3211" s="38"/>
      <c r="E3211" s="2"/>
      <c r="F3211" s="2"/>
      <c r="G3211" s="2"/>
      <c r="H3211" s="2"/>
    </row>
    <row r="3212" spans="3:8">
      <c r="C3212" s="38"/>
      <c r="E3212" s="2"/>
      <c r="F3212" s="2"/>
      <c r="G3212" s="2"/>
      <c r="H3212" s="2"/>
    </row>
    <row r="3213" spans="3:8">
      <c r="C3213" s="38"/>
      <c r="E3213" s="2"/>
      <c r="F3213" s="2"/>
      <c r="G3213" s="2"/>
      <c r="H3213" s="2"/>
    </row>
    <row r="3214" spans="3:8">
      <c r="C3214" s="38"/>
      <c r="E3214" s="2"/>
      <c r="F3214" s="2"/>
      <c r="G3214" s="2"/>
      <c r="H3214" s="2"/>
    </row>
    <row r="3215" spans="3:8">
      <c r="C3215" s="38"/>
      <c r="E3215" s="2"/>
      <c r="F3215" s="2"/>
      <c r="G3215" s="2"/>
      <c r="H3215" s="2"/>
    </row>
    <row r="3216" spans="3:8">
      <c r="C3216" s="38"/>
      <c r="E3216" s="2"/>
      <c r="F3216" s="2"/>
      <c r="G3216" s="2"/>
      <c r="H3216" s="2"/>
    </row>
    <row r="3217" spans="3:8">
      <c r="C3217" s="38"/>
      <c r="E3217" s="2"/>
      <c r="F3217" s="2"/>
      <c r="G3217" s="2"/>
      <c r="H3217" s="2"/>
    </row>
    <row r="3218" spans="3:8">
      <c r="C3218" s="38"/>
      <c r="E3218" s="2"/>
      <c r="F3218" s="2"/>
      <c r="G3218" s="2"/>
      <c r="H3218" s="2"/>
    </row>
    <row r="3219" spans="3:8">
      <c r="C3219" s="38"/>
      <c r="E3219" s="2"/>
      <c r="F3219" s="2"/>
      <c r="G3219" s="2"/>
      <c r="H3219" s="2"/>
    </row>
    <row r="3220" spans="3:8">
      <c r="C3220" s="38"/>
      <c r="E3220" s="2"/>
      <c r="F3220" s="2"/>
      <c r="G3220" s="2"/>
      <c r="H3220" s="2"/>
    </row>
    <row r="3221" spans="3:8">
      <c r="C3221" s="38"/>
      <c r="E3221" s="2"/>
      <c r="F3221" s="2"/>
      <c r="G3221" s="2"/>
      <c r="H3221" s="2"/>
    </row>
    <row r="3222" spans="3:8">
      <c r="C3222" s="38"/>
      <c r="E3222" s="2"/>
      <c r="F3222" s="2"/>
      <c r="G3222" s="2"/>
      <c r="H3222" s="2"/>
    </row>
    <row r="3223" spans="3:8">
      <c r="C3223" s="38"/>
      <c r="E3223" s="2"/>
      <c r="F3223" s="2"/>
      <c r="G3223" s="2"/>
      <c r="H3223" s="2"/>
    </row>
    <row r="3224" spans="3:8">
      <c r="C3224" s="38"/>
      <c r="E3224" s="2"/>
      <c r="F3224" s="2"/>
      <c r="G3224" s="2"/>
      <c r="H3224" s="2"/>
    </row>
    <row r="3225" spans="3:8">
      <c r="C3225" s="38"/>
      <c r="E3225" s="2"/>
      <c r="F3225" s="2"/>
      <c r="G3225" s="2"/>
      <c r="H3225" s="2"/>
    </row>
    <row r="3226" spans="3:8">
      <c r="C3226" s="38"/>
      <c r="E3226" s="2"/>
      <c r="F3226" s="2"/>
      <c r="G3226" s="2"/>
      <c r="H3226" s="2"/>
    </row>
    <row r="3227" spans="3:8">
      <c r="C3227" s="38"/>
      <c r="E3227" s="2"/>
      <c r="F3227" s="2"/>
      <c r="G3227" s="2"/>
      <c r="H3227" s="2"/>
    </row>
    <row r="3228" spans="3:8">
      <c r="C3228" s="38"/>
      <c r="E3228" s="2"/>
      <c r="F3228" s="2"/>
      <c r="G3228" s="2"/>
      <c r="H3228" s="2"/>
    </row>
    <row r="3229" spans="3:8">
      <c r="C3229" s="38"/>
      <c r="E3229" s="2"/>
      <c r="F3229" s="2"/>
      <c r="G3229" s="2"/>
      <c r="H3229" s="2"/>
    </row>
    <row r="3230" spans="3:8">
      <c r="C3230" s="38"/>
      <c r="E3230" s="2"/>
      <c r="F3230" s="2"/>
      <c r="G3230" s="2"/>
      <c r="H3230" s="2"/>
    </row>
    <row r="3231" spans="3:8">
      <c r="C3231" s="38"/>
      <c r="E3231" s="2"/>
      <c r="F3231" s="2"/>
      <c r="G3231" s="2"/>
      <c r="H3231" s="2"/>
    </row>
    <row r="3232" spans="3:8">
      <c r="C3232" s="38"/>
      <c r="E3232" s="2"/>
      <c r="F3232" s="2"/>
      <c r="G3232" s="2"/>
      <c r="H3232" s="2"/>
    </row>
    <row r="3233" spans="3:8">
      <c r="C3233" s="38"/>
      <c r="E3233" s="2"/>
      <c r="F3233" s="2"/>
      <c r="G3233" s="2"/>
      <c r="H3233" s="2"/>
    </row>
    <row r="3234" spans="3:8">
      <c r="C3234" s="38"/>
      <c r="E3234" s="2"/>
      <c r="F3234" s="2"/>
      <c r="G3234" s="2"/>
      <c r="H3234" s="2"/>
    </row>
    <row r="3235" spans="3:8">
      <c r="C3235" s="38"/>
      <c r="E3235" s="2"/>
      <c r="F3235" s="2"/>
      <c r="G3235" s="2"/>
      <c r="H3235" s="2"/>
    </row>
    <row r="3236" spans="3:8">
      <c r="C3236" s="38"/>
      <c r="E3236" s="2"/>
      <c r="F3236" s="2"/>
      <c r="G3236" s="2"/>
      <c r="H3236" s="2"/>
    </row>
    <row r="3237" spans="3:8">
      <c r="C3237" s="38"/>
      <c r="E3237" s="2"/>
      <c r="F3237" s="2"/>
      <c r="G3237" s="2"/>
      <c r="H3237" s="2"/>
    </row>
    <row r="3238" spans="3:8">
      <c r="C3238" s="38"/>
      <c r="E3238" s="2"/>
      <c r="F3238" s="2"/>
      <c r="G3238" s="2"/>
      <c r="H3238" s="2"/>
    </row>
    <row r="3239" spans="3:8">
      <c r="C3239" s="38"/>
      <c r="E3239" s="2"/>
      <c r="F3239" s="2"/>
      <c r="G3239" s="2"/>
      <c r="H3239" s="2"/>
    </row>
    <row r="3240" spans="3:8">
      <c r="C3240" s="38"/>
      <c r="E3240" s="2"/>
      <c r="F3240" s="2"/>
      <c r="G3240" s="2"/>
      <c r="H3240" s="2"/>
    </row>
    <row r="3241" spans="3:8">
      <c r="C3241" s="38"/>
      <c r="E3241" s="2"/>
      <c r="F3241" s="2"/>
      <c r="G3241" s="2"/>
      <c r="H3241" s="2"/>
    </row>
    <row r="3242" spans="3:8">
      <c r="C3242" s="38"/>
      <c r="E3242" s="2"/>
      <c r="F3242" s="2"/>
      <c r="G3242" s="2"/>
      <c r="H3242" s="2"/>
    </row>
    <row r="3243" spans="3:8">
      <c r="C3243" s="38"/>
      <c r="E3243" s="2"/>
      <c r="F3243" s="2"/>
      <c r="G3243" s="2"/>
      <c r="H3243" s="2"/>
    </row>
    <row r="3244" spans="3:8">
      <c r="C3244" s="38"/>
      <c r="E3244" s="2"/>
      <c r="F3244" s="2"/>
      <c r="G3244" s="2"/>
      <c r="H3244" s="2"/>
    </row>
    <row r="3245" spans="3:8">
      <c r="C3245" s="38"/>
      <c r="E3245" s="2"/>
      <c r="F3245" s="2"/>
      <c r="G3245" s="2"/>
      <c r="H3245" s="2"/>
    </row>
    <row r="3246" spans="3:8">
      <c r="C3246" s="38"/>
      <c r="E3246" s="2"/>
      <c r="F3246" s="2"/>
      <c r="G3246" s="2"/>
      <c r="H3246" s="2"/>
    </row>
    <row r="3247" spans="3:8">
      <c r="C3247" s="38"/>
      <c r="E3247" s="2"/>
      <c r="F3247" s="2"/>
      <c r="G3247" s="2"/>
      <c r="H3247" s="2"/>
    </row>
    <row r="3248" spans="3:8">
      <c r="C3248" s="38"/>
      <c r="E3248" s="2"/>
      <c r="F3248" s="2"/>
      <c r="G3248" s="2"/>
      <c r="H3248" s="2"/>
    </row>
    <row r="3249" spans="3:8">
      <c r="C3249" s="38"/>
      <c r="E3249" s="2"/>
      <c r="F3249" s="2"/>
      <c r="G3249" s="2"/>
      <c r="H3249" s="2"/>
    </row>
    <row r="3250" spans="3:8">
      <c r="C3250" s="38"/>
      <c r="E3250" s="2"/>
      <c r="F3250" s="2"/>
      <c r="G3250" s="2"/>
      <c r="H3250" s="2"/>
    </row>
    <row r="3251" spans="3:8">
      <c r="C3251" s="38"/>
      <c r="E3251" s="2"/>
      <c r="F3251" s="2"/>
      <c r="G3251" s="2"/>
      <c r="H3251" s="2"/>
    </row>
    <row r="3252" spans="3:8">
      <c r="C3252" s="38"/>
      <c r="E3252" s="2"/>
      <c r="F3252" s="2"/>
      <c r="G3252" s="2"/>
      <c r="H3252" s="2"/>
    </row>
    <row r="3253" spans="3:8">
      <c r="C3253" s="38"/>
      <c r="E3253" s="2"/>
      <c r="F3253" s="2"/>
      <c r="G3253" s="2"/>
      <c r="H3253" s="2"/>
    </row>
    <row r="3254" spans="3:8">
      <c r="C3254" s="38"/>
      <c r="E3254" s="2"/>
      <c r="F3254" s="2"/>
      <c r="G3254" s="2"/>
      <c r="H3254" s="2"/>
    </row>
    <row r="3255" spans="3:8">
      <c r="C3255" s="38"/>
      <c r="E3255" s="2"/>
      <c r="F3255" s="2"/>
      <c r="G3255" s="2"/>
      <c r="H3255" s="2"/>
    </row>
    <row r="3256" spans="3:8">
      <c r="C3256" s="38"/>
      <c r="E3256" s="2"/>
      <c r="F3256" s="2"/>
      <c r="G3256" s="2"/>
      <c r="H3256" s="2"/>
    </row>
    <row r="3257" spans="3:8">
      <c r="C3257" s="38"/>
      <c r="E3257" s="2"/>
      <c r="F3257" s="2"/>
      <c r="G3257" s="2"/>
      <c r="H3257" s="2"/>
    </row>
    <row r="3258" spans="3:8">
      <c r="C3258" s="38"/>
      <c r="E3258" s="2"/>
      <c r="F3258" s="2"/>
      <c r="G3258" s="2"/>
      <c r="H3258" s="2"/>
    </row>
    <row r="3259" spans="3:8">
      <c r="C3259" s="38"/>
      <c r="E3259" s="2"/>
      <c r="F3259" s="2"/>
      <c r="G3259" s="2"/>
      <c r="H3259" s="2"/>
    </row>
    <row r="3260" spans="3:8">
      <c r="C3260" s="38"/>
      <c r="E3260" s="2"/>
      <c r="F3260" s="2"/>
      <c r="G3260" s="2"/>
      <c r="H3260" s="2"/>
    </row>
    <row r="3261" spans="3:8">
      <c r="C3261" s="38"/>
      <c r="E3261" s="2"/>
      <c r="F3261" s="2"/>
      <c r="G3261" s="2"/>
      <c r="H3261" s="2"/>
    </row>
    <row r="3262" spans="3:8">
      <c r="C3262" s="38"/>
      <c r="E3262" s="2"/>
      <c r="F3262" s="2"/>
      <c r="G3262" s="2"/>
      <c r="H3262" s="2"/>
    </row>
    <row r="3263" spans="3:8">
      <c r="C3263" s="38"/>
      <c r="E3263" s="2"/>
      <c r="F3263" s="2"/>
      <c r="G3263" s="2"/>
      <c r="H3263" s="2"/>
    </row>
    <row r="3264" spans="3:8">
      <c r="C3264" s="38"/>
      <c r="E3264" s="2"/>
      <c r="F3264" s="2"/>
      <c r="G3264" s="2"/>
      <c r="H3264" s="2"/>
    </row>
    <row r="3265" spans="3:8">
      <c r="C3265" s="38"/>
      <c r="E3265" s="2"/>
      <c r="F3265" s="2"/>
      <c r="G3265" s="2"/>
      <c r="H3265" s="2"/>
    </row>
    <row r="3266" spans="3:8">
      <c r="C3266" s="38"/>
      <c r="E3266" s="2"/>
      <c r="F3266" s="2"/>
      <c r="G3266" s="2"/>
      <c r="H3266" s="2"/>
    </row>
    <row r="3267" spans="3:8">
      <c r="C3267" s="38"/>
      <c r="E3267" s="2"/>
      <c r="F3267" s="2"/>
      <c r="G3267" s="2"/>
      <c r="H3267" s="2"/>
    </row>
    <row r="3268" spans="3:8">
      <c r="C3268" s="38"/>
      <c r="E3268" s="2"/>
      <c r="F3268" s="2"/>
      <c r="G3268" s="2"/>
      <c r="H3268" s="2"/>
    </row>
    <row r="3269" spans="3:8">
      <c r="C3269" s="38"/>
      <c r="E3269" s="2"/>
      <c r="F3269" s="2"/>
      <c r="G3269" s="2"/>
      <c r="H3269" s="2"/>
    </row>
    <row r="3270" spans="3:8">
      <c r="C3270" s="38"/>
      <c r="E3270" s="2"/>
      <c r="F3270" s="2"/>
      <c r="G3270" s="2"/>
      <c r="H3270" s="2"/>
    </row>
    <row r="3271" spans="3:8">
      <c r="C3271" s="38"/>
      <c r="E3271" s="2"/>
      <c r="F3271" s="2"/>
      <c r="G3271" s="2"/>
      <c r="H3271" s="2"/>
    </row>
    <row r="3272" spans="3:8">
      <c r="C3272" s="38"/>
      <c r="E3272" s="2"/>
      <c r="F3272" s="2"/>
      <c r="G3272" s="2"/>
      <c r="H3272" s="2"/>
    </row>
    <row r="3273" spans="3:8">
      <c r="C3273" s="38"/>
      <c r="E3273" s="2"/>
      <c r="F3273" s="2"/>
      <c r="G3273" s="2"/>
      <c r="H3273" s="2"/>
    </row>
    <row r="3274" spans="3:8">
      <c r="C3274" s="38"/>
      <c r="E3274" s="2"/>
      <c r="F3274" s="2"/>
      <c r="G3274" s="2"/>
      <c r="H3274" s="2"/>
    </row>
    <row r="3275" spans="3:8">
      <c r="C3275" s="38"/>
      <c r="E3275" s="2"/>
      <c r="F3275" s="2"/>
      <c r="G3275" s="2"/>
      <c r="H3275" s="2"/>
    </row>
    <row r="3276" spans="3:8">
      <c r="C3276" s="38"/>
      <c r="E3276" s="2"/>
      <c r="F3276" s="2"/>
      <c r="G3276" s="2"/>
      <c r="H3276" s="2"/>
    </row>
    <row r="3277" spans="3:8">
      <c r="C3277" s="38"/>
      <c r="E3277" s="2"/>
      <c r="F3277" s="2"/>
      <c r="G3277" s="2"/>
      <c r="H3277" s="2"/>
    </row>
    <row r="3278" spans="3:8">
      <c r="C3278" s="38"/>
      <c r="E3278" s="2"/>
      <c r="F3278" s="2"/>
      <c r="G3278" s="2"/>
      <c r="H3278" s="2"/>
    </row>
    <row r="3279" spans="3:8">
      <c r="C3279" s="38"/>
      <c r="E3279" s="2"/>
      <c r="F3279" s="2"/>
      <c r="G3279" s="2"/>
      <c r="H3279" s="2"/>
    </row>
    <row r="3280" spans="3:8">
      <c r="C3280" s="38"/>
      <c r="E3280" s="2"/>
      <c r="F3280" s="2"/>
      <c r="G3280" s="2"/>
      <c r="H3280" s="2"/>
    </row>
    <row r="3281" spans="3:8">
      <c r="C3281" s="38"/>
      <c r="E3281" s="2"/>
      <c r="F3281" s="2"/>
      <c r="G3281" s="2"/>
      <c r="H3281" s="2"/>
    </row>
    <row r="3282" spans="3:8">
      <c r="C3282" s="38"/>
      <c r="E3282" s="2"/>
      <c r="F3282" s="2"/>
      <c r="G3282" s="2"/>
      <c r="H3282" s="2"/>
    </row>
    <row r="3283" spans="3:8">
      <c r="C3283" s="38"/>
      <c r="E3283" s="2"/>
      <c r="F3283" s="2"/>
      <c r="G3283" s="2"/>
      <c r="H3283" s="2"/>
    </row>
    <row r="3284" spans="3:8">
      <c r="C3284" s="38"/>
      <c r="E3284" s="2"/>
      <c r="F3284" s="2"/>
      <c r="G3284" s="2"/>
      <c r="H3284" s="2"/>
    </row>
    <row r="3285" spans="3:8">
      <c r="C3285" s="38"/>
      <c r="E3285" s="2"/>
      <c r="F3285" s="2"/>
      <c r="G3285" s="2"/>
      <c r="H3285" s="2"/>
    </row>
    <row r="3286" spans="3:8">
      <c r="C3286" s="38"/>
      <c r="E3286" s="2"/>
      <c r="F3286" s="2"/>
      <c r="G3286" s="2"/>
      <c r="H3286" s="2"/>
    </row>
    <row r="3287" spans="3:8">
      <c r="C3287" s="38"/>
      <c r="E3287" s="2"/>
      <c r="F3287" s="2"/>
      <c r="G3287" s="2"/>
      <c r="H3287" s="2"/>
    </row>
    <row r="3288" spans="3:8">
      <c r="C3288" s="38"/>
      <c r="E3288" s="2"/>
      <c r="F3288" s="2"/>
      <c r="G3288" s="2"/>
      <c r="H3288" s="2"/>
    </row>
    <row r="3289" spans="3:8">
      <c r="C3289" s="38"/>
      <c r="E3289" s="2"/>
      <c r="F3289" s="2"/>
      <c r="G3289" s="2"/>
      <c r="H3289" s="2"/>
    </row>
    <row r="3290" spans="3:8">
      <c r="C3290" s="38"/>
      <c r="E3290" s="2"/>
      <c r="F3290" s="2"/>
      <c r="G3290" s="2"/>
      <c r="H3290" s="2"/>
    </row>
    <row r="3291" spans="3:8">
      <c r="C3291" s="38"/>
      <c r="E3291" s="2"/>
      <c r="F3291" s="2"/>
      <c r="G3291" s="2"/>
      <c r="H3291" s="2"/>
    </row>
    <row r="3292" spans="3:8">
      <c r="C3292" s="38"/>
      <c r="E3292" s="2"/>
      <c r="F3292" s="2"/>
      <c r="G3292" s="2"/>
      <c r="H3292" s="2"/>
    </row>
    <row r="3293" spans="3:8">
      <c r="C3293" s="38"/>
      <c r="E3293" s="2"/>
      <c r="F3293" s="2"/>
      <c r="G3293" s="2"/>
      <c r="H3293" s="2"/>
    </row>
    <row r="3294" spans="3:8">
      <c r="C3294" s="38"/>
      <c r="E3294" s="2"/>
      <c r="F3294" s="2"/>
      <c r="G3294" s="2"/>
      <c r="H3294" s="2"/>
    </row>
    <row r="3295" spans="3:8">
      <c r="C3295" s="38"/>
      <c r="E3295" s="2"/>
      <c r="F3295" s="2"/>
      <c r="G3295" s="2"/>
      <c r="H3295" s="2"/>
    </row>
    <row r="3296" spans="3:8">
      <c r="C3296" s="38"/>
      <c r="E3296" s="2"/>
      <c r="F3296" s="2"/>
      <c r="G3296" s="2"/>
      <c r="H3296" s="2"/>
    </row>
    <row r="3297" spans="3:8">
      <c r="C3297" s="38"/>
      <c r="E3297" s="2"/>
      <c r="F3297" s="2"/>
      <c r="G3297" s="2"/>
      <c r="H3297" s="2"/>
    </row>
    <row r="3298" spans="3:8">
      <c r="C3298" s="38"/>
      <c r="E3298" s="2"/>
      <c r="F3298" s="2"/>
      <c r="G3298" s="2"/>
      <c r="H3298" s="2"/>
    </row>
    <row r="3299" spans="3:8">
      <c r="C3299" s="38"/>
      <c r="E3299" s="2"/>
      <c r="F3299" s="2"/>
      <c r="G3299" s="2"/>
      <c r="H3299" s="2"/>
    </row>
    <row r="3300" spans="3:8">
      <c r="C3300" s="38"/>
      <c r="E3300" s="2"/>
      <c r="F3300" s="2"/>
      <c r="G3300" s="2"/>
      <c r="H3300" s="2"/>
    </row>
    <row r="3301" spans="3:8">
      <c r="C3301" s="38"/>
      <c r="E3301" s="2"/>
      <c r="F3301" s="2"/>
      <c r="G3301" s="2"/>
      <c r="H3301" s="2"/>
    </row>
    <row r="3302" spans="3:8">
      <c r="C3302" s="38"/>
      <c r="E3302" s="2"/>
      <c r="F3302" s="2"/>
      <c r="G3302" s="2"/>
      <c r="H3302" s="2"/>
    </row>
    <row r="3303" spans="3:8">
      <c r="C3303" s="38"/>
      <c r="E3303" s="2"/>
      <c r="F3303" s="2"/>
      <c r="G3303" s="2"/>
      <c r="H3303" s="2"/>
    </row>
    <row r="3304" spans="3:8">
      <c r="C3304" s="38"/>
      <c r="E3304" s="2"/>
      <c r="F3304" s="2"/>
      <c r="G3304" s="2"/>
      <c r="H3304" s="2"/>
    </row>
    <row r="3305" spans="3:8">
      <c r="C3305" s="38"/>
      <c r="E3305" s="2"/>
      <c r="F3305" s="2"/>
      <c r="G3305" s="2"/>
      <c r="H3305" s="2"/>
    </row>
    <row r="3306" spans="3:8">
      <c r="C3306" s="38"/>
      <c r="E3306" s="2"/>
      <c r="F3306" s="2"/>
      <c r="G3306" s="2"/>
      <c r="H3306" s="2"/>
    </row>
    <row r="3307" spans="3:8">
      <c r="C3307" s="38"/>
      <c r="E3307" s="2"/>
      <c r="F3307" s="2"/>
      <c r="G3307" s="2"/>
      <c r="H3307" s="2"/>
    </row>
    <row r="3308" spans="3:8">
      <c r="C3308" s="38"/>
      <c r="E3308" s="2"/>
      <c r="F3308" s="2"/>
      <c r="G3308" s="2"/>
      <c r="H3308" s="2"/>
    </row>
    <row r="3309" spans="3:8">
      <c r="C3309" s="38"/>
      <c r="E3309" s="2"/>
      <c r="F3309" s="2"/>
      <c r="G3309" s="2"/>
      <c r="H3309" s="2"/>
    </row>
    <row r="3310" spans="3:8">
      <c r="C3310" s="38"/>
      <c r="E3310" s="2"/>
      <c r="F3310" s="2"/>
      <c r="G3310" s="2"/>
      <c r="H3310" s="2"/>
    </row>
    <row r="3311" spans="3:8">
      <c r="C3311" s="38"/>
      <c r="E3311" s="2"/>
      <c r="F3311" s="2"/>
      <c r="G3311" s="2"/>
      <c r="H3311" s="2"/>
    </row>
    <row r="3312" spans="3:8">
      <c r="C3312" s="38"/>
      <c r="E3312" s="2"/>
      <c r="F3312" s="2"/>
      <c r="G3312" s="2"/>
      <c r="H3312" s="2"/>
    </row>
    <row r="3313" spans="3:8">
      <c r="C3313" s="38"/>
      <c r="E3313" s="2"/>
      <c r="F3313" s="2"/>
      <c r="G3313" s="2"/>
      <c r="H3313" s="2"/>
    </row>
    <row r="3314" spans="3:8">
      <c r="C3314" s="38"/>
      <c r="E3314" s="2"/>
      <c r="F3314" s="2"/>
      <c r="G3314" s="2"/>
      <c r="H3314" s="2"/>
    </row>
    <row r="3315" spans="3:8">
      <c r="C3315" s="38"/>
      <c r="E3315" s="2"/>
      <c r="F3315" s="2"/>
      <c r="G3315" s="2"/>
      <c r="H3315" s="2"/>
    </row>
    <row r="3316" spans="3:8">
      <c r="C3316" s="38"/>
      <c r="E3316" s="2"/>
      <c r="F3316" s="2"/>
      <c r="G3316" s="2"/>
      <c r="H3316" s="2"/>
    </row>
    <row r="3317" spans="3:8">
      <c r="C3317" s="38"/>
      <c r="E3317" s="2"/>
      <c r="F3317" s="2"/>
      <c r="G3317" s="2"/>
      <c r="H3317" s="2"/>
    </row>
    <row r="3318" spans="3:8">
      <c r="C3318" s="38"/>
      <c r="E3318" s="2"/>
      <c r="F3318" s="2"/>
      <c r="G3318" s="2"/>
      <c r="H3318" s="2"/>
    </row>
    <row r="3319" spans="3:8">
      <c r="C3319" s="38"/>
      <c r="E3319" s="2"/>
      <c r="F3319" s="2"/>
      <c r="G3319" s="2"/>
      <c r="H3319" s="2"/>
    </row>
    <row r="3320" spans="3:8">
      <c r="C3320" s="38"/>
      <c r="E3320" s="2"/>
      <c r="F3320" s="2"/>
      <c r="G3320" s="2"/>
      <c r="H3320" s="2"/>
    </row>
    <row r="3321" spans="3:8">
      <c r="C3321" s="38"/>
      <c r="E3321" s="2"/>
      <c r="F3321" s="2"/>
      <c r="G3321" s="2"/>
      <c r="H3321" s="2"/>
    </row>
    <row r="3322" spans="3:8">
      <c r="C3322" s="38"/>
      <c r="E3322" s="2"/>
      <c r="F3322" s="2"/>
      <c r="G3322" s="2"/>
      <c r="H3322" s="2"/>
    </row>
    <row r="3323" spans="3:8">
      <c r="C3323" s="38"/>
      <c r="E3323" s="2"/>
      <c r="F3323" s="2"/>
      <c r="G3323" s="2"/>
      <c r="H3323" s="2"/>
    </row>
    <row r="3324" spans="3:8">
      <c r="C3324" s="38"/>
      <c r="E3324" s="2"/>
      <c r="F3324" s="2"/>
      <c r="G3324" s="2"/>
      <c r="H3324" s="2"/>
    </row>
    <row r="3325" spans="3:8">
      <c r="C3325" s="38"/>
      <c r="E3325" s="2"/>
      <c r="F3325" s="2"/>
      <c r="G3325" s="2"/>
      <c r="H3325" s="2"/>
    </row>
    <row r="3326" spans="3:8">
      <c r="C3326" s="38"/>
      <c r="E3326" s="2"/>
      <c r="F3326" s="2"/>
      <c r="G3326" s="2"/>
      <c r="H3326" s="2"/>
    </row>
    <row r="3327" spans="3:8">
      <c r="C3327" s="38"/>
      <c r="E3327" s="2"/>
      <c r="F3327" s="2"/>
      <c r="G3327" s="2"/>
      <c r="H3327" s="2"/>
    </row>
    <row r="3328" spans="3:8">
      <c r="C3328" s="38"/>
      <c r="E3328" s="2"/>
      <c r="F3328" s="2"/>
      <c r="G3328" s="2"/>
      <c r="H3328" s="2"/>
    </row>
    <row r="3329" spans="3:8">
      <c r="C3329" s="38"/>
      <c r="E3329" s="2"/>
      <c r="F3329" s="2"/>
      <c r="G3329" s="2"/>
      <c r="H3329" s="2"/>
    </row>
    <row r="3330" spans="3:8">
      <c r="C3330" s="38"/>
      <c r="E3330" s="2"/>
      <c r="F3330" s="2"/>
      <c r="G3330" s="2"/>
      <c r="H3330" s="2"/>
    </row>
    <row r="3331" spans="3:8">
      <c r="C3331" s="38"/>
      <c r="E3331" s="2"/>
      <c r="F3331" s="2"/>
      <c r="G3331" s="2"/>
      <c r="H3331" s="2"/>
    </row>
    <row r="3332" spans="3:8">
      <c r="C3332" s="38"/>
      <c r="E3332" s="2"/>
      <c r="F3332" s="2"/>
      <c r="G3332" s="2"/>
      <c r="H3332" s="2"/>
    </row>
    <row r="3333" spans="3:8">
      <c r="C3333" s="38"/>
      <c r="E3333" s="2"/>
      <c r="F3333" s="2"/>
      <c r="G3333" s="2"/>
      <c r="H3333" s="2"/>
    </row>
    <row r="3334" spans="3:8">
      <c r="C3334" s="38"/>
      <c r="E3334" s="2"/>
      <c r="F3334" s="2"/>
      <c r="G3334" s="2"/>
      <c r="H3334" s="2"/>
    </row>
    <row r="3335" spans="3:8">
      <c r="C3335" s="38"/>
      <c r="E3335" s="2"/>
      <c r="F3335" s="2"/>
      <c r="G3335" s="2"/>
      <c r="H3335" s="2"/>
    </row>
    <row r="3336" spans="3:8">
      <c r="C3336" s="38"/>
      <c r="E3336" s="2"/>
      <c r="F3336" s="2"/>
      <c r="G3336" s="2"/>
      <c r="H3336" s="2"/>
    </row>
    <row r="3337" spans="3:8">
      <c r="C3337" s="38"/>
      <c r="E3337" s="2"/>
      <c r="F3337" s="2"/>
      <c r="G3337" s="2"/>
      <c r="H3337" s="2"/>
    </row>
    <row r="3338" spans="3:8">
      <c r="C3338" s="38"/>
      <c r="E3338" s="2"/>
      <c r="F3338" s="2"/>
      <c r="G3338" s="2"/>
      <c r="H3338" s="2"/>
    </row>
    <row r="3339" spans="3:8">
      <c r="C3339" s="38"/>
      <c r="E3339" s="2"/>
      <c r="F3339" s="2"/>
      <c r="G3339" s="2"/>
      <c r="H3339" s="2"/>
    </row>
    <row r="3340" spans="3:8">
      <c r="C3340" s="38"/>
      <c r="E3340" s="2"/>
      <c r="F3340" s="2"/>
      <c r="G3340" s="2"/>
      <c r="H3340" s="2"/>
    </row>
    <row r="3341" spans="3:8">
      <c r="C3341" s="38"/>
      <c r="E3341" s="2"/>
      <c r="F3341" s="2"/>
      <c r="G3341" s="2"/>
      <c r="H3341" s="2"/>
    </row>
    <row r="3342" spans="3:8">
      <c r="C3342" s="38"/>
      <c r="E3342" s="2"/>
      <c r="F3342" s="2"/>
      <c r="G3342" s="2"/>
      <c r="H3342" s="2"/>
    </row>
    <row r="3343" spans="3:8">
      <c r="C3343" s="38"/>
      <c r="E3343" s="2"/>
      <c r="F3343" s="2"/>
      <c r="G3343" s="2"/>
      <c r="H3343" s="2"/>
    </row>
    <row r="3344" spans="3:8">
      <c r="C3344" s="38"/>
      <c r="E3344" s="2"/>
      <c r="F3344" s="2"/>
      <c r="G3344" s="2"/>
      <c r="H3344" s="2"/>
    </row>
    <row r="3345" spans="3:8">
      <c r="C3345" s="38"/>
      <c r="E3345" s="2"/>
      <c r="F3345" s="2"/>
      <c r="G3345" s="2"/>
      <c r="H3345" s="2"/>
    </row>
    <row r="3346" spans="3:8">
      <c r="C3346" s="38"/>
      <c r="E3346" s="2"/>
      <c r="F3346" s="2"/>
      <c r="G3346" s="2"/>
      <c r="H3346" s="2"/>
    </row>
    <row r="3347" spans="3:8">
      <c r="C3347" s="38"/>
      <c r="E3347" s="2"/>
      <c r="F3347" s="2"/>
      <c r="G3347" s="2"/>
      <c r="H3347" s="2"/>
    </row>
    <row r="3348" spans="3:8">
      <c r="C3348" s="38"/>
      <c r="E3348" s="2"/>
      <c r="F3348" s="2"/>
      <c r="G3348" s="2"/>
      <c r="H3348" s="2"/>
    </row>
    <row r="3349" spans="3:8">
      <c r="C3349" s="38"/>
      <c r="E3349" s="2"/>
      <c r="F3349" s="2"/>
      <c r="G3349" s="2"/>
      <c r="H3349" s="2"/>
    </row>
    <row r="3350" spans="3:8">
      <c r="C3350" s="38"/>
      <c r="E3350" s="2"/>
      <c r="F3350" s="2"/>
      <c r="G3350" s="2"/>
      <c r="H3350" s="2"/>
    </row>
    <row r="3351" spans="3:8">
      <c r="C3351" s="38"/>
      <c r="E3351" s="2"/>
      <c r="F3351" s="2"/>
      <c r="G3351" s="2"/>
      <c r="H3351" s="2"/>
    </row>
    <row r="3352" spans="3:8">
      <c r="C3352" s="38"/>
      <c r="E3352" s="2"/>
      <c r="F3352" s="2"/>
      <c r="G3352" s="2"/>
      <c r="H3352" s="2"/>
    </row>
    <row r="3353" spans="3:8">
      <c r="C3353" s="38"/>
      <c r="E3353" s="2"/>
      <c r="F3353" s="2"/>
      <c r="G3353" s="2"/>
      <c r="H3353" s="2"/>
    </row>
    <row r="3354" spans="3:8">
      <c r="C3354" s="38"/>
      <c r="E3354" s="2"/>
      <c r="F3354" s="2"/>
      <c r="G3354" s="2"/>
      <c r="H3354" s="2"/>
    </row>
    <row r="3355" spans="3:8">
      <c r="C3355" s="38"/>
      <c r="E3355" s="2"/>
      <c r="F3355" s="2"/>
      <c r="G3355" s="2"/>
      <c r="H3355" s="2"/>
    </row>
    <row r="3356" spans="3:8">
      <c r="C3356" s="38"/>
      <c r="E3356" s="2"/>
      <c r="F3356" s="2"/>
      <c r="G3356" s="2"/>
      <c r="H3356" s="2"/>
    </row>
    <row r="3357" spans="3:8">
      <c r="C3357" s="38"/>
      <c r="E3357" s="2"/>
      <c r="F3357" s="2"/>
      <c r="G3357" s="2"/>
      <c r="H3357" s="2"/>
    </row>
    <row r="3358" spans="3:8">
      <c r="C3358" s="38"/>
      <c r="E3358" s="2"/>
      <c r="F3358" s="2"/>
      <c r="G3358" s="2"/>
      <c r="H3358" s="2"/>
    </row>
    <row r="3359" spans="3:8">
      <c r="C3359" s="38"/>
      <c r="E3359" s="2"/>
      <c r="F3359" s="2"/>
      <c r="G3359" s="2"/>
      <c r="H3359" s="2"/>
    </row>
    <row r="3360" spans="3:8">
      <c r="C3360" s="38"/>
      <c r="E3360" s="2"/>
      <c r="F3360" s="2"/>
      <c r="G3360" s="2"/>
      <c r="H3360" s="2"/>
    </row>
    <row r="3361" spans="3:8">
      <c r="C3361" s="38"/>
      <c r="E3361" s="2"/>
      <c r="F3361" s="2"/>
      <c r="G3361" s="2"/>
      <c r="H3361" s="2"/>
    </row>
    <row r="3362" spans="3:8">
      <c r="C3362" s="38"/>
      <c r="E3362" s="2"/>
      <c r="F3362" s="2"/>
      <c r="G3362" s="2"/>
      <c r="H3362" s="2"/>
    </row>
    <row r="3363" spans="3:8">
      <c r="C3363" s="38"/>
      <c r="E3363" s="2"/>
      <c r="F3363" s="2"/>
      <c r="G3363" s="2"/>
      <c r="H3363" s="2"/>
    </row>
    <row r="3364" spans="3:8">
      <c r="C3364" s="38"/>
      <c r="E3364" s="2"/>
      <c r="F3364" s="2"/>
      <c r="G3364" s="2"/>
      <c r="H3364" s="2"/>
    </row>
    <row r="3365" spans="3:8">
      <c r="C3365" s="38"/>
      <c r="E3365" s="2"/>
      <c r="F3365" s="2"/>
      <c r="G3365" s="2"/>
      <c r="H3365" s="2"/>
    </row>
    <row r="3366" spans="3:8">
      <c r="C3366" s="38"/>
      <c r="E3366" s="2"/>
      <c r="F3366" s="2"/>
      <c r="G3366" s="2"/>
      <c r="H3366" s="2"/>
    </row>
    <row r="3367" spans="3:8">
      <c r="C3367" s="38"/>
      <c r="E3367" s="2"/>
      <c r="F3367" s="2"/>
      <c r="G3367" s="2"/>
      <c r="H3367" s="2"/>
    </row>
    <row r="3368" spans="3:8">
      <c r="C3368" s="38"/>
      <c r="E3368" s="2"/>
      <c r="F3368" s="2"/>
      <c r="G3368" s="2"/>
      <c r="H3368" s="2"/>
    </row>
    <row r="3369" spans="3:8">
      <c r="C3369" s="38"/>
      <c r="E3369" s="2"/>
      <c r="F3369" s="2"/>
      <c r="G3369" s="2"/>
      <c r="H3369" s="2"/>
    </row>
    <row r="3370" spans="3:8">
      <c r="C3370" s="38"/>
      <c r="E3370" s="2"/>
      <c r="F3370" s="2"/>
      <c r="G3370" s="2"/>
      <c r="H3370" s="2"/>
    </row>
    <row r="3371" spans="3:8">
      <c r="C3371" s="38"/>
      <c r="E3371" s="2"/>
      <c r="F3371" s="2"/>
      <c r="G3371" s="2"/>
      <c r="H3371" s="2"/>
    </row>
    <row r="3372" spans="3:8">
      <c r="C3372" s="38"/>
      <c r="E3372" s="2"/>
      <c r="F3372" s="2"/>
      <c r="G3372" s="2"/>
      <c r="H3372" s="2"/>
    </row>
    <row r="3373" spans="3:8">
      <c r="C3373" s="38"/>
      <c r="E3373" s="2"/>
      <c r="F3373" s="2"/>
      <c r="G3373" s="2"/>
      <c r="H3373" s="2"/>
    </row>
    <row r="3374" spans="3:8">
      <c r="C3374" s="38"/>
      <c r="E3374" s="2"/>
      <c r="F3374" s="2"/>
      <c r="G3374" s="2"/>
      <c r="H3374" s="2"/>
    </row>
    <row r="3375" spans="3:8">
      <c r="C3375" s="38"/>
      <c r="E3375" s="2"/>
      <c r="F3375" s="2"/>
      <c r="G3375" s="2"/>
      <c r="H3375" s="2"/>
    </row>
    <row r="3376" spans="3:8">
      <c r="C3376" s="38"/>
      <c r="E3376" s="2"/>
      <c r="F3376" s="2"/>
      <c r="G3376" s="2"/>
      <c r="H3376" s="2"/>
    </row>
    <row r="3377" spans="3:8">
      <c r="C3377" s="38"/>
      <c r="E3377" s="2"/>
      <c r="F3377" s="2"/>
      <c r="G3377" s="2"/>
      <c r="H3377" s="2"/>
    </row>
    <row r="3378" spans="3:8">
      <c r="C3378" s="38"/>
      <c r="E3378" s="2"/>
      <c r="F3378" s="2"/>
      <c r="G3378" s="2"/>
      <c r="H3378" s="2"/>
    </row>
    <row r="3379" spans="3:8">
      <c r="C3379" s="38"/>
      <c r="E3379" s="2"/>
      <c r="F3379" s="2"/>
      <c r="G3379" s="2"/>
      <c r="H3379" s="2"/>
    </row>
    <row r="3380" spans="3:8">
      <c r="C3380" s="38"/>
      <c r="E3380" s="2"/>
      <c r="F3380" s="2"/>
      <c r="G3380" s="2"/>
      <c r="H3380" s="2"/>
    </row>
    <row r="3381" spans="3:8">
      <c r="C3381" s="38"/>
      <c r="E3381" s="2"/>
      <c r="F3381" s="2"/>
      <c r="G3381" s="2"/>
      <c r="H3381" s="2"/>
    </row>
    <row r="3382" spans="3:8">
      <c r="C3382" s="38"/>
      <c r="E3382" s="2"/>
      <c r="F3382" s="2"/>
      <c r="G3382" s="2"/>
      <c r="H3382" s="2"/>
    </row>
    <row r="3383" spans="3:8">
      <c r="C3383" s="38"/>
      <c r="E3383" s="2"/>
      <c r="F3383" s="2"/>
      <c r="G3383" s="2"/>
      <c r="H3383" s="2"/>
    </row>
    <row r="3384" spans="3:8">
      <c r="C3384" s="38"/>
      <c r="E3384" s="2"/>
      <c r="F3384" s="2"/>
      <c r="G3384" s="2"/>
      <c r="H3384" s="2"/>
    </row>
    <row r="3385" spans="3:8">
      <c r="C3385" s="38"/>
      <c r="E3385" s="2"/>
      <c r="F3385" s="2"/>
      <c r="G3385" s="2"/>
      <c r="H3385" s="2"/>
    </row>
    <row r="3386" spans="3:8">
      <c r="C3386" s="38"/>
      <c r="E3386" s="2"/>
      <c r="F3386" s="2"/>
      <c r="G3386" s="2"/>
      <c r="H3386" s="2"/>
    </row>
    <row r="3387" spans="3:8">
      <c r="C3387" s="38"/>
      <c r="E3387" s="2"/>
      <c r="F3387" s="2"/>
      <c r="G3387" s="2"/>
      <c r="H3387" s="2"/>
    </row>
    <row r="3388" spans="3:8">
      <c r="C3388" s="38"/>
      <c r="E3388" s="2"/>
      <c r="F3388" s="2"/>
      <c r="G3388" s="2"/>
      <c r="H3388" s="2"/>
    </row>
    <row r="3389" spans="3:8">
      <c r="C3389" s="38"/>
      <c r="E3389" s="2"/>
      <c r="F3389" s="2"/>
      <c r="G3389" s="2"/>
      <c r="H3389" s="2"/>
    </row>
    <row r="3390" spans="3:8">
      <c r="C3390" s="38"/>
      <c r="E3390" s="2"/>
      <c r="F3390" s="2"/>
      <c r="G3390" s="2"/>
      <c r="H3390" s="2"/>
    </row>
    <row r="3391" spans="3:8">
      <c r="C3391" s="38"/>
      <c r="E3391" s="2"/>
      <c r="F3391" s="2"/>
      <c r="G3391" s="2"/>
      <c r="H3391" s="2"/>
    </row>
    <row r="3392" spans="3:8">
      <c r="C3392" s="38"/>
      <c r="E3392" s="2"/>
      <c r="F3392" s="2"/>
      <c r="G3392" s="2"/>
      <c r="H3392" s="2"/>
    </row>
    <row r="3393" spans="3:8">
      <c r="C3393" s="38"/>
      <c r="E3393" s="2"/>
      <c r="F3393" s="2"/>
      <c r="G3393" s="2"/>
      <c r="H3393" s="2"/>
    </row>
    <row r="3394" spans="3:8">
      <c r="C3394" s="38"/>
      <c r="E3394" s="2"/>
      <c r="F3394" s="2"/>
      <c r="G3394" s="2"/>
      <c r="H3394" s="2"/>
    </row>
    <row r="3395" spans="3:8">
      <c r="C3395" s="38"/>
      <c r="E3395" s="2"/>
      <c r="F3395" s="2"/>
      <c r="G3395" s="2"/>
      <c r="H3395" s="2"/>
    </row>
    <row r="3396" spans="3:8">
      <c r="C3396" s="38"/>
      <c r="E3396" s="2"/>
      <c r="F3396" s="2"/>
      <c r="G3396" s="2"/>
      <c r="H3396" s="2"/>
    </row>
    <row r="3397" spans="3:8">
      <c r="C3397" s="38"/>
      <c r="E3397" s="2"/>
      <c r="F3397" s="2"/>
      <c r="G3397" s="2"/>
      <c r="H3397" s="2"/>
    </row>
    <row r="3398" spans="3:8">
      <c r="C3398" s="38"/>
      <c r="E3398" s="2"/>
      <c r="F3398" s="2"/>
      <c r="G3398" s="2"/>
      <c r="H3398" s="2"/>
    </row>
    <row r="3399" spans="3:8">
      <c r="C3399" s="38"/>
      <c r="E3399" s="2"/>
      <c r="F3399" s="2"/>
      <c r="G3399" s="2"/>
      <c r="H3399" s="2"/>
    </row>
    <row r="3400" spans="3:8">
      <c r="C3400" s="38"/>
      <c r="E3400" s="2"/>
      <c r="F3400" s="2"/>
      <c r="G3400" s="2"/>
      <c r="H3400" s="2"/>
    </row>
    <row r="3401" spans="3:8">
      <c r="C3401" s="38"/>
      <c r="E3401" s="2"/>
      <c r="F3401" s="2"/>
      <c r="G3401" s="2"/>
      <c r="H3401" s="2"/>
    </row>
    <row r="3402" spans="3:8">
      <c r="C3402" s="38"/>
      <c r="E3402" s="2"/>
      <c r="F3402" s="2"/>
      <c r="G3402" s="2"/>
      <c r="H3402" s="2"/>
    </row>
    <row r="3403" spans="3:8">
      <c r="C3403" s="38"/>
      <c r="E3403" s="2"/>
      <c r="F3403" s="2"/>
      <c r="G3403" s="2"/>
      <c r="H3403" s="2"/>
    </row>
    <row r="3404" spans="3:8">
      <c r="C3404" s="38"/>
      <c r="E3404" s="2"/>
      <c r="F3404" s="2"/>
      <c r="G3404" s="2"/>
      <c r="H3404" s="2"/>
    </row>
    <row r="3405" spans="3:8">
      <c r="C3405" s="38"/>
      <c r="E3405" s="2"/>
      <c r="F3405" s="2"/>
      <c r="G3405" s="2"/>
      <c r="H3405" s="2"/>
    </row>
    <row r="3406" spans="3:8">
      <c r="C3406" s="38"/>
      <c r="E3406" s="2"/>
      <c r="F3406" s="2"/>
      <c r="G3406" s="2"/>
      <c r="H3406" s="2"/>
    </row>
    <row r="3407" spans="3:8">
      <c r="C3407" s="38"/>
      <c r="E3407" s="2"/>
      <c r="F3407" s="2"/>
      <c r="G3407" s="2"/>
      <c r="H3407" s="2"/>
    </row>
    <row r="3408" spans="3:8">
      <c r="C3408" s="38"/>
      <c r="E3408" s="2"/>
      <c r="F3408" s="2"/>
      <c r="G3408" s="2"/>
      <c r="H3408" s="2"/>
    </row>
    <row r="3409" spans="3:8">
      <c r="C3409" s="38"/>
      <c r="E3409" s="2"/>
      <c r="F3409" s="2"/>
      <c r="G3409" s="2"/>
      <c r="H3409" s="2"/>
    </row>
    <row r="3410" spans="3:8">
      <c r="C3410" s="38"/>
      <c r="E3410" s="2"/>
      <c r="F3410" s="2"/>
      <c r="G3410" s="2"/>
      <c r="H3410" s="2"/>
    </row>
    <row r="3411" spans="3:8">
      <c r="C3411" s="38"/>
      <c r="E3411" s="2"/>
      <c r="F3411" s="2"/>
      <c r="G3411" s="2"/>
      <c r="H3411" s="2"/>
    </row>
    <row r="3412" spans="3:8">
      <c r="C3412" s="38"/>
      <c r="E3412" s="2"/>
      <c r="F3412" s="2"/>
      <c r="G3412" s="2"/>
      <c r="H3412" s="2"/>
    </row>
    <row r="3413" spans="3:8">
      <c r="C3413" s="38"/>
      <c r="E3413" s="2"/>
      <c r="F3413" s="2"/>
      <c r="G3413" s="2"/>
      <c r="H3413" s="2"/>
    </row>
    <row r="3414" spans="3:8">
      <c r="C3414" s="38"/>
      <c r="E3414" s="2"/>
      <c r="F3414" s="2"/>
      <c r="G3414" s="2"/>
      <c r="H3414" s="2"/>
    </row>
    <row r="3415" spans="3:8">
      <c r="C3415" s="38"/>
      <c r="E3415" s="2"/>
      <c r="F3415" s="2"/>
      <c r="G3415" s="2"/>
      <c r="H3415" s="2"/>
    </row>
    <row r="3416" spans="3:8">
      <c r="C3416" s="38"/>
      <c r="E3416" s="2"/>
      <c r="F3416" s="2"/>
      <c r="G3416" s="2"/>
      <c r="H3416" s="2"/>
    </row>
    <row r="3417" spans="3:8">
      <c r="C3417" s="38"/>
      <c r="E3417" s="2"/>
      <c r="F3417" s="2"/>
      <c r="G3417" s="2"/>
      <c r="H3417" s="2"/>
    </row>
    <row r="3418" spans="3:8">
      <c r="C3418" s="38"/>
      <c r="E3418" s="2"/>
      <c r="F3418" s="2"/>
      <c r="G3418" s="2"/>
      <c r="H3418" s="2"/>
    </row>
    <row r="3419" spans="3:8">
      <c r="C3419" s="38"/>
      <c r="E3419" s="2"/>
      <c r="F3419" s="2"/>
      <c r="G3419" s="2"/>
      <c r="H3419" s="2"/>
    </row>
    <row r="3420" spans="3:8">
      <c r="C3420" s="38"/>
      <c r="E3420" s="2"/>
      <c r="F3420" s="2"/>
      <c r="G3420" s="2"/>
      <c r="H3420" s="2"/>
    </row>
    <row r="3421" spans="3:8">
      <c r="C3421" s="38"/>
      <c r="E3421" s="2"/>
      <c r="F3421" s="2"/>
      <c r="G3421" s="2"/>
      <c r="H3421" s="2"/>
    </row>
    <row r="3422" spans="3:8">
      <c r="C3422" s="38"/>
      <c r="E3422" s="2"/>
      <c r="F3422" s="2"/>
      <c r="G3422" s="2"/>
      <c r="H3422" s="2"/>
    </row>
    <row r="3423" spans="3:8">
      <c r="C3423" s="38"/>
      <c r="E3423" s="2"/>
      <c r="F3423" s="2"/>
      <c r="G3423" s="2"/>
      <c r="H3423" s="2"/>
    </row>
    <row r="3424" spans="3:8">
      <c r="C3424" s="38"/>
      <c r="E3424" s="2"/>
      <c r="F3424" s="2"/>
      <c r="G3424" s="2"/>
      <c r="H3424" s="2"/>
    </row>
    <row r="3425" spans="3:8">
      <c r="C3425" s="38"/>
      <c r="E3425" s="2"/>
      <c r="F3425" s="2"/>
      <c r="G3425" s="2"/>
      <c r="H3425" s="2"/>
    </row>
    <row r="3426" spans="3:8">
      <c r="C3426" s="38"/>
      <c r="E3426" s="2"/>
      <c r="F3426" s="2"/>
      <c r="G3426" s="2"/>
      <c r="H3426" s="2"/>
    </row>
    <row r="3427" spans="3:8">
      <c r="C3427" s="38"/>
      <c r="E3427" s="2"/>
      <c r="F3427" s="2"/>
      <c r="G3427" s="2"/>
      <c r="H3427" s="2"/>
    </row>
    <row r="3428" spans="3:8">
      <c r="C3428" s="38"/>
      <c r="E3428" s="2"/>
      <c r="F3428" s="2"/>
      <c r="G3428" s="2"/>
      <c r="H3428" s="2"/>
    </row>
    <row r="3429" spans="3:8">
      <c r="C3429" s="38"/>
      <c r="E3429" s="2"/>
      <c r="F3429" s="2"/>
      <c r="G3429" s="2"/>
      <c r="H3429" s="2"/>
    </row>
    <row r="3430" spans="3:8">
      <c r="C3430" s="38"/>
      <c r="E3430" s="2"/>
      <c r="F3430" s="2"/>
      <c r="G3430" s="2"/>
      <c r="H3430" s="2"/>
    </row>
    <row r="3431" spans="3:8">
      <c r="C3431" s="38"/>
      <c r="E3431" s="2"/>
      <c r="F3431" s="2"/>
      <c r="G3431" s="2"/>
      <c r="H3431" s="2"/>
    </row>
    <row r="3432" spans="3:8">
      <c r="C3432" s="38"/>
      <c r="E3432" s="2"/>
      <c r="F3432" s="2"/>
      <c r="G3432" s="2"/>
      <c r="H3432" s="2"/>
    </row>
    <row r="3433" spans="3:8">
      <c r="C3433" s="38"/>
      <c r="E3433" s="2"/>
      <c r="F3433" s="2"/>
      <c r="G3433" s="2"/>
      <c r="H3433" s="2"/>
    </row>
    <row r="3434" spans="3:8">
      <c r="C3434" s="38"/>
      <c r="E3434" s="2"/>
      <c r="F3434" s="2"/>
      <c r="G3434" s="2"/>
      <c r="H3434" s="2"/>
    </row>
    <row r="3435" spans="3:8">
      <c r="C3435" s="38"/>
      <c r="E3435" s="2"/>
      <c r="F3435" s="2"/>
      <c r="G3435" s="2"/>
      <c r="H3435" s="2"/>
    </row>
    <row r="3436" spans="3:8">
      <c r="C3436" s="38"/>
      <c r="E3436" s="2"/>
      <c r="F3436" s="2"/>
      <c r="G3436" s="2"/>
      <c r="H3436" s="2"/>
    </row>
    <row r="3437" spans="3:8">
      <c r="C3437" s="38"/>
      <c r="E3437" s="2"/>
      <c r="F3437" s="2"/>
      <c r="G3437" s="2"/>
      <c r="H3437" s="2"/>
    </row>
    <row r="3438" spans="3:8">
      <c r="C3438" s="38"/>
      <c r="E3438" s="2"/>
      <c r="F3438" s="2"/>
      <c r="G3438" s="2"/>
      <c r="H3438" s="2"/>
    </row>
    <row r="3439" spans="3:8">
      <c r="C3439" s="38"/>
      <c r="E3439" s="2"/>
      <c r="F3439" s="2"/>
      <c r="G3439" s="2"/>
      <c r="H3439" s="2"/>
    </row>
    <row r="3440" spans="3:8">
      <c r="C3440" s="38"/>
      <c r="E3440" s="2"/>
      <c r="F3440" s="2"/>
      <c r="G3440" s="2"/>
      <c r="H3440" s="2"/>
    </row>
    <row r="3441" spans="3:8">
      <c r="C3441" s="38"/>
      <c r="E3441" s="2"/>
      <c r="F3441" s="2"/>
      <c r="G3441" s="2"/>
      <c r="H3441" s="2"/>
    </row>
    <row r="3442" spans="3:8">
      <c r="C3442" s="38"/>
      <c r="E3442" s="2"/>
      <c r="F3442" s="2"/>
      <c r="G3442" s="2"/>
      <c r="H3442" s="2"/>
    </row>
    <row r="3443" spans="3:8">
      <c r="C3443" s="38"/>
      <c r="E3443" s="2"/>
      <c r="F3443" s="2"/>
      <c r="G3443" s="2"/>
      <c r="H3443" s="2"/>
    </row>
    <row r="3444" spans="3:8">
      <c r="C3444" s="38"/>
      <c r="E3444" s="2"/>
      <c r="F3444" s="2"/>
      <c r="G3444" s="2"/>
      <c r="H3444" s="2"/>
    </row>
    <row r="3445" spans="3:8">
      <c r="C3445" s="38"/>
      <c r="E3445" s="2"/>
      <c r="F3445" s="2"/>
      <c r="G3445" s="2"/>
      <c r="H3445" s="2"/>
    </row>
    <row r="3446" spans="3:8">
      <c r="C3446" s="38"/>
      <c r="E3446" s="2"/>
      <c r="F3446" s="2"/>
      <c r="G3446" s="2"/>
      <c r="H3446" s="2"/>
    </row>
    <row r="3447" spans="3:8">
      <c r="C3447" s="38"/>
      <c r="E3447" s="2"/>
      <c r="F3447" s="2"/>
      <c r="G3447" s="2"/>
      <c r="H3447" s="2"/>
    </row>
    <row r="3448" spans="3:8">
      <c r="C3448" s="38"/>
      <c r="E3448" s="2"/>
      <c r="F3448" s="2"/>
      <c r="G3448" s="2"/>
      <c r="H3448" s="2"/>
    </row>
    <row r="3449" spans="3:8">
      <c r="C3449" s="38"/>
      <c r="E3449" s="2"/>
      <c r="F3449" s="2"/>
      <c r="G3449" s="2"/>
      <c r="H3449" s="2"/>
    </row>
    <row r="3450" spans="3:8">
      <c r="C3450" s="38"/>
      <c r="E3450" s="2"/>
      <c r="F3450" s="2"/>
      <c r="G3450" s="2"/>
      <c r="H3450" s="2"/>
    </row>
    <row r="3451" spans="3:8">
      <c r="C3451" s="38"/>
      <c r="E3451" s="2"/>
      <c r="F3451" s="2"/>
      <c r="G3451" s="2"/>
      <c r="H3451" s="2"/>
    </row>
    <row r="3452" spans="3:8">
      <c r="C3452" s="38"/>
      <c r="E3452" s="2"/>
      <c r="F3452" s="2"/>
      <c r="G3452" s="2"/>
      <c r="H3452" s="2"/>
    </row>
    <row r="3453" spans="3:8">
      <c r="C3453" s="38"/>
      <c r="E3453" s="2"/>
      <c r="F3453" s="2"/>
      <c r="G3453" s="2"/>
      <c r="H3453" s="2"/>
    </row>
    <row r="3454" spans="3:8">
      <c r="C3454" s="38"/>
      <c r="E3454" s="2"/>
      <c r="F3454" s="2"/>
      <c r="G3454" s="2"/>
      <c r="H3454" s="2"/>
    </row>
    <row r="3455" spans="3:8">
      <c r="C3455" s="38"/>
      <c r="E3455" s="2"/>
      <c r="F3455" s="2"/>
      <c r="G3455" s="2"/>
      <c r="H3455" s="2"/>
    </row>
    <row r="3456" spans="3:8">
      <c r="C3456" s="38"/>
      <c r="E3456" s="2"/>
      <c r="F3456" s="2"/>
      <c r="G3456" s="2"/>
      <c r="H3456" s="2"/>
    </row>
    <row r="3457" spans="3:8">
      <c r="C3457" s="38"/>
      <c r="E3457" s="2"/>
      <c r="F3457" s="2"/>
      <c r="G3457" s="2"/>
      <c r="H3457" s="2"/>
    </row>
    <row r="3458" spans="3:8">
      <c r="C3458" s="38"/>
      <c r="E3458" s="2"/>
      <c r="F3458" s="2"/>
      <c r="G3458" s="2"/>
      <c r="H3458" s="2"/>
    </row>
    <row r="3459" spans="3:8">
      <c r="C3459" s="38"/>
      <c r="E3459" s="2"/>
      <c r="F3459" s="2"/>
      <c r="G3459" s="2"/>
      <c r="H3459" s="2"/>
    </row>
    <row r="3460" spans="3:8">
      <c r="C3460" s="38"/>
      <c r="E3460" s="2"/>
      <c r="F3460" s="2"/>
      <c r="G3460" s="2"/>
      <c r="H3460" s="2"/>
    </row>
    <row r="3461" spans="3:8">
      <c r="C3461" s="38"/>
      <c r="E3461" s="2"/>
      <c r="F3461" s="2"/>
      <c r="G3461" s="2"/>
      <c r="H3461" s="2"/>
    </row>
    <row r="3462" spans="3:8">
      <c r="C3462" s="38"/>
      <c r="E3462" s="2"/>
      <c r="F3462" s="2"/>
      <c r="G3462" s="2"/>
      <c r="H3462" s="2"/>
    </row>
    <row r="3463" spans="3:8">
      <c r="C3463" s="38"/>
      <c r="E3463" s="2"/>
      <c r="F3463" s="2"/>
      <c r="G3463" s="2"/>
      <c r="H3463" s="2"/>
    </row>
    <row r="3464" spans="3:8">
      <c r="C3464" s="38"/>
      <c r="E3464" s="2"/>
      <c r="F3464" s="2"/>
      <c r="G3464" s="2"/>
      <c r="H3464" s="2"/>
    </row>
    <row r="3465" spans="3:8">
      <c r="C3465" s="38"/>
      <c r="E3465" s="2"/>
      <c r="F3465" s="2"/>
      <c r="G3465" s="2"/>
      <c r="H3465" s="2"/>
    </row>
    <row r="3466" spans="3:8">
      <c r="C3466" s="38"/>
      <c r="E3466" s="2"/>
      <c r="F3466" s="2"/>
      <c r="G3466" s="2"/>
      <c r="H3466" s="2"/>
    </row>
    <row r="3467" spans="3:8">
      <c r="C3467" s="38"/>
      <c r="E3467" s="2"/>
      <c r="F3467" s="2"/>
      <c r="G3467" s="2"/>
      <c r="H3467" s="2"/>
    </row>
    <row r="3468" spans="3:8">
      <c r="C3468" s="38"/>
      <c r="E3468" s="2"/>
      <c r="F3468" s="2"/>
      <c r="G3468" s="2"/>
      <c r="H3468" s="2"/>
    </row>
    <row r="3469" spans="3:8">
      <c r="C3469" s="38"/>
      <c r="E3469" s="2"/>
      <c r="F3469" s="2"/>
      <c r="G3469" s="2"/>
      <c r="H3469" s="2"/>
    </row>
    <row r="3470" spans="3:8">
      <c r="C3470" s="38"/>
      <c r="E3470" s="2"/>
      <c r="F3470" s="2"/>
      <c r="G3470" s="2"/>
      <c r="H3470" s="2"/>
    </row>
    <row r="3471" spans="3:8">
      <c r="C3471" s="38"/>
      <c r="E3471" s="2"/>
      <c r="F3471" s="2"/>
      <c r="G3471" s="2"/>
      <c r="H3471" s="2"/>
    </row>
    <row r="3472" spans="3:8">
      <c r="C3472" s="38"/>
      <c r="E3472" s="2"/>
      <c r="F3472" s="2"/>
      <c r="G3472" s="2"/>
      <c r="H3472" s="2"/>
    </row>
    <row r="3473" spans="3:8">
      <c r="C3473" s="38"/>
      <c r="E3473" s="2"/>
      <c r="F3473" s="2"/>
      <c r="G3473" s="2"/>
      <c r="H3473" s="2"/>
    </row>
    <row r="3474" spans="3:8">
      <c r="C3474" s="38"/>
      <c r="E3474" s="2"/>
      <c r="F3474" s="2"/>
      <c r="G3474" s="2"/>
      <c r="H3474" s="2"/>
    </row>
    <row r="3475" spans="3:8">
      <c r="C3475" s="38"/>
      <c r="E3475" s="2"/>
      <c r="F3475" s="2"/>
      <c r="G3475" s="2"/>
      <c r="H3475" s="2"/>
    </row>
    <row r="3476" spans="3:8">
      <c r="C3476" s="38"/>
      <c r="E3476" s="2"/>
      <c r="F3476" s="2"/>
      <c r="G3476" s="2"/>
      <c r="H3476" s="2"/>
    </row>
    <row r="3477" spans="3:8">
      <c r="C3477" s="38"/>
      <c r="E3477" s="2"/>
      <c r="F3477" s="2"/>
      <c r="G3477" s="2"/>
      <c r="H3477" s="2"/>
    </row>
    <row r="3478" spans="3:8">
      <c r="C3478" s="38"/>
      <c r="E3478" s="2"/>
      <c r="F3478" s="2"/>
      <c r="G3478" s="2"/>
      <c r="H3478" s="2"/>
    </row>
    <row r="3479" spans="3:8">
      <c r="C3479" s="38"/>
      <c r="E3479" s="2"/>
      <c r="F3479" s="2"/>
      <c r="G3479" s="2"/>
      <c r="H3479" s="2"/>
    </row>
    <row r="3480" spans="3:8">
      <c r="C3480" s="38"/>
      <c r="E3480" s="2"/>
      <c r="F3480" s="2"/>
      <c r="G3480" s="2"/>
      <c r="H3480" s="2"/>
    </row>
    <row r="3481" spans="3:8">
      <c r="C3481" s="38"/>
      <c r="E3481" s="2"/>
      <c r="F3481" s="2"/>
      <c r="G3481" s="2"/>
      <c r="H3481" s="2"/>
    </row>
    <row r="3482" spans="3:8">
      <c r="C3482" s="38"/>
      <c r="E3482" s="2"/>
      <c r="F3482" s="2"/>
      <c r="G3482" s="2"/>
      <c r="H3482" s="2"/>
    </row>
    <row r="3483" spans="3:8">
      <c r="C3483" s="38"/>
      <c r="E3483" s="2"/>
      <c r="F3483" s="2"/>
      <c r="G3483" s="2"/>
      <c r="H3483" s="2"/>
    </row>
    <row r="3484" spans="3:8">
      <c r="C3484" s="38"/>
      <c r="E3484" s="2"/>
      <c r="F3484" s="2"/>
      <c r="G3484" s="2"/>
      <c r="H3484" s="2"/>
    </row>
    <row r="3485" spans="3:8">
      <c r="C3485" s="38"/>
      <c r="E3485" s="2"/>
      <c r="F3485" s="2"/>
      <c r="G3485" s="2"/>
      <c r="H3485" s="2"/>
    </row>
    <row r="3486" spans="3:8">
      <c r="C3486" s="38"/>
      <c r="E3486" s="2"/>
      <c r="F3486" s="2"/>
      <c r="G3486" s="2"/>
      <c r="H3486" s="2"/>
    </row>
    <row r="3487" spans="3:8">
      <c r="C3487" s="38"/>
      <c r="E3487" s="2"/>
      <c r="F3487" s="2"/>
      <c r="G3487" s="2"/>
      <c r="H3487" s="2"/>
    </row>
    <row r="3488" spans="3:8">
      <c r="C3488" s="38"/>
      <c r="E3488" s="2"/>
      <c r="F3488" s="2"/>
      <c r="G3488" s="2"/>
      <c r="H3488" s="2"/>
    </row>
    <row r="3489" spans="3:8">
      <c r="C3489" s="38"/>
      <c r="E3489" s="2"/>
      <c r="F3489" s="2"/>
      <c r="G3489" s="2"/>
      <c r="H3489" s="2"/>
    </row>
    <row r="3490" spans="3:8">
      <c r="C3490" s="38"/>
      <c r="E3490" s="2"/>
      <c r="F3490" s="2"/>
      <c r="G3490" s="2"/>
      <c r="H3490" s="2"/>
    </row>
    <row r="3491" spans="3:8">
      <c r="C3491" s="38"/>
      <c r="E3491" s="2"/>
      <c r="F3491" s="2"/>
      <c r="G3491" s="2"/>
      <c r="H3491" s="2"/>
    </row>
    <row r="3492" spans="3:8">
      <c r="C3492" s="38"/>
      <c r="E3492" s="2"/>
      <c r="F3492" s="2"/>
      <c r="G3492" s="2"/>
      <c r="H3492" s="2"/>
    </row>
    <row r="3493" spans="3:8">
      <c r="C3493" s="38"/>
      <c r="E3493" s="2"/>
      <c r="F3493" s="2"/>
      <c r="G3493" s="2"/>
      <c r="H3493" s="2"/>
    </row>
    <row r="3494" spans="3:8">
      <c r="C3494" s="38"/>
      <c r="E3494" s="2"/>
      <c r="F3494" s="2"/>
      <c r="G3494" s="2"/>
      <c r="H3494" s="2"/>
    </row>
    <row r="3495" spans="3:8">
      <c r="C3495" s="38"/>
      <c r="E3495" s="2"/>
      <c r="F3495" s="2"/>
      <c r="G3495" s="2"/>
      <c r="H3495" s="2"/>
    </row>
    <row r="3496" spans="3:8">
      <c r="C3496" s="38"/>
      <c r="E3496" s="2"/>
      <c r="F3496" s="2"/>
      <c r="G3496" s="2"/>
      <c r="H3496" s="2"/>
    </row>
    <row r="3497" spans="3:8">
      <c r="C3497" s="38"/>
      <c r="E3497" s="2"/>
      <c r="F3497" s="2"/>
      <c r="G3497" s="2"/>
      <c r="H3497" s="2"/>
    </row>
    <row r="3498" spans="3:8">
      <c r="C3498" s="38"/>
      <c r="E3498" s="2"/>
      <c r="F3498" s="2"/>
      <c r="G3498" s="2"/>
      <c r="H3498" s="2"/>
    </row>
    <row r="3499" spans="3:8">
      <c r="C3499" s="38"/>
      <c r="E3499" s="2"/>
      <c r="F3499" s="2"/>
      <c r="G3499" s="2"/>
      <c r="H3499" s="2"/>
    </row>
    <row r="3500" spans="3:8">
      <c r="C3500" s="38"/>
      <c r="E3500" s="2"/>
      <c r="F3500" s="2"/>
      <c r="G3500" s="2"/>
      <c r="H3500" s="2"/>
    </row>
    <row r="3501" spans="3:8">
      <c r="C3501" s="38"/>
      <c r="E3501" s="2"/>
      <c r="F3501" s="2"/>
      <c r="G3501" s="2"/>
      <c r="H3501" s="2"/>
    </row>
    <row r="3502" spans="3:8">
      <c r="C3502" s="38"/>
      <c r="E3502" s="2"/>
      <c r="F3502" s="2"/>
      <c r="G3502" s="2"/>
      <c r="H3502" s="2"/>
    </row>
    <row r="3503" spans="3:8">
      <c r="C3503" s="38"/>
      <c r="E3503" s="2"/>
      <c r="F3503" s="2"/>
      <c r="G3503" s="2"/>
      <c r="H3503" s="2"/>
    </row>
    <row r="3504" spans="3:8">
      <c r="C3504" s="38"/>
      <c r="E3504" s="2"/>
      <c r="F3504" s="2"/>
      <c r="G3504" s="2"/>
      <c r="H3504" s="2"/>
    </row>
    <row r="3505" spans="3:8">
      <c r="C3505" s="38"/>
      <c r="E3505" s="2"/>
      <c r="F3505" s="2"/>
      <c r="G3505" s="2"/>
      <c r="H3505" s="2"/>
    </row>
    <row r="3506" spans="3:8">
      <c r="C3506" s="38"/>
      <c r="E3506" s="2"/>
      <c r="F3506" s="2"/>
      <c r="G3506" s="2"/>
      <c r="H3506" s="2"/>
    </row>
    <row r="3507" spans="3:8">
      <c r="C3507" s="38"/>
      <c r="E3507" s="2"/>
      <c r="F3507" s="2"/>
      <c r="G3507" s="2"/>
      <c r="H3507" s="2"/>
    </row>
    <row r="3508" spans="3:8">
      <c r="C3508" s="38"/>
      <c r="E3508" s="2"/>
      <c r="F3508" s="2"/>
      <c r="G3508" s="2"/>
      <c r="H3508" s="2"/>
    </row>
    <row r="3509" spans="3:8">
      <c r="C3509" s="38"/>
      <c r="E3509" s="2"/>
      <c r="F3509" s="2"/>
      <c r="G3509" s="2"/>
      <c r="H3509" s="2"/>
    </row>
    <row r="3510" spans="3:8">
      <c r="C3510" s="38"/>
      <c r="E3510" s="2"/>
      <c r="F3510" s="2"/>
      <c r="G3510" s="2"/>
      <c r="H3510" s="2"/>
    </row>
    <row r="3511" spans="3:8">
      <c r="C3511" s="38"/>
      <c r="E3511" s="2"/>
      <c r="F3511" s="2"/>
      <c r="G3511" s="2"/>
      <c r="H3511" s="2"/>
    </row>
    <row r="3512" spans="3:8">
      <c r="C3512" s="38"/>
      <c r="E3512" s="2"/>
      <c r="F3512" s="2"/>
      <c r="G3512" s="2"/>
      <c r="H3512" s="2"/>
    </row>
    <row r="3513" spans="3:8">
      <c r="C3513" s="38"/>
      <c r="E3513" s="2"/>
      <c r="F3513" s="2"/>
      <c r="G3513" s="2"/>
      <c r="H3513" s="2"/>
    </row>
    <row r="3514" spans="3:8">
      <c r="C3514" s="38"/>
      <c r="E3514" s="2"/>
      <c r="F3514" s="2"/>
      <c r="G3514" s="2"/>
      <c r="H3514" s="2"/>
    </row>
    <row r="3515" spans="3:8">
      <c r="C3515" s="38"/>
      <c r="E3515" s="2"/>
      <c r="F3515" s="2"/>
      <c r="G3515" s="2"/>
      <c r="H3515" s="2"/>
    </row>
    <row r="3516" spans="3:8">
      <c r="C3516" s="38"/>
      <c r="E3516" s="2"/>
      <c r="F3516" s="2"/>
      <c r="G3516" s="2"/>
      <c r="H3516" s="2"/>
    </row>
    <row r="3517" spans="3:8">
      <c r="C3517" s="38"/>
      <c r="E3517" s="2"/>
      <c r="F3517" s="2"/>
      <c r="G3517" s="2"/>
      <c r="H3517" s="2"/>
    </row>
    <row r="3518" spans="3:8">
      <c r="C3518" s="38"/>
      <c r="E3518" s="2"/>
      <c r="F3518" s="2"/>
      <c r="G3518" s="2"/>
      <c r="H3518" s="2"/>
    </row>
    <row r="3519" spans="3:8">
      <c r="C3519" s="38"/>
      <c r="E3519" s="2"/>
      <c r="F3519" s="2"/>
      <c r="G3519" s="2"/>
      <c r="H3519" s="2"/>
    </row>
    <row r="3520" spans="3:8">
      <c r="C3520" s="38"/>
      <c r="E3520" s="2"/>
      <c r="F3520" s="2"/>
      <c r="G3520" s="2"/>
      <c r="H3520" s="2"/>
    </row>
    <row r="3521" spans="3:8">
      <c r="C3521" s="38"/>
      <c r="E3521" s="2"/>
      <c r="F3521" s="2"/>
      <c r="G3521" s="2"/>
      <c r="H3521" s="2"/>
    </row>
    <row r="3522" spans="3:8">
      <c r="C3522" s="38"/>
      <c r="E3522" s="2"/>
      <c r="F3522" s="2"/>
      <c r="G3522" s="2"/>
      <c r="H3522" s="2"/>
    </row>
    <row r="3523" spans="3:8">
      <c r="C3523" s="38"/>
      <c r="E3523" s="2"/>
      <c r="F3523" s="2"/>
      <c r="G3523" s="2"/>
      <c r="H3523" s="2"/>
    </row>
    <row r="3524" spans="3:8">
      <c r="C3524" s="38"/>
      <c r="E3524" s="2"/>
      <c r="F3524" s="2"/>
      <c r="G3524" s="2"/>
      <c r="H3524" s="2"/>
    </row>
    <row r="3525" spans="3:8">
      <c r="C3525" s="38"/>
      <c r="E3525" s="2"/>
      <c r="F3525" s="2"/>
      <c r="G3525" s="2"/>
      <c r="H3525" s="2"/>
    </row>
    <row r="3526" spans="3:8">
      <c r="C3526" s="38"/>
      <c r="E3526" s="2"/>
      <c r="F3526" s="2"/>
      <c r="G3526" s="2"/>
      <c r="H3526" s="2"/>
    </row>
    <row r="3527" spans="3:8">
      <c r="C3527" s="38"/>
      <c r="E3527" s="2"/>
      <c r="F3527" s="2"/>
      <c r="G3527" s="2"/>
      <c r="H3527" s="2"/>
    </row>
    <row r="3528" spans="3:8">
      <c r="C3528" s="38"/>
      <c r="E3528" s="2"/>
      <c r="F3528" s="2"/>
      <c r="G3528" s="2"/>
      <c r="H3528" s="2"/>
    </row>
    <row r="3529" spans="3:8">
      <c r="C3529" s="38"/>
      <c r="E3529" s="2"/>
      <c r="F3529" s="2"/>
      <c r="G3529" s="2"/>
      <c r="H3529" s="2"/>
    </row>
    <row r="3530" spans="3:8">
      <c r="C3530" s="38"/>
      <c r="E3530" s="2"/>
      <c r="F3530" s="2"/>
      <c r="G3530" s="2"/>
      <c r="H3530" s="2"/>
    </row>
    <row r="3531" spans="3:8">
      <c r="C3531" s="38"/>
      <c r="E3531" s="2"/>
      <c r="F3531" s="2"/>
      <c r="G3531" s="2"/>
      <c r="H3531" s="2"/>
    </row>
    <row r="3532" spans="3:8">
      <c r="C3532" s="38"/>
      <c r="E3532" s="2"/>
      <c r="F3532" s="2"/>
      <c r="G3532" s="2"/>
      <c r="H3532" s="2"/>
    </row>
    <row r="3533" spans="3:8">
      <c r="C3533" s="38"/>
      <c r="E3533" s="2"/>
      <c r="F3533" s="2"/>
      <c r="G3533" s="2"/>
      <c r="H3533" s="2"/>
    </row>
    <row r="3534" spans="3:8">
      <c r="C3534" s="38"/>
      <c r="E3534" s="2"/>
      <c r="F3534" s="2"/>
      <c r="G3534" s="2"/>
      <c r="H3534" s="2"/>
    </row>
    <row r="3535" spans="3:8">
      <c r="C3535" s="38"/>
      <c r="E3535" s="2"/>
      <c r="F3535" s="2"/>
      <c r="G3535" s="2"/>
      <c r="H3535" s="2"/>
    </row>
    <row r="3536" spans="3:8">
      <c r="C3536" s="38"/>
      <c r="E3536" s="2"/>
      <c r="F3536" s="2"/>
      <c r="G3536" s="2"/>
      <c r="H3536" s="2"/>
    </row>
    <row r="3537" spans="3:8">
      <c r="C3537" s="38"/>
      <c r="E3537" s="2"/>
      <c r="F3537" s="2"/>
      <c r="G3537" s="2"/>
      <c r="H3537" s="2"/>
    </row>
    <row r="3538" spans="3:8">
      <c r="C3538" s="38"/>
      <c r="E3538" s="2"/>
      <c r="F3538" s="2"/>
      <c r="G3538" s="2"/>
      <c r="H3538" s="2"/>
    </row>
    <row r="3539" spans="3:8">
      <c r="C3539" s="38"/>
      <c r="E3539" s="2"/>
      <c r="F3539" s="2"/>
      <c r="G3539" s="2"/>
      <c r="H3539" s="2"/>
    </row>
    <row r="3540" spans="3:8">
      <c r="C3540" s="38"/>
      <c r="E3540" s="2"/>
      <c r="F3540" s="2"/>
      <c r="G3540" s="2"/>
      <c r="H3540" s="2"/>
    </row>
    <row r="3541" spans="3:8">
      <c r="C3541" s="38"/>
      <c r="E3541" s="2"/>
      <c r="F3541" s="2"/>
      <c r="G3541" s="2"/>
      <c r="H3541" s="2"/>
    </row>
    <row r="3542" spans="3:8">
      <c r="C3542" s="38"/>
      <c r="E3542" s="2"/>
      <c r="F3542" s="2"/>
      <c r="G3542" s="2"/>
      <c r="H3542" s="2"/>
    </row>
    <row r="3543" spans="3:8">
      <c r="C3543" s="38"/>
      <c r="E3543" s="2"/>
      <c r="F3543" s="2"/>
      <c r="G3543" s="2"/>
      <c r="H3543" s="2"/>
    </row>
    <row r="3544" spans="3:8">
      <c r="C3544" s="38"/>
      <c r="E3544" s="2"/>
      <c r="F3544" s="2"/>
      <c r="G3544" s="2"/>
      <c r="H3544" s="2"/>
    </row>
    <row r="3545" spans="3:8">
      <c r="C3545" s="38"/>
      <c r="E3545" s="2"/>
      <c r="F3545" s="2"/>
      <c r="G3545" s="2"/>
      <c r="H3545" s="2"/>
    </row>
    <row r="3546" spans="3:8">
      <c r="C3546" s="38"/>
      <c r="E3546" s="2"/>
      <c r="F3546" s="2"/>
      <c r="G3546" s="2"/>
      <c r="H3546" s="2"/>
    </row>
    <row r="3547" spans="3:8">
      <c r="C3547" s="38"/>
      <c r="E3547" s="2"/>
      <c r="F3547" s="2"/>
      <c r="G3547" s="2"/>
      <c r="H3547" s="2"/>
    </row>
    <row r="3548" spans="3:8">
      <c r="C3548" s="38"/>
      <c r="E3548" s="2"/>
      <c r="F3548" s="2"/>
      <c r="G3548" s="2"/>
      <c r="H3548" s="2"/>
    </row>
    <row r="3549" spans="3:8">
      <c r="C3549" s="38"/>
      <c r="E3549" s="2"/>
      <c r="F3549" s="2"/>
      <c r="G3549" s="2"/>
      <c r="H3549" s="2"/>
    </row>
    <row r="3550" spans="3:8">
      <c r="C3550" s="38"/>
      <c r="E3550" s="2"/>
      <c r="F3550" s="2"/>
      <c r="G3550" s="2"/>
      <c r="H3550" s="2"/>
    </row>
    <row r="3551" spans="3:8">
      <c r="C3551" s="38"/>
      <c r="E3551" s="2"/>
      <c r="F3551" s="2"/>
      <c r="G3551" s="2"/>
      <c r="H3551" s="2"/>
    </row>
    <row r="3552" spans="3:8">
      <c r="C3552" s="38"/>
      <c r="E3552" s="2"/>
      <c r="F3552" s="2"/>
      <c r="G3552" s="2"/>
      <c r="H3552" s="2"/>
    </row>
    <row r="3553" spans="3:8">
      <c r="C3553" s="38"/>
      <c r="E3553" s="2"/>
      <c r="F3553" s="2"/>
      <c r="G3553" s="2"/>
      <c r="H3553" s="2"/>
    </row>
    <row r="3554" spans="3:8">
      <c r="C3554" s="38"/>
      <c r="E3554" s="2"/>
      <c r="F3554" s="2"/>
      <c r="G3554" s="2"/>
      <c r="H3554" s="2"/>
    </row>
    <row r="3555" spans="3:8">
      <c r="C3555" s="38"/>
      <c r="E3555" s="2"/>
      <c r="F3555" s="2"/>
      <c r="G3555" s="2"/>
      <c r="H3555" s="2"/>
    </row>
    <row r="3556" spans="3:8">
      <c r="C3556" s="38"/>
      <c r="E3556" s="2"/>
      <c r="F3556" s="2"/>
      <c r="G3556" s="2"/>
      <c r="H3556" s="2"/>
    </row>
    <row r="3557" spans="3:8">
      <c r="C3557" s="38"/>
      <c r="E3557" s="2"/>
      <c r="F3557" s="2"/>
      <c r="G3557" s="2"/>
      <c r="H3557" s="2"/>
    </row>
    <row r="3558" spans="3:8">
      <c r="C3558" s="38"/>
      <c r="E3558" s="2"/>
      <c r="F3558" s="2"/>
      <c r="G3558" s="2"/>
      <c r="H3558" s="2"/>
    </row>
    <row r="3559" spans="3:8">
      <c r="C3559" s="38"/>
      <c r="E3559" s="2"/>
      <c r="F3559" s="2"/>
      <c r="G3559" s="2"/>
      <c r="H3559" s="2"/>
    </row>
    <row r="3560" spans="3:8">
      <c r="C3560" s="38"/>
      <c r="E3560" s="2"/>
      <c r="F3560" s="2"/>
      <c r="G3560" s="2"/>
      <c r="H3560" s="2"/>
    </row>
    <row r="3561" spans="3:8">
      <c r="C3561" s="38"/>
      <c r="E3561" s="2"/>
      <c r="F3561" s="2"/>
      <c r="G3561" s="2"/>
      <c r="H3561" s="2"/>
    </row>
    <row r="3562" spans="3:8">
      <c r="C3562" s="38"/>
      <c r="E3562" s="2"/>
      <c r="F3562" s="2"/>
      <c r="G3562" s="2"/>
      <c r="H3562" s="2"/>
    </row>
    <row r="3563" spans="3:8">
      <c r="C3563" s="38"/>
      <c r="E3563" s="2"/>
      <c r="F3563" s="2"/>
      <c r="G3563" s="2"/>
      <c r="H3563" s="2"/>
    </row>
    <row r="3564" spans="3:8">
      <c r="C3564" s="38"/>
      <c r="E3564" s="2"/>
      <c r="F3564" s="2"/>
      <c r="G3564" s="2"/>
      <c r="H3564" s="2"/>
    </row>
    <row r="3565" spans="3:8">
      <c r="C3565" s="38"/>
      <c r="E3565" s="2"/>
      <c r="F3565" s="2"/>
      <c r="G3565" s="2"/>
      <c r="H3565" s="2"/>
    </row>
    <row r="3566" spans="3:8">
      <c r="C3566" s="38"/>
      <c r="E3566" s="2"/>
      <c r="F3566" s="2"/>
      <c r="G3566" s="2"/>
      <c r="H3566" s="2"/>
    </row>
    <row r="3567" spans="3:8">
      <c r="C3567" s="38"/>
      <c r="E3567" s="2"/>
      <c r="F3567" s="2"/>
      <c r="G3567" s="2"/>
      <c r="H3567" s="2"/>
    </row>
    <row r="3568" spans="3:8">
      <c r="C3568" s="38"/>
      <c r="E3568" s="2"/>
      <c r="F3568" s="2"/>
      <c r="G3568" s="2"/>
      <c r="H3568" s="2"/>
    </row>
    <row r="3569" spans="3:8">
      <c r="C3569" s="38"/>
      <c r="E3569" s="2"/>
      <c r="F3569" s="2"/>
      <c r="G3569" s="2"/>
      <c r="H3569" s="2"/>
    </row>
    <row r="3570" spans="3:8">
      <c r="C3570" s="38"/>
      <c r="E3570" s="2"/>
      <c r="F3570" s="2"/>
      <c r="G3570" s="2"/>
      <c r="H3570" s="2"/>
    </row>
    <row r="3571" spans="3:8">
      <c r="C3571" s="38"/>
      <c r="E3571" s="2"/>
      <c r="F3571" s="2"/>
      <c r="G3571" s="2"/>
      <c r="H3571" s="2"/>
    </row>
    <row r="3572" spans="3:8">
      <c r="C3572" s="38"/>
      <c r="E3572" s="2"/>
      <c r="F3572" s="2"/>
      <c r="G3572" s="2"/>
      <c r="H3572" s="2"/>
    </row>
    <row r="3573" spans="3:8">
      <c r="C3573" s="38"/>
      <c r="E3573" s="2"/>
      <c r="F3573" s="2"/>
      <c r="G3573" s="2"/>
      <c r="H3573" s="2"/>
    </row>
    <row r="3574" spans="3:8">
      <c r="C3574" s="38"/>
      <c r="E3574" s="2"/>
      <c r="F3574" s="2"/>
      <c r="G3574" s="2"/>
      <c r="H3574" s="2"/>
    </row>
    <row r="3575" spans="3:8">
      <c r="C3575" s="38"/>
      <c r="E3575" s="2"/>
      <c r="F3575" s="2"/>
      <c r="G3575" s="2"/>
      <c r="H3575" s="2"/>
    </row>
    <row r="3576" spans="3:8">
      <c r="C3576" s="38"/>
      <c r="E3576" s="2"/>
      <c r="F3576" s="2"/>
      <c r="G3576" s="2"/>
      <c r="H3576" s="2"/>
    </row>
    <row r="3577" spans="3:8">
      <c r="C3577" s="38"/>
      <c r="E3577" s="2"/>
      <c r="F3577" s="2"/>
      <c r="G3577" s="2"/>
      <c r="H3577" s="2"/>
    </row>
    <row r="3578" spans="3:8">
      <c r="C3578" s="38"/>
      <c r="E3578" s="2"/>
      <c r="F3578" s="2"/>
      <c r="G3578" s="2"/>
      <c r="H3578" s="2"/>
    </row>
    <row r="3579" spans="3:8">
      <c r="C3579" s="38"/>
      <c r="E3579" s="2"/>
      <c r="F3579" s="2"/>
      <c r="G3579" s="2"/>
      <c r="H3579" s="2"/>
    </row>
    <row r="3580" spans="3:8">
      <c r="C3580" s="38"/>
      <c r="E3580" s="2"/>
      <c r="F3580" s="2"/>
      <c r="G3580" s="2"/>
      <c r="H3580" s="2"/>
    </row>
    <row r="3581" spans="3:8">
      <c r="C3581" s="38"/>
      <c r="E3581" s="2"/>
      <c r="F3581" s="2"/>
      <c r="G3581" s="2"/>
      <c r="H3581" s="2"/>
    </row>
    <row r="3582" spans="3:8">
      <c r="C3582" s="38"/>
      <c r="E3582" s="2"/>
      <c r="F3582" s="2"/>
      <c r="G3582" s="2"/>
      <c r="H3582" s="2"/>
    </row>
    <row r="3583" spans="3:8">
      <c r="C3583" s="38"/>
      <c r="E3583" s="2"/>
      <c r="F3583" s="2"/>
      <c r="G3583" s="2"/>
      <c r="H3583" s="2"/>
    </row>
    <row r="3584" spans="3:8">
      <c r="C3584" s="38"/>
      <c r="E3584" s="2"/>
      <c r="F3584" s="2"/>
      <c r="G3584" s="2"/>
      <c r="H3584" s="2"/>
    </row>
    <row r="3585" spans="3:8">
      <c r="C3585" s="38"/>
      <c r="E3585" s="2"/>
      <c r="F3585" s="2"/>
      <c r="G3585" s="2"/>
      <c r="H3585" s="2"/>
    </row>
    <row r="3586" spans="3:8">
      <c r="C3586" s="38"/>
      <c r="E3586" s="2"/>
      <c r="F3586" s="2"/>
      <c r="G3586" s="2"/>
      <c r="H3586" s="2"/>
    </row>
    <row r="3587" spans="3:8">
      <c r="C3587" s="38"/>
      <c r="E3587" s="2"/>
      <c r="F3587" s="2"/>
      <c r="G3587" s="2"/>
      <c r="H3587" s="2"/>
    </row>
    <row r="3588" spans="3:8">
      <c r="C3588" s="38"/>
      <c r="E3588" s="2"/>
      <c r="F3588" s="2"/>
      <c r="G3588" s="2"/>
      <c r="H3588" s="2"/>
    </row>
    <row r="3589" spans="3:8">
      <c r="C3589" s="38"/>
      <c r="E3589" s="2"/>
      <c r="F3589" s="2"/>
      <c r="G3589" s="2"/>
      <c r="H3589" s="2"/>
    </row>
    <row r="3590" spans="3:8">
      <c r="C3590" s="38"/>
      <c r="E3590" s="2"/>
      <c r="F3590" s="2"/>
      <c r="G3590" s="2"/>
      <c r="H3590" s="2"/>
    </row>
    <row r="3591" spans="3:8">
      <c r="C3591" s="38"/>
      <c r="E3591" s="2"/>
      <c r="F3591" s="2"/>
      <c r="G3591" s="2"/>
      <c r="H3591" s="2"/>
    </row>
    <row r="3592" spans="3:8">
      <c r="C3592" s="38"/>
      <c r="E3592" s="2"/>
      <c r="F3592" s="2"/>
      <c r="G3592" s="2"/>
      <c r="H3592" s="2"/>
    </row>
    <row r="3593" spans="3:8">
      <c r="C3593" s="38"/>
      <c r="E3593" s="2"/>
      <c r="F3593" s="2"/>
      <c r="G3593" s="2"/>
      <c r="H3593" s="2"/>
    </row>
    <row r="3594" spans="3:8">
      <c r="C3594" s="38"/>
      <c r="E3594" s="2"/>
      <c r="F3594" s="2"/>
      <c r="G3594" s="2"/>
      <c r="H3594" s="2"/>
    </row>
    <row r="3595" spans="3:8">
      <c r="C3595" s="38"/>
      <c r="E3595" s="2"/>
      <c r="F3595" s="2"/>
      <c r="G3595" s="2"/>
      <c r="H3595" s="2"/>
    </row>
    <row r="3596" spans="3:8">
      <c r="C3596" s="38"/>
      <c r="E3596" s="2"/>
      <c r="F3596" s="2"/>
      <c r="G3596" s="2"/>
      <c r="H3596" s="2"/>
    </row>
    <row r="3597" spans="3:8">
      <c r="C3597" s="38"/>
      <c r="E3597" s="2"/>
      <c r="F3597" s="2"/>
      <c r="G3597" s="2"/>
      <c r="H3597" s="2"/>
    </row>
    <row r="3598" spans="3:8">
      <c r="C3598" s="38"/>
      <c r="E3598" s="2"/>
      <c r="F3598" s="2"/>
      <c r="G3598" s="2"/>
      <c r="H3598" s="2"/>
    </row>
    <row r="3599" spans="3:8">
      <c r="C3599" s="38"/>
      <c r="E3599" s="2"/>
      <c r="F3599" s="2"/>
      <c r="G3599" s="2"/>
      <c r="H3599" s="2"/>
    </row>
    <row r="3600" spans="3:8">
      <c r="C3600" s="38"/>
      <c r="E3600" s="2"/>
      <c r="F3600" s="2"/>
      <c r="G3600" s="2"/>
      <c r="H3600" s="2"/>
    </row>
    <row r="3601" spans="3:8">
      <c r="C3601" s="38"/>
      <c r="E3601" s="2"/>
      <c r="F3601" s="2"/>
      <c r="G3601" s="2"/>
      <c r="H3601" s="2"/>
    </row>
    <row r="3602" spans="3:8">
      <c r="C3602" s="38"/>
      <c r="E3602" s="2"/>
      <c r="F3602" s="2"/>
      <c r="G3602" s="2"/>
      <c r="H3602" s="2"/>
    </row>
    <row r="3603" spans="3:8">
      <c r="C3603" s="38"/>
      <c r="E3603" s="2"/>
      <c r="F3603" s="2"/>
      <c r="G3603" s="2"/>
      <c r="H3603" s="2"/>
    </row>
    <row r="3604" spans="3:8">
      <c r="C3604" s="38"/>
      <c r="E3604" s="2"/>
      <c r="F3604" s="2"/>
      <c r="G3604" s="2"/>
      <c r="H3604" s="2"/>
    </row>
    <row r="3605" spans="3:8">
      <c r="C3605" s="38"/>
      <c r="E3605" s="2"/>
      <c r="F3605" s="2"/>
      <c r="G3605" s="2"/>
      <c r="H3605" s="2"/>
    </row>
    <row r="3606" spans="3:8">
      <c r="C3606" s="38"/>
      <c r="E3606" s="2"/>
      <c r="F3606" s="2"/>
      <c r="G3606" s="2"/>
      <c r="H3606" s="2"/>
    </row>
    <row r="3607" spans="3:8">
      <c r="C3607" s="38"/>
      <c r="E3607" s="2"/>
      <c r="F3607" s="2"/>
      <c r="G3607" s="2"/>
      <c r="H3607" s="2"/>
    </row>
    <row r="3608" spans="3:8">
      <c r="C3608" s="38"/>
      <c r="E3608" s="2"/>
      <c r="F3608" s="2"/>
      <c r="G3608" s="2"/>
      <c r="H3608" s="2"/>
    </row>
    <row r="3609" spans="3:8">
      <c r="C3609" s="38"/>
      <c r="E3609" s="2"/>
      <c r="F3609" s="2"/>
      <c r="G3609" s="2"/>
      <c r="H3609" s="2"/>
    </row>
    <row r="3610" spans="3:8">
      <c r="C3610" s="38"/>
      <c r="E3610" s="2"/>
      <c r="F3610" s="2"/>
      <c r="G3610" s="2"/>
      <c r="H3610" s="2"/>
    </row>
    <row r="3611" spans="3:8">
      <c r="C3611" s="38"/>
      <c r="E3611" s="2"/>
      <c r="F3611" s="2"/>
      <c r="G3611" s="2"/>
      <c r="H3611" s="2"/>
    </row>
    <row r="3612" spans="3:8">
      <c r="C3612" s="38"/>
      <c r="E3612" s="2"/>
      <c r="F3612" s="2"/>
      <c r="G3612" s="2"/>
      <c r="H3612" s="2"/>
    </row>
    <row r="3613" spans="3:8">
      <c r="C3613" s="38"/>
      <c r="E3613" s="2"/>
      <c r="F3613" s="2"/>
      <c r="G3613" s="2"/>
      <c r="H3613" s="2"/>
    </row>
    <row r="3614" spans="3:8">
      <c r="C3614" s="38"/>
      <c r="E3614" s="2"/>
      <c r="F3614" s="2"/>
      <c r="G3614" s="2"/>
      <c r="H3614" s="2"/>
    </row>
    <row r="3615" spans="3:8">
      <c r="C3615" s="38"/>
      <c r="E3615" s="2"/>
      <c r="F3615" s="2"/>
      <c r="G3615" s="2"/>
      <c r="H3615" s="2"/>
    </row>
    <row r="3616" spans="3:8">
      <c r="C3616" s="38"/>
      <c r="E3616" s="2"/>
      <c r="F3616" s="2"/>
      <c r="G3616" s="2"/>
      <c r="H3616" s="2"/>
    </row>
    <row r="3617" spans="3:8">
      <c r="C3617" s="38"/>
      <c r="E3617" s="2"/>
      <c r="F3617" s="2"/>
      <c r="G3617" s="2"/>
      <c r="H3617" s="2"/>
    </row>
    <row r="3618" spans="3:8">
      <c r="C3618" s="38"/>
      <c r="E3618" s="2"/>
      <c r="F3618" s="2"/>
      <c r="G3618" s="2"/>
      <c r="H3618" s="2"/>
    </row>
    <row r="3619" spans="3:8">
      <c r="C3619" s="38"/>
      <c r="E3619" s="2"/>
      <c r="F3619" s="2"/>
      <c r="G3619" s="2"/>
      <c r="H3619" s="2"/>
    </row>
    <row r="3620" spans="3:8">
      <c r="C3620" s="38"/>
      <c r="E3620" s="2"/>
      <c r="F3620" s="2"/>
      <c r="G3620" s="2"/>
      <c r="H3620" s="2"/>
    </row>
    <row r="3621" spans="3:8">
      <c r="C3621" s="38"/>
      <c r="E3621" s="2"/>
      <c r="F3621" s="2"/>
      <c r="G3621" s="2"/>
      <c r="H3621" s="2"/>
    </row>
    <row r="3622" spans="3:8">
      <c r="C3622" s="38"/>
      <c r="E3622" s="2"/>
      <c r="F3622" s="2"/>
      <c r="G3622" s="2"/>
      <c r="H3622" s="2"/>
    </row>
    <row r="3623" spans="3:8">
      <c r="C3623" s="38"/>
      <c r="E3623" s="2"/>
      <c r="F3623" s="2"/>
      <c r="G3623" s="2"/>
      <c r="H3623" s="2"/>
    </row>
    <row r="3624" spans="3:8">
      <c r="C3624" s="38"/>
      <c r="E3624" s="2"/>
      <c r="F3624" s="2"/>
      <c r="G3624" s="2"/>
      <c r="H3624" s="2"/>
    </row>
    <row r="3625" spans="3:8">
      <c r="C3625" s="38"/>
      <c r="E3625" s="2"/>
      <c r="F3625" s="2"/>
      <c r="G3625" s="2"/>
      <c r="H3625" s="2"/>
    </row>
    <row r="3626" spans="3:8">
      <c r="C3626" s="38"/>
      <c r="E3626" s="2"/>
      <c r="F3626" s="2"/>
      <c r="G3626" s="2"/>
      <c r="H3626" s="2"/>
    </row>
    <row r="3627" spans="3:8">
      <c r="C3627" s="38"/>
      <c r="E3627" s="2"/>
      <c r="F3627" s="2"/>
      <c r="G3627" s="2"/>
      <c r="H3627" s="2"/>
    </row>
    <row r="3628" spans="3:8">
      <c r="C3628" s="38"/>
      <c r="E3628" s="2"/>
      <c r="F3628" s="2"/>
      <c r="G3628" s="2"/>
      <c r="H3628" s="2"/>
    </row>
    <row r="3629" spans="3:8">
      <c r="C3629" s="38"/>
      <c r="E3629" s="2"/>
      <c r="F3629" s="2"/>
      <c r="G3629" s="2"/>
      <c r="H3629" s="2"/>
    </row>
    <row r="3630" spans="3:8">
      <c r="C3630" s="38"/>
      <c r="E3630" s="2"/>
      <c r="F3630" s="2"/>
      <c r="G3630" s="2"/>
      <c r="H3630" s="2"/>
    </row>
    <row r="3631" spans="3:8">
      <c r="C3631" s="38"/>
      <c r="E3631" s="2"/>
      <c r="F3631" s="2"/>
      <c r="G3631" s="2"/>
      <c r="H3631" s="2"/>
    </row>
    <row r="3632" spans="3:8">
      <c r="C3632" s="38"/>
      <c r="E3632" s="2"/>
      <c r="F3632" s="2"/>
      <c r="G3632" s="2"/>
      <c r="H3632" s="2"/>
    </row>
    <row r="3633" spans="3:8">
      <c r="C3633" s="38"/>
      <c r="E3633" s="2"/>
      <c r="F3633" s="2"/>
      <c r="G3633" s="2"/>
      <c r="H3633" s="2"/>
    </row>
    <row r="3634" spans="3:8">
      <c r="C3634" s="38"/>
      <c r="E3634" s="2"/>
      <c r="F3634" s="2"/>
      <c r="G3634" s="2"/>
      <c r="H3634" s="2"/>
    </row>
    <row r="3635" spans="3:8">
      <c r="C3635" s="38"/>
      <c r="E3635" s="2"/>
      <c r="F3635" s="2"/>
      <c r="G3635" s="2"/>
      <c r="H3635" s="2"/>
    </row>
    <row r="3636" spans="3:8">
      <c r="C3636" s="38"/>
      <c r="E3636" s="2"/>
      <c r="F3636" s="2"/>
      <c r="G3636" s="2"/>
      <c r="H3636" s="2"/>
    </row>
    <row r="3637" spans="3:8">
      <c r="C3637" s="38"/>
      <c r="E3637" s="2"/>
      <c r="F3637" s="2"/>
      <c r="G3637" s="2"/>
      <c r="H3637" s="2"/>
    </row>
    <row r="3638" spans="3:8">
      <c r="C3638" s="38"/>
      <c r="E3638" s="2"/>
      <c r="F3638" s="2"/>
      <c r="G3638" s="2"/>
      <c r="H3638" s="2"/>
    </row>
    <row r="3639" spans="3:8">
      <c r="C3639" s="38"/>
      <c r="E3639" s="2"/>
      <c r="F3639" s="2"/>
      <c r="G3639" s="2"/>
      <c r="H3639" s="2"/>
    </row>
    <row r="3640" spans="3:8">
      <c r="C3640" s="38"/>
      <c r="E3640" s="2"/>
      <c r="F3640" s="2"/>
      <c r="G3640" s="2"/>
      <c r="H3640" s="2"/>
    </row>
    <row r="3641" spans="3:8">
      <c r="C3641" s="38"/>
      <c r="E3641" s="2"/>
      <c r="F3641" s="2"/>
      <c r="G3641" s="2"/>
      <c r="H3641" s="2"/>
    </row>
    <row r="3642" spans="3:8">
      <c r="C3642" s="38"/>
      <c r="E3642" s="2"/>
      <c r="F3642" s="2"/>
      <c r="G3642" s="2"/>
      <c r="H3642" s="2"/>
    </row>
    <row r="3643" spans="3:8">
      <c r="C3643" s="38"/>
      <c r="E3643" s="2"/>
      <c r="F3643" s="2"/>
      <c r="G3643" s="2"/>
      <c r="H3643" s="2"/>
    </row>
    <row r="3644" spans="3:8">
      <c r="C3644" s="38"/>
      <c r="E3644" s="2"/>
      <c r="F3644" s="2"/>
      <c r="G3644" s="2"/>
      <c r="H3644" s="2"/>
    </row>
    <row r="3645" spans="3:8">
      <c r="C3645" s="38"/>
      <c r="E3645" s="2"/>
      <c r="F3645" s="2"/>
      <c r="G3645" s="2"/>
      <c r="H3645" s="2"/>
    </row>
    <row r="3646" spans="3:8">
      <c r="C3646" s="38"/>
      <c r="E3646" s="2"/>
      <c r="F3646" s="2"/>
      <c r="G3646" s="2"/>
      <c r="H3646" s="2"/>
    </row>
    <row r="3647" spans="3:8">
      <c r="C3647" s="38"/>
      <c r="E3647" s="2"/>
      <c r="F3647" s="2"/>
      <c r="G3647" s="2"/>
      <c r="H3647" s="2"/>
    </row>
    <row r="3648" spans="3:8">
      <c r="C3648" s="38"/>
      <c r="E3648" s="2"/>
      <c r="F3648" s="2"/>
      <c r="G3648" s="2"/>
      <c r="H3648" s="2"/>
    </row>
    <row r="3649" spans="3:8">
      <c r="C3649" s="38"/>
      <c r="E3649" s="2"/>
      <c r="F3649" s="2"/>
      <c r="G3649" s="2"/>
      <c r="H3649" s="2"/>
    </row>
    <row r="3650" spans="3:8">
      <c r="C3650" s="38"/>
      <c r="E3650" s="2"/>
      <c r="F3650" s="2"/>
      <c r="G3650" s="2"/>
      <c r="H3650" s="2"/>
    </row>
    <row r="3651" spans="3:8">
      <c r="C3651" s="38"/>
      <c r="E3651" s="2"/>
      <c r="F3651" s="2"/>
      <c r="G3651" s="2"/>
      <c r="H3651" s="2"/>
    </row>
    <row r="3652" spans="3:8">
      <c r="C3652" s="38"/>
      <c r="E3652" s="2"/>
      <c r="F3652" s="2"/>
      <c r="G3652" s="2"/>
      <c r="H3652" s="2"/>
    </row>
    <row r="3653" spans="3:8">
      <c r="C3653" s="38"/>
      <c r="E3653" s="2"/>
      <c r="F3653" s="2"/>
      <c r="G3653" s="2"/>
      <c r="H3653" s="2"/>
    </row>
    <row r="3654" spans="3:8">
      <c r="C3654" s="38"/>
      <c r="E3654" s="2"/>
      <c r="F3654" s="2"/>
      <c r="G3654" s="2"/>
      <c r="H3654" s="2"/>
    </row>
    <row r="3655" spans="3:8">
      <c r="C3655" s="38"/>
      <c r="E3655" s="2"/>
      <c r="F3655" s="2"/>
      <c r="G3655" s="2"/>
      <c r="H3655" s="2"/>
    </row>
    <row r="3656" spans="3:8">
      <c r="C3656" s="38"/>
      <c r="E3656" s="2"/>
      <c r="F3656" s="2"/>
      <c r="G3656" s="2"/>
      <c r="H3656" s="2"/>
    </row>
    <row r="3657" spans="3:8">
      <c r="C3657" s="38"/>
      <c r="E3657" s="2"/>
      <c r="F3657" s="2"/>
      <c r="G3657" s="2"/>
      <c r="H3657" s="2"/>
    </row>
    <row r="3658" spans="3:8">
      <c r="C3658" s="38"/>
      <c r="E3658" s="2"/>
      <c r="F3658" s="2"/>
      <c r="G3658" s="2"/>
      <c r="H3658" s="2"/>
    </row>
    <row r="3659" spans="3:8">
      <c r="C3659" s="38"/>
      <c r="E3659" s="2"/>
      <c r="F3659" s="2"/>
      <c r="G3659" s="2"/>
      <c r="H3659" s="2"/>
    </row>
    <row r="3660" spans="3:8">
      <c r="C3660" s="38"/>
      <c r="E3660" s="2"/>
      <c r="F3660" s="2"/>
      <c r="G3660" s="2"/>
      <c r="H3660" s="2"/>
    </row>
    <row r="3661" spans="3:8">
      <c r="C3661" s="38"/>
      <c r="E3661" s="2"/>
      <c r="F3661" s="2"/>
      <c r="G3661" s="2"/>
      <c r="H3661" s="2"/>
    </row>
    <row r="3662" spans="3:8">
      <c r="C3662" s="38"/>
      <c r="E3662" s="2"/>
      <c r="F3662" s="2"/>
      <c r="G3662" s="2"/>
      <c r="H3662" s="2"/>
    </row>
    <row r="3663" spans="3:8">
      <c r="C3663" s="38"/>
      <c r="E3663" s="2"/>
      <c r="F3663" s="2"/>
      <c r="G3663" s="2"/>
      <c r="H3663" s="2"/>
    </row>
    <row r="3664" spans="3:8">
      <c r="C3664" s="38"/>
      <c r="E3664" s="2"/>
      <c r="F3664" s="2"/>
      <c r="G3664" s="2"/>
      <c r="H3664" s="2"/>
    </row>
    <row r="3665" spans="3:8">
      <c r="C3665" s="38"/>
      <c r="E3665" s="2"/>
      <c r="F3665" s="2"/>
      <c r="G3665" s="2"/>
      <c r="H3665" s="2"/>
    </row>
    <row r="3666" spans="3:8">
      <c r="C3666" s="38"/>
      <c r="E3666" s="2"/>
      <c r="F3666" s="2"/>
      <c r="G3666" s="2"/>
      <c r="H3666" s="2"/>
    </row>
    <row r="3667" spans="3:8">
      <c r="C3667" s="38"/>
      <c r="E3667" s="2"/>
      <c r="F3667" s="2"/>
      <c r="G3667" s="2"/>
      <c r="H3667" s="2"/>
    </row>
    <row r="3668" spans="3:8">
      <c r="C3668" s="38"/>
      <c r="E3668" s="2"/>
      <c r="F3668" s="2"/>
      <c r="G3668" s="2"/>
      <c r="H3668" s="2"/>
    </row>
    <row r="3669" spans="3:8">
      <c r="C3669" s="38"/>
      <c r="E3669" s="2"/>
      <c r="F3669" s="2"/>
      <c r="G3669" s="2"/>
      <c r="H3669" s="2"/>
    </row>
    <row r="3670" spans="3:8">
      <c r="C3670" s="38"/>
      <c r="E3670" s="2"/>
      <c r="F3670" s="2"/>
      <c r="G3670" s="2"/>
      <c r="H3670" s="2"/>
    </row>
    <row r="3671" spans="3:8">
      <c r="C3671" s="38"/>
      <c r="E3671" s="2"/>
      <c r="F3671" s="2"/>
      <c r="G3671" s="2"/>
      <c r="H3671" s="2"/>
    </row>
    <row r="3672" spans="3:8">
      <c r="C3672" s="38"/>
      <c r="E3672" s="2"/>
      <c r="F3672" s="2"/>
      <c r="G3672" s="2"/>
      <c r="H3672" s="2"/>
    </row>
    <row r="3673" spans="3:8">
      <c r="C3673" s="38"/>
      <c r="E3673" s="2"/>
      <c r="F3673" s="2"/>
      <c r="G3673" s="2"/>
      <c r="H3673" s="2"/>
    </row>
    <row r="3674" spans="3:8">
      <c r="C3674" s="38"/>
      <c r="E3674" s="2"/>
      <c r="F3674" s="2"/>
      <c r="G3674" s="2"/>
      <c r="H3674" s="2"/>
    </row>
    <row r="3675" spans="3:8">
      <c r="C3675" s="38"/>
      <c r="E3675" s="2"/>
      <c r="F3675" s="2"/>
      <c r="G3675" s="2"/>
      <c r="H3675" s="2"/>
    </row>
    <row r="3676" spans="3:8">
      <c r="C3676" s="38"/>
      <c r="E3676" s="2"/>
      <c r="F3676" s="2"/>
      <c r="G3676" s="2"/>
      <c r="H3676" s="2"/>
    </row>
    <row r="3677" spans="3:8">
      <c r="C3677" s="38"/>
      <c r="E3677" s="2"/>
      <c r="F3677" s="2"/>
      <c r="G3677" s="2"/>
      <c r="H3677" s="2"/>
    </row>
    <row r="3678" spans="3:8">
      <c r="C3678" s="38"/>
      <c r="E3678" s="2"/>
      <c r="F3678" s="2"/>
      <c r="G3678" s="2"/>
      <c r="H3678" s="2"/>
    </row>
    <row r="3679" spans="3:8">
      <c r="C3679" s="38"/>
      <c r="E3679" s="2"/>
      <c r="F3679" s="2"/>
      <c r="G3679" s="2"/>
      <c r="H3679" s="2"/>
    </row>
    <row r="3680" spans="3:8">
      <c r="C3680" s="38"/>
      <c r="E3680" s="2"/>
      <c r="F3680" s="2"/>
      <c r="G3680" s="2"/>
      <c r="H3680" s="2"/>
    </row>
    <row r="3681" spans="3:8">
      <c r="C3681" s="38"/>
      <c r="E3681" s="2"/>
      <c r="F3681" s="2"/>
      <c r="G3681" s="2"/>
      <c r="H3681" s="2"/>
    </row>
    <row r="3682" spans="3:8">
      <c r="C3682" s="38"/>
      <c r="E3682" s="2"/>
      <c r="F3682" s="2"/>
      <c r="G3682" s="2"/>
      <c r="H3682" s="2"/>
    </row>
    <row r="3683" spans="3:8">
      <c r="C3683" s="38"/>
      <c r="E3683" s="2"/>
      <c r="F3683" s="2"/>
      <c r="G3683" s="2"/>
      <c r="H3683" s="2"/>
    </row>
    <row r="3684" spans="3:8">
      <c r="C3684" s="38"/>
      <c r="E3684" s="2"/>
      <c r="F3684" s="2"/>
      <c r="G3684" s="2"/>
      <c r="H3684" s="2"/>
    </row>
    <row r="3685" spans="3:8">
      <c r="C3685" s="38"/>
      <c r="E3685" s="2"/>
      <c r="F3685" s="2"/>
      <c r="G3685" s="2"/>
      <c r="H3685" s="2"/>
    </row>
    <row r="3686" spans="3:8">
      <c r="C3686" s="38"/>
      <c r="E3686" s="2"/>
      <c r="F3686" s="2"/>
      <c r="G3686" s="2"/>
      <c r="H3686" s="2"/>
    </row>
    <row r="3687" spans="3:8">
      <c r="C3687" s="38"/>
      <c r="E3687" s="2"/>
      <c r="F3687" s="2"/>
      <c r="G3687" s="2"/>
      <c r="H3687" s="2"/>
    </row>
    <row r="3688" spans="3:8">
      <c r="C3688" s="38"/>
      <c r="E3688" s="2"/>
      <c r="F3688" s="2"/>
      <c r="G3688" s="2"/>
      <c r="H3688" s="2"/>
    </row>
    <row r="3689" spans="3:8">
      <c r="C3689" s="38"/>
      <c r="E3689" s="2"/>
      <c r="F3689" s="2"/>
      <c r="G3689" s="2"/>
      <c r="H3689" s="2"/>
    </row>
    <row r="3690" spans="3:8">
      <c r="C3690" s="38"/>
      <c r="E3690" s="2"/>
      <c r="F3690" s="2"/>
      <c r="G3690" s="2"/>
      <c r="H3690" s="2"/>
    </row>
    <row r="3691" spans="3:8">
      <c r="C3691" s="38"/>
      <c r="E3691" s="2"/>
      <c r="F3691" s="2"/>
      <c r="G3691" s="2"/>
      <c r="H3691" s="2"/>
    </row>
    <row r="3692" spans="3:8">
      <c r="C3692" s="38"/>
      <c r="E3692" s="2"/>
      <c r="F3692" s="2"/>
      <c r="G3692" s="2"/>
      <c r="H3692" s="2"/>
    </row>
    <row r="3693" spans="3:8">
      <c r="C3693" s="38"/>
      <c r="E3693" s="2"/>
      <c r="F3693" s="2"/>
      <c r="G3693" s="2"/>
      <c r="H3693" s="2"/>
    </row>
    <row r="3694" spans="3:8">
      <c r="C3694" s="38"/>
      <c r="E3694" s="2"/>
      <c r="F3694" s="2"/>
      <c r="G3694" s="2"/>
      <c r="H3694" s="2"/>
    </row>
    <row r="3695" spans="3:8">
      <c r="C3695" s="38"/>
      <c r="E3695" s="2"/>
      <c r="F3695" s="2"/>
      <c r="G3695" s="2"/>
      <c r="H3695" s="2"/>
    </row>
    <row r="3696" spans="3:8">
      <c r="C3696" s="38"/>
      <c r="E3696" s="2"/>
      <c r="F3696" s="2"/>
      <c r="G3696" s="2"/>
      <c r="H3696" s="2"/>
    </row>
    <row r="3697" spans="3:8">
      <c r="C3697" s="38"/>
      <c r="E3697" s="2"/>
      <c r="F3697" s="2"/>
      <c r="G3697" s="2"/>
      <c r="H3697" s="2"/>
    </row>
    <row r="3698" spans="3:8">
      <c r="C3698" s="38"/>
      <c r="E3698" s="2"/>
      <c r="F3698" s="2"/>
      <c r="G3698" s="2"/>
      <c r="H3698" s="2"/>
    </row>
    <row r="3699" spans="3:8">
      <c r="C3699" s="38"/>
      <c r="E3699" s="2"/>
      <c r="F3699" s="2"/>
      <c r="G3699" s="2"/>
      <c r="H3699" s="2"/>
    </row>
    <row r="3700" spans="3:8">
      <c r="C3700" s="38"/>
      <c r="E3700" s="2"/>
      <c r="F3700" s="2"/>
      <c r="G3700" s="2"/>
      <c r="H3700" s="2"/>
    </row>
    <row r="3701" spans="3:8">
      <c r="C3701" s="38"/>
      <c r="E3701" s="2"/>
      <c r="F3701" s="2"/>
      <c r="G3701" s="2"/>
      <c r="H3701" s="2"/>
    </row>
    <row r="3702" spans="3:8">
      <c r="C3702" s="38"/>
      <c r="E3702" s="2"/>
      <c r="F3702" s="2"/>
      <c r="G3702" s="2"/>
      <c r="H3702" s="2"/>
    </row>
    <row r="3703" spans="3:8">
      <c r="C3703" s="38"/>
      <c r="E3703" s="2"/>
      <c r="F3703" s="2"/>
      <c r="G3703" s="2"/>
      <c r="H3703" s="2"/>
    </row>
    <row r="3704" spans="3:8">
      <c r="C3704" s="38"/>
      <c r="E3704" s="2"/>
      <c r="F3704" s="2"/>
      <c r="G3704" s="2"/>
      <c r="H3704" s="2"/>
    </row>
    <row r="3705" spans="3:8">
      <c r="C3705" s="38"/>
      <c r="E3705" s="2"/>
      <c r="F3705" s="2"/>
      <c r="G3705" s="2"/>
      <c r="H3705" s="2"/>
    </row>
    <row r="3706" spans="3:8">
      <c r="C3706" s="38"/>
      <c r="E3706" s="2"/>
      <c r="F3706" s="2"/>
      <c r="G3706" s="2"/>
      <c r="H3706" s="2"/>
    </row>
    <row r="3707" spans="3:8">
      <c r="C3707" s="38"/>
      <c r="E3707" s="2"/>
      <c r="F3707" s="2"/>
      <c r="G3707" s="2"/>
      <c r="H3707" s="2"/>
    </row>
    <row r="3708" spans="3:8">
      <c r="C3708" s="38"/>
      <c r="E3708" s="2"/>
      <c r="F3708" s="2"/>
      <c r="G3708" s="2"/>
      <c r="H3708" s="2"/>
    </row>
    <row r="3709" spans="3:8">
      <c r="C3709" s="38"/>
      <c r="E3709" s="2"/>
      <c r="F3709" s="2"/>
      <c r="G3709" s="2"/>
      <c r="H3709" s="2"/>
    </row>
    <row r="3710" spans="3:8">
      <c r="C3710" s="38"/>
      <c r="E3710" s="2"/>
      <c r="F3710" s="2"/>
      <c r="G3710" s="2"/>
      <c r="H3710" s="2"/>
    </row>
    <row r="3711" spans="3:8">
      <c r="C3711" s="38"/>
      <c r="E3711" s="2"/>
      <c r="F3711" s="2"/>
      <c r="G3711" s="2"/>
      <c r="H3711" s="2"/>
    </row>
    <row r="3712" spans="3:8">
      <c r="C3712" s="38"/>
      <c r="E3712" s="2"/>
      <c r="F3712" s="2"/>
      <c r="G3712" s="2"/>
      <c r="H3712" s="2"/>
    </row>
    <row r="3713" spans="3:8">
      <c r="C3713" s="38"/>
      <c r="E3713" s="2"/>
      <c r="F3713" s="2"/>
      <c r="G3713" s="2"/>
      <c r="H3713" s="2"/>
    </row>
    <row r="3714" spans="3:8">
      <c r="C3714" s="38"/>
      <c r="E3714" s="2"/>
      <c r="F3714" s="2"/>
      <c r="G3714" s="2"/>
      <c r="H3714" s="2"/>
    </row>
    <row r="3715" spans="3:8">
      <c r="C3715" s="38"/>
      <c r="E3715" s="2"/>
      <c r="F3715" s="2"/>
      <c r="G3715" s="2"/>
      <c r="H3715" s="2"/>
    </row>
    <row r="3716" spans="3:8">
      <c r="C3716" s="38"/>
      <c r="E3716" s="2"/>
      <c r="F3716" s="2"/>
      <c r="G3716" s="2"/>
      <c r="H3716" s="2"/>
    </row>
    <row r="3717" spans="3:8">
      <c r="C3717" s="38"/>
      <c r="E3717" s="2"/>
      <c r="F3717" s="2"/>
      <c r="G3717" s="2"/>
      <c r="H3717" s="2"/>
    </row>
    <row r="3718" spans="3:8">
      <c r="C3718" s="38"/>
      <c r="E3718" s="2"/>
      <c r="F3718" s="2"/>
      <c r="G3718" s="2"/>
      <c r="H3718" s="2"/>
    </row>
    <row r="3719" spans="3:8">
      <c r="C3719" s="38"/>
      <c r="E3719" s="2"/>
      <c r="F3719" s="2"/>
      <c r="G3719" s="2"/>
      <c r="H3719" s="2"/>
    </row>
    <row r="3720" spans="3:8">
      <c r="C3720" s="38"/>
      <c r="E3720" s="2"/>
      <c r="F3720" s="2"/>
      <c r="G3720" s="2"/>
      <c r="H3720" s="2"/>
    </row>
    <row r="3721" spans="3:8">
      <c r="C3721" s="38"/>
      <c r="E3721" s="2"/>
      <c r="F3721" s="2"/>
      <c r="G3721" s="2"/>
      <c r="H3721" s="2"/>
    </row>
    <row r="3722" spans="3:8">
      <c r="C3722" s="38"/>
      <c r="E3722" s="2"/>
      <c r="F3722" s="2"/>
      <c r="G3722" s="2"/>
      <c r="H3722" s="2"/>
    </row>
    <row r="3723" spans="3:8">
      <c r="C3723" s="38"/>
      <c r="E3723" s="2"/>
      <c r="F3723" s="2"/>
      <c r="G3723" s="2"/>
      <c r="H3723" s="2"/>
    </row>
    <row r="3724" spans="3:8">
      <c r="C3724" s="38"/>
      <c r="E3724" s="2"/>
      <c r="F3724" s="2"/>
      <c r="G3724" s="2"/>
      <c r="H3724" s="2"/>
    </row>
    <row r="3725" spans="3:8">
      <c r="C3725" s="38"/>
      <c r="E3725" s="2"/>
      <c r="F3725" s="2"/>
      <c r="G3725" s="2"/>
      <c r="H3725" s="2"/>
    </row>
    <row r="3726" spans="3:8">
      <c r="C3726" s="38"/>
      <c r="E3726" s="2"/>
      <c r="F3726" s="2"/>
      <c r="G3726" s="2"/>
      <c r="H3726" s="2"/>
    </row>
    <row r="3727" spans="3:8">
      <c r="C3727" s="38"/>
      <c r="E3727" s="2"/>
      <c r="F3727" s="2"/>
      <c r="G3727" s="2"/>
      <c r="H3727" s="2"/>
    </row>
    <row r="3728" spans="3:8">
      <c r="C3728" s="38"/>
      <c r="E3728" s="2"/>
      <c r="F3728" s="2"/>
      <c r="G3728" s="2"/>
      <c r="H3728" s="2"/>
    </row>
    <row r="3729" spans="3:8">
      <c r="C3729" s="38"/>
      <c r="E3729" s="2"/>
      <c r="F3729" s="2"/>
      <c r="G3729" s="2"/>
      <c r="H3729" s="2"/>
    </row>
    <row r="3730" spans="3:8">
      <c r="C3730" s="38"/>
      <c r="E3730" s="2"/>
      <c r="F3730" s="2"/>
      <c r="G3730" s="2"/>
      <c r="H3730" s="2"/>
    </row>
    <row r="3731" spans="3:8">
      <c r="C3731" s="38"/>
      <c r="E3731" s="2"/>
      <c r="F3731" s="2"/>
      <c r="G3731" s="2"/>
      <c r="H3731" s="2"/>
    </row>
    <row r="3732" spans="3:8">
      <c r="C3732" s="38"/>
      <c r="E3732" s="2"/>
      <c r="F3732" s="2"/>
      <c r="G3732" s="2"/>
      <c r="H3732" s="2"/>
    </row>
    <row r="3733" spans="3:8">
      <c r="C3733" s="38"/>
      <c r="E3733" s="2"/>
      <c r="F3733" s="2"/>
      <c r="G3733" s="2"/>
      <c r="H3733" s="2"/>
    </row>
    <row r="3734" spans="3:8">
      <c r="C3734" s="38"/>
      <c r="E3734" s="2"/>
      <c r="F3734" s="2"/>
      <c r="G3734" s="2"/>
      <c r="H3734" s="2"/>
    </row>
    <row r="3735" spans="3:8">
      <c r="C3735" s="38"/>
      <c r="E3735" s="2"/>
      <c r="F3735" s="2"/>
      <c r="G3735" s="2"/>
      <c r="H3735" s="2"/>
    </row>
    <row r="3736" spans="3:8">
      <c r="C3736" s="38"/>
      <c r="E3736" s="2"/>
      <c r="F3736" s="2"/>
      <c r="G3736" s="2"/>
      <c r="H3736" s="2"/>
    </row>
    <row r="3737" spans="3:8">
      <c r="C3737" s="38"/>
      <c r="E3737" s="2"/>
      <c r="F3737" s="2"/>
      <c r="G3737" s="2"/>
      <c r="H3737" s="2"/>
    </row>
    <row r="3738" spans="3:8">
      <c r="C3738" s="38"/>
      <c r="E3738" s="2"/>
      <c r="F3738" s="2"/>
      <c r="G3738" s="2"/>
      <c r="H3738" s="2"/>
    </row>
    <row r="3739" spans="3:8">
      <c r="C3739" s="38"/>
      <c r="E3739" s="2"/>
      <c r="F3739" s="2"/>
      <c r="G3739" s="2"/>
      <c r="H3739" s="2"/>
    </row>
    <row r="3740" spans="3:8">
      <c r="C3740" s="38"/>
      <c r="E3740" s="2"/>
      <c r="F3740" s="2"/>
      <c r="G3740" s="2"/>
      <c r="H3740" s="2"/>
    </row>
    <row r="3741" spans="3:8">
      <c r="C3741" s="38"/>
      <c r="E3741" s="2"/>
      <c r="F3741" s="2"/>
      <c r="G3741" s="2"/>
      <c r="H3741" s="2"/>
    </row>
    <row r="3742" spans="3:8">
      <c r="C3742" s="38"/>
      <c r="E3742" s="2"/>
      <c r="F3742" s="2"/>
      <c r="G3742" s="2"/>
      <c r="H3742" s="2"/>
    </row>
    <row r="3743" spans="3:8">
      <c r="C3743" s="38"/>
      <c r="E3743" s="2"/>
      <c r="F3743" s="2"/>
      <c r="G3743" s="2"/>
      <c r="H3743" s="2"/>
    </row>
    <row r="3744" spans="3:8">
      <c r="C3744" s="38"/>
      <c r="E3744" s="2"/>
      <c r="F3744" s="2"/>
      <c r="G3744" s="2"/>
      <c r="H3744" s="2"/>
    </row>
    <row r="3745" spans="3:8">
      <c r="C3745" s="38"/>
      <c r="E3745" s="2"/>
      <c r="F3745" s="2"/>
      <c r="G3745" s="2"/>
      <c r="H3745" s="2"/>
    </row>
    <row r="3746" spans="3:8">
      <c r="C3746" s="38"/>
      <c r="E3746" s="2"/>
      <c r="F3746" s="2"/>
      <c r="G3746" s="2"/>
      <c r="H3746" s="2"/>
    </row>
    <row r="3747" spans="3:8">
      <c r="C3747" s="38"/>
      <c r="E3747" s="2"/>
      <c r="F3747" s="2"/>
      <c r="G3747" s="2"/>
      <c r="H3747" s="2"/>
    </row>
    <row r="3748" spans="3:8">
      <c r="C3748" s="38"/>
      <c r="E3748" s="2"/>
      <c r="F3748" s="2"/>
      <c r="G3748" s="2"/>
      <c r="H3748" s="2"/>
    </row>
    <row r="3749" spans="3:8">
      <c r="C3749" s="38"/>
      <c r="E3749" s="2"/>
      <c r="F3749" s="2"/>
      <c r="G3749" s="2"/>
      <c r="H3749" s="2"/>
    </row>
    <row r="3750" spans="3:8">
      <c r="C3750" s="38"/>
      <c r="E3750" s="2"/>
      <c r="F3750" s="2"/>
      <c r="G3750" s="2"/>
      <c r="H3750" s="2"/>
    </row>
    <row r="3751" spans="3:8">
      <c r="C3751" s="38"/>
      <c r="E3751" s="2"/>
      <c r="F3751" s="2"/>
      <c r="G3751" s="2"/>
      <c r="H3751" s="2"/>
    </row>
    <row r="3752" spans="3:8">
      <c r="C3752" s="38"/>
      <c r="E3752" s="2"/>
      <c r="F3752" s="2"/>
      <c r="G3752" s="2"/>
      <c r="H3752" s="2"/>
    </row>
    <row r="3753" spans="3:8">
      <c r="C3753" s="38"/>
      <c r="E3753" s="2"/>
      <c r="F3753" s="2"/>
      <c r="G3753" s="2"/>
      <c r="H3753" s="2"/>
    </row>
    <row r="3754" spans="3:8">
      <c r="C3754" s="38"/>
      <c r="E3754" s="2"/>
      <c r="F3754" s="2"/>
      <c r="G3754" s="2"/>
      <c r="H3754" s="2"/>
    </row>
    <row r="3755" spans="3:8">
      <c r="C3755" s="38"/>
      <c r="E3755" s="2"/>
      <c r="F3755" s="2"/>
      <c r="G3755" s="2"/>
      <c r="H3755" s="2"/>
    </row>
    <row r="3756" spans="3:8">
      <c r="C3756" s="38"/>
      <c r="E3756" s="2"/>
      <c r="F3756" s="2"/>
      <c r="G3756" s="2"/>
      <c r="H3756" s="2"/>
    </row>
    <row r="3757" spans="3:8">
      <c r="C3757" s="38"/>
      <c r="E3757" s="2"/>
      <c r="F3757" s="2"/>
      <c r="G3757" s="2"/>
      <c r="H3757" s="2"/>
    </row>
    <row r="3758" spans="3:8">
      <c r="C3758" s="38"/>
      <c r="E3758" s="2"/>
      <c r="F3758" s="2"/>
      <c r="G3758" s="2"/>
      <c r="H3758" s="2"/>
    </row>
    <row r="3759" spans="3:8">
      <c r="C3759" s="38"/>
      <c r="E3759" s="2"/>
      <c r="F3759" s="2"/>
      <c r="G3759" s="2"/>
      <c r="H3759" s="2"/>
    </row>
    <row r="3760" spans="3:8">
      <c r="C3760" s="38"/>
      <c r="E3760" s="2"/>
      <c r="F3760" s="2"/>
      <c r="G3760" s="2"/>
      <c r="H3760" s="2"/>
    </row>
    <row r="3761" spans="3:8">
      <c r="C3761" s="38"/>
      <c r="E3761" s="2"/>
      <c r="F3761" s="2"/>
      <c r="G3761" s="2"/>
      <c r="H3761" s="2"/>
    </row>
    <row r="3762" spans="3:8">
      <c r="C3762" s="38"/>
      <c r="E3762" s="2"/>
      <c r="F3762" s="2"/>
      <c r="G3762" s="2"/>
      <c r="H3762" s="2"/>
    </row>
    <row r="3763" spans="3:8">
      <c r="C3763" s="38"/>
      <c r="E3763" s="2"/>
      <c r="F3763" s="2"/>
      <c r="G3763" s="2"/>
      <c r="H3763" s="2"/>
    </row>
    <row r="3764" spans="3:8">
      <c r="C3764" s="38"/>
      <c r="E3764" s="2"/>
      <c r="F3764" s="2"/>
      <c r="G3764" s="2"/>
      <c r="H3764" s="2"/>
    </row>
    <row r="3765" spans="3:8">
      <c r="C3765" s="38"/>
      <c r="E3765" s="2"/>
      <c r="F3765" s="2"/>
      <c r="G3765" s="2"/>
      <c r="H3765" s="2"/>
    </row>
    <row r="3766" spans="3:8">
      <c r="C3766" s="38"/>
      <c r="E3766" s="2"/>
      <c r="F3766" s="2"/>
      <c r="G3766" s="2"/>
      <c r="H3766" s="2"/>
    </row>
    <row r="3767" spans="3:8">
      <c r="C3767" s="38"/>
      <c r="E3767" s="2"/>
      <c r="F3767" s="2"/>
      <c r="G3767" s="2"/>
      <c r="H3767" s="2"/>
    </row>
    <row r="3768" spans="3:8">
      <c r="C3768" s="38"/>
      <c r="E3768" s="2"/>
      <c r="F3768" s="2"/>
      <c r="G3768" s="2"/>
      <c r="H3768" s="2"/>
    </row>
    <row r="3769" spans="3:8">
      <c r="C3769" s="38"/>
      <c r="E3769" s="2"/>
      <c r="F3769" s="2"/>
      <c r="G3769" s="2"/>
      <c r="H3769" s="2"/>
    </row>
    <row r="3770" spans="3:8">
      <c r="C3770" s="38"/>
      <c r="E3770" s="2"/>
      <c r="F3770" s="2"/>
      <c r="G3770" s="2"/>
      <c r="H3770" s="2"/>
    </row>
    <row r="3771" spans="3:8">
      <c r="C3771" s="38"/>
      <c r="E3771" s="2"/>
      <c r="F3771" s="2"/>
      <c r="G3771" s="2"/>
      <c r="H3771" s="2"/>
    </row>
    <row r="3772" spans="3:8">
      <c r="C3772" s="38"/>
      <c r="E3772" s="2"/>
      <c r="F3772" s="2"/>
      <c r="G3772" s="2"/>
      <c r="H3772" s="2"/>
    </row>
    <row r="3773" spans="3:8">
      <c r="C3773" s="38"/>
      <c r="E3773" s="2"/>
      <c r="F3773" s="2"/>
      <c r="G3773" s="2"/>
      <c r="H3773" s="2"/>
    </row>
    <row r="3774" spans="3:8">
      <c r="C3774" s="38"/>
      <c r="E3774" s="2"/>
      <c r="F3774" s="2"/>
      <c r="G3774" s="2"/>
      <c r="H3774" s="2"/>
    </row>
    <row r="3775" spans="3:8">
      <c r="C3775" s="38"/>
      <c r="E3775" s="2"/>
      <c r="F3775" s="2"/>
      <c r="G3775" s="2"/>
      <c r="H3775" s="2"/>
    </row>
    <row r="3776" spans="3:8">
      <c r="C3776" s="38"/>
      <c r="E3776" s="2"/>
      <c r="F3776" s="2"/>
      <c r="G3776" s="2"/>
      <c r="H3776" s="2"/>
    </row>
    <row r="3777" spans="3:8">
      <c r="C3777" s="38"/>
      <c r="E3777" s="2"/>
      <c r="F3777" s="2"/>
      <c r="G3777" s="2"/>
      <c r="H3777" s="2"/>
    </row>
    <row r="3778" spans="3:8">
      <c r="C3778" s="38"/>
      <c r="E3778" s="2"/>
      <c r="F3778" s="2"/>
      <c r="G3778" s="2"/>
      <c r="H3778" s="2"/>
    </row>
    <row r="3779" spans="3:8">
      <c r="C3779" s="38"/>
      <c r="E3779" s="2"/>
      <c r="F3779" s="2"/>
      <c r="G3779" s="2"/>
      <c r="H3779" s="2"/>
    </row>
    <row r="3780" spans="3:8">
      <c r="C3780" s="38"/>
      <c r="E3780" s="2"/>
      <c r="F3780" s="2"/>
      <c r="G3780" s="2"/>
      <c r="H3780" s="2"/>
    </row>
    <row r="3781" spans="3:8">
      <c r="C3781" s="38"/>
      <c r="E3781" s="2"/>
      <c r="F3781" s="2"/>
      <c r="G3781" s="2"/>
      <c r="H3781" s="2"/>
    </row>
    <row r="3782" spans="3:8">
      <c r="C3782" s="38"/>
      <c r="E3782" s="2"/>
      <c r="F3782" s="2"/>
      <c r="G3782" s="2"/>
      <c r="H3782" s="2"/>
    </row>
    <row r="3783" spans="3:8">
      <c r="C3783" s="38"/>
      <c r="E3783" s="2"/>
      <c r="F3783" s="2"/>
      <c r="G3783" s="2"/>
      <c r="H3783" s="2"/>
    </row>
    <row r="3784" spans="3:8">
      <c r="C3784" s="38"/>
      <c r="E3784" s="2"/>
      <c r="F3784" s="2"/>
      <c r="G3784" s="2"/>
      <c r="H3784" s="2"/>
    </row>
    <row r="3785" spans="3:8">
      <c r="C3785" s="38"/>
      <c r="E3785" s="2"/>
      <c r="F3785" s="2"/>
      <c r="G3785" s="2"/>
      <c r="H3785" s="2"/>
    </row>
    <row r="3786" spans="3:8">
      <c r="C3786" s="38"/>
      <c r="E3786" s="2"/>
      <c r="F3786" s="2"/>
      <c r="G3786" s="2"/>
      <c r="H3786" s="2"/>
    </row>
    <row r="3787" spans="3:8">
      <c r="C3787" s="38"/>
      <c r="E3787" s="2"/>
      <c r="F3787" s="2"/>
      <c r="G3787" s="2"/>
      <c r="H3787" s="2"/>
    </row>
    <row r="3788" spans="3:8">
      <c r="C3788" s="38"/>
      <c r="E3788" s="2"/>
      <c r="F3788" s="2"/>
      <c r="G3788" s="2"/>
      <c r="H3788" s="2"/>
    </row>
    <row r="3789" spans="3:8">
      <c r="C3789" s="38"/>
      <c r="E3789" s="2"/>
      <c r="F3789" s="2"/>
      <c r="G3789" s="2"/>
      <c r="H3789" s="2"/>
    </row>
    <row r="3790" spans="3:8">
      <c r="C3790" s="38"/>
      <c r="E3790" s="2"/>
      <c r="F3790" s="2"/>
      <c r="G3790" s="2"/>
      <c r="H3790" s="2"/>
    </row>
    <row r="3791" spans="3:8">
      <c r="C3791" s="38"/>
      <c r="E3791" s="2"/>
      <c r="F3791" s="2"/>
      <c r="G3791" s="2"/>
      <c r="H3791" s="2"/>
    </row>
    <row r="3792" spans="3:8">
      <c r="C3792" s="38"/>
      <c r="E3792" s="2"/>
      <c r="F3792" s="2"/>
      <c r="G3792" s="2"/>
      <c r="H3792" s="2"/>
    </row>
    <row r="3793" spans="3:8">
      <c r="C3793" s="38"/>
      <c r="E3793" s="2"/>
      <c r="F3793" s="2"/>
      <c r="G3793" s="2"/>
      <c r="H3793" s="2"/>
    </row>
    <row r="3794" spans="3:8">
      <c r="C3794" s="38"/>
      <c r="E3794" s="2"/>
      <c r="F3794" s="2"/>
      <c r="G3794" s="2"/>
      <c r="H3794" s="2"/>
    </row>
    <row r="3795" spans="3:8">
      <c r="C3795" s="38"/>
      <c r="E3795" s="2"/>
      <c r="F3795" s="2"/>
      <c r="G3795" s="2"/>
      <c r="H3795" s="2"/>
    </row>
    <row r="3796" spans="3:8">
      <c r="C3796" s="38"/>
      <c r="E3796" s="2"/>
      <c r="F3796" s="2"/>
      <c r="G3796" s="2"/>
      <c r="H3796" s="2"/>
    </row>
    <row r="3797" spans="3:8">
      <c r="C3797" s="38"/>
      <c r="E3797" s="2"/>
      <c r="F3797" s="2"/>
      <c r="G3797" s="2"/>
      <c r="H3797" s="2"/>
    </row>
    <row r="3798" spans="3:8">
      <c r="C3798" s="38"/>
      <c r="E3798" s="2"/>
      <c r="F3798" s="2"/>
      <c r="G3798" s="2"/>
      <c r="H3798" s="2"/>
    </row>
    <row r="3799" spans="3:8">
      <c r="C3799" s="38"/>
      <c r="E3799" s="2"/>
      <c r="F3799" s="2"/>
      <c r="G3799" s="2"/>
      <c r="H3799" s="2"/>
    </row>
    <row r="3800" spans="3:8">
      <c r="C3800" s="38"/>
      <c r="E3800" s="2"/>
      <c r="F3800" s="2"/>
      <c r="G3800" s="2"/>
      <c r="H3800" s="2"/>
    </row>
    <row r="3801" spans="3:8">
      <c r="C3801" s="38"/>
      <c r="E3801" s="2"/>
      <c r="F3801" s="2"/>
      <c r="G3801" s="2"/>
      <c r="H3801" s="2"/>
    </row>
    <row r="3802" spans="3:8">
      <c r="C3802" s="38"/>
      <c r="E3802" s="2"/>
      <c r="F3802" s="2"/>
      <c r="G3802" s="2"/>
      <c r="H3802" s="2"/>
    </row>
    <row r="3803" spans="3:8">
      <c r="C3803" s="38"/>
      <c r="E3803" s="2"/>
      <c r="F3803" s="2"/>
      <c r="G3803" s="2"/>
      <c r="H3803" s="2"/>
    </row>
    <row r="3804" spans="3:8">
      <c r="C3804" s="38"/>
      <c r="E3804" s="2"/>
      <c r="F3804" s="2"/>
      <c r="G3804" s="2"/>
      <c r="H3804" s="2"/>
    </row>
    <row r="3805" spans="3:8">
      <c r="C3805" s="38"/>
      <c r="E3805" s="2"/>
      <c r="F3805" s="2"/>
      <c r="G3805" s="2"/>
      <c r="H3805" s="2"/>
    </row>
    <row r="3806" spans="3:8">
      <c r="C3806" s="38"/>
      <c r="E3806" s="2"/>
      <c r="F3806" s="2"/>
      <c r="G3806" s="2"/>
      <c r="H3806" s="2"/>
    </row>
    <row r="3807" spans="3:8">
      <c r="C3807" s="38"/>
      <c r="E3807" s="2"/>
      <c r="F3807" s="2"/>
      <c r="G3807" s="2"/>
      <c r="H3807" s="2"/>
    </row>
    <row r="3808" spans="3:8">
      <c r="C3808" s="38"/>
      <c r="E3808" s="2"/>
      <c r="F3808" s="2"/>
      <c r="G3808" s="2"/>
      <c r="H3808" s="2"/>
    </row>
    <row r="3809" spans="3:8">
      <c r="C3809" s="38"/>
      <c r="E3809" s="2"/>
      <c r="F3809" s="2"/>
      <c r="G3809" s="2"/>
      <c r="H3809" s="2"/>
    </row>
    <row r="3810" spans="3:8">
      <c r="C3810" s="38"/>
      <c r="E3810" s="2"/>
      <c r="F3810" s="2"/>
      <c r="G3810" s="2"/>
      <c r="H3810" s="2"/>
    </row>
    <row r="3811" spans="3:8">
      <c r="C3811" s="38"/>
      <c r="E3811" s="2"/>
      <c r="F3811" s="2"/>
      <c r="G3811" s="2"/>
      <c r="H3811" s="2"/>
    </row>
    <row r="3812" spans="3:8">
      <c r="C3812" s="38"/>
      <c r="E3812" s="2"/>
      <c r="F3812" s="2"/>
      <c r="G3812" s="2"/>
      <c r="H3812" s="2"/>
    </row>
    <row r="3813" spans="3:8">
      <c r="C3813" s="38"/>
      <c r="E3813" s="2"/>
      <c r="F3813" s="2"/>
      <c r="G3813" s="2"/>
      <c r="H3813" s="2"/>
    </row>
    <row r="3814" spans="3:8">
      <c r="C3814" s="38"/>
      <c r="E3814" s="2"/>
      <c r="F3814" s="2"/>
      <c r="G3814" s="2"/>
      <c r="H3814" s="2"/>
    </row>
    <row r="3815" spans="3:8">
      <c r="C3815" s="38"/>
      <c r="E3815" s="2"/>
      <c r="F3815" s="2"/>
      <c r="G3815" s="2"/>
      <c r="H3815" s="2"/>
    </row>
    <row r="3816" spans="3:8">
      <c r="C3816" s="38"/>
      <c r="E3816" s="2"/>
      <c r="F3816" s="2"/>
      <c r="G3816" s="2"/>
      <c r="H3816" s="2"/>
    </row>
    <row r="3817" spans="3:8">
      <c r="C3817" s="38"/>
      <c r="E3817" s="2"/>
      <c r="F3817" s="2"/>
      <c r="G3817" s="2"/>
      <c r="H3817" s="2"/>
    </row>
    <row r="3818" spans="3:8">
      <c r="C3818" s="38"/>
      <c r="E3818" s="2"/>
      <c r="F3818" s="2"/>
      <c r="G3818" s="2"/>
      <c r="H3818" s="2"/>
    </row>
    <row r="3819" spans="3:8">
      <c r="C3819" s="38"/>
      <c r="E3819" s="2"/>
      <c r="F3819" s="2"/>
      <c r="G3819" s="2"/>
      <c r="H3819" s="2"/>
    </row>
    <row r="3820" spans="3:8">
      <c r="C3820" s="38"/>
      <c r="E3820" s="2"/>
      <c r="F3820" s="2"/>
      <c r="G3820" s="2"/>
      <c r="H3820" s="2"/>
    </row>
    <row r="3821" spans="3:8">
      <c r="C3821" s="38"/>
      <c r="E3821" s="2"/>
      <c r="F3821" s="2"/>
      <c r="G3821" s="2"/>
      <c r="H3821" s="2"/>
    </row>
    <row r="3822" spans="3:8">
      <c r="C3822" s="38"/>
      <c r="E3822" s="2"/>
      <c r="F3822" s="2"/>
      <c r="G3822" s="2"/>
      <c r="H3822" s="2"/>
    </row>
    <row r="3823" spans="3:8">
      <c r="C3823" s="38"/>
      <c r="E3823" s="2"/>
      <c r="F3823" s="2"/>
      <c r="G3823" s="2"/>
      <c r="H3823" s="2"/>
    </row>
    <row r="3824" spans="3:8">
      <c r="C3824" s="38"/>
      <c r="E3824" s="2"/>
      <c r="F3824" s="2"/>
      <c r="G3824" s="2"/>
      <c r="H3824" s="2"/>
    </row>
    <row r="3825" spans="3:8">
      <c r="C3825" s="38"/>
      <c r="E3825" s="2"/>
      <c r="F3825" s="2"/>
      <c r="G3825" s="2"/>
      <c r="H3825" s="2"/>
    </row>
    <row r="3826" spans="3:8">
      <c r="C3826" s="38"/>
      <c r="E3826" s="2"/>
      <c r="F3826" s="2"/>
      <c r="G3826" s="2"/>
      <c r="H3826" s="2"/>
    </row>
    <row r="3827" spans="3:8">
      <c r="C3827" s="38"/>
      <c r="E3827" s="2"/>
      <c r="F3827" s="2"/>
      <c r="G3827" s="2"/>
      <c r="H3827" s="2"/>
    </row>
    <row r="3828" spans="3:8">
      <c r="C3828" s="38"/>
      <c r="E3828" s="2"/>
      <c r="F3828" s="2"/>
      <c r="G3828" s="2"/>
      <c r="H3828" s="2"/>
    </row>
    <row r="3829" spans="3:8">
      <c r="C3829" s="38"/>
      <c r="E3829" s="2"/>
      <c r="F3829" s="2"/>
      <c r="G3829" s="2"/>
      <c r="H3829" s="2"/>
    </row>
    <row r="3830" spans="3:8">
      <c r="C3830" s="38"/>
      <c r="E3830" s="2"/>
      <c r="F3830" s="2"/>
      <c r="G3830" s="2"/>
      <c r="H3830" s="2"/>
    </row>
    <row r="3831" spans="3:8">
      <c r="C3831" s="38"/>
      <c r="E3831" s="2"/>
      <c r="F3831" s="2"/>
      <c r="G3831" s="2"/>
      <c r="H3831" s="2"/>
    </row>
    <row r="3832" spans="3:8">
      <c r="C3832" s="38"/>
      <c r="E3832" s="2"/>
      <c r="F3832" s="2"/>
      <c r="G3832" s="2"/>
      <c r="H3832" s="2"/>
    </row>
    <row r="3833" spans="3:8">
      <c r="C3833" s="38"/>
      <c r="E3833" s="2"/>
      <c r="F3833" s="2"/>
      <c r="G3833" s="2"/>
      <c r="H3833" s="2"/>
    </row>
    <row r="3834" spans="3:8">
      <c r="C3834" s="38"/>
      <c r="E3834" s="2"/>
      <c r="F3834" s="2"/>
      <c r="G3834" s="2"/>
      <c r="H3834" s="2"/>
    </row>
    <row r="3835" spans="3:8">
      <c r="C3835" s="38"/>
      <c r="E3835" s="2"/>
      <c r="F3835" s="2"/>
      <c r="G3835" s="2"/>
      <c r="H3835" s="2"/>
    </row>
    <row r="3836" spans="3:8">
      <c r="C3836" s="38"/>
      <c r="E3836" s="2"/>
      <c r="F3836" s="2"/>
      <c r="G3836" s="2"/>
      <c r="H3836" s="2"/>
    </row>
    <row r="3837" spans="3:8">
      <c r="C3837" s="38"/>
      <c r="E3837" s="2"/>
      <c r="F3837" s="2"/>
      <c r="G3837" s="2"/>
      <c r="H3837" s="2"/>
    </row>
    <row r="3838" spans="3:8">
      <c r="C3838" s="38"/>
      <c r="E3838" s="2"/>
      <c r="F3838" s="2"/>
      <c r="G3838" s="2"/>
      <c r="H3838" s="2"/>
    </row>
    <row r="3839" spans="3:8">
      <c r="C3839" s="38"/>
      <c r="E3839" s="2"/>
      <c r="F3839" s="2"/>
      <c r="G3839" s="2"/>
      <c r="H3839" s="2"/>
    </row>
    <row r="3840" spans="3:8">
      <c r="C3840" s="38"/>
      <c r="E3840" s="2"/>
      <c r="F3840" s="2"/>
      <c r="G3840" s="2"/>
      <c r="H3840" s="2"/>
    </row>
    <row r="3841" spans="3:8">
      <c r="C3841" s="38"/>
      <c r="E3841" s="2"/>
      <c r="F3841" s="2"/>
      <c r="G3841" s="2"/>
      <c r="H3841" s="2"/>
    </row>
    <row r="3842" spans="3:8">
      <c r="C3842" s="38"/>
      <c r="E3842" s="2"/>
      <c r="F3842" s="2"/>
      <c r="G3842" s="2"/>
      <c r="H3842" s="2"/>
    </row>
    <row r="3843" spans="3:8">
      <c r="C3843" s="38"/>
      <c r="E3843" s="2"/>
      <c r="F3843" s="2"/>
      <c r="G3843" s="2"/>
      <c r="H3843" s="2"/>
    </row>
    <row r="3844" spans="3:8">
      <c r="C3844" s="38"/>
      <c r="E3844" s="2"/>
      <c r="F3844" s="2"/>
      <c r="G3844" s="2"/>
      <c r="H3844" s="2"/>
    </row>
    <row r="3845" spans="3:8">
      <c r="C3845" s="38"/>
      <c r="E3845" s="2"/>
      <c r="F3845" s="2"/>
      <c r="G3845" s="2"/>
      <c r="H3845" s="2"/>
    </row>
    <row r="3846" spans="3:8">
      <c r="C3846" s="38"/>
      <c r="E3846" s="2"/>
      <c r="F3846" s="2"/>
      <c r="G3846" s="2"/>
      <c r="H3846" s="2"/>
    </row>
    <row r="3847" spans="3:8">
      <c r="C3847" s="38"/>
      <c r="E3847" s="2"/>
      <c r="F3847" s="2"/>
      <c r="G3847" s="2"/>
      <c r="H3847" s="2"/>
    </row>
    <row r="3848" spans="3:8">
      <c r="C3848" s="38"/>
      <c r="E3848" s="2"/>
      <c r="F3848" s="2"/>
      <c r="G3848" s="2"/>
      <c r="H3848" s="2"/>
    </row>
    <row r="3849" spans="3:8">
      <c r="C3849" s="38"/>
      <c r="E3849" s="2"/>
      <c r="F3849" s="2"/>
      <c r="G3849" s="2"/>
      <c r="H3849" s="2"/>
    </row>
    <row r="3850" spans="3:8">
      <c r="C3850" s="38"/>
      <c r="E3850" s="2"/>
      <c r="F3850" s="2"/>
      <c r="G3850" s="2"/>
      <c r="H3850" s="2"/>
    </row>
    <row r="3851" spans="3:8">
      <c r="C3851" s="38"/>
      <c r="E3851" s="2"/>
      <c r="F3851" s="2"/>
      <c r="G3851" s="2"/>
      <c r="H3851" s="2"/>
    </row>
    <row r="3852" spans="3:8">
      <c r="C3852" s="38"/>
      <c r="E3852" s="2"/>
      <c r="F3852" s="2"/>
      <c r="G3852" s="2"/>
      <c r="H3852" s="2"/>
    </row>
    <row r="3853" spans="3:8">
      <c r="C3853" s="38"/>
      <c r="E3853" s="2"/>
      <c r="F3853" s="2"/>
      <c r="G3853" s="2"/>
      <c r="H3853" s="2"/>
    </row>
    <row r="3854" spans="3:8">
      <c r="C3854" s="38"/>
      <c r="E3854" s="2"/>
      <c r="F3854" s="2"/>
      <c r="G3854" s="2"/>
      <c r="H3854" s="2"/>
    </row>
    <row r="3855" spans="3:8">
      <c r="C3855" s="38"/>
      <c r="E3855" s="2"/>
      <c r="F3855" s="2"/>
      <c r="G3855" s="2"/>
      <c r="H3855" s="2"/>
    </row>
    <row r="3856" spans="3:8">
      <c r="C3856" s="38"/>
      <c r="E3856" s="2"/>
      <c r="F3856" s="2"/>
      <c r="G3856" s="2"/>
      <c r="H3856" s="2"/>
    </row>
    <row r="3857" spans="3:8">
      <c r="C3857" s="38"/>
      <c r="E3857" s="2"/>
      <c r="F3857" s="2"/>
      <c r="G3857" s="2"/>
      <c r="H3857" s="2"/>
    </row>
    <row r="3858" spans="3:8">
      <c r="C3858" s="38"/>
      <c r="E3858" s="2"/>
      <c r="F3858" s="2"/>
      <c r="G3858" s="2"/>
      <c r="H3858" s="2"/>
    </row>
    <row r="3859" spans="3:8">
      <c r="C3859" s="38"/>
      <c r="E3859" s="2"/>
      <c r="F3859" s="2"/>
      <c r="G3859" s="2"/>
      <c r="H3859" s="2"/>
    </row>
    <row r="3860" spans="3:8">
      <c r="C3860" s="38"/>
      <c r="E3860" s="2"/>
      <c r="F3860" s="2"/>
      <c r="G3860" s="2"/>
      <c r="H3860" s="2"/>
    </row>
    <row r="3861" spans="3:8">
      <c r="C3861" s="38"/>
      <c r="E3861" s="2"/>
      <c r="F3861" s="2"/>
      <c r="G3861" s="2"/>
      <c r="H3861" s="2"/>
    </row>
    <row r="3862" spans="3:8">
      <c r="C3862" s="38"/>
      <c r="E3862" s="2"/>
      <c r="F3862" s="2"/>
      <c r="G3862" s="2"/>
      <c r="H3862" s="2"/>
    </row>
    <row r="3863" spans="3:8">
      <c r="C3863" s="38"/>
      <c r="E3863" s="2"/>
      <c r="F3863" s="2"/>
      <c r="G3863" s="2"/>
      <c r="H3863" s="2"/>
    </row>
    <row r="3864" spans="3:8">
      <c r="C3864" s="38"/>
      <c r="E3864" s="2"/>
      <c r="F3864" s="2"/>
      <c r="G3864" s="2"/>
      <c r="H3864" s="2"/>
    </row>
    <row r="3865" spans="3:8">
      <c r="C3865" s="38"/>
      <c r="E3865" s="2"/>
      <c r="F3865" s="2"/>
      <c r="G3865" s="2"/>
      <c r="H3865" s="2"/>
    </row>
    <row r="3866" spans="3:8">
      <c r="C3866" s="38"/>
      <c r="E3866" s="2"/>
      <c r="F3866" s="2"/>
      <c r="G3866" s="2"/>
      <c r="H3866" s="2"/>
    </row>
    <row r="3867" spans="3:8">
      <c r="C3867" s="38"/>
      <c r="E3867" s="2"/>
      <c r="F3867" s="2"/>
      <c r="G3867" s="2"/>
      <c r="H3867" s="2"/>
    </row>
    <row r="3868" spans="3:8">
      <c r="C3868" s="38"/>
      <c r="E3868" s="2"/>
      <c r="F3868" s="2"/>
      <c r="G3868" s="2"/>
      <c r="H3868" s="2"/>
    </row>
    <row r="3869" spans="3:8">
      <c r="C3869" s="38"/>
      <c r="E3869" s="2"/>
      <c r="F3869" s="2"/>
      <c r="G3869" s="2"/>
      <c r="H3869" s="2"/>
    </row>
    <row r="3870" spans="3:8">
      <c r="C3870" s="38"/>
      <c r="E3870" s="2"/>
      <c r="F3870" s="2"/>
      <c r="G3870" s="2"/>
      <c r="H3870" s="2"/>
    </row>
    <row r="3871" spans="3:8">
      <c r="C3871" s="38"/>
      <c r="E3871" s="2"/>
      <c r="F3871" s="2"/>
      <c r="G3871" s="2"/>
      <c r="H3871" s="2"/>
    </row>
    <row r="3872" spans="3:8">
      <c r="C3872" s="38"/>
      <c r="E3872" s="2"/>
      <c r="F3872" s="2"/>
      <c r="G3872" s="2"/>
      <c r="H3872" s="2"/>
    </row>
    <row r="3873" spans="3:8">
      <c r="C3873" s="38"/>
      <c r="E3873" s="2"/>
      <c r="F3873" s="2"/>
      <c r="G3873" s="2"/>
      <c r="H3873" s="2"/>
    </row>
    <row r="3874" spans="3:8">
      <c r="C3874" s="38"/>
      <c r="E3874" s="2"/>
      <c r="F3874" s="2"/>
      <c r="G3874" s="2"/>
      <c r="H3874" s="2"/>
    </row>
    <row r="3875" spans="3:8">
      <c r="C3875" s="38"/>
      <c r="E3875" s="2"/>
      <c r="F3875" s="2"/>
      <c r="G3875" s="2"/>
      <c r="H3875" s="2"/>
    </row>
    <row r="3876" spans="3:8">
      <c r="C3876" s="38"/>
      <c r="E3876" s="2"/>
      <c r="F3876" s="2"/>
      <c r="G3876" s="2"/>
      <c r="H3876" s="2"/>
    </row>
    <row r="3877" spans="3:8">
      <c r="C3877" s="38"/>
      <c r="E3877" s="2"/>
      <c r="F3877" s="2"/>
      <c r="G3877" s="2"/>
      <c r="H3877" s="2"/>
    </row>
    <row r="3878" spans="3:8">
      <c r="C3878" s="38"/>
      <c r="E3878" s="2"/>
      <c r="F3878" s="2"/>
      <c r="G3878" s="2"/>
      <c r="H3878" s="2"/>
    </row>
    <row r="3879" spans="3:8">
      <c r="C3879" s="38"/>
      <c r="E3879" s="2"/>
      <c r="F3879" s="2"/>
      <c r="G3879" s="2"/>
      <c r="H3879" s="2"/>
    </row>
    <row r="3880" spans="3:8">
      <c r="C3880" s="38"/>
      <c r="E3880" s="2"/>
      <c r="F3880" s="2"/>
      <c r="G3880" s="2"/>
      <c r="H3880" s="2"/>
    </row>
    <row r="3881" spans="3:8">
      <c r="C3881" s="38"/>
      <c r="E3881" s="2"/>
      <c r="F3881" s="2"/>
      <c r="G3881" s="2"/>
      <c r="H3881" s="2"/>
    </row>
    <row r="3882" spans="3:8">
      <c r="C3882" s="38"/>
      <c r="E3882" s="2"/>
      <c r="F3882" s="2"/>
      <c r="G3882" s="2"/>
      <c r="H3882" s="2"/>
    </row>
    <row r="3883" spans="3:8">
      <c r="C3883" s="38"/>
      <c r="E3883" s="2"/>
      <c r="F3883" s="2"/>
      <c r="G3883" s="2"/>
      <c r="H3883" s="2"/>
    </row>
    <row r="3884" spans="3:8">
      <c r="C3884" s="38"/>
      <c r="E3884" s="2"/>
      <c r="F3884" s="2"/>
      <c r="G3884" s="2"/>
      <c r="H3884" s="2"/>
    </row>
    <row r="3885" spans="3:8">
      <c r="C3885" s="38"/>
      <c r="E3885" s="2"/>
      <c r="F3885" s="2"/>
      <c r="G3885" s="2"/>
      <c r="H3885" s="2"/>
    </row>
    <row r="3886" spans="3:8">
      <c r="C3886" s="38"/>
      <c r="E3886" s="2"/>
      <c r="F3886" s="2"/>
      <c r="G3886" s="2"/>
      <c r="H3886" s="2"/>
    </row>
    <row r="3887" spans="3:8">
      <c r="C3887" s="38"/>
      <c r="E3887" s="2"/>
      <c r="F3887" s="2"/>
      <c r="G3887" s="2"/>
      <c r="H3887" s="2"/>
    </row>
    <row r="3888" spans="3:8">
      <c r="C3888" s="38"/>
      <c r="E3888" s="2"/>
      <c r="F3888" s="2"/>
      <c r="G3888" s="2"/>
      <c r="H3888" s="2"/>
    </row>
    <row r="3889" spans="3:8">
      <c r="C3889" s="38"/>
      <c r="E3889" s="2"/>
      <c r="F3889" s="2"/>
      <c r="G3889" s="2"/>
      <c r="H3889" s="2"/>
    </row>
    <row r="3890" spans="3:8">
      <c r="C3890" s="38"/>
      <c r="E3890" s="2"/>
      <c r="F3890" s="2"/>
      <c r="G3890" s="2"/>
      <c r="H3890" s="2"/>
    </row>
    <row r="3891" spans="3:8">
      <c r="C3891" s="38"/>
      <c r="E3891" s="2"/>
      <c r="F3891" s="2"/>
      <c r="G3891" s="2"/>
      <c r="H3891" s="2"/>
    </row>
    <row r="3892" spans="3:8">
      <c r="C3892" s="38"/>
      <c r="E3892" s="2"/>
      <c r="F3892" s="2"/>
      <c r="G3892" s="2"/>
      <c r="H3892" s="2"/>
    </row>
    <row r="3893" spans="3:8">
      <c r="C3893" s="38"/>
      <c r="E3893" s="2"/>
      <c r="F3893" s="2"/>
      <c r="G3893" s="2"/>
      <c r="H3893" s="2"/>
    </row>
    <row r="3894" spans="3:8">
      <c r="C3894" s="38"/>
      <c r="E3894" s="2"/>
      <c r="F3894" s="2"/>
      <c r="G3894" s="2"/>
      <c r="H3894" s="2"/>
    </row>
    <row r="3895" spans="3:8">
      <c r="C3895" s="38"/>
      <c r="E3895" s="2"/>
      <c r="F3895" s="2"/>
      <c r="G3895" s="2"/>
      <c r="H3895" s="2"/>
    </row>
    <row r="3896" spans="3:8">
      <c r="C3896" s="38"/>
      <c r="E3896" s="2"/>
      <c r="F3896" s="2"/>
      <c r="G3896" s="2"/>
      <c r="H3896" s="2"/>
    </row>
    <row r="3897" spans="3:8">
      <c r="C3897" s="38"/>
      <c r="E3897" s="2"/>
      <c r="F3897" s="2"/>
      <c r="G3897" s="2"/>
      <c r="H3897" s="2"/>
    </row>
    <row r="3898" spans="3:8">
      <c r="C3898" s="38"/>
      <c r="E3898" s="2"/>
      <c r="F3898" s="2"/>
      <c r="G3898" s="2"/>
      <c r="H3898" s="2"/>
    </row>
    <row r="3899" spans="3:8">
      <c r="C3899" s="38"/>
      <c r="E3899" s="2"/>
      <c r="F3899" s="2"/>
      <c r="G3899" s="2"/>
      <c r="H3899" s="2"/>
    </row>
    <row r="3900" spans="3:8">
      <c r="C3900" s="38"/>
      <c r="E3900" s="2"/>
      <c r="F3900" s="2"/>
      <c r="G3900" s="2"/>
      <c r="H3900" s="2"/>
    </row>
    <row r="3901" spans="3:8">
      <c r="C3901" s="38"/>
      <c r="E3901" s="2"/>
      <c r="F3901" s="2"/>
      <c r="G3901" s="2"/>
      <c r="H3901" s="2"/>
    </row>
    <row r="3902" spans="3:8">
      <c r="C3902" s="38"/>
      <c r="E3902" s="2"/>
      <c r="F3902" s="2"/>
      <c r="G3902" s="2"/>
      <c r="H3902" s="2"/>
    </row>
    <row r="3903" spans="3:8">
      <c r="C3903" s="38"/>
      <c r="E3903" s="2"/>
      <c r="F3903" s="2"/>
      <c r="G3903" s="2"/>
      <c r="H3903" s="2"/>
    </row>
    <row r="3904" spans="3:8">
      <c r="C3904" s="38"/>
      <c r="E3904" s="2"/>
      <c r="F3904" s="2"/>
      <c r="G3904" s="2"/>
      <c r="H3904" s="2"/>
    </row>
    <row r="3905" spans="3:8">
      <c r="C3905" s="38"/>
      <c r="E3905" s="2"/>
      <c r="F3905" s="2"/>
      <c r="G3905" s="2"/>
      <c r="H3905" s="2"/>
    </row>
    <row r="3906" spans="3:8">
      <c r="C3906" s="38"/>
      <c r="E3906" s="2"/>
      <c r="F3906" s="2"/>
      <c r="G3906" s="2"/>
      <c r="H3906" s="2"/>
    </row>
    <row r="3907" spans="3:8">
      <c r="C3907" s="38"/>
      <c r="E3907" s="2"/>
      <c r="F3907" s="2"/>
      <c r="G3907" s="2"/>
      <c r="H3907" s="2"/>
    </row>
    <row r="3908" spans="3:8">
      <c r="C3908" s="38"/>
      <c r="E3908" s="2"/>
      <c r="F3908" s="2"/>
      <c r="G3908" s="2"/>
      <c r="H3908" s="2"/>
    </row>
    <row r="3909" spans="3:8">
      <c r="C3909" s="38"/>
      <c r="E3909" s="2"/>
      <c r="F3909" s="2"/>
      <c r="G3909" s="2"/>
      <c r="H3909" s="2"/>
    </row>
    <row r="3910" spans="3:8">
      <c r="C3910" s="38"/>
      <c r="E3910" s="2"/>
      <c r="F3910" s="2"/>
      <c r="G3910" s="2"/>
      <c r="H3910" s="2"/>
    </row>
    <row r="3911" spans="3:8">
      <c r="C3911" s="38"/>
      <c r="E3911" s="2"/>
      <c r="F3911" s="2"/>
      <c r="G3911" s="2"/>
      <c r="H3911" s="2"/>
    </row>
    <row r="3912" spans="3:8">
      <c r="C3912" s="38"/>
      <c r="E3912" s="2"/>
      <c r="F3912" s="2"/>
      <c r="G3912" s="2"/>
      <c r="H3912" s="2"/>
    </row>
    <row r="3913" spans="3:8">
      <c r="C3913" s="38"/>
      <c r="E3913" s="2"/>
      <c r="F3913" s="2"/>
      <c r="G3913" s="2"/>
      <c r="H3913" s="2"/>
    </row>
    <row r="3914" spans="3:8">
      <c r="C3914" s="38"/>
      <c r="E3914" s="2"/>
      <c r="F3914" s="2"/>
      <c r="G3914" s="2"/>
      <c r="H3914" s="2"/>
    </row>
    <row r="3915" spans="3:8">
      <c r="C3915" s="38"/>
      <c r="E3915" s="2"/>
      <c r="F3915" s="2"/>
      <c r="G3915" s="2"/>
      <c r="H3915" s="2"/>
    </row>
    <row r="3916" spans="3:8">
      <c r="C3916" s="38"/>
      <c r="E3916" s="2"/>
      <c r="F3916" s="2"/>
      <c r="G3916" s="2"/>
      <c r="H3916" s="2"/>
    </row>
    <row r="3917" spans="3:8">
      <c r="C3917" s="38"/>
      <c r="E3917" s="2"/>
      <c r="F3917" s="2"/>
      <c r="G3917" s="2"/>
      <c r="H3917" s="2"/>
    </row>
    <row r="3918" spans="3:8">
      <c r="C3918" s="38"/>
      <c r="E3918" s="2"/>
      <c r="F3918" s="2"/>
      <c r="G3918" s="2"/>
      <c r="H3918" s="2"/>
    </row>
    <row r="3919" spans="3:8">
      <c r="C3919" s="38"/>
      <c r="E3919" s="2"/>
      <c r="F3919" s="2"/>
      <c r="G3919" s="2"/>
      <c r="H3919" s="2"/>
    </row>
    <row r="3920" spans="3:8">
      <c r="C3920" s="38"/>
      <c r="E3920" s="2"/>
      <c r="F3920" s="2"/>
      <c r="G3920" s="2"/>
      <c r="H3920" s="2"/>
    </row>
    <row r="3921" spans="3:8">
      <c r="C3921" s="38"/>
      <c r="E3921" s="2"/>
      <c r="F3921" s="2"/>
      <c r="G3921" s="2"/>
      <c r="H3921" s="2"/>
    </row>
    <row r="3922" spans="3:8">
      <c r="C3922" s="38"/>
      <c r="E3922" s="2"/>
      <c r="F3922" s="2"/>
      <c r="G3922" s="2"/>
      <c r="H3922" s="2"/>
    </row>
    <row r="3923" spans="3:8">
      <c r="C3923" s="38"/>
      <c r="E3923" s="2"/>
      <c r="F3923" s="2"/>
      <c r="G3923" s="2"/>
      <c r="H3923" s="2"/>
    </row>
    <row r="3924" spans="3:8">
      <c r="C3924" s="38"/>
      <c r="E3924" s="2"/>
      <c r="F3924" s="2"/>
      <c r="G3924" s="2"/>
      <c r="H3924" s="2"/>
    </row>
    <row r="3925" spans="3:8">
      <c r="C3925" s="38"/>
      <c r="E3925" s="2"/>
      <c r="F3925" s="2"/>
      <c r="G3925" s="2"/>
      <c r="H3925" s="2"/>
    </row>
    <row r="3926" spans="3:8">
      <c r="C3926" s="38"/>
      <c r="E3926" s="2"/>
      <c r="F3926" s="2"/>
      <c r="G3926" s="2"/>
      <c r="H3926" s="2"/>
    </row>
    <row r="3927" spans="3:8">
      <c r="C3927" s="38"/>
      <c r="E3927" s="2"/>
      <c r="F3927" s="2"/>
      <c r="G3927" s="2"/>
      <c r="H3927" s="2"/>
    </row>
    <row r="3928" spans="3:8">
      <c r="C3928" s="38"/>
      <c r="E3928" s="2"/>
      <c r="F3928" s="2"/>
      <c r="G3928" s="2"/>
      <c r="H3928" s="2"/>
    </row>
    <row r="3929" spans="3:8">
      <c r="C3929" s="38"/>
      <c r="E3929" s="2"/>
      <c r="F3929" s="2"/>
      <c r="G3929" s="2"/>
      <c r="H3929" s="2"/>
    </row>
    <row r="3930" spans="3:8">
      <c r="C3930" s="38"/>
      <c r="E3930" s="2"/>
      <c r="F3930" s="2"/>
      <c r="G3930" s="2"/>
      <c r="H3930" s="2"/>
    </row>
    <row r="3931" spans="3:8">
      <c r="C3931" s="38"/>
      <c r="E3931" s="2"/>
      <c r="F3931" s="2"/>
      <c r="G3931" s="2"/>
      <c r="H3931" s="2"/>
    </row>
    <row r="3932" spans="3:8">
      <c r="C3932" s="38"/>
      <c r="E3932" s="2"/>
      <c r="F3932" s="2"/>
      <c r="G3932" s="2"/>
      <c r="H3932" s="2"/>
    </row>
    <row r="3933" spans="3:8">
      <c r="C3933" s="38"/>
      <c r="E3933" s="2"/>
      <c r="F3933" s="2"/>
      <c r="G3933" s="2"/>
      <c r="H3933" s="2"/>
    </row>
    <row r="3934" spans="3:8">
      <c r="C3934" s="38"/>
      <c r="E3934" s="2"/>
      <c r="F3934" s="2"/>
      <c r="G3934" s="2"/>
      <c r="H3934" s="2"/>
    </row>
    <row r="3935" spans="3:8">
      <c r="C3935" s="38"/>
      <c r="E3935" s="2"/>
      <c r="F3935" s="2"/>
      <c r="G3935" s="2"/>
      <c r="H3935" s="2"/>
    </row>
    <row r="3936" spans="3:8">
      <c r="C3936" s="38"/>
      <c r="E3936" s="2"/>
      <c r="F3936" s="2"/>
      <c r="G3936" s="2"/>
      <c r="H3936" s="2"/>
    </row>
    <row r="3937" spans="3:8">
      <c r="C3937" s="38"/>
      <c r="E3937" s="2"/>
      <c r="F3937" s="2"/>
      <c r="G3937" s="2"/>
      <c r="H3937" s="2"/>
    </row>
    <row r="3938" spans="3:8">
      <c r="C3938" s="38"/>
      <c r="E3938" s="2"/>
      <c r="F3938" s="2"/>
      <c r="G3938" s="2"/>
      <c r="H3938" s="2"/>
    </row>
    <row r="3939" spans="3:8">
      <c r="C3939" s="38"/>
      <c r="E3939" s="2"/>
      <c r="F3939" s="2"/>
      <c r="G3939" s="2"/>
      <c r="H3939" s="2"/>
    </row>
    <row r="3940" spans="3:8">
      <c r="C3940" s="38"/>
      <c r="E3940" s="2"/>
      <c r="F3940" s="2"/>
      <c r="G3940" s="2"/>
      <c r="H3940" s="2"/>
    </row>
    <row r="3941" spans="3:8">
      <c r="C3941" s="38"/>
      <c r="E3941" s="2"/>
      <c r="F3941" s="2"/>
      <c r="G3941" s="2"/>
      <c r="H3941" s="2"/>
    </row>
    <row r="3942" spans="3:8">
      <c r="C3942" s="38"/>
      <c r="E3942" s="2"/>
      <c r="F3942" s="2"/>
      <c r="G3942" s="2"/>
      <c r="H3942" s="2"/>
    </row>
    <row r="3943" spans="3:8">
      <c r="C3943" s="38"/>
      <c r="E3943" s="2"/>
      <c r="F3943" s="2"/>
      <c r="G3943" s="2"/>
      <c r="H3943" s="2"/>
    </row>
    <row r="3944" spans="3:8">
      <c r="C3944" s="38"/>
      <c r="E3944" s="2"/>
      <c r="F3944" s="2"/>
      <c r="G3944" s="2"/>
      <c r="H3944" s="2"/>
    </row>
    <row r="3945" spans="3:8">
      <c r="C3945" s="38"/>
      <c r="E3945" s="2"/>
      <c r="F3945" s="2"/>
      <c r="G3945" s="2"/>
      <c r="H3945" s="2"/>
    </row>
    <row r="3946" spans="3:8">
      <c r="C3946" s="38"/>
      <c r="E3946" s="2"/>
      <c r="F3946" s="2"/>
      <c r="G3946" s="2"/>
      <c r="H3946" s="2"/>
    </row>
    <row r="3947" spans="3:8">
      <c r="C3947" s="38"/>
      <c r="E3947" s="2"/>
      <c r="F3947" s="2"/>
      <c r="G3947" s="2"/>
      <c r="H3947" s="2"/>
    </row>
    <row r="3948" spans="3:8">
      <c r="C3948" s="38"/>
      <c r="E3948" s="2"/>
      <c r="F3948" s="2"/>
      <c r="G3948" s="2"/>
      <c r="H3948" s="2"/>
    </row>
    <row r="3949" spans="3:8">
      <c r="C3949" s="38"/>
      <c r="E3949" s="2"/>
      <c r="F3949" s="2"/>
      <c r="G3949" s="2"/>
      <c r="H3949" s="2"/>
    </row>
    <row r="3950" spans="3:8">
      <c r="C3950" s="38"/>
      <c r="E3950" s="2"/>
      <c r="F3950" s="2"/>
      <c r="G3950" s="2"/>
      <c r="H3950" s="2"/>
    </row>
    <row r="3951" spans="3:8">
      <c r="C3951" s="38"/>
      <c r="E3951" s="2"/>
      <c r="F3951" s="2"/>
      <c r="G3951" s="2"/>
      <c r="H3951" s="2"/>
    </row>
    <row r="3952" spans="3:8">
      <c r="C3952" s="38"/>
      <c r="E3952" s="2"/>
      <c r="F3952" s="2"/>
      <c r="G3952" s="2"/>
      <c r="H3952" s="2"/>
    </row>
    <row r="3953" spans="3:8">
      <c r="C3953" s="38"/>
      <c r="E3953" s="2"/>
      <c r="F3953" s="2"/>
      <c r="G3953" s="2"/>
      <c r="H3953" s="2"/>
    </row>
    <row r="3954" spans="3:8">
      <c r="C3954" s="38"/>
      <c r="E3954" s="2"/>
      <c r="F3954" s="2"/>
      <c r="G3954" s="2"/>
      <c r="H3954" s="2"/>
    </row>
    <row r="3955" spans="3:8">
      <c r="C3955" s="38"/>
      <c r="E3955" s="2"/>
      <c r="F3955" s="2"/>
      <c r="G3955" s="2"/>
      <c r="H3955" s="2"/>
    </row>
    <row r="3956" spans="3:8">
      <c r="C3956" s="38"/>
      <c r="E3956" s="2"/>
      <c r="F3956" s="2"/>
      <c r="G3956" s="2"/>
      <c r="H3956" s="2"/>
    </row>
    <row r="3957" spans="3:8">
      <c r="C3957" s="38"/>
      <c r="E3957" s="2"/>
      <c r="F3957" s="2"/>
      <c r="G3957" s="2"/>
      <c r="H3957" s="2"/>
    </row>
    <row r="3958" spans="3:8">
      <c r="C3958" s="38"/>
      <c r="E3958" s="2"/>
      <c r="F3958" s="2"/>
      <c r="G3958" s="2"/>
      <c r="H3958" s="2"/>
    </row>
    <row r="3959" spans="3:8">
      <c r="C3959" s="38"/>
      <c r="E3959" s="2"/>
      <c r="F3959" s="2"/>
      <c r="G3959" s="2"/>
      <c r="H3959" s="2"/>
    </row>
    <row r="3960" spans="3:8">
      <c r="C3960" s="38"/>
      <c r="E3960" s="2"/>
      <c r="F3960" s="2"/>
      <c r="G3960" s="2"/>
      <c r="H3960" s="2"/>
    </row>
    <row r="3961" spans="3:8">
      <c r="C3961" s="38"/>
      <c r="E3961" s="2"/>
      <c r="F3961" s="2"/>
      <c r="G3961" s="2"/>
      <c r="H3961" s="2"/>
    </row>
    <row r="3962" spans="3:8">
      <c r="C3962" s="38"/>
      <c r="E3962" s="2"/>
      <c r="F3962" s="2"/>
      <c r="G3962" s="2"/>
      <c r="H3962" s="2"/>
    </row>
    <row r="3963" spans="3:8">
      <c r="C3963" s="38"/>
      <c r="E3963" s="2"/>
      <c r="F3963" s="2"/>
      <c r="G3963" s="2"/>
      <c r="H3963" s="2"/>
    </row>
    <row r="3964" spans="3:8">
      <c r="C3964" s="38"/>
      <c r="E3964" s="2"/>
      <c r="F3964" s="2"/>
      <c r="G3964" s="2"/>
      <c r="H3964" s="2"/>
    </row>
    <row r="3965" spans="3:8">
      <c r="C3965" s="38"/>
      <c r="E3965" s="2"/>
      <c r="F3965" s="2"/>
      <c r="G3965" s="2"/>
      <c r="H3965" s="2"/>
    </row>
    <row r="3966" spans="3:8">
      <c r="C3966" s="38"/>
      <c r="E3966" s="2"/>
      <c r="F3966" s="2"/>
      <c r="G3966" s="2"/>
      <c r="H3966" s="2"/>
    </row>
    <row r="3967" spans="3:8">
      <c r="C3967" s="38"/>
      <c r="E3967" s="2"/>
      <c r="F3967" s="2"/>
      <c r="G3967" s="2"/>
      <c r="H3967" s="2"/>
    </row>
    <row r="3968" spans="3:8">
      <c r="C3968" s="38"/>
      <c r="E3968" s="2"/>
      <c r="F3968" s="2"/>
      <c r="G3968" s="2"/>
      <c r="H3968" s="2"/>
    </row>
    <row r="3969" spans="3:8">
      <c r="C3969" s="38"/>
      <c r="E3969" s="2"/>
      <c r="F3969" s="2"/>
      <c r="G3969" s="2"/>
      <c r="H3969" s="2"/>
    </row>
    <row r="3970" spans="3:8">
      <c r="C3970" s="38"/>
      <c r="E3970" s="2"/>
      <c r="F3970" s="2"/>
      <c r="G3970" s="2"/>
      <c r="H3970" s="2"/>
    </row>
    <row r="3971" spans="3:8">
      <c r="C3971" s="38"/>
      <c r="E3971" s="2"/>
      <c r="F3971" s="2"/>
      <c r="G3971" s="2"/>
      <c r="H3971" s="2"/>
    </row>
    <row r="3972" spans="3:8">
      <c r="C3972" s="38"/>
      <c r="E3972" s="2"/>
      <c r="F3972" s="2"/>
      <c r="G3972" s="2"/>
      <c r="H3972" s="2"/>
    </row>
    <row r="3973" spans="3:8">
      <c r="C3973" s="38"/>
      <c r="E3973" s="2"/>
      <c r="F3973" s="2"/>
      <c r="G3973" s="2"/>
      <c r="H3973" s="2"/>
    </row>
    <row r="3974" spans="3:8">
      <c r="C3974" s="38"/>
      <c r="E3974" s="2"/>
      <c r="F3974" s="2"/>
      <c r="G3974" s="2"/>
      <c r="H3974" s="2"/>
    </row>
    <row r="3975" spans="3:8">
      <c r="C3975" s="38"/>
      <c r="E3975" s="2"/>
      <c r="F3975" s="2"/>
      <c r="G3975" s="2"/>
      <c r="H3975" s="2"/>
    </row>
    <row r="3976" spans="3:8">
      <c r="C3976" s="38"/>
      <c r="E3976" s="2"/>
      <c r="F3976" s="2"/>
      <c r="G3976" s="2"/>
      <c r="H3976" s="2"/>
    </row>
    <row r="3977" spans="3:8">
      <c r="C3977" s="38"/>
      <c r="E3977" s="2"/>
      <c r="F3977" s="2"/>
      <c r="G3977" s="2"/>
      <c r="H3977" s="2"/>
    </row>
    <row r="3978" spans="3:8">
      <c r="C3978" s="38"/>
      <c r="E3978" s="2"/>
      <c r="F3978" s="2"/>
      <c r="G3978" s="2"/>
      <c r="H3978" s="2"/>
    </row>
    <row r="3979" spans="3:8">
      <c r="C3979" s="38"/>
      <c r="E3979" s="2"/>
      <c r="F3979" s="2"/>
      <c r="G3979" s="2"/>
      <c r="H3979" s="2"/>
    </row>
    <row r="3980" spans="3:8">
      <c r="C3980" s="38"/>
      <c r="E3980" s="2"/>
      <c r="F3980" s="2"/>
      <c r="G3980" s="2"/>
      <c r="H3980" s="2"/>
    </row>
    <row r="3981" spans="3:8">
      <c r="C3981" s="38"/>
      <c r="E3981" s="2"/>
      <c r="F3981" s="2"/>
      <c r="G3981" s="2"/>
      <c r="H3981" s="2"/>
    </row>
    <row r="3982" spans="3:8">
      <c r="C3982" s="38"/>
      <c r="E3982" s="2"/>
      <c r="F3982" s="2"/>
      <c r="G3982" s="2"/>
      <c r="H3982" s="2"/>
    </row>
    <row r="3983" spans="3:8">
      <c r="C3983" s="38"/>
      <c r="E3983" s="2"/>
      <c r="F3983" s="2"/>
      <c r="G3983" s="2"/>
      <c r="H3983" s="2"/>
    </row>
    <row r="3984" spans="3:8">
      <c r="C3984" s="38"/>
      <c r="E3984" s="2"/>
      <c r="F3984" s="2"/>
      <c r="G3984" s="2"/>
      <c r="H3984" s="2"/>
    </row>
    <row r="3985" spans="3:8">
      <c r="C3985" s="38"/>
      <c r="E3985" s="2"/>
      <c r="F3985" s="2"/>
      <c r="G3985" s="2"/>
      <c r="H3985" s="2"/>
    </row>
    <row r="3986" spans="3:8">
      <c r="C3986" s="38"/>
      <c r="E3986" s="2"/>
      <c r="F3986" s="2"/>
      <c r="G3986" s="2"/>
      <c r="H3986" s="2"/>
    </row>
    <row r="3987" spans="3:8">
      <c r="C3987" s="38"/>
      <c r="E3987" s="2"/>
      <c r="F3987" s="2"/>
      <c r="G3987" s="2"/>
      <c r="H3987" s="2"/>
    </row>
    <row r="3988" spans="3:8">
      <c r="C3988" s="38"/>
      <c r="E3988" s="2"/>
      <c r="F3988" s="2"/>
      <c r="G3988" s="2"/>
      <c r="H3988" s="2"/>
    </row>
    <row r="3989" spans="3:8">
      <c r="C3989" s="38"/>
      <c r="E3989" s="2"/>
      <c r="F3989" s="2"/>
      <c r="G3989" s="2"/>
      <c r="H3989" s="2"/>
    </row>
    <row r="3990" spans="3:8">
      <c r="C3990" s="38"/>
      <c r="E3990" s="2"/>
      <c r="F3990" s="2"/>
      <c r="G3990" s="2"/>
      <c r="H3990" s="2"/>
    </row>
    <row r="3991" spans="3:8">
      <c r="C3991" s="38"/>
      <c r="E3991" s="2"/>
      <c r="F3991" s="2"/>
      <c r="G3991" s="2"/>
      <c r="H3991" s="2"/>
    </row>
    <row r="3992" spans="3:8">
      <c r="C3992" s="38"/>
      <c r="E3992" s="2"/>
      <c r="F3992" s="2"/>
      <c r="G3992" s="2"/>
      <c r="H3992" s="2"/>
    </row>
    <row r="3993" spans="3:8">
      <c r="C3993" s="38"/>
      <c r="E3993" s="2"/>
      <c r="F3993" s="2"/>
      <c r="G3993" s="2"/>
      <c r="H3993" s="2"/>
    </row>
    <row r="3994" spans="3:8">
      <c r="C3994" s="38"/>
      <c r="E3994" s="2"/>
      <c r="F3994" s="2"/>
      <c r="G3994" s="2"/>
      <c r="H3994" s="2"/>
    </row>
    <row r="3995" spans="3:8">
      <c r="C3995" s="38"/>
      <c r="E3995" s="2"/>
      <c r="F3995" s="2"/>
      <c r="G3995" s="2"/>
      <c r="H3995" s="2"/>
    </row>
    <row r="3996" spans="3:8">
      <c r="C3996" s="38"/>
      <c r="E3996" s="2"/>
      <c r="F3996" s="2"/>
      <c r="G3996" s="2"/>
      <c r="H3996" s="2"/>
    </row>
    <row r="3997" spans="3:8">
      <c r="C3997" s="38"/>
      <c r="E3997" s="2"/>
      <c r="F3997" s="2"/>
      <c r="G3997" s="2"/>
      <c r="H3997" s="2"/>
    </row>
    <row r="3998" spans="3:8">
      <c r="C3998" s="38"/>
      <c r="E3998" s="2"/>
      <c r="F3998" s="2"/>
      <c r="G3998" s="2"/>
      <c r="H3998" s="2"/>
    </row>
    <row r="3999" spans="3:8">
      <c r="C3999" s="38"/>
      <c r="E3999" s="2"/>
      <c r="F3999" s="2"/>
      <c r="G3999" s="2"/>
      <c r="H3999" s="2"/>
    </row>
    <row r="4000" spans="3:8">
      <c r="C4000" s="38"/>
      <c r="E4000" s="2"/>
      <c r="F4000" s="2"/>
      <c r="G4000" s="2"/>
      <c r="H4000" s="2"/>
    </row>
    <row r="4001" spans="3:8">
      <c r="C4001" s="38"/>
      <c r="E4001" s="2"/>
      <c r="F4001" s="2"/>
      <c r="G4001" s="2"/>
      <c r="H4001" s="2"/>
    </row>
    <row r="4002" spans="3:8">
      <c r="C4002" s="38"/>
      <c r="E4002" s="2"/>
      <c r="F4002" s="2"/>
      <c r="G4002" s="2"/>
      <c r="H4002" s="2"/>
    </row>
    <row r="4003" spans="3:8">
      <c r="C4003" s="38"/>
      <c r="E4003" s="2"/>
      <c r="F4003" s="2"/>
      <c r="G4003" s="2"/>
      <c r="H4003" s="2"/>
    </row>
    <row r="4004" spans="3:8">
      <c r="C4004" s="38"/>
      <c r="E4004" s="2"/>
      <c r="F4004" s="2"/>
      <c r="G4004" s="2"/>
      <c r="H4004" s="2"/>
    </row>
    <row r="4005" spans="3:8">
      <c r="C4005" s="38"/>
      <c r="E4005" s="2"/>
      <c r="F4005" s="2"/>
      <c r="G4005" s="2"/>
      <c r="H4005" s="2"/>
    </row>
    <row r="4006" spans="3:8">
      <c r="C4006" s="38"/>
      <c r="E4006" s="2"/>
      <c r="F4006" s="2"/>
      <c r="G4006" s="2"/>
      <c r="H4006" s="2"/>
    </row>
    <row r="4007" spans="3:8">
      <c r="C4007" s="38"/>
      <c r="E4007" s="2"/>
      <c r="F4007" s="2"/>
      <c r="G4007" s="2"/>
      <c r="H4007" s="2"/>
    </row>
    <row r="4008" spans="3:8">
      <c r="C4008" s="38"/>
      <c r="E4008" s="2"/>
      <c r="F4008" s="2"/>
      <c r="G4008" s="2"/>
      <c r="H4008" s="2"/>
    </row>
    <row r="4009" spans="3:8">
      <c r="C4009" s="38"/>
      <c r="E4009" s="2"/>
      <c r="F4009" s="2"/>
      <c r="G4009" s="2"/>
      <c r="H4009" s="2"/>
    </row>
    <row r="4010" spans="3:8">
      <c r="C4010" s="38"/>
      <c r="E4010" s="2"/>
      <c r="F4010" s="2"/>
      <c r="G4010" s="2"/>
      <c r="H4010" s="2"/>
    </row>
    <row r="4011" spans="3:8">
      <c r="C4011" s="38"/>
      <c r="E4011" s="2"/>
      <c r="F4011" s="2"/>
      <c r="G4011" s="2"/>
      <c r="H4011" s="2"/>
    </row>
    <row r="4012" spans="3:8">
      <c r="C4012" s="38"/>
      <c r="E4012" s="2"/>
      <c r="F4012" s="2"/>
      <c r="G4012" s="2"/>
      <c r="H4012" s="2"/>
    </row>
    <row r="4013" spans="3:8">
      <c r="C4013" s="38"/>
      <c r="E4013" s="2"/>
      <c r="F4013" s="2"/>
      <c r="G4013" s="2"/>
      <c r="H4013" s="2"/>
    </row>
    <row r="4014" spans="3:8">
      <c r="C4014" s="38"/>
      <c r="E4014" s="2"/>
      <c r="F4014" s="2"/>
      <c r="G4014" s="2"/>
      <c r="H4014" s="2"/>
    </row>
    <row r="4015" spans="3:8">
      <c r="C4015" s="38"/>
      <c r="E4015" s="2"/>
      <c r="F4015" s="2"/>
      <c r="G4015" s="2"/>
      <c r="H4015" s="2"/>
    </row>
    <row r="4016" spans="3:8">
      <c r="C4016" s="38"/>
      <c r="E4016" s="2"/>
      <c r="F4016" s="2"/>
      <c r="G4016" s="2"/>
      <c r="H4016" s="2"/>
    </row>
    <row r="4017" spans="3:8">
      <c r="C4017" s="38"/>
      <c r="E4017" s="2"/>
      <c r="F4017" s="2"/>
      <c r="G4017" s="2"/>
      <c r="H4017" s="2"/>
    </row>
    <row r="4018" spans="3:8">
      <c r="C4018" s="38"/>
      <c r="E4018" s="2"/>
      <c r="F4018" s="2"/>
      <c r="G4018" s="2"/>
      <c r="H4018" s="2"/>
    </row>
    <row r="4019" spans="3:8">
      <c r="C4019" s="38"/>
      <c r="E4019" s="2"/>
      <c r="F4019" s="2"/>
      <c r="G4019" s="2"/>
      <c r="H4019" s="2"/>
    </row>
    <row r="4020" spans="3:8">
      <c r="C4020" s="38"/>
      <c r="E4020" s="2"/>
      <c r="F4020" s="2"/>
      <c r="G4020" s="2"/>
      <c r="H4020" s="2"/>
    </row>
    <row r="4021" spans="3:8">
      <c r="C4021" s="38"/>
      <c r="E4021" s="2"/>
      <c r="F4021" s="2"/>
      <c r="G4021" s="2"/>
      <c r="H4021" s="2"/>
    </row>
    <row r="4022" spans="3:8">
      <c r="C4022" s="38"/>
      <c r="E4022" s="2"/>
      <c r="F4022" s="2"/>
      <c r="G4022" s="2"/>
      <c r="H4022" s="2"/>
    </row>
    <row r="4023" spans="3:8">
      <c r="C4023" s="38"/>
      <c r="E4023" s="2"/>
      <c r="F4023" s="2"/>
      <c r="G4023" s="2"/>
      <c r="H4023" s="2"/>
    </row>
    <row r="4024" spans="3:8">
      <c r="C4024" s="38"/>
      <c r="E4024" s="2"/>
      <c r="F4024" s="2"/>
      <c r="G4024" s="2"/>
      <c r="H4024" s="2"/>
    </row>
    <row r="4025" spans="3:8">
      <c r="C4025" s="38"/>
      <c r="E4025" s="2"/>
      <c r="F4025" s="2"/>
      <c r="G4025" s="2"/>
      <c r="H4025" s="2"/>
    </row>
    <row r="4026" spans="3:8">
      <c r="C4026" s="38"/>
      <c r="E4026" s="2"/>
      <c r="F4026" s="2"/>
      <c r="G4026" s="2"/>
      <c r="H4026" s="2"/>
    </row>
    <row r="4027" spans="3:8">
      <c r="C4027" s="38"/>
      <c r="E4027" s="2"/>
      <c r="F4027" s="2"/>
      <c r="G4027" s="2"/>
      <c r="H4027" s="2"/>
    </row>
    <row r="4028" spans="3:8">
      <c r="C4028" s="38"/>
      <c r="E4028" s="2"/>
      <c r="F4028" s="2"/>
      <c r="G4028" s="2"/>
      <c r="H4028" s="2"/>
    </row>
    <row r="4029" spans="3:8">
      <c r="C4029" s="38"/>
      <c r="E4029" s="2"/>
      <c r="F4029" s="2"/>
      <c r="G4029" s="2"/>
      <c r="H4029" s="2"/>
    </row>
    <row r="4030" spans="3:8">
      <c r="C4030" s="38"/>
      <c r="E4030" s="2"/>
      <c r="F4030" s="2"/>
      <c r="G4030" s="2"/>
      <c r="H4030" s="2"/>
    </row>
    <row r="4031" spans="3:8">
      <c r="C4031" s="38"/>
      <c r="E4031" s="2"/>
      <c r="F4031" s="2"/>
      <c r="G4031" s="2"/>
      <c r="H4031" s="2"/>
    </row>
    <row r="4032" spans="3:8">
      <c r="C4032" s="38"/>
      <c r="E4032" s="2"/>
      <c r="F4032" s="2"/>
      <c r="G4032" s="2"/>
      <c r="H4032" s="2"/>
    </row>
    <row r="4033" spans="3:8">
      <c r="C4033" s="38"/>
      <c r="E4033" s="2"/>
      <c r="F4033" s="2"/>
      <c r="G4033" s="2"/>
      <c r="H4033" s="2"/>
    </row>
    <row r="4034" spans="3:8">
      <c r="C4034" s="38"/>
      <c r="E4034" s="2"/>
      <c r="F4034" s="2"/>
      <c r="G4034" s="2"/>
      <c r="H4034" s="2"/>
    </row>
    <row r="4035" spans="3:8">
      <c r="C4035" s="38"/>
      <c r="E4035" s="2"/>
      <c r="F4035" s="2"/>
      <c r="G4035" s="2"/>
      <c r="H4035" s="2"/>
    </row>
    <row r="4036" spans="3:8">
      <c r="C4036" s="38"/>
      <c r="E4036" s="2"/>
      <c r="F4036" s="2"/>
      <c r="G4036" s="2"/>
      <c r="H4036" s="2"/>
    </row>
    <row r="4037" spans="3:8">
      <c r="C4037" s="38"/>
      <c r="E4037" s="2"/>
      <c r="F4037" s="2"/>
      <c r="G4037" s="2"/>
      <c r="H4037" s="2"/>
    </row>
    <row r="4038" spans="3:8">
      <c r="C4038" s="38"/>
      <c r="E4038" s="2"/>
      <c r="F4038" s="2"/>
      <c r="G4038" s="2"/>
      <c r="H4038" s="2"/>
    </row>
    <row r="4039" spans="3:8">
      <c r="C4039" s="38"/>
      <c r="E4039" s="2"/>
      <c r="F4039" s="2"/>
      <c r="G4039" s="2"/>
      <c r="H4039" s="2"/>
    </row>
    <row r="4040" spans="3:8">
      <c r="C4040" s="38"/>
      <c r="E4040" s="2"/>
      <c r="F4040" s="2"/>
      <c r="G4040" s="2"/>
      <c r="H4040" s="2"/>
    </row>
    <row r="4041" spans="3:8">
      <c r="C4041" s="38"/>
      <c r="E4041" s="2"/>
      <c r="F4041" s="2"/>
      <c r="G4041" s="2"/>
      <c r="H4041" s="2"/>
    </row>
    <row r="4042" spans="3:8">
      <c r="C4042" s="38"/>
      <c r="E4042" s="2"/>
      <c r="F4042" s="2"/>
      <c r="G4042" s="2"/>
      <c r="H4042" s="2"/>
    </row>
    <row r="4043" spans="3:8">
      <c r="C4043" s="38"/>
      <c r="E4043" s="2"/>
      <c r="F4043" s="2"/>
      <c r="G4043" s="2"/>
      <c r="H4043" s="2"/>
    </row>
    <row r="4044" spans="3:8">
      <c r="C4044" s="38"/>
      <c r="E4044" s="2"/>
      <c r="F4044" s="2"/>
      <c r="G4044" s="2"/>
      <c r="H4044" s="2"/>
    </row>
    <row r="4045" spans="3:8">
      <c r="C4045" s="38"/>
      <c r="E4045" s="2"/>
      <c r="F4045" s="2"/>
      <c r="G4045" s="2"/>
      <c r="H4045" s="2"/>
    </row>
    <row r="4046" spans="3:8">
      <c r="C4046" s="38"/>
      <c r="E4046" s="2"/>
      <c r="F4046" s="2"/>
      <c r="G4046" s="2"/>
      <c r="H4046" s="2"/>
    </row>
    <row r="4047" spans="3:8">
      <c r="C4047" s="38"/>
      <c r="E4047" s="2"/>
      <c r="F4047" s="2"/>
      <c r="G4047" s="2"/>
      <c r="H4047" s="2"/>
    </row>
    <row r="4048" spans="3:8">
      <c r="C4048" s="38"/>
      <c r="E4048" s="2"/>
      <c r="F4048" s="2"/>
      <c r="G4048" s="2"/>
      <c r="H4048" s="2"/>
    </row>
    <row r="4049" spans="3:8">
      <c r="C4049" s="38"/>
      <c r="E4049" s="2"/>
      <c r="F4049" s="2"/>
      <c r="G4049" s="2"/>
      <c r="H4049" s="2"/>
    </row>
    <row r="4050" spans="3:8">
      <c r="C4050" s="38"/>
      <c r="E4050" s="2"/>
      <c r="F4050" s="2"/>
      <c r="G4050" s="2"/>
      <c r="H4050" s="2"/>
    </row>
    <row r="4051" spans="3:8">
      <c r="C4051" s="38"/>
      <c r="E4051" s="2"/>
      <c r="F4051" s="2"/>
      <c r="G4051" s="2"/>
      <c r="H4051" s="2"/>
    </row>
    <row r="4052" spans="3:8">
      <c r="C4052" s="38"/>
      <c r="E4052" s="2"/>
      <c r="F4052" s="2"/>
      <c r="G4052" s="2"/>
      <c r="H4052" s="2"/>
    </row>
    <row r="4053" spans="3:8">
      <c r="C4053" s="38"/>
      <c r="E4053" s="2"/>
      <c r="F4053" s="2"/>
      <c r="G4053" s="2"/>
      <c r="H4053" s="2"/>
    </row>
    <row r="4054" spans="3:8">
      <c r="C4054" s="38"/>
      <c r="E4054" s="2"/>
      <c r="F4054" s="2"/>
      <c r="G4054" s="2"/>
      <c r="H4054" s="2"/>
    </row>
    <row r="4055" spans="3:8">
      <c r="C4055" s="38"/>
      <c r="E4055" s="2"/>
      <c r="F4055" s="2"/>
      <c r="G4055" s="2"/>
      <c r="H4055" s="2"/>
    </row>
    <row r="4056" spans="3:8">
      <c r="C4056" s="38"/>
      <c r="E4056" s="2"/>
      <c r="F4056" s="2"/>
      <c r="G4056" s="2"/>
      <c r="H4056" s="2"/>
    </row>
    <row r="4057" spans="3:8">
      <c r="C4057" s="38"/>
      <c r="E4057" s="2"/>
      <c r="F4057" s="2"/>
      <c r="G4057" s="2"/>
      <c r="H4057" s="2"/>
    </row>
    <row r="4058" spans="3:8">
      <c r="C4058" s="38"/>
      <c r="E4058" s="2"/>
      <c r="F4058" s="2"/>
      <c r="G4058" s="2"/>
      <c r="H4058" s="2"/>
    </row>
    <row r="4059" spans="3:8">
      <c r="C4059" s="38"/>
      <c r="E4059" s="2"/>
      <c r="F4059" s="2"/>
      <c r="G4059" s="2"/>
      <c r="H4059" s="2"/>
    </row>
    <row r="4060" spans="3:8">
      <c r="C4060" s="38"/>
      <c r="E4060" s="2"/>
      <c r="F4060" s="2"/>
      <c r="G4060" s="2"/>
      <c r="H4060" s="2"/>
    </row>
    <row r="4061" spans="3:8">
      <c r="C4061" s="38"/>
      <c r="E4061" s="2"/>
      <c r="F4061" s="2"/>
      <c r="G4061" s="2"/>
      <c r="H4061" s="2"/>
    </row>
    <row r="4062" spans="3:8">
      <c r="C4062" s="38"/>
      <c r="E4062" s="2"/>
      <c r="F4062" s="2"/>
      <c r="G4062" s="2"/>
      <c r="H4062" s="2"/>
    </row>
    <row r="4063" spans="3:8">
      <c r="C4063" s="38"/>
      <c r="E4063" s="2"/>
      <c r="F4063" s="2"/>
      <c r="G4063" s="2"/>
      <c r="H4063" s="2"/>
    </row>
    <row r="4064" spans="3:8">
      <c r="C4064" s="38"/>
      <c r="E4064" s="2"/>
      <c r="F4064" s="2"/>
      <c r="G4064" s="2"/>
      <c r="H4064" s="2"/>
    </row>
    <row r="4065" spans="3:8">
      <c r="C4065" s="38"/>
      <c r="E4065" s="2"/>
      <c r="F4065" s="2"/>
      <c r="G4065" s="2"/>
      <c r="H4065" s="2"/>
    </row>
    <row r="4066" spans="3:8">
      <c r="C4066" s="38"/>
      <c r="E4066" s="2"/>
      <c r="F4066" s="2"/>
      <c r="G4066" s="2"/>
      <c r="H4066" s="2"/>
    </row>
    <row r="4067" spans="3:8">
      <c r="C4067" s="38"/>
      <c r="E4067" s="2"/>
      <c r="F4067" s="2"/>
      <c r="G4067" s="2"/>
      <c r="H4067" s="2"/>
    </row>
    <row r="4068" spans="3:8">
      <c r="C4068" s="38"/>
      <c r="E4068" s="2"/>
      <c r="F4068" s="2"/>
      <c r="G4068" s="2"/>
      <c r="H4068" s="2"/>
    </row>
    <row r="4069" spans="3:8">
      <c r="C4069" s="38"/>
      <c r="E4069" s="2"/>
      <c r="F4069" s="2"/>
      <c r="G4069" s="2"/>
      <c r="H4069" s="2"/>
    </row>
    <row r="4070" spans="3:8">
      <c r="C4070" s="38"/>
      <c r="E4070" s="2"/>
      <c r="F4070" s="2"/>
      <c r="G4070" s="2"/>
      <c r="H4070" s="2"/>
    </row>
    <row r="4071" spans="3:8">
      <c r="C4071" s="38"/>
      <c r="E4071" s="2"/>
      <c r="F4071" s="2"/>
      <c r="G4071" s="2"/>
      <c r="H4071" s="2"/>
    </row>
    <row r="4072" spans="3:8">
      <c r="C4072" s="38"/>
      <c r="E4072" s="2"/>
      <c r="F4072" s="2"/>
      <c r="G4072" s="2"/>
      <c r="H4072" s="2"/>
    </row>
    <row r="4073" spans="3:8">
      <c r="C4073" s="38"/>
      <c r="E4073" s="2"/>
      <c r="F4073" s="2"/>
      <c r="G4073" s="2"/>
      <c r="H4073" s="2"/>
    </row>
    <row r="4074" spans="3:8">
      <c r="C4074" s="38"/>
      <c r="E4074" s="2"/>
      <c r="F4074" s="2"/>
      <c r="G4074" s="2"/>
      <c r="H4074" s="2"/>
    </row>
    <row r="4075" spans="3:8">
      <c r="C4075" s="38"/>
      <c r="E4075" s="2"/>
      <c r="F4075" s="2"/>
      <c r="G4075" s="2"/>
      <c r="H4075" s="2"/>
    </row>
    <row r="4076" spans="3:8">
      <c r="C4076" s="38"/>
      <c r="E4076" s="2"/>
      <c r="F4076" s="2"/>
      <c r="G4076" s="2"/>
      <c r="H4076" s="2"/>
    </row>
    <row r="4077" spans="3:8">
      <c r="C4077" s="38"/>
      <c r="E4077" s="2"/>
      <c r="F4077" s="2"/>
      <c r="G4077" s="2"/>
      <c r="H4077" s="2"/>
    </row>
    <row r="4078" spans="3:8">
      <c r="C4078" s="38"/>
      <c r="E4078" s="2"/>
      <c r="F4078" s="2"/>
      <c r="G4078" s="2"/>
      <c r="H4078" s="2"/>
    </row>
    <row r="4079" spans="3:8">
      <c r="C4079" s="38"/>
      <c r="E4079" s="2"/>
      <c r="F4079" s="2"/>
      <c r="G4079" s="2"/>
      <c r="H4079" s="2"/>
    </row>
    <row r="4080" spans="3:8">
      <c r="C4080" s="38"/>
      <c r="E4080" s="2"/>
      <c r="F4080" s="2"/>
      <c r="G4080" s="2"/>
      <c r="H4080" s="2"/>
    </row>
    <row r="4081" spans="3:8">
      <c r="C4081" s="38"/>
      <c r="E4081" s="2"/>
      <c r="F4081" s="2"/>
      <c r="G4081" s="2"/>
      <c r="H4081" s="2"/>
    </row>
    <row r="4082" spans="3:8">
      <c r="C4082" s="38"/>
      <c r="E4082" s="2"/>
      <c r="F4082" s="2"/>
      <c r="G4082" s="2"/>
      <c r="H4082" s="2"/>
    </row>
    <row r="4083" spans="3:8">
      <c r="C4083" s="38"/>
      <c r="E4083" s="2"/>
      <c r="F4083" s="2"/>
      <c r="G4083" s="2"/>
      <c r="H4083" s="2"/>
    </row>
    <row r="4084" spans="3:8">
      <c r="C4084" s="38"/>
      <c r="E4084" s="2"/>
      <c r="F4084" s="2"/>
      <c r="G4084" s="2"/>
      <c r="H4084" s="2"/>
    </row>
    <row r="4085" spans="3:8">
      <c r="C4085" s="38"/>
      <c r="E4085" s="2"/>
      <c r="F4085" s="2"/>
      <c r="G4085" s="2"/>
      <c r="H4085" s="2"/>
    </row>
    <row r="4086" spans="3:8">
      <c r="C4086" s="38"/>
      <c r="E4086" s="2"/>
      <c r="F4086" s="2"/>
      <c r="G4086" s="2"/>
      <c r="H4086" s="2"/>
    </row>
    <row r="4087" spans="3:8">
      <c r="C4087" s="38"/>
      <c r="E4087" s="2"/>
      <c r="F4087" s="2"/>
      <c r="G4087" s="2"/>
      <c r="H4087" s="2"/>
    </row>
    <row r="4088" spans="3:8">
      <c r="C4088" s="38"/>
      <c r="E4088" s="2"/>
      <c r="F4088" s="2"/>
      <c r="G4088" s="2"/>
      <c r="H4088" s="2"/>
    </row>
    <row r="4089" spans="3:8">
      <c r="C4089" s="38"/>
      <c r="E4089" s="2"/>
      <c r="F4089" s="2"/>
      <c r="G4089" s="2"/>
      <c r="H4089" s="2"/>
    </row>
    <row r="4090" spans="3:8">
      <c r="C4090" s="38"/>
      <c r="E4090" s="2"/>
      <c r="F4090" s="2"/>
      <c r="G4090" s="2"/>
      <c r="H4090" s="2"/>
    </row>
    <row r="4091" spans="3:8">
      <c r="C4091" s="38"/>
      <c r="E4091" s="2"/>
      <c r="F4091" s="2"/>
      <c r="G4091" s="2"/>
      <c r="H4091" s="2"/>
    </row>
    <row r="4092" spans="3:8">
      <c r="C4092" s="38"/>
      <c r="E4092" s="2"/>
      <c r="F4092" s="2"/>
      <c r="G4092" s="2"/>
      <c r="H4092" s="2"/>
    </row>
    <row r="4093" spans="3:8">
      <c r="C4093" s="38"/>
      <c r="E4093" s="2"/>
      <c r="F4093" s="2"/>
      <c r="G4093" s="2"/>
      <c r="H4093" s="2"/>
    </row>
    <row r="4094" spans="3:8">
      <c r="C4094" s="38"/>
      <c r="E4094" s="2"/>
      <c r="F4094" s="2"/>
      <c r="G4094" s="2"/>
      <c r="H4094" s="2"/>
    </row>
    <row r="4095" spans="3:8">
      <c r="C4095" s="38"/>
      <c r="E4095" s="2"/>
      <c r="F4095" s="2"/>
      <c r="G4095" s="2"/>
      <c r="H4095" s="2"/>
    </row>
    <row r="4096" spans="3:8">
      <c r="C4096" s="38"/>
      <c r="E4096" s="2"/>
      <c r="F4096" s="2"/>
      <c r="G4096" s="2"/>
      <c r="H4096" s="2"/>
    </row>
    <row r="4097" spans="3:8">
      <c r="C4097" s="38"/>
      <c r="E4097" s="2"/>
      <c r="F4097" s="2"/>
      <c r="G4097" s="2"/>
      <c r="H4097" s="2"/>
    </row>
    <row r="4098" spans="3:8">
      <c r="C4098" s="38"/>
      <c r="E4098" s="2"/>
      <c r="F4098" s="2"/>
      <c r="G4098" s="2"/>
      <c r="H4098" s="2"/>
    </row>
    <row r="4099" spans="3:8">
      <c r="C4099" s="38"/>
      <c r="E4099" s="2"/>
      <c r="F4099" s="2"/>
      <c r="G4099" s="2"/>
      <c r="H4099" s="2"/>
    </row>
    <row r="4100" spans="3:8">
      <c r="C4100" s="38"/>
      <c r="E4100" s="2"/>
      <c r="F4100" s="2"/>
      <c r="G4100" s="2"/>
      <c r="H4100" s="2"/>
    </row>
    <row r="4101" spans="3:8">
      <c r="C4101" s="38"/>
      <c r="E4101" s="2"/>
      <c r="F4101" s="2"/>
      <c r="G4101" s="2"/>
      <c r="H4101" s="2"/>
    </row>
    <row r="4102" spans="3:8">
      <c r="C4102" s="38"/>
      <c r="E4102" s="2"/>
      <c r="F4102" s="2"/>
      <c r="G4102" s="2"/>
      <c r="H4102" s="2"/>
    </row>
    <row r="4103" spans="3:8">
      <c r="C4103" s="38"/>
      <c r="E4103" s="2"/>
      <c r="F4103" s="2"/>
      <c r="G4103" s="2"/>
      <c r="H4103" s="2"/>
    </row>
    <row r="4104" spans="3:8">
      <c r="C4104" s="38"/>
      <c r="E4104" s="2"/>
      <c r="F4104" s="2"/>
      <c r="G4104" s="2"/>
      <c r="H4104" s="2"/>
    </row>
    <row r="4105" spans="3:8">
      <c r="C4105" s="38"/>
      <c r="E4105" s="2"/>
      <c r="F4105" s="2"/>
      <c r="G4105" s="2"/>
      <c r="H4105" s="2"/>
    </row>
    <row r="4106" spans="3:8">
      <c r="C4106" s="38"/>
      <c r="E4106" s="2"/>
      <c r="F4106" s="2"/>
      <c r="G4106" s="2"/>
      <c r="H4106" s="2"/>
    </row>
    <row r="4107" spans="3:8">
      <c r="C4107" s="38"/>
      <c r="E4107" s="2"/>
      <c r="F4107" s="2"/>
      <c r="G4107" s="2"/>
      <c r="H4107" s="2"/>
    </row>
    <row r="4108" spans="3:8">
      <c r="C4108" s="38"/>
      <c r="E4108" s="2"/>
      <c r="F4108" s="2"/>
      <c r="G4108" s="2"/>
      <c r="H4108" s="2"/>
    </row>
    <row r="4109" spans="3:8">
      <c r="C4109" s="38"/>
      <c r="E4109" s="2"/>
      <c r="F4109" s="2"/>
      <c r="G4109" s="2"/>
      <c r="H4109" s="2"/>
    </row>
    <row r="4110" spans="3:8">
      <c r="C4110" s="38"/>
      <c r="E4110" s="2"/>
      <c r="F4110" s="2"/>
      <c r="G4110" s="2"/>
      <c r="H4110" s="2"/>
    </row>
    <row r="4111" spans="3:8">
      <c r="C4111" s="38"/>
      <c r="E4111" s="2"/>
      <c r="F4111" s="2"/>
      <c r="G4111" s="2"/>
      <c r="H4111" s="2"/>
    </row>
    <row r="4112" spans="3:8">
      <c r="C4112" s="38"/>
      <c r="E4112" s="2"/>
      <c r="F4112" s="2"/>
      <c r="G4112" s="2"/>
      <c r="H4112" s="2"/>
    </row>
    <row r="4113" spans="3:8">
      <c r="C4113" s="38"/>
      <c r="E4113" s="2"/>
      <c r="F4113" s="2"/>
      <c r="G4113" s="2"/>
      <c r="H4113" s="2"/>
    </row>
    <row r="4114" spans="3:8">
      <c r="C4114" s="38"/>
      <c r="E4114" s="2"/>
      <c r="F4114" s="2"/>
      <c r="G4114" s="2"/>
      <c r="H4114" s="2"/>
    </row>
    <row r="4115" spans="3:8">
      <c r="C4115" s="38"/>
      <c r="E4115" s="2"/>
      <c r="F4115" s="2"/>
      <c r="G4115" s="2"/>
      <c r="H4115" s="2"/>
    </row>
    <row r="4116" spans="3:8">
      <c r="C4116" s="38"/>
      <c r="E4116" s="2"/>
      <c r="F4116" s="2"/>
      <c r="G4116" s="2"/>
      <c r="H4116" s="2"/>
    </row>
    <row r="4117" spans="3:8">
      <c r="C4117" s="38"/>
      <c r="E4117" s="2"/>
      <c r="F4117" s="2"/>
      <c r="G4117" s="2"/>
      <c r="H4117" s="2"/>
    </row>
    <row r="4118" spans="3:8">
      <c r="C4118" s="38"/>
      <c r="E4118" s="2"/>
      <c r="F4118" s="2"/>
      <c r="G4118" s="2"/>
      <c r="H4118" s="2"/>
    </row>
    <row r="4119" spans="3:8">
      <c r="C4119" s="38"/>
      <c r="E4119" s="2"/>
      <c r="F4119" s="2"/>
      <c r="G4119" s="2"/>
      <c r="H4119" s="2"/>
    </row>
    <row r="4120" spans="3:8">
      <c r="C4120" s="38"/>
      <c r="E4120" s="2"/>
      <c r="F4120" s="2"/>
      <c r="G4120" s="2"/>
      <c r="H4120" s="2"/>
    </row>
    <row r="4121" spans="3:8">
      <c r="C4121" s="38"/>
      <c r="E4121" s="2"/>
      <c r="F4121" s="2"/>
      <c r="G4121" s="2"/>
      <c r="H4121" s="2"/>
    </row>
    <row r="4122" spans="3:8">
      <c r="C4122" s="38"/>
      <c r="E4122" s="2"/>
      <c r="F4122" s="2"/>
      <c r="G4122" s="2"/>
      <c r="H4122" s="2"/>
    </row>
    <row r="4123" spans="3:8">
      <c r="C4123" s="38"/>
      <c r="E4123" s="2"/>
      <c r="F4123" s="2"/>
      <c r="G4123" s="2"/>
      <c r="H4123" s="2"/>
    </row>
    <row r="4124" spans="3:8">
      <c r="C4124" s="38"/>
      <c r="E4124" s="2"/>
      <c r="F4124" s="2"/>
      <c r="G4124" s="2"/>
      <c r="H4124" s="2"/>
    </row>
    <row r="4125" spans="3:8">
      <c r="C4125" s="38"/>
      <c r="E4125" s="2"/>
      <c r="F4125" s="2"/>
      <c r="G4125" s="2"/>
      <c r="H4125" s="2"/>
    </row>
    <row r="4126" spans="3:8">
      <c r="C4126" s="38"/>
      <c r="E4126" s="2"/>
      <c r="F4126" s="2"/>
      <c r="G4126" s="2"/>
      <c r="H4126" s="2"/>
    </row>
    <row r="4127" spans="3:8">
      <c r="C4127" s="38"/>
      <c r="E4127" s="2"/>
      <c r="F4127" s="2"/>
      <c r="G4127" s="2"/>
      <c r="H4127" s="2"/>
    </row>
    <row r="4128" spans="3:8">
      <c r="C4128" s="38"/>
      <c r="E4128" s="2"/>
      <c r="F4128" s="2"/>
      <c r="G4128" s="2"/>
      <c r="H4128" s="2"/>
    </row>
    <row r="4129" spans="3:8">
      <c r="C4129" s="38"/>
      <c r="E4129" s="2"/>
      <c r="F4129" s="2"/>
      <c r="G4129" s="2"/>
      <c r="H4129" s="2"/>
    </row>
    <row r="4130" spans="3:8">
      <c r="C4130" s="38"/>
      <c r="E4130" s="2"/>
      <c r="F4130" s="2"/>
      <c r="G4130" s="2"/>
      <c r="H4130" s="2"/>
    </row>
    <row r="4131" spans="3:8">
      <c r="C4131" s="38"/>
      <c r="E4131" s="2"/>
      <c r="F4131" s="2"/>
      <c r="G4131" s="2"/>
      <c r="H4131" s="2"/>
    </row>
    <row r="4132" spans="3:8">
      <c r="C4132" s="38"/>
      <c r="E4132" s="2"/>
      <c r="F4132" s="2"/>
      <c r="G4132" s="2"/>
      <c r="H4132" s="2"/>
    </row>
    <row r="4133" spans="3:8">
      <c r="C4133" s="38"/>
      <c r="E4133" s="2"/>
      <c r="F4133" s="2"/>
      <c r="G4133" s="2"/>
      <c r="H4133" s="2"/>
    </row>
    <row r="4134" spans="3:8">
      <c r="C4134" s="38"/>
      <c r="E4134" s="2"/>
      <c r="F4134" s="2"/>
      <c r="G4134" s="2"/>
      <c r="H4134" s="2"/>
    </row>
    <row r="4135" spans="3:8">
      <c r="C4135" s="38"/>
      <c r="E4135" s="2"/>
      <c r="F4135" s="2"/>
      <c r="G4135" s="2"/>
      <c r="H4135" s="2"/>
    </row>
    <row r="4136" spans="3:8">
      <c r="C4136" s="38"/>
      <c r="E4136" s="2"/>
      <c r="F4136" s="2"/>
      <c r="G4136" s="2"/>
      <c r="H4136" s="2"/>
    </row>
    <row r="4137" spans="3:8">
      <c r="C4137" s="38"/>
      <c r="E4137" s="2"/>
      <c r="F4137" s="2"/>
      <c r="G4137" s="2"/>
      <c r="H4137" s="2"/>
    </row>
    <row r="4138" spans="3:8">
      <c r="C4138" s="38"/>
      <c r="E4138" s="2"/>
      <c r="F4138" s="2"/>
      <c r="G4138" s="2"/>
      <c r="H4138" s="2"/>
    </row>
    <row r="4139" spans="3:8">
      <c r="C4139" s="38"/>
      <c r="E4139" s="2"/>
      <c r="F4139" s="2"/>
      <c r="G4139" s="2"/>
      <c r="H4139" s="2"/>
    </row>
    <row r="4140" spans="3:8">
      <c r="C4140" s="38"/>
      <c r="E4140" s="2"/>
      <c r="F4140" s="2"/>
      <c r="G4140" s="2"/>
      <c r="H4140" s="2"/>
    </row>
    <row r="4141" spans="3:8">
      <c r="C4141" s="38"/>
      <c r="E4141" s="2"/>
      <c r="F4141" s="2"/>
      <c r="G4141" s="2"/>
      <c r="H4141" s="2"/>
    </row>
    <row r="4142" spans="3:8">
      <c r="C4142" s="38"/>
      <c r="E4142" s="2"/>
      <c r="F4142" s="2"/>
      <c r="G4142" s="2"/>
      <c r="H4142" s="2"/>
    </row>
    <row r="4143" spans="3:8">
      <c r="C4143" s="38"/>
      <c r="E4143" s="2"/>
      <c r="F4143" s="2"/>
      <c r="G4143" s="2"/>
      <c r="H4143" s="2"/>
    </row>
    <row r="4144" spans="3:8">
      <c r="C4144" s="38"/>
      <c r="E4144" s="2"/>
      <c r="F4144" s="2"/>
      <c r="G4144" s="2"/>
      <c r="H4144" s="2"/>
    </row>
    <row r="4145" spans="3:8">
      <c r="C4145" s="38"/>
      <c r="E4145" s="2"/>
      <c r="F4145" s="2"/>
      <c r="G4145" s="2"/>
      <c r="H4145" s="2"/>
    </row>
    <row r="4146" spans="3:8">
      <c r="C4146" s="38"/>
      <c r="E4146" s="2"/>
      <c r="F4146" s="2"/>
      <c r="G4146" s="2"/>
      <c r="H4146" s="2"/>
    </row>
    <row r="4147" spans="3:8">
      <c r="C4147" s="38"/>
      <c r="E4147" s="2"/>
      <c r="F4147" s="2"/>
      <c r="G4147" s="2"/>
      <c r="H4147" s="2"/>
    </row>
    <row r="4148" spans="3:8">
      <c r="C4148" s="38"/>
      <c r="E4148" s="2"/>
      <c r="F4148" s="2"/>
      <c r="G4148" s="2"/>
      <c r="H4148" s="2"/>
    </row>
    <row r="4149" spans="3:8">
      <c r="C4149" s="38"/>
      <c r="E4149" s="2"/>
      <c r="F4149" s="2"/>
      <c r="G4149" s="2"/>
      <c r="H4149" s="2"/>
    </row>
    <row r="4150" spans="3:8">
      <c r="C4150" s="38"/>
      <c r="E4150" s="2"/>
      <c r="F4150" s="2"/>
      <c r="G4150" s="2"/>
      <c r="H4150" s="2"/>
    </row>
    <row r="4151" spans="3:8">
      <c r="C4151" s="38"/>
      <c r="E4151" s="2"/>
      <c r="F4151" s="2"/>
      <c r="G4151" s="2"/>
      <c r="H4151" s="2"/>
    </row>
    <row r="4152" spans="3:8">
      <c r="C4152" s="38"/>
      <c r="E4152" s="2"/>
      <c r="F4152" s="2"/>
      <c r="G4152" s="2"/>
      <c r="H4152" s="2"/>
    </row>
    <row r="4153" spans="3:8">
      <c r="C4153" s="38"/>
      <c r="E4153" s="2"/>
      <c r="F4153" s="2"/>
      <c r="G4153" s="2"/>
      <c r="H4153" s="2"/>
    </row>
    <row r="4154" spans="3:8">
      <c r="C4154" s="38"/>
      <c r="E4154" s="2"/>
      <c r="F4154" s="2"/>
      <c r="G4154" s="2"/>
      <c r="H4154" s="2"/>
    </row>
    <row r="4155" spans="3:8">
      <c r="C4155" s="38"/>
      <c r="E4155" s="2"/>
      <c r="F4155" s="2"/>
      <c r="G4155" s="2"/>
      <c r="H4155" s="2"/>
    </row>
    <row r="4156" spans="3:8">
      <c r="C4156" s="38"/>
      <c r="E4156" s="2"/>
      <c r="F4156" s="2"/>
      <c r="G4156" s="2"/>
      <c r="H4156" s="2"/>
    </row>
    <row r="4157" spans="3:8">
      <c r="C4157" s="38"/>
      <c r="E4157" s="2"/>
      <c r="F4157" s="2"/>
      <c r="G4157" s="2"/>
      <c r="H4157" s="2"/>
    </row>
    <row r="4158" spans="3:8">
      <c r="C4158" s="38"/>
      <c r="E4158" s="2"/>
      <c r="F4158" s="2"/>
      <c r="G4158" s="2"/>
      <c r="H4158" s="2"/>
    </row>
    <row r="4159" spans="3:8">
      <c r="C4159" s="38"/>
      <c r="E4159" s="2"/>
      <c r="F4159" s="2"/>
      <c r="G4159" s="2"/>
      <c r="H4159" s="2"/>
    </row>
    <row r="4160" spans="3:8">
      <c r="C4160" s="38"/>
      <c r="E4160" s="2"/>
      <c r="F4160" s="2"/>
      <c r="G4160" s="2"/>
      <c r="H4160" s="2"/>
    </row>
    <row r="4161" spans="3:8">
      <c r="C4161" s="38"/>
      <c r="E4161" s="2"/>
      <c r="F4161" s="2"/>
      <c r="G4161" s="2"/>
      <c r="H4161" s="2"/>
    </row>
    <row r="4162" spans="3:8">
      <c r="C4162" s="38"/>
      <c r="E4162" s="2"/>
      <c r="F4162" s="2"/>
      <c r="G4162" s="2"/>
      <c r="H4162" s="2"/>
    </row>
    <row r="4163" spans="3:8">
      <c r="C4163" s="38"/>
      <c r="E4163" s="2"/>
      <c r="F4163" s="2"/>
      <c r="G4163" s="2"/>
      <c r="H4163" s="2"/>
    </row>
    <row r="4164" spans="3:8">
      <c r="C4164" s="38"/>
      <c r="E4164" s="2"/>
      <c r="F4164" s="2"/>
      <c r="G4164" s="2"/>
      <c r="H4164" s="2"/>
    </row>
    <row r="4165" spans="3:8">
      <c r="C4165" s="38"/>
      <c r="E4165" s="2"/>
      <c r="F4165" s="2"/>
      <c r="G4165" s="2"/>
      <c r="H4165" s="2"/>
    </row>
    <row r="4166" spans="3:8">
      <c r="C4166" s="38"/>
      <c r="E4166" s="2"/>
      <c r="F4166" s="2"/>
      <c r="G4166" s="2"/>
      <c r="H4166" s="2"/>
    </row>
    <row r="4167" spans="3:8">
      <c r="C4167" s="38"/>
      <c r="E4167" s="2"/>
      <c r="F4167" s="2"/>
      <c r="G4167" s="2"/>
      <c r="H4167" s="2"/>
    </row>
    <row r="4168" spans="3:8">
      <c r="C4168" s="38"/>
      <c r="E4168" s="2"/>
      <c r="F4168" s="2"/>
      <c r="G4168" s="2"/>
      <c r="H4168" s="2"/>
    </row>
    <row r="4169" spans="3:8">
      <c r="C4169" s="38"/>
      <c r="E4169" s="2"/>
      <c r="F4169" s="2"/>
      <c r="G4169" s="2"/>
      <c r="H4169" s="2"/>
    </row>
    <row r="4170" spans="3:8">
      <c r="C4170" s="38"/>
      <c r="E4170" s="2"/>
      <c r="F4170" s="2"/>
      <c r="G4170" s="2"/>
      <c r="H4170" s="2"/>
    </row>
    <row r="4171" spans="3:8">
      <c r="C4171" s="38"/>
      <c r="E4171" s="2"/>
      <c r="F4171" s="2"/>
      <c r="G4171" s="2"/>
      <c r="H4171" s="2"/>
    </row>
    <row r="4172" spans="3:8">
      <c r="C4172" s="38"/>
      <c r="E4172" s="2"/>
      <c r="F4172" s="2"/>
      <c r="G4172" s="2"/>
      <c r="H4172" s="2"/>
    </row>
    <row r="4173" spans="3:8">
      <c r="C4173" s="38"/>
      <c r="E4173" s="2"/>
      <c r="F4173" s="2"/>
      <c r="G4173" s="2"/>
      <c r="H4173" s="2"/>
    </row>
    <row r="4174" spans="3:8">
      <c r="C4174" s="38"/>
      <c r="E4174" s="2"/>
      <c r="F4174" s="2"/>
      <c r="G4174" s="2"/>
      <c r="H4174" s="2"/>
    </row>
    <row r="4175" spans="3:8">
      <c r="C4175" s="38"/>
      <c r="E4175" s="2"/>
      <c r="F4175" s="2"/>
      <c r="G4175" s="2"/>
      <c r="H4175" s="2"/>
    </row>
    <row r="4176" spans="3:8">
      <c r="C4176" s="38"/>
      <c r="E4176" s="2"/>
      <c r="F4176" s="2"/>
      <c r="G4176" s="2"/>
      <c r="H4176" s="2"/>
    </row>
    <row r="4177" spans="3:8">
      <c r="C4177" s="38"/>
      <c r="E4177" s="2"/>
      <c r="F4177" s="2"/>
      <c r="G4177" s="2"/>
      <c r="H4177" s="2"/>
    </row>
    <row r="4178" spans="3:8">
      <c r="C4178" s="38"/>
      <c r="E4178" s="2"/>
      <c r="F4178" s="2"/>
      <c r="G4178" s="2"/>
      <c r="H4178" s="2"/>
    </row>
    <row r="4179" spans="3:8">
      <c r="C4179" s="38"/>
      <c r="E4179" s="2"/>
      <c r="F4179" s="2"/>
      <c r="G4179" s="2"/>
      <c r="H4179" s="2"/>
    </row>
    <row r="4180" spans="3:8">
      <c r="C4180" s="38"/>
      <c r="E4180" s="2"/>
      <c r="F4180" s="2"/>
      <c r="G4180" s="2"/>
      <c r="H4180" s="2"/>
    </row>
    <row r="4181" spans="3:8">
      <c r="C4181" s="38"/>
      <c r="E4181" s="2"/>
      <c r="F4181" s="2"/>
      <c r="G4181" s="2"/>
      <c r="H4181" s="2"/>
    </row>
    <row r="4182" spans="3:8">
      <c r="C4182" s="38"/>
      <c r="E4182" s="2"/>
      <c r="F4182" s="2"/>
      <c r="G4182" s="2"/>
      <c r="H4182" s="2"/>
    </row>
    <row r="4183" spans="3:8">
      <c r="C4183" s="38"/>
      <c r="E4183" s="2"/>
      <c r="F4183" s="2"/>
      <c r="G4183" s="2"/>
      <c r="H4183" s="2"/>
    </row>
    <row r="4184" spans="3:8">
      <c r="C4184" s="38"/>
      <c r="E4184" s="2"/>
      <c r="F4184" s="2"/>
      <c r="G4184" s="2"/>
      <c r="H4184" s="2"/>
    </row>
    <row r="4185" spans="3:8">
      <c r="C4185" s="38"/>
      <c r="E4185" s="2"/>
      <c r="F4185" s="2"/>
      <c r="G4185" s="2"/>
      <c r="H4185" s="2"/>
    </row>
    <row r="4186" spans="3:8">
      <c r="C4186" s="38"/>
      <c r="E4186" s="2"/>
      <c r="F4186" s="2"/>
      <c r="G4186" s="2"/>
      <c r="H4186" s="2"/>
    </row>
    <row r="4187" spans="3:8">
      <c r="C4187" s="38"/>
      <c r="E4187" s="2"/>
      <c r="F4187" s="2"/>
      <c r="G4187" s="2"/>
      <c r="H4187" s="2"/>
    </row>
    <row r="4188" spans="3:8">
      <c r="C4188" s="38"/>
      <c r="E4188" s="2"/>
      <c r="F4188" s="2"/>
      <c r="G4188" s="2"/>
      <c r="H4188" s="2"/>
    </row>
    <row r="4189" spans="3:8">
      <c r="C4189" s="38"/>
      <c r="E4189" s="2"/>
      <c r="F4189" s="2"/>
      <c r="G4189" s="2"/>
      <c r="H4189" s="2"/>
    </row>
    <row r="4190" spans="3:8">
      <c r="C4190" s="38"/>
      <c r="E4190" s="2"/>
      <c r="F4190" s="2"/>
      <c r="G4190" s="2"/>
      <c r="H4190" s="2"/>
    </row>
    <row r="4191" spans="3:8">
      <c r="C4191" s="38"/>
      <c r="E4191" s="2"/>
      <c r="F4191" s="2"/>
      <c r="G4191" s="2"/>
      <c r="H4191" s="2"/>
    </row>
    <row r="4192" spans="3:8">
      <c r="C4192" s="38"/>
      <c r="E4192" s="2"/>
      <c r="F4192" s="2"/>
      <c r="G4192" s="2"/>
      <c r="H4192" s="2"/>
    </row>
    <row r="4193" spans="3:8">
      <c r="C4193" s="38"/>
      <c r="E4193" s="2"/>
      <c r="F4193" s="2"/>
      <c r="G4193" s="2"/>
      <c r="H4193" s="2"/>
    </row>
    <row r="4194" spans="3:8">
      <c r="C4194" s="38"/>
      <c r="E4194" s="2"/>
      <c r="F4194" s="2"/>
      <c r="G4194" s="2"/>
      <c r="H4194" s="2"/>
    </row>
    <row r="4195" spans="3:8">
      <c r="C4195" s="38"/>
      <c r="E4195" s="2"/>
      <c r="F4195" s="2"/>
      <c r="G4195" s="2"/>
      <c r="H4195" s="2"/>
    </row>
    <row r="4196" spans="3:8">
      <c r="C4196" s="38"/>
      <c r="E4196" s="2"/>
      <c r="F4196" s="2"/>
      <c r="G4196" s="2"/>
      <c r="H4196" s="2"/>
    </row>
    <row r="4197" spans="3:8">
      <c r="C4197" s="38"/>
      <c r="E4197" s="2"/>
      <c r="F4197" s="2"/>
      <c r="G4197" s="2"/>
      <c r="H4197" s="2"/>
    </row>
    <row r="4198" spans="3:8">
      <c r="C4198" s="38"/>
      <c r="E4198" s="2"/>
      <c r="F4198" s="2"/>
      <c r="G4198" s="2"/>
      <c r="H4198" s="2"/>
    </row>
    <row r="4199" spans="3:8">
      <c r="C4199" s="38"/>
      <c r="E4199" s="2"/>
      <c r="F4199" s="2"/>
      <c r="G4199" s="2"/>
      <c r="H4199" s="2"/>
    </row>
    <row r="4200" spans="3:8">
      <c r="C4200" s="38"/>
      <c r="E4200" s="2"/>
      <c r="F4200" s="2"/>
      <c r="G4200" s="2"/>
      <c r="H4200" s="2"/>
    </row>
    <row r="4201" spans="3:8">
      <c r="C4201" s="38"/>
      <c r="E4201" s="2"/>
      <c r="F4201" s="2"/>
      <c r="G4201" s="2"/>
      <c r="H4201" s="2"/>
    </row>
    <row r="4202" spans="3:8">
      <c r="C4202" s="38"/>
      <c r="E4202" s="2"/>
      <c r="F4202" s="2"/>
      <c r="G4202" s="2"/>
      <c r="H4202" s="2"/>
    </row>
    <row r="4203" spans="3:8">
      <c r="C4203" s="38"/>
      <c r="E4203" s="2"/>
      <c r="F4203" s="2"/>
      <c r="G4203" s="2"/>
      <c r="H4203" s="2"/>
    </row>
    <row r="4204" spans="3:8">
      <c r="C4204" s="38"/>
      <c r="E4204" s="2"/>
      <c r="F4204" s="2"/>
      <c r="G4204" s="2"/>
      <c r="H4204" s="2"/>
    </row>
    <row r="4205" spans="3:8">
      <c r="C4205" s="38"/>
      <c r="E4205" s="2"/>
      <c r="F4205" s="2"/>
      <c r="G4205" s="2"/>
      <c r="H4205" s="2"/>
    </row>
    <row r="4206" spans="3:8">
      <c r="C4206" s="38"/>
      <c r="E4206" s="2"/>
      <c r="F4206" s="2"/>
      <c r="G4206" s="2"/>
      <c r="H4206" s="2"/>
    </row>
    <row r="4207" spans="3:8">
      <c r="C4207" s="38"/>
      <c r="E4207" s="2"/>
      <c r="F4207" s="2"/>
      <c r="G4207" s="2"/>
      <c r="H4207" s="2"/>
    </row>
    <row r="4208" spans="3:8">
      <c r="C4208" s="38"/>
      <c r="E4208" s="2"/>
      <c r="F4208" s="2"/>
      <c r="G4208" s="2"/>
      <c r="H4208" s="2"/>
    </row>
    <row r="4209" spans="3:8">
      <c r="C4209" s="38"/>
      <c r="E4209" s="2"/>
      <c r="F4209" s="2"/>
      <c r="G4209" s="2"/>
      <c r="H4209" s="2"/>
    </row>
    <row r="4210" spans="3:8">
      <c r="C4210" s="38"/>
      <c r="E4210" s="2"/>
      <c r="F4210" s="2"/>
      <c r="G4210" s="2"/>
      <c r="H4210" s="2"/>
    </row>
    <row r="4211" spans="3:8">
      <c r="C4211" s="38"/>
      <c r="E4211" s="2"/>
      <c r="F4211" s="2"/>
      <c r="G4211" s="2"/>
      <c r="H4211" s="2"/>
    </row>
    <row r="4212" spans="3:8">
      <c r="C4212" s="38"/>
      <c r="E4212" s="2"/>
      <c r="F4212" s="2"/>
      <c r="G4212" s="2"/>
      <c r="H4212" s="2"/>
    </row>
    <row r="4213" spans="3:8">
      <c r="C4213" s="38"/>
      <c r="E4213" s="2"/>
      <c r="F4213" s="2"/>
      <c r="G4213" s="2"/>
      <c r="H4213" s="2"/>
    </row>
    <row r="4214" spans="3:8">
      <c r="C4214" s="38"/>
      <c r="E4214" s="2"/>
      <c r="F4214" s="2"/>
      <c r="G4214" s="2"/>
      <c r="H4214" s="2"/>
    </row>
    <row r="4215" spans="3:8">
      <c r="C4215" s="38"/>
      <c r="E4215" s="2"/>
      <c r="F4215" s="2"/>
      <c r="G4215" s="2"/>
      <c r="H4215" s="2"/>
    </row>
    <row r="4216" spans="3:8">
      <c r="C4216" s="38"/>
      <c r="E4216" s="2"/>
      <c r="F4216" s="2"/>
      <c r="G4216" s="2"/>
      <c r="H4216" s="2"/>
    </row>
    <row r="4217" spans="3:8">
      <c r="C4217" s="38"/>
      <c r="E4217" s="2"/>
      <c r="F4217" s="2"/>
      <c r="G4217" s="2"/>
      <c r="H4217" s="2"/>
    </row>
    <row r="4218" spans="3:8">
      <c r="C4218" s="38"/>
      <c r="E4218" s="2"/>
      <c r="F4218" s="2"/>
      <c r="G4218" s="2"/>
      <c r="H4218" s="2"/>
    </row>
    <row r="4219" spans="3:8">
      <c r="C4219" s="38"/>
      <c r="E4219" s="2"/>
      <c r="F4219" s="2"/>
      <c r="G4219" s="2"/>
      <c r="H4219" s="2"/>
    </row>
    <row r="4220" spans="3:8">
      <c r="C4220" s="38"/>
      <c r="E4220" s="2"/>
      <c r="F4220" s="2"/>
      <c r="G4220" s="2"/>
      <c r="H4220" s="2"/>
    </row>
    <row r="4221" spans="3:8">
      <c r="C4221" s="38"/>
      <c r="E4221" s="2"/>
      <c r="F4221" s="2"/>
      <c r="G4221" s="2"/>
      <c r="H4221" s="2"/>
    </row>
    <row r="4222" spans="3:8">
      <c r="C4222" s="38"/>
      <c r="E4222" s="2"/>
      <c r="F4222" s="2"/>
      <c r="G4222" s="2"/>
      <c r="H4222" s="2"/>
    </row>
    <row r="4223" spans="3:8">
      <c r="C4223" s="38"/>
      <c r="E4223" s="2"/>
      <c r="F4223" s="2"/>
      <c r="G4223" s="2"/>
      <c r="H4223" s="2"/>
    </row>
    <row r="4224" spans="3:8">
      <c r="C4224" s="38"/>
      <c r="E4224" s="2"/>
      <c r="F4224" s="2"/>
      <c r="G4224" s="2"/>
      <c r="H4224" s="2"/>
    </row>
    <row r="4225" spans="3:8">
      <c r="C4225" s="38"/>
      <c r="E4225" s="2"/>
      <c r="F4225" s="2"/>
      <c r="G4225" s="2"/>
      <c r="H4225" s="2"/>
    </row>
    <row r="4226" spans="3:8">
      <c r="C4226" s="38"/>
      <c r="E4226" s="2"/>
      <c r="F4226" s="2"/>
      <c r="G4226" s="2"/>
      <c r="H4226" s="2"/>
    </row>
    <row r="4227" spans="3:8">
      <c r="C4227" s="38"/>
      <c r="E4227" s="2"/>
      <c r="F4227" s="2"/>
      <c r="G4227" s="2"/>
      <c r="H4227" s="2"/>
    </row>
    <row r="4228" spans="3:8">
      <c r="C4228" s="38"/>
      <c r="E4228" s="2"/>
      <c r="F4228" s="2"/>
      <c r="G4228" s="2"/>
      <c r="H4228" s="2"/>
    </row>
    <row r="4229" spans="3:8">
      <c r="C4229" s="38"/>
      <c r="E4229" s="2"/>
      <c r="F4229" s="2"/>
      <c r="G4229" s="2"/>
      <c r="H4229" s="2"/>
    </row>
    <row r="4230" spans="3:8">
      <c r="C4230" s="38"/>
      <c r="E4230" s="2"/>
      <c r="F4230" s="2"/>
      <c r="G4230" s="2"/>
      <c r="H4230" s="2"/>
    </row>
    <row r="4231" spans="3:8">
      <c r="C4231" s="38"/>
      <c r="E4231" s="2"/>
      <c r="F4231" s="2"/>
      <c r="G4231" s="2"/>
      <c r="H4231" s="2"/>
    </row>
    <row r="4232" spans="3:8">
      <c r="C4232" s="38"/>
      <c r="E4232" s="2"/>
      <c r="F4232" s="2"/>
      <c r="G4232" s="2"/>
      <c r="H4232" s="2"/>
    </row>
    <row r="4233" spans="3:8">
      <c r="C4233" s="38"/>
      <c r="E4233" s="2"/>
      <c r="F4233" s="2"/>
      <c r="G4233" s="2"/>
      <c r="H4233" s="2"/>
    </row>
    <row r="4234" spans="3:8">
      <c r="C4234" s="38"/>
      <c r="E4234" s="2"/>
      <c r="F4234" s="2"/>
      <c r="G4234" s="2"/>
      <c r="H4234" s="2"/>
    </row>
    <row r="4235" spans="3:8">
      <c r="C4235" s="38"/>
      <c r="E4235" s="2"/>
      <c r="F4235" s="2"/>
      <c r="G4235" s="2"/>
      <c r="H4235" s="2"/>
    </row>
    <row r="4236" spans="3:8">
      <c r="C4236" s="38"/>
      <c r="E4236" s="2"/>
      <c r="F4236" s="2"/>
      <c r="G4236" s="2"/>
      <c r="H4236" s="2"/>
    </row>
    <row r="4237" spans="3:8">
      <c r="C4237" s="38"/>
      <c r="E4237" s="2"/>
      <c r="F4237" s="2"/>
      <c r="G4237" s="2"/>
      <c r="H4237" s="2"/>
    </row>
    <row r="4238" spans="3:8">
      <c r="C4238" s="38"/>
      <c r="E4238" s="2"/>
      <c r="F4238" s="2"/>
      <c r="G4238" s="2"/>
      <c r="H4238" s="2"/>
    </row>
    <row r="4239" spans="3:8">
      <c r="C4239" s="38"/>
      <c r="E4239" s="2"/>
      <c r="F4239" s="2"/>
      <c r="G4239" s="2"/>
      <c r="H4239" s="2"/>
    </row>
    <row r="4240" spans="3:8">
      <c r="C4240" s="38"/>
      <c r="E4240" s="2"/>
      <c r="F4240" s="2"/>
      <c r="G4240" s="2"/>
      <c r="H4240" s="2"/>
    </row>
    <row r="4241" spans="3:8">
      <c r="C4241" s="38"/>
      <c r="E4241" s="2"/>
      <c r="F4241" s="2"/>
      <c r="G4241" s="2"/>
      <c r="H4241" s="2"/>
    </row>
    <row r="4242" spans="3:8">
      <c r="C4242" s="38"/>
      <c r="E4242" s="2"/>
      <c r="F4242" s="2"/>
      <c r="G4242" s="2"/>
      <c r="H4242" s="2"/>
    </row>
    <row r="4243" spans="3:8">
      <c r="C4243" s="38"/>
      <c r="E4243" s="2"/>
      <c r="F4243" s="2"/>
      <c r="G4243" s="2"/>
      <c r="H4243" s="2"/>
    </row>
    <row r="4244" spans="3:8">
      <c r="C4244" s="38"/>
      <c r="E4244" s="2"/>
      <c r="F4244" s="2"/>
      <c r="G4244" s="2"/>
      <c r="H4244" s="2"/>
    </row>
    <row r="4245" spans="3:8">
      <c r="C4245" s="38"/>
      <c r="E4245" s="2"/>
      <c r="F4245" s="2"/>
      <c r="G4245" s="2"/>
      <c r="H4245" s="2"/>
    </row>
    <row r="4246" spans="3:8">
      <c r="C4246" s="38"/>
      <c r="E4246" s="2"/>
      <c r="F4246" s="2"/>
      <c r="G4246" s="2"/>
      <c r="H4246" s="2"/>
    </row>
    <row r="4247" spans="3:8">
      <c r="C4247" s="38"/>
      <c r="E4247" s="2"/>
      <c r="F4247" s="2"/>
      <c r="G4247" s="2"/>
      <c r="H4247" s="2"/>
    </row>
    <row r="4248" spans="3:8">
      <c r="C4248" s="38"/>
      <c r="E4248" s="2"/>
      <c r="F4248" s="2"/>
      <c r="G4248" s="2"/>
      <c r="H4248" s="2"/>
    </row>
    <row r="4249" spans="3:8">
      <c r="C4249" s="38"/>
      <c r="E4249" s="2"/>
      <c r="F4249" s="2"/>
      <c r="G4249" s="2"/>
      <c r="H4249" s="2"/>
    </row>
    <row r="4250" spans="3:8">
      <c r="C4250" s="38"/>
      <c r="E4250" s="2"/>
      <c r="F4250" s="2"/>
      <c r="G4250" s="2"/>
      <c r="H4250" s="2"/>
    </row>
    <row r="4251" spans="3:8">
      <c r="C4251" s="38"/>
      <c r="E4251" s="2"/>
      <c r="F4251" s="2"/>
      <c r="G4251" s="2"/>
      <c r="H4251" s="2"/>
    </row>
    <row r="4252" spans="3:8">
      <c r="C4252" s="38"/>
      <c r="E4252" s="2"/>
      <c r="F4252" s="2"/>
      <c r="G4252" s="2"/>
      <c r="H4252" s="2"/>
    </row>
    <row r="4253" spans="3:8">
      <c r="C4253" s="38"/>
      <c r="E4253" s="2"/>
      <c r="F4253" s="2"/>
      <c r="G4253" s="2"/>
      <c r="H4253" s="2"/>
    </row>
    <row r="4254" spans="3:8">
      <c r="C4254" s="38"/>
      <c r="E4254" s="2"/>
      <c r="F4254" s="2"/>
      <c r="G4254" s="2"/>
      <c r="H4254" s="2"/>
    </row>
    <row r="4255" spans="3:8">
      <c r="C4255" s="38"/>
      <c r="E4255" s="2"/>
      <c r="F4255" s="2"/>
      <c r="G4255" s="2"/>
      <c r="H4255" s="2"/>
    </row>
    <row r="4256" spans="3:8">
      <c r="C4256" s="38"/>
      <c r="E4256" s="2"/>
      <c r="F4256" s="2"/>
      <c r="G4256" s="2"/>
      <c r="H4256" s="2"/>
    </row>
    <row r="4257" spans="3:8">
      <c r="C4257" s="38"/>
      <c r="E4257" s="2"/>
      <c r="F4257" s="2"/>
      <c r="G4257" s="2"/>
      <c r="H4257" s="2"/>
    </row>
    <row r="4258" spans="3:8">
      <c r="C4258" s="38"/>
      <c r="E4258" s="2"/>
      <c r="F4258" s="2"/>
      <c r="G4258" s="2"/>
      <c r="H4258" s="2"/>
    </row>
    <row r="4259" spans="3:8">
      <c r="C4259" s="38"/>
      <c r="E4259" s="2"/>
      <c r="F4259" s="2"/>
      <c r="G4259" s="2"/>
      <c r="H4259" s="2"/>
    </row>
    <row r="4260" spans="3:8">
      <c r="C4260" s="38"/>
      <c r="E4260" s="2"/>
      <c r="F4260" s="2"/>
      <c r="G4260" s="2"/>
      <c r="H4260" s="2"/>
    </row>
    <row r="4261" spans="3:8">
      <c r="C4261" s="38"/>
      <c r="E4261" s="2"/>
      <c r="F4261" s="2"/>
      <c r="G4261" s="2"/>
      <c r="H4261" s="2"/>
    </row>
    <row r="4262" spans="3:8">
      <c r="C4262" s="38"/>
      <c r="E4262" s="2"/>
      <c r="F4262" s="2"/>
      <c r="G4262" s="2"/>
      <c r="H4262" s="2"/>
    </row>
    <row r="4263" spans="3:8">
      <c r="C4263" s="38"/>
      <c r="E4263" s="2"/>
      <c r="F4263" s="2"/>
      <c r="G4263" s="2"/>
      <c r="H4263" s="2"/>
    </row>
    <row r="4264" spans="3:8">
      <c r="C4264" s="38"/>
      <c r="E4264" s="2"/>
      <c r="F4264" s="2"/>
      <c r="G4264" s="2"/>
      <c r="H4264" s="2"/>
    </row>
    <row r="4265" spans="3:8">
      <c r="C4265" s="38"/>
      <c r="E4265" s="2"/>
      <c r="F4265" s="2"/>
      <c r="G4265" s="2"/>
      <c r="H4265" s="2"/>
    </row>
    <row r="4266" spans="3:8">
      <c r="C4266" s="38"/>
      <c r="E4266" s="2"/>
      <c r="F4266" s="2"/>
      <c r="G4266" s="2"/>
      <c r="H4266" s="2"/>
    </row>
    <row r="4267" spans="3:8">
      <c r="C4267" s="38"/>
      <c r="E4267" s="2"/>
      <c r="F4267" s="2"/>
      <c r="G4267" s="2"/>
      <c r="H4267" s="2"/>
    </row>
    <row r="4268" spans="3:8">
      <c r="C4268" s="38"/>
      <c r="E4268" s="2"/>
      <c r="F4268" s="2"/>
      <c r="G4268" s="2"/>
      <c r="H4268" s="2"/>
    </row>
    <row r="4269" spans="3:8">
      <c r="C4269" s="38"/>
      <c r="E4269" s="2"/>
      <c r="F4269" s="2"/>
      <c r="G4269" s="2"/>
      <c r="H4269" s="2"/>
    </row>
    <row r="4270" spans="3:8">
      <c r="C4270" s="38"/>
      <c r="E4270" s="2"/>
      <c r="F4270" s="2"/>
      <c r="G4270" s="2"/>
      <c r="H4270" s="2"/>
    </row>
    <row r="4271" spans="3:8">
      <c r="C4271" s="38"/>
      <c r="E4271" s="2"/>
      <c r="F4271" s="2"/>
      <c r="G4271" s="2"/>
      <c r="H4271" s="2"/>
    </row>
    <row r="4272" spans="3:8">
      <c r="C4272" s="38"/>
      <c r="E4272" s="2"/>
      <c r="F4272" s="2"/>
      <c r="G4272" s="2"/>
      <c r="H4272" s="2"/>
    </row>
    <row r="4273" spans="3:8">
      <c r="C4273" s="38"/>
      <c r="E4273" s="2"/>
      <c r="F4273" s="2"/>
      <c r="G4273" s="2"/>
      <c r="H4273" s="2"/>
    </row>
    <row r="4274" spans="3:8">
      <c r="C4274" s="38"/>
      <c r="E4274" s="2"/>
      <c r="F4274" s="2"/>
      <c r="G4274" s="2"/>
      <c r="H4274" s="2"/>
    </row>
    <row r="4275" spans="3:8">
      <c r="C4275" s="38"/>
      <c r="E4275" s="2"/>
      <c r="F4275" s="2"/>
      <c r="G4275" s="2"/>
      <c r="H4275" s="2"/>
    </row>
    <row r="4276" spans="3:8">
      <c r="C4276" s="38"/>
      <c r="E4276" s="2"/>
      <c r="F4276" s="2"/>
      <c r="G4276" s="2"/>
      <c r="H4276" s="2"/>
    </row>
    <row r="4277" spans="3:8">
      <c r="C4277" s="38"/>
      <c r="E4277" s="2"/>
      <c r="F4277" s="2"/>
      <c r="G4277" s="2"/>
      <c r="H4277" s="2"/>
    </row>
    <row r="4278" spans="3:8">
      <c r="C4278" s="38"/>
      <c r="E4278" s="2"/>
      <c r="F4278" s="2"/>
      <c r="G4278" s="2"/>
      <c r="H4278" s="2"/>
    </row>
    <row r="4279" spans="3:8">
      <c r="C4279" s="38"/>
      <c r="E4279" s="2"/>
      <c r="F4279" s="2"/>
      <c r="G4279" s="2"/>
      <c r="H4279" s="2"/>
    </row>
    <row r="4280" spans="3:8">
      <c r="C4280" s="38"/>
      <c r="E4280" s="2"/>
      <c r="F4280" s="2"/>
      <c r="G4280" s="2"/>
      <c r="H4280" s="2"/>
    </row>
    <row r="4281" spans="3:8">
      <c r="C4281" s="38"/>
      <c r="E4281" s="2"/>
      <c r="F4281" s="2"/>
      <c r="G4281" s="2"/>
      <c r="H4281" s="2"/>
    </row>
    <row r="4282" spans="3:8">
      <c r="C4282" s="38"/>
      <c r="E4282" s="2"/>
      <c r="F4282" s="2"/>
      <c r="G4282" s="2"/>
      <c r="H4282" s="2"/>
    </row>
    <row r="4283" spans="3:8">
      <c r="C4283" s="38"/>
      <c r="E4283" s="2"/>
      <c r="F4283" s="2"/>
      <c r="G4283" s="2"/>
      <c r="H4283" s="2"/>
    </row>
    <row r="4284" spans="3:8">
      <c r="C4284" s="38"/>
      <c r="E4284" s="2"/>
      <c r="F4284" s="2"/>
      <c r="G4284" s="2"/>
      <c r="H4284" s="2"/>
    </row>
    <row r="4285" spans="3:8">
      <c r="C4285" s="38"/>
      <c r="E4285" s="2"/>
      <c r="F4285" s="2"/>
      <c r="G4285" s="2"/>
      <c r="H4285" s="2"/>
    </row>
    <row r="4286" spans="3:8">
      <c r="C4286" s="38"/>
      <c r="E4286" s="2"/>
      <c r="F4286" s="2"/>
      <c r="G4286" s="2"/>
      <c r="H4286" s="2"/>
    </row>
    <row r="4287" spans="3:8">
      <c r="C4287" s="38"/>
      <c r="E4287" s="2"/>
      <c r="F4287" s="2"/>
      <c r="G4287" s="2"/>
      <c r="H4287" s="2"/>
    </row>
    <row r="4288" spans="3:8">
      <c r="C4288" s="38"/>
      <c r="E4288" s="2"/>
      <c r="F4288" s="2"/>
      <c r="G4288" s="2"/>
      <c r="H4288" s="2"/>
    </row>
    <row r="4289" spans="3:8">
      <c r="C4289" s="38"/>
      <c r="E4289" s="2"/>
      <c r="F4289" s="2"/>
      <c r="G4289" s="2"/>
      <c r="H4289" s="2"/>
    </row>
    <row r="4290" spans="3:8">
      <c r="C4290" s="38"/>
      <c r="E4290" s="2"/>
      <c r="F4290" s="2"/>
      <c r="G4290" s="2"/>
      <c r="H4290" s="2"/>
    </row>
    <row r="4291" spans="3:8">
      <c r="C4291" s="38"/>
      <c r="E4291" s="2"/>
      <c r="F4291" s="2"/>
      <c r="G4291" s="2"/>
      <c r="H4291" s="2"/>
    </row>
    <row r="4292" spans="3:8">
      <c r="C4292" s="38"/>
      <c r="E4292" s="2"/>
      <c r="F4292" s="2"/>
      <c r="G4292" s="2"/>
      <c r="H4292" s="2"/>
    </row>
    <row r="4293" spans="3:8">
      <c r="C4293" s="38"/>
      <c r="E4293" s="2"/>
      <c r="F4293" s="2"/>
      <c r="G4293" s="2"/>
      <c r="H4293" s="2"/>
    </row>
    <row r="4294" spans="3:8">
      <c r="C4294" s="38"/>
      <c r="E4294" s="2"/>
      <c r="F4294" s="2"/>
      <c r="G4294" s="2"/>
      <c r="H4294" s="2"/>
    </row>
    <row r="4295" spans="3:8">
      <c r="C4295" s="38"/>
      <c r="E4295" s="2"/>
      <c r="F4295" s="2"/>
      <c r="G4295" s="2"/>
      <c r="H4295" s="2"/>
    </row>
    <row r="4296" spans="3:8">
      <c r="C4296" s="38"/>
      <c r="E4296" s="2"/>
      <c r="F4296" s="2"/>
      <c r="G4296" s="2"/>
      <c r="H4296" s="2"/>
    </row>
    <row r="4297" spans="3:8">
      <c r="C4297" s="38"/>
      <c r="E4297" s="2"/>
      <c r="F4297" s="2"/>
      <c r="G4297" s="2"/>
      <c r="H4297" s="2"/>
    </row>
    <row r="4298" spans="3:8">
      <c r="C4298" s="38"/>
      <c r="E4298" s="2"/>
      <c r="F4298" s="2"/>
      <c r="G4298" s="2"/>
      <c r="H4298" s="2"/>
    </row>
    <row r="4299" spans="3:8">
      <c r="C4299" s="38"/>
      <c r="E4299" s="2"/>
      <c r="F4299" s="2"/>
      <c r="G4299" s="2"/>
      <c r="H4299" s="2"/>
    </row>
    <row r="4300" spans="3:8">
      <c r="C4300" s="38"/>
      <c r="E4300" s="2"/>
      <c r="F4300" s="2"/>
      <c r="G4300" s="2"/>
      <c r="H4300" s="2"/>
    </row>
    <row r="4301" spans="3:8">
      <c r="C4301" s="38"/>
      <c r="E4301" s="2"/>
      <c r="F4301" s="2"/>
      <c r="G4301" s="2"/>
      <c r="H4301" s="2"/>
    </row>
    <row r="4302" spans="3:8">
      <c r="C4302" s="38"/>
      <c r="E4302" s="2"/>
      <c r="F4302" s="2"/>
      <c r="G4302" s="2"/>
      <c r="H4302" s="2"/>
    </row>
    <row r="4303" spans="3:8">
      <c r="C4303" s="38"/>
      <c r="E4303" s="2"/>
      <c r="F4303" s="2"/>
      <c r="G4303" s="2"/>
      <c r="H4303" s="2"/>
    </row>
    <row r="4304" spans="3:8">
      <c r="C4304" s="38"/>
      <c r="E4304" s="2"/>
      <c r="F4304" s="2"/>
      <c r="G4304" s="2"/>
      <c r="H4304" s="2"/>
    </row>
    <row r="4305" spans="3:8">
      <c r="C4305" s="38"/>
      <c r="E4305" s="2"/>
      <c r="F4305" s="2"/>
      <c r="G4305" s="2"/>
      <c r="H4305" s="2"/>
    </row>
    <row r="4306" spans="3:8">
      <c r="C4306" s="38"/>
      <c r="E4306" s="2"/>
      <c r="F4306" s="2"/>
      <c r="G4306" s="2"/>
      <c r="H4306" s="2"/>
    </row>
    <row r="4307" spans="3:8">
      <c r="C4307" s="38"/>
      <c r="E4307" s="2"/>
      <c r="F4307" s="2"/>
      <c r="G4307" s="2"/>
      <c r="H4307" s="2"/>
    </row>
    <row r="4308" spans="3:8">
      <c r="C4308" s="38"/>
      <c r="E4308" s="2"/>
      <c r="F4308" s="2"/>
      <c r="G4308" s="2"/>
      <c r="H4308" s="2"/>
    </row>
    <row r="4309" spans="3:8">
      <c r="C4309" s="38"/>
      <c r="E4309" s="2"/>
      <c r="F4309" s="2"/>
      <c r="G4309" s="2"/>
      <c r="H4309" s="2"/>
    </row>
    <row r="4310" spans="3:8">
      <c r="C4310" s="38"/>
      <c r="E4310" s="2"/>
      <c r="F4310" s="2"/>
      <c r="G4310" s="2"/>
      <c r="H4310" s="2"/>
    </row>
    <row r="4311" spans="3:8">
      <c r="C4311" s="38"/>
      <c r="E4311" s="2"/>
      <c r="F4311" s="2"/>
      <c r="G4311" s="2"/>
      <c r="H4311" s="2"/>
    </row>
    <row r="4312" spans="3:8">
      <c r="C4312" s="38"/>
      <c r="E4312" s="2"/>
      <c r="F4312" s="2"/>
      <c r="G4312" s="2"/>
      <c r="H4312" s="2"/>
    </row>
    <row r="4313" spans="3:8">
      <c r="C4313" s="38"/>
      <c r="E4313" s="2"/>
      <c r="F4313" s="2"/>
      <c r="G4313" s="2"/>
      <c r="H4313" s="2"/>
    </row>
    <row r="4314" spans="3:8">
      <c r="C4314" s="38"/>
      <c r="E4314" s="2"/>
      <c r="F4314" s="2"/>
      <c r="G4314" s="2"/>
      <c r="H4314" s="2"/>
    </row>
    <row r="4315" spans="3:8">
      <c r="C4315" s="38"/>
      <c r="E4315" s="2"/>
      <c r="F4315" s="2"/>
      <c r="G4315" s="2"/>
      <c r="H4315" s="2"/>
    </row>
    <row r="4316" spans="3:8">
      <c r="C4316" s="38"/>
      <c r="E4316" s="2"/>
      <c r="F4316" s="2"/>
      <c r="G4316" s="2"/>
      <c r="H4316" s="2"/>
    </row>
    <row r="4317" spans="3:8">
      <c r="C4317" s="38"/>
      <c r="E4317" s="2"/>
      <c r="F4317" s="2"/>
      <c r="G4317" s="2"/>
      <c r="H4317" s="2"/>
    </row>
    <row r="4318" spans="3:8">
      <c r="C4318" s="38"/>
      <c r="E4318" s="2"/>
      <c r="F4318" s="2"/>
      <c r="G4318" s="2"/>
      <c r="H4318" s="2"/>
    </row>
    <row r="4319" spans="3:8">
      <c r="C4319" s="38"/>
      <c r="E4319" s="2"/>
      <c r="F4319" s="2"/>
      <c r="G4319" s="2"/>
      <c r="H4319" s="2"/>
    </row>
    <row r="4320" spans="3:8">
      <c r="C4320" s="38"/>
      <c r="E4320" s="2"/>
      <c r="F4320" s="2"/>
      <c r="G4320" s="2"/>
      <c r="H4320" s="2"/>
    </row>
    <row r="4321" spans="3:8">
      <c r="C4321" s="38"/>
      <c r="E4321" s="2"/>
      <c r="F4321" s="2"/>
      <c r="G4321" s="2"/>
      <c r="H4321" s="2"/>
    </row>
    <row r="4322" spans="3:8">
      <c r="C4322" s="38"/>
      <c r="E4322" s="2"/>
      <c r="F4322" s="2"/>
      <c r="G4322" s="2"/>
      <c r="H4322" s="2"/>
    </row>
    <row r="4323" spans="3:8">
      <c r="C4323" s="38"/>
      <c r="E4323" s="2"/>
      <c r="F4323" s="2"/>
      <c r="G4323" s="2"/>
      <c r="H4323" s="2"/>
    </row>
    <row r="4324" spans="3:8">
      <c r="C4324" s="38"/>
      <c r="E4324" s="2"/>
      <c r="F4324" s="2"/>
      <c r="G4324" s="2"/>
      <c r="H4324" s="2"/>
    </row>
    <row r="4325" spans="3:8">
      <c r="C4325" s="38"/>
      <c r="E4325" s="2"/>
      <c r="F4325" s="2"/>
      <c r="G4325" s="2"/>
      <c r="H4325" s="2"/>
    </row>
    <row r="4326" spans="3:8">
      <c r="C4326" s="38"/>
      <c r="E4326" s="2"/>
      <c r="F4326" s="2"/>
      <c r="G4326" s="2"/>
      <c r="H4326" s="2"/>
    </row>
    <row r="4327" spans="3:8">
      <c r="C4327" s="38"/>
      <c r="E4327" s="2"/>
      <c r="F4327" s="2"/>
      <c r="G4327" s="2"/>
      <c r="H4327" s="2"/>
    </row>
    <row r="4328" spans="3:8">
      <c r="C4328" s="38"/>
      <c r="E4328" s="2"/>
      <c r="F4328" s="2"/>
      <c r="G4328" s="2"/>
      <c r="H4328" s="2"/>
    </row>
    <row r="4329" spans="3:8">
      <c r="C4329" s="38"/>
      <c r="E4329" s="2"/>
      <c r="F4329" s="2"/>
      <c r="G4329" s="2"/>
      <c r="H4329" s="2"/>
    </row>
    <row r="4330" spans="3:8">
      <c r="C4330" s="38"/>
      <c r="E4330" s="2"/>
      <c r="F4330" s="2"/>
      <c r="G4330" s="2"/>
      <c r="H4330" s="2"/>
    </row>
    <row r="4331" spans="3:8">
      <c r="C4331" s="38"/>
      <c r="E4331" s="2"/>
      <c r="F4331" s="2"/>
      <c r="G4331" s="2"/>
      <c r="H4331" s="2"/>
    </row>
    <row r="4332" spans="3:8">
      <c r="C4332" s="38"/>
      <c r="E4332" s="2"/>
      <c r="F4332" s="2"/>
      <c r="G4332" s="2"/>
      <c r="H4332" s="2"/>
    </row>
    <row r="4333" spans="3:8">
      <c r="C4333" s="38"/>
      <c r="E4333" s="2"/>
      <c r="F4333" s="2"/>
      <c r="G4333" s="2"/>
      <c r="H4333" s="2"/>
    </row>
    <row r="4334" spans="3:8">
      <c r="C4334" s="38"/>
      <c r="E4334" s="2"/>
      <c r="F4334" s="2"/>
      <c r="G4334" s="2"/>
      <c r="H4334" s="2"/>
    </row>
    <row r="4335" spans="3:8">
      <c r="C4335" s="38"/>
      <c r="E4335" s="2"/>
      <c r="F4335" s="2"/>
      <c r="G4335" s="2"/>
      <c r="H4335" s="2"/>
    </row>
    <row r="4336" spans="3:8">
      <c r="C4336" s="38"/>
      <c r="E4336" s="2"/>
      <c r="F4336" s="2"/>
      <c r="G4336" s="2"/>
      <c r="H4336" s="2"/>
    </row>
    <row r="4337" spans="3:8">
      <c r="C4337" s="38"/>
      <c r="E4337" s="2"/>
      <c r="F4337" s="2"/>
      <c r="G4337" s="2"/>
      <c r="H4337" s="2"/>
    </row>
    <row r="4338" spans="3:8">
      <c r="C4338" s="38"/>
      <c r="E4338" s="2"/>
      <c r="F4338" s="2"/>
      <c r="G4338" s="2"/>
      <c r="H4338" s="2"/>
    </row>
    <row r="4339" spans="3:8">
      <c r="C4339" s="38"/>
      <c r="E4339" s="2"/>
      <c r="F4339" s="2"/>
      <c r="G4339" s="2"/>
      <c r="H4339" s="2"/>
    </row>
    <row r="4340" spans="3:8">
      <c r="C4340" s="38"/>
      <c r="E4340" s="2"/>
      <c r="F4340" s="2"/>
      <c r="G4340" s="2"/>
      <c r="H4340" s="2"/>
    </row>
    <row r="4341" spans="3:8">
      <c r="C4341" s="38"/>
      <c r="E4341" s="2"/>
      <c r="F4341" s="2"/>
      <c r="G4341" s="2"/>
      <c r="H4341" s="2"/>
    </row>
    <row r="4342" spans="3:8">
      <c r="C4342" s="38"/>
      <c r="E4342" s="2"/>
      <c r="F4342" s="2"/>
      <c r="G4342" s="2"/>
      <c r="H4342" s="2"/>
    </row>
    <row r="4343" spans="3:8">
      <c r="C4343" s="38"/>
      <c r="E4343" s="2"/>
      <c r="F4343" s="2"/>
      <c r="G4343" s="2"/>
      <c r="H4343" s="2"/>
    </row>
    <row r="4344" spans="3:8">
      <c r="C4344" s="38"/>
      <c r="E4344" s="2"/>
      <c r="F4344" s="2"/>
      <c r="G4344" s="2"/>
      <c r="H4344" s="2"/>
    </row>
    <row r="4345" spans="3:8">
      <c r="C4345" s="38"/>
      <c r="E4345" s="2"/>
      <c r="F4345" s="2"/>
      <c r="G4345" s="2"/>
      <c r="H4345" s="2"/>
    </row>
    <row r="4346" spans="3:8">
      <c r="C4346" s="38"/>
      <c r="E4346" s="2"/>
      <c r="F4346" s="2"/>
      <c r="G4346" s="2"/>
      <c r="H4346" s="2"/>
    </row>
    <row r="4347" spans="3:8">
      <c r="C4347" s="38"/>
      <c r="E4347" s="2"/>
      <c r="F4347" s="2"/>
      <c r="G4347" s="2"/>
      <c r="H4347" s="2"/>
    </row>
    <row r="4348" spans="3:8">
      <c r="C4348" s="38"/>
      <c r="E4348" s="2"/>
      <c r="F4348" s="2"/>
      <c r="G4348" s="2"/>
      <c r="H4348" s="2"/>
    </row>
    <row r="4349" spans="3:8">
      <c r="C4349" s="38"/>
      <c r="E4349" s="2"/>
      <c r="F4349" s="2"/>
      <c r="G4349" s="2"/>
      <c r="H4349" s="2"/>
    </row>
    <row r="4350" spans="3:8">
      <c r="C4350" s="38"/>
      <c r="E4350" s="2"/>
      <c r="F4350" s="2"/>
      <c r="G4350" s="2"/>
      <c r="H4350" s="2"/>
    </row>
    <row r="4351" spans="3:8">
      <c r="C4351" s="38"/>
      <c r="E4351" s="2"/>
      <c r="F4351" s="2"/>
      <c r="G4351" s="2"/>
      <c r="H4351" s="2"/>
    </row>
    <row r="4352" spans="3:8">
      <c r="C4352" s="38"/>
      <c r="E4352" s="2"/>
      <c r="F4352" s="2"/>
      <c r="G4352" s="2"/>
      <c r="H4352" s="2"/>
    </row>
    <row r="4353" spans="3:8">
      <c r="C4353" s="38"/>
      <c r="E4353" s="2"/>
      <c r="F4353" s="2"/>
      <c r="G4353" s="2"/>
      <c r="H4353" s="2"/>
    </row>
    <row r="4354" spans="3:8">
      <c r="C4354" s="38"/>
      <c r="E4354" s="2"/>
      <c r="F4354" s="2"/>
      <c r="G4354" s="2"/>
      <c r="H4354" s="2"/>
    </row>
    <row r="4355" spans="3:8">
      <c r="C4355" s="38"/>
      <c r="E4355" s="2"/>
      <c r="F4355" s="2"/>
      <c r="G4355" s="2"/>
      <c r="H4355" s="2"/>
    </row>
    <row r="4356" spans="3:8">
      <c r="C4356" s="38"/>
      <c r="E4356" s="2"/>
      <c r="F4356" s="2"/>
      <c r="G4356" s="2"/>
      <c r="H4356" s="2"/>
    </row>
    <row r="4357" spans="3:8">
      <c r="C4357" s="38"/>
      <c r="E4357" s="2"/>
      <c r="F4357" s="2"/>
      <c r="G4357" s="2"/>
      <c r="H4357" s="2"/>
    </row>
    <row r="4358" spans="3:8">
      <c r="C4358" s="38"/>
      <c r="E4358" s="2"/>
      <c r="F4358" s="2"/>
      <c r="G4358" s="2"/>
      <c r="H4358" s="2"/>
    </row>
    <row r="4359" spans="3:8">
      <c r="C4359" s="38"/>
      <c r="E4359" s="2"/>
      <c r="F4359" s="2"/>
      <c r="G4359" s="2"/>
      <c r="H4359" s="2"/>
    </row>
    <row r="4360" spans="3:8">
      <c r="C4360" s="38"/>
      <c r="E4360" s="2"/>
      <c r="F4360" s="2"/>
      <c r="G4360" s="2"/>
      <c r="H4360" s="2"/>
    </row>
    <row r="4361" spans="3:8">
      <c r="C4361" s="38"/>
      <c r="E4361" s="2"/>
      <c r="F4361" s="2"/>
      <c r="G4361" s="2"/>
      <c r="H4361" s="2"/>
    </row>
    <row r="4362" spans="3:8">
      <c r="C4362" s="38"/>
      <c r="E4362" s="2"/>
      <c r="F4362" s="2"/>
      <c r="G4362" s="2"/>
      <c r="H4362" s="2"/>
    </row>
    <row r="4363" spans="3:8">
      <c r="C4363" s="38"/>
      <c r="E4363" s="2"/>
      <c r="F4363" s="2"/>
      <c r="G4363" s="2"/>
      <c r="H4363" s="2"/>
    </row>
    <row r="4364" spans="3:8">
      <c r="C4364" s="38"/>
      <c r="E4364" s="2"/>
      <c r="F4364" s="2"/>
      <c r="G4364" s="2"/>
      <c r="H4364" s="2"/>
    </row>
    <row r="4365" spans="3:8">
      <c r="C4365" s="38"/>
      <c r="E4365" s="2"/>
      <c r="F4365" s="2"/>
      <c r="G4365" s="2"/>
      <c r="H4365" s="2"/>
    </row>
    <row r="4366" spans="3:8">
      <c r="C4366" s="38"/>
      <c r="E4366" s="2"/>
      <c r="F4366" s="2"/>
      <c r="G4366" s="2"/>
      <c r="H4366" s="2"/>
    </row>
    <row r="4367" spans="3:8">
      <c r="C4367" s="38"/>
      <c r="E4367" s="2"/>
      <c r="F4367" s="2"/>
      <c r="G4367" s="2"/>
      <c r="H4367" s="2"/>
    </row>
    <row r="4368" spans="3:8">
      <c r="C4368" s="38"/>
      <c r="E4368" s="2"/>
      <c r="F4368" s="2"/>
      <c r="G4368" s="2"/>
      <c r="H4368" s="2"/>
    </row>
    <row r="4369" spans="3:8">
      <c r="C4369" s="38"/>
      <c r="E4369" s="2"/>
      <c r="F4369" s="2"/>
      <c r="G4369" s="2"/>
      <c r="H4369" s="2"/>
    </row>
    <row r="4370" spans="3:8">
      <c r="C4370" s="38"/>
      <c r="E4370" s="2"/>
      <c r="F4370" s="2"/>
      <c r="G4370" s="2"/>
      <c r="H4370" s="2"/>
    </row>
    <row r="4371" spans="3:8">
      <c r="C4371" s="38"/>
      <c r="E4371" s="2"/>
      <c r="F4371" s="2"/>
      <c r="G4371" s="2"/>
      <c r="H4371" s="2"/>
    </row>
    <row r="4372" spans="3:8">
      <c r="C4372" s="38"/>
      <c r="E4372" s="2"/>
      <c r="F4372" s="2"/>
      <c r="G4372" s="2"/>
      <c r="H4372" s="2"/>
    </row>
    <row r="4373" spans="3:8">
      <c r="C4373" s="38"/>
      <c r="E4373" s="2"/>
      <c r="F4373" s="2"/>
      <c r="G4373" s="2"/>
      <c r="H4373" s="2"/>
    </row>
    <row r="4374" spans="3:8">
      <c r="C4374" s="38"/>
      <c r="E4374" s="2"/>
      <c r="F4374" s="2"/>
      <c r="G4374" s="2"/>
      <c r="H4374" s="2"/>
    </row>
    <row r="4375" spans="3:8">
      <c r="C4375" s="38"/>
      <c r="E4375" s="2"/>
      <c r="F4375" s="2"/>
      <c r="G4375" s="2"/>
      <c r="H4375" s="2"/>
    </row>
    <row r="4376" spans="3:8">
      <c r="C4376" s="38"/>
      <c r="E4376" s="2"/>
      <c r="F4376" s="2"/>
      <c r="G4376" s="2"/>
      <c r="H4376" s="2"/>
    </row>
    <row r="4377" spans="3:8">
      <c r="C4377" s="38"/>
      <c r="E4377" s="2"/>
      <c r="F4377" s="2"/>
      <c r="G4377" s="2"/>
      <c r="H4377" s="2"/>
    </row>
    <row r="4378" spans="3:8">
      <c r="C4378" s="38"/>
      <c r="E4378" s="2"/>
      <c r="F4378" s="2"/>
      <c r="G4378" s="2"/>
      <c r="H4378" s="2"/>
    </row>
    <row r="4379" spans="3:8">
      <c r="C4379" s="38"/>
      <c r="E4379" s="2"/>
      <c r="F4379" s="2"/>
      <c r="G4379" s="2"/>
      <c r="H4379" s="2"/>
    </row>
    <row r="4380" spans="3:8">
      <c r="C4380" s="38"/>
      <c r="E4380" s="2"/>
      <c r="F4380" s="2"/>
      <c r="G4380" s="2"/>
      <c r="H4380" s="2"/>
    </row>
    <row r="4381" spans="3:8">
      <c r="C4381" s="38"/>
      <c r="E4381" s="2"/>
      <c r="F4381" s="2"/>
      <c r="G4381" s="2"/>
      <c r="H4381" s="2"/>
    </row>
    <row r="4382" spans="3:8">
      <c r="C4382" s="38"/>
      <c r="E4382" s="2"/>
      <c r="F4382" s="2"/>
      <c r="G4382" s="2"/>
      <c r="H4382" s="2"/>
    </row>
    <row r="4383" spans="3:8">
      <c r="C4383" s="38"/>
      <c r="E4383" s="2"/>
      <c r="F4383" s="2"/>
      <c r="G4383" s="2"/>
      <c r="H4383" s="2"/>
    </row>
    <row r="4384" spans="3:8">
      <c r="C4384" s="38"/>
      <c r="E4384" s="2"/>
      <c r="F4384" s="2"/>
      <c r="G4384" s="2"/>
      <c r="H4384" s="2"/>
    </row>
    <row r="4385" spans="3:8">
      <c r="C4385" s="38"/>
      <c r="E4385" s="2"/>
      <c r="F4385" s="2"/>
      <c r="G4385" s="2"/>
      <c r="H4385" s="2"/>
    </row>
    <row r="4386" spans="3:8">
      <c r="C4386" s="38"/>
      <c r="E4386" s="2"/>
      <c r="F4386" s="2"/>
      <c r="G4386" s="2"/>
      <c r="H4386" s="2"/>
    </row>
    <row r="4387" spans="3:8">
      <c r="C4387" s="38"/>
      <c r="E4387" s="2"/>
      <c r="F4387" s="2"/>
      <c r="G4387" s="2"/>
      <c r="H4387" s="2"/>
    </row>
    <row r="4388" spans="3:8">
      <c r="C4388" s="38"/>
      <c r="E4388" s="2"/>
      <c r="F4388" s="2"/>
      <c r="G4388" s="2"/>
      <c r="H4388" s="2"/>
    </row>
    <row r="4389" spans="3:8">
      <c r="C4389" s="38"/>
      <c r="E4389" s="2"/>
      <c r="F4389" s="2"/>
      <c r="G4389" s="2"/>
      <c r="H4389" s="2"/>
    </row>
    <row r="4390" spans="3:8">
      <c r="C4390" s="38"/>
      <c r="E4390" s="2"/>
      <c r="F4390" s="2"/>
      <c r="G4390" s="2"/>
      <c r="H4390" s="2"/>
    </row>
    <row r="4391" spans="3:8">
      <c r="C4391" s="38"/>
      <c r="E4391" s="2"/>
      <c r="F4391" s="2"/>
      <c r="G4391" s="2"/>
      <c r="H4391" s="2"/>
    </row>
    <row r="4392" spans="3:8">
      <c r="C4392" s="38"/>
      <c r="E4392" s="2"/>
      <c r="F4392" s="2"/>
      <c r="G4392" s="2"/>
      <c r="H4392" s="2"/>
    </row>
    <row r="4393" spans="3:8">
      <c r="C4393" s="38"/>
      <c r="E4393" s="2"/>
      <c r="F4393" s="2"/>
      <c r="G4393" s="2"/>
      <c r="H4393" s="2"/>
    </row>
    <row r="4394" spans="3:8">
      <c r="C4394" s="38"/>
      <c r="E4394" s="2"/>
      <c r="F4394" s="2"/>
      <c r="G4394" s="2"/>
      <c r="H4394" s="2"/>
    </row>
    <row r="4395" spans="3:8">
      <c r="C4395" s="38"/>
      <c r="E4395" s="2"/>
      <c r="F4395" s="2"/>
      <c r="G4395" s="2"/>
      <c r="H4395" s="2"/>
    </row>
    <row r="4396" spans="3:8">
      <c r="C4396" s="38"/>
      <c r="E4396" s="2"/>
      <c r="F4396" s="2"/>
      <c r="G4396" s="2"/>
      <c r="H4396" s="2"/>
    </row>
    <row r="4397" spans="3:8">
      <c r="C4397" s="38"/>
      <c r="E4397" s="2"/>
      <c r="F4397" s="2"/>
      <c r="G4397" s="2"/>
      <c r="H4397" s="2"/>
    </row>
    <row r="4398" spans="3:8">
      <c r="C4398" s="38"/>
      <c r="E4398" s="2"/>
      <c r="F4398" s="2"/>
      <c r="G4398" s="2"/>
      <c r="H4398" s="2"/>
    </row>
    <row r="4399" spans="3:8">
      <c r="C4399" s="38"/>
      <c r="E4399" s="2"/>
      <c r="F4399" s="2"/>
      <c r="G4399" s="2"/>
      <c r="H4399" s="2"/>
    </row>
    <row r="4400" spans="3:8">
      <c r="C4400" s="38"/>
      <c r="E4400" s="2"/>
      <c r="F4400" s="2"/>
      <c r="G4400" s="2"/>
      <c r="H4400" s="2"/>
    </row>
    <row r="4401" spans="3:8">
      <c r="C4401" s="38"/>
      <c r="E4401" s="2"/>
      <c r="F4401" s="2"/>
      <c r="G4401" s="2"/>
      <c r="H4401" s="2"/>
    </row>
    <row r="4402" spans="3:8">
      <c r="C4402" s="38"/>
      <c r="E4402" s="2"/>
      <c r="F4402" s="2"/>
      <c r="G4402" s="2"/>
      <c r="H4402" s="2"/>
    </row>
    <row r="4403" spans="3:8">
      <c r="C4403" s="38"/>
      <c r="E4403" s="2"/>
      <c r="F4403" s="2"/>
      <c r="G4403" s="2"/>
      <c r="H4403" s="2"/>
    </row>
    <row r="4404" spans="3:8">
      <c r="C4404" s="38"/>
      <c r="E4404" s="2"/>
      <c r="F4404" s="2"/>
      <c r="G4404" s="2"/>
      <c r="H4404" s="2"/>
    </row>
    <row r="4405" spans="3:8">
      <c r="C4405" s="38"/>
      <c r="E4405" s="2"/>
      <c r="F4405" s="2"/>
      <c r="G4405" s="2"/>
      <c r="H4405" s="2"/>
    </row>
    <row r="4406" spans="3:8">
      <c r="C4406" s="38"/>
      <c r="E4406" s="2"/>
      <c r="F4406" s="2"/>
      <c r="G4406" s="2"/>
      <c r="H4406" s="2"/>
    </row>
    <row r="4407" spans="3:8">
      <c r="C4407" s="38"/>
      <c r="E4407" s="2"/>
      <c r="F4407" s="2"/>
      <c r="G4407" s="2"/>
      <c r="H4407" s="2"/>
    </row>
    <row r="4408" spans="3:8">
      <c r="C4408" s="38"/>
      <c r="E4408" s="2"/>
      <c r="F4408" s="2"/>
      <c r="G4408" s="2"/>
      <c r="H4408" s="2"/>
    </row>
    <row r="4409" spans="3:8">
      <c r="C4409" s="38"/>
      <c r="E4409" s="2"/>
      <c r="F4409" s="2"/>
      <c r="G4409" s="2"/>
      <c r="H4409" s="2"/>
    </row>
    <row r="4410" spans="3:8">
      <c r="C4410" s="38"/>
      <c r="E4410" s="2"/>
      <c r="F4410" s="2"/>
      <c r="G4410" s="2"/>
      <c r="H4410" s="2"/>
    </row>
    <row r="4411" spans="3:8">
      <c r="C4411" s="38"/>
      <c r="E4411" s="2"/>
      <c r="F4411" s="2"/>
      <c r="G4411" s="2"/>
      <c r="H4411" s="2"/>
    </row>
    <row r="4412" spans="3:8">
      <c r="C4412" s="38"/>
      <c r="E4412" s="2"/>
      <c r="F4412" s="2"/>
      <c r="G4412" s="2"/>
      <c r="H4412" s="2"/>
    </row>
    <row r="4413" spans="3:8">
      <c r="C4413" s="38"/>
      <c r="E4413" s="2"/>
      <c r="F4413" s="2"/>
      <c r="G4413" s="2"/>
      <c r="H4413" s="2"/>
    </row>
    <row r="4414" spans="3:8">
      <c r="C4414" s="38"/>
      <c r="E4414" s="2"/>
      <c r="F4414" s="2"/>
      <c r="G4414" s="2"/>
      <c r="H4414" s="2"/>
    </row>
    <row r="4415" spans="3:8">
      <c r="C4415" s="38"/>
      <c r="E4415" s="2"/>
      <c r="F4415" s="2"/>
      <c r="G4415" s="2"/>
      <c r="H4415" s="2"/>
    </row>
    <row r="4416" spans="3:8">
      <c r="C4416" s="38"/>
      <c r="E4416" s="2"/>
      <c r="F4416" s="2"/>
      <c r="G4416" s="2"/>
      <c r="H4416" s="2"/>
    </row>
    <row r="4417" spans="3:8">
      <c r="C4417" s="38"/>
      <c r="E4417" s="2"/>
      <c r="F4417" s="2"/>
      <c r="G4417" s="2"/>
      <c r="H4417" s="2"/>
    </row>
    <row r="4418" spans="3:8">
      <c r="C4418" s="38"/>
      <c r="E4418" s="2"/>
      <c r="F4418" s="2"/>
      <c r="G4418" s="2"/>
      <c r="H4418" s="2"/>
    </row>
    <row r="4419" spans="3:8">
      <c r="C4419" s="38"/>
      <c r="E4419" s="2"/>
      <c r="F4419" s="2"/>
      <c r="G4419" s="2"/>
      <c r="H4419" s="2"/>
    </row>
    <row r="4420" spans="3:8">
      <c r="C4420" s="38"/>
      <c r="E4420" s="2"/>
      <c r="F4420" s="2"/>
      <c r="G4420" s="2"/>
      <c r="H4420" s="2"/>
    </row>
    <row r="4421" spans="3:8">
      <c r="C4421" s="38"/>
      <c r="E4421" s="2"/>
      <c r="F4421" s="2"/>
      <c r="G4421" s="2"/>
      <c r="H4421" s="2"/>
    </row>
    <row r="4422" spans="3:8">
      <c r="C4422" s="38"/>
      <c r="E4422" s="2"/>
      <c r="F4422" s="2"/>
      <c r="G4422" s="2"/>
      <c r="H4422" s="2"/>
    </row>
    <row r="4423" spans="3:8">
      <c r="C4423" s="38"/>
      <c r="E4423" s="2"/>
      <c r="F4423" s="2"/>
      <c r="G4423" s="2"/>
      <c r="H4423" s="2"/>
    </row>
    <row r="4424" spans="3:8">
      <c r="C4424" s="38"/>
      <c r="E4424" s="2"/>
      <c r="F4424" s="2"/>
      <c r="G4424" s="2"/>
      <c r="H4424" s="2"/>
    </row>
    <row r="4425" spans="3:8">
      <c r="C4425" s="38"/>
      <c r="E4425" s="2"/>
      <c r="F4425" s="2"/>
      <c r="G4425" s="2"/>
      <c r="H4425" s="2"/>
    </row>
    <row r="4426" spans="3:8">
      <c r="C4426" s="38"/>
      <c r="E4426" s="2"/>
      <c r="F4426" s="2"/>
      <c r="G4426" s="2"/>
      <c r="H4426" s="2"/>
    </row>
    <row r="4427" spans="3:8">
      <c r="C4427" s="38"/>
      <c r="E4427" s="2"/>
      <c r="F4427" s="2"/>
      <c r="G4427" s="2"/>
      <c r="H4427" s="2"/>
    </row>
    <row r="4428" spans="3:8">
      <c r="C4428" s="38"/>
      <c r="E4428" s="2"/>
      <c r="F4428" s="2"/>
      <c r="G4428" s="2"/>
      <c r="H4428" s="2"/>
    </row>
    <row r="4429" spans="3:8">
      <c r="C4429" s="38"/>
      <c r="E4429" s="2"/>
      <c r="F4429" s="2"/>
      <c r="G4429" s="2"/>
      <c r="H4429" s="2"/>
    </row>
    <row r="4430" spans="3:8">
      <c r="C4430" s="38"/>
      <c r="E4430" s="2"/>
      <c r="F4430" s="2"/>
      <c r="G4430" s="2"/>
      <c r="H4430" s="2"/>
    </row>
    <row r="4431" spans="3:8">
      <c r="C4431" s="38"/>
      <c r="E4431" s="2"/>
      <c r="F4431" s="2"/>
      <c r="G4431" s="2"/>
      <c r="H4431" s="2"/>
    </row>
    <row r="4432" spans="3:8">
      <c r="C4432" s="38"/>
      <c r="E4432" s="2"/>
      <c r="F4432" s="2"/>
      <c r="G4432" s="2"/>
      <c r="H4432" s="2"/>
    </row>
    <row r="4433" spans="3:8">
      <c r="C4433" s="38"/>
      <c r="E4433" s="2"/>
      <c r="F4433" s="2"/>
      <c r="G4433" s="2"/>
      <c r="H4433" s="2"/>
    </row>
    <row r="4434" spans="3:8">
      <c r="C4434" s="38"/>
      <c r="E4434" s="2"/>
      <c r="F4434" s="2"/>
      <c r="G4434" s="2"/>
      <c r="H4434" s="2"/>
    </row>
    <row r="4435" spans="3:8">
      <c r="C4435" s="38"/>
      <c r="E4435" s="2"/>
      <c r="F4435" s="2"/>
      <c r="G4435" s="2"/>
      <c r="H4435" s="2"/>
    </row>
    <row r="4436" spans="3:8">
      <c r="C4436" s="38"/>
      <c r="E4436" s="2"/>
      <c r="F4436" s="2"/>
      <c r="G4436" s="2"/>
      <c r="H4436" s="2"/>
    </row>
    <row r="4437" spans="3:8">
      <c r="C4437" s="38"/>
      <c r="E4437" s="2"/>
      <c r="F4437" s="2"/>
      <c r="G4437" s="2"/>
      <c r="H4437" s="2"/>
    </row>
    <row r="4438" spans="3:8">
      <c r="C4438" s="38"/>
      <c r="E4438" s="2"/>
      <c r="F4438" s="2"/>
      <c r="G4438" s="2"/>
      <c r="H4438" s="2"/>
    </row>
    <row r="4439" spans="3:8">
      <c r="C4439" s="38"/>
      <c r="E4439" s="2"/>
      <c r="F4439" s="2"/>
      <c r="G4439" s="2"/>
      <c r="H4439" s="2"/>
    </row>
    <row r="4440" spans="3:8">
      <c r="C4440" s="38"/>
      <c r="E4440" s="2"/>
      <c r="F4440" s="2"/>
      <c r="G4440" s="2"/>
      <c r="H4440" s="2"/>
    </row>
    <row r="4441" spans="3:8">
      <c r="C4441" s="38"/>
      <c r="E4441" s="2"/>
      <c r="F4441" s="2"/>
      <c r="G4441" s="2"/>
      <c r="H4441" s="2"/>
    </row>
    <row r="4442" spans="3:8">
      <c r="C4442" s="38"/>
      <c r="E4442" s="2"/>
      <c r="F4442" s="2"/>
      <c r="G4442" s="2"/>
      <c r="H4442" s="2"/>
    </row>
    <row r="4443" spans="3:8">
      <c r="C4443" s="38"/>
      <c r="E4443" s="2"/>
      <c r="F4443" s="2"/>
      <c r="G4443" s="2"/>
      <c r="H4443" s="2"/>
    </row>
    <row r="4444" spans="3:8">
      <c r="C4444" s="38"/>
      <c r="E4444" s="2"/>
      <c r="F4444" s="2"/>
      <c r="G4444" s="2"/>
      <c r="H4444" s="2"/>
    </row>
    <row r="4445" spans="3:8">
      <c r="C4445" s="38"/>
      <c r="E4445" s="2"/>
      <c r="F4445" s="2"/>
      <c r="G4445" s="2"/>
      <c r="H4445" s="2"/>
    </row>
    <row r="4446" spans="3:8">
      <c r="C4446" s="38"/>
      <c r="E4446" s="2"/>
      <c r="F4446" s="2"/>
      <c r="G4446" s="2"/>
      <c r="H4446" s="2"/>
    </row>
    <row r="4447" spans="3:8">
      <c r="C4447" s="38"/>
      <c r="E4447" s="2"/>
      <c r="F4447" s="2"/>
      <c r="G4447" s="2"/>
      <c r="H4447" s="2"/>
    </row>
    <row r="4448" spans="3:8">
      <c r="C4448" s="38"/>
      <c r="E4448" s="2"/>
      <c r="F4448" s="2"/>
      <c r="G4448" s="2"/>
      <c r="H4448" s="2"/>
    </row>
    <row r="4449" spans="3:8">
      <c r="C4449" s="38"/>
      <c r="E4449" s="2"/>
      <c r="F4449" s="2"/>
      <c r="G4449" s="2"/>
      <c r="H4449" s="2"/>
    </row>
    <row r="4450" spans="3:8">
      <c r="C4450" s="38"/>
      <c r="E4450" s="2"/>
      <c r="F4450" s="2"/>
      <c r="G4450" s="2"/>
      <c r="H4450" s="2"/>
    </row>
    <row r="4451" spans="3:8">
      <c r="C4451" s="38"/>
      <c r="E4451" s="2"/>
      <c r="F4451" s="2"/>
      <c r="G4451" s="2"/>
      <c r="H4451" s="2"/>
    </row>
    <row r="4452" spans="3:8">
      <c r="C4452" s="38"/>
      <c r="E4452" s="2"/>
      <c r="F4452" s="2"/>
      <c r="G4452" s="2"/>
      <c r="H4452" s="2"/>
    </row>
    <row r="4453" spans="3:8">
      <c r="C4453" s="38"/>
      <c r="E4453" s="2"/>
      <c r="F4453" s="2"/>
      <c r="G4453" s="2"/>
      <c r="H4453" s="2"/>
    </row>
    <row r="4454" spans="3:8">
      <c r="C4454" s="38"/>
      <c r="E4454" s="2"/>
      <c r="F4454" s="2"/>
      <c r="G4454" s="2"/>
      <c r="H4454" s="2"/>
    </row>
    <row r="4455" spans="3:8">
      <c r="C4455" s="38"/>
      <c r="E4455" s="2"/>
      <c r="F4455" s="2"/>
      <c r="G4455" s="2"/>
      <c r="H4455" s="2"/>
    </row>
    <row r="4456" spans="3:8">
      <c r="C4456" s="38"/>
      <c r="E4456" s="2"/>
      <c r="F4456" s="2"/>
      <c r="G4456" s="2"/>
      <c r="H4456" s="2"/>
    </row>
    <row r="4457" spans="3:8">
      <c r="C4457" s="38"/>
      <c r="E4457" s="2"/>
      <c r="F4457" s="2"/>
      <c r="G4457" s="2"/>
      <c r="H4457" s="2"/>
    </row>
    <row r="4458" spans="3:8">
      <c r="C4458" s="38"/>
      <c r="E4458" s="2"/>
      <c r="F4458" s="2"/>
      <c r="G4458" s="2"/>
      <c r="H4458" s="2"/>
    </row>
    <row r="4459" spans="3:8">
      <c r="C4459" s="38"/>
      <c r="E4459" s="2"/>
      <c r="F4459" s="2"/>
      <c r="G4459" s="2"/>
      <c r="H4459" s="2"/>
    </row>
    <row r="4460" spans="3:8">
      <c r="C4460" s="38"/>
      <c r="E4460" s="2"/>
      <c r="F4460" s="2"/>
      <c r="G4460" s="2"/>
      <c r="H4460" s="2"/>
    </row>
    <row r="4461" spans="3:8">
      <c r="C4461" s="38"/>
      <c r="E4461" s="2"/>
      <c r="F4461" s="2"/>
      <c r="G4461" s="2"/>
      <c r="H4461" s="2"/>
    </row>
    <row r="4462" spans="3:8">
      <c r="C4462" s="38"/>
      <c r="E4462" s="2"/>
      <c r="F4462" s="2"/>
      <c r="G4462" s="2"/>
      <c r="H4462" s="2"/>
    </row>
    <row r="4463" spans="3:8">
      <c r="C4463" s="38"/>
      <c r="E4463" s="2"/>
      <c r="F4463" s="2"/>
      <c r="G4463" s="2"/>
      <c r="H4463" s="2"/>
    </row>
    <row r="4464" spans="3:8">
      <c r="C4464" s="38"/>
      <c r="E4464" s="2"/>
      <c r="F4464" s="2"/>
      <c r="G4464" s="2"/>
      <c r="H4464" s="2"/>
    </row>
    <row r="4465" spans="3:8">
      <c r="C4465" s="38"/>
      <c r="E4465" s="2"/>
      <c r="F4465" s="2"/>
      <c r="G4465" s="2"/>
      <c r="H4465" s="2"/>
    </row>
    <row r="4466" spans="3:8">
      <c r="C4466" s="38"/>
      <c r="E4466" s="2"/>
      <c r="F4466" s="2"/>
      <c r="G4466" s="2"/>
      <c r="H4466" s="2"/>
    </row>
    <row r="4467" spans="3:8">
      <c r="C4467" s="38"/>
      <c r="E4467" s="2"/>
      <c r="F4467" s="2"/>
      <c r="G4467" s="2"/>
      <c r="H4467" s="2"/>
    </row>
    <row r="4468" spans="3:8">
      <c r="C4468" s="38"/>
      <c r="E4468" s="2"/>
      <c r="F4468" s="2"/>
      <c r="G4468" s="2"/>
      <c r="H4468" s="2"/>
    </row>
    <row r="4469" spans="3:8">
      <c r="C4469" s="38"/>
      <c r="E4469" s="2"/>
      <c r="F4469" s="2"/>
      <c r="G4469" s="2"/>
      <c r="H4469" s="2"/>
    </row>
    <row r="4470" spans="3:8">
      <c r="C4470" s="38"/>
      <c r="E4470" s="2"/>
      <c r="F4470" s="2"/>
      <c r="G4470" s="2"/>
      <c r="H4470" s="2"/>
    </row>
    <row r="4471" spans="3:8">
      <c r="C4471" s="38"/>
      <c r="E4471" s="2"/>
      <c r="F4471" s="2"/>
      <c r="G4471" s="2"/>
      <c r="H4471" s="2"/>
    </row>
    <row r="4472" spans="3:8">
      <c r="C4472" s="38"/>
      <c r="E4472" s="2"/>
      <c r="F4472" s="2"/>
      <c r="G4472" s="2"/>
      <c r="H4472" s="2"/>
    </row>
    <row r="4473" spans="3:8">
      <c r="C4473" s="38"/>
      <c r="E4473" s="2"/>
      <c r="F4473" s="2"/>
      <c r="G4473" s="2"/>
      <c r="H4473" s="2"/>
    </row>
    <row r="4474" spans="3:8">
      <c r="C4474" s="38"/>
      <c r="E4474" s="2"/>
      <c r="F4474" s="2"/>
      <c r="G4474" s="2"/>
      <c r="H4474" s="2"/>
    </row>
    <row r="4475" spans="3:8">
      <c r="C4475" s="38"/>
      <c r="E4475" s="2"/>
      <c r="F4475" s="2"/>
      <c r="G4475" s="2"/>
      <c r="H4475" s="2"/>
    </row>
    <row r="4476" spans="3:8">
      <c r="C4476" s="38"/>
      <c r="E4476" s="2"/>
      <c r="F4476" s="2"/>
      <c r="G4476" s="2"/>
      <c r="H4476" s="2"/>
    </row>
    <row r="4477" spans="3:8">
      <c r="C4477" s="38"/>
      <c r="E4477" s="2"/>
      <c r="F4477" s="2"/>
      <c r="G4477" s="2"/>
      <c r="H4477" s="2"/>
    </row>
    <row r="4478" spans="3:8">
      <c r="C4478" s="38"/>
      <c r="E4478" s="2"/>
      <c r="F4478" s="2"/>
      <c r="G4478" s="2"/>
      <c r="H4478" s="2"/>
    </row>
    <row r="4479" spans="3:8">
      <c r="C4479" s="38"/>
      <c r="E4479" s="2"/>
      <c r="F4479" s="2"/>
      <c r="G4479" s="2"/>
      <c r="H4479" s="2"/>
    </row>
    <row r="4480" spans="3:8">
      <c r="C4480" s="38"/>
      <c r="E4480" s="2"/>
      <c r="F4480" s="2"/>
      <c r="G4480" s="2"/>
      <c r="H4480" s="2"/>
    </row>
    <row r="4481" spans="3:8">
      <c r="C4481" s="38"/>
      <c r="E4481" s="2"/>
      <c r="F4481" s="2"/>
      <c r="G4481" s="2"/>
      <c r="H4481" s="2"/>
    </row>
    <row r="4482" spans="3:8">
      <c r="C4482" s="38"/>
      <c r="E4482" s="2"/>
      <c r="F4482" s="2"/>
      <c r="G4482" s="2"/>
      <c r="H4482" s="2"/>
    </row>
    <row r="4483" spans="3:8">
      <c r="C4483" s="38"/>
      <c r="E4483" s="2"/>
      <c r="F4483" s="2"/>
      <c r="G4483" s="2"/>
      <c r="H4483" s="2"/>
    </row>
    <row r="4484" spans="3:8">
      <c r="C4484" s="38"/>
      <c r="E4484" s="2"/>
      <c r="F4484" s="2"/>
      <c r="G4484" s="2"/>
      <c r="H4484" s="2"/>
    </row>
    <row r="4485" spans="3:8">
      <c r="C4485" s="38"/>
      <c r="E4485" s="2"/>
      <c r="F4485" s="2"/>
      <c r="G4485" s="2"/>
      <c r="H4485" s="2"/>
    </row>
    <row r="4486" spans="3:8">
      <c r="C4486" s="38"/>
      <c r="E4486" s="2"/>
      <c r="F4486" s="2"/>
      <c r="G4486" s="2"/>
      <c r="H4486" s="2"/>
    </row>
    <row r="4487" spans="3:8">
      <c r="C4487" s="38"/>
      <c r="E4487" s="2"/>
      <c r="F4487" s="2"/>
      <c r="G4487" s="2"/>
      <c r="H4487" s="2"/>
    </row>
    <row r="4488" spans="3:8">
      <c r="C4488" s="38"/>
      <c r="E4488" s="2"/>
      <c r="F4488" s="2"/>
      <c r="G4488" s="2"/>
      <c r="H4488" s="2"/>
    </row>
    <row r="4489" spans="3:8">
      <c r="C4489" s="38"/>
      <c r="E4489" s="2"/>
      <c r="F4489" s="2"/>
      <c r="G4489" s="2"/>
      <c r="H4489" s="2"/>
    </row>
    <row r="4490" spans="3:8">
      <c r="C4490" s="38"/>
      <c r="E4490" s="2"/>
      <c r="F4490" s="2"/>
      <c r="G4490" s="2"/>
      <c r="H4490" s="2"/>
    </row>
    <row r="4491" spans="3:8">
      <c r="C4491" s="38"/>
      <c r="E4491" s="2"/>
      <c r="F4491" s="2"/>
      <c r="G4491" s="2"/>
      <c r="H4491" s="2"/>
    </row>
    <row r="4492" spans="3:8">
      <c r="C4492" s="38"/>
      <c r="E4492" s="2"/>
      <c r="F4492" s="2"/>
      <c r="G4492" s="2"/>
      <c r="H4492" s="2"/>
    </row>
    <row r="4493" spans="3:8">
      <c r="C4493" s="38"/>
      <c r="E4493" s="2"/>
      <c r="F4493" s="2"/>
      <c r="G4493" s="2"/>
      <c r="H4493" s="2"/>
    </row>
    <row r="4494" spans="3:8">
      <c r="C4494" s="38"/>
      <c r="E4494" s="2"/>
      <c r="F4494" s="2"/>
      <c r="G4494" s="2"/>
      <c r="H4494" s="2"/>
    </row>
    <row r="4495" spans="3:8">
      <c r="C4495" s="38"/>
      <c r="E4495" s="2"/>
      <c r="F4495" s="2"/>
      <c r="G4495" s="2"/>
      <c r="H4495" s="2"/>
    </row>
    <row r="4496" spans="3:8">
      <c r="C4496" s="38"/>
      <c r="E4496" s="2"/>
      <c r="F4496" s="2"/>
      <c r="G4496" s="2"/>
      <c r="H4496" s="2"/>
    </row>
    <row r="4497" spans="3:8">
      <c r="C4497" s="38"/>
      <c r="E4497" s="2"/>
      <c r="F4497" s="2"/>
      <c r="G4497" s="2"/>
      <c r="H4497" s="2"/>
    </row>
    <row r="4498" spans="3:8">
      <c r="C4498" s="38"/>
      <c r="E4498" s="2"/>
      <c r="F4498" s="2"/>
      <c r="G4498" s="2"/>
      <c r="H4498" s="2"/>
    </row>
    <row r="4499" spans="3:8">
      <c r="C4499" s="38"/>
      <c r="E4499" s="2"/>
      <c r="F4499" s="2"/>
      <c r="G4499" s="2"/>
      <c r="H4499" s="2"/>
    </row>
    <row r="4500" spans="3:8">
      <c r="C4500" s="38"/>
      <c r="E4500" s="2"/>
      <c r="F4500" s="2"/>
      <c r="G4500" s="2"/>
      <c r="H4500" s="2"/>
    </row>
    <row r="4501" spans="3:8">
      <c r="C4501" s="38"/>
      <c r="E4501" s="2"/>
      <c r="F4501" s="2"/>
      <c r="G4501" s="2"/>
      <c r="H4501" s="2"/>
    </row>
    <row r="4502" spans="3:8">
      <c r="C4502" s="38"/>
      <c r="E4502" s="2"/>
      <c r="F4502" s="2"/>
      <c r="G4502" s="2"/>
      <c r="H4502" s="2"/>
    </row>
    <row r="4503" spans="3:8">
      <c r="C4503" s="38"/>
      <c r="E4503" s="2"/>
      <c r="F4503" s="2"/>
      <c r="G4503" s="2"/>
      <c r="H4503" s="2"/>
    </row>
    <row r="4504" spans="3:8">
      <c r="C4504" s="38"/>
      <c r="E4504" s="2"/>
      <c r="F4504" s="2"/>
      <c r="G4504" s="2"/>
      <c r="H4504" s="2"/>
    </row>
    <row r="4505" spans="3:8">
      <c r="C4505" s="38"/>
      <c r="E4505" s="2"/>
      <c r="F4505" s="2"/>
      <c r="G4505" s="2"/>
      <c r="H4505" s="2"/>
    </row>
    <row r="4506" spans="3:8">
      <c r="C4506" s="38"/>
      <c r="E4506" s="2"/>
      <c r="F4506" s="2"/>
      <c r="G4506" s="2"/>
      <c r="H4506" s="2"/>
    </row>
    <row r="4507" spans="3:8">
      <c r="C4507" s="38"/>
      <c r="E4507" s="2"/>
      <c r="F4507" s="2"/>
      <c r="G4507" s="2"/>
      <c r="H4507" s="2"/>
    </row>
    <row r="4508" spans="3:8">
      <c r="C4508" s="38"/>
      <c r="E4508" s="2"/>
      <c r="F4508" s="2"/>
      <c r="G4508" s="2"/>
      <c r="H4508" s="2"/>
    </row>
    <row r="4509" spans="3:8">
      <c r="C4509" s="38"/>
      <c r="E4509" s="2"/>
      <c r="F4509" s="2"/>
      <c r="G4509" s="2"/>
      <c r="H4509" s="2"/>
    </row>
    <row r="4510" spans="3:8">
      <c r="C4510" s="38"/>
      <c r="E4510" s="2"/>
      <c r="F4510" s="2"/>
      <c r="G4510" s="2"/>
      <c r="H4510" s="2"/>
    </row>
    <row r="4511" spans="3:8">
      <c r="C4511" s="38"/>
      <c r="E4511" s="2"/>
      <c r="F4511" s="2"/>
      <c r="G4511" s="2"/>
      <c r="H4511" s="2"/>
    </row>
    <row r="4512" spans="3:8">
      <c r="C4512" s="38"/>
      <c r="E4512" s="2"/>
      <c r="F4512" s="2"/>
      <c r="G4512" s="2"/>
      <c r="H4512" s="2"/>
    </row>
    <row r="4513" spans="3:8">
      <c r="C4513" s="38"/>
      <c r="E4513" s="2"/>
      <c r="F4513" s="2"/>
      <c r="G4513" s="2"/>
      <c r="H4513" s="2"/>
    </row>
    <row r="4514" spans="3:8">
      <c r="C4514" s="38"/>
      <c r="E4514" s="2"/>
      <c r="F4514" s="2"/>
      <c r="G4514" s="2"/>
      <c r="H4514" s="2"/>
    </row>
    <row r="4515" spans="3:8">
      <c r="C4515" s="38"/>
      <c r="E4515" s="2"/>
      <c r="F4515" s="2"/>
      <c r="G4515" s="2"/>
      <c r="H4515" s="2"/>
    </row>
    <row r="4516" spans="3:8">
      <c r="C4516" s="38"/>
      <c r="E4516" s="2"/>
      <c r="F4516" s="2"/>
      <c r="G4516" s="2"/>
      <c r="H4516" s="2"/>
    </row>
    <row r="4517" spans="3:8">
      <c r="C4517" s="38"/>
      <c r="E4517" s="2"/>
      <c r="F4517" s="2"/>
      <c r="G4517" s="2"/>
      <c r="H4517" s="2"/>
    </row>
    <row r="4518" spans="3:8">
      <c r="C4518" s="38"/>
      <c r="E4518" s="2"/>
      <c r="F4518" s="2"/>
      <c r="G4518" s="2"/>
      <c r="H4518" s="2"/>
    </row>
    <row r="4519" spans="3:8">
      <c r="C4519" s="38"/>
      <c r="E4519" s="2"/>
      <c r="F4519" s="2"/>
      <c r="G4519" s="2"/>
      <c r="H4519" s="2"/>
    </row>
    <row r="4520" spans="3:8">
      <c r="C4520" s="38"/>
      <c r="E4520" s="2"/>
      <c r="F4520" s="2"/>
      <c r="G4520" s="2"/>
      <c r="H4520" s="2"/>
    </row>
    <row r="4521" spans="3:8">
      <c r="C4521" s="38"/>
      <c r="E4521" s="2"/>
      <c r="F4521" s="2"/>
      <c r="G4521" s="2"/>
      <c r="H4521" s="2"/>
    </row>
    <row r="4522" spans="3:8">
      <c r="C4522" s="38"/>
      <c r="E4522" s="2"/>
      <c r="F4522" s="2"/>
      <c r="G4522" s="2"/>
      <c r="H4522" s="2"/>
    </row>
    <row r="4523" spans="3:8">
      <c r="C4523" s="38"/>
      <c r="E4523" s="2"/>
      <c r="F4523" s="2"/>
      <c r="G4523" s="2"/>
      <c r="H4523" s="2"/>
    </row>
    <row r="4524" spans="3:8">
      <c r="C4524" s="38"/>
      <c r="E4524" s="2"/>
      <c r="F4524" s="2"/>
      <c r="G4524" s="2"/>
      <c r="H4524" s="2"/>
    </row>
    <row r="4525" spans="3:8">
      <c r="C4525" s="38"/>
      <c r="E4525" s="2"/>
      <c r="F4525" s="2"/>
      <c r="G4525" s="2"/>
      <c r="H4525" s="2"/>
    </row>
    <row r="4526" spans="3:8">
      <c r="C4526" s="38"/>
      <c r="E4526" s="2"/>
      <c r="F4526" s="2"/>
      <c r="G4526" s="2"/>
      <c r="H4526" s="2"/>
    </row>
    <row r="4527" spans="3:8">
      <c r="C4527" s="38"/>
      <c r="E4527" s="2"/>
      <c r="F4527" s="2"/>
      <c r="G4527" s="2"/>
      <c r="H4527" s="2"/>
    </row>
    <row r="4528" spans="3:8">
      <c r="C4528" s="38"/>
      <c r="E4528" s="2"/>
      <c r="F4528" s="2"/>
      <c r="G4528" s="2"/>
      <c r="H4528" s="2"/>
    </row>
    <row r="4529" spans="3:8">
      <c r="C4529" s="38"/>
      <c r="E4529" s="2"/>
      <c r="F4529" s="2"/>
      <c r="G4529" s="2"/>
      <c r="H4529" s="2"/>
    </row>
    <row r="4530" spans="3:8">
      <c r="C4530" s="38"/>
      <c r="E4530" s="2"/>
      <c r="F4530" s="2"/>
      <c r="G4530" s="2"/>
      <c r="H4530" s="2"/>
    </row>
    <row r="4531" spans="3:8">
      <c r="C4531" s="38"/>
      <c r="E4531" s="2"/>
      <c r="F4531" s="2"/>
      <c r="G4531" s="2"/>
      <c r="H4531" s="2"/>
    </row>
    <row r="4532" spans="3:8">
      <c r="C4532" s="38"/>
      <c r="E4532" s="2"/>
      <c r="F4532" s="2"/>
      <c r="G4532" s="2"/>
      <c r="H4532" s="2"/>
    </row>
    <row r="4533" spans="3:8">
      <c r="C4533" s="38"/>
      <c r="E4533" s="2"/>
      <c r="F4533" s="2"/>
      <c r="G4533" s="2"/>
      <c r="H4533" s="2"/>
    </row>
    <row r="4534" spans="3:8">
      <c r="C4534" s="38"/>
      <c r="E4534" s="2"/>
      <c r="F4534" s="2"/>
      <c r="G4534" s="2"/>
      <c r="H4534" s="2"/>
    </row>
    <row r="4535" spans="3:8">
      <c r="C4535" s="38"/>
      <c r="E4535" s="2"/>
      <c r="F4535" s="2"/>
      <c r="G4535" s="2"/>
      <c r="H4535" s="2"/>
    </row>
    <row r="4536" spans="3:8">
      <c r="C4536" s="38"/>
      <c r="E4536" s="2"/>
      <c r="F4536" s="2"/>
      <c r="G4536" s="2"/>
      <c r="H4536" s="2"/>
    </row>
    <row r="4537" spans="3:8">
      <c r="C4537" s="38"/>
      <c r="E4537" s="2"/>
      <c r="F4537" s="2"/>
      <c r="G4537" s="2"/>
      <c r="H4537" s="2"/>
    </row>
    <row r="4538" spans="3:8">
      <c r="C4538" s="38"/>
      <c r="E4538" s="2"/>
      <c r="F4538" s="2"/>
      <c r="G4538" s="2"/>
      <c r="H4538" s="2"/>
    </row>
    <row r="4539" spans="3:8">
      <c r="C4539" s="38"/>
      <c r="E4539" s="2"/>
      <c r="F4539" s="2"/>
      <c r="G4539" s="2"/>
      <c r="H4539" s="2"/>
    </row>
    <row r="4540" spans="3:8">
      <c r="C4540" s="38"/>
      <c r="E4540" s="2"/>
      <c r="F4540" s="2"/>
      <c r="G4540" s="2"/>
      <c r="H4540" s="2"/>
    </row>
    <row r="4541" spans="3:8">
      <c r="C4541" s="38"/>
      <c r="E4541" s="2"/>
      <c r="F4541" s="2"/>
      <c r="G4541" s="2"/>
      <c r="H4541" s="2"/>
    </row>
    <row r="4542" spans="3:8">
      <c r="C4542" s="38"/>
      <c r="E4542" s="2"/>
      <c r="F4542" s="2"/>
      <c r="G4542" s="2"/>
      <c r="H4542" s="2"/>
    </row>
    <row r="4543" spans="3:8">
      <c r="C4543" s="38"/>
      <c r="E4543" s="2"/>
      <c r="F4543" s="2"/>
      <c r="G4543" s="2"/>
      <c r="H4543" s="2"/>
    </row>
    <row r="4544" spans="3:8">
      <c r="C4544" s="38"/>
      <c r="E4544" s="2"/>
      <c r="F4544" s="2"/>
      <c r="G4544" s="2"/>
      <c r="H4544" s="2"/>
    </row>
    <row r="4545" spans="3:8">
      <c r="C4545" s="38"/>
      <c r="E4545" s="2"/>
      <c r="F4545" s="2"/>
      <c r="G4545" s="2"/>
      <c r="H4545" s="2"/>
    </row>
    <row r="4546" spans="3:8">
      <c r="C4546" s="38"/>
      <c r="E4546" s="2"/>
      <c r="F4546" s="2"/>
      <c r="G4546" s="2"/>
      <c r="H4546" s="2"/>
    </row>
    <row r="4547" spans="3:8">
      <c r="C4547" s="38"/>
      <c r="E4547" s="2"/>
      <c r="F4547" s="2"/>
      <c r="G4547" s="2"/>
      <c r="H4547" s="2"/>
    </row>
    <row r="4548" spans="3:8">
      <c r="C4548" s="38"/>
      <c r="E4548" s="2"/>
      <c r="F4548" s="2"/>
      <c r="G4548" s="2"/>
      <c r="H4548" s="2"/>
    </row>
    <row r="4549" spans="3:8">
      <c r="C4549" s="38"/>
      <c r="E4549" s="2"/>
      <c r="F4549" s="2"/>
      <c r="G4549" s="2"/>
      <c r="H4549" s="2"/>
    </row>
    <row r="4550" spans="3:8">
      <c r="C4550" s="38"/>
      <c r="E4550" s="2"/>
      <c r="F4550" s="2"/>
      <c r="G4550" s="2"/>
      <c r="H4550" s="2"/>
    </row>
    <row r="4551" spans="3:8">
      <c r="C4551" s="38"/>
      <c r="E4551" s="2"/>
      <c r="F4551" s="2"/>
      <c r="G4551" s="2"/>
      <c r="H4551" s="2"/>
    </row>
    <row r="4552" spans="3:8">
      <c r="C4552" s="38"/>
      <c r="E4552" s="2"/>
      <c r="F4552" s="2"/>
      <c r="G4552" s="2"/>
      <c r="H4552" s="2"/>
    </row>
    <row r="4553" spans="3:8">
      <c r="C4553" s="38"/>
      <c r="E4553" s="2"/>
      <c r="F4553" s="2"/>
      <c r="G4553" s="2"/>
      <c r="H4553" s="2"/>
    </row>
    <row r="4554" spans="3:8">
      <c r="C4554" s="38"/>
      <c r="E4554" s="2"/>
      <c r="F4554" s="2"/>
      <c r="G4554" s="2"/>
      <c r="H4554" s="2"/>
    </row>
    <row r="4555" spans="3:8">
      <c r="C4555" s="38"/>
      <c r="E4555" s="2"/>
      <c r="F4555" s="2"/>
      <c r="G4555" s="2"/>
      <c r="H4555" s="2"/>
    </row>
    <row r="4556" spans="3:8">
      <c r="C4556" s="38"/>
      <c r="E4556" s="2"/>
      <c r="F4556" s="2"/>
      <c r="G4556" s="2"/>
      <c r="H4556" s="2"/>
    </row>
    <row r="4557" spans="3:8">
      <c r="C4557" s="38"/>
      <c r="E4557" s="2"/>
      <c r="F4557" s="2"/>
      <c r="G4557" s="2"/>
      <c r="H4557" s="2"/>
    </row>
    <row r="4558" spans="3:8">
      <c r="C4558" s="38"/>
      <c r="E4558" s="2"/>
      <c r="F4558" s="2"/>
      <c r="G4558" s="2"/>
      <c r="H4558" s="2"/>
    </row>
    <row r="4559" spans="3:8">
      <c r="C4559" s="38"/>
      <c r="E4559" s="2"/>
      <c r="F4559" s="2"/>
      <c r="G4559" s="2"/>
      <c r="H4559" s="2"/>
    </row>
    <row r="4560" spans="3:8">
      <c r="C4560" s="38"/>
      <c r="E4560" s="2"/>
      <c r="F4560" s="2"/>
      <c r="G4560" s="2"/>
      <c r="H4560" s="2"/>
    </row>
    <row r="4561" spans="3:8">
      <c r="C4561" s="38"/>
      <c r="E4561" s="2"/>
      <c r="F4561" s="2"/>
      <c r="G4561" s="2"/>
      <c r="H4561" s="2"/>
    </row>
    <row r="4562" spans="3:8">
      <c r="C4562" s="38"/>
      <c r="E4562" s="2"/>
      <c r="F4562" s="2"/>
      <c r="G4562" s="2"/>
      <c r="H4562" s="2"/>
    </row>
    <row r="4563" spans="3:8">
      <c r="C4563" s="38"/>
      <c r="E4563" s="2"/>
      <c r="F4563" s="2"/>
      <c r="G4563" s="2"/>
      <c r="H4563" s="2"/>
    </row>
    <row r="4564" spans="3:8">
      <c r="C4564" s="38"/>
      <c r="E4564" s="2"/>
      <c r="F4564" s="2"/>
      <c r="G4564" s="2"/>
      <c r="H4564" s="2"/>
    </row>
    <row r="4565" spans="3:8">
      <c r="C4565" s="38"/>
      <c r="E4565" s="2"/>
      <c r="F4565" s="2"/>
      <c r="G4565" s="2"/>
      <c r="H4565" s="2"/>
    </row>
    <row r="4566" spans="3:8">
      <c r="C4566" s="38"/>
      <c r="E4566" s="2"/>
      <c r="F4566" s="2"/>
      <c r="G4566" s="2"/>
      <c r="H4566" s="2"/>
    </row>
    <row r="4567" spans="3:8">
      <c r="C4567" s="38"/>
      <c r="E4567" s="2"/>
      <c r="F4567" s="2"/>
      <c r="G4567" s="2"/>
      <c r="H4567" s="2"/>
    </row>
    <row r="4568" spans="3:8">
      <c r="C4568" s="38"/>
      <c r="E4568" s="2"/>
      <c r="F4568" s="2"/>
      <c r="G4568" s="2"/>
      <c r="H4568" s="2"/>
    </row>
    <row r="4569" spans="3:8">
      <c r="C4569" s="38"/>
      <c r="E4569" s="2"/>
      <c r="F4569" s="2"/>
      <c r="G4569" s="2"/>
      <c r="H4569" s="2"/>
    </row>
    <row r="4570" spans="3:8">
      <c r="C4570" s="38"/>
      <c r="E4570" s="2"/>
      <c r="F4570" s="2"/>
      <c r="G4570" s="2"/>
      <c r="H4570" s="2"/>
    </row>
    <row r="4571" spans="3:8">
      <c r="C4571" s="38"/>
      <c r="E4571" s="2"/>
      <c r="F4571" s="2"/>
      <c r="G4571" s="2"/>
      <c r="H4571" s="2"/>
    </row>
    <row r="4572" spans="3:8">
      <c r="C4572" s="38"/>
      <c r="E4572" s="2"/>
      <c r="F4572" s="2"/>
      <c r="G4572" s="2"/>
      <c r="H4572" s="2"/>
    </row>
    <row r="4573" spans="3:8">
      <c r="C4573" s="38"/>
      <c r="E4573" s="2"/>
      <c r="F4573" s="2"/>
      <c r="G4573" s="2"/>
      <c r="H4573" s="2"/>
    </row>
    <row r="4574" spans="3:8">
      <c r="C4574" s="38"/>
      <c r="E4574" s="2"/>
      <c r="F4574" s="2"/>
      <c r="G4574" s="2"/>
      <c r="H4574" s="2"/>
    </row>
    <row r="4575" spans="3:8">
      <c r="C4575" s="38"/>
      <c r="E4575" s="2"/>
      <c r="F4575" s="2"/>
      <c r="G4575" s="2"/>
      <c r="H4575" s="2"/>
    </row>
    <row r="4576" spans="3:8">
      <c r="C4576" s="38"/>
      <c r="E4576" s="2"/>
      <c r="F4576" s="2"/>
      <c r="G4576" s="2"/>
      <c r="H4576" s="2"/>
    </row>
    <row r="4577" spans="3:8">
      <c r="C4577" s="38"/>
      <c r="E4577" s="2"/>
      <c r="F4577" s="2"/>
      <c r="G4577" s="2"/>
      <c r="H4577" s="2"/>
    </row>
    <row r="4578" spans="3:8">
      <c r="C4578" s="38"/>
      <c r="E4578" s="2"/>
      <c r="F4578" s="2"/>
      <c r="G4578" s="2"/>
      <c r="H4578" s="2"/>
    </row>
    <row r="4579" spans="3:8">
      <c r="C4579" s="38"/>
      <c r="E4579" s="2"/>
      <c r="F4579" s="2"/>
      <c r="G4579" s="2"/>
      <c r="H4579" s="2"/>
    </row>
    <row r="4580" spans="3:8">
      <c r="C4580" s="38"/>
      <c r="E4580" s="2"/>
      <c r="F4580" s="2"/>
      <c r="G4580" s="2"/>
      <c r="H4580" s="2"/>
    </row>
    <row r="4581" spans="3:8">
      <c r="C4581" s="38"/>
      <c r="E4581" s="2"/>
      <c r="F4581" s="2"/>
      <c r="G4581" s="2"/>
      <c r="H4581" s="2"/>
    </row>
    <row r="4582" spans="3:8">
      <c r="C4582" s="38"/>
      <c r="E4582" s="2"/>
      <c r="F4582" s="2"/>
      <c r="G4582" s="2"/>
      <c r="H4582" s="2"/>
    </row>
    <row r="4583" spans="3:8">
      <c r="C4583" s="38"/>
      <c r="E4583" s="2"/>
      <c r="F4583" s="2"/>
      <c r="G4583" s="2"/>
      <c r="H4583" s="2"/>
    </row>
    <row r="4584" spans="3:8">
      <c r="C4584" s="38"/>
      <c r="E4584" s="2"/>
      <c r="F4584" s="2"/>
      <c r="G4584" s="2"/>
      <c r="H4584" s="2"/>
    </row>
    <row r="4585" spans="3:8">
      <c r="C4585" s="38"/>
      <c r="E4585" s="2"/>
      <c r="F4585" s="2"/>
      <c r="G4585" s="2"/>
      <c r="H4585" s="2"/>
    </row>
    <row r="4586" spans="3:8">
      <c r="C4586" s="38"/>
      <c r="E4586" s="2"/>
      <c r="F4586" s="2"/>
      <c r="G4586" s="2"/>
      <c r="H4586" s="2"/>
    </row>
    <row r="4587" spans="3:8">
      <c r="C4587" s="38"/>
      <c r="E4587" s="2"/>
      <c r="F4587" s="2"/>
      <c r="G4587" s="2"/>
      <c r="H4587" s="2"/>
    </row>
    <row r="4588" spans="3:8">
      <c r="C4588" s="38"/>
      <c r="E4588" s="2"/>
      <c r="F4588" s="2"/>
      <c r="G4588" s="2"/>
      <c r="H4588" s="2"/>
    </row>
    <row r="4589" spans="3:8">
      <c r="C4589" s="38"/>
      <c r="E4589" s="2"/>
      <c r="F4589" s="2"/>
      <c r="G4589" s="2"/>
      <c r="H4589" s="2"/>
    </row>
    <row r="4590" spans="3:8">
      <c r="C4590" s="38"/>
      <c r="E4590" s="2"/>
      <c r="F4590" s="2"/>
      <c r="G4590" s="2"/>
      <c r="H4590" s="2"/>
    </row>
    <row r="4591" spans="3:8">
      <c r="C4591" s="38"/>
      <c r="E4591" s="2"/>
      <c r="F4591" s="2"/>
      <c r="G4591" s="2"/>
      <c r="H4591" s="2"/>
    </row>
    <row r="4592" spans="3:8">
      <c r="C4592" s="38"/>
      <c r="E4592" s="2"/>
      <c r="F4592" s="2"/>
      <c r="G4592" s="2"/>
      <c r="H4592" s="2"/>
    </row>
    <row r="4593" spans="3:8">
      <c r="C4593" s="38"/>
      <c r="E4593" s="2"/>
      <c r="F4593" s="2"/>
      <c r="G4593" s="2"/>
      <c r="H4593" s="2"/>
    </row>
    <row r="4594" spans="3:8">
      <c r="C4594" s="38"/>
      <c r="E4594" s="2"/>
      <c r="F4594" s="2"/>
      <c r="G4594" s="2"/>
      <c r="H4594" s="2"/>
    </row>
    <row r="4595" spans="3:8">
      <c r="C4595" s="38"/>
      <c r="E4595" s="2"/>
      <c r="F4595" s="2"/>
      <c r="G4595" s="2"/>
      <c r="H4595" s="2"/>
    </row>
    <row r="4596" spans="3:8">
      <c r="C4596" s="38"/>
      <c r="E4596" s="2"/>
      <c r="F4596" s="2"/>
      <c r="G4596" s="2"/>
      <c r="H4596" s="2"/>
    </row>
    <row r="4597" spans="3:8">
      <c r="C4597" s="38"/>
      <c r="E4597" s="2"/>
      <c r="F4597" s="2"/>
      <c r="G4597" s="2"/>
      <c r="H4597" s="2"/>
    </row>
    <row r="4598" spans="3:8">
      <c r="C4598" s="38"/>
      <c r="E4598" s="2"/>
      <c r="F4598" s="2"/>
      <c r="G4598" s="2"/>
      <c r="H4598" s="2"/>
    </row>
    <row r="4599" spans="3:8">
      <c r="C4599" s="38"/>
      <c r="E4599" s="2"/>
      <c r="F4599" s="2"/>
      <c r="G4599" s="2"/>
      <c r="H4599" s="2"/>
    </row>
    <row r="4600" spans="3:8">
      <c r="C4600" s="38"/>
      <c r="E4600" s="2"/>
      <c r="F4600" s="2"/>
      <c r="G4600" s="2"/>
      <c r="H4600" s="2"/>
    </row>
    <row r="4601" spans="3:8">
      <c r="C4601" s="38"/>
      <c r="E4601" s="2"/>
      <c r="F4601" s="2"/>
      <c r="G4601" s="2"/>
      <c r="H4601" s="2"/>
    </row>
    <row r="4602" spans="3:8">
      <c r="C4602" s="38"/>
      <c r="E4602" s="2"/>
      <c r="F4602" s="2"/>
      <c r="G4602" s="2"/>
      <c r="H4602" s="2"/>
    </row>
    <row r="4603" spans="3:8">
      <c r="C4603" s="38"/>
      <c r="E4603" s="2"/>
      <c r="F4603" s="2"/>
      <c r="G4603" s="2"/>
      <c r="H4603" s="2"/>
    </row>
    <row r="4604" spans="3:8">
      <c r="C4604" s="38"/>
      <c r="E4604" s="2"/>
      <c r="F4604" s="2"/>
      <c r="G4604" s="2"/>
      <c r="H4604" s="2"/>
    </row>
    <row r="4605" spans="3:8">
      <c r="C4605" s="38"/>
      <c r="E4605" s="2"/>
      <c r="F4605" s="2"/>
      <c r="G4605" s="2"/>
      <c r="H4605" s="2"/>
    </row>
    <row r="4606" spans="3:8">
      <c r="C4606" s="38"/>
      <c r="E4606" s="2"/>
      <c r="F4606" s="2"/>
      <c r="G4606" s="2"/>
      <c r="H4606" s="2"/>
    </row>
    <row r="4607" spans="3:8">
      <c r="C4607" s="38"/>
      <c r="E4607" s="2"/>
      <c r="F4607" s="2"/>
      <c r="G4607" s="2"/>
      <c r="H4607" s="2"/>
    </row>
    <row r="4608" spans="3:8">
      <c r="C4608" s="38"/>
      <c r="E4608" s="2"/>
      <c r="F4608" s="2"/>
      <c r="G4608" s="2"/>
      <c r="H4608" s="2"/>
    </row>
    <row r="4609" spans="3:8">
      <c r="C4609" s="38"/>
      <c r="E4609" s="2"/>
      <c r="F4609" s="2"/>
      <c r="G4609" s="2"/>
      <c r="H4609" s="2"/>
    </row>
    <row r="4610" spans="3:8">
      <c r="C4610" s="38"/>
      <c r="E4610" s="2"/>
      <c r="F4610" s="2"/>
      <c r="G4610" s="2"/>
      <c r="H4610" s="2"/>
    </row>
    <row r="4611" spans="3:8">
      <c r="C4611" s="38"/>
      <c r="E4611" s="2"/>
      <c r="F4611" s="2"/>
      <c r="G4611" s="2"/>
      <c r="H4611" s="2"/>
    </row>
    <row r="4612" spans="3:8">
      <c r="C4612" s="38"/>
      <c r="E4612" s="2"/>
      <c r="F4612" s="2"/>
      <c r="G4612" s="2"/>
      <c r="H4612" s="2"/>
    </row>
    <row r="4613" spans="3:8">
      <c r="C4613" s="38"/>
      <c r="E4613" s="2"/>
      <c r="F4613" s="2"/>
      <c r="G4613" s="2"/>
      <c r="H4613" s="2"/>
    </row>
    <row r="4614" spans="3:8">
      <c r="C4614" s="38"/>
      <c r="E4614" s="2"/>
      <c r="F4614" s="2"/>
      <c r="G4614" s="2"/>
      <c r="H4614" s="2"/>
    </row>
    <row r="4615" spans="3:8">
      <c r="C4615" s="38"/>
      <c r="E4615" s="2"/>
      <c r="F4615" s="2"/>
      <c r="G4615" s="2"/>
      <c r="H4615" s="2"/>
    </row>
    <row r="4616" spans="3:8">
      <c r="C4616" s="38"/>
      <c r="E4616" s="2"/>
      <c r="F4616" s="2"/>
      <c r="G4616" s="2"/>
      <c r="H4616" s="2"/>
    </row>
    <row r="4617" spans="3:8">
      <c r="C4617" s="38"/>
      <c r="E4617" s="2"/>
      <c r="F4617" s="2"/>
      <c r="G4617" s="2"/>
      <c r="H4617" s="2"/>
    </row>
    <row r="4618" spans="3:8">
      <c r="C4618" s="38"/>
      <c r="E4618" s="2"/>
      <c r="F4618" s="2"/>
      <c r="G4618" s="2"/>
      <c r="H4618" s="2"/>
    </row>
    <row r="4619" spans="3:8">
      <c r="C4619" s="38"/>
      <c r="E4619" s="2"/>
      <c r="F4619" s="2"/>
      <c r="G4619" s="2"/>
      <c r="H4619" s="2"/>
    </row>
    <row r="4620" spans="3:8">
      <c r="C4620" s="38"/>
      <c r="E4620" s="2"/>
      <c r="F4620" s="2"/>
      <c r="G4620" s="2"/>
      <c r="H4620" s="2"/>
    </row>
    <row r="4621" spans="3:8">
      <c r="C4621" s="38"/>
      <c r="E4621" s="2"/>
      <c r="F4621" s="2"/>
      <c r="G4621" s="2"/>
      <c r="H4621" s="2"/>
    </row>
    <row r="4622" spans="3:8">
      <c r="C4622" s="38"/>
      <c r="E4622" s="2"/>
      <c r="F4622" s="2"/>
      <c r="G4622" s="2"/>
      <c r="H4622" s="2"/>
    </row>
    <row r="4623" spans="3:8">
      <c r="C4623" s="38"/>
      <c r="E4623" s="2"/>
      <c r="F4623" s="2"/>
      <c r="G4623" s="2"/>
      <c r="H4623" s="2"/>
    </row>
    <row r="4624" spans="3:8">
      <c r="C4624" s="38"/>
      <c r="E4624" s="2"/>
      <c r="F4624" s="2"/>
      <c r="G4624" s="2"/>
      <c r="H4624" s="2"/>
    </row>
    <row r="4625" spans="3:8">
      <c r="C4625" s="38"/>
      <c r="E4625" s="2"/>
      <c r="F4625" s="2"/>
      <c r="G4625" s="2"/>
      <c r="H4625" s="2"/>
    </row>
    <row r="4626" spans="3:8">
      <c r="C4626" s="38"/>
      <c r="E4626" s="2"/>
      <c r="F4626" s="2"/>
      <c r="G4626" s="2"/>
      <c r="H4626" s="2"/>
    </row>
    <row r="4627" spans="3:8">
      <c r="C4627" s="38"/>
      <c r="E4627" s="2"/>
      <c r="F4627" s="2"/>
      <c r="G4627" s="2"/>
      <c r="H4627" s="2"/>
    </row>
    <row r="4628" spans="3:8">
      <c r="C4628" s="38"/>
      <c r="E4628" s="2"/>
      <c r="F4628" s="2"/>
      <c r="G4628" s="2"/>
      <c r="H4628" s="2"/>
    </row>
    <row r="4629" spans="3:8">
      <c r="C4629" s="38"/>
      <c r="E4629" s="2"/>
      <c r="F4629" s="2"/>
      <c r="G4629" s="2"/>
      <c r="H4629" s="2"/>
    </row>
    <row r="4630" spans="3:8">
      <c r="C4630" s="38"/>
      <c r="E4630" s="2"/>
      <c r="F4630" s="2"/>
      <c r="G4630" s="2"/>
      <c r="H4630" s="2"/>
    </row>
    <row r="4631" spans="3:8">
      <c r="C4631" s="38"/>
      <c r="E4631" s="2"/>
      <c r="F4631" s="2"/>
      <c r="G4631" s="2"/>
      <c r="H4631" s="2"/>
    </row>
    <row r="4632" spans="3:8">
      <c r="C4632" s="38"/>
      <c r="E4632" s="2"/>
      <c r="F4632" s="2"/>
      <c r="G4632" s="2"/>
      <c r="H4632" s="2"/>
    </row>
    <row r="4633" spans="3:8">
      <c r="C4633" s="38"/>
      <c r="E4633" s="2"/>
      <c r="F4633" s="2"/>
      <c r="G4633" s="2"/>
      <c r="H4633" s="2"/>
    </row>
    <row r="4634" spans="3:8">
      <c r="C4634" s="38"/>
      <c r="E4634" s="2"/>
      <c r="F4634" s="2"/>
      <c r="G4634" s="2"/>
      <c r="H4634" s="2"/>
    </row>
    <row r="4635" spans="3:8">
      <c r="C4635" s="38"/>
      <c r="E4635" s="2"/>
      <c r="F4635" s="2"/>
      <c r="G4635" s="2"/>
      <c r="H4635" s="2"/>
    </row>
    <row r="4636" spans="3:8">
      <c r="C4636" s="38"/>
      <c r="E4636" s="2"/>
      <c r="F4636" s="2"/>
      <c r="G4636" s="2"/>
      <c r="H4636" s="2"/>
    </row>
    <row r="4637" spans="3:8">
      <c r="C4637" s="38"/>
      <c r="E4637" s="2"/>
      <c r="F4637" s="2"/>
      <c r="G4637" s="2"/>
      <c r="H4637" s="2"/>
    </row>
    <row r="4638" spans="3:8">
      <c r="C4638" s="38"/>
      <c r="E4638" s="2"/>
      <c r="F4638" s="2"/>
      <c r="G4638" s="2"/>
      <c r="H4638" s="2"/>
    </row>
    <row r="4639" spans="3:8">
      <c r="C4639" s="38"/>
      <c r="E4639" s="2"/>
      <c r="F4639" s="2"/>
      <c r="G4639" s="2"/>
      <c r="H4639" s="2"/>
    </row>
    <row r="4640" spans="3:8">
      <c r="C4640" s="38"/>
      <c r="E4640" s="2"/>
      <c r="F4640" s="2"/>
      <c r="G4640" s="2"/>
      <c r="H4640" s="2"/>
    </row>
    <row r="4641" spans="3:8">
      <c r="C4641" s="38"/>
      <c r="E4641" s="2"/>
      <c r="F4641" s="2"/>
      <c r="G4641" s="2"/>
      <c r="H4641" s="2"/>
    </row>
    <row r="4642" spans="3:8">
      <c r="C4642" s="38"/>
      <c r="E4642" s="2"/>
      <c r="F4642" s="2"/>
      <c r="G4642" s="2"/>
      <c r="H4642" s="2"/>
    </row>
    <row r="4643" spans="3:8">
      <c r="C4643" s="38"/>
      <c r="E4643" s="2"/>
      <c r="F4643" s="2"/>
      <c r="G4643" s="2"/>
      <c r="H4643" s="2"/>
    </row>
    <row r="4644" spans="3:8">
      <c r="C4644" s="38"/>
      <c r="E4644" s="2"/>
      <c r="F4644" s="2"/>
      <c r="G4644" s="2"/>
      <c r="H4644" s="2"/>
    </row>
    <row r="4645" spans="3:8">
      <c r="C4645" s="38"/>
      <c r="E4645" s="2"/>
      <c r="F4645" s="2"/>
      <c r="G4645" s="2"/>
      <c r="H4645" s="2"/>
    </row>
    <row r="4646" spans="3:8">
      <c r="C4646" s="38"/>
      <c r="E4646" s="2"/>
      <c r="F4646" s="2"/>
      <c r="G4646" s="2"/>
      <c r="H4646" s="2"/>
    </row>
    <row r="4647" spans="3:8">
      <c r="C4647" s="38"/>
      <c r="E4647" s="2"/>
      <c r="F4647" s="2"/>
      <c r="G4647" s="2"/>
      <c r="H4647" s="2"/>
    </row>
    <row r="4648" spans="3:8">
      <c r="C4648" s="38"/>
      <c r="E4648" s="2"/>
      <c r="F4648" s="2"/>
      <c r="G4648" s="2"/>
      <c r="H4648" s="2"/>
    </row>
    <row r="4649" spans="3:8">
      <c r="C4649" s="38"/>
      <c r="E4649" s="2"/>
      <c r="F4649" s="2"/>
      <c r="G4649" s="2"/>
      <c r="H4649" s="2"/>
    </row>
    <row r="4650" spans="3:8">
      <c r="C4650" s="38"/>
      <c r="E4650" s="2"/>
      <c r="F4650" s="2"/>
      <c r="G4650" s="2"/>
      <c r="H4650" s="2"/>
    </row>
    <row r="4651" spans="3:8">
      <c r="C4651" s="38"/>
      <c r="E4651" s="2"/>
      <c r="F4651" s="2"/>
      <c r="G4651" s="2"/>
      <c r="H4651" s="2"/>
    </row>
    <row r="4652" spans="3:8">
      <c r="C4652" s="38"/>
      <c r="E4652" s="2"/>
      <c r="F4652" s="2"/>
      <c r="G4652" s="2"/>
      <c r="H4652" s="2"/>
    </row>
    <row r="4653" spans="3:8">
      <c r="C4653" s="38"/>
      <c r="E4653" s="2"/>
      <c r="F4653" s="2"/>
      <c r="G4653" s="2"/>
      <c r="H4653" s="2"/>
    </row>
    <row r="4654" spans="3:8">
      <c r="C4654" s="38"/>
      <c r="E4654" s="2"/>
      <c r="F4654" s="2"/>
      <c r="G4654" s="2"/>
      <c r="H4654" s="2"/>
    </row>
    <row r="4655" spans="3:8">
      <c r="C4655" s="38"/>
      <c r="E4655" s="2"/>
      <c r="F4655" s="2"/>
      <c r="G4655" s="2"/>
      <c r="H4655" s="2"/>
    </row>
    <row r="4656" spans="3:8">
      <c r="C4656" s="38"/>
      <c r="E4656" s="2"/>
      <c r="F4656" s="2"/>
      <c r="G4656" s="2"/>
      <c r="H4656" s="2"/>
    </row>
    <row r="4657" spans="3:8">
      <c r="C4657" s="38"/>
      <c r="E4657" s="2"/>
      <c r="F4657" s="2"/>
      <c r="G4657" s="2"/>
      <c r="H4657" s="2"/>
    </row>
    <row r="4658" spans="3:8">
      <c r="C4658" s="38"/>
      <c r="E4658" s="2"/>
      <c r="F4658" s="2"/>
      <c r="G4658" s="2"/>
      <c r="H4658" s="2"/>
    </row>
    <row r="4659" spans="3:8">
      <c r="C4659" s="38"/>
      <c r="E4659" s="2"/>
      <c r="F4659" s="2"/>
      <c r="G4659" s="2"/>
      <c r="H4659" s="2"/>
    </row>
    <row r="4660" spans="3:8">
      <c r="C4660" s="38"/>
      <c r="E4660" s="2"/>
      <c r="F4660" s="2"/>
      <c r="G4660" s="2"/>
      <c r="H4660" s="2"/>
    </row>
    <row r="4661" spans="3:8">
      <c r="C4661" s="38"/>
      <c r="E4661" s="2"/>
      <c r="F4661" s="2"/>
      <c r="G4661" s="2"/>
      <c r="H4661" s="2"/>
    </row>
    <row r="4662" spans="3:8">
      <c r="C4662" s="38"/>
      <c r="E4662" s="2"/>
      <c r="F4662" s="2"/>
      <c r="G4662" s="2"/>
      <c r="H4662" s="2"/>
    </row>
    <row r="4663" spans="3:8">
      <c r="C4663" s="38"/>
      <c r="E4663" s="2"/>
      <c r="F4663" s="2"/>
      <c r="G4663" s="2"/>
      <c r="H4663" s="2"/>
    </row>
    <row r="4664" spans="3:8">
      <c r="C4664" s="38"/>
      <c r="E4664" s="2"/>
      <c r="F4664" s="2"/>
      <c r="G4664" s="2"/>
      <c r="H4664" s="2"/>
    </row>
    <row r="4665" spans="3:8">
      <c r="C4665" s="38"/>
      <c r="E4665" s="2"/>
      <c r="F4665" s="2"/>
      <c r="G4665" s="2"/>
      <c r="H4665" s="2"/>
    </row>
    <row r="4666" spans="3:8">
      <c r="C4666" s="38"/>
      <c r="E4666" s="2"/>
      <c r="F4666" s="2"/>
      <c r="G4666" s="2"/>
      <c r="H4666" s="2"/>
    </row>
    <row r="4667" spans="3:8">
      <c r="C4667" s="38"/>
      <c r="E4667" s="2"/>
      <c r="F4667" s="2"/>
      <c r="G4667" s="2"/>
      <c r="H4667" s="2"/>
    </row>
    <row r="4668" spans="3:8">
      <c r="C4668" s="38"/>
      <c r="E4668" s="2"/>
      <c r="F4668" s="2"/>
      <c r="G4668" s="2"/>
      <c r="H4668" s="2"/>
    </row>
    <row r="4669" spans="3:8">
      <c r="C4669" s="38"/>
      <c r="E4669" s="2"/>
      <c r="F4669" s="2"/>
      <c r="G4669" s="2"/>
      <c r="H4669" s="2"/>
    </row>
    <row r="4670" spans="3:8">
      <c r="C4670" s="38"/>
      <c r="E4670" s="2"/>
      <c r="F4670" s="2"/>
      <c r="G4670" s="2"/>
      <c r="H4670" s="2"/>
    </row>
    <row r="4671" spans="3:8">
      <c r="C4671" s="38"/>
      <c r="E4671" s="2"/>
      <c r="F4671" s="2"/>
      <c r="G4671" s="2"/>
      <c r="H4671" s="2"/>
    </row>
    <row r="4672" spans="3:8">
      <c r="C4672" s="38"/>
      <c r="E4672" s="2"/>
      <c r="F4672" s="2"/>
      <c r="G4672" s="2"/>
      <c r="H4672" s="2"/>
    </row>
    <row r="4673" spans="3:8">
      <c r="C4673" s="38"/>
      <c r="E4673" s="2"/>
      <c r="F4673" s="2"/>
      <c r="G4673" s="2"/>
      <c r="H4673" s="2"/>
    </row>
    <row r="4674" spans="3:8">
      <c r="C4674" s="38"/>
      <c r="E4674" s="2"/>
      <c r="F4674" s="2"/>
      <c r="G4674" s="2"/>
      <c r="H4674" s="2"/>
    </row>
    <row r="4675" spans="3:8">
      <c r="C4675" s="38"/>
      <c r="E4675" s="2"/>
      <c r="F4675" s="2"/>
      <c r="G4675" s="2"/>
      <c r="H4675" s="2"/>
    </row>
    <row r="4676" spans="3:8">
      <c r="C4676" s="38"/>
      <c r="E4676" s="2"/>
      <c r="F4676" s="2"/>
      <c r="G4676" s="2"/>
      <c r="H4676" s="2"/>
    </row>
    <row r="4677" spans="3:8">
      <c r="C4677" s="38"/>
      <c r="E4677" s="2"/>
      <c r="F4677" s="2"/>
      <c r="G4677" s="2"/>
      <c r="H4677" s="2"/>
    </row>
    <row r="4678" spans="3:8">
      <c r="C4678" s="38"/>
      <c r="E4678" s="2"/>
      <c r="F4678" s="2"/>
      <c r="G4678" s="2"/>
      <c r="H4678" s="2"/>
    </row>
    <row r="4679" spans="3:8">
      <c r="C4679" s="38"/>
      <c r="E4679" s="2"/>
      <c r="F4679" s="2"/>
      <c r="G4679" s="2"/>
      <c r="H4679" s="2"/>
    </row>
    <row r="4680" spans="3:8">
      <c r="C4680" s="38"/>
      <c r="E4680" s="2"/>
      <c r="F4680" s="2"/>
      <c r="G4680" s="2"/>
      <c r="H4680" s="2"/>
    </row>
    <row r="4681" spans="3:8">
      <c r="C4681" s="38"/>
      <c r="E4681" s="2"/>
      <c r="F4681" s="2"/>
      <c r="G4681" s="2"/>
      <c r="H4681" s="2"/>
    </row>
    <row r="4682" spans="3:8">
      <c r="C4682" s="38"/>
      <c r="E4682" s="2"/>
      <c r="F4682" s="2"/>
      <c r="G4682" s="2"/>
      <c r="H4682" s="2"/>
    </row>
    <row r="4683" spans="3:8">
      <c r="C4683" s="38"/>
      <c r="E4683" s="2"/>
      <c r="F4683" s="2"/>
      <c r="G4683" s="2"/>
      <c r="H4683" s="2"/>
    </row>
    <row r="4684" spans="3:8">
      <c r="C4684" s="38"/>
      <c r="E4684" s="2"/>
      <c r="F4684" s="2"/>
      <c r="G4684" s="2"/>
      <c r="H4684" s="2"/>
    </row>
    <row r="4685" spans="3:8">
      <c r="C4685" s="38"/>
      <c r="E4685" s="2"/>
      <c r="F4685" s="2"/>
      <c r="G4685" s="2"/>
      <c r="H4685" s="2"/>
    </row>
    <row r="4686" spans="3:8">
      <c r="C4686" s="38"/>
      <c r="E4686" s="2"/>
      <c r="F4686" s="2"/>
      <c r="G4686" s="2"/>
      <c r="H4686" s="2"/>
    </row>
    <row r="4687" spans="3:8">
      <c r="C4687" s="38"/>
      <c r="E4687" s="2"/>
      <c r="F4687" s="2"/>
      <c r="G4687" s="2"/>
      <c r="H4687" s="2"/>
    </row>
    <row r="4688" spans="3:8">
      <c r="C4688" s="38"/>
      <c r="E4688" s="2"/>
      <c r="F4688" s="2"/>
      <c r="G4688" s="2"/>
      <c r="H4688" s="2"/>
    </row>
    <row r="4689" spans="3:8">
      <c r="C4689" s="38"/>
      <c r="E4689" s="2"/>
      <c r="F4689" s="2"/>
      <c r="G4689" s="2"/>
      <c r="H4689" s="2"/>
    </row>
    <row r="4690" spans="3:8">
      <c r="C4690" s="38"/>
      <c r="E4690" s="2"/>
      <c r="F4690" s="2"/>
      <c r="G4690" s="2"/>
      <c r="H4690" s="2"/>
    </row>
    <row r="4691" spans="3:8">
      <c r="C4691" s="38"/>
      <c r="E4691" s="2"/>
      <c r="F4691" s="2"/>
      <c r="G4691" s="2"/>
      <c r="H4691" s="2"/>
    </row>
    <row r="4692" spans="3:8">
      <c r="C4692" s="38"/>
      <c r="E4692" s="2"/>
      <c r="F4692" s="2"/>
      <c r="G4692" s="2"/>
      <c r="H4692" s="2"/>
    </row>
    <row r="4693" spans="3:8">
      <c r="C4693" s="38"/>
      <c r="E4693" s="2"/>
      <c r="F4693" s="2"/>
      <c r="G4693" s="2"/>
      <c r="H4693" s="2"/>
    </row>
    <row r="4694" spans="3:8">
      <c r="C4694" s="38"/>
      <c r="E4694" s="2"/>
      <c r="F4694" s="2"/>
      <c r="G4694" s="2"/>
      <c r="H4694" s="2"/>
    </row>
    <row r="4695" spans="3:8">
      <c r="C4695" s="38"/>
      <c r="E4695" s="2"/>
      <c r="F4695" s="2"/>
      <c r="G4695" s="2"/>
      <c r="H4695" s="2"/>
    </row>
    <row r="4696" spans="3:8">
      <c r="C4696" s="38"/>
      <c r="E4696" s="2"/>
      <c r="F4696" s="2"/>
      <c r="G4696" s="2"/>
      <c r="H4696" s="2"/>
    </row>
    <row r="4697" spans="3:8">
      <c r="C4697" s="38"/>
      <c r="E4697" s="2"/>
      <c r="F4697" s="2"/>
      <c r="G4697" s="2"/>
      <c r="H4697" s="2"/>
    </row>
    <row r="4698" spans="3:8">
      <c r="C4698" s="38"/>
      <c r="E4698" s="2"/>
      <c r="F4698" s="2"/>
      <c r="G4698" s="2"/>
      <c r="H4698" s="2"/>
    </row>
    <row r="4699" spans="3:8">
      <c r="C4699" s="38"/>
      <c r="E4699" s="2"/>
      <c r="F4699" s="2"/>
      <c r="G4699" s="2"/>
      <c r="H4699" s="2"/>
    </row>
    <row r="4700" spans="3:8">
      <c r="C4700" s="38"/>
      <c r="E4700" s="2"/>
      <c r="F4700" s="2"/>
      <c r="G4700" s="2"/>
      <c r="H4700" s="2"/>
    </row>
    <row r="4701" spans="3:8">
      <c r="C4701" s="38"/>
      <c r="E4701" s="2"/>
      <c r="F4701" s="2"/>
      <c r="G4701" s="2"/>
      <c r="H4701" s="2"/>
    </row>
    <row r="4702" spans="3:8">
      <c r="C4702" s="38"/>
      <c r="E4702" s="2"/>
      <c r="F4702" s="2"/>
      <c r="G4702" s="2"/>
      <c r="H4702" s="2"/>
    </row>
    <row r="4703" spans="3:8">
      <c r="C4703" s="38"/>
      <c r="E4703" s="2"/>
      <c r="F4703" s="2"/>
      <c r="G4703" s="2"/>
      <c r="H4703" s="2"/>
    </row>
    <row r="4704" spans="3:8">
      <c r="C4704" s="38"/>
      <c r="E4704" s="2"/>
      <c r="F4704" s="2"/>
      <c r="G4704" s="2"/>
      <c r="H4704" s="2"/>
    </row>
    <row r="4705" spans="3:8">
      <c r="C4705" s="38"/>
      <c r="E4705" s="2"/>
      <c r="F4705" s="2"/>
      <c r="G4705" s="2"/>
      <c r="H4705" s="2"/>
    </row>
    <row r="4706" spans="3:8">
      <c r="C4706" s="38"/>
      <c r="E4706" s="2"/>
      <c r="F4706" s="2"/>
      <c r="G4706" s="2"/>
      <c r="H4706" s="2"/>
    </row>
    <row r="4707" spans="3:8">
      <c r="C4707" s="38"/>
      <c r="E4707" s="2"/>
      <c r="F4707" s="2"/>
      <c r="G4707" s="2"/>
      <c r="H4707" s="2"/>
    </row>
    <row r="4708" spans="3:8">
      <c r="C4708" s="38"/>
      <c r="E4708" s="2"/>
      <c r="F4708" s="2"/>
      <c r="G4708" s="2"/>
      <c r="H4708" s="2"/>
    </row>
    <row r="4709" spans="3:8">
      <c r="C4709" s="38"/>
      <c r="E4709" s="2"/>
      <c r="F4709" s="2"/>
      <c r="G4709" s="2"/>
      <c r="H4709" s="2"/>
    </row>
    <row r="4710" spans="3:8">
      <c r="C4710" s="38"/>
      <c r="E4710" s="2"/>
      <c r="F4710" s="2"/>
      <c r="G4710" s="2"/>
      <c r="H4710" s="2"/>
    </row>
    <row r="4711" spans="3:8">
      <c r="C4711" s="38"/>
      <c r="E4711" s="2"/>
      <c r="F4711" s="2"/>
      <c r="G4711" s="2"/>
      <c r="H4711" s="2"/>
    </row>
    <row r="4712" spans="3:8">
      <c r="C4712" s="38"/>
      <c r="E4712" s="2"/>
      <c r="F4712" s="2"/>
      <c r="G4712" s="2"/>
      <c r="H4712" s="2"/>
    </row>
    <row r="4713" spans="3:8">
      <c r="C4713" s="38"/>
      <c r="E4713" s="2"/>
      <c r="F4713" s="2"/>
      <c r="G4713" s="2"/>
      <c r="H4713" s="2"/>
    </row>
    <row r="4714" spans="3:8">
      <c r="C4714" s="38"/>
      <c r="E4714" s="2"/>
      <c r="F4714" s="2"/>
      <c r="G4714" s="2"/>
      <c r="H4714" s="2"/>
    </row>
    <row r="4715" spans="3:8">
      <c r="C4715" s="38"/>
      <c r="E4715" s="2"/>
      <c r="F4715" s="2"/>
      <c r="G4715" s="2"/>
      <c r="H4715" s="2"/>
    </row>
    <row r="4716" spans="3:8">
      <c r="C4716" s="38"/>
      <c r="E4716" s="2"/>
      <c r="F4716" s="2"/>
      <c r="G4716" s="2"/>
      <c r="H4716" s="2"/>
    </row>
    <row r="4717" spans="3:8">
      <c r="C4717" s="38"/>
      <c r="E4717" s="2"/>
      <c r="F4717" s="2"/>
      <c r="G4717" s="2"/>
      <c r="H4717" s="2"/>
    </row>
    <row r="4718" spans="3:8">
      <c r="C4718" s="38"/>
      <c r="E4718" s="2"/>
      <c r="F4718" s="2"/>
      <c r="G4718" s="2"/>
      <c r="H4718" s="2"/>
    </row>
    <row r="4719" spans="3:8">
      <c r="C4719" s="38"/>
      <c r="E4719" s="2"/>
      <c r="F4719" s="2"/>
      <c r="G4719" s="2"/>
      <c r="H4719" s="2"/>
    </row>
    <row r="4720" spans="3:8">
      <c r="C4720" s="38"/>
      <c r="E4720" s="2"/>
      <c r="F4720" s="2"/>
      <c r="G4720" s="2"/>
      <c r="H4720" s="2"/>
    </row>
    <row r="4721" spans="3:8">
      <c r="C4721" s="38"/>
      <c r="E4721" s="2"/>
      <c r="F4721" s="2"/>
      <c r="G4721" s="2"/>
      <c r="H4721" s="2"/>
    </row>
    <row r="4722" spans="3:8">
      <c r="C4722" s="38"/>
      <c r="E4722" s="2"/>
      <c r="F4722" s="2"/>
      <c r="G4722" s="2"/>
      <c r="H4722" s="2"/>
    </row>
    <row r="4723" spans="3:8">
      <c r="C4723" s="38"/>
      <c r="E4723" s="2"/>
      <c r="F4723" s="2"/>
      <c r="G4723" s="2"/>
      <c r="H4723" s="2"/>
    </row>
    <row r="4724" spans="3:8">
      <c r="C4724" s="38"/>
      <c r="E4724" s="2"/>
      <c r="F4724" s="2"/>
      <c r="G4724" s="2"/>
      <c r="H4724" s="2"/>
    </row>
    <row r="4725" spans="3:8">
      <c r="C4725" s="38"/>
      <c r="E4725" s="2"/>
      <c r="F4725" s="2"/>
      <c r="G4725" s="2"/>
      <c r="H4725" s="2"/>
    </row>
    <row r="4726" spans="3:8">
      <c r="C4726" s="38"/>
      <c r="E4726" s="2"/>
      <c r="F4726" s="2"/>
      <c r="G4726" s="2"/>
      <c r="H4726" s="2"/>
    </row>
    <row r="4727" spans="3:8">
      <c r="C4727" s="38"/>
      <c r="E4727" s="2"/>
      <c r="F4727" s="2"/>
      <c r="G4727" s="2"/>
      <c r="H4727" s="2"/>
    </row>
    <row r="4728" spans="3:8">
      <c r="C4728" s="38"/>
      <c r="E4728" s="2"/>
      <c r="F4728" s="2"/>
      <c r="G4728" s="2"/>
      <c r="H4728" s="2"/>
    </row>
    <row r="4729" spans="3:8">
      <c r="C4729" s="38"/>
      <c r="E4729" s="2"/>
      <c r="F4729" s="2"/>
      <c r="G4729" s="2"/>
      <c r="H4729" s="2"/>
    </row>
    <row r="4730" spans="3:8">
      <c r="C4730" s="38"/>
      <c r="E4730" s="2"/>
      <c r="F4730" s="2"/>
      <c r="G4730" s="2"/>
      <c r="H4730" s="2"/>
    </row>
    <row r="4731" spans="3:8">
      <c r="C4731" s="38"/>
      <c r="E4731" s="2"/>
      <c r="F4731" s="2"/>
      <c r="G4731" s="2"/>
      <c r="H4731" s="2"/>
    </row>
    <row r="4732" spans="3:8">
      <c r="C4732" s="38"/>
      <c r="E4732" s="2"/>
      <c r="F4732" s="2"/>
      <c r="G4732" s="2"/>
      <c r="H4732" s="2"/>
    </row>
    <row r="4733" spans="3:8">
      <c r="C4733" s="38"/>
      <c r="E4733" s="2"/>
      <c r="F4733" s="2"/>
      <c r="G4733" s="2"/>
      <c r="H4733" s="2"/>
    </row>
    <row r="4734" spans="3:8">
      <c r="C4734" s="38"/>
      <c r="E4734" s="2"/>
      <c r="F4734" s="2"/>
      <c r="G4734" s="2"/>
      <c r="H4734" s="2"/>
    </row>
    <row r="4735" spans="3:8">
      <c r="C4735" s="38"/>
      <c r="E4735" s="2"/>
      <c r="F4735" s="2"/>
      <c r="G4735" s="2"/>
      <c r="H4735" s="2"/>
    </row>
    <row r="4736" spans="3:8">
      <c r="C4736" s="38"/>
      <c r="E4736" s="2"/>
      <c r="F4736" s="2"/>
      <c r="G4736" s="2"/>
      <c r="H4736" s="2"/>
    </row>
    <row r="4737" spans="3:8">
      <c r="C4737" s="38"/>
      <c r="E4737" s="2"/>
      <c r="F4737" s="2"/>
      <c r="G4737" s="2"/>
      <c r="H4737" s="2"/>
    </row>
    <row r="4738" spans="3:8">
      <c r="C4738" s="38"/>
      <c r="E4738" s="2"/>
      <c r="F4738" s="2"/>
      <c r="G4738" s="2"/>
      <c r="H4738" s="2"/>
    </row>
    <row r="4739" spans="3:8">
      <c r="C4739" s="38"/>
      <c r="E4739" s="2"/>
      <c r="F4739" s="2"/>
      <c r="G4739" s="2"/>
      <c r="H4739" s="2"/>
    </row>
    <row r="4740" spans="3:8">
      <c r="C4740" s="38"/>
      <c r="E4740" s="2"/>
      <c r="F4740" s="2"/>
      <c r="G4740" s="2"/>
      <c r="H4740" s="2"/>
    </row>
    <row r="4741" spans="3:8">
      <c r="C4741" s="38"/>
      <c r="E4741" s="2"/>
      <c r="F4741" s="2"/>
      <c r="G4741" s="2"/>
      <c r="H4741" s="2"/>
    </row>
    <row r="4742" spans="3:8">
      <c r="C4742" s="38"/>
      <c r="E4742" s="2"/>
      <c r="F4742" s="2"/>
      <c r="G4742" s="2"/>
      <c r="H4742" s="2"/>
    </row>
    <row r="4743" spans="3:8">
      <c r="C4743" s="38"/>
      <c r="E4743" s="2"/>
      <c r="F4743" s="2"/>
      <c r="G4743" s="2"/>
      <c r="H4743" s="2"/>
    </row>
    <row r="4744" spans="3:8">
      <c r="C4744" s="38"/>
      <c r="E4744" s="2"/>
      <c r="F4744" s="2"/>
      <c r="G4744" s="2"/>
      <c r="H4744" s="2"/>
    </row>
    <row r="4745" spans="3:8">
      <c r="C4745" s="38"/>
      <c r="E4745" s="2"/>
      <c r="F4745" s="2"/>
      <c r="G4745" s="2"/>
      <c r="H4745" s="2"/>
    </row>
    <row r="4746" spans="3:8">
      <c r="C4746" s="38"/>
      <c r="E4746" s="2"/>
      <c r="F4746" s="2"/>
      <c r="G4746" s="2"/>
      <c r="H4746" s="2"/>
    </row>
    <row r="4747" spans="3:8">
      <c r="C4747" s="38"/>
      <c r="E4747" s="2"/>
      <c r="F4747" s="2"/>
      <c r="G4747" s="2"/>
      <c r="H4747" s="2"/>
    </row>
    <row r="4748" spans="3:8">
      <c r="C4748" s="38"/>
      <c r="E4748" s="2"/>
      <c r="F4748" s="2"/>
      <c r="G4748" s="2"/>
      <c r="H4748" s="2"/>
    </row>
    <row r="4749" spans="3:8">
      <c r="C4749" s="38"/>
      <c r="E4749" s="2"/>
      <c r="F4749" s="2"/>
      <c r="G4749" s="2"/>
      <c r="H4749" s="2"/>
    </row>
    <row r="4750" spans="3:8">
      <c r="C4750" s="38"/>
      <c r="E4750" s="2"/>
      <c r="F4750" s="2"/>
      <c r="G4750" s="2"/>
      <c r="H4750" s="2"/>
    </row>
    <row r="4751" spans="3:8">
      <c r="C4751" s="38"/>
      <c r="E4751" s="2"/>
      <c r="F4751" s="2"/>
      <c r="G4751" s="2"/>
      <c r="H4751" s="2"/>
    </row>
    <row r="4752" spans="3:8">
      <c r="C4752" s="38"/>
      <c r="E4752" s="2"/>
      <c r="F4752" s="2"/>
      <c r="G4752" s="2"/>
      <c r="H4752" s="2"/>
    </row>
    <row r="4753" spans="3:8">
      <c r="C4753" s="38"/>
      <c r="E4753" s="2"/>
      <c r="F4753" s="2"/>
      <c r="G4753" s="2"/>
      <c r="H4753" s="2"/>
    </row>
    <row r="4754" spans="3:8">
      <c r="C4754" s="38"/>
      <c r="E4754" s="2"/>
      <c r="F4754" s="2"/>
      <c r="G4754" s="2"/>
      <c r="H4754" s="2"/>
    </row>
    <row r="4755" spans="3:8">
      <c r="C4755" s="38"/>
      <c r="E4755" s="2"/>
      <c r="F4755" s="2"/>
      <c r="G4755" s="2"/>
      <c r="H4755" s="2"/>
    </row>
    <row r="4756" spans="3:8">
      <c r="C4756" s="38"/>
      <c r="E4756" s="2"/>
      <c r="F4756" s="2"/>
      <c r="G4756" s="2"/>
      <c r="H4756" s="2"/>
    </row>
    <row r="4757" spans="3:8">
      <c r="C4757" s="38"/>
      <c r="E4757" s="2"/>
      <c r="F4757" s="2"/>
      <c r="G4757" s="2"/>
      <c r="H4757" s="2"/>
    </row>
    <row r="4758" spans="3:8">
      <c r="C4758" s="38"/>
      <c r="E4758" s="2"/>
      <c r="F4758" s="2"/>
      <c r="G4758" s="2"/>
      <c r="H4758" s="2"/>
    </row>
    <row r="4759" spans="3:8">
      <c r="C4759" s="38"/>
      <c r="E4759" s="2"/>
      <c r="F4759" s="2"/>
      <c r="G4759" s="2"/>
      <c r="H4759" s="2"/>
    </row>
    <row r="4760" spans="3:8">
      <c r="C4760" s="38"/>
      <c r="E4760" s="2"/>
      <c r="F4760" s="2"/>
      <c r="G4760" s="2"/>
      <c r="H4760" s="2"/>
    </row>
    <row r="4761" spans="3:8">
      <c r="C4761" s="38"/>
      <c r="E4761" s="2"/>
      <c r="F4761" s="2"/>
      <c r="G4761" s="2"/>
      <c r="H4761" s="2"/>
    </row>
    <row r="4762" spans="3:8">
      <c r="C4762" s="38"/>
      <c r="E4762" s="2"/>
      <c r="F4762" s="2"/>
      <c r="G4762" s="2"/>
      <c r="H4762" s="2"/>
    </row>
    <row r="4763" spans="3:8">
      <c r="C4763" s="38"/>
      <c r="E4763" s="2"/>
      <c r="F4763" s="2"/>
      <c r="G4763" s="2"/>
      <c r="H4763" s="2"/>
    </row>
    <row r="4764" spans="3:8">
      <c r="C4764" s="38"/>
      <c r="E4764" s="2"/>
      <c r="F4764" s="2"/>
      <c r="G4764" s="2"/>
      <c r="H4764" s="2"/>
    </row>
    <row r="4765" spans="3:8">
      <c r="C4765" s="38"/>
      <c r="E4765" s="2"/>
      <c r="F4765" s="2"/>
      <c r="G4765" s="2"/>
      <c r="H4765" s="2"/>
    </row>
    <row r="4766" spans="3:8">
      <c r="C4766" s="38"/>
      <c r="E4766" s="2"/>
      <c r="F4766" s="2"/>
      <c r="G4766" s="2"/>
      <c r="H4766" s="2"/>
    </row>
    <row r="4767" spans="3:8">
      <c r="C4767" s="38"/>
      <c r="E4767" s="2"/>
      <c r="F4767" s="2"/>
      <c r="G4767" s="2"/>
      <c r="H4767" s="2"/>
    </row>
    <row r="4768" spans="3:8">
      <c r="C4768" s="38"/>
      <c r="E4768" s="2"/>
      <c r="F4768" s="2"/>
      <c r="G4768" s="2"/>
      <c r="H4768" s="2"/>
    </row>
    <row r="4769" spans="3:8">
      <c r="C4769" s="38"/>
      <c r="E4769" s="2"/>
      <c r="F4769" s="2"/>
      <c r="G4769" s="2"/>
      <c r="H4769" s="2"/>
    </row>
    <row r="4770" spans="3:8">
      <c r="C4770" s="38"/>
      <c r="E4770" s="2"/>
      <c r="F4770" s="2"/>
      <c r="G4770" s="2"/>
      <c r="H4770" s="2"/>
    </row>
    <row r="4771" spans="3:8">
      <c r="C4771" s="38"/>
      <c r="E4771" s="2"/>
      <c r="F4771" s="2"/>
      <c r="G4771" s="2"/>
      <c r="H4771" s="2"/>
    </row>
    <row r="4772" spans="3:8">
      <c r="C4772" s="38"/>
      <c r="E4772" s="2"/>
      <c r="F4772" s="2"/>
      <c r="G4772" s="2"/>
      <c r="H4772" s="2"/>
    </row>
    <row r="4773" spans="3:8">
      <c r="C4773" s="38"/>
      <c r="E4773" s="2"/>
      <c r="F4773" s="2"/>
      <c r="G4773" s="2"/>
      <c r="H4773" s="2"/>
    </row>
    <row r="4774" spans="3:8">
      <c r="C4774" s="38"/>
      <c r="E4774" s="2"/>
      <c r="F4774" s="2"/>
      <c r="G4774" s="2"/>
      <c r="H4774" s="2"/>
    </row>
    <row r="4775" spans="3:8">
      <c r="C4775" s="38"/>
      <c r="E4775" s="2"/>
      <c r="F4775" s="2"/>
      <c r="G4775" s="2"/>
      <c r="H4775" s="2"/>
    </row>
    <row r="4776" spans="3:8">
      <c r="C4776" s="38"/>
      <c r="E4776" s="2"/>
      <c r="F4776" s="2"/>
      <c r="G4776" s="2"/>
      <c r="H4776" s="2"/>
    </row>
    <row r="4777" spans="3:8">
      <c r="C4777" s="38"/>
      <c r="E4777" s="2"/>
      <c r="F4777" s="2"/>
      <c r="G4777" s="2"/>
      <c r="H4777" s="2"/>
    </row>
    <row r="4778" spans="3:8">
      <c r="C4778" s="38"/>
      <c r="E4778" s="2"/>
      <c r="F4778" s="2"/>
      <c r="G4778" s="2"/>
      <c r="H4778" s="2"/>
    </row>
    <row r="4779" spans="3:8">
      <c r="C4779" s="38"/>
      <c r="E4779" s="2"/>
      <c r="F4779" s="2"/>
      <c r="G4779" s="2"/>
      <c r="H4779" s="2"/>
    </row>
    <row r="4780" spans="3:8">
      <c r="C4780" s="38"/>
      <c r="E4780" s="2"/>
      <c r="F4780" s="2"/>
      <c r="G4780" s="2"/>
      <c r="H4780" s="2"/>
    </row>
    <row r="4781" spans="3:8">
      <c r="C4781" s="38"/>
      <c r="E4781" s="2"/>
      <c r="F4781" s="2"/>
      <c r="G4781" s="2"/>
      <c r="H4781" s="2"/>
    </row>
    <row r="4782" spans="3:8">
      <c r="C4782" s="38"/>
      <c r="E4782" s="2"/>
      <c r="F4782" s="2"/>
      <c r="G4782" s="2"/>
      <c r="H4782" s="2"/>
    </row>
    <row r="4783" spans="3:8">
      <c r="C4783" s="38"/>
      <c r="E4783" s="2"/>
      <c r="F4783" s="2"/>
      <c r="G4783" s="2"/>
      <c r="H4783" s="2"/>
    </row>
    <row r="4784" spans="3:8">
      <c r="C4784" s="38"/>
      <c r="E4784" s="2"/>
      <c r="F4784" s="2"/>
      <c r="G4784" s="2"/>
      <c r="H4784" s="2"/>
    </row>
    <row r="4785" spans="3:8">
      <c r="C4785" s="38"/>
      <c r="E4785" s="2"/>
      <c r="F4785" s="2"/>
      <c r="G4785" s="2"/>
      <c r="H4785" s="2"/>
    </row>
    <row r="4786" spans="3:8">
      <c r="C4786" s="38"/>
      <c r="E4786" s="2"/>
      <c r="F4786" s="2"/>
      <c r="G4786" s="2"/>
      <c r="H4786" s="2"/>
    </row>
    <row r="4787" spans="3:8">
      <c r="C4787" s="38"/>
      <c r="E4787" s="2"/>
      <c r="F4787" s="2"/>
      <c r="G4787" s="2"/>
      <c r="H4787" s="2"/>
    </row>
    <row r="4788" spans="3:8">
      <c r="C4788" s="38"/>
      <c r="E4788" s="2"/>
      <c r="F4788" s="2"/>
      <c r="G4788" s="2"/>
      <c r="H4788" s="2"/>
    </row>
    <row r="4789" spans="3:8">
      <c r="C4789" s="38"/>
      <c r="E4789" s="2"/>
      <c r="F4789" s="2"/>
      <c r="G4789" s="2"/>
      <c r="H4789" s="2"/>
    </row>
    <row r="4790" spans="3:8">
      <c r="C4790" s="38"/>
      <c r="E4790" s="2"/>
      <c r="F4790" s="2"/>
      <c r="G4790" s="2"/>
      <c r="H4790" s="2"/>
    </row>
    <row r="4791" spans="3:8">
      <c r="C4791" s="38"/>
      <c r="E4791" s="2"/>
      <c r="F4791" s="2"/>
      <c r="G4791" s="2"/>
      <c r="H4791" s="2"/>
    </row>
    <row r="4792" spans="3:8">
      <c r="C4792" s="38"/>
      <c r="E4792" s="2"/>
      <c r="F4792" s="2"/>
      <c r="G4792" s="2"/>
      <c r="H4792" s="2"/>
    </row>
    <row r="4793" spans="3:8">
      <c r="C4793" s="38"/>
      <c r="E4793" s="2"/>
      <c r="F4793" s="2"/>
      <c r="G4793" s="2"/>
      <c r="H4793" s="2"/>
    </row>
    <row r="4794" spans="3:8">
      <c r="C4794" s="38"/>
      <c r="E4794" s="2"/>
      <c r="F4794" s="2"/>
      <c r="G4794" s="2"/>
      <c r="H4794" s="2"/>
    </row>
    <row r="4795" spans="3:8">
      <c r="C4795" s="38"/>
      <c r="E4795" s="2"/>
      <c r="F4795" s="2"/>
      <c r="G4795" s="2"/>
      <c r="H4795" s="2"/>
    </row>
    <row r="4796" spans="3:8">
      <c r="C4796" s="38"/>
      <c r="E4796" s="2"/>
      <c r="F4796" s="2"/>
      <c r="G4796" s="2"/>
      <c r="H4796" s="2"/>
    </row>
    <row r="4797" spans="3:8">
      <c r="C4797" s="38"/>
      <c r="E4797" s="2"/>
      <c r="F4797" s="2"/>
      <c r="G4797" s="2"/>
      <c r="H4797" s="2"/>
    </row>
    <row r="4798" spans="3:8">
      <c r="C4798" s="38"/>
      <c r="E4798" s="2"/>
      <c r="F4798" s="2"/>
      <c r="G4798" s="2"/>
      <c r="H4798" s="2"/>
    </row>
    <row r="4799" spans="3:8">
      <c r="C4799" s="38"/>
      <c r="E4799" s="2"/>
      <c r="F4799" s="2"/>
      <c r="G4799" s="2"/>
      <c r="H4799" s="2"/>
    </row>
    <row r="4800" spans="3:8">
      <c r="C4800" s="38"/>
      <c r="E4800" s="2"/>
      <c r="F4800" s="2"/>
      <c r="G4800" s="2"/>
      <c r="H4800" s="2"/>
    </row>
    <row r="4801" spans="3:8">
      <c r="C4801" s="38"/>
      <c r="E4801" s="2"/>
      <c r="F4801" s="2"/>
      <c r="G4801" s="2"/>
      <c r="H4801" s="2"/>
    </row>
    <row r="4802" spans="3:8">
      <c r="C4802" s="38"/>
      <c r="E4802" s="2"/>
      <c r="F4802" s="2"/>
      <c r="G4802" s="2"/>
      <c r="H4802" s="2"/>
    </row>
    <row r="4803" spans="3:8">
      <c r="C4803" s="38"/>
      <c r="E4803" s="2"/>
      <c r="F4803" s="2"/>
      <c r="G4803" s="2"/>
      <c r="H4803" s="2"/>
    </row>
    <row r="4804" spans="3:8">
      <c r="C4804" s="38"/>
      <c r="E4804" s="2"/>
      <c r="F4804" s="2"/>
      <c r="G4804" s="2"/>
      <c r="H4804" s="2"/>
    </row>
    <row r="4805" spans="3:8">
      <c r="C4805" s="38"/>
      <c r="E4805" s="2"/>
      <c r="F4805" s="2"/>
      <c r="G4805" s="2"/>
      <c r="H4805" s="2"/>
    </row>
    <row r="4806" spans="3:8">
      <c r="C4806" s="38"/>
      <c r="E4806" s="2"/>
      <c r="F4806" s="2"/>
      <c r="G4806" s="2"/>
      <c r="H4806" s="2"/>
    </row>
    <row r="4807" spans="3:8">
      <c r="C4807" s="38"/>
      <c r="E4807" s="2"/>
      <c r="F4807" s="2"/>
      <c r="G4807" s="2"/>
      <c r="H4807" s="2"/>
    </row>
    <row r="4808" spans="3:8">
      <c r="C4808" s="38"/>
      <c r="E4808" s="2"/>
      <c r="F4808" s="2"/>
      <c r="G4808" s="2"/>
      <c r="H4808" s="2"/>
    </row>
    <row r="4809" spans="3:8">
      <c r="C4809" s="38"/>
      <c r="E4809" s="2"/>
      <c r="F4809" s="2"/>
      <c r="G4809" s="2"/>
      <c r="H4809" s="2"/>
    </row>
    <row r="4810" spans="3:8">
      <c r="C4810" s="38"/>
      <c r="E4810" s="2"/>
      <c r="F4810" s="2"/>
      <c r="G4810" s="2"/>
      <c r="H4810" s="2"/>
    </row>
    <row r="4811" spans="3:8">
      <c r="C4811" s="38"/>
      <c r="E4811" s="2"/>
      <c r="F4811" s="2"/>
      <c r="G4811" s="2"/>
      <c r="H4811" s="2"/>
    </row>
    <row r="4812" spans="3:8">
      <c r="C4812" s="38"/>
      <c r="E4812" s="2"/>
      <c r="F4812" s="2"/>
      <c r="G4812" s="2"/>
      <c r="H4812" s="2"/>
    </row>
    <row r="4813" spans="3:8">
      <c r="C4813" s="38"/>
      <c r="E4813" s="2"/>
      <c r="F4813" s="2"/>
      <c r="G4813" s="2"/>
      <c r="H4813" s="2"/>
    </row>
    <row r="4814" spans="3:8">
      <c r="C4814" s="38"/>
      <c r="E4814" s="2"/>
      <c r="F4814" s="2"/>
      <c r="G4814" s="2"/>
      <c r="H4814" s="2"/>
    </row>
    <row r="4815" spans="3:8">
      <c r="C4815" s="38"/>
      <c r="E4815" s="2"/>
      <c r="F4815" s="2"/>
      <c r="G4815" s="2"/>
      <c r="H4815" s="2"/>
    </row>
    <row r="4816" spans="3:8">
      <c r="C4816" s="38"/>
      <c r="E4816" s="2"/>
      <c r="F4816" s="2"/>
      <c r="G4816" s="2"/>
      <c r="H4816" s="2"/>
    </row>
    <row r="4817" spans="3:8">
      <c r="C4817" s="38"/>
      <c r="E4817" s="2"/>
      <c r="F4817" s="2"/>
      <c r="G4817" s="2"/>
      <c r="H4817" s="2"/>
    </row>
    <row r="4818" spans="3:8">
      <c r="C4818" s="38"/>
      <c r="E4818" s="2"/>
      <c r="F4818" s="2"/>
      <c r="G4818" s="2"/>
      <c r="H4818" s="2"/>
    </row>
    <row r="4819" spans="3:8">
      <c r="C4819" s="38"/>
      <c r="E4819" s="2"/>
      <c r="F4819" s="2"/>
      <c r="G4819" s="2"/>
      <c r="H4819" s="2"/>
    </row>
    <row r="4820" spans="3:8">
      <c r="C4820" s="38"/>
      <c r="E4820" s="2"/>
      <c r="F4820" s="2"/>
      <c r="G4820" s="2"/>
      <c r="H4820" s="2"/>
    </row>
    <row r="4821" spans="3:8">
      <c r="C4821" s="38"/>
      <c r="E4821" s="2"/>
      <c r="F4821" s="2"/>
      <c r="G4821" s="2"/>
      <c r="H4821" s="2"/>
    </row>
    <row r="4822" spans="3:8">
      <c r="C4822" s="38"/>
      <c r="E4822" s="2"/>
      <c r="F4822" s="2"/>
      <c r="G4822" s="2"/>
      <c r="H4822" s="2"/>
    </row>
    <row r="4823" spans="3:8">
      <c r="C4823" s="38"/>
      <c r="E4823" s="2"/>
      <c r="F4823" s="2"/>
      <c r="G4823" s="2"/>
      <c r="H4823" s="2"/>
    </row>
    <row r="4824" spans="3:8">
      <c r="C4824" s="38"/>
      <c r="E4824" s="2"/>
      <c r="F4824" s="2"/>
      <c r="G4824" s="2"/>
      <c r="H4824" s="2"/>
    </row>
    <row r="4825" spans="3:8">
      <c r="C4825" s="38"/>
      <c r="E4825" s="2"/>
      <c r="F4825" s="2"/>
      <c r="G4825" s="2"/>
      <c r="H4825" s="2"/>
    </row>
    <row r="4826" spans="3:8">
      <c r="C4826" s="38"/>
      <c r="E4826" s="2"/>
      <c r="F4826" s="2"/>
      <c r="G4826" s="2"/>
      <c r="H4826" s="2"/>
    </row>
    <row r="4827" spans="3:8">
      <c r="C4827" s="38"/>
      <c r="E4827" s="2"/>
      <c r="F4827" s="2"/>
      <c r="G4827" s="2"/>
      <c r="H4827" s="2"/>
    </row>
    <row r="4828" spans="3:8">
      <c r="C4828" s="38"/>
      <c r="E4828" s="2"/>
      <c r="F4828" s="2"/>
      <c r="G4828" s="2"/>
      <c r="H4828" s="2"/>
    </row>
    <row r="4829" spans="3:8">
      <c r="C4829" s="38"/>
      <c r="E4829" s="2"/>
      <c r="F4829" s="2"/>
      <c r="G4829" s="2"/>
      <c r="H4829" s="2"/>
    </row>
    <row r="4830" spans="3:8">
      <c r="C4830" s="38"/>
      <c r="E4830" s="2"/>
      <c r="F4830" s="2"/>
      <c r="G4830" s="2"/>
      <c r="H4830" s="2"/>
    </row>
    <row r="4831" spans="3:8">
      <c r="C4831" s="38"/>
      <c r="E4831" s="2"/>
      <c r="F4831" s="2"/>
      <c r="G4831" s="2"/>
      <c r="H4831" s="2"/>
    </row>
    <row r="4832" spans="3:8">
      <c r="C4832" s="38"/>
      <c r="E4832" s="2"/>
      <c r="F4832" s="2"/>
      <c r="G4832" s="2"/>
      <c r="H4832" s="2"/>
    </row>
    <row r="4833" spans="3:8">
      <c r="C4833" s="38"/>
      <c r="E4833" s="2"/>
      <c r="F4833" s="2"/>
      <c r="G4833" s="2"/>
      <c r="H4833" s="2"/>
    </row>
    <row r="4834" spans="3:8">
      <c r="C4834" s="38"/>
      <c r="E4834" s="2"/>
      <c r="F4834" s="2"/>
      <c r="G4834" s="2"/>
      <c r="H4834" s="2"/>
    </row>
    <row r="4835" spans="3:8">
      <c r="C4835" s="38"/>
      <c r="E4835" s="2"/>
      <c r="F4835" s="2"/>
      <c r="G4835" s="2"/>
      <c r="H4835" s="2"/>
    </row>
    <row r="4836" spans="3:8">
      <c r="C4836" s="38"/>
      <c r="E4836" s="2"/>
      <c r="F4836" s="2"/>
      <c r="G4836" s="2"/>
      <c r="H4836" s="2"/>
    </row>
    <row r="4837" spans="3:8">
      <c r="C4837" s="38"/>
      <c r="E4837" s="2"/>
      <c r="F4837" s="2"/>
      <c r="G4837" s="2"/>
      <c r="H4837" s="2"/>
    </row>
    <row r="4838" spans="3:8">
      <c r="C4838" s="38"/>
      <c r="E4838" s="2"/>
      <c r="F4838" s="2"/>
      <c r="G4838" s="2"/>
      <c r="H4838" s="2"/>
    </row>
    <row r="4839" spans="3:8">
      <c r="C4839" s="38"/>
      <c r="E4839" s="2"/>
      <c r="F4839" s="2"/>
      <c r="G4839" s="2"/>
      <c r="H4839" s="2"/>
    </row>
    <row r="4840" spans="3:8">
      <c r="C4840" s="38"/>
      <c r="E4840" s="2"/>
      <c r="F4840" s="2"/>
      <c r="G4840" s="2"/>
      <c r="H4840" s="2"/>
    </row>
    <row r="4841" spans="3:8">
      <c r="C4841" s="38"/>
      <c r="E4841" s="2"/>
      <c r="F4841" s="2"/>
      <c r="G4841" s="2"/>
      <c r="H4841" s="2"/>
    </row>
    <row r="4842" spans="3:8">
      <c r="C4842" s="38"/>
      <c r="E4842" s="2"/>
      <c r="F4842" s="2"/>
      <c r="G4842" s="2"/>
      <c r="H4842" s="2"/>
    </row>
    <row r="4843" spans="3:8">
      <c r="C4843" s="38"/>
      <c r="E4843" s="2"/>
      <c r="F4843" s="2"/>
      <c r="G4843" s="2"/>
      <c r="H4843" s="2"/>
    </row>
    <row r="4844" spans="3:8">
      <c r="C4844" s="38"/>
      <c r="E4844" s="2"/>
      <c r="F4844" s="2"/>
      <c r="G4844" s="2"/>
      <c r="H4844" s="2"/>
    </row>
    <row r="4845" spans="3:8">
      <c r="C4845" s="38"/>
      <c r="E4845" s="2"/>
      <c r="F4845" s="2"/>
      <c r="G4845" s="2"/>
      <c r="H4845" s="2"/>
    </row>
    <row r="4846" spans="3:8">
      <c r="C4846" s="38"/>
      <c r="E4846" s="2"/>
      <c r="F4846" s="2"/>
      <c r="G4846" s="2"/>
      <c r="H4846" s="2"/>
    </row>
    <row r="4847" spans="3:8">
      <c r="C4847" s="38"/>
      <c r="E4847" s="2"/>
      <c r="F4847" s="2"/>
      <c r="G4847" s="2"/>
      <c r="H4847" s="2"/>
    </row>
    <row r="4848" spans="3:8">
      <c r="C4848" s="38"/>
      <c r="E4848" s="2"/>
      <c r="F4848" s="2"/>
      <c r="G4848" s="2"/>
      <c r="H4848" s="2"/>
    </row>
    <row r="4849" spans="3:8">
      <c r="C4849" s="38"/>
      <c r="E4849" s="2"/>
      <c r="F4849" s="2"/>
      <c r="G4849" s="2"/>
      <c r="H4849" s="2"/>
    </row>
    <row r="4850" spans="3:8">
      <c r="C4850" s="38"/>
      <c r="E4850" s="2"/>
      <c r="F4850" s="2"/>
      <c r="G4850" s="2"/>
      <c r="H4850" s="2"/>
    </row>
    <row r="4851" spans="3:8">
      <c r="C4851" s="38"/>
      <c r="E4851" s="2"/>
      <c r="F4851" s="2"/>
      <c r="G4851" s="2"/>
      <c r="H4851" s="2"/>
    </row>
    <row r="4852" spans="3:8">
      <c r="C4852" s="38"/>
      <c r="E4852" s="2"/>
      <c r="F4852" s="2"/>
      <c r="G4852" s="2"/>
      <c r="H4852" s="2"/>
    </row>
    <row r="4853" spans="3:8">
      <c r="C4853" s="38"/>
      <c r="E4853" s="2"/>
      <c r="F4853" s="2"/>
      <c r="G4853" s="2"/>
      <c r="H4853" s="2"/>
    </row>
  </sheetData>
  <sortState ref="A2:H4853">
    <sortCondition ref="H2"/>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K4853"/>
  <sheetViews>
    <sheetView workbookViewId="0">
      <pane ySplit="1" topLeftCell="A2" activePane="bottomLeft" state="frozen"/>
      <selection pane="bottomLeft"/>
    </sheetView>
  </sheetViews>
  <sheetFormatPr baseColWidth="10" defaultRowHeight="15" x14ac:dyDescent="0"/>
  <cols>
    <col min="5" max="5" width="11.33203125" bestFit="1" customWidth="1"/>
    <col min="6" max="8" width="12.83203125" bestFit="1" customWidth="1"/>
    <col min="9" max="9" width="10.83203125" customWidth="1"/>
  </cols>
  <sheetData>
    <row r="1" spans="1:10">
      <c r="A1" t="s">
        <v>6802</v>
      </c>
      <c r="B1" t="s">
        <v>6483</v>
      </c>
      <c r="C1" t="s">
        <v>6484</v>
      </c>
      <c r="D1" t="s">
        <v>6485</v>
      </c>
      <c r="E1" t="s">
        <v>6486</v>
      </c>
      <c r="F1" t="s">
        <v>6487</v>
      </c>
      <c r="G1" t="s">
        <v>6491</v>
      </c>
      <c r="H1" t="s">
        <v>6494</v>
      </c>
      <c r="I1" t="s">
        <v>6488</v>
      </c>
      <c r="J1" t="s">
        <v>6489</v>
      </c>
    </row>
    <row r="2" spans="1:10">
      <c r="A2">
        <v>5225</v>
      </c>
      <c r="B2">
        <v>1</v>
      </c>
      <c r="C2" s="38">
        <v>38268</v>
      </c>
      <c r="D2" t="s">
        <v>6450</v>
      </c>
      <c r="E2" s="2">
        <v>8831.6972236773181</v>
      </c>
      <c r="F2" s="2">
        <v>535907.38753273967</v>
      </c>
      <c r="G2" s="2">
        <v>1062233.6452488215</v>
      </c>
      <c r="H2" s="2">
        <v>1053401.9480251442</v>
      </c>
      <c r="I2" s="2"/>
      <c r="J2" s="2"/>
    </row>
    <row r="3" spans="1:10">
      <c r="A3">
        <v>5224</v>
      </c>
      <c r="B3">
        <v>2</v>
      </c>
      <c r="C3" s="38">
        <v>34026</v>
      </c>
      <c r="D3" t="s">
        <v>6449</v>
      </c>
      <c r="E3" s="2">
        <v>11781.767994409505</v>
      </c>
      <c r="F3" s="2">
        <v>3435092.2764500352</v>
      </c>
      <c r="G3" s="2">
        <v>3436788.8510412299</v>
      </c>
      <c r="H3" s="2">
        <v>3425007.0830468205</v>
      </c>
      <c r="I3" s="2"/>
    </row>
    <row r="4" spans="1:10">
      <c r="A4">
        <v>5198</v>
      </c>
      <c r="B4">
        <v>3</v>
      </c>
      <c r="C4" s="38">
        <v>35643</v>
      </c>
      <c r="D4" t="s">
        <v>6421</v>
      </c>
      <c r="E4" s="2">
        <v>37446.050995024874</v>
      </c>
      <c r="F4" s="2">
        <v>4319268.6743345773</v>
      </c>
      <c r="G4" s="2">
        <v>4319268.6743345773</v>
      </c>
      <c r="H4" s="2">
        <v>4281822.6233395524</v>
      </c>
      <c r="I4" s="2"/>
    </row>
    <row r="5" spans="1:10">
      <c r="A5">
        <v>5204</v>
      </c>
      <c r="B5">
        <v>4</v>
      </c>
      <c r="C5" s="38">
        <v>33451</v>
      </c>
      <c r="D5" t="s">
        <v>6427</v>
      </c>
      <c r="E5" s="2">
        <v>40553.579795021964</v>
      </c>
      <c r="F5" s="2">
        <v>2164341.0272620791</v>
      </c>
      <c r="G5" s="2">
        <v>2164341.0272620791</v>
      </c>
      <c r="H5" s="2">
        <v>2123787.447467057</v>
      </c>
      <c r="I5" s="2"/>
    </row>
    <row r="6" spans="1:10">
      <c r="A6">
        <v>5195</v>
      </c>
      <c r="B6">
        <v>5</v>
      </c>
      <c r="C6" s="38">
        <v>34626</v>
      </c>
      <c r="D6" t="s">
        <v>6417</v>
      </c>
      <c r="E6" s="2">
        <v>43498.535117056861</v>
      </c>
      <c r="F6" s="2">
        <v>4951467.2513979934</v>
      </c>
      <c r="G6" s="2">
        <v>6273842.0516387969</v>
      </c>
      <c r="H6" s="2">
        <v>6230343.5165217398</v>
      </c>
      <c r="I6" s="2"/>
    </row>
    <row r="7" spans="1:10">
      <c r="A7">
        <v>5172</v>
      </c>
      <c r="B7">
        <v>6</v>
      </c>
      <c r="C7" s="38">
        <v>36966</v>
      </c>
      <c r="D7" t="s">
        <v>6393</v>
      </c>
      <c r="E7" s="2">
        <v>68346.481271282639</v>
      </c>
      <c r="F7" s="2">
        <v>3192261.8345970493</v>
      </c>
      <c r="G7" s="2">
        <v>3192261.8345970493</v>
      </c>
      <c r="H7" s="2">
        <v>3123915.3533257665</v>
      </c>
      <c r="I7" s="2"/>
    </row>
    <row r="8" spans="1:10">
      <c r="A8">
        <v>5171</v>
      </c>
      <c r="B8">
        <v>7</v>
      </c>
      <c r="C8" s="38">
        <v>34920</v>
      </c>
      <c r="D8" t="s">
        <v>6392</v>
      </c>
      <c r="E8" s="2">
        <v>78761.608894702411</v>
      </c>
      <c r="F8" s="2">
        <v>16424167.754205363</v>
      </c>
      <c r="G8" s="2">
        <v>16424167.754205363</v>
      </c>
      <c r="H8" s="2">
        <v>16345406.145310661</v>
      </c>
      <c r="I8" s="2"/>
    </row>
    <row r="9" spans="1:10">
      <c r="A9">
        <v>5165</v>
      </c>
      <c r="B9">
        <v>8</v>
      </c>
      <c r="C9" s="38">
        <v>38114</v>
      </c>
      <c r="D9" t="s">
        <v>6386</v>
      </c>
      <c r="E9" s="2">
        <v>82789.238498149134</v>
      </c>
      <c r="F9" s="2">
        <v>14684732.262845056</v>
      </c>
      <c r="G9" s="2">
        <v>28318769.742062401</v>
      </c>
      <c r="H9" s="2">
        <v>28235980.503564253</v>
      </c>
      <c r="I9" s="2"/>
    </row>
    <row r="10" spans="1:10">
      <c r="A10">
        <v>5162</v>
      </c>
      <c r="B10">
        <v>9</v>
      </c>
      <c r="C10" s="38">
        <v>35986</v>
      </c>
      <c r="D10" t="s">
        <v>6382</v>
      </c>
      <c r="E10" s="2">
        <v>100355.41666666669</v>
      </c>
      <c r="F10" s="2">
        <v>4753824.2809803933</v>
      </c>
      <c r="G10" s="2">
        <v>6904619.4337561289</v>
      </c>
      <c r="H10" s="2">
        <v>6804264.0170894619</v>
      </c>
      <c r="I10" s="2"/>
    </row>
    <row r="11" spans="1:10">
      <c r="A11">
        <v>5137</v>
      </c>
      <c r="B11">
        <v>10</v>
      </c>
      <c r="C11" s="38">
        <v>42195</v>
      </c>
      <c r="D11" t="s">
        <v>6354</v>
      </c>
      <c r="E11" s="2">
        <v>100921.41761713612</v>
      </c>
      <c r="F11" s="2">
        <v>22974165.284177095</v>
      </c>
      <c r="G11" s="2">
        <v>42138608.615372047</v>
      </c>
      <c r="H11" s="2">
        <v>42037687.197754912</v>
      </c>
      <c r="I11" s="2"/>
    </row>
    <row r="12" spans="1:10">
      <c r="A12">
        <v>5138</v>
      </c>
      <c r="B12">
        <v>11</v>
      </c>
      <c r="C12" s="38">
        <v>38989</v>
      </c>
      <c r="D12" t="s">
        <v>6355</v>
      </c>
      <c r="E12" s="2">
        <v>118705.27353376048</v>
      </c>
      <c r="F12" s="2">
        <v>12082215.654721538</v>
      </c>
      <c r="G12" s="2">
        <v>12159169.909448005</v>
      </c>
      <c r="H12" s="2">
        <v>12040464.635914246</v>
      </c>
      <c r="I12" s="2"/>
    </row>
    <row r="13" spans="1:10">
      <c r="A13">
        <v>5129</v>
      </c>
      <c r="B13">
        <v>12</v>
      </c>
      <c r="C13" s="38">
        <v>41075</v>
      </c>
      <c r="D13" t="s">
        <v>6347</v>
      </c>
      <c r="E13" s="2">
        <v>125948.28262404239</v>
      </c>
      <c r="F13" s="2">
        <v>1676671.8184662582</v>
      </c>
      <c r="G13" s="2">
        <v>3243790.6719990587</v>
      </c>
      <c r="H13" s="2">
        <v>3117842.3893750161</v>
      </c>
      <c r="I13" s="2"/>
    </row>
    <row r="14" spans="1:10">
      <c r="A14">
        <v>5197</v>
      </c>
      <c r="B14">
        <v>13</v>
      </c>
      <c r="C14" s="38">
        <v>26480</v>
      </c>
      <c r="D14" t="s">
        <v>6420</v>
      </c>
      <c r="E14" s="2">
        <v>144396.2829736211</v>
      </c>
      <c r="F14" s="2">
        <v>259913309.35251799</v>
      </c>
      <c r="G14" s="2">
        <v>259913309.35251799</v>
      </c>
      <c r="H14" s="2">
        <v>259768913.06954437</v>
      </c>
      <c r="I14" s="2"/>
    </row>
    <row r="15" spans="1:10">
      <c r="A15">
        <v>5142</v>
      </c>
      <c r="B15">
        <v>14</v>
      </c>
      <c r="C15" s="38">
        <v>36077</v>
      </c>
      <c r="D15" t="s">
        <v>6360</v>
      </c>
      <c r="E15" s="2">
        <v>146861.58536585365</v>
      </c>
      <c r="F15" s="2">
        <v>3895130.523402439</v>
      </c>
      <c r="G15" s="2">
        <v>8990252.3746707309</v>
      </c>
      <c r="H15" s="2">
        <v>8843390.7893048767</v>
      </c>
      <c r="I15" s="2"/>
    </row>
    <row r="16" spans="1:10">
      <c r="A16">
        <v>5113</v>
      </c>
      <c r="B16">
        <v>15</v>
      </c>
      <c r="C16" s="38">
        <v>39218</v>
      </c>
      <c r="D16" t="s">
        <v>6331</v>
      </c>
      <c r="E16" s="2">
        <v>173734.66571130423</v>
      </c>
      <c r="F16" s="2">
        <v>10940485.388345219</v>
      </c>
      <c r="G16" s="2">
        <v>27037811.770039771</v>
      </c>
      <c r="H16" s="2">
        <v>26864077.104328465</v>
      </c>
      <c r="I16" s="2"/>
    </row>
    <row r="17" spans="1:10">
      <c r="A17">
        <v>5105</v>
      </c>
      <c r="B17">
        <v>16</v>
      </c>
      <c r="C17" s="38">
        <v>40746</v>
      </c>
      <c r="D17" t="s">
        <v>6323</v>
      </c>
      <c r="E17" s="2">
        <v>186565.60671382159</v>
      </c>
      <c r="F17" s="2">
        <v>1408510.6296952046</v>
      </c>
      <c r="G17" s="2">
        <v>2241749.9424004746</v>
      </c>
      <c r="H17" s="2">
        <v>2055184.3356866529</v>
      </c>
      <c r="I17" s="2"/>
    </row>
    <row r="18" spans="1:10">
      <c r="A18">
        <v>5114</v>
      </c>
      <c r="B18">
        <v>17</v>
      </c>
      <c r="C18" s="38">
        <v>37456</v>
      </c>
      <c r="D18" t="s">
        <v>6332</v>
      </c>
      <c r="E18" s="2">
        <v>200599.38922820659</v>
      </c>
      <c r="F18" s="2">
        <v>3866604.0458856197</v>
      </c>
      <c r="G18" s="2">
        <v>4373237.8633203786</v>
      </c>
      <c r="H18" s="2">
        <v>4172638.474092172</v>
      </c>
      <c r="I18" s="2"/>
    </row>
    <row r="19" spans="1:10">
      <c r="A19">
        <v>5101</v>
      </c>
      <c r="B19">
        <v>18</v>
      </c>
      <c r="C19" s="38">
        <v>40809</v>
      </c>
      <c r="D19" t="s">
        <v>6319</v>
      </c>
      <c r="E19" s="2">
        <v>201693.64755453105</v>
      </c>
      <c r="F19" s="2">
        <v>514416.46345129114</v>
      </c>
      <c r="G19" s="2">
        <v>1674678.2788279732</v>
      </c>
      <c r="H19" s="2">
        <v>1472984.6312734422</v>
      </c>
      <c r="I19" s="2"/>
      <c r="J19" s="2"/>
    </row>
    <row r="20" spans="1:10">
      <c r="A20">
        <v>5140</v>
      </c>
      <c r="B20">
        <v>19</v>
      </c>
      <c r="C20" s="38">
        <v>31837</v>
      </c>
      <c r="D20" t="s">
        <v>6357</v>
      </c>
      <c r="E20" s="2">
        <v>214855.48617305979</v>
      </c>
      <c r="F20" s="2">
        <v>11233970.475477254</v>
      </c>
      <c r="G20" s="2">
        <v>11233970.475477254</v>
      </c>
      <c r="H20" s="2">
        <v>11019114.989304194</v>
      </c>
      <c r="I20" s="2"/>
    </row>
    <row r="21" spans="1:10">
      <c r="A21">
        <v>5077</v>
      </c>
      <c r="B21">
        <v>20</v>
      </c>
      <c r="C21" s="38">
        <v>40599</v>
      </c>
      <c r="D21" t="s">
        <v>6294</v>
      </c>
      <c r="E21" s="2">
        <v>217662.18273996993</v>
      </c>
      <c r="F21" s="2">
        <v>2645395.4288122039</v>
      </c>
      <c r="G21" s="2">
        <v>2645395.4288122039</v>
      </c>
      <c r="H21" s="2">
        <v>2427733.2460722341</v>
      </c>
      <c r="I21" s="2"/>
    </row>
    <row r="22" spans="1:10">
      <c r="C22" s="38"/>
      <c r="E22" s="2"/>
      <c r="F22" s="2"/>
      <c r="G22" s="2"/>
      <c r="H22" s="2"/>
      <c r="I22" s="2"/>
      <c r="J22" s="2"/>
    </row>
    <row r="23" spans="1:10">
      <c r="C23" s="38"/>
      <c r="E23" s="2"/>
      <c r="F23" s="2"/>
      <c r="G23" s="2"/>
      <c r="H23" s="2"/>
      <c r="I23" s="2"/>
    </row>
    <row r="24" spans="1:10">
      <c r="C24" s="38"/>
      <c r="E24" s="2"/>
      <c r="F24" s="2"/>
      <c r="G24" s="2"/>
      <c r="H24" s="2"/>
      <c r="I24" s="2"/>
    </row>
    <row r="25" spans="1:10">
      <c r="C25" s="38"/>
      <c r="E25" s="2"/>
      <c r="F25" s="2"/>
      <c r="G25" s="2"/>
      <c r="H25" s="2"/>
      <c r="I25" s="2"/>
    </row>
    <row r="26" spans="1:10">
      <c r="C26" s="38"/>
      <c r="E26" s="2"/>
      <c r="F26" s="2"/>
      <c r="G26" s="2"/>
      <c r="H26" s="2"/>
      <c r="I26" s="2"/>
    </row>
    <row r="27" spans="1:10">
      <c r="C27" s="38"/>
      <c r="E27" s="2"/>
      <c r="F27" s="2"/>
      <c r="G27" s="2"/>
      <c r="H27" s="2"/>
      <c r="I27" s="2"/>
    </row>
    <row r="28" spans="1:10">
      <c r="C28" s="38"/>
      <c r="E28" s="2"/>
      <c r="F28" s="2"/>
      <c r="G28" s="2"/>
      <c r="H28" s="2"/>
      <c r="I28" s="2"/>
    </row>
    <row r="29" spans="1:10">
      <c r="C29" s="38"/>
      <c r="E29" s="2"/>
      <c r="F29" s="2"/>
      <c r="G29" s="2"/>
      <c r="H29" s="2"/>
      <c r="I29" s="2"/>
    </row>
    <row r="30" spans="1:10">
      <c r="C30" s="38"/>
      <c r="E30" s="2"/>
      <c r="F30" s="2"/>
      <c r="G30" s="2"/>
      <c r="H30" s="2"/>
      <c r="I30" s="2"/>
    </row>
    <row r="31" spans="1:10">
      <c r="C31" s="38"/>
      <c r="E31" s="2"/>
      <c r="F31" s="2"/>
      <c r="G31" s="2"/>
      <c r="H31" s="2"/>
      <c r="I31" s="2"/>
      <c r="J31" s="2"/>
    </row>
    <row r="32" spans="1:10">
      <c r="C32" s="38"/>
      <c r="E32" s="2"/>
      <c r="F32" s="2"/>
      <c r="G32" s="2"/>
      <c r="H32" s="2"/>
      <c r="I32" s="2"/>
      <c r="J32" s="2"/>
    </row>
    <row r="33" spans="3:10">
      <c r="C33" s="38"/>
      <c r="E33" s="2"/>
      <c r="F33" s="2"/>
      <c r="G33" s="2"/>
      <c r="H33" s="2"/>
      <c r="I33" s="2"/>
    </row>
    <row r="34" spans="3:10">
      <c r="C34" s="38"/>
      <c r="E34" s="2"/>
      <c r="F34" s="2"/>
      <c r="G34" s="2"/>
      <c r="H34" s="2"/>
      <c r="I34" s="2"/>
      <c r="J34" s="2"/>
    </row>
    <row r="35" spans="3:10">
      <c r="C35" s="38"/>
      <c r="E35" s="2"/>
      <c r="F35" s="2"/>
      <c r="G35" s="2"/>
      <c r="H35" s="2"/>
      <c r="I35" s="2"/>
      <c r="J35" s="2"/>
    </row>
    <row r="36" spans="3:10">
      <c r="C36" s="38"/>
      <c r="E36" s="2"/>
      <c r="F36" s="2"/>
      <c r="G36" s="2"/>
      <c r="H36" s="2"/>
      <c r="I36" s="2"/>
    </row>
    <row r="37" spans="3:10">
      <c r="C37" s="38"/>
      <c r="E37" s="2"/>
      <c r="F37" s="2"/>
      <c r="G37" s="2"/>
      <c r="H37" s="2"/>
      <c r="I37" s="2"/>
    </row>
    <row r="38" spans="3:10">
      <c r="C38" s="38"/>
      <c r="E38" s="2"/>
      <c r="F38" s="2"/>
      <c r="G38" s="2"/>
      <c r="H38" s="2"/>
      <c r="I38" s="2"/>
    </row>
    <row r="39" spans="3:10">
      <c r="C39" s="38"/>
      <c r="E39" s="2"/>
      <c r="F39" s="2"/>
      <c r="G39" s="2"/>
      <c r="H39" s="2"/>
      <c r="I39" s="2"/>
    </row>
    <row r="40" spans="3:10">
      <c r="C40" s="38"/>
      <c r="E40" s="2"/>
      <c r="F40" s="2"/>
      <c r="G40" s="2"/>
      <c r="H40" s="2"/>
      <c r="I40" s="2"/>
    </row>
    <row r="41" spans="3:10">
      <c r="C41" s="38"/>
      <c r="E41" s="2"/>
      <c r="F41" s="2"/>
      <c r="G41" s="2"/>
      <c r="H41" s="2"/>
      <c r="I41" s="2"/>
      <c r="J41" s="2"/>
    </row>
    <row r="42" spans="3:10">
      <c r="C42" s="38"/>
      <c r="E42" s="2"/>
      <c r="F42" s="2"/>
      <c r="G42" s="2"/>
      <c r="H42" s="2"/>
      <c r="I42" s="2"/>
    </row>
    <row r="43" spans="3:10">
      <c r="C43" s="38"/>
      <c r="E43" s="2"/>
      <c r="F43" s="2"/>
      <c r="G43" s="2"/>
      <c r="H43" s="2"/>
      <c r="I43" s="2"/>
    </row>
    <row r="44" spans="3:10">
      <c r="C44" s="38"/>
      <c r="E44" s="2"/>
      <c r="F44" s="2"/>
      <c r="G44" s="2"/>
      <c r="H44" s="2"/>
      <c r="I44" s="2"/>
    </row>
    <row r="45" spans="3:10">
      <c r="C45" s="38"/>
      <c r="E45" s="2"/>
      <c r="F45" s="2"/>
      <c r="G45" s="2"/>
      <c r="H45" s="2"/>
      <c r="I45" s="2"/>
    </row>
    <row r="46" spans="3:10">
      <c r="C46" s="38"/>
      <c r="E46" s="2"/>
      <c r="F46" s="2"/>
      <c r="G46" s="2"/>
      <c r="H46" s="2"/>
      <c r="I46" s="2"/>
    </row>
    <row r="47" spans="3:10">
      <c r="C47" s="38"/>
      <c r="E47" s="2"/>
      <c r="F47" s="2"/>
      <c r="G47" s="2"/>
      <c r="H47" s="2"/>
      <c r="I47" s="2"/>
    </row>
    <row r="48" spans="3:10">
      <c r="C48" s="38"/>
      <c r="E48" s="2"/>
      <c r="F48" s="2"/>
      <c r="G48" s="2"/>
      <c r="H48" s="2"/>
      <c r="I48" s="2"/>
    </row>
    <row r="49" spans="3:10">
      <c r="C49" s="38"/>
      <c r="E49" s="2"/>
      <c r="F49" s="2"/>
      <c r="G49" s="2"/>
      <c r="H49" s="2"/>
      <c r="I49" s="2"/>
    </row>
    <row r="50" spans="3:10">
      <c r="C50" s="38"/>
      <c r="E50" s="2"/>
      <c r="F50" s="2"/>
      <c r="G50" s="2"/>
      <c r="H50" s="2"/>
      <c r="I50" s="2"/>
    </row>
    <row r="51" spans="3:10">
      <c r="C51" s="38"/>
      <c r="E51" s="2"/>
      <c r="F51" s="2"/>
      <c r="G51" s="2"/>
      <c r="H51" s="2"/>
      <c r="I51" s="2"/>
      <c r="J51" s="2"/>
    </row>
    <row r="52" spans="3:10">
      <c r="C52" s="38"/>
      <c r="E52" s="2"/>
      <c r="F52" s="2"/>
      <c r="G52" s="2"/>
      <c r="H52" s="2"/>
      <c r="I52" s="2"/>
      <c r="J52" s="2"/>
    </row>
    <row r="53" spans="3:10">
      <c r="C53" s="38"/>
      <c r="E53" s="2"/>
      <c r="F53" s="2"/>
      <c r="G53" s="2"/>
      <c r="H53" s="2"/>
      <c r="I53" s="2"/>
    </row>
    <row r="54" spans="3:10">
      <c r="C54" s="38"/>
      <c r="E54" s="2"/>
      <c r="F54" s="2"/>
      <c r="G54" s="2"/>
      <c r="H54" s="2"/>
      <c r="I54" s="2"/>
    </row>
    <row r="55" spans="3:10">
      <c r="C55" s="38"/>
      <c r="E55" s="2"/>
      <c r="F55" s="2"/>
      <c r="G55" s="2"/>
      <c r="H55" s="2"/>
      <c r="I55" s="2"/>
    </row>
    <row r="56" spans="3:10">
      <c r="C56" s="38"/>
      <c r="E56" s="2"/>
      <c r="F56" s="2"/>
      <c r="G56" s="2"/>
      <c r="H56" s="2"/>
      <c r="I56" s="2"/>
      <c r="J56" s="2"/>
    </row>
    <row r="57" spans="3:10">
      <c r="C57" s="38"/>
      <c r="E57" s="2"/>
      <c r="F57" s="2"/>
      <c r="G57" s="2"/>
      <c r="H57" s="2"/>
      <c r="I57" s="2"/>
    </row>
    <row r="58" spans="3:10">
      <c r="C58" s="38"/>
      <c r="E58" s="2"/>
      <c r="F58" s="2"/>
      <c r="G58" s="2"/>
      <c r="H58" s="2"/>
      <c r="I58" s="2"/>
      <c r="J58" s="2"/>
    </row>
    <row r="59" spans="3:10">
      <c r="C59" s="38"/>
      <c r="E59" s="2"/>
      <c r="F59" s="2"/>
      <c r="G59" s="2"/>
      <c r="H59" s="2"/>
      <c r="I59" s="2"/>
    </row>
    <row r="60" spans="3:10">
      <c r="C60" s="38"/>
      <c r="E60" s="2"/>
      <c r="F60" s="2"/>
      <c r="G60" s="2"/>
      <c r="H60" s="2"/>
      <c r="I60" s="2"/>
      <c r="J60" s="2"/>
    </row>
    <row r="61" spans="3:10">
      <c r="C61" s="38"/>
      <c r="E61" s="2"/>
      <c r="F61" s="2"/>
      <c r="G61" s="2"/>
      <c r="H61" s="2"/>
      <c r="I61" s="2"/>
    </row>
    <row r="62" spans="3:10">
      <c r="C62" s="38"/>
      <c r="E62" s="2"/>
      <c r="F62" s="2"/>
      <c r="G62" s="2"/>
      <c r="H62" s="2"/>
      <c r="I62" s="2"/>
    </row>
    <row r="63" spans="3:10">
      <c r="C63" s="38"/>
      <c r="E63" s="2"/>
      <c r="F63" s="2"/>
      <c r="G63" s="2"/>
      <c r="H63" s="2"/>
      <c r="I63" s="2"/>
    </row>
    <row r="64" spans="3:10">
      <c r="C64" s="38"/>
      <c r="E64" s="2"/>
      <c r="F64" s="2"/>
      <c r="G64" s="2"/>
      <c r="H64" s="2"/>
      <c r="I64" s="2"/>
      <c r="J64" s="2"/>
    </row>
    <row r="65" spans="3:10">
      <c r="C65" s="38"/>
      <c r="E65" s="2"/>
      <c r="F65" s="2"/>
      <c r="G65" s="2"/>
      <c r="H65" s="2"/>
      <c r="I65" s="2"/>
      <c r="J65" s="2"/>
    </row>
    <row r="66" spans="3:10">
      <c r="C66" s="38"/>
      <c r="E66" s="2"/>
      <c r="F66" s="2"/>
      <c r="G66" s="2"/>
      <c r="H66" s="2"/>
      <c r="I66" s="2"/>
    </row>
    <row r="67" spans="3:10">
      <c r="C67" s="38"/>
      <c r="E67" s="2"/>
      <c r="F67" s="2"/>
      <c r="G67" s="2"/>
      <c r="H67" s="2"/>
      <c r="I67" s="2"/>
    </row>
    <row r="68" spans="3:10">
      <c r="C68" s="38"/>
      <c r="E68" s="2"/>
      <c r="F68" s="2"/>
      <c r="G68" s="2"/>
      <c r="H68" s="2"/>
      <c r="I68" s="2"/>
    </row>
    <row r="69" spans="3:10">
      <c r="C69" s="38"/>
      <c r="E69" s="2"/>
      <c r="F69" s="2"/>
      <c r="G69" s="2"/>
      <c r="H69" s="2"/>
      <c r="I69" s="2"/>
    </row>
    <row r="70" spans="3:10">
      <c r="C70" s="38"/>
      <c r="E70" s="2"/>
      <c r="F70" s="2"/>
      <c r="G70" s="2"/>
      <c r="H70" s="2"/>
      <c r="I70" s="2"/>
    </row>
    <row r="71" spans="3:10">
      <c r="C71" s="38"/>
      <c r="E71" s="2"/>
      <c r="F71" s="2"/>
      <c r="G71" s="2"/>
      <c r="H71" s="2"/>
      <c r="I71" s="2"/>
    </row>
    <row r="72" spans="3:10">
      <c r="C72" s="38"/>
      <c r="E72" s="2"/>
      <c r="F72" s="2"/>
      <c r="G72" s="2"/>
      <c r="H72" s="2"/>
      <c r="I72" s="2"/>
      <c r="J72" s="2"/>
    </row>
    <row r="73" spans="3:10">
      <c r="C73" s="38"/>
      <c r="E73" s="2"/>
      <c r="F73" s="2"/>
      <c r="G73" s="2"/>
      <c r="H73" s="2"/>
      <c r="I73" s="2"/>
    </row>
    <row r="74" spans="3:10">
      <c r="C74" s="38"/>
      <c r="E74" s="2"/>
      <c r="F74" s="2"/>
      <c r="G74" s="2"/>
      <c r="H74" s="2"/>
      <c r="I74" s="2"/>
    </row>
    <row r="75" spans="3:10">
      <c r="C75" s="38"/>
      <c r="E75" s="2"/>
      <c r="F75" s="2"/>
      <c r="G75" s="2"/>
      <c r="H75" s="2"/>
      <c r="I75" s="2"/>
    </row>
    <row r="76" spans="3:10">
      <c r="C76" s="38"/>
      <c r="E76" s="2"/>
      <c r="F76" s="2"/>
      <c r="G76" s="2"/>
      <c r="H76" s="2"/>
      <c r="I76" s="2"/>
    </row>
    <row r="77" spans="3:10">
      <c r="C77" s="38"/>
      <c r="E77" s="2"/>
      <c r="F77" s="2"/>
      <c r="G77" s="2"/>
      <c r="H77" s="2"/>
      <c r="I77" s="2"/>
    </row>
    <row r="78" spans="3:10">
      <c r="C78" s="38"/>
      <c r="E78" s="2"/>
      <c r="F78" s="2"/>
      <c r="G78" s="2"/>
      <c r="H78" s="2"/>
      <c r="I78" s="2"/>
    </row>
    <row r="79" spans="3:10">
      <c r="C79" s="38"/>
      <c r="E79" s="2"/>
      <c r="F79" s="2"/>
      <c r="G79" s="2"/>
      <c r="H79" s="2"/>
      <c r="I79" s="2"/>
    </row>
    <row r="80" spans="3:10">
      <c r="C80" s="38"/>
      <c r="E80" s="2"/>
      <c r="F80" s="2"/>
      <c r="G80" s="2"/>
      <c r="H80" s="2"/>
      <c r="I80" s="2"/>
    </row>
    <row r="81" spans="3:10">
      <c r="C81" s="38"/>
      <c r="E81" s="2"/>
      <c r="F81" s="2"/>
      <c r="G81" s="2"/>
      <c r="H81" s="2"/>
      <c r="I81" s="2"/>
    </row>
    <row r="82" spans="3:10">
      <c r="C82" s="38"/>
      <c r="E82" s="2"/>
      <c r="F82" s="2"/>
      <c r="G82" s="2"/>
      <c r="H82" s="2"/>
      <c r="I82" s="2"/>
    </row>
    <row r="83" spans="3:10">
      <c r="C83" s="38"/>
      <c r="E83" s="2"/>
      <c r="F83" s="2"/>
      <c r="G83" s="2"/>
      <c r="H83" s="2"/>
      <c r="I83" s="2"/>
    </row>
    <row r="84" spans="3:10">
      <c r="C84" s="38"/>
      <c r="E84" s="2"/>
      <c r="F84" s="2"/>
      <c r="G84" s="2"/>
      <c r="H84" s="2"/>
      <c r="I84" s="2"/>
      <c r="J84" s="2"/>
    </row>
    <row r="85" spans="3:10">
      <c r="C85" s="38"/>
      <c r="E85" s="2"/>
      <c r="F85" s="2"/>
      <c r="G85" s="2"/>
      <c r="H85" s="2"/>
      <c r="I85" s="2"/>
    </row>
    <row r="86" spans="3:10">
      <c r="C86" s="38"/>
      <c r="E86" s="2"/>
      <c r="F86" s="2"/>
      <c r="G86" s="2"/>
      <c r="H86" s="2"/>
      <c r="I86" s="2"/>
    </row>
    <row r="87" spans="3:10">
      <c r="C87" s="38"/>
      <c r="E87" s="2"/>
      <c r="F87" s="2"/>
      <c r="G87" s="2"/>
      <c r="H87" s="2"/>
      <c r="I87" s="2"/>
    </row>
    <row r="88" spans="3:10">
      <c r="C88" s="38"/>
      <c r="E88" s="2"/>
      <c r="F88" s="2"/>
      <c r="G88" s="2"/>
      <c r="H88" s="2"/>
      <c r="I88" s="2"/>
    </row>
    <row r="89" spans="3:10">
      <c r="C89" s="38"/>
      <c r="E89" s="2"/>
      <c r="F89" s="2"/>
      <c r="G89" s="2"/>
      <c r="H89" s="2"/>
      <c r="I89" s="2"/>
    </row>
    <row r="90" spans="3:10">
      <c r="C90" s="38"/>
      <c r="E90" s="2"/>
      <c r="F90" s="2"/>
      <c r="G90" s="2"/>
      <c r="H90" s="2"/>
      <c r="I90" s="2"/>
    </row>
    <row r="91" spans="3:10">
      <c r="C91" s="38"/>
      <c r="E91" s="2"/>
      <c r="F91" s="2"/>
      <c r="G91" s="2"/>
      <c r="H91" s="2"/>
      <c r="I91" s="2"/>
    </row>
    <row r="92" spans="3:10">
      <c r="C92" s="38"/>
      <c r="E92" s="2"/>
      <c r="F92" s="2"/>
      <c r="G92" s="2"/>
      <c r="H92" s="2"/>
      <c r="I92" s="2"/>
    </row>
    <row r="93" spans="3:10">
      <c r="C93" s="38"/>
      <c r="E93" s="2"/>
      <c r="F93" s="2"/>
      <c r="G93" s="2"/>
      <c r="H93" s="2"/>
      <c r="I93" s="2"/>
    </row>
    <row r="94" spans="3:10">
      <c r="C94" s="38"/>
      <c r="E94" s="2"/>
      <c r="F94" s="2"/>
      <c r="G94" s="2"/>
      <c r="H94" s="2"/>
      <c r="I94" s="2"/>
      <c r="J94" s="2"/>
    </row>
    <row r="95" spans="3:10">
      <c r="C95" s="38"/>
      <c r="E95" s="2"/>
      <c r="F95" s="2"/>
      <c r="G95" s="2"/>
      <c r="H95" s="2"/>
      <c r="I95" s="2"/>
    </row>
    <row r="96" spans="3:10">
      <c r="C96" s="38"/>
      <c r="E96" s="2"/>
      <c r="F96" s="2"/>
      <c r="G96" s="2"/>
      <c r="H96" s="2"/>
      <c r="I96" s="2"/>
    </row>
    <row r="97" spans="3:10">
      <c r="C97" s="38"/>
      <c r="E97" s="2"/>
      <c r="F97" s="2"/>
      <c r="G97" s="2"/>
      <c r="H97" s="2"/>
      <c r="I97" s="2"/>
      <c r="J97" s="2"/>
    </row>
    <row r="98" spans="3:10">
      <c r="C98" s="38"/>
      <c r="E98" s="2"/>
      <c r="F98" s="2"/>
      <c r="G98" s="2"/>
      <c r="H98" s="2"/>
      <c r="I98" s="2"/>
    </row>
    <row r="99" spans="3:10">
      <c r="C99" s="38"/>
      <c r="E99" s="2"/>
      <c r="F99" s="2"/>
      <c r="G99" s="2"/>
      <c r="H99" s="2"/>
      <c r="I99" s="2"/>
    </row>
    <row r="100" spans="3:10">
      <c r="C100" s="38"/>
      <c r="E100" s="2"/>
      <c r="F100" s="2"/>
      <c r="G100" s="2"/>
      <c r="H100" s="2"/>
      <c r="I100" s="2"/>
    </row>
    <row r="101" spans="3:10">
      <c r="C101" s="38"/>
      <c r="E101" s="2"/>
      <c r="F101" s="2"/>
      <c r="G101" s="2"/>
      <c r="H101" s="2"/>
      <c r="I101" s="2"/>
    </row>
    <row r="102" spans="3:10">
      <c r="C102" s="38"/>
      <c r="E102" s="2"/>
      <c r="F102" s="2"/>
      <c r="G102" s="2"/>
      <c r="H102" s="2"/>
      <c r="I102" s="2"/>
    </row>
    <row r="103" spans="3:10">
      <c r="C103" s="38"/>
      <c r="E103" s="2"/>
      <c r="F103" s="2"/>
      <c r="G103" s="2"/>
      <c r="H103" s="2"/>
      <c r="I103" s="2"/>
    </row>
    <row r="104" spans="3:10">
      <c r="C104" s="38"/>
      <c r="E104" s="2"/>
      <c r="F104" s="2"/>
      <c r="G104" s="2"/>
      <c r="H104" s="2"/>
      <c r="I104" s="2"/>
    </row>
    <row r="105" spans="3:10">
      <c r="C105" s="38"/>
      <c r="E105" s="2"/>
      <c r="F105" s="2"/>
      <c r="G105" s="2"/>
      <c r="H105" s="2"/>
      <c r="I105" s="2"/>
    </row>
    <row r="106" spans="3:10">
      <c r="C106" s="38"/>
      <c r="E106" s="2"/>
      <c r="F106" s="2"/>
      <c r="G106" s="2"/>
      <c r="H106" s="2"/>
      <c r="I106" s="2"/>
      <c r="J106" s="2"/>
    </row>
    <row r="107" spans="3:10">
      <c r="C107" s="38"/>
      <c r="E107" s="2"/>
      <c r="F107" s="2"/>
      <c r="G107" s="2"/>
      <c r="H107" s="2"/>
      <c r="I107" s="2"/>
    </row>
    <row r="108" spans="3:10">
      <c r="C108" s="38"/>
      <c r="E108" s="2"/>
      <c r="F108" s="2"/>
      <c r="G108" s="2"/>
      <c r="H108" s="2"/>
      <c r="I108" s="2"/>
    </row>
    <row r="109" spans="3:10">
      <c r="C109" s="38"/>
      <c r="E109" s="2"/>
      <c r="F109" s="2"/>
      <c r="G109" s="2"/>
      <c r="H109" s="2"/>
      <c r="I109" s="2"/>
    </row>
    <row r="110" spans="3:10">
      <c r="C110" s="38"/>
      <c r="E110" s="2"/>
      <c r="F110" s="2"/>
      <c r="G110" s="2"/>
      <c r="H110" s="2"/>
      <c r="I110" s="2"/>
      <c r="J110" s="2"/>
    </row>
    <row r="111" spans="3:10">
      <c r="C111" s="38"/>
      <c r="E111" s="2"/>
      <c r="F111" s="2"/>
      <c r="G111" s="2"/>
      <c r="H111" s="2"/>
      <c r="I111" s="2"/>
    </row>
    <row r="112" spans="3:10">
      <c r="C112" s="38"/>
      <c r="E112" s="2"/>
      <c r="F112" s="2"/>
      <c r="G112" s="2"/>
      <c r="H112" s="2"/>
      <c r="I112" s="2"/>
    </row>
    <row r="113" spans="3:10">
      <c r="C113" s="38"/>
      <c r="E113" s="2"/>
      <c r="F113" s="2"/>
      <c r="G113" s="2"/>
      <c r="H113" s="2"/>
      <c r="I113" s="2"/>
    </row>
    <row r="114" spans="3:10">
      <c r="C114" s="38"/>
      <c r="E114" s="2"/>
      <c r="F114" s="2"/>
      <c r="G114" s="2"/>
      <c r="H114" s="2"/>
      <c r="I114" s="2"/>
      <c r="J114" s="2"/>
    </row>
    <row r="115" spans="3:10">
      <c r="C115" s="38"/>
      <c r="E115" s="2"/>
      <c r="F115" s="2"/>
      <c r="G115" s="2"/>
      <c r="H115" s="2"/>
      <c r="I115" s="2"/>
    </row>
    <row r="116" spans="3:10">
      <c r="C116" s="38"/>
      <c r="E116" s="2"/>
      <c r="F116" s="2"/>
      <c r="G116" s="2"/>
      <c r="H116" s="2"/>
      <c r="I116" s="2"/>
      <c r="J116" s="2"/>
    </row>
    <row r="117" spans="3:10">
      <c r="C117" s="38"/>
      <c r="E117" s="2"/>
      <c r="F117" s="2"/>
      <c r="G117" s="2"/>
      <c r="H117" s="2"/>
      <c r="I117" s="2"/>
    </row>
    <row r="118" spans="3:10">
      <c r="C118" s="38"/>
      <c r="E118" s="2"/>
      <c r="F118" s="2"/>
      <c r="G118" s="2"/>
      <c r="H118" s="2"/>
      <c r="I118" s="2"/>
    </row>
    <row r="119" spans="3:10">
      <c r="C119" s="38"/>
      <c r="E119" s="2"/>
      <c r="F119" s="2"/>
      <c r="G119" s="2"/>
      <c r="H119" s="2"/>
      <c r="I119" s="2"/>
      <c r="J119" s="2"/>
    </row>
    <row r="120" spans="3:10">
      <c r="C120" s="38"/>
      <c r="E120" s="2"/>
      <c r="F120" s="2"/>
      <c r="G120" s="2"/>
      <c r="H120" s="2"/>
      <c r="I120" s="2"/>
    </row>
    <row r="121" spans="3:10">
      <c r="C121" s="38"/>
      <c r="E121" s="2"/>
      <c r="F121" s="2"/>
      <c r="G121" s="2"/>
      <c r="H121" s="2"/>
      <c r="I121" s="2"/>
    </row>
    <row r="122" spans="3:10">
      <c r="C122" s="38"/>
      <c r="E122" s="2"/>
      <c r="F122" s="2"/>
      <c r="G122" s="2"/>
      <c r="H122" s="2"/>
      <c r="I122" s="2"/>
    </row>
    <row r="123" spans="3:10">
      <c r="C123" s="38"/>
      <c r="E123" s="2"/>
      <c r="F123" s="2"/>
      <c r="G123" s="2"/>
      <c r="H123" s="2"/>
      <c r="I123" s="2"/>
    </row>
    <row r="124" spans="3:10">
      <c r="C124" s="38"/>
      <c r="E124" s="2"/>
      <c r="F124" s="2"/>
      <c r="G124" s="2"/>
      <c r="H124" s="2"/>
      <c r="I124" s="2"/>
    </row>
    <row r="125" spans="3:10">
      <c r="C125" s="38"/>
      <c r="E125" s="2"/>
      <c r="F125" s="2"/>
      <c r="G125" s="2"/>
      <c r="H125" s="2"/>
      <c r="I125" s="2"/>
    </row>
    <row r="126" spans="3:10">
      <c r="C126" s="38"/>
      <c r="E126" s="2"/>
      <c r="F126" s="2"/>
      <c r="G126" s="2"/>
      <c r="H126" s="2"/>
      <c r="I126" s="2"/>
    </row>
    <row r="127" spans="3:10">
      <c r="C127" s="38"/>
      <c r="E127" s="2"/>
      <c r="F127" s="2"/>
      <c r="G127" s="2"/>
      <c r="H127" s="2"/>
      <c r="I127" s="2"/>
    </row>
    <row r="128" spans="3:10">
      <c r="C128" s="38"/>
      <c r="E128" s="2"/>
      <c r="F128" s="2"/>
      <c r="G128" s="2"/>
      <c r="H128" s="2"/>
      <c r="I128" s="2"/>
    </row>
    <row r="129" spans="3:10">
      <c r="C129" s="38"/>
      <c r="E129" s="2"/>
      <c r="F129" s="2"/>
      <c r="G129" s="2"/>
      <c r="H129" s="2"/>
      <c r="I129" s="2"/>
    </row>
    <row r="130" spans="3:10">
      <c r="C130" s="38"/>
      <c r="E130" s="2"/>
      <c r="F130" s="2"/>
      <c r="G130" s="2"/>
      <c r="H130" s="2"/>
      <c r="I130" s="2"/>
      <c r="J130" s="2"/>
    </row>
    <row r="131" spans="3:10">
      <c r="C131" s="38"/>
      <c r="E131" s="2"/>
      <c r="F131" s="2"/>
      <c r="G131" s="2"/>
      <c r="H131" s="2"/>
      <c r="I131" s="2"/>
    </row>
    <row r="132" spans="3:10">
      <c r="C132" s="38"/>
      <c r="E132" s="2"/>
      <c r="F132" s="2"/>
      <c r="G132" s="2"/>
      <c r="H132" s="2"/>
      <c r="I132" s="2"/>
    </row>
    <row r="133" spans="3:10">
      <c r="C133" s="38"/>
      <c r="E133" s="2"/>
      <c r="F133" s="2"/>
      <c r="G133" s="2"/>
      <c r="H133" s="2"/>
      <c r="I133" s="2"/>
    </row>
    <row r="134" spans="3:10">
      <c r="C134" s="38"/>
      <c r="E134" s="2"/>
      <c r="F134" s="2"/>
      <c r="G134" s="2"/>
      <c r="H134" s="2"/>
      <c r="I134" s="2"/>
    </row>
    <row r="135" spans="3:10">
      <c r="C135" s="38"/>
      <c r="E135" s="2"/>
      <c r="F135" s="2"/>
      <c r="G135" s="2"/>
      <c r="H135" s="2"/>
      <c r="I135" s="2"/>
    </row>
    <row r="136" spans="3:10">
      <c r="C136" s="38"/>
      <c r="E136" s="2"/>
      <c r="F136" s="2"/>
      <c r="G136" s="2"/>
      <c r="H136" s="2"/>
      <c r="I136" s="2"/>
    </row>
    <row r="137" spans="3:10">
      <c r="C137" s="38"/>
      <c r="E137" s="2"/>
      <c r="F137" s="2"/>
      <c r="G137" s="2"/>
      <c r="H137" s="2"/>
      <c r="I137" s="2"/>
    </row>
    <row r="138" spans="3:10">
      <c r="C138" s="38"/>
      <c r="E138" s="2"/>
      <c r="F138" s="2"/>
      <c r="G138" s="2"/>
      <c r="H138" s="2"/>
      <c r="I138" s="2"/>
      <c r="J138" s="2"/>
    </row>
    <row r="139" spans="3:10">
      <c r="C139" s="38"/>
      <c r="E139" s="2"/>
      <c r="F139" s="2"/>
      <c r="G139" s="2"/>
      <c r="H139" s="2"/>
      <c r="I139" s="2"/>
    </row>
    <row r="140" spans="3:10">
      <c r="C140" s="38"/>
      <c r="E140" s="2"/>
      <c r="F140" s="2"/>
      <c r="G140" s="2"/>
      <c r="H140" s="2"/>
      <c r="I140" s="2"/>
    </row>
    <row r="141" spans="3:10">
      <c r="C141" s="38"/>
      <c r="E141" s="2"/>
      <c r="F141" s="2"/>
      <c r="G141" s="2"/>
      <c r="H141" s="2"/>
      <c r="I141" s="2"/>
    </row>
    <row r="142" spans="3:10">
      <c r="C142" s="38"/>
      <c r="E142" s="2"/>
      <c r="F142" s="2"/>
      <c r="G142" s="2"/>
      <c r="H142" s="2"/>
      <c r="I142" s="2"/>
    </row>
    <row r="143" spans="3:10">
      <c r="C143" s="38"/>
      <c r="E143" s="2"/>
      <c r="F143" s="2"/>
      <c r="G143" s="2"/>
      <c r="H143" s="2"/>
      <c r="I143" s="2"/>
    </row>
    <row r="144" spans="3:10">
      <c r="C144" s="38"/>
      <c r="E144" s="2"/>
      <c r="F144" s="2"/>
      <c r="G144" s="2"/>
      <c r="H144" s="2"/>
      <c r="I144" s="2"/>
    </row>
    <row r="145" spans="3:10">
      <c r="C145" s="38"/>
      <c r="E145" s="2"/>
      <c r="F145" s="2"/>
      <c r="G145" s="2"/>
      <c r="H145" s="2"/>
      <c r="I145" s="2"/>
    </row>
    <row r="146" spans="3:10">
      <c r="C146" s="38"/>
      <c r="E146" s="2"/>
      <c r="F146" s="2"/>
      <c r="G146" s="2"/>
      <c r="H146" s="2"/>
      <c r="I146" s="2"/>
    </row>
    <row r="147" spans="3:10">
      <c r="C147" s="38"/>
      <c r="E147" s="2"/>
      <c r="F147" s="2"/>
      <c r="G147" s="2"/>
      <c r="H147" s="2"/>
      <c r="I147" s="2"/>
    </row>
    <row r="148" spans="3:10">
      <c r="C148" s="38"/>
      <c r="E148" s="2"/>
      <c r="F148" s="2"/>
      <c r="G148" s="2"/>
      <c r="H148" s="2"/>
      <c r="I148" s="2"/>
    </row>
    <row r="149" spans="3:10">
      <c r="C149" s="38"/>
      <c r="E149" s="2"/>
      <c r="F149" s="2"/>
      <c r="G149" s="2"/>
      <c r="H149" s="2"/>
      <c r="I149" s="2"/>
    </row>
    <row r="150" spans="3:10">
      <c r="C150" s="38"/>
      <c r="E150" s="2"/>
      <c r="F150" s="2"/>
      <c r="G150" s="2"/>
      <c r="H150" s="2"/>
      <c r="I150" s="2"/>
    </row>
    <row r="151" spans="3:10">
      <c r="C151" s="38"/>
      <c r="E151" s="2"/>
      <c r="F151" s="2"/>
      <c r="G151" s="2"/>
      <c r="H151" s="2"/>
      <c r="I151" s="2"/>
      <c r="J151" s="2"/>
    </row>
    <row r="152" spans="3:10">
      <c r="C152" s="38"/>
      <c r="E152" s="2"/>
      <c r="F152" s="2"/>
      <c r="G152" s="2"/>
      <c r="H152" s="2"/>
      <c r="I152" s="2"/>
    </row>
    <row r="153" spans="3:10">
      <c r="C153" s="38"/>
      <c r="E153" s="2"/>
      <c r="F153" s="2"/>
      <c r="G153" s="2"/>
      <c r="H153" s="2"/>
      <c r="I153" s="2"/>
    </row>
    <row r="154" spans="3:10">
      <c r="C154" s="38"/>
      <c r="E154" s="2"/>
      <c r="F154" s="2"/>
      <c r="G154" s="2"/>
      <c r="H154" s="2"/>
      <c r="I154" s="2"/>
    </row>
    <row r="155" spans="3:10">
      <c r="C155" s="38"/>
      <c r="E155" s="2"/>
      <c r="F155" s="2"/>
      <c r="G155" s="2"/>
      <c r="H155" s="2"/>
      <c r="I155" s="2"/>
    </row>
    <row r="156" spans="3:10">
      <c r="C156" s="38"/>
      <c r="E156" s="2"/>
      <c r="F156" s="2"/>
      <c r="G156" s="2"/>
      <c r="H156" s="2"/>
      <c r="I156" s="2"/>
    </row>
    <row r="157" spans="3:10">
      <c r="C157" s="38"/>
      <c r="E157" s="2"/>
      <c r="F157" s="2"/>
      <c r="G157" s="2"/>
      <c r="H157" s="2"/>
      <c r="I157" s="2"/>
    </row>
    <row r="158" spans="3:10">
      <c r="C158" s="38"/>
      <c r="E158" s="2"/>
      <c r="F158" s="2"/>
      <c r="G158" s="2"/>
      <c r="H158" s="2"/>
      <c r="I158" s="2"/>
      <c r="J158" s="2"/>
    </row>
    <row r="159" spans="3:10">
      <c r="C159" s="38"/>
      <c r="E159" s="2"/>
      <c r="F159" s="2"/>
      <c r="G159" s="2"/>
      <c r="H159" s="2"/>
      <c r="I159" s="2"/>
    </row>
    <row r="160" spans="3:10">
      <c r="C160" s="38"/>
      <c r="E160" s="2"/>
      <c r="F160" s="2"/>
      <c r="G160" s="2"/>
      <c r="H160" s="2"/>
      <c r="I160" s="2"/>
      <c r="J160" s="2"/>
    </row>
    <row r="161" spans="3:10">
      <c r="C161" s="38"/>
      <c r="E161" s="2"/>
      <c r="F161" s="2"/>
      <c r="G161" s="2"/>
      <c r="H161" s="2"/>
      <c r="I161" s="2"/>
    </row>
    <row r="162" spans="3:10">
      <c r="C162" s="38"/>
      <c r="E162" s="2"/>
      <c r="F162" s="2"/>
      <c r="G162" s="2"/>
      <c r="H162" s="2"/>
      <c r="I162" s="2"/>
    </row>
    <row r="163" spans="3:10">
      <c r="C163" s="38"/>
      <c r="E163" s="2"/>
      <c r="F163" s="2"/>
      <c r="G163" s="2"/>
      <c r="H163" s="2"/>
      <c r="I163" s="2"/>
      <c r="J163" s="2"/>
    </row>
    <row r="164" spans="3:10">
      <c r="C164" s="38"/>
      <c r="E164" s="2"/>
      <c r="F164" s="2"/>
      <c r="G164" s="2"/>
      <c r="H164" s="2"/>
      <c r="I164" s="2"/>
    </row>
    <row r="165" spans="3:10">
      <c r="C165" s="38"/>
      <c r="E165" s="2"/>
      <c r="F165" s="2"/>
      <c r="G165" s="2"/>
      <c r="H165" s="2"/>
      <c r="I165" s="2"/>
    </row>
    <row r="166" spans="3:10">
      <c r="C166" s="38"/>
      <c r="E166" s="2"/>
      <c r="F166" s="2"/>
      <c r="G166" s="2"/>
      <c r="H166" s="2"/>
      <c r="I166" s="2"/>
    </row>
    <row r="167" spans="3:10">
      <c r="C167" s="38"/>
      <c r="E167" s="2"/>
      <c r="F167" s="2"/>
      <c r="G167" s="2"/>
      <c r="H167" s="2"/>
      <c r="I167" s="2"/>
    </row>
    <row r="168" spans="3:10">
      <c r="C168" s="38"/>
      <c r="E168" s="2"/>
      <c r="F168" s="2"/>
      <c r="G168" s="2"/>
      <c r="H168" s="2"/>
      <c r="I168" s="2"/>
      <c r="J168" s="2"/>
    </row>
    <row r="169" spans="3:10">
      <c r="C169" s="38"/>
      <c r="E169" s="2"/>
      <c r="F169" s="2"/>
      <c r="G169" s="2"/>
      <c r="H169" s="2"/>
      <c r="I169" s="2"/>
    </row>
    <row r="170" spans="3:10">
      <c r="C170" s="38"/>
      <c r="E170" s="2"/>
      <c r="F170" s="2"/>
      <c r="G170" s="2"/>
      <c r="H170" s="2"/>
      <c r="I170" s="2"/>
    </row>
    <row r="171" spans="3:10">
      <c r="C171" s="38"/>
      <c r="E171" s="2"/>
      <c r="F171" s="2"/>
      <c r="G171" s="2"/>
      <c r="H171" s="2"/>
      <c r="I171" s="2"/>
      <c r="J171" s="2"/>
    </row>
    <row r="172" spans="3:10">
      <c r="C172" s="38"/>
      <c r="E172" s="2"/>
      <c r="F172" s="2"/>
      <c r="G172" s="2"/>
      <c r="H172" s="2"/>
      <c r="I172" s="2"/>
    </row>
    <row r="173" spans="3:10">
      <c r="C173" s="38"/>
      <c r="E173" s="2"/>
      <c r="F173" s="2"/>
      <c r="G173" s="2"/>
      <c r="H173" s="2"/>
      <c r="I173" s="2"/>
      <c r="J173" s="2"/>
    </row>
    <row r="174" spans="3:10">
      <c r="C174" s="38"/>
      <c r="E174" s="2"/>
      <c r="F174" s="2"/>
      <c r="G174" s="2"/>
      <c r="H174" s="2"/>
      <c r="I174" s="2"/>
    </row>
    <row r="175" spans="3:10">
      <c r="C175" s="38"/>
      <c r="E175" s="2"/>
      <c r="F175" s="2"/>
      <c r="G175" s="2"/>
      <c r="H175" s="2"/>
      <c r="I175" s="2"/>
    </row>
    <row r="176" spans="3:10">
      <c r="C176" s="38"/>
      <c r="E176" s="2"/>
      <c r="F176" s="2"/>
      <c r="G176" s="2"/>
      <c r="H176" s="2"/>
      <c r="I176" s="2"/>
    </row>
    <row r="177" spans="3:10">
      <c r="C177" s="38"/>
      <c r="E177" s="2"/>
      <c r="F177" s="2"/>
      <c r="G177" s="2"/>
      <c r="H177" s="2"/>
      <c r="I177" s="2"/>
      <c r="J177" s="2"/>
    </row>
    <row r="178" spans="3:10">
      <c r="C178" s="38"/>
      <c r="E178" s="2"/>
      <c r="F178" s="2"/>
      <c r="G178" s="2"/>
      <c r="H178" s="2"/>
      <c r="I178" s="2"/>
      <c r="J178" s="2"/>
    </row>
    <row r="179" spans="3:10">
      <c r="C179" s="38"/>
      <c r="E179" s="2"/>
      <c r="F179" s="2"/>
      <c r="G179" s="2"/>
      <c r="H179" s="2"/>
      <c r="I179" s="2"/>
      <c r="J179" s="2"/>
    </row>
    <row r="180" spans="3:10">
      <c r="C180" s="38"/>
      <c r="E180" s="2"/>
      <c r="F180" s="2"/>
      <c r="G180" s="2"/>
      <c r="H180" s="2"/>
      <c r="I180" s="2"/>
      <c r="J180" s="2"/>
    </row>
    <row r="181" spans="3:10">
      <c r="C181" s="38"/>
      <c r="E181" s="2"/>
      <c r="F181" s="2"/>
      <c r="G181" s="2"/>
      <c r="H181" s="2"/>
      <c r="I181" s="2"/>
    </row>
    <row r="182" spans="3:10">
      <c r="C182" s="38"/>
      <c r="E182" s="2"/>
      <c r="F182" s="2"/>
      <c r="G182" s="2"/>
      <c r="H182" s="2"/>
      <c r="I182" s="2"/>
    </row>
    <row r="183" spans="3:10">
      <c r="C183" s="38"/>
      <c r="E183" s="2"/>
      <c r="F183" s="2"/>
      <c r="G183" s="2"/>
      <c r="H183" s="2"/>
      <c r="I183" s="2"/>
    </row>
    <row r="184" spans="3:10">
      <c r="C184" s="38"/>
      <c r="E184" s="2"/>
      <c r="F184" s="2"/>
      <c r="G184" s="2"/>
      <c r="H184" s="2"/>
      <c r="I184" s="2"/>
    </row>
    <row r="185" spans="3:10">
      <c r="C185" s="38"/>
      <c r="E185" s="2"/>
      <c r="F185" s="2"/>
      <c r="G185" s="2"/>
      <c r="H185" s="2"/>
      <c r="I185" s="2"/>
      <c r="J185" s="2"/>
    </row>
    <row r="186" spans="3:10">
      <c r="C186" s="38"/>
      <c r="E186" s="2"/>
      <c r="F186" s="2"/>
      <c r="G186" s="2"/>
      <c r="H186" s="2"/>
      <c r="I186" s="2"/>
    </row>
    <row r="187" spans="3:10">
      <c r="C187" s="38"/>
      <c r="E187" s="2"/>
      <c r="F187" s="2"/>
      <c r="G187" s="2"/>
      <c r="H187" s="2"/>
      <c r="I187" s="2"/>
      <c r="J187" s="2"/>
    </row>
    <row r="188" spans="3:10">
      <c r="C188" s="38"/>
      <c r="E188" s="2"/>
      <c r="F188" s="2"/>
      <c r="G188" s="2"/>
      <c r="H188" s="2"/>
      <c r="I188" s="2"/>
    </row>
    <row r="189" spans="3:10">
      <c r="C189" s="38"/>
      <c r="E189" s="2"/>
      <c r="F189" s="2"/>
      <c r="G189" s="2"/>
      <c r="H189" s="2"/>
      <c r="I189" s="2"/>
    </row>
    <row r="190" spans="3:10">
      <c r="C190" s="38"/>
      <c r="E190" s="2"/>
      <c r="F190" s="2"/>
      <c r="G190" s="2"/>
      <c r="H190" s="2"/>
      <c r="I190" s="2"/>
    </row>
    <row r="191" spans="3:10">
      <c r="C191" s="38"/>
      <c r="E191" s="2"/>
      <c r="F191" s="2"/>
      <c r="G191" s="2"/>
      <c r="H191" s="2"/>
      <c r="I191" s="2"/>
    </row>
    <row r="192" spans="3:10">
      <c r="C192" s="38"/>
      <c r="E192" s="2"/>
      <c r="F192" s="2"/>
      <c r="G192" s="2"/>
      <c r="H192" s="2"/>
      <c r="I192" s="2"/>
    </row>
    <row r="193" spans="3:10">
      <c r="C193" s="38"/>
      <c r="E193" s="2"/>
      <c r="F193" s="2"/>
      <c r="G193" s="2"/>
      <c r="H193" s="2"/>
      <c r="I193" s="2"/>
    </row>
    <row r="194" spans="3:10">
      <c r="C194" s="38"/>
      <c r="E194" s="2"/>
      <c r="F194" s="2"/>
      <c r="G194" s="2"/>
      <c r="H194" s="2"/>
      <c r="I194" s="2"/>
      <c r="J194" s="2"/>
    </row>
    <row r="195" spans="3:10">
      <c r="C195" s="38"/>
      <c r="E195" s="2"/>
      <c r="F195" s="2"/>
      <c r="G195" s="2"/>
      <c r="H195" s="2"/>
      <c r="I195" s="2"/>
    </row>
    <row r="196" spans="3:10">
      <c r="C196" s="38"/>
      <c r="E196" s="2"/>
      <c r="F196" s="2"/>
      <c r="G196" s="2"/>
      <c r="H196" s="2"/>
      <c r="I196" s="2"/>
    </row>
    <row r="197" spans="3:10">
      <c r="C197" s="38"/>
      <c r="E197" s="2"/>
      <c r="F197" s="2"/>
      <c r="G197" s="2"/>
      <c r="H197" s="2"/>
      <c r="I197" s="2"/>
    </row>
    <row r="198" spans="3:10">
      <c r="C198" s="38"/>
      <c r="E198" s="2"/>
      <c r="F198" s="2"/>
      <c r="G198" s="2"/>
      <c r="H198" s="2"/>
      <c r="I198" s="2"/>
    </row>
    <row r="199" spans="3:10">
      <c r="C199" s="38"/>
      <c r="E199" s="2"/>
      <c r="F199" s="2"/>
      <c r="G199" s="2"/>
      <c r="H199" s="2"/>
      <c r="I199" s="2"/>
    </row>
    <row r="200" spans="3:10">
      <c r="C200" s="38"/>
      <c r="E200" s="2"/>
      <c r="F200" s="2"/>
      <c r="G200" s="2"/>
      <c r="H200" s="2"/>
      <c r="I200" s="2"/>
    </row>
    <row r="201" spans="3:10">
      <c r="C201" s="38"/>
      <c r="E201" s="2"/>
      <c r="F201" s="2"/>
      <c r="G201" s="2"/>
      <c r="H201" s="2"/>
      <c r="I201" s="2"/>
    </row>
    <row r="202" spans="3:10">
      <c r="C202" s="38"/>
      <c r="E202" s="2"/>
      <c r="F202" s="2"/>
      <c r="G202" s="2"/>
      <c r="H202" s="2"/>
      <c r="I202" s="2"/>
    </row>
    <row r="203" spans="3:10">
      <c r="C203" s="38"/>
      <c r="E203" s="2"/>
      <c r="F203" s="2"/>
      <c r="G203" s="2"/>
      <c r="H203" s="2"/>
      <c r="I203" s="2"/>
    </row>
    <row r="204" spans="3:10">
      <c r="C204" s="38"/>
      <c r="E204" s="2"/>
      <c r="F204" s="2"/>
      <c r="G204" s="2"/>
      <c r="H204" s="2"/>
      <c r="I204" s="2"/>
    </row>
    <row r="205" spans="3:10">
      <c r="C205" s="38"/>
      <c r="E205" s="2"/>
      <c r="F205" s="2"/>
      <c r="G205" s="2"/>
      <c r="H205" s="2"/>
      <c r="I205" s="2"/>
      <c r="J205" s="2"/>
    </row>
    <row r="206" spans="3:10">
      <c r="C206" s="38"/>
      <c r="E206" s="2"/>
      <c r="F206" s="2"/>
      <c r="G206" s="2"/>
      <c r="H206" s="2"/>
      <c r="I206" s="2"/>
    </row>
    <row r="207" spans="3:10">
      <c r="C207" s="38"/>
      <c r="E207" s="2"/>
      <c r="F207" s="2"/>
      <c r="G207" s="2"/>
      <c r="H207" s="2"/>
      <c r="I207" s="2"/>
    </row>
    <row r="208" spans="3:10">
      <c r="C208" s="38"/>
      <c r="E208" s="2"/>
      <c r="F208" s="2"/>
      <c r="G208" s="2"/>
      <c r="H208" s="2"/>
      <c r="I208" s="2"/>
    </row>
    <row r="209" spans="3:10">
      <c r="C209" s="38"/>
      <c r="E209" s="2"/>
      <c r="F209" s="2"/>
      <c r="G209" s="2"/>
      <c r="H209" s="2"/>
      <c r="I209" s="2"/>
    </row>
    <row r="210" spans="3:10">
      <c r="C210" s="38"/>
      <c r="E210" s="2"/>
      <c r="F210" s="2"/>
      <c r="G210" s="2"/>
      <c r="H210" s="2"/>
      <c r="I210" s="2"/>
      <c r="J210" s="2"/>
    </row>
    <row r="211" spans="3:10">
      <c r="C211" s="38"/>
      <c r="E211" s="2"/>
      <c r="F211" s="2"/>
      <c r="G211" s="2"/>
      <c r="H211" s="2"/>
      <c r="I211" s="2"/>
    </row>
    <row r="212" spans="3:10">
      <c r="C212" s="38"/>
      <c r="E212" s="2"/>
      <c r="F212" s="2"/>
      <c r="G212" s="2"/>
      <c r="H212" s="2"/>
      <c r="I212" s="2"/>
    </row>
    <row r="213" spans="3:10">
      <c r="C213" s="38"/>
      <c r="E213" s="2"/>
      <c r="F213" s="2"/>
      <c r="G213" s="2"/>
      <c r="H213" s="2"/>
      <c r="I213" s="2"/>
      <c r="J213" s="2"/>
    </row>
    <row r="214" spans="3:10">
      <c r="C214" s="38"/>
      <c r="E214" s="2"/>
      <c r="F214" s="2"/>
      <c r="G214" s="2"/>
      <c r="H214" s="2"/>
      <c r="I214" s="2"/>
      <c r="J214" s="2"/>
    </row>
    <row r="215" spans="3:10">
      <c r="C215" s="38"/>
      <c r="E215" s="2"/>
      <c r="F215" s="2"/>
      <c r="G215" s="2"/>
      <c r="H215" s="2"/>
      <c r="I215" s="2"/>
      <c r="J215" s="2"/>
    </row>
    <row r="216" spans="3:10">
      <c r="C216" s="38"/>
      <c r="E216" s="2"/>
      <c r="F216" s="2"/>
      <c r="G216" s="2"/>
      <c r="H216" s="2"/>
      <c r="I216" s="2"/>
    </row>
    <row r="217" spans="3:10">
      <c r="C217" s="38"/>
      <c r="E217" s="2"/>
      <c r="F217" s="2"/>
      <c r="G217" s="2"/>
      <c r="H217" s="2"/>
      <c r="I217" s="2"/>
      <c r="J217" s="2"/>
    </row>
    <row r="218" spans="3:10">
      <c r="C218" s="38"/>
      <c r="E218" s="2"/>
      <c r="F218" s="2"/>
      <c r="G218" s="2"/>
      <c r="H218" s="2"/>
      <c r="I218" s="2"/>
    </row>
    <row r="219" spans="3:10">
      <c r="C219" s="38"/>
      <c r="E219" s="2"/>
      <c r="F219" s="2"/>
      <c r="G219" s="2"/>
      <c r="H219" s="2"/>
      <c r="I219" s="2"/>
    </row>
    <row r="220" spans="3:10">
      <c r="C220" s="38"/>
      <c r="E220" s="2"/>
      <c r="F220" s="2"/>
      <c r="G220" s="2"/>
      <c r="H220" s="2"/>
      <c r="I220" s="2"/>
    </row>
    <row r="221" spans="3:10">
      <c r="C221" s="38"/>
      <c r="E221" s="2"/>
      <c r="F221" s="2"/>
      <c r="G221" s="2"/>
      <c r="H221" s="2"/>
      <c r="I221" s="2"/>
    </row>
    <row r="222" spans="3:10">
      <c r="C222" s="38"/>
      <c r="E222" s="2"/>
      <c r="F222" s="2"/>
      <c r="G222" s="2"/>
      <c r="H222" s="2"/>
      <c r="I222" s="2"/>
    </row>
    <row r="223" spans="3:10">
      <c r="C223" s="38"/>
      <c r="E223" s="2"/>
      <c r="F223" s="2"/>
      <c r="G223" s="2"/>
      <c r="H223" s="2"/>
      <c r="I223" s="2"/>
    </row>
    <row r="224" spans="3:10">
      <c r="C224" s="38"/>
      <c r="E224" s="2"/>
      <c r="F224" s="2"/>
      <c r="G224" s="2"/>
      <c r="H224" s="2"/>
      <c r="I224" s="2"/>
      <c r="J224" s="2"/>
    </row>
    <row r="225" spans="3:10">
      <c r="C225" s="38"/>
      <c r="E225" s="2"/>
      <c r="F225" s="2"/>
      <c r="G225" s="2"/>
      <c r="H225" s="2"/>
      <c r="I225" s="2"/>
    </row>
    <row r="226" spans="3:10">
      <c r="C226" s="38"/>
      <c r="E226" s="2"/>
      <c r="F226" s="2"/>
      <c r="G226" s="2"/>
      <c r="H226" s="2"/>
      <c r="I226" s="2"/>
    </row>
    <row r="227" spans="3:10">
      <c r="C227" s="38"/>
      <c r="E227" s="2"/>
      <c r="F227" s="2"/>
      <c r="G227" s="2"/>
      <c r="H227" s="2"/>
      <c r="I227" s="2"/>
      <c r="J227" s="2"/>
    </row>
    <row r="228" spans="3:10">
      <c r="C228" s="38"/>
      <c r="E228" s="2"/>
      <c r="F228" s="2"/>
      <c r="G228" s="2"/>
      <c r="H228" s="2"/>
      <c r="I228" s="2"/>
      <c r="J228" s="2"/>
    </row>
    <row r="229" spans="3:10">
      <c r="C229" s="38"/>
      <c r="E229" s="2"/>
      <c r="F229" s="2"/>
      <c r="G229" s="2"/>
      <c r="H229" s="2"/>
      <c r="I229" s="2"/>
    </row>
    <row r="230" spans="3:10">
      <c r="C230" s="38"/>
      <c r="E230" s="2"/>
      <c r="F230" s="2"/>
      <c r="G230" s="2"/>
      <c r="H230" s="2"/>
      <c r="I230" s="2"/>
    </row>
    <row r="231" spans="3:10">
      <c r="C231" s="38"/>
      <c r="E231" s="2"/>
      <c r="F231" s="2"/>
      <c r="G231" s="2"/>
      <c r="H231" s="2"/>
      <c r="I231" s="2"/>
    </row>
    <row r="232" spans="3:10">
      <c r="C232" s="38"/>
      <c r="E232" s="2"/>
      <c r="F232" s="2"/>
      <c r="G232" s="2"/>
      <c r="H232" s="2"/>
      <c r="I232" s="2"/>
    </row>
    <row r="233" spans="3:10">
      <c r="C233" s="38"/>
      <c r="E233" s="2"/>
      <c r="F233" s="2"/>
      <c r="G233" s="2"/>
      <c r="H233" s="2"/>
      <c r="I233" s="2"/>
      <c r="J233" s="2"/>
    </row>
    <row r="234" spans="3:10">
      <c r="C234" s="38"/>
      <c r="E234" s="2"/>
      <c r="F234" s="2"/>
      <c r="G234" s="2"/>
      <c r="H234" s="2"/>
      <c r="I234" s="2"/>
    </row>
    <row r="235" spans="3:10">
      <c r="C235" s="38"/>
      <c r="E235" s="2"/>
      <c r="F235" s="2"/>
      <c r="G235" s="2"/>
      <c r="H235" s="2"/>
      <c r="I235" s="2"/>
      <c r="J235" s="2"/>
    </row>
    <row r="236" spans="3:10">
      <c r="C236" s="38"/>
      <c r="E236" s="2"/>
      <c r="F236" s="2"/>
      <c r="G236" s="2"/>
      <c r="H236" s="2"/>
      <c r="I236" s="2"/>
    </row>
    <row r="237" spans="3:10">
      <c r="C237" s="38"/>
      <c r="E237" s="2"/>
      <c r="F237" s="2"/>
      <c r="G237" s="2"/>
      <c r="H237" s="2"/>
      <c r="I237" s="2"/>
      <c r="J237" s="2"/>
    </row>
    <row r="238" spans="3:10">
      <c r="C238" s="38"/>
      <c r="E238" s="2"/>
      <c r="F238" s="2"/>
      <c r="G238" s="2"/>
      <c r="H238" s="2"/>
      <c r="I238" s="2"/>
      <c r="J238" s="2"/>
    </row>
    <row r="239" spans="3:10">
      <c r="C239" s="38"/>
      <c r="E239" s="2"/>
      <c r="F239" s="2"/>
      <c r="G239" s="2"/>
      <c r="H239" s="2"/>
      <c r="I239" s="2"/>
    </row>
    <row r="240" spans="3:10">
      <c r="C240" s="38"/>
      <c r="E240" s="2"/>
      <c r="F240" s="2"/>
      <c r="G240" s="2"/>
      <c r="H240" s="2"/>
      <c r="I240" s="2"/>
    </row>
    <row r="241" spans="3:10">
      <c r="C241" s="38"/>
      <c r="E241" s="2"/>
      <c r="F241" s="2"/>
      <c r="G241" s="2"/>
      <c r="H241" s="2"/>
      <c r="I241" s="2"/>
      <c r="J241" s="2"/>
    </row>
    <row r="242" spans="3:10">
      <c r="C242" s="38"/>
      <c r="E242" s="2"/>
      <c r="F242" s="2"/>
      <c r="G242" s="2"/>
      <c r="H242" s="2"/>
      <c r="I242" s="2"/>
    </row>
    <row r="243" spans="3:10">
      <c r="C243" s="38"/>
      <c r="E243" s="2"/>
      <c r="F243" s="2"/>
      <c r="G243" s="2"/>
      <c r="H243" s="2"/>
      <c r="I243" s="2"/>
    </row>
    <row r="244" spans="3:10">
      <c r="C244" s="38"/>
      <c r="E244" s="2"/>
      <c r="F244" s="2"/>
      <c r="G244" s="2"/>
      <c r="H244" s="2"/>
      <c r="I244" s="2"/>
    </row>
    <row r="245" spans="3:10">
      <c r="C245" s="38"/>
      <c r="E245" s="2"/>
      <c r="F245" s="2"/>
      <c r="G245" s="2"/>
      <c r="H245" s="2"/>
      <c r="I245" s="2"/>
    </row>
    <row r="246" spans="3:10">
      <c r="C246" s="38"/>
      <c r="E246" s="2"/>
      <c r="F246" s="2"/>
      <c r="G246" s="2"/>
      <c r="H246" s="2"/>
      <c r="I246" s="2"/>
    </row>
    <row r="247" spans="3:10">
      <c r="C247" s="38"/>
      <c r="E247" s="2"/>
      <c r="F247" s="2"/>
      <c r="G247" s="2"/>
      <c r="H247" s="2"/>
      <c r="I247" s="2"/>
      <c r="J247" s="2"/>
    </row>
    <row r="248" spans="3:10">
      <c r="C248" s="38"/>
      <c r="E248" s="2"/>
      <c r="F248" s="2"/>
      <c r="G248" s="2"/>
      <c r="H248" s="2"/>
      <c r="I248" s="2"/>
    </row>
    <row r="249" spans="3:10">
      <c r="C249" s="38"/>
      <c r="E249" s="2"/>
      <c r="F249" s="2"/>
      <c r="G249" s="2"/>
      <c r="H249" s="2"/>
      <c r="I249" s="2"/>
    </row>
    <row r="250" spans="3:10">
      <c r="C250" s="38"/>
      <c r="E250" s="2"/>
      <c r="F250" s="2"/>
      <c r="G250" s="2"/>
      <c r="H250" s="2"/>
      <c r="I250" s="2"/>
    </row>
    <row r="251" spans="3:10">
      <c r="C251" s="38"/>
      <c r="E251" s="2"/>
      <c r="F251" s="2"/>
      <c r="G251" s="2"/>
      <c r="H251" s="2"/>
      <c r="I251" s="2"/>
    </row>
    <row r="252" spans="3:10">
      <c r="C252" s="38"/>
      <c r="E252" s="2"/>
      <c r="F252" s="2"/>
      <c r="G252" s="2"/>
      <c r="H252" s="2"/>
      <c r="I252" s="2"/>
      <c r="J252" s="2"/>
    </row>
    <row r="253" spans="3:10">
      <c r="C253" s="38"/>
      <c r="E253" s="2"/>
      <c r="F253" s="2"/>
      <c r="G253" s="2"/>
      <c r="H253" s="2"/>
      <c r="I253" s="2"/>
    </row>
    <row r="254" spans="3:10">
      <c r="C254" s="38"/>
      <c r="E254" s="2"/>
      <c r="F254" s="2"/>
      <c r="G254" s="2"/>
      <c r="H254" s="2"/>
      <c r="I254" s="2"/>
    </row>
    <row r="255" spans="3:10">
      <c r="C255" s="38"/>
      <c r="E255" s="2"/>
      <c r="F255" s="2"/>
      <c r="G255" s="2"/>
      <c r="H255" s="2"/>
      <c r="I255" s="2"/>
    </row>
    <row r="256" spans="3:10">
      <c r="C256" s="38"/>
      <c r="E256" s="2"/>
      <c r="F256" s="2"/>
      <c r="G256" s="2"/>
      <c r="H256" s="2"/>
      <c r="I256" s="2"/>
    </row>
    <row r="257" spans="3:10">
      <c r="C257" s="38"/>
      <c r="E257" s="2"/>
      <c r="F257" s="2"/>
      <c r="G257" s="2"/>
      <c r="H257" s="2"/>
      <c r="I257" s="2"/>
    </row>
    <row r="258" spans="3:10">
      <c r="C258" s="38"/>
      <c r="E258" s="2"/>
      <c r="F258" s="2"/>
      <c r="G258" s="2"/>
      <c r="H258" s="2"/>
      <c r="I258" s="2"/>
      <c r="J258" s="2"/>
    </row>
    <row r="259" spans="3:10">
      <c r="C259" s="38"/>
      <c r="E259" s="2"/>
      <c r="F259" s="2"/>
      <c r="G259" s="2"/>
      <c r="H259" s="2"/>
      <c r="I259" s="2"/>
    </row>
    <row r="260" spans="3:10">
      <c r="C260" s="38"/>
      <c r="E260" s="2"/>
      <c r="F260" s="2"/>
      <c r="G260" s="2"/>
      <c r="H260" s="2"/>
      <c r="I260" s="2"/>
      <c r="J260" s="2"/>
    </row>
    <row r="261" spans="3:10">
      <c r="C261" s="38"/>
      <c r="E261" s="2"/>
      <c r="F261" s="2"/>
      <c r="G261" s="2"/>
      <c r="H261" s="2"/>
      <c r="I261" s="2"/>
      <c r="J261" s="2"/>
    </row>
    <row r="262" spans="3:10">
      <c r="C262" s="38"/>
      <c r="E262" s="2"/>
      <c r="F262" s="2"/>
      <c r="G262" s="2"/>
      <c r="H262" s="2"/>
      <c r="I262" s="2"/>
      <c r="J262" s="2"/>
    </row>
    <row r="263" spans="3:10">
      <c r="C263" s="38"/>
      <c r="E263" s="2"/>
      <c r="F263" s="2"/>
      <c r="G263" s="2"/>
      <c r="H263" s="2"/>
      <c r="I263" s="2"/>
    </row>
    <row r="264" spans="3:10">
      <c r="C264" s="38"/>
      <c r="E264" s="2"/>
      <c r="F264" s="2"/>
      <c r="G264" s="2"/>
      <c r="H264" s="2"/>
      <c r="I264" s="2"/>
    </row>
    <row r="265" spans="3:10">
      <c r="C265" s="38"/>
      <c r="E265" s="2"/>
      <c r="F265" s="2"/>
      <c r="G265" s="2"/>
      <c r="H265" s="2"/>
      <c r="I265" s="2"/>
    </row>
    <row r="266" spans="3:10">
      <c r="C266" s="38"/>
      <c r="E266" s="2"/>
      <c r="F266" s="2"/>
      <c r="G266" s="2"/>
      <c r="H266" s="2"/>
      <c r="I266" s="2"/>
    </row>
    <row r="267" spans="3:10">
      <c r="C267" s="38"/>
      <c r="E267" s="2"/>
      <c r="F267" s="2"/>
      <c r="G267" s="2"/>
      <c r="H267" s="2"/>
      <c r="I267" s="2"/>
    </row>
    <row r="268" spans="3:10">
      <c r="C268" s="38"/>
      <c r="E268" s="2"/>
      <c r="F268" s="2"/>
      <c r="G268" s="2"/>
      <c r="H268" s="2"/>
      <c r="I268" s="2"/>
    </row>
    <row r="269" spans="3:10">
      <c r="C269" s="38"/>
      <c r="E269" s="2"/>
      <c r="F269" s="2"/>
      <c r="G269" s="2"/>
      <c r="H269" s="2"/>
      <c r="I269" s="2"/>
    </row>
    <row r="270" spans="3:10">
      <c r="C270" s="38"/>
      <c r="E270" s="2"/>
      <c r="F270" s="2"/>
      <c r="G270" s="2"/>
      <c r="H270" s="2"/>
      <c r="I270" s="2"/>
    </row>
    <row r="271" spans="3:10">
      <c r="C271" s="38"/>
      <c r="E271" s="2"/>
      <c r="F271" s="2"/>
      <c r="G271" s="2"/>
      <c r="H271" s="2"/>
      <c r="I271" s="2"/>
    </row>
    <row r="272" spans="3:10">
      <c r="C272" s="38"/>
      <c r="E272" s="2"/>
      <c r="F272" s="2"/>
      <c r="G272" s="2"/>
      <c r="H272" s="2"/>
      <c r="I272" s="2"/>
    </row>
    <row r="273" spans="3:10">
      <c r="C273" s="38"/>
      <c r="E273" s="2"/>
      <c r="F273" s="2"/>
      <c r="G273" s="2"/>
      <c r="H273" s="2"/>
      <c r="I273" s="2"/>
    </row>
    <row r="274" spans="3:10">
      <c r="C274" s="38"/>
      <c r="E274" s="2"/>
      <c r="F274" s="2"/>
      <c r="G274" s="2"/>
      <c r="H274" s="2"/>
      <c r="I274" s="2"/>
    </row>
    <row r="275" spans="3:10">
      <c r="C275" s="38"/>
      <c r="E275" s="2"/>
      <c r="F275" s="2"/>
      <c r="G275" s="2"/>
      <c r="H275" s="2"/>
      <c r="I275" s="2"/>
    </row>
    <row r="276" spans="3:10">
      <c r="C276" s="38"/>
      <c r="E276" s="2"/>
      <c r="F276" s="2"/>
      <c r="G276" s="2"/>
      <c r="H276" s="2"/>
      <c r="I276" s="2"/>
    </row>
    <row r="277" spans="3:10">
      <c r="C277" s="38"/>
      <c r="E277" s="2"/>
      <c r="F277" s="2"/>
      <c r="G277" s="2"/>
      <c r="H277" s="2"/>
      <c r="I277" s="2"/>
    </row>
    <row r="278" spans="3:10">
      <c r="C278" s="38"/>
      <c r="E278" s="2"/>
      <c r="F278" s="2"/>
      <c r="G278" s="2"/>
      <c r="H278" s="2"/>
      <c r="I278" s="2"/>
    </row>
    <row r="279" spans="3:10">
      <c r="C279" s="38"/>
      <c r="E279" s="2"/>
      <c r="F279" s="2"/>
      <c r="G279" s="2"/>
      <c r="H279" s="2"/>
      <c r="I279" s="2"/>
    </row>
    <row r="280" spans="3:10">
      <c r="C280" s="38"/>
      <c r="E280" s="2"/>
      <c r="F280" s="2"/>
      <c r="G280" s="2"/>
      <c r="H280" s="2"/>
      <c r="I280" s="2"/>
    </row>
    <row r="281" spans="3:10">
      <c r="C281" s="38"/>
      <c r="E281" s="2"/>
      <c r="F281" s="2"/>
      <c r="G281" s="2"/>
      <c r="H281" s="2"/>
      <c r="I281" s="2"/>
    </row>
    <row r="282" spans="3:10">
      <c r="C282" s="38"/>
      <c r="E282" s="2"/>
      <c r="F282" s="2"/>
      <c r="G282" s="2"/>
      <c r="H282" s="2"/>
      <c r="I282" s="2"/>
    </row>
    <row r="283" spans="3:10">
      <c r="C283" s="38"/>
      <c r="E283" s="2"/>
      <c r="F283" s="2"/>
      <c r="G283" s="2"/>
      <c r="H283" s="2"/>
      <c r="I283" s="2"/>
    </row>
    <row r="284" spans="3:10">
      <c r="C284" s="38"/>
      <c r="E284" s="2"/>
      <c r="F284" s="2"/>
      <c r="G284" s="2"/>
      <c r="H284" s="2"/>
      <c r="I284" s="2"/>
    </row>
    <row r="285" spans="3:10">
      <c r="C285" s="38"/>
      <c r="E285" s="2"/>
      <c r="F285" s="2"/>
      <c r="G285" s="2"/>
      <c r="H285" s="2"/>
      <c r="I285" s="2"/>
    </row>
    <row r="286" spans="3:10">
      <c r="C286" s="38"/>
      <c r="E286" s="2"/>
      <c r="F286" s="2"/>
      <c r="G286" s="2"/>
      <c r="H286" s="2"/>
      <c r="I286" s="2"/>
    </row>
    <row r="287" spans="3:10">
      <c r="C287" s="38"/>
      <c r="E287" s="2"/>
      <c r="F287" s="2"/>
      <c r="G287" s="2"/>
      <c r="H287" s="2"/>
      <c r="I287" s="2"/>
    </row>
    <row r="288" spans="3:10">
      <c r="C288" s="38"/>
      <c r="E288" s="2"/>
      <c r="F288" s="2"/>
      <c r="G288" s="2"/>
      <c r="H288" s="2"/>
      <c r="I288" s="2"/>
      <c r="J288" s="2"/>
    </row>
    <row r="289" spans="3:10">
      <c r="C289" s="38"/>
      <c r="E289" s="2"/>
      <c r="F289" s="2"/>
      <c r="G289" s="2"/>
      <c r="H289" s="2"/>
      <c r="I289" s="2"/>
    </row>
    <row r="290" spans="3:10">
      <c r="C290" s="38"/>
      <c r="E290" s="2"/>
      <c r="F290" s="2"/>
      <c r="G290" s="2"/>
      <c r="H290" s="2"/>
      <c r="I290" s="2"/>
    </row>
    <row r="291" spans="3:10">
      <c r="C291" s="38"/>
      <c r="E291" s="2"/>
      <c r="F291" s="2"/>
      <c r="G291" s="2"/>
      <c r="H291" s="2"/>
      <c r="I291" s="2"/>
    </row>
    <row r="292" spans="3:10">
      <c r="C292" s="38"/>
      <c r="E292" s="2"/>
      <c r="F292" s="2"/>
      <c r="G292" s="2"/>
      <c r="H292" s="2"/>
      <c r="I292" s="2"/>
    </row>
    <row r="293" spans="3:10">
      <c r="C293" s="38"/>
      <c r="E293" s="2"/>
      <c r="F293" s="2"/>
      <c r="G293" s="2"/>
      <c r="H293" s="2"/>
      <c r="I293" s="2"/>
    </row>
    <row r="294" spans="3:10">
      <c r="C294" s="38"/>
      <c r="E294" s="2"/>
      <c r="F294" s="2"/>
      <c r="G294" s="2"/>
      <c r="H294" s="2"/>
      <c r="I294" s="2"/>
    </row>
    <row r="295" spans="3:10">
      <c r="C295" s="38"/>
      <c r="E295" s="2"/>
      <c r="F295" s="2"/>
      <c r="G295" s="2"/>
      <c r="H295" s="2"/>
      <c r="I295" s="2"/>
    </row>
    <row r="296" spans="3:10">
      <c r="C296" s="38"/>
      <c r="E296" s="2"/>
      <c r="F296" s="2"/>
      <c r="G296" s="2"/>
      <c r="H296" s="2"/>
      <c r="I296" s="2"/>
    </row>
    <row r="297" spans="3:10">
      <c r="C297" s="38"/>
      <c r="E297" s="2"/>
      <c r="F297" s="2"/>
      <c r="G297" s="2"/>
      <c r="H297" s="2"/>
      <c r="I297" s="2"/>
    </row>
    <row r="298" spans="3:10">
      <c r="C298" s="38"/>
      <c r="E298" s="2"/>
      <c r="F298" s="2"/>
      <c r="G298" s="2"/>
      <c r="H298" s="2"/>
      <c r="I298" s="2"/>
    </row>
    <row r="299" spans="3:10">
      <c r="C299" s="38"/>
      <c r="E299" s="2"/>
      <c r="F299" s="2"/>
      <c r="G299" s="2"/>
      <c r="H299" s="2"/>
      <c r="I299" s="2"/>
    </row>
    <row r="300" spans="3:10">
      <c r="C300" s="38"/>
      <c r="E300" s="2"/>
      <c r="F300" s="2"/>
      <c r="G300" s="2"/>
      <c r="H300" s="2"/>
      <c r="I300" s="2"/>
      <c r="J300" s="2"/>
    </row>
    <row r="301" spans="3:10">
      <c r="C301" s="38"/>
      <c r="E301" s="2"/>
      <c r="F301" s="2"/>
      <c r="G301" s="2"/>
      <c r="H301" s="2"/>
      <c r="I301" s="2"/>
    </row>
    <row r="302" spans="3:10">
      <c r="C302" s="38"/>
      <c r="E302" s="2"/>
      <c r="F302" s="2"/>
      <c r="G302" s="2"/>
      <c r="H302" s="2"/>
      <c r="I302" s="2"/>
      <c r="J302" s="2"/>
    </row>
    <row r="303" spans="3:10">
      <c r="C303" s="38"/>
      <c r="E303" s="2"/>
      <c r="F303" s="2"/>
      <c r="G303" s="2"/>
      <c r="H303" s="2"/>
      <c r="I303" s="2"/>
    </row>
    <row r="304" spans="3:10">
      <c r="C304" s="38"/>
      <c r="E304" s="2"/>
      <c r="F304" s="2"/>
      <c r="G304" s="2"/>
      <c r="H304" s="2"/>
      <c r="I304" s="2"/>
    </row>
    <row r="305" spans="3:10">
      <c r="C305" s="38"/>
      <c r="E305" s="2"/>
      <c r="F305" s="2"/>
      <c r="G305" s="2"/>
      <c r="H305" s="2"/>
      <c r="I305" s="2"/>
      <c r="J305" s="2"/>
    </row>
    <row r="306" spans="3:10">
      <c r="C306" s="38"/>
      <c r="E306" s="2"/>
      <c r="F306" s="2"/>
      <c r="G306" s="2"/>
      <c r="H306" s="2"/>
      <c r="I306" s="2"/>
      <c r="J306" s="2"/>
    </row>
    <row r="307" spans="3:10">
      <c r="C307" s="38"/>
      <c r="E307" s="2"/>
      <c r="F307" s="2"/>
      <c r="G307" s="2"/>
      <c r="H307" s="2"/>
      <c r="I307" s="2"/>
    </row>
    <row r="308" spans="3:10">
      <c r="C308" s="38"/>
      <c r="E308" s="2"/>
      <c r="F308" s="2"/>
      <c r="G308" s="2"/>
      <c r="H308" s="2"/>
      <c r="I308" s="2"/>
    </row>
    <row r="309" spans="3:10">
      <c r="C309" s="38"/>
      <c r="E309" s="2"/>
      <c r="F309" s="2"/>
      <c r="G309" s="2"/>
      <c r="H309" s="2"/>
      <c r="I309" s="2"/>
    </row>
    <row r="310" spans="3:10">
      <c r="C310" s="38"/>
      <c r="E310" s="2"/>
      <c r="F310" s="2"/>
      <c r="G310" s="2"/>
      <c r="H310" s="2"/>
      <c r="I310" s="2"/>
      <c r="J310" s="2"/>
    </row>
    <row r="311" spans="3:10">
      <c r="C311" s="38"/>
      <c r="E311" s="2"/>
      <c r="F311" s="2"/>
      <c r="G311" s="2"/>
      <c r="H311" s="2"/>
      <c r="I311" s="2"/>
      <c r="J311" s="2"/>
    </row>
    <row r="312" spans="3:10">
      <c r="C312" s="38"/>
      <c r="E312" s="2"/>
      <c r="F312" s="2"/>
      <c r="G312" s="2"/>
      <c r="H312" s="2"/>
      <c r="I312" s="2"/>
      <c r="J312" s="2"/>
    </row>
    <row r="313" spans="3:10">
      <c r="C313" s="38"/>
      <c r="E313" s="2"/>
      <c r="F313" s="2"/>
      <c r="G313" s="2"/>
      <c r="H313" s="2"/>
      <c r="I313" s="2"/>
    </row>
    <row r="314" spans="3:10">
      <c r="C314" s="38"/>
      <c r="E314" s="2"/>
      <c r="F314" s="2"/>
      <c r="G314" s="2"/>
      <c r="H314" s="2"/>
      <c r="I314" s="2"/>
    </row>
    <row r="315" spans="3:10">
      <c r="C315" s="38"/>
      <c r="E315" s="2"/>
      <c r="F315" s="2"/>
      <c r="G315" s="2"/>
      <c r="H315" s="2"/>
      <c r="I315" s="2"/>
    </row>
    <row r="316" spans="3:10">
      <c r="C316" s="38"/>
      <c r="E316" s="2"/>
      <c r="F316" s="2"/>
      <c r="G316" s="2"/>
      <c r="H316" s="2"/>
      <c r="I316" s="2"/>
    </row>
    <row r="317" spans="3:10">
      <c r="C317" s="38"/>
      <c r="E317" s="2"/>
      <c r="F317" s="2"/>
      <c r="G317" s="2"/>
      <c r="H317" s="2"/>
      <c r="I317" s="2"/>
      <c r="J317" s="2"/>
    </row>
    <row r="318" spans="3:10">
      <c r="C318" s="38"/>
      <c r="E318" s="2"/>
      <c r="F318" s="2"/>
      <c r="G318" s="2"/>
      <c r="H318" s="2"/>
      <c r="I318" s="2"/>
      <c r="J318" s="2"/>
    </row>
    <row r="319" spans="3:10">
      <c r="C319" s="38"/>
      <c r="E319" s="2"/>
      <c r="F319" s="2"/>
      <c r="G319" s="2"/>
      <c r="H319" s="2"/>
      <c r="I319" s="2"/>
      <c r="J319" s="2"/>
    </row>
    <row r="320" spans="3:10">
      <c r="C320" s="38"/>
      <c r="E320" s="2"/>
      <c r="F320" s="2"/>
      <c r="G320" s="2"/>
      <c r="H320" s="2"/>
      <c r="I320" s="2"/>
      <c r="J320" s="2"/>
    </row>
    <row r="321" spans="3:10">
      <c r="C321" s="38"/>
      <c r="E321" s="2"/>
      <c r="F321" s="2"/>
      <c r="G321" s="2"/>
      <c r="H321" s="2"/>
      <c r="I321" s="2"/>
    </row>
    <row r="322" spans="3:10">
      <c r="C322" s="38"/>
      <c r="E322" s="2"/>
      <c r="F322" s="2"/>
      <c r="G322" s="2"/>
      <c r="H322" s="2"/>
      <c r="I322" s="2"/>
    </row>
    <row r="323" spans="3:10">
      <c r="C323" s="38"/>
      <c r="E323" s="2"/>
      <c r="F323" s="2"/>
      <c r="G323" s="2"/>
      <c r="H323" s="2"/>
      <c r="I323" s="2"/>
    </row>
    <row r="324" spans="3:10">
      <c r="C324" s="38"/>
      <c r="E324" s="2"/>
      <c r="F324" s="2"/>
      <c r="G324" s="2"/>
      <c r="H324" s="2"/>
      <c r="I324" s="2"/>
    </row>
    <row r="325" spans="3:10">
      <c r="C325" s="38"/>
      <c r="E325" s="2"/>
      <c r="F325" s="2"/>
      <c r="G325" s="2"/>
      <c r="H325" s="2"/>
      <c r="I325" s="2"/>
    </row>
    <row r="326" spans="3:10">
      <c r="C326" s="38"/>
      <c r="E326" s="2"/>
      <c r="F326" s="2"/>
      <c r="G326" s="2"/>
      <c r="H326" s="2"/>
      <c r="I326" s="2"/>
      <c r="J326" s="2"/>
    </row>
    <row r="327" spans="3:10">
      <c r="C327" s="38"/>
      <c r="E327" s="2"/>
      <c r="F327" s="2"/>
      <c r="G327" s="2"/>
      <c r="H327" s="2"/>
      <c r="I327" s="2"/>
    </row>
    <row r="328" spans="3:10">
      <c r="C328" s="38"/>
      <c r="E328" s="2"/>
      <c r="F328" s="2"/>
      <c r="G328" s="2"/>
      <c r="H328" s="2"/>
      <c r="I328" s="2"/>
    </row>
    <row r="329" spans="3:10">
      <c r="C329" s="38"/>
      <c r="E329" s="2"/>
      <c r="F329" s="2"/>
      <c r="G329" s="2"/>
      <c r="H329" s="2"/>
      <c r="I329" s="2"/>
    </row>
    <row r="330" spans="3:10">
      <c r="C330" s="38"/>
      <c r="E330" s="2"/>
      <c r="F330" s="2"/>
      <c r="G330" s="2"/>
      <c r="H330" s="2"/>
      <c r="I330" s="2"/>
    </row>
    <row r="331" spans="3:10">
      <c r="C331" s="38"/>
      <c r="E331" s="2"/>
      <c r="F331" s="2"/>
      <c r="G331" s="2"/>
      <c r="H331" s="2"/>
      <c r="I331" s="2"/>
    </row>
    <row r="332" spans="3:10">
      <c r="C332" s="38"/>
      <c r="E332" s="2"/>
      <c r="F332" s="2"/>
      <c r="G332" s="2"/>
      <c r="H332" s="2"/>
      <c r="I332" s="2"/>
    </row>
    <row r="333" spans="3:10">
      <c r="C333" s="38"/>
      <c r="E333" s="2"/>
      <c r="F333" s="2"/>
      <c r="G333" s="2"/>
      <c r="H333" s="2"/>
      <c r="I333" s="2"/>
    </row>
    <row r="334" spans="3:10">
      <c r="C334" s="38"/>
      <c r="E334" s="2"/>
      <c r="F334" s="2"/>
      <c r="G334" s="2"/>
      <c r="H334" s="2"/>
      <c r="I334" s="2"/>
    </row>
    <row r="335" spans="3:10">
      <c r="C335" s="38"/>
      <c r="E335" s="2"/>
      <c r="F335" s="2"/>
      <c r="G335" s="2"/>
      <c r="H335" s="2"/>
      <c r="I335" s="2"/>
    </row>
    <row r="336" spans="3:10">
      <c r="C336" s="38"/>
      <c r="E336" s="2"/>
      <c r="F336" s="2"/>
      <c r="G336" s="2"/>
      <c r="H336" s="2"/>
      <c r="I336" s="2"/>
    </row>
    <row r="337" spans="3:10">
      <c r="C337" s="38"/>
      <c r="E337" s="2"/>
      <c r="F337" s="2"/>
      <c r="G337" s="2"/>
      <c r="H337" s="2"/>
      <c r="I337" s="2"/>
    </row>
    <row r="338" spans="3:10">
      <c r="C338" s="38"/>
      <c r="E338" s="2"/>
      <c r="F338" s="2"/>
      <c r="G338" s="2"/>
      <c r="H338" s="2"/>
      <c r="I338" s="2"/>
    </row>
    <row r="339" spans="3:10">
      <c r="C339" s="38"/>
      <c r="E339" s="2"/>
      <c r="F339" s="2"/>
      <c r="G339" s="2"/>
      <c r="H339" s="2"/>
      <c r="I339" s="2"/>
    </row>
    <row r="340" spans="3:10">
      <c r="C340" s="38"/>
      <c r="E340" s="2"/>
      <c r="F340" s="2"/>
      <c r="G340" s="2"/>
      <c r="H340" s="2"/>
      <c r="I340" s="2"/>
      <c r="J340" s="2"/>
    </row>
    <row r="341" spans="3:10">
      <c r="C341" s="38"/>
      <c r="E341" s="2"/>
      <c r="F341" s="2"/>
      <c r="G341" s="2"/>
      <c r="H341" s="2"/>
      <c r="I341" s="2"/>
    </row>
    <row r="342" spans="3:10">
      <c r="C342" s="38"/>
      <c r="E342" s="2"/>
      <c r="F342" s="2"/>
      <c r="G342" s="2"/>
      <c r="H342" s="2"/>
      <c r="I342" s="2"/>
      <c r="J342" s="2"/>
    </row>
    <row r="343" spans="3:10">
      <c r="C343" s="38"/>
      <c r="E343" s="2"/>
      <c r="F343" s="2"/>
      <c r="G343" s="2"/>
      <c r="H343" s="2"/>
      <c r="I343" s="2"/>
    </row>
    <row r="344" spans="3:10">
      <c r="C344" s="38"/>
      <c r="E344" s="2"/>
      <c r="F344" s="2"/>
      <c r="G344" s="2"/>
      <c r="H344" s="2"/>
      <c r="I344" s="2"/>
    </row>
    <row r="345" spans="3:10">
      <c r="C345" s="38"/>
      <c r="E345" s="2"/>
      <c r="F345" s="2"/>
      <c r="G345" s="2"/>
      <c r="H345" s="2"/>
      <c r="I345" s="2"/>
    </row>
    <row r="346" spans="3:10">
      <c r="C346" s="38"/>
      <c r="E346" s="2"/>
      <c r="F346" s="2"/>
      <c r="G346" s="2"/>
      <c r="H346" s="2"/>
      <c r="I346" s="2"/>
    </row>
    <row r="347" spans="3:10">
      <c r="C347" s="38"/>
      <c r="E347" s="2"/>
      <c r="F347" s="2"/>
      <c r="G347" s="2"/>
      <c r="H347" s="2"/>
      <c r="I347" s="2"/>
    </row>
    <row r="348" spans="3:10">
      <c r="C348" s="38"/>
      <c r="E348" s="2"/>
      <c r="F348" s="2"/>
      <c r="G348" s="2"/>
      <c r="H348" s="2"/>
      <c r="I348" s="2"/>
    </row>
    <row r="349" spans="3:10">
      <c r="C349" s="38"/>
      <c r="E349" s="2"/>
      <c r="F349" s="2"/>
      <c r="G349" s="2"/>
      <c r="H349" s="2"/>
      <c r="I349" s="2"/>
    </row>
    <row r="350" spans="3:10">
      <c r="C350" s="38"/>
      <c r="E350" s="2"/>
      <c r="F350" s="2"/>
      <c r="G350" s="2"/>
      <c r="H350" s="2"/>
      <c r="I350" s="2"/>
    </row>
    <row r="351" spans="3:10">
      <c r="C351" s="38"/>
      <c r="E351" s="2"/>
      <c r="F351" s="2"/>
      <c r="G351" s="2"/>
      <c r="H351" s="2"/>
      <c r="I351" s="2"/>
    </row>
    <row r="352" spans="3:10">
      <c r="C352" s="38"/>
      <c r="E352" s="2"/>
      <c r="F352" s="2"/>
      <c r="G352" s="2"/>
      <c r="H352" s="2"/>
      <c r="I352" s="2"/>
    </row>
    <row r="353" spans="3:10">
      <c r="C353" s="38"/>
      <c r="E353" s="2"/>
      <c r="F353" s="2"/>
      <c r="G353" s="2"/>
      <c r="H353" s="2"/>
      <c r="I353" s="2"/>
    </row>
    <row r="354" spans="3:10">
      <c r="C354" s="38"/>
      <c r="E354" s="2"/>
      <c r="F354" s="2"/>
      <c r="G354" s="2"/>
      <c r="H354" s="2"/>
      <c r="I354" s="2"/>
    </row>
    <row r="355" spans="3:10">
      <c r="C355" s="38"/>
      <c r="E355" s="2"/>
      <c r="F355" s="2"/>
      <c r="G355" s="2"/>
      <c r="H355" s="2"/>
      <c r="I355" s="2"/>
    </row>
    <row r="356" spans="3:10">
      <c r="C356" s="38"/>
      <c r="E356" s="2"/>
      <c r="F356" s="2"/>
      <c r="G356" s="2"/>
      <c r="H356" s="2"/>
      <c r="I356" s="2"/>
      <c r="J356" s="2"/>
    </row>
    <row r="357" spans="3:10">
      <c r="C357" s="38"/>
      <c r="E357" s="2"/>
      <c r="F357" s="2"/>
      <c r="G357" s="2"/>
      <c r="H357" s="2"/>
      <c r="I357" s="2"/>
    </row>
    <row r="358" spans="3:10">
      <c r="C358" s="38"/>
      <c r="E358" s="2"/>
      <c r="F358" s="2"/>
      <c r="G358" s="2"/>
      <c r="H358" s="2"/>
      <c r="I358" s="2"/>
    </row>
    <row r="359" spans="3:10">
      <c r="C359" s="38"/>
      <c r="E359" s="2"/>
      <c r="F359" s="2"/>
      <c r="G359" s="2"/>
      <c r="H359" s="2"/>
      <c r="I359" s="2"/>
    </row>
    <row r="360" spans="3:10">
      <c r="C360" s="38"/>
      <c r="E360" s="2"/>
      <c r="F360" s="2"/>
      <c r="G360" s="2"/>
      <c r="H360" s="2"/>
      <c r="I360" s="2"/>
    </row>
    <row r="361" spans="3:10">
      <c r="C361" s="38"/>
      <c r="E361" s="2"/>
      <c r="F361" s="2"/>
      <c r="G361" s="2"/>
      <c r="H361" s="2"/>
      <c r="I361" s="2"/>
    </row>
    <row r="362" spans="3:10">
      <c r="C362" s="38"/>
      <c r="E362" s="2"/>
      <c r="F362" s="2"/>
      <c r="G362" s="2"/>
      <c r="H362" s="2"/>
      <c r="I362" s="2"/>
    </row>
    <row r="363" spans="3:10">
      <c r="C363" s="38"/>
      <c r="E363" s="2"/>
      <c r="F363" s="2"/>
      <c r="G363" s="2"/>
      <c r="H363" s="2"/>
      <c r="I363" s="2"/>
    </row>
    <row r="364" spans="3:10">
      <c r="C364" s="38"/>
      <c r="E364" s="2"/>
      <c r="F364" s="2"/>
      <c r="G364" s="2"/>
      <c r="H364" s="2"/>
      <c r="I364" s="2"/>
      <c r="J364" s="2"/>
    </row>
    <row r="365" spans="3:10">
      <c r="C365" s="38"/>
      <c r="E365" s="2"/>
      <c r="F365" s="2"/>
      <c r="G365" s="2"/>
      <c r="H365" s="2"/>
      <c r="I365" s="2"/>
    </row>
    <row r="366" spans="3:10">
      <c r="C366" s="38"/>
      <c r="E366" s="2"/>
      <c r="F366" s="2"/>
      <c r="G366" s="2"/>
      <c r="H366" s="2"/>
      <c r="I366" s="2"/>
      <c r="J366" s="2"/>
    </row>
    <row r="367" spans="3:10">
      <c r="C367" s="38"/>
      <c r="E367" s="2"/>
      <c r="F367" s="2"/>
      <c r="G367" s="2"/>
      <c r="H367" s="2"/>
      <c r="I367" s="2"/>
    </row>
    <row r="368" spans="3:10">
      <c r="C368" s="38"/>
      <c r="E368" s="2"/>
      <c r="F368" s="2"/>
      <c r="G368" s="2"/>
      <c r="H368" s="2"/>
      <c r="I368" s="2"/>
      <c r="J368" s="2"/>
    </row>
    <row r="369" spans="3:10">
      <c r="C369" s="38"/>
      <c r="E369" s="2"/>
      <c r="F369" s="2"/>
      <c r="G369" s="2"/>
      <c r="H369" s="2"/>
      <c r="I369" s="2"/>
      <c r="J369" s="2"/>
    </row>
    <row r="370" spans="3:10">
      <c r="C370" s="38"/>
      <c r="E370" s="2"/>
      <c r="F370" s="2"/>
      <c r="G370" s="2"/>
      <c r="H370" s="2"/>
      <c r="I370" s="2"/>
      <c r="J370" s="2"/>
    </row>
    <row r="371" spans="3:10">
      <c r="C371" s="38"/>
      <c r="E371" s="2"/>
      <c r="F371" s="2"/>
      <c r="G371" s="2"/>
      <c r="H371" s="2"/>
      <c r="I371" s="2"/>
    </row>
    <row r="372" spans="3:10">
      <c r="C372" s="38"/>
      <c r="E372" s="2"/>
      <c r="F372" s="2"/>
      <c r="G372" s="2"/>
      <c r="H372" s="2"/>
      <c r="I372" s="2"/>
      <c r="J372" s="2"/>
    </row>
    <row r="373" spans="3:10">
      <c r="C373" s="38"/>
      <c r="E373" s="2"/>
      <c r="F373" s="2"/>
      <c r="G373" s="2"/>
      <c r="H373" s="2"/>
      <c r="I373" s="2"/>
    </row>
    <row r="374" spans="3:10">
      <c r="C374" s="38"/>
      <c r="E374" s="2"/>
      <c r="F374" s="2"/>
      <c r="G374" s="2"/>
      <c r="H374" s="2"/>
      <c r="I374" s="2"/>
      <c r="J374" s="2"/>
    </row>
    <row r="375" spans="3:10">
      <c r="C375" s="38"/>
      <c r="E375" s="2"/>
      <c r="F375" s="2"/>
      <c r="G375" s="2"/>
      <c r="H375" s="2"/>
      <c r="I375" s="2"/>
      <c r="J375" s="2"/>
    </row>
    <row r="376" spans="3:10">
      <c r="C376" s="38"/>
      <c r="E376" s="2"/>
      <c r="F376" s="2"/>
      <c r="G376" s="2"/>
      <c r="H376" s="2"/>
      <c r="I376" s="2"/>
    </row>
    <row r="377" spans="3:10">
      <c r="C377" s="38"/>
      <c r="E377" s="2"/>
      <c r="F377" s="2"/>
      <c r="G377" s="2"/>
      <c r="H377" s="2"/>
      <c r="I377" s="2"/>
    </row>
    <row r="378" spans="3:10">
      <c r="C378" s="38"/>
      <c r="E378" s="2"/>
      <c r="F378" s="2"/>
      <c r="G378" s="2"/>
      <c r="H378" s="2"/>
      <c r="I378" s="2"/>
    </row>
    <row r="379" spans="3:10">
      <c r="C379" s="38"/>
      <c r="E379" s="2"/>
      <c r="F379" s="2"/>
      <c r="G379" s="2"/>
      <c r="H379" s="2"/>
      <c r="I379" s="2"/>
    </row>
    <row r="380" spans="3:10">
      <c r="C380" s="38"/>
      <c r="E380" s="2"/>
      <c r="F380" s="2"/>
      <c r="G380" s="2"/>
      <c r="H380" s="2"/>
      <c r="I380" s="2"/>
      <c r="J380" s="2"/>
    </row>
    <row r="381" spans="3:10">
      <c r="C381" s="38"/>
      <c r="E381" s="2"/>
      <c r="F381" s="2"/>
      <c r="G381" s="2"/>
      <c r="H381" s="2"/>
      <c r="I381" s="2"/>
    </row>
    <row r="382" spans="3:10">
      <c r="C382" s="38"/>
      <c r="E382" s="2"/>
      <c r="F382" s="2"/>
      <c r="G382" s="2"/>
      <c r="H382" s="2"/>
      <c r="I382" s="2"/>
      <c r="J382" s="2"/>
    </row>
    <row r="383" spans="3:10">
      <c r="C383" s="38"/>
      <c r="E383" s="2"/>
      <c r="F383" s="2"/>
      <c r="G383" s="2"/>
      <c r="H383" s="2"/>
      <c r="I383" s="2"/>
    </row>
    <row r="384" spans="3:10">
      <c r="C384" s="38"/>
      <c r="E384" s="2"/>
      <c r="F384" s="2"/>
      <c r="G384" s="2"/>
      <c r="H384" s="2"/>
      <c r="I384" s="2"/>
    </row>
    <row r="385" spans="3:10">
      <c r="C385" s="38"/>
      <c r="E385" s="2"/>
      <c r="F385" s="2"/>
      <c r="G385" s="2"/>
      <c r="H385" s="2"/>
      <c r="I385" s="2"/>
    </row>
    <row r="386" spans="3:10">
      <c r="C386" s="38"/>
      <c r="E386" s="2"/>
      <c r="F386" s="2"/>
      <c r="G386" s="2"/>
      <c r="H386" s="2"/>
      <c r="I386" s="2"/>
    </row>
    <row r="387" spans="3:10">
      <c r="C387" s="38"/>
      <c r="E387" s="2"/>
      <c r="F387" s="2"/>
      <c r="G387" s="2"/>
      <c r="H387" s="2"/>
      <c r="I387" s="2"/>
    </row>
    <row r="388" spans="3:10">
      <c r="C388" s="38"/>
      <c r="E388" s="2"/>
      <c r="F388" s="2"/>
      <c r="G388" s="2"/>
      <c r="H388" s="2"/>
      <c r="I388" s="2"/>
    </row>
    <row r="389" spans="3:10">
      <c r="C389" s="38"/>
      <c r="E389" s="2"/>
      <c r="F389" s="2"/>
      <c r="G389" s="2"/>
      <c r="H389" s="2"/>
      <c r="I389" s="2"/>
    </row>
    <row r="390" spans="3:10">
      <c r="C390" s="38"/>
      <c r="E390" s="2"/>
      <c r="F390" s="2"/>
      <c r="G390" s="2"/>
      <c r="H390" s="2"/>
      <c r="I390" s="2"/>
    </row>
    <row r="391" spans="3:10">
      <c r="C391" s="38"/>
      <c r="E391" s="2"/>
      <c r="F391" s="2"/>
      <c r="G391" s="2"/>
      <c r="H391" s="2"/>
      <c r="I391" s="2"/>
    </row>
    <row r="392" spans="3:10">
      <c r="C392" s="38"/>
      <c r="E392" s="2"/>
      <c r="F392" s="2"/>
      <c r="G392" s="2"/>
      <c r="H392" s="2"/>
      <c r="I392" s="2"/>
    </row>
    <row r="393" spans="3:10">
      <c r="C393" s="38"/>
      <c r="E393" s="2"/>
      <c r="F393" s="2"/>
      <c r="G393" s="2"/>
      <c r="H393" s="2"/>
      <c r="I393" s="2"/>
    </row>
    <row r="394" spans="3:10">
      <c r="C394" s="38"/>
      <c r="E394" s="2"/>
      <c r="F394" s="2"/>
      <c r="G394" s="2"/>
      <c r="H394" s="2"/>
      <c r="I394" s="2"/>
      <c r="J394" s="2"/>
    </row>
    <row r="395" spans="3:10">
      <c r="C395" s="38"/>
      <c r="E395" s="2"/>
      <c r="F395" s="2"/>
      <c r="G395" s="2"/>
      <c r="H395" s="2"/>
      <c r="I395" s="2"/>
      <c r="J395" s="2"/>
    </row>
    <row r="396" spans="3:10">
      <c r="C396" s="38"/>
      <c r="E396" s="2"/>
      <c r="F396" s="2"/>
      <c r="G396" s="2"/>
      <c r="H396" s="2"/>
      <c r="I396" s="2"/>
      <c r="J396" s="2"/>
    </row>
    <row r="397" spans="3:10">
      <c r="C397" s="38"/>
      <c r="E397" s="2"/>
      <c r="F397" s="2"/>
      <c r="G397" s="2"/>
      <c r="H397" s="2"/>
      <c r="I397" s="2"/>
    </row>
    <row r="398" spans="3:10">
      <c r="C398" s="38"/>
      <c r="E398" s="2"/>
      <c r="F398" s="2"/>
      <c r="G398" s="2"/>
      <c r="H398" s="2"/>
      <c r="I398" s="2"/>
    </row>
    <row r="399" spans="3:10">
      <c r="C399" s="38"/>
      <c r="E399" s="2"/>
      <c r="F399" s="2"/>
      <c r="G399" s="2"/>
      <c r="H399" s="2"/>
      <c r="I399" s="2"/>
      <c r="J399" s="2"/>
    </row>
    <row r="400" spans="3:10">
      <c r="C400" s="38"/>
      <c r="E400" s="2"/>
      <c r="F400" s="2"/>
      <c r="G400" s="2"/>
      <c r="H400" s="2"/>
      <c r="I400" s="2"/>
    </row>
    <row r="401" spans="3:10">
      <c r="C401" s="38"/>
      <c r="E401" s="2"/>
      <c r="F401" s="2"/>
      <c r="G401" s="2"/>
      <c r="H401" s="2"/>
      <c r="I401" s="2"/>
    </row>
    <row r="402" spans="3:10">
      <c r="C402" s="38"/>
      <c r="E402" s="2"/>
      <c r="F402" s="2"/>
      <c r="G402" s="2"/>
      <c r="H402" s="2"/>
      <c r="I402" s="2"/>
    </row>
    <row r="403" spans="3:10">
      <c r="C403" s="38"/>
      <c r="E403" s="2"/>
      <c r="F403" s="2"/>
      <c r="G403" s="2"/>
      <c r="H403" s="2"/>
      <c r="I403" s="2"/>
    </row>
    <row r="404" spans="3:10">
      <c r="C404" s="38"/>
      <c r="E404" s="2"/>
      <c r="F404" s="2"/>
      <c r="G404" s="2"/>
      <c r="H404" s="2"/>
      <c r="I404" s="2"/>
    </row>
    <row r="405" spans="3:10">
      <c r="C405" s="38"/>
      <c r="E405" s="2"/>
      <c r="F405" s="2"/>
      <c r="G405" s="2"/>
      <c r="H405" s="2"/>
      <c r="I405" s="2"/>
    </row>
    <row r="406" spans="3:10">
      <c r="C406" s="38"/>
      <c r="E406" s="2"/>
      <c r="F406" s="2"/>
      <c r="G406" s="2"/>
      <c r="H406" s="2"/>
      <c r="I406" s="2"/>
      <c r="J406" s="2"/>
    </row>
    <row r="407" spans="3:10">
      <c r="C407" s="38"/>
      <c r="E407" s="2"/>
      <c r="F407" s="2"/>
      <c r="G407" s="2"/>
      <c r="H407" s="2"/>
      <c r="I407" s="2"/>
    </row>
    <row r="408" spans="3:10">
      <c r="C408" s="38"/>
      <c r="E408" s="2"/>
      <c r="F408" s="2"/>
      <c r="G408" s="2"/>
      <c r="H408" s="2"/>
      <c r="I408" s="2"/>
      <c r="J408" s="2"/>
    </row>
    <row r="409" spans="3:10">
      <c r="C409" s="38"/>
      <c r="E409" s="2"/>
      <c r="F409" s="2"/>
      <c r="G409" s="2"/>
      <c r="H409" s="2"/>
      <c r="I409" s="2"/>
      <c r="J409" s="2"/>
    </row>
    <row r="410" spans="3:10">
      <c r="C410" s="38"/>
      <c r="E410" s="2"/>
      <c r="F410" s="2"/>
      <c r="G410" s="2"/>
      <c r="H410" s="2"/>
      <c r="I410" s="2"/>
    </row>
    <row r="411" spans="3:10">
      <c r="C411" s="38"/>
      <c r="E411" s="2"/>
      <c r="F411" s="2"/>
      <c r="G411" s="2"/>
      <c r="H411" s="2"/>
      <c r="I411" s="2"/>
      <c r="J411" s="2"/>
    </row>
    <row r="412" spans="3:10">
      <c r="C412" s="38"/>
      <c r="E412" s="2"/>
      <c r="F412" s="2"/>
      <c r="G412" s="2"/>
      <c r="H412" s="2"/>
      <c r="I412" s="2"/>
    </row>
    <row r="413" spans="3:10">
      <c r="C413" s="38"/>
      <c r="E413" s="2"/>
      <c r="F413" s="2"/>
      <c r="G413" s="2"/>
      <c r="H413" s="2"/>
      <c r="I413" s="2"/>
    </row>
    <row r="414" spans="3:10">
      <c r="C414" s="38"/>
      <c r="E414" s="2"/>
      <c r="F414" s="2"/>
      <c r="G414" s="2"/>
      <c r="H414" s="2"/>
      <c r="I414" s="2"/>
    </row>
    <row r="415" spans="3:10">
      <c r="C415" s="38"/>
      <c r="E415" s="2"/>
      <c r="F415" s="2"/>
      <c r="G415" s="2"/>
      <c r="H415" s="2"/>
      <c r="I415" s="2"/>
      <c r="J415" s="2"/>
    </row>
    <row r="416" spans="3:10">
      <c r="C416" s="38"/>
      <c r="E416" s="2"/>
      <c r="F416" s="2"/>
      <c r="G416" s="2"/>
      <c r="H416" s="2"/>
      <c r="I416" s="2"/>
      <c r="J416" s="2"/>
    </row>
    <row r="417" spans="3:10">
      <c r="C417" s="38"/>
      <c r="E417" s="2"/>
      <c r="F417" s="2"/>
      <c r="G417" s="2"/>
      <c r="H417" s="2"/>
      <c r="I417" s="2"/>
      <c r="J417" s="2"/>
    </row>
    <row r="418" spans="3:10">
      <c r="C418" s="38"/>
      <c r="E418" s="2"/>
      <c r="F418" s="2"/>
      <c r="G418" s="2"/>
      <c r="H418" s="2"/>
      <c r="I418" s="2"/>
    </row>
    <row r="419" spans="3:10">
      <c r="C419" s="38"/>
      <c r="E419" s="2"/>
      <c r="F419" s="2"/>
      <c r="G419" s="2"/>
      <c r="H419" s="2"/>
      <c r="I419" s="2"/>
    </row>
    <row r="420" spans="3:10">
      <c r="C420" s="38"/>
      <c r="E420" s="2"/>
      <c r="F420" s="2"/>
      <c r="G420" s="2"/>
      <c r="H420" s="2"/>
      <c r="I420" s="2"/>
    </row>
    <row r="421" spans="3:10">
      <c r="C421" s="38"/>
      <c r="E421" s="2"/>
      <c r="F421" s="2"/>
      <c r="G421" s="2"/>
      <c r="H421" s="2"/>
      <c r="I421" s="2"/>
    </row>
    <row r="422" spans="3:10">
      <c r="C422" s="38"/>
      <c r="E422" s="2"/>
      <c r="F422" s="2"/>
      <c r="G422" s="2"/>
      <c r="H422" s="2"/>
      <c r="I422" s="2"/>
      <c r="J422" s="2"/>
    </row>
    <row r="423" spans="3:10">
      <c r="C423" s="38"/>
      <c r="E423" s="2"/>
      <c r="F423" s="2"/>
      <c r="G423" s="2"/>
      <c r="H423" s="2"/>
      <c r="I423" s="2"/>
      <c r="J423" s="2"/>
    </row>
    <row r="424" spans="3:10">
      <c r="C424" s="38"/>
      <c r="E424" s="2"/>
      <c r="F424" s="2"/>
      <c r="G424" s="2"/>
      <c r="H424" s="2"/>
      <c r="I424" s="2"/>
      <c r="J424" s="2"/>
    </row>
    <row r="425" spans="3:10">
      <c r="C425" s="38"/>
      <c r="E425" s="2"/>
      <c r="F425" s="2"/>
      <c r="G425" s="2"/>
      <c r="H425" s="2"/>
      <c r="I425" s="2"/>
    </row>
    <row r="426" spans="3:10">
      <c r="C426" s="38"/>
      <c r="E426" s="2"/>
      <c r="F426" s="2"/>
      <c r="G426" s="2"/>
      <c r="H426" s="2"/>
      <c r="I426" s="2"/>
      <c r="J426" s="2"/>
    </row>
    <row r="427" spans="3:10">
      <c r="C427" s="38"/>
      <c r="E427" s="2"/>
      <c r="F427" s="2"/>
      <c r="G427" s="2"/>
      <c r="H427" s="2"/>
      <c r="I427" s="2"/>
    </row>
    <row r="428" spans="3:10">
      <c r="C428" s="38"/>
      <c r="E428" s="2"/>
      <c r="F428" s="2"/>
      <c r="G428" s="2"/>
      <c r="H428" s="2"/>
      <c r="I428" s="2"/>
    </row>
    <row r="429" spans="3:10">
      <c r="C429" s="38"/>
      <c r="E429" s="2"/>
      <c r="F429" s="2"/>
      <c r="G429" s="2"/>
      <c r="H429" s="2"/>
      <c r="I429" s="2"/>
    </row>
    <row r="430" spans="3:10">
      <c r="C430" s="38"/>
      <c r="E430" s="2"/>
      <c r="F430" s="2"/>
      <c r="G430" s="2"/>
      <c r="H430" s="2"/>
      <c r="I430" s="2"/>
      <c r="J430" s="2"/>
    </row>
    <row r="431" spans="3:10">
      <c r="C431" s="38"/>
      <c r="E431" s="2"/>
      <c r="F431" s="2"/>
      <c r="G431" s="2"/>
      <c r="H431" s="2"/>
      <c r="I431" s="2"/>
    </row>
    <row r="432" spans="3:10">
      <c r="C432" s="38"/>
      <c r="E432" s="2"/>
      <c r="F432" s="2"/>
      <c r="G432" s="2"/>
      <c r="H432" s="2"/>
      <c r="I432" s="2"/>
    </row>
    <row r="433" spans="3:10">
      <c r="C433" s="38"/>
      <c r="E433" s="2"/>
      <c r="F433" s="2"/>
      <c r="G433" s="2"/>
      <c r="H433" s="2"/>
      <c r="I433" s="2"/>
    </row>
    <row r="434" spans="3:10">
      <c r="C434" s="38"/>
      <c r="E434" s="2"/>
      <c r="F434" s="2"/>
      <c r="G434" s="2"/>
      <c r="H434" s="2"/>
      <c r="I434" s="2"/>
      <c r="J434" s="2"/>
    </row>
    <row r="435" spans="3:10">
      <c r="C435" s="38"/>
      <c r="E435" s="2"/>
      <c r="F435" s="2"/>
      <c r="G435" s="2"/>
      <c r="H435" s="2"/>
      <c r="I435" s="2"/>
    </row>
    <row r="436" spans="3:10">
      <c r="C436" s="38"/>
      <c r="E436" s="2"/>
      <c r="F436" s="2"/>
      <c r="G436" s="2"/>
      <c r="H436" s="2"/>
      <c r="I436" s="2"/>
    </row>
    <row r="437" spans="3:10">
      <c r="C437" s="38"/>
      <c r="E437" s="2"/>
      <c r="F437" s="2"/>
      <c r="G437" s="2"/>
      <c r="H437" s="2"/>
      <c r="I437" s="2"/>
    </row>
    <row r="438" spans="3:10">
      <c r="C438" s="38"/>
      <c r="E438" s="2"/>
      <c r="F438" s="2"/>
      <c r="G438" s="2"/>
      <c r="H438" s="2"/>
      <c r="I438" s="2"/>
    </row>
    <row r="439" spans="3:10">
      <c r="C439" s="38"/>
      <c r="E439" s="2"/>
      <c r="F439" s="2"/>
      <c r="G439" s="2"/>
      <c r="H439" s="2"/>
      <c r="I439" s="2"/>
    </row>
    <row r="440" spans="3:10">
      <c r="C440" s="38"/>
      <c r="E440" s="2"/>
      <c r="F440" s="2"/>
      <c r="G440" s="2"/>
      <c r="H440" s="2"/>
      <c r="I440" s="2"/>
    </row>
    <row r="441" spans="3:10">
      <c r="C441" s="38"/>
      <c r="E441" s="2"/>
      <c r="F441" s="2"/>
      <c r="G441" s="2"/>
      <c r="H441" s="2"/>
      <c r="I441" s="2"/>
    </row>
    <row r="442" spans="3:10">
      <c r="C442" s="38"/>
      <c r="E442" s="2"/>
      <c r="F442" s="2"/>
      <c r="G442" s="2"/>
      <c r="H442" s="2"/>
      <c r="I442" s="2"/>
      <c r="J442" s="2"/>
    </row>
    <row r="443" spans="3:10">
      <c r="C443" s="38"/>
      <c r="E443" s="2"/>
      <c r="F443" s="2"/>
      <c r="G443" s="2"/>
      <c r="H443" s="2"/>
      <c r="I443" s="2"/>
    </row>
    <row r="444" spans="3:10">
      <c r="C444" s="38"/>
      <c r="E444" s="2"/>
      <c r="F444" s="2"/>
      <c r="G444" s="2"/>
      <c r="H444" s="2"/>
      <c r="I444" s="2"/>
    </row>
    <row r="445" spans="3:10">
      <c r="C445" s="38"/>
      <c r="E445" s="2"/>
      <c r="F445" s="2"/>
      <c r="G445" s="2"/>
      <c r="H445" s="2"/>
      <c r="I445" s="2"/>
    </row>
    <row r="446" spans="3:10">
      <c r="C446" s="38"/>
      <c r="E446" s="2"/>
      <c r="F446" s="2"/>
      <c r="G446" s="2"/>
      <c r="H446" s="2"/>
      <c r="I446" s="2"/>
    </row>
    <row r="447" spans="3:10">
      <c r="C447" s="38"/>
      <c r="E447" s="2"/>
      <c r="F447" s="2"/>
      <c r="G447" s="2"/>
      <c r="H447" s="2"/>
      <c r="I447" s="2"/>
    </row>
    <row r="448" spans="3:10">
      <c r="C448" s="38"/>
      <c r="E448" s="2"/>
      <c r="F448" s="2"/>
      <c r="G448" s="2"/>
      <c r="H448" s="2"/>
      <c r="I448" s="2"/>
      <c r="J448" s="2"/>
    </row>
    <row r="449" spans="3:10">
      <c r="C449" s="38"/>
      <c r="E449" s="2"/>
      <c r="F449" s="2"/>
      <c r="G449" s="2"/>
      <c r="H449" s="2"/>
      <c r="I449" s="2"/>
    </row>
    <row r="450" spans="3:10">
      <c r="C450" s="38"/>
      <c r="E450" s="2"/>
      <c r="F450" s="2"/>
      <c r="G450" s="2"/>
      <c r="H450" s="2"/>
      <c r="I450" s="2"/>
    </row>
    <row r="451" spans="3:10">
      <c r="C451" s="38"/>
      <c r="E451" s="2"/>
      <c r="F451" s="2"/>
      <c r="G451" s="2"/>
      <c r="H451" s="2"/>
      <c r="I451" s="2"/>
    </row>
    <row r="452" spans="3:10">
      <c r="C452" s="38"/>
      <c r="E452" s="2"/>
      <c r="F452" s="2"/>
      <c r="G452" s="2"/>
      <c r="H452" s="2"/>
      <c r="I452" s="2"/>
    </row>
    <row r="453" spans="3:10">
      <c r="C453" s="38"/>
      <c r="E453" s="2"/>
      <c r="F453" s="2"/>
      <c r="G453" s="2"/>
      <c r="H453" s="2"/>
      <c r="I453" s="2"/>
    </row>
    <row r="454" spans="3:10">
      <c r="C454" s="38"/>
      <c r="E454" s="2"/>
      <c r="F454" s="2"/>
      <c r="G454" s="2"/>
      <c r="H454" s="2"/>
      <c r="I454" s="2"/>
      <c r="J454" s="2"/>
    </row>
    <row r="455" spans="3:10">
      <c r="C455" s="38"/>
      <c r="E455" s="2"/>
      <c r="F455" s="2"/>
      <c r="G455" s="2"/>
      <c r="H455" s="2"/>
      <c r="I455" s="2"/>
      <c r="J455" s="2"/>
    </row>
    <row r="456" spans="3:10">
      <c r="C456" s="38"/>
      <c r="E456" s="2"/>
      <c r="F456" s="2"/>
      <c r="G456" s="2"/>
      <c r="H456" s="2"/>
      <c r="I456" s="2"/>
    </row>
    <row r="457" spans="3:10">
      <c r="C457" s="38"/>
      <c r="E457" s="2"/>
      <c r="F457" s="2"/>
      <c r="G457" s="2"/>
      <c r="H457" s="2"/>
      <c r="I457" s="2"/>
      <c r="J457" s="2"/>
    </row>
    <row r="458" spans="3:10">
      <c r="C458" s="38"/>
      <c r="E458" s="2"/>
      <c r="F458" s="2"/>
      <c r="G458" s="2"/>
      <c r="H458" s="2"/>
      <c r="I458" s="2"/>
    </row>
    <row r="459" spans="3:10">
      <c r="C459" s="38"/>
      <c r="E459" s="2"/>
      <c r="F459" s="2"/>
      <c r="G459" s="2"/>
      <c r="H459" s="2"/>
      <c r="I459" s="2"/>
      <c r="J459" s="2"/>
    </row>
    <row r="460" spans="3:10">
      <c r="C460" s="38"/>
      <c r="E460" s="2"/>
      <c r="F460" s="2"/>
      <c r="G460" s="2"/>
      <c r="H460" s="2"/>
      <c r="I460" s="2"/>
      <c r="J460" s="2"/>
    </row>
    <row r="461" spans="3:10">
      <c r="C461" s="38"/>
      <c r="E461" s="2"/>
      <c r="F461" s="2"/>
      <c r="G461" s="2"/>
      <c r="H461" s="2"/>
      <c r="I461" s="2"/>
    </row>
    <row r="462" spans="3:10">
      <c r="C462" s="38"/>
      <c r="E462" s="2"/>
      <c r="F462" s="2"/>
      <c r="G462" s="2"/>
      <c r="H462" s="2"/>
      <c r="I462" s="2"/>
      <c r="J462" s="2"/>
    </row>
    <row r="463" spans="3:10">
      <c r="C463" s="38"/>
      <c r="E463" s="2"/>
      <c r="F463" s="2"/>
      <c r="G463" s="2"/>
      <c r="H463" s="2"/>
      <c r="I463" s="2"/>
    </row>
    <row r="464" spans="3:10">
      <c r="C464" s="38"/>
      <c r="E464" s="2"/>
      <c r="F464" s="2"/>
      <c r="G464" s="2"/>
      <c r="H464" s="2"/>
      <c r="I464" s="2"/>
      <c r="J464" s="2"/>
    </row>
    <row r="465" spans="3:10">
      <c r="C465" s="38"/>
      <c r="E465" s="2"/>
      <c r="F465" s="2"/>
      <c r="G465" s="2"/>
      <c r="H465" s="2"/>
      <c r="I465" s="2"/>
    </row>
    <row r="466" spans="3:10">
      <c r="C466" s="38"/>
      <c r="E466" s="2"/>
      <c r="F466" s="2"/>
      <c r="G466" s="2"/>
      <c r="H466" s="2"/>
      <c r="I466" s="2"/>
      <c r="J466" s="2"/>
    </row>
    <row r="467" spans="3:10">
      <c r="C467" s="38"/>
      <c r="E467" s="2"/>
      <c r="F467" s="2"/>
      <c r="G467" s="2"/>
      <c r="H467" s="2"/>
      <c r="I467" s="2"/>
    </row>
    <row r="468" spans="3:10">
      <c r="C468" s="38"/>
      <c r="E468" s="2"/>
      <c r="F468" s="2"/>
      <c r="G468" s="2"/>
      <c r="H468" s="2"/>
      <c r="I468" s="2"/>
      <c r="J468" s="2"/>
    </row>
    <row r="469" spans="3:10">
      <c r="C469" s="38"/>
      <c r="E469" s="2"/>
      <c r="F469" s="2"/>
      <c r="G469" s="2"/>
      <c r="H469" s="2"/>
      <c r="I469" s="2"/>
    </row>
    <row r="470" spans="3:10">
      <c r="C470" s="38"/>
      <c r="E470" s="2"/>
      <c r="F470" s="2"/>
      <c r="G470" s="2"/>
      <c r="H470" s="2"/>
      <c r="I470" s="2"/>
    </row>
    <row r="471" spans="3:10">
      <c r="C471" s="38"/>
      <c r="E471" s="2"/>
      <c r="F471" s="2"/>
      <c r="G471" s="2"/>
      <c r="H471" s="2"/>
      <c r="I471" s="2"/>
    </row>
    <row r="472" spans="3:10">
      <c r="C472" s="38"/>
      <c r="E472" s="2"/>
      <c r="F472" s="2"/>
      <c r="G472" s="2"/>
      <c r="H472" s="2"/>
      <c r="I472" s="2"/>
    </row>
    <row r="473" spans="3:10">
      <c r="C473" s="38"/>
      <c r="E473" s="2"/>
      <c r="F473" s="2"/>
      <c r="G473" s="2"/>
      <c r="H473" s="2"/>
      <c r="I473" s="2"/>
    </row>
    <row r="474" spans="3:10">
      <c r="C474" s="38"/>
      <c r="E474" s="2"/>
      <c r="F474" s="2"/>
      <c r="G474" s="2"/>
      <c r="H474" s="2"/>
      <c r="I474" s="2"/>
      <c r="J474" s="2"/>
    </row>
    <row r="475" spans="3:10">
      <c r="C475" s="38"/>
      <c r="E475" s="2"/>
      <c r="F475" s="2"/>
      <c r="G475" s="2"/>
      <c r="H475" s="2"/>
      <c r="I475" s="2"/>
    </row>
    <row r="476" spans="3:10">
      <c r="C476" s="38"/>
      <c r="E476" s="2"/>
      <c r="F476" s="2"/>
      <c r="G476" s="2"/>
      <c r="H476" s="2"/>
      <c r="I476" s="2"/>
    </row>
    <row r="477" spans="3:10">
      <c r="C477" s="38"/>
      <c r="E477" s="2"/>
      <c r="F477" s="2"/>
      <c r="G477" s="2"/>
      <c r="H477" s="2"/>
      <c r="I477" s="2"/>
      <c r="J477" s="2"/>
    </row>
    <row r="478" spans="3:10">
      <c r="C478" s="38"/>
      <c r="E478" s="2"/>
      <c r="F478" s="2"/>
      <c r="G478" s="2"/>
      <c r="H478" s="2"/>
      <c r="I478" s="2"/>
    </row>
    <row r="479" spans="3:10">
      <c r="C479" s="38"/>
      <c r="E479" s="2"/>
      <c r="F479" s="2"/>
      <c r="G479" s="2"/>
      <c r="H479" s="2"/>
      <c r="I479" s="2"/>
    </row>
    <row r="480" spans="3:10">
      <c r="C480" s="38"/>
      <c r="E480" s="2"/>
      <c r="F480" s="2"/>
      <c r="G480" s="2"/>
      <c r="H480" s="2"/>
      <c r="I480" s="2"/>
    </row>
    <row r="481" spans="3:10">
      <c r="C481" s="38"/>
      <c r="E481" s="2"/>
      <c r="F481" s="2"/>
      <c r="G481" s="2"/>
      <c r="H481" s="2"/>
      <c r="I481" s="2"/>
      <c r="J481" s="2"/>
    </row>
    <row r="482" spans="3:10">
      <c r="C482" s="38"/>
      <c r="E482" s="2"/>
      <c r="F482" s="2"/>
      <c r="G482" s="2"/>
      <c r="H482" s="2"/>
      <c r="I482" s="2"/>
    </row>
    <row r="483" spans="3:10">
      <c r="C483" s="38"/>
      <c r="E483" s="2"/>
      <c r="F483" s="2"/>
      <c r="G483" s="2"/>
      <c r="H483" s="2"/>
      <c r="I483" s="2"/>
      <c r="J483" s="2"/>
    </row>
    <row r="484" spans="3:10">
      <c r="C484" s="38"/>
      <c r="E484" s="2"/>
      <c r="F484" s="2"/>
      <c r="G484" s="2"/>
      <c r="H484" s="2"/>
      <c r="I484" s="2"/>
    </row>
    <row r="485" spans="3:10">
      <c r="C485" s="38"/>
      <c r="E485" s="2"/>
      <c r="F485" s="2"/>
      <c r="G485" s="2"/>
      <c r="H485" s="2"/>
      <c r="I485" s="2"/>
      <c r="J485" s="2"/>
    </row>
    <row r="486" spans="3:10">
      <c r="C486" s="38"/>
      <c r="E486" s="2"/>
      <c r="F486" s="2"/>
      <c r="G486" s="2"/>
      <c r="H486" s="2"/>
      <c r="I486" s="2"/>
      <c r="J486" s="2"/>
    </row>
    <row r="487" spans="3:10">
      <c r="C487" s="38"/>
      <c r="E487" s="2"/>
      <c r="F487" s="2"/>
      <c r="G487" s="2"/>
      <c r="H487" s="2"/>
      <c r="I487" s="2"/>
    </row>
    <row r="488" spans="3:10">
      <c r="C488" s="38"/>
      <c r="E488" s="2"/>
      <c r="F488" s="2"/>
      <c r="G488" s="2"/>
      <c r="H488" s="2"/>
      <c r="I488" s="2"/>
    </row>
    <row r="489" spans="3:10">
      <c r="C489" s="38"/>
      <c r="E489" s="2"/>
      <c r="F489" s="2"/>
      <c r="G489" s="2"/>
      <c r="H489" s="2"/>
      <c r="I489" s="2"/>
    </row>
    <row r="490" spans="3:10">
      <c r="C490" s="38"/>
      <c r="E490" s="2"/>
      <c r="F490" s="2"/>
      <c r="G490" s="2"/>
      <c r="H490" s="2"/>
      <c r="I490" s="2"/>
    </row>
    <row r="491" spans="3:10">
      <c r="C491" s="38"/>
      <c r="E491" s="2"/>
      <c r="F491" s="2"/>
      <c r="G491" s="2"/>
      <c r="H491" s="2"/>
      <c r="I491" s="2"/>
      <c r="J491" s="2"/>
    </row>
    <row r="492" spans="3:10">
      <c r="C492" s="38"/>
      <c r="E492" s="2"/>
      <c r="F492" s="2"/>
      <c r="G492" s="2"/>
      <c r="H492" s="2"/>
      <c r="I492" s="2"/>
      <c r="J492" s="2"/>
    </row>
    <row r="493" spans="3:10">
      <c r="C493" s="38"/>
      <c r="E493" s="2"/>
      <c r="F493" s="2"/>
      <c r="G493" s="2"/>
      <c r="H493" s="2"/>
      <c r="I493" s="2"/>
    </row>
    <row r="494" spans="3:10">
      <c r="C494" s="38"/>
      <c r="E494" s="2"/>
      <c r="F494" s="2"/>
      <c r="G494" s="2"/>
      <c r="H494" s="2"/>
      <c r="I494" s="2"/>
    </row>
    <row r="495" spans="3:10">
      <c r="C495" s="38"/>
      <c r="E495" s="2"/>
      <c r="F495" s="2"/>
      <c r="G495" s="2"/>
      <c r="H495" s="2"/>
      <c r="I495" s="2"/>
      <c r="J495" s="2"/>
    </row>
    <row r="496" spans="3:10">
      <c r="C496" s="38"/>
      <c r="E496" s="2"/>
      <c r="F496" s="2"/>
      <c r="G496" s="2"/>
      <c r="H496" s="2"/>
      <c r="I496" s="2"/>
    </row>
    <row r="497" spans="3:10">
      <c r="C497" s="38"/>
      <c r="E497" s="2"/>
      <c r="F497" s="2"/>
      <c r="G497" s="2"/>
      <c r="H497" s="2"/>
      <c r="I497" s="2"/>
    </row>
    <row r="498" spans="3:10">
      <c r="C498" s="38"/>
      <c r="E498" s="2"/>
      <c r="F498" s="2"/>
      <c r="G498" s="2"/>
      <c r="H498" s="2"/>
      <c r="I498" s="2"/>
    </row>
    <row r="499" spans="3:10">
      <c r="C499" s="38"/>
      <c r="E499" s="2"/>
      <c r="F499" s="2"/>
      <c r="G499" s="2"/>
      <c r="H499" s="2"/>
      <c r="I499" s="2"/>
    </row>
    <row r="500" spans="3:10">
      <c r="C500" s="38"/>
      <c r="E500" s="2"/>
      <c r="F500" s="2"/>
      <c r="G500" s="2"/>
      <c r="H500" s="2"/>
      <c r="I500" s="2"/>
    </row>
    <row r="501" spans="3:10">
      <c r="C501" s="38"/>
      <c r="E501" s="2"/>
      <c r="F501" s="2"/>
      <c r="G501" s="2"/>
      <c r="H501" s="2"/>
      <c r="I501" s="2"/>
    </row>
    <row r="502" spans="3:10">
      <c r="C502" s="38"/>
      <c r="E502" s="2"/>
      <c r="F502" s="2"/>
      <c r="G502" s="2"/>
      <c r="H502" s="2"/>
      <c r="I502" s="2"/>
    </row>
    <row r="503" spans="3:10">
      <c r="C503" s="38"/>
      <c r="E503" s="2"/>
      <c r="F503" s="2"/>
      <c r="G503" s="2"/>
      <c r="H503" s="2"/>
      <c r="I503" s="2"/>
    </row>
    <row r="504" spans="3:10">
      <c r="C504" s="38"/>
      <c r="E504" s="2"/>
      <c r="F504" s="2"/>
      <c r="G504" s="2"/>
      <c r="H504" s="2"/>
      <c r="I504" s="2"/>
    </row>
    <row r="505" spans="3:10">
      <c r="C505" s="38"/>
      <c r="E505" s="2"/>
      <c r="F505" s="2"/>
      <c r="G505" s="2"/>
      <c r="H505" s="2"/>
      <c r="I505" s="2"/>
    </row>
    <row r="506" spans="3:10">
      <c r="C506" s="38"/>
      <c r="E506" s="2"/>
      <c r="F506" s="2"/>
      <c r="G506" s="2"/>
      <c r="H506" s="2"/>
      <c r="I506" s="2"/>
      <c r="J506" s="2"/>
    </row>
    <row r="507" spans="3:10">
      <c r="C507" s="38"/>
      <c r="E507" s="2"/>
      <c r="F507" s="2"/>
      <c r="G507" s="2"/>
      <c r="H507" s="2"/>
      <c r="I507" s="2"/>
    </row>
    <row r="508" spans="3:10">
      <c r="C508" s="38"/>
      <c r="E508" s="2"/>
      <c r="F508" s="2"/>
      <c r="G508" s="2"/>
      <c r="H508" s="2"/>
      <c r="I508" s="2"/>
    </row>
    <row r="509" spans="3:10">
      <c r="C509" s="38"/>
      <c r="E509" s="2"/>
      <c r="F509" s="2"/>
      <c r="G509" s="2"/>
      <c r="H509" s="2"/>
      <c r="I509" s="2"/>
    </row>
    <row r="510" spans="3:10">
      <c r="C510" s="38"/>
      <c r="E510" s="2"/>
      <c r="F510" s="2"/>
      <c r="G510" s="2"/>
      <c r="H510" s="2"/>
      <c r="I510" s="2"/>
    </row>
    <row r="511" spans="3:10">
      <c r="C511" s="38"/>
      <c r="E511" s="2"/>
      <c r="F511" s="2"/>
      <c r="G511" s="2"/>
      <c r="H511" s="2"/>
      <c r="I511" s="2"/>
    </row>
    <row r="512" spans="3:10">
      <c r="C512" s="38"/>
      <c r="E512" s="2"/>
      <c r="F512" s="2"/>
      <c r="G512" s="2"/>
      <c r="H512" s="2"/>
      <c r="I512" s="2"/>
      <c r="J512" s="2"/>
    </row>
    <row r="513" spans="3:10">
      <c r="C513" s="38"/>
      <c r="E513" s="2"/>
      <c r="F513" s="2"/>
      <c r="G513" s="2"/>
      <c r="H513" s="2"/>
      <c r="I513" s="2"/>
      <c r="J513" s="2"/>
    </row>
    <row r="514" spans="3:10">
      <c r="C514" s="38"/>
      <c r="E514" s="2"/>
      <c r="F514" s="2"/>
      <c r="G514" s="2"/>
      <c r="H514" s="2"/>
      <c r="I514" s="2"/>
    </row>
    <row r="515" spans="3:10">
      <c r="C515" s="38"/>
      <c r="E515" s="2"/>
      <c r="F515" s="2"/>
      <c r="G515" s="2"/>
      <c r="H515" s="2"/>
      <c r="I515" s="2"/>
    </row>
    <row r="516" spans="3:10">
      <c r="C516" s="38"/>
      <c r="E516" s="2"/>
      <c r="F516" s="2"/>
      <c r="G516" s="2"/>
      <c r="H516" s="2"/>
      <c r="I516" s="2"/>
    </row>
    <row r="517" spans="3:10">
      <c r="C517" s="38"/>
      <c r="E517" s="2"/>
      <c r="F517" s="2"/>
      <c r="G517" s="2"/>
      <c r="H517" s="2"/>
      <c r="I517" s="2"/>
    </row>
    <row r="518" spans="3:10">
      <c r="C518" s="38"/>
      <c r="E518" s="2"/>
      <c r="F518" s="2"/>
      <c r="G518" s="2"/>
      <c r="H518" s="2"/>
      <c r="I518" s="2"/>
      <c r="J518" s="2"/>
    </row>
    <row r="519" spans="3:10">
      <c r="C519" s="38"/>
      <c r="E519" s="2"/>
      <c r="F519" s="2"/>
      <c r="G519" s="2"/>
      <c r="H519" s="2"/>
      <c r="I519" s="2"/>
    </row>
    <row r="520" spans="3:10">
      <c r="C520" s="38"/>
      <c r="E520" s="2"/>
      <c r="F520" s="2"/>
      <c r="G520" s="2"/>
      <c r="H520" s="2"/>
      <c r="I520" s="2"/>
    </row>
    <row r="521" spans="3:10">
      <c r="C521" s="38"/>
      <c r="E521" s="2"/>
      <c r="F521" s="2"/>
      <c r="G521" s="2"/>
      <c r="H521" s="2"/>
      <c r="I521" s="2"/>
      <c r="J521" s="2"/>
    </row>
    <row r="522" spans="3:10">
      <c r="C522" s="38"/>
      <c r="E522" s="2"/>
      <c r="F522" s="2"/>
      <c r="G522" s="2"/>
      <c r="H522" s="2"/>
      <c r="I522" s="2"/>
    </row>
    <row r="523" spans="3:10">
      <c r="C523" s="38"/>
      <c r="E523" s="2"/>
      <c r="F523" s="2"/>
      <c r="G523" s="2"/>
      <c r="H523" s="2"/>
      <c r="I523" s="2"/>
    </row>
    <row r="524" spans="3:10">
      <c r="C524" s="38"/>
      <c r="E524" s="2"/>
      <c r="F524" s="2"/>
      <c r="G524" s="2"/>
      <c r="H524" s="2"/>
      <c r="I524" s="2"/>
    </row>
    <row r="525" spans="3:10">
      <c r="C525" s="38"/>
      <c r="E525" s="2"/>
      <c r="F525" s="2"/>
      <c r="G525" s="2"/>
      <c r="H525" s="2"/>
      <c r="I525" s="2"/>
    </row>
    <row r="526" spans="3:10">
      <c r="C526" s="38"/>
      <c r="E526" s="2"/>
      <c r="F526" s="2"/>
      <c r="G526" s="2"/>
      <c r="H526" s="2"/>
      <c r="I526" s="2"/>
    </row>
    <row r="527" spans="3:10">
      <c r="C527" s="38"/>
      <c r="E527" s="2"/>
      <c r="F527" s="2"/>
      <c r="G527" s="2"/>
      <c r="H527" s="2"/>
      <c r="I527" s="2"/>
      <c r="J527" s="2"/>
    </row>
    <row r="528" spans="3:10">
      <c r="C528" s="38"/>
      <c r="E528" s="2"/>
      <c r="F528" s="2"/>
      <c r="G528" s="2"/>
      <c r="H528" s="2"/>
      <c r="I528" s="2"/>
    </row>
    <row r="529" spans="3:10">
      <c r="C529" s="38"/>
      <c r="E529" s="2"/>
      <c r="F529" s="2"/>
      <c r="G529" s="2"/>
      <c r="H529" s="2"/>
      <c r="I529" s="2"/>
      <c r="J529" s="2"/>
    </row>
    <row r="530" spans="3:10">
      <c r="C530" s="38"/>
      <c r="E530" s="2"/>
      <c r="F530" s="2"/>
      <c r="G530" s="2"/>
      <c r="H530" s="2"/>
      <c r="I530" s="2"/>
    </row>
    <row r="531" spans="3:10">
      <c r="C531" s="38"/>
      <c r="E531" s="2"/>
      <c r="F531" s="2"/>
      <c r="G531" s="2"/>
      <c r="H531" s="2"/>
      <c r="I531" s="2"/>
    </row>
    <row r="532" spans="3:10">
      <c r="C532" s="38"/>
      <c r="E532" s="2"/>
      <c r="F532" s="2"/>
      <c r="G532" s="2"/>
      <c r="H532" s="2"/>
      <c r="I532" s="2"/>
    </row>
    <row r="533" spans="3:10">
      <c r="C533" s="38"/>
      <c r="E533" s="2"/>
      <c r="F533" s="2"/>
      <c r="G533" s="2"/>
      <c r="H533" s="2"/>
      <c r="I533" s="2"/>
    </row>
    <row r="534" spans="3:10">
      <c r="C534" s="38"/>
      <c r="E534" s="2"/>
      <c r="F534" s="2"/>
      <c r="G534" s="2"/>
      <c r="H534" s="2"/>
      <c r="I534" s="2"/>
    </row>
    <row r="535" spans="3:10">
      <c r="C535" s="38"/>
      <c r="E535" s="2"/>
      <c r="F535" s="2"/>
      <c r="G535" s="2"/>
      <c r="H535" s="2"/>
      <c r="I535" s="2"/>
      <c r="J535" s="2"/>
    </row>
    <row r="536" spans="3:10">
      <c r="C536" s="38"/>
      <c r="E536" s="2"/>
      <c r="F536" s="2"/>
      <c r="G536" s="2"/>
      <c r="H536" s="2"/>
      <c r="I536" s="2"/>
    </row>
    <row r="537" spans="3:10">
      <c r="C537" s="38"/>
      <c r="E537" s="2"/>
      <c r="F537" s="2"/>
      <c r="G537" s="2"/>
      <c r="H537" s="2"/>
      <c r="I537" s="2"/>
      <c r="J537" s="2"/>
    </row>
    <row r="538" spans="3:10">
      <c r="C538" s="38"/>
      <c r="E538" s="2"/>
      <c r="F538" s="2"/>
      <c r="G538" s="2"/>
      <c r="H538" s="2"/>
      <c r="I538" s="2"/>
    </row>
    <row r="539" spans="3:10">
      <c r="C539" s="38"/>
      <c r="E539" s="2"/>
      <c r="F539" s="2"/>
      <c r="G539" s="2"/>
      <c r="H539" s="2"/>
      <c r="I539" s="2"/>
    </row>
    <row r="540" spans="3:10">
      <c r="C540" s="38"/>
      <c r="E540" s="2"/>
      <c r="F540" s="2"/>
      <c r="G540" s="2"/>
      <c r="H540" s="2"/>
      <c r="I540" s="2"/>
    </row>
    <row r="541" spans="3:10">
      <c r="C541" s="38"/>
      <c r="E541" s="2"/>
      <c r="F541" s="2"/>
      <c r="G541" s="2"/>
      <c r="H541" s="2"/>
      <c r="I541" s="2"/>
    </row>
    <row r="542" spans="3:10">
      <c r="C542" s="38"/>
      <c r="E542" s="2"/>
      <c r="F542" s="2"/>
      <c r="G542" s="2"/>
      <c r="H542" s="2"/>
      <c r="I542" s="2"/>
      <c r="J542" s="2"/>
    </row>
    <row r="543" spans="3:10">
      <c r="C543" s="38"/>
      <c r="E543" s="2"/>
      <c r="F543" s="2"/>
      <c r="G543" s="2"/>
      <c r="H543" s="2"/>
      <c r="I543" s="2"/>
    </row>
    <row r="544" spans="3:10">
      <c r="C544" s="38"/>
      <c r="E544" s="2"/>
      <c r="F544" s="2"/>
      <c r="G544" s="2"/>
      <c r="H544" s="2"/>
      <c r="I544" s="2"/>
    </row>
    <row r="545" spans="3:10">
      <c r="C545" s="38"/>
      <c r="E545" s="2"/>
      <c r="F545" s="2"/>
      <c r="G545" s="2"/>
      <c r="H545" s="2"/>
      <c r="I545" s="2"/>
    </row>
    <row r="546" spans="3:10">
      <c r="C546" s="38"/>
      <c r="E546" s="2"/>
      <c r="F546" s="2"/>
      <c r="G546" s="2"/>
      <c r="H546" s="2"/>
      <c r="I546" s="2"/>
      <c r="J546" s="2"/>
    </row>
    <row r="547" spans="3:10">
      <c r="C547" s="38"/>
      <c r="E547" s="2"/>
      <c r="F547" s="2"/>
      <c r="G547" s="2"/>
      <c r="H547" s="2"/>
      <c r="I547" s="2"/>
    </row>
    <row r="548" spans="3:10">
      <c r="C548" s="38"/>
      <c r="E548" s="2"/>
      <c r="F548" s="2"/>
      <c r="G548" s="2"/>
      <c r="H548" s="2"/>
      <c r="I548" s="2"/>
    </row>
    <row r="549" spans="3:10">
      <c r="C549" s="38"/>
      <c r="E549" s="2"/>
      <c r="F549" s="2"/>
      <c r="G549" s="2"/>
      <c r="H549" s="2"/>
      <c r="I549" s="2"/>
      <c r="J549" s="2"/>
    </row>
    <row r="550" spans="3:10">
      <c r="C550" s="38"/>
      <c r="E550" s="2"/>
      <c r="F550" s="2"/>
      <c r="G550" s="2"/>
      <c r="H550" s="2"/>
      <c r="I550" s="2"/>
      <c r="J550" s="2"/>
    </row>
    <row r="551" spans="3:10">
      <c r="C551" s="38"/>
      <c r="E551" s="2"/>
      <c r="F551" s="2"/>
      <c r="G551" s="2"/>
      <c r="H551" s="2"/>
      <c r="I551" s="2"/>
      <c r="J551" s="2"/>
    </row>
    <row r="552" spans="3:10">
      <c r="C552" s="38"/>
      <c r="E552" s="2"/>
      <c r="F552" s="2"/>
      <c r="G552" s="2"/>
      <c r="H552" s="2"/>
      <c r="I552" s="2"/>
      <c r="J552" s="2"/>
    </row>
    <row r="553" spans="3:10">
      <c r="C553" s="38"/>
      <c r="E553" s="2"/>
      <c r="F553" s="2"/>
      <c r="G553" s="2"/>
      <c r="H553" s="2"/>
      <c r="I553" s="2"/>
    </row>
    <row r="554" spans="3:10">
      <c r="C554" s="38"/>
      <c r="E554" s="2"/>
      <c r="F554" s="2"/>
      <c r="G554" s="2"/>
      <c r="H554" s="2"/>
      <c r="I554" s="2"/>
    </row>
    <row r="555" spans="3:10">
      <c r="C555" s="38"/>
      <c r="E555" s="2"/>
      <c r="F555" s="2"/>
      <c r="G555" s="2"/>
      <c r="H555" s="2"/>
      <c r="I555" s="2"/>
    </row>
    <row r="556" spans="3:10">
      <c r="C556" s="38"/>
      <c r="E556" s="2"/>
      <c r="F556" s="2"/>
      <c r="G556" s="2"/>
      <c r="H556" s="2"/>
      <c r="I556" s="2"/>
    </row>
    <row r="557" spans="3:10">
      <c r="C557" s="38"/>
      <c r="E557" s="2"/>
      <c r="F557" s="2"/>
      <c r="G557" s="2"/>
      <c r="H557" s="2"/>
      <c r="I557" s="2"/>
    </row>
    <row r="558" spans="3:10">
      <c r="C558" s="38"/>
      <c r="E558" s="2"/>
      <c r="F558" s="2"/>
      <c r="G558" s="2"/>
      <c r="H558" s="2"/>
      <c r="I558" s="2"/>
    </row>
    <row r="559" spans="3:10">
      <c r="C559" s="38"/>
      <c r="E559" s="2"/>
      <c r="F559" s="2"/>
      <c r="G559" s="2"/>
      <c r="H559" s="2"/>
      <c r="I559" s="2"/>
    </row>
    <row r="560" spans="3:10">
      <c r="C560" s="38"/>
      <c r="E560" s="2"/>
      <c r="F560" s="2"/>
      <c r="G560" s="2"/>
      <c r="H560" s="2"/>
      <c r="I560" s="2"/>
    </row>
    <row r="561" spans="3:10">
      <c r="C561" s="38"/>
      <c r="E561" s="2"/>
      <c r="F561" s="2"/>
      <c r="G561" s="2"/>
      <c r="H561" s="2"/>
      <c r="I561" s="2"/>
    </row>
    <row r="562" spans="3:10">
      <c r="C562" s="38"/>
      <c r="E562" s="2"/>
      <c r="F562" s="2"/>
      <c r="G562" s="2"/>
      <c r="H562" s="2"/>
      <c r="I562" s="2"/>
    </row>
    <row r="563" spans="3:10">
      <c r="C563" s="38"/>
      <c r="E563" s="2"/>
      <c r="F563" s="2"/>
      <c r="G563" s="2"/>
      <c r="H563" s="2"/>
      <c r="I563" s="2"/>
    </row>
    <row r="564" spans="3:10">
      <c r="C564" s="38"/>
      <c r="E564" s="2"/>
      <c r="F564" s="2"/>
      <c r="G564" s="2"/>
      <c r="H564" s="2"/>
      <c r="I564" s="2"/>
    </row>
    <row r="565" spans="3:10">
      <c r="C565" s="38"/>
      <c r="E565" s="2"/>
      <c r="F565" s="2"/>
      <c r="G565" s="2"/>
      <c r="H565" s="2"/>
      <c r="I565" s="2"/>
    </row>
    <row r="566" spans="3:10">
      <c r="C566" s="38"/>
      <c r="E566" s="2"/>
      <c r="F566" s="2"/>
      <c r="G566" s="2"/>
      <c r="H566" s="2"/>
      <c r="I566" s="2"/>
    </row>
    <row r="567" spans="3:10">
      <c r="C567" s="38"/>
      <c r="E567" s="2"/>
      <c r="F567" s="2"/>
      <c r="G567" s="2"/>
      <c r="H567" s="2"/>
      <c r="I567" s="2"/>
    </row>
    <row r="568" spans="3:10">
      <c r="C568" s="38"/>
      <c r="E568" s="2"/>
      <c r="F568" s="2"/>
      <c r="G568" s="2"/>
      <c r="H568" s="2"/>
      <c r="I568" s="2"/>
    </row>
    <row r="569" spans="3:10">
      <c r="C569" s="38"/>
      <c r="E569" s="2"/>
      <c r="F569" s="2"/>
      <c r="G569" s="2"/>
      <c r="H569" s="2"/>
      <c r="I569" s="2"/>
    </row>
    <row r="570" spans="3:10">
      <c r="C570" s="38"/>
      <c r="E570" s="2"/>
      <c r="F570" s="2"/>
      <c r="G570" s="2"/>
      <c r="H570" s="2"/>
      <c r="I570" s="2"/>
    </row>
    <row r="571" spans="3:10">
      <c r="C571" s="38"/>
      <c r="E571" s="2"/>
      <c r="F571" s="2"/>
      <c r="G571" s="2"/>
      <c r="H571" s="2"/>
      <c r="I571" s="2"/>
      <c r="J571" s="2"/>
    </row>
    <row r="572" spans="3:10">
      <c r="C572" s="38"/>
      <c r="E572" s="2"/>
      <c r="F572" s="2"/>
      <c r="G572" s="2"/>
      <c r="H572" s="2"/>
      <c r="I572" s="2"/>
    </row>
    <row r="573" spans="3:10">
      <c r="C573" s="38"/>
      <c r="E573" s="2"/>
      <c r="F573" s="2"/>
      <c r="G573" s="2"/>
      <c r="H573" s="2"/>
      <c r="I573" s="2"/>
      <c r="J573" s="2"/>
    </row>
    <row r="574" spans="3:10">
      <c r="C574" s="38"/>
      <c r="E574" s="2"/>
      <c r="F574" s="2"/>
      <c r="G574" s="2"/>
      <c r="H574" s="2"/>
      <c r="I574" s="2"/>
    </row>
    <row r="575" spans="3:10">
      <c r="C575" s="38"/>
      <c r="E575" s="2"/>
      <c r="F575" s="2"/>
      <c r="G575" s="2"/>
      <c r="H575" s="2"/>
      <c r="I575" s="2"/>
      <c r="J575" s="2"/>
    </row>
    <row r="576" spans="3:10">
      <c r="C576" s="38"/>
      <c r="E576" s="2"/>
      <c r="F576" s="2"/>
      <c r="G576" s="2"/>
      <c r="H576" s="2"/>
      <c r="I576" s="2"/>
    </row>
    <row r="577" spans="3:10">
      <c r="C577" s="38"/>
      <c r="E577" s="2"/>
      <c r="F577" s="2"/>
      <c r="G577" s="2"/>
      <c r="H577" s="2"/>
      <c r="I577" s="2"/>
    </row>
    <row r="578" spans="3:10">
      <c r="C578" s="38"/>
      <c r="E578" s="2"/>
      <c r="F578" s="2"/>
      <c r="G578" s="2"/>
      <c r="H578" s="2"/>
      <c r="I578" s="2"/>
    </row>
    <row r="579" spans="3:10">
      <c r="C579" s="38"/>
      <c r="E579" s="2"/>
      <c r="F579" s="2"/>
      <c r="G579" s="2"/>
      <c r="H579" s="2"/>
      <c r="I579" s="2"/>
    </row>
    <row r="580" spans="3:10">
      <c r="C580" s="38"/>
      <c r="E580" s="2"/>
      <c r="F580" s="2"/>
      <c r="G580" s="2"/>
      <c r="H580" s="2"/>
      <c r="I580" s="2"/>
      <c r="J580" s="2"/>
    </row>
    <row r="581" spans="3:10">
      <c r="C581" s="38"/>
      <c r="E581" s="2"/>
      <c r="F581" s="2"/>
      <c r="G581" s="2"/>
      <c r="H581" s="2"/>
      <c r="I581" s="2"/>
    </row>
    <row r="582" spans="3:10">
      <c r="C582" s="38"/>
      <c r="E582" s="2"/>
      <c r="F582" s="2"/>
      <c r="G582" s="2"/>
      <c r="H582" s="2"/>
      <c r="I582" s="2"/>
    </row>
    <row r="583" spans="3:10">
      <c r="C583" s="38"/>
      <c r="E583" s="2"/>
      <c r="F583" s="2"/>
      <c r="G583" s="2"/>
      <c r="H583" s="2"/>
      <c r="I583" s="2"/>
    </row>
    <row r="584" spans="3:10">
      <c r="C584" s="38"/>
      <c r="E584" s="2"/>
      <c r="F584" s="2"/>
      <c r="G584" s="2"/>
      <c r="H584" s="2"/>
      <c r="I584" s="2"/>
    </row>
    <row r="585" spans="3:10">
      <c r="C585" s="38"/>
      <c r="E585" s="2"/>
      <c r="F585" s="2"/>
      <c r="G585" s="2"/>
      <c r="H585" s="2"/>
      <c r="I585" s="2"/>
    </row>
    <row r="586" spans="3:10">
      <c r="C586" s="38"/>
      <c r="E586" s="2"/>
      <c r="F586" s="2"/>
      <c r="G586" s="2"/>
      <c r="H586" s="2"/>
      <c r="I586" s="2"/>
    </row>
    <row r="587" spans="3:10">
      <c r="C587" s="38"/>
      <c r="E587" s="2"/>
      <c r="F587" s="2"/>
      <c r="G587" s="2"/>
      <c r="H587" s="2"/>
      <c r="I587" s="2"/>
    </row>
    <row r="588" spans="3:10">
      <c r="C588" s="38"/>
      <c r="E588" s="2"/>
      <c r="F588" s="2"/>
      <c r="G588" s="2"/>
      <c r="H588" s="2"/>
      <c r="I588" s="2"/>
    </row>
    <row r="589" spans="3:10">
      <c r="C589" s="38"/>
      <c r="E589" s="2"/>
      <c r="F589" s="2"/>
      <c r="G589" s="2"/>
      <c r="H589" s="2"/>
      <c r="I589" s="2"/>
      <c r="J589" s="2"/>
    </row>
    <row r="590" spans="3:10">
      <c r="C590" s="38"/>
      <c r="E590" s="2"/>
      <c r="F590" s="2"/>
      <c r="G590" s="2"/>
      <c r="H590" s="2"/>
      <c r="I590" s="2"/>
      <c r="J590" s="2"/>
    </row>
    <row r="591" spans="3:10">
      <c r="C591" s="38"/>
      <c r="E591" s="2"/>
      <c r="F591" s="2"/>
      <c r="G591" s="2"/>
      <c r="H591" s="2"/>
      <c r="I591" s="2"/>
      <c r="J591" s="2"/>
    </row>
    <row r="592" spans="3:10">
      <c r="C592" s="38"/>
      <c r="E592" s="2"/>
      <c r="F592" s="2"/>
      <c r="G592" s="2"/>
      <c r="H592" s="2"/>
      <c r="I592" s="2"/>
    </row>
    <row r="593" spans="3:10">
      <c r="C593" s="38"/>
      <c r="E593" s="2"/>
      <c r="F593" s="2"/>
      <c r="G593" s="2"/>
      <c r="H593" s="2"/>
      <c r="I593" s="2"/>
    </row>
    <row r="594" spans="3:10">
      <c r="C594" s="38"/>
      <c r="E594" s="2"/>
      <c r="F594" s="2"/>
      <c r="G594" s="2"/>
      <c r="H594" s="2"/>
      <c r="I594" s="2"/>
      <c r="J594" s="2"/>
    </row>
    <row r="595" spans="3:10">
      <c r="C595" s="38"/>
      <c r="E595" s="2"/>
      <c r="F595" s="2"/>
      <c r="G595" s="2"/>
      <c r="H595" s="2"/>
      <c r="I595" s="2"/>
    </row>
    <row r="596" spans="3:10">
      <c r="C596" s="38"/>
      <c r="E596" s="2"/>
      <c r="F596" s="2"/>
      <c r="G596" s="2"/>
      <c r="H596" s="2"/>
      <c r="I596" s="2"/>
    </row>
    <row r="597" spans="3:10">
      <c r="C597" s="38"/>
      <c r="E597" s="2"/>
      <c r="F597" s="2"/>
      <c r="G597" s="2"/>
      <c r="H597" s="2"/>
      <c r="I597" s="2"/>
    </row>
    <row r="598" spans="3:10">
      <c r="C598" s="38"/>
      <c r="E598" s="2"/>
      <c r="F598" s="2"/>
      <c r="G598" s="2"/>
      <c r="H598" s="2"/>
      <c r="I598" s="2"/>
    </row>
    <row r="599" spans="3:10">
      <c r="C599" s="38"/>
      <c r="E599" s="2"/>
      <c r="F599" s="2"/>
      <c r="G599" s="2"/>
      <c r="H599" s="2"/>
      <c r="I599" s="2"/>
      <c r="J599" s="2"/>
    </row>
    <row r="600" spans="3:10">
      <c r="C600" s="38"/>
      <c r="E600" s="2"/>
      <c r="F600" s="2"/>
      <c r="G600" s="2"/>
      <c r="H600" s="2"/>
      <c r="I600" s="2"/>
    </row>
    <row r="601" spans="3:10">
      <c r="C601" s="38"/>
      <c r="E601" s="2"/>
      <c r="F601" s="2"/>
      <c r="G601" s="2"/>
      <c r="H601" s="2"/>
      <c r="I601" s="2"/>
    </row>
    <row r="602" spans="3:10">
      <c r="C602" s="38"/>
      <c r="E602" s="2"/>
      <c r="F602" s="2"/>
      <c r="G602" s="2"/>
      <c r="H602" s="2"/>
      <c r="I602" s="2"/>
      <c r="J602" s="2"/>
    </row>
    <row r="603" spans="3:10">
      <c r="C603" s="38"/>
      <c r="E603" s="2"/>
      <c r="F603" s="2"/>
      <c r="G603" s="2"/>
      <c r="H603" s="2"/>
      <c r="I603" s="2"/>
    </row>
    <row r="604" spans="3:10">
      <c r="C604" s="38"/>
      <c r="E604" s="2"/>
      <c r="F604" s="2"/>
      <c r="G604" s="2"/>
      <c r="H604" s="2"/>
      <c r="I604" s="2"/>
    </row>
    <row r="605" spans="3:10">
      <c r="C605" s="38"/>
      <c r="E605" s="2"/>
      <c r="F605" s="2"/>
      <c r="G605" s="2"/>
      <c r="H605" s="2"/>
      <c r="I605" s="2"/>
    </row>
    <row r="606" spans="3:10">
      <c r="C606" s="38"/>
      <c r="E606" s="2"/>
      <c r="F606" s="2"/>
      <c r="G606" s="2"/>
      <c r="H606" s="2"/>
      <c r="I606" s="2"/>
      <c r="J606" s="2"/>
    </row>
    <row r="607" spans="3:10">
      <c r="C607" s="38"/>
      <c r="E607" s="2"/>
      <c r="F607" s="2"/>
      <c r="G607" s="2"/>
      <c r="H607" s="2"/>
      <c r="I607" s="2"/>
    </row>
    <row r="608" spans="3:10">
      <c r="C608" s="38"/>
      <c r="E608" s="2"/>
      <c r="F608" s="2"/>
      <c r="G608" s="2"/>
      <c r="H608" s="2"/>
      <c r="I608" s="2"/>
    </row>
    <row r="609" spans="3:10">
      <c r="C609" s="38"/>
      <c r="E609" s="2"/>
      <c r="F609" s="2"/>
      <c r="G609" s="2"/>
      <c r="H609" s="2"/>
      <c r="I609" s="2"/>
    </row>
    <row r="610" spans="3:10">
      <c r="C610" s="38"/>
      <c r="E610" s="2"/>
      <c r="F610" s="2"/>
      <c r="G610" s="2"/>
      <c r="H610" s="2"/>
      <c r="I610" s="2"/>
    </row>
    <row r="611" spans="3:10">
      <c r="C611" s="38"/>
      <c r="E611" s="2"/>
      <c r="F611" s="2"/>
      <c r="G611" s="2"/>
      <c r="H611" s="2"/>
      <c r="I611" s="2"/>
      <c r="J611" s="2"/>
    </row>
    <row r="612" spans="3:10">
      <c r="C612" s="38"/>
      <c r="E612" s="2"/>
      <c r="F612" s="2"/>
      <c r="G612" s="2"/>
      <c r="H612" s="2"/>
      <c r="I612" s="2"/>
    </row>
    <row r="613" spans="3:10">
      <c r="C613" s="38"/>
      <c r="E613" s="2"/>
      <c r="F613" s="2"/>
      <c r="G613" s="2"/>
      <c r="H613" s="2"/>
      <c r="I613" s="2"/>
    </row>
    <row r="614" spans="3:10">
      <c r="C614" s="38"/>
      <c r="E614" s="2"/>
      <c r="F614" s="2"/>
      <c r="G614" s="2"/>
      <c r="H614" s="2"/>
      <c r="I614" s="2"/>
      <c r="J614" s="2"/>
    </row>
    <row r="615" spans="3:10">
      <c r="C615" s="38"/>
      <c r="E615" s="2"/>
      <c r="F615" s="2"/>
      <c r="G615" s="2"/>
      <c r="H615" s="2"/>
      <c r="I615" s="2"/>
    </row>
    <row r="616" spans="3:10">
      <c r="C616" s="38"/>
      <c r="E616" s="2"/>
      <c r="F616" s="2"/>
      <c r="G616" s="2"/>
      <c r="H616" s="2"/>
      <c r="I616" s="2"/>
    </row>
    <row r="617" spans="3:10">
      <c r="C617" s="38"/>
      <c r="E617" s="2"/>
      <c r="F617" s="2"/>
      <c r="G617" s="2"/>
      <c r="H617" s="2"/>
      <c r="I617" s="2"/>
    </row>
    <row r="618" spans="3:10">
      <c r="C618" s="38"/>
      <c r="E618" s="2"/>
      <c r="F618" s="2"/>
      <c r="G618" s="2"/>
      <c r="H618" s="2"/>
      <c r="I618" s="2"/>
    </row>
    <row r="619" spans="3:10">
      <c r="C619" s="38"/>
      <c r="E619" s="2"/>
      <c r="F619" s="2"/>
      <c r="G619" s="2"/>
      <c r="H619" s="2"/>
      <c r="I619" s="2"/>
      <c r="J619" s="2"/>
    </row>
    <row r="620" spans="3:10">
      <c r="C620" s="38"/>
      <c r="E620" s="2"/>
      <c r="F620" s="2"/>
      <c r="G620" s="2"/>
      <c r="H620" s="2"/>
      <c r="I620" s="2"/>
    </row>
    <row r="621" spans="3:10">
      <c r="C621" s="38"/>
      <c r="E621" s="2"/>
      <c r="F621" s="2"/>
      <c r="G621" s="2"/>
      <c r="H621" s="2"/>
      <c r="I621" s="2"/>
      <c r="J621" s="2"/>
    </row>
    <row r="622" spans="3:10">
      <c r="C622" s="38"/>
      <c r="E622" s="2"/>
      <c r="F622" s="2"/>
      <c r="G622" s="2"/>
      <c r="H622" s="2"/>
      <c r="I622" s="2"/>
    </row>
    <row r="623" spans="3:10">
      <c r="C623" s="38"/>
      <c r="E623" s="2"/>
      <c r="F623" s="2"/>
      <c r="G623" s="2"/>
      <c r="H623" s="2"/>
      <c r="I623" s="2"/>
    </row>
    <row r="624" spans="3:10">
      <c r="C624" s="38"/>
      <c r="E624" s="2"/>
      <c r="F624" s="2"/>
      <c r="G624" s="2"/>
      <c r="H624" s="2"/>
      <c r="I624" s="2"/>
    </row>
    <row r="625" spans="3:10">
      <c r="C625" s="38"/>
      <c r="E625" s="2"/>
      <c r="F625" s="2"/>
      <c r="G625" s="2"/>
      <c r="H625" s="2"/>
      <c r="I625" s="2"/>
    </row>
    <row r="626" spans="3:10">
      <c r="C626" s="38"/>
      <c r="E626" s="2"/>
      <c r="F626" s="2"/>
      <c r="G626" s="2"/>
      <c r="H626" s="2"/>
      <c r="I626" s="2"/>
      <c r="J626" s="2"/>
    </row>
    <row r="627" spans="3:10">
      <c r="C627" s="38"/>
      <c r="E627" s="2"/>
      <c r="F627" s="2"/>
      <c r="G627" s="2"/>
      <c r="H627" s="2"/>
      <c r="I627" s="2"/>
    </row>
    <row r="628" spans="3:10">
      <c r="C628" s="38"/>
      <c r="E628" s="2"/>
      <c r="F628" s="2"/>
      <c r="G628" s="2"/>
      <c r="H628" s="2"/>
      <c r="I628" s="2"/>
    </row>
    <row r="629" spans="3:10">
      <c r="C629" s="38"/>
      <c r="E629" s="2"/>
      <c r="F629" s="2"/>
      <c r="G629" s="2"/>
      <c r="H629" s="2"/>
      <c r="I629" s="2"/>
    </row>
    <row r="630" spans="3:10">
      <c r="C630" s="38"/>
      <c r="E630" s="2"/>
      <c r="F630" s="2"/>
      <c r="G630" s="2"/>
      <c r="H630" s="2"/>
      <c r="I630" s="2"/>
    </row>
    <row r="631" spans="3:10">
      <c r="C631" s="38"/>
      <c r="E631" s="2"/>
      <c r="F631" s="2"/>
      <c r="G631" s="2"/>
      <c r="H631" s="2"/>
      <c r="I631" s="2"/>
    </row>
    <row r="632" spans="3:10">
      <c r="C632" s="38"/>
      <c r="E632" s="2"/>
      <c r="F632" s="2"/>
      <c r="G632" s="2"/>
      <c r="H632" s="2"/>
      <c r="I632" s="2"/>
    </row>
    <row r="633" spans="3:10">
      <c r="C633" s="38"/>
      <c r="E633" s="2"/>
      <c r="F633" s="2"/>
      <c r="G633" s="2"/>
      <c r="H633" s="2"/>
      <c r="I633" s="2"/>
      <c r="J633" s="2"/>
    </row>
    <row r="634" spans="3:10">
      <c r="C634" s="38"/>
      <c r="E634" s="2"/>
      <c r="F634" s="2"/>
      <c r="G634" s="2"/>
      <c r="H634" s="2"/>
      <c r="I634" s="2"/>
    </row>
    <row r="635" spans="3:10">
      <c r="C635" s="38"/>
      <c r="E635" s="2"/>
      <c r="F635" s="2"/>
      <c r="G635" s="2"/>
      <c r="H635" s="2"/>
      <c r="I635" s="2"/>
    </row>
    <row r="636" spans="3:10">
      <c r="C636" s="38"/>
      <c r="E636" s="2"/>
      <c r="F636" s="2"/>
      <c r="G636" s="2"/>
      <c r="H636" s="2"/>
      <c r="I636" s="2"/>
    </row>
    <row r="637" spans="3:10">
      <c r="C637" s="38"/>
      <c r="E637" s="2"/>
      <c r="F637" s="2"/>
      <c r="G637" s="2"/>
      <c r="H637" s="2"/>
      <c r="I637" s="2"/>
      <c r="J637" s="2"/>
    </row>
    <row r="638" spans="3:10">
      <c r="C638" s="38"/>
      <c r="E638" s="2"/>
      <c r="F638" s="2"/>
      <c r="G638" s="2"/>
      <c r="H638" s="2"/>
      <c r="I638" s="2"/>
    </row>
    <row r="639" spans="3:10">
      <c r="C639" s="38"/>
      <c r="E639" s="2"/>
      <c r="F639" s="2"/>
      <c r="G639" s="2"/>
      <c r="H639" s="2"/>
      <c r="I639" s="2"/>
    </row>
    <row r="640" spans="3:10">
      <c r="C640" s="38"/>
      <c r="E640" s="2"/>
      <c r="F640" s="2"/>
      <c r="G640" s="2"/>
      <c r="H640" s="2"/>
      <c r="I640" s="2"/>
      <c r="J640" s="2"/>
    </row>
    <row r="641" spans="3:10">
      <c r="C641" s="38"/>
      <c r="E641" s="2"/>
      <c r="F641" s="2"/>
      <c r="G641" s="2"/>
      <c r="H641" s="2"/>
      <c r="I641" s="2"/>
    </row>
    <row r="642" spans="3:10">
      <c r="C642" s="38"/>
      <c r="E642" s="2"/>
      <c r="F642" s="2"/>
      <c r="G642" s="2"/>
      <c r="H642" s="2"/>
      <c r="I642" s="2"/>
    </row>
    <row r="643" spans="3:10">
      <c r="C643" s="38"/>
      <c r="E643" s="2"/>
      <c r="F643" s="2"/>
      <c r="G643" s="2"/>
      <c r="H643" s="2"/>
      <c r="I643" s="2"/>
    </row>
    <row r="644" spans="3:10">
      <c r="C644" s="38"/>
      <c r="E644" s="2"/>
      <c r="F644" s="2"/>
      <c r="G644" s="2"/>
      <c r="H644" s="2"/>
      <c r="I644" s="2"/>
      <c r="J644" s="2"/>
    </row>
    <row r="645" spans="3:10">
      <c r="C645" s="38"/>
      <c r="E645" s="2"/>
      <c r="F645" s="2"/>
      <c r="G645" s="2"/>
      <c r="H645" s="2"/>
      <c r="I645" s="2"/>
    </row>
    <row r="646" spans="3:10">
      <c r="C646" s="38"/>
      <c r="E646" s="2"/>
      <c r="F646" s="2"/>
      <c r="G646" s="2"/>
      <c r="H646" s="2"/>
      <c r="I646" s="2"/>
    </row>
    <row r="647" spans="3:10">
      <c r="C647" s="38"/>
      <c r="E647" s="2"/>
      <c r="F647" s="2"/>
      <c r="G647" s="2"/>
      <c r="H647" s="2"/>
      <c r="I647" s="2"/>
    </row>
    <row r="648" spans="3:10">
      <c r="C648" s="38"/>
      <c r="E648" s="2"/>
      <c r="F648" s="2"/>
      <c r="G648" s="2"/>
      <c r="H648" s="2"/>
      <c r="I648" s="2"/>
    </row>
    <row r="649" spans="3:10">
      <c r="C649" s="38"/>
      <c r="E649" s="2"/>
      <c r="F649" s="2"/>
      <c r="G649" s="2"/>
      <c r="H649" s="2"/>
      <c r="I649" s="2"/>
    </row>
    <row r="650" spans="3:10">
      <c r="C650" s="38"/>
      <c r="E650" s="2"/>
      <c r="F650" s="2"/>
      <c r="G650" s="2"/>
      <c r="H650" s="2"/>
      <c r="I650" s="2"/>
    </row>
    <row r="651" spans="3:10">
      <c r="C651" s="38"/>
      <c r="E651" s="2"/>
      <c r="F651" s="2"/>
      <c r="G651" s="2"/>
      <c r="H651" s="2"/>
      <c r="I651" s="2"/>
    </row>
    <row r="652" spans="3:10">
      <c r="C652" s="38"/>
      <c r="E652" s="2"/>
      <c r="F652" s="2"/>
      <c r="G652" s="2"/>
      <c r="H652" s="2"/>
      <c r="I652" s="2"/>
    </row>
    <row r="653" spans="3:10">
      <c r="C653" s="38"/>
      <c r="E653" s="2"/>
      <c r="F653" s="2"/>
      <c r="G653" s="2"/>
      <c r="H653" s="2"/>
      <c r="I653" s="2"/>
      <c r="J653" s="2"/>
    </row>
    <row r="654" spans="3:10">
      <c r="C654" s="38"/>
      <c r="E654" s="2"/>
      <c r="F654" s="2"/>
      <c r="G654" s="2"/>
      <c r="H654" s="2"/>
      <c r="I654" s="2"/>
      <c r="J654" s="2"/>
    </row>
    <row r="655" spans="3:10">
      <c r="C655" s="38"/>
      <c r="E655" s="2"/>
      <c r="F655" s="2"/>
      <c r="G655" s="2"/>
      <c r="H655" s="2"/>
      <c r="I655" s="2"/>
    </row>
    <row r="656" spans="3:10">
      <c r="C656" s="38"/>
      <c r="E656" s="2"/>
      <c r="F656" s="2"/>
      <c r="G656" s="2"/>
      <c r="H656" s="2"/>
      <c r="I656" s="2"/>
    </row>
    <row r="657" spans="3:10">
      <c r="C657" s="38"/>
      <c r="E657" s="2"/>
      <c r="F657" s="2"/>
      <c r="G657" s="2"/>
      <c r="H657" s="2"/>
      <c r="I657" s="2"/>
    </row>
    <row r="658" spans="3:10">
      <c r="C658" s="38"/>
      <c r="E658" s="2"/>
      <c r="F658" s="2"/>
      <c r="G658" s="2"/>
      <c r="H658" s="2"/>
      <c r="I658" s="2"/>
    </row>
    <row r="659" spans="3:10">
      <c r="C659" s="38"/>
      <c r="E659" s="2"/>
      <c r="F659" s="2"/>
      <c r="G659" s="2"/>
      <c r="H659" s="2"/>
      <c r="I659" s="2"/>
    </row>
    <row r="660" spans="3:10">
      <c r="C660" s="38"/>
      <c r="E660" s="2"/>
      <c r="F660" s="2"/>
      <c r="G660" s="2"/>
      <c r="H660" s="2"/>
      <c r="I660" s="2"/>
      <c r="J660" s="2"/>
    </row>
    <row r="661" spans="3:10">
      <c r="C661" s="38"/>
      <c r="E661" s="2"/>
      <c r="F661" s="2"/>
      <c r="G661" s="2"/>
      <c r="H661" s="2"/>
      <c r="I661" s="2"/>
      <c r="J661" s="2"/>
    </row>
    <row r="662" spans="3:10">
      <c r="C662" s="38"/>
      <c r="E662" s="2"/>
      <c r="F662" s="2"/>
      <c r="G662" s="2"/>
      <c r="H662" s="2"/>
      <c r="I662" s="2"/>
      <c r="J662" s="2"/>
    </row>
    <row r="663" spans="3:10">
      <c r="C663" s="38"/>
      <c r="E663" s="2"/>
      <c r="F663" s="2"/>
      <c r="G663" s="2"/>
      <c r="H663" s="2"/>
      <c r="I663" s="2"/>
    </row>
    <row r="664" spans="3:10">
      <c r="C664" s="38"/>
      <c r="E664" s="2"/>
      <c r="F664" s="2"/>
      <c r="G664" s="2"/>
      <c r="H664" s="2"/>
      <c r="I664" s="2"/>
    </row>
    <row r="665" spans="3:10">
      <c r="C665" s="38"/>
      <c r="E665" s="2"/>
      <c r="F665" s="2"/>
      <c r="G665" s="2"/>
      <c r="H665" s="2"/>
      <c r="I665" s="2"/>
      <c r="J665" s="2"/>
    </row>
    <row r="666" spans="3:10">
      <c r="C666" s="38"/>
      <c r="E666" s="2"/>
      <c r="F666" s="2"/>
      <c r="G666" s="2"/>
      <c r="H666" s="2"/>
      <c r="I666" s="2"/>
    </row>
    <row r="667" spans="3:10">
      <c r="C667" s="38"/>
      <c r="E667" s="2"/>
      <c r="F667" s="2"/>
      <c r="G667" s="2"/>
      <c r="H667" s="2"/>
      <c r="I667" s="2"/>
    </row>
    <row r="668" spans="3:10">
      <c r="C668" s="38"/>
      <c r="E668" s="2"/>
      <c r="F668" s="2"/>
      <c r="G668" s="2"/>
      <c r="H668" s="2"/>
      <c r="I668" s="2"/>
    </row>
    <row r="669" spans="3:10">
      <c r="C669" s="38"/>
      <c r="E669" s="2"/>
      <c r="F669" s="2"/>
      <c r="G669" s="2"/>
      <c r="H669" s="2"/>
      <c r="I669" s="2"/>
    </row>
    <row r="670" spans="3:10">
      <c r="C670" s="38"/>
      <c r="E670" s="2"/>
      <c r="F670" s="2"/>
      <c r="G670" s="2"/>
      <c r="H670" s="2"/>
      <c r="I670" s="2"/>
    </row>
    <row r="671" spans="3:10">
      <c r="C671" s="38"/>
      <c r="E671" s="2"/>
      <c r="F671" s="2"/>
      <c r="G671" s="2"/>
      <c r="H671" s="2"/>
      <c r="I671" s="2"/>
      <c r="J671" s="2"/>
    </row>
    <row r="672" spans="3:10">
      <c r="C672" s="38"/>
      <c r="E672" s="2"/>
      <c r="F672" s="2"/>
      <c r="G672" s="2"/>
      <c r="H672" s="2"/>
      <c r="I672" s="2"/>
      <c r="J672" s="2"/>
    </row>
    <row r="673" spans="3:10">
      <c r="C673" s="38"/>
      <c r="E673" s="2"/>
      <c r="F673" s="2"/>
      <c r="G673" s="2"/>
      <c r="H673" s="2"/>
      <c r="I673" s="2"/>
    </row>
    <row r="674" spans="3:10">
      <c r="C674" s="38"/>
      <c r="E674" s="2"/>
      <c r="F674" s="2"/>
      <c r="G674" s="2"/>
      <c r="H674" s="2"/>
      <c r="I674" s="2"/>
    </row>
    <row r="675" spans="3:10">
      <c r="C675" s="38"/>
      <c r="E675" s="2"/>
      <c r="F675" s="2"/>
      <c r="G675" s="2"/>
      <c r="H675" s="2"/>
      <c r="I675" s="2"/>
    </row>
    <row r="676" spans="3:10">
      <c r="C676" s="38"/>
      <c r="E676" s="2"/>
      <c r="F676" s="2"/>
      <c r="G676" s="2"/>
      <c r="H676" s="2"/>
      <c r="I676" s="2"/>
    </row>
    <row r="677" spans="3:10">
      <c r="C677" s="38"/>
      <c r="E677" s="2"/>
      <c r="F677" s="2"/>
      <c r="G677" s="2"/>
      <c r="H677" s="2"/>
      <c r="I677" s="2"/>
    </row>
    <row r="678" spans="3:10">
      <c r="C678" s="38"/>
      <c r="E678" s="2"/>
      <c r="F678" s="2"/>
      <c r="G678" s="2"/>
      <c r="H678" s="2"/>
      <c r="I678" s="2"/>
      <c r="J678" s="2"/>
    </row>
    <row r="679" spans="3:10">
      <c r="C679" s="38"/>
      <c r="E679" s="2"/>
      <c r="F679" s="2"/>
      <c r="G679" s="2"/>
      <c r="H679" s="2"/>
      <c r="I679" s="2"/>
    </row>
    <row r="680" spans="3:10">
      <c r="C680" s="38"/>
      <c r="E680" s="2"/>
      <c r="F680" s="2"/>
      <c r="G680" s="2"/>
      <c r="H680" s="2"/>
      <c r="I680" s="2"/>
    </row>
    <row r="681" spans="3:10">
      <c r="C681" s="38"/>
      <c r="E681" s="2"/>
      <c r="F681" s="2"/>
      <c r="G681" s="2"/>
      <c r="H681" s="2"/>
      <c r="I681" s="2"/>
      <c r="J681" s="2"/>
    </row>
    <row r="682" spans="3:10">
      <c r="C682" s="38"/>
      <c r="E682" s="2"/>
      <c r="F682" s="2"/>
      <c r="G682" s="2"/>
      <c r="H682" s="2"/>
      <c r="I682" s="2"/>
    </row>
    <row r="683" spans="3:10">
      <c r="C683" s="38"/>
      <c r="E683" s="2"/>
      <c r="F683" s="2"/>
      <c r="G683" s="2"/>
      <c r="H683" s="2"/>
      <c r="I683" s="2"/>
    </row>
    <row r="684" spans="3:10">
      <c r="C684" s="38"/>
      <c r="E684" s="2"/>
      <c r="F684" s="2"/>
      <c r="G684" s="2"/>
      <c r="H684" s="2"/>
      <c r="I684" s="2"/>
    </row>
    <row r="685" spans="3:10">
      <c r="C685" s="38"/>
      <c r="E685" s="2"/>
      <c r="F685" s="2"/>
      <c r="G685" s="2"/>
      <c r="H685" s="2"/>
      <c r="I685" s="2"/>
      <c r="J685" s="2"/>
    </row>
    <row r="686" spans="3:10">
      <c r="C686" s="38"/>
      <c r="E686" s="2"/>
      <c r="F686" s="2"/>
      <c r="G686" s="2"/>
      <c r="H686" s="2"/>
      <c r="I686" s="2"/>
    </row>
    <row r="687" spans="3:10">
      <c r="C687" s="38"/>
      <c r="E687" s="2"/>
      <c r="F687" s="2"/>
      <c r="G687" s="2"/>
      <c r="H687" s="2"/>
      <c r="I687" s="2"/>
    </row>
    <row r="688" spans="3:10">
      <c r="C688" s="38"/>
      <c r="E688" s="2"/>
      <c r="F688" s="2"/>
      <c r="G688" s="2"/>
      <c r="H688" s="2"/>
      <c r="I688" s="2"/>
    </row>
    <row r="689" spans="3:10">
      <c r="C689" s="38"/>
      <c r="E689" s="2"/>
      <c r="F689" s="2"/>
      <c r="G689" s="2"/>
      <c r="H689" s="2"/>
      <c r="I689" s="2"/>
    </row>
    <row r="690" spans="3:10">
      <c r="C690" s="38"/>
      <c r="E690" s="2"/>
      <c r="F690" s="2"/>
      <c r="G690" s="2"/>
      <c r="H690" s="2"/>
      <c r="I690" s="2"/>
    </row>
    <row r="691" spans="3:10">
      <c r="C691" s="38"/>
      <c r="E691" s="2"/>
      <c r="F691" s="2"/>
      <c r="G691" s="2"/>
      <c r="H691" s="2"/>
      <c r="I691" s="2"/>
    </row>
    <row r="692" spans="3:10">
      <c r="C692" s="38"/>
      <c r="E692" s="2"/>
      <c r="F692" s="2"/>
      <c r="G692" s="2"/>
      <c r="H692" s="2"/>
      <c r="I692" s="2"/>
    </row>
    <row r="693" spans="3:10">
      <c r="C693" s="38"/>
      <c r="E693" s="2"/>
      <c r="F693" s="2"/>
      <c r="G693" s="2"/>
      <c r="H693" s="2"/>
      <c r="I693" s="2"/>
    </row>
    <row r="694" spans="3:10">
      <c r="C694" s="38"/>
      <c r="E694" s="2"/>
      <c r="F694" s="2"/>
      <c r="G694" s="2"/>
      <c r="H694" s="2"/>
      <c r="I694" s="2"/>
      <c r="J694" s="2"/>
    </row>
    <row r="695" spans="3:10">
      <c r="C695" s="38"/>
      <c r="E695" s="2"/>
      <c r="F695" s="2"/>
      <c r="G695" s="2"/>
      <c r="H695" s="2"/>
      <c r="I695" s="2"/>
    </row>
    <row r="696" spans="3:10">
      <c r="C696" s="38"/>
      <c r="E696" s="2"/>
      <c r="F696" s="2"/>
      <c r="G696" s="2"/>
      <c r="H696" s="2"/>
      <c r="I696" s="2"/>
    </row>
    <row r="697" spans="3:10">
      <c r="C697" s="38"/>
      <c r="E697" s="2"/>
      <c r="F697" s="2"/>
      <c r="G697" s="2"/>
      <c r="H697" s="2"/>
      <c r="I697" s="2"/>
    </row>
    <row r="698" spans="3:10">
      <c r="C698" s="38"/>
      <c r="E698" s="2"/>
      <c r="F698" s="2"/>
      <c r="G698" s="2"/>
      <c r="H698" s="2"/>
      <c r="I698" s="2"/>
    </row>
    <row r="699" spans="3:10">
      <c r="C699" s="38"/>
      <c r="E699" s="2"/>
      <c r="F699" s="2"/>
      <c r="G699" s="2"/>
      <c r="H699" s="2"/>
      <c r="I699" s="2"/>
    </row>
    <row r="700" spans="3:10">
      <c r="C700" s="38"/>
      <c r="E700" s="2"/>
      <c r="F700" s="2"/>
      <c r="G700" s="2"/>
      <c r="H700" s="2"/>
      <c r="I700" s="2"/>
    </row>
    <row r="701" spans="3:10">
      <c r="C701" s="38"/>
      <c r="E701" s="2"/>
      <c r="F701" s="2"/>
      <c r="G701" s="2"/>
      <c r="H701" s="2"/>
      <c r="I701" s="2"/>
    </row>
    <row r="702" spans="3:10">
      <c r="C702" s="38"/>
      <c r="E702" s="2"/>
      <c r="F702" s="2"/>
      <c r="G702" s="2"/>
      <c r="H702" s="2"/>
      <c r="I702" s="2"/>
    </row>
    <row r="703" spans="3:10">
      <c r="C703" s="38"/>
      <c r="E703" s="2"/>
      <c r="F703" s="2"/>
      <c r="G703" s="2"/>
      <c r="H703" s="2"/>
      <c r="I703" s="2"/>
      <c r="J703" s="2"/>
    </row>
    <row r="704" spans="3:10">
      <c r="C704" s="38"/>
      <c r="E704" s="2"/>
      <c r="F704" s="2"/>
      <c r="G704" s="2"/>
      <c r="H704" s="2"/>
      <c r="I704" s="2"/>
    </row>
    <row r="705" spans="3:10">
      <c r="C705" s="38"/>
      <c r="E705" s="2"/>
      <c r="F705" s="2"/>
      <c r="G705" s="2"/>
      <c r="H705" s="2"/>
      <c r="I705" s="2"/>
      <c r="J705" s="2"/>
    </row>
    <row r="706" spans="3:10">
      <c r="C706" s="38"/>
      <c r="E706" s="2"/>
      <c r="F706" s="2"/>
      <c r="G706" s="2"/>
      <c r="H706" s="2"/>
      <c r="I706" s="2"/>
    </row>
    <row r="707" spans="3:10">
      <c r="C707" s="38"/>
      <c r="E707" s="2"/>
      <c r="F707" s="2"/>
      <c r="G707" s="2"/>
      <c r="H707" s="2"/>
      <c r="I707" s="2"/>
    </row>
    <row r="708" spans="3:10">
      <c r="C708" s="38"/>
      <c r="E708" s="2"/>
      <c r="F708" s="2"/>
      <c r="G708" s="2"/>
      <c r="H708" s="2"/>
      <c r="I708" s="2"/>
    </row>
    <row r="709" spans="3:10">
      <c r="C709" s="38"/>
      <c r="E709" s="2"/>
      <c r="F709" s="2"/>
      <c r="G709" s="2"/>
      <c r="H709" s="2"/>
      <c r="I709" s="2"/>
    </row>
    <row r="710" spans="3:10">
      <c r="C710" s="38"/>
      <c r="E710" s="2"/>
      <c r="F710" s="2"/>
      <c r="G710" s="2"/>
      <c r="H710" s="2"/>
      <c r="I710" s="2"/>
    </row>
    <row r="711" spans="3:10">
      <c r="C711" s="38"/>
      <c r="E711" s="2"/>
      <c r="F711" s="2"/>
      <c r="G711" s="2"/>
      <c r="H711" s="2"/>
      <c r="I711" s="2"/>
      <c r="J711" s="2"/>
    </row>
    <row r="712" spans="3:10">
      <c r="C712" s="38"/>
      <c r="E712" s="2"/>
      <c r="F712" s="2"/>
      <c r="G712" s="2"/>
      <c r="H712" s="2"/>
      <c r="I712" s="2"/>
    </row>
    <row r="713" spans="3:10">
      <c r="C713" s="38"/>
      <c r="E713" s="2"/>
      <c r="F713" s="2"/>
      <c r="G713" s="2"/>
      <c r="H713" s="2"/>
      <c r="I713" s="2"/>
    </row>
    <row r="714" spans="3:10">
      <c r="C714" s="38"/>
      <c r="E714" s="2"/>
      <c r="F714" s="2"/>
      <c r="G714" s="2"/>
      <c r="H714" s="2"/>
      <c r="I714" s="2"/>
    </row>
    <row r="715" spans="3:10">
      <c r="C715" s="38"/>
      <c r="E715" s="2"/>
      <c r="F715" s="2"/>
      <c r="G715" s="2"/>
      <c r="H715" s="2"/>
      <c r="I715" s="2"/>
    </row>
    <row r="716" spans="3:10">
      <c r="C716" s="38"/>
      <c r="E716" s="2"/>
      <c r="F716" s="2"/>
      <c r="G716" s="2"/>
      <c r="H716" s="2"/>
      <c r="I716" s="2"/>
    </row>
    <row r="717" spans="3:10">
      <c r="C717" s="38"/>
      <c r="E717" s="2"/>
      <c r="F717" s="2"/>
      <c r="G717" s="2"/>
      <c r="H717" s="2"/>
      <c r="I717" s="2"/>
    </row>
    <row r="718" spans="3:10">
      <c r="C718" s="38"/>
      <c r="E718" s="2"/>
      <c r="F718" s="2"/>
      <c r="G718" s="2"/>
      <c r="H718" s="2"/>
      <c r="I718" s="2"/>
    </row>
    <row r="719" spans="3:10">
      <c r="C719" s="38"/>
      <c r="E719" s="2"/>
      <c r="F719" s="2"/>
      <c r="G719" s="2"/>
      <c r="H719" s="2"/>
      <c r="I719" s="2"/>
    </row>
    <row r="720" spans="3:10">
      <c r="C720" s="38"/>
      <c r="E720" s="2"/>
      <c r="F720" s="2"/>
      <c r="G720" s="2"/>
      <c r="H720" s="2"/>
      <c r="I720" s="2"/>
    </row>
    <row r="721" spans="3:10">
      <c r="C721" s="38"/>
      <c r="E721" s="2"/>
      <c r="F721" s="2"/>
      <c r="G721" s="2"/>
      <c r="H721" s="2"/>
      <c r="I721" s="2"/>
    </row>
    <row r="722" spans="3:10">
      <c r="C722" s="38"/>
      <c r="E722" s="2"/>
      <c r="F722" s="2"/>
      <c r="G722" s="2"/>
      <c r="H722" s="2"/>
      <c r="I722" s="2"/>
    </row>
    <row r="723" spans="3:10">
      <c r="C723" s="38"/>
      <c r="E723" s="2"/>
      <c r="F723" s="2"/>
      <c r="G723" s="2"/>
      <c r="H723" s="2"/>
      <c r="I723" s="2"/>
    </row>
    <row r="724" spans="3:10">
      <c r="C724" s="38"/>
      <c r="E724" s="2"/>
      <c r="F724" s="2"/>
      <c r="G724" s="2"/>
      <c r="H724" s="2"/>
      <c r="I724" s="2"/>
    </row>
    <row r="725" spans="3:10">
      <c r="C725" s="38"/>
      <c r="E725" s="2"/>
      <c r="F725" s="2"/>
      <c r="G725" s="2"/>
      <c r="H725" s="2"/>
      <c r="I725" s="2"/>
      <c r="J725" s="2"/>
    </row>
    <row r="726" spans="3:10">
      <c r="C726" s="38"/>
      <c r="E726" s="2"/>
      <c r="F726" s="2"/>
      <c r="G726" s="2"/>
      <c r="H726" s="2"/>
      <c r="I726" s="2"/>
    </row>
    <row r="727" spans="3:10">
      <c r="C727" s="38"/>
      <c r="E727" s="2"/>
      <c r="F727" s="2"/>
      <c r="G727" s="2"/>
      <c r="H727" s="2"/>
      <c r="I727" s="2"/>
    </row>
    <row r="728" spans="3:10">
      <c r="C728" s="38"/>
      <c r="E728" s="2"/>
      <c r="F728" s="2"/>
      <c r="G728" s="2"/>
      <c r="H728" s="2"/>
      <c r="I728" s="2"/>
    </row>
    <row r="729" spans="3:10">
      <c r="C729" s="38"/>
      <c r="E729" s="2"/>
      <c r="F729" s="2"/>
      <c r="G729" s="2"/>
      <c r="H729" s="2"/>
      <c r="I729" s="2"/>
    </row>
    <row r="730" spans="3:10">
      <c r="C730" s="38"/>
      <c r="E730" s="2"/>
      <c r="F730" s="2"/>
      <c r="G730" s="2"/>
      <c r="H730" s="2"/>
      <c r="I730" s="2"/>
    </row>
    <row r="731" spans="3:10">
      <c r="C731" s="38"/>
      <c r="E731" s="2"/>
      <c r="F731" s="2"/>
      <c r="G731" s="2"/>
      <c r="H731" s="2"/>
      <c r="I731" s="2"/>
    </row>
    <row r="732" spans="3:10">
      <c r="C732" s="38"/>
      <c r="E732" s="2"/>
      <c r="F732" s="2"/>
      <c r="G732" s="2"/>
      <c r="H732" s="2"/>
      <c r="I732" s="2"/>
    </row>
    <row r="733" spans="3:10">
      <c r="C733" s="38"/>
      <c r="E733" s="2"/>
      <c r="F733" s="2"/>
      <c r="G733" s="2"/>
      <c r="H733" s="2"/>
      <c r="I733" s="2"/>
    </row>
    <row r="734" spans="3:10">
      <c r="C734" s="38"/>
      <c r="E734" s="2"/>
      <c r="F734" s="2"/>
      <c r="G734" s="2"/>
      <c r="H734" s="2"/>
      <c r="I734" s="2"/>
    </row>
    <row r="735" spans="3:10">
      <c r="C735" s="38"/>
      <c r="E735" s="2"/>
      <c r="F735" s="2"/>
      <c r="G735" s="2"/>
      <c r="H735" s="2"/>
      <c r="I735" s="2"/>
    </row>
    <row r="736" spans="3:10">
      <c r="C736" s="38"/>
      <c r="E736" s="2"/>
      <c r="F736" s="2"/>
      <c r="G736" s="2"/>
      <c r="H736" s="2"/>
      <c r="I736" s="2"/>
    </row>
    <row r="737" spans="3:10">
      <c r="C737" s="38"/>
      <c r="E737" s="2"/>
      <c r="F737" s="2"/>
      <c r="G737" s="2"/>
      <c r="H737" s="2"/>
      <c r="I737" s="2"/>
    </row>
    <row r="738" spans="3:10">
      <c r="C738" s="38"/>
      <c r="E738" s="2"/>
      <c r="F738" s="2"/>
      <c r="G738" s="2"/>
      <c r="H738" s="2"/>
      <c r="I738" s="2"/>
      <c r="J738" s="2"/>
    </row>
    <row r="739" spans="3:10">
      <c r="C739" s="38"/>
      <c r="E739" s="2"/>
      <c r="F739" s="2"/>
      <c r="G739" s="2"/>
      <c r="H739" s="2"/>
      <c r="I739" s="2"/>
    </row>
    <row r="740" spans="3:10">
      <c r="C740" s="38"/>
      <c r="E740" s="2"/>
      <c r="F740" s="2"/>
      <c r="G740" s="2"/>
      <c r="H740" s="2"/>
      <c r="I740" s="2"/>
    </row>
    <row r="741" spans="3:10">
      <c r="C741" s="38"/>
      <c r="E741" s="2"/>
      <c r="F741" s="2"/>
      <c r="G741" s="2"/>
      <c r="H741" s="2"/>
      <c r="I741" s="2"/>
    </row>
    <row r="742" spans="3:10">
      <c r="C742" s="38"/>
      <c r="E742" s="2"/>
      <c r="F742" s="2"/>
      <c r="G742" s="2"/>
      <c r="H742" s="2"/>
      <c r="I742" s="2"/>
      <c r="J742" s="2"/>
    </row>
    <row r="743" spans="3:10">
      <c r="C743" s="38"/>
      <c r="E743" s="2"/>
      <c r="F743" s="2"/>
      <c r="G743" s="2"/>
      <c r="H743" s="2"/>
      <c r="I743" s="2"/>
      <c r="J743" s="2"/>
    </row>
    <row r="744" spans="3:10">
      <c r="C744" s="38"/>
      <c r="E744" s="2"/>
      <c r="F744" s="2"/>
      <c r="G744" s="2"/>
      <c r="H744" s="2"/>
      <c r="I744" s="2"/>
    </row>
    <row r="745" spans="3:10">
      <c r="C745" s="38"/>
      <c r="E745" s="2"/>
      <c r="F745" s="2"/>
      <c r="G745" s="2"/>
      <c r="H745" s="2"/>
      <c r="I745" s="2"/>
    </row>
    <row r="746" spans="3:10">
      <c r="C746" s="38"/>
      <c r="E746" s="2"/>
      <c r="F746" s="2"/>
      <c r="G746" s="2"/>
      <c r="H746" s="2"/>
      <c r="I746" s="2"/>
    </row>
    <row r="747" spans="3:10">
      <c r="C747" s="38"/>
      <c r="E747" s="2"/>
      <c r="F747" s="2"/>
      <c r="G747" s="2"/>
      <c r="H747" s="2"/>
      <c r="I747" s="2"/>
    </row>
    <row r="748" spans="3:10">
      <c r="C748" s="38"/>
      <c r="E748" s="2"/>
      <c r="F748" s="2"/>
      <c r="G748" s="2"/>
      <c r="H748" s="2"/>
      <c r="I748" s="2"/>
    </row>
    <row r="749" spans="3:10">
      <c r="C749" s="38"/>
      <c r="E749" s="2"/>
      <c r="F749" s="2"/>
      <c r="G749" s="2"/>
      <c r="H749" s="2"/>
      <c r="I749" s="2"/>
    </row>
    <row r="750" spans="3:10">
      <c r="C750" s="38"/>
      <c r="E750" s="2"/>
      <c r="F750" s="2"/>
      <c r="G750" s="2"/>
      <c r="H750" s="2"/>
      <c r="I750" s="2"/>
    </row>
    <row r="751" spans="3:10">
      <c r="C751" s="38"/>
      <c r="E751" s="2"/>
      <c r="F751" s="2"/>
      <c r="G751" s="2"/>
      <c r="H751" s="2"/>
      <c r="I751" s="2"/>
    </row>
    <row r="752" spans="3:10">
      <c r="C752" s="38"/>
      <c r="E752" s="2"/>
      <c r="F752" s="2"/>
      <c r="G752" s="2"/>
      <c r="H752" s="2"/>
      <c r="I752" s="2"/>
    </row>
    <row r="753" spans="3:10">
      <c r="C753" s="38"/>
      <c r="E753" s="2"/>
      <c r="F753" s="2"/>
      <c r="G753" s="2"/>
      <c r="H753" s="2"/>
      <c r="I753" s="2"/>
    </row>
    <row r="754" spans="3:10">
      <c r="C754" s="38"/>
      <c r="E754" s="2"/>
      <c r="F754" s="2"/>
      <c r="G754" s="2"/>
      <c r="H754" s="2"/>
      <c r="I754" s="2"/>
      <c r="J754" s="2"/>
    </row>
    <row r="755" spans="3:10">
      <c r="C755" s="38"/>
      <c r="E755" s="2"/>
      <c r="F755" s="2"/>
      <c r="G755" s="2"/>
      <c r="H755" s="2"/>
      <c r="I755" s="2"/>
      <c r="J755" s="2"/>
    </row>
    <row r="756" spans="3:10">
      <c r="C756" s="38"/>
      <c r="E756" s="2"/>
      <c r="F756" s="2"/>
      <c r="G756" s="2"/>
      <c r="H756" s="2"/>
      <c r="I756" s="2"/>
      <c r="J756" s="2"/>
    </row>
    <row r="757" spans="3:10">
      <c r="C757" s="38"/>
      <c r="E757" s="2"/>
      <c r="F757" s="2"/>
      <c r="G757" s="2"/>
      <c r="H757" s="2"/>
      <c r="I757" s="2"/>
    </row>
    <row r="758" spans="3:10">
      <c r="C758" s="38"/>
      <c r="E758" s="2"/>
      <c r="F758" s="2"/>
      <c r="G758" s="2"/>
      <c r="H758" s="2"/>
      <c r="I758" s="2"/>
    </row>
    <row r="759" spans="3:10">
      <c r="C759" s="38"/>
      <c r="E759" s="2"/>
      <c r="F759" s="2"/>
      <c r="G759" s="2"/>
      <c r="H759" s="2"/>
      <c r="I759" s="2"/>
      <c r="J759" s="2"/>
    </row>
    <row r="760" spans="3:10">
      <c r="C760" s="38"/>
      <c r="E760" s="2"/>
      <c r="F760" s="2"/>
      <c r="G760" s="2"/>
      <c r="H760" s="2"/>
      <c r="I760" s="2"/>
    </row>
    <row r="761" spans="3:10">
      <c r="C761" s="38"/>
      <c r="E761" s="2"/>
      <c r="F761" s="2"/>
      <c r="G761" s="2"/>
      <c r="H761" s="2"/>
      <c r="I761" s="2"/>
    </row>
    <row r="762" spans="3:10">
      <c r="C762" s="38"/>
      <c r="E762" s="2"/>
      <c r="F762" s="2"/>
      <c r="G762" s="2"/>
      <c r="H762" s="2"/>
      <c r="I762" s="2"/>
    </row>
    <row r="763" spans="3:10">
      <c r="C763" s="38"/>
      <c r="E763" s="2"/>
      <c r="F763" s="2"/>
      <c r="G763" s="2"/>
      <c r="H763" s="2"/>
      <c r="I763" s="2"/>
    </row>
    <row r="764" spans="3:10">
      <c r="C764" s="38"/>
      <c r="E764" s="2"/>
      <c r="F764" s="2"/>
      <c r="G764" s="2"/>
      <c r="H764" s="2"/>
      <c r="I764" s="2"/>
    </row>
    <row r="765" spans="3:10">
      <c r="C765" s="38"/>
      <c r="E765" s="2"/>
      <c r="F765" s="2"/>
      <c r="G765" s="2"/>
      <c r="H765" s="2"/>
      <c r="I765" s="2"/>
    </row>
    <row r="766" spans="3:10">
      <c r="C766" s="38"/>
      <c r="E766" s="2"/>
      <c r="F766" s="2"/>
      <c r="G766" s="2"/>
      <c r="H766" s="2"/>
      <c r="I766" s="2"/>
    </row>
    <row r="767" spans="3:10">
      <c r="C767" s="38"/>
      <c r="E767" s="2"/>
      <c r="F767" s="2"/>
      <c r="G767" s="2"/>
      <c r="H767" s="2"/>
      <c r="I767" s="2"/>
    </row>
    <row r="768" spans="3:10">
      <c r="C768" s="38"/>
      <c r="E768" s="2"/>
      <c r="F768" s="2"/>
      <c r="G768" s="2"/>
      <c r="H768" s="2"/>
      <c r="I768" s="2"/>
    </row>
    <row r="769" spans="3:10">
      <c r="C769" s="38"/>
      <c r="E769" s="2"/>
      <c r="F769" s="2"/>
      <c r="G769" s="2"/>
      <c r="H769" s="2"/>
      <c r="I769" s="2"/>
    </row>
    <row r="770" spans="3:10">
      <c r="C770" s="38"/>
      <c r="E770" s="2"/>
      <c r="F770" s="2"/>
      <c r="G770" s="2"/>
      <c r="H770" s="2"/>
      <c r="I770" s="2"/>
    </row>
    <row r="771" spans="3:10">
      <c r="C771" s="38"/>
      <c r="E771" s="2"/>
      <c r="F771" s="2"/>
      <c r="G771" s="2"/>
      <c r="H771" s="2"/>
      <c r="I771" s="2"/>
    </row>
    <row r="772" spans="3:10">
      <c r="C772" s="38"/>
      <c r="E772" s="2"/>
      <c r="F772" s="2"/>
      <c r="G772" s="2"/>
      <c r="H772" s="2"/>
      <c r="I772" s="2"/>
    </row>
    <row r="773" spans="3:10">
      <c r="C773" s="38"/>
      <c r="E773" s="2"/>
      <c r="F773" s="2"/>
      <c r="G773" s="2"/>
      <c r="H773" s="2"/>
      <c r="I773" s="2"/>
    </row>
    <row r="774" spans="3:10">
      <c r="C774" s="38"/>
      <c r="E774" s="2"/>
      <c r="F774" s="2"/>
      <c r="G774" s="2"/>
      <c r="H774" s="2"/>
      <c r="I774" s="2"/>
    </row>
    <row r="775" spans="3:10">
      <c r="C775" s="38"/>
      <c r="E775" s="2"/>
      <c r="F775" s="2"/>
      <c r="G775" s="2"/>
      <c r="H775" s="2"/>
      <c r="I775" s="2"/>
      <c r="J775" s="2"/>
    </row>
    <row r="776" spans="3:10">
      <c r="C776" s="38"/>
      <c r="E776" s="2"/>
      <c r="F776" s="2"/>
      <c r="G776" s="2"/>
      <c r="H776" s="2"/>
      <c r="I776" s="2"/>
    </row>
    <row r="777" spans="3:10">
      <c r="C777" s="38"/>
      <c r="E777" s="2"/>
      <c r="F777" s="2"/>
      <c r="G777" s="2"/>
      <c r="H777" s="2"/>
      <c r="I777" s="2"/>
    </row>
    <row r="778" spans="3:10">
      <c r="C778" s="38"/>
      <c r="E778" s="2"/>
      <c r="F778" s="2"/>
      <c r="G778" s="2"/>
      <c r="H778" s="2"/>
      <c r="I778" s="2"/>
      <c r="J778" s="2"/>
    </row>
    <row r="779" spans="3:10">
      <c r="C779" s="38"/>
      <c r="E779" s="2"/>
      <c r="F779" s="2"/>
      <c r="G779" s="2"/>
      <c r="H779" s="2"/>
      <c r="I779" s="2"/>
    </row>
    <row r="780" spans="3:10">
      <c r="C780" s="38"/>
      <c r="E780" s="2"/>
      <c r="F780" s="2"/>
      <c r="G780" s="2"/>
      <c r="H780" s="2"/>
      <c r="I780" s="2"/>
    </row>
    <row r="781" spans="3:10">
      <c r="C781" s="38"/>
      <c r="E781" s="2"/>
      <c r="F781" s="2"/>
      <c r="G781" s="2"/>
      <c r="H781" s="2"/>
      <c r="I781" s="2"/>
    </row>
    <row r="782" spans="3:10">
      <c r="C782" s="38"/>
      <c r="E782" s="2"/>
      <c r="F782" s="2"/>
      <c r="G782" s="2"/>
      <c r="H782" s="2"/>
      <c r="I782" s="2"/>
    </row>
    <row r="783" spans="3:10">
      <c r="C783" s="38"/>
      <c r="E783" s="2"/>
      <c r="F783" s="2"/>
      <c r="G783" s="2"/>
      <c r="H783" s="2"/>
      <c r="I783" s="2"/>
    </row>
    <row r="784" spans="3:10">
      <c r="C784" s="38"/>
      <c r="E784" s="2"/>
      <c r="F784" s="2"/>
      <c r="G784" s="2"/>
      <c r="H784" s="2"/>
      <c r="I784" s="2"/>
    </row>
    <row r="785" spans="3:10">
      <c r="C785" s="38"/>
      <c r="E785" s="2"/>
      <c r="F785" s="2"/>
      <c r="G785" s="2"/>
      <c r="H785" s="2"/>
      <c r="I785" s="2"/>
    </row>
    <row r="786" spans="3:10">
      <c r="C786" s="38"/>
      <c r="E786" s="2"/>
      <c r="F786" s="2"/>
      <c r="G786" s="2"/>
      <c r="H786" s="2"/>
      <c r="I786" s="2"/>
    </row>
    <row r="787" spans="3:10">
      <c r="C787" s="38"/>
      <c r="E787" s="2"/>
      <c r="F787" s="2"/>
      <c r="G787" s="2"/>
      <c r="H787" s="2"/>
      <c r="I787" s="2"/>
    </row>
    <row r="788" spans="3:10">
      <c r="C788" s="38"/>
      <c r="E788" s="2"/>
      <c r="F788" s="2"/>
      <c r="G788" s="2"/>
      <c r="H788" s="2"/>
      <c r="I788" s="2"/>
    </row>
    <row r="789" spans="3:10">
      <c r="C789" s="38"/>
      <c r="E789" s="2"/>
      <c r="F789" s="2"/>
      <c r="G789" s="2"/>
      <c r="H789" s="2"/>
      <c r="I789" s="2"/>
    </row>
    <row r="790" spans="3:10">
      <c r="C790" s="38"/>
      <c r="E790" s="2"/>
      <c r="F790" s="2"/>
      <c r="G790" s="2"/>
      <c r="H790" s="2"/>
      <c r="I790" s="2"/>
    </row>
    <row r="791" spans="3:10">
      <c r="C791" s="38"/>
      <c r="E791" s="2"/>
      <c r="F791" s="2"/>
      <c r="G791" s="2"/>
      <c r="H791" s="2"/>
      <c r="I791" s="2"/>
    </row>
    <row r="792" spans="3:10">
      <c r="C792" s="38"/>
      <c r="E792" s="2"/>
      <c r="F792" s="2"/>
      <c r="G792" s="2"/>
      <c r="H792" s="2"/>
      <c r="I792" s="2"/>
    </row>
    <row r="793" spans="3:10">
      <c r="C793" s="38"/>
      <c r="E793" s="2"/>
      <c r="F793" s="2"/>
      <c r="G793" s="2"/>
      <c r="H793" s="2"/>
      <c r="I793" s="2"/>
      <c r="J793" s="2"/>
    </row>
    <row r="794" spans="3:10">
      <c r="C794" s="38"/>
      <c r="E794" s="2"/>
      <c r="F794" s="2"/>
      <c r="G794" s="2"/>
      <c r="H794" s="2"/>
      <c r="I794" s="2"/>
    </row>
    <row r="795" spans="3:10">
      <c r="C795" s="38"/>
      <c r="E795" s="2"/>
      <c r="F795" s="2"/>
      <c r="G795" s="2"/>
      <c r="H795" s="2"/>
      <c r="I795" s="2"/>
      <c r="J795" s="2"/>
    </row>
    <row r="796" spans="3:10">
      <c r="C796" s="38"/>
      <c r="E796" s="2"/>
      <c r="F796" s="2"/>
      <c r="G796" s="2"/>
      <c r="H796" s="2"/>
      <c r="I796" s="2"/>
    </row>
    <row r="797" spans="3:10">
      <c r="C797" s="38"/>
      <c r="E797" s="2"/>
      <c r="F797" s="2"/>
      <c r="G797" s="2"/>
      <c r="H797" s="2"/>
      <c r="I797" s="2"/>
    </row>
    <row r="798" spans="3:10">
      <c r="C798" s="38"/>
      <c r="E798" s="2"/>
      <c r="F798" s="2"/>
      <c r="G798" s="2"/>
      <c r="H798" s="2"/>
      <c r="I798" s="2"/>
    </row>
    <row r="799" spans="3:10">
      <c r="C799" s="38"/>
      <c r="E799" s="2"/>
      <c r="F799" s="2"/>
      <c r="G799" s="2"/>
      <c r="H799" s="2"/>
      <c r="I799" s="2"/>
    </row>
    <row r="800" spans="3:10">
      <c r="C800" s="38"/>
      <c r="E800" s="2"/>
      <c r="F800" s="2"/>
      <c r="G800" s="2"/>
      <c r="H800" s="2"/>
      <c r="I800" s="2"/>
    </row>
    <row r="801" spans="3:10">
      <c r="C801" s="38"/>
      <c r="E801" s="2"/>
      <c r="F801" s="2"/>
      <c r="G801" s="2"/>
      <c r="H801" s="2"/>
      <c r="I801" s="2"/>
    </row>
    <row r="802" spans="3:10">
      <c r="C802" s="38"/>
      <c r="E802" s="2"/>
      <c r="F802" s="2"/>
      <c r="G802" s="2"/>
      <c r="H802" s="2"/>
      <c r="I802" s="2"/>
    </row>
    <row r="803" spans="3:10">
      <c r="C803" s="38"/>
      <c r="E803" s="2"/>
      <c r="F803" s="2"/>
      <c r="G803" s="2"/>
      <c r="H803" s="2"/>
      <c r="I803" s="2"/>
    </row>
    <row r="804" spans="3:10">
      <c r="C804" s="38"/>
      <c r="E804" s="2"/>
      <c r="F804" s="2"/>
      <c r="G804" s="2"/>
      <c r="H804" s="2"/>
      <c r="I804" s="2"/>
    </row>
    <row r="805" spans="3:10">
      <c r="C805" s="38"/>
      <c r="E805" s="2"/>
      <c r="F805" s="2"/>
      <c r="G805" s="2"/>
      <c r="H805" s="2"/>
      <c r="I805" s="2"/>
    </row>
    <row r="806" spans="3:10">
      <c r="C806" s="38"/>
      <c r="E806" s="2"/>
      <c r="F806" s="2"/>
      <c r="G806" s="2"/>
      <c r="H806" s="2"/>
      <c r="I806" s="2"/>
    </row>
    <row r="807" spans="3:10">
      <c r="C807" s="38"/>
      <c r="E807" s="2"/>
      <c r="F807" s="2"/>
      <c r="G807" s="2"/>
      <c r="H807" s="2"/>
      <c r="I807" s="2"/>
    </row>
    <row r="808" spans="3:10">
      <c r="C808" s="38"/>
      <c r="E808" s="2"/>
      <c r="F808" s="2"/>
      <c r="G808" s="2"/>
      <c r="H808" s="2"/>
      <c r="I808" s="2"/>
    </row>
    <row r="809" spans="3:10">
      <c r="C809" s="38"/>
      <c r="E809" s="2"/>
      <c r="F809" s="2"/>
      <c r="G809" s="2"/>
      <c r="H809" s="2"/>
      <c r="I809" s="2"/>
      <c r="J809" s="2"/>
    </row>
    <row r="810" spans="3:10">
      <c r="C810" s="38"/>
      <c r="E810" s="2"/>
      <c r="F810" s="2"/>
      <c r="G810" s="2"/>
      <c r="H810" s="2"/>
      <c r="I810" s="2"/>
    </row>
    <row r="811" spans="3:10">
      <c r="C811" s="38"/>
      <c r="E811" s="2"/>
      <c r="F811" s="2"/>
      <c r="G811" s="2"/>
      <c r="H811" s="2"/>
      <c r="I811" s="2"/>
    </row>
    <row r="812" spans="3:10">
      <c r="C812" s="38"/>
      <c r="E812" s="2"/>
      <c r="F812" s="2"/>
      <c r="G812" s="2"/>
      <c r="H812" s="2"/>
      <c r="I812" s="2"/>
    </row>
    <row r="813" spans="3:10">
      <c r="C813" s="38"/>
      <c r="E813" s="2"/>
      <c r="F813" s="2"/>
      <c r="G813" s="2"/>
      <c r="H813" s="2"/>
      <c r="I813" s="2"/>
    </row>
    <row r="814" spans="3:10">
      <c r="C814" s="38"/>
      <c r="E814" s="2"/>
      <c r="F814" s="2"/>
      <c r="G814" s="2"/>
      <c r="H814" s="2"/>
      <c r="I814" s="2"/>
    </row>
    <row r="815" spans="3:10">
      <c r="C815" s="38"/>
      <c r="E815" s="2"/>
      <c r="F815" s="2"/>
      <c r="G815" s="2"/>
      <c r="H815" s="2"/>
      <c r="I815" s="2"/>
    </row>
    <row r="816" spans="3:10">
      <c r="C816" s="38"/>
      <c r="E816" s="2"/>
      <c r="F816" s="2"/>
      <c r="G816" s="2"/>
      <c r="H816" s="2"/>
      <c r="I816" s="2"/>
    </row>
    <row r="817" spans="3:10">
      <c r="C817" s="38"/>
      <c r="E817" s="2"/>
      <c r="F817" s="2"/>
      <c r="G817" s="2"/>
      <c r="H817" s="2"/>
      <c r="I817" s="2"/>
    </row>
    <row r="818" spans="3:10">
      <c r="C818" s="38"/>
      <c r="E818" s="2"/>
      <c r="F818" s="2"/>
      <c r="G818" s="2"/>
      <c r="H818" s="2"/>
      <c r="I818" s="2"/>
    </row>
    <row r="819" spans="3:10">
      <c r="C819" s="38"/>
      <c r="E819" s="2"/>
      <c r="F819" s="2"/>
      <c r="G819" s="2"/>
      <c r="H819" s="2"/>
      <c r="I819" s="2"/>
    </row>
    <row r="820" spans="3:10">
      <c r="C820" s="38"/>
      <c r="E820" s="2"/>
      <c r="F820" s="2"/>
      <c r="G820" s="2"/>
      <c r="H820" s="2"/>
      <c r="I820" s="2"/>
    </row>
    <row r="821" spans="3:10">
      <c r="C821" s="38"/>
      <c r="E821" s="2"/>
      <c r="F821" s="2"/>
      <c r="G821" s="2"/>
      <c r="H821" s="2"/>
      <c r="I821" s="2"/>
      <c r="J821" s="2"/>
    </row>
    <row r="822" spans="3:10">
      <c r="C822" s="38"/>
      <c r="E822" s="2"/>
      <c r="F822" s="2"/>
      <c r="G822" s="2"/>
      <c r="H822" s="2"/>
      <c r="I822" s="2"/>
      <c r="J822" s="2"/>
    </row>
    <row r="823" spans="3:10">
      <c r="C823" s="38"/>
      <c r="E823" s="2"/>
      <c r="F823" s="2"/>
      <c r="G823" s="2"/>
      <c r="H823" s="2"/>
      <c r="I823" s="2"/>
    </row>
    <row r="824" spans="3:10">
      <c r="C824" s="38"/>
      <c r="E824" s="2"/>
      <c r="F824" s="2"/>
      <c r="G824" s="2"/>
      <c r="H824" s="2"/>
      <c r="I824" s="2"/>
      <c r="J824" s="2"/>
    </row>
    <row r="825" spans="3:10">
      <c r="C825" s="38"/>
      <c r="E825" s="2"/>
      <c r="F825" s="2"/>
      <c r="G825" s="2"/>
      <c r="H825" s="2"/>
      <c r="I825" s="2"/>
    </row>
    <row r="826" spans="3:10">
      <c r="C826" s="38"/>
      <c r="E826" s="2"/>
      <c r="F826" s="2"/>
      <c r="G826" s="2"/>
      <c r="H826" s="2"/>
      <c r="I826" s="2"/>
    </row>
    <row r="827" spans="3:10">
      <c r="C827" s="38"/>
      <c r="E827" s="2"/>
      <c r="F827" s="2"/>
      <c r="G827" s="2"/>
      <c r="H827" s="2"/>
      <c r="I827" s="2"/>
    </row>
    <row r="828" spans="3:10">
      <c r="C828" s="38"/>
      <c r="E828" s="2"/>
      <c r="F828" s="2"/>
      <c r="G828" s="2"/>
      <c r="H828" s="2"/>
      <c r="I828" s="2"/>
      <c r="J828" s="2"/>
    </row>
    <row r="829" spans="3:10">
      <c r="C829" s="38"/>
      <c r="E829" s="2"/>
      <c r="F829" s="2"/>
      <c r="G829" s="2"/>
      <c r="H829" s="2"/>
      <c r="I829" s="2"/>
    </row>
    <row r="830" spans="3:10">
      <c r="C830" s="38"/>
      <c r="E830" s="2"/>
      <c r="F830" s="2"/>
      <c r="G830" s="2"/>
      <c r="H830" s="2"/>
      <c r="I830" s="2"/>
    </row>
    <row r="831" spans="3:10">
      <c r="C831" s="38"/>
      <c r="E831" s="2"/>
      <c r="F831" s="2"/>
      <c r="G831" s="2"/>
      <c r="H831" s="2"/>
      <c r="I831" s="2"/>
      <c r="J831" s="2"/>
    </row>
    <row r="832" spans="3:10">
      <c r="C832" s="38"/>
      <c r="E832" s="2"/>
      <c r="F832" s="2"/>
      <c r="G832" s="2"/>
      <c r="H832" s="2"/>
      <c r="I832" s="2"/>
    </row>
    <row r="833" spans="3:10">
      <c r="C833" s="38"/>
      <c r="E833" s="2"/>
      <c r="F833" s="2"/>
      <c r="G833" s="2"/>
      <c r="H833" s="2"/>
      <c r="I833" s="2"/>
    </row>
    <row r="834" spans="3:10">
      <c r="C834" s="38"/>
      <c r="E834" s="2"/>
      <c r="F834" s="2"/>
      <c r="G834" s="2"/>
      <c r="H834" s="2"/>
      <c r="I834" s="2"/>
    </row>
    <row r="835" spans="3:10">
      <c r="C835" s="38"/>
      <c r="E835" s="2"/>
      <c r="F835" s="2"/>
      <c r="G835" s="2"/>
      <c r="H835" s="2"/>
      <c r="I835" s="2"/>
    </row>
    <row r="836" spans="3:10">
      <c r="C836" s="38"/>
      <c r="E836" s="2"/>
      <c r="F836" s="2"/>
      <c r="G836" s="2"/>
      <c r="H836" s="2"/>
      <c r="I836" s="2"/>
    </row>
    <row r="837" spans="3:10">
      <c r="C837" s="38"/>
      <c r="E837" s="2"/>
      <c r="F837" s="2"/>
      <c r="G837" s="2"/>
      <c r="H837" s="2"/>
      <c r="I837" s="2"/>
      <c r="J837" s="2"/>
    </row>
    <row r="838" spans="3:10">
      <c r="C838" s="38"/>
      <c r="E838" s="2"/>
      <c r="F838" s="2"/>
      <c r="G838" s="2"/>
      <c r="H838" s="2"/>
      <c r="I838" s="2"/>
    </row>
    <row r="839" spans="3:10">
      <c r="C839" s="38"/>
      <c r="E839" s="2"/>
      <c r="F839" s="2"/>
      <c r="G839" s="2"/>
      <c r="H839" s="2"/>
      <c r="I839" s="2"/>
    </row>
    <row r="840" spans="3:10">
      <c r="C840" s="38"/>
      <c r="E840" s="2"/>
      <c r="F840" s="2"/>
      <c r="G840" s="2"/>
      <c r="H840" s="2"/>
      <c r="I840" s="2"/>
      <c r="J840" s="2"/>
    </row>
    <row r="841" spans="3:10">
      <c r="C841" s="38"/>
      <c r="E841" s="2"/>
      <c r="F841" s="2"/>
      <c r="G841" s="2"/>
      <c r="H841" s="2"/>
      <c r="I841" s="2"/>
    </row>
    <row r="842" spans="3:10">
      <c r="C842" s="38"/>
      <c r="E842" s="2"/>
      <c r="F842" s="2"/>
      <c r="G842" s="2"/>
      <c r="H842" s="2"/>
      <c r="I842" s="2"/>
    </row>
    <row r="843" spans="3:10">
      <c r="C843" s="38"/>
      <c r="E843" s="2"/>
      <c r="F843" s="2"/>
      <c r="G843" s="2"/>
      <c r="H843" s="2"/>
      <c r="I843" s="2"/>
      <c r="J843" s="2"/>
    </row>
    <row r="844" spans="3:10">
      <c r="C844" s="38"/>
      <c r="E844" s="2"/>
      <c r="F844" s="2"/>
      <c r="G844" s="2"/>
      <c r="H844" s="2"/>
      <c r="I844" s="2"/>
    </row>
    <row r="845" spans="3:10">
      <c r="C845" s="38"/>
      <c r="E845" s="2"/>
      <c r="F845" s="2"/>
      <c r="G845" s="2"/>
      <c r="H845" s="2"/>
      <c r="I845" s="2"/>
    </row>
    <row r="846" spans="3:10">
      <c r="C846" s="38"/>
      <c r="E846" s="2"/>
      <c r="F846" s="2"/>
      <c r="G846" s="2"/>
      <c r="H846" s="2"/>
      <c r="I846" s="2"/>
    </row>
    <row r="847" spans="3:10">
      <c r="C847" s="38"/>
      <c r="E847" s="2"/>
      <c r="F847" s="2"/>
      <c r="G847" s="2"/>
      <c r="H847" s="2"/>
      <c r="I847" s="2"/>
      <c r="J847" s="2"/>
    </row>
    <row r="848" spans="3:10">
      <c r="C848" s="38"/>
      <c r="E848" s="2"/>
      <c r="F848" s="2"/>
      <c r="G848" s="2"/>
      <c r="H848" s="2"/>
      <c r="I848" s="2"/>
    </row>
    <row r="849" spans="3:10">
      <c r="C849" s="38"/>
      <c r="E849" s="2"/>
      <c r="F849" s="2"/>
      <c r="G849" s="2"/>
      <c r="H849" s="2"/>
      <c r="I849" s="2"/>
    </row>
    <row r="850" spans="3:10">
      <c r="C850" s="38"/>
      <c r="E850" s="2"/>
      <c r="F850" s="2"/>
      <c r="G850" s="2"/>
      <c r="H850" s="2"/>
      <c r="I850" s="2"/>
    </row>
    <row r="851" spans="3:10">
      <c r="C851" s="38"/>
      <c r="E851" s="2"/>
      <c r="F851" s="2"/>
      <c r="G851" s="2"/>
      <c r="H851" s="2"/>
      <c r="I851" s="2"/>
    </row>
    <row r="852" spans="3:10">
      <c r="C852" s="38"/>
      <c r="E852" s="2"/>
      <c r="F852" s="2"/>
      <c r="G852" s="2"/>
      <c r="H852" s="2"/>
      <c r="I852" s="2"/>
      <c r="J852" s="2"/>
    </row>
    <row r="853" spans="3:10">
      <c r="C853" s="38"/>
      <c r="E853" s="2"/>
      <c r="F853" s="2"/>
      <c r="G853" s="2"/>
      <c r="H853" s="2"/>
      <c r="I853" s="2"/>
    </row>
    <row r="854" spans="3:10">
      <c r="C854" s="38"/>
      <c r="E854" s="2"/>
      <c r="F854" s="2"/>
      <c r="G854" s="2"/>
      <c r="H854" s="2"/>
      <c r="I854" s="2"/>
    </row>
    <row r="855" spans="3:10">
      <c r="C855" s="38"/>
      <c r="E855" s="2"/>
      <c r="F855" s="2"/>
      <c r="G855" s="2"/>
      <c r="H855" s="2"/>
      <c r="I855" s="2"/>
      <c r="J855" s="2"/>
    </row>
    <row r="856" spans="3:10">
      <c r="C856" s="38"/>
      <c r="E856" s="2"/>
      <c r="F856" s="2"/>
      <c r="G856" s="2"/>
      <c r="H856" s="2"/>
      <c r="I856" s="2"/>
    </row>
    <row r="857" spans="3:10">
      <c r="C857" s="38"/>
      <c r="E857" s="2"/>
      <c r="F857" s="2"/>
      <c r="G857" s="2"/>
      <c r="H857" s="2"/>
      <c r="I857" s="2"/>
      <c r="J857" s="2"/>
    </row>
    <row r="858" spans="3:10">
      <c r="C858" s="38"/>
      <c r="E858" s="2"/>
      <c r="F858" s="2"/>
      <c r="G858" s="2"/>
      <c r="H858" s="2"/>
      <c r="I858" s="2"/>
    </row>
    <row r="859" spans="3:10">
      <c r="C859" s="38"/>
      <c r="E859" s="2"/>
      <c r="F859" s="2"/>
      <c r="G859" s="2"/>
      <c r="H859" s="2"/>
      <c r="I859" s="2"/>
    </row>
    <row r="860" spans="3:10">
      <c r="C860" s="38"/>
      <c r="E860" s="2"/>
      <c r="F860" s="2"/>
      <c r="G860" s="2"/>
      <c r="H860" s="2"/>
      <c r="I860" s="2"/>
    </row>
    <row r="861" spans="3:10">
      <c r="C861" s="38"/>
      <c r="E861" s="2"/>
      <c r="F861" s="2"/>
      <c r="G861" s="2"/>
      <c r="H861" s="2"/>
      <c r="I861" s="2"/>
    </row>
    <row r="862" spans="3:10">
      <c r="C862" s="38"/>
      <c r="E862" s="2"/>
      <c r="F862" s="2"/>
      <c r="G862" s="2"/>
      <c r="H862" s="2"/>
      <c r="I862" s="2"/>
    </row>
    <row r="863" spans="3:10">
      <c r="C863" s="38"/>
      <c r="E863" s="2"/>
      <c r="F863" s="2"/>
      <c r="G863" s="2"/>
      <c r="H863" s="2"/>
      <c r="I863" s="2"/>
    </row>
    <row r="864" spans="3:10">
      <c r="C864" s="38"/>
      <c r="E864" s="2"/>
      <c r="F864" s="2"/>
      <c r="G864" s="2"/>
      <c r="H864" s="2"/>
      <c r="I864" s="2"/>
    </row>
    <row r="865" spans="3:10">
      <c r="C865" s="38"/>
      <c r="E865" s="2"/>
      <c r="F865" s="2"/>
      <c r="G865" s="2"/>
      <c r="H865" s="2"/>
      <c r="I865" s="2"/>
    </row>
    <row r="866" spans="3:10">
      <c r="C866" s="38"/>
      <c r="E866" s="2"/>
      <c r="F866" s="2"/>
      <c r="G866" s="2"/>
      <c r="H866" s="2"/>
      <c r="I866" s="2"/>
    </row>
    <row r="867" spans="3:10">
      <c r="C867" s="38"/>
      <c r="E867" s="2"/>
      <c r="F867" s="2"/>
      <c r="G867" s="2"/>
      <c r="H867" s="2"/>
      <c r="I867" s="2"/>
    </row>
    <row r="868" spans="3:10">
      <c r="C868" s="38"/>
      <c r="E868" s="2"/>
      <c r="F868" s="2"/>
      <c r="G868" s="2"/>
      <c r="H868" s="2"/>
      <c r="I868" s="2"/>
    </row>
    <row r="869" spans="3:10">
      <c r="C869" s="38"/>
      <c r="E869" s="2"/>
      <c r="F869" s="2"/>
      <c r="G869" s="2"/>
      <c r="H869" s="2"/>
      <c r="I869" s="2"/>
    </row>
    <row r="870" spans="3:10">
      <c r="C870" s="38"/>
      <c r="E870" s="2"/>
      <c r="F870" s="2"/>
      <c r="G870" s="2"/>
      <c r="H870" s="2"/>
      <c r="I870" s="2"/>
    </row>
    <row r="871" spans="3:10">
      <c r="C871" s="38"/>
      <c r="E871" s="2"/>
      <c r="F871" s="2"/>
      <c r="G871" s="2"/>
      <c r="H871" s="2"/>
      <c r="I871" s="2"/>
    </row>
    <row r="872" spans="3:10">
      <c r="C872" s="38"/>
      <c r="E872" s="2"/>
      <c r="F872" s="2"/>
      <c r="G872" s="2"/>
      <c r="H872" s="2"/>
      <c r="I872" s="2"/>
    </row>
    <row r="873" spans="3:10">
      <c r="C873" s="38"/>
      <c r="E873" s="2"/>
      <c r="F873" s="2"/>
      <c r="G873" s="2"/>
      <c r="H873" s="2"/>
      <c r="I873" s="2"/>
    </row>
    <row r="874" spans="3:10">
      <c r="C874" s="38"/>
      <c r="E874" s="2"/>
      <c r="F874" s="2"/>
      <c r="G874" s="2"/>
      <c r="H874" s="2"/>
      <c r="I874" s="2"/>
    </row>
    <row r="875" spans="3:10">
      <c r="C875" s="38"/>
      <c r="E875" s="2"/>
      <c r="F875" s="2"/>
      <c r="G875" s="2"/>
      <c r="H875" s="2"/>
      <c r="I875" s="2"/>
    </row>
    <row r="876" spans="3:10">
      <c r="C876" s="38"/>
      <c r="E876" s="2"/>
      <c r="F876" s="2"/>
      <c r="G876" s="2"/>
      <c r="H876" s="2"/>
      <c r="I876" s="2"/>
    </row>
    <row r="877" spans="3:10">
      <c r="C877" s="38"/>
      <c r="E877" s="2"/>
      <c r="F877" s="2"/>
      <c r="G877" s="2"/>
      <c r="H877" s="2"/>
      <c r="I877" s="2"/>
    </row>
    <row r="878" spans="3:10">
      <c r="C878" s="38"/>
      <c r="E878" s="2"/>
      <c r="F878" s="2"/>
      <c r="G878" s="2"/>
      <c r="H878" s="2"/>
      <c r="I878" s="2"/>
      <c r="J878" s="2"/>
    </row>
    <row r="879" spans="3:10">
      <c r="C879" s="38"/>
      <c r="E879" s="2"/>
      <c r="F879" s="2"/>
      <c r="G879" s="2"/>
      <c r="H879" s="2"/>
      <c r="I879" s="2"/>
    </row>
    <row r="880" spans="3:10">
      <c r="C880" s="38"/>
      <c r="E880" s="2"/>
      <c r="F880" s="2"/>
      <c r="G880" s="2"/>
      <c r="H880" s="2"/>
      <c r="I880" s="2"/>
    </row>
    <row r="881" spans="3:10">
      <c r="C881" s="38"/>
      <c r="E881" s="2"/>
      <c r="F881" s="2"/>
      <c r="G881" s="2"/>
      <c r="H881" s="2"/>
      <c r="I881" s="2"/>
    </row>
    <row r="882" spans="3:10">
      <c r="C882" s="38"/>
      <c r="E882" s="2"/>
      <c r="F882" s="2"/>
      <c r="G882" s="2"/>
      <c r="H882" s="2"/>
      <c r="I882" s="2"/>
    </row>
    <row r="883" spans="3:10">
      <c r="C883" s="38"/>
      <c r="E883" s="2"/>
      <c r="F883" s="2"/>
      <c r="G883" s="2"/>
      <c r="H883" s="2"/>
      <c r="I883" s="2"/>
    </row>
    <row r="884" spans="3:10">
      <c r="C884" s="38"/>
      <c r="E884" s="2"/>
      <c r="F884" s="2"/>
      <c r="G884" s="2"/>
      <c r="H884" s="2"/>
      <c r="I884" s="2"/>
    </row>
    <row r="885" spans="3:10">
      <c r="C885" s="38"/>
      <c r="E885" s="2"/>
      <c r="F885" s="2"/>
      <c r="G885" s="2"/>
      <c r="H885" s="2"/>
      <c r="I885" s="2"/>
    </row>
    <row r="886" spans="3:10">
      <c r="C886" s="38"/>
      <c r="E886" s="2"/>
      <c r="F886" s="2"/>
      <c r="G886" s="2"/>
      <c r="H886" s="2"/>
      <c r="I886" s="2"/>
    </row>
    <row r="887" spans="3:10">
      <c r="C887" s="38"/>
      <c r="E887" s="2"/>
      <c r="F887" s="2"/>
      <c r="G887" s="2"/>
      <c r="H887" s="2"/>
      <c r="I887" s="2"/>
    </row>
    <row r="888" spans="3:10">
      <c r="C888" s="38"/>
      <c r="E888" s="2"/>
      <c r="F888" s="2"/>
      <c r="G888" s="2"/>
      <c r="H888" s="2"/>
      <c r="I888" s="2"/>
      <c r="J888" s="2"/>
    </row>
    <row r="889" spans="3:10">
      <c r="C889" s="38"/>
      <c r="E889" s="2"/>
      <c r="F889" s="2"/>
      <c r="G889" s="2"/>
      <c r="H889" s="2"/>
      <c r="I889" s="2"/>
    </row>
    <row r="890" spans="3:10">
      <c r="C890" s="38"/>
      <c r="E890" s="2"/>
      <c r="F890" s="2"/>
      <c r="G890" s="2"/>
      <c r="H890" s="2"/>
      <c r="I890" s="2"/>
    </row>
    <row r="891" spans="3:10">
      <c r="C891" s="38"/>
      <c r="E891" s="2"/>
      <c r="F891" s="2"/>
      <c r="G891" s="2"/>
      <c r="H891" s="2"/>
      <c r="I891" s="2"/>
      <c r="J891" s="2"/>
    </row>
    <row r="892" spans="3:10">
      <c r="C892" s="38"/>
      <c r="E892" s="2"/>
      <c r="F892" s="2"/>
      <c r="G892" s="2"/>
      <c r="H892" s="2"/>
      <c r="I892" s="2"/>
    </row>
    <row r="893" spans="3:10">
      <c r="C893" s="38"/>
      <c r="E893" s="2"/>
      <c r="F893" s="2"/>
      <c r="G893" s="2"/>
      <c r="H893" s="2"/>
      <c r="I893" s="2"/>
    </row>
    <row r="894" spans="3:10">
      <c r="C894" s="38"/>
      <c r="E894" s="2"/>
      <c r="F894" s="2"/>
      <c r="G894" s="2"/>
      <c r="H894" s="2"/>
      <c r="I894" s="2"/>
      <c r="J894" s="2"/>
    </row>
    <row r="895" spans="3:10">
      <c r="C895" s="38"/>
      <c r="E895" s="2"/>
      <c r="F895" s="2"/>
      <c r="G895" s="2"/>
      <c r="H895" s="2"/>
      <c r="I895" s="2"/>
    </row>
    <row r="896" spans="3:10">
      <c r="C896" s="38"/>
      <c r="E896" s="2"/>
      <c r="F896" s="2"/>
      <c r="G896" s="2"/>
      <c r="H896" s="2"/>
      <c r="I896" s="2"/>
    </row>
    <row r="897" spans="3:10">
      <c r="C897" s="38"/>
      <c r="E897" s="2"/>
      <c r="F897" s="2"/>
      <c r="G897" s="2"/>
      <c r="H897" s="2"/>
      <c r="I897" s="2"/>
    </row>
    <row r="898" spans="3:10">
      <c r="C898" s="38"/>
      <c r="E898" s="2"/>
      <c r="F898" s="2"/>
      <c r="G898" s="2"/>
      <c r="H898" s="2"/>
      <c r="I898" s="2"/>
    </row>
    <row r="899" spans="3:10">
      <c r="C899" s="38"/>
      <c r="E899" s="2"/>
      <c r="F899" s="2"/>
      <c r="G899" s="2"/>
      <c r="H899" s="2"/>
      <c r="I899" s="2"/>
    </row>
    <row r="900" spans="3:10">
      <c r="C900" s="38"/>
      <c r="E900" s="2"/>
      <c r="F900" s="2"/>
      <c r="G900" s="2"/>
      <c r="H900" s="2"/>
      <c r="I900" s="2"/>
    </row>
    <row r="901" spans="3:10">
      <c r="C901" s="38"/>
      <c r="E901" s="2"/>
      <c r="F901" s="2"/>
      <c r="G901" s="2"/>
      <c r="H901" s="2"/>
      <c r="I901" s="2"/>
    </row>
    <row r="902" spans="3:10">
      <c r="C902" s="38"/>
      <c r="E902" s="2"/>
      <c r="F902" s="2"/>
      <c r="G902" s="2"/>
      <c r="H902" s="2"/>
      <c r="I902" s="2"/>
      <c r="J902" s="2"/>
    </row>
    <row r="903" spans="3:10">
      <c r="C903" s="38"/>
      <c r="E903" s="2"/>
      <c r="F903" s="2"/>
      <c r="G903" s="2"/>
      <c r="H903" s="2"/>
      <c r="I903" s="2"/>
      <c r="J903" s="2"/>
    </row>
    <row r="904" spans="3:10">
      <c r="C904" s="38"/>
      <c r="E904" s="2"/>
      <c r="F904" s="2"/>
      <c r="G904" s="2"/>
      <c r="H904" s="2"/>
      <c r="I904" s="2"/>
    </row>
    <row r="905" spans="3:10">
      <c r="C905" s="38"/>
      <c r="E905" s="2"/>
      <c r="F905" s="2"/>
      <c r="G905" s="2"/>
      <c r="H905" s="2"/>
      <c r="I905" s="2"/>
      <c r="J905" s="2"/>
    </row>
    <row r="906" spans="3:10">
      <c r="C906" s="38"/>
      <c r="E906" s="2"/>
      <c r="F906" s="2"/>
      <c r="G906" s="2"/>
      <c r="H906" s="2"/>
      <c r="I906" s="2"/>
      <c r="J906" s="2"/>
    </row>
    <row r="907" spans="3:10">
      <c r="C907" s="38"/>
      <c r="E907" s="2"/>
      <c r="F907" s="2"/>
      <c r="G907" s="2"/>
      <c r="H907" s="2"/>
      <c r="I907" s="2"/>
      <c r="J907" s="2"/>
    </row>
    <row r="908" spans="3:10">
      <c r="C908" s="38"/>
      <c r="E908" s="2"/>
      <c r="F908" s="2"/>
      <c r="G908" s="2"/>
      <c r="H908" s="2"/>
      <c r="I908" s="2"/>
    </row>
    <row r="909" spans="3:10">
      <c r="C909" s="38"/>
      <c r="E909" s="2"/>
      <c r="F909" s="2"/>
      <c r="G909" s="2"/>
      <c r="H909" s="2"/>
      <c r="I909" s="2"/>
    </row>
    <row r="910" spans="3:10">
      <c r="C910" s="38"/>
      <c r="E910" s="2"/>
      <c r="F910" s="2"/>
      <c r="G910" s="2"/>
      <c r="H910" s="2"/>
      <c r="I910" s="2"/>
      <c r="J910" s="2"/>
    </row>
    <row r="911" spans="3:10">
      <c r="C911" s="38"/>
      <c r="E911" s="2"/>
      <c r="F911" s="2"/>
      <c r="G911" s="2"/>
      <c r="H911" s="2"/>
      <c r="I911" s="2"/>
    </row>
    <row r="912" spans="3:10">
      <c r="C912" s="38"/>
      <c r="E912" s="2"/>
      <c r="F912" s="2"/>
      <c r="G912" s="2"/>
      <c r="H912" s="2"/>
      <c r="I912" s="2"/>
    </row>
    <row r="913" spans="3:10">
      <c r="C913" s="38"/>
      <c r="E913" s="2"/>
      <c r="F913" s="2"/>
      <c r="G913" s="2"/>
      <c r="H913" s="2"/>
      <c r="I913" s="2"/>
    </row>
    <row r="914" spans="3:10">
      <c r="C914" s="38"/>
      <c r="E914" s="2"/>
      <c r="F914" s="2"/>
      <c r="G914" s="2"/>
      <c r="H914" s="2"/>
      <c r="I914" s="2"/>
    </row>
    <row r="915" spans="3:10">
      <c r="C915" s="38"/>
      <c r="E915" s="2"/>
      <c r="F915" s="2"/>
      <c r="G915" s="2"/>
      <c r="H915" s="2"/>
      <c r="I915" s="2"/>
      <c r="J915" s="2"/>
    </row>
    <row r="916" spans="3:10">
      <c r="C916" s="38"/>
      <c r="E916" s="2"/>
      <c r="F916" s="2"/>
      <c r="G916" s="2"/>
      <c r="H916" s="2"/>
      <c r="I916" s="2"/>
    </row>
    <row r="917" spans="3:10">
      <c r="C917" s="38"/>
      <c r="E917" s="2"/>
      <c r="F917" s="2"/>
      <c r="G917" s="2"/>
      <c r="H917" s="2"/>
      <c r="I917" s="2"/>
    </row>
    <row r="918" spans="3:10">
      <c r="C918" s="38"/>
      <c r="E918" s="2"/>
      <c r="F918" s="2"/>
      <c r="G918" s="2"/>
      <c r="H918" s="2"/>
      <c r="I918" s="2"/>
    </row>
    <row r="919" spans="3:10">
      <c r="C919" s="38"/>
      <c r="E919" s="2"/>
      <c r="F919" s="2"/>
      <c r="G919" s="2"/>
      <c r="H919" s="2"/>
      <c r="I919" s="2"/>
      <c r="J919" s="2"/>
    </row>
    <row r="920" spans="3:10">
      <c r="C920" s="38"/>
      <c r="E920" s="2"/>
      <c r="F920" s="2"/>
      <c r="G920" s="2"/>
      <c r="H920" s="2"/>
      <c r="I920" s="2"/>
    </row>
    <row r="921" spans="3:10">
      <c r="C921" s="38"/>
      <c r="E921" s="2"/>
      <c r="F921" s="2"/>
      <c r="G921" s="2"/>
      <c r="H921" s="2"/>
      <c r="I921" s="2"/>
    </row>
    <row r="922" spans="3:10">
      <c r="C922" s="38"/>
      <c r="E922" s="2"/>
      <c r="F922" s="2"/>
      <c r="G922" s="2"/>
      <c r="H922" s="2"/>
      <c r="I922" s="2"/>
    </row>
    <row r="923" spans="3:10">
      <c r="C923" s="38"/>
      <c r="E923" s="2"/>
      <c r="F923" s="2"/>
      <c r="G923" s="2"/>
      <c r="H923" s="2"/>
      <c r="I923" s="2"/>
    </row>
    <row r="924" spans="3:10">
      <c r="C924" s="38"/>
      <c r="E924" s="2"/>
      <c r="F924" s="2"/>
      <c r="G924" s="2"/>
      <c r="H924" s="2"/>
      <c r="I924" s="2"/>
    </row>
    <row r="925" spans="3:10">
      <c r="C925" s="38"/>
      <c r="E925" s="2"/>
      <c r="F925" s="2"/>
      <c r="G925" s="2"/>
      <c r="H925" s="2"/>
      <c r="I925" s="2"/>
    </row>
    <row r="926" spans="3:10">
      <c r="C926" s="38"/>
      <c r="E926" s="2"/>
      <c r="F926" s="2"/>
      <c r="G926" s="2"/>
      <c r="H926" s="2"/>
      <c r="I926" s="2"/>
      <c r="J926" s="2"/>
    </row>
    <row r="927" spans="3:10">
      <c r="C927" s="38"/>
      <c r="E927" s="2"/>
      <c r="F927" s="2"/>
      <c r="G927" s="2"/>
      <c r="H927" s="2"/>
      <c r="I927" s="2"/>
    </row>
    <row r="928" spans="3:10">
      <c r="C928" s="38"/>
      <c r="E928" s="2"/>
      <c r="F928" s="2"/>
      <c r="G928" s="2"/>
      <c r="H928" s="2"/>
      <c r="I928" s="2"/>
    </row>
    <row r="929" spans="3:10">
      <c r="C929" s="38"/>
      <c r="E929" s="2"/>
      <c r="F929" s="2"/>
      <c r="G929" s="2"/>
      <c r="H929" s="2"/>
      <c r="I929" s="2"/>
    </row>
    <row r="930" spans="3:10">
      <c r="C930" s="38"/>
      <c r="E930" s="2"/>
      <c r="F930" s="2"/>
      <c r="G930" s="2"/>
      <c r="H930" s="2"/>
      <c r="I930" s="2"/>
    </row>
    <row r="931" spans="3:10">
      <c r="C931" s="38"/>
      <c r="E931" s="2"/>
      <c r="F931" s="2"/>
      <c r="G931" s="2"/>
      <c r="H931" s="2"/>
      <c r="I931" s="2"/>
    </row>
    <row r="932" spans="3:10">
      <c r="C932" s="38"/>
      <c r="E932" s="2"/>
      <c r="F932" s="2"/>
      <c r="G932" s="2"/>
      <c r="H932" s="2"/>
      <c r="I932" s="2"/>
    </row>
    <row r="933" spans="3:10">
      <c r="C933" s="38"/>
      <c r="E933" s="2"/>
      <c r="F933" s="2"/>
      <c r="G933" s="2"/>
      <c r="H933" s="2"/>
      <c r="I933" s="2"/>
    </row>
    <row r="934" spans="3:10">
      <c r="C934" s="38"/>
      <c r="E934" s="2"/>
      <c r="F934" s="2"/>
      <c r="G934" s="2"/>
      <c r="H934" s="2"/>
      <c r="I934" s="2"/>
      <c r="J934" s="2"/>
    </row>
    <row r="935" spans="3:10">
      <c r="C935" s="38"/>
      <c r="E935" s="2"/>
      <c r="F935" s="2"/>
      <c r="G935" s="2"/>
      <c r="H935" s="2"/>
      <c r="I935" s="2"/>
    </row>
    <row r="936" spans="3:10">
      <c r="C936" s="38"/>
      <c r="E936" s="2"/>
      <c r="F936" s="2"/>
      <c r="G936" s="2"/>
      <c r="H936" s="2"/>
      <c r="I936" s="2"/>
      <c r="J936" s="2"/>
    </row>
    <row r="937" spans="3:10">
      <c r="C937" s="38"/>
      <c r="E937" s="2"/>
      <c r="F937" s="2"/>
      <c r="G937" s="2"/>
      <c r="H937" s="2"/>
      <c r="I937" s="2"/>
    </row>
    <row r="938" spans="3:10">
      <c r="C938" s="38"/>
      <c r="E938" s="2"/>
      <c r="F938" s="2"/>
      <c r="G938" s="2"/>
      <c r="H938" s="2"/>
      <c r="I938" s="2"/>
    </row>
    <row r="939" spans="3:10">
      <c r="C939" s="38"/>
      <c r="E939" s="2"/>
      <c r="F939" s="2"/>
      <c r="G939" s="2"/>
      <c r="H939" s="2"/>
      <c r="I939" s="2"/>
    </row>
    <row r="940" spans="3:10">
      <c r="C940" s="38"/>
      <c r="E940" s="2"/>
      <c r="F940" s="2"/>
      <c r="G940" s="2"/>
      <c r="H940" s="2"/>
      <c r="I940" s="2"/>
    </row>
    <row r="941" spans="3:10">
      <c r="C941" s="38"/>
      <c r="E941" s="2"/>
      <c r="F941" s="2"/>
      <c r="G941" s="2"/>
      <c r="H941" s="2"/>
      <c r="I941" s="2"/>
    </row>
    <row r="942" spans="3:10">
      <c r="C942" s="38"/>
      <c r="E942" s="2"/>
      <c r="F942" s="2"/>
      <c r="G942" s="2"/>
      <c r="H942" s="2"/>
      <c r="I942" s="2"/>
    </row>
    <row r="943" spans="3:10">
      <c r="C943" s="38"/>
      <c r="E943" s="2"/>
      <c r="F943" s="2"/>
      <c r="G943" s="2"/>
      <c r="H943" s="2"/>
      <c r="I943" s="2"/>
      <c r="J943" s="2"/>
    </row>
    <row r="944" spans="3:10">
      <c r="C944" s="38"/>
      <c r="E944" s="2"/>
      <c r="F944" s="2"/>
      <c r="G944" s="2"/>
      <c r="H944" s="2"/>
      <c r="I944" s="2"/>
    </row>
    <row r="945" spans="3:10">
      <c r="C945" s="38"/>
      <c r="E945" s="2"/>
      <c r="F945" s="2"/>
      <c r="G945" s="2"/>
      <c r="H945" s="2"/>
      <c r="I945" s="2"/>
    </row>
    <row r="946" spans="3:10">
      <c r="C946" s="38"/>
      <c r="E946" s="2"/>
      <c r="F946" s="2"/>
      <c r="G946" s="2"/>
      <c r="H946" s="2"/>
      <c r="I946" s="2"/>
      <c r="J946" s="2"/>
    </row>
    <row r="947" spans="3:10">
      <c r="C947" s="38"/>
      <c r="E947" s="2"/>
      <c r="F947" s="2"/>
      <c r="G947" s="2"/>
      <c r="H947" s="2"/>
      <c r="I947" s="2"/>
    </row>
    <row r="948" spans="3:10">
      <c r="C948" s="38"/>
      <c r="E948" s="2"/>
      <c r="F948" s="2"/>
      <c r="G948" s="2"/>
      <c r="H948" s="2"/>
      <c r="I948" s="2"/>
    </row>
    <row r="949" spans="3:10">
      <c r="C949" s="38"/>
      <c r="E949" s="2"/>
      <c r="F949" s="2"/>
      <c r="G949" s="2"/>
      <c r="H949" s="2"/>
      <c r="I949" s="2"/>
      <c r="J949" s="2"/>
    </row>
    <row r="950" spans="3:10">
      <c r="C950" s="38"/>
      <c r="E950" s="2"/>
      <c r="F950" s="2"/>
      <c r="G950" s="2"/>
      <c r="H950" s="2"/>
      <c r="I950" s="2"/>
    </row>
    <row r="951" spans="3:10">
      <c r="C951" s="38"/>
      <c r="E951" s="2"/>
      <c r="F951" s="2"/>
      <c r="G951" s="2"/>
      <c r="H951" s="2"/>
      <c r="I951" s="2"/>
      <c r="J951" s="2"/>
    </row>
    <row r="952" spans="3:10">
      <c r="C952" s="38"/>
      <c r="E952" s="2"/>
      <c r="F952" s="2"/>
      <c r="G952" s="2"/>
      <c r="H952" s="2"/>
      <c r="I952" s="2"/>
    </row>
    <row r="953" spans="3:10">
      <c r="C953" s="38"/>
      <c r="E953" s="2"/>
      <c r="F953" s="2"/>
      <c r="G953" s="2"/>
      <c r="H953" s="2"/>
      <c r="I953" s="2"/>
    </row>
    <row r="954" spans="3:10">
      <c r="C954" s="38"/>
      <c r="E954" s="2"/>
      <c r="F954" s="2"/>
      <c r="G954" s="2"/>
      <c r="H954" s="2"/>
      <c r="I954" s="2"/>
      <c r="J954" s="2"/>
    </row>
    <row r="955" spans="3:10">
      <c r="C955" s="38"/>
      <c r="E955" s="2"/>
      <c r="F955" s="2"/>
      <c r="G955" s="2"/>
      <c r="H955" s="2"/>
      <c r="I955" s="2"/>
    </row>
    <row r="956" spans="3:10">
      <c r="C956" s="38"/>
      <c r="E956" s="2"/>
      <c r="F956" s="2"/>
      <c r="G956" s="2"/>
      <c r="H956" s="2"/>
      <c r="I956" s="2"/>
    </row>
    <row r="957" spans="3:10">
      <c r="C957" s="38"/>
      <c r="E957" s="2"/>
      <c r="F957" s="2"/>
      <c r="G957" s="2"/>
      <c r="H957" s="2"/>
      <c r="I957" s="2"/>
    </row>
    <row r="958" spans="3:10">
      <c r="C958" s="38"/>
      <c r="E958" s="2"/>
      <c r="F958" s="2"/>
      <c r="G958" s="2"/>
      <c r="H958" s="2"/>
      <c r="I958" s="2"/>
    </row>
    <row r="959" spans="3:10">
      <c r="C959" s="38"/>
      <c r="E959" s="2"/>
      <c r="F959" s="2"/>
      <c r="G959" s="2"/>
      <c r="H959" s="2"/>
      <c r="I959" s="2"/>
      <c r="J959" s="2"/>
    </row>
    <row r="960" spans="3:10">
      <c r="C960" s="38"/>
      <c r="E960" s="2"/>
      <c r="F960" s="2"/>
      <c r="G960" s="2"/>
      <c r="H960" s="2"/>
      <c r="I960" s="2"/>
    </row>
    <row r="961" spans="3:10">
      <c r="C961" s="38"/>
      <c r="E961" s="2"/>
      <c r="F961" s="2"/>
      <c r="G961" s="2"/>
      <c r="H961" s="2"/>
      <c r="I961" s="2"/>
      <c r="J961" s="2"/>
    </row>
    <row r="962" spans="3:10">
      <c r="C962" s="38"/>
      <c r="E962" s="2"/>
      <c r="F962" s="2"/>
      <c r="G962" s="2"/>
      <c r="H962" s="2"/>
      <c r="I962" s="2"/>
    </row>
    <row r="963" spans="3:10">
      <c r="C963" s="38"/>
      <c r="E963" s="2"/>
      <c r="F963" s="2"/>
      <c r="G963" s="2"/>
      <c r="H963" s="2"/>
      <c r="I963" s="2"/>
    </row>
    <row r="964" spans="3:10">
      <c r="C964" s="38"/>
      <c r="E964" s="2"/>
      <c r="F964" s="2"/>
      <c r="G964" s="2"/>
      <c r="H964" s="2"/>
      <c r="I964" s="2"/>
    </row>
    <row r="965" spans="3:10">
      <c r="C965" s="38"/>
      <c r="E965" s="2"/>
      <c r="F965" s="2"/>
      <c r="G965" s="2"/>
      <c r="H965" s="2"/>
      <c r="I965" s="2"/>
    </row>
    <row r="966" spans="3:10">
      <c r="C966" s="38"/>
      <c r="E966" s="2"/>
      <c r="F966" s="2"/>
      <c r="G966" s="2"/>
      <c r="H966" s="2"/>
      <c r="I966" s="2"/>
    </row>
    <row r="967" spans="3:10">
      <c r="C967" s="38"/>
      <c r="E967" s="2"/>
      <c r="F967" s="2"/>
      <c r="G967" s="2"/>
      <c r="H967" s="2"/>
      <c r="I967" s="2"/>
    </row>
    <row r="968" spans="3:10">
      <c r="C968" s="38"/>
      <c r="E968" s="2"/>
      <c r="F968" s="2"/>
      <c r="G968" s="2"/>
      <c r="H968" s="2"/>
      <c r="I968" s="2"/>
    </row>
    <row r="969" spans="3:10">
      <c r="C969" s="38"/>
      <c r="E969" s="2"/>
      <c r="F969" s="2"/>
      <c r="G969" s="2"/>
      <c r="H969" s="2"/>
      <c r="I969" s="2"/>
    </row>
    <row r="970" spans="3:10">
      <c r="C970" s="38"/>
      <c r="E970" s="2"/>
      <c r="F970" s="2"/>
      <c r="G970" s="2"/>
      <c r="H970" s="2"/>
      <c r="I970" s="2"/>
      <c r="J970" s="2"/>
    </row>
    <row r="971" spans="3:10">
      <c r="C971" s="38"/>
      <c r="E971" s="2"/>
      <c r="F971" s="2"/>
      <c r="G971" s="2"/>
      <c r="H971" s="2"/>
      <c r="I971" s="2"/>
      <c r="J971" s="2"/>
    </row>
    <row r="972" spans="3:10">
      <c r="C972" s="38"/>
      <c r="E972" s="2"/>
      <c r="F972" s="2"/>
      <c r="G972" s="2"/>
      <c r="H972" s="2"/>
      <c r="I972" s="2"/>
    </row>
    <row r="973" spans="3:10">
      <c r="C973" s="38"/>
      <c r="E973" s="2"/>
      <c r="F973" s="2"/>
      <c r="G973" s="2"/>
      <c r="H973" s="2"/>
      <c r="I973" s="2"/>
      <c r="J973" s="2"/>
    </row>
    <row r="974" spans="3:10">
      <c r="C974" s="38"/>
      <c r="E974" s="2"/>
      <c r="F974" s="2"/>
      <c r="G974" s="2"/>
      <c r="H974" s="2"/>
      <c r="I974" s="2"/>
    </row>
    <row r="975" spans="3:10">
      <c r="C975" s="38"/>
      <c r="E975" s="2"/>
      <c r="F975" s="2"/>
      <c r="G975" s="2"/>
      <c r="H975" s="2"/>
      <c r="I975" s="2"/>
    </row>
    <row r="976" spans="3:10">
      <c r="C976" s="38"/>
      <c r="E976" s="2"/>
      <c r="F976" s="2"/>
      <c r="G976" s="2"/>
      <c r="H976" s="2"/>
      <c r="I976" s="2"/>
    </row>
    <row r="977" spans="3:10">
      <c r="C977" s="38"/>
      <c r="E977" s="2"/>
      <c r="F977" s="2"/>
      <c r="G977" s="2"/>
      <c r="H977" s="2"/>
      <c r="I977" s="2"/>
    </row>
    <row r="978" spans="3:10">
      <c r="C978" s="38"/>
      <c r="E978" s="2"/>
      <c r="F978" s="2"/>
      <c r="G978" s="2"/>
      <c r="H978" s="2"/>
      <c r="I978" s="2"/>
    </row>
    <row r="979" spans="3:10">
      <c r="C979" s="38"/>
      <c r="E979" s="2"/>
      <c r="F979" s="2"/>
      <c r="G979" s="2"/>
      <c r="H979" s="2"/>
      <c r="I979" s="2"/>
    </row>
    <row r="980" spans="3:10">
      <c r="C980" s="38"/>
      <c r="E980" s="2"/>
      <c r="F980" s="2"/>
      <c r="G980" s="2"/>
      <c r="H980" s="2"/>
      <c r="I980" s="2"/>
    </row>
    <row r="981" spans="3:10">
      <c r="C981" s="38"/>
      <c r="E981" s="2"/>
      <c r="F981" s="2"/>
      <c r="G981" s="2"/>
      <c r="H981" s="2"/>
      <c r="I981" s="2"/>
      <c r="J981" s="2"/>
    </row>
    <row r="982" spans="3:10">
      <c r="C982" s="38"/>
      <c r="E982" s="2"/>
      <c r="F982" s="2"/>
      <c r="G982" s="2"/>
      <c r="H982" s="2"/>
      <c r="I982" s="2"/>
    </row>
    <row r="983" spans="3:10">
      <c r="C983" s="38"/>
      <c r="E983" s="2"/>
      <c r="F983" s="2"/>
      <c r="G983" s="2"/>
      <c r="H983" s="2"/>
      <c r="I983" s="2"/>
    </row>
    <row r="984" spans="3:10">
      <c r="C984" s="38"/>
      <c r="E984" s="2"/>
      <c r="F984" s="2"/>
      <c r="G984" s="2"/>
      <c r="H984" s="2"/>
      <c r="I984" s="2"/>
    </row>
    <row r="985" spans="3:10">
      <c r="C985" s="38"/>
      <c r="E985" s="2"/>
      <c r="F985" s="2"/>
      <c r="G985" s="2"/>
      <c r="H985" s="2"/>
      <c r="I985" s="2"/>
    </row>
    <row r="986" spans="3:10">
      <c r="C986" s="38"/>
      <c r="E986" s="2"/>
      <c r="F986" s="2"/>
      <c r="G986" s="2"/>
      <c r="H986" s="2"/>
      <c r="I986" s="2"/>
    </row>
    <row r="987" spans="3:10">
      <c r="C987" s="38"/>
      <c r="E987" s="2"/>
      <c r="F987" s="2"/>
      <c r="G987" s="2"/>
      <c r="H987" s="2"/>
      <c r="I987" s="2"/>
    </row>
    <row r="988" spans="3:10">
      <c r="C988" s="38"/>
      <c r="E988" s="2"/>
      <c r="F988" s="2"/>
      <c r="G988" s="2"/>
      <c r="H988" s="2"/>
      <c r="I988" s="2"/>
    </row>
    <row r="989" spans="3:10">
      <c r="C989" s="38"/>
      <c r="E989" s="2"/>
      <c r="F989" s="2"/>
      <c r="G989" s="2"/>
      <c r="H989" s="2"/>
      <c r="I989" s="2"/>
    </row>
    <row r="990" spans="3:10">
      <c r="C990" s="38"/>
      <c r="E990" s="2"/>
      <c r="F990" s="2"/>
      <c r="G990" s="2"/>
      <c r="H990" s="2"/>
      <c r="I990" s="2"/>
    </row>
    <row r="991" spans="3:10">
      <c r="C991" s="38"/>
      <c r="E991" s="2"/>
      <c r="F991" s="2"/>
      <c r="G991" s="2"/>
      <c r="H991" s="2"/>
      <c r="I991" s="2"/>
      <c r="J991" s="2"/>
    </row>
    <row r="992" spans="3:10">
      <c r="C992" s="38"/>
      <c r="E992" s="2"/>
      <c r="F992" s="2"/>
      <c r="G992" s="2"/>
      <c r="H992" s="2"/>
      <c r="I992" s="2"/>
    </row>
    <row r="993" spans="3:10">
      <c r="C993" s="38"/>
      <c r="E993" s="2"/>
      <c r="F993" s="2"/>
      <c r="G993" s="2"/>
      <c r="H993" s="2"/>
      <c r="I993" s="2"/>
    </row>
    <row r="994" spans="3:10">
      <c r="C994" s="38"/>
      <c r="E994" s="2"/>
      <c r="F994" s="2"/>
      <c r="G994" s="2"/>
      <c r="H994" s="2"/>
      <c r="I994" s="2"/>
    </row>
    <row r="995" spans="3:10">
      <c r="C995" s="38"/>
      <c r="E995" s="2"/>
      <c r="F995" s="2"/>
      <c r="G995" s="2"/>
      <c r="H995" s="2"/>
      <c r="I995" s="2"/>
      <c r="J995" s="2"/>
    </row>
    <row r="996" spans="3:10">
      <c r="C996" s="38"/>
      <c r="E996" s="2"/>
      <c r="F996" s="2"/>
      <c r="G996" s="2"/>
      <c r="H996" s="2"/>
      <c r="I996" s="2"/>
    </row>
    <row r="997" spans="3:10">
      <c r="C997" s="38"/>
      <c r="E997" s="2"/>
      <c r="F997" s="2"/>
      <c r="G997" s="2"/>
      <c r="H997" s="2"/>
      <c r="I997" s="2"/>
    </row>
    <row r="998" spans="3:10">
      <c r="C998" s="38"/>
      <c r="E998" s="2"/>
      <c r="F998" s="2"/>
      <c r="G998" s="2"/>
      <c r="H998" s="2"/>
      <c r="I998" s="2"/>
    </row>
    <row r="999" spans="3:10">
      <c r="C999" s="38"/>
      <c r="E999" s="2"/>
      <c r="F999" s="2"/>
      <c r="G999" s="2"/>
      <c r="H999" s="2"/>
      <c r="I999" s="2"/>
      <c r="J999" s="2"/>
    </row>
    <row r="1000" spans="3:10">
      <c r="C1000" s="38"/>
      <c r="E1000" s="2"/>
      <c r="F1000" s="2"/>
      <c r="G1000" s="2"/>
      <c r="H1000" s="2"/>
      <c r="I1000" s="2"/>
    </row>
    <row r="1001" spans="3:10">
      <c r="C1001" s="38"/>
      <c r="E1001" s="2"/>
      <c r="F1001" s="2"/>
      <c r="G1001" s="2"/>
      <c r="H1001" s="2"/>
      <c r="I1001" s="2"/>
    </row>
    <row r="1002" spans="3:10">
      <c r="C1002" s="38"/>
      <c r="E1002" s="2"/>
      <c r="F1002" s="2"/>
      <c r="G1002" s="2"/>
      <c r="H1002" s="2"/>
      <c r="I1002" s="2"/>
    </row>
    <row r="1003" spans="3:10">
      <c r="C1003" s="38"/>
      <c r="E1003" s="2"/>
      <c r="F1003" s="2"/>
      <c r="G1003" s="2"/>
      <c r="H1003" s="2"/>
      <c r="I1003" s="2"/>
      <c r="J1003" s="2"/>
    </row>
    <row r="1004" spans="3:10">
      <c r="C1004" s="38"/>
      <c r="E1004" s="2"/>
      <c r="F1004" s="2"/>
      <c r="G1004" s="2"/>
      <c r="H1004" s="2"/>
      <c r="I1004" s="2"/>
    </row>
    <row r="1005" spans="3:10">
      <c r="C1005" s="38"/>
      <c r="E1005" s="2"/>
      <c r="F1005" s="2"/>
      <c r="G1005" s="2"/>
      <c r="H1005" s="2"/>
      <c r="I1005" s="2"/>
    </row>
    <row r="1006" spans="3:10">
      <c r="C1006" s="38"/>
      <c r="E1006" s="2"/>
      <c r="F1006" s="2"/>
      <c r="G1006" s="2"/>
      <c r="H1006" s="2"/>
      <c r="I1006" s="2"/>
    </row>
    <row r="1007" spans="3:10">
      <c r="C1007" s="38"/>
      <c r="E1007" s="2"/>
      <c r="F1007" s="2"/>
      <c r="G1007" s="2"/>
      <c r="H1007" s="2"/>
      <c r="I1007" s="2"/>
    </row>
    <row r="1008" spans="3:10">
      <c r="C1008" s="38"/>
      <c r="E1008" s="2"/>
      <c r="F1008" s="2"/>
      <c r="G1008" s="2"/>
      <c r="H1008" s="2"/>
      <c r="I1008" s="2"/>
    </row>
    <row r="1009" spans="3:10">
      <c r="C1009" s="38"/>
      <c r="E1009" s="2"/>
      <c r="F1009" s="2"/>
      <c r="G1009" s="2"/>
      <c r="H1009" s="2"/>
      <c r="I1009" s="2"/>
    </row>
    <row r="1010" spans="3:10">
      <c r="C1010" s="38"/>
      <c r="E1010" s="2"/>
      <c r="F1010" s="2"/>
      <c r="G1010" s="2"/>
      <c r="H1010" s="2"/>
      <c r="I1010" s="2"/>
      <c r="J1010" s="2"/>
    </row>
    <row r="1011" spans="3:10">
      <c r="C1011" s="38"/>
      <c r="E1011" s="2"/>
      <c r="F1011" s="2"/>
      <c r="G1011" s="2"/>
      <c r="H1011" s="2"/>
      <c r="I1011" s="2"/>
    </row>
    <row r="1012" spans="3:10">
      <c r="C1012" s="38"/>
      <c r="E1012" s="2"/>
      <c r="F1012" s="2"/>
      <c r="G1012" s="2"/>
      <c r="H1012" s="2"/>
      <c r="I1012" s="2"/>
    </row>
    <row r="1013" spans="3:10">
      <c r="C1013" s="38"/>
      <c r="E1013" s="2"/>
      <c r="F1013" s="2"/>
      <c r="G1013" s="2"/>
      <c r="H1013" s="2"/>
      <c r="I1013" s="2"/>
    </row>
    <row r="1014" spans="3:10">
      <c r="C1014" s="38"/>
      <c r="E1014" s="2"/>
      <c r="F1014" s="2"/>
      <c r="G1014" s="2"/>
      <c r="H1014" s="2"/>
      <c r="I1014" s="2"/>
    </row>
    <row r="1015" spans="3:10">
      <c r="C1015" s="38"/>
      <c r="E1015" s="2"/>
      <c r="F1015" s="2"/>
      <c r="G1015" s="2"/>
      <c r="H1015" s="2"/>
      <c r="I1015" s="2"/>
    </row>
    <row r="1016" spans="3:10">
      <c r="C1016" s="38"/>
      <c r="E1016" s="2"/>
      <c r="F1016" s="2"/>
      <c r="G1016" s="2"/>
      <c r="H1016" s="2"/>
      <c r="I1016" s="2"/>
    </row>
    <row r="1017" spans="3:10">
      <c r="C1017" s="38"/>
      <c r="E1017" s="2"/>
      <c r="F1017" s="2"/>
      <c r="G1017" s="2"/>
      <c r="H1017" s="2"/>
      <c r="I1017" s="2"/>
    </row>
    <row r="1018" spans="3:10">
      <c r="C1018" s="38"/>
      <c r="E1018" s="2"/>
      <c r="F1018" s="2"/>
      <c r="G1018" s="2"/>
      <c r="H1018" s="2"/>
      <c r="I1018" s="2"/>
    </row>
    <row r="1019" spans="3:10">
      <c r="C1019" s="38"/>
      <c r="E1019" s="2"/>
      <c r="F1019" s="2"/>
      <c r="G1019" s="2"/>
      <c r="H1019" s="2"/>
      <c r="I1019" s="2"/>
    </row>
    <row r="1020" spans="3:10">
      <c r="C1020" s="38"/>
      <c r="E1020" s="2"/>
      <c r="F1020" s="2"/>
      <c r="G1020" s="2"/>
      <c r="H1020" s="2"/>
      <c r="I1020" s="2"/>
    </row>
    <row r="1021" spans="3:10">
      <c r="C1021" s="38"/>
      <c r="E1021" s="2"/>
      <c r="F1021" s="2"/>
      <c r="G1021" s="2"/>
      <c r="H1021" s="2"/>
      <c r="I1021" s="2"/>
      <c r="J1021" s="2"/>
    </row>
    <row r="1022" spans="3:10">
      <c r="C1022" s="38"/>
      <c r="E1022" s="2"/>
      <c r="F1022" s="2"/>
      <c r="G1022" s="2"/>
      <c r="H1022" s="2"/>
      <c r="I1022" s="2"/>
      <c r="J1022" s="2"/>
    </row>
    <row r="1023" spans="3:10">
      <c r="C1023" s="38"/>
      <c r="E1023" s="2"/>
      <c r="F1023" s="2"/>
      <c r="G1023" s="2"/>
      <c r="H1023" s="2"/>
      <c r="I1023" s="2"/>
    </row>
    <row r="1024" spans="3:10">
      <c r="C1024" s="38"/>
      <c r="E1024" s="2"/>
      <c r="F1024" s="2"/>
      <c r="G1024" s="2"/>
      <c r="H1024" s="2"/>
      <c r="I1024" s="2"/>
    </row>
    <row r="1025" spans="3:10">
      <c r="C1025" s="38"/>
      <c r="E1025" s="2"/>
      <c r="F1025" s="2"/>
      <c r="G1025" s="2"/>
      <c r="H1025" s="2"/>
      <c r="I1025" s="2"/>
    </row>
    <row r="1026" spans="3:10">
      <c r="C1026" s="38"/>
      <c r="E1026" s="2"/>
      <c r="F1026" s="2"/>
      <c r="G1026" s="2"/>
      <c r="H1026" s="2"/>
      <c r="I1026" s="2"/>
    </row>
    <row r="1027" spans="3:10">
      <c r="C1027" s="38"/>
      <c r="E1027" s="2"/>
      <c r="F1027" s="2"/>
      <c r="G1027" s="2"/>
      <c r="H1027" s="2"/>
      <c r="I1027" s="2"/>
      <c r="J1027" s="2"/>
    </row>
    <row r="1028" spans="3:10">
      <c r="C1028" s="38"/>
      <c r="E1028" s="2"/>
      <c r="F1028" s="2"/>
      <c r="G1028" s="2"/>
      <c r="H1028" s="2"/>
      <c r="I1028" s="2"/>
      <c r="J1028" s="2"/>
    </row>
    <row r="1029" spans="3:10">
      <c r="C1029" s="38"/>
      <c r="E1029" s="2"/>
      <c r="F1029" s="2"/>
      <c r="G1029" s="2"/>
      <c r="H1029" s="2"/>
      <c r="I1029" s="2"/>
    </row>
    <row r="1030" spans="3:10">
      <c r="C1030" s="38"/>
      <c r="E1030" s="2"/>
      <c r="F1030" s="2"/>
      <c r="G1030" s="2"/>
      <c r="H1030" s="2"/>
      <c r="I1030" s="2"/>
    </row>
    <row r="1031" spans="3:10">
      <c r="C1031" s="38"/>
      <c r="E1031" s="2"/>
      <c r="F1031" s="2"/>
      <c r="G1031" s="2"/>
      <c r="H1031" s="2"/>
      <c r="I1031" s="2"/>
    </row>
    <row r="1032" spans="3:10">
      <c r="C1032" s="38"/>
      <c r="E1032" s="2"/>
      <c r="F1032" s="2"/>
      <c r="G1032" s="2"/>
      <c r="H1032" s="2"/>
      <c r="I1032" s="2"/>
    </row>
    <row r="1033" spans="3:10">
      <c r="C1033" s="38"/>
      <c r="E1033" s="2"/>
      <c r="F1033" s="2"/>
      <c r="G1033" s="2"/>
      <c r="H1033" s="2"/>
      <c r="I1033" s="2"/>
    </row>
    <row r="1034" spans="3:10">
      <c r="C1034" s="38"/>
      <c r="E1034" s="2"/>
      <c r="F1034" s="2"/>
      <c r="G1034" s="2"/>
      <c r="H1034" s="2"/>
      <c r="I1034" s="2"/>
    </row>
    <row r="1035" spans="3:10">
      <c r="C1035" s="38"/>
      <c r="E1035" s="2"/>
      <c r="F1035" s="2"/>
      <c r="G1035" s="2"/>
      <c r="H1035" s="2"/>
      <c r="I1035" s="2"/>
    </row>
    <row r="1036" spans="3:10">
      <c r="C1036" s="38"/>
      <c r="E1036" s="2"/>
      <c r="F1036" s="2"/>
      <c r="G1036" s="2"/>
      <c r="H1036" s="2"/>
      <c r="I1036" s="2"/>
    </row>
    <row r="1037" spans="3:10">
      <c r="C1037" s="38"/>
      <c r="E1037" s="2"/>
      <c r="F1037" s="2"/>
      <c r="G1037" s="2"/>
      <c r="H1037" s="2"/>
      <c r="I1037" s="2"/>
    </row>
    <row r="1038" spans="3:10">
      <c r="C1038" s="38"/>
      <c r="E1038" s="2"/>
      <c r="F1038" s="2"/>
      <c r="G1038" s="2"/>
      <c r="H1038" s="2"/>
      <c r="I1038" s="2"/>
      <c r="J1038" s="2"/>
    </row>
    <row r="1039" spans="3:10">
      <c r="C1039" s="38"/>
      <c r="E1039" s="2"/>
      <c r="F1039" s="2"/>
      <c r="G1039" s="2"/>
      <c r="H1039" s="2"/>
      <c r="I1039" s="2"/>
    </row>
    <row r="1040" spans="3:10">
      <c r="C1040" s="38"/>
      <c r="E1040" s="2"/>
      <c r="F1040" s="2"/>
      <c r="G1040" s="2"/>
      <c r="H1040" s="2"/>
      <c r="I1040" s="2"/>
    </row>
    <row r="1041" spans="3:10">
      <c r="C1041" s="38"/>
      <c r="E1041" s="2"/>
      <c r="F1041" s="2"/>
      <c r="G1041" s="2"/>
      <c r="H1041" s="2"/>
      <c r="I1041" s="2"/>
    </row>
    <row r="1042" spans="3:10">
      <c r="C1042" s="38"/>
      <c r="E1042" s="2"/>
      <c r="F1042" s="2"/>
      <c r="G1042" s="2"/>
      <c r="H1042" s="2"/>
      <c r="I1042" s="2"/>
    </row>
    <row r="1043" spans="3:10">
      <c r="C1043" s="38"/>
      <c r="E1043" s="2"/>
      <c r="F1043" s="2"/>
      <c r="G1043" s="2"/>
      <c r="H1043" s="2"/>
      <c r="I1043" s="2"/>
    </row>
    <row r="1044" spans="3:10">
      <c r="C1044" s="38"/>
      <c r="E1044" s="2"/>
      <c r="F1044" s="2"/>
      <c r="G1044" s="2"/>
      <c r="H1044" s="2"/>
      <c r="I1044" s="2"/>
    </row>
    <row r="1045" spans="3:10">
      <c r="C1045" s="38"/>
      <c r="E1045" s="2"/>
      <c r="F1045" s="2"/>
      <c r="G1045" s="2"/>
      <c r="H1045" s="2"/>
      <c r="I1045" s="2"/>
    </row>
    <row r="1046" spans="3:10">
      <c r="C1046" s="38"/>
      <c r="E1046" s="2"/>
      <c r="F1046" s="2"/>
      <c r="G1046" s="2"/>
      <c r="H1046" s="2"/>
      <c r="I1046" s="2"/>
    </row>
    <row r="1047" spans="3:10">
      <c r="C1047" s="38"/>
      <c r="E1047" s="2"/>
      <c r="F1047" s="2"/>
      <c r="G1047" s="2"/>
      <c r="H1047" s="2"/>
      <c r="I1047" s="2"/>
      <c r="J1047" s="2"/>
    </row>
    <row r="1048" spans="3:10">
      <c r="C1048" s="38"/>
      <c r="E1048" s="2"/>
      <c r="F1048" s="2"/>
      <c r="G1048" s="2"/>
      <c r="H1048" s="2"/>
      <c r="I1048" s="2"/>
    </row>
    <row r="1049" spans="3:10">
      <c r="C1049" s="38"/>
      <c r="E1049" s="2"/>
      <c r="F1049" s="2"/>
      <c r="G1049" s="2"/>
      <c r="H1049" s="2"/>
      <c r="I1049" s="2"/>
    </row>
    <row r="1050" spans="3:10">
      <c r="C1050" s="38"/>
      <c r="E1050" s="2"/>
      <c r="F1050" s="2"/>
      <c r="G1050" s="2"/>
      <c r="H1050" s="2"/>
      <c r="I1050" s="2"/>
    </row>
    <row r="1051" spans="3:10">
      <c r="C1051" s="38"/>
      <c r="E1051" s="2"/>
      <c r="F1051" s="2"/>
      <c r="G1051" s="2"/>
      <c r="H1051" s="2"/>
      <c r="I1051" s="2"/>
      <c r="J1051" s="2"/>
    </row>
    <row r="1052" spans="3:10">
      <c r="C1052" s="38"/>
      <c r="E1052" s="2"/>
      <c r="F1052" s="2"/>
      <c r="G1052" s="2"/>
      <c r="H1052" s="2"/>
      <c r="I1052" s="2"/>
    </row>
    <row r="1053" spans="3:10">
      <c r="C1053" s="38"/>
      <c r="E1053" s="2"/>
      <c r="F1053" s="2"/>
      <c r="G1053" s="2"/>
      <c r="H1053" s="2"/>
      <c r="I1053" s="2"/>
    </row>
    <row r="1054" spans="3:10">
      <c r="C1054" s="38"/>
      <c r="E1054" s="2"/>
      <c r="F1054" s="2"/>
      <c r="G1054" s="2"/>
      <c r="H1054" s="2"/>
      <c r="I1054" s="2"/>
      <c r="J1054" s="2"/>
    </row>
    <row r="1055" spans="3:10">
      <c r="C1055" s="38"/>
      <c r="E1055" s="2"/>
      <c r="F1055" s="2"/>
      <c r="G1055" s="2"/>
      <c r="H1055" s="2"/>
      <c r="I1055" s="2"/>
    </row>
    <row r="1056" spans="3:10">
      <c r="C1056" s="38"/>
      <c r="E1056" s="2"/>
      <c r="F1056" s="2"/>
      <c r="G1056" s="2"/>
      <c r="H1056" s="2"/>
      <c r="I1056" s="2"/>
    </row>
    <row r="1057" spans="3:9">
      <c r="C1057" s="38"/>
      <c r="E1057" s="2"/>
      <c r="F1057" s="2"/>
      <c r="G1057" s="2"/>
      <c r="H1057" s="2"/>
      <c r="I1057" s="2"/>
    </row>
    <row r="1058" spans="3:9">
      <c r="C1058" s="38"/>
      <c r="E1058" s="2"/>
      <c r="F1058" s="2"/>
      <c r="G1058" s="2"/>
      <c r="H1058" s="2"/>
      <c r="I1058" s="2"/>
    </row>
    <row r="1059" spans="3:9">
      <c r="C1059" s="38"/>
      <c r="E1059" s="2"/>
      <c r="F1059" s="2"/>
      <c r="G1059" s="2"/>
      <c r="H1059" s="2"/>
      <c r="I1059" s="2"/>
    </row>
    <row r="1060" spans="3:9">
      <c r="C1060" s="38"/>
      <c r="E1060" s="2"/>
      <c r="F1060" s="2"/>
      <c r="G1060" s="2"/>
      <c r="H1060" s="2"/>
      <c r="I1060" s="2"/>
    </row>
    <row r="1061" spans="3:9">
      <c r="C1061" s="38"/>
      <c r="E1061" s="2"/>
      <c r="F1061" s="2"/>
      <c r="G1061" s="2"/>
      <c r="H1061" s="2"/>
      <c r="I1061" s="2"/>
    </row>
    <row r="1062" spans="3:9">
      <c r="C1062" s="38"/>
      <c r="E1062" s="2"/>
      <c r="F1062" s="2"/>
      <c r="G1062" s="2"/>
      <c r="H1062" s="2"/>
      <c r="I1062" s="2"/>
    </row>
    <row r="1063" spans="3:9">
      <c r="C1063" s="38"/>
      <c r="E1063" s="2"/>
      <c r="F1063" s="2"/>
      <c r="G1063" s="2"/>
      <c r="H1063" s="2"/>
      <c r="I1063" s="2"/>
    </row>
    <row r="1064" spans="3:9">
      <c r="C1064" s="38"/>
      <c r="E1064" s="2"/>
      <c r="F1064" s="2"/>
      <c r="G1064" s="2"/>
      <c r="H1064" s="2"/>
      <c r="I1064" s="2"/>
    </row>
    <row r="1065" spans="3:9">
      <c r="C1065" s="38"/>
      <c r="E1065" s="2"/>
      <c r="F1065" s="2"/>
      <c r="G1065" s="2"/>
      <c r="H1065" s="2"/>
      <c r="I1065" s="2"/>
    </row>
    <row r="1066" spans="3:9">
      <c r="C1066" s="38"/>
      <c r="E1066" s="2"/>
      <c r="F1066" s="2"/>
      <c r="G1066" s="2"/>
      <c r="H1066" s="2"/>
      <c r="I1066" s="2"/>
    </row>
    <row r="1067" spans="3:9">
      <c r="C1067" s="38"/>
      <c r="E1067" s="2"/>
      <c r="F1067" s="2"/>
      <c r="G1067" s="2"/>
      <c r="H1067" s="2"/>
      <c r="I1067" s="2"/>
    </row>
    <row r="1068" spans="3:9">
      <c r="C1068" s="38"/>
      <c r="E1068" s="2"/>
      <c r="F1068" s="2"/>
      <c r="G1068" s="2"/>
      <c r="H1068" s="2"/>
      <c r="I1068" s="2"/>
    </row>
    <row r="1069" spans="3:9">
      <c r="C1069" s="38"/>
      <c r="E1069" s="2"/>
      <c r="F1069" s="2"/>
      <c r="G1069" s="2"/>
      <c r="H1069" s="2"/>
      <c r="I1069" s="2"/>
    </row>
    <row r="1070" spans="3:9">
      <c r="C1070" s="38"/>
      <c r="E1070" s="2"/>
      <c r="F1070" s="2"/>
      <c r="G1070" s="2"/>
      <c r="H1070" s="2"/>
      <c r="I1070" s="2"/>
    </row>
    <row r="1071" spans="3:9">
      <c r="C1071" s="38"/>
      <c r="E1071" s="2"/>
      <c r="F1071" s="2"/>
      <c r="G1071" s="2"/>
      <c r="H1071" s="2"/>
      <c r="I1071" s="2"/>
    </row>
    <row r="1072" spans="3:9">
      <c r="C1072" s="38"/>
      <c r="E1072" s="2"/>
      <c r="F1072" s="2"/>
      <c r="G1072" s="2"/>
      <c r="H1072" s="2"/>
      <c r="I1072" s="2"/>
    </row>
    <row r="1073" spans="3:10">
      <c r="C1073" s="38"/>
      <c r="E1073" s="2"/>
      <c r="F1073" s="2"/>
      <c r="G1073" s="2"/>
      <c r="H1073" s="2"/>
      <c r="I1073" s="2"/>
    </row>
    <row r="1074" spans="3:10">
      <c r="C1074" s="38"/>
      <c r="E1074" s="2"/>
      <c r="F1074" s="2"/>
      <c r="G1074" s="2"/>
      <c r="H1074" s="2"/>
      <c r="I1074" s="2"/>
    </row>
    <row r="1075" spans="3:10">
      <c r="C1075" s="38"/>
      <c r="E1075" s="2"/>
      <c r="F1075" s="2"/>
      <c r="G1075" s="2"/>
      <c r="H1075" s="2"/>
      <c r="I1075" s="2"/>
    </row>
    <row r="1076" spans="3:10">
      <c r="C1076" s="38"/>
      <c r="E1076" s="2"/>
      <c r="F1076" s="2"/>
      <c r="G1076" s="2"/>
      <c r="H1076" s="2"/>
      <c r="I1076" s="2"/>
    </row>
    <row r="1077" spans="3:10">
      <c r="C1077" s="38"/>
      <c r="E1077" s="2"/>
      <c r="F1077" s="2"/>
      <c r="G1077" s="2"/>
      <c r="H1077" s="2"/>
      <c r="I1077" s="2"/>
    </row>
    <row r="1078" spans="3:10">
      <c r="C1078" s="38"/>
      <c r="E1078" s="2"/>
      <c r="F1078" s="2"/>
      <c r="G1078" s="2"/>
      <c r="H1078" s="2"/>
      <c r="I1078" s="2"/>
      <c r="J1078" s="2"/>
    </row>
    <row r="1079" spans="3:10">
      <c r="C1079" s="38"/>
      <c r="E1079" s="2"/>
      <c r="F1079" s="2"/>
      <c r="G1079" s="2"/>
      <c r="H1079" s="2"/>
      <c r="I1079" s="2"/>
      <c r="J1079" s="2"/>
    </row>
    <row r="1080" spans="3:10">
      <c r="C1080" s="38"/>
      <c r="E1080" s="2"/>
      <c r="F1080" s="2"/>
      <c r="G1080" s="2"/>
      <c r="H1080" s="2"/>
      <c r="I1080" s="2"/>
      <c r="J1080" s="2"/>
    </row>
    <row r="1081" spans="3:10">
      <c r="C1081" s="38"/>
      <c r="E1081" s="2"/>
      <c r="F1081" s="2"/>
      <c r="G1081" s="2"/>
      <c r="H1081" s="2"/>
      <c r="I1081" s="2"/>
    </row>
    <row r="1082" spans="3:10">
      <c r="C1082" s="38"/>
      <c r="E1082" s="2"/>
      <c r="F1082" s="2"/>
      <c r="G1082" s="2"/>
      <c r="H1082" s="2"/>
      <c r="I1082" s="2"/>
    </row>
    <row r="1083" spans="3:10">
      <c r="C1083" s="38"/>
      <c r="E1083" s="2"/>
      <c r="F1083" s="2"/>
      <c r="G1083" s="2"/>
      <c r="H1083" s="2"/>
      <c r="I1083" s="2"/>
      <c r="J1083" s="2"/>
    </row>
    <row r="1084" spans="3:10">
      <c r="C1084" s="38"/>
      <c r="E1084" s="2"/>
      <c r="F1084" s="2"/>
      <c r="G1084" s="2"/>
      <c r="H1084" s="2"/>
      <c r="I1084" s="2"/>
    </row>
    <row r="1085" spans="3:10">
      <c r="C1085" s="38"/>
      <c r="E1085" s="2"/>
      <c r="F1085" s="2"/>
      <c r="G1085" s="2"/>
      <c r="H1085" s="2"/>
      <c r="I1085" s="2"/>
    </row>
    <row r="1086" spans="3:10">
      <c r="C1086" s="38"/>
      <c r="E1086" s="2"/>
      <c r="F1086" s="2"/>
      <c r="G1086" s="2"/>
      <c r="H1086" s="2"/>
      <c r="I1086" s="2"/>
    </row>
    <row r="1087" spans="3:10">
      <c r="C1087" s="38"/>
      <c r="E1087" s="2"/>
      <c r="F1087" s="2"/>
      <c r="G1087" s="2"/>
      <c r="H1087" s="2"/>
      <c r="I1087" s="2"/>
    </row>
    <row r="1088" spans="3:10">
      <c r="C1088" s="38"/>
      <c r="E1088" s="2"/>
      <c r="F1088" s="2"/>
      <c r="G1088" s="2"/>
      <c r="H1088" s="2"/>
      <c r="I1088" s="2"/>
      <c r="J1088" s="2"/>
    </row>
    <row r="1089" spans="3:10">
      <c r="C1089" s="38"/>
      <c r="E1089" s="2"/>
      <c r="F1089" s="2"/>
      <c r="G1089" s="2"/>
      <c r="H1089" s="2"/>
      <c r="I1089" s="2"/>
    </row>
    <row r="1090" spans="3:10">
      <c r="C1090" s="38"/>
      <c r="E1090" s="2"/>
      <c r="F1090" s="2"/>
      <c r="G1090" s="2"/>
      <c r="H1090" s="2"/>
      <c r="I1090" s="2"/>
    </row>
    <row r="1091" spans="3:10">
      <c r="C1091" s="38"/>
      <c r="E1091" s="2"/>
      <c r="F1091" s="2"/>
      <c r="G1091" s="2"/>
      <c r="H1091" s="2"/>
      <c r="I1091" s="2"/>
      <c r="J1091" s="2"/>
    </row>
    <row r="1092" spans="3:10">
      <c r="C1092" s="38"/>
      <c r="E1092" s="2"/>
      <c r="F1092" s="2"/>
      <c r="G1092" s="2"/>
      <c r="H1092" s="2"/>
      <c r="I1092" s="2"/>
    </row>
    <row r="1093" spans="3:10">
      <c r="C1093" s="38"/>
      <c r="E1093" s="2"/>
      <c r="F1093" s="2"/>
      <c r="G1093" s="2"/>
      <c r="H1093" s="2"/>
      <c r="I1093" s="2"/>
    </row>
    <row r="1094" spans="3:10">
      <c r="C1094" s="38"/>
      <c r="E1094" s="2"/>
      <c r="F1094" s="2"/>
      <c r="G1094" s="2"/>
      <c r="H1094" s="2"/>
      <c r="I1094" s="2"/>
    </row>
    <row r="1095" spans="3:10">
      <c r="C1095" s="38"/>
      <c r="E1095" s="2"/>
      <c r="F1095" s="2"/>
      <c r="G1095" s="2"/>
      <c r="H1095" s="2"/>
      <c r="I1095" s="2"/>
      <c r="J1095" s="2"/>
    </row>
    <row r="1096" spans="3:10">
      <c r="C1096" s="38"/>
      <c r="E1096" s="2"/>
      <c r="F1096" s="2"/>
      <c r="G1096" s="2"/>
      <c r="H1096" s="2"/>
      <c r="I1096" s="2"/>
    </row>
    <row r="1097" spans="3:10">
      <c r="C1097" s="38"/>
      <c r="E1097" s="2"/>
      <c r="F1097" s="2"/>
      <c r="G1097" s="2"/>
      <c r="H1097" s="2"/>
      <c r="I1097" s="2"/>
    </row>
    <row r="1098" spans="3:10">
      <c r="C1098" s="38"/>
      <c r="E1098" s="2"/>
      <c r="F1098" s="2"/>
      <c r="G1098" s="2"/>
      <c r="H1098" s="2"/>
      <c r="I1098" s="2"/>
      <c r="J1098" s="2"/>
    </row>
    <row r="1099" spans="3:10">
      <c r="C1099" s="38"/>
      <c r="E1099" s="2"/>
      <c r="F1099" s="2"/>
      <c r="G1099" s="2"/>
      <c r="H1099" s="2"/>
      <c r="I1099" s="2"/>
    </row>
    <row r="1100" spans="3:10">
      <c r="C1100" s="38"/>
      <c r="E1100" s="2"/>
      <c r="F1100" s="2"/>
      <c r="G1100" s="2"/>
      <c r="H1100" s="2"/>
      <c r="I1100" s="2"/>
    </row>
    <row r="1101" spans="3:10">
      <c r="C1101" s="38"/>
      <c r="E1101" s="2"/>
      <c r="F1101" s="2"/>
      <c r="G1101" s="2"/>
      <c r="H1101" s="2"/>
      <c r="I1101" s="2"/>
    </row>
    <row r="1102" spans="3:10">
      <c r="C1102" s="38"/>
      <c r="E1102" s="2"/>
      <c r="F1102" s="2"/>
      <c r="G1102" s="2"/>
      <c r="H1102" s="2"/>
      <c r="I1102" s="2"/>
    </row>
    <row r="1103" spans="3:10">
      <c r="C1103" s="38"/>
      <c r="E1103" s="2"/>
      <c r="F1103" s="2"/>
      <c r="G1103" s="2"/>
      <c r="H1103" s="2"/>
      <c r="I1103" s="2"/>
    </row>
    <row r="1104" spans="3:10">
      <c r="C1104" s="38"/>
      <c r="E1104" s="2"/>
      <c r="F1104" s="2"/>
      <c r="G1104" s="2"/>
      <c r="H1104" s="2"/>
      <c r="I1104" s="2"/>
    </row>
    <row r="1105" spans="3:10">
      <c r="C1105" s="38"/>
      <c r="E1105" s="2"/>
      <c r="F1105" s="2"/>
      <c r="G1105" s="2"/>
      <c r="H1105" s="2"/>
      <c r="I1105" s="2"/>
    </row>
    <row r="1106" spans="3:10">
      <c r="C1106" s="38"/>
      <c r="E1106" s="2"/>
      <c r="F1106" s="2"/>
      <c r="G1106" s="2"/>
      <c r="H1106" s="2"/>
      <c r="I1106" s="2"/>
    </row>
    <row r="1107" spans="3:10">
      <c r="C1107" s="38"/>
      <c r="E1107" s="2"/>
      <c r="F1107" s="2"/>
      <c r="G1107" s="2"/>
      <c r="H1107" s="2"/>
      <c r="I1107" s="2"/>
      <c r="J1107" s="2"/>
    </row>
    <row r="1108" spans="3:10">
      <c r="C1108" s="38"/>
      <c r="E1108" s="2"/>
      <c r="F1108" s="2"/>
      <c r="G1108" s="2"/>
      <c r="H1108" s="2"/>
      <c r="I1108" s="2"/>
      <c r="J1108" s="2"/>
    </row>
    <row r="1109" spans="3:10">
      <c r="C1109" s="38"/>
      <c r="E1109" s="2"/>
      <c r="F1109" s="2"/>
      <c r="G1109" s="2"/>
      <c r="H1109" s="2"/>
      <c r="I1109" s="2"/>
    </row>
    <row r="1110" spans="3:10">
      <c r="C1110" s="38"/>
      <c r="E1110" s="2"/>
      <c r="F1110" s="2"/>
      <c r="G1110" s="2"/>
      <c r="H1110" s="2"/>
      <c r="I1110" s="2"/>
    </row>
    <row r="1111" spans="3:10">
      <c r="C1111" s="38"/>
      <c r="E1111" s="2"/>
      <c r="F1111" s="2"/>
      <c r="G1111" s="2"/>
      <c r="H1111" s="2"/>
      <c r="I1111" s="2"/>
    </row>
    <row r="1112" spans="3:10">
      <c r="C1112" s="38"/>
      <c r="E1112" s="2"/>
      <c r="F1112" s="2"/>
      <c r="G1112" s="2"/>
      <c r="H1112" s="2"/>
      <c r="I1112" s="2"/>
      <c r="J1112" s="2"/>
    </row>
    <row r="1113" spans="3:10">
      <c r="C1113" s="38"/>
      <c r="E1113" s="2"/>
      <c r="F1113" s="2"/>
      <c r="G1113" s="2"/>
      <c r="H1113" s="2"/>
      <c r="I1113" s="2"/>
    </row>
    <row r="1114" spans="3:10">
      <c r="C1114" s="38"/>
      <c r="E1114" s="2"/>
      <c r="F1114" s="2"/>
      <c r="G1114" s="2"/>
      <c r="H1114" s="2"/>
      <c r="I1114" s="2"/>
      <c r="J1114" s="2"/>
    </row>
    <row r="1115" spans="3:10">
      <c r="C1115" s="38"/>
      <c r="E1115" s="2"/>
      <c r="F1115" s="2"/>
      <c r="G1115" s="2"/>
      <c r="H1115" s="2"/>
      <c r="I1115" s="2"/>
    </row>
    <row r="1116" spans="3:10">
      <c r="C1116" s="38"/>
      <c r="E1116" s="2"/>
      <c r="F1116" s="2"/>
      <c r="G1116" s="2"/>
      <c r="H1116" s="2"/>
      <c r="I1116" s="2"/>
    </row>
    <row r="1117" spans="3:10">
      <c r="C1117" s="38"/>
      <c r="E1117" s="2"/>
      <c r="F1117" s="2"/>
      <c r="G1117" s="2"/>
      <c r="H1117" s="2"/>
      <c r="I1117" s="2"/>
    </row>
    <row r="1118" spans="3:10">
      <c r="C1118" s="38"/>
      <c r="E1118" s="2"/>
      <c r="F1118" s="2"/>
      <c r="G1118" s="2"/>
      <c r="H1118" s="2"/>
      <c r="I1118" s="2"/>
    </row>
    <row r="1119" spans="3:10">
      <c r="C1119" s="38"/>
      <c r="E1119" s="2"/>
      <c r="F1119" s="2"/>
      <c r="G1119" s="2"/>
      <c r="H1119" s="2"/>
      <c r="I1119" s="2"/>
    </row>
    <row r="1120" spans="3:10">
      <c r="C1120" s="38"/>
      <c r="E1120" s="2"/>
      <c r="F1120" s="2"/>
      <c r="G1120" s="2"/>
      <c r="H1120" s="2"/>
      <c r="I1120" s="2"/>
    </row>
    <row r="1121" spans="3:10">
      <c r="C1121" s="38"/>
      <c r="E1121" s="2"/>
      <c r="F1121" s="2"/>
      <c r="G1121" s="2"/>
      <c r="H1121" s="2"/>
      <c r="I1121" s="2"/>
    </row>
    <row r="1122" spans="3:10">
      <c r="C1122" s="38"/>
      <c r="E1122" s="2"/>
      <c r="F1122" s="2"/>
      <c r="G1122" s="2"/>
      <c r="H1122" s="2"/>
      <c r="I1122" s="2"/>
    </row>
    <row r="1123" spans="3:10">
      <c r="C1123" s="38"/>
      <c r="E1123" s="2"/>
      <c r="F1123" s="2"/>
      <c r="G1123" s="2"/>
      <c r="H1123" s="2"/>
      <c r="I1123" s="2"/>
    </row>
    <row r="1124" spans="3:10">
      <c r="C1124" s="38"/>
      <c r="E1124" s="2"/>
      <c r="F1124" s="2"/>
      <c r="G1124" s="2"/>
      <c r="H1124" s="2"/>
      <c r="I1124" s="2"/>
    </row>
    <row r="1125" spans="3:10">
      <c r="C1125" s="38"/>
      <c r="E1125" s="2"/>
      <c r="F1125" s="2"/>
      <c r="G1125" s="2"/>
      <c r="H1125" s="2"/>
      <c r="I1125" s="2"/>
    </row>
    <row r="1126" spans="3:10">
      <c r="C1126" s="38"/>
      <c r="E1126" s="2"/>
      <c r="F1126" s="2"/>
      <c r="G1126" s="2"/>
      <c r="H1126" s="2"/>
      <c r="I1126" s="2"/>
      <c r="J1126" s="2"/>
    </row>
    <row r="1127" spans="3:10">
      <c r="C1127" s="38"/>
      <c r="E1127" s="2"/>
      <c r="F1127" s="2"/>
      <c r="G1127" s="2"/>
      <c r="H1127" s="2"/>
      <c r="I1127" s="2"/>
    </row>
    <row r="1128" spans="3:10">
      <c r="C1128" s="38"/>
      <c r="E1128" s="2"/>
      <c r="F1128" s="2"/>
      <c r="G1128" s="2"/>
      <c r="H1128" s="2"/>
      <c r="I1128" s="2"/>
    </row>
    <row r="1129" spans="3:10">
      <c r="C1129" s="38"/>
      <c r="E1129" s="2"/>
      <c r="F1129" s="2"/>
      <c r="G1129" s="2"/>
      <c r="H1129" s="2"/>
      <c r="I1129" s="2"/>
    </row>
    <row r="1130" spans="3:10">
      <c r="C1130" s="38"/>
      <c r="E1130" s="2"/>
      <c r="F1130" s="2"/>
      <c r="G1130" s="2"/>
      <c r="H1130" s="2"/>
      <c r="I1130" s="2"/>
    </row>
    <row r="1131" spans="3:10">
      <c r="C1131" s="38"/>
      <c r="E1131" s="2"/>
      <c r="F1131" s="2"/>
      <c r="G1131" s="2"/>
      <c r="H1131" s="2"/>
      <c r="I1131" s="2"/>
    </row>
    <row r="1132" spans="3:10">
      <c r="C1132" s="38"/>
      <c r="E1132" s="2"/>
      <c r="F1132" s="2"/>
      <c r="G1132" s="2"/>
      <c r="H1132" s="2"/>
      <c r="I1132" s="2"/>
    </row>
    <row r="1133" spans="3:10">
      <c r="C1133" s="38"/>
      <c r="E1133" s="2"/>
      <c r="F1133" s="2"/>
      <c r="G1133" s="2"/>
      <c r="H1133" s="2"/>
      <c r="I1133" s="2"/>
    </row>
    <row r="1134" spans="3:10">
      <c r="C1134" s="38"/>
      <c r="E1134" s="2"/>
      <c r="F1134" s="2"/>
      <c r="G1134" s="2"/>
      <c r="H1134" s="2"/>
      <c r="I1134" s="2"/>
    </row>
    <row r="1135" spans="3:10">
      <c r="C1135" s="38"/>
      <c r="E1135" s="2"/>
      <c r="F1135" s="2"/>
      <c r="G1135" s="2"/>
      <c r="H1135" s="2"/>
      <c r="I1135" s="2"/>
      <c r="J1135" s="2"/>
    </row>
    <row r="1136" spans="3:10">
      <c r="C1136" s="38"/>
      <c r="E1136" s="2"/>
      <c r="F1136" s="2"/>
      <c r="G1136" s="2"/>
      <c r="H1136" s="2"/>
      <c r="I1136" s="2"/>
      <c r="J1136" s="2"/>
    </row>
    <row r="1137" spans="3:10">
      <c r="C1137" s="38"/>
      <c r="E1137" s="2"/>
      <c r="F1137" s="2"/>
      <c r="G1137" s="2"/>
      <c r="H1137" s="2"/>
      <c r="I1137" s="2"/>
    </row>
    <row r="1138" spans="3:10">
      <c r="C1138" s="38"/>
      <c r="E1138" s="2"/>
      <c r="F1138" s="2"/>
      <c r="G1138" s="2"/>
      <c r="H1138" s="2"/>
      <c r="I1138" s="2"/>
      <c r="J1138" s="2"/>
    </row>
    <row r="1139" spans="3:10">
      <c r="C1139" s="38"/>
      <c r="E1139" s="2"/>
      <c r="F1139" s="2"/>
      <c r="G1139" s="2"/>
      <c r="H1139" s="2"/>
      <c r="I1139" s="2"/>
    </row>
    <row r="1140" spans="3:10">
      <c r="C1140" s="38"/>
      <c r="E1140" s="2"/>
      <c r="F1140" s="2"/>
      <c r="G1140" s="2"/>
      <c r="H1140" s="2"/>
      <c r="I1140" s="2"/>
      <c r="J1140" s="2"/>
    </row>
    <row r="1141" spans="3:10">
      <c r="C1141" s="38"/>
      <c r="E1141" s="2"/>
      <c r="F1141" s="2"/>
      <c r="G1141" s="2"/>
      <c r="H1141" s="2"/>
      <c r="I1141" s="2"/>
    </row>
    <row r="1142" spans="3:10">
      <c r="C1142" s="38"/>
      <c r="E1142" s="2"/>
      <c r="F1142" s="2"/>
      <c r="G1142" s="2"/>
      <c r="H1142" s="2"/>
      <c r="I1142" s="2"/>
    </row>
    <row r="1143" spans="3:10">
      <c r="C1143" s="38"/>
      <c r="E1143" s="2"/>
      <c r="F1143" s="2"/>
      <c r="G1143" s="2"/>
      <c r="H1143" s="2"/>
      <c r="I1143" s="2"/>
    </row>
    <row r="1144" spans="3:10">
      <c r="C1144" s="38"/>
      <c r="E1144" s="2"/>
      <c r="F1144" s="2"/>
      <c r="G1144" s="2"/>
      <c r="H1144" s="2"/>
      <c r="I1144" s="2"/>
    </row>
    <row r="1145" spans="3:10">
      <c r="C1145" s="38"/>
      <c r="E1145" s="2"/>
      <c r="F1145" s="2"/>
      <c r="G1145" s="2"/>
      <c r="H1145" s="2"/>
      <c r="I1145" s="2"/>
    </row>
    <row r="1146" spans="3:10">
      <c r="C1146" s="38"/>
      <c r="E1146" s="2"/>
      <c r="F1146" s="2"/>
      <c r="G1146" s="2"/>
      <c r="H1146" s="2"/>
      <c r="I1146" s="2"/>
    </row>
    <row r="1147" spans="3:10">
      <c r="C1147" s="38"/>
      <c r="E1147" s="2"/>
      <c r="F1147" s="2"/>
      <c r="G1147" s="2"/>
      <c r="H1147" s="2"/>
      <c r="I1147" s="2"/>
    </row>
    <row r="1148" spans="3:10">
      <c r="C1148" s="38"/>
      <c r="E1148" s="2"/>
      <c r="F1148" s="2"/>
      <c r="G1148" s="2"/>
      <c r="H1148" s="2"/>
      <c r="I1148" s="2"/>
    </row>
    <row r="1149" spans="3:10">
      <c r="C1149" s="38"/>
      <c r="E1149" s="2"/>
      <c r="F1149" s="2"/>
      <c r="G1149" s="2"/>
      <c r="H1149" s="2"/>
      <c r="I1149" s="2"/>
    </row>
    <row r="1150" spans="3:10">
      <c r="C1150" s="38"/>
      <c r="E1150" s="2"/>
      <c r="F1150" s="2"/>
      <c r="G1150" s="2"/>
      <c r="H1150" s="2"/>
      <c r="I1150" s="2"/>
      <c r="J1150" s="2"/>
    </row>
    <row r="1151" spans="3:10">
      <c r="C1151" s="38"/>
      <c r="E1151" s="2"/>
      <c r="F1151" s="2"/>
      <c r="G1151" s="2"/>
      <c r="H1151" s="2"/>
      <c r="I1151" s="2"/>
      <c r="J1151" s="2"/>
    </row>
    <row r="1152" spans="3:10">
      <c r="C1152" s="38"/>
      <c r="E1152" s="2"/>
      <c r="F1152" s="2"/>
      <c r="G1152" s="2"/>
      <c r="H1152" s="2"/>
      <c r="I1152" s="2"/>
    </row>
    <row r="1153" spans="3:9">
      <c r="C1153" s="38"/>
      <c r="E1153" s="2"/>
      <c r="F1153" s="2"/>
      <c r="G1153" s="2"/>
      <c r="H1153" s="2"/>
      <c r="I1153" s="2"/>
    </row>
    <row r="1154" spans="3:9">
      <c r="C1154" s="38"/>
      <c r="E1154" s="2"/>
      <c r="F1154" s="2"/>
      <c r="G1154" s="2"/>
      <c r="H1154" s="2"/>
      <c r="I1154" s="2"/>
    </row>
    <row r="1155" spans="3:9">
      <c r="C1155" s="38"/>
      <c r="E1155" s="2"/>
      <c r="F1155" s="2"/>
      <c r="G1155" s="2"/>
      <c r="H1155" s="2"/>
      <c r="I1155" s="2"/>
    </row>
    <row r="1156" spans="3:9">
      <c r="C1156" s="38"/>
      <c r="E1156" s="2"/>
      <c r="F1156" s="2"/>
      <c r="G1156" s="2"/>
      <c r="H1156" s="2"/>
      <c r="I1156" s="2"/>
    </row>
    <row r="1157" spans="3:9">
      <c r="C1157" s="38"/>
      <c r="E1157" s="2"/>
      <c r="F1157" s="2"/>
      <c r="G1157" s="2"/>
      <c r="H1157" s="2"/>
      <c r="I1157" s="2"/>
    </row>
    <row r="1158" spans="3:9">
      <c r="C1158" s="38"/>
      <c r="E1158" s="2"/>
      <c r="F1158" s="2"/>
      <c r="G1158" s="2"/>
      <c r="H1158" s="2"/>
      <c r="I1158" s="2"/>
    </row>
    <row r="1159" spans="3:9">
      <c r="C1159" s="38"/>
      <c r="E1159" s="2"/>
      <c r="F1159" s="2"/>
      <c r="G1159" s="2"/>
      <c r="H1159" s="2"/>
      <c r="I1159" s="2"/>
    </row>
    <row r="1160" spans="3:9">
      <c r="C1160" s="38"/>
      <c r="E1160" s="2"/>
      <c r="F1160" s="2"/>
      <c r="G1160" s="2"/>
      <c r="H1160" s="2"/>
      <c r="I1160" s="2"/>
    </row>
    <row r="1161" spans="3:9">
      <c r="C1161" s="38"/>
      <c r="E1161" s="2"/>
      <c r="F1161" s="2"/>
      <c r="G1161" s="2"/>
      <c r="H1161" s="2"/>
      <c r="I1161" s="2"/>
    </row>
    <row r="1162" spans="3:9">
      <c r="C1162" s="38"/>
      <c r="E1162" s="2"/>
      <c r="F1162" s="2"/>
      <c r="G1162" s="2"/>
      <c r="H1162" s="2"/>
      <c r="I1162" s="2"/>
    </row>
    <row r="1163" spans="3:9">
      <c r="C1163" s="38"/>
      <c r="E1163" s="2"/>
      <c r="F1163" s="2"/>
      <c r="G1163" s="2"/>
      <c r="H1163" s="2"/>
      <c r="I1163" s="2"/>
    </row>
    <row r="1164" spans="3:9">
      <c r="C1164" s="38"/>
      <c r="E1164" s="2"/>
      <c r="F1164" s="2"/>
      <c r="G1164" s="2"/>
      <c r="H1164" s="2"/>
      <c r="I1164" s="2"/>
    </row>
    <row r="1165" spans="3:9">
      <c r="C1165" s="38"/>
      <c r="E1165" s="2"/>
      <c r="F1165" s="2"/>
      <c r="G1165" s="2"/>
      <c r="H1165" s="2"/>
      <c r="I1165" s="2"/>
    </row>
    <row r="1166" spans="3:9">
      <c r="C1166" s="38"/>
      <c r="E1166" s="2"/>
      <c r="F1166" s="2"/>
      <c r="G1166" s="2"/>
      <c r="H1166" s="2"/>
      <c r="I1166" s="2"/>
    </row>
    <row r="1167" spans="3:9">
      <c r="C1167" s="38"/>
      <c r="E1167" s="2"/>
      <c r="F1167" s="2"/>
      <c r="G1167" s="2"/>
      <c r="H1167" s="2"/>
      <c r="I1167" s="2"/>
    </row>
    <row r="1168" spans="3:9">
      <c r="C1168" s="38"/>
      <c r="E1168" s="2"/>
      <c r="F1168" s="2"/>
      <c r="G1168" s="2"/>
      <c r="H1168" s="2"/>
      <c r="I1168" s="2"/>
    </row>
    <row r="1169" spans="3:10">
      <c r="C1169" s="38"/>
      <c r="E1169" s="2"/>
      <c r="F1169" s="2"/>
      <c r="G1169" s="2"/>
      <c r="H1169" s="2"/>
      <c r="I1169" s="2"/>
    </row>
    <row r="1170" spans="3:10">
      <c r="C1170" s="38"/>
      <c r="E1170" s="2"/>
      <c r="F1170" s="2"/>
      <c r="G1170" s="2"/>
      <c r="H1170" s="2"/>
      <c r="I1170" s="2"/>
    </row>
    <row r="1171" spans="3:10">
      <c r="C1171" s="38"/>
      <c r="E1171" s="2"/>
      <c r="F1171" s="2"/>
      <c r="G1171" s="2"/>
      <c r="H1171" s="2"/>
      <c r="I1171" s="2"/>
    </row>
    <row r="1172" spans="3:10">
      <c r="C1172" s="38"/>
      <c r="E1172" s="2"/>
      <c r="F1172" s="2"/>
      <c r="G1172" s="2"/>
      <c r="H1172" s="2"/>
      <c r="I1172" s="2"/>
    </row>
    <row r="1173" spans="3:10">
      <c r="C1173" s="38"/>
      <c r="E1173" s="2"/>
      <c r="F1173" s="2"/>
      <c r="G1173" s="2"/>
      <c r="H1173" s="2"/>
      <c r="I1173" s="2"/>
    </row>
    <row r="1174" spans="3:10">
      <c r="C1174" s="38"/>
      <c r="E1174" s="2"/>
      <c r="F1174" s="2"/>
      <c r="G1174" s="2"/>
      <c r="H1174" s="2"/>
      <c r="I1174" s="2"/>
    </row>
    <row r="1175" spans="3:10">
      <c r="C1175" s="38"/>
      <c r="E1175" s="2"/>
      <c r="F1175" s="2"/>
      <c r="G1175" s="2"/>
      <c r="H1175" s="2"/>
      <c r="I1175" s="2"/>
    </row>
    <row r="1176" spans="3:10">
      <c r="C1176" s="38"/>
      <c r="E1176" s="2"/>
      <c r="F1176" s="2"/>
      <c r="G1176" s="2"/>
      <c r="H1176" s="2"/>
      <c r="I1176" s="2"/>
    </row>
    <row r="1177" spans="3:10">
      <c r="C1177" s="38"/>
      <c r="E1177" s="2"/>
      <c r="F1177" s="2"/>
      <c r="G1177" s="2"/>
      <c r="H1177" s="2"/>
      <c r="I1177" s="2"/>
    </row>
    <row r="1178" spans="3:10">
      <c r="C1178" s="38"/>
      <c r="E1178" s="2"/>
      <c r="F1178" s="2"/>
      <c r="G1178" s="2"/>
      <c r="H1178" s="2"/>
      <c r="I1178" s="2"/>
    </row>
    <row r="1179" spans="3:10">
      <c r="C1179" s="38"/>
      <c r="E1179" s="2"/>
      <c r="F1179" s="2"/>
      <c r="G1179" s="2"/>
      <c r="H1179" s="2"/>
      <c r="I1179" s="2"/>
    </row>
    <row r="1180" spans="3:10">
      <c r="C1180" s="38"/>
      <c r="E1180" s="2"/>
      <c r="F1180" s="2"/>
      <c r="G1180" s="2"/>
      <c r="H1180" s="2"/>
      <c r="I1180" s="2"/>
      <c r="J1180" s="2"/>
    </row>
    <row r="1181" spans="3:10">
      <c r="C1181" s="38"/>
      <c r="E1181" s="2"/>
      <c r="F1181" s="2"/>
      <c r="G1181" s="2"/>
      <c r="H1181" s="2"/>
      <c r="I1181" s="2"/>
    </row>
    <row r="1182" spans="3:10">
      <c r="C1182" s="38"/>
      <c r="E1182" s="2"/>
      <c r="F1182" s="2"/>
      <c r="G1182" s="2"/>
      <c r="H1182" s="2"/>
      <c r="I1182" s="2"/>
      <c r="J1182" s="2"/>
    </row>
    <row r="1183" spans="3:10">
      <c r="C1183" s="38"/>
      <c r="E1183" s="2"/>
      <c r="F1183" s="2"/>
      <c r="G1183" s="2"/>
      <c r="H1183" s="2"/>
      <c r="I1183" s="2"/>
      <c r="J1183" s="2"/>
    </row>
    <row r="1184" spans="3:10">
      <c r="C1184" s="38"/>
      <c r="E1184" s="2"/>
      <c r="F1184" s="2"/>
      <c r="G1184" s="2"/>
      <c r="H1184" s="2"/>
      <c r="I1184" s="2"/>
      <c r="J1184" s="2"/>
    </row>
    <row r="1185" spans="3:10">
      <c r="C1185" s="38"/>
      <c r="E1185" s="2"/>
      <c r="F1185" s="2"/>
      <c r="G1185" s="2"/>
      <c r="H1185" s="2"/>
      <c r="I1185" s="2"/>
    </row>
    <row r="1186" spans="3:10">
      <c r="C1186" s="38"/>
      <c r="E1186" s="2"/>
      <c r="F1186" s="2"/>
      <c r="G1186" s="2"/>
      <c r="H1186" s="2"/>
      <c r="I1186" s="2"/>
    </row>
    <row r="1187" spans="3:10">
      <c r="C1187" s="38"/>
      <c r="E1187" s="2"/>
      <c r="F1187" s="2"/>
      <c r="G1187" s="2"/>
      <c r="H1187" s="2"/>
      <c r="I1187" s="2"/>
      <c r="J1187" s="2"/>
    </row>
    <row r="1188" spans="3:10">
      <c r="C1188" s="38"/>
      <c r="E1188" s="2"/>
      <c r="F1188" s="2"/>
      <c r="G1188" s="2"/>
      <c r="H1188" s="2"/>
      <c r="I1188" s="2"/>
    </row>
    <row r="1189" spans="3:10">
      <c r="C1189" s="38"/>
      <c r="E1189" s="2"/>
      <c r="F1189" s="2"/>
      <c r="G1189" s="2"/>
      <c r="H1189" s="2"/>
      <c r="I1189" s="2"/>
    </row>
    <row r="1190" spans="3:10">
      <c r="C1190" s="38"/>
      <c r="E1190" s="2"/>
      <c r="F1190" s="2"/>
      <c r="G1190" s="2"/>
      <c r="H1190" s="2"/>
      <c r="I1190" s="2"/>
    </row>
    <row r="1191" spans="3:10">
      <c r="C1191" s="38"/>
      <c r="E1191" s="2"/>
      <c r="F1191" s="2"/>
      <c r="G1191" s="2"/>
      <c r="H1191" s="2"/>
      <c r="I1191" s="2"/>
    </row>
    <row r="1192" spans="3:10">
      <c r="C1192" s="38"/>
      <c r="E1192" s="2"/>
      <c r="F1192" s="2"/>
      <c r="G1192" s="2"/>
      <c r="H1192" s="2"/>
      <c r="I1192" s="2"/>
    </row>
    <row r="1193" spans="3:10">
      <c r="C1193" s="38"/>
      <c r="E1193" s="2"/>
      <c r="F1193" s="2"/>
      <c r="G1193" s="2"/>
      <c r="H1193" s="2"/>
      <c r="I1193" s="2"/>
    </row>
    <row r="1194" spans="3:10">
      <c r="C1194" s="38"/>
      <c r="E1194" s="2"/>
      <c r="F1194" s="2"/>
      <c r="G1194" s="2"/>
      <c r="H1194" s="2"/>
      <c r="I1194" s="2"/>
    </row>
    <row r="1195" spans="3:10">
      <c r="C1195" s="38"/>
      <c r="E1195" s="2"/>
      <c r="F1195" s="2"/>
      <c r="G1195" s="2"/>
      <c r="H1195" s="2"/>
      <c r="I1195" s="2"/>
      <c r="J1195" s="2"/>
    </row>
    <row r="1196" spans="3:10">
      <c r="C1196" s="38"/>
      <c r="E1196" s="2"/>
      <c r="F1196" s="2"/>
      <c r="G1196" s="2"/>
      <c r="H1196" s="2"/>
      <c r="I1196" s="2"/>
    </row>
    <row r="1197" spans="3:10">
      <c r="C1197" s="38"/>
      <c r="E1197" s="2"/>
      <c r="F1197" s="2"/>
      <c r="G1197" s="2"/>
      <c r="H1197" s="2"/>
      <c r="I1197" s="2"/>
    </row>
    <row r="1198" spans="3:10">
      <c r="C1198" s="38"/>
      <c r="E1198" s="2"/>
      <c r="F1198" s="2"/>
      <c r="G1198" s="2"/>
      <c r="H1198" s="2"/>
      <c r="I1198" s="2"/>
    </row>
    <row r="1199" spans="3:10">
      <c r="C1199" s="38"/>
      <c r="E1199" s="2"/>
      <c r="F1199" s="2"/>
      <c r="G1199" s="2"/>
      <c r="H1199" s="2"/>
      <c r="I1199" s="2"/>
    </row>
    <row r="1200" spans="3:10">
      <c r="C1200" s="38"/>
      <c r="E1200" s="2"/>
      <c r="F1200" s="2"/>
      <c r="G1200" s="2"/>
      <c r="H1200" s="2"/>
      <c r="I1200" s="2"/>
    </row>
    <row r="1201" spans="3:10">
      <c r="C1201" s="38"/>
      <c r="E1201" s="2"/>
      <c r="F1201" s="2"/>
      <c r="G1201" s="2"/>
      <c r="H1201" s="2"/>
      <c r="I1201" s="2"/>
    </row>
    <row r="1202" spans="3:10">
      <c r="C1202" s="38"/>
      <c r="E1202" s="2"/>
      <c r="F1202" s="2"/>
      <c r="G1202" s="2"/>
      <c r="H1202" s="2"/>
      <c r="I1202" s="2"/>
    </row>
    <row r="1203" spans="3:10">
      <c r="C1203" s="38"/>
      <c r="E1203" s="2"/>
      <c r="F1203" s="2"/>
      <c r="G1203" s="2"/>
      <c r="H1203" s="2"/>
      <c r="I1203" s="2"/>
    </row>
    <row r="1204" spans="3:10">
      <c r="C1204" s="38"/>
      <c r="E1204" s="2"/>
      <c r="F1204" s="2"/>
      <c r="G1204" s="2"/>
      <c r="H1204" s="2"/>
      <c r="I1204" s="2"/>
    </row>
    <row r="1205" spans="3:10">
      <c r="C1205" s="38"/>
      <c r="E1205" s="2"/>
      <c r="F1205" s="2"/>
      <c r="G1205" s="2"/>
      <c r="H1205" s="2"/>
      <c r="I1205" s="2"/>
    </row>
    <row r="1206" spans="3:10">
      <c r="C1206" s="38"/>
      <c r="E1206" s="2"/>
      <c r="F1206" s="2"/>
      <c r="G1206" s="2"/>
      <c r="H1206" s="2"/>
      <c r="I1206" s="2"/>
    </row>
    <row r="1207" spans="3:10">
      <c r="C1207" s="38"/>
      <c r="E1207" s="2"/>
      <c r="F1207" s="2"/>
      <c r="G1207" s="2"/>
      <c r="H1207" s="2"/>
      <c r="I1207" s="2"/>
    </row>
    <row r="1208" spans="3:10">
      <c r="C1208" s="38"/>
      <c r="E1208" s="2"/>
      <c r="F1208" s="2"/>
      <c r="G1208" s="2"/>
      <c r="H1208" s="2"/>
      <c r="I1208" s="2"/>
    </row>
    <row r="1209" spans="3:10">
      <c r="C1209" s="38"/>
      <c r="E1209" s="2"/>
      <c r="F1209" s="2"/>
      <c r="G1209" s="2"/>
      <c r="H1209" s="2"/>
      <c r="I1209" s="2"/>
    </row>
    <row r="1210" spans="3:10">
      <c r="C1210" s="38"/>
      <c r="E1210" s="2"/>
      <c r="F1210" s="2"/>
      <c r="G1210" s="2"/>
      <c r="H1210" s="2"/>
      <c r="I1210" s="2"/>
      <c r="J1210" s="2"/>
    </row>
    <row r="1211" spans="3:10">
      <c r="C1211" s="38"/>
      <c r="E1211" s="2"/>
      <c r="F1211" s="2"/>
      <c r="G1211" s="2"/>
      <c r="H1211" s="2"/>
      <c r="I1211" s="2"/>
    </row>
    <row r="1212" spans="3:10">
      <c r="C1212" s="38"/>
      <c r="E1212" s="2"/>
      <c r="F1212" s="2"/>
      <c r="G1212" s="2"/>
      <c r="H1212" s="2"/>
      <c r="I1212" s="2"/>
    </row>
    <row r="1213" spans="3:10">
      <c r="C1213" s="38"/>
      <c r="E1213" s="2"/>
      <c r="F1213" s="2"/>
      <c r="G1213" s="2"/>
      <c r="H1213" s="2"/>
      <c r="I1213" s="2"/>
    </row>
    <row r="1214" spans="3:10">
      <c r="C1214" s="38"/>
      <c r="E1214" s="2"/>
      <c r="F1214" s="2"/>
      <c r="G1214" s="2"/>
      <c r="H1214" s="2"/>
      <c r="I1214" s="2"/>
    </row>
    <row r="1215" spans="3:10">
      <c r="C1215" s="38"/>
      <c r="E1215" s="2"/>
      <c r="F1215" s="2"/>
      <c r="G1215" s="2"/>
      <c r="H1215" s="2"/>
      <c r="I1215" s="2"/>
      <c r="J1215" s="2"/>
    </row>
    <row r="1216" spans="3:10">
      <c r="C1216" s="38"/>
      <c r="E1216" s="2"/>
      <c r="F1216" s="2"/>
      <c r="G1216" s="2"/>
      <c r="H1216" s="2"/>
      <c r="I1216" s="2"/>
    </row>
    <row r="1217" spans="3:10">
      <c r="C1217" s="38"/>
      <c r="E1217" s="2"/>
      <c r="F1217" s="2"/>
      <c r="G1217" s="2"/>
      <c r="H1217" s="2"/>
      <c r="I1217" s="2"/>
    </row>
    <row r="1218" spans="3:10">
      <c r="C1218" s="38"/>
      <c r="E1218" s="2"/>
      <c r="F1218" s="2"/>
      <c r="G1218" s="2"/>
      <c r="H1218" s="2"/>
      <c r="I1218" s="2"/>
    </row>
    <row r="1219" spans="3:10">
      <c r="C1219" s="38"/>
      <c r="E1219" s="2"/>
      <c r="F1219" s="2"/>
      <c r="G1219" s="2"/>
      <c r="H1219" s="2"/>
      <c r="I1219" s="2"/>
    </row>
    <row r="1220" spans="3:10">
      <c r="C1220" s="38"/>
      <c r="E1220" s="2"/>
      <c r="F1220" s="2"/>
      <c r="G1220" s="2"/>
      <c r="H1220" s="2"/>
      <c r="I1220" s="2"/>
    </row>
    <row r="1221" spans="3:10">
      <c r="C1221" s="38"/>
      <c r="E1221" s="2"/>
      <c r="F1221" s="2"/>
      <c r="G1221" s="2"/>
      <c r="H1221" s="2"/>
      <c r="I1221" s="2"/>
    </row>
    <row r="1222" spans="3:10">
      <c r="C1222" s="38"/>
      <c r="E1222" s="2"/>
      <c r="F1222" s="2"/>
      <c r="G1222" s="2"/>
      <c r="H1222" s="2"/>
      <c r="I1222" s="2"/>
    </row>
    <row r="1223" spans="3:10">
      <c r="C1223" s="38"/>
      <c r="E1223" s="2"/>
      <c r="F1223" s="2"/>
      <c r="G1223" s="2"/>
      <c r="H1223" s="2"/>
      <c r="I1223" s="2"/>
    </row>
    <row r="1224" spans="3:10">
      <c r="C1224" s="38"/>
      <c r="E1224" s="2"/>
      <c r="F1224" s="2"/>
      <c r="G1224" s="2"/>
      <c r="H1224" s="2"/>
      <c r="I1224" s="2"/>
    </row>
    <row r="1225" spans="3:10">
      <c r="C1225" s="38"/>
      <c r="E1225" s="2"/>
      <c r="F1225" s="2"/>
      <c r="G1225" s="2"/>
      <c r="H1225" s="2"/>
      <c r="I1225" s="2"/>
    </row>
    <row r="1226" spans="3:10">
      <c r="C1226" s="38"/>
      <c r="E1226" s="2"/>
      <c r="F1226" s="2"/>
      <c r="G1226" s="2"/>
      <c r="H1226" s="2"/>
      <c r="I1226" s="2"/>
    </row>
    <row r="1227" spans="3:10">
      <c r="C1227" s="38"/>
      <c r="E1227" s="2"/>
      <c r="F1227" s="2"/>
      <c r="G1227" s="2"/>
      <c r="H1227" s="2"/>
      <c r="I1227" s="2"/>
    </row>
    <row r="1228" spans="3:10">
      <c r="C1228" s="38"/>
      <c r="E1228" s="2"/>
      <c r="F1228" s="2"/>
      <c r="G1228" s="2"/>
      <c r="H1228" s="2"/>
      <c r="I1228" s="2"/>
    </row>
    <row r="1229" spans="3:10">
      <c r="C1229" s="38"/>
      <c r="E1229" s="2"/>
      <c r="F1229" s="2"/>
      <c r="G1229" s="2"/>
      <c r="H1229" s="2"/>
      <c r="I1229" s="2"/>
    </row>
    <row r="1230" spans="3:10">
      <c r="C1230" s="38"/>
      <c r="E1230" s="2"/>
      <c r="F1230" s="2"/>
      <c r="G1230" s="2"/>
      <c r="H1230" s="2"/>
      <c r="I1230" s="2"/>
    </row>
    <row r="1231" spans="3:10">
      <c r="C1231" s="38"/>
      <c r="E1231" s="2"/>
      <c r="F1231" s="2"/>
      <c r="G1231" s="2"/>
      <c r="H1231" s="2"/>
      <c r="I1231" s="2"/>
      <c r="J1231" s="2"/>
    </row>
    <row r="1232" spans="3:10">
      <c r="C1232" s="38"/>
      <c r="E1232" s="2"/>
      <c r="F1232" s="2"/>
      <c r="G1232" s="2"/>
      <c r="H1232" s="2"/>
      <c r="I1232" s="2"/>
    </row>
    <row r="1233" spans="3:10">
      <c r="C1233" s="38"/>
      <c r="E1233" s="2"/>
      <c r="F1233" s="2"/>
      <c r="G1233" s="2"/>
      <c r="H1233" s="2"/>
      <c r="I1233" s="2"/>
      <c r="J1233" s="2"/>
    </row>
    <row r="1234" spans="3:10">
      <c r="C1234" s="38"/>
      <c r="E1234" s="2"/>
      <c r="F1234" s="2"/>
      <c r="G1234" s="2"/>
      <c r="H1234" s="2"/>
      <c r="I1234" s="2"/>
    </row>
    <row r="1235" spans="3:10">
      <c r="C1235" s="38"/>
      <c r="E1235" s="2"/>
      <c r="F1235" s="2"/>
      <c r="G1235" s="2"/>
      <c r="H1235" s="2"/>
      <c r="I1235" s="2"/>
      <c r="J1235" s="2"/>
    </row>
    <row r="1236" spans="3:10">
      <c r="C1236" s="38"/>
      <c r="E1236" s="2"/>
      <c r="F1236" s="2"/>
      <c r="G1236" s="2"/>
      <c r="H1236" s="2"/>
      <c r="I1236" s="2"/>
    </row>
    <row r="1237" spans="3:10">
      <c r="C1237" s="38"/>
      <c r="E1237" s="2"/>
      <c r="F1237" s="2"/>
      <c r="G1237" s="2"/>
      <c r="H1237" s="2"/>
      <c r="I1237" s="2"/>
    </row>
    <row r="1238" spans="3:10">
      <c r="C1238" s="38"/>
      <c r="E1238" s="2"/>
      <c r="F1238" s="2"/>
      <c r="G1238" s="2"/>
      <c r="H1238" s="2"/>
      <c r="I1238" s="2"/>
      <c r="J1238" s="2"/>
    </row>
    <row r="1239" spans="3:10">
      <c r="C1239" s="38"/>
      <c r="E1239" s="2"/>
      <c r="F1239" s="2"/>
      <c r="G1239" s="2"/>
      <c r="H1239" s="2"/>
      <c r="I1239" s="2"/>
    </row>
    <row r="1240" spans="3:10">
      <c r="C1240" s="38"/>
      <c r="E1240" s="2"/>
      <c r="F1240" s="2"/>
      <c r="G1240" s="2"/>
      <c r="H1240" s="2"/>
      <c r="I1240" s="2"/>
    </row>
    <row r="1241" spans="3:10">
      <c r="C1241" s="38"/>
      <c r="E1241" s="2"/>
      <c r="F1241" s="2"/>
      <c r="G1241" s="2"/>
      <c r="H1241" s="2"/>
      <c r="I1241" s="2"/>
    </row>
    <row r="1242" spans="3:10">
      <c r="C1242" s="38"/>
      <c r="E1242" s="2"/>
      <c r="F1242" s="2"/>
      <c r="G1242" s="2"/>
      <c r="H1242" s="2"/>
      <c r="I1242" s="2"/>
    </row>
    <row r="1243" spans="3:10">
      <c r="C1243" s="38"/>
      <c r="E1243" s="2"/>
      <c r="F1243" s="2"/>
      <c r="G1243" s="2"/>
      <c r="H1243" s="2"/>
      <c r="I1243" s="2"/>
    </row>
    <row r="1244" spans="3:10">
      <c r="C1244" s="38"/>
      <c r="E1244" s="2"/>
      <c r="F1244" s="2"/>
      <c r="G1244" s="2"/>
      <c r="H1244" s="2"/>
      <c r="I1244" s="2"/>
      <c r="J1244" s="2"/>
    </row>
    <row r="1245" spans="3:10">
      <c r="C1245" s="38"/>
      <c r="E1245" s="2"/>
      <c r="F1245" s="2"/>
      <c r="G1245" s="2"/>
      <c r="H1245" s="2"/>
      <c r="I1245" s="2"/>
      <c r="J1245" s="2"/>
    </row>
    <row r="1246" spans="3:10">
      <c r="C1246" s="38"/>
      <c r="E1246" s="2"/>
      <c r="F1246" s="2"/>
      <c r="G1246" s="2"/>
      <c r="H1246" s="2"/>
      <c r="I1246" s="2"/>
      <c r="J1246" s="2"/>
    </row>
    <row r="1247" spans="3:10">
      <c r="C1247" s="38"/>
      <c r="E1247" s="2"/>
      <c r="F1247" s="2"/>
      <c r="G1247" s="2"/>
      <c r="H1247" s="2"/>
      <c r="I1247" s="2"/>
    </row>
    <row r="1248" spans="3:10">
      <c r="C1248" s="38"/>
      <c r="E1248" s="2"/>
      <c r="F1248" s="2"/>
      <c r="G1248" s="2"/>
      <c r="H1248" s="2"/>
      <c r="I1248" s="2"/>
    </row>
    <row r="1249" spans="3:10">
      <c r="C1249" s="38"/>
      <c r="E1249" s="2"/>
      <c r="F1249" s="2"/>
      <c r="G1249" s="2"/>
      <c r="H1249" s="2"/>
      <c r="I1249" s="2"/>
    </row>
    <row r="1250" spans="3:10">
      <c r="C1250" s="38"/>
      <c r="E1250" s="2"/>
      <c r="F1250" s="2"/>
      <c r="G1250" s="2"/>
      <c r="H1250" s="2"/>
      <c r="I1250" s="2"/>
    </row>
    <row r="1251" spans="3:10">
      <c r="C1251" s="38"/>
      <c r="E1251" s="2"/>
      <c r="F1251" s="2"/>
      <c r="G1251" s="2"/>
      <c r="H1251" s="2"/>
      <c r="I1251" s="2"/>
      <c r="J1251" s="2"/>
    </row>
    <row r="1252" spans="3:10">
      <c r="C1252" s="38"/>
      <c r="E1252" s="2"/>
      <c r="F1252" s="2"/>
      <c r="G1252" s="2"/>
      <c r="H1252" s="2"/>
      <c r="I1252" s="2"/>
    </row>
    <row r="1253" spans="3:10">
      <c r="C1253" s="38"/>
      <c r="E1253" s="2"/>
      <c r="F1253" s="2"/>
      <c r="G1253" s="2"/>
      <c r="H1253" s="2"/>
      <c r="I1253" s="2"/>
      <c r="J1253" s="2"/>
    </row>
    <row r="1254" spans="3:10">
      <c r="C1254" s="38"/>
      <c r="E1254" s="2"/>
      <c r="F1254" s="2"/>
      <c r="G1254" s="2"/>
      <c r="H1254" s="2"/>
      <c r="I1254" s="2"/>
      <c r="J1254" s="2"/>
    </row>
    <row r="1255" spans="3:10">
      <c r="C1255" s="38"/>
      <c r="E1255" s="2"/>
      <c r="F1255" s="2"/>
      <c r="G1255" s="2"/>
      <c r="H1255" s="2"/>
      <c r="I1255" s="2"/>
    </row>
    <row r="1256" spans="3:10">
      <c r="C1256" s="38"/>
      <c r="E1256" s="2"/>
      <c r="F1256" s="2"/>
      <c r="G1256" s="2"/>
      <c r="H1256" s="2"/>
      <c r="I1256" s="2"/>
    </row>
    <row r="1257" spans="3:10">
      <c r="C1257" s="38"/>
      <c r="E1257" s="2"/>
      <c r="F1257" s="2"/>
      <c r="G1257" s="2"/>
      <c r="H1257" s="2"/>
      <c r="I1257" s="2"/>
    </row>
    <row r="1258" spans="3:10">
      <c r="C1258" s="38"/>
      <c r="E1258" s="2"/>
      <c r="F1258" s="2"/>
      <c r="G1258" s="2"/>
      <c r="H1258" s="2"/>
      <c r="I1258" s="2"/>
    </row>
    <row r="1259" spans="3:10">
      <c r="C1259" s="38"/>
      <c r="E1259" s="2"/>
      <c r="F1259" s="2"/>
      <c r="G1259" s="2"/>
      <c r="H1259" s="2"/>
      <c r="I1259" s="2"/>
    </row>
    <row r="1260" spans="3:10">
      <c r="C1260" s="38"/>
      <c r="E1260" s="2"/>
      <c r="F1260" s="2"/>
      <c r="G1260" s="2"/>
      <c r="H1260" s="2"/>
      <c r="I1260" s="2"/>
      <c r="J1260" s="2"/>
    </row>
    <row r="1261" spans="3:10">
      <c r="C1261" s="38"/>
      <c r="E1261" s="2"/>
      <c r="F1261" s="2"/>
      <c r="G1261" s="2"/>
      <c r="H1261" s="2"/>
      <c r="I1261" s="2"/>
    </row>
    <row r="1262" spans="3:10">
      <c r="C1262" s="38"/>
      <c r="E1262" s="2"/>
      <c r="F1262" s="2"/>
      <c r="G1262" s="2"/>
      <c r="H1262" s="2"/>
      <c r="I1262" s="2"/>
    </row>
    <row r="1263" spans="3:10">
      <c r="C1263" s="38"/>
      <c r="E1263" s="2"/>
      <c r="F1263" s="2"/>
      <c r="G1263" s="2"/>
      <c r="H1263" s="2"/>
      <c r="I1263" s="2"/>
    </row>
    <row r="1264" spans="3:10">
      <c r="C1264" s="38"/>
      <c r="E1264" s="2"/>
      <c r="F1264" s="2"/>
      <c r="G1264" s="2"/>
      <c r="H1264" s="2"/>
      <c r="I1264" s="2"/>
    </row>
    <row r="1265" spans="3:10">
      <c r="C1265" s="38"/>
      <c r="E1265" s="2"/>
      <c r="F1265" s="2"/>
      <c r="G1265" s="2"/>
      <c r="H1265" s="2"/>
      <c r="I1265" s="2"/>
      <c r="J1265" s="2"/>
    </row>
    <row r="1266" spans="3:10">
      <c r="C1266" s="38"/>
      <c r="E1266" s="2"/>
      <c r="F1266" s="2"/>
      <c r="G1266" s="2"/>
      <c r="H1266" s="2"/>
      <c r="I1266" s="2"/>
    </row>
    <row r="1267" spans="3:10">
      <c r="C1267" s="38"/>
      <c r="E1267" s="2"/>
      <c r="F1267" s="2"/>
      <c r="G1267" s="2"/>
      <c r="H1267" s="2"/>
      <c r="I1267" s="2"/>
      <c r="J1267" s="2"/>
    </row>
    <row r="1268" spans="3:10">
      <c r="C1268" s="38"/>
      <c r="E1268" s="2"/>
      <c r="F1268" s="2"/>
      <c r="G1268" s="2"/>
      <c r="H1268" s="2"/>
      <c r="I1268" s="2"/>
    </row>
    <row r="1269" spans="3:10">
      <c r="C1269" s="38"/>
      <c r="E1269" s="2"/>
      <c r="F1269" s="2"/>
      <c r="G1269" s="2"/>
      <c r="H1269" s="2"/>
      <c r="I1269" s="2"/>
    </row>
    <row r="1270" spans="3:10">
      <c r="C1270" s="38"/>
      <c r="E1270" s="2"/>
      <c r="F1270" s="2"/>
      <c r="G1270" s="2"/>
      <c r="H1270" s="2"/>
      <c r="I1270" s="2"/>
    </row>
    <row r="1271" spans="3:10">
      <c r="C1271" s="38"/>
      <c r="E1271" s="2"/>
      <c r="F1271" s="2"/>
      <c r="G1271" s="2"/>
      <c r="H1271" s="2"/>
      <c r="I1271" s="2"/>
    </row>
    <row r="1272" spans="3:10">
      <c r="C1272" s="38"/>
      <c r="E1272" s="2"/>
      <c r="F1272" s="2"/>
      <c r="G1272" s="2"/>
      <c r="H1272" s="2"/>
      <c r="I1272" s="2"/>
      <c r="J1272" s="2"/>
    </row>
    <row r="1273" spans="3:10">
      <c r="C1273" s="38"/>
      <c r="E1273" s="2"/>
      <c r="F1273" s="2"/>
      <c r="G1273" s="2"/>
      <c r="H1273" s="2"/>
      <c r="I1273" s="2"/>
    </row>
    <row r="1274" spans="3:10">
      <c r="C1274" s="38"/>
      <c r="E1274" s="2"/>
      <c r="F1274" s="2"/>
      <c r="G1274" s="2"/>
      <c r="H1274" s="2"/>
      <c r="I1274" s="2"/>
    </row>
    <row r="1275" spans="3:10">
      <c r="C1275" s="38"/>
      <c r="E1275" s="2"/>
      <c r="F1275" s="2"/>
      <c r="G1275" s="2"/>
      <c r="H1275" s="2"/>
      <c r="I1275" s="2"/>
    </row>
    <row r="1276" spans="3:10">
      <c r="C1276" s="38"/>
      <c r="E1276" s="2"/>
      <c r="F1276" s="2"/>
      <c r="G1276" s="2"/>
      <c r="H1276" s="2"/>
      <c r="I1276" s="2"/>
    </row>
    <row r="1277" spans="3:10">
      <c r="C1277" s="38"/>
      <c r="E1277" s="2"/>
      <c r="F1277" s="2"/>
      <c r="G1277" s="2"/>
      <c r="H1277" s="2"/>
      <c r="I1277" s="2"/>
    </row>
    <row r="1278" spans="3:10">
      <c r="C1278" s="38"/>
      <c r="E1278" s="2"/>
      <c r="F1278" s="2"/>
      <c r="G1278" s="2"/>
      <c r="H1278" s="2"/>
      <c r="I1278" s="2"/>
    </row>
    <row r="1279" spans="3:10">
      <c r="C1279" s="38"/>
      <c r="E1279" s="2"/>
      <c r="F1279" s="2"/>
      <c r="G1279" s="2"/>
      <c r="H1279" s="2"/>
      <c r="I1279" s="2"/>
    </row>
    <row r="1280" spans="3:10">
      <c r="C1280" s="38"/>
      <c r="E1280" s="2"/>
      <c r="F1280" s="2"/>
      <c r="G1280" s="2"/>
      <c r="H1280" s="2"/>
      <c r="I1280" s="2"/>
    </row>
    <row r="1281" spans="3:9">
      <c r="C1281" s="38"/>
      <c r="E1281" s="2"/>
      <c r="F1281" s="2"/>
      <c r="G1281" s="2"/>
      <c r="H1281" s="2"/>
      <c r="I1281" s="2"/>
    </row>
    <row r="1282" spans="3:9">
      <c r="C1282" s="38"/>
      <c r="E1282" s="2"/>
      <c r="F1282" s="2"/>
      <c r="G1282" s="2"/>
      <c r="H1282" s="2"/>
      <c r="I1282" s="2"/>
    </row>
    <row r="1283" spans="3:9">
      <c r="C1283" s="38"/>
      <c r="E1283" s="2"/>
      <c r="F1283" s="2"/>
      <c r="G1283" s="2"/>
      <c r="H1283" s="2"/>
      <c r="I1283" s="2"/>
    </row>
    <row r="1284" spans="3:9">
      <c r="C1284" s="38"/>
      <c r="E1284" s="2"/>
      <c r="F1284" s="2"/>
      <c r="G1284" s="2"/>
      <c r="H1284" s="2"/>
      <c r="I1284" s="2"/>
    </row>
    <row r="1285" spans="3:9">
      <c r="C1285" s="38"/>
      <c r="E1285" s="2"/>
      <c r="F1285" s="2"/>
      <c r="G1285" s="2"/>
      <c r="H1285" s="2"/>
      <c r="I1285" s="2"/>
    </row>
    <row r="1286" spans="3:9">
      <c r="C1286" s="38"/>
      <c r="E1286" s="2"/>
      <c r="F1286" s="2"/>
      <c r="G1286" s="2"/>
      <c r="H1286" s="2"/>
      <c r="I1286" s="2"/>
    </row>
    <row r="1287" spans="3:9">
      <c r="C1287" s="38"/>
      <c r="E1287" s="2"/>
      <c r="F1287" s="2"/>
      <c r="G1287" s="2"/>
      <c r="H1287" s="2"/>
      <c r="I1287" s="2"/>
    </row>
    <row r="1288" spans="3:9">
      <c r="C1288" s="38"/>
      <c r="E1288" s="2"/>
      <c r="F1288" s="2"/>
      <c r="G1288" s="2"/>
      <c r="H1288" s="2"/>
      <c r="I1288" s="2"/>
    </row>
    <row r="1289" spans="3:9">
      <c r="C1289" s="38"/>
      <c r="E1289" s="2"/>
      <c r="F1289" s="2"/>
      <c r="G1289" s="2"/>
      <c r="H1289" s="2"/>
      <c r="I1289" s="2"/>
    </row>
    <row r="1290" spans="3:9">
      <c r="C1290" s="38"/>
      <c r="E1290" s="2"/>
      <c r="F1290" s="2"/>
      <c r="G1290" s="2"/>
      <c r="H1290" s="2"/>
      <c r="I1290" s="2"/>
    </row>
    <row r="1291" spans="3:9">
      <c r="C1291" s="38"/>
      <c r="E1291" s="2"/>
      <c r="F1291" s="2"/>
      <c r="G1291" s="2"/>
      <c r="H1291" s="2"/>
      <c r="I1291" s="2"/>
    </row>
    <row r="1292" spans="3:9">
      <c r="C1292" s="38"/>
      <c r="E1292" s="2"/>
      <c r="F1292" s="2"/>
      <c r="G1292" s="2"/>
      <c r="H1292" s="2"/>
      <c r="I1292" s="2"/>
    </row>
    <row r="1293" spans="3:9">
      <c r="C1293" s="38"/>
      <c r="E1293" s="2"/>
      <c r="F1293" s="2"/>
      <c r="G1293" s="2"/>
      <c r="H1293" s="2"/>
      <c r="I1293" s="2"/>
    </row>
    <row r="1294" spans="3:9">
      <c r="C1294" s="38"/>
      <c r="E1294" s="2"/>
      <c r="F1294" s="2"/>
      <c r="G1294" s="2"/>
      <c r="H1294" s="2"/>
      <c r="I1294" s="2"/>
    </row>
    <row r="1295" spans="3:9">
      <c r="C1295" s="38"/>
      <c r="E1295" s="2"/>
      <c r="F1295" s="2"/>
      <c r="G1295" s="2"/>
      <c r="H1295" s="2"/>
      <c r="I1295" s="2"/>
    </row>
    <row r="1296" spans="3:9">
      <c r="C1296" s="38"/>
      <c r="E1296" s="2"/>
      <c r="F1296" s="2"/>
      <c r="G1296" s="2"/>
      <c r="H1296" s="2"/>
      <c r="I1296" s="2"/>
    </row>
    <row r="1297" spans="3:10">
      <c r="C1297" s="38"/>
      <c r="E1297" s="2"/>
      <c r="F1297" s="2"/>
      <c r="G1297" s="2"/>
      <c r="H1297" s="2"/>
      <c r="I1297" s="2"/>
    </row>
    <row r="1298" spans="3:10">
      <c r="C1298" s="38"/>
      <c r="E1298" s="2"/>
      <c r="F1298" s="2"/>
      <c r="G1298" s="2"/>
      <c r="H1298" s="2"/>
      <c r="I1298" s="2"/>
    </row>
    <row r="1299" spans="3:10">
      <c r="C1299" s="38"/>
      <c r="E1299" s="2"/>
      <c r="F1299" s="2"/>
      <c r="G1299" s="2"/>
      <c r="H1299" s="2"/>
      <c r="I1299" s="2"/>
    </row>
    <row r="1300" spans="3:10">
      <c r="C1300" s="38"/>
      <c r="E1300" s="2"/>
      <c r="F1300" s="2"/>
      <c r="G1300" s="2"/>
      <c r="H1300" s="2"/>
      <c r="I1300" s="2"/>
      <c r="J1300" s="2"/>
    </row>
    <row r="1301" spans="3:10">
      <c r="C1301" s="38"/>
      <c r="E1301" s="2"/>
      <c r="F1301" s="2"/>
      <c r="G1301" s="2"/>
      <c r="H1301" s="2"/>
      <c r="I1301" s="2"/>
      <c r="J1301" s="2"/>
    </row>
    <row r="1302" spans="3:10">
      <c r="C1302" s="38"/>
      <c r="E1302" s="2"/>
      <c r="F1302" s="2"/>
      <c r="G1302" s="2"/>
      <c r="H1302" s="2"/>
      <c r="I1302" s="2"/>
    </row>
    <row r="1303" spans="3:10">
      <c r="C1303" s="38"/>
      <c r="E1303" s="2"/>
      <c r="F1303" s="2"/>
      <c r="G1303" s="2"/>
      <c r="H1303" s="2"/>
      <c r="I1303" s="2"/>
      <c r="J1303" s="2"/>
    </row>
    <row r="1304" spans="3:10">
      <c r="C1304" s="38"/>
      <c r="E1304" s="2"/>
      <c r="F1304" s="2"/>
      <c r="G1304" s="2"/>
      <c r="H1304" s="2"/>
      <c r="I1304" s="2"/>
    </row>
    <row r="1305" spans="3:10">
      <c r="C1305" s="38"/>
      <c r="E1305" s="2"/>
      <c r="F1305" s="2"/>
      <c r="G1305" s="2"/>
      <c r="H1305" s="2"/>
      <c r="I1305" s="2"/>
    </row>
    <row r="1306" spans="3:10">
      <c r="C1306" s="38"/>
      <c r="E1306" s="2"/>
      <c r="F1306" s="2"/>
      <c r="G1306" s="2"/>
      <c r="H1306" s="2"/>
      <c r="I1306" s="2"/>
    </row>
    <row r="1307" spans="3:10">
      <c r="C1307" s="38"/>
      <c r="E1307" s="2"/>
      <c r="F1307" s="2"/>
      <c r="G1307" s="2"/>
      <c r="H1307" s="2"/>
      <c r="I1307" s="2"/>
      <c r="J1307" s="2"/>
    </row>
    <row r="1308" spans="3:10">
      <c r="C1308" s="38"/>
      <c r="E1308" s="2"/>
      <c r="F1308" s="2"/>
      <c r="G1308" s="2"/>
      <c r="H1308" s="2"/>
      <c r="I1308" s="2"/>
    </row>
    <row r="1309" spans="3:10">
      <c r="C1309" s="38"/>
      <c r="E1309" s="2"/>
      <c r="F1309" s="2"/>
      <c r="G1309" s="2"/>
      <c r="H1309" s="2"/>
      <c r="I1309" s="2"/>
      <c r="J1309" s="2"/>
    </row>
    <row r="1310" spans="3:10">
      <c r="C1310" s="38"/>
      <c r="E1310" s="2"/>
      <c r="F1310" s="2"/>
      <c r="G1310" s="2"/>
      <c r="H1310" s="2"/>
      <c r="I1310" s="2"/>
    </row>
    <row r="1311" spans="3:10">
      <c r="C1311" s="38"/>
      <c r="E1311" s="2"/>
      <c r="F1311" s="2"/>
      <c r="G1311" s="2"/>
      <c r="H1311" s="2"/>
      <c r="I1311" s="2"/>
      <c r="J1311" s="2"/>
    </row>
    <row r="1312" spans="3:10">
      <c r="C1312" s="38"/>
      <c r="E1312" s="2"/>
      <c r="F1312" s="2"/>
      <c r="G1312" s="2"/>
      <c r="H1312" s="2"/>
      <c r="I1312" s="2"/>
    </row>
    <row r="1313" spans="3:10">
      <c r="C1313" s="38"/>
      <c r="E1313" s="2"/>
      <c r="F1313" s="2"/>
      <c r="G1313" s="2"/>
      <c r="H1313" s="2"/>
      <c r="I1313" s="2"/>
    </row>
    <row r="1314" spans="3:10">
      <c r="C1314" s="38"/>
      <c r="E1314" s="2"/>
      <c r="F1314" s="2"/>
      <c r="G1314" s="2"/>
      <c r="H1314" s="2"/>
      <c r="I1314" s="2"/>
    </row>
    <row r="1315" spans="3:10">
      <c r="C1315" s="38"/>
      <c r="E1315" s="2"/>
      <c r="F1315" s="2"/>
      <c r="G1315" s="2"/>
      <c r="H1315" s="2"/>
      <c r="I1315" s="2"/>
    </row>
    <row r="1316" spans="3:10">
      <c r="C1316" s="38"/>
      <c r="E1316" s="2"/>
      <c r="F1316" s="2"/>
      <c r="G1316" s="2"/>
      <c r="H1316" s="2"/>
      <c r="I1316" s="2"/>
    </row>
    <row r="1317" spans="3:10">
      <c r="C1317" s="38"/>
      <c r="E1317" s="2"/>
      <c r="F1317" s="2"/>
      <c r="G1317" s="2"/>
      <c r="H1317" s="2"/>
      <c r="I1317" s="2"/>
      <c r="J1317" s="2"/>
    </row>
    <row r="1318" spans="3:10">
      <c r="C1318" s="38"/>
      <c r="E1318" s="2"/>
      <c r="F1318" s="2"/>
      <c r="G1318" s="2"/>
      <c r="H1318" s="2"/>
      <c r="I1318" s="2"/>
    </row>
    <row r="1319" spans="3:10">
      <c r="C1319" s="38"/>
      <c r="E1319" s="2"/>
      <c r="F1319" s="2"/>
      <c r="G1319" s="2"/>
      <c r="H1319" s="2"/>
      <c r="I1319" s="2"/>
    </row>
    <row r="1320" spans="3:10">
      <c r="C1320" s="38"/>
      <c r="E1320" s="2"/>
      <c r="F1320" s="2"/>
      <c r="G1320" s="2"/>
      <c r="H1320" s="2"/>
      <c r="I1320" s="2"/>
    </row>
    <row r="1321" spans="3:10">
      <c r="C1321" s="38"/>
      <c r="E1321" s="2"/>
      <c r="F1321" s="2"/>
      <c r="G1321" s="2"/>
      <c r="H1321" s="2"/>
      <c r="I1321" s="2"/>
    </row>
    <row r="1322" spans="3:10">
      <c r="C1322" s="38"/>
      <c r="E1322" s="2"/>
      <c r="F1322" s="2"/>
      <c r="G1322" s="2"/>
      <c r="H1322" s="2"/>
      <c r="I1322" s="2"/>
    </row>
    <row r="1323" spans="3:10">
      <c r="C1323" s="38"/>
      <c r="E1323" s="2"/>
      <c r="F1323" s="2"/>
      <c r="G1323" s="2"/>
      <c r="H1323" s="2"/>
      <c r="I1323" s="2"/>
      <c r="J1323" s="2"/>
    </row>
    <row r="1324" spans="3:10">
      <c r="C1324" s="38"/>
      <c r="E1324" s="2"/>
      <c r="F1324" s="2"/>
      <c r="G1324" s="2"/>
      <c r="H1324" s="2"/>
      <c r="I1324" s="2"/>
    </row>
    <row r="1325" spans="3:10">
      <c r="C1325" s="38"/>
      <c r="E1325" s="2"/>
      <c r="F1325" s="2"/>
      <c r="G1325" s="2"/>
      <c r="H1325" s="2"/>
      <c r="I1325" s="2"/>
    </row>
    <row r="1326" spans="3:10">
      <c r="C1326" s="38"/>
      <c r="E1326" s="2"/>
      <c r="F1326" s="2"/>
      <c r="G1326" s="2"/>
      <c r="H1326" s="2"/>
      <c r="I1326" s="2"/>
    </row>
    <row r="1327" spans="3:10">
      <c r="C1327" s="38"/>
      <c r="E1327" s="2"/>
      <c r="F1327" s="2"/>
      <c r="G1327" s="2"/>
      <c r="H1327" s="2"/>
      <c r="I1327" s="2"/>
    </row>
    <row r="1328" spans="3:10">
      <c r="C1328" s="38"/>
      <c r="E1328" s="2"/>
      <c r="F1328" s="2"/>
      <c r="G1328" s="2"/>
      <c r="H1328" s="2"/>
      <c r="I1328" s="2"/>
    </row>
    <row r="1329" spans="3:10">
      <c r="C1329" s="38"/>
      <c r="E1329" s="2"/>
      <c r="F1329" s="2"/>
      <c r="G1329" s="2"/>
      <c r="H1329" s="2"/>
      <c r="I1329" s="2"/>
    </row>
    <row r="1330" spans="3:10">
      <c r="C1330" s="38"/>
      <c r="E1330" s="2"/>
      <c r="F1330" s="2"/>
      <c r="G1330" s="2"/>
      <c r="H1330" s="2"/>
      <c r="I1330" s="2"/>
    </row>
    <row r="1331" spans="3:10">
      <c r="C1331" s="38"/>
      <c r="E1331" s="2"/>
      <c r="F1331" s="2"/>
      <c r="G1331" s="2"/>
      <c r="H1331" s="2"/>
      <c r="I1331" s="2"/>
    </row>
    <row r="1332" spans="3:10">
      <c r="C1332" s="38"/>
      <c r="E1332" s="2"/>
      <c r="F1332" s="2"/>
      <c r="G1332" s="2"/>
      <c r="H1332" s="2"/>
      <c r="I1332" s="2"/>
    </row>
    <row r="1333" spans="3:10">
      <c r="C1333" s="38"/>
      <c r="E1333" s="2"/>
      <c r="F1333" s="2"/>
      <c r="G1333" s="2"/>
      <c r="H1333" s="2"/>
      <c r="I1333" s="2"/>
      <c r="J1333" s="2"/>
    </row>
    <row r="1334" spans="3:10">
      <c r="C1334" s="38"/>
      <c r="E1334" s="2"/>
      <c r="F1334" s="2"/>
      <c r="G1334" s="2"/>
      <c r="H1334" s="2"/>
      <c r="I1334" s="2"/>
    </row>
    <row r="1335" spans="3:10">
      <c r="C1335" s="38"/>
      <c r="E1335" s="2"/>
      <c r="F1335" s="2"/>
      <c r="G1335" s="2"/>
      <c r="H1335" s="2"/>
      <c r="I1335" s="2"/>
      <c r="J1335" s="2"/>
    </row>
    <row r="1336" spans="3:10">
      <c r="C1336" s="38"/>
      <c r="E1336" s="2"/>
      <c r="F1336" s="2"/>
      <c r="G1336" s="2"/>
      <c r="H1336" s="2"/>
      <c r="I1336" s="2"/>
    </row>
    <row r="1337" spans="3:10">
      <c r="C1337" s="38"/>
      <c r="E1337" s="2"/>
      <c r="F1337" s="2"/>
      <c r="G1337" s="2"/>
      <c r="H1337" s="2"/>
      <c r="I1337" s="2"/>
    </row>
    <row r="1338" spans="3:10">
      <c r="C1338" s="38"/>
      <c r="E1338" s="2"/>
      <c r="F1338" s="2"/>
      <c r="G1338" s="2"/>
      <c r="H1338" s="2"/>
      <c r="I1338" s="2"/>
    </row>
    <row r="1339" spans="3:10">
      <c r="C1339" s="38"/>
      <c r="E1339" s="2"/>
      <c r="F1339" s="2"/>
      <c r="G1339" s="2"/>
      <c r="H1339" s="2"/>
      <c r="I1339" s="2"/>
    </row>
    <row r="1340" spans="3:10">
      <c r="C1340" s="38"/>
      <c r="E1340" s="2"/>
      <c r="F1340" s="2"/>
      <c r="G1340" s="2"/>
      <c r="H1340" s="2"/>
      <c r="I1340" s="2"/>
      <c r="J1340" s="2"/>
    </row>
    <row r="1341" spans="3:10">
      <c r="C1341" s="38"/>
      <c r="E1341" s="2"/>
      <c r="F1341" s="2"/>
      <c r="G1341" s="2"/>
      <c r="H1341" s="2"/>
      <c r="I1341" s="2"/>
      <c r="J1341" s="2"/>
    </row>
    <row r="1342" spans="3:10">
      <c r="C1342" s="38"/>
      <c r="E1342" s="2"/>
      <c r="F1342" s="2"/>
      <c r="G1342" s="2"/>
      <c r="H1342" s="2"/>
      <c r="I1342" s="2"/>
      <c r="J1342" s="2"/>
    </row>
    <row r="1343" spans="3:10">
      <c r="C1343" s="38"/>
      <c r="E1343" s="2"/>
      <c r="F1343" s="2"/>
      <c r="G1343" s="2"/>
      <c r="H1343" s="2"/>
      <c r="I1343" s="2"/>
      <c r="J1343" s="2"/>
    </row>
    <row r="1344" spans="3:10">
      <c r="C1344" s="38"/>
      <c r="E1344" s="2"/>
      <c r="F1344" s="2"/>
      <c r="G1344" s="2"/>
      <c r="H1344" s="2"/>
      <c r="I1344" s="2"/>
    </row>
    <row r="1345" spans="3:10">
      <c r="C1345" s="38"/>
      <c r="E1345" s="2"/>
      <c r="F1345" s="2"/>
      <c r="G1345" s="2"/>
      <c r="H1345" s="2"/>
      <c r="I1345" s="2"/>
    </row>
    <row r="1346" spans="3:10">
      <c r="C1346" s="38"/>
      <c r="E1346" s="2"/>
      <c r="F1346" s="2"/>
      <c r="G1346" s="2"/>
      <c r="H1346" s="2"/>
      <c r="I1346" s="2"/>
    </row>
    <row r="1347" spans="3:10">
      <c r="C1347" s="38"/>
      <c r="E1347" s="2"/>
      <c r="F1347" s="2"/>
      <c r="G1347" s="2"/>
      <c r="H1347" s="2"/>
      <c r="I1347" s="2"/>
    </row>
    <row r="1348" spans="3:10">
      <c r="C1348" s="38"/>
      <c r="E1348" s="2"/>
      <c r="F1348" s="2"/>
      <c r="G1348" s="2"/>
      <c r="H1348" s="2"/>
      <c r="I1348" s="2"/>
    </row>
    <row r="1349" spans="3:10">
      <c r="C1349" s="38"/>
      <c r="E1349" s="2"/>
      <c r="F1349" s="2"/>
      <c r="G1349" s="2"/>
      <c r="H1349" s="2"/>
      <c r="I1349" s="2"/>
      <c r="J1349" s="2"/>
    </row>
    <row r="1350" spans="3:10">
      <c r="C1350" s="38"/>
      <c r="E1350" s="2"/>
      <c r="F1350" s="2"/>
      <c r="G1350" s="2"/>
      <c r="H1350" s="2"/>
      <c r="I1350" s="2"/>
      <c r="J1350" s="2"/>
    </row>
    <row r="1351" spans="3:10">
      <c r="C1351" s="38"/>
      <c r="E1351" s="2"/>
      <c r="F1351" s="2"/>
      <c r="G1351" s="2"/>
      <c r="H1351" s="2"/>
      <c r="I1351" s="2"/>
    </row>
    <row r="1352" spans="3:10">
      <c r="C1352" s="38"/>
      <c r="E1352" s="2"/>
      <c r="F1352" s="2"/>
      <c r="G1352" s="2"/>
      <c r="H1352" s="2"/>
      <c r="I1352" s="2"/>
    </row>
    <row r="1353" spans="3:10">
      <c r="C1353" s="38"/>
      <c r="E1353" s="2"/>
      <c r="F1353" s="2"/>
      <c r="G1353" s="2"/>
      <c r="H1353" s="2"/>
      <c r="I1353" s="2"/>
    </row>
    <row r="1354" spans="3:10">
      <c r="C1354" s="38"/>
      <c r="E1354" s="2"/>
      <c r="F1354" s="2"/>
      <c r="G1354" s="2"/>
      <c r="H1354" s="2"/>
      <c r="I1354" s="2"/>
      <c r="J1354" s="2"/>
    </row>
    <row r="1355" spans="3:10">
      <c r="C1355" s="38"/>
      <c r="E1355" s="2"/>
      <c r="F1355" s="2"/>
      <c r="G1355" s="2"/>
      <c r="H1355" s="2"/>
      <c r="I1355" s="2"/>
    </row>
    <row r="1356" spans="3:10">
      <c r="C1356" s="38"/>
      <c r="E1356" s="2"/>
      <c r="F1356" s="2"/>
      <c r="G1356" s="2"/>
      <c r="H1356" s="2"/>
      <c r="I1356" s="2"/>
    </row>
    <row r="1357" spans="3:10">
      <c r="C1357" s="38"/>
      <c r="E1357" s="2"/>
      <c r="F1357" s="2"/>
      <c r="G1357" s="2"/>
      <c r="H1357" s="2"/>
      <c r="I1357" s="2"/>
    </row>
    <row r="1358" spans="3:10">
      <c r="C1358" s="38"/>
      <c r="E1358" s="2"/>
      <c r="F1358" s="2"/>
      <c r="G1358" s="2"/>
      <c r="H1358" s="2"/>
      <c r="I1358" s="2"/>
    </row>
    <row r="1359" spans="3:10">
      <c r="C1359" s="38"/>
      <c r="E1359" s="2"/>
      <c r="F1359" s="2"/>
      <c r="G1359" s="2"/>
      <c r="H1359" s="2"/>
      <c r="I1359" s="2"/>
    </row>
    <row r="1360" spans="3:10">
      <c r="C1360" s="38"/>
      <c r="E1360" s="2"/>
      <c r="F1360" s="2"/>
      <c r="G1360" s="2"/>
      <c r="H1360" s="2"/>
      <c r="I1360" s="2"/>
    </row>
    <row r="1361" spans="3:10">
      <c r="C1361" s="38"/>
      <c r="E1361" s="2"/>
      <c r="F1361" s="2"/>
      <c r="G1361" s="2"/>
      <c r="H1361" s="2"/>
      <c r="I1361" s="2"/>
      <c r="J1361" s="2"/>
    </row>
    <row r="1362" spans="3:10">
      <c r="C1362" s="38"/>
      <c r="E1362" s="2"/>
      <c r="F1362" s="2"/>
      <c r="G1362" s="2"/>
      <c r="H1362" s="2"/>
      <c r="I1362" s="2"/>
    </row>
    <row r="1363" spans="3:10">
      <c r="C1363" s="38"/>
      <c r="E1363" s="2"/>
      <c r="F1363" s="2"/>
      <c r="G1363" s="2"/>
      <c r="H1363" s="2"/>
      <c r="I1363" s="2"/>
      <c r="J1363" s="2"/>
    </row>
    <row r="1364" spans="3:10">
      <c r="C1364" s="38"/>
      <c r="E1364" s="2"/>
      <c r="F1364" s="2"/>
      <c r="G1364" s="2"/>
      <c r="H1364" s="2"/>
      <c r="I1364" s="2"/>
      <c r="J1364" s="2"/>
    </row>
    <row r="1365" spans="3:10">
      <c r="C1365" s="38"/>
      <c r="E1365" s="2"/>
      <c r="F1365" s="2"/>
      <c r="G1365" s="2"/>
      <c r="H1365" s="2"/>
      <c r="I1365" s="2"/>
    </row>
    <row r="1366" spans="3:10">
      <c r="C1366" s="38"/>
      <c r="E1366" s="2"/>
      <c r="F1366" s="2"/>
      <c r="G1366" s="2"/>
      <c r="H1366" s="2"/>
      <c r="I1366" s="2"/>
    </row>
    <row r="1367" spans="3:10">
      <c r="C1367" s="38"/>
      <c r="E1367" s="2"/>
      <c r="F1367" s="2"/>
      <c r="G1367" s="2"/>
      <c r="H1367" s="2"/>
      <c r="I1367" s="2"/>
    </row>
    <row r="1368" spans="3:10">
      <c r="C1368" s="38"/>
      <c r="E1368" s="2"/>
      <c r="F1368" s="2"/>
      <c r="G1368" s="2"/>
      <c r="H1368" s="2"/>
      <c r="I1368" s="2"/>
    </row>
    <row r="1369" spans="3:10">
      <c r="C1369" s="38"/>
      <c r="E1369" s="2"/>
      <c r="F1369" s="2"/>
      <c r="G1369" s="2"/>
      <c r="H1369" s="2"/>
      <c r="I1369" s="2"/>
    </row>
    <row r="1370" spans="3:10">
      <c r="C1370" s="38"/>
      <c r="E1370" s="2"/>
      <c r="F1370" s="2"/>
      <c r="G1370" s="2"/>
      <c r="H1370" s="2"/>
      <c r="I1370" s="2"/>
    </row>
    <row r="1371" spans="3:10">
      <c r="C1371" s="38"/>
      <c r="E1371" s="2"/>
      <c r="F1371" s="2"/>
      <c r="G1371" s="2"/>
      <c r="H1371" s="2"/>
      <c r="I1371" s="2"/>
    </row>
    <row r="1372" spans="3:10">
      <c r="C1372" s="38"/>
      <c r="E1372" s="2"/>
      <c r="F1372" s="2"/>
      <c r="G1372" s="2"/>
      <c r="H1372" s="2"/>
      <c r="I1372" s="2"/>
      <c r="J1372" s="2"/>
    </row>
    <row r="1373" spans="3:10">
      <c r="C1373" s="38"/>
      <c r="E1373" s="2"/>
      <c r="F1373" s="2"/>
      <c r="G1373" s="2"/>
      <c r="H1373" s="2"/>
      <c r="I1373" s="2"/>
    </row>
    <row r="1374" spans="3:10">
      <c r="C1374" s="38"/>
      <c r="E1374" s="2"/>
      <c r="F1374" s="2"/>
      <c r="G1374" s="2"/>
      <c r="H1374" s="2"/>
      <c r="I1374" s="2"/>
    </row>
    <row r="1375" spans="3:10">
      <c r="C1375" s="38"/>
      <c r="E1375" s="2"/>
      <c r="F1375" s="2"/>
      <c r="G1375" s="2"/>
      <c r="H1375" s="2"/>
      <c r="I1375" s="2"/>
    </row>
    <row r="1376" spans="3:10">
      <c r="C1376" s="38"/>
      <c r="E1376" s="2"/>
      <c r="F1376" s="2"/>
      <c r="G1376" s="2"/>
      <c r="H1376" s="2"/>
      <c r="I1376" s="2"/>
    </row>
    <row r="1377" spans="3:10">
      <c r="C1377" s="38"/>
      <c r="E1377" s="2"/>
      <c r="F1377" s="2"/>
      <c r="G1377" s="2"/>
      <c r="H1377" s="2"/>
      <c r="I1377" s="2"/>
    </row>
    <row r="1378" spans="3:10">
      <c r="C1378" s="38"/>
      <c r="E1378" s="2"/>
      <c r="F1378" s="2"/>
      <c r="G1378" s="2"/>
      <c r="H1378" s="2"/>
      <c r="I1378" s="2"/>
    </row>
    <row r="1379" spans="3:10">
      <c r="C1379" s="38"/>
      <c r="E1379" s="2"/>
      <c r="F1379" s="2"/>
      <c r="G1379" s="2"/>
      <c r="H1379" s="2"/>
      <c r="I1379" s="2"/>
    </row>
    <row r="1380" spans="3:10">
      <c r="C1380" s="38"/>
      <c r="E1380" s="2"/>
      <c r="F1380" s="2"/>
      <c r="G1380" s="2"/>
      <c r="H1380" s="2"/>
      <c r="I1380" s="2"/>
      <c r="J1380" s="2"/>
    </row>
    <row r="1381" spans="3:10">
      <c r="C1381" s="38"/>
      <c r="E1381" s="2"/>
      <c r="F1381" s="2"/>
      <c r="G1381" s="2"/>
      <c r="H1381" s="2"/>
      <c r="I1381" s="2"/>
      <c r="J1381" s="2"/>
    </row>
    <row r="1382" spans="3:10">
      <c r="C1382" s="38"/>
      <c r="E1382" s="2"/>
      <c r="F1382" s="2"/>
      <c r="G1382" s="2"/>
      <c r="H1382" s="2"/>
      <c r="I1382" s="2"/>
    </row>
    <row r="1383" spans="3:10">
      <c r="C1383" s="38"/>
      <c r="E1383" s="2"/>
      <c r="F1383" s="2"/>
      <c r="G1383" s="2"/>
      <c r="H1383" s="2"/>
      <c r="I1383" s="2"/>
    </row>
    <row r="1384" spans="3:10">
      <c r="C1384" s="38"/>
      <c r="E1384" s="2"/>
      <c r="F1384" s="2"/>
      <c r="G1384" s="2"/>
      <c r="H1384" s="2"/>
      <c r="I1384" s="2"/>
    </row>
    <row r="1385" spans="3:10">
      <c r="C1385" s="38"/>
      <c r="E1385" s="2"/>
      <c r="F1385" s="2"/>
      <c r="G1385" s="2"/>
      <c r="H1385" s="2"/>
      <c r="I1385" s="2"/>
    </row>
    <row r="1386" spans="3:10">
      <c r="C1386" s="38"/>
      <c r="E1386" s="2"/>
      <c r="F1386" s="2"/>
      <c r="G1386" s="2"/>
      <c r="H1386" s="2"/>
      <c r="I1386" s="2"/>
    </row>
    <row r="1387" spans="3:10">
      <c r="C1387" s="38"/>
      <c r="E1387" s="2"/>
      <c r="F1387" s="2"/>
      <c r="G1387" s="2"/>
      <c r="H1387" s="2"/>
      <c r="I1387" s="2"/>
    </row>
    <row r="1388" spans="3:10">
      <c r="C1388" s="38"/>
      <c r="E1388" s="2"/>
      <c r="F1388" s="2"/>
      <c r="G1388" s="2"/>
      <c r="H1388" s="2"/>
      <c r="I1388" s="2"/>
      <c r="J1388" s="2"/>
    </row>
    <row r="1389" spans="3:10">
      <c r="C1389" s="38"/>
      <c r="E1389" s="2"/>
      <c r="F1389" s="2"/>
      <c r="G1389" s="2"/>
      <c r="H1389" s="2"/>
      <c r="I1389" s="2"/>
      <c r="J1389" s="2"/>
    </row>
    <row r="1390" spans="3:10">
      <c r="C1390" s="38"/>
      <c r="E1390" s="2"/>
      <c r="F1390" s="2"/>
      <c r="G1390" s="2"/>
      <c r="H1390" s="2"/>
      <c r="I1390" s="2"/>
      <c r="J1390" s="2"/>
    </row>
    <row r="1391" spans="3:10">
      <c r="C1391" s="38"/>
      <c r="E1391" s="2"/>
      <c r="F1391" s="2"/>
      <c r="G1391" s="2"/>
      <c r="H1391" s="2"/>
      <c r="I1391" s="2"/>
    </row>
    <row r="1392" spans="3:10">
      <c r="C1392" s="38"/>
      <c r="E1392" s="2"/>
      <c r="F1392" s="2"/>
      <c r="G1392" s="2"/>
      <c r="H1392" s="2"/>
      <c r="I1392" s="2"/>
    </row>
    <row r="1393" spans="3:10">
      <c r="C1393" s="38"/>
      <c r="E1393" s="2"/>
      <c r="F1393" s="2"/>
      <c r="G1393" s="2"/>
      <c r="H1393" s="2"/>
      <c r="I1393" s="2"/>
    </row>
    <row r="1394" spans="3:10">
      <c r="C1394" s="38"/>
      <c r="E1394" s="2"/>
      <c r="F1394" s="2"/>
      <c r="G1394" s="2"/>
      <c r="H1394" s="2"/>
      <c r="I1394" s="2"/>
    </row>
    <row r="1395" spans="3:10">
      <c r="C1395" s="38"/>
      <c r="E1395" s="2"/>
      <c r="F1395" s="2"/>
      <c r="G1395" s="2"/>
      <c r="H1395" s="2"/>
      <c r="I1395" s="2"/>
    </row>
    <row r="1396" spans="3:10">
      <c r="C1396" s="38"/>
      <c r="E1396" s="2"/>
      <c r="F1396" s="2"/>
      <c r="G1396" s="2"/>
      <c r="H1396" s="2"/>
      <c r="I1396" s="2"/>
      <c r="J1396" s="2"/>
    </row>
    <row r="1397" spans="3:10">
      <c r="C1397" s="38"/>
      <c r="E1397" s="2"/>
      <c r="F1397" s="2"/>
      <c r="G1397" s="2"/>
      <c r="H1397" s="2"/>
      <c r="I1397" s="2"/>
      <c r="J1397" s="2"/>
    </row>
    <row r="1398" spans="3:10">
      <c r="C1398" s="38"/>
      <c r="E1398" s="2"/>
      <c r="F1398" s="2"/>
      <c r="G1398" s="2"/>
      <c r="H1398" s="2"/>
      <c r="I1398" s="2"/>
    </row>
    <row r="1399" spans="3:10">
      <c r="C1399" s="38"/>
      <c r="E1399" s="2"/>
      <c r="F1399" s="2"/>
      <c r="G1399" s="2"/>
      <c r="H1399" s="2"/>
      <c r="I1399" s="2"/>
    </row>
    <row r="1400" spans="3:10">
      <c r="C1400" s="38"/>
      <c r="E1400" s="2"/>
      <c r="F1400" s="2"/>
      <c r="G1400" s="2"/>
      <c r="H1400" s="2"/>
      <c r="I1400" s="2"/>
    </row>
    <row r="1401" spans="3:10">
      <c r="C1401" s="38"/>
      <c r="E1401" s="2"/>
      <c r="F1401" s="2"/>
      <c r="G1401" s="2"/>
      <c r="H1401" s="2"/>
      <c r="I1401" s="2"/>
      <c r="J1401" s="2"/>
    </row>
    <row r="1402" spans="3:10">
      <c r="C1402" s="38"/>
      <c r="E1402" s="2"/>
      <c r="F1402" s="2"/>
      <c r="G1402" s="2"/>
      <c r="H1402" s="2"/>
      <c r="I1402" s="2"/>
      <c r="J1402" s="2"/>
    </row>
    <row r="1403" spans="3:10">
      <c r="C1403" s="38"/>
      <c r="E1403" s="2"/>
      <c r="F1403" s="2"/>
      <c r="G1403" s="2"/>
      <c r="H1403" s="2"/>
      <c r="I1403" s="2"/>
    </row>
    <row r="1404" spans="3:10">
      <c r="C1404" s="38"/>
      <c r="E1404" s="2"/>
      <c r="F1404" s="2"/>
      <c r="G1404" s="2"/>
      <c r="H1404" s="2"/>
      <c r="I1404" s="2"/>
    </row>
    <row r="1405" spans="3:10">
      <c r="C1405" s="38"/>
      <c r="E1405" s="2"/>
      <c r="F1405" s="2"/>
      <c r="G1405" s="2"/>
      <c r="H1405" s="2"/>
      <c r="I1405" s="2"/>
    </row>
    <row r="1406" spans="3:10">
      <c r="C1406" s="38"/>
      <c r="E1406" s="2"/>
      <c r="F1406" s="2"/>
      <c r="G1406" s="2"/>
      <c r="H1406" s="2"/>
      <c r="I1406" s="2"/>
    </row>
    <row r="1407" spans="3:10">
      <c r="C1407" s="38"/>
      <c r="E1407" s="2"/>
      <c r="F1407" s="2"/>
      <c r="G1407" s="2"/>
      <c r="H1407" s="2"/>
      <c r="I1407" s="2"/>
      <c r="J1407" s="2"/>
    </row>
    <row r="1408" spans="3:10">
      <c r="C1408" s="38"/>
      <c r="E1408" s="2"/>
      <c r="F1408" s="2"/>
      <c r="G1408" s="2"/>
      <c r="H1408" s="2"/>
      <c r="I1408" s="2"/>
      <c r="J1408" s="2"/>
    </row>
    <row r="1409" spans="3:10">
      <c r="C1409" s="38"/>
      <c r="E1409" s="2"/>
      <c r="F1409" s="2"/>
      <c r="G1409" s="2"/>
      <c r="H1409" s="2"/>
      <c r="I1409" s="2"/>
    </row>
    <row r="1410" spans="3:10">
      <c r="C1410" s="38"/>
      <c r="E1410" s="2"/>
      <c r="F1410" s="2"/>
      <c r="G1410" s="2"/>
      <c r="H1410" s="2"/>
      <c r="I1410" s="2"/>
      <c r="J1410" s="2"/>
    </row>
    <row r="1411" spans="3:10">
      <c r="C1411" s="38"/>
      <c r="E1411" s="2"/>
      <c r="F1411" s="2"/>
      <c r="G1411" s="2"/>
      <c r="H1411" s="2"/>
      <c r="I1411" s="2"/>
    </row>
    <row r="1412" spans="3:10">
      <c r="C1412" s="38"/>
      <c r="E1412" s="2"/>
      <c r="F1412" s="2"/>
      <c r="G1412" s="2"/>
      <c r="H1412" s="2"/>
      <c r="I1412" s="2"/>
    </row>
    <row r="1413" spans="3:10">
      <c r="C1413" s="38"/>
      <c r="E1413" s="2"/>
      <c r="F1413" s="2"/>
      <c r="G1413" s="2"/>
      <c r="H1413" s="2"/>
      <c r="I1413" s="2"/>
    </row>
    <row r="1414" spans="3:10">
      <c r="C1414" s="38"/>
      <c r="E1414" s="2"/>
      <c r="F1414" s="2"/>
      <c r="G1414" s="2"/>
      <c r="H1414" s="2"/>
      <c r="I1414" s="2"/>
    </row>
    <row r="1415" spans="3:10">
      <c r="C1415" s="38"/>
      <c r="E1415" s="2"/>
      <c r="F1415" s="2"/>
      <c r="G1415" s="2"/>
      <c r="H1415" s="2"/>
      <c r="I1415" s="2"/>
    </row>
    <row r="1416" spans="3:10">
      <c r="C1416" s="38"/>
      <c r="E1416" s="2"/>
      <c r="F1416" s="2"/>
      <c r="G1416" s="2"/>
      <c r="H1416" s="2"/>
      <c r="I1416" s="2"/>
      <c r="J1416" s="2"/>
    </row>
    <row r="1417" spans="3:10">
      <c r="C1417" s="38"/>
      <c r="E1417" s="2"/>
      <c r="F1417" s="2"/>
      <c r="G1417" s="2"/>
      <c r="H1417" s="2"/>
      <c r="I1417" s="2"/>
    </row>
    <row r="1418" spans="3:10">
      <c r="C1418" s="38"/>
      <c r="E1418" s="2"/>
      <c r="F1418" s="2"/>
      <c r="G1418" s="2"/>
      <c r="H1418" s="2"/>
      <c r="I1418" s="2"/>
    </row>
    <row r="1419" spans="3:10">
      <c r="C1419" s="38"/>
      <c r="E1419" s="2"/>
      <c r="F1419" s="2"/>
      <c r="G1419" s="2"/>
      <c r="H1419" s="2"/>
      <c r="I1419" s="2"/>
    </row>
    <row r="1420" spans="3:10">
      <c r="C1420" s="38"/>
      <c r="E1420" s="2"/>
      <c r="F1420" s="2"/>
      <c r="G1420" s="2"/>
      <c r="H1420" s="2"/>
      <c r="I1420" s="2"/>
    </row>
    <row r="1421" spans="3:10">
      <c r="C1421" s="38"/>
      <c r="E1421" s="2"/>
      <c r="F1421" s="2"/>
      <c r="G1421" s="2"/>
      <c r="H1421" s="2"/>
      <c r="I1421" s="2"/>
    </row>
    <row r="1422" spans="3:10">
      <c r="C1422" s="38"/>
      <c r="E1422" s="2"/>
      <c r="F1422" s="2"/>
      <c r="G1422" s="2"/>
      <c r="H1422" s="2"/>
      <c r="I1422" s="2"/>
    </row>
    <row r="1423" spans="3:10">
      <c r="C1423" s="38"/>
      <c r="E1423" s="2"/>
      <c r="F1423" s="2"/>
      <c r="G1423" s="2"/>
      <c r="H1423" s="2"/>
      <c r="I1423" s="2"/>
    </row>
    <row r="1424" spans="3:10">
      <c r="C1424" s="38"/>
      <c r="E1424" s="2"/>
      <c r="F1424" s="2"/>
      <c r="G1424" s="2"/>
      <c r="H1424" s="2"/>
      <c r="I1424" s="2"/>
      <c r="J1424" s="2"/>
    </row>
    <row r="1425" spans="3:10">
      <c r="C1425" s="38"/>
      <c r="E1425" s="2"/>
      <c r="F1425" s="2"/>
      <c r="G1425" s="2"/>
      <c r="H1425" s="2"/>
      <c r="I1425" s="2"/>
    </row>
    <row r="1426" spans="3:10">
      <c r="C1426" s="38"/>
      <c r="E1426" s="2"/>
      <c r="F1426" s="2"/>
      <c r="G1426" s="2"/>
      <c r="H1426" s="2"/>
      <c r="I1426" s="2"/>
    </row>
    <row r="1427" spans="3:10">
      <c r="C1427" s="38"/>
      <c r="E1427" s="2"/>
      <c r="F1427" s="2"/>
      <c r="G1427" s="2"/>
      <c r="H1427" s="2"/>
      <c r="I1427" s="2"/>
    </row>
    <row r="1428" spans="3:10">
      <c r="C1428" s="38"/>
      <c r="E1428" s="2"/>
      <c r="F1428" s="2"/>
      <c r="G1428" s="2"/>
      <c r="H1428" s="2"/>
      <c r="I1428" s="2"/>
    </row>
    <row r="1429" spans="3:10">
      <c r="C1429" s="38"/>
      <c r="E1429" s="2"/>
      <c r="F1429" s="2"/>
      <c r="G1429" s="2"/>
      <c r="H1429" s="2"/>
      <c r="I1429" s="2"/>
    </row>
    <row r="1430" spans="3:10">
      <c r="C1430" s="38"/>
      <c r="E1430" s="2"/>
      <c r="F1430" s="2"/>
      <c r="G1430" s="2"/>
      <c r="H1430" s="2"/>
      <c r="I1430" s="2"/>
    </row>
    <row r="1431" spans="3:10">
      <c r="C1431" s="38"/>
      <c r="E1431" s="2"/>
      <c r="F1431" s="2"/>
      <c r="G1431" s="2"/>
      <c r="H1431" s="2"/>
      <c r="I1431" s="2"/>
    </row>
    <row r="1432" spans="3:10">
      <c r="C1432" s="38"/>
      <c r="E1432" s="2"/>
      <c r="F1432" s="2"/>
      <c r="G1432" s="2"/>
      <c r="H1432" s="2"/>
      <c r="I1432" s="2"/>
      <c r="J1432" s="2"/>
    </row>
    <row r="1433" spans="3:10">
      <c r="C1433" s="38"/>
      <c r="E1433" s="2"/>
      <c r="F1433" s="2"/>
      <c r="G1433" s="2"/>
      <c r="H1433" s="2"/>
      <c r="I1433" s="2"/>
      <c r="J1433" s="2"/>
    </row>
    <row r="1434" spans="3:10">
      <c r="C1434" s="38"/>
      <c r="E1434" s="2"/>
      <c r="F1434" s="2"/>
      <c r="G1434" s="2"/>
      <c r="H1434" s="2"/>
      <c r="I1434" s="2"/>
    </row>
    <row r="1435" spans="3:10">
      <c r="C1435" s="38"/>
      <c r="E1435" s="2"/>
      <c r="F1435" s="2"/>
      <c r="G1435" s="2"/>
      <c r="H1435" s="2"/>
      <c r="I1435" s="2"/>
    </row>
    <row r="1436" spans="3:10">
      <c r="C1436" s="38"/>
      <c r="E1436" s="2"/>
      <c r="F1436" s="2"/>
      <c r="G1436" s="2"/>
      <c r="H1436" s="2"/>
      <c r="I1436" s="2"/>
      <c r="J1436" s="2"/>
    </row>
    <row r="1437" spans="3:10">
      <c r="C1437" s="38"/>
      <c r="E1437" s="2"/>
      <c r="F1437" s="2"/>
      <c r="G1437" s="2"/>
      <c r="H1437" s="2"/>
      <c r="I1437" s="2"/>
      <c r="J1437" s="2"/>
    </row>
    <row r="1438" spans="3:10">
      <c r="C1438" s="38"/>
      <c r="E1438" s="2"/>
      <c r="F1438" s="2"/>
      <c r="G1438" s="2"/>
      <c r="H1438" s="2"/>
      <c r="I1438" s="2"/>
    </row>
    <row r="1439" spans="3:10">
      <c r="C1439" s="38"/>
      <c r="E1439" s="2"/>
      <c r="F1439" s="2"/>
      <c r="G1439" s="2"/>
      <c r="H1439" s="2"/>
      <c r="I1439" s="2"/>
      <c r="J1439" s="2"/>
    </row>
    <row r="1440" spans="3:10">
      <c r="C1440" s="38"/>
      <c r="E1440" s="2"/>
      <c r="F1440" s="2"/>
      <c r="G1440" s="2"/>
      <c r="H1440" s="2"/>
      <c r="I1440" s="2"/>
    </row>
    <row r="1441" spans="3:10">
      <c r="C1441" s="38"/>
      <c r="E1441" s="2"/>
      <c r="F1441" s="2"/>
      <c r="G1441" s="2"/>
      <c r="H1441" s="2"/>
      <c r="I1441" s="2"/>
      <c r="J1441" s="2"/>
    </row>
    <row r="1442" spans="3:10">
      <c r="C1442" s="38"/>
      <c r="E1442" s="2"/>
      <c r="F1442" s="2"/>
      <c r="G1442" s="2"/>
      <c r="H1442" s="2"/>
      <c r="I1442" s="2"/>
    </row>
    <row r="1443" spans="3:10">
      <c r="C1443" s="38"/>
      <c r="E1443" s="2"/>
      <c r="F1443" s="2"/>
      <c r="G1443" s="2"/>
      <c r="H1443" s="2"/>
      <c r="I1443" s="2"/>
    </row>
    <row r="1444" spans="3:10">
      <c r="C1444" s="38"/>
      <c r="E1444" s="2"/>
      <c r="F1444" s="2"/>
      <c r="G1444" s="2"/>
      <c r="H1444" s="2"/>
      <c r="I1444" s="2"/>
    </row>
    <row r="1445" spans="3:10">
      <c r="C1445" s="38"/>
      <c r="E1445" s="2"/>
      <c r="F1445" s="2"/>
      <c r="G1445" s="2"/>
      <c r="H1445" s="2"/>
      <c r="I1445" s="2"/>
      <c r="J1445" s="2"/>
    </row>
    <row r="1446" spans="3:10">
      <c r="C1446" s="38"/>
      <c r="E1446" s="2"/>
      <c r="F1446" s="2"/>
      <c r="G1446" s="2"/>
      <c r="H1446" s="2"/>
      <c r="I1446" s="2"/>
      <c r="J1446" s="2"/>
    </row>
    <row r="1447" spans="3:10">
      <c r="C1447" s="38"/>
      <c r="E1447" s="2"/>
      <c r="F1447" s="2"/>
      <c r="G1447" s="2"/>
      <c r="H1447" s="2"/>
      <c r="I1447" s="2"/>
    </row>
    <row r="1448" spans="3:10">
      <c r="C1448" s="38"/>
      <c r="E1448" s="2"/>
      <c r="F1448" s="2"/>
      <c r="G1448" s="2"/>
      <c r="H1448" s="2"/>
      <c r="I1448" s="2"/>
    </row>
    <row r="1449" spans="3:10">
      <c r="C1449" s="38"/>
      <c r="E1449" s="2"/>
      <c r="F1449" s="2"/>
      <c r="G1449" s="2"/>
      <c r="H1449" s="2"/>
      <c r="I1449" s="2"/>
      <c r="J1449" s="2"/>
    </row>
    <row r="1450" spans="3:10">
      <c r="C1450" s="38"/>
      <c r="E1450" s="2"/>
      <c r="F1450" s="2"/>
      <c r="G1450" s="2"/>
      <c r="H1450" s="2"/>
      <c r="I1450" s="2"/>
    </row>
    <row r="1451" spans="3:10">
      <c r="C1451" s="38"/>
      <c r="E1451" s="2"/>
      <c r="F1451" s="2"/>
      <c r="G1451" s="2"/>
      <c r="H1451" s="2"/>
      <c r="I1451" s="2"/>
    </row>
    <row r="1452" spans="3:10">
      <c r="C1452" s="38"/>
      <c r="E1452" s="2"/>
      <c r="F1452" s="2"/>
      <c r="G1452" s="2"/>
      <c r="H1452" s="2"/>
      <c r="I1452" s="2"/>
      <c r="J1452" s="2"/>
    </row>
    <row r="1453" spans="3:10">
      <c r="C1453" s="38"/>
      <c r="E1453" s="2"/>
      <c r="F1453" s="2"/>
      <c r="G1453" s="2"/>
      <c r="H1453" s="2"/>
      <c r="I1453" s="2"/>
    </row>
    <row r="1454" spans="3:10">
      <c r="C1454" s="38"/>
      <c r="E1454" s="2"/>
      <c r="F1454" s="2"/>
      <c r="G1454" s="2"/>
      <c r="H1454" s="2"/>
      <c r="I1454" s="2"/>
    </row>
    <row r="1455" spans="3:10">
      <c r="C1455" s="38"/>
      <c r="E1455" s="2"/>
      <c r="F1455" s="2"/>
      <c r="G1455" s="2"/>
      <c r="H1455" s="2"/>
      <c r="I1455" s="2"/>
      <c r="J1455" s="2"/>
    </row>
    <row r="1456" spans="3:10">
      <c r="C1456" s="38"/>
      <c r="E1456" s="2"/>
      <c r="F1456" s="2"/>
      <c r="G1456" s="2"/>
      <c r="H1456" s="2"/>
      <c r="I1456" s="2"/>
    </row>
    <row r="1457" spans="3:10">
      <c r="C1457" s="38"/>
      <c r="E1457" s="2"/>
      <c r="F1457" s="2"/>
      <c r="G1457" s="2"/>
      <c r="H1457" s="2"/>
      <c r="I1457" s="2"/>
    </row>
    <row r="1458" spans="3:10">
      <c r="C1458" s="38"/>
      <c r="E1458" s="2"/>
      <c r="F1458" s="2"/>
      <c r="G1458" s="2"/>
      <c r="H1458" s="2"/>
      <c r="I1458" s="2"/>
    </row>
    <row r="1459" spans="3:10">
      <c r="C1459" s="38"/>
      <c r="E1459" s="2"/>
      <c r="F1459" s="2"/>
      <c r="G1459" s="2"/>
      <c r="H1459" s="2"/>
      <c r="I1459" s="2"/>
      <c r="J1459" s="2"/>
    </row>
    <row r="1460" spans="3:10">
      <c r="C1460" s="38"/>
      <c r="E1460" s="2"/>
      <c r="F1460" s="2"/>
      <c r="G1460" s="2"/>
      <c r="H1460" s="2"/>
      <c r="I1460" s="2"/>
    </row>
    <row r="1461" spans="3:10">
      <c r="C1461" s="38"/>
      <c r="E1461" s="2"/>
      <c r="F1461" s="2"/>
      <c r="G1461" s="2"/>
      <c r="H1461" s="2"/>
      <c r="I1461" s="2"/>
    </row>
    <row r="1462" spans="3:10">
      <c r="C1462" s="38"/>
      <c r="E1462" s="2"/>
      <c r="F1462" s="2"/>
      <c r="G1462" s="2"/>
      <c r="H1462" s="2"/>
      <c r="I1462" s="2"/>
    </row>
    <row r="1463" spans="3:10">
      <c r="C1463" s="38"/>
      <c r="E1463" s="2"/>
      <c r="F1463" s="2"/>
      <c r="G1463" s="2"/>
      <c r="H1463" s="2"/>
      <c r="I1463" s="2"/>
    </row>
    <row r="1464" spans="3:10">
      <c r="C1464" s="38"/>
      <c r="E1464" s="2"/>
      <c r="F1464" s="2"/>
      <c r="G1464" s="2"/>
      <c r="H1464" s="2"/>
      <c r="I1464" s="2"/>
    </row>
    <row r="1465" spans="3:10">
      <c r="C1465" s="38"/>
      <c r="E1465" s="2"/>
      <c r="F1465" s="2"/>
      <c r="G1465" s="2"/>
      <c r="H1465" s="2"/>
      <c r="I1465" s="2"/>
    </row>
    <row r="1466" spans="3:10">
      <c r="C1466" s="38"/>
      <c r="E1466" s="2"/>
      <c r="F1466" s="2"/>
      <c r="G1466" s="2"/>
      <c r="H1466" s="2"/>
      <c r="I1466" s="2"/>
    </row>
    <row r="1467" spans="3:10">
      <c r="C1467" s="38"/>
      <c r="E1467" s="2"/>
      <c r="F1467" s="2"/>
      <c r="G1467" s="2"/>
      <c r="H1467" s="2"/>
      <c r="I1467" s="2"/>
      <c r="J1467" s="2"/>
    </row>
    <row r="1468" spans="3:10">
      <c r="C1468" s="38"/>
      <c r="E1468" s="2"/>
      <c r="F1468" s="2"/>
      <c r="G1468" s="2"/>
      <c r="H1468" s="2"/>
      <c r="I1468" s="2"/>
    </row>
    <row r="1469" spans="3:10">
      <c r="C1469" s="38"/>
      <c r="E1469" s="2"/>
      <c r="F1469" s="2"/>
      <c r="G1469" s="2"/>
      <c r="H1469" s="2"/>
      <c r="I1469" s="2"/>
    </row>
    <row r="1470" spans="3:10">
      <c r="C1470" s="38"/>
      <c r="E1470" s="2"/>
      <c r="F1470" s="2"/>
      <c r="G1470" s="2"/>
      <c r="H1470" s="2"/>
      <c r="I1470" s="2"/>
    </row>
    <row r="1471" spans="3:10">
      <c r="C1471" s="38"/>
      <c r="E1471" s="2"/>
      <c r="F1471" s="2"/>
      <c r="G1471" s="2"/>
      <c r="H1471" s="2"/>
      <c r="I1471" s="2"/>
    </row>
    <row r="1472" spans="3:10">
      <c r="C1472" s="38"/>
      <c r="E1472" s="2"/>
      <c r="F1472" s="2"/>
      <c r="G1472" s="2"/>
      <c r="H1472" s="2"/>
      <c r="I1472" s="2"/>
    </row>
    <row r="1473" spans="3:10">
      <c r="C1473" s="38"/>
      <c r="E1473" s="2"/>
      <c r="F1473" s="2"/>
      <c r="G1473" s="2"/>
      <c r="H1473" s="2"/>
      <c r="I1473" s="2"/>
    </row>
    <row r="1474" spans="3:10">
      <c r="C1474" s="38"/>
      <c r="E1474" s="2"/>
      <c r="F1474" s="2"/>
      <c r="G1474" s="2"/>
      <c r="H1474" s="2"/>
      <c r="I1474" s="2"/>
    </row>
    <row r="1475" spans="3:10">
      <c r="C1475" s="38"/>
      <c r="E1475" s="2"/>
      <c r="F1475" s="2"/>
      <c r="G1475" s="2"/>
      <c r="H1475" s="2"/>
      <c r="I1475" s="2"/>
    </row>
    <row r="1476" spans="3:10">
      <c r="C1476" s="38"/>
      <c r="E1476" s="2"/>
      <c r="F1476" s="2"/>
      <c r="G1476" s="2"/>
      <c r="H1476" s="2"/>
      <c r="I1476" s="2"/>
    </row>
    <row r="1477" spans="3:10">
      <c r="C1477" s="38"/>
      <c r="E1477" s="2"/>
      <c r="F1477" s="2"/>
      <c r="G1477" s="2"/>
      <c r="H1477" s="2"/>
      <c r="I1477" s="2"/>
      <c r="J1477" s="2"/>
    </row>
    <row r="1478" spans="3:10">
      <c r="C1478" s="38"/>
      <c r="E1478" s="2"/>
      <c r="F1478" s="2"/>
      <c r="G1478" s="2"/>
      <c r="H1478" s="2"/>
      <c r="I1478" s="2"/>
    </row>
    <row r="1479" spans="3:10">
      <c r="C1479" s="38"/>
      <c r="E1479" s="2"/>
      <c r="F1479" s="2"/>
      <c r="G1479" s="2"/>
      <c r="H1479" s="2"/>
      <c r="I1479" s="2"/>
    </row>
    <row r="1480" spans="3:10">
      <c r="C1480" s="38"/>
      <c r="E1480" s="2"/>
      <c r="F1480" s="2"/>
      <c r="G1480" s="2"/>
      <c r="H1480" s="2"/>
      <c r="I1480" s="2"/>
    </row>
    <row r="1481" spans="3:10">
      <c r="C1481" s="38"/>
      <c r="E1481" s="2"/>
      <c r="F1481" s="2"/>
      <c r="G1481" s="2"/>
      <c r="H1481" s="2"/>
      <c r="I1481" s="2"/>
    </row>
    <row r="1482" spans="3:10">
      <c r="C1482" s="38"/>
      <c r="E1482" s="2"/>
      <c r="F1482" s="2"/>
      <c r="G1482" s="2"/>
      <c r="H1482" s="2"/>
      <c r="I1482" s="2"/>
      <c r="J1482" s="2"/>
    </row>
    <row r="1483" spans="3:10">
      <c r="C1483" s="38"/>
      <c r="E1483" s="2"/>
      <c r="F1483" s="2"/>
      <c r="G1483" s="2"/>
      <c r="H1483" s="2"/>
      <c r="I1483" s="2"/>
    </row>
    <row r="1484" spans="3:10">
      <c r="C1484" s="38"/>
      <c r="E1484" s="2"/>
      <c r="F1484" s="2"/>
      <c r="G1484" s="2"/>
      <c r="H1484" s="2"/>
      <c r="I1484" s="2"/>
      <c r="J1484" s="2"/>
    </row>
    <row r="1485" spans="3:10">
      <c r="C1485" s="38"/>
      <c r="E1485" s="2"/>
      <c r="F1485" s="2"/>
      <c r="G1485" s="2"/>
      <c r="H1485" s="2"/>
      <c r="I1485" s="2"/>
    </row>
    <row r="1486" spans="3:10">
      <c r="C1486" s="38"/>
      <c r="E1486" s="2"/>
      <c r="F1486" s="2"/>
      <c r="G1486" s="2"/>
      <c r="H1486" s="2"/>
      <c r="I1486" s="2"/>
    </row>
    <row r="1487" spans="3:10">
      <c r="C1487" s="38"/>
      <c r="E1487" s="2"/>
      <c r="F1487" s="2"/>
      <c r="G1487" s="2"/>
      <c r="H1487" s="2"/>
      <c r="I1487" s="2"/>
    </row>
    <row r="1488" spans="3:10">
      <c r="C1488" s="38"/>
      <c r="E1488" s="2"/>
      <c r="F1488" s="2"/>
      <c r="G1488" s="2"/>
      <c r="H1488" s="2"/>
      <c r="I1488" s="2"/>
    </row>
    <row r="1489" spans="3:9">
      <c r="C1489" s="38"/>
      <c r="E1489" s="2"/>
      <c r="F1489" s="2"/>
      <c r="G1489" s="2"/>
      <c r="H1489" s="2"/>
      <c r="I1489" s="2"/>
    </row>
    <row r="1490" spans="3:9">
      <c r="C1490" s="38"/>
      <c r="E1490" s="2"/>
      <c r="F1490" s="2"/>
      <c r="G1490" s="2"/>
      <c r="H1490" s="2"/>
      <c r="I1490" s="2"/>
    </row>
    <row r="1491" spans="3:9">
      <c r="C1491" s="38"/>
      <c r="E1491" s="2"/>
      <c r="F1491" s="2"/>
      <c r="G1491" s="2"/>
      <c r="H1491" s="2"/>
      <c r="I1491" s="2"/>
    </row>
    <row r="1492" spans="3:9">
      <c r="C1492" s="38"/>
      <c r="E1492" s="2"/>
      <c r="F1492" s="2"/>
      <c r="G1492" s="2"/>
      <c r="H1492" s="2"/>
      <c r="I1492" s="2"/>
    </row>
    <row r="1493" spans="3:9">
      <c r="C1493" s="38"/>
      <c r="E1493" s="2"/>
      <c r="F1493" s="2"/>
      <c r="G1493" s="2"/>
      <c r="H1493" s="2"/>
      <c r="I1493" s="2"/>
    </row>
    <row r="1494" spans="3:9">
      <c r="C1494" s="38"/>
      <c r="E1494" s="2"/>
      <c r="F1494" s="2"/>
      <c r="G1494" s="2"/>
      <c r="H1494" s="2"/>
      <c r="I1494" s="2"/>
    </row>
    <row r="1495" spans="3:9">
      <c r="C1495" s="38"/>
      <c r="E1495" s="2"/>
      <c r="F1495" s="2"/>
      <c r="G1495" s="2"/>
      <c r="H1495" s="2"/>
      <c r="I1495" s="2"/>
    </row>
    <row r="1496" spans="3:9">
      <c r="C1496" s="38"/>
      <c r="E1496" s="2"/>
      <c r="F1496" s="2"/>
      <c r="G1496" s="2"/>
      <c r="H1496" s="2"/>
      <c r="I1496" s="2"/>
    </row>
    <row r="1497" spans="3:9">
      <c r="C1497" s="38"/>
      <c r="E1497" s="2"/>
      <c r="F1497" s="2"/>
      <c r="G1497" s="2"/>
      <c r="H1497" s="2"/>
      <c r="I1497" s="2"/>
    </row>
    <row r="1498" spans="3:9">
      <c r="C1498" s="38"/>
      <c r="E1498" s="2"/>
      <c r="F1498" s="2"/>
      <c r="G1498" s="2"/>
      <c r="H1498" s="2"/>
      <c r="I1498" s="2"/>
    </row>
    <row r="1499" spans="3:9">
      <c r="C1499" s="38"/>
      <c r="E1499" s="2"/>
      <c r="F1499" s="2"/>
      <c r="G1499" s="2"/>
      <c r="H1499" s="2"/>
      <c r="I1499" s="2"/>
    </row>
    <row r="1500" spans="3:9">
      <c r="C1500" s="38"/>
      <c r="E1500" s="2"/>
      <c r="F1500" s="2"/>
      <c r="G1500" s="2"/>
      <c r="H1500" s="2"/>
      <c r="I1500" s="2"/>
    </row>
    <row r="1501" spans="3:9">
      <c r="C1501" s="38"/>
      <c r="E1501" s="2"/>
      <c r="F1501" s="2"/>
      <c r="G1501" s="2"/>
      <c r="H1501" s="2"/>
      <c r="I1501" s="2"/>
    </row>
    <row r="1502" spans="3:9">
      <c r="C1502" s="38"/>
      <c r="E1502" s="2"/>
      <c r="F1502" s="2"/>
      <c r="G1502" s="2"/>
      <c r="H1502" s="2"/>
      <c r="I1502" s="2"/>
    </row>
    <row r="1503" spans="3:9">
      <c r="C1503" s="38"/>
      <c r="E1503" s="2"/>
      <c r="F1503" s="2"/>
      <c r="G1503" s="2"/>
      <c r="H1503" s="2"/>
      <c r="I1503" s="2"/>
    </row>
    <row r="1504" spans="3:9">
      <c r="C1504" s="38"/>
      <c r="E1504" s="2"/>
      <c r="F1504" s="2"/>
      <c r="G1504" s="2"/>
      <c r="H1504" s="2"/>
      <c r="I1504" s="2"/>
    </row>
    <row r="1505" spans="3:10">
      <c r="C1505" s="38"/>
      <c r="E1505" s="2"/>
      <c r="F1505" s="2"/>
      <c r="G1505" s="2"/>
      <c r="H1505" s="2"/>
      <c r="I1505" s="2"/>
    </row>
    <row r="1506" spans="3:10">
      <c r="C1506" s="38"/>
      <c r="E1506" s="2"/>
      <c r="F1506" s="2"/>
      <c r="G1506" s="2"/>
      <c r="H1506" s="2"/>
      <c r="I1506" s="2"/>
    </row>
    <row r="1507" spans="3:10">
      <c r="C1507" s="38"/>
      <c r="E1507" s="2"/>
      <c r="F1507" s="2"/>
      <c r="G1507" s="2"/>
      <c r="H1507" s="2"/>
      <c r="I1507" s="2"/>
      <c r="J1507" s="2"/>
    </row>
    <row r="1508" spans="3:10">
      <c r="C1508" s="38"/>
      <c r="E1508" s="2"/>
      <c r="F1508" s="2"/>
      <c r="G1508" s="2"/>
      <c r="H1508" s="2"/>
      <c r="I1508" s="2"/>
      <c r="J1508" s="2"/>
    </row>
    <row r="1509" spans="3:10">
      <c r="C1509" s="38"/>
      <c r="E1509" s="2"/>
      <c r="F1509" s="2"/>
      <c r="G1509" s="2"/>
      <c r="H1509" s="2"/>
      <c r="I1509" s="2"/>
      <c r="J1509" s="2"/>
    </row>
    <row r="1510" spans="3:10">
      <c r="C1510" s="38"/>
      <c r="E1510" s="2"/>
      <c r="F1510" s="2"/>
      <c r="G1510" s="2"/>
      <c r="H1510" s="2"/>
      <c r="I1510" s="2"/>
    </row>
    <row r="1511" spans="3:10">
      <c r="C1511" s="38"/>
      <c r="E1511" s="2"/>
      <c r="F1511" s="2"/>
      <c r="G1511" s="2"/>
      <c r="H1511" s="2"/>
      <c r="I1511" s="2"/>
      <c r="J1511" s="2"/>
    </row>
    <row r="1512" spans="3:10">
      <c r="C1512" s="38"/>
      <c r="E1512" s="2"/>
      <c r="F1512" s="2"/>
      <c r="G1512" s="2"/>
      <c r="H1512" s="2"/>
      <c r="I1512" s="2"/>
      <c r="J1512" s="2"/>
    </row>
    <row r="1513" spans="3:10">
      <c r="C1513" s="38"/>
      <c r="E1513" s="2"/>
      <c r="F1513" s="2"/>
      <c r="G1513" s="2"/>
      <c r="H1513" s="2"/>
      <c r="I1513" s="2"/>
    </row>
    <row r="1514" spans="3:10">
      <c r="C1514" s="38"/>
      <c r="E1514" s="2"/>
      <c r="F1514" s="2"/>
      <c r="G1514" s="2"/>
      <c r="H1514" s="2"/>
      <c r="I1514" s="2"/>
    </row>
    <row r="1515" spans="3:10">
      <c r="C1515" s="38"/>
      <c r="E1515" s="2"/>
      <c r="F1515" s="2"/>
      <c r="G1515" s="2"/>
      <c r="H1515" s="2"/>
      <c r="I1515" s="2"/>
    </row>
    <row r="1516" spans="3:10">
      <c r="C1516" s="38"/>
      <c r="E1516" s="2"/>
      <c r="F1516" s="2"/>
      <c r="G1516" s="2"/>
      <c r="H1516" s="2"/>
      <c r="I1516" s="2"/>
    </row>
    <row r="1517" spans="3:10">
      <c r="C1517" s="38"/>
      <c r="E1517" s="2"/>
      <c r="F1517" s="2"/>
      <c r="G1517" s="2"/>
      <c r="H1517" s="2"/>
      <c r="I1517" s="2"/>
    </row>
    <row r="1518" spans="3:10">
      <c r="C1518" s="38"/>
      <c r="E1518" s="2"/>
      <c r="F1518" s="2"/>
      <c r="G1518" s="2"/>
      <c r="H1518" s="2"/>
      <c r="I1518" s="2"/>
    </row>
    <row r="1519" spans="3:10">
      <c r="C1519" s="38"/>
      <c r="E1519" s="2"/>
      <c r="F1519" s="2"/>
      <c r="G1519" s="2"/>
      <c r="H1519" s="2"/>
      <c r="I1519" s="2"/>
    </row>
    <row r="1520" spans="3:10">
      <c r="C1520" s="38"/>
      <c r="E1520" s="2"/>
      <c r="F1520" s="2"/>
      <c r="G1520" s="2"/>
      <c r="H1520" s="2"/>
      <c r="I1520" s="2"/>
    </row>
    <row r="1521" spans="3:10">
      <c r="C1521" s="38"/>
      <c r="E1521" s="2"/>
      <c r="F1521" s="2"/>
      <c r="G1521" s="2"/>
      <c r="H1521" s="2"/>
      <c r="I1521" s="2"/>
    </row>
    <row r="1522" spans="3:10">
      <c r="C1522" s="38"/>
      <c r="E1522" s="2"/>
      <c r="F1522" s="2"/>
      <c r="G1522" s="2"/>
      <c r="H1522" s="2"/>
      <c r="I1522" s="2"/>
      <c r="J1522" s="2"/>
    </row>
    <row r="1523" spans="3:10">
      <c r="C1523" s="38"/>
      <c r="E1523" s="2"/>
      <c r="F1523" s="2"/>
      <c r="G1523" s="2"/>
      <c r="H1523" s="2"/>
      <c r="I1523" s="2"/>
    </row>
    <row r="1524" spans="3:10">
      <c r="C1524" s="38"/>
      <c r="E1524" s="2"/>
      <c r="F1524" s="2"/>
      <c r="G1524" s="2"/>
      <c r="H1524" s="2"/>
      <c r="I1524" s="2"/>
    </row>
    <row r="1525" spans="3:10">
      <c r="C1525" s="38"/>
      <c r="E1525" s="2"/>
      <c r="F1525" s="2"/>
      <c r="G1525" s="2"/>
      <c r="H1525" s="2"/>
      <c r="I1525" s="2"/>
    </row>
    <row r="1526" spans="3:10">
      <c r="C1526" s="38"/>
      <c r="E1526" s="2"/>
      <c r="F1526" s="2"/>
      <c r="G1526" s="2"/>
      <c r="H1526" s="2"/>
      <c r="I1526" s="2"/>
    </row>
    <row r="1527" spans="3:10">
      <c r="C1527" s="38"/>
      <c r="E1527" s="2"/>
      <c r="F1527" s="2"/>
      <c r="G1527" s="2"/>
      <c r="H1527" s="2"/>
      <c r="I1527" s="2"/>
    </row>
    <row r="1528" spans="3:10">
      <c r="C1528" s="38"/>
      <c r="E1528" s="2"/>
      <c r="F1528" s="2"/>
      <c r="G1528" s="2"/>
      <c r="H1528" s="2"/>
      <c r="I1528" s="2"/>
      <c r="J1528" s="2"/>
    </row>
    <row r="1529" spans="3:10">
      <c r="C1529" s="38"/>
      <c r="E1529" s="2"/>
      <c r="F1529" s="2"/>
      <c r="G1529" s="2"/>
      <c r="H1529" s="2"/>
      <c r="I1529" s="2"/>
    </row>
    <row r="1530" spans="3:10">
      <c r="C1530" s="38"/>
      <c r="E1530" s="2"/>
      <c r="F1530" s="2"/>
      <c r="G1530" s="2"/>
      <c r="H1530" s="2"/>
      <c r="I1530" s="2"/>
    </row>
    <row r="1531" spans="3:10">
      <c r="C1531" s="38"/>
      <c r="E1531" s="2"/>
      <c r="F1531" s="2"/>
      <c r="G1531" s="2"/>
      <c r="H1531" s="2"/>
      <c r="I1531" s="2"/>
      <c r="J1531" s="2"/>
    </row>
    <row r="1532" spans="3:10">
      <c r="C1532" s="38"/>
      <c r="E1532" s="2"/>
      <c r="F1532" s="2"/>
      <c r="G1532" s="2"/>
      <c r="H1532" s="2"/>
      <c r="I1532" s="2"/>
      <c r="J1532" s="2"/>
    </row>
    <row r="1533" spans="3:10">
      <c r="C1533" s="38"/>
      <c r="E1533" s="2"/>
      <c r="F1533" s="2"/>
      <c r="G1533" s="2"/>
      <c r="H1533" s="2"/>
      <c r="I1533" s="2"/>
      <c r="J1533" s="2"/>
    </row>
    <row r="1534" spans="3:10">
      <c r="C1534" s="38"/>
      <c r="E1534" s="2"/>
      <c r="F1534" s="2"/>
      <c r="G1534" s="2"/>
      <c r="H1534" s="2"/>
      <c r="I1534" s="2"/>
    </row>
    <row r="1535" spans="3:10">
      <c r="C1535" s="38"/>
      <c r="E1535" s="2"/>
      <c r="F1535" s="2"/>
      <c r="G1535" s="2"/>
      <c r="H1535" s="2"/>
      <c r="I1535" s="2"/>
    </row>
    <row r="1536" spans="3:10">
      <c r="C1536" s="38"/>
      <c r="E1536" s="2"/>
      <c r="F1536" s="2"/>
      <c r="G1536" s="2"/>
      <c r="H1536" s="2"/>
      <c r="I1536" s="2"/>
    </row>
    <row r="1537" spans="3:10">
      <c r="C1537" s="38"/>
      <c r="E1537" s="2"/>
      <c r="F1537" s="2"/>
      <c r="G1537" s="2"/>
      <c r="H1537" s="2"/>
      <c r="I1537" s="2"/>
    </row>
    <row r="1538" spans="3:10">
      <c r="C1538" s="38"/>
      <c r="E1538" s="2"/>
      <c r="F1538" s="2"/>
      <c r="G1538" s="2"/>
      <c r="H1538" s="2"/>
      <c r="I1538" s="2"/>
      <c r="J1538" s="2"/>
    </row>
    <row r="1539" spans="3:10">
      <c r="C1539" s="38"/>
      <c r="E1539" s="2"/>
      <c r="F1539" s="2"/>
      <c r="G1539" s="2"/>
      <c r="H1539" s="2"/>
      <c r="I1539" s="2"/>
    </row>
    <row r="1540" spans="3:10">
      <c r="C1540" s="38"/>
      <c r="E1540" s="2"/>
      <c r="F1540" s="2"/>
      <c r="G1540" s="2"/>
      <c r="H1540" s="2"/>
      <c r="I1540" s="2"/>
    </row>
    <row r="1541" spans="3:10">
      <c r="C1541" s="38"/>
      <c r="E1541" s="2"/>
      <c r="F1541" s="2"/>
      <c r="G1541" s="2"/>
      <c r="H1541" s="2"/>
      <c r="I1541" s="2"/>
    </row>
    <row r="1542" spans="3:10">
      <c r="C1542" s="38"/>
      <c r="E1542" s="2"/>
      <c r="F1542" s="2"/>
      <c r="G1542" s="2"/>
      <c r="H1542" s="2"/>
      <c r="I1542" s="2"/>
    </row>
    <row r="1543" spans="3:10">
      <c r="C1543" s="38"/>
      <c r="E1543" s="2"/>
      <c r="F1543" s="2"/>
      <c r="G1543" s="2"/>
      <c r="H1543" s="2"/>
      <c r="I1543" s="2"/>
    </row>
    <row r="1544" spans="3:10">
      <c r="C1544" s="38"/>
      <c r="E1544" s="2"/>
      <c r="F1544" s="2"/>
      <c r="G1544" s="2"/>
      <c r="H1544" s="2"/>
      <c r="I1544" s="2"/>
    </row>
    <row r="1545" spans="3:10">
      <c r="C1545" s="38"/>
      <c r="E1545" s="2"/>
      <c r="F1545" s="2"/>
      <c r="G1545" s="2"/>
      <c r="H1545" s="2"/>
      <c r="I1545" s="2"/>
    </row>
    <row r="1546" spans="3:10">
      <c r="C1546" s="38"/>
      <c r="E1546" s="2"/>
      <c r="F1546" s="2"/>
      <c r="G1546" s="2"/>
      <c r="H1546" s="2"/>
      <c r="I1546" s="2"/>
      <c r="J1546" s="2"/>
    </row>
    <row r="1547" spans="3:10">
      <c r="C1547" s="38"/>
      <c r="E1547" s="2"/>
      <c r="F1547" s="2"/>
      <c r="G1547" s="2"/>
      <c r="H1547" s="2"/>
      <c r="I1547" s="2"/>
      <c r="J1547" s="2"/>
    </row>
    <row r="1548" spans="3:10">
      <c r="C1548" s="38"/>
      <c r="E1548" s="2"/>
      <c r="F1548" s="2"/>
      <c r="G1548" s="2"/>
      <c r="H1548" s="2"/>
      <c r="I1548" s="2"/>
    </row>
    <row r="1549" spans="3:10">
      <c r="C1549" s="38"/>
      <c r="E1549" s="2"/>
      <c r="F1549" s="2"/>
      <c r="G1549" s="2"/>
      <c r="H1549" s="2"/>
      <c r="I1549" s="2"/>
    </row>
    <row r="1550" spans="3:10">
      <c r="C1550" s="38"/>
      <c r="E1550" s="2"/>
      <c r="F1550" s="2"/>
      <c r="G1550" s="2"/>
      <c r="H1550" s="2"/>
      <c r="I1550" s="2"/>
    </row>
    <row r="1551" spans="3:10">
      <c r="C1551" s="38"/>
      <c r="E1551" s="2"/>
      <c r="F1551" s="2"/>
      <c r="G1551" s="2"/>
      <c r="H1551" s="2"/>
      <c r="I1551" s="2"/>
    </row>
    <row r="1552" spans="3:10">
      <c r="C1552" s="38"/>
      <c r="E1552" s="2"/>
      <c r="F1552" s="2"/>
      <c r="G1552" s="2"/>
      <c r="H1552" s="2"/>
      <c r="I1552" s="2"/>
    </row>
    <row r="1553" spans="3:10">
      <c r="C1553" s="38"/>
      <c r="E1553" s="2"/>
      <c r="F1553" s="2"/>
      <c r="G1553" s="2"/>
      <c r="H1553" s="2"/>
      <c r="I1553" s="2"/>
    </row>
    <row r="1554" spans="3:10">
      <c r="C1554" s="38"/>
      <c r="E1554" s="2"/>
      <c r="F1554" s="2"/>
      <c r="G1554" s="2"/>
      <c r="H1554" s="2"/>
      <c r="I1554" s="2"/>
      <c r="J1554" s="2"/>
    </row>
    <row r="1555" spans="3:10">
      <c r="C1555" s="38"/>
      <c r="E1555" s="2"/>
      <c r="F1555" s="2"/>
      <c r="G1555" s="2"/>
      <c r="H1555" s="2"/>
      <c r="I1555" s="2"/>
    </row>
    <row r="1556" spans="3:10">
      <c r="C1556" s="38"/>
      <c r="E1556" s="2"/>
      <c r="F1556" s="2"/>
      <c r="G1556" s="2"/>
      <c r="H1556" s="2"/>
      <c r="I1556" s="2"/>
    </row>
    <row r="1557" spans="3:10">
      <c r="C1557" s="38"/>
      <c r="E1557" s="2"/>
      <c r="F1557" s="2"/>
      <c r="G1557" s="2"/>
      <c r="H1557" s="2"/>
      <c r="I1557" s="2"/>
    </row>
    <row r="1558" spans="3:10">
      <c r="C1558" s="38"/>
      <c r="E1558" s="2"/>
      <c r="F1558" s="2"/>
      <c r="G1558" s="2"/>
      <c r="H1558" s="2"/>
      <c r="I1558" s="2"/>
    </row>
    <row r="1559" spans="3:10">
      <c r="C1559" s="38"/>
      <c r="E1559" s="2"/>
      <c r="F1559" s="2"/>
      <c r="G1559" s="2"/>
      <c r="H1559" s="2"/>
      <c r="I1559" s="2"/>
    </row>
    <row r="1560" spans="3:10">
      <c r="C1560" s="38"/>
      <c r="E1560" s="2"/>
      <c r="F1560" s="2"/>
      <c r="G1560" s="2"/>
      <c r="H1560" s="2"/>
      <c r="I1560" s="2"/>
    </row>
    <row r="1561" spans="3:10">
      <c r="C1561" s="38"/>
      <c r="E1561" s="2"/>
      <c r="F1561" s="2"/>
      <c r="G1561" s="2"/>
      <c r="H1561" s="2"/>
      <c r="I1561" s="2"/>
    </row>
    <row r="1562" spans="3:10">
      <c r="C1562" s="38"/>
      <c r="E1562" s="2"/>
      <c r="F1562" s="2"/>
      <c r="G1562" s="2"/>
      <c r="H1562" s="2"/>
      <c r="I1562" s="2"/>
    </row>
    <row r="1563" spans="3:10">
      <c r="C1563" s="38"/>
      <c r="E1563" s="2"/>
      <c r="F1563" s="2"/>
      <c r="G1563" s="2"/>
      <c r="H1563" s="2"/>
      <c r="I1563" s="2"/>
    </row>
    <row r="1564" spans="3:10">
      <c r="C1564" s="38"/>
      <c r="E1564" s="2"/>
      <c r="F1564" s="2"/>
      <c r="G1564" s="2"/>
      <c r="H1564" s="2"/>
      <c r="I1564" s="2"/>
      <c r="J1564" s="2"/>
    </row>
    <row r="1565" spans="3:10">
      <c r="C1565" s="38"/>
      <c r="E1565" s="2"/>
      <c r="F1565" s="2"/>
      <c r="G1565" s="2"/>
      <c r="H1565" s="2"/>
      <c r="I1565" s="2"/>
    </row>
    <row r="1566" spans="3:10">
      <c r="C1566" s="38"/>
      <c r="E1566" s="2"/>
      <c r="F1566" s="2"/>
      <c r="G1566" s="2"/>
      <c r="H1566" s="2"/>
      <c r="I1566" s="2"/>
      <c r="J1566" s="2"/>
    </row>
    <row r="1567" spans="3:10">
      <c r="C1567" s="38"/>
      <c r="E1567" s="2"/>
      <c r="F1567" s="2"/>
      <c r="G1567" s="2"/>
      <c r="H1567" s="2"/>
      <c r="I1567" s="2"/>
    </row>
    <row r="1568" spans="3:10">
      <c r="C1568" s="38"/>
      <c r="E1568" s="2"/>
      <c r="F1568" s="2"/>
      <c r="G1568" s="2"/>
      <c r="H1568" s="2"/>
      <c r="I1568" s="2"/>
    </row>
    <row r="1569" spans="3:10">
      <c r="C1569" s="38"/>
      <c r="E1569" s="2"/>
      <c r="F1569" s="2"/>
      <c r="G1569" s="2"/>
      <c r="H1569" s="2"/>
      <c r="I1569" s="2"/>
      <c r="J1569" s="2"/>
    </row>
    <row r="1570" spans="3:10">
      <c r="C1570" s="38"/>
      <c r="E1570" s="2"/>
      <c r="F1570" s="2"/>
      <c r="G1570" s="2"/>
      <c r="H1570" s="2"/>
      <c r="I1570" s="2"/>
    </row>
    <row r="1571" spans="3:10">
      <c r="C1571" s="38"/>
      <c r="E1571" s="2"/>
      <c r="F1571" s="2"/>
      <c r="G1571" s="2"/>
      <c r="H1571" s="2"/>
      <c r="I1571" s="2"/>
    </row>
    <row r="1572" spans="3:10">
      <c r="C1572" s="38"/>
      <c r="E1572" s="2"/>
      <c r="F1572" s="2"/>
      <c r="G1572" s="2"/>
      <c r="H1572" s="2"/>
      <c r="I1572" s="2"/>
    </row>
    <row r="1573" spans="3:10">
      <c r="C1573" s="38"/>
      <c r="E1573" s="2"/>
      <c r="F1573" s="2"/>
      <c r="G1573" s="2"/>
      <c r="H1573" s="2"/>
      <c r="I1573" s="2"/>
    </row>
    <row r="1574" spans="3:10">
      <c r="C1574" s="38"/>
      <c r="E1574" s="2"/>
      <c r="F1574" s="2"/>
      <c r="G1574" s="2"/>
      <c r="H1574" s="2"/>
      <c r="I1574" s="2"/>
    </row>
    <row r="1575" spans="3:10">
      <c r="C1575" s="38"/>
      <c r="E1575" s="2"/>
      <c r="F1575" s="2"/>
      <c r="G1575" s="2"/>
      <c r="H1575" s="2"/>
      <c r="I1575" s="2"/>
    </row>
    <row r="1576" spans="3:10">
      <c r="C1576" s="38"/>
      <c r="E1576" s="2"/>
      <c r="F1576" s="2"/>
      <c r="G1576" s="2"/>
      <c r="H1576" s="2"/>
      <c r="I1576" s="2"/>
    </row>
    <row r="1577" spans="3:10">
      <c r="C1577" s="38"/>
      <c r="E1577" s="2"/>
      <c r="F1577" s="2"/>
      <c r="G1577" s="2"/>
      <c r="H1577" s="2"/>
      <c r="I1577" s="2"/>
    </row>
    <row r="1578" spans="3:10">
      <c r="C1578" s="38"/>
      <c r="E1578" s="2"/>
      <c r="F1578" s="2"/>
      <c r="G1578" s="2"/>
      <c r="H1578" s="2"/>
      <c r="I1578" s="2"/>
    </row>
    <row r="1579" spans="3:10">
      <c r="C1579" s="38"/>
      <c r="E1579" s="2"/>
      <c r="F1579" s="2"/>
      <c r="G1579" s="2"/>
      <c r="H1579" s="2"/>
      <c r="I1579" s="2"/>
      <c r="J1579" s="2"/>
    </row>
    <row r="1580" spans="3:10">
      <c r="C1580" s="38"/>
      <c r="E1580" s="2"/>
      <c r="F1580" s="2"/>
      <c r="G1580" s="2"/>
      <c r="H1580" s="2"/>
      <c r="I1580" s="2"/>
      <c r="J1580" s="2"/>
    </row>
    <row r="1581" spans="3:10">
      <c r="C1581" s="38"/>
      <c r="E1581" s="2"/>
      <c r="F1581" s="2"/>
      <c r="G1581" s="2"/>
      <c r="H1581" s="2"/>
      <c r="I1581" s="2"/>
    </row>
    <row r="1582" spans="3:10">
      <c r="C1582" s="38"/>
      <c r="E1582" s="2"/>
      <c r="F1582" s="2"/>
      <c r="G1582" s="2"/>
      <c r="H1582" s="2"/>
      <c r="I1582" s="2"/>
    </row>
    <row r="1583" spans="3:10">
      <c r="C1583" s="38"/>
      <c r="E1583" s="2"/>
      <c r="F1583" s="2"/>
      <c r="G1583" s="2"/>
      <c r="H1583" s="2"/>
      <c r="I1583" s="2"/>
    </row>
    <row r="1584" spans="3:10">
      <c r="C1584" s="38"/>
      <c r="E1584" s="2"/>
      <c r="F1584" s="2"/>
      <c r="G1584" s="2"/>
      <c r="H1584" s="2"/>
      <c r="I1584" s="2"/>
    </row>
    <row r="1585" spans="3:10">
      <c r="C1585" s="38"/>
      <c r="E1585" s="2"/>
      <c r="F1585" s="2"/>
      <c r="G1585" s="2"/>
      <c r="H1585" s="2"/>
      <c r="I1585" s="2"/>
    </row>
    <row r="1586" spans="3:10">
      <c r="C1586" s="38"/>
      <c r="E1586" s="2"/>
      <c r="F1586" s="2"/>
      <c r="G1586" s="2"/>
      <c r="H1586" s="2"/>
      <c r="I1586" s="2"/>
    </row>
    <row r="1587" spans="3:10">
      <c r="C1587" s="38"/>
      <c r="E1587" s="2"/>
      <c r="F1587" s="2"/>
      <c r="G1587" s="2"/>
      <c r="H1587" s="2"/>
      <c r="I1587" s="2"/>
    </row>
    <row r="1588" spans="3:10">
      <c r="C1588" s="38"/>
      <c r="E1588" s="2"/>
      <c r="F1588" s="2"/>
      <c r="G1588" s="2"/>
      <c r="H1588" s="2"/>
      <c r="I1588" s="2"/>
    </row>
    <row r="1589" spans="3:10">
      <c r="C1589" s="38"/>
      <c r="E1589" s="2"/>
      <c r="F1589" s="2"/>
      <c r="G1589" s="2"/>
      <c r="H1589" s="2"/>
      <c r="I1589" s="2"/>
    </row>
    <row r="1590" spans="3:10">
      <c r="C1590" s="38"/>
      <c r="E1590" s="2"/>
      <c r="F1590" s="2"/>
      <c r="G1590" s="2"/>
      <c r="H1590" s="2"/>
      <c r="I1590" s="2"/>
      <c r="J1590" s="2"/>
    </row>
    <row r="1591" spans="3:10">
      <c r="C1591" s="38"/>
      <c r="E1591" s="2"/>
      <c r="F1591" s="2"/>
      <c r="G1591" s="2"/>
      <c r="H1591" s="2"/>
      <c r="I1591" s="2"/>
    </row>
    <row r="1592" spans="3:10">
      <c r="C1592" s="38"/>
      <c r="E1592" s="2"/>
      <c r="F1592" s="2"/>
      <c r="G1592" s="2"/>
      <c r="H1592" s="2"/>
      <c r="I1592" s="2"/>
    </row>
    <row r="1593" spans="3:10">
      <c r="C1593" s="38"/>
      <c r="E1593" s="2"/>
      <c r="F1593" s="2"/>
      <c r="G1593" s="2"/>
      <c r="H1593" s="2"/>
      <c r="I1593" s="2"/>
      <c r="J1593" s="2"/>
    </row>
    <row r="1594" spans="3:10">
      <c r="C1594" s="38"/>
      <c r="E1594" s="2"/>
      <c r="F1594" s="2"/>
      <c r="G1594" s="2"/>
      <c r="H1594" s="2"/>
      <c r="I1594" s="2"/>
      <c r="J1594" s="2"/>
    </row>
    <row r="1595" spans="3:10">
      <c r="C1595" s="38"/>
      <c r="E1595" s="2"/>
      <c r="F1595" s="2"/>
      <c r="G1595" s="2"/>
      <c r="H1595" s="2"/>
      <c r="I1595" s="2"/>
    </row>
    <row r="1596" spans="3:10">
      <c r="C1596" s="38"/>
      <c r="E1596" s="2"/>
      <c r="F1596" s="2"/>
      <c r="G1596" s="2"/>
      <c r="H1596" s="2"/>
      <c r="I1596" s="2"/>
    </row>
    <row r="1597" spans="3:10">
      <c r="C1597" s="38"/>
      <c r="E1597" s="2"/>
      <c r="F1597" s="2"/>
      <c r="G1597" s="2"/>
      <c r="H1597" s="2"/>
      <c r="I1597" s="2"/>
    </row>
    <row r="1598" spans="3:10">
      <c r="C1598" s="38"/>
      <c r="E1598" s="2"/>
      <c r="F1598" s="2"/>
      <c r="G1598" s="2"/>
      <c r="H1598" s="2"/>
      <c r="I1598" s="2"/>
      <c r="J1598" s="2"/>
    </row>
    <row r="1599" spans="3:10">
      <c r="C1599" s="38"/>
      <c r="E1599" s="2"/>
      <c r="F1599" s="2"/>
      <c r="G1599" s="2"/>
      <c r="H1599" s="2"/>
      <c r="I1599" s="2"/>
      <c r="J1599" s="2"/>
    </row>
    <row r="1600" spans="3:10">
      <c r="C1600" s="38"/>
      <c r="E1600" s="2"/>
      <c r="F1600" s="2"/>
      <c r="G1600" s="2"/>
      <c r="H1600" s="2"/>
      <c r="I1600" s="2"/>
    </row>
    <row r="1601" spans="3:10">
      <c r="C1601" s="38"/>
      <c r="E1601" s="2"/>
      <c r="F1601" s="2"/>
      <c r="G1601" s="2"/>
      <c r="H1601" s="2"/>
      <c r="I1601" s="2"/>
    </row>
    <row r="1602" spans="3:10">
      <c r="C1602" s="38"/>
      <c r="E1602" s="2"/>
      <c r="F1602" s="2"/>
      <c r="G1602" s="2"/>
      <c r="H1602" s="2"/>
      <c r="I1602" s="2"/>
    </row>
    <row r="1603" spans="3:10">
      <c r="C1603" s="38"/>
      <c r="E1603" s="2"/>
      <c r="F1603" s="2"/>
      <c r="G1603" s="2"/>
      <c r="H1603" s="2"/>
      <c r="I1603" s="2"/>
    </row>
    <row r="1604" spans="3:10">
      <c r="C1604" s="38"/>
      <c r="E1604" s="2"/>
      <c r="F1604" s="2"/>
      <c r="G1604" s="2"/>
      <c r="H1604" s="2"/>
      <c r="I1604" s="2"/>
    </row>
    <row r="1605" spans="3:10">
      <c r="C1605" s="38"/>
      <c r="E1605" s="2"/>
      <c r="F1605" s="2"/>
      <c r="G1605" s="2"/>
      <c r="H1605" s="2"/>
      <c r="I1605" s="2"/>
    </row>
    <row r="1606" spans="3:10">
      <c r="C1606" s="38"/>
      <c r="E1606" s="2"/>
      <c r="F1606" s="2"/>
      <c r="G1606" s="2"/>
      <c r="H1606" s="2"/>
      <c r="I1606" s="2"/>
    </row>
    <row r="1607" spans="3:10">
      <c r="C1607" s="38"/>
      <c r="E1607" s="2"/>
      <c r="F1607" s="2"/>
      <c r="G1607" s="2"/>
      <c r="H1607" s="2"/>
      <c r="I1607" s="2"/>
    </row>
    <row r="1608" spans="3:10">
      <c r="C1608" s="38"/>
      <c r="E1608" s="2"/>
      <c r="F1608" s="2"/>
      <c r="G1608" s="2"/>
      <c r="H1608" s="2"/>
      <c r="I1608" s="2"/>
    </row>
    <row r="1609" spans="3:10">
      <c r="C1609" s="38"/>
      <c r="E1609" s="2"/>
      <c r="F1609" s="2"/>
      <c r="G1609" s="2"/>
      <c r="H1609" s="2"/>
      <c r="I1609" s="2"/>
    </row>
    <row r="1610" spans="3:10">
      <c r="C1610" s="38"/>
      <c r="E1610" s="2"/>
      <c r="F1610" s="2"/>
      <c r="G1610" s="2"/>
      <c r="H1610" s="2"/>
      <c r="I1610" s="2"/>
      <c r="J1610" s="2"/>
    </row>
    <row r="1611" spans="3:10">
      <c r="C1611" s="38"/>
      <c r="E1611" s="2"/>
      <c r="F1611" s="2"/>
      <c r="G1611" s="2"/>
      <c r="H1611" s="2"/>
      <c r="I1611" s="2"/>
    </row>
    <row r="1612" spans="3:10">
      <c r="C1612" s="38"/>
      <c r="E1612" s="2"/>
      <c r="F1612" s="2"/>
      <c r="G1612" s="2"/>
      <c r="H1612" s="2"/>
      <c r="I1612" s="2"/>
      <c r="J1612" s="2"/>
    </row>
    <row r="1613" spans="3:10">
      <c r="C1613" s="38"/>
      <c r="E1613" s="2"/>
      <c r="F1613" s="2"/>
      <c r="G1613" s="2"/>
      <c r="H1613" s="2"/>
      <c r="I1613" s="2"/>
    </row>
    <row r="1614" spans="3:10">
      <c r="C1614" s="38"/>
      <c r="E1614" s="2"/>
      <c r="F1614" s="2"/>
      <c r="G1614" s="2"/>
      <c r="H1614" s="2"/>
      <c r="I1614" s="2"/>
    </row>
    <row r="1615" spans="3:10">
      <c r="C1615" s="38"/>
      <c r="E1615" s="2"/>
      <c r="F1615" s="2"/>
      <c r="G1615" s="2"/>
      <c r="H1615" s="2"/>
      <c r="I1615" s="2"/>
    </row>
    <row r="1616" spans="3:10">
      <c r="C1616" s="38"/>
      <c r="E1616" s="2"/>
      <c r="F1616" s="2"/>
      <c r="G1616" s="2"/>
      <c r="H1616" s="2"/>
      <c r="I1616" s="2"/>
    </row>
    <row r="1617" spans="3:10">
      <c r="C1617" s="38"/>
      <c r="E1617" s="2"/>
      <c r="F1617" s="2"/>
      <c r="G1617" s="2"/>
      <c r="H1617" s="2"/>
      <c r="I1617" s="2"/>
    </row>
    <row r="1618" spans="3:10">
      <c r="C1618" s="38"/>
      <c r="E1618" s="2"/>
      <c r="F1618" s="2"/>
      <c r="G1618" s="2"/>
      <c r="H1618" s="2"/>
      <c r="I1618" s="2"/>
      <c r="J1618" s="2"/>
    </row>
    <row r="1619" spans="3:10">
      <c r="C1619" s="38"/>
      <c r="E1619" s="2"/>
      <c r="F1619" s="2"/>
      <c r="G1619" s="2"/>
      <c r="H1619" s="2"/>
      <c r="I1619" s="2"/>
    </row>
    <row r="1620" spans="3:10">
      <c r="C1620" s="38"/>
      <c r="E1620" s="2"/>
      <c r="F1620" s="2"/>
      <c r="G1620" s="2"/>
      <c r="H1620" s="2"/>
      <c r="I1620" s="2"/>
    </row>
    <row r="1621" spans="3:10">
      <c r="C1621" s="38"/>
      <c r="E1621" s="2"/>
      <c r="F1621" s="2"/>
      <c r="G1621" s="2"/>
      <c r="H1621" s="2"/>
      <c r="I1621" s="2"/>
    </row>
    <row r="1622" spans="3:10">
      <c r="C1622" s="38"/>
      <c r="E1622" s="2"/>
      <c r="F1622" s="2"/>
      <c r="G1622" s="2"/>
      <c r="H1622" s="2"/>
      <c r="I1622" s="2"/>
      <c r="J1622" s="2"/>
    </row>
    <row r="1623" spans="3:10">
      <c r="C1623" s="38"/>
      <c r="E1623" s="2"/>
      <c r="F1623" s="2"/>
      <c r="G1623" s="2"/>
      <c r="H1623" s="2"/>
      <c r="I1623" s="2"/>
    </row>
    <row r="1624" spans="3:10">
      <c r="C1624" s="38"/>
      <c r="E1624" s="2"/>
      <c r="F1624" s="2"/>
      <c r="G1624" s="2"/>
      <c r="H1624" s="2"/>
      <c r="I1624" s="2"/>
    </row>
    <row r="1625" spans="3:10">
      <c r="C1625" s="38"/>
      <c r="E1625" s="2"/>
      <c r="F1625" s="2"/>
      <c r="G1625" s="2"/>
      <c r="H1625" s="2"/>
      <c r="I1625" s="2"/>
    </row>
    <row r="1626" spans="3:10">
      <c r="C1626" s="38"/>
      <c r="E1626" s="2"/>
      <c r="F1626" s="2"/>
      <c r="G1626" s="2"/>
      <c r="H1626" s="2"/>
      <c r="I1626" s="2"/>
      <c r="J1626" s="2"/>
    </row>
    <row r="1627" spans="3:10">
      <c r="C1627" s="38"/>
      <c r="E1627" s="2"/>
      <c r="F1627" s="2"/>
      <c r="G1627" s="2"/>
      <c r="H1627" s="2"/>
      <c r="I1627" s="2"/>
    </row>
    <row r="1628" spans="3:10">
      <c r="C1628" s="38"/>
      <c r="E1628" s="2"/>
      <c r="F1628" s="2"/>
      <c r="G1628" s="2"/>
      <c r="H1628" s="2"/>
      <c r="I1628" s="2"/>
    </row>
    <row r="1629" spans="3:10">
      <c r="C1629" s="38"/>
      <c r="E1629" s="2"/>
      <c r="F1629" s="2"/>
      <c r="G1629" s="2"/>
      <c r="H1629" s="2"/>
      <c r="I1629" s="2"/>
    </row>
    <row r="1630" spans="3:10">
      <c r="C1630" s="38"/>
      <c r="E1630" s="2"/>
      <c r="F1630" s="2"/>
      <c r="G1630" s="2"/>
      <c r="H1630" s="2"/>
      <c r="I1630" s="2"/>
    </row>
    <row r="1631" spans="3:10">
      <c r="C1631" s="38"/>
      <c r="E1631" s="2"/>
      <c r="F1631" s="2"/>
      <c r="G1631" s="2"/>
      <c r="H1631" s="2"/>
      <c r="I1631" s="2"/>
    </row>
    <row r="1632" spans="3:10">
      <c r="C1632" s="38"/>
      <c r="E1632" s="2"/>
      <c r="F1632" s="2"/>
      <c r="G1632" s="2"/>
      <c r="H1632" s="2"/>
      <c r="I1632" s="2"/>
    </row>
    <row r="1633" spans="3:10">
      <c r="C1633" s="38"/>
      <c r="E1633" s="2"/>
      <c r="F1633" s="2"/>
      <c r="G1633" s="2"/>
      <c r="H1633" s="2"/>
      <c r="I1633" s="2"/>
    </row>
    <row r="1634" spans="3:10">
      <c r="C1634" s="38"/>
      <c r="E1634" s="2"/>
      <c r="F1634" s="2"/>
      <c r="G1634" s="2"/>
      <c r="H1634" s="2"/>
      <c r="I1634" s="2"/>
    </row>
    <row r="1635" spans="3:10">
      <c r="C1635" s="38"/>
      <c r="E1635" s="2"/>
      <c r="F1635" s="2"/>
      <c r="G1635" s="2"/>
      <c r="H1635" s="2"/>
      <c r="I1635" s="2"/>
    </row>
    <row r="1636" spans="3:10">
      <c r="C1636" s="38"/>
      <c r="E1636" s="2"/>
      <c r="F1636" s="2"/>
      <c r="G1636" s="2"/>
      <c r="H1636" s="2"/>
      <c r="I1636" s="2"/>
      <c r="J1636" s="2"/>
    </row>
    <row r="1637" spans="3:10">
      <c r="C1637" s="38"/>
      <c r="E1637" s="2"/>
      <c r="F1637" s="2"/>
      <c r="G1637" s="2"/>
      <c r="H1637" s="2"/>
      <c r="I1637" s="2"/>
      <c r="J1637" s="2"/>
    </row>
    <row r="1638" spans="3:10">
      <c r="C1638" s="38"/>
      <c r="E1638" s="2"/>
      <c r="F1638" s="2"/>
      <c r="G1638" s="2"/>
      <c r="H1638" s="2"/>
      <c r="I1638" s="2"/>
      <c r="J1638" s="2"/>
    </row>
    <row r="1639" spans="3:10">
      <c r="C1639" s="38"/>
      <c r="E1639" s="2"/>
      <c r="F1639" s="2"/>
      <c r="G1639" s="2"/>
      <c r="H1639" s="2"/>
      <c r="I1639" s="2"/>
      <c r="J1639" s="2"/>
    </row>
    <row r="1640" spans="3:10">
      <c r="C1640" s="38"/>
      <c r="E1640" s="2"/>
      <c r="F1640" s="2"/>
      <c r="G1640" s="2"/>
      <c r="H1640" s="2"/>
      <c r="I1640" s="2"/>
    </row>
    <row r="1641" spans="3:10">
      <c r="C1641" s="38"/>
      <c r="E1641" s="2"/>
      <c r="F1641" s="2"/>
      <c r="G1641" s="2"/>
      <c r="H1641" s="2"/>
      <c r="I1641" s="2"/>
    </row>
    <row r="1642" spans="3:10">
      <c r="C1642" s="38"/>
      <c r="E1642" s="2"/>
      <c r="F1642" s="2"/>
      <c r="G1642" s="2"/>
      <c r="H1642" s="2"/>
      <c r="I1642" s="2"/>
      <c r="J1642" s="2"/>
    </row>
    <row r="1643" spans="3:10">
      <c r="C1643" s="38"/>
      <c r="E1643" s="2"/>
      <c r="F1643" s="2"/>
      <c r="G1643" s="2"/>
      <c r="H1643" s="2"/>
      <c r="I1643" s="2"/>
    </row>
    <row r="1644" spans="3:10">
      <c r="C1644" s="38"/>
      <c r="E1644" s="2"/>
      <c r="F1644" s="2"/>
      <c r="G1644" s="2"/>
      <c r="H1644" s="2"/>
      <c r="I1644" s="2"/>
    </row>
    <row r="1645" spans="3:10">
      <c r="C1645" s="38"/>
      <c r="E1645" s="2"/>
      <c r="F1645" s="2"/>
      <c r="G1645" s="2"/>
      <c r="H1645" s="2"/>
      <c r="I1645" s="2"/>
    </row>
    <row r="1646" spans="3:10">
      <c r="C1646" s="38"/>
      <c r="E1646" s="2"/>
      <c r="F1646" s="2"/>
      <c r="G1646" s="2"/>
      <c r="H1646" s="2"/>
      <c r="I1646" s="2"/>
    </row>
    <row r="1647" spans="3:10">
      <c r="C1647" s="38"/>
      <c r="E1647" s="2"/>
      <c r="F1647" s="2"/>
      <c r="G1647" s="2"/>
      <c r="H1647" s="2"/>
      <c r="I1647" s="2"/>
      <c r="J1647" s="2"/>
    </row>
    <row r="1648" spans="3:10">
      <c r="C1648" s="38"/>
      <c r="E1648" s="2"/>
      <c r="F1648" s="2"/>
      <c r="G1648" s="2"/>
      <c r="H1648" s="2"/>
      <c r="I1648" s="2"/>
      <c r="J1648" s="2"/>
    </row>
    <row r="1649" spans="3:10">
      <c r="C1649" s="38"/>
      <c r="E1649" s="2"/>
      <c r="F1649" s="2"/>
      <c r="G1649" s="2"/>
      <c r="H1649" s="2"/>
      <c r="I1649" s="2"/>
    </row>
    <row r="1650" spans="3:10">
      <c r="C1650" s="38"/>
      <c r="E1650" s="2"/>
      <c r="F1650" s="2"/>
      <c r="G1650" s="2"/>
      <c r="H1650" s="2"/>
      <c r="I1650" s="2"/>
    </row>
    <row r="1651" spans="3:10">
      <c r="C1651" s="38"/>
      <c r="E1651" s="2"/>
      <c r="F1651" s="2"/>
      <c r="G1651" s="2"/>
      <c r="H1651" s="2"/>
      <c r="I1651" s="2"/>
    </row>
    <row r="1652" spans="3:10">
      <c r="C1652" s="38"/>
      <c r="E1652" s="2"/>
      <c r="F1652" s="2"/>
      <c r="G1652" s="2"/>
      <c r="H1652" s="2"/>
      <c r="I1652" s="2"/>
    </row>
    <row r="1653" spans="3:10">
      <c r="C1653" s="38"/>
      <c r="E1653" s="2"/>
      <c r="F1653" s="2"/>
      <c r="G1653" s="2"/>
      <c r="H1653" s="2"/>
      <c r="I1653" s="2"/>
      <c r="J1653" s="2"/>
    </row>
    <row r="1654" spans="3:10">
      <c r="C1654" s="38"/>
      <c r="E1654" s="2"/>
      <c r="F1654" s="2"/>
      <c r="G1654" s="2"/>
      <c r="H1654" s="2"/>
      <c r="I1654" s="2"/>
    </row>
    <row r="1655" spans="3:10">
      <c r="C1655" s="38"/>
      <c r="E1655" s="2"/>
      <c r="F1655" s="2"/>
      <c r="G1655" s="2"/>
      <c r="H1655" s="2"/>
      <c r="I1655" s="2"/>
    </row>
    <row r="1656" spans="3:10">
      <c r="C1656" s="38"/>
      <c r="E1656" s="2"/>
      <c r="F1656" s="2"/>
      <c r="G1656" s="2"/>
      <c r="H1656" s="2"/>
      <c r="I1656" s="2"/>
    </row>
    <row r="1657" spans="3:10">
      <c r="C1657" s="38"/>
      <c r="E1657" s="2"/>
      <c r="F1657" s="2"/>
      <c r="G1657" s="2"/>
      <c r="H1657" s="2"/>
      <c r="I1657" s="2"/>
    </row>
    <row r="1658" spans="3:10">
      <c r="C1658" s="38"/>
      <c r="E1658" s="2"/>
      <c r="F1658" s="2"/>
      <c r="G1658" s="2"/>
      <c r="H1658" s="2"/>
      <c r="I1658" s="2"/>
    </row>
    <row r="1659" spans="3:10">
      <c r="C1659" s="38"/>
      <c r="E1659" s="2"/>
      <c r="F1659" s="2"/>
      <c r="G1659" s="2"/>
      <c r="H1659" s="2"/>
      <c r="I1659" s="2"/>
    </row>
    <row r="1660" spans="3:10">
      <c r="C1660" s="38"/>
      <c r="E1660" s="2"/>
      <c r="F1660" s="2"/>
      <c r="G1660" s="2"/>
      <c r="H1660" s="2"/>
      <c r="I1660" s="2"/>
      <c r="J1660" s="2"/>
    </row>
    <row r="1661" spans="3:10">
      <c r="C1661" s="38"/>
      <c r="E1661" s="2"/>
      <c r="F1661" s="2"/>
      <c r="G1661" s="2"/>
      <c r="H1661" s="2"/>
      <c r="I1661" s="2"/>
    </row>
    <row r="1662" spans="3:10">
      <c r="C1662" s="38"/>
      <c r="E1662" s="2"/>
      <c r="F1662" s="2"/>
      <c r="G1662" s="2"/>
      <c r="H1662" s="2"/>
      <c r="I1662" s="2"/>
    </row>
    <row r="1663" spans="3:10">
      <c r="C1663" s="38"/>
      <c r="E1663" s="2"/>
      <c r="F1663" s="2"/>
      <c r="G1663" s="2"/>
      <c r="H1663" s="2"/>
      <c r="I1663" s="2"/>
    </row>
    <row r="1664" spans="3:10">
      <c r="C1664" s="38"/>
      <c r="E1664" s="2"/>
      <c r="F1664" s="2"/>
      <c r="G1664" s="2"/>
      <c r="H1664" s="2"/>
      <c r="I1664" s="2"/>
    </row>
    <row r="1665" spans="3:10">
      <c r="C1665" s="38"/>
      <c r="E1665" s="2"/>
      <c r="F1665" s="2"/>
      <c r="G1665" s="2"/>
      <c r="H1665" s="2"/>
      <c r="I1665" s="2"/>
    </row>
    <row r="1666" spans="3:10">
      <c r="C1666" s="38"/>
      <c r="E1666" s="2"/>
      <c r="F1666" s="2"/>
      <c r="G1666" s="2"/>
      <c r="H1666" s="2"/>
      <c r="I1666" s="2"/>
    </row>
    <row r="1667" spans="3:10">
      <c r="C1667" s="38"/>
      <c r="E1667" s="2"/>
      <c r="F1667" s="2"/>
      <c r="G1667" s="2"/>
      <c r="H1667" s="2"/>
      <c r="I1667" s="2"/>
    </row>
    <row r="1668" spans="3:10">
      <c r="C1668" s="38"/>
      <c r="E1668" s="2"/>
      <c r="F1668" s="2"/>
      <c r="G1668" s="2"/>
      <c r="H1668" s="2"/>
      <c r="I1668" s="2"/>
    </row>
    <row r="1669" spans="3:10">
      <c r="C1669" s="38"/>
      <c r="E1669" s="2"/>
      <c r="F1669" s="2"/>
      <c r="G1669" s="2"/>
      <c r="H1669" s="2"/>
      <c r="I1669" s="2"/>
    </row>
    <row r="1670" spans="3:10">
      <c r="C1670" s="38"/>
      <c r="E1670" s="2"/>
      <c r="F1670" s="2"/>
      <c r="G1670" s="2"/>
      <c r="H1670" s="2"/>
      <c r="I1670" s="2"/>
    </row>
    <row r="1671" spans="3:10">
      <c r="C1671" s="38"/>
      <c r="E1671" s="2"/>
      <c r="F1671" s="2"/>
      <c r="G1671" s="2"/>
      <c r="H1671" s="2"/>
      <c r="I1671" s="2"/>
    </row>
    <row r="1672" spans="3:10">
      <c r="C1672" s="38"/>
      <c r="E1672" s="2"/>
      <c r="F1672" s="2"/>
      <c r="G1672" s="2"/>
      <c r="H1672" s="2"/>
      <c r="I1672" s="2"/>
    </row>
    <row r="1673" spans="3:10">
      <c r="C1673" s="38"/>
      <c r="E1673" s="2"/>
      <c r="F1673" s="2"/>
      <c r="G1673" s="2"/>
      <c r="H1673" s="2"/>
      <c r="I1673" s="2"/>
    </row>
    <row r="1674" spans="3:10">
      <c r="C1674" s="38"/>
      <c r="E1674" s="2"/>
      <c r="F1674" s="2"/>
      <c r="G1674" s="2"/>
      <c r="H1674" s="2"/>
      <c r="I1674" s="2"/>
    </row>
    <row r="1675" spans="3:10">
      <c r="C1675" s="38"/>
      <c r="E1675" s="2"/>
      <c r="F1675" s="2"/>
      <c r="G1675" s="2"/>
      <c r="H1675" s="2"/>
      <c r="I1675" s="2"/>
    </row>
    <row r="1676" spans="3:10">
      <c r="C1676" s="38"/>
      <c r="E1676" s="2"/>
      <c r="F1676" s="2"/>
      <c r="G1676" s="2"/>
      <c r="H1676" s="2"/>
      <c r="I1676" s="2"/>
    </row>
    <row r="1677" spans="3:10">
      <c r="C1677" s="38"/>
      <c r="E1677" s="2"/>
      <c r="F1677" s="2"/>
      <c r="G1677" s="2"/>
      <c r="H1677" s="2"/>
      <c r="I1677" s="2"/>
    </row>
    <row r="1678" spans="3:10">
      <c r="C1678" s="38"/>
      <c r="E1678" s="2"/>
      <c r="F1678" s="2"/>
      <c r="G1678" s="2"/>
      <c r="H1678" s="2"/>
      <c r="I1678" s="2"/>
      <c r="J1678" s="2"/>
    </row>
    <row r="1679" spans="3:10">
      <c r="C1679" s="38"/>
      <c r="E1679" s="2"/>
      <c r="F1679" s="2"/>
      <c r="G1679" s="2"/>
      <c r="H1679" s="2"/>
      <c r="I1679" s="2"/>
    </row>
    <row r="1680" spans="3:10">
      <c r="C1680" s="38"/>
      <c r="E1680" s="2"/>
      <c r="F1680" s="2"/>
      <c r="G1680" s="2"/>
      <c r="H1680" s="2"/>
      <c r="I1680" s="2"/>
    </row>
    <row r="1681" spans="3:10">
      <c r="C1681" s="38"/>
      <c r="E1681" s="2"/>
      <c r="F1681" s="2"/>
      <c r="G1681" s="2"/>
      <c r="H1681" s="2"/>
      <c r="I1681" s="2"/>
    </row>
    <row r="1682" spans="3:10">
      <c r="C1682" s="38"/>
      <c r="E1682" s="2"/>
      <c r="F1682" s="2"/>
      <c r="G1682" s="2"/>
      <c r="H1682" s="2"/>
      <c r="I1682" s="2"/>
    </row>
    <row r="1683" spans="3:10">
      <c r="C1683" s="38"/>
      <c r="E1683" s="2"/>
      <c r="F1683" s="2"/>
      <c r="G1683" s="2"/>
      <c r="H1683" s="2"/>
      <c r="I1683" s="2"/>
    </row>
    <row r="1684" spans="3:10">
      <c r="C1684" s="38"/>
      <c r="E1684" s="2"/>
      <c r="F1684" s="2"/>
      <c r="G1684" s="2"/>
      <c r="H1684" s="2"/>
      <c r="I1684" s="2"/>
    </row>
    <row r="1685" spans="3:10">
      <c r="C1685" s="38"/>
      <c r="E1685" s="2"/>
      <c r="F1685" s="2"/>
      <c r="G1685" s="2"/>
      <c r="H1685" s="2"/>
      <c r="I1685" s="2"/>
    </row>
    <row r="1686" spans="3:10">
      <c r="C1686" s="38"/>
      <c r="E1686" s="2"/>
      <c r="F1686" s="2"/>
      <c r="G1686" s="2"/>
      <c r="H1686" s="2"/>
      <c r="I1686" s="2"/>
    </row>
    <row r="1687" spans="3:10">
      <c r="C1687" s="38"/>
      <c r="E1687" s="2"/>
      <c r="F1687" s="2"/>
      <c r="G1687" s="2"/>
      <c r="H1687" s="2"/>
      <c r="I1687" s="2"/>
    </row>
    <row r="1688" spans="3:10">
      <c r="C1688" s="38"/>
      <c r="E1688" s="2"/>
      <c r="F1688" s="2"/>
      <c r="G1688" s="2"/>
      <c r="H1688" s="2"/>
      <c r="I1688" s="2"/>
    </row>
    <row r="1689" spans="3:10">
      <c r="C1689" s="38"/>
      <c r="E1689" s="2"/>
      <c r="F1689" s="2"/>
      <c r="G1689" s="2"/>
      <c r="H1689" s="2"/>
      <c r="I1689" s="2"/>
    </row>
    <row r="1690" spans="3:10">
      <c r="C1690" s="38"/>
      <c r="E1690" s="2"/>
      <c r="F1690" s="2"/>
      <c r="G1690" s="2"/>
      <c r="H1690" s="2"/>
      <c r="I1690" s="2"/>
    </row>
    <row r="1691" spans="3:10">
      <c r="C1691" s="38"/>
      <c r="E1691" s="2"/>
      <c r="F1691" s="2"/>
      <c r="G1691" s="2"/>
      <c r="H1691" s="2"/>
      <c r="I1691" s="2"/>
    </row>
    <row r="1692" spans="3:10">
      <c r="C1692" s="38"/>
      <c r="E1692" s="2"/>
      <c r="F1692" s="2"/>
      <c r="G1692" s="2"/>
      <c r="H1692" s="2"/>
      <c r="I1692" s="2"/>
    </row>
    <row r="1693" spans="3:10">
      <c r="C1693" s="38"/>
      <c r="E1693" s="2"/>
      <c r="F1693" s="2"/>
      <c r="G1693" s="2"/>
      <c r="H1693" s="2"/>
      <c r="I1693" s="2"/>
    </row>
    <row r="1694" spans="3:10">
      <c r="C1694" s="38"/>
      <c r="E1694" s="2"/>
      <c r="F1694" s="2"/>
      <c r="G1694" s="2"/>
      <c r="H1694" s="2"/>
      <c r="I1694" s="2"/>
    </row>
    <row r="1695" spans="3:10">
      <c r="C1695" s="38"/>
      <c r="E1695" s="2"/>
      <c r="F1695" s="2"/>
      <c r="G1695" s="2"/>
      <c r="H1695" s="2"/>
      <c r="I1695" s="2"/>
    </row>
    <row r="1696" spans="3:10">
      <c r="C1696" s="38"/>
      <c r="E1696" s="2"/>
      <c r="F1696" s="2"/>
      <c r="G1696" s="2"/>
      <c r="H1696" s="2"/>
      <c r="I1696" s="2"/>
      <c r="J1696" s="2"/>
    </row>
    <row r="1697" spans="3:10">
      <c r="C1697" s="38"/>
      <c r="E1697" s="2"/>
      <c r="F1697" s="2"/>
      <c r="G1697" s="2"/>
      <c r="H1697" s="2"/>
      <c r="I1697" s="2"/>
    </row>
    <row r="1698" spans="3:10">
      <c r="C1698" s="38"/>
      <c r="E1698" s="2"/>
      <c r="F1698" s="2"/>
      <c r="G1698" s="2"/>
      <c r="H1698" s="2"/>
      <c r="I1698" s="2"/>
    </row>
    <row r="1699" spans="3:10">
      <c r="C1699" s="38"/>
      <c r="E1699" s="2"/>
      <c r="F1699" s="2"/>
      <c r="G1699" s="2"/>
      <c r="H1699" s="2"/>
      <c r="I1699" s="2"/>
    </row>
    <row r="1700" spans="3:10">
      <c r="C1700" s="38"/>
      <c r="E1700" s="2"/>
      <c r="F1700" s="2"/>
      <c r="G1700" s="2"/>
      <c r="H1700" s="2"/>
      <c r="I1700" s="2"/>
    </row>
    <row r="1701" spans="3:10">
      <c r="C1701" s="38"/>
      <c r="E1701" s="2"/>
      <c r="F1701" s="2"/>
      <c r="G1701" s="2"/>
      <c r="H1701" s="2"/>
      <c r="I1701" s="2"/>
      <c r="J1701" s="2"/>
    </row>
    <row r="1702" spans="3:10">
      <c r="C1702" s="38"/>
      <c r="E1702" s="2"/>
      <c r="F1702" s="2"/>
      <c r="G1702" s="2"/>
      <c r="H1702" s="2"/>
      <c r="I1702" s="2"/>
    </row>
    <row r="1703" spans="3:10">
      <c r="C1703" s="38"/>
      <c r="E1703" s="2"/>
      <c r="F1703" s="2"/>
      <c r="G1703" s="2"/>
      <c r="H1703" s="2"/>
      <c r="I1703" s="2"/>
      <c r="J1703" s="2"/>
    </row>
    <row r="1704" spans="3:10">
      <c r="C1704" s="38"/>
      <c r="E1704" s="2"/>
      <c r="F1704" s="2"/>
      <c r="G1704" s="2"/>
      <c r="H1704" s="2"/>
      <c r="I1704" s="2"/>
    </row>
    <row r="1705" spans="3:10">
      <c r="C1705" s="38"/>
      <c r="E1705" s="2"/>
      <c r="F1705" s="2"/>
      <c r="G1705" s="2"/>
      <c r="H1705" s="2"/>
      <c r="I1705" s="2"/>
      <c r="J1705" s="2"/>
    </row>
    <row r="1706" spans="3:10">
      <c r="C1706" s="38"/>
      <c r="E1706" s="2"/>
      <c r="F1706" s="2"/>
      <c r="G1706" s="2"/>
      <c r="H1706" s="2"/>
      <c r="I1706" s="2"/>
      <c r="J1706" s="2"/>
    </row>
    <row r="1707" spans="3:10">
      <c r="C1707" s="38"/>
      <c r="E1707" s="2"/>
      <c r="F1707" s="2"/>
      <c r="G1707" s="2"/>
      <c r="H1707" s="2"/>
      <c r="I1707" s="2"/>
    </row>
    <row r="1708" spans="3:10">
      <c r="C1708" s="38"/>
      <c r="E1708" s="2"/>
      <c r="F1708" s="2"/>
      <c r="G1708" s="2"/>
      <c r="H1708" s="2"/>
      <c r="I1708" s="2"/>
      <c r="J1708" s="2"/>
    </row>
    <row r="1709" spans="3:10">
      <c r="C1709" s="38"/>
      <c r="E1709" s="2"/>
      <c r="F1709" s="2"/>
      <c r="G1709" s="2"/>
      <c r="H1709" s="2"/>
      <c r="I1709" s="2"/>
      <c r="J1709" s="2"/>
    </row>
    <row r="1710" spans="3:10">
      <c r="C1710" s="38"/>
      <c r="E1710" s="2"/>
      <c r="F1710" s="2"/>
      <c r="G1710" s="2"/>
      <c r="H1710" s="2"/>
      <c r="I1710" s="2"/>
    </row>
    <row r="1711" spans="3:10">
      <c r="C1711" s="38"/>
      <c r="E1711" s="2"/>
      <c r="F1711" s="2"/>
      <c r="G1711" s="2"/>
      <c r="H1711" s="2"/>
      <c r="I1711" s="2"/>
      <c r="J1711" s="2"/>
    </row>
    <row r="1712" spans="3:10">
      <c r="C1712" s="38"/>
      <c r="E1712" s="2"/>
      <c r="F1712" s="2"/>
      <c r="G1712" s="2"/>
      <c r="H1712" s="2"/>
      <c r="I1712" s="2"/>
    </row>
    <row r="1713" spans="3:10">
      <c r="C1713" s="38"/>
      <c r="E1713" s="2"/>
      <c r="F1713" s="2"/>
      <c r="G1713" s="2"/>
      <c r="H1713" s="2"/>
      <c r="I1713" s="2"/>
    </row>
    <row r="1714" spans="3:10">
      <c r="C1714" s="38"/>
      <c r="E1714" s="2"/>
      <c r="F1714" s="2"/>
      <c r="G1714" s="2"/>
      <c r="H1714" s="2"/>
      <c r="I1714" s="2"/>
    </row>
    <row r="1715" spans="3:10">
      <c r="C1715" s="38"/>
      <c r="E1715" s="2"/>
      <c r="F1715" s="2"/>
      <c r="G1715" s="2"/>
      <c r="H1715" s="2"/>
      <c r="I1715" s="2"/>
    </row>
    <row r="1716" spans="3:10">
      <c r="C1716" s="38"/>
      <c r="E1716" s="2"/>
      <c r="F1716" s="2"/>
      <c r="G1716" s="2"/>
      <c r="H1716" s="2"/>
      <c r="I1716" s="2"/>
    </row>
    <row r="1717" spans="3:10">
      <c r="C1717" s="38"/>
      <c r="E1717" s="2"/>
      <c r="F1717" s="2"/>
      <c r="G1717" s="2"/>
      <c r="H1717" s="2"/>
      <c r="I1717" s="2"/>
    </row>
    <row r="1718" spans="3:10">
      <c r="C1718" s="38"/>
      <c r="E1718" s="2"/>
      <c r="F1718" s="2"/>
      <c r="G1718" s="2"/>
      <c r="H1718" s="2"/>
      <c r="I1718" s="2"/>
    </row>
    <row r="1719" spans="3:10">
      <c r="C1719" s="38"/>
      <c r="E1719" s="2"/>
      <c r="F1719" s="2"/>
      <c r="G1719" s="2"/>
      <c r="H1719" s="2"/>
      <c r="I1719" s="2"/>
    </row>
    <row r="1720" spans="3:10">
      <c r="C1720" s="38"/>
      <c r="E1720" s="2"/>
      <c r="F1720" s="2"/>
      <c r="G1720" s="2"/>
      <c r="H1720" s="2"/>
      <c r="I1720" s="2"/>
    </row>
    <row r="1721" spans="3:10">
      <c r="C1721" s="38"/>
      <c r="E1721" s="2"/>
      <c r="F1721" s="2"/>
      <c r="G1721" s="2"/>
      <c r="H1721" s="2"/>
      <c r="I1721" s="2"/>
    </row>
    <row r="1722" spans="3:10">
      <c r="C1722" s="38"/>
      <c r="E1722" s="2"/>
      <c r="F1722" s="2"/>
      <c r="G1722" s="2"/>
      <c r="H1722" s="2"/>
      <c r="I1722" s="2"/>
    </row>
    <row r="1723" spans="3:10">
      <c r="C1723" s="38"/>
      <c r="E1723" s="2"/>
      <c r="F1723" s="2"/>
      <c r="G1723" s="2"/>
      <c r="H1723" s="2"/>
      <c r="I1723" s="2"/>
      <c r="J1723" s="2"/>
    </row>
    <row r="1724" spans="3:10">
      <c r="C1724" s="38"/>
      <c r="E1724" s="2"/>
      <c r="F1724" s="2"/>
      <c r="G1724" s="2"/>
      <c r="H1724" s="2"/>
      <c r="I1724" s="2"/>
    </row>
    <row r="1725" spans="3:10">
      <c r="C1725" s="38"/>
      <c r="E1725" s="2"/>
      <c r="F1725" s="2"/>
      <c r="G1725" s="2"/>
      <c r="H1725" s="2"/>
      <c r="I1725" s="2"/>
    </row>
    <row r="1726" spans="3:10">
      <c r="C1726" s="38"/>
      <c r="E1726" s="2"/>
      <c r="F1726" s="2"/>
      <c r="G1726" s="2"/>
      <c r="H1726" s="2"/>
      <c r="I1726" s="2"/>
    </row>
    <row r="1727" spans="3:10">
      <c r="C1727" s="38"/>
      <c r="E1727" s="2"/>
      <c r="F1727" s="2"/>
      <c r="G1727" s="2"/>
      <c r="H1727" s="2"/>
      <c r="I1727" s="2"/>
    </row>
    <row r="1728" spans="3:10">
      <c r="C1728" s="38"/>
      <c r="E1728" s="2"/>
      <c r="F1728" s="2"/>
      <c r="G1728" s="2"/>
      <c r="H1728" s="2"/>
      <c r="I1728" s="2"/>
    </row>
    <row r="1729" spans="3:10">
      <c r="C1729" s="38"/>
      <c r="E1729" s="2"/>
      <c r="F1729" s="2"/>
      <c r="G1729" s="2"/>
      <c r="H1729" s="2"/>
      <c r="I1729" s="2"/>
    </row>
    <row r="1730" spans="3:10">
      <c r="C1730" s="38"/>
      <c r="E1730" s="2"/>
      <c r="F1730" s="2"/>
      <c r="G1730" s="2"/>
      <c r="H1730" s="2"/>
      <c r="I1730" s="2"/>
    </row>
    <row r="1731" spans="3:10">
      <c r="C1731" s="38"/>
      <c r="E1731" s="2"/>
      <c r="F1731" s="2"/>
      <c r="G1731" s="2"/>
      <c r="H1731" s="2"/>
      <c r="I1731" s="2"/>
    </row>
    <row r="1732" spans="3:10">
      <c r="C1732" s="38"/>
      <c r="E1732" s="2"/>
      <c r="F1732" s="2"/>
      <c r="G1732" s="2"/>
      <c r="H1732" s="2"/>
      <c r="I1732" s="2"/>
    </row>
    <row r="1733" spans="3:10">
      <c r="C1733" s="38"/>
      <c r="E1733" s="2"/>
      <c r="F1733" s="2"/>
      <c r="G1733" s="2"/>
      <c r="H1733" s="2"/>
      <c r="I1733" s="2"/>
    </row>
    <row r="1734" spans="3:10">
      <c r="C1734" s="38"/>
      <c r="E1734" s="2"/>
      <c r="F1734" s="2"/>
      <c r="G1734" s="2"/>
      <c r="H1734" s="2"/>
      <c r="I1734" s="2"/>
    </row>
    <row r="1735" spans="3:10">
      <c r="C1735" s="38"/>
      <c r="E1735" s="2"/>
      <c r="F1735" s="2"/>
      <c r="G1735" s="2"/>
      <c r="H1735" s="2"/>
      <c r="I1735" s="2"/>
    </row>
    <row r="1736" spans="3:10">
      <c r="C1736" s="38"/>
      <c r="E1736" s="2"/>
      <c r="F1736" s="2"/>
      <c r="G1736" s="2"/>
      <c r="H1736" s="2"/>
      <c r="I1736" s="2"/>
    </row>
    <row r="1737" spans="3:10">
      <c r="C1737" s="38"/>
      <c r="E1737" s="2"/>
      <c r="F1737" s="2"/>
      <c r="G1737" s="2"/>
      <c r="H1737" s="2"/>
      <c r="I1737" s="2"/>
      <c r="J1737" s="2"/>
    </row>
    <row r="1738" spans="3:10">
      <c r="C1738" s="38"/>
      <c r="E1738" s="2"/>
      <c r="F1738" s="2"/>
      <c r="G1738" s="2"/>
      <c r="H1738" s="2"/>
      <c r="I1738" s="2"/>
      <c r="J1738" s="2"/>
    </row>
    <row r="1739" spans="3:10">
      <c r="C1739" s="38"/>
      <c r="E1739" s="2"/>
      <c r="F1739" s="2"/>
      <c r="G1739" s="2"/>
      <c r="H1739" s="2"/>
      <c r="I1739" s="2"/>
    </row>
    <row r="1740" spans="3:10">
      <c r="C1740" s="38"/>
      <c r="E1740" s="2"/>
      <c r="F1740" s="2"/>
      <c r="G1740" s="2"/>
      <c r="H1740" s="2"/>
      <c r="I1740" s="2"/>
    </row>
    <row r="1741" spans="3:10">
      <c r="C1741" s="38"/>
      <c r="E1741" s="2"/>
      <c r="F1741" s="2"/>
      <c r="G1741" s="2"/>
      <c r="H1741" s="2"/>
      <c r="I1741" s="2"/>
      <c r="J1741" s="2"/>
    </row>
    <row r="1742" spans="3:10">
      <c r="C1742" s="38"/>
      <c r="E1742" s="2"/>
      <c r="F1742" s="2"/>
      <c r="G1742" s="2"/>
      <c r="H1742" s="2"/>
      <c r="I1742" s="2"/>
    </row>
    <row r="1743" spans="3:10">
      <c r="C1743" s="38"/>
      <c r="E1743" s="2"/>
      <c r="F1743" s="2"/>
      <c r="G1743" s="2"/>
      <c r="H1743" s="2"/>
      <c r="I1743" s="2"/>
    </row>
    <row r="1744" spans="3:10">
      <c r="C1744" s="38"/>
      <c r="E1744" s="2"/>
      <c r="F1744" s="2"/>
      <c r="G1744" s="2"/>
      <c r="H1744" s="2"/>
      <c r="I1744" s="2"/>
    </row>
    <row r="1745" spans="3:10">
      <c r="C1745" s="38"/>
      <c r="E1745" s="2"/>
      <c r="F1745" s="2"/>
      <c r="G1745" s="2"/>
      <c r="H1745" s="2"/>
      <c r="I1745" s="2"/>
    </row>
    <row r="1746" spans="3:10">
      <c r="C1746" s="38"/>
      <c r="E1746" s="2"/>
      <c r="F1746" s="2"/>
      <c r="G1746" s="2"/>
      <c r="H1746" s="2"/>
      <c r="I1746" s="2"/>
    </row>
    <row r="1747" spans="3:10">
      <c r="C1747" s="38"/>
      <c r="E1747" s="2"/>
      <c r="F1747" s="2"/>
      <c r="G1747" s="2"/>
      <c r="H1747" s="2"/>
      <c r="I1747" s="2"/>
      <c r="J1747" s="2"/>
    </row>
    <row r="1748" spans="3:10">
      <c r="C1748" s="38"/>
      <c r="E1748" s="2"/>
      <c r="F1748" s="2"/>
      <c r="G1748" s="2"/>
      <c r="H1748" s="2"/>
      <c r="I1748" s="2"/>
    </row>
    <row r="1749" spans="3:10">
      <c r="C1749" s="38"/>
      <c r="E1749" s="2"/>
      <c r="F1749" s="2"/>
      <c r="G1749" s="2"/>
      <c r="H1749" s="2"/>
      <c r="I1749" s="2"/>
      <c r="J1749" s="2"/>
    </row>
    <row r="1750" spans="3:10">
      <c r="C1750" s="38"/>
      <c r="E1750" s="2"/>
      <c r="F1750" s="2"/>
      <c r="G1750" s="2"/>
      <c r="H1750" s="2"/>
      <c r="I1750" s="2"/>
      <c r="J1750" s="2"/>
    </row>
    <row r="1751" spans="3:10">
      <c r="C1751" s="38"/>
      <c r="E1751" s="2"/>
      <c r="F1751" s="2"/>
      <c r="G1751" s="2"/>
      <c r="H1751" s="2"/>
      <c r="I1751" s="2"/>
    </row>
    <row r="1752" spans="3:10">
      <c r="C1752" s="38"/>
      <c r="E1752" s="2"/>
      <c r="F1752" s="2"/>
      <c r="G1752" s="2"/>
      <c r="H1752" s="2"/>
      <c r="I1752" s="2"/>
    </row>
    <row r="1753" spans="3:10">
      <c r="C1753" s="38"/>
      <c r="E1753" s="2"/>
      <c r="F1753" s="2"/>
      <c r="G1753" s="2"/>
      <c r="H1753" s="2"/>
      <c r="I1753" s="2"/>
    </row>
    <row r="1754" spans="3:10">
      <c r="C1754" s="38"/>
      <c r="E1754" s="2"/>
      <c r="F1754" s="2"/>
      <c r="G1754" s="2"/>
      <c r="H1754" s="2"/>
      <c r="I1754" s="2"/>
    </row>
    <row r="1755" spans="3:10">
      <c r="C1755" s="38"/>
      <c r="E1755" s="2"/>
      <c r="F1755" s="2"/>
      <c r="G1755" s="2"/>
      <c r="H1755" s="2"/>
      <c r="I1755" s="2"/>
    </row>
    <row r="1756" spans="3:10">
      <c r="C1756" s="38"/>
      <c r="E1756" s="2"/>
      <c r="F1756" s="2"/>
      <c r="G1756" s="2"/>
      <c r="H1756" s="2"/>
      <c r="I1756" s="2"/>
      <c r="J1756" s="2"/>
    </row>
    <row r="1757" spans="3:10">
      <c r="C1757" s="38"/>
      <c r="E1757" s="2"/>
      <c r="F1757" s="2"/>
      <c r="G1757" s="2"/>
      <c r="H1757" s="2"/>
      <c r="I1757" s="2"/>
    </row>
    <row r="1758" spans="3:10">
      <c r="C1758" s="38"/>
      <c r="E1758" s="2"/>
      <c r="F1758" s="2"/>
      <c r="G1758" s="2"/>
      <c r="H1758" s="2"/>
      <c r="I1758" s="2"/>
    </row>
    <row r="1759" spans="3:10">
      <c r="C1759" s="38"/>
      <c r="E1759" s="2"/>
      <c r="F1759" s="2"/>
      <c r="G1759" s="2"/>
      <c r="H1759" s="2"/>
      <c r="I1759" s="2"/>
    </row>
    <row r="1760" spans="3:10">
      <c r="C1760" s="38"/>
      <c r="E1760" s="2"/>
      <c r="F1760" s="2"/>
      <c r="G1760" s="2"/>
      <c r="H1760" s="2"/>
      <c r="I1760" s="2"/>
    </row>
    <row r="1761" spans="3:10">
      <c r="C1761" s="38"/>
      <c r="E1761" s="2"/>
      <c r="F1761" s="2"/>
      <c r="G1761" s="2"/>
      <c r="H1761" s="2"/>
      <c r="I1761" s="2"/>
    </row>
    <row r="1762" spans="3:10">
      <c r="C1762" s="38"/>
      <c r="E1762" s="2"/>
      <c r="F1762" s="2"/>
      <c r="G1762" s="2"/>
      <c r="H1762" s="2"/>
      <c r="I1762" s="2"/>
    </row>
    <row r="1763" spans="3:10">
      <c r="C1763" s="38"/>
      <c r="E1763" s="2"/>
      <c r="F1763" s="2"/>
      <c r="G1763" s="2"/>
      <c r="H1763" s="2"/>
      <c r="I1763" s="2"/>
    </row>
    <row r="1764" spans="3:10">
      <c r="C1764" s="38"/>
      <c r="E1764" s="2"/>
      <c r="F1764" s="2"/>
      <c r="G1764" s="2"/>
      <c r="H1764" s="2"/>
      <c r="I1764" s="2"/>
    </row>
    <row r="1765" spans="3:10">
      <c r="C1765" s="38"/>
      <c r="E1765" s="2"/>
      <c r="F1765" s="2"/>
      <c r="G1765" s="2"/>
      <c r="H1765" s="2"/>
      <c r="I1765" s="2"/>
    </row>
    <row r="1766" spans="3:10">
      <c r="C1766" s="38"/>
      <c r="E1766" s="2"/>
      <c r="F1766" s="2"/>
      <c r="G1766" s="2"/>
      <c r="H1766" s="2"/>
      <c r="I1766" s="2"/>
    </row>
    <row r="1767" spans="3:10">
      <c r="C1767" s="38"/>
      <c r="E1767" s="2"/>
      <c r="F1767" s="2"/>
      <c r="G1767" s="2"/>
      <c r="H1767" s="2"/>
      <c r="I1767" s="2"/>
    </row>
    <row r="1768" spans="3:10">
      <c r="C1768" s="38"/>
      <c r="E1768" s="2"/>
      <c r="F1768" s="2"/>
      <c r="G1768" s="2"/>
      <c r="H1768" s="2"/>
      <c r="I1768" s="2"/>
    </row>
    <row r="1769" spans="3:10">
      <c r="C1769" s="38"/>
      <c r="E1769" s="2"/>
      <c r="F1769" s="2"/>
      <c r="G1769" s="2"/>
      <c r="H1769" s="2"/>
      <c r="I1769" s="2"/>
    </row>
    <row r="1770" spans="3:10">
      <c r="C1770" s="38"/>
      <c r="E1770" s="2"/>
      <c r="F1770" s="2"/>
      <c r="G1770" s="2"/>
      <c r="H1770" s="2"/>
      <c r="I1770" s="2"/>
      <c r="J1770" s="2"/>
    </row>
    <row r="1771" spans="3:10">
      <c r="C1771" s="38"/>
      <c r="E1771" s="2"/>
      <c r="F1771" s="2"/>
      <c r="G1771" s="2"/>
      <c r="H1771" s="2"/>
      <c r="I1771" s="2"/>
      <c r="J1771" s="2"/>
    </row>
    <row r="1772" spans="3:10">
      <c r="C1772" s="38"/>
      <c r="E1772" s="2"/>
      <c r="F1772" s="2"/>
      <c r="G1772" s="2"/>
      <c r="H1772" s="2"/>
      <c r="I1772" s="2"/>
    </row>
    <row r="1773" spans="3:10">
      <c r="C1773" s="38"/>
      <c r="E1773" s="2"/>
      <c r="F1773" s="2"/>
      <c r="G1773" s="2"/>
      <c r="H1773" s="2"/>
      <c r="I1773" s="2"/>
    </row>
    <row r="1774" spans="3:10">
      <c r="C1774" s="38"/>
      <c r="E1774" s="2"/>
      <c r="F1774" s="2"/>
      <c r="G1774" s="2"/>
      <c r="H1774" s="2"/>
      <c r="I1774" s="2"/>
    </row>
    <row r="1775" spans="3:10">
      <c r="C1775" s="38"/>
      <c r="E1775" s="2"/>
      <c r="F1775" s="2"/>
      <c r="G1775" s="2"/>
      <c r="H1775" s="2"/>
      <c r="I1775" s="2"/>
      <c r="J1775" s="2"/>
    </row>
    <row r="1776" spans="3:10">
      <c r="C1776" s="38"/>
      <c r="E1776" s="2"/>
      <c r="F1776" s="2"/>
      <c r="G1776" s="2"/>
      <c r="H1776" s="2"/>
      <c r="I1776" s="2"/>
    </row>
    <row r="1777" spans="3:10">
      <c r="C1777" s="38"/>
      <c r="E1777" s="2"/>
      <c r="F1777" s="2"/>
      <c r="G1777" s="2"/>
      <c r="H1777" s="2"/>
      <c r="I1777" s="2"/>
    </row>
    <row r="1778" spans="3:10">
      <c r="C1778" s="38"/>
      <c r="E1778" s="2"/>
      <c r="F1778" s="2"/>
      <c r="G1778" s="2"/>
      <c r="H1778" s="2"/>
      <c r="I1778" s="2"/>
    </row>
    <row r="1779" spans="3:10">
      <c r="C1779" s="38"/>
      <c r="E1779" s="2"/>
      <c r="F1779" s="2"/>
      <c r="G1779" s="2"/>
      <c r="H1779" s="2"/>
      <c r="I1779" s="2"/>
    </row>
    <row r="1780" spans="3:10">
      <c r="C1780" s="38"/>
      <c r="E1780" s="2"/>
      <c r="F1780" s="2"/>
      <c r="G1780" s="2"/>
      <c r="H1780" s="2"/>
      <c r="I1780" s="2"/>
    </row>
    <row r="1781" spans="3:10">
      <c r="C1781" s="38"/>
      <c r="E1781" s="2"/>
      <c r="F1781" s="2"/>
      <c r="G1781" s="2"/>
      <c r="H1781" s="2"/>
      <c r="I1781" s="2"/>
    </row>
    <row r="1782" spans="3:10">
      <c r="C1782" s="38"/>
      <c r="E1782" s="2"/>
      <c r="F1782" s="2"/>
      <c r="G1782" s="2"/>
      <c r="H1782" s="2"/>
      <c r="I1782" s="2"/>
      <c r="J1782" s="2"/>
    </row>
    <row r="1783" spans="3:10">
      <c r="C1783" s="38"/>
      <c r="E1783" s="2"/>
      <c r="F1783" s="2"/>
      <c r="G1783" s="2"/>
      <c r="H1783" s="2"/>
      <c r="I1783" s="2"/>
    </row>
    <row r="1784" spans="3:10">
      <c r="C1784" s="38"/>
      <c r="E1784" s="2"/>
      <c r="F1784" s="2"/>
      <c r="G1784" s="2"/>
      <c r="H1784" s="2"/>
      <c r="I1784" s="2"/>
    </row>
    <row r="1785" spans="3:10">
      <c r="C1785" s="38"/>
      <c r="E1785" s="2"/>
      <c r="F1785" s="2"/>
      <c r="G1785" s="2"/>
      <c r="H1785" s="2"/>
      <c r="I1785" s="2"/>
    </row>
    <row r="1786" spans="3:10">
      <c r="C1786" s="38"/>
      <c r="E1786" s="2"/>
      <c r="F1786" s="2"/>
      <c r="G1786" s="2"/>
      <c r="H1786" s="2"/>
      <c r="I1786" s="2"/>
    </row>
    <row r="1787" spans="3:10">
      <c r="C1787" s="38"/>
      <c r="E1787" s="2"/>
      <c r="F1787" s="2"/>
      <c r="G1787" s="2"/>
      <c r="H1787" s="2"/>
      <c r="I1787" s="2"/>
      <c r="J1787" s="2"/>
    </row>
    <row r="1788" spans="3:10">
      <c r="C1788" s="38"/>
      <c r="E1788" s="2"/>
      <c r="F1788" s="2"/>
      <c r="G1788" s="2"/>
      <c r="H1788" s="2"/>
      <c r="I1788" s="2"/>
      <c r="J1788" s="2"/>
    </row>
    <row r="1789" spans="3:10">
      <c r="C1789" s="38"/>
      <c r="E1789" s="2"/>
      <c r="F1789" s="2"/>
      <c r="G1789" s="2"/>
      <c r="H1789" s="2"/>
      <c r="I1789" s="2"/>
      <c r="J1789" s="2"/>
    </row>
    <row r="1790" spans="3:10">
      <c r="C1790" s="38"/>
      <c r="E1790" s="2"/>
      <c r="F1790" s="2"/>
      <c r="G1790" s="2"/>
      <c r="H1790" s="2"/>
      <c r="I1790" s="2"/>
    </row>
    <row r="1791" spans="3:10">
      <c r="C1791" s="38"/>
      <c r="E1791" s="2"/>
      <c r="F1791" s="2"/>
      <c r="G1791" s="2"/>
      <c r="H1791" s="2"/>
      <c r="I1791" s="2"/>
    </row>
    <row r="1792" spans="3:10">
      <c r="C1792" s="38"/>
      <c r="E1792" s="2"/>
      <c r="F1792" s="2"/>
      <c r="G1792" s="2"/>
      <c r="H1792" s="2"/>
      <c r="I1792" s="2"/>
    </row>
    <row r="1793" spans="3:10">
      <c r="C1793" s="38"/>
      <c r="E1793" s="2"/>
      <c r="F1793" s="2"/>
      <c r="G1793" s="2"/>
      <c r="H1793" s="2"/>
      <c r="I1793" s="2"/>
      <c r="J1793" s="2"/>
    </row>
    <row r="1794" spans="3:10">
      <c r="C1794" s="38"/>
      <c r="E1794" s="2"/>
      <c r="F1794" s="2"/>
      <c r="G1794" s="2"/>
      <c r="H1794" s="2"/>
      <c r="I1794" s="2"/>
    </row>
    <row r="1795" spans="3:10">
      <c r="C1795" s="38"/>
      <c r="E1795" s="2"/>
      <c r="F1795" s="2"/>
      <c r="G1795" s="2"/>
      <c r="H1795" s="2"/>
      <c r="I1795" s="2"/>
    </row>
    <row r="1796" spans="3:10">
      <c r="C1796" s="38"/>
      <c r="E1796" s="2"/>
      <c r="F1796" s="2"/>
      <c r="G1796" s="2"/>
      <c r="H1796" s="2"/>
      <c r="I1796" s="2"/>
      <c r="J1796" s="2"/>
    </row>
    <row r="1797" spans="3:10">
      <c r="C1797" s="38"/>
      <c r="E1797" s="2"/>
      <c r="F1797" s="2"/>
      <c r="G1797" s="2"/>
      <c r="H1797" s="2"/>
      <c r="I1797" s="2"/>
      <c r="J1797" s="2"/>
    </row>
    <row r="1798" spans="3:10">
      <c r="C1798" s="38"/>
      <c r="E1798" s="2"/>
      <c r="F1798" s="2"/>
      <c r="G1798" s="2"/>
      <c r="H1798" s="2"/>
      <c r="I1798" s="2"/>
      <c r="J1798" s="2"/>
    </row>
    <row r="1799" spans="3:10">
      <c r="C1799" s="38"/>
      <c r="E1799" s="2"/>
      <c r="F1799" s="2"/>
      <c r="G1799" s="2"/>
      <c r="H1799" s="2"/>
      <c r="I1799" s="2"/>
    </row>
    <row r="1800" spans="3:10">
      <c r="C1800" s="38"/>
      <c r="E1800" s="2"/>
      <c r="F1800" s="2"/>
      <c r="G1800" s="2"/>
      <c r="H1800" s="2"/>
      <c r="I1800" s="2"/>
    </row>
    <row r="1801" spans="3:10">
      <c r="C1801" s="38"/>
      <c r="E1801" s="2"/>
      <c r="F1801" s="2"/>
      <c r="G1801" s="2"/>
      <c r="H1801" s="2"/>
      <c r="I1801" s="2"/>
      <c r="J1801" s="2"/>
    </row>
    <row r="1802" spans="3:10">
      <c r="C1802" s="38"/>
      <c r="E1802" s="2"/>
      <c r="F1802" s="2"/>
      <c r="G1802" s="2"/>
      <c r="H1802" s="2"/>
      <c r="I1802" s="2"/>
    </row>
    <row r="1803" spans="3:10">
      <c r="C1803" s="38"/>
      <c r="E1803" s="2"/>
      <c r="F1803" s="2"/>
      <c r="G1803" s="2"/>
      <c r="H1803" s="2"/>
      <c r="I1803" s="2"/>
    </row>
    <row r="1804" spans="3:10">
      <c r="C1804" s="38"/>
      <c r="E1804" s="2"/>
      <c r="F1804" s="2"/>
      <c r="G1804" s="2"/>
      <c r="H1804" s="2"/>
      <c r="I1804" s="2"/>
    </row>
    <row r="1805" spans="3:10">
      <c r="C1805" s="38"/>
      <c r="E1805" s="2"/>
      <c r="F1805" s="2"/>
      <c r="G1805" s="2"/>
      <c r="H1805" s="2"/>
      <c r="I1805" s="2"/>
    </row>
    <row r="1806" spans="3:10">
      <c r="C1806" s="38"/>
      <c r="E1806" s="2"/>
      <c r="F1806" s="2"/>
      <c r="G1806" s="2"/>
      <c r="H1806" s="2"/>
      <c r="I1806" s="2"/>
      <c r="J1806" s="2"/>
    </row>
    <row r="1807" spans="3:10">
      <c r="C1807" s="38"/>
      <c r="E1807" s="2"/>
      <c r="F1807" s="2"/>
      <c r="G1807" s="2"/>
      <c r="H1807" s="2"/>
      <c r="I1807" s="2"/>
    </row>
    <row r="1808" spans="3:10">
      <c r="C1808" s="38"/>
      <c r="E1808" s="2"/>
      <c r="F1808" s="2"/>
      <c r="G1808" s="2"/>
      <c r="H1808" s="2"/>
      <c r="I1808" s="2"/>
      <c r="J1808" s="2"/>
    </row>
    <row r="1809" spans="3:10">
      <c r="C1809" s="38"/>
      <c r="E1809" s="2"/>
      <c r="F1809" s="2"/>
      <c r="G1809" s="2"/>
      <c r="H1809" s="2"/>
      <c r="I1809" s="2"/>
    </row>
    <row r="1810" spans="3:10">
      <c r="C1810" s="38"/>
      <c r="E1810" s="2"/>
      <c r="F1810" s="2"/>
      <c r="G1810" s="2"/>
      <c r="H1810" s="2"/>
      <c r="I1810" s="2"/>
    </row>
    <row r="1811" spans="3:10">
      <c r="C1811" s="38"/>
      <c r="E1811" s="2"/>
      <c r="F1811" s="2"/>
      <c r="G1811" s="2"/>
      <c r="H1811" s="2"/>
      <c r="I1811" s="2"/>
    </row>
    <row r="1812" spans="3:10">
      <c r="C1812" s="38"/>
      <c r="E1812" s="2"/>
      <c r="F1812" s="2"/>
      <c r="G1812" s="2"/>
      <c r="H1812" s="2"/>
      <c r="I1812" s="2"/>
    </row>
    <row r="1813" spans="3:10">
      <c r="C1813" s="38"/>
      <c r="E1813" s="2"/>
      <c r="F1813" s="2"/>
      <c r="G1813" s="2"/>
      <c r="H1813" s="2"/>
      <c r="I1813" s="2"/>
    </row>
    <row r="1814" spans="3:10">
      <c r="C1814" s="38"/>
      <c r="E1814" s="2"/>
      <c r="F1814" s="2"/>
      <c r="G1814" s="2"/>
      <c r="H1814" s="2"/>
      <c r="I1814" s="2"/>
    </row>
    <row r="1815" spans="3:10">
      <c r="C1815" s="38"/>
      <c r="E1815" s="2"/>
      <c r="F1815" s="2"/>
      <c r="G1815" s="2"/>
      <c r="H1815" s="2"/>
      <c r="I1815" s="2"/>
    </row>
    <row r="1816" spans="3:10">
      <c r="C1816" s="38"/>
      <c r="E1816" s="2"/>
      <c r="F1816" s="2"/>
      <c r="G1816" s="2"/>
      <c r="H1816" s="2"/>
      <c r="I1816" s="2"/>
    </row>
    <row r="1817" spans="3:10">
      <c r="C1817" s="38"/>
      <c r="E1817" s="2"/>
      <c r="F1817" s="2"/>
      <c r="G1817" s="2"/>
      <c r="H1817" s="2"/>
      <c r="I1817" s="2"/>
      <c r="J1817" s="2"/>
    </row>
    <row r="1818" spans="3:10">
      <c r="C1818" s="38"/>
      <c r="E1818" s="2"/>
      <c r="F1818" s="2"/>
      <c r="G1818" s="2"/>
      <c r="H1818" s="2"/>
      <c r="I1818" s="2"/>
    </row>
    <row r="1819" spans="3:10">
      <c r="C1819" s="38"/>
      <c r="E1819" s="2"/>
      <c r="F1819" s="2"/>
      <c r="G1819" s="2"/>
      <c r="H1819" s="2"/>
      <c r="I1819" s="2"/>
    </row>
    <row r="1820" spans="3:10">
      <c r="C1820" s="38"/>
      <c r="E1820" s="2"/>
      <c r="F1820" s="2"/>
      <c r="G1820" s="2"/>
      <c r="H1820" s="2"/>
      <c r="I1820" s="2"/>
      <c r="J1820" s="2"/>
    </row>
    <row r="1821" spans="3:10">
      <c r="C1821" s="38"/>
      <c r="E1821" s="2"/>
      <c r="F1821" s="2"/>
      <c r="G1821" s="2"/>
      <c r="H1821" s="2"/>
      <c r="I1821" s="2"/>
    </row>
    <row r="1822" spans="3:10">
      <c r="C1822" s="38"/>
      <c r="E1822" s="2"/>
      <c r="F1822" s="2"/>
      <c r="G1822" s="2"/>
      <c r="H1822" s="2"/>
      <c r="I1822" s="2"/>
    </row>
    <row r="1823" spans="3:10">
      <c r="C1823" s="38"/>
      <c r="E1823" s="2"/>
      <c r="F1823" s="2"/>
      <c r="G1823" s="2"/>
      <c r="H1823" s="2"/>
      <c r="I1823" s="2"/>
    </row>
    <row r="1824" spans="3:10">
      <c r="C1824" s="38"/>
      <c r="E1824" s="2"/>
      <c r="F1824" s="2"/>
      <c r="G1824" s="2"/>
      <c r="H1824" s="2"/>
      <c r="I1824" s="2"/>
      <c r="J1824" s="2"/>
    </row>
    <row r="1825" spans="3:10">
      <c r="C1825" s="38"/>
      <c r="E1825" s="2"/>
      <c r="F1825" s="2"/>
      <c r="G1825" s="2"/>
      <c r="H1825" s="2"/>
      <c r="I1825" s="2"/>
    </row>
    <row r="1826" spans="3:10">
      <c r="C1826" s="38"/>
      <c r="E1826" s="2"/>
      <c r="F1826" s="2"/>
      <c r="G1826" s="2"/>
      <c r="H1826" s="2"/>
      <c r="I1826" s="2"/>
    </row>
    <row r="1827" spans="3:10">
      <c r="C1827" s="38"/>
      <c r="E1827" s="2"/>
      <c r="F1827" s="2"/>
      <c r="G1827" s="2"/>
      <c r="H1827" s="2"/>
      <c r="I1827" s="2"/>
    </row>
    <row r="1828" spans="3:10">
      <c r="C1828" s="38"/>
      <c r="E1828" s="2"/>
      <c r="F1828" s="2"/>
      <c r="G1828" s="2"/>
      <c r="H1828" s="2"/>
      <c r="I1828" s="2"/>
    </row>
    <row r="1829" spans="3:10">
      <c r="C1829" s="38"/>
      <c r="E1829" s="2"/>
      <c r="F1829" s="2"/>
      <c r="G1829" s="2"/>
      <c r="H1829" s="2"/>
      <c r="I1829" s="2"/>
    </row>
    <row r="1830" spans="3:10">
      <c r="C1830" s="38"/>
      <c r="E1830" s="2"/>
      <c r="F1830" s="2"/>
      <c r="G1830" s="2"/>
      <c r="H1830" s="2"/>
      <c r="I1830" s="2"/>
      <c r="J1830" s="2"/>
    </row>
    <row r="1831" spans="3:10">
      <c r="C1831" s="38"/>
      <c r="E1831" s="2"/>
      <c r="F1831" s="2"/>
      <c r="G1831" s="2"/>
      <c r="H1831" s="2"/>
      <c r="I1831" s="2"/>
    </row>
    <row r="1832" spans="3:10">
      <c r="C1832" s="38"/>
      <c r="E1832" s="2"/>
      <c r="F1832" s="2"/>
      <c r="G1832" s="2"/>
      <c r="H1832" s="2"/>
      <c r="I1832" s="2"/>
    </row>
    <row r="1833" spans="3:10">
      <c r="C1833" s="38"/>
      <c r="E1833" s="2"/>
      <c r="F1833" s="2"/>
      <c r="G1833" s="2"/>
      <c r="H1833" s="2"/>
      <c r="I1833" s="2"/>
      <c r="J1833" s="2"/>
    </row>
    <row r="1834" spans="3:10">
      <c r="C1834" s="38"/>
      <c r="E1834" s="2"/>
      <c r="F1834" s="2"/>
      <c r="G1834" s="2"/>
      <c r="H1834" s="2"/>
      <c r="I1834" s="2"/>
    </row>
    <row r="1835" spans="3:10">
      <c r="C1835" s="38"/>
      <c r="E1835" s="2"/>
      <c r="F1835" s="2"/>
      <c r="G1835" s="2"/>
      <c r="H1835" s="2"/>
      <c r="I1835" s="2"/>
    </row>
    <row r="1836" spans="3:10">
      <c r="C1836" s="38"/>
      <c r="E1836" s="2"/>
      <c r="F1836" s="2"/>
      <c r="G1836" s="2"/>
      <c r="H1836" s="2"/>
      <c r="I1836" s="2"/>
    </row>
    <row r="1837" spans="3:10">
      <c r="C1837" s="38"/>
      <c r="E1837" s="2"/>
      <c r="F1837" s="2"/>
      <c r="G1837" s="2"/>
      <c r="H1837" s="2"/>
      <c r="I1837" s="2"/>
      <c r="J1837" s="2"/>
    </row>
    <row r="1838" spans="3:10">
      <c r="C1838" s="38"/>
      <c r="E1838" s="2"/>
      <c r="F1838" s="2"/>
      <c r="G1838" s="2"/>
      <c r="H1838" s="2"/>
      <c r="I1838" s="2"/>
    </row>
    <row r="1839" spans="3:10">
      <c r="C1839" s="38"/>
      <c r="E1839" s="2"/>
      <c r="F1839" s="2"/>
      <c r="G1839" s="2"/>
      <c r="H1839" s="2"/>
      <c r="I1839" s="2"/>
    </row>
    <row r="1840" spans="3:10">
      <c r="C1840" s="38"/>
      <c r="E1840" s="2"/>
      <c r="F1840" s="2"/>
      <c r="G1840" s="2"/>
      <c r="H1840" s="2"/>
      <c r="I1840" s="2"/>
    </row>
    <row r="1841" spans="3:10">
      <c r="C1841" s="38"/>
      <c r="E1841" s="2"/>
      <c r="F1841" s="2"/>
      <c r="G1841" s="2"/>
      <c r="H1841" s="2"/>
      <c r="I1841" s="2"/>
    </row>
    <row r="1842" spans="3:10">
      <c r="C1842" s="38"/>
      <c r="E1842" s="2"/>
      <c r="F1842" s="2"/>
      <c r="G1842" s="2"/>
      <c r="H1842" s="2"/>
      <c r="I1842" s="2"/>
    </row>
    <row r="1843" spans="3:10">
      <c r="C1843" s="38"/>
      <c r="E1843" s="2"/>
      <c r="F1843" s="2"/>
      <c r="G1843" s="2"/>
      <c r="H1843" s="2"/>
      <c r="I1843" s="2"/>
      <c r="J1843" s="2"/>
    </row>
    <row r="1844" spans="3:10">
      <c r="C1844" s="38"/>
      <c r="E1844" s="2"/>
      <c r="F1844" s="2"/>
      <c r="G1844" s="2"/>
      <c r="H1844" s="2"/>
      <c r="I1844" s="2"/>
    </row>
    <row r="1845" spans="3:10">
      <c r="C1845" s="38"/>
      <c r="E1845" s="2"/>
      <c r="F1845" s="2"/>
      <c r="G1845" s="2"/>
      <c r="H1845" s="2"/>
      <c r="I1845" s="2"/>
      <c r="J1845" s="2"/>
    </row>
    <row r="1846" spans="3:10">
      <c r="C1846" s="38"/>
      <c r="E1846" s="2"/>
      <c r="F1846" s="2"/>
      <c r="G1846" s="2"/>
      <c r="H1846" s="2"/>
      <c r="I1846" s="2"/>
    </row>
    <row r="1847" spans="3:10">
      <c r="C1847" s="38"/>
      <c r="E1847" s="2"/>
      <c r="F1847" s="2"/>
      <c r="G1847" s="2"/>
      <c r="H1847" s="2"/>
      <c r="I1847" s="2"/>
    </row>
    <row r="1848" spans="3:10">
      <c r="C1848" s="38"/>
      <c r="E1848" s="2"/>
      <c r="F1848" s="2"/>
      <c r="G1848" s="2"/>
      <c r="H1848" s="2"/>
      <c r="I1848" s="2"/>
      <c r="J1848" s="2"/>
    </row>
    <row r="1849" spans="3:10">
      <c r="C1849" s="38"/>
      <c r="E1849" s="2"/>
      <c r="F1849" s="2"/>
      <c r="G1849" s="2"/>
      <c r="H1849" s="2"/>
      <c r="I1849" s="2"/>
    </row>
    <row r="1850" spans="3:10">
      <c r="C1850" s="38"/>
      <c r="E1850" s="2"/>
      <c r="F1850" s="2"/>
      <c r="G1850" s="2"/>
      <c r="H1850" s="2"/>
      <c r="I1850" s="2"/>
    </row>
    <row r="1851" spans="3:10">
      <c r="C1851" s="38"/>
      <c r="E1851" s="2"/>
      <c r="F1851" s="2"/>
      <c r="G1851" s="2"/>
      <c r="H1851" s="2"/>
      <c r="I1851" s="2"/>
      <c r="J1851" s="2"/>
    </row>
    <row r="1852" spans="3:10">
      <c r="C1852" s="38"/>
      <c r="E1852" s="2"/>
      <c r="F1852" s="2"/>
      <c r="G1852" s="2"/>
      <c r="H1852" s="2"/>
      <c r="I1852" s="2"/>
    </row>
    <row r="1853" spans="3:10">
      <c r="C1853" s="38"/>
      <c r="E1853" s="2"/>
      <c r="F1853" s="2"/>
      <c r="G1853" s="2"/>
      <c r="H1853" s="2"/>
      <c r="I1853" s="2"/>
      <c r="J1853" s="2"/>
    </row>
    <row r="1854" spans="3:10">
      <c r="C1854" s="38"/>
      <c r="E1854" s="2"/>
      <c r="F1854" s="2"/>
      <c r="G1854" s="2"/>
      <c r="H1854" s="2"/>
      <c r="I1854" s="2"/>
    </row>
    <row r="1855" spans="3:10">
      <c r="C1855" s="38"/>
      <c r="E1855" s="2"/>
      <c r="F1855" s="2"/>
      <c r="G1855" s="2"/>
      <c r="H1855" s="2"/>
      <c r="I1855" s="2"/>
    </row>
    <row r="1856" spans="3:10">
      <c r="C1856" s="38"/>
      <c r="E1856" s="2"/>
      <c r="F1856" s="2"/>
      <c r="G1856" s="2"/>
      <c r="H1856" s="2"/>
      <c r="I1856" s="2"/>
    </row>
    <row r="1857" spans="3:10">
      <c r="C1857" s="38"/>
      <c r="E1857" s="2"/>
      <c r="F1857" s="2"/>
      <c r="G1857" s="2"/>
      <c r="H1857" s="2"/>
      <c r="I1857" s="2"/>
    </row>
    <row r="1858" spans="3:10">
      <c r="C1858" s="38"/>
      <c r="E1858" s="2"/>
      <c r="F1858" s="2"/>
      <c r="G1858" s="2"/>
      <c r="H1858" s="2"/>
      <c r="I1858" s="2"/>
      <c r="J1858" s="2"/>
    </row>
    <row r="1859" spans="3:10">
      <c r="C1859" s="38"/>
      <c r="E1859" s="2"/>
      <c r="F1859" s="2"/>
      <c r="G1859" s="2"/>
      <c r="H1859" s="2"/>
      <c r="I1859" s="2"/>
    </row>
    <row r="1860" spans="3:10">
      <c r="C1860" s="38"/>
      <c r="E1860" s="2"/>
      <c r="F1860" s="2"/>
      <c r="G1860" s="2"/>
      <c r="H1860" s="2"/>
      <c r="I1860" s="2"/>
      <c r="J1860" s="2"/>
    </row>
    <row r="1861" spans="3:10">
      <c r="C1861" s="38"/>
      <c r="E1861" s="2"/>
      <c r="F1861" s="2"/>
      <c r="G1861" s="2"/>
      <c r="H1861" s="2"/>
      <c r="I1861" s="2"/>
    </row>
    <row r="1862" spans="3:10">
      <c r="C1862" s="38"/>
      <c r="E1862" s="2"/>
      <c r="F1862" s="2"/>
      <c r="G1862" s="2"/>
      <c r="H1862" s="2"/>
      <c r="I1862" s="2"/>
    </row>
    <row r="1863" spans="3:10">
      <c r="C1863" s="38"/>
      <c r="E1863" s="2"/>
      <c r="F1863" s="2"/>
      <c r="G1863" s="2"/>
      <c r="H1863" s="2"/>
      <c r="I1863" s="2"/>
    </row>
    <row r="1864" spans="3:10">
      <c r="C1864" s="38"/>
      <c r="E1864" s="2"/>
      <c r="F1864" s="2"/>
      <c r="G1864" s="2"/>
      <c r="H1864" s="2"/>
      <c r="I1864" s="2"/>
    </row>
    <row r="1865" spans="3:10">
      <c r="C1865" s="38"/>
      <c r="E1865" s="2"/>
      <c r="F1865" s="2"/>
      <c r="G1865" s="2"/>
      <c r="H1865" s="2"/>
      <c r="I1865" s="2"/>
    </row>
    <row r="1866" spans="3:10">
      <c r="C1866" s="38"/>
      <c r="E1866" s="2"/>
      <c r="F1866" s="2"/>
      <c r="G1866" s="2"/>
      <c r="H1866" s="2"/>
      <c r="I1866" s="2"/>
    </row>
    <row r="1867" spans="3:10">
      <c r="C1867" s="38"/>
      <c r="E1867" s="2"/>
      <c r="F1867" s="2"/>
      <c r="G1867" s="2"/>
      <c r="H1867" s="2"/>
      <c r="I1867" s="2"/>
    </row>
    <row r="1868" spans="3:10">
      <c r="C1868" s="38"/>
      <c r="E1868" s="2"/>
      <c r="F1868" s="2"/>
      <c r="G1868" s="2"/>
      <c r="H1868" s="2"/>
      <c r="I1868" s="2"/>
    </row>
    <row r="1869" spans="3:10">
      <c r="C1869" s="38"/>
      <c r="E1869" s="2"/>
      <c r="F1869" s="2"/>
      <c r="G1869" s="2"/>
      <c r="H1869" s="2"/>
      <c r="I1869" s="2"/>
    </row>
    <row r="1870" spans="3:10">
      <c r="C1870" s="38"/>
      <c r="E1870" s="2"/>
      <c r="F1870" s="2"/>
      <c r="G1870" s="2"/>
      <c r="H1870" s="2"/>
      <c r="I1870" s="2"/>
    </row>
    <row r="1871" spans="3:10">
      <c r="C1871" s="38"/>
      <c r="E1871" s="2"/>
      <c r="F1871" s="2"/>
      <c r="G1871" s="2"/>
      <c r="H1871" s="2"/>
      <c r="I1871" s="2"/>
    </row>
    <row r="1872" spans="3:10">
      <c r="C1872" s="38"/>
      <c r="E1872" s="2"/>
      <c r="F1872" s="2"/>
      <c r="G1872" s="2"/>
      <c r="H1872" s="2"/>
      <c r="I1872" s="2"/>
    </row>
    <row r="1873" spans="3:10">
      <c r="C1873" s="38"/>
      <c r="E1873" s="2"/>
      <c r="F1873" s="2"/>
      <c r="G1873" s="2"/>
      <c r="H1873" s="2"/>
      <c r="I1873" s="2"/>
    </row>
    <row r="1874" spans="3:10">
      <c r="C1874" s="38"/>
      <c r="E1874" s="2"/>
      <c r="F1874" s="2"/>
      <c r="G1874" s="2"/>
      <c r="H1874" s="2"/>
      <c r="I1874" s="2"/>
    </row>
    <row r="1875" spans="3:10">
      <c r="C1875" s="38"/>
      <c r="E1875" s="2"/>
      <c r="F1875" s="2"/>
      <c r="G1875" s="2"/>
      <c r="H1875" s="2"/>
      <c r="I1875" s="2"/>
    </row>
    <row r="1876" spans="3:10">
      <c r="C1876" s="38"/>
      <c r="E1876" s="2"/>
      <c r="F1876" s="2"/>
      <c r="G1876" s="2"/>
      <c r="H1876" s="2"/>
      <c r="I1876" s="2"/>
    </row>
    <row r="1877" spans="3:10">
      <c r="C1877" s="38"/>
      <c r="E1877" s="2"/>
      <c r="F1877" s="2"/>
      <c r="G1877" s="2"/>
      <c r="H1877" s="2"/>
      <c r="I1877" s="2"/>
    </row>
    <row r="1878" spans="3:10">
      <c r="C1878" s="38"/>
      <c r="E1878" s="2"/>
      <c r="F1878" s="2"/>
      <c r="G1878" s="2"/>
      <c r="H1878" s="2"/>
      <c r="I1878" s="2"/>
    </row>
    <row r="1879" spans="3:10">
      <c r="C1879" s="38"/>
      <c r="E1879" s="2"/>
      <c r="F1879" s="2"/>
      <c r="G1879" s="2"/>
      <c r="H1879" s="2"/>
      <c r="I1879" s="2"/>
    </row>
    <row r="1880" spans="3:10">
      <c r="C1880" s="38"/>
      <c r="E1880" s="2"/>
      <c r="F1880" s="2"/>
      <c r="G1880" s="2"/>
      <c r="H1880" s="2"/>
      <c r="I1880" s="2"/>
    </row>
    <row r="1881" spans="3:10">
      <c r="C1881" s="38"/>
      <c r="E1881" s="2"/>
      <c r="F1881" s="2"/>
      <c r="G1881" s="2"/>
      <c r="H1881" s="2"/>
      <c r="I1881" s="2"/>
    </row>
    <row r="1882" spans="3:10">
      <c r="C1882" s="38"/>
      <c r="E1882" s="2"/>
      <c r="F1882" s="2"/>
      <c r="G1882" s="2"/>
      <c r="H1882" s="2"/>
      <c r="I1882" s="2"/>
    </row>
    <row r="1883" spans="3:10">
      <c r="C1883" s="38"/>
      <c r="E1883" s="2"/>
      <c r="F1883" s="2"/>
      <c r="G1883" s="2"/>
      <c r="H1883" s="2"/>
      <c r="I1883" s="2"/>
    </row>
    <row r="1884" spans="3:10">
      <c r="C1884" s="38"/>
      <c r="E1884" s="2"/>
      <c r="F1884" s="2"/>
      <c r="G1884" s="2"/>
      <c r="H1884" s="2"/>
      <c r="I1884" s="2"/>
    </row>
    <row r="1885" spans="3:10">
      <c r="C1885" s="38"/>
      <c r="E1885" s="2"/>
      <c r="F1885" s="2"/>
      <c r="G1885" s="2"/>
      <c r="H1885" s="2"/>
      <c r="I1885" s="2"/>
    </row>
    <row r="1886" spans="3:10">
      <c r="C1886" s="38"/>
      <c r="E1886" s="2"/>
      <c r="F1886" s="2"/>
      <c r="G1886" s="2"/>
      <c r="H1886" s="2"/>
      <c r="I1886" s="2"/>
    </row>
    <row r="1887" spans="3:10">
      <c r="C1887" s="38"/>
      <c r="E1887" s="2"/>
      <c r="F1887" s="2"/>
      <c r="G1887" s="2"/>
      <c r="H1887" s="2"/>
      <c r="I1887" s="2"/>
    </row>
    <row r="1888" spans="3:10">
      <c r="C1888" s="38"/>
      <c r="E1888" s="2"/>
      <c r="F1888" s="2"/>
      <c r="G1888" s="2"/>
      <c r="H1888" s="2"/>
      <c r="I1888" s="2"/>
      <c r="J1888" s="2"/>
    </row>
    <row r="1889" spans="3:10">
      <c r="C1889" s="38"/>
      <c r="E1889" s="2"/>
      <c r="F1889" s="2"/>
      <c r="G1889" s="2"/>
      <c r="H1889" s="2"/>
      <c r="I1889" s="2"/>
    </row>
    <row r="1890" spans="3:10">
      <c r="C1890" s="38"/>
      <c r="E1890" s="2"/>
      <c r="F1890" s="2"/>
      <c r="G1890" s="2"/>
      <c r="H1890" s="2"/>
      <c r="I1890" s="2"/>
    </row>
    <row r="1891" spans="3:10">
      <c r="C1891" s="38"/>
      <c r="E1891" s="2"/>
      <c r="F1891" s="2"/>
      <c r="G1891" s="2"/>
      <c r="H1891" s="2"/>
      <c r="I1891" s="2"/>
    </row>
    <row r="1892" spans="3:10">
      <c r="C1892" s="38"/>
      <c r="E1892" s="2"/>
      <c r="F1892" s="2"/>
      <c r="G1892" s="2"/>
      <c r="H1892" s="2"/>
      <c r="I1892" s="2"/>
    </row>
    <row r="1893" spans="3:10">
      <c r="C1893" s="38"/>
      <c r="E1893" s="2"/>
      <c r="F1893" s="2"/>
      <c r="G1893" s="2"/>
      <c r="H1893" s="2"/>
      <c r="I1893" s="2"/>
    </row>
    <row r="1894" spans="3:10">
      <c r="C1894" s="38"/>
      <c r="E1894" s="2"/>
      <c r="F1894" s="2"/>
      <c r="G1894" s="2"/>
      <c r="H1894" s="2"/>
      <c r="I1894" s="2"/>
    </row>
    <row r="1895" spans="3:10">
      <c r="C1895" s="38"/>
      <c r="E1895" s="2"/>
      <c r="F1895" s="2"/>
      <c r="G1895" s="2"/>
      <c r="H1895" s="2"/>
      <c r="I1895" s="2"/>
    </row>
    <row r="1896" spans="3:10">
      <c r="C1896" s="38"/>
      <c r="E1896" s="2"/>
      <c r="F1896" s="2"/>
      <c r="G1896" s="2"/>
      <c r="H1896" s="2"/>
      <c r="I1896" s="2"/>
    </row>
    <row r="1897" spans="3:10">
      <c r="C1897" s="38"/>
      <c r="E1897" s="2"/>
      <c r="F1897" s="2"/>
      <c r="G1897" s="2"/>
      <c r="H1897" s="2"/>
      <c r="I1897" s="2"/>
    </row>
    <row r="1898" spans="3:10">
      <c r="C1898" s="38"/>
      <c r="E1898" s="2"/>
      <c r="F1898" s="2"/>
      <c r="G1898" s="2"/>
      <c r="H1898" s="2"/>
      <c r="I1898" s="2"/>
    </row>
    <row r="1899" spans="3:10">
      <c r="C1899" s="38"/>
      <c r="E1899" s="2"/>
      <c r="F1899" s="2"/>
      <c r="G1899" s="2"/>
      <c r="H1899" s="2"/>
      <c r="I1899" s="2"/>
    </row>
    <row r="1900" spans="3:10">
      <c r="C1900" s="38"/>
      <c r="E1900" s="2"/>
      <c r="F1900" s="2"/>
      <c r="G1900" s="2"/>
      <c r="H1900" s="2"/>
      <c r="I1900" s="2"/>
    </row>
    <row r="1901" spans="3:10">
      <c r="C1901" s="38"/>
      <c r="E1901" s="2"/>
      <c r="F1901" s="2"/>
      <c r="G1901" s="2"/>
      <c r="H1901" s="2"/>
      <c r="I1901" s="2"/>
    </row>
    <row r="1902" spans="3:10">
      <c r="C1902" s="38"/>
      <c r="E1902" s="2"/>
      <c r="F1902" s="2"/>
      <c r="G1902" s="2"/>
      <c r="H1902" s="2"/>
      <c r="I1902" s="2"/>
    </row>
    <row r="1903" spans="3:10">
      <c r="C1903" s="38"/>
      <c r="E1903" s="2"/>
      <c r="F1903" s="2"/>
      <c r="G1903" s="2"/>
      <c r="H1903" s="2"/>
      <c r="I1903" s="2"/>
    </row>
    <row r="1904" spans="3:10">
      <c r="C1904" s="38"/>
      <c r="E1904" s="2"/>
      <c r="F1904" s="2"/>
      <c r="G1904" s="2"/>
      <c r="H1904" s="2"/>
      <c r="I1904" s="2"/>
      <c r="J1904" s="2"/>
    </row>
    <row r="1905" spans="3:10">
      <c r="C1905" s="38"/>
      <c r="E1905" s="2"/>
      <c r="F1905" s="2"/>
      <c r="G1905" s="2"/>
      <c r="H1905" s="2"/>
      <c r="I1905" s="2"/>
    </row>
    <row r="1906" spans="3:10">
      <c r="C1906" s="38"/>
      <c r="E1906" s="2"/>
      <c r="F1906" s="2"/>
      <c r="G1906" s="2"/>
      <c r="H1906" s="2"/>
      <c r="I1906" s="2"/>
    </row>
    <row r="1907" spans="3:10">
      <c r="C1907" s="38"/>
      <c r="E1907" s="2"/>
      <c r="F1907" s="2"/>
      <c r="G1907" s="2"/>
      <c r="H1907" s="2"/>
      <c r="I1907" s="2"/>
      <c r="J1907" s="2"/>
    </row>
    <row r="1908" spans="3:10">
      <c r="C1908" s="38"/>
      <c r="E1908" s="2"/>
      <c r="F1908" s="2"/>
      <c r="G1908" s="2"/>
      <c r="H1908" s="2"/>
      <c r="I1908" s="2"/>
      <c r="J1908" s="2"/>
    </row>
    <row r="1909" spans="3:10">
      <c r="C1909" s="38"/>
      <c r="E1909" s="2"/>
      <c r="F1909" s="2"/>
      <c r="G1909" s="2"/>
      <c r="H1909" s="2"/>
      <c r="I1909" s="2"/>
    </row>
    <row r="1910" spans="3:10">
      <c r="C1910" s="38"/>
      <c r="E1910" s="2"/>
      <c r="F1910" s="2"/>
      <c r="G1910" s="2"/>
      <c r="H1910" s="2"/>
      <c r="I1910" s="2"/>
    </row>
    <row r="1911" spans="3:10">
      <c r="C1911" s="38"/>
      <c r="E1911" s="2"/>
      <c r="F1911" s="2"/>
      <c r="G1911" s="2"/>
      <c r="H1911" s="2"/>
      <c r="I1911" s="2"/>
    </row>
    <row r="1912" spans="3:10">
      <c r="C1912" s="38"/>
      <c r="E1912" s="2"/>
      <c r="F1912" s="2"/>
      <c r="G1912" s="2"/>
      <c r="H1912" s="2"/>
      <c r="I1912" s="2"/>
    </row>
    <row r="1913" spans="3:10">
      <c r="C1913" s="38"/>
      <c r="E1913" s="2"/>
      <c r="F1913" s="2"/>
      <c r="G1913" s="2"/>
      <c r="H1913" s="2"/>
      <c r="I1913" s="2"/>
      <c r="J1913" s="2"/>
    </row>
    <row r="1914" spans="3:10">
      <c r="C1914" s="38"/>
      <c r="E1914" s="2"/>
      <c r="F1914" s="2"/>
      <c r="G1914" s="2"/>
      <c r="H1914" s="2"/>
      <c r="I1914" s="2"/>
    </row>
    <row r="1915" spans="3:10">
      <c r="C1915" s="38"/>
      <c r="E1915" s="2"/>
      <c r="F1915" s="2"/>
      <c r="G1915" s="2"/>
      <c r="H1915" s="2"/>
      <c r="I1915" s="2"/>
    </row>
    <row r="1916" spans="3:10">
      <c r="C1916" s="38"/>
      <c r="E1916" s="2"/>
      <c r="F1916" s="2"/>
      <c r="G1916" s="2"/>
      <c r="H1916" s="2"/>
      <c r="I1916" s="2"/>
    </row>
    <row r="1917" spans="3:10">
      <c r="C1917" s="38"/>
      <c r="E1917" s="2"/>
      <c r="F1917" s="2"/>
      <c r="G1917" s="2"/>
      <c r="H1917" s="2"/>
      <c r="I1917" s="2"/>
    </row>
    <row r="1918" spans="3:10">
      <c r="C1918" s="38"/>
      <c r="E1918" s="2"/>
      <c r="F1918" s="2"/>
      <c r="G1918" s="2"/>
      <c r="H1918" s="2"/>
      <c r="I1918" s="2"/>
    </row>
    <row r="1919" spans="3:10">
      <c r="C1919" s="38"/>
      <c r="E1919" s="2"/>
      <c r="F1919" s="2"/>
      <c r="G1919" s="2"/>
      <c r="H1919" s="2"/>
      <c r="I1919" s="2"/>
      <c r="J1919" s="2"/>
    </row>
    <row r="1920" spans="3:10">
      <c r="C1920" s="38"/>
      <c r="E1920" s="2"/>
      <c r="F1920" s="2"/>
      <c r="G1920" s="2"/>
      <c r="H1920" s="2"/>
      <c r="I1920" s="2"/>
    </row>
    <row r="1921" spans="3:10">
      <c r="C1921" s="38"/>
      <c r="E1921" s="2"/>
      <c r="F1921" s="2"/>
      <c r="G1921" s="2"/>
      <c r="H1921" s="2"/>
      <c r="I1921" s="2"/>
    </row>
    <row r="1922" spans="3:10">
      <c r="C1922" s="38"/>
      <c r="E1922" s="2"/>
      <c r="F1922" s="2"/>
      <c r="G1922" s="2"/>
      <c r="H1922" s="2"/>
      <c r="I1922" s="2"/>
      <c r="J1922" s="2"/>
    </row>
    <row r="1923" spans="3:10">
      <c r="C1923" s="38"/>
      <c r="E1923" s="2"/>
      <c r="F1923" s="2"/>
      <c r="G1923" s="2"/>
      <c r="H1923" s="2"/>
      <c r="I1923" s="2"/>
      <c r="J1923" s="2"/>
    </row>
    <row r="1924" spans="3:10">
      <c r="C1924" s="38"/>
      <c r="E1924" s="2"/>
      <c r="F1924" s="2"/>
      <c r="G1924" s="2"/>
      <c r="H1924" s="2"/>
      <c r="I1924" s="2"/>
      <c r="J1924" s="2"/>
    </row>
    <row r="1925" spans="3:10">
      <c r="C1925" s="38"/>
      <c r="E1925" s="2"/>
      <c r="F1925" s="2"/>
      <c r="G1925" s="2"/>
      <c r="H1925" s="2"/>
      <c r="I1925" s="2"/>
      <c r="J1925" s="2"/>
    </row>
    <row r="1926" spans="3:10">
      <c r="C1926" s="38"/>
      <c r="E1926" s="2"/>
      <c r="F1926" s="2"/>
      <c r="G1926" s="2"/>
      <c r="H1926" s="2"/>
      <c r="I1926" s="2"/>
    </row>
    <row r="1927" spans="3:10">
      <c r="C1927" s="38"/>
      <c r="E1927" s="2"/>
      <c r="F1927" s="2"/>
      <c r="G1927" s="2"/>
      <c r="H1927" s="2"/>
      <c r="I1927" s="2"/>
    </row>
    <row r="1928" spans="3:10">
      <c r="C1928" s="38"/>
      <c r="E1928" s="2"/>
      <c r="F1928" s="2"/>
      <c r="G1928" s="2"/>
      <c r="H1928" s="2"/>
      <c r="I1928" s="2"/>
      <c r="J1928" s="2"/>
    </row>
    <row r="1929" spans="3:10">
      <c r="C1929" s="38"/>
      <c r="E1929" s="2"/>
      <c r="F1929" s="2"/>
      <c r="G1929" s="2"/>
      <c r="H1929" s="2"/>
      <c r="I1929" s="2"/>
    </row>
    <row r="1930" spans="3:10">
      <c r="C1930" s="38"/>
      <c r="E1930" s="2"/>
      <c r="F1930" s="2"/>
      <c r="G1930" s="2"/>
      <c r="H1930" s="2"/>
      <c r="I1930" s="2"/>
      <c r="J1930" s="2"/>
    </row>
    <row r="1931" spans="3:10">
      <c r="C1931" s="38"/>
      <c r="E1931" s="2"/>
      <c r="F1931" s="2"/>
      <c r="G1931" s="2"/>
      <c r="H1931" s="2"/>
      <c r="I1931" s="2"/>
    </row>
    <row r="1932" spans="3:10">
      <c r="C1932" s="38"/>
      <c r="E1932" s="2"/>
      <c r="F1932" s="2"/>
      <c r="G1932" s="2"/>
      <c r="H1932" s="2"/>
      <c r="I1932" s="2"/>
    </row>
    <row r="1933" spans="3:10">
      <c r="C1933" s="38"/>
      <c r="E1933" s="2"/>
      <c r="F1933" s="2"/>
      <c r="G1933" s="2"/>
      <c r="H1933" s="2"/>
      <c r="I1933" s="2"/>
      <c r="J1933" s="2"/>
    </row>
    <row r="1934" spans="3:10">
      <c r="C1934" s="38"/>
      <c r="E1934" s="2"/>
      <c r="F1934" s="2"/>
      <c r="G1934" s="2"/>
      <c r="H1934" s="2"/>
      <c r="I1934" s="2"/>
      <c r="J1934" s="2"/>
    </row>
    <row r="1935" spans="3:10">
      <c r="C1935" s="38"/>
      <c r="E1935" s="2"/>
      <c r="F1935" s="2"/>
      <c r="G1935" s="2"/>
      <c r="H1935" s="2"/>
      <c r="I1935" s="2"/>
    </row>
    <row r="1936" spans="3:10">
      <c r="C1936" s="38"/>
      <c r="E1936" s="2"/>
      <c r="F1936" s="2"/>
      <c r="G1936" s="2"/>
      <c r="H1936" s="2"/>
      <c r="I1936" s="2"/>
    </row>
    <row r="1937" spans="3:10">
      <c r="C1937" s="38"/>
      <c r="E1937" s="2"/>
      <c r="F1937" s="2"/>
      <c r="G1937" s="2"/>
      <c r="H1937" s="2"/>
      <c r="I1937" s="2"/>
    </row>
    <row r="1938" spans="3:10">
      <c r="C1938" s="38"/>
      <c r="E1938" s="2"/>
      <c r="F1938" s="2"/>
      <c r="G1938" s="2"/>
      <c r="H1938" s="2"/>
      <c r="I1938" s="2"/>
    </row>
    <row r="1939" spans="3:10">
      <c r="C1939" s="38"/>
      <c r="E1939" s="2"/>
      <c r="F1939" s="2"/>
      <c r="G1939" s="2"/>
      <c r="H1939" s="2"/>
      <c r="I1939" s="2"/>
    </row>
    <row r="1940" spans="3:10">
      <c r="C1940" s="38"/>
      <c r="E1940" s="2"/>
      <c r="F1940" s="2"/>
      <c r="G1940" s="2"/>
      <c r="H1940" s="2"/>
      <c r="I1940" s="2"/>
    </row>
    <row r="1941" spans="3:10">
      <c r="C1941" s="38"/>
      <c r="E1941" s="2"/>
      <c r="F1941" s="2"/>
      <c r="G1941" s="2"/>
      <c r="H1941" s="2"/>
      <c r="I1941" s="2"/>
    </row>
    <row r="1942" spans="3:10">
      <c r="C1942" s="38"/>
      <c r="E1942" s="2"/>
      <c r="F1942" s="2"/>
      <c r="G1942" s="2"/>
      <c r="H1942" s="2"/>
      <c r="I1942" s="2"/>
    </row>
    <row r="1943" spans="3:10">
      <c r="C1943" s="38"/>
      <c r="E1943" s="2"/>
      <c r="F1943" s="2"/>
      <c r="G1943" s="2"/>
      <c r="H1943" s="2"/>
      <c r="I1943" s="2"/>
    </row>
    <row r="1944" spans="3:10">
      <c r="C1944" s="38"/>
      <c r="E1944" s="2"/>
      <c r="F1944" s="2"/>
      <c r="G1944" s="2"/>
      <c r="H1944" s="2"/>
      <c r="I1944" s="2"/>
      <c r="J1944" s="2"/>
    </row>
    <row r="1945" spans="3:10">
      <c r="C1945" s="38"/>
      <c r="E1945" s="2"/>
      <c r="F1945" s="2"/>
      <c r="G1945" s="2"/>
      <c r="H1945" s="2"/>
      <c r="I1945" s="2"/>
    </row>
    <row r="1946" spans="3:10">
      <c r="C1946" s="38"/>
      <c r="E1946" s="2"/>
      <c r="F1946" s="2"/>
      <c r="G1946" s="2"/>
      <c r="H1946" s="2"/>
      <c r="I1946" s="2"/>
    </row>
    <row r="1947" spans="3:10">
      <c r="C1947" s="38"/>
      <c r="E1947" s="2"/>
      <c r="F1947" s="2"/>
      <c r="G1947" s="2"/>
      <c r="H1947" s="2"/>
      <c r="I1947" s="2"/>
    </row>
    <row r="1948" spans="3:10">
      <c r="C1948" s="38"/>
      <c r="E1948" s="2"/>
      <c r="F1948" s="2"/>
      <c r="G1948" s="2"/>
      <c r="H1948" s="2"/>
      <c r="I1948" s="2"/>
      <c r="J1948" s="2"/>
    </row>
    <row r="1949" spans="3:10">
      <c r="C1949" s="38"/>
      <c r="E1949" s="2"/>
      <c r="F1949" s="2"/>
      <c r="G1949" s="2"/>
      <c r="H1949" s="2"/>
      <c r="I1949" s="2"/>
    </row>
    <row r="1950" spans="3:10">
      <c r="C1950" s="38"/>
      <c r="E1950" s="2"/>
      <c r="F1950" s="2"/>
      <c r="G1950" s="2"/>
      <c r="H1950" s="2"/>
      <c r="I1950" s="2"/>
    </row>
    <row r="1951" spans="3:10">
      <c r="C1951" s="38"/>
      <c r="E1951" s="2"/>
      <c r="F1951" s="2"/>
      <c r="G1951" s="2"/>
      <c r="H1951" s="2"/>
      <c r="I1951" s="2"/>
    </row>
    <row r="1952" spans="3:10">
      <c r="C1952" s="38"/>
      <c r="E1952" s="2"/>
      <c r="F1952" s="2"/>
      <c r="G1952" s="2"/>
      <c r="H1952" s="2"/>
      <c r="I1952" s="2"/>
    </row>
    <row r="1953" spans="3:10">
      <c r="C1953" s="38"/>
      <c r="E1953" s="2"/>
      <c r="F1953" s="2"/>
      <c r="G1953" s="2"/>
      <c r="H1953" s="2"/>
      <c r="I1953" s="2"/>
    </row>
    <row r="1954" spans="3:10">
      <c r="C1954" s="38"/>
      <c r="E1954" s="2"/>
      <c r="F1954" s="2"/>
      <c r="G1954" s="2"/>
      <c r="H1954" s="2"/>
      <c r="I1954" s="2"/>
    </row>
    <row r="1955" spans="3:10">
      <c r="C1955" s="38"/>
      <c r="E1955" s="2"/>
      <c r="F1955" s="2"/>
      <c r="G1955" s="2"/>
      <c r="H1955" s="2"/>
      <c r="I1955" s="2"/>
      <c r="J1955" s="2"/>
    </row>
    <row r="1956" spans="3:10">
      <c r="C1956" s="38"/>
      <c r="E1956" s="2"/>
      <c r="F1956" s="2"/>
      <c r="G1956" s="2"/>
      <c r="H1956" s="2"/>
      <c r="I1956" s="2"/>
    </row>
    <row r="1957" spans="3:10">
      <c r="C1957" s="38"/>
      <c r="E1957" s="2"/>
      <c r="F1957" s="2"/>
      <c r="G1957" s="2"/>
      <c r="H1957" s="2"/>
      <c r="I1957" s="2"/>
    </row>
    <row r="1958" spans="3:10">
      <c r="C1958" s="38"/>
      <c r="E1958" s="2"/>
      <c r="F1958" s="2"/>
      <c r="G1958" s="2"/>
      <c r="H1958" s="2"/>
      <c r="I1958" s="2"/>
      <c r="J1958" s="2"/>
    </row>
    <row r="1959" spans="3:10">
      <c r="C1959" s="38"/>
      <c r="E1959" s="2"/>
      <c r="F1959" s="2"/>
      <c r="G1959" s="2"/>
      <c r="H1959" s="2"/>
      <c r="I1959" s="2"/>
    </row>
    <row r="1960" spans="3:10">
      <c r="C1960" s="38"/>
      <c r="E1960" s="2"/>
      <c r="F1960" s="2"/>
      <c r="G1960" s="2"/>
      <c r="H1960" s="2"/>
      <c r="I1960" s="2"/>
    </row>
    <row r="1961" spans="3:10">
      <c r="C1961" s="38"/>
      <c r="E1961" s="2"/>
      <c r="F1961" s="2"/>
      <c r="G1961" s="2"/>
      <c r="H1961" s="2"/>
      <c r="I1961" s="2"/>
      <c r="J1961" s="2"/>
    </row>
    <row r="1962" spans="3:10">
      <c r="C1962" s="38"/>
      <c r="E1962" s="2"/>
      <c r="F1962" s="2"/>
      <c r="G1962" s="2"/>
      <c r="H1962" s="2"/>
      <c r="I1962" s="2"/>
      <c r="J1962" s="2"/>
    </row>
    <row r="1963" spans="3:10">
      <c r="C1963" s="38"/>
      <c r="E1963" s="2"/>
      <c r="F1963" s="2"/>
      <c r="G1963" s="2"/>
      <c r="H1963" s="2"/>
      <c r="I1963" s="2"/>
    </row>
    <row r="1964" spans="3:10">
      <c r="C1964" s="38"/>
      <c r="E1964" s="2"/>
      <c r="F1964" s="2"/>
      <c r="G1964" s="2"/>
      <c r="H1964" s="2"/>
      <c r="I1964" s="2"/>
      <c r="J1964" s="2"/>
    </row>
    <row r="1965" spans="3:10">
      <c r="C1965" s="38"/>
      <c r="E1965" s="2"/>
      <c r="F1965" s="2"/>
      <c r="G1965" s="2"/>
      <c r="H1965" s="2"/>
      <c r="I1965" s="2"/>
    </row>
    <row r="1966" spans="3:10">
      <c r="C1966" s="38"/>
      <c r="E1966" s="2"/>
      <c r="F1966" s="2"/>
      <c r="G1966" s="2"/>
      <c r="H1966" s="2"/>
      <c r="I1966" s="2"/>
    </row>
    <row r="1967" spans="3:10">
      <c r="C1967" s="38"/>
      <c r="E1967" s="2"/>
      <c r="F1967" s="2"/>
      <c r="G1967" s="2"/>
      <c r="H1967" s="2"/>
      <c r="I1967" s="2"/>
    </row>
    <row r="1968" spans="3:10">
      <c r="C1968" s="38"/>
      <c r="E1968" s="2"/>
      <c r="F1968" s="2"/>
      <c r="G1968" s="2"/>
      <c r="H1968" s="2"/>
      <c r="I1968" s="2"/>
    </row>
    <row r="1969" spans="3:10">
      <c r="C1969" s="38"/>
      <c r="E1969" s="2"/>
      <c r="F1969" s="2"/>
      <c r="G1969" s="2"/>
      <c r="H1969" s="2"/>
      <c r="I1969" s="2"/>
    </row>
    <row r="1970" spans="3:10">
      <c r="C1970" s="38"/>
      <c r="E1970" s="2"/>
      <c r="F1970" s="2"/>
      <c r="G1970" s="2"/>
      <c r="H1970" s="2"/>
      <c r="I1970" s="2"/>
    </row>
    <row r="1971" spans="3:10">
      <c r="C1971" s="38"/>
      <c r="E1971" s="2"/>
      <c r="F1971" s="2"/>
      <c r="G1971" s="2"/>
      <c r="H1971" s="2"/>
      <c r="I1971" s="2"/>
    </row>
    <row r="1972" spans="3:10">
      <c r="C1972" s="38"/>
      <c r="E1972" s="2"/>
      <c r="F1972" s="2"/>
      <c r="G1972" s="2"/>
      <c r="H1972" s="2"/>
      <c r="I1972" s="2"/>
    </row>
    <row r="1973" spans="3:10">
      <c r="C1973" s="38"/>
      <c r="E1973" s="2"/>
      <c r="F1973" s="2"/>
      <c r="G1973" s="2"/>
      <c r="H1973" s="2"/>
      <c r="I1973" s="2"/>
      <c r="J1973" s="2"/>
    </row>
    <row r="1974" spans="3:10">
      <c r="C1974" s="38"/>
      <c r="E1974" s="2"/>
      <c r="F1974" s="2"/>
      <c r="G1974" s="2"/>
      <c r="H1974" s="2"/>
      <c r="I1974" s="2"/>
    </row>
    <row r="1975" spans="3:10">
      <c r="C1975" s="38"/>
      <c r="E1975" s="2"/>
      <c r="F1975" s="2"/>
      <c r="G1975" s="2"/>
      <c r="H1975" s="2"/>
      <c r="I1975" s="2"/>
    </row>
    <row r="1976" spans="3:10">
      <c r="C1976" s="38"/>
      <c r="E1976" s="2"/>
      <c r="F1976" s="2"/>
      <c r="G1976" s="2"/>
      <c r="H1976" s="2"/>
      <c r="I1976" s="2"/>
    </row>
    <row r="1977" spans="3:10">
      <c r="C1977" s="38"/>
      <c r="E1977" s="2"/>
      <c r="F1977" s="2"/>
      <c r="G1977" s="2"/>
      <c r="H1977" s="2"/>
      <c r="I1977" s="2"/>
      <c r="J1977" s="2"/>
    </row>
    <row r="1978" spans="3:10">
      <c r="C1978" s="38"/>
      <c r="E1978" s="2"/>
      <c r="F1978" s="2"/>
      <c r="G1978" s="2"/>
      <c r="H1978" s="2"/>
      <c r="I1978" s="2"/>
    </row>
    <row r="1979" spans="3:10">
      <c r="C1979" s="38"/>
      <c r="E1979" s="2"/>
      <c r="F1979" s="2"/>
      <c r="G1979" s="2"/>
      <c r="H1979" s="2"/>
      <c r="I1979" s="2"/>
    </row>
    <row r="1980" spans="3:10">
      <c r="C1980" s="38"/>
      <c r="E1980" s="2"/>
      <c r="F1980" s="2"/>
      <c r="G1980" s="2"/>
      <c r="H1980" s="2"/>
      <c r="I1980" s="2"/>
      <c r="J1980" s="2"/>
    </row>
    <row r="1981" spans="3:10">
      <c r="C1981" s="38"/>
      <c r="E1981" s="2"/>
      <c r="F1981" s="2"/>
      <c r="G1981" s="2"/>
      <c r="H1981" s="2"/>
      <c r="I1981" s="2"/>
    </row>
    <row r="1982" spans="3:10">
      <c r="C1982" s="38"/>
      <c r="E1982" s="2"/>
      <c r="F1982" s="2"/>
      <c r="G1982" s="2"/>
      <c r="H1982" s="2"/>
      <c r="I1982" s="2"/>
    </row>
    <row r="1983" spans="3:10">
      <c r="C1983" s="38"/>
      <c r="E1983" s="2"/>
      <c r="F1983" s="2"/>
      <c r="G1983" s="2"/>
      <c r="H1983" s="2"/>
      <c r="I1983" s="2"/>
    </row>
    <row r="1984" spans="3:10">
      <c r="C1984" s="38"/>
      <c r="E1984" s="2"/>
      <c r="F1984" s="2"/>
      <c r="G1984" s="2"/>
      <c r="H1984" s="2"/>
      <c r="I1984" s="2"/>
    </row>
    <row r="1985" spans="3:10">
      <c r="C1985" s="38"/>
      <c r="E1985" s="2"/>
      <c r="F1985" s="2"/>
      <c r="G1985" s="2"/>
      <c r="H1985" s="2"/>
      <c r="I1985" s="2"/>
    </row>
    <row r="1986" spans="3:10">
      <c r="C1986" s="38"/>
      <c r="E1986" s="2"/>
      <c r="F1986" s="2"/>
      <c r="G1986" s="2"/>
      <c r="H1986" s="2"/>
      <c r="I1986" s="2"/>
      <c r="J1986" s="2"/>
    </row>
    <row r="1987" spans="3:10">
      <c r="C1987" s="38"/>
      <c r="E1987" s="2"/>
      <c r="F1987" s="2"/>
      <c r="G1987" s="2"/>
      <c r="H1987" s="2"/>
      <c r="I1987" s="2"/>
    </row>
    <row r="1988" spans="3:10">
      <c r="C1988" s="38"/>
      <c r="E1988" s="2"/>
      <c r="F1988" s="2"/>
      <c r="G1988" s="2"/>
      <c r="H1988" s="2"/>
      <c r="I1988" s="2"/>
    </row>
    <row r="1989" spans="3:10">
      <c r="C1989" s="38"/>
      <c r="E1989" s="2"/>
      <c r="F1989" s="2"/>
      <c r="G1989" s="2"/>
      <c r="H1989" s="2"/>
      <c r="I1989" s="2"/>
      <c r="J1989" s="2"/>
    </row>
    <row r="1990" spans="3:10">
      <c r="C1990" s="38"/>
      <c r="E1990" s="2"/>
      <c r="F1990" s="2"/>
      <c r="G1990" s="2"/>
      <c r="H1990" s="2"/>
      <c r="I1990" s="2"/>
    </row>
    <row r="1991" spans="3:10">
      <c r="C1991" s="38"/>
      <c r="E1991" s="2"/>
      <c r="F1991" s="2"/>
      <c r="G1991" s="2"/>
      <c r="H1991" s="2"/>
      <c r="I1991" s="2"/>
    </row>
    <row r="1992" spans="3:10">
      <c r="C1992" s="38"/>
      <c r="E1992" s="2"/>
      <c r="F1992" s="2"/>
      <c r="G1992" s="2"/>
      <c r="H1992" s="2"/>
      <c r="I1992" s="2"/>
    </row>
    <row r="1993" spans="3:10">
      <c r="C1993" s="38"/>
      <c r="E1993" s="2"/>
      <c r="F1993" s="2"/>
      <c r="G1993" s="2"/>
      <c r="H1993" s="2"/>
      <c r="I1993" s="2"/>
    </row>
    <row r="1994" spans="3:10">
      <c r="C1994" s="38"/>
      <c r="E1994" s="2"/>
      <c r="F1994" s="2"/>
      <c r="G1994" s="2"/>
      <c r="H1994" s="2"/>
      <c r="I1994" s="2"/>
    </row>
    <row r="1995" spans="3:10">
      <c r="C1995" s="38"/>
      <c r="E1995" s="2"/>
      <c r="F1995" s="2"/>
      <c r="G1995" s="2"/>
      <c r="H1995" s="2"/>
      <c r="I1995" s="2"/>
    </row>
    <row r="1996" spans="3:10">
      <c r="C1996" s="38"/>
      <c r="E1996" s="2"/>
      <c r="F1996" s="2"/>
      <c r="G1996" s="2"/>
      <c r="H1996" s="2"/>
      <c r="I1996" s="2"/>
    </row>
    <row r="1997" spans="3:10">
      <c r="C1997" s="38"/>
      <c r="E1997" s="2"/>
      <c r="F1997" s="2"/>
      <c r="G1997" s="2"/>
      <c r="H1997" s="2"/>
      <c r="I1997" s="2"/>
    </row>
    <row r="1998" spans="3:10">
      <c r="C1998" s="38"/>
      <c r="E1998" s="2"/>
      <c r="F1998" s="2"/>
      <c r="G1998" s="2"/>
      <c r="H1998" s="2"/>
      <c r="I1998" s="2"/>
      <c r="J1998" s="2"/>
    </row>
    <row r="1999" spans="3:10">
      <c r="C1999" s="38"/>
      <c r="E1999" s="2"/>
      <c r="F1999" s="2"/>
      <c r="G1999" s="2"/>
      <c r="H1999" s="2"/>
      <c r="I1999" s="2"/>
      <c r="J1999" s="2"/>
    </row>
    <row r="2000" spans="3:10">
      <c r="C2000" s="38"/>
      <c r="E2000" s="2"/>
      <c r="F2000" s="2"/>
      <c r="G2000" s="2"/>
      <c r="H2000" s="2"/>
      <c r="I2000" s="2"/>
      <c r="J2000" s="2"/>
    </row>
    <row r="2001" spans="3:10">
      <c r="C2001" s="38"/>
      <c r="E2001" s="2"/>
      <c r="F2001" s="2"/>
      <c r="G2001" s="2"/>
      <c r="H2001" s="2"/>
      <c r="I2001" s="2"/>
    </row>
    <row r="2002" spans="3:10">
      <c r="C2002" s="38"/>
      <c r="E2002" s="2"/>
      <c r="F2002" s="2"/>
      <c r="G2002" s="2"/>
      <c r="H2002" s="2"/>
      <c r="I2002" s="2"/>
    </row>
    <row r="2003" spans="3:10">
      <c r="C2003" s="38"/>
      <c r="E2003" s="2"/>
      <c r="F2003" s="2"/>
      <c r="G2003" s="2"/>
      <c r="H2003" s="2"/>
      <c r="I2003" s="2"/>
    </row>
    <row r="2004" spans="3:10">
      <c r="C2004" s="38"/>
      <c r="E2004" s="2"/>
      <c r="F2004" s="2"/>
      <c r="G2004" s="2"/>
      <c r="H2004" s="2"/>
      <c r="I2004" s="2"/>
    </row>
    <row r="2005" spans="3:10">
      <c r="C2005" s="38"/>
      <c r="E2005" s="2"/>
      <c r="F2005" s="2"/>
      <c r="G2005" s="2"/>
      <c r="H2005" s="2"/>
      <c r="I2005" s="2"/>
    </row>
    <row r="2006" spans="3:10">
      <c r="C2006" s="38"/>
      <c r="E2006" s="2"/>
      <c r="F2006" s="2"/>
      <c r="G2006" s="2"/>
      <c r="H2006" s="2"/>
      <c r="I2006" s="2"/>
    </row>
    <row r="2007" spans="3:10">
      <c r="C2007" s="38"/>
      <c r="E2007" s="2"/>
      <c r="F2007" s="2"/>
      <c r="G2007" s="2"/>
      <c r="H2007" s="2"/>
      <c r="I2007" s="2"/>
    </row>
    <row r="2008" spans="3:10">
      <c r="C2008" s="38"/>
      <c r="E2008" s="2"/>
      <c r="F2008" s="2"/>
      <c r="G2008" s="2"/>
      <c r="H2008" s="2"/>
      <c r="I2008" s="2"/>
    </row>
    <row r="2009" spans="3:10">
      <c r="C2009" s="38"/>
      <c r="E2009" s="2"/>
      <c r="F2009" s="2"/>
      <c r="G2009" s="2"/>
      <c r="H2009" s="2"/>
      <c r="I2009" s="2"/>
    </row>
    <row r="2010" spans="3:10">
      <c r="C2010" s="38"/>
      <c r="E2010" s="2"/>
      <c r="F2010" s="2"/>
      <c r="G2010" s="2"/>
      <c r="H2010" s="2"/>
      <c r="I2010" s="2"/>
    </row>
    <row r="2011" spans="3:10">
      <c r="C2011" s="38"/>
      <c r="E2011" s="2"/>
      <c r="F2011" s="2"/>
      <c r="G2011" s="2"/>
      <c r="H2011" s="2"/>
      <c r="I2011" s="2"/>
      <c r="J2011" s="2"/>
    </row>
    <row r="2012" spans="3:10">
      <c r="C2012" s="38"/>
      <c r="E2012" s="2"/>
      <c r="F2012" s="2"/>
      <c r="G2012" s="2"/>
      <c r="H2012" s="2"/>
      <c r="I2012" s="2"/>
    </row>
    <row r="2013" spans="3:10">
      <c r="C2013" s="38"/>
      <c r="E2013" s="2"/>
      <c r="F2013" s="2"/>
      <c r="G2013" s="2"/>
      <c r="H2013" s="2"/>
      <c r="I2013" s="2"/>
      <c r="J2013" s="2"/>
    </row>
    <row r="2014" spans="3:10">
      <c r="C2014" s="38"/>
      <c r="E2014" s="2"/>
      <c r="F2014" s="2"/>
      <c r="G2014" s="2"/>
      <c r="H2014" s="2"/>
      <c r="I2014" s="2"/>
    </row>
    <row r="2015" spans="3:10">
      <c r="C2015" s="38"/>
      <c r="E2015" s="2"/>
      <c r="F2015" s="2"/>
      <c r="G2015" s="2"/>
      <c r="H2015" s="2"/>
      <c r="I2015" s="2"/>
    </row>
    <row r="2016" spans="3:10">
      <c r="C2016" s="38"/>
      <c r="E2016" s="2"/>
      <c r="F2016" s="2"/>
      <c r="G2016" s="2"/>
      <c r="H2016" s="2"/>
      <c r="I2016" s="2"/>
    </row>
    <row r="2017" spans="3:10">
      <c r="C2017" s="38"/>
      <c r="E2017" s="2"/>
      <c r="F2017" s="2"/>
      <c r="G2017" s="2"/>
      <c r="H2017" s="2"/>
      <c r="I2017" s="2"/>
    </row>
    <row r="2018" spans="3:10">
      <c r="C2018" s="38"/>
      <c r="E2018" s="2"/>
      <c r="F2018" s="2"/>
      <c r="G2018" s="2"/>
      <c r="H2018" s="2"/>
      <c r="I2018" s="2"/>
    </row>
    <row r="2019" spans="3:10">
      <c r="C2019" s="38"/>
      <c r="E2019" s="2"/>
      <c r="F2019" s="2"/>
      <c r="G2019" s="2"/>
      <c r="H2019" s="2"/>
      <c r="I2019" s="2"/>
      <c r="J2019" s="2"/>
    </row>
    <row r="2020" spans="3:10">
      <c r="C2020" s="38"/>
      <c r="E2020" s="2"/>
      <c r="F2020" s="2"/>
      <c r="G2020" s="2"/>
      <c r="H2020" s="2"/>
      <c r="I2020" s="2"/>
    </row>
    <row r="2021" spans="3:10">
      <c r="C2021" s="38"/>
      <c r="E2021" s="2"/>
      <c r="F2021" s="2"/>
      <c r="G2021" s="2"/>
      <c r="H2021" s="2"/>
      <c r="I2021" s="2"/>
    </row>
    <row r="2022" spans="3:10">
      <c r="C2022" s="38"/>
      <c r="E2022" s="2"/>
      <c r="F2022" s="2"/>
      <c r="G2022" s="2"/>
      <c r="H2022" s="2"/>
      <c r="I2022" s="2"/>
    </row>
    <row r="2023" spans="3:10">
      <c r="C2023" s="38"/>
      <c r="E2023" s="2"/>
      <c r="F2023" s="2"/>
      <c r="G2023" s="2"/>
      <c r="H2023" s="2"/>
      <c r="I2023" s="2"/>
    </row>
    <row r="2024" spans="3:10">
      <c r="C2024" s="38"/>
      <c r="E2024" s="2"/>
      <c r="F2024" s="2"/>
      <c r="G2024" s="2"/>
      <c r="H2024" s="2"/>
      <c r="I2024" s="2"/>
    </row>
    <row r="2025" spans="3:10">
      <c r="C2025" s="38"/>
      <c r="E2025" s="2"/>
      <c r="F2025" s="2"/>
      <c r="G2025" s="2"/>
      <c r="H2025" s="2"/>
      <c r="I2025" s="2"/>
      <c r="J2025" s="2"/>
    </row>
    <row r="2026" spans="3:10">
      <c r="C2026" s="38"/>
      <c r="E2026" s="2"/>
      <c r="F2026" s="2"/>
      <c r="G2026" s="2"/>
      <c r="H2026" s="2"/>
      <c r="I2026" s="2"/>
    </row>
    <row r="2027" spans="3:10">
      <c r="C2027" s="38"/>
      <c r="E2027" s="2"/>
      <c r="F2027" s="2"/>
      <c r="G2027" s="2"/>
      <c r="H2027" s="2"/>
      <c r="I2027" s="2"/>
    </row>
    <row r="2028" spans="3:10">
      <c r="C2028" s="38"/>
      <c r="E2028" s="2"/>
      <c r="F2028" s="2"/>
      <c r="G2028" s="2"/>
      <c r="H2028" s="2"/>
      <c r="I2028" s="2"/>
      <c r="J2028" s="2"/>
    </row>
    <row r="2029" spans="3:10">
      <c r="C2029" s="38"/>
      <c r="E2029" s="2"/>
      <c r="F2029" s="2"/>
      <c r="G2029" s="2"/>
      <c r="H2029" s="2"/>
      <c r="I2029" s="2"/>
    </row>
    <row r="2030" spans="3:10">
      <c r="C2030" s="38"/>
      <c r="E2030" s="2"/>
      <c r="F2030" s="2"/>
      <c r="G2030" s="2"/>
      <c r="H2030" s="2"/>
      <c r="I2030" s="2"/>
    </row>
    <row r="2031" spans="3:10">
      <c r="C2031" s="38"/>
      <c r="E2031" s="2"/>
      <c r="F2031" s="2"/>
      <c r="G2031" s="2"/>
      <c r="H2031" s="2"/>
      <c r="I2031" s="2"/>
    </row>
    <row r="2032" spans="3:10">
      <c r="C2032" s="38"/>
      <c r="E2032" s="2"/>
      <c r="F2032" s="2"/>
      <c r="G2032" s="2"/>
      <c r="H2032" s="2"/>
      <c r="I2032" s="2"/>
    </row>
    <row r="2033" spans="3:10">
      <c r="C2033" s="38"/>
      <c r="E2033" s="2"/>
      <c r="F2033" s="2"/>
      <c r="G2033" s="2"/>
      <c r="H2033" s="2"/>
      <c r="I2033" s="2"/>
    </row>
    <row r="2034" spans="3:10">
      <c r="C2034" s="38"/>
      <c r="E2034" s="2"/>
      <c r="F2034" s="2"/>
      <c r="G2034" s="2"/>
      <c r="H2034" s="2"/>
      <c r="I2034" s="2"/>
    </row>
    <row r="2035" spans="3:10">
      <c r="C2035" s="38"/>
      <c r="E2035" s="2"/>
      <c r="F2035" s="2"/>
      <c r="G2035" s="2"/>
      <c r="H2035" s="2"/>
      <c r="I2035" s="2"/>
    </row>
    <row r="2036" spans="3:10">
      <c r="C2036" s="38"/>
      <c r="E2036" s="2"/>
      <c r="F2036" s="2"/>
      <c r="G2036" s="2"/>
      <c r="H2036" s="2"/>
      <c r="I2036" s="2"/>
    </row>
    <row r="2037" spans="3:10">
      <c r="C2037" s="38"/>
      <c r="E2037" s="2"/>
      <c r="F2037" s="2"/>
      <c r="G2037" s="2"/>
      <c r="H2037" s="2"/>
      <c r="I2037" s="2"/>
      <c r="J2037" s="2"/>
    </row>
    <row r="2038" spans="3:10">
      <c r="C2038" s="38"/>
      <c r="E2038" s="2"/>
      <c r="F2038" s="2"/>
      <c r="G2038" s="2"/>
      <c r="H2038" s="2"/>
      <c r="I2038" s="2"/>
    </row>
    <row r="2039" spans="3:10">
      <c r="C2039" s="38"/>
      <c r="E2039" s="2"/>
      <c r="F2039" s="2"/>
      <c r="G2039" s="2"/>
      <c r="H2039" s="2"/>
      <c r="I2039" s="2"/>
      <c r="J2039" s="2"/>
    </row>
    <row r="2040" spans="3:10">
      <c r="C2040" s="38"/>
      <c r="E2040" s="2"/>
      <c r="F2040" s="2"/>
      <c r="G2040" s="2"/>
      <c r="H2040" s="2"/>
      <c r="I2040" s="2"/>
    </row>
    <row r="2041" spans="3:10">
      <c r="C2041" s="38"/>
      <c r="E2041" s="2"/>
      <c r="F2041" s="2"/>
      <c r="G2041" s="2"/>
      <c r="H2041" s="2"/>
      <c r="I2041" s="2"/>
    </row>
    <row r="2042" spans="3:10">
      <c r="C2042" s="38"/>
      <c r="E2042" s="2"/>
      <c r="F2042" s="2"/>
      <c r="G2042" s="2"/>
      <c r="H2042" s="2"/>
      <c r="I2042" s="2"/>
    </row>
    <row r="2043" spans="3:10">
      <c r="C2043" s="38"/>
      <c r="E2043" s="2"/>
      <c r="F2043" s="2"/>
      <c r="G2043" s="2"/>
      <c r="H2043" s="2"/>
      <c r="I2043" s="2"/>
    </row>
    <row r="2044" spans="3:10">
      <c r="C2044" s="38"/>
      <c r="E2044" s="2"/>
      <c r="F2044" s="2"/>
      <c r="G2044" s="2"/>
      <c r="H2044" s="2"/>
      <c r="I2044" s="2"/>
    </row>
    <row r="2045" spans="3:10">
      <c r="C2045" s="38"/>
      <c r="E2045" s="2"/>
      <c r="F2045" s="2"/>
      <c r="G2045" s="2"/>
      <c r="H2045" s="2"/>
      <c r="I2045" s="2"/>
    </row>
    <row r="2046" spans="3:10">
      <c r="C2046" s="38"/>
      <c r="E2046" s="2"/>
      <c r="F2046" s="2"/>
      <c r="G2046" s="2"/>
      <c r="H2046" s="2"/>
      <c r="I2046" s="2"/>
    </row>
    <row r="2047" spans="3:10">
      <c r="C2047" s="38"/>
      <c r="E2047" s="2"/>
      <c r="F2047" s="2"/>
      <c r="G2047" s="2"/>
      <c r="H2047" s="2"/>
      <c r="I2047" s="2"/>
    </row>
    <row r="2048" spans="3:10">
      <c r="C2048" s="38"/>
      <c r="E2048" s="2"/>
      <c r="F2048" s="2"/>
      <c r="G2048" s="2"/>
      <c r="H2048" s="2"/>
      <c r="I2048" s="2"/>
    </row>
    <row r="2049" spans="3:10">
      <c r="C2049" s="38"/>
      <c r="E2049" s="2"/>
      <c r="F2049" s="2"/>
      <c r="G2049" s="2"/>
      <c r="H2049" s="2"/>
      <c r="I2049" s="2"/>
      <c r="J2049" s="2"/>
    </row>
    <row r="2050" spans="3:10">
      <c r="C2050" s="38"/>
      <c r="E2050" s="2"/>
      <c r="F2050" s="2"/>
      <c r="G2050" s="2"/>
      <c r="H2050" s="2"/>
      <c r="I2050" s="2"/>
    </row>
    <row r="2051" spans="3:10">
      <c r="C2051" s="38"/>
      <c r="E2051" s="2"/>
      <c r="F2051" s="2"/>
      <c r="G2051" s="2"/>
      <c r="H2051" s="2"/>
      <c r="I2051" s="2"/>
    </row>
    <row r="2052" spans="3:10">
      <c r="C2052" s="38"/>
      <c r="E2052" s="2"/>
      <c r="F2052" s="2"/>
      <c r="G2052" s="2"/>
      <c r="H2052" s="2"/>
      <c r="I2052" s="2"/>
      <c r="J2052" s="2"/>
    </row>
    <row r="2053" spans="3:10">
      <c r="C2053" s="38"/>
      <c r="E2053" s="2"/>
      <c r="F2053" s="2"/>
      <c r="G2053" s="2"/>
      <c r="H2053" s="2"/>
      <c r="I2053" s="2"/>
    </row>
    <row r="2054" spans="3:10">
      <c r="C2054" s="38"/>
      <c r="E2054" s="2"/>
      <c r="F2054" s="2"/>
      <c r="G2054" s="2"/>
      <c r="H2054" s="2"/>
      <c r="I2054" s="2"/>
    </row>
    <row r="2055" spans="3:10">
      <c r="C2055" s="38"/>
      <c r="E2055" s="2"/>
      <c r="F2055" s="2"/>
      <c r="G2055" s="2"/>
      <c r="H2055" s="2"/>
      <c r="I2055" s="2"/>
    </row>
    <row r="2056" spans="3:10">
      <c r="C2056" s="38"/>
      <c r="E2056" s="2"/>
      <c r="F2056" s="2"/>
      <c r="G2056" s="2"/>
      <c r="H2056" s="2"/>
      <c r="I2056" s="2"/>
      <c r="J2056" s="2"/>
    </row>
    <row r="2057" spans="3:10">
      <c r="C2057" s="38"/>
      <c r="E2057" s="2"/>
      <c r="F2057" s="2"/>
      <c r="G2057" s="2"/>
      <c r="H2057" s="2"/>
      <c r="I2057" s="2"/>
      <c r="J2057" s="2"/>
    </row>
    <row r="2058" spans="3:10">
      <c r="C2058" s="38"/>
      <c r="E2058" s="2"/>
      <c r="F2058" s="2"/>
      <c r="G2058" s="2"/>
      <c r="H2058" s="2"/>
      <c r="I2058" s="2"/>
      <c r="J2058" s="2"/>
    </row>
    <row r="2059" spans="3:10">
      <c r="C2059" s="38"/>
      <c r="E2059" s="2"/>
      <c r="F2059" s="2"/>
      <c r="G2059" s="2"/>
      <c r="H2059" s="2"/>
      <c r="I2059" s="2"/>
      <c r="J2059" s="2"/>
    </row>
    <row r="2060" spans="3:10">
      <c r="C2060" s="38"/>
      <c r="E2060" s="2"/>
      <c r="F2060" s="2"/>
      <c r="G2060" s="2"/>
      <c r="H2060" s="2"/>
      <c r="I2060" s="2"/>
      <c r="J2060" s="2"/>
    </row>
    <row r="2061" spans="3:10">
      <c r="C2061" s="38"/>
      <c r="E2061" s="2"/>
      <c r="F2061" s="2"/>
      <c r="G2061" s="2"/>
      <c r="H2061" s="2"/>
      <c r="I2061" s="2"/>
    </row>
    <row r="2062" spans="3:10">
      <c r="C2062" s="38"/>
      <c r="E2062" s="2"/>
      <c r="F2062" s="2"/>
      <c r="G2062" s="2"/>
      <c r="H2062" s="2"/>
      <c r="I2062" s="2"/>
      <c r="J2062" s="2"/>
    </row>
    <row r="2063" spans="3:10">
      <c r="C2063" s="38"/>
      <c r="E2063" s="2"/>
      <c r="F2063" s="2"/>
      <c r="G2063" s="2"/>
      <c r="H2063" s="2"/>
      <c r="I2063" s="2"/>
    </row>
    <row r="2064" spans="3:10">
      <c r="C2064" s="38"/>
      <c r="E2064" s="2"/>
      <c r="F2064" s="2"/>
      <c r="G2064" s="2"/>
      <c r="H2064" s="2"/>
      <c r="I2064" s="2"/>
    </row>
    <row r="2065" spans="3:10">
      <c r="C2065" s="38"/>
      <c r="E2065" s="2"/>
      <c r="F2065" s="2"/>
      <c r="G2065" s="2"/>
      <c r="H2065" s="2"/>
      <c r="I2065" s="2"/>
    </row>
    <row r="2066" spans="3:10">
      <c r="C2066" s="38"/>
      <c r="E2066" s="2"/>
      <c r="F2066" s="2"/>
      <c r="G2066" s="2"/>
      <c r="H2066" s="2"/>
      <c r="I2066" s="2"/>
    </row>
    <row r="2067" spans="3:10">
      <c r="C2067" s="38"/>
      <c r="E2067" s="2"/>
      <c r="F2067" s="2"/>
      <c r="G2067" s="2"/>
      <c r="H2067" s="2"/>
      <c r="I2067" s="2"/>
    </row>
    <row r="2068" spans="3:10">
      <c r="C2068" s="38"/>
      <c r="E2068" s="2"/>
      <c r="F2068" s="2"/>
      <c r="G2068" s="2"/>
      <c r="H2068" s="2"/>
      <c r="I2068" s="2"/>
      <c r="J2068" s="2"/>
    </row>
    <row r="2069" spans="3:10">
      <c r="C2069" s="38"/>
      <c r="E2069" s="2"/>
      <c r="F2069" s="2"/>
      <c r="G2069" s="2"/>
      <c r="H2069" s="2"/>
      <c r="I2069" s="2"/>
    </row>
    <row r="2070" spans="3:10">
      <c r="C2070" s="38"/>
      <c r="E2070" s="2"/>
      <c r="F2070" s="2"/>
      <c r="G2070" s="2"/>
      <c r="H2070" s="2"/>
      <c r="I2070" s="2"/>
    </row>
    <row r="2071" spans="3:10">
      <c r="C2071" s="38"/>
      <c r="E2071" s="2"/>
      <c r="F2071" s="2"/>
      <c r="G2071" s="2"/>
      <c r="H2071" s="2"/>
      <c r="I2071" s="2"/>
    </row>
    <row r="2072" spans="3:10">
      <c r="C2072" s="38"/>
      <c r="E2072" s="2"/>
      <c r="F2072" s="2"/>
      <c r="G2072" s="2"/>
      <c r="H2072" s="2"/>
      <c r="I2072" s="2"/>
      <c r="J2072" s="2"/>
    </row>
    <row r="2073" spans="3:10">
      <c r="C2073" s="38"/>
      <c r="E2073" s="2"/>
      <c r="F2073" s="2"/>
      <c r="G2073" s="2"/>
      <c r="H2073" s="2"/>
      <c r="I2073" s="2"/>
      <c r="J2073" s="2"/>
    </row>
    <row r="2074" spans="3:10">
      <c r="C2074" s="38"/>
      <c r="E2074" s="2"/>
      <c r="F2074" s="2"/>
      <c r="G2074" s="2"/>
      <c r="H2074" s="2"/>
      <c r="I2074" s="2"/>
    </row>
    <row r="2075" spans="3:10">
      <c r="C2075" s="38"/>
      <c r="E2075" s="2"/>
      <c r="F2075" s="2"/>
      <c r="G2075" s="2"/>
      <c r="H2075" s="2"/>
      <c r="I2075" s="2"/>
      <c r="J2075" s="2"/>
    </row>
    <row r="2076" spans="3:10">
      <c r="C2076" s="38"/>
      <c r="E2076" s="2"/>
      <c r="F2076" s="2"/>
      <c r="G2076" s="2"/>
      <c r="H2076" s="2"/>
      <c r="I2076" s="2"/>
    </row>
    <row r="2077" spans="3:10">
      <c r="C2077" s="38"/>
      <c r="E2077" s="2"/>
      <c r="F2077" s="2"/>
      <c r="G2077" s="2"/>
      <c r="H2077" s="2"/>
      <c r="I2077" s="2"/>
    </row>
    <row r="2078" spans="3:10">
      <c r="C2078" s="38"/>
      <c r="E2078" s="2"/>
      <c r="F2078" s="2"/>
      <c r="G2078" s="2"/>
      <c r="H2078" s="2"/>
      <c r="I2078" s="2"/>
      <c r="J2078" s="2"/>
    </row>
    <row r="2079" spans="3:10">
      <c r="C2079" s="38"/>
      <c r="E2079" s="2"/>
      <c r="F2079" s="2"/>
      <c r="G2079" s="2"/>
      <c r="H2079" s="2"/>
      <c r="I2079" s="2"/>
    </row>
    <row r="2080" spans="3:10">
      <c r="C2080" s="38"/>
      <c r="E2080" s="2"/>
      <c r="F2080" s="2"/>
      <c r="G2080" s="2"/>
      <c r="H2080" s="2"/>
      <c r="I2080" s="2"/>
    </row>
    <row r="2081" spans="3:10">
      <c r="C2081" s="38"/>
      <c r="E2081" s="2"/>
      <c r="F2081" s="2"/>
      <c r="G2081" s="2"/>
      <c r="H2081" s="2"/>
      <c r="I2081" s="2"/>
      <c r="J2081" s="2"/>
    </row>
    <row r="2082" spans="3:10">
      <c r="C2082" s="38"/>
      <c r="E2082" s="2"/>
      <c r="F2082" s="2"/>
      <c r="G2082" s="2"/>
      <c r="H2082" s="2"/>
      <c r="I2082" s="2"/>
    </row>
    <row r="2083" spans="3:10">
      <c r="C2083" s="38"/>
      <c r="E2083" s="2"/>
      <c r="F2083" s="2"/>
      <c r="G2083" s="2"/>
      <c r="H2083" s="2"/>
      <c r="I2083" s="2"/>
      <c r="J2083" s="2"/>
    </row>
    <row r="2084" spans="3:10">
      <c r="C2084" s="38"/>
      <c r="E2084" s="2"/>
      <c r="F2084" s="2"/>
      <c r="G2084" s="2"/>
      <c r="H2084" s="2"/>
      <c r="I2084" s="2"/>
    </row>
    <row r="2085" spans="3:10">
      <c r="C2085" s="38"/>
      <c r="E2085" s="2"/>
      <c r="F2085" s="2"/>
      <c r="G2085" s="2"/>
      <c r="H2085" s="2"/>
      <c r="I2085" s="2"/>
    </row>
    <row r="2086" spans="3:10">
      <c r="C2086" s="38"/>
      <c r="E2086" s="2"/>
      <c r="F2086" s="2"/>
      <c r="G2086" s="2"/>
      <c r="H2086" s="2"/>
      <c r="I2086" s="2"/>
    </row>
    <row r="2087" spans="3:10">
      <c r="C2087" s="38"/>
      <c r="E2087" s="2"/>
      <c r="F2087" s="2"/>
      <c r="G2087" s="2"/>
      <c r="H2087" s="2"/>
      <c r="I2087" s="2"/>
    </row>
    <row r="2088" spans="3:10">
      <c r="C2088" s="38"/>
      <c r="E2088" s="2"/>
      <c r="F2088" s="2"/>
      <c r="G2088" s="2"/>
      <c r="H2088" s="2"/>
      <c r="I2088" s="2"/>
    </row>
    <row r="2089" spans="3:10">
      <c r="C2089" s="38"/>
      <c r="E2089" s="2"/>
      <c r="F2089" s="2"/>
      <c r="G2089" s="2"/>
      <c r="H2089" s="2"/>
      <c r="I2089" s="2"/>
    </row>
    <row r="2090" spans="3:10">
      <c r="C2090" s="38"/>
      <c r="E2090" s="2"/>
      <c r="F2090" s="2"/>
      <c r="G2090" s="2"/>
      <c r="H2090" s="2"/>
      <c r="I2090" s="2"/>
      <c r="J2090" s="2"/>
    </row>
    <row r="2091" spans="3:10">
      <c r="C2091" s="38"/>
      <c r="E2091" s="2"/>
      <c r="F2091" s="2"/>
      <c r="G2091" s="2"/>
      <c r="H2091" s="2"/>
      <c r="I2091" s="2"/>
    </row>
    <row r="2092" spans="3:10">
      <c r="C2092" s="38"/>
      <c r="E2092" s="2"/>
      <c r="F2092" s="2"/>
      <c r="G2092" s="2"/>
      <c r="H2092" s="2"/>
      <c r="I2092" s="2"/>
    </row>
    <row r="2093" spans="3:10">
      <c r="C2093" s="38"/>
      <c r="E2093" s="2"/>
      <c r="F2093" s="2"/>
      <c r="G2093" s="2"/>
      <c r="H2093" s="2"/>
      <c r="I2093" s="2"/>
    </row>
    <row r="2094" spans="3:10">
      <c r="C2094" s="38"/>
      <c r="E2094" s="2"/>
      <c r="F2094" s="2"/>
      <c r="G2094" s="2"/>
      <c r="H2094" s="2"/>
      <c r="I2094" s="2"/>
      <c r="J2094" s="2"/>
    </row>
    <row r="2095" spans="3:10">
      <c r="C2095" s="38"/>
      <c r="E2095" s="2"/>
      <c r="F2095" s="2"/>
      <c r="G2095" s="2"/>
      <c r="H2095" s="2"/>
      <c r="I2095" s="2"/>
      <c r="J2095" s="2"/>
    </row>
    <row r="2096" spans="3:10">
      <c r="C2096" s="38"/>
      <c r="E2096" s="2"/>
      <c r="F2096" s="2"/>
      <c r="G2096" s="2"/>
      <c r="H2096" s="2"/>
      <c r="I2096" s="2"/>
    </row>
    <row r="2097" spans="3:10">
      <c r="C2097" s="38"/>
      <c r="E2097" s="2"/>
      <c r="F2097" s="2"/>
      <c r="G2097" s="2"/>
      <c r="H2097" s="2"/>
      <c r="I2097" s="2"/>
    </row>
    <row r="2098" spans="3:10">
      <c r="C2098" s="38"/>
      <c r="E2098" s="2"/>
      <c r="F2098" s="2"/>
      <c r="G2098" s="2"/>
      <c r="H2098" s="2"/>
      <c r="I2098" s="2"/>
    </row>
    <row r="2099" spans="3:10">
      <c r="C2099" s="38"/>
      <c r="E2099" s="2"/>
      <c r="F2099" s="2"/>
      <c r="G2099" s="2"/>
      <c r="H2099" s="2"/>
      <c r="I2099" s="2"/>
      <c r="J2099" s="2"/>
    </row>
    <row r="2100" spans="3:10">
      <c r="C2100" s="38"/>
      <c r="E2100" s="2"/>
      <c r="F2100" s="2"/>
      <c r="G2100" s="2"/>
      <c r="H2100" s="2"/>
      <c r="I2100" s="2"/>
    </row>
    <row r="2101" spans="3:10">
      <c r="C2101" s="38"/>
      <c r="E2101" s="2"/>
      <c r="F2101" s="2"/>
      <c r="G2101" s="2"/>
      <c r="H2101" s="2"/>
      <c r="I2101" s="2"/>
    </row>
    <row r="2102" spans="3:10">
      <c r="C2102" s="38"/>
      <c r="E2102" s="2"/>
      <c r="F2102" s="2"/>
      <c r="G2102" s="2"/>
      <c r="H2102" s="2"/>
      <c r="I2102" s="2"/>
    </row>
    <row r="2103" spans="3:10">
      <c r="C2103" s="38"/>
      <c r="E2103" s="2"/>
      <c r="F2103" s="2"/>
      <c r="G2103" s="2"/>
      <c r="H2103" s="2"/>
      <c r="I2103" s="2"/>
    </row>
    <row r="2104" spans="3:10">
      <c r="C2104" s="38"/>
      <c r="E2104" s="2"/>
      <c r="F2104" s="2"/>
      <c r="G2104" s="2"/>
      <c r="H2104" s="2"/>
      <c r="I2104" s="2"/>
    </row>
    <row r="2105" spans="3:10">
      <c r="C2105" s="38"/>
      <c r="E2105" s="2"/>
      <c r="F2105" s="2"/>
      <c r="G2105" s="2"/>
      <c r="H2105" s="2"/>
      <c r="I2105" s="2"/>
    </row>
    <row r="2106" spans="3:10">
      <c r="C2106" s="38"/>
      <c r="E2106" s="2"/>
      <c r="F2106" s="2"/>
      <c r="G2106" s="2"/>
      <c r="H2106" s="2"/>
      <c r="I2106" s="2"/>
    </row>
    <row r="2107" spans="3:10">
      <c r="C2107" s="38"/>
      <c r="E2107" s="2"/>
      <c r="F2107" s="2"/>
      <c r="G2107" s="2"/>
      <c r="H2107" s="2"/>
      <c r="I2107" s="2"/>
    </row>
    <row r="2108" spans="3:10">
      <c r="C2108" s="38"/>
      <c r="E2108" s="2"/>
      <c r="F2108" s="2"/>
      <c r="G2108" s="2"/>
      <c r="H2108" s="2"/>
      <c r="I2108" s="2"/>
    </row>
    <row r="2109" spans="3:10">
      <c r="C2109" s="38"/>
      <c r="E2109" s="2"/>
      <c r="F2109" s="2"/>
      <c r="G2109" s="2"/>
      <c r="H2109" s="2"/>
      <c r="I2109" s="2"/>
    </row>
    <row r="2110" spans="3:10">
      <c r="C2110" s="38"/>
      <c r="E2110" s="2"/>
      <c r="F2110" s="2"/>
      <c r="G2110" s="2"/>
      <c r="H2110" s="2"/>
      <c r="I2110" s="2"/>
    </row>
    <row r="2111" spans="3:10">
      <c r="C2111" s="38"/>
      <c r="E2111" s="2"/>
      <c r="F2111" s="2"/>
      <c r="G2111" s="2"/>
      <c r="H2111" s="2"/>
      <c r="I2111" s="2"/>
    </row>
    <row r="2112" spans="3:10">
      <c r="C2112" s="38"/>
      <c r="E2112" s="2"/>
      <c r="F2112" s="2"/>
      <c r="G2112" s="2"/>
      <c r="H2112" s="2"/>
      <c r="I2112" s="2"/>
    </row>
    <row r="2113" spans="3:10">
      <c r="C2113" s="38"/>
      <c r="E2113" s="2"/>
      <c r="F2113" s="2"/>
      <c r="G2113" s="2"/>
      <c r="H2113" s="2"/>
      <c r="I2113" s="2"/>
    </row>
    <row r="2114" spans="3:10">
      <c r="C2114" s="38"/>
      <c r="E2114" s="2"/>
      <c r="F2114" s="2"/>
      <c r="G2114" s="2"/>
      <c r="H2114" s="2"/>
      <c r="I2114" s="2"/>
    </row>
    <row r="2115" spans="3:10">
      <c r="C2115" s="38"/>
      <c r="E2115" s="2"/>
      <c r="F2115" s="2"/>
      <c r="G2115" s="2"/>
      <c r="H2115" s="2"/>
      <c r="I2115" s="2"/>
    </row>
    <row r="2116" spans="3:10">
      <c r="C2116" s="38"/>
      <c r="E2116" s="2"/>
      <c r="F2116" s="2"/>
      <c r="G2116" s="2"/>
      <c r="H2116" s="2"/>
      <c r="I2116" s="2"/>
    </row>
    <row r="2117" spans="3:10">
      <c r="C2117" s="38"/>
      <c r="E2117" s="2"/>
      <c r="F2117" s="2"/>
      <c r="G2117" s="2"/>
      <c r="H2117" s="2"/>
      <c r="I2117" s="2"/>
      <c r="J2117" s="2"/>
    </row>
    <row r="2118" spans="3:10">
      <c r="C2118" s="38"/>
      <c r="E2118" s="2"/>
      <c r="F2118" s="2"/>
      <c r="G2118" s="2"/>
      <c r="H2118" s="2"/>
      <c r="I2118" s="2"/>
    </row>
    <row r="2119" spans="3:10">
      <c r="C2119" s="38"/>
      <c r="E2119" s="2"/>
      <c r="F2119" s="2"/>
      <c r="G2119" s="2"/>
      <c r="H2119" s="2"/>
      <c r="I2119" s="2"/>
    </row>
    <row r="2120" spans="3:10">
      <c r="C2120" s="38"/>
      <c r="E2120" s="2"/>
      <c r="F2120" s="2"/>
      <c r="G2120" s="2"/>
      <c r="H2120" s="2"/>
      <c r="I2120" s="2"/>
      <c r="J2120" s="2"/>
    </row>
    <row r="2121" spans="3:10">
      <c r="C2121" s="38"/>
      <c r="E2121" s="2"/>
      <c r="F2121" s="2"/>
      <c r="G2121" s="2"/>
      <c r="H2121" s="2"/>
      <c r="I2121" s="2"/>
    </row>
    <row r="2122" spans="3:10">
      <c r="C2122" s="38"/>
      <c r="E2122" s="2"/>
      <c r="F2122" s="2"/>
      <c r="G2122" s="2"/>
      <c r="H2122" s="2"/>
      <c r="I2122" s="2"/>
    </row>
    <row r="2123" spans="3:10">
      <c r="C2123" s="38"/>
      <c r="E2123" s="2"/>
      <c r="F2123" s="2"/>
      <c r="G2123" s="2"/>
      <c r="H2123" s="2"/>
      <c r="I2123" s="2"/>
    </row>
    <row r="2124" spans="3:10">
      <c r="C2124" s="38"/>
      <c r="E2124" s="2"/>
      <c r="F2124" s="2"/>
      <c r="G2124" s="2"/>
      <c r="H2124" s="2"/>
      <c r="I2124" s="2"/>
      <c r="J2124" s="2"/>
    </row>
    <row r="2125" spans="3:10">
      <c r="C2125" s="38"/>
      <c r="E2125" s="2"/>
      <c r="F2125" s="2"/>
      <c r="G2125" s="2"/>
      <c r="H2125" s="2"/>
      <c r="I2125" s="2"/>
      <c r="J2125" s="2"/>
    </row>
    <row r="2126" spans="3:10">
      <c r="C2126" s="38"/>
      <c r="E2126" s="2"/>
      <c r="F2126" s="2"/>
      <c r="G2126" s="2"/>
      <c r="H2126" s="2"/>
      <c r="I2126" s="2"/>
    </row>
    <row r="2127" spans="3:10">
      <c r="C2127" s="38"/>
      <c r="E2127" s="2"/>
      <c r="F2127" s="2"/>
      <c r="G2127" s="2"/>
      <c r="H2127" s="2"/>
      <c r="I2127" s="2"/>
    </row>
    <row r="2128" spans="3:10">
      <c r="C2128" s="38"/>
      <c r="E2128" s="2"/>
      <c r="F2128" s="2"/>
      <c r="G2128" s="2"/>
      <c r="H2128" s="2"/>
      <c r="I2128" s="2"/>
    </row>
    <row r="2129" spans="3:10">
      <c r="C2129" s="38"/>
      <c r="E2129" s="2"/>
      <c r="F2129" s="2"/>
      <c r="G2129" s="2"/>
      <c r="H2129" s="2"/>
      <c r="I2129" s="2"/>
      <c r="J2129" s="2"/>
    </row>
    <row r="2130" spans="3:10">
      <c r="C2130" s="38"/>
      <c r="E2130" s="2"/>
      <c r="F2130" s="2"/>
      <c r="G2130" s="2"/>
      <c r="H2130" s="2"/>
      <c r="I2130" s="2"/>
    </row>
    <row r="2131" spans="3:10">
      <c r="C2131" s="38"/>
      <c r="E2131" s="2"/>
      <c r="F2131" s="2"/>
      <c r="G2131" s="2"/>
      <c r="H2131" s="2"/>
      <c r="I2131" s="2"/>
      <c r="J2131" s="2"/>
    </row>
    <row r="2132" spans="3:10">
      <c r="C2132" s="38"/>
      <c r="E2132" s="2"/>
      <c r="F2132" s="2"/>
      <c r="G2132" s="2"/>
      <c r="H2132" s="2"/>
      <c r="I2132" s="2"/>
    </row>
    <row r="2133" spans="3:10">
      <c r="C2133" s="38"/>
      <c r="E2133" s="2"/>
      <c r="F2133" s="2"/>
      <c r="G2133" s="2"/>
      <c r="H2133" s="2"/>
      <c r="I2133" s="2"/>
    </row>
    <row r="2134" spans="3:10">
      <c r="C2134" s="38"/>
      <c r="E2134" s="2"/>
      <c r="F2134" s="2"/>
      <c r="G2134" s="2"/>
      <c r="H2134" s="2"/>
      <c r="I2134" s="2"/>
    </row>
    <row r="2135" spans="3:10">
      <c r="C2135" s="38"/>
      <c r="E2135" s="2"/>
      <c r="F2135" s="2"/>
      <c r="G2135" s="2"/>
      <c r="H2135" s="2"/>
      <c r="I2135" s="2"/>
    </row>
    <row r="2136" spans="3:10">
      <c r="C2136" s="38"/>
      <c r="E2136" s="2"/>
      <c r="F2136" s="2"/>
      <c r="G2136" s="2"/>
      <c r="H2136" s="2"/>
      <c r="I2136" s="2"/>
    </row>
    <row r="2137" spans="3:10">
      <c r="C2137" s="38"/>
      <c r="E2137" s="2"/>
      <c r="F2137" s="2"/>
      <c r="G2137" s="2"/>
      <c r="H2137" s="2"/>
      <c r="I2137" s="2"/>
      <c r="J2137" s="2"/>
    </row>
    <row r="2138" spans="3:10">
      <c r="C2138" s="38"/>
      <c r="E2138" s="2"/>
      <c r="F2138" s="2"/>
      <c r="G2138" s="2"/>
      <c r="H2138" s="2"/>
      <c r="I2138" s="2"/>
      <c r="J2138" s="2"/>
    </row>
    <row r="2139" spans="3:10">
      <c r="C2139" s="38"/>
      <c r="E2139" s="2"/>
      <c r="F2139" s="2"/>
      <c r="G2139" s="2"/>
      <c r="H2139" s="2"/>
      <c r="I2139" s="2"/>
    </row>
    <row r="2140" spans="3:10">
      <c r="C2140" s="38"/>
      <c r="E2140" s="2"/>
      <c r="F2140" s="2"/>
      <c r="G2140" s="2"/>
      <c r="H2140" s="2"/>
      <c r="I2140" s="2"/>
    </row>
    <row r="2141" spans="3:10">
      <c r="C2141" s="38"/>
      <c r="E2141" s="2"/>
      <c r="F2141" s="2"/>
      <c r="G2141" s="2"/>
      <c r="H2141" s="2"/>
      <c r="I2141" s="2"/>
    </row>
    <row r="2142" spans="3:10">
      <c r="C2142" s="38"/>
      <c r="E2142" s="2"/>
      <c r="F2142" s="2"/>
      <c r="G2142" s="2"/>
      <c r="H2142" s="2"/>
      <c r="I2142" s="2"/>
    </row>
    <row r="2143" spans="3:10">
      <c r="C2143" s="38"/>
      <c r="E2143" s="2"/>
      <c r="F2143" s="2"/>
      <c r="G2143" s="2"/>
      <c r="H2143" s="2"/>
      <c r="I2143" s="2"/>
    </row>
    <row r="2144" spans="3:10">
      <c r="C2144" s="38"/>
      <c r="E2144" s="2"/>
      <c r="F2144" s="2"/>
      <c r="G2144" s="2"/>
      <c r="H2144" s="2"/>
      <c r="I2144" s="2"/>
    </row>
    <row r="2145" spans="3:10">
      <c r="C2145" s="38"/>
      <c r="E2145" s="2"/>
      <c r="F2145" s="2"/>
      <c r="G2145" s="2"/>
      <c r="H2145" s="2"/>
      <c r="I2145" s="2"/>
    </row>
    <row r="2146" spans="3:10">
      <c r="C2146" s="38"/>
      <c r="E2146" s="2"/>
      <c r="F2146" s="2"/>
      <c r="G2146" s="2"/>
      <c r="H2146" s="2"/>
      <c r="I2146" s="2"/>
    </row>
    <row r="2147" spans="3:10">
      <c r="C2147" s="38"/>
      <c r="E2147" s="2"/>
      <c r="F2147" s="2"/>
      <c r="G2147" s="2"/>
      <c r="H2147" s="2"/>
      <c r="I2147" s="2"/>
    </row>
    <row r="2148" spans="3:10">
      <c r="C2148" s="38"/>
      <c r="E2148" s="2"/>
      <c r="F2148" s="2"/>
      <c r="G2148" s="2"/>
      <c r="H2148" s="2"/>
      <c r="I2148" s="2"/>
    </row>
    <row r="2149" spans="3:10">
      <c r="C2149" s="38"/>
      <c r="E2149" s="2"/>
      <c r="F2149" s="2"/>
      <c r="G2149" s="2"/>
      <c r="H2149" s="2"/>
      <c r="I2149" s="2"/>
    </row>
    <row r="2150" spans="3:10">
      <c r="C2150" s="38"/>
      <c r="E2150" s="2"/>
      <c r="F2150" s="2"/>
      <c r="G2150" s="2"/>
      <c r="H2150" s="2"/>
      <c r="I2150" s="2"/>
      <c r="J2150" s="2"/>
    </row>
    <row r="2151" spans="3:10">
      <c r="C2151" s="38"/>
      <c r="E2151" s="2"/>
      <c r="F2151" s="2"/>
      <c r="G2151" s="2"/>
      <c r="H2151" s="2"/>
      <c r="I2151" s="2"/>
    </row>
    <row r="2152" spans="3:10">
      <c r="C2152" s="38"/>
      <c r="E2152" s="2"/>
      <c r="F2152" s="2"/>
      <c r="G2152" s="2"/>
      <c r="H2152" s="2"/>
      <c r="I2152" s="2"/>
      <c r="J2152" s="2"/>
    </row>
    <row r="2153" spans="3:10">
      <c r="C2153" s="38"/>
      <c r="E2153" s="2"/>
      <c r="F2153" s="2"/>
      <c r="G2153" s="2"/>
      <c r="H2153" s="2"/>
      <c r="I2153" s="2"/>
      <c r="J2153" s="2"/>
    </row>
    <row r="2154" spans="3:10">
      <c r="C2154" s="38"/>
      <c r="E2154" s="2"/>
      <c r="F2154" s="2"/>
      <c r="G2154" s="2"/>
      <c r="H2154" s="2"/>
      <c r="I2154" s="2"/>
    </row>
    <row r="2155" spans="3:10">
      <c r="C2155" s="38"/>
      <c r="E2155" s="2"/>
      <c r="F2155" s="2"/>
      <c r="G2155" s="2"/>
      <c r="H2155" s="2"/>
      <c r="I2155" s="2"/>
      <c r="J2155" s="2"/>
    </row>
    <row r="2156" spans="3:10">
      <c r="C2156" s="38"/>
      <c r="E2156" s="2"/>
      <c r="F2156" s="2"/>
      <c r="G2156" s="2"/>
      <c r="H2156" s="2"/>
      <c r="I2156" s="2"/>
    </row>
    <row r="2157" spans="3:10">
      <c r="C2157" s="38"/>
      <c r="E2157" s="2"/>
      <c r="F2157" s="2"/>
      <c r="G2157" s="2"/>
      <c r="H2157" s="2"/>
      <c r="I2157" s="2"/>
    </row>
    <row r="2158" spans="3:10">
      <c r="C2158" s="38"/>
      <c r="E2158" s="2"/>
      <c r="F2158" s="2"/>
      <c r="G2158" s="2"/>
      <c r="H2158" s="2"/>
      <c r="I2158" s="2"/>
      <c r="J2158" s="2"/>
    </row>
    <row r="2159" spans="3:10">
      <c r="C2159" s="38"/>
      <c r="E2159" s="2"/>
      <c r="F2159" s="2"/>
      <c r="G2159" s="2"/>
      <c r="H2159" s="2"/>
      <c r="I2159" s="2"/>
      <c r="J2159" s="2"/>
    </row>
    <row r="2160" spans="3:10">
      <c r="C2160" s="38"/>
      <c r="E2160" s="2"/>
      <c r="F2160" s="2"/>
      <c r="G2160" s="2"/>
      <c r="H2160" s="2"/>
      <c r="I2160" s="2"/>
    </row>
    <row r="2161" spans="3:10">
      <c r="C2161" s="38"/>
      <c r="E2161" s="2"/>
      <c r="F2161" s="2"/>
      <c r="G2161" s="2"/>
      <c r="H2161" s="2"/>
      <c r="I2161" s="2"/>
    </row>
    <row r="2162" spans="3:10">
      <c r="C2162" s="38"/>
      <c r="E2162" s="2"/>
      <c r="F2162" s="2"/>
      <c r="G2162" s="2"/>
      <c r="H2162" s="2"/>
      <c r="I2162" s="2"/>
    </row>
    <row r="2163" spans="3:10">
      <c r="C2163" s="38"/>
      <c r="E2163" s="2"/>
      <c r="F2163" s="2"/>
      <c r="G2163" s="2"/>
      <c r="H2163" s="2"/>
      <c r="I2163" s="2"/>
    </row>
    <row r="2164" spans="3:10">
      <c r="C2164" s="38"/>
      <c r="E2164" s="2"/>
      <c r="F2164" s="2"/>
      <c r="G2164" s="2"/>
      <c r="H2164" s="2"/>
      <c r="I2164" s="2"/>
    </row>
    <row r="2165" spans="3:10">
      <c r="C2165" s="38"/>
      <c r="E2165" s="2"/>
      <c r="F2165" s="2"/>
      <c r="G2165" s="2"/>
      <c r="H2165" s="2"/>
      <c r="I2165" s="2"/>
      <c r="J2165" s="2"/>
    </row>
    <row r="2166" spans="3:10">
      <c r="C2166" s="38"/>
      <c r="E2166" s="2"/>
      <c r="F2166" s="2"/>
      <c r="G2166" s="2"/>
      <c r="H2166" s="2"/>
      <c r="I2166" s="2"/>
    </row>
    <row r="2167" spans="3:10">
      <c r="C2167" s="38"/>
      <c r="E2167" s="2"/>
      <c r="F2167" s="2"/>
      <c r="G2167" s="2"/>
      <c r="H2167" s="2"/>
      <c r="I2167" s="2"/>
      <c r="J2167" s="2"/>
    </row>
    <row r="2168" spans="3:10">
      <c r="C2168" s="38"/>
      <c r="E2168" s="2"/>
      <c r="F2168" s="2"/>
      <c r="G2168" s="2"/>
      <c r="H2168" s="2"/>
      <c r="I2168" s="2"/>
      <c r="J2168" s="2"/>
    </row>
    <row r="2169" spans="3:10">
      <c r="C2169" s="38"/>
      <c r="E2169" s="2"/>
      <c r="F2169" s="2"/>
      <c r="G2169" s="2"/>
      <c r="H2169" s="2"/>
      <c r="I2169" s="2"/>
    </row>
    <row r="2170" spans="3:10">
      <c r="C2170" s="38"/>
      <c r="E2170" s="2"/>
      <c r="F2170" s="2"/>
      <c r="G2170" s="2"/>
      <c r="H2170" s="2"/>
      <c r="I2170" s="2"/>
    </row>
    <row r="2171" spans="3:10">
      <c r="C2171" s="38"/>
      <c r="E2171" s="2"/>
      <c r="F2171" s="2"/>
      <c r="G2171" s="2"/>
      <c r="H2171" s="2"/>
      <c r="I2171" s="2"/>
    </row>
    <row r="2172" spans="3:10">
      <c r="C2172" s="38"/>
      <c r="E2172" s="2"/>
      <c r="F2172" s="2"/>
      <c r="G2172" s="2"/>
      <c r="H2172" s="2"/>
      <c r="I2172" s="2"/>
    </row>
    <row r="2173" spans="3:10">
      <c r="C2173" s="38"/>
      <c r="E2173" s="2"/>
      <c r="F2173" s="2"/>
      <c r="G2173" s="2"/>
      <c r="H2173" s="2"/>
      <c r="I2173" s="2"/>
    </row>
    <row r="2174" spans="3:10">
      <c r="C2174" s="38"/>
      <c r="E2174" s="2"/>
      <c r="F2174" s="2"/>
      <c r="G2174" s="2"/>
      <c r="H2174" s="2"/>
      <c r="I2174" s="2"/>
      <c r="J2174" s="2"/>
    </row>
    <row r="2175" spans="3:10">
      <c r="C2175" s="38"/>
      <c r="E2175" s="2"/>
      <c r="F2175" s="2"/>
      <c r="G2175" s="2"/>
      <c r="H2175" s="2"/>
      <c r="I2175" s="2"/>
    </row>
    <row r="2176" spans="3:10">
      <c r="C2176" s="38"/>
      <c r="E2176" s="2"/>
      <c r="F2176" s="2"/>
      <c r="G2176" s="2"/>
      <c r="H2176" s="2"/>
      <c r="I2176" s="2"/>
      <c r="J2176" s="2"/>
    </row>
    <row r="2177" spans="3:10">
      <c r="C2177" s="38"/>
      <c r="E2177" s="2"/>
      <c r="F2177" s="2"/>
      <c r="G2177" s="2"/>
      <c r="H2177" s="2"/>
      <c r="I2177" s="2"/>
      <c r="J2177" s="2"/>
    </row>
    <row r="2178" spans="3:10">
      <c r="C2178" s="38"/>
      <c r="E2178" s="2"/>
      <c r="F2178" s="2"/>
      <c r="G2178" s="2"/>
      <c r="H2178" s="2"/>
      <c r="I2178" s="2"/>
    </row>
    <row r="2179" spans="3:10">
      <c r="C2179" s="38"/>
      <c r="E2179" s="2"/>
      <c r="F2179" s="2"/>
      <c r="G2179" s="2"/>
      <c r="H2179" s="2"/>
      <c r="I2179" s="2"/>
    </row>
    <row r="2180" spans="3:10">
      <c r="C2180" s="38"/>
      <c r="E2180" s="2"/>
      <c r="F2180" s="2"/>
      <c r="G2180" s="2"/>
      <c r="H2180" s="2"/>
      <c r="I2180" s="2"/>
    </row>
    <row r="2181" spans="3:10">
      <c r="C2181" s="38"/>
      <c r="E2181" s="2"/>
      <c r="F2181" s="2"/>
      <c r="G2181" s="2"/>
      <c r="H2181" s="2"/>
      <c r="I2181" s="2"/>
    </row>
    <row r="2182" spans="3:10">
      <c r="C2182" s="38"/>
      <c r="E2182" s="2"/>
      <c r="F2182" s="2"/>
      <c r="G2182" s="2"/>
      <c r="H2182" s="2"/>
      <c r="I2182" s="2"/>
    </row>
    <row r="2183" spans="3:10">
      <c r="C2183" s="38"/>
      <c r="E2183" s="2"/>
      <c r="F2183" s="2"/>
      <c r="G2183" s="2"/>
      <c r="H2183" s="2"/>
      <c r="I2183" s="2"/>
      <c r="J2183" s="2"/>
    </row>
    <row r="2184" spans="3:10">
      <c r="C2184" s="38"/>
      <c r="E2184" s="2"/>
      <c r="F2184" s="2"/>
      <c r="G2184" s="2"/>
      <c r="H2184" s="2"/>
      <c r="I2184" s="2"/>
    </row>
    <row r="2185" spans="3:10">
      <c r="C2185" s="38"/>
      <c r="E2185" s="2"/>
      <c r="F2185" s="2"/>
      <c r="G2185" s="2"/>
      <c r="H2185" s="2"/>
      <c r="I2185" s="2"/>
      <c r="J2185" s="2"/>
    </row>
    <row r="2186" spans="3:10">
      <c r="C2186" s="38"/>
      <c r="E2186" s="2"/>
      <c r="F2186" s="2"/>
      <c r="G2186" s="2"/>
      <c r="H2186" s="2"/>
      <c r="I2186" s="2"/>
    </row>
    <row r="2187" spans="3:10">
      <c r="C2187" s="38"/>
      <c r="E2187" s="2"/>
      <c r="F2187" s="2"/>
      <c r="G2187" s="2"/>
      <c r="H2187" s="2"/>
      <c r="I2187" s="2"/>
      <c r="J2187" s="2"/>
    </row>
    <row r="2188" spans="3:10">
      <c r="C2188" s="38"/>
      <c r="E2188" s="2"/>
      <c r="F2188" s="2"/>
      <c r="G2188" s="2"/>
      <c r="H2188" s="2"/>
      <c r="I2188" s="2"/>
    </row>
    <row r="2189" spans="3:10">
      <c r="C2189" s="38"/>
      <c r="E2189" s="2"/>
      <c r="F2189" s="2"/>
      <c r="G2189" s="2"/>
      <c r="H2189" s="2"/>
      <c r="I2189" s="2"/>
      <c r="J2189" s="2"/>
    </row>
    <row r="2190" spans="3:10">
      <c r="C2190" s="38"/>
      <c r="E2190" s="2"/>
      <c r="F2190" s="2"/>
      <c r="G2190" s="2"/>
      <c r="H2190" s="2"/>
      <c r="I2190" s="2"/>
    </row>
    <row r="2191" spans="3:10">
      <c r="C2191" s="38"/>
      <c r="E2191" s="2"/>
      <c r="F2191" s="2"/>
      <c r="G2191" s="2"/>
      <c r="H2191" s="2"/>
      <c r="I2191" s="2"/>
    </row>
    <row r="2192" spans="3:10">
      <c r="C2192" s="38"/>
      <c r="E2192" s="2"/>
      <c r="F2192" s="2"/>
      <c r="G2192" s="2"/>
      <c r="H2192" s="2"/>
      <c r="I2192" s="2"/>
      <c r="J2192" s="2"/>
    </row>
    <row r="2193" spans="3:10">
      <c r="C2193" s="38"/>
      <c r="E2193" s="2"/>
      <c r="F2193" s="2"/>
      <c r="G2193" s="2"/>
      <c r="H2193" s="2"/>
      <c r="I2193" s="2"/>
      <c r="J2193" s="2"/>
    </row>
    <row r="2194" spans="3:10">
      <c r="C2194" s="38"/>
      <c r="E2194" s="2"/>
      <c r="F2194" s="2"/>
      <c r="G2194" s="2"/>
      <c r="H2194" s="2"/>
      <c r="I2194" s="2"/>
    </row>
    <row r="2195" spans="3:10">
      <c r="C2195" s="38"/>
      <c r="E2195" s="2"/>
      <c r="F2195" s="2"/>
      <c r="G2195" s="2"/>
      <c r="H2195" s="2"/>
      <c r="I2195" s="2"/>
    </row>
    <row r="2196" spans="3:10">
      <c r="C2196" s="38"/>
      <c r="E2196" s="2"/>
      <c r="F2196" s="2"/>
      <c r="G2196" s="2"/>
      <c r="H2196" s="2"/>
      <c r="I2196" s="2"/>
    </row>
    <row r="2197" spans="3:10">
      <c r="C2197" s="38"/>
      <c r="E2197" s="2"/>
      <c r="F2197" s="2"/>
      <c r="G2197" s="2"/>
      <c r="H2197" s="2"/>
      <c r="I2197" s="2"/>
    </row>
    <row r="2198" spans="3:10">
      <c r="C2198" s="38"/>
      <c r="E2198" s="2"/>
      <c r="F2198" s="2"/>
      <c r="G2198" s="2"/>
      <c r="H2198" s="2"/>
      <c r="I2198" s="2"/>
      <c r="J2198" s="2"/>
    </row>
    <row r="2199" spans="3:10">
      <c r="C2199" s="38"/>
      <c r="E2199" s="2"/>
      <c r="F2199" s="2"/>
      <c r="G2199" s="2"/>
      <c r="H2199" s="2"/>
      <c r="I2199" s="2"/>
    </row>
    <row r="2200" spans="3:10">
      <c r="C2200" s="38"/>
      <c r="E2200" s="2"/>
      <c r="F2200" s="2"/>
      <c r="G2200" s="2"/>
      <c r="H2200" s="2"/>
      <c r="I2200" s="2"/>
      <c r="J2200" s="2"/>
    </row>
    <row r="2201" spans="3:10">
      <c r="C2201" s="38"/>
      <c r="E2201" s="2"/>
      <c r="F2201" s="2"/>
      <c r="G2201" s="2"/>
      <c r="H2201" s="2"/>
      <c r="I2201" s="2"/>
      <c r="J2201" s="2"/>
    </row>
    <row r="2202" spans="3:10">
      <c r="C2202" s="38"/>
      <c r="E2202" s="2"/>
      <c r="F2202" s="2"/>
      <c r="G2202" s="2"/>
      <c r="H2202" s="2"/>
      <c r="I2202" s="2"/>
      <c r="J2202" s="2"/>
    </row>
    <row r="2203" spans="3:10">
      <c r="C2203" s="38"/>
      <c r="E2203" s="2"/>
      <c r="F2203" s="2"/>
      <c r="G2203" s="2"/>
      <c r="H2203" s="2"/>
      <c r="I2203" s="2"/>
    </row>
    <row r="2204" spans="3:10">
      <c r="C2204" s="38"/>
      <c r="E2204" s="2"/>
      <c r="F2204" s="2"/>
      <c r="G2204" s="2"/>
      <c r="H2204" s="2"/>
      <c r="I2204" s="2"/>
      <c r="J2204" s="2"/>
    </row>
    <row r="2205" spans="3:10">
      <c r="C2205" s="38"/>
      <c r="E2205" s="2"/>
      <c r="F2205" s="2"/>
      <c r="G2205" s="2"/>
      <c r="H2205" s="2"/>
      <c r="I2205" s="2"/>
      <c r="J2205" s="2"/>
    </row>
    <row r="2206" spans="3:10">
      <c r="C2206" s="38"/>
      <c r="E2206" s="2"/>
      <c r="F2206" s="2"/>
      <c r="G2206" s="2"/>
      <c r="H2206" s="2"/>
      <c r="I2206" s="2"/>
    </row>
    <row r="2207" spans="3:10">
      <c r="C2207" s="38"/>
      <c r="E2207" s="2"/>
      <c r="F2207" s="2"/>
      <c r="G2207" s="2"/>
      <c r="H2207" s="2"/>
      <c r="I2207" s="2"/>
      <c r="J2207" s="2"/>
    </row>
    <row r="2208" spans="3:10">
      <c r="C2208" s="38"/>
      <c r="E2208" s="2"/>
      <c r="F2208" s="2"/>
      <c r="G2208" s="2"/>
      <c r="H2208" s="2"/>
      <c r="I2208" s="2"/>
    </row>
    <row r="2209" spans="3:10">
      <c r="C2209" s="38"/>
      <c r="E2209" s="2"/>
      <c r="F2209" s="2"/>
      <c r="G2209" s="2"/>
      <c r="H2209" s="2"/>
      <c r="I2209" s="2"/>
      <c r="J2209" s="2"/>
    </row>
    <row r="2210" spans="3:10">
      <c r="C2210" s="38"/>
      <c r="E2210" s="2"/>
      <c r="F2210" s="2"/>
      <c r="G2210" s="2"/>
      <c r="H2210" s="2"/>
      <c r="I2210" s="2"/>
    </row>
    <row r="2211" spans="3:10">
      <c r="C2211" s="38"/>
      <c r="E2211" s="2"/>
      <c r="F2211" s="2"/>
      <c r="G2211" s="2"/>
      <c r="H2211" s="2"/>
      <c r="I2211" s="2"/>
    </row>
    <row r="2212" spans="3:10">
      <c r="C2212" s="38"/>
      <c r="E2212" s="2"/>
      <c r="F2212" s="2"/>
      <c r="G2212" s="2"/>
      <c r="H2212" s="2"/>
      <c r="I2212" s="2"/>
      <c r="J2212" s="2"/>
    </row>
    <row r="2213" spans="3:10">
      <c r="C2213" s="38"/>
      <c r="E2213" s="2"/>
      <c r="F2213" s="2"/>
      <c r="G2213" s="2"/>
      <c r="H2213" s="2"/>
      <c r="I2213" s="2"/>
    </row>
    <row r="2214" spans="3:10">
      <c r="C2214" s="38"/>
      <c r="E2214" s="2"/>
      <c r="F2214" s="2"/>
      <c r="G2214" s="2"/>
      <c r="H2214" s="2"/>
      <c r="I2214" s="2"/>
    </row>
    <row r="2215" spans="3:10">
      <c r="C2215" s="38"/>
      <c r="E2215" s="2"/>
      <c r="F2215" s="2"/>
      <c r="G2215" s="2"/>
      <c r="H2215" s="2"/>
      <c r="I2215" s="2"/>
    </row>
    <row r="2216" spans="3:10">
      <c r="C2216" s="38"/>
      <c r="E2216" s="2"/>
      <c r="F2216" s="2"/>
      <c r="G2216" s="2"/>
      <c r="H2216" s="2"/>
      <c r="I2216" s="2"/>
    </row>
    <row r="2217" spans="3:10">
      <c r="C2217" s="38"/>
      <c r="E2217" s="2"/>
      <c r="F2217" s="2"/>
      <c r="G2217" s="2"/>
      <c r="H2217" s="2"/>
      <c r="I2217" s="2"/>
    </row>
    <row r="2218" spans="3:10">
      <c r="C2218" s="38"/>
      <c r="E2218" s="2"/>
      <c r="F2218" s="2"/>
      <c r="G2218" s="2"/>
      <c r="H2218" s="2"/>
      <c r="I2218" s="2"/>
    </row>
    <row r="2219" spans="3:10">
      <c r="C2219" s="38"/>
      <c r="E2219" s="2"/>
      <c r="F2219" s="2"/>
      <c r="G2219" s="2"/>
      <c r="H2219" s="2"/>
      <c r="I2219" s="2"/>
      <c r="J2219" s="2"/>
    </row>
    <row r="2220" spans="3:10">
      <c r="C2220" s="38"/>
      <c r="E2220" s="2"/>
      <c r="F2220" s="2"/>
      <c r="G2220" s="2"/>
      <c r="H2220" s="2"/>
      <c r="I2220" s="2"/>
    </row>
    <row r="2221" spans="3:10">
      <c r="C2221" s="38"/>
      <c r="E2221" s="2"/>
      <c r="F2221" s="2"/>
      <c r="G2221" s="2"/>
      <c r="H2221" s="2"/>
      <c r="I2221" s="2"/>
    </row>
    <row r="2222" spans="3:10">
      <c r="C2222" s="38"/>
      <c r="E2222" s="2"/>
      <c r="F2222" s="2"/>
      <c r="G2222" s="2"/>
      <c r="H2222" s="2"/>
      <c r="I2222" s="2"/>
      <c r="J2222" s="2"/>
    </row>
    <row r="2223" spans="3:10">
      <c r="C2223" s="38"/>
      <c r="E2223" s="2"/>
      <c r="F2223" s="2"/>
      <c r="G2223" s="2"/>
      <c r="H2223" s="2"/>
      <c r="I2223" s="2"/>
    </row>
    <row r="2224" spans="3:10">
      <c r="C2224" s="38"/>
      <c r="E2224" s="2"/>
      <c r="F2224" s="2"/>
      <c r="G2224" s="2"/>
      <c r="H2224" s="2"/>
      <c r="I2224" s="2"/>
    </row>
    <row r="2225" spans="3:10">
      <c r="C2225" s="38"/>
      <c r="E2225" s="2"/>
      <c r="F2225" s="2"/>
      <c r="G2225" s="2"/>
      <c r="H2225" s="2"/>
      <c r="I2225" s="2"/>
    </row>
    <row r="2226" spans="3:10">
      <c r="C2226" s="38"/>
      <c r="E2226" s="2"/>
      <c r="F2226" s="2"/>
      <c r="G2226" s="2"/>
      <c r="H2226" s="2"/>
      <c r="I2226" s="2"/>
    </row>
    <row r="2227" spans="3:10">
      <c r="C2227" s="38"/>
      <c r="E2227" s="2"/>
      <c r="F2227" s="2"/>
      <c r="G2227" s="2"/>
      <c r="H2227" s="2"/>
      <c r="I2227" s="2"/>
    </row>
    <row r="2228" spans="3:10">
      <c r="C2228" s="38"/>
      <c r="E2228" s="2"/>
      <c r="F2228" s="2"/>
      <c r="G2228" s="2"/>
      <c r="H2228" s="2"/>
      <c r="I2228" s="2"/>
    </row>
    <row r="2229" spans="3:10">
      <c r="C2229" s="38"/>
      <c r="E2229" s="2"/>
      <c r="F2229" s="2"/>
      <c r="G2229" s="2"/>
      <c r="H2229" s="2"/>
      <c r="I2229" s="2"/>
      <c r="J2229" s="2"/>
    </row>
    <row r="2230" spans="3:10">
      <c r="C2230" s="38"/>
      <c r="E2230" s="2"/>
      <c r="F2230" s="2"/>
      <c r="G2230" s="2"/>
      <c r="H2230" s="2"/>
      <c r="I2230" s="2"/>
      <c r="J2230" s="2"/>
    </row>
    <row r="2231" spans="3:10">
      <c r="C2231" s="38"/>
      <c r="E2231" s="2"/>
      <c r="F2231" s="2"/>
      <c r="G2231" s="2"/>
      <c r="H2231" s="2"/>
      <c r="I2231" s="2"/>
    </row>
    <row r="2232" spans="3:10">
      <c r="C2232" s="38"/>
      <c r="E2232" s="2"/>
      <c r="F2232" s="2"/>
      <c r="G2232" s="2"/>
      <c r="H2232" s="2"/>
      <c r="I2232" s="2"/>
    </row>
    <row r="2233" spans="3:10">
      <c r="C2233" s="38"/>
      <c r="E2233" s="2"/>
      <c r="F2233" s="2"/>
      <c r="G2233" s="2"/>
      <c r="H2233" s="2"/>
      <c r="I2233" s="2"/>
    </row>
    <row r="2234" spans="3:10">
      <c r="C2234" s="38"/>
      <c r="E2234" s="2"/>
      <c r="F2234" s="2"/>
      <c r="G2234" s="2"/>
      <c r="H2234" s="2"/>
      <c r="I2234" s="2"/>
    </row>
    <row r="2235" spans="3:10">
      <c r="C2235" s="38"/>
      <c r="E2235" s="2"/>
      <c r="F2235" s="2"/>
      <c r="G2235" s="2"/>
      <c r="H2235" s="2"/>
      <c r="I2235" s="2"/>
    </row>
    <row r="2236" spans="3:10">
      <c r="C2236" s="38"/>
      <c r="E2236" s="2"/>
      <c r="F2236" s="2"/>
      <c r="G2236" s="2"/>
      <c r="H2236" s="2"/>
      <c r="I2236" s="2"/>
    </row>
    <row r="2237" spans="3:10">
      <c r="C2237" s="38"/>
      <c r="E2237" s="2"/>
      <c r="F2237" s="2"/>
      <c r="G2237" s="2"/>
      <c r="H2237" s="2"/>
      <c r="I2237" s="2"/>
      <c r="J2237" s="2"/>
    </row>
    <row r="2238" spans="3:10">
      <c r="C2238" s="38"/>
      <c r="E2238" s="2"/>
      <c r="F2238" s="2"/>
      <c r="G2238" s="2"/>
      <c r="H2238" s="2"/>
      <c r="I2238" s="2"/>
    </row>
    <row r="2239" spans="3:10">
      <c r="C2239" s="38"/>
      <c r="E2239" s="2"/>
      <c r="F2239" s="2"/>
      <c r="G2239" s="2"/>
      <c r="H2239" s="2"/>
      <c r="I2239" s="2"/>
    </row>
    <row r="2240" spans="3:10">
      <c r="C2240" s="38"/>
      <c r="E2240" s="2"/>
      <c r="F2240" s="2"/>
      <c r="G2240" s="2"/>
      <c r="H2240" s="2"/>
      <c r="I2240" s="2"/>
      <c r="J2240" s="2"/>
    </row>
    <row r="2241" spans="3:10">
      <c r="C2241" s="38"/>
      <c r="E2241" s="2"/>
      <c r="F2241" s="2"/>
      <c r="G2241" s="2"/>
      <c r="H2241" s="2"/>
      <c r="I2241" s="2"/>
      <c r="J2241" s="2"/>
    </row>
    <row r="2242" spans="3:10">
      <c r="C2242" s="38"/>
      <c r="E2242" s="2"/>
      <c r="F2242" s="2"/>
      <c r="G2242" s="2"/>
      <c r="H2242" s="2"/>
      <c r="I2242" s="2"/>
      <c r="J2242" s="2"/>
    </row>
    <row r="2243" spans="3:10">
      <c r="C2243" s="38"/>
      <c r="E2243" s="2"/>
      <c r="F2243" s="2"/>
      <c r="G2243" s="2"/>
      <c r="H2243" s="2"/>
      <c r="I2243" s="2"/>
    </row>
    <row r="2244" spans="3:10">
      <c r="C2244" s="38"/>
      <c r="E2244" s="2"/>
      <c r="F2244" s="2"/>
      <c r="G2244" s="2"/>
      <c r="H2244" s="2"/>
      <c r="I2244" s="2"/>
    </row>
    <row r="2245" spans="3:10">
      <c r="C2245" s="38"/>
      <c r="E2245" s="2"/>
      <c r="F2245" s="2"/>
      <c r="G2245" s="2"/>
      <c r="H2245" s="2"/>
      <c r="I2245" s="2"/>
      <c r="J2245" s="2"/>
    </row>
    <row r="2246" spans="3:10">
      <c r="C2246" s="38"/>
      <c r="E2246" s="2"/>
      <c r="F2246" s="2"/>
      <c r="G2246" s="2"/>
      <c r="H2246" s="2"/>
      <c r="I2246" s="2"/>
    </row>
    <row r="2247" spans="3:10">
      <c r="C2247" s="38"/>
      <c r="E2247" s="2"/>
      <c r="F2247" s="2"/>
      <c r="G2247" s="2"/>
      <c r="H2247" s="2"/>
      <c r="I2247" s="2"/>
    </row>
    <row r="2248" spans="3:10">
      <c r="C2248" s="38"/>
      <c r="E2248" s="2"/>
      <c r="F2248" s="2"/>
      <c r="G2248" s="2"/>
      <c r="H2248" s="2"/>
      <c r="I2248" s="2"/>
    </row>
    <row r="2249" spans="3:10">
      <c r="C2249" s="38"/>
      <c r="E2249" s="2"/>
      <c r="F2249" s="2"/>
      <c r="G2249" s="2"/>
      <c r="H2249" s="2"/>
      <c r="I2249" s="2"/>
      <c r="J2249" s="2"/>
    </row>
    <row r="2250" spans="3:10">
      <c r="C2250" s="38"/>
      <c r="E2250" s="2"/>
      <c r="F2250" s="2"/>
      <c r="G2250" s="2"/>
      <c r="H2250" s="2"/>
      <c r="I2250" s="2"/>
    </row>
    <row r="2251" spans="3:10">
      <c r="C2251" s="38"/>
      <c r="E2251" s="2"/>
      <c r="F2251" s="2"/>
      <c r="G2251" s="2"/>
      <c r="H2251" s="2"/>
      <c r="I2251" s="2"/>
    </row>
    <row r="2252" spans="3:10">
      <c r="C2252" s="38"/>
      <c r="E2252" s="2"/>
      <c r="F2252" s="2"/>
      <c r="G2252" s="2"/>
      <c r="H2252" s="2"/>
      <c r="I2252" s="2"/>
    </row>
    <row r="2253" spans="3:10">
      <c r="C2253" s="38"/>
      <c r="E2253" s="2"/>
      <c r="F2253" s="2"/>
      <c r="G2253" s="2"/>
      <c r="H2253" s="2"/>
      <c r="I2253" s="2"/>
      <c r="J2253" s="2"/>
    </row>
    <row r="2254" spans="3:10">
      <c r="C2254" s="38"/>
      <c r="E2254" s="2"/>
      <c r="F2254" s="2"/>
      <c r="G2254" s="2"/>
      <c r="H2254" s="2"/>
      <c r="I2254" s="2"/>
    </row>
    <row r="2255" spans="3:10">
      <c r="C2255" s="38"/>
      <c r="E2255" s="2"/>
      <c r="F2255" s="2"/>
      <c r="G2255" s="2"/>
      <c r="H2255" s="2"/>
      <c r="I2255" s="2"/>
      <c r="J2255" s="2"/>
    </row>
    <row r="2256" spans="3:10">
      <c r="C2256" s="38"/>
      <c r="E2256" s="2"/>
      <c r="F2256" s="2"/>
      <c r="G2256" s="2"/>
      <c r="H2256" s="2"/>
      <c r="I2256" s="2"/>
    </row>
    <row r="2257" spans="3:10">
      <c r="C2257" s="38"/>
      <c r="E2257" s="2"/>
      <c r="F2257" s="2"/>
      <c r="G2257" s="2"/>
      <c r="H2257" s="2"/>
      <c r="I2257" s="2"/>
    </row>
    <row r="2258" spans="3:10">
      <c r="C2258" s="38"/>
      <c r="E2258" s="2"/>
      <c r="F2258" s="2"/>
      <c r="G2258" s="2"/>
      <c r="H2258" s="2"/>
      <c r="I2258" s="2"/>
    </row>
    <row r="2259" spans="3:10">
      <c r="C2259" s="38"/>
      <c r="E2259" s="2"/>
      <c r="F2259" s="2"/>
      <c r="G2259" s="2"/>
      <c r="H2259" s="2"/>
      <c r="I2259" s="2"/>
    </row>
    <row r="2260" spans="3:10">
      <c r="C2260" s="38"/>
      <c r="E2260" s="2"/>
      <c r="F2260" s="2"/>
      <c r="G2260" s="2"/>
      <c r="H2260" s="2"/>
      <c r="I2260" s="2"/>
      <c r="J2260" s="2"/>
    </row>
    <row r="2261" spans="3:10">
      <c r="C2261" s="38"/>
      <c r="E2261" s="2"/>
      <c r="F2261" s="2"/>
      <c r="G2261" s="2"/>
      <c r="H2261" s="2"/>
      <c r="I2261" s="2"/>
      <c r="J2261" s="2"/>
    </row>
    <row r="2262" spans="3:10">
      <c r="C2262" s="38"/>
      <c r="E2262" s="2"/>
      <c r="F2262" s="2"/>
      <c r="G2262" s="2"/>
      <c r="H2262" s="2"/>
      <c r="I2262" s="2"/>
    </row>
    <row r="2263" spans="3:10">
      <c r="C2263" s="38"/>
      <c r="E2263" s="2"/>
      <c r="F2263" s="2"/>
      <c r="G2263" s="2"/>
      <c r="H2263" s="2"/>
      <c r="I2263" s="2"/>
    </row>
    <row r="2264" spans="3:10">
      <c r="C2264" s="38"/>
      <c r="E2264" s="2"/>
      <c r="F2264" s="2"/>
      <c r="G2264" s="2"/>
      <c r="H2264" s="2"/>
      <c r="I2264" s="2"/>
      <c r="J2264" s="2"/>
    </row>
    <row r="2265" spans="3:10">
      <c r="C2265" s="38"/>
      <c r="E2265" s="2"/>
      <c r="F2265" s="2"/>
      <c r="G2265" s="2"/>
      <c r="H2265" s="2"/>
      <c r="I2265" s="2"/>
      <c r="J2265" s="2"/>
    </row>
    <row r="2266" spans="3:10">
      <c r="C2266" s="38"/>
      <c r="E2266" s="2"/>
      <c r="F2266" s="2"/>
      <c r="G2266" s="2"/>
      <c r="H2266" s="2"/>
      <c r="I2266" s="2"/>
    </row>
    <row r="2267" spans="3:10">
      <c r="C2267" s="38"/>
      <c r="E2267" s="2"/>
      <c r="F2267" s="2"/>
      <c r="G2267" s="2"/>
      <c r="H2267" s="2"/>
      <c r="I2267" s="2"/>
    </row>
    <row r="2268" spans="3:10">
      <c r="C2268" s="38"/>
      <c r="E2268" s="2"/>
      <c r="F2268" s="2"/>
      <c r="G2268" s="2"/>
      <c r="H2268" s="2"/>
      <c r="I2268" s="2"/>
    </row>
    <row r="2269" spans="3:10">
      <c r="C2269" s="38"/>
      <c r="E2269" s="2"/>
      <c r="F2269" s="2"/>
      <c r="G2269" s="2"/>
      <c r="H2269" s="2"/>
      <c r="I2269" s="2"/>
      <c r="J2269" s="2"/>
    </row>
    <row r="2270" spans="3:10">
      <c r="C2270" s="38"/>
      <c r="E2270" s="2"/>
      <c r="F2270" s="2"/>
      <c r="G2270" s="2"/>
      <c r="H2270" s="2"/>
      <c r="I2270" s="2"/>
    </row>
    <row r="2271" spans="3:10">
      <c r="C2271" s="38"/>
      <c r="E2271" s="2"/>
      <c r="F2271" s="2"/>
      <c r="G2271" s="2"/>
      <c r="H2271" s="2"/>
      <c r="I2271" s="2"/>
    </row>
    <row r="2272" spans="3:10">
      <c r="C2272" s="38"/>
      <c r="E2272" s="2"/>
      <c r="F2272" s="2"/>
      <c r="G2272" s="2"/>
      <c r="H2272" s="2"/>
      <c r="I2272" s="2"/>
    </row>
    <row r="2273" spans="3:10">
      <c r="C2273" s="38"/>
      <c r="E2273" s="2"/>
      <c r="F2273" s="2"/>
      <c r="G2273" s="2"/>
      <c r="H2273" s="2"/>
      <c r="I2273" s="2"/>
    </row>
    <row r="2274" spans="3:10">
      <c r="C2274" s="38"/>
      <c r="E2274" s="2"/>
      <c r="F2274" s="2"/>
      <c r="G2274" s="2"/>
      <c r="H2274" s="2"/>
      <c r="I2274" s="2"/>
    </row>
    <row r="2275" spans="3:10">
      <c r="C2275" s="38"/>
      <c r="E2275" s="2"/>
      <c r="F2275" s="2"/>
      <c r="G2275" s="2"/>
      <c r="H2275" s="2"/>
      <c r="I2275" s="2"/>
    </row>
    <row r="2276" spans="3:10">
      <c r="C2276" s="38"/>
      <c r="E2276" s="2"/>
      <c r="F2276" s="2"/>
      <c r="G2276" s="2"/>
      <c r="H2276" s="2"/>
      <c r="I2276" s="2"/>
      <c r="J2276" s="2"/>
    </row>
    <row r="2277" spans="3:10">
      <c r="C2277" s="38"/>
      <c r="E2277" s="2"/>
      <c r="F2277" s="2"/>
      <c r="G2277" s="2"/>
      <c r="H2277" s="2"/>
      <c r="I2277" s="2"/>
      <c r="J2277" s="2"/>
    </row>
    <row r="2278" spans="3:10">
      <c r="C2278" s="38"/>
      <c r="E2278" s="2"/>
      <c r="F2278" s="2"/>
      <c r="G2278" s="2"/>
      <c r="H2278" s="2"/>
      <c r="I2278" s="2"/>
    </row>
    <row r="2279" spans="3:10">
      <c r="C2279" s="38"/>
      <c r="E2279" s="2"/>
      <c r="F2279" s="2"/>
      <c r="G2279" s="2"/>
      <c r="H2279" s="2"/>
      <c r="I2279" s="2"/>
    </row>
    <row r="2280" spans="3:10">
      <c r="C2280" s="38"/>
      <c r="E2280" s="2"/>
      <c r="F2280" s="2"/>
      <c r="G2280" s="2"/>
      <c r="H2280" s="2"/>
      <c r="I2280" s="2"/>
    </row>
    <row r="2281" spans="3:10">
      <c r="C2281" s="38"/>
      <c r="E2281" s="2"/>
      <c r="F2281" s="2"/>
      <c r="G2281" s="2"/>
      <c r="H2281" s="2"/>
      <c r="I2281" s="2"/>
    </row>
    <row r="2282" spans="3:10">
      <c r="C2282" s="38"/>
      <c r="E2282" s="2"/>
      <c r="F2282" s="2"/>
      <c r="G2282" s="2"/>
      <c r="H2282" s="2"/>
      <c r="I2282" s="2"/>
      <c r="J2282" s="2"/>
    </row>
    <row r="2283" spans="3:10">
      <c r="C2283" s="38"/>
      <c r="E2283" s="2"/>
      <c r="F2283" s="2"/>
      <c r="G2283" s="2"/>
      <c r="H2283" s="2"/>
      <c r="I2283" s="2"/>
      <c r="J2283" s="2"/>
    </row>
    <row r="2284" spans="3:10">
      <c r="C2284" s="38"/>
      <c r="E2284" s="2"/>
      <c r="F2284" s="2"/>
      <c r="G2284" s="2"/>
      <c r="H2284" s="2"/>
      <c r="I2284" s="2"/>
    </row>
    <row r="2285" spans="3:10">
      <c r="C2285" s="38"/>
      <c r="E2285" s="2"/>
      <c r="F2285" s="2"/>
      <c r="G2285" s="2"/>
      <c r="H2285" s="2"/>
      <c r="I2285" s="2"/>
    </row>
    <row r="2286" spans="3:10">
      <c r="C2286" s="38"/>
      <c r="E2286" s="2"/>
      <c r="F2286" s="2"/>
      <c r="G2286" s="2"/>
      <c r="H2286" s="2"/>
      <c r="I2286" s="2"/>
      <c r="J2286" s="2"/>
    </row>
    <row r="2287" spans="3:10">
      <c r="C2287" s="38"/>
      <c r="E2287" s="2"/>
      <c r="F2287" s="2"/>
      <c r="G2287" s="2"/>
      <c r="H2287" s="2"/>
      <c r="I2287" s="2"/>
      <c r="J2287" s="2"/>
    </row>
    <row r="2288" spans="3:10">
      <c r="C2288" s="38"/>
      <c r="E2288" s="2"/>
      <c r="F2288" s="2"/>
      <c r="G2288" s="2"/>
      <c r="H2288" s="2"/>
      <c r="I2288" s="2"/>
    </row>
    <row r="2289" spans="3:10">
      <c r="C2289" s="38"/>
      <c r="E2289" s="2"/>
      <c r="F2289" s="2"/>
      <c r="G2289" s="2"/>
      <c r="H2289" s="2"/>
      <c r="I2289" s="2"/>
      <c r="J2289" s="2"/>
    </row>
    <row r="2290" spans="3:10">
      <c r="C2290" s="38"/>
      <c r="E2290" s="2"/>
      <c r="F2290" s="2"/>
      <c r="G2290" s="2"/>
      <c r="H2290" s="2"/>
      <c r="I2290" s="2"/>
      <c r="J2290" s="2"/>
    </row>
    <row r="2291" spans="3:10">
      <c r="C2291" s="38"/>
      <c r="E2291" s="2"/>
      <c r="F2291" s="2"/>
      <c r="G2291" s="2"/>
      <c r="H2291" s="2"/>
      <c r="I2291" s="2"/>
    </row>
    <row r="2292" spans="3:10">
      <c r="C2292" s="38"/>
      <c r="E2292" s="2"/>
      <c r="F2292" s="2"/>
      <c r="G2292" s="2"/>
      <c r="H2292" s="2"/>
      <c r="I2292" s="2"/>
    </row>
    <row r="2293" spans="3:10">
      <c r="C2293" s="38"/>
      <c r="E2293" s="2"/>
      <c r="F2293" s="2"/>
      <c r="G2293" s="2"/>
      <c r="H2293" s="2"/>
      <c r="I2293" s="2"/>
    </row>
    <row r="2294" spans="3:10">
      <c r="C2294" s="38"/>
      <c r="E2294" s="2"/>
      <c r="F2294" s="2"/>
      <c r="G2294" s="2"/>
      <c r="H2294" s="2"/>
      <c r="I2294" s="2"/>
    </row>
    <row r="2295" spans="3:10">
      <c r="C2295" s="38"/>
      <c r="E2295" s="2"/>
      <c r="F2295" s="2"/>
      <c r="G2295" s="2"/>
      <c r="H2295" s="2"/>
      <c r="I2295" s="2"/>
    </row>
    <row r="2296" spans="3:10">
      <c r="C2296" s="38"/>
      <c r="E2296" s="2"/>
      <c r="F2296" s="2"/>
      <c r="G2296" s="2"/>
      <c r="H2296" s="2"/>
      <c r="I2296" s="2"/>
    </row>
    <row r="2297" spans="3:10">
      <c r="C2297" s="38"/>
      <c r="E2297" s="2"/>
      <c r="F2297" s="2"/>
      <c r="G2297" s="2"/>
      <c r="H2297" s="2"/>
      <c r="I2297" s="2"/>
      <c r="J2297" s="2"/>
    </row>
    <row r="2298" spans="3:10">
      <c r="C2298" s="38"/>
      <c r="E2298" s="2"/>
      <c r="F2298" s="2"/>
      <c r="G2298" s="2"/>
      <c r="H2298" s="2"/>
      <c r="I2298" s="2"/>
    </row>
    <row r="2299" spans="3:10">
      <c r="C2299" s="38"/>
      <c r="E2299" s="2"/>
      <c r="F2299" s="2"/>
      <c r="G2299" s="2"/>
      <c r="H2299" s="2"/>
      <c r="I2299" s="2"/>
    </row>
    <row r="2300" spans="3:10">
      <c r="C2300" s="38"/>
      <c r="E2300" s="2"/>
      <c r="F2300" s="2"/>
      <c r="G2300" s="2"/>
      <c r="H2300" s="2"/>
      <c r="I2300" s="2"/>
    </row>
    <row r="2301" spans="3:10">
      <c r="C2301" s="38"/>
      <c r="E2301" s="2"/>
      <c r="F2301" s="2"/>
      <c r="G2301" s="2"/>
      <c r="H2301" s="2"/>
      <c r="I2301" s="2"/>
      <c r="J2301" s="2"/>
    </row>
    <row r="2302" spans="3:10">
      <c r="C2302" s="38"/>
      <c r="E2302" s="2"/>
      <c r="F2302" s="2"/>
      <c r="G2302" s="2"/>
      <c r="H2302" s="2"/>
      <c r="I2302" s="2"/>
    </row>
    <row r="2303" spans="3:10">
      <c r="C2303" s="38"/>
      <c r="E2303" s="2"/>
      <c r="F2303" s="2"/>
      <c r="G2303" s="2"/>
      <c r="H2303" s="2"/>
      <c r="I2303" s="2"/>
    </row>
    <row r="2304" spans="3:10">
      <c r="C2304" s="38"/>
      <c r="E2304" s="2"/>
      <c r="F2304" s="2"/>
      <c r="G2304" s="2"/>
      <c r="H2304" s="2"/>
      <c r="I2304" s="2"/>
    </row>
    <row r="2305" spans="3:10">
      <c r="C2305" s="38"/>
      <c r="E2305" s="2"/>
      <c r="F2305" s="2"/>
      <c r="G2305" s="2"/>
      <c r="H2305" s="2"/>
      <c r="I2305" s="2"/>
      <c r="J2305" s="2"/>
    </row>
    <row r="2306" spans="3:10">
      <c r="C2306" s="38"/>
      <c r="E2306" s="2"/>
      <c r="F2306" s="2"/>
      <c r="G2306" s="2"/>
      <c r="H2306" s="2"/>
      <c r="I2306" s="2"/>
    </row>
    <row r="2307" spans="3:10">
      <c r="C2307" s="38"/>
      <c r="E2307" s="2"/>
      <c r="F2307" s="2"/>
      <c r="G2307" s="2"/>
      <c r="H2307" s="2"/>
      <c r="I2307" s="2"/>
    </row>
    <row r="2308" spans="3:10">
      <c r="C2308" s="38"/>
      <c r="E2308" s="2"/>
      <c r="F2308" s="2"/>
      <c r="G2308" s="2"/>
      <c r="H2308" s="2"/>
      <c r="I2308" s="2"/>
    </row>
    <row r="2309" spans="3:10">
      <c r="C2309" s="38"/>
      <c r="E2309" s="2"/>
      <c r="F2309" s="2"/>
      <c r="G2309" s="2"/>
      <c r="H2309" s="2"/>
      <c r="I2309" s="2"/>
    </row>
    <row r="2310" spans="3:10">
      <c r="C2310" s="38"/>
      <c r="E2310" s="2"/>
      <c r="F2310" s="2"/>
      <c r="G2310" s="2"/>
      <c r="H2310" s="2"/>
      <c r="I2310" s="2"/>
      <c r="J2310" s="2"/>
    </row>
    <row r="2311" spans="3:10">
      <c r="C2311" s="38"/>
      <c r="E2311" s="2"/>
      <c r="F2311" s="2"/>
      <c r="G2311" s="2"/>
      <c r="H2311" s="2"/>
      <c r="I2311" s="2"/>
    </row>
    <row r="2312" spans="3:10">
      <c r="C2312" s="38"/>
      <c r="E2312" s="2"/>
      <c r="F2312" s="2"/>
      <c r="G2312" s="2"/>
      <c r="H2312" s="2"/>
      <c r="I2312" s="2"/>
    </row>
    <row r="2313" spans="3:10">
      <c r="C2313" s="38"/>
      <c r="E2313" s="2"/>
      <c r="F2313" s="2"/>
      <c r="G2313" s="2"/>
      <c r="H2313" s="2"/>
      <c r="I2313" s="2"/>
    </row>
    <row r="2314" spans="3:10">
      <c r="C2314" s="38"/>
      <c r="E2314" s="2"/>
      <c r="F2314" s="2"/>
      <c r="G2314" s="2"/>
      <c r="H2314" s="2"/>
      <c r="I2314" s="2"/>
    </row>
    <row r="2315" spans="3:10">
      <c r="C2315" s="38"/>
      <c r="E2315" s="2"/>
      <c r="F2315" s="2"/>
      <c r="G2315" s="2"/>
      <c r="H2315" s="2"/>
      <c r="I2315" s="2"/>
    </row>
    <row r="2316" spans="3:10">
      <c r="C2316" s="38"/>
      <c r="E2316" s="2"/>
      <c r="F2316" s="2"/>
      <c r="G2316" s="2"/>
      <c r="H2316" s="2"/>
      <c r="I2316" s="2"/>
      <c r="J2316" s="2"/>
    </row>
    <row r="2317" spans="3:10">
      <c r="C2317" s="38"/>
      <c r="E2317" s="2"/>
      <c r="F2317" s="2"/>
      <c r="G2317" s="2"/>
      <c r="H2317" s="2"/>
      <c r="I2317" s="2"/>
      <c r="J2317" s="2"/>
    </row>
    <row r="2318" spans="3:10">
      <c r="C2318" s="38"/>
      <c r="E2318" s="2"/>
      <c r="F2318" s="2"/>
      <c r="G2318" s="2"/>
      <c r="H2318" s="2"/>
      <c r="I2318" s="2"/>
    </row>
    <row r="2319" spans="3:10">
      <c r="C2319" s="38"/>
      <c r="E2319" s="2"/>
      <c r="F2319" s="2"/>
      <c r="G2319" s="2"/>
      <c r="H2319" s="2"/>
      <c r="I2319" s="2"/>
      <c r="J2319" s="2"/>
    </row>
    <row r="2320" spans="3:10">
      <c r="C2320" s="38"/>
      <c r="E2320" s="2"/>
      <c r="F2320" s="2"/>
      <c r="G2320" s="2"/>
      <c r="H2320" s="2"/>
      <c r="I2320" s="2"/>
    </row>
    <row r="2321" spans="3:10">
      <c r="C2321" s="38"/>
      <c r="E2321" s="2"/>
      <c r="F2321" s="2"/>
      <c r="G2321" s="2"/>
      <c r="H2321" s="2"/>
      <c r="I2321" s="2"/>
    </row>
    <row r="2322" spans="3:10">
      <c r="C2322" s="38"/>
      <c r="E2322" s="2"/>
      <c r="F2322" s="2"/>
      <c r="G2322" s="2"/>
      <c r="H2322" s="2"/>
      <c r="I2322" s="2"/>
    </row>
    <row r="2323" spans="3:10">
      <c r="C2323" s="38"/>
      <c r="E2323" s="2"/>
      <c r="F2323" s="2"/>
      <c r="G2323" s="2"/>
      <c r="H2323" s="2"/>
      <c r="I2323" s="2"/>
    </row>
    <row r="2324" spans="3:10">
      <c r="C2324" s="38"/>
      <c r="E2324" s="2"/>
      <c r="F2324" s="2"/>
      <c r="G2324" s="2"/>
      <c r="H2324" s="2"/>
      <c r="I2324" s="2"/>
    </row>
    <row r="2325" spans="3:10">
      <c r="C2325" s="38"/>
      <c r="E2325" s="2"/>
      <c r="F2325" s="2"/>
      <c r="G2325" s="2"/>
      <c r="H2325" s="2"/>
      <c r="I2325" s="2"/>
      <c r="J2325" s="2"/>
    </row>
    <row r="2326" spans="3:10">
      <c r="C2326" s="38"/>
      <c r="E2326" s="2"/>
      <c r="F2326" s="2"/>
      <c r="G2326" s="2"/>
      <c r="H2326" s="2"/>
      <c r="I2326" s="2"/>
      <c r="J2326" s="2"/>
    </row>
    <row r="2327" spans="3:10">
      <c r="C2327" s="38"/>
      <c r="E2327" s="2"/>
      <c r="F2327" s="2"/>
      <c r="G2327" s="2"/>
      <c r="H2327" s="2"/>
      <c r="I2327" s="2"/>
    </row>
    <row r="2328" spans="3:10">
      <c r="C2328" s="38"/>
      <c r="E2328" s="2"/>
      <c r="F2328" s="2"/>
      <c r="G2328" s="2"/>
      <c r="H2328" s="2"/>
      <c r="I2328" s="2"/>
    </row>
    <row r="2329" spans="3:10">
      <c r="C2329" s="38"/>
      <c r="E2329" s="2"/>
      <c r="F2329" s="2"/>
      <c r="G2329" s="2"/>
      <c r="H2329" s="2"/>
      <c r="I2329" s="2"/>
    </row>
    <row r="2330" spans="3:10">
      <c r="C2330" s="38"/>
      <c r="E2330" s="2"/>
      <c r="F2330" s="2"/>
      <c r="G2330" s="2"/>
      <c r="H2330" s="2"/>
      <c r="I2330" s="2"/>
    </row>
    <row r="2331" spans="3:10">
      <c r="C2331" s="38"/>
      <c r="E2331" s="2"/>
      <c r="F2331" s="2"/>
      <c r="G2331" s="2"/>
      <c r="H2331" s="2"/>
      <c r="I2331" s="2"/>
      <c r="J2331" s="2"/>
    </row>
    <row r="2332" spans="3:10">
      <c r="C2332" s="38"/>
      <c r="E2332" s="2"/>
      <c r="F2332" s="2"/>
      <c r="G2332" s="2"/>
      <c r="H2332" s="2"/>
      <c r="I2332" s="2"/>
      <c r="J2332" s="2"/>
    </row>
    <row r="2333" spans="3:10">
      <c r="C2333" s="38"/>
      <c r="E2333" s="2"/>
      <c r="F2333" s="2"/>
      <c r="G2333" s="2"/>
      <c r="H2333" s="2"/>
      <c r="I2333" s="2"/>
      <c r="J2333" s="2"/>
    </row>
    <row r="2334" spans="3:10">
      <c r="C2334" s="38"/>
      <c r="E2334" s="2"/>
      <c r="F2334" s="2"/>
      <c r="G2334" s="2"/>
      <c r="H2334" s="2"/>
      <c r="I2334" s="2"/>
    </row>
    <row r="2335" spans="3:10">
      <c r="C2335" s="38"/>
      <c r="E2335" s="2"/>
      <c r="F2335" s="2"/>
      <c r="G2335" s="2"/>
      <c r="H2335" s="2"/>
      <c r="I2335" s="2"/>
    </row>
    <row r="2336" spans="3:10">
      <c r="C2336" s="38"/>
      <c r="E2336" s="2"/>
      <c r="F2336" s="2"/>
      <c r="G2336" s="2"/>
      <c r="H2336" s="2"/>
      <c r="I2336" s="2"/>
      <c r="J2336" s="2"/>
    </row>
    <row r="2337" spans="3:10">
      <c r="C2337" s="38"/>
      <c r="E2337" s="2"/>
      <c r="F2337" s="2"/>
      <c r="G2337" s="2"/>
      <c r="H2337" s="2"/>
      <c r="I2337" s="2"/>
      <c r="J2337" s="2"/>
    </row>
    <row r="2338" spans="3:10">
      <c r="C2338" s="38"/>
      <c r="E2338" s="2"/>
      <c r="F2338" s="2"/>
      <c r="G2338" s="2"/>
      <c r="H2338" s="2"/>
      <c r="I2338" s="2"/>
    </row>
    <row r="2339" spans="3:10">
      <c r="C2339" s="38"/>
      <c r="E2339" s="2"/>
      <c r="F2339" s="2"/>
      <c r="G2339" s="2"/>
      <c r="H2339" s="2"/>
      <c r="I2339" s="2"/>
    </row>
    <row r="2340" spans="3:10">
      <c r="C2340" s="38"/>
      <c r="E2340" s="2"/>
      <c r="F2340" s="2"/>
      <c r="G2340" s="2"/>
      <c r="H2340" s="2"/>
      <c r="I2340" s="2"/>
    </row>
    <row r="2341" spans="3:10">
      <c r="C2341" s="38"/>
      <c r="E2341" s="2"/>
      <c r="F2341" s="2"/>
      <c r="G2341" s="2"/>
      <c r="H2341" s="2"/>
      <c r="I2341" s="2"/>
      <c r="J2341" s="2"/>
    </row>
    <row r="2342" spans="3:10">
      <c r="C2342" s="38"/>
      <c r="E2342" s="2"/>
      <c r="F2342" s="2"/>
      <c r="G2342" s="2"/>
      <c r="H2342" s="2"/>
      <c r="I2342" s="2"/>
    </row>
    <row r="2343" spans="3:10">
      <c r="C2343" s="38"/>
      <c r="E2343" s="2"/>
      <c r="F2343" s="2"/>
      <c r="G2343" s="2"/>
      <c r="H2343" s="2"/>
      <c r="I2343" s="2"/>
    </row>
    <row r="2344" spans="3:10">
      <c r="C2344" s="38"/>
      <c r="E2344" s="2"/>
      <c r="F2344" s="2"/>
      <c r="G2344" s="2"/>
      <c r="H2344" s="2"/>
      <c r="I2344" s="2"/>
      <c r="J2344" s="2"/>
    </row>
    <row r="2345" spans="3:10">
      <c r="C2345" s="38"/>
      <c r="E2345" s="2"/>
      <c r="F2345" s="2"/>
      <c r="G2345" s="2"/>
      <c r="H2345" s="2"/>
      <c r="I2345" s="2"/>
    </row>
    <row r="2346" spans="3:10">
      <c r="C2346" s="38"/>
      <c r="E2346" s="2"/>
      <c r="F2346" s="2"/>
      <c r="G2346" s="2"/>
      <c r="H2346" s="2"/>
      <c r="I2346" s="2"/>
    </row>
    <row r="2347" spans="3:10">
      <c r="C2347" s="38"/>
      <c r="E2347" s="2"/>
      <c r="F2347" s="2"/>
      <c r="G2347" s="2"/>
      <c r="H2347" s="2"/>
      <c r="I2347" s="2"/>
    </row>
    <row r="2348" spans="3:10">
      <c r="C2348" s="38"/>
      <c r="E2348" s="2"/>
      <c r="F2348" s="2"/>
      <c r="G2348" s="2"/>
      <c r="H2348" s="2"/>
      <c r="I2348" s="2"/>
      <c r="J2348" s="2"/>
    </row>
    <row r="2349" spans="3:10">
      <c r="C2349" s="38"/>
      <c r="E2349" s="2"/>
      <c r="F2349" s="2"/>
      <c r="G2349" s="2"/>
      <c r="H2349" s="2"/>
      <c r="I2349" s="2"/>
    </row>
    <row r="2350" spans="3:10">
      <c r="C2350" s="38"/>
      <c r="E2350" s="2"/>
      <c r="F2350" s="2"/>
      <c r="G2350" s="2"/>
      <c r="H2350" s="2"/>
      <c r="I2350" s="2"/>
    </row>
    <row r="2351" spans="3:10">
      <c r="C2351" s="38"/>
      <c r="E2351" s="2"/>
      <c r="F2351" s="2"/>
      <c r="G2351" s="2"/>
      <c r="H2351" s="2"/>
      <c r="I2351" s="2"/>
    </row>
    <row r="2352" spans="3:10">
      <c r="C2352" s="38"/>
      <c r="E2352" s="2"/>
      <c r="F2352" s="2"/>
      <c r="G2352" s="2"/>
      <c r="H2352" s="2"/>
      <c r="I2352" s="2"/>
    </row>
    <row r="2353" spans="3:10">
      <c r="C2353" s="38"/>
      <c r="E2353" s="2"/>
      <c r="F2353" s="2"/>
      <c r="G2353" s="2"/>
      <c r="H2353" s="2"/>
      <c r="I2353" s="2"/>
      <c r="J2353" s="2"/>
    </row>
    <row r="2354" spans="3:10">
      <c r="C2354" s="38"/>
      <c r="E2354" s="2"/>
      <c r="F2354" s="2"/>
      <c r="G2354" s="2"/>
      <c r="H2354" s="2"/>
      <c r="I2354" s="2"/>
    </row>
    <row r="2355" spans="3:10">
      <c r="C2355" s="38"/>
      <c r="E2355" s="2"/>
      <c r="F2355" s="2"/>
      <c r="G2355" s="2"/>
      <c r="H2355" s="2"/>
      <c r="I2355" s="2"/>
    </row>
    <row r="2356" spans="3:10">
      <c r="C2356" s="38"/>
      <c r="E2356" s="2"/>
      <c r="F2356" s="2"/>
      <c r="G2356" s="2"/>
      <c r="H2356" s="2"/>
      <c r="I2356" s="2"/>
    </row>
    <row r="2357" spans="3:10">
      <c r="C2357" s="38"/>
      <c r="E2357" s="2"/>
      <c r="F2357" s="2"/>
      <c r="G2357" s="2"/>
      <c r="H2357" s="2"/>
      <c r="I2357" s="2"/>
      <c r="J2357" s="2"/>
    </row>
    <row r="2358" spans="3:10">
      <c r="C2358" s="38"/>
      <c r="E2358" s="2"/>
      <c r="F2358" s="2"/>
      <c r="G2358" s="2"/>
      <c r="H2358" s="2"/>
      <c r="I2358" s="2"/>
    </row>
    <row r="2359" spans="3:10">
      <c r="C2359" s="38"/>
      <c r="E2359" s="2"/>
      <c r="F2359" s="2"/>
      <c r="G2359" s="2"/>
      <c r="H2359" s="2"/>
      <c r="I2359" s="2"/>
    </row>
    <row r="2360" spans="3:10">
      <c r="C2360" s="38"/>
      <c r="E2360" s="2"/>
      <c r="F2360" s="2"/>
      <c r="G2360" s="2"/>
      <c r="H2360" s="2"/>
      <c r="I2360" s="2"/>
      <c r="J2360" s="2"/>
    </row>
    <row r="2361" spans="3:10">
      <c r="C2361" s="38"/>
      <c r="E2361" s="2"/>
      <c r="F2361" s="2"/>
      <c r="G2361" s="2"/>
      <c r="H2361" s="2"/>
      <c r="I2361" s="2"/>
    </row>
    <row r="2362" spans="3:10">
      <c r="C2362" s="38"/>
      <c r="E2362" s="2"/>
      <c r="F2362" s="2"/>
      <c r="G2362" s="2"/>
      <c r="H2362" s="2"/>
      <c r="I2362" s="2"/>
    </row>
    <row r="2363" spans="3:10">
      <c r="C2363" s="38"/>
      <c r="E2363" s="2"/>
      <c r="F2363" s="2"/>
      <c r="G2363" s="2"/>
      <c r="H2363" s="2"/>
      <c r="I2363" s="2"/>
    </row>
    <row r="2364" spans="3:10">
      <c r="C2364" s="38"/>
      <c r="E2364" s="2"/>
      <c r="F2364" s="2"/>
      <c r="G2364" s="2"/>
      <c r="H2364" s="2"/>
      <c r="I2364" s="2"/>
    </row>
    <row r="2365" spans="3:10">
      <c r="C2365" s="38"/>
      <c r="E2365" s="2"/>
      <c r="F2365" s="2"/>
      <c r="G2365" s="2"/>
      <c r="H2365" s="2"/>
      <c r="I2365" s="2"/>
      <c r="J2365" s="2"/>
    </row>
    <row r="2366" spans="3:10">
      <c r="C2366" s="38"/>
      <c r="E2366" s="2"/>
      <c r="F2366" s="2"/>
      <c r="G2366" s="2"/>
      <c r="H2366" s="2"/>
      <c r="I2366" s="2"/>
    </row>
    <row r="2367" spans="3:10">
      <c r="C2367" s="38"/>
      <c r="E2367" s="2"/>
      <c r="F2367" s="2"/>
      <c r="G2367" s="2"/>
      <c r="H2367" s="2"/>
      <c r="I2367" s="2"/>
    </row>
    <row r="2368" spans="3:10">
      <c r="C2368" s="38"/>
      <c r="E2368" s="2"/>
      <c r="F2368" s="2"/>
      <c r="G2368" s="2"/>
      <c r="H2368" s="2"/>
      <c r="I2368" s="2"/>
    </row>
    <row r="2369" spans="3:10">
      <c r="C2369" s="38"/>
      <c r="E2369" s="2"/>
      <c r="F2369" s="2"/>
      <c r="G2369" s="2"/>
      <c r="H2369" s="2"/>
      <c r="I2369" s="2"/>
    </row>
    <row r="2370" spans="3:10">
      <c r="C2370" s="38"/>
      <c r="E2370" s="2"/>
      <c r="F2370" s="2"/>
      <c r="G2370" s="2"/>
      <c r="H2370" s="2"/>
      <c r="I2370" s="2"/>
    </row>
    <row r="2371" spans="3:10">
      <c r="C2371" s="38"/>
      <c r="E2371" s="2"/>
      <c r="F2371" s="2"/>
      <c r="G2371" s="2"/>
      <c r="H2371" s="2"/>
      <c r="I2371" s="2"/>
    </row>
    <row r="2372" spans="3:10">
      <c r="C2372" s="38"/>
      <c r="E2372" s="2"/>
      <c r="F2372" s="2"/>
      <c r="G2372" s="2"/>
      <c r="H2372" s="2"/>
      <c r="I2372" s="2"/>
      <c r="J2372" s="2"/>
    </row>
    <row r="2373" spans="3:10">
      <c r="C2373" s="38"/>
      <c r="E2373" s="2"/>
      <c r="F2373" s="2"/>
      <c r="G2373" s="2"/>
      <c r="H2373" s="2"/>
      <c r="I2373" s="2"/>
      <c r="J2373" s="2"/>
    </row>
    <row r="2374" spans="3:10">
      <c r="C2374" s="38"/>
      <c r="E2374" s="2"/>
      <c r="F2374" s="2"/>
      <c r="G2374" s="2"/>
      <c r="H2374" s="2"/>
      <c r="I2374" s="2"/>
    </row>
    <row r="2375" spans="3:10">
      <c r="C2375" s="38"/>
      <c r="E2375" s="2"/>
      <c r="F2375" s="2"/>
      <c r="G2375" s="2"/>
      <c r="H2375" s="2"/>
      <c r="I2375" s="2"/>
    </row>
    <row r="2376" spans="3:10">
      <c r="C2376" s="38"/>
      <c r="E2376" s="2"/>
      <c r="F2376" s="2"/>
      <c r="G2376" s="2"/>
      <c r="H2376" s="2"/>
      <c r="I2376" s="2"/>
    </row>
    <row r="2377" spans="3:10">
      <c r="C2377" s="38"/>
      <c r="E2377" s="2"/>
      <c r="F2377" s="2"/>
      <c r="G2377" s="2"/>
      <c r="H2377" s="2"/>
      <c r="I2377" s="2"/>
    </row>
    <row r="2378" spans="3:10">
      <c r="C2378" s="38"/>
      <c r="E2378" s="2"/>
      <c r="F2378" s="2"/>
      <c r="G2378" s="2"/>
      <c r="H2378" s="2"/>
      <c r="I2378" s="2"/>
    </row>
    <row r="2379" spans="3:10">
      <c r="C2379" s="38"/>
      <c r="E2379" s="2"/>
      <c r="F2379" s="2"/>
      <c r="G2379" s="2"/>
      <c r="H2379" s="2"/>
      <c r="I2379" s="2"/>
    </row>
    <row r="2380" spans="3:10">
      <c r="C2380" s="38"/>
      <c r="E2380" s="2"/>
      <c r="F2380" s="2"/>
      <c r="G2380" s="2"/>
      <c r="H2380" s="2"/>
      <c r="I2380" s="2"/>
      <c r="J2380" s="2"/>
    </row>
    <row r="2381" spans="3:10">
      <c r="C2381" s="38"/>
      <c r="E2381" s="2"/>
      <c r="F2381" s="2"/>
      <c r="G2381" s="2"/>
      <c r="H2381" s="2"/>
      <c r="I2381" s="2"/>
    </row>
    <row r="2382" spans="3:10">
      <c r="C2382" s="38"/>
      <c r="E2382" s="2"/>
      <c r="F2382" s="2"/>
      <c r="G2382" s="2"/>
      <c r="H2382" s="2"/>
      <c r="I2382" s="2"/>
    </row>
    <row r="2383" spans="3:10">
      <c r="C2383" s="38"/>
      <c r="E2383" s="2"/>
      <c r="F2383" s="2"/>
      <c r="G2383" s="2"/>
      <c r="H2383" s="2"/>
      <c r="I2383" s="2"/>
      <c r="J2383" s="2"/>
    </row>
    <row r="2384" spans="3:10">
      <c r="C2384" s="38"/>
      <c r="E2384" s="2"/>
      <c r="F2384" s="2"/>
      <c r="G2384" s="2"/>
      <c r="H2384" s="2"/>
      <c r="I2384" s="2"/>
    </row>
    <row r="2385" spans="3:10">
      <c r="C2385" s="38"/>
      <c r="E2385" s="2"/>
      <c r="F2385" s="2"/>
      <c r="G2385" s="2"/>
      <c r="H2385" s="2"/>
      <c r="I2385" s="2"/>
    </row>
    <row r="2386" spans="3:10">
      <c r="C2386" s="38"/>
      <c r="E2386" s="2"/>
      <c r="F2386" s="2"/>
      <c r="G2386" s="2"/>
      <c r="H2386" s="2"/>
      <c r="I2386" s="2"/>
    </row>
    <row r="2387" spans="3:10">
      <c r="C2387" s="38"/>
      <c r="E2387" s="2"/>
      <c r="F2387" s="2"/>
      <c r="G2387" s="2"/>
      <c r="H2387" s="2"/>
      <c r="I2387" s="2"/>
    </row>
    <row r="2388" spans="3:10">
      <c r="C2388" s="38"/>
      <c r="E2388" s="2"/>
      <c r="F2388" s="2"/>
      <c r="G2388" s="2"/>
      <c r="H2388" s="2"/>
      <c r="I2388" s="2"/>
    </row>
    <row r="2389" spans="3:10">
      <c r="C2389" s="38"/>
      <c r="E2389" s="2"/>
      <c r="F2389" s="2"/>
      <c r="G2389" s="2"/>
      <c r="H2389" s="2"/>
      <c r="I2389" s="2"/>
      <c r="J2389" s="2"/>
    </row>
    <row r="2390" spans="3:10">
      <c r="C2390" s="38"/>
      <c r="E2390" s="2"/>
      <c r="F2390" s="2"/>
      <c r="G2390" s="2"/>
      <c r="H2390" s="2"/>
      <c r="I2390" s="2"/>
    </row>
    <row r="2391" spans="3:10">
      <c r="C2391" s="38"/>
      <c r="E2391" s="2"/>
      <c r="F2391" s="2"/>
      <c r="G2391" s="2"/>
      <c r="H2391" s="2"/>
      <c r="I2391" s="2"/>
    </row>
    <row r="2392" spans="3:10">
      <c r="C2392" s="38"/>
      <c r="E2392" s="2"/>
      <c r="F2392" s="2"/>
      <c r="G2392" s="2"/>
      <c r="H2392" s="2"/>
      <c r="I2392" s="2"/>
    </row>
    <row r="2393" spans="3:10">
      <c r="C2393" s="38"/>
      <c r="E2393" s="2"/>
      <c r="F2393" s="2"/>
      <c r="G2393" s="2"/>
      <c r="H2393" s="2"/>
      <c r="I2393" s="2"/>
      <c r="J2393" s="2"/>
    </row>
    <row r="2394" spans="3:10">
      <c r="C2394" s="38"/>
      <c r="E2394" s="2"/>
      <c r="F2394" s="2"/>
      <c r="G2394" s="2"/>
      <c r="H2394" s="2"/>
      <c r="I2394" s="2"/>
    </row>
    <row r="2395" spans="3:10">
      <c r="C2395" s="38"/>
      <c r="E2395" s="2"/>
      <c r="F2395" s="2"/>
      <c r="G2395" s="2"/>
      <c r="H2395" s="2"/>
      <c r="I2395" s="2"/>
    </row>
    <row r="2396" spans="3:10">
      <c r="C2396" s="38"/>
      <c r="E2396" s="2"/>
      <c r="F2396" s="2"/>
      <c r="G2396" s="2"/>
      <c r="H2396" s="2"/>
      <c r="I2396" s="2"/>
      <c r="J2396" s="2"/>
    </row>
    <row r="2397" spans="3:10">
      <c r="C2397" s="38"/>
      <c r="E2397" s="2"/>
      <c r="F2397" s="2"/>
      <c r="G2397" s="2"/>
      <c r="H2397" s="2"/>
      <c r="I2397" s="2"/>
    </row>
    <row r="2398" spans="3:10">
      <c r="C2398" s="38"/>
      <c r="E2398" s="2"/>
      <c r="F2398" s="2"/>
      <c r="G2398" s="2"/>
      <c r="H2398" s="2"/>
      <c r="I2398" s="2"/>
      <c r="J2398" s="2"/>
    </row>
    <row r="2399" spans="3:10">
      <c r="C2399" s="38"/>
      <c r="E2399" s="2"/>
      <c r="F2399" s="2"/>
      <c r="G2399" s="2"/>
      <c r="H2399" s="2"/>
      <c r="I2399" s="2"/>
      <c r="J2399" s="2"/>
    </row>
    <row r="2400" spans="3:10">
      <c r="C2400" s="38"/>
      <c r="E2400" s="2"/>
      <c r="F2400" s="2"/>
      <c r="G2400" s="2"/>
      <c r="H2400" s="2"/>
      <c r="I2400" s="2"/>
    </row>
    <row r="2401" spans="3:10">
      <c r="C2401" s="38"/>
      <c r="E2401" s="2"/>
      <c r="F2401" s="2"/>
      <c r="G2401" s="2"/>
      <c r="H2401" s="2"/>
      <c r="I2401" s="2"/>
      <c r="J2401" s="2"/>
    </row>
    <row r="2402" spans="3:10">
      <c r="C2402" s="38"/>
      <c r="E2402" s="2"/>
      <c r="F2402" s="2"/>
      <c r="G2402" s="2"/>
      <c r="H2402" s="2"/>
      <c r="I2402" s="2"/>
    </row>
    <row r="2403" spans="3:10">
      <c r="C2403" s="38"/>
      <c r="E2403" s="2"/>
      <c r="F2403" s="2"/>
      <c r="G2403" s="2"/>
      <c r="H2403" s="2"/>
      <c r="I2403" s="2"/>
      <c r="J2403" s="2"/>
    </row>
    <row r="2404" spans="3:10">
      <c r="C2404" s="38"/>
      <c r="E2404" s="2"/>
      <c r="F2404" s="2"/>
      <c r="G2404" s="2"/>
      <c r="H2404" s="2"/>
      <c r="I2404" s="2"/>
      <c r="J2404" s="2"/>
    </row>
    <row r="2405" spans="3:10">
      <c r="C2405" s="38"/>
      <c r="E2405" s="2"/>
      <c r="F2405" s="2"/>
      <c r="G2405" s="2"/>
      <c r="H2405" s="2"/>
      <c r="I2405" s="2"/>
    </row>
    <row r="2406" spans="3:10">
      <c r="C2406" s="38"/>
      <c r="E2406" s="2"/>
      <c r="F2406" s="2"/>
      <c r="G2406" s="2"/>
      <c r="H2406" s="2"/>
      <c r="I2406" s="2"/>
    </row>
    <row r="2407" spans="3:10">
      <c r="C2407" s="38"/>
      <c r="E2407" s="2"/>
      <c r="F2407" s="2"/>
      <c r="G2407" s="2"/>
      <c r="H2407" s="2"/>
      <c r="I2407" s="2"/>
    </row>
    <row r="2408" spans="3:10">
      <c r="C2408" s="38"/>
      <c r="E2408" s="2"/>
      <c r="F2408" s="2"/>
      <c r="G2408" s="2"/>
      <c r="H2408" s="2"/>
      <c r="I2408" s="2"/>
      <c r="J2408" s="2"/>
    </row>
    <row r="2409" spans="3:10">
      <c r="C2409" s="38"/>
      <c r="E2409" s="2"/>
      <c r="F2409" s="2"/>
      <c r="G2409" s="2"/>
      <c r="H2409" s="2"/>
      <c r="I2409" s="2"/>
    </row>
    <row r="2410" spans="3:10">
      <c r="C2410" s="38"/>
      <c r="E2410" s="2"/>
      <c r="F2410" s="2"/>
      <c r="G2410" s="2"/>
      <c r="H2410" s="2"/>
      <c r="I2410" s="2"/>
    </row>
    <row r="2411" spans="3:10">
      <c r="C2411" s="38"/>
      <c r="E2411" s="2"/>
      <c r="F2411" s="2"/>
      <c r="G2411" s="2"/>
      <c r="H2411" s="2"/>
      <c r="I2411" s="2"/>
    </row>
    <row r="2412" spans="3:10">
      <c r="C2412" s="38"/>
      <c r="E2412" s="2"/>
      <c r="F2412" s="2"/>
      <c r="G2412" s="2"/>
      <c r="H2412" s="2"/>
      <c r="I2412" s="2"/>
      <c r="J2412" s="2"/>
    </row>
    <row r="2413" spans="3:10">
      <c r="C2413" s="38"/>
      <c r="E2413" s="2"/>
      <c r="F2413" s="2"/>
      <c r="G2413" s="2"/>
      <c r="H2413" s="2"/>
      <c r="I2413" s="2"/>
      <c r="J2413" s="2"/>
    </row>
    <row r="2414" spans="3:10">
      <c r="C2414" s="38"/>
      <c r="E2414" s="2"/>
      <c r="F2414" s="2"/>
      <c r="G2414" s="2"/>
      <c r="H2414" s="2"/>
      <c r="I2414" s="2"/>
    </row>
    <row r="2415" spans="3:10">
      <c r="C2415" s="38"/>
      <c r="E2415" s="2"/>
      <c r="F2415" s="2"/>
      <c r="G2415" s="2"/>
      <c r="H2415" s="2"/>
      <c r="I2415" s="2"/>
      <c r="J2415" s="2"/>
    </row>
    <row r="2416" spans="3:10">
      <c r="C2416" s="38"/>
      <c r="E2416" s="2"/>
      <c r="F2416" s="2"/>
      <c r="G2416" s="2"/>
      <c r="H2416" s="2"/>
      <c r="I2416" s="2"/>
    </row>
    <row r="2417" spans="3:10">
      <c r="C2417" s="38"/>
      <c r="E2417" s="2"/>
      <c r="F2417" s="2"/>
      <c r="G2417" s="2"/>
      <c r="H2417" s="2"/>
      <c r="I2417" s="2"/>
    </row>
    <row r="2418" spans="3:10">
      <c r="C2418" s="38"/>
      <c r="E2418" s="2"/>
      <c r="F2418" s="2"/>
      <c r="G2418" s="2"/>
      <c r="H2418" s="2"/>
      <c r="I2418" s="2"/>
      <c r="J2418" s="2"/>
    </row>
    <row r="2419" spans="3:10">
      <c r="C2419" s="38"/>
      <c r="E2419" s="2"/>
      <c r="F2419" s="2"/>
      <c r="G2419" s="2"/>
      <c r="H2419" s="2"/>
      <c r="I2419" s="2"/>
    </row>
    <row r="2420" spans="3:10">
      <c r="C2420" s="38"/>
      <c r="E2420" s="2"/>
      <c r="F2420" s="2"/>
      <c r="G2420" s="2"/>
      <c r="H2420" s="2"/>
      <c r="I2420" s="2"/>
    </row>
    <row r="2421" spans="3:10">
      <c r="C2421" s="38"/>
      <c r="E2421" s="2"/>
      <c r="F2421" s="2"/>
      <c r="G2421" s="2"/>
      <c r="H2421" s="2"/>
      <c r="I2421" s="2"/>
    </row>
    <row r="2422" spans="3:10">
      <c r="C2422" s="38"/>
      <c r="E2422" s="2"/>
      <c r="F2422" s="2"/>
      <c r="G2422" s="2"/>
      <c r="H2422" s="2"/>
      <c r="I2422" s="2"/>
    </row>
    <row r="2423" spans="3:10">
      <c r="C2423" s="38"/>
      <c r="E2423" s="2"/>
      <c r="F2423" s="2"/>
      <c r="G2423" s="2"/>
      <c r="H2423" s="2"/>
      <c r="I2423" s="2"/>
    </row>
    <row r="2424" spans="3:10">
      <c r="C2424" s="38"/>
      <c r="E2424" s="2"/>
      <c r="F2424" s="2"/>
      <c r="G2424" s="2"/>
      <c r="H2424" s="2"/>
      <c r="I2424" s="2"/>
    </row>
    <row r="2425" spans="3:10">
      <c r="C2425" s="38"/>
      <c r="E2425" s="2"/>
      <c r="F2425" s="2"/>
      <c r="G2425" s="2"/>
      <c r="H2425" s="2"/>
      <c r="I2425" s="2"/>
    </row>
    <row r="2426" spans="3:10">
      <c r="C2426" s="38"/>
      <c r="E2426" s="2"/>
      <c r="F2426" s="2"/>
      <c r="G2426" s="2"/>
      <c r="H2426" s="2"/>
      <c r="I2426" s="2"/>
    </row>
    <row r="2427" spans="3:10">
      <c r="C2427" s="38"/>
      <c r="E2427" s="2"/>
      <c r="F2427" s="2"/>
      <c r="G2427" s="2"/>
      <c r="H2427" s="2"/>
      <c r="I2427" s="2"/>
    </row>
    <row r="2428" spans="3:10">
      <c r="C2428" s="38"/>
      <c r="E2428" s="2"/>
      <c r="F2428" s="2"/>
      <c r="G2428" s="2"/>
      <c r="H2428" s="2"/>
      <c r="I2428" s="2"/>
    </row>
    <row r="2429" spans="3:10">
      <c r="C2429" s="38"/>
      <c r="E2429" s="2"/>
      <c r="F2429" s="2"/>
      <c r="G2429" s="2"/>
      <c r="H2429" s="2"/>
      <c r="I2429" s="2"/>
    </row>
    <row r="2430" spans="3:10">
      <c r="C2430" s="38"/>
      <c r="E2430" s="2"/>
      <c r="F2430" s="2"/>
      <c r="G2430" s="2"/>
      <c r="H2430" s="2"/>
      <c r="I2430" s="2"/>
    </row>
    <row r="2431" spans="3:10">
      <c r="C2431" s="38"/>
      <c r="E2431" s="2"/>
      <c r="F2431" s="2"/>
      <c r="G2431" s="2"/>
      <c r="H2431" s="2"/>
      <c r="I2431" s="2"/>
    </row>
    <row r="2432" spans="3:10">
      <c r="C2432" s="38"/>
      <c r="E2432" s="2"/>
      <c r="F2432" s="2"/>
      <c r="G2432" s="2"/>
      <c r="H2432" s="2"/>
      <c r="I2432" s="2"/>
    </row>
    <row r="2433" spans="3:10">
      <c r="C2433" s="38"/>
      <c r="E2433" s="2"/>
      <c r="F2433" s="2"/>
      <c r="G2433" s="2"/>
      <c r="H2433" s="2"/>
      <c r="I2433" s="2"/>
    </row>
    <row r="2434" spans="3:10">
      <c r="C2434" s="38"/>
      <c r="E2434" s="2"/>
      <c r="F2434" s="2"/>
      <c r="G2434" s="2"/>
      <c r="H2434" s="2"/>
      <c r="I2434" s="2"/>
    </row>
    <row r="2435" spans="3:10">
      <c r="C2435" s="38"/>
      <c r="E2435" s="2"/>
      <c r="F2435" s="2"/>
      <c r="G2435" s="2"/>
      <c r="H2435" s="2"/>
      <c r="I2435" s="2"/>
    </row>
    <row r="2436" spans="3:10">
      <c r="C2436" s="38"/>
      <c r="E2436" s="2"/>
      <c r="F2436" s="2"/>
      <c r="G2436" s="2"/>
      <c r="H2436" s="2"/>
      <c r="I2436" s="2"/>
    </row>
    <row r="2437" spans="3:10">
      <c r="C2437" s="38"/>
      <c r="E2437" s="2"/>
      <c r="F2437" s="2"/>
      <c r="G2437" s="2"/>
      <c r="H2437" s="2"/>
      <c r="I2437" s="2"/>
      <c r="J2437" s="2"/>
    </row>
    <row r="2438" spans="3:10">
      <c r="C2438" s="38"/>
      <c r="E2438" s="2"/>
      <c r="F2438" s="2"/>
      <c r="G2438" s="2"/>
      <c r="H2438" s="2"/>
      <c r="I2438" s="2"/>
    </row>
    <row r="2439" spans="3:10">
      <c r="C2439" s="38"/>
      <c r="E2439" s="2"/>
      <c r="F2439" s="2"/>
      <c r="G2439" s="2"/>
      <c r="H2439" s="2"/>
      <c r="I2439" s="2"/>
      <c r="J2439" s="2"/>
    </row>
    <row r="2440" spans="3:10">
      <c r="C2440" s="38"/>
      <c r="E2440" s="2"/>
      <c r="F2440" s="2"/>
      <c r="G2440" s="2"/>
      <c r="H2440" s="2"/>
      <c r="I2440" s="2"/>
    </row>
    <row r="2441" spans="3:10">
      <c r="C2441" s="38"/>
      <c r="E2441" s="2"/>
      <c r="F2441" s="2"/>
      <c r="G2441" s="2"/>
      <c r="H2441" s="2"/>
      <c r="I2441" s="2"/>
      <c r="J2441" s="2"/>
    </row>
    <row r="2442" spans="3:10">
      <c r="C2442" s="38"/>
      <c r="E2442" s="2"/>
      <c r="F2442" s="2"/>
      <c r="G2442" s="2"/>
      <c r="H2442" s="2"/>
      <c r="I2442" s="2"/>
    </row>
    <row r="2443" spans="3:10">
      <c r="C2443" s="38"/>
      <c r="E2443" s="2"/>
      <c r="F2443" s="2"/>
      <c r="G2443" s="2"/>
      <c r="H2443" s="2"/>
      <c r="I2443" s="2"/>
    </row>
    <row r="2444" spans="3:10">
      <c r="C2444" s="38"/>
      <c r="E2444" s="2"/>
      <c r="F2444" s="2"/>
      <c r="G2444" s="2"/>
      <c r="H2444" s="2"/>
      <c r="I2444" s="2"/>
    </row>
    <row r="2445" spans="3:10">
      <c r="C2445" s="38"/>
      <c r="E2445" s="2"/>
      <c r="F2445" s="2"/>
      <c r="G2445" s="2"/>
      <c r="H2445" s="2"/>
      <c r="I2445" s="2"/>
    </row>
    <row r="2446" spans="3:10">
      <c r="C2446" s="38"/>
      <c r="E2446" s="2"/>
      <c r="F2446" s="2"/>
      <c r="G2446" s="2"/>
      <c r="H2446" s="2"/>
      <c r="I2446" s="2"/>
      <c r="J2446" s="2"/>
    </row>
    <row r="2447" spans="3:10">
      <c r="C2447" s="38"/>
      <c r="E2447" s="2"/>
      <c r="F2447" s="2"/>
      <c r="G2447" s="2"/>
      <c r="H2447" s="2"/>
      <c r="I2447" s="2"/>
      <c r="J2447" s="2"/>
    </row>
    <row r="2448" spans="3:10">
      <c r="C2448" s="38"/>
      <c r="E2448" s="2"/>
      <c r="F2448" s="2"/>
      <c r="G2448" s="2"/>
      <c r="H2448" s="2"/>
      <c r="I2448" s="2"/>
    </row>
    <row r="2449" spans="3:10">
      <c r="C2449" s="38"/>
      <c r="E2449" s="2"/>
      <c r="F2449" s="2"/>
      <c r="G2449" s="2"/>
      <c r="H2449" s="2"/>
      <c r="I2449" s="2"/>
      <c r="J2449" s="2"/>
    </row>
    <row r="2450" spans="3:10">
      <c r="C2450" s="38"/>
      <c r="E2450" s="2"/>
      <c r="F2450" s="2"/>
      <c r="G2450" s="2"/>
      <c r="H2450" s="2"/>
      <c r="I2450" s="2"/>
    </row>
    <row r="2451" spans="3:10">
      <c r="C2451" s="38"/>
      <c r="E2451" s="2"/>
      <c r="F2451" s="2"/>
      <c r="G2451" s="2"/>
      <c r="H2451" s="2"/>
      <c r="I2451" s="2"/>
      <c r="J2451" s="2"/>
    </row>
    <row r="2452" spans="3:10">
      <c r="C2452" s="38"/>
      <c r="E2452" s="2"/>
      <c r="F2452" s="2"/>
      <c r="G2452" s="2"/>
      <c r="H2452" s="2"/>
      <c r="I2452" s="2"/>
    </row>
    <row r="2453" spans="3:10">
      <c r="C2453" s="38"/>
      <c r="E2453" s="2"/>
      <c r="F2453" s="2"/>
      <c r="G2453" s="2"/>
      <c r="H2453" s="2"/>
      <c r="I2453" s="2"/>
    </row>
    <row r="2454" spans="3:10">
      <c r="C2454" s="38"/>
      <c r="E2454" s="2"/>
      <c r="F2454" s="2"/>
      <c r="G2454" s="2"/>
      <c r="H2454" s="2"/>
      <c r="I2454" s="2"/>
    </row>
    <row r="2455" spans="3:10">
      <c r="C2455" s="38"/>
      <c r="E2455" s="2"/>
      <c r="F2455" s="2"/>
      <c r="G2455" s="2"/>
      <c r="H2455" s="2"/>
      <c r="I2455" s="2"/>
      <c r="J2455" s="2"/>
    </row>
    <row r="2456" spans="3:10">
      <c r="C2456" s="38"/>
      <c r="E2456" s="2"/>
      <c r="F2456" s="2"/>
      <c r="G2456" s="2"/>
      <c r="H2456" s="2"/>
      <c r="I2456" s="2"/>
      <c r="J2456" s="2"/>
    </row>
    <row r="2457" spans="3:10">
      <c r="C2457" s="38"/>
      <c r="E2457" s="2"/>
      <c r="F2457" s="2"/>
      <c r="G2457" s="2"/>
      <c r="H2457" s="2"/>
      <c r="I2457" s="2"/>
    </row>
    <row r="2458" spans="3:10">
      <c r="C2458" s="38"/>
      <c r="E2458" s="2"/>
      <c r="F2458" s="2"/>
      <c r="G2458" s="2"/>
      <c r="H2458" s="2"/>
      <c r="I2458" s="2"/>
    </row>
    <row r="2459" spans="3:10">
      <c r="C2459" s="38"/>
      <c r="E2459" s="2"/>
      <c r="F2459" s="2"/>
      <c r="G2459" s="2"/>
      <c r="H2459" s="2"/>
      <c r="I2459" s="2"/>
    </row>
    <row r="2460" spans="3:10">
      <c r="C2460" s="38"/>
      <c r="E2460" s="2"/>
      <c r="F2460" s="2"/>
      <c r="G2460" s="2"/>
      <c r="H2460" s="2"/>
      <c r="I2460" s="2"/>
      <c r="J2460" s="2"/>
    </row>
    <row r="2461" spans="3:10">
      <c r="C2461" s="38"/>
      <c r="E2461" s="2"/>
      <c r="F2461" s="2"/>
      <c r="G2461" s="2"/>
      <c r="H2461" s="2"/>
      <c r="I2461" s="2"/>
    </row>
    <row r="2462" spans="3:10">
      <c r="C2462" s="38"/>
      <c r="E2462" s="2"/>
      <c r="F2462" s="2"/>
      <c r="G2462" s="2"/>
      <c r="H2462" s="2"/>
      <c r="I2462" s="2"/>
    </row>
    <row r="2463" spans="3:10">
      <c r="C2463" s="38"/>
      <c r="E2463" s="2"/>
      <c r="F2463" s="2"/>
      <c r="G2463" s="2"/>
      <c r="H2463" s="2"/>
      <c r="I2463" s="2"/>
    </row>
    <row r="2464" spans="3:10">
      <c r="C2464" s="38"/>
      <c r="E2464" s="2"/>
      <c r="F2464" s="2"/>
      <c r="G2464" s="2"/>
      <c r="H2464" s="2"/>
      <c r="I2464" s="2"/>
    </row>
    <row r="2465" spans="3:10">
      <c r="C2465" s="38"/>
      <c r="E2465" s="2"/>
      <c r="F2465" s="2"/>
      <c r="G2465" s="2"/>
      <c r="H2465" s="2"/>
      <c r="I2465" s="2"/>
      <c r="J2465" s="2"/>
    </row>
    <row r="2466" spans="3:10">
      <c r="C2466" s="38"/>
      <c r="E2466" s="2"/>
      <c r="F2466" s="2"/>
      <c r="G2466" s="2"/>
      <c r="H2466" s="2"/>
      <c r="I2466" s="2"/>
    </row>
    <row r="2467" spans="3:10">
      <c r="C2467" s="38"/>
      <c r="E2467" s="2"/>
      <c r="F2467" s="2"/>
      <c r="G2467" s="2"/>
      <c r="H2467" s="2"/>
      <c r="I2467" s="2"/>
    </row>
    <row r="2468" spans="3:10">
      <c r="C2468" s="38"/>
      <c r="E2468" s="2"/>
      <c r="F2468" s="2"/>
      <c r="G2468" s="2"/>
      <c r="H2468" s="2"/>
      <c r="I2468" s="2"/>
    </row>
    <row r="2469" spans="3:10">
      <c r="C2469" s="38"/>
      <c r="E2469" s="2"/>
      <c r="F2469" s="2"/>
      <c r="G2469" s="2"/>
      <c r="H2469" s="2"/>
      <c r="I2469" s="2"/>
      <c r="J2469" s="2"/>
    </row>
    <row r="2470" spans="3:10">
      <c r="C2470" s="38"/>
      <c r="E2470" s="2"/>
      <c r="F2470" s="2"/>
      <c r="G2470" s="2"/>
      <c r="H2470" s="2"/>
      <c r="I2470" s="2"/>
    </row>
    <row r="2471" spans="3:10">
      <c r="C2471" s="38"/>
      <c r="E2471" s="2"/>
      <c r="F2471" s="2"/>
      <c r="G2471" s="2"/>
      <c r="H2471" s="2"/>
      <c r="I2471" s="2"/>
      <c r="J2471" s="2"/>
    </row>
    <row r="2472" spans="3:10">
      <c r="C2472" s="38"/>
      <c r="E2472" s="2"/>
      <c r="F2472" s="2"/>
      <c r="G2472" s="2"/>
      <c r="H2472" s="2"/>
      <c r="I2472" s="2"/>
    </row>
    <row r="2473" spans="3:10">
      <c r="C2473" s="38"/>
      <c r="E2473" s="2"/>
      <c r="F2473" s="2"/>
      <c r="G2473" s="2"/>
      <c r="H2473" s="2"/>
      <c r="I2473" s="2"/>
      <c r="J2473" s="2"/>
    </row>
    <row r="2474" spans="3:10">
      <c r="C2474" s="38"/>
      <c r="E2474" s="2"/>
      <c r="F2474" s="2"/>
      <c r="G2474" s="2"/>
      <c r="H2474" s="2"/>
      <c r="I2474" s="2"/>
    </row>
    <row r="2475" spans="3:10">
      <c r="C2475" s="38"/>
      <c r="E2475" s="2"/>
      <c r="F2475" s="2"/>
      <c r="G2475" s="2"/>
      <c r="H2475" s="2"/>
      <c r="I2475" s="2"/>
    </row>
    <row r="2476" spans="3:10">
      <c r="C2476" s="38"/>
      <c r="E2476" s="2"/>
      <c r="F2476" s="2"/>
      <c r="G2476" s="2"/>
      <c r="H2476" s="2"/>
      <c r="I2476" s="2"/>
    </row>
    <row r="2477" spans="3:10">
      <c r="C2477" s="38"/>
      <c r="E2477" s="2"/>
      <c r="F2477" s="2"/>
      <c r="G2477" s="2"/>
      <c r="H2477" s="2"/>
      <c r="I2477" s="2"/>
      <c r="J2477" s="2"/>
    </row>
    <row r="2478" spans="3:10">
      <c r="C2478" s="38"/>
      <c r="E2478" s="2"/>
      <c r="F2478" s="2"/>
      <c r="G2478" s="2"/>
      <c r="H2478" s="2"/>
      <c r="I2478" s="2"/>
    </row>
    <row r="2479" spans="3:10">
      <c r="C2479" s="38"/>
      <c r="E2479" s="2"/>
      <c r="F2479" s="2"/>
      <c r="G2479" s="2"/>
      <c r="H2479" s="2"/>
      <c r="I2479" s="2"/>
    </row>
    <row r="2480" spans="3:10">
      <c r="C2480" s="38"/>
      <c r="E2480" s="2"/>
      <c r="F2480" s="2"/>
      <c r="G2480" s="2"/>
      <c r="H2480" s="2"/>
      <c r="I2480" s="2"/>
    </row>
    <row r="2481" spans="3:10">
      <c r="C2481" s="38"/>
      <c r="E2481" s="2"/>
      <c r="F2481" s="2"/>
      <c r="G2481" s="2"/>
      <c r="H2481" s="2"/>
      <c r="I2481" s="2"/>
    </row>
    <row r="2482" spans="3:10">
      <c r="C2482" s="38"/>
      <c r="E2482" s="2"/>
      <c r="F2482" s="2"/>
      <c r="G2482" s="2"/>
      <c r="H2482" s="2"/>
      <c r="I2482" s="2"/>
      <c r="J2482" s="2"/>
    </row>
    <row r="2483" spans="3:10">
      <c r="C2483" s="38"/>
      <c r="E2483" s="2"/>
      <c r="F2483" s="2"/>
      <c r="G2483" s="2"/>
      <c r="H2483" s="2"/>
      <c r="I2483" s="2"/>
      <c r="J2483" s="2"/>
    </row>
    <row r="2484" spans="3:10">
      <c r="C2484" s="38"/>
      <c r="E2484" s="2"/>
      <c r="F2484" s="2"/>
      <c r="G2484" s="2"/>
      <c r="H2484" s="2"/>
      <c r="I2484" s="2"/>
    </row>
    <row r="2485" spans="3:10">
      <c r="C2485" s="38"/>
      <c r="E2485" s="2"/>
      <c r="F2485" s="2"/>
      <c r="G2485" s="2"/>
      <c r="H2485" s="2"/>
      <c r="I2485" s="2"/>
      <c r="J2485" s="2"/>
    </row>
    <row r="2486" spans="3:10">
      <c r="C2486" s="38"/>
      <c r="E2486" s="2"/>
      <c r="F2486" s="2"/>
      <c r="G2486" s="2"/>
      <c r="H2486" s="2"/>
      <c r="I2486" s="2"/>
      <c r="J2486" s="2"/>
    </row>
    <row r="2487" spans="3:10">
      <c r="C2487" s="38"/>
      <c r="E2487" s="2"/>
      <c r="F2487" s="2"/>
      <c r="G2487" s="2"/>
      <c r="H2487" s="2"/>
      <c r="I2487" s="2"/>
    </row>
    <row r="2488" spans="3:10">
      <c r="C2488" s="38"/>
      <c r="E2488" s="2"/>
      <c r="F2488" s="2"/>
      <c r="G2488" s="2"/>
      <c r="H2488" s="2"/>
      <c r="I2488" s="2"/>
      <c r="J2488" s="2"/>
    </row>
    <row r="2489" spans="3:10">
      <c r="C2489" s="38"/>
      <c r="E2489" s="2"/>
      <c r="F2489" s="2"/>
      <c r="G2489" s="2"/>
      <c r="H2489" s="2"/>
      <c r="I2489" s="2"/>
    </row>
    <row r="2490" spans="3:10">
      <c r="C2490" s="38"/>
      <c r="E2490" s="2"/>
      <c r="F2490" s="2"/>
      <c r="G2490" s="2"/>
      <c r="H2490" s="2"/>
      <c r="I2490" s="2"/>
    </row>
    <row r="2491" spans="3:10">
      <c r="C2491" s="38"/>
      <c r="E2491" s="2"/>
      <c r="F2491" s="2"/>
      <c r="G2491" s="2"/>
      <c r="H2491" s="2"/>
      <c r="I2491" s="2"/>
    </row>
    <row r="2492" spans="3:10">
      <c r="C2492" s="38"/>
      <c r="E2492" s="2"/>
      <c r="F2492" s="2"/>
      <c r="G2492" s="2"/>
      <c r="H2492" s="2"/>
      <c r="I2492" s="2"/>
    </row>
    <row r="2493" spans="3:10">
      <c r="C2493" s="38"/>
      <c r="E2493" s="2"/>
      <c r="F2493" s="2"/>
      <c r="G2493" s="2"/>
      <c r="H2493" s="2"/>
      <c r="I2493" s="2"/>
    </row>
    <row r="2494" spans="3:10">
      <c r="C2494" s="38"/>
      <c r="E2494" s="2"/>
      <c r="F2494" s="2"/>
      <c r="G2494" s="2"/>
      <c r="H2494" s="2"/>
      <c r="I2494" s="2"/>
    </row>
    <row r="2495" spans="3:10">
      <c r="C2495" s="38"/>
      <c r="E2495" s="2"/>
      <c r="F2495" s="2"/>
      <c r="G2495" s="2"/>
      <c r="H2495" s="2"/>
      <c r="I2495" s="2"/>
    </row>
    <row r="2496" spans="3:10">
      <c r="C2496" s="38"/>
      <c r="E2496" s="2"/>
      <c r="F2496" s="2"/>
      <c r="G2496" s="2"/>
      <c r="H2496" s="2"/>
      <c r="I2496" s="2"/>
    </row>
    <row r="2497" spans="3:10">
      <c r="C2497" s="38"/>
      <c r="E2497" s="2"/>
      <c r="F2497" s="2"/>
      <c r="G2497" s="2"/>
      <c r="H2497" s="2"/>
      <c r="I2497" s="2"/>
    </row>
    <row r="2498" spans="3:10">
      <c r="C2498" s="38"/>
      <c r="E2498" s="2"/>
      <c r="F2498" s="2"/>
      <c r="G2498" s="2"/>
      <c r="H2498" s="2"/>
      <c r="I2498" s="2"/>
      <c r="J2498" s="2"/>
    </row>
    <row r="2499" spans="3:10">
      <c r="C2499" s="38"/>
      <c r="E2499" s="2"/>
      <c r="F2499" s="2"/>
      <c r="G2499" s="2"/>
      <c r="H2499" s="2"/>
      <c r="I2499" s="2"/>
    </row>
    <row r="2500" spans="3:10">
      <c r="C2500" s="38"/>
      <c r="E2500" s="2"/>
      <c r="F2500" s="2"/>
      <c r="G2500" s="2"/>
      <c r="H2500" s="2"/>
      <c r="I2500" s="2"/>
    </row>
    <row r="2501" spans="3:10">
      <c r="C2501" s="38"/>
      <c r="E2501" s="2"/>
      <c r="F2501" s="2"/>
      <c r="G2501" s="2"/>
      <c r="H2501" s="2"/>
      <c r="I2501" s="2"/>
      <c r="J2501" s="2"/>
    </row>
    <row r="2502" spans="3:10">
      <c r="C2502" s="38"/>
      <c r="E2502" s="2"/>
      <c r="F2502" s="2"/>
      <c r="G2502" s="2"/>
      <c r="H2502" s="2"/>
      <c r="I2502" s="2"/>
    </row>
    <row r="2503" spans="3:10">
      <c r="C2503" s="38"/>
      <c r="E2503" s="2"/>
      <c r="F2503" s="2"/>
      <c r="G2503" s="2"/>
      <c r="H2503" s="2"/>
      <c r="I2503" s="2"/>
    </row>
    <row r="2504" spans="3:10">
      <c r="C2504" s="38"/>
      <c r="E2504" s="2"/>
      <c r="F2504" s="2"/>
      <c r="G2504" s="2"/>
      <c r="H2504" s="2"/>
      <c r="I2504" s="2"/>
    </row>
    <row r="2505" spans="3:10">
      <c r="C2505" s="38"/>
      <c r="E2505" s="2"/>
      <c r="F2505" s="2"/>
      <c r="G2505" s="2"/>
      <c r="H2505" s="2"/>
      <c r="I2505" s="2"/>
    </row>
    <row r="2506" spans="3:10">
      <c r="C2506" s="38"/>
      <c r="E2506" s="2"/>
      <c r="F2506" s="2"/>
      <c r="G2506" s="2"/>
      <c r="H2506" s="2"/>
      <c r="I2506" s="2"/>
      <c r="J2506" s="2"/>
    </row>
    <row r="2507" spans="3:10">
      <c r="C2507" s="38"/>
      <c r="E2507" s="2"/>
      <c r="F2507" s="2"/>
      <c r="G2507" s="2"/>
      <c r="H2507" s="2"/>
      <c r="I2507" s="2"/>
      <c r="J2507" s="2"/>
    </row>
    <row r="2508" spans="3:10">
      <c r="C2508" s="38"/>
      <c r="E2508" s="2"/>
      <c r="F2508" s="2"/>
      <c r="G2508" s="2"/>
      <c r="H2508" s="2"/>
      <c r="I2508" s="2"/>
    </row>
    <row r="2509" spans="3:10">
      <c r="C2509" s="38"/>
      <c r="E2509" s="2"/>
      <c r="F2509" s="2"/>
      <c r="G2509" s="2"/>
      <c r="H2509" s="2"/>
      <c r="I2509" s="2"/>
      <c r="J2509" s="2"/>
    </row>
    <row r="2510" spans="3:10">
      <c r="C2510" s="38"/>
      <c r="E2510" s="2"/>
      <c r="F2510" s="2"/>
      <c r="G2510" s="2"/>
      <c r="H2510" s="2"/>
      <c r="I2510" s="2"/>
      <c r="J2510" s="2"/>
    </row>
    <row r="2511" spans="3:10">
      <c r="C2511" s="38"/>
      <c r="E2511" s="2"/>
      <c r="F2511" s="2"/>
      <c r="G2511" s="2"/>
      <c r="H2511" s="2"/>
      <c r="I2511" s="2"/>
    </row>
    <row r="2512" spans="3:10">
      <c r="C2512" s="38"/>
      <c r="E2512" s="2"/>
      <c r="F2512" s="2"/>
      <c r="G2512" s="2"/>
      <c r="H2512" s="2"/>
      <c r="I2512" s="2"/>
      <c r="J2512" s="2"/>
    </row>
    <row r="2513" spans="3:10">
      <c r="C2513" s="38"/>
      <c r="E2513" s="2"/>
      <c r="F2513" s="2"/>
      <c r="G2513" s="2"/>
      <c r="H2513" s="2"/>
      <c r="I2513" s="2"/>
      <c r="J2513" s="2"/>
    </row>
    <row r="2514" spans="3:10">
      <c r="C2514" s="38"/>
      <c r="E2514" s="2"/>
      <c r="F2514" s="2"/>
      <c r="G2514" s="2"/>
      <c r="H2514" s="2"/>
      <c r="I2514" s="2"/>
    </row>
    <row r="2515" spans="3:10">
      <c r="C2515" s="38"/>
      <c r="E2515" s="2"/>
      <c r="F2515" s="2"/>
      <c r="G2515" s="2"/>
      <c r="H2515" s="2"/>
      <c r="I2515" s="2"/>
    </row>
    <row r="2516" spans="3:10">
      <c r="C2516" s="38"/>
      <c r="E2516" s="2"/>
      <c r="F2516" s="2"/>
      <c r="G2516" s="2"/>
      <c r="H2516" s="2"/>
      <c r="I2516" s="2"/>
      <c r="J2516" s="2"/>
    </row>
    <row r="2517" spans="3:10">
      <c r="C2517" s="38"/>
      <c r="E2517" s="2"/>
      <c r="F2517" s="2"/>
      <c r="G2517" s="2"/>
      <c r="H2517" s="2"/>
      <c r="I2517" s="2"/>
      <c r="J2517" s="2"/>
    </row>
    <row r="2518" spans="3:10">
      <c r="C2518" s="38"/>
      <c r="E2518" s="2"/>
      <c r="F2518" s="2"/>
      <c r="G2518" s="2"/>
      <c r="H2518" s="2"/>
      <c r="I2518" s="2"/>
      <c r="J2518" s="2"/>
    </row>
    <row r="2519" spans="3:10">
      <c r="C2519" s="38"/>
      <c r="E2519" s="2"/>
      <c r="F2519" s="2"/>
      <c r="G2519" s="2"/>
      <c r="H2519" s="2"/>
      <c r="I2519" s="2"/>
      <c r="J2519" s="2"/>
    </row>
    <row r="2520" spans="3:10">
      <c r="C2520" s="38"/>
      <c r="E2520" s="2"/>
      <c r="F2520" s="2"/>
      <c r="G2520" s="2"/>
      <c r="H2520" s="2"/>
      <c r="I2520" s="2"/>
      <c r="J2520" s="2"/>
    </row>
    <row r="2521" spans="3:10">
      <c r="C2521" s="38"/>
      <c r="E2521" s="2"/>
      <c r="F2521" s="2"/>
      <c r="G2521" s="2"/>
      <c r="H2521" s="2"/>
      <c r="I2521" s="2"/>
    </row>
    <row r="2522" spans="3:10">
      <c r="C2522" s="38"/>
      <c r="E2522" s="2"/>
      <c r="F2522" s="2"/>
      <c r="G2522" s="2"/>
      <c r="H2522" s="2"/>
      <c r="I2522" s="2"/>
      <c r="J2522" s="2"/>
    </row>
    <row r="2523" spans="3:10">
      <c r="C2523" s="38"/>
      <c r="E2523" s="2"/>
      <c r="F2523" s="2"/>
      <c r="G2523" s="2"/>
      <c r="H2523" s="2"/>
      <c r="I2523" s="2"/>
    </row>
    <row r="2524" spans="3:10">
      <c r="C2524" s="38"/>
      <c r="E2524" s="2"/>
      <c r="F2524" s="2"/>
      <c r="G2524" s="2"/>
      <c r="H2524" s="2"/>
      <c r="I2524" s="2"/>
    </row>
    <row r="2525" spans="3:10">
      <c r="C2525" s="38"/>
      <c r="E2525" s="2"/>
      <c r="F2525" s="2"/>
      <c r="G2525" s="2"/>
      <c r="H2525" s="2"/>
      <c r="I2525" s="2"/>
      <c r="J2525" s="2"/>
    </row>
    <row r="2526" spans="3:10">
      <c r="C2526" s="38"/>
      <c r="E2526" s="2"/>
      <c r="F2526" s="2"/>
      <c r="G2526" s="2"/>
      <c r="H2526" s="2"/>
      <c r="I2526" s="2"/>
    </row>
    <row r="2527" spans="3:10">
      <c r="C2527" s="38"/>
      <c r="E2527" s="2"/>
      <c r="F2527" s="2"/>
      <c r="G2527" s="2"/>
      <c r="H2527" s="2"/>
      <c r="I2527" s="2"/>
      <c r="J2527" s="2"/>
    </row>
    <row r="2528" spans="3:10">
      <c r="C2528" s="38"/>
      <c r="E2528" s="2"/>
      <c r="F2528" s="2"/>
      <c r="G2528" s="2"/>
      <c r="H2528" s="2"/>
      <c r="I2528" s="2"/>
    </row>
    <row r="2529" spans="3:10">
      <c r="C2529" s="38"/>
      <c r="E2529" s="2"/>
      <c r="F2529" s="2"/>
      <c r="G2529" s="2"/>
      <c r="H2529" s="2"/>
      <c r="I2529" s="2"/>
    </row>
    <row r="2530" spans="3:10">
      <c r="C2530" s="38"/>
      <c r="E2530" s="2"/>
      <c r="F2530" s="2"/>
      <c r="G2530" s="2"/>
      <c r="H2530" s="2"/>
      <c r="I2530" s="2"/>
    </row>
    <row r="2531" spans="3:10">
      <c r="C2531" s="38"/>
      <c r="E2531" s="2"/>
      <c r="F2531" s="2"/>
      <c r="G2531" s="2"/>
      <c r="H2531" s="2"/>
      <c r="I2531" s="2"/>
      <c r="J2531" s="2"/>
    </row>
    <row r="2532" spans="3:10">
      <c r="C2532" s="38"/>
      <c r="E2532" s="2"/>
      <c r="F2532" s="2"/>
      <c r="G2532" s="2"/>
      <c r="H2532" s="2"/>
      <c r="I2532" s="2"/>
    </row>
    <row r="2533" spans="3:10">
      <c r="C2533" s="38"/>
      <c r="E2533" s="2"/>
      <c r="F2533" s="2"/>
      <c r="G2533" s="2"/>
      <c r="H2533" s="2"/>
      <c r="I2533" s="2"/>
      <c r="J2533" s="2"/>
    </row>
    <row r="2534" spans="3:10">
      <c r="C2534" s="38"/>
      <c r="E2534" s="2"/>
      <c r="F2534" s="2"/>
      <c r="G2534" s="2"/>
      <c r="H2534" s="2"/>
      <c r="I2534" s="2"/>
    </row>
    <row r="2535" spans="3:10">
      <c r="C2535" s="38"/>
      <c r="E2535" s="2"/>
      <c r="F2535" s="2"/>
      <c r="G2535" s="2"/>
      <c r="H2535" s="2"/>
      <c r="I2535" s="2"/>
    </row>
    <row r="2536" spans="3:10">
      <c r="C2536" s="38"/>
      <c r="E2536" s="2"/>
      <c r="F2536" s="2"/>
      <c r="G2536" s="2"/>
      <c r="H2536" s="2"/>
      <c r="I2536" s="2"/>
      <c r="J2536" s="2"/>
    </row>
    <row r="2537" spans="3:10">
      <c r="C2537" s="38"/>
      <c r="E2537" s="2"/>
      <c r="F2537" s="2"/>
      <c r="G2537" s="2"/>
      <c r="H2537" s="2"/>
      <c r="I2537" s="2"/>
      <c r="J2537" s="2"/>
    </row>
    <row r="2538" spans="3:10">
      <c r="C2538" s="38"/>
      <c r="E2538" s="2"/>
      <c r="F2538" s="2"/>
      <c r="G2538" s="2"/>
      <c r="H2538" s="2"/>
      <c r="I2538" s="2"/>
    </row>
    <row r="2539" spans="3:10">
      <c r="C2539" s="38"/>
      <c r="E2539" s="2"/>
      <c r="F2539" s="2"/>
      <c r="G2539" s="2"/>
      <c r="H2539" s="2"/>
      <c r="I2539" s="2"/>
    </row>
    <row r="2540" spans="3:10">
      <c r="C2540" s="38"/>
      <c r="E2540" s="2"/>
      <c r="F2540" s="2"/>
      <c r="G2540" s="2"/>
      <c r="H2540" s="2"/>
      <c r="I2540" s="2"/>
    </row>
    <row r="2541" spans="3:10">
      <c r="C2541" s="38"/>
      <c r="E2541" s="2"/>
      <c r="F2541" s="2"/>
      <c r="G2541" s="2"/>
      <c r="H2541" s="2"/>
      <c r="I2541" s="2"/>
    </row>
    <row r="2542" spans="3:10">
      <c r="C2542" s="38"/>
      <c r="E2542" s="2"/>
      <c r="F2542" s="2"/>
      <c r="G2542" s="2"/>
      <c r="H2542" s="2"/>
      <c r="I2542" s="2"/>
      <c r="J2542" s="2"/>
    </row>
    <row r="2543" spans="3:10">
      <c r="C2543" s="38"/>
      <c r="E2543" s="2"/>
      <c r="F2543" s="2"/>
      <c r="G2543" s="2"/>
      <c r="H2543" s="2"/>
      <c r="I2543" s="2"/>
    </row>
    <row r="2544" spans="3:10">
      <c r="C2544" s="38"/>
      <c r="E2544" s="2"/>
      <c r="F2544" s="2"/>
      <c r="G2544" s="2"/>
      <c r="H2544" s="2"/>
      <c r="I2544" s="2"/>
    </row>
    <row r="2545" spans="3:10">
      <c r="C2545" s="38"/>
      <c r="E2545" s="2"/>
      <c r="F2545" s="2"/>
      <c r="G2545" s="2"/>
      <c r="H2545" s="2"/>
      <c r="I2545" s="2"/>
    </row>
    <row r="2546" spans="3:10">
      <c r="C2546" s="38"/>
      <c r="E2546" s="2"/>
      <c r="F2546" s="2"/>
      <c r="G2546" s="2"/>
      <c r="H2546" s="2"/>
      <c r="I2546" s="2"/>
      <c r="J2546" s="2"/>
    </row>
    <row r="2547" spans="3:10">
      <c r="C2547" s="38"/>
      <c r="E2547" s="2"/>
      <c r="F2547" s="2"/>
      <c r="G2547" s="2"/>
      <c r="H2547" s="2"/>
      <c r="I2547" s="2"/>
    </row>
    <row r="2548" spans="3:10">
      <c r="C2548" s="38"/>
      <c r="E2548" s="2"/>
      <c r="F2548" s="2"/>
      <c r="G2548" s="2"/>
      <c r="H2548" s="2"/>
      <c r="I2548" s="2"/>
      <c r="J2548" s="2"/>
    </row>
    <row r="2549" spans="3:10">
      <c r="C2549" s="38"/>
      <c r="E2549" s="2"/>
      <c r="F2549" s="2"/>
      <c r="G2549" s="2"/>
      <c r="H2549" s="2"/>
      <c r="I2549" s="2"/>
      <c r="J2549" s="2"/>
    </row>
    <row r="2550" spans="3:10">
      <c r="C2550" s="38"/>
      <c r="E2550" s="2"/>
      <c r="F2550" s="2"/>
      <c r="G2550" s="2"/>
      <c r="H2550" s="2"/>
      <c r="I2550" s="2"/>
    </row>
    <row r="2551" spans="3:10">
      <c r="C2551" s="38"/>
      <c r="E2551" s="2"/>
      <c r="F2551" s="2"/>
      <c r="G2551" s="2"/>
      <c r="H2551" s="2"/>
      <c r="I2551" s="2"/>
    </row>
    <row r="2552" spans="3:10">
      <c r="C2552" s="38"/>
      <c r="E2552" s="2"/>
      <c r="F2552" s="2"/>
      <c r="G2552" s="2"/>
      <c r="H2552" s="2"/>
      <c r="I2552" s="2"/>
    </row>
    <row r="2553" spans="3:10">
      <c r="C2553" s="38"/>
      <c r="E2553" s="2"/>
      <c r="F2553" s="2"/>
      <c r="G2553" s="2"/>
      <c r="H2553" s="2"/>
      <c r="I2553" s="2"/>
    </row>
    <row r="2554" spans="3:10">
      <c r="C2554" s="38"/>
      <c r="E2554" s="2"/>
      <c r="F2554" s="2"/>
      <c r="G2554" s="2"/>
      <c r="H2554" s="2"/>
      <c r="I2554" s="2"/>
      <c r="J2554" s="2"/>
    </row>
    <row r="2555" spans="3:10">
      <c r="C2555" s="38"/>
      <c r="E2555" s="2"/>
      <c r="F2555" s="2"/>
      <c r="G2555" s="2"/>
      <c r="H2555" s="2"/>
      <c r="I2555" s="2"/>
    </row>
    <row r="2556" spans="3:10">
      <c r="C2556" s="38"/>
      <c r="E2556" s="2"/>
      <c r="F2556" s="2"/>
      <c r="G2556" s="2"/>
      <c r="H2556" s="2"/>
      <c r="I2556" s="2"/>
    </row>
    <row r="2557" spans="3:10">
      <c r="C2557" s="38"/>
      <c r="E2557" s="2"/>
      <c r="F2557" s="2"/>
      <c r="G2557" s="2"/>
      <c r="H2557" s="2"/>
      <c r="I2557" s="2"/>
      <c r="J2557" s="2"/>
    </row>
    <row r="2558" spans="3:10">
      <c r="C2558" s="38"/>
      <c r="E2558" s="2"/>
      <c r="F2558" s="2"/>
      <c r="G2558" s="2"/>
      <c r="H2558" s="2"/>
      <c r="I2558" s="2"/>
    </row>
    <row r="2559" spans="3:10">
      <c r="C2559" s="38"/>
      <c r="E2559" s="2"/>
      <c r="F2559" s="2"/>
      <c r="G2559" s="2"/>
      <c r="H2559" s="2"/>
      <c r="I2559" s="2"/>
    </row>
    <row r="2560" spans="3:10">
      <c r="C2560" s="38"/>
      <c r="E2560" s="2"/>
      <c r="F2560" s="2"/>
      <c r="G2560" s="2"/>
      <c r="H2560" s="2"/>
      <c r="I2560" s="2"/>
    </row>
    <row r="2561" spans="3:10">
      <c r="C2561" s="38"/>
      <c r="E2561" s="2"/>
      <c r="F2561" s="2"/>
      <c r="G2561" s="2"/>
      <c r="H2561" s="2"/>
      <c r="I2561" s="2"/>
    </row>
    <row r="2562" spans="3:10">
      <c r="C2562" s="38"/>
      <c r="E2562" s="2"/>
      <c r="F2562" s="2"/>
      <c r="G2562" s="2"/>
      <c r="H2562" s="2"/>
      <c r="I2562" s="2"/>
    </row>
    <row r="2563" spans="3:10">
      <c r="C2563" s="38"/>
      <c r="E2563" s="2"/>
      <c r="F2563" s="2"/>
      <c r="G2563" s="2"/>
      <c r="H2563" s="2"/>
      <c r="I2563" s="2"/>
    </row>
    <row r="2564" spans="3:10">
      <c r="C2564" s="38"/>
      <c r="E2564" s="2"/>
      <c r="F2564" s="2"/>
      <c r="G2564" s="2"/>
      <c r="H2564" s="2"/>
      <c r="I2564" s="2"/>
    </row>
    <row r="2565" spans="3:10">
      <c r="C2565" s="38"/>
      <c r="E2565" s="2"/>
      <c r="F2565" s="2"/>
      <c r="G2565" s="2"/>
      <c r="H2565" s="2"/>
      <c r="I2565" s="2"/>
    </row>
    <row r="2566" spans="3:10">
      <c r="C2566" s="38"/>
      <c r="E2566" s="2"/>
      <c r="F2566" s="2"/>
      <c r="G2566" s="2"/>
      <c r="H2566" s="2"/>
      <c r="I2566" s="2"/>
    </row>
    <row r="2567" spans="3:10">
      <c r="C2567" s="38"/>
      <c r="E2567" s="2"/>
      <c r="F2567" s="2"/>
      <c r="G2567" s="2"/>
      <c r="H2567" s="2"/>
      <c r="I2567" s="2"/>
    </row>
    <row r="2568" spans="3:10">
      <c r="C2568" s="38"/>
      <c r="E2568" s="2"/>
      <c r="F2568" s="2"/>
      <c r="G2568" s="2"/>
      <c r="H2568" s="2"/>
      <c r="I2568" s="2"/>
    </row>
    <row r="2569" spans="3:10">
      <c r="C2569" s="38"/>
      <c r="E2569" s="2"/>
      <c r="F2569" s="2"/>
      <c r="G2569" s="2"/>
      <c r="H2569" s="2"/>
      <c r="I2569" s="2"/>
    </row>
    <row r="2570" spans="3:10">
      <c r="C2570" s="38"/>
      <c r="E2570" s="2"/>
      <c r="F2570" s="2"/>
      <c r="G2570" s="2"/>
      <c r="H2570" s="2"/>
      <c r="I2570" s="2"/>
      <c r="J2570" s="2"/>
    </row>
    <row r="2571" spans="3:10">
      <c r="C2571" s="38"/>
      <c r="E2571" s="2"/>
      <c r="F2571" s="2"/>
      <c r="G2571" s="2"/>
      <c r="H2571" s="2"/>
      <c r="I2571" s="2"/>
      <c r="J2571" s="2"/>
    </row>
    <row r="2572" spans="3:10">
      <c r="C2572" s="38"/>
      <c r="E2572" s="2"/>
      <c r="F2572" s="2"/>
      <c r="G2572" s="2"/>
      <c r="H2572" s="2"/>
      <c r="I2572" s="2"/>
    </row>
    <row r="2573" spans="3:10">
      <c r="C2573" s="38"/>
      <c r="E2573" s="2"/>
      <c r="F2573" s="2"/>
      <c r="G2573" s="2"/>
      <c r="H2573" s="2"/>
      <c r="I2573" s="2"/>
    </row>
    <row r="2574" spans="3:10">
      <c r="C2574" s="38"/>
      <c r="E2574" s="2"/>
      <c r="F2574" s="2"/>
      <c r="G2574" s="2"/>
      <c r="H2574" s="2"/>
      <c r="I2574" s="2"/>
    </row>
    <row r="2575" spans="3:10">
      <c r="C2575" s="38"/>
      <c r="E2575" s="2"/>
      <c r="F2575" s="2"/>
      <c r="G2575" s="2"/>
      <c r="H2575" s="2"/>
      <c r="I2575" s="2"/>
    </row>
    <row r="2576" spans="3:10">
      <c r="C2576" s="38"/>
      <c r="E2576" s="2"/>
      <c r="F2576" s="2"/>
      <c r="G2576" s="2"/>
      <c r="H2576" s="2"/>
      <c r="I2576" s="2"/>
    </row>
    <row r="2577" spans="3:10">
      <c r="C2577" s="38"/>
      <c r="E2577" s="2"/>
      <c r="F2577" s="2"/>
      <c r="G2577" s="2"/>
      <c r="H2577" s="2"/>
      <c r="I2577" s="2"/>
      <c r="J2577" s="2"/>
    </row>
    <row r="2578" spans="3:10">
      <c r="C2578" s="38"/>
      <c r="E2578" s="2"/>
      <c r="F2578" s="2"/>
      <c r="G2578" s="2"/>
      <c r="H2578" s="2"/>
      <c r="I2578" s="2"/>
    </row>
    <row r="2579" spans="3:10">
      <c r="C2579" s="38"/>
      <c r="E2579" s="2"/>
      <c r="F2579" s="2"/>
      <c r="G2579" s="2"/>
      <c r="H2579" s="2"/>
      <c r="I2579" s="2"/>
      <c r="J2579" s="2"/>
    </row>
    <row r="2580" spans="3:10">
      <c r="C2580" s="38"/>
      <c r="E2580" s="2"/>
      <c r="F2580" s="2"/>
      <c r="G2580" s="2"/>
      <c r="H2580" s="2"/>
      <c r="I2580" s="2"/>
    </row>
    <row r="2581" spans="3:10">
      <c r="C2581" s="38"/>
      <c r="E2581" s="2"/>
      <c r="F2581" s="2"/>
      <c r="G2581" s="2"/>
      <c r="H2581" s="2"/>
      <c r="I2581" s="2"/>
    </row>
    <row r="2582" spans="3:10">
      <c r="C2582" s="38"/>
      <c r="E2582" s="2"/>
      <c r="F2582" s="2"/>
      <c r="G2582" s="2"/>
      <c r="H2582" s="2"/>
      <c r="I2582" s="2"/>
    </row>
    <row r="2583" spans="3:10">
      <c r="C2583" s="38"/>
      <c r="E2583" s="2"/>
      <c r="F2583" s="2"/>
      <c r="G2583" s="2"/>
      <c r="H2583" s="2"/>
      <c r="I2583" s="2"/>
    </row>
    <row r="2584" spans="3:10">
      <c r="C2584" s="38"/>
      <c r="E2584" s="2"/>
      <c r="F2584" s="2"/>
      <c r="G2584" s="2"/>
      <c r="H2584" s="2"/>
      <c r="I2584" s="2"/>
    </row>
    <row r="2585" spans="3:10">
      <c r="C2585" s="38"/>
      <c r="E2585" s="2"/>
      <c r="F2585" s="2"/>
      <c r="G2585" s="2"/>
      <c r="H2585" s="2"/>
      <c r="I2585" s="2"/>
    </row>
    <row r="2586" spans="3:10">
      <c r="C2586" s="38"/>
      <c r="E2586" s="2"/>
      <c r="F2586" s="2"/>
      <c r="G2586" s="2"/>
      <c r="H2586" s="2"/>
      <c r="I2586" s="2"/>
      <c r="J2586" s="2"/>
    </row>
    <row r="2587" spans="3:10">
      <c r="C2587" s="38"/>
      <c r="E2587" s="2"/>
      <c r="F2587" s="2"/>
      <c r="G2587" s="2"/>
      <c r="H2587" s="2"/>
      <c r="I2587" s="2"/>
    </row>
    <row r="2588" spans="3:10">
      <c r="C2588" s="38"/>
      <c r="E2588" s="2"/>
      <c r="F2588" s="2"/>
      <c r="G2588" s="2"/>
      <c r="H2588" s="2"/>
      <c r="I2588" s="2"/>
      <c r="J2588" s="2"/>
    </row>
    <row r="2589" spans="3:10">
      <c r="C2589" s="38"/>
      <c r="E2589" s="2"/>
      <c r="F2589" s="2"/>
      <c r="G2589" s="2"/>
      <c r="H2589" s="2"/>
      <c r="I2589" s="2"/>
    </row>
    <row r="2590" spans="3:10">
      <c r="C2590" s="38"/>
      <c r="E2590" s="2"/>
      <c r="F2590" s="2"/>
      <c r="G2590" s="2"/>
      <c r="H2590" s="2"/>
      <c r="I2590" s="2"/>
    </row>
    <row r="2591" spans="3:10">
      <c r="C2591" s="38"/>
      <c r="E2591" s="2"/>
      <c r="F2591" s="2"/>
      <c r="G2591" s="2"/>
      <c r="H2591" s="2"/>
      <c r="I2591" s="2"/>
    </row>
    <row r="2592" spans="3:10">
      <c r="C2592" s="38"/>
      <c r="E2592" s="2"/>
      <c r="F2592" s="2"/>
      <c r="G2592" s="2"/>
      <c r="H2592" s="2"/>
      <c r="I2592" s="2"/>
      <c r="J2592" s="2"/>
    </row>
    <row r="2593" spans="3:10">
      <c r="C2593" s="38"/>
      <c r="E2593" s="2"/>
      <c r="F2593" s="2"/>
      <c r="G2593" s="2"/>
      <c r="H2593" s="2"/>
      <c r="I2593" s="2"/>
      <c r="J2593" s="2"/>
    </row>
    <row r="2594" spans="3:10">
      <c r="C2594" s="38"/>
      <c r="E2594" s="2"/>
      <c r="F2594" s="2"/>
      <c r="G2594" s="2"/>
      <c r="H2594" s="2"/>
      <c r="I2594" s="2"/>
    </row>
    <row r="2595" spans="3:10">
      <c r="C2595" s="38"/>
      <c r="E2595" s="2"/>
      <c r="F2595" s="2"/>
      <c r="G2595" s="2"/>
      <c r="H2595" s="2"/>
      <c r="I2595" s="2"/>
      <c r="J2595" s="2"/>
    </row>
    <row r="2596" spans="3:10">
      <c r="C2596" s="38"/>
      <c r="E2596" s="2"/>
      <c r="F2596" s="2"/>
      <c r="G2596" s="2"/>
      <c r="H2596" s="2"/>
      <c r="I2596" s="2"/>
      <c r="J2596" s="2"/>
    </row>
    <row r="2597" spans="3:10">
      <c r="C2597" s="38"/>
      <c r="E2597" s="2"/>
      <c r="F2597" s="2"/>
      <c r="G2597" s="2"/>
      <c r="H2597" s="2"/>
      <c r="I2597" s="2"/>
    </row>
    <row r="2598" spans="3:10">
      <c r="C2598" s="38"/>
      <c r="E2598" s="2"/>
      <c r="F2598" s="2"/>
      <c r="G2598" s="2"/>
      <c r="H2598" s="2"/>
      <c r="I2598" s="2"/>
    </row>
    <row r="2599" spans="3:10">
      <c r="C2599" s="38"/>
      <c r="E2599" s="2"/>
      <c r="F2599" s="2"/>
      <c r="G2599" s="2"/>
      <c r="H2599" s="2"/>
      <c r="I2599" s="2"/>
      <c r="J2599" s="2"/>
    </row>
    <row r="2600" spans="3:10">
      <c r="C2600" s="38"/>
      <c r="E2600" s="2"/>
      <c r="F2600" s="2"/>
      <c r="G2600" s="2"/>
      <c r="H2600" s="2"/>
      <c r="I2600" s="2"/>
    </row>
    <row r="2601" spans="3:10">
      <c r="C2601" s="38"/>
      <c r="E2601" s="2"/>
      <c r="F2601" s="2"/>
      <c r="G2601" s="2"/>
      <c r="H2601" s="2"/>
      <c r="I2601" s="2"/>
      <c r="J2601" s="2"/>
    </row>
    <row r="2602" spans="3:10">
      <c r="C2602" s="38"/>
      <c r="E2602" s="2"/>
      <c r="F2602" s="2"/>
      <c r="G2602" s="2"/>
      <c r="H2602" s="2"/>
      <c r="I2602" s="2"/>
    </row>
    <row r="2603" spans="3:10">
      <c r="C2603" s="38"/>
      <c r="E2603" s="2"/>
      <c r="F2603" s="2"/>
      <c r="G2603" s="2"/>
      <c r="H2603" s="2"/>
      <c r="I2603" s="2"/>
    </row>
    <row r="2604" spans="3:10">
      <c r="C2604" s="38"/>
      <c r="E2604" s="2"/>
      <c r="F2604" s="2"/>
      <c r="G2604" s="2"/>
      <c r="H2604" s="2"/>
      <c r="I2604" s="2"/>
      <c r="J2604" s="2"/>
    </row>
    <row r="2605" spans="3:10">
      <c r="C2605" s="38"/>
      <c r="E2605" s="2"/>
      <c r="F2605" s="2"/>
      <c r="G2605" s="2"/>
      <c r="H2605" s="2"/>
      <c r="I2605" s="2"/>
      <c r="J2605" s="2"/>
    </row>
    <row r="2606" spans="3:10">
      <c r="C2606" s="38"/>
      <c r="E2606" s="2"/>
      <c r="F2606" s="2"/>
      <c r="G2606" s="2"/>
      <c r="H2606" s="2"/>
      <c r="I2606" s="2"/>
    </row>
    <row r="2607" spans="3:10">
      <c r="C2607" s="38"/>
      <c r="E2607" s="2"/>
      <c r="F2607" s="2"/>
      <c r="G2607" s="2"/>
      <c r="H2607" s="2"/>
      <c r="I2607" s="2"/>
    </row>
    <row r="2608" spans="3:10">
      <c r="C2608" s="38"/>
      <c r="E2608" s="2"/>
      <c r="F2608" s="2"/>
      <c r="G2608" s="2"/>
      <c r="H2608" s="2"/>
      <c r="I2608" s="2"/>
    </row>
    <row r="2609" spans="3:10">
      <c r="C2609" s="38"/>
      <c r="E2609" s="2"/>
      <c r="F2609" s="2"/>
      <c r="G2609" s="2"/>
      <c r="H2609" s="2"/>
      <c r="I2609" s="2"/>
      <c r="J2609" s="2"/>
    </row>
    <row r="2610" spans="3:10">
      <c r="C2610" s="38"/>
      <c r="E2610" s="2"/>
      <c r="F2610" s="2"/>
      <c r="G2610" s="2"/>
      <c r="H2610" s="2"/>
      <c r="I2610" s="2"/>
      <c r="J2610" s="2"/>
    </row>
    <row r="2611" spans="3:10">
      <c r="C2611" s="38"/>
      <c r="E2611" s="2"/>
      <c r="F2611" s="2"/>
      <c r="G2611" s="2"/>
      <c r="H2611" s="2"/>
      <c r="I2611" s="2"/>
    </row>
    <row r="2612" spans="3:10">
      <c r="C2612" s="38"/>
      <c r="E2612" s="2"/>
      <c r="F2612" s="2"/>
      <c r="G2612" s="2"/>
      <c r="H2612" s="2"/>
      <c r="I2612" s="2"/>
      <c r="J2612" s="2"/>
    </row>
    <row r="2613" spans="3:10">
      <c r="C2613" s="38"/>
      <c r="E2613" s="2"/>
      <c r="F2613" s="2"/>
      <c r="G2613" s="2"/>
      <c r="H2613" s="2"/>
      <c r="I2613" s="2"/>
    </row>
    <row r="2614" spans="3:10">
      <c r="C2614" s="38"/>
      <c r="E2614" s="2"/>
      <c r="F2614" s="2"/>
      <c r="G2614" s="2"/>
      <c r="H2614" s="2"/>
      <c r="I2614" s="2"/>
    </row>
    <row r="2615" spans="3:10">
      <c r="C2615" s="38"/>
      <c r="E2615" s="2"/>
      <c r="F2615" s="2"/>
      <c r="G2615" s="2"/>
      <c r="H2615" s="2"/>
      <c r="I2615" s="2"/>
      <c r="J2615" s="2"/>
    </row>
    <row r="2616" spans="3:10">
      <c r="C2616" s="38"/>
      <c r="E2616" s="2"/>
      <c r="F2616" s="2"/>
      <c r="G2616" s="2"/>
      <c r="H2616" s="2"/>
      <c r="I2616" s="2"/>
      <c r="J2616" s="2"/>
    </row>
    <row r="2617" spans="3:10">
      <c r="C2617" s="38"/>
      <c r="E2617" s="2"/>
      <c r="F2617" s="2"/>
      <c r="G2617" s="2"/>
      <c r="H2617" s="2"/>
      <c r="I2617" s="2"/>
      <c r="J2617" s="2"/>
    </row>
    <row r="2618" spans="3:10">
      <c r="C2618" s="38"/>
      <c r="E2618" s="2"/>
      <c r="F2618" s="2"/>
      <c r="G2618" s="2"/>
      <c r="H2618" s="2"/>
      <c r="I2618" s="2"/>
    </row>
    <row r="2619" spans="3:10">
      <c r="C2619" s="38"/>
      <c r="E2619" s="2"/>
      <c r="F2619" s="2"/>
      <c r="G2619" s="2"/>
      <c r="H2619" s="2"/>
      <c r="I2619" s="2"/>
      <c r="J2619" s="2"/>
    </row>
    <row r="2620" spans="3:10">
      <c r="C2620" s="38"/>
      <c r="E2620" s="2"/>
      <c r="F2620" s="2"/>
      <c r="G2620" s="2"/>
      <c r="H2620" s="2"/>
      <c r="I2620" s="2"/>
    </row>
    <row r="2621" spans="3:10">
      <c r="C2621" s="38"/>
      <c r="E2621" s="2"/>
      <c r="F2621" s="2"/>
      <c r="G2621" s="2"/>
      <c r="H2621" s="2"/>
      <c r="I2621" s="2"/>
      <c r="J2621" s="2"/>
    </row>
    <row r="2622" spans="3:10">
      <c r="C2622" s="38"/>
      <c r="E2622" s="2"/>
      <c r="F2622" s="2"/>
      <c r="G2622" s="2"/>
      <c r="H2622" s="2"/>
      <c r="I2622" s="2"/>
      <c r="J2622" s="2"/>
    </row>
    <row r="2623" spans="3:10">
      <c r="C2623" s="38"/>
      <c r="E2623" s="2"/>
      <c r="F2623" s="2"/>
      <c r="G2623" s="2"/>
      <c r="H2623" s="2"/>
      <c r="I2623" s="2"/>
    </row>
    <row r="2624" spans="3:10">
      <c r="C2624" s="38"/>
      <c r="E2624" s="2"/>
      <c r="F2624" s="2"/>
      <c r="G2624" s="2"/>
      <c r="H2624" s="2"/>
      <c r="I2624" s="2"/>
      <c r="J2624" s="2"/>
    </row>
    <row r="2625" spans="3:10">
      <c r="C2625" s="38"/>
      <c r="E2625" s="2"/>
      <c r="F2625" s="2"/>
      <c r="G2625" s="2"/>
      <c r="H2625" s="2"/>
      <c r="I2625" s="2"/>
    </row>
    <row r="2626" spans="3:10">
      <c r="C2626" s="38"/>
      <c r="E2626" s="2"/>
      <c r="F2626" s="2"/>
      <c r="G2626" s="2"/>
      <c r="H2626" s="2"/>
      <c r="I2626" s="2"/>
    </row>
    <row r="2627" spans="3:10">
      <c r="C2627" s="38"/>
      <c r="E2627" s="2"/>
      <c r="F2627" s="2"/>
      <c r="G2627" s="2"/>
      <c r="H2627" s="2"/>
      <c r="I2627" s="2"/>
      <c r="J2627" s="2"/>
    </row>
    <row r="2628" spans="3:10">
      <c r="C2628" s="38"/>
      <c r="E2628" s="2"/>
      <c r="F2628" s="2"/>
      <c r="G2628" s="2"/>
      <c r="H2628" s="2"/>
      <c r="I2628" s="2"/>
      <c r="J2628" s="2"/>
    </row>
    <row r="2629" spans="3:10">
      <c r="C2629" s="38"/>
      <c r="E2629" s="2"/>
      <c r="F2629" s="2"/>
      <c r="G2629" s="2"/>
      <c r="H2629" s="2"/>
      <c r="I2629" s="2"/>
      <c r="J2629" s="2"/>
    </row>
    <row r="2630" spans="3:10">
      <c r="C2630" s="38"/>
      <c r="E2630" s="2"/>
      <c r="F2630" s="2"/>
      <c r="G2630" s="2"/>
      <c r="H2630" s="2"/>
      <c r="I2630" s="2"/>
      <c r="J2630" s="2"/>
    </row>
    <row r="2631" spans="3:10">
      <c r="C2631" s="38"/>
      <c r="E2631" s="2"/>
      <c r="F2631" s="2"/>
      <c r="G2631" s="2"/>
      <c r="H2631" s="2"/>
      <c r="I2631" s="2"/>
      <c r="J2631" s="2"/>
    </row>
    <row r="2632" spans="3:10">
      <c r="C2632" s="38"/>
      <c r="E2632" s="2"/>
      <c r="F2632" s="2"/>
      <c r="G2632" s="2"/>
      <c r="H2632" s="2"/>
      <c r="I2632" s="2"/>
      <c r="J2632" s="2"/>
    </row>
    <row r="2633" spans="3:10">
      <c r="C2633" s="38"/>
      <c r="E2633" s="2"/>
      <c r="F2633" s="2"/>
      <c r="G2633" s="2"/>
      <c r="H2633" s="2"/>
      <c r="I2633" s="2"/>
    </row>
    <row r="2634" spans="3:10">
      <c r="C2634" s="38"/>
      <c r="E2634" s="2"/>
      <c r="F2634" s="2"/>
      <c r="G2634" s="2"/>
      <c r="H2634" s="2"/>
      <c r="I2634" s="2"/>
    </row>
    <row r="2635" spans="3:10">
      <c r="C2635" s="38"/>
      <c r="E2635" s="2"/>
      <c r="F2635" s="2"/>
      <c r="G2635" s="2"/>
      <c r="H2635" s="2"/>
      <c r="I2635" s="2"/>
    </row>
    <row r="2636" spans="3:10">
      <c r="C2636" s="38"/>
      <c r="E2636" s="2"/>
      <c r="F2636" s="2"/>
      <c r="G2636" s="2"/>
      <c r="H2636" s="2"/>
      <c r="I2636" s="2"/>
    </row>
    <row r="2637" spans="3:10">
      <c r="C2637" s="38"/>
      <c r="E2637" s="2"/>
      <c r="F2637" s="2"/>
      <c r="G2637" s="2"/>
      <c r="H2637" s="2"/>
      <c r="I2637" s="2"/>
    </row>
    <row r="2638" spans="3:10">
      <c r="C2638" s="38"/>
      <c r="E2638" s="2"/>
      <c r="F2638" s="2"/>
      <c r="G2638" s="2"/>
      <c r="H2638" s="2"/>
      <c r="I2638" s="2"/>
    </row>
    <row r="2639" spans="3:10">
      <c r="C2639" s="38"/>
      <c r="E2639" s="2"/>
      <c r="F2639" s="2"/>
      <c r="G2639" s="2"/>
      <c r="H2639" s="2"/>
      <c r="I2639" s="2"/>
    </row>
    <row r="2640" spans="3:10">
      <c r="C2640" s="38"/>
      <c r="E2640" s="2"/>
      <c r="F2640" s="2"/>
      <c r="G2640" s="2"/>
      <c r="H2640" s="2"/>
      <c r="I2640" s="2"/>
      <c r="J2640" s="2"/>
    </row>
    <row r="2641" spans="3:10">
      <c r="C2641" s="38"/>
      <c r="E2641" s="2"/>
      <c r="F2641" s="2"/>
      <c r="G2641" s="2"/>
      <c r="H2641" s="2"/>
      <c r="I2641" s="2"/>
    </row>
    <row r="2642" spans="3:10">
      <c r="C2642" s="38"/>
      <c r="E2642" s="2"/>
      <c r="F2642" s="2"/>
      <c r="G2642" s="2"/>
      <c r="H2642" s="2"/>
      <c r="I2642" s="2"/>
      <c r="J2642" s="2"/>
    </row>
    <row r="2643" spans="3:10">
      <c r="C2643" s="38"/>
      <c r="E2643" s="2"/>
      <c r="F2643" s="2"/>
      <c r="G2643" s="2"/>
      <c r="H2643" s="2"/>
      <c r="I2643" s="2"/>
    </row>
    <row r="2644" spans="3:10">
      <c r="C2644" s="38"/>
      <c r="E2644" s="2"/>
      <c r="F2644" s="2"/>
      <c r="G2644" s="2"/>
      <c r="H2644" s="2"/>
      <c r="I2644" s="2"/>
    </row>
    <row r="2645" spans="3:10">
      <c r="C2645" s="38"/>
      <c r="E2645" s="2"/>
      <c r="F2645" s="2"/>
      <c r="G2645" s="2"/>
      <c r="H2645" s="2"/>
      <c r="I2645" s="2"/>
    </row>
    <row r="2646" spans="3:10">
      <c r="C2646" s="38"/>
      <c r="E2646" s="2"/>
      <c r="F2646" s="2"/>
      <c r="G2646" s="2"/>
      <c r="H2646" s="2"/>
      <c r="I2646" s="2"/>
    </row>
    <row r="2647" spans="3:10">
      <c r="C2647" s="38"/>
      <c r="E2647" s="2"/>
      <c r="F2647" s="2"/>
      <c r="G2647" s="2"/>
      <c r="H2647" s="2"/>
      <c r="I2647" s="2"/>
    </row>
    <row r="2648" spans="3:10">
      <c r="C2648" s="38"/>
      <c r="E2648" s="2"/>
      <c r="F2648" s="2"/>
      <c r="G2648" s="2"/>
      <c r="H2648" s="2"/>
      <c r="I2648" s="2"/>
      <c r="J2648" s="2"/>
    </row>
    <row r="2649" spans="3:10">
      <c r="C2649" s="38"/>
      <c r="E2649" s="2"/>
      <c r="F2649" s="2"/>
      <c r="G2649" s="2"/>
      <c r="H2649" s="2"/>
      <c r="I2649" s="2"/>
      <c r="J2649" s="2"/>
    </row>
    <row r="2650" spans="3:10">
      <c r="C2650" s="38"/>
      <c r="E2650" s="2"/>
      <c r="F2650" s="2"/>
      <c r="G2650" s="2"/>
      <c r="H2650" s="2"/>
      <c r="I2650" s="2"/>
    </row>
    <row r="2651" spans="3:10">
      <c r="C2651" s="38"/>
      <c r="E2651" s="2"/>
      <c r="F2651" s="2"/>
      <c r="G2651" s="2"/>
      <c r="H2651" s="2"/>
      <c r="I2651" s="2"/>
      <c r="J2651" s="2"/>
    </row>
    <row r="2652" spans="3:10">
      <c r="C2652" s="38"/>
      <c r="E2652" s="2"/>
      <c r="F2652" s="2"/>
      <c r="G2652" s="2"/>
      <c r="H2652" s="2"/>
      <c r="I2652" s="2"/>
      <c r="J2652" s="2"/>
    </row>
    <row r="2653" spans="3:10">
      <c r="C2653" s="38"/>
      <c r="E2653" s="2"/>
      <c r="F2653" s="2"/>
      <c r="G2653" s="2"/>
      <c r="H2653" s="2"/>
      <c r="I2653" s="2"/>
    </row>
    <row r="2654" spans="3:10">
      <c r="C2654" s="38"/>
      <c r="E2654" s="2"/>
      <c r="F2654" s="2"/>
      <c r="G2654" s="2"/>
      <c r="H2654" s="2"/>
      <c r="I2654" s="2"/>
      <c r="J2654" s="2"/>
    </row>
    <row r="2655" spans="3:10">
      <c r="C2655" s="38"/>
      <c r="E2655" s="2"/>
      <c r="F2655" s="2"/>
      <c r="G2655" s="2"/>
      <c r="H2655" s="2"/>
      <c r="I2655" s="2"/>
    </row>
    <row r="2656" spans="3:10">
      <c r="C2656" s="38"/>
      <c r="E2656" s="2"/>
      <c r="F2656" s="2"/>
      <c r="G2656" s="2"/>
      <c r="H2656" s="2"/>
      <c r="I2656" s="2"/>
    </row>
    <row r="2657" spans="3:10">
      <c r="C2657" s="38"/>
      <c r="E2657" s="2"/>
      <c r="F2657" s="2"/>
      <c r="G2657" s="2"/>
      <c r="H2657" s="2"/>
      <c r="I2657" s="2"/>
    </row>
    <row r="2658" spans="3:10">
      <c r="C2658" s="38"/>
      <c r="E2658" s="2"/>
      <c r="F2658" s="2"/>
      <c r="G2658" s="2"/>
      <c r="H2658" s="2"/>
      <c r="I2658" s="2"/>
    </row>
    <row r="2659" spans="3:10">
      <c r="C2659" s="38"/>
      <c r="E2659" s="2"/>
      <c r="F2659" s="2"/>
      <c r="G2659" s="2"/>
      <c r="H2659" s="2"/>
      <c r="I2659" s="2"/>
    </row>
    <row r="2660" spans="3:10">
      <c r="C2660" s="38"/>
      <c r="E2660" s="2"/>
      <c r="F2660" s="2"/>
      <c r="G2660" s="2"/>
      <c r="H2660" s="2"/>
      <c r="I2660" s="2"/>
    </row>
    <row r="2661" spans="3:10">
      <c r="C2661" s="38"/>
      <c r="E2661" s="2"/>
      <c r="F2661" s="2"/>
      <c r="G2661" s="2"/>
      <c r="H2661" s="2"/>
      <c r="I2661" s="2"/>
    </row>
    <row r="2662" spans="3:10">
      <c r="C2662" s="38"/>
      <c r="E2662" s="2"/>
      <c r="F2662" s="2"/>
      <c r="G2662" s="2"/>
      <c r="H2662" s="2"/>
      <c r="I2662" s="2"/>
      <c r="J2662" s="2"/>
    </row>
    <row r="2663" spans="3:10">
      <c r="C2663" s="38"/>
      <c r="E2663" s="2"/>
      <c r="F2663" s="2"/>
      <c r="G2663" s="2"/>
      <c r="H2663" s="2"/>
      <c r="I2663" s="2"/>
    </row>
    <row r="2664" spans="3:10">
      <c r="C2664" s="38"/>
      <c r="E2664" s="2"/>
      <c r="F2664" s="2"/>
      <c r="G2664" s="2"/>
      <c r="H2664" s="2"/>
      <c r="I2664" s="2"/>
    </row>
    <row r="2665" spans="3:10">
      <c r="C2665" s="38"/>
      <c r="E2665" s="2"/>
      <c r="F2665" s="2"/>
      <c r="G2665" s="2"/>
      <c r="H2665" s="2"/>
      <c r="I2665" s="2"/>
    </row>
    <row r="2666" spans="3:10">
      <c r="C2666" s="38"/>
      <c r="E2666" s="2"/>
      <c r="F2666" s="2"/>
      <c r="G2666" s="2"/>
      <c r="H2666" s="2"/>
      <c r="I2666" s="2"/>
    </row>
    <row r="2667" spans="3:10">
      <c r="C2667" s="38"/>
      <c r="E2667" s="2"/>
      <c r="F2667" s="2"/>
      <c r="G2667" s="2"/>
      <c r="H2667" s="2"/>
      <c r="I2667" s="2"/>
    </row>
    <row r="2668" spans="3:10">
      <c r="C2668" s="38"/>
      <c r="E2668" s="2"/>
      <c r="F2668" s="2"/>
      <c r="G2668" s="2"/>
      <c r="H2668" s="2"/>
      <c r="I2668" s="2"/>
      <c r="J2668" s="2"/>
    </row>
    <row r="2669" spans="3:10">
      <c r="C2669" s="38"/>
      <c r="E2669" s="2"/>
      <c r="F2669" s="2"/>
      <c r="G2669" s="2"/>
      <c r="H2669" s="2"/>
      <c r="I2669" s="2"/>
    </row>
    <row r="2670" spans="3:10">
      <c r="C2670" s="38"/>
      <c r="E2670" s="2"/>
      <c r="F2670" s="2"/>
      <c r="G2670" s="2"/>
      <c r="H2670" s="2"/>
      <c r="I2670" s="2"/>
    </row>
    <row r="2671" spans="3:10">
      <c r="C2671" s="38"/>
      <c r="E2671" s="2"/>
      <c r="F2671" s="2"/>
      <c r="G2671" s="2"/>
      <c r="H2671" s="2"/>
      <c r="I2671" s="2"/>
      <c r="J2671" s="2"/>
    </row>
    <row r="2672" spans="3:10">
      <c r="C2672" s="38"/>
      <c r="E2672" s="2"/>
      <c r="F2672" s="2"/>
      <c r="G2672" s="2"/>
      <c r="H2672" s="2"/>
      <c r="I2672" s="2"/>
    </row>
    <row r="2673" spans="3:10">
      <c r="C2673" s="38"/>
      <c r="E2673" s="2"/>
      <c r="F2673" s="2"/>
      <c r="G2673" s="2"/>
      <c r="H2673" s="2"/>
      <c r="I2673" s="2"/>
    </row>
    <row r="2674" spans="3:10">
      <c r="C2674" s="38"/>
      <c r="E2674" s="2"/>
      <c r="F2674" s="2"/>
      <c r="G2674" s="2"/>
      <c r="H2674" s="2"/>
      <c r="I2674" s="2"/>
      <c r="J2674" s="2"/>
    </row>
    <row r="2675" spans="3:10">
      <c r="C2675" s="38"/>
      <c r="E2675" s="2"/>
      <c r="F2675" s="2"/>
      <c r="G2675" s="2"/>
      <c r="H2675" s="2"/>
      <c r="I2675" s="2"/>
      <c r="J2675" s="2"/>
    </row>
    <row r="2676" spans="3:10">
      <c r="C2676" s="38"/>
      <c r="E2676" s="2"/>
      <c r="F2676" s="2"/>
      <c r="G2676" s="2"/>
      <c r="H2676" s="2"/>
      <c r="I2676" s="2"/>
    </row>
    <row r="2677" spans="3:10">
      <c r="C2677" s="38"/>
      <c r="E2677" s="2"/>
      <c r="F2677" s="2"/>
      <c r="G2677" s="2"/>
      <c r="H2677" s="2"/>
      <c r="I2677" s="2"/>
    </row>
    <row r="2678" spans="3:10">
      <c r="C2678" s="38"/>
      <c r="E2678" s="2"/>
      <c r="F2678" s="2"/>
      <c r="G2678" s="2"/>
      <c r="H2678" s="2"/>
      <c r="I2678" s="2"/>
      <c r="J2678" s="2"/>
    </row>
    <row r="2679" spans="3:10">
      <c r="C2679" s="38"/>
      <c r="E2679" s="2"/>
      <c r="F2679" s="2"/>
      <c r="G2679" s="2"/>
      <c r="H2679" s="2"/>
      <c r="I2679" s="2"/>
    </row>
    <row r="2680" spans="3:10">
      <c r="C2680" s="38"/>
      <c r="E2680" s="2"/>
      <c r="F2680" s="2"/>
      <c r="G2680" s="2"/>
      <c r="H2680" s="2"/>
      <c r="I2680" s="2"/>
    </row>
    <row r="2681" spans="3:10">
      <c r="C2681" s="38"/>
      <c r="E2681" s="2"/>
      <c r="F2681" s="2"/>
      <c r="G2681" s="2"/>
      <c r="H2681" s="2"/>
      <c r="I2681" s="2"/>
    </row>
    <row r="2682" spans="3:10">
      <c r="C2682" s="38"/>
      <c r="E2682" s="2"/>
      <c r="F2682" s="2"/>
      <c r="G2682" s="2"/>
      <c r="H2682" s="2"/>
      <c r="I2682" s="2"/>
    </row>
    <row r="2683" spans="3:10">
      <c r="C2683" s="38"/>
      <c r="E2683" s="2"/>
      <c r="F2683" s="2"/>
      <c r="G2683" s="2"/>
      <c r="H2683" s="2"/>
      <c r="I2683" s="2"/>
      <c r="J2683" s="2"/>
    </row>
    <row r="2684" spans="3:10">
      <c r="C2684" s="38"/>
      <c r="E2684" s="2"/>
      <c r="F2684" s="2"/>
      <c r="G2684" s="2"/>
      <c r="H2684" s="2"/>
      <c r="I2684" s="2"/>
      <c r="J2684" s="2"/>
    </row>
    <row r="2685" spans="3:10">
      <c r="C2685" s="38"/>
      <c r="E2685" s="2"/>
      <c r="F2685" s="2"/>
      <c r="G2685" s="2"/>
      <c r="H2685" s="2"/>
      <c r="I2685" s="2"/>
    </row>
    <row r="2686" spans="3:10">
      <c r="C2686" s="38"/>
      <c r="E2686" s="2"/>
      <c r="F2686" s="2"/>
      <c r="G2686" s="2"/>
      <c r="H2686" s="2"/>
      <c r="I2686" s="2"/>
    </row>
    <row r="2687" spans="3:10">
      <c r="C2687" s="38"/>
      <c r="E2687" s="2"/>
      <c r="F2687" s="2"/>
      <c r="G2687" s="2"/>
      <c r="H2687" s="2"/>
      <c r="I2687" s="2"/>
    </row>
    <row r="2688" spans="3:10">
      <c r="C2688" s="38"/>
      <c r="E2688" s="2"/>
      <c r="F2688" s="2"/>
      <c r="G2688" s="2"/>
      <c r="H2688" s="2"/>
      <c r="I2688" s="2"/>
    </row>
    <row r="2689" spans="3:10">
      <c r="C2689" s="38"/>
      <c r="E2689" s="2"/>
      <c r="F2689" s="2"/>
      <c r="G2689" s="2"/>
      <c r="H2689" s="2"/>
      <c r="I2689" s="2"/>
    </row>
    <row r="2690" spans="3:10">
      <c r="C2690" s="38"/>
      <c r="E2690" s="2"/>
      <c r="F2690" s="2"/>
      <c r="G2690" s="2"/>
      <c r="H2690" s="2"/>
      <c r="I2690" s="2"/>
      <c r="J2690" s="2"/>
    </row>
    <row r="2691" spans="3:10">
      <c r="C2691" s="38"/>
      <c r="E2691" s="2"/>
      <c r="F2691" s="2"/>
      <c r="G2691" s="2"/>
      <c r="H2691" s="2"/>
      <c r="I2691" s="2"/>
    </row>
    <row r="2692" spans="3:10">
      <c r="C2692" s="38"/>
      <c r="E2692" s="2"/>
      <c r="F2692" s="2"/>
      <c r="G2692" s="2"/>
      <c r="H2692" s="2"/>
      <c r="I2692" s="2"/>
    </row>
    <row r="2693" spans="3:10">
      <c r="C2693" s="38"/>
      <c r="E2693" s="2"/>
      <c r="F2693" s="2"/>
      <c r="G2693" s="2"/>
      <c r="H2693" s="2"/>
      <c r="I2693" s="2"/>
    </row>
    <row r="2694" spans="3:10">
      <c r="C2694" s="38"/>
      <c r="E2694" s="2"/>
      <c r="F2694" s="2"/>
      <c r="G2694" s="2"/>
      <c r="H2694" s="2"/>
      <c r="I2694" s="2"/>
    </row>
    <row r="2695" spans="3:10">
      <c r="C2695" s="38"/>
      <c r="E2695" s="2"/>
      <c r="F2695" s="2"/>
      <c r="G2695" s="2"/>
      <c r="H2695" s="2"/>
      <c r="I2695" s="2"/>
      <c r="J2695" s="2"/>
    </row>
    <row r="2696" spans="3:10">
      <c r="C2696" s="38"/>
      <c r="E2696" s="2"/>
      <c r="F2696" s="2"/>
      <c r="G2696" s="2"/>
      <c r="H2696" s="2"/>
      <c r="I2696" s="2"/>
      <c r="J2696" s="2"/>
    </row>
    <row r="2697" spans="3:10">
      <c r="C2697" s="38"/>
      <c r="E2697" s="2"/>
      <c r="F2697" s="2"/>
      <c r="G2697" s="2"/>
      <c r="H2697" s="2"/>
      <c r="I2697" s="2"/>
    </row>
    <row r="2698" spans="3:10">
      <c r="C2698" s="38"/>
      <c r="E2698" s="2"/>
      <c r="F2698" s="2"/>
      <c r="G2698" s="2"/>
      <c r="H2698" s="2"/>
      <c r="I2698" s="2"/>
      <c r="J2698" s="2"/>
    </row>
    <row r="2699" spans="3:10">
      <c r="C2699" s="38"/>
      <c r="E2699" s="2"/>
      <c r="F2699" s="2"/>
      <c r="G2699" s="2"/>
      <c r="H2699" s="2"/>
      <c r="I2699" s="2"/>
    </row>
    <row r="2700" spans="3:10">
      <c r="C2700" s="38"/>
      <c r="E2700" s="2"/>
      <c r="F2700" s="2"/>
      <c r="G2700" s="2"/>
      <c r="H2700" s="2"/>
      <c r="I2700" s="2"/>
      <c r="J2700" s="2"/>
    </row>
    <row r="2701" spans="3:10">
      <c r="C2701" s="38"/>
      <c r="E2701" s="2"/>
      <c r="F2701" s="2"/>
      <c r="G2701" s="2"/>
      <c r="H2701" s="2"/>
      <c r="I2701" s="2"/>
    </row>
    <row r="2702" spans="3:10">
      <c r="C2702" s="38"/>
      <c r="E2702" s="2"/>
      <c r="F2702" s="2"/>
      <c r="G2702" s="2"/>
      <c r="H2702" s="2"/>
      <c r="I2702" s="2"/>
      <c r="J2702" s="2"/>
    </row>
    <row r="2703" spans="3:10">
      <c r="C2703" s="38"/>
      <c r="E2703" s="2"/>
      <c r="F2703" s="2"/>
      <c r="G2703" s="2"/>
      <c r="H2703" s="2"/>
      <c r="I2703" s="2"/>
    </row>
    <row r="2704" spans="3:10">
      <c r="C2704" s="38"/>
      <c r="E2704" s="2"/>
      <c r="F2704" s="2"/>
      <c r="G2704" s="2"/>
      <c r="H2704" s="2"/>
      <c r="I2704" s="2"/>
      <c r="J2704" s="2"/>
    </row>
    <row r="2705" spans="3:10">
      <c r="C2705" s="38"/>
      <c r="E2705" s="2"/>
      <c r="F2705" s="2"/>
      <c r="G2705" s="2"/>
      <c r="H2705" s="2"/>
      <c r="I2705" s="2"/>
    </row>
    <row r="2706" spans="3:10">
      <c r="C2706" s="38"/>
      <c r="E2706" s="2"/>
      <c r="F2706" s="2"/>
      <c r="G2706" s="2"/>
      <c r="H2706" s="2"/>
      <c r="I2706" s="2"/>
      <c r="J2706" s="2"/>
    </row>
    <row r="2707" spans="3:10">
      <c r="C2707" s="38"/>
      <c r="E2707" s="2"/>
      <c r="F2707" s="2"/>
      <c r="G2707" s="2"/>
      <c r="H2707" s="2"/>
      <c r="I2707" s="2"/>
      <c r="J2707" s="2"/>
    </row>
    <row r="2708" spans="3:10">
      <c r="C2708" s="38"/>
      <c r="E2708" s="2"/>
      <c r="F2708" s="2"/>
      <c r="G2708" s="2"/>
      <c r="H2708" s="2"/>
      <c r="I2708" s="2"/>
    </row>
    <row r="2709" spans="3:10">
      <c r="C2709" s="38"/>
      <c r="E2709" s="2"/>
      <c r="F2709" s="2"/>
      <c r="G2709" s="2"/>
      <c r="H2709" s="2"/>
      <c r="I2709" s="2"/>
      <c r="J2709" s="2"/>
    </row>
    <row r="2710" spans="3:10">
      <c r="C2710" s="38"/>
      <c r="E2710" s="2"/>
      <c r="F2710" s="2"/>
      <c r="G2710" s="2"/>
      <c r="H2710" s="2"/>
      <c r="I2710" s="2"/>
    </row>
    <row r="2711" spans="3:10">
      <c r="C2711" s="38"/>
      <c r="E2711" s="2"/>
      <c r="F2711" s="2"/>
      <c r="G2711" s="2"/>
      <c r="H2711" s="2"/>
      <c r="I2711" s="2"/>
      <c r="J2711" s="2"/>
    </row>
    <row r="2712" spans="3:10">
      <c r="C2712" s="38"/>
      <c r="E2712" s="2"/>
      <c r="F2712" s="2"/>
      <c r="G2712" s="2"/>
      <c r="H2712" s="2"/>
      <c r="I2712" s="2"/>
    </row>
    <row r="2713" spans="3:10">
      <c r="C2713" s="38"/>
      <c r="E2713" s="2"/>
      <c r="F2713" s="2"/>
      <c r="G2713" s="2"/>
      <c r="H2713" s="2"/>
      <c r="I2713" s="2"/>
      <c r="J2713" s="2"/>
    </row>
    <row r="2714" spans="3:10">
      <c r="C2714" s="38"/>
      <c r="E2714" s="2"/>
      <c r="F2714" s="2"/>
      <c r="G2714" s="2"/>
      <c r="H2714" s="2"/>
      <c r="I2714" s="2"/>
      <c r="J2714" s="2"/>
    </row>
    <row r="2715" spans="3:10">
      <c r="C2715" s="38"/>
      <c r="E2715" s="2"/>
      <c r="F2715" s="2"/>
      <c r="G2715" s="2"/>
      <c r="H2715" s="2"/>
      <c r="I2715" s="2"/>
    </row>
    <row r="2716" spans="3:10">
      <c r="C2716" s="38"/>
      <c r="E2716" s="2"/>
      <c r="F2716" s="2"/>
      <c r="G2716" s="2"/>
      <c r="H2716" s="2"/>
      <c r="I2716" s="2"/>
    </row>
    <row r="2717" spans="3:10">
      <c r="C2717" s="38"/>
      <c r="E2717" s="2"/>
      <c r="F2717" s="2"/>
      <c r="G2717" s="2"/>
      <c r="H2717" s="2"/>
      <c r="I2717" s="2"/>
    </row>
    <row r="2718" spans="3:10">
      <c r="C2718" s="38"/>
      <c r="E2718" s="2"/>
      <c r="F2718" s="2"/>
      <c r="G2718" s="2"/>
      <c r="H2718" s="2"/>
      <c r="I2718" s="2"/>
    </row>
    <row r="2719" spans="3:10">
      <c r="C2719" s="38"/>
      <c r="E2719" s="2"/>
      <c r="F2719" s="2"/>
      <c r="G2719" s="2"/>
      <c r="H2719" s="2"/>
      <c r="I2719" s="2"/>
    </row>
    <row r="2720" spans="3:10">
      <c r="C2720" s="38"/>
      <c r="E2720" s="2"/>
      <c r="F2720" s="2"/>
      <c r="G2720" s="2"/>
      <c r="H2720" s="2"/>
      <c r="I2720" s="2"/>
      <c r="J2720" s="2"/>
    </row>
    <row r="2721" spans="3:10">
      <c r="C2721" s="38"/>
      <c r="E2721" s="2"/>
      <c r="F2721" s="2"/>
      <c r="G2721" s="2"/>
      <c r="H2721" s="2"/>
      <c r="I2721" s="2"/>
      <c r="J2721" s="2"/>
    </row>
    <row r="2722" spans="3:10">
      <c r="C2722" s="38"/>
      <c r="E2722" s="2"/>
      <c r="F2722" s="2"/>
      <c r="G2722" s="2"/>
      <c r="H2722" s="2"/>
      <c r="I2722" s="2"/>
      <c r="J2722" s="2"/>
    </row>
    <row r="2723" spans="3:10">
      <c r="C2723" s="38"/>
      <c r="E2723" s="2"/>
      <c r="F2723" s="2"/>
      <c r="G2723" s="2"/>
      <c r="H2723" s="2"/>
      <c r="I2723" s="2"/>
    </row>
    <row r="2724" spans="3:10">
      <c r="C2724" s="38"/>
      <c r="E2724" s="2"/>
      <c r="F2724" s="2"/>
      <c r="G2724" s="2"/>
      <c r="H2724" s="2"/>
      <c r="I2724" s="2"/>
      <c r="J2724" s="2"/>
    </row>
    <row r="2725" spans="3:10">
      <c r="C2725" s="38"/>
      <c r="E2725" s="2"/>
      <c r="F2725" s="2"/>
      <c r="G2725" s="2"/>
      <c r="H2725" s="2"/>
      <c r="I2725" s="2"/>
    </row>
    <row r="2726" spans="3:10">
      <c r="C2726" s="38"/>
      <c r="E2726" s="2"/>
      <c r="F2726" s="2"/>
      <c r="G2726" s="2"/>
      <c r="H2726" s="2"/>
      <c r="I2726" s="2"/>
    </row>
    <row r="2727" spans="3:10">
      <c r="C2727" s="38"/>
      <c r="E2727" s="2"/>
      <c r="F2727" s="2"/>
      <c r="G2727" s="2"/>
      <c r="H2727" s="2"/>
      <c r="I2727" s="2"/>
      <c r="J2727" s="2"/>
    </row>
    <row r="2728" spans="3:10">
      <c r="C2728" s="38"/>
      <c r="E2728" s="2"/>
      <c r="F2728" s="2"/>
      <c r="G2728" s="2"/>
      <c r="H2728" s="2"/>
      <c r="I2728" s="2"/>
      <c r="J2728" s="2"/>
    </row>
    <row r="2729" spans="3:10">
      <c r="C2729" s="38"/>
      <c r="E2729" s="2"/>
      <c r="F2729" s="2"/>
      <c r="G2729" s="2"/>
      <c r="H2729" s="2"/>
      <c r="I2729" s="2"/>
    </row>
    <row r="2730" spans="3:10">
      <c r="C2730" s="38"/>
      <c r="E2730" s="2"/>
      <c r="F2730" s="2"/>
      <c r="G2730" s="2"/>
      <c r="H2730" s="2"/>
      <c r="I2730" s="2"/>
    </row>
    <row r="2731" spans="3:10">
      <c r="C2731" s="38"/>
      <c r="E2731" s="2"/>
      <c r="F2731" s="2"/>
      <c r="G2731" s="2"/>
      <c r="H2731" s="2"/>
      <c r="I2731" s="2"/>
    </row>
    <row r="2732" spans="3:10">
      <c r="C2732" s="38"/>
      <c r="E2732" s="2"/>
      <c r="F2732" s="2"/>
      <c r="G2732" s="2"/>
      <c r="H2732" s="2"/>
      <c r="I2732" s="2"/>
      <c r="J2732" s="2"/>
    </row>
    <row r="2733" spans="3:10">
      <c r="C2733" s="38"/>
      <c r="E2733" s="2"/>
      <c r="F2733" s="2"/>
      <c r="G2733" s="2"/>
      <c r="H2733" s="2"/>
      <c r="I2733" s="2"/>
    </row>
    <row r="2734" spans="3:10">
      <c r="C2734" s="38"/>
      <c r="E2734" s="2"/>
      <c r="F2734" s="2"/>
      <c r="G2734" s="2"/>
      <c r="H2734" s="2"/>
      <c r="I2734" s="2"/>
    </row>
    <row r="2735" spans="3:10">
      <c r="C2735" s="38"/>
      <c r="E2735" s="2"/>
      <c r="F2735" s="2"/>
      <c r="G2735" s="2"/>
      <c r="H2735" s="2"/>
      <c r="I2735" s="2"/>
      <c r="J2735" s="2"/>
    </row>
    <row r="2736" spans="3:10">
      <c r="C2736" s="38"/>
      <c r="E2736" s="2"/>
      <c r="F2736" s="2"/>
      <c r="G2736" s="2"/>
      <c r="H2736" s="2"/>
      <c r="I2736" s="2"/>
      <c r="J2736" s="2"/>
    </row>
    <row r="2737" spans="3:10">
      <c r="C2737" s="38"/>
      <c r="E2737" s="2"/>
      <c r="F2737" s="2"/>
      <c r="G2737" s="2"/>
      <c r="H2737" s="2"/>
      <c r="I2737" s="2"/>
    </row>
    <row r="2738" spans="3:10">
      <c r="C2738" s="38"/>
      <c r="E2738" s="2"/>
      <c r="F2738" s="2"/>
      <c r="G2738" s="2"/>
      <c r="H2738" s="2"/>
      <c r="I2738" s="2"/>
      <c r="J2738" s="2"/>
    </row>
    <row r="2739" spans="3:10">
      <c r="C2739" s="38"/>
      <c r="E2739" s="2"/>
      <c r="F2739" s="2"/>
      <c r="G2739" s="2"/>
      <c r="H2739" s="2"/>
      <c r="I2739" s="2"/>
    </row>
    <row r="2740" spans="3:10">
      <c r="C2740" s="38"/>
      <c r="E2740" s="2"/>
      <c r="F2740" s="2"/>
      <c r="G2740" s="2"/>
      <c r="H2740" s="2"/>
      <c r="I2740" s="2"/>
    </row>
    <row r="2741" spans="3:10">
      <c r="C2741" s="38"/>
      <c r="E2741" s="2"/>
      <c r="F2741" s="2"/>
      <c r="G2741" s="2"/>
      <c r="H2741" s="2"/>
      <c r="I2741" s="2"/>
    </row>
    <row r="2742" spans="3:10">
      <c r="C2742" s="38"/>
      <c r="E2742" s="2"/>
      <c r="F2742" s="2"/>
      <c r="G2742" s="2"/>
      <c r="H2742" s="2"/>
      <c r="I2742" s="2"/>
    </row>
    <row r="2743" spans="3:10">
      <c r="C2743" s="38"/>
      <c r="E2743" s="2"/>
      <c r="F2743" s="2"/>
      <c r="G2743" s="2"/>
      <c r="H2743" s="2"/>
      <c r="I2743" s="2"/>
      <c r="J2743" s="2"/>
    </row>
    <row r="2744" spans="3:10">
      <c r="C2744" s="38"/>
      <c r="E2744" s="2"/>
      <c r="F2744" s="2"/>
      <c r="G2744" s="2"/>
      <c r="H2744" s="2"/>
      <c r="I2744" s="2"/>
    </row>
    <row r="2745" spans="3:10">
      <c r="C2745" s="38"/>
      <c r="E2745" s="2"/>
      <c r="F2745" s="2"/>
      <c r="G2745" s="2"/>
      <c r="H2745" s="2"/>
      <c r="I2745" s="2"/>
    </row>
    <row r="2746" spans="3:10">
      <c r="C2746" s="38"/>
      <c r="E2746" s="2"/>
      <c r="F2746" s="2"/>
      <c r="G2746" s="2"/>
      <c r="H2746" s="2"/>
      <c r="I2746" s="2"/>
      <c r="J2746" s="2"/>
    </row>
    <row r="2747" spans="3:10">
      <c r="C2747" s="38"/>
      <c r="E2747" s="2"/>
      <c r="F2747" s="2"/>
      <c r="G2747" s="2"/>
      <c r="H2747" s="2"/>
      <c r="I2747" s="2"/>
    </row>
    <row r="2748" spans="3:10">
      <c r="C2748" s="38"/>
      <c r="E2748" s="2"/>
      <c r="F2748" s="2"/>
      <c r="G2748" s="2"/>
      <c r="H2748" s="2"/>
      <c r="I2748" s="2"/>
      <c r="J2748" s="2"/>
    </row>
    <row r="2749" spans="3:10">
      <c r="C2749" s="38"/>
      <c r="E2749" s="2"/>
      <c r="F2749" s="2"/>
      <c r="G2749" s="2"/>
      <c r="H2749" s="2"/>
      <c r="I2749" s="2"/>
      <c r="J2749" s="2"/>
    </row>
    <row r="2750" spans="3:10">
      <c r="C2750" s="38"/>
      <c r="E2750" s="2"/>
      <c r="F2750" s="2"/>
      <c r="G2750" s="2"/>
      <c r="H2750" s="2"/>
      <c r="I2750" s="2"/>
    </row>
    <row r="2751" spans="3:10">
      <c r="C2751" s="38"/>
      <c r="E2751" s="2"/>
      <c r="F2751" s="2"/>
      <c r="G2751" s="2"/>
      <c r="H2751" s="2"/>
      <c r="I2751" s="2"/>
    </row>
    <row r="2752" spans="3:10">
      <c r="C2752" s="38"/>
      <c r="E2752" s="2"/>
      <c r="F2752" s="2"/>
      <c r="G2752" s="2"/>
      <c r="H2752" s="2"/>
      <c r="I2752" s="2"/>
      <c r="J2752" s="2"/>
    </row>
    <row r="2753" spans="3:10">
      <c r="C2753" s="38"/>
      <c r="E2753" s="2"/>
      <c r="F2753" s="2"/>
      <c r="G2753" s="2"/>
      <c r="H2753" s="2"/>
      <c r="I2753" s="2"/>
      <c r="J2753" s="2"/>
    </row>
    <row r="2754" spans="3:10">
      <c r="C2754" s="38"/>
      <c r="E2754" s="2"/>
      <c r="F2754" s="2"/>
      <c r="G2754" s="2"/>
      <c r="H2754" s="2"/>
      <c r="I2754" s="2"/>
    </row>
    <row r="2755" spans="3:10">
      <c r="C2755" s="38"/>
      <c r="E2755" s="2"/>
      <c r="F2755" s="2"/>
      <c r="G2755" s="2"/>
      <c r="H2755" s="2"/>
      <c r="I2755" s="2"/>
    </row>
    <row r="2756" spans="3:10">
      <c r="C2756" s="38"/>
      <c r="E2756" s="2"/>
      <c r="F2756" s="2"/>
      <c r="G2756" s="2"/>
      <c r="H2756" s="2"/>
      <c r="I2756" s="2"/>
      <c r="J2756" s="2"/>
    </row>
    <row r="2757" spans="3:10">
      <c r="C2757" s="38"/>
      <c r="E2757" s="2"/>
      <c r="F2757" s="2"/>
      <c r="G2757" s="2"/>
      <c r="H2757" s="2"/>
      <c r="I2757" s="2"/>
    </row>
    <row r="2758" spans="3:10">
      <c r="C2758" s="38"/>
      <c r="E2758" s="2"/>
      <c r="F2758" s="2"/>
      <c r="G2758" s="2"/>
      <c r="H2758" s="2"/>
      <c r="I2758" s="2"/>
    </row>
    <row r="2759" spans="3:10">
      <c r="C2759" s="38"/>
      <c r="E2759" s="2"/>
      <c r="F2759" s="2"/>
      <c r="G2759" s="2"/>
      <c r="H2759" s="2"/>
      <c r="I2759" s="2"/>
    </row>
    <row r="2760" spans="3:10">
      <c r="C2760" s="38"/>
      <c r="E2760" s="2"/>
      <c r="F2760" s="2"/>
      <c r="G2760" s="2"/>
      <c r="H2760" s="2"/>
      <c r="I2760" s="2"/>
      <c r="J2760" s="2"/>
    </row>
    <row r="2761" spans="3:10">
      <c r="C2761" s="38"/>
      <c r="E2761" s="2"/>
      <c r="F2761" s="2"/>
      <c r="G2761" s="2"/>
      <c r="H2761" s="2"/>
      <c r="I2761" s="2"/>
    </row>
    <row r="2762" spans="3:10">
      <c r="C2762" s="38"/>
      <c r="E2762" s="2"/>
      <c r="F2762" s="2"/>
      <c r="G2762" s="2"/>
      <c r="H2762" s="2"/>
      <c r="I2762" s="2"/>
      <c r="J2762" s="2"/>
    </row>
    <row r="2763" spans="3:10">
      <c r="C2763" s="38"/>
      <c r="E2763" s="2"/>
      <c r="F2763" s="2"/>
      <c r="G2763" s="2"/>
      <c r="H2763" s="2"/>
      <c r="I2763" s="2"/>
    </row>
    <row r="2764" spans="3:10">
      <c r="C2764" s="38"/>
      <c r="E2764" s="2"/>
      <c r="F2764" s="2"/>
      <c r="G2764" s="2"/>
      <c r="H2764" s="2"/>
      <c r="I2764" s="2"/>
    </row>
    <row r="2765" spans="3:10">
      <c r="C2765" s="38"/>
      <c r="E2765" s="2"/>
      <c r="F2765" s="2"/>
      <c r="G2765" s="2"/>
      <c r="H2765" s="2"/>
      <c r="I2765" s="2"/>
      <c r="J2765" s="2"/>
    </row>
    <row r="2766" spans="3:10">
      <c r="C2766" s="38"/>
      <c r="E2766" s="2"/>
      <c r="F2766" s="2"/>
      <c r="G2766" s="2"/>
      <c r="H2766" s="2"/>
      <c r="I2766" s="2"/>
      <c r="J2766" s="2"/>
    </row>
    <row r="2767" spans="3:10">
      <c r="C2767" s="38"/>
      <c r="E2767" s="2"/>
      <c r="F2767" s="2"/>
      <c r="G2767" s="2"/>
      <c r="H2767" s="2"/>
      <c r="I2767" s="2"/>
    </row>
    <row r="2768" spans="3:10">
      <c r="C2768" s="38"/>
      <c r="E2768" s="2"/>
      <c r="F2768" s="2"/>
      <c r="G2768" s="2"/>
      <c r="H2768" s="2"/>
      <c r="I2768" s="2"/>
    </row>
    <row r="2769" spans="3:10">
      <c r="C2769" s="38"/>
      <c r="E2769" s="2"/>
      <c r="F2769" s="2"/>
      <c r="G2769" s="2"/>
      <c r="H2769" s="2"/>
      <c r="I2769" s="2"/>
    </row>
    <row r="2770" spans="3:10">
      <c r="C2770" s="38"/>
      <c r="E2770" s="2"/>
      <c r="F2770" s="2"/>
      <c r="G2770" s="2"/>
      <c r="H2770" s="2"/>
      <c r="I2770" s="2"/>
      <c r="J2770" s="2"/>
    </row>
    <row r="2771" spans="3:10">
      <c r="C2771" s="38"/>
      <c r="E2771" s="2"/>
      <c r="F2771" s="2"/>
      <c r="G2771" s="2"/>
      <c r="H2771" s="2"/>
      <c r="I2771" s="2"/>
    </row>
    <row r="2772" spans="3:10">
      <c r="C2772" s="38"/>
      <c r="E2772" s="2"/>
      <c r="F2772" s="2"/>
      <c r="G2772" s="2"/>
      <c r="H2772" s="2"/>
      <c r="I2772" s="2"/>
    </row>
    <row r="2773" spans="3:10">
      <c r="C2773" s="38"/>
      <c r="E2773" s="2"/>
      <c r="F2773" s="2"/>
      <c r="G2773" s="2"/>
      <c r="H2773" s="2"/>
      <c r="I2773" s="2"/>
    </row>
    <row r="2774" spans="3:10">
      <c r="C2774" s="38"/>
      <c r="E2774" s="2"/>
      <c r="F2774" s="2"/>
      <c r="G2774" s="2"/>
      <c r="H2774" s="2"/>
      <c r="I2774" s="2"/>
    </row>
    <row r="2775" spans="3:10">
      <c r="C2775" s="38"/>
      <c r="E2775" s="2"/>
      <c r="F2775" s="2"/>
      <c r="G2775" s="2"/>
      <c r="H2775" s="2"/>
      <c r="I2775" s="2"/>
      <c r="J2775" s="2"/>
    </row>
    <row r="2776" spans="3:10">
      <c r="C2776" s="38"/>
      <c r="E2776" s="2"/>
      <c r="F2776" s="2"/>
      <c r="G2776" s="2"/>
      <c r="H2776" s="2"/>
      <c r="I2776" s="2"/>
      <c r="J2776" s="2"/>
    </row>
    <row r="2777" spans="3:10">
      <c r="C2777" s="38"/>
      <c r="E2777" s="2"/>
      <c r="F2777" s="2"/>
      <c r="G2777" s="2"/>
      <c r="H2777" s="2"/>
      <c r="I2777" s="2"/>
    </row>
    <row r="2778" spans="3:10">
      <c r="C2778" s="38"/>
      <c r="E2778" s="2"/>
      <c r="F2778" s="2"/>
      <c r="G2778" s="2"/>
      <c r="H2778" s="2"/>
      <c r="I2778" s="2"/>
      <c r="J2778" s="2"/>
    </row>
    <row r="2779" spans="3:10">
      <c r="C2779" s="38"/>
      <c r="E2779" s="2"/>
      <c r="F2779" s="2"/>
      <c r="G2779" s="2"/>
      <c r="H2779" s="2"/>
      <c r="I2779" s="2"/>
    </row>
    <row r="2780" spans="3:10">
      <c r="C2780" s="38"/>
      <c r="E2780" s="2"/>
      <c r="F2780" s="2"/>
      <c r="G2780" s="2"/>
      <c r="H2780" s="2"/>
      <c r="I2780" s="2"/>
      <c r="J2780" s="2"/>
    </row>
    <row r="2781" spans="3:10">
      <c r="C2781" s="38"/>
      <c r="E2781" s="2"/>
      <c r="F2781" s="2"/>
      <c r="G2781" s="2"/>
      <c r="H2781" s="2"/>
      <c r="I2781" s="2"/>
    </row>
    <row r="2782" spans="3:10">
      <c r="C2782" s="38"/>
      <c r="E2782" s="2"/>
      <c r="F2782" s="2"/>
      <c r="G2782" s="2"/>
      <c r="H2782" s="2"/>
      <c r="I2782" s="2"/>
      <c r="J2782" s="2"/>
    </row>
    <row r="2783" spans="3:10">
      <c r="C2783" s="38"/>
      <c r="E2783" s="2"/>
      <c r="F2783" s="2"/>
      <c r="G2783" s="2"/>
      <c r="H2783" s="2"/>
      <c r="I2783" s="2"/>
    </row>
    <row r="2784" spans="3:10">
      <c r="C2784" s="38"/>
      <c r="E2784" s="2"/>
      <c r="F2784" s="2"/>
      <c r="G2784" s="2"/>
      <c r="H2784" s="2"/>
      <c r="I2784" s="2"/>
    </row>
    <row r="2785" spans="3:10">
      <c r="C2785" s="38"/>
      <c r="E2785" s="2"/>
      <c r="F2785" s="2"/>
      <c r="G2785" s="2"/>
      <c r="H2785" s="2"/>
      <c r="I2785" s="2"/>
    </row>
    <row r="2786" spans="3:10">
      <c r="C2786" s="38"/>
      <c r="E2786" s="2"/>
      <c r="F2786" s="2"/>
      <c r="G2786" s="2"/>
      <c r="H2786" s="2"/>
      <c r="I2786" s="2"/>
      <c r="J2786" s="2"/>
    </row>
    <row r="2787" spans="3:10">
      <c r="C2787" s="38"/>
      <c r="E2787" s="2"/>
      <c r="F2787" s="2"/>
      <c r="G2787" s="2"/>
      <c r="H2787" s="2"/>
      <c r="I2787" s="2"/>
      <c r="J2787" s="2"/>
    </row>
    <row r="2788" spans="3:10">
      <c r="C2788" s="38"/>
      <c r="E2788" s="2"/>
      <c r="F2788" s="2"/>
      <c r="G2788" s="2"/>
      <c r="H2788" s="2"/>
      <c r="I2788" s="2"/>
    </row>
    <row r="2789" spans="3:10">
      <c r="C2789" s="38"/>
      <c r="E2789" s="2"/>
      <c r="F2789" s="2"/>
      <c r="G2789" s="2"/>
      <c r="H2789" s="2"/>
      <c r="I2789" s="2"/>
    </row>
    <row r="2790" spans="3:10">
      <c r="C2790" s="38"/>
      <c r="E2790" s="2"/>
      <c r="F2790" s="2"/>
      <c r="G2790" s="2"/>
      <c r="H2790" s="2"/>
      <c r="I2790" s="2"/>
    </row>
    <row r="2791" spans="3:10">
      <c r="C2791" s="38"/>
      <c r="E2791" s="2"/>
      <c r="F2791" s="2"/>
      <c r="G2791" s="2"/>
      <c r="H2791" s="2"/>
      <c r="I2791" s="2"/>
      <c r="J2791" s="2"/>
    </row>
    <row r="2792" spans="3:10">
      <c r="C2792" s="38"/>
      <c r="E2792" s="2"/>
      <c r="F2792" s="2"/>
      <c r="G2792" s="2"/>
      <c r="H2792" s="2"/>
      <c r="I2792" s="2"/>
      <c r="J2792" s="2"/>
    </row>
    <row r="2793" spans="3:10">
      <c r="C2793" s="38"/>
      <c r="E2793" s="2"/>
      <c r="F2793" s="2"/>
      <c r="G2793" s="2"/>
      <c r="H2793" s="2"/>
      <c r="I2793" s="2"/>
      <c r="J2793" s="2"/>
    </row>
    <row r="2794" spans="3:10">
      <c r="C2794" s="38"/>
      <c r="E2794" s="2"/>
      <c r="F2794" s="2"/>
      <c r="G2794" s="2"/>
      <c r="H2794" s="2"/>
      <c r="I2794" s="2"/>
    </row>
    <row r="2795" spans="3:10">
      <c r="C2795" s="38"/>
      <c r="E2795" s="2"/>
      <c r="F2795" s="2"/>
      <c r="G2795" s="2"/>
      <c r="H2795" s="2"/>
      <c r="I2795" s="2"/>
    </row>
    <row r="2796" spans="3:10">
      <c r="C2796" s="38"/>
      <c r="E2796" s="2"/>
      <c r="F2796" s="2"/>
      <c r="G2796" s="2"/>
      <c r="H2796" s="2"/>
      <c r="I2796" s="2"/>
      <c r="J2796" s="2"/>
    </row>
    <row r="2797" spans="3:10">
      <c r="C2797" s="38"/>
      <c r="E2797" s="2"/>
      <c r="F2797" s="2"/>
      <c r="G2797" s="2"/>
      <c r="H2797" s="2"/>
      <c r="I2797" s="2"/>
    </row>
    <row r="2798" spans="3:10">
      <c r="C2798" s="38"/>
      <c r="E2798" s="2"/>
      <c r="F2798" s="2"/>
      <c r="G2798" s="2"/>
      <c r="H2798" s="2"/>
      <c r="I2798" s="2"/>
      <c r="J2798" s="2"/>
    </row>
    <row r="2799" spans="3:10">
      <c r="C2799" s="38"/>
      <c r="E2799" s="2"/>
      <c r="F2799" s="2"/>
      <c r="G2799" s="2"/>
      <c r="H2799" s="2"/>
      <c r="I2799" s="2"/>
      <c r="J2799" s="2"/>
    </row>
    <row r="2800" spans="3:10">
      <c r="C2800" s="38"/>
      <c r="E2800" s="2"/>
      <c r="F2800" s="2"/>
      <c r="G2800" s="2"/>
      <c r="H2800" s="2"/>
      <c r="I2800" s="2"/>
    </row>
    <row r="2801" spans="3:10">
      <c r="C2801" s="38"/>
      <c r="E2801" s="2"/>
      <c r="F2801" s="2"/>
      <c r="G2801" s="2"/>
      <c r="H2801" s="2"/>
      <c r="I2801" s="2"/>
    </row>
    <row r="2802" spans="3:10">
      <c r="C2802" s="38"/>
      <c r="E2802" s="2"/>
      <c r="F2802" s="2"/>
      <c r="G2802" s="2"/>
      <c r="H2802" s="2"/>
      <c r="I2802" s="2"/>
      <c r="J2802" s="2"/>
    </row>
    <row r="2803" spans="3:10">
      <c r="C2803" s="38"/>
      <c r="E2803" s="2"/>
      <c r="F2803" s="2"/>
      <c r="G2803" s="2"/>
      <c r="H2803" s="2"/>
      <c r="I2803" s="2"/>
      <c r="J2803" s="2"/>
    </row>
    <row r="2804" spans="3:10">
      <c r="C2804" s="38"/>
      <c r="E2804" s="2"/>
      <c r="F2804" s="2"/>
      <c r="G2804" s="2"/>
      <c r="H2804" s="2"/>
      <c r="I2804" s="2"/>
    </row>
    <row r="2805" spans="3:10">
      <c r="C2805" s="38"/>
      <c r="E2805" s="2"/>
      <c r="F2805" s="2"/>
      <c r="G2805" s="2"/>
      <c r="H2805" s="2"/>
      <c r="I2805" s="2"/>
      <c r="J2805" s="2"/>
    </row>
    <row r="2806" spans="3:10">
      <c r="C2806" s="38"/>
      <c r="E2806" s="2"/>
      <c r="F2806" s="2"/>
      <c r="G2806" s="2"/>
      <c r="H2806" s="2"/>
      <c r="I2806" s="2"/>
    </row>
    <row r="2807" spans="3:10">
      <c r="C2807" s="38"/>
      <c r="E2807" s="2"/>
      <c r="F2807" s="2"/>
      <c r="G2807" s="2"/>
      <c r="H2807" s="2"/>
      <c r="I2807" s="2"/>
      <c r="J2807" s="2"/>
    </row>
    <row r="2808" spans="3:10">
      <c r="C2808" s="38"/>
      <c r="E2808" s="2"/>
      <c r="F2808" s="2"/>
      <c r="G2808" s="2"/>
      <c r="H2808" s="2"/>
      <c r="I2808" s="2"/>
    </row>
    <row r="2809" spans="3:10">
      <c r="C2809" s="38"/>
      <c r="E2809" s="2"/>
      <c r="F2809" s="2"/>
      <c r="G2809" s="2"/>
      <c r="H2809" s="2"/>
      <c r="I2809" s="2"/>
    </row>
    <row r="2810" spans="3:10">
      <c r="C2810" s="38"/>
      <c r="E2810" s="2"/>
      <c r="F2810" s="2"/>
      <c r="G2810" s="2"/>
      <c r="H2810" s="2"/>
      <c r="I2810" s="2"/>
      <c r="J2810" s="2"/>
    </row>
    <row r="2811" spans="3:10">
      <c r="C2811" s="38"/>
      <c r="E2811" s="2"/>
      <c r="F2811" s="2"/>
      <c r="G2811" s="2"/>
      <c r="H2811" s="2"/>
      <c r="I2811" s="2"/>
      <c r="J2811" s="2"/>
    </row>
    <row r="2812" spans="3:10">
      <c r="C2812" s="38"/>
      <c r="E2812" s="2"/>
      <c r="F2812" s="2"/>
      <c r="G2812" s="2"/>
      <c r="H2812" s="2"/>
      <c r="I2812" s="2"/>
      <c r="J2812" s="2"/>
    </row>
    <row r="2813" spans="3:10">
      <c r="C2813" s="38"/>
      <c r="E2813" s="2"/>
      <c r="F2813" s="2"/>
      <c r="G2813" s="2"/>
      <c r="H2813" s="2"/>
      <c r="I2813" s="2"/>
    </row>
    <row r="2814" spans="3:10">
      <c r="C2814" s="38"/>
      <c r="E2814" s="2"/>
      <c r="F2814" s="2"/>
      <c r="G2814" s="2"/>
      <c r="H2814" s="2"/>
      <c r="I2814" s="2"/>
    </row>
    <row r="2815" spans="3:10">
      <c r="C2815" s="38"/>
      <c r="E2815" s="2"/>
      <c r="F2815" s="2"/>
      <c r="G2815" s="2"/>
      <c r="H2815" s="2"/>
      <c r="I2815" s="2"/>
    </row>
    <row r="2816" spans="3:10">
      <c r="C2816" s="38"/>
      <c r="E2816" s="2"/>
      <c r="F2816" s="2"/>
      <c r="G2816" s="2"/>
      <c r="H2816" s="2"/>
      <c r="I2816" s="2"/>
      <c r="J2816" s="2"/>
    </row>
    <row r="2817" spans="3:10">
      <c r="C2817" s="38"/>
      <c r="E2817" s="2"/>
      <c r="F2817" s="2"/>
      <c r="G2817" s="2"/>
      <c r="H2817" s="2"/>
      <c r="I2817" s="2"/>
    </row>
    <row r="2818" spans="3:10">
      <c r="C2818" s="38"/>
      <c r="E2818" s="2"/>
      <c r="F2818" s="2"/>
      <c r="G2818" s="2"/>
      <c r="H2818" s="2"/>
      <c r="I2818" s="2"/>
      <c r="J2818" s="2"/>
    </row>
    <row r="2819" spans="3:10">
      <c r="C2819" s="38"/>
      <c r="E2819" s="2"/>
      <c r="F2819" s="2"/>
      <c r="G2819" s="2"/>
      <c r="H2819" s="2"/>
      <c r="I2819" s="2"/>
    </row>
    <row r="2820" spans="3:10">
      <c r="C2820" s="38"/>
      <c r="E2820" s="2"/>
      <c r="F2820" s="2"/>
      <c r="G2820" s="2"/>
      <c r="H2820" s="2"/>
      <c r="I2820" s="2"/>
      <c r="J2820" s="2"/>
    </row>
    <row r="2821" spans="3:10">
      <c r="C2821" s="38"/>
      <c r="E2821" s="2"/>
      <c r="F2821" s="2"/>
      <c r="G2821" s="2"/>
      <c r="H2821" s="2"/>
      <c r="I2821" s="2"/>
      <c r="J2821" s="2"/>
    </row>
    <row r="2822" spans="3:10">
      <c r="C2822" s="38"/>
      <c r="E2822" s="2"/>
      <c r="F2822" s="2"/>
      <c r="G2822" s="2"/>
      <c r="H2822" s="2"/>
      <c r="I2822" s="2"/>
      <c r="J2822" s="2"/>
    </row>
    <row r="2823" spans="3:10">
      <c r="C2823" s="38"/>
      <c r="E2823" s="2"/>
      <c r="F2823" s="2"/>
      <c r="G2823" s="2"/>
      <c r="H2823" s="2"/>
      <c r="I2823" s="2"/>
      <c r="J2823" s="2"/>
    </row>
    <row r="2824" spans="3:10">
      <c r="C2824" s="38"/>
      <c r="E2824" s="2"/>
      <c r="F2824" s="2"/>
      <c r="G2824" s="2"/>
      <c r="H2824" s="2"/>
      <c r="I2824" s="2"/>
      <c r="J2824" s="2"/>
    </row>
    <row r="2825" spans="3:10">
      <c r="C2825" s="38"/>
      <c r="E2825" s="2"/>
      <c r="F2825" s="2"/>
      <c r="G2825" s="2"/>
      <c r="H2825" s="2"/>
      <c r="I2825" s="2"/>
    </row>
    <row r="2826" spans="3:10">
      <c r="C2826" s="38"/>
      <c r="E2826" s="2"/>
      <c r="F2826" s="2"/>
      <c r="G2826" s="2"/>
      <c r="H2826" s="2"/>
      <c r="I2826" s="2"/>
    </row>
    <row r="2827" spans="3:10">
      <c r="C2827" s="38"/>
      <c r="E2827" s="2"/>
      <c r="F2827" s="2"/>
      <c r="G2827" s="2"/>
      <c r="H2827" s="2"/>
      <c r="I2827" s="2"/>
      <c r="J2827" s="2"/>
    </row>
    <row r="2828" spans="3:10">
      <c r="C2828" s="38"/>
      <c r="E2828" s="2"/>
      <c r="F2828" s="2"/>
      <c r="G2828" s="2"/>
      <c r="H2828" s="2"/>
      <c r="I2828" s="2"/>
    </row>
    <row r="2829" spans="3:10">
      <c r="C2829" s="38"/>
      <c r="E2829" s="2"/>
      <c r="F2829" s="2"/>
      <c r="G2829" s="2"/>
      <c r="H2829" s="2"/>
      <c r="I2829" s="2"/>
      <c r="J2829" s="2"/>
    </row>
    <row r="2830" spans="3:10">
      <c r="C2830" s="38"/>
      <c r="E2830" s="2"/>
      <c r="F2830" s="2"/>
      <c r="G2830" s="2"/>
      <c r="H2830" s="2"/>
      <c r="I2830" s="2"/>
    </row>
    <row r="2831" spans="3:10">
      <c r="C2831" s="38"/>
      <c r="E2831" s="2"/>
      <c r="F2831" s="2"/>
      <c r="G2831" s="2"/>
      <c r="H2831" s="2"/>
      <c r="I2831" s="2"/>
    </row>
    <row r="2832" spans="3:10">
      <c r="C2832" s="38"/>
      <c r="E2832" s="2"/>
      <c r="F2832" s="2"/>
      <c r="G2832" s="2"/>
      <c r="H2832" s="2"/>
      <c r="I2832" s="2"/>
    </row>
    <row r="2833" spans="3:10">
      <c r="C2833" s="38"/>
      <c r="E2833" s="2"/>
      <c r="F2833" s="2"/>
      <c r="G2833" s="2"/>
      <c r="H2833" s="2"/>
      <c r="I2833" s="2"/>
      <c r="J2833" s="2"/>
    </row>
    <row r="2834" spans="3:10">
      <c r="C2834" s="38"/>
      <c r="E2834" s="2"/>
      <c r="F2834" s="2"/>
      <c r="G2834" s="2"/>
      <c r="H2834" s="2"/>
      <c r="I2834" s="2"/>
      <c r="J2834" s="2"/>
    </row>
    <row r="2835" spans="3:10">
      <c r="C2835" s="38"/>
      <c r="E2835" s="2"/>
      <c r="F2835" s="2"/>
      <c r="G2835" s="2"/>
      <c r="H2835" s="2"/>
      <c r="I2835" s="2"/>
    </row>
    <row r="2836" spans="3:10">
      <c r="C2836" s="38"/>
      <c r="E2836" s="2"/>
      <c r="F2836" s="2"/>
      <c r="G2836" s="2"/>
      <c r="H2836" s="2"/>
      <c r="I2836" s="2"/>
      <c r="J2836" s="2"/>
    </row>
    <row r="2837" spans="3:10">
      <c r="C2837" s="38"/>
      <c r="E2837" s="2"/>
      <c r="F2837" s="2"/>
      <c r="G2837" s="2"/>
      <c r="H2837" s="2"/>
      <c r="I2837" s="2"/>
      <c r="J2837" s="2"/>
    </row>
    <row r="2838" spans="3:10">
      <c r="C2838" s="38"/>
      <c r="E2838" s="2"/>
      <c r="F2838" s="2"/>
      <c r="G2838" s="2"/>
      <c r="H2838" s="2"/>
      <c r="I2838" s="2"/>
      <c r="J2838" s="2"/>
    </row>
    <row r="2839" spans="3:10">
      <c r="C2839" s="38"/>
      <c r="E2839" s="2"/>
      <c r="F2839" s="2"/>
      <c r="G2839" s="2"/>
      <c r="H2839" s="2"/>
      <c r="I2839" s="2"/>
    </row>
    <row r="2840" spans="3:10">
      <c r="C2840" s="38"/>
      <c r="E2840" s="2"/>
      <c r="F2840" s="2"/>
      <c r="G2840" s="2"/>
      <c r="H2840" s="2"/>
      <c r="I2840" s="2"/>
    </row>
    <row r="2841" spans="3:10">
      <c r="C2841" s="38"/>
      <c r="E2841" s="2"/>
      <c r="F2841" s="2"/>
      <c r="G2841" s="2"/>
      <c r="H2841" s="2"/>
      <c r="I2841" s="2"/>
    </row>
    <row r="2842" spans="3:10">
      <c r="C2842" s="38"/>
      <c r="E2842" s="2"/>
      <c r="F2842" s="2"/>
      <c r="G2842" s="2"/>
      <c r="H2842" s="2"/>
      <c r="I2842" s="2"/>
    </row>
    <row r="2843" spans="3:10">
      <c r="C2843" s="38"/>
      <c r="E2843" s="2"/>
      <c r="F2843" s="2"/>
      <c r="G2843" s="2"/>
      <c r="H2843" s="2"/>
      <c r="I2843" s="2"/>
      <c r="J2843" s="2"/>
    </row>
    <row r="2844" spans="3:10">
      <c r="C2844" s="38"/>
      <c r="E2844" s="2"/>
      <c r="F2844" s="2"/>
      <c r="G2844" s="2"/>
      <c r="H2844" s="2"/>
      <c r="I2844" s="2"/>
    </row>
    <row r="2845" spans="3:10">
      <c r="C2845" s="38"/>
      <c r="E2845" s="2"/>
      <c r="F2845" s="2"/>
      <c r="G2845" s="2"/>
      <c r="H2845" s="2"/>
      <c r="I2845" s="2"/>
    </row>
    <row r="2846" spans="3:10">
      <c r="C2846" s="38"/>
      <c r="E2846" s="2"/>
      <c r="F2846" s="2"/>
      <c r="G2846" s="2"/>
      <c r="H2846" s="2"/>
      <c r="I2846" s="2"/>
    </row>
    <row r="2847" spans="3:10">
      <c r="C2847" s="38"/>
      <c r="E2847" s="2"/>
      <c r="F2847" s="2"/>
      <c r="G2847" s="2"/>
      <c r="H2847" s="2"/>
      <c r="I2847" s="2"/>
    </row>
    <row r="2848" spans="3:10">
      <c r="C2848" s="38"/>
      <c r="E2848" s="2"/>
      <c r="F2848" s="2"/>
      <c r="G2848" s="2"/>
      <c r="H2848" s="2"/>
      <c r="I2848" s="2"/>
    </row>
    <row r="2849" spans="3:10">
      <c r="C2849" s="38"/>
      <c r="E2849" s="2"/>
      <c r="F2849" s="2"/>
      <c r="G2849" s="2"/>
      <c r="H2849" s="2"/>
      <c r="I2849" s="2"/>
      <c r="J2849" s="2"/>
    </row>
    <row r="2850" spans="3:10">
      <c r="C2850" s="38"/>
      <c r="E2850" s="2"/>
      <c r="F2850" s="2"/>
      <c r="G2850" s="2"/>
      <c r="H2850" s="2"/>
      <c r="I2850" s="2"/>
    </row>
    <row r="2851" spans="3:10">
      <c r="C2851" s="38"/>
      <c r="E2851" s="2"/>
      <c r="F2851" s="2"/>
      <c r="G2851" s="2"/>
      <c r="H2851" s="2"/>
      <c r="I2851" s="2"/>
    </row>
    <row r="2852" spans="3:10">
      <c r="C2852" s="38"/>
      <c r="E2852" s="2"/>
      <c r="F2852" s="2"/>
      <c r="G2852" s="2"/>
      <c r="H2852" s="2"/>
      <c r="I2852" s="2"/>
    </row>
    <row r="2853" spans="3:10">
      <c r="C2853" s="38"/>
      <c r="E2853" s="2"/>
      <c r="F2853" s="2"/>
      <c r="G2853" s="2"/>
      <c r="H2853" s="2"/>
      <c r="I2853" s="2"/>
    </row>
    <row r="2854" spans="3:10">
      <c r="C2854" s="38"/>
      <c r="E2854" s="2"/>
      <c r="F2854" s="2"/>
      <c r="G2854" s="2"/>
      <c r="H2854" s="2"/>
      <c r="I2854" s="2"/>
    </row>
    <row r="2855" spans="3:10">
      <c r="C2855" s="38"/>
      <c r="E2855" s="2"/>
      <c r="F2855" s="2"/>
      <c r="G2855" s="2"/>
      <c r="H2855" s="2"/>
      <c r="I2855" s="2"/>
    </row>
    <row r="2856" spans="3:10">
      <c r="C2856" s="38"/>
      <c r="E2856" s="2"/>
      <c r="F2856" s="2"/>
      <c r="G2856" s="2"/>
      <c r="H2856" s="2"/>
      <c r="I2856" s="2"/>
    </row>
    <row r="2857" spans="3:10">
      <c r="C2857" s="38"/>
      <c r="E2857" s="2"/>
      <c r="F2857" s="2"/>
      <c r="G2857" s="2"/>
      <c r="H2857" s="2"/>
      <c r="I2857" s="2"/>
      <c r="J2857" s="2"/>
    </row>
    <row r="2858" spans="3:10">
      <c r="C2858" s="38"/>
      <c r="E2858" s="2"/>
      <c r="F2858" s="2"/>
      <c r="G2858" s="2"/>
      <c r="H2858" s="2"/>
      <c r="I2858" s="2"/>
      <c r="J2858" s="2"/>
    </row>
    <row r="2859" spans="3:10">
      <c r="C2859" s="38"/>
      <c r="E2859" s="2"/>
      <c r="F2859" s="2"/>
      <c r="G2859" s="2"/>
      <c r="H2859" s="2"/>
      <c r="I2859" s="2"/>
    </row>
    <row r="2860" spans="3:10">
      <c r="C2860" s="38"/>
      <c r="E2860" s="2"/>
      <c r="F2860" s="2"/>
      <c r="G2860" s="2"/>
      <c r="H2860" s="2"/>
      <c r="I2860" s="2"/>
    </row>
    <row r="2861" spans="3:10">
      <c r="C2861" s="38"/>
      <c r="E2861" s="2"/>
      <c r="F2861" s="2"/>
      <c r="G2861" s="2"/>
      <c r="H2861" s="2"/>
      <c r="I2861" s="2"/>
      <c r="J2861" s="2"/>
    </row>
    <row r="2862" spans="3:10">
      <c r="C2862" s="38"/>
      <c r="E2862" s="2"/>
      <c r="F2862" s="2"/>
      <c r="G2862" s="2"/>
      <c r="H2862" s="2"/>
      <c r="I2862" s="2"/>
      <c r="J2862" s="2"/>
    </row>
    <row r="2863" spans="3:10">
      <c r="C2863" s="38"/>
      <c r="E2863" s="2"/>
      <c r="F2863" s="2"/>
      <c r="G2863" s="2"/>
      <c r="H2863" s="2"/>
      <c r="I2863" s="2"/>
      <c r="J2863" s="2"/>
    </row>
    <row r="2864" spans="3:10">
      <c r="C2864" s="38"/>
      <c r="E2864" s="2"/>
      <c r="F2864" s="2"/>
      <c r="G2864" s="2"/>
      <c r="H2864" s="2"/>
      <c r="I2864" s="2"/>
    </row>
    <row r="2865" spans="3:10">
      <c r="C2865" s="38"/>
      <c r="E2865" s="2"/>
      <c r="F2865" s="2"/>
      <c r="G2865" s="2"/>
      <c r="H2865" s="2"/>
      <c r="I2865" s="2"/>
    </row>
    <row r="2866" spans="3:10">
      <c r="C2866" s="38"/>
      <c r="E2866" s="2"/>
      <c r="F2866" s="2"/>
      <c r="G2866" s="2"/>
      <c r="H2866" s="2"/>
      <c r="I2866" s="2"/>
    </row>
    <row r="2867" spans="3:10">
      <c r="C2867" s="38"/>
      <c r="E2867" s="2"/>
      <c r="F2867" s="2"/>
      <c r="G2867" s="2"/>
      <c r="H2867" s="2"/>
      <c r="I2867" s="2"/>
    </row>
    <row r="2868" spans="3:10">
      <c r="C2868" s="38"/>
      <c r="E2868" s="2"/>
      <c r="F2868" s="2"/>
      <c r="G2868" s="2"/>
      <c r="H2868" s="2"/>
      <c r="I2868" s="2"/>
    </row>
    <row r="2869" spans="3:10">
      <c r="C2869" s="38"/>
      <c r="E2869" s="2"/>
      <c r="F2869" s="2"/>
      <c r="G2869" s="2"/>
      <c r="H2869" s="2"/>
      <c r="I2869" s="2"/>
      <c r="J2869" s="2"/>
    </row>
    <row r="2870" spans="3:10">
      <c r="C2870" s="38"/>
      <c r="E2870" s="2"/>
      <c r="F2870" s="2"/>
      <c r="G2870" s="2"/>
      <c r="H2870" s="2"/>
      <c r="I2870" s="2"/>
    </row>
    <row r="2871" spans="3:10">
      <c r="C2871" s="38"/>
      <c r="E2871" s="2"/>
      <c r="F2871" s="2"/>
      <c r="G2871" s="2"/>
      <c r="H2871" s="2"/>
      <c r="I2871" s="2"/>
    </row>
    <row r="2872" spans="3:10">
      <c r="C2872" s="38"/>
      <c r="E2872" s="2"/>
      <c r="F2872" s="2"/>
      <c r="G2872" s="2"/>
      <c r="H2872" s="2"/>
      <c r="I2872" s="2"/>
    </row>
    <row r="2873" spans="3:10">
      <c r="C2873" s="38"/>
      <c r="E2873" s="2"/>
      <c r="F2873" s="2"/>
      <c r="G2873" s="2"/>
      <c r="H2873" s="2"/>
      <c r="I2873" s="2"/>
    </row>
    <row r="2874" spans="3:10">
      <c r="C2874" s="38"/>
      <c r="E2874" s="2"/>
      <c r="F2874" s="2"/>
      <c r="G2874" s="2"/>
      <c r="H2874" s="2"/>
      <c r="I2874" s="2"/>
    </row>
    <row r="2875" spans="3:10">
      <c r="C2875" s="38"/>
      <c r="E2875" s="2"/>
      <c r="F2875" s="2"/>
      <c r="G2875" s="2"/>
      <c r="H2875" s="2"/>
      <c r="I2875" s="2"/>
    </row>
    <row r="2876" spans="3:10">
      <c r="C2876" s="38"/>
      <c r="E2876" s="2"/>
      <c r="F2876" s="2"/>
      <c r="G2876" s="2"/>
      <c r="H2876" s="2"/>
      <c r="I2876" s="2"/>
    </row>
    <row r="2877" spans="3:10">
      <c r="C2877" s="38"/>
      <c r="E2877" s="2"/>
      <c r="F2877" s="2"/>
      <c r="G2877" s="2"/>
      <c r="H2877" s="2"/>
      <c r="I2877" s="2"/>
    </row>
    <row r="2878" spans="3:10">
      <c r="C2878" s="38"/>
      <c r="E2878" s="2"/>
      <c r="F2878" s="2"/>
      <c r="G2878" s="2"/>
      <c r="H2878" s="2"/>
      <c r="I2878" s="2"/>
      <c r="J2878" s="2"/>
    </row>
    <row r="2879" spans="3:10">
      <c r="C2879" s="38"/>
      <c r="E2879" s="2"/>
      <c r="F2879" s="2"/>
      <c r="G2879" s="2"/>
      <c r="H2879" s="2"/>
      <c r="I2879" s="2"/>
    </row>
    <row r="2880" spans="3:10">
      <c r="C2880" s="38"/>
      <c r="E2880" s="2"/>
      <c r="F2880" s="2"/>
      <c r="G2880" s="2"/>
      <c r="H2880" s="2"/>
      <c r="I2880" s="2"/>
      <c r="J2880" s="2"/>
    </row>
    <row r="2881" spans="3:10">
      <c r="C2881" s="38"/>
      <c r="E2881" s="2"/>
      <c r="F2881" s="2"/>
      <c r="G2881" s="2"/>
      <c r="H2881" s="2"/>
      <c r="I2881" s="2"/>
      <c r="J2881" s="2"/>
    </row>
    <row r="2882" spans="3:10">
      <c r="C2882" s="38"/>
      <c r="E2882" s="2"/>
      <c r="F2882" s="2"/>
      <c r="G2882" s="2"/>
      <c r="H2882" s="2"/>
      <c r="I2882" s="2"/>
      <c r="J2882" s="2"/>
    </row>
    <row r="2883" spans="3:10">
      <c r="C2883" s="38"/>
      <c r="E2883" s="2"/>
      <c r="F2883" s="2"/>
      <c r="G2883" s="2"/>
      <c r="H2883" s="2"/>
      <c r="I2883" s="2"/>
    </row>
    <row r="2884" spans="3:10">
      <c r="C2884" s="38"/>
      <c r="E2884" s="2"/>
      <c r="F2884" s="2"/>
      <c r="G2884" s="2"/>
      <c r="H2884" s="2"/>
      <c r="I2884" s="2"/>
    </row>
    <row r="2885" spans="3:10">
      <c r="C2885" s="38"/>
      <c r="E2885" s="2"/>
      <c r="F2885" s="2"/>
      <c r="G2885" s="2"/>
      <c r="H2885" s="2"/>
      <c r="I2885" s="2"/>
      <c r="J2885" s="2"/>
    </row>
    <row r="2886" spans="3:10">
      <c r="C2886" s="38"/>
      <c r="E2886" s="2"/>
      <c r="F2886" s="2"/>
      <c r="G2886" s="2"/>
      <c r="H2886" s="2"/>
      <c r="I2886" s="2"/>
      <c r="J2886" s="2"/>
    </row>
    <row r="2887" spans="3:10">
      <c r="C2887" s="38"/>
      <c r="E2887" s="2"/>
      <c r="F2887" s="2"/>
      <c r="G2887" s="2"/>
      <c r="H2887" s="2"/>
      <c r="I2887" s="2"/>
    </row>
    <row r="2888" spans="3:10">
      <c r="C2888" s="38"/>
      <c r="E2888" s="2"/>
      <c r="F2888" s="2"/>
      <c r="G2888" s="2"/>
      <c r="H2888" s="2"/>
      <c r="I2888" s="2"/>
      <c r="J2888" s="2"/>
    </row>
    <row r="2889" spans="3:10">
      <c r="C2889" s="38"/>
      <c r="E2889" s="2"/>
      <c r="F2889" s="2"/>
      <c r="G2889" s="2"/>
      <c r="H2889" s="2"/>
      <c r="I2889" s="2"/>
    </row>
    <row r="2890" spans="3:10">
      <c r="C2890" s="38"/>
      <c r="E2890" s="2"/>
      <c r="F2890" s="2"/>
      <c r="G2890" s="2"/>
      <c r="H2890" s="2"/>
      <c r="I2890" s="2"/>
    </row>
    <row r="2891" spans="3:10">
      <c r="C2891" s="38"/>
      <c r="E2891" s="2"/>
      <c r="F2891" s="2"/>
      <c r="G2891" s="2"/>
      <c r="H2891" s="2"/>
      <c r="I2891" s="2"/>
    </row>
    <row r="2892" spans="3:10">
      <c r="C2892" s="38"/>
      <c r="E2892" s="2"/>
      <c r="F2892" s="2"/>
      <c r="G2892" s="2"/>
      <c r="H2892" s="2"/>
      <c r="I2892" s="2"/>
      <c r="J2892" s="2"/>
    </row>
    <row r="2893" spans="3:10">
      <c r="C2893" s="38"/>
      <c r="E2893" s="2"/>
      <c r="F2893" s="2"/>
      <c r="G2893" s="2"/>
      <c r="H2893" s="2"/>
      <c r="I2893" s="2"/>
    </row>
    <row r="2894" spans="3:10">
      <c r="C2894" s="38"/>
      <c r="E2894" s="2"/>
      <c r="F2894" s="2"/>
      <c r="G2894" s="2"/>
      <c r="H2894" s="2"/>
      <c r="I2894" s="2"/>
    </row>
    <row r="2895" spans="3:10">
      <c r="C2895" s="38"/>
      <c r="E2895" s="2"/>
      <c r="F2895" s="2"/>
      <c r="G2895" s="2"/>
      <c r="H2895" s="2"/>
      <c r="I2895" s="2"/>
    </row>
    <row r="2896" spans="3:10">
      <c r="C2896" s="38"/>
      <c r="E2896" s="2"/>
      <c r="F2896" s="2"/>
      <c r="G2896" s="2"/>
      <c r="H2896" s="2"/>
      <c r="I2896" s="2"/>
    </row>
    <row r="2897" spans="3:10">
      <c r="C2897" s="38"/>
      <c r="E2897" s="2"/>
      <c r="F2897" s="2"/>
      <c r="G2897" s="2"/>
      <c r="H2897" s="2"/>
      <c r="I2897" s="2"/>
    </row>
    <row r="2898" spans="3:10">
      <c r="C2898" s="38"/>
      <c r="E2898" s="2"/>
      <c r="F2898" s="2"/>
      <c r="G2898" s="2"/>
      <c r="H2898" s="2"/>
      <c r="I2898" s="2"/>
    </row>
    <row r="2899" spans="3:10">
      <c r="C2899" s="38"/>
      <c r="E2899" s="2"/>
      <c r="F2899" s="2"/>
      <c r="G2899" s="2"/>
      <c r="H2899" s="2"/>
      <c r="I2899" s="2"/>
      <c r="J2899" s="2"/>
    </row>
    <row r="2900" spans="3:10">
      <c r="C2900" s="38"/>
      <c r="E2900" s="2"/>
      <c r="F2900" s="2"/>
      <c r="G2900" s="2"/>
      <c r="H2900" s="2"/>
      <c r="I2900" s="2"/>
    </row>
    <row r="2901" spans="3:10">
      <c r="C2901" s="38"/>
      <c r="E2901" s="2"/>
      <c r="F2901" s="2"/>
      <c r="G2901" s="2"/>
      <c r="H2901" s="2"/>
      <c r="I2901" s="2"/>
      <c r="J2901" s="2"/>
    </row>
    <row r="2902" spans="3:10">
      <c r="C2902" s="38"/>
      <c r="E2902" s="2"/>
      <c r="F2902" s="2"/>
      <c r="G2902" s="2"/>
      <c r="H2902" s="2"/>
      <c r="I2902" s="2"/>
      <c r="J2902" s="2"/>
    </row>
    <row r="2903" spans="3:10">
      <c r="C2903" s="38"/>
      <c r="E2903" s="2"/>
      <c r="F2903" s="2"/>
      <c r="G2903" s="2"/>
      <c r="H2903" s="2"/>
      <c r="I2903" s="2"/>
    </row>
    <row r="2904" spans="3:10">
      <c r="C2904" s="38"/>
      <c r="E2904" s="2"/>
      <c r="F2904" s="2"/>
      <c r="G2904" s="2"/>
      <c r="H2904" s="2"/>
      <c r="I2904" s="2"/>
      <c r="J2904" s="2"/>
    </row>
    <row r="2905" spans="3:10">
      <c r="C2905" s="38"/>
      <c r="E2905" s="2"/>
      <c r="F2905" s="2"/>
      <c r="G2905" s="2"/>
      <c r="H2905" s="2"/>
      <c r="I2905" s="2"/>
      <c r="J2905" s="2"/>
    </row>
    <row r="2906" spans="3:10">
      <c r="C2906" s="38"/>
      <c r="E2906" s="2"/>
      <c r="F2906" s="2"/>
      <c r="G2906" s="2"/>
      <c r="H2906" s="2"/>
      <c r="I2906" s="2"/>
    </row>
    <row r="2907" spans="3:10">
      <c r="C2907" s="38"/>
      <c r="E2907" s="2"/>
      <c r="F2907" s="2"/>
      <c r="G2907" s="2"/>
      <c r="H2907" s="2"/>
      <c r="I2907" s="2"/>
      <c r="J2907" s="2"/>
    </row>
    <row r="2908" spans="3:10">
      <c r="C2908" s="38"/>
      <c r="E2908" s="2"/>
      <c r="F2908" s="2"/>
      <c r="G2908" s="2"/>
      <c r="H2908" s="2"/>
      <c r="I2908" s="2"/>
      <c r="J2908" s="2"/>
    </row>
    <row r="2909" spans="3:10">
      <c r="C2909" s="38"/>
      <c r="E2909" s="2"/>
      <c r="F2909" s="2"/>
      <c r="G2909" s="2"/>
      <c r="H2909" s="2"/>
      <c r="I2909" s="2"/>
      <c r="J2909" s="2"/>
    </row>
    <row r="2910" spans="3:10">
      <c r="C2910" s="38"/>
      <c r="E2910" s="2"/>
      <c r="F2910" s="2"/>
      <c r="G2910" s="2"/>
      <c r="H2910" s="2"/>
      <c r="I2910" s="2"/>
    </row>
    <row r="2911" spans="3:10">
      <c r="C2911" s="38"/>
      <c r="E2911" s="2"/>
      <c r="F2911" s="2"/>
      <c r="G2911" s="2"/>
      <c r="H2911" s="2"/>
      <c r="I2911" s="2"/>
    </row>
    <row r="2912" spans="3:10">
      <c r="C2912" s="38"/>
      <c r="E2912" s="2"/>
      <c r="F2912" s="2"/>
      <c r="G2912" s="2"/>
      <c r="H2912" s="2"/>
      <c r="I2912" s="2"/>
    </row>
    <row r="2913" spans="3:10">
      <c r="C2913" s="38"/>
      <c r="E2913" s="2"/>
      <c r="F2913" s="2"/>
      <c r="G2913" s="2"/>
      <c r="H2913" s="2"/>
      <c r="I2913" s="2"/>
    </row>
    <row r="2914" spans="3:10">
      <c r="C2914" s="38"/>
      <c r="E2914" s="2"/>
      <c r="F2914" s="2"/>
      <c r="G2914" s="2"/>
      <c r="H2914" s="2"/>
      <c r="I2914" s="2"/>
    </row>
    <row r="2915" spans="3:10">
      <c r="C2915" s="38"/>
      <c r="E2915" s="2"/>
      <c r="F2915" s="2"/>
      <c r="G2915" s="2"/>
      <c r="H2915" s="2"/>
      <c r="I2915" s="2"/>
      <c r="J2915" s="2"/>
    </row>
    <row r="2916" spans="3:10">
      <c r="C2916" s="38"/>
      <c r="E2916" s="2"/>
      <c r="F2916" s="2"/>
      <c r="G2916" s="2"/>
      <c r="H2916" s="2"/>
      <c r="I2916" s="2"/>
    </row>
    <row r="2917" spans="3:10">
      <c r="C2917" s="38"/>
      <c r="E2917" s="2"/>
      <c r="F2917" s="2"/>
      <c r="G2917" s="2"/>
      <c r="H2917" s="2"/>
      <c r="I2917" s="2"/>
    </row>
    <row r="2918" spans="3:10">
      <c r="C2918" s="38"/>
      <c r="E2918" s="2"/>
      <c r="F2918" s="2"/>
      <c r="G2918" s="2"/>
      <c r="H2918" s="2"/>
      <c r="I2918" s="2"/>
      <c r="J2918" s="2"/>
    </row>
    <row r="2919" spans="3:10">
      <c r="C2919" s="38"/>
      <c r="E2919" s="2"/>
      <c r="F2919" s="2"/>
      <c r="G2919" s="2"/>
      <c r="H2919" s="2"/>
      <c r="I2919" s="2"/>
    </row>
    <row r="2920" spans="3:10">
      <c r="C2920" s="38"/>
      <c r="E2920" s="2"/>
      <c r="F2920" s="2"/>
      <c r="G2920" s="2"/>
      <c r="H2920" s="2"/>
      <c r="I2920" s="2"/>
      <c r="J2920" s="2"/>
    </row>
    <row r="2921" spans="3:10">
      <c r="C2921" s="38"/>
      <c r="E2921" s="2"/>
      <c r="F2921" s="2"/>
      <c r="G2921" s="2"/>
      <c r="H2921" s="2"/>
      <c r="I2921" s="2"/>
      <c r="J2921" s="2"/>
    </row>
    <row r="2922" spans="3:10">
      <c r="C2922" s="38"/>
      <c r="E2922" s="2"/>
      <c r="F2922" s="2"/>
      <c r="G2922" s="2"/>
      <c r="H2922" s="2"/>
      <c r="I2922" s="2"/>
      <c r="J2922" s="2"/>
    </row>
    <row r="2923" spans="3:10">
      <c r="C2923" s="38"/>
      <c r="E2923" s="2"/>
      <c r="F2923" s="2"/>
      <c r="G2923" s="2"/>
      <c r="H2923" s="2"/>
      <c r="I2923" s="2"/>
      <c r="J2923" s="2"/>
    </row>
    <row r="2924" spans="3:10">
      <c r="C2924" s="38"/>
      <c r="E2924" s="2"/>
      <c r="F2924" s="2"/>
      <c r="G2924" s="2"/>
      <c r="H2924" s="2"/>
      <c r="I2924" s="2"/>
      <c r="J2924" s="2"/>
    </row>
    <row r="2925" spans="3:10">
      <c r="C2925" s="38"/>
      <c r="E2925" s="2"/>
      <c r="F2925" s="2"/>
      <c r="G2925" s="2"/>
      <c r="H2925" s="2"/>
      <c r="I2925" s="2"/>
    </row>
    <row r="2926" spans="3:10">
      <c r="C2926" s="38"/>
      <c r="E2926" s="2"/>
      <c r="F2926" s="2"/>
      <c r="G2926" s="2"/>
      <c r="H2926" s="2"/>
      <c r="I2926" s="2"/>
      <c r="J2926" s="2"/>
    </row>
    <row r="2927" spans="3:10">
      <c r="C2927" s="38"/>
      <c r="E2927" s="2"/>
      <c r="F2927" s="2"/>
      <c r="G2927" s="2"/>
      <c r="H2927" s="2"/>
      <c r="I2927" s="2"/>
      <c r="J2927" s="2"/>
    </row>
    <row r="2928" spans="3:10">
      <c r="C2928" s="38"/>
      <c r="E2928" s="2"/>
      <c r="F2928" s="2"/>
      <c r="G2928" s="2"/>
      <c r="H2928" s="2"/>
      <c r="I2928" s="2"/>
    </row>
    <row r="2929" spans="3:10">
      <c r="C2929" s="38"/>
      <c r="E2929" s="2"/>
      <c r="F2929" s="2"/>
      <c r="G2929" s="2"/>
      <c r="H2929" s="2"/>
      <c r="I2929" s="2"/>
      <c r="J2929" s="2"/>
    </row>
    <row r="2930" spans="3:10">
      <c r="C2930" s="38"/>
      <c r="E2930" s="2"/>
      <c r="F2930" s="2"/>
      <c r="G2930" s="2"/>
      <c r="H2930" s="2"/>
      <c r="I2930" s="2"/>
      <c r="J2930" s="2"/>
    </row>
    <row r="2931" spans="3:10">
      <c r="C2931" s="38"/>
      <c r="E2931" s="2"/>
      <c r="F2931" s="2"/>
      <c r="G2931" s="2"/>
      <c r="H2931" s="2"/>
      <c r="I2931" s="2"/>
      <c r="J2931" s="2"/>
    </row>
    <row r="2932" spans="3:10">
      <c r="C2932" s="38"/>
      <c r="E2932" s="2"/>
      <c r="F2932" s="2"/>
      <c r="G2932" s="2"/>
      <c r="H2932" s="2"/>
      <c r="I2932" s="2"/>
    </row>
    <row r="2933" spans="3:10">
      <c r="C2933" s="38"/>
      <c r="E2933" s="2"/>
      <c r="F2933" s="2"/>
      <c r="G2933" s="2"/>
      <c r="H2933" s="2"/>
      <c r="I2933" s="2"/>
    </row>
    <row r="2934" spans="3:10">
      <c r="C2934" s="38"/>
      <c r="E2934" s="2"/>
      <c r="F2934" s="2"/>
      <c r="G2934" s="2"/>
      <c r="H2934" s="2"/>
      <c r="I2934" s="2"/>
      <c r="J2934" s="2"/>
    </row>
    <row r="2935" spans="3:10">
      <c r="C2935" s="38"/>
      <c r="E2935" s="2"/>
      <c r="F2935" s="2"/>
      <c r="G2935" s="2"/>
      <c r="H2935" s="2"/>
      <c r="I2935" s="2"/>
    </row>
    <row r="2936" spans="3:10">
      <c r="C2936" s="38"/>
      <c r="E2936" s="2"/>
      <c r="F2936" s="2"/>
      <c r="G2936" s="2"/>
      <c r="H2936" s="2"/>
      <c r="I2936" s="2"/>
    </row>
    <row r="2937" spans="3:10">
      <c r="C2937" s="38"/>
      <c r="E2937" s="2"/>
      <c r="F2937" s="2"/>
      <c r="G2937" s="2"/>
      <c r="H2937" s="2"/>
      <c r="I2937" s="2"/>
    </row>
    <row r="2938" spans="3:10">
      <c r="C2938" s="38"/>
      <c r="E2938" s="2"/>
      <c r="F2938" s="2"/>
      <c r="G2938" s="2"/>
      <c r="H2938" s="2"/>
      <c r="I2938" s="2"/>
      <c r="J2938" s="2"/>
    </row>
    <row r="2939" spans="3:10">
      <c r="C2939" s="38"/>
      <c r="E2939" s="2"/>
      <c r="F2939" s="2"/>
      <c r="G2939" s="2"/>
      <c r="H2939" s="2"/>
      <c r="I2939" s="2"/>
    </row>
    <row r="2940" spans="3:10">
      <c r="C2940" s="38"/>
      <c r="E2940" s="2"/>
      <c r="F2940" s="2"/>
      <c r="G2940" s="2"/>
      <c r="H2940" s="2"/>
      <c r="I2940" s="2"/>
      <c r="J2940" s="2"/>
    </row>
    <row r="2941" spans="3:10">
      <c r="C2941" s="38"/>
      <c r="E2941" s="2"/>
      <c r="F2941" s="2"/>
      <c r="G2941" s="2"/>
      <c r="H2941" s="2"/>
      <c r="I2941" s="2"/>
    </row>
    <row r="2942" spans="3:10">
      <c r="C2942" s="38"/>
      <c r="E2942" s="2"/>
      <c r="F2942" s="2"/>
      <c r="G2942" s="2"/>
      <c r="H2942" s="2"/>
      <c r="I2942" s="2"/>
    </row>
    <row r="2943" spans="3:10">
      <c r="C2943" s="38"/>
      <c r="E2943" s="2"/>
      <c r="F2943" s="2"/>
      <c r="G2943" s="2"/>
      <c r="H2943" s="2"/>
      <c r="I2943" s="2"/>
    </row>
    <row r="2944" spans="3:10">
      <c r="C2944" s="38"/>
      <c r="E2944" s="2"/>
      <c r="F2944" s="2"/>
      <c r="G2944" s="2"/>
      <c r="H2944" s="2"/>
      <c r="I2944" s="2"/>
    </row>
    <row r="2945" spans="3:10">
      <c r="C2945" s="38"/>
      <c r="E2945" s="2"/>
      <c r="F2945" s="2"/>
      <c r="G2945" s="2"/>
      <c r="H2945" s="2"/>
      <c r="I2945" s="2"/>
    </row>
    <row r="2946" spans="3:10">
      <c r="C2946" s="38"/>
      <c r="E2946" s="2"/>
      <c r="F2946" s="2"/>
      <c r="G2946" s="2"/>
      <c r="H2946" s="2"/>
      <c r="I2946" s="2"/>
    </row>
    <row r="2947" spans="3:10">
      <c r="C2947" s="38"/>
      <c r="E2947" s="2"/>
      <c r="F2947" s="2"/>
      <c r="G2947" s="2"/>
      <c r="H2947" s="2"/>
      <c r="I2947" s="2"/>
      <c r="J2947" s="2"/>
    </row>
    <row r="2948" spans="3:10">
      <c r="C2948" s="38"/>
      <c r="E2948" s="2"/>
      <c r="F2948" s="2"/>
      <c r="G2948" s="2"/>
      <c r="H2948" s="2"/>
      <c r="I2948" s="2"/>
    </row>
    <row r="2949" spans="3:10">
      <c r="C2949" s="38"/>
      <c r="E2949" s="2"/>
      <c r="F2949" s="2"/>
      <c r="G2949" s="2"/>
      <c r="H2949" s="2"/>
      <c r="I2949" s="2"/>
    </row>
    <row r="2950" spans="3:10">
      <c r="C2950" s="38"/>
      <c r="E2950" s="2"/>
      <c r="F2950" s="2"/>
      <c r="G2950" s="2"/>
      <c r="H2950" s="2"/>
      <c r="I2950" s="2"/>
      <c r="J2950" s="2"/>
    </row>
    <row r="2951" spans="3:10">
      <c r="C2951" s="38"/>
      <c r="E2951" s="2"/>
      <c r="F2951" s="2"/>
      <c r="G2951" s="2"/>
      <c r="H2951" s="2"/>
      <c r="I2951" s="2"/>
    </row>
    <row r="2952" spans="3:10">
      <c r="C2952" s="38"/>
      <c r="E2952" s="2"/>
      <c r="F2952" s="2"/>
      <c r="G2952" s="2"/>
      <c r="H2952" s="2"/>
      <c r="I2952" s="2"/>
    </row>
    <row r="2953" spans="3:10">
      <c r="C2953" s="38"/>
      <c r="E2953" s="2"/>
      <c r="F2953" s="2"/>
      <c r="G2953" s="2"/>
      <c r="H2953" s="2"/>
      <c r="I2953" s="2"/>
    </row>
    <row r="2954" spans="3:10">
      <c r="C2954" s="38"/>
      <c r="E2954" s="2"/>
      <c r="F2954" s="2"/>
      <c r="G2954" s="2"/>
      <c r="H2954" s="2"/>
      <c r="I2954" s="2"/>
    </row>
    <row r="2955" spans="3:10">
      <c r="C2955" s="38"/>
      <c r="E2955" s="2"/>
      <c r="F2955" s="2"/>
      <c r="G2955" s="2"/>
      <c r="H2955" s="2"/>
      <c r="I2955" s="2"/>
      <c r="J2955" s="2"/>
    </row>
    <row r="2956" spans="3:10">
      <c r="C2956" s="38"/>
      <c r="E2956" s="2"/>
      <c r="F2956" s="2"/>
      <c r="G2956" s="2"/>
      <c r="H2956" s="2"/>
      <c r="I2956" s="2"/>
      <c r="J2956" s="2"/>
    </row>
    <row r="2957" spans="3:10">
      <c r="C2957" s="38"/>
      <c r="E2957" s="2"/>
      <c r="F2957" s="2"/>
      <c r="G2957" s="2"/>
      <c r="H2957" s="2"/>
      <c r="I2957" s="2"/>
      <c r="J2957" s="2"/>
    </row>
    <row r="2958" spans="3:10">
      <c r="C2958" s="38"/>
      <c r="E2958" s="2"/>
      <c r="F2958" s="2"/>
      <c r="G2958" s="2"/>
      <c r="H2958" s="2"/>
      <c r="I2958" s="2"/>
      <c r="J2958" s="2"/>
    </row>
    <row r="2959" spans="3:10">
      <c r="C2959" s="38"/>
      <c r="E2959" s="2"/>
      <c r="F2959" s="2"/>
      <c r="G2959" s="2"/>
      <c r="H2959" s="2"/>
      <c r="I2959" s="2"/>
      <c r="J2959" s="2"/>
    </row>
    <row r="2960" spans="3:10">
      <c r="C2960" s="38"/>
      <c r="E2960" s="2"/>
      <c r="F2960" s="2"/>
      <c r="G2960" s="2"/>
      <c r="H2960" s="2"/>
      <c r="I2960" s="2"/>
    </row>
    <row r="2961" spans="3:10">
      <c r="C2961" s="38"/>
      <c r="E2961" s="2"/>
      <c r="F2961" s="2"/>
      <c r="G2961" s="2"/>
      <c r="H2961" s="2"/>
      <c r="I2961" s="2"/>
    </row>
    <row r="2962" spans="3:10">
      <c r="C2962" s="38"/>
      <c r="E2962" s="2"/>
      <c r="F2962" s="2"/>
      <c r="G2962" s="2"/>
      <c r="H2962" s="2"/>
      <c r="I2962" s="2"/>
    </row>
    <row r="2963" spans="3:10">
      <c r="C2963" s="38"/>
      <c r="E2963" s="2"/>
      <c r="F2963" s="2"/>
      <c r="G2963" s="2"/>
      <c r="H2963" s="2"/>
      <c r="I2963" s="2"/>
      <c r="J2963" s="2"/>
    </row>
    <row r="2964" spans="3:10">
      <c r="C2964" s="38"/>
      <c r="E2964" s="2"/>
      <c r="F2964" s="2"/>
      <c r="G2964" s="2"/>
      <c r="H2964" s="2"/>
      <c r="I2964" s="2"/>
      <c r="J2964" s="2"/>
    </row>
    <row r="2965" spans="3:10">
      <c r="C2965" s="38"/>
      <c r="E2965" s="2"/>
      <c r="F2965" s="2"/>
      <c r="G2965" s="2"/>
      <c r="H2965" s="2"/>
      <c r="I2965" s="2"/>
    </row>
    <row r="2966" spans="3:10">
      <c r="C2966" s="38"/>
      <c r="E2966" s="2"/>
      <c r="F2966" s="2"/>
      <c r="G2966" s="2"/>
      <c r="H2966" s="2"/>
      <c r="I2966" s="2"/>
    </row>
    <row r="2967" spans="3:10">
      <c r="C2967" s="38"/>
      <c r="E2967" s="2"/>
      <c r="F2967" s="2"/>
      <c r="G2967" s="2"/>
      <c r="H2967" s="2"/>
      <c r="I2967" s="2"/>
      <c r="J2967" s="2"/>
    </row>
    <row r="2968" spans="3:10">
      <c r="C2968" s="38"/>
      <c r="E2968" s="2"/>
      <c r="F2968" s="2"/>
      <c r="G2968" s="2"/>
      <c r="H2968" s="2"/>
      <c r="I2968" s="2"/>
    </row>
    <row r="2969" spans="3:10">
      <c r="C2969" s="38"/>
      <c r="E2969" s="2"/>
      <c r="F2969" s="2"/>
      <c r="G2969" s="2"/>
      <c r="H2969" s="2"/>
      <c r="I2969" s="2"/>
    </row>
    <row r="2970" spans="3:10">
      <c r="C2970" s="38"/>
      <c r="E2970" s="2"/>
      <c r="F2970" s="2"/>
      <c r="G2970" s="2"/>
      <c r="H2970" s="2"/>
      <c r="I2970" s="2"/>
    </row>
    <row r="2971" spans="3:10">
      <c r="C2971" s="38"/>
      <c r="E2971" s="2"/>
      <c r="F2971" s="2"/>
      <c r="G2971" s="2"/>
      <c r="H2971" s="2"/>
      <c r="I2971" s="2"/>
    </row>
    <row r="2972" spans="3:10">
      <c r="C2972" s="38"/>
      <c r="E2972" s="2"/>
      <c r="F2972" s="2"/>
      <c r="G2972" s="2"/>
      <c r="H2972" s="2"/>
      <c r="I2972" s="2"/>
    </row>
    <row r="2973" spans="3:10">
      <c r="C2973" s="38"/>
      <c r="E2973" s="2"/>
      <c r="F2973" s="2"/>
      <c r="G2973" s="2"/>
      <c r="H2973" s="2"/>
      <c r="I2973" s="2"/>
    </row>
    <row r="2974" spans="3:10">
      <c r="C2974" s="38"/>
      <c r="E2974" s="2"/>
      <c r="F2974" s="2"/>
      <c r="G2974" s="2"/>
      <c r="H2974" s="2"/>
      <c r="I2974" s="2"/>
    </row>
    <row r="2975" spans="3:10">
      <c r="C2975" s="38"/>
      <c r="E2975" s="2"/>
      <c r="F2975" s="2"/>
      <c r="G2975" s="2"/>
      <c r="H2975" s="2"/>
      <c r="I2975" s="2"/>
    </row>
    <row r="2976" spans="3:10">
      <c r="C2976" s="38"/>
      <c r="E2976" s="2"/>
      <c r="F2976" s="2"/>
      <c r="G2976" s="2"/>
      <c r="H2976" s="2"/>
      <c r="I2976" s="2"/>
      <c r="J2976" s="2"/>
    </row>
    <row r="2977" spans="3:10">
      <c r="C2977" s="38"/>
      <c r="E2977" s="2"/>
      <c r="F2977" s="2"/>
      <c r="G2977" s="2"/>
      <c r="H2977" s="2"/>
      <c r="I2977" s="2"/>
    </row>
    <row r="2978" spans="3:10">
      <c r="C2978" s="38"/>
      <c r="E2978" s="2"/>
      <c r="F2978" s="2"/>
      <c r="G2978" s="2"/>
      <c r="H2978" s="2"/>
      <c r="I2978" s="2"/>
      <c r="J2978" s="2"/>
    </row>
    <row r="2979" spans="3:10">
      <c r="C2979" s="38"/>
      <c r="E2979" s="2"/>
      <c r="F2979" s="2"/>
      <c r="G2979" s="2"/>
      <c r="H2979" s="2"/>
      <c r="I2979" s="2"/>
    </row>
    <row r="2980" spans="3:10">
      <c r="C2980" s="38"/>
      <c r="E2980" s="2"/>
      <c r="F2980" s="2"/>
      <c r="G2980" s="2"/>
      <c r="H2980" s="2"/>
      <c r="I2980" s="2"/>
      <c r="J2980" s="2"/>
    </row>
    <row r="2981" spans="3:10">
      <c r="C2981" s="38"/>
      <c r="E2981" s="2"/>
      <c r="F2981" s="2"/>
      <c r="G2981" s="2"/>
      <c r="H2981" s="2"/>
      <c r="I2981" s="2"/>
    </row>
    <row r="2982" spans="3:10">
      <c r="C2982" s="38"/>
      <c r="E2982" s="2"/>
      <c r="F2982" s="2"/>
      <c r="G2982" s="2"/>
      <c r="H2982" s="2"/>
      <c r="I2982" s="2"/>
    </row>
    <row r="2983" spans="3:10">
      <c r="C2983" s="38"/>
      <c r="E2983" s="2"/>
      <c r="F2983" s="2"/>
      <c r="G2983" s="2"/>
      <c r="H2983" s="2"/>
      <c r="I2983" s="2"/>
      <c r="J2983" s="2"/>
    </row>
    <row r="2984" spans="3:10">
      <c r="C2984" s="38"/>
      <c r="E2984" s="2"/>
      <c r="F2984" s="2"/>
      <c r="G2984" s="2"/>
      <c r="H2984" s="2"/>
      <c r="I2984" s="2"/>
    </row>
    <row r="2985" spans="3:10">
      <c r="C2985" s="38"/>
      <c r="E2985" s="2"/>
      <c r="F2985" s="2"/>
      <c r="G2985" s="2"/>
      <c r="H2985" s="2"/>
      <c r="I2985" s="2"/>
    </row>
    <row r="2986" spans="3:10">
      <c r="C2986" s="38"/>
      <c r="E2986" s="2"/>
      <c r="F2986" s="2"/>
      <c r="G2986" s="2"/>
      <c r="H2986" s="2"/>
      <c r="I2986" s="2"/>
    </row>
    <row r="2987" spans="3:10">
      <c r="C2987" s="38"/>
      <c r="E2987" s="2"/>
      <c r="F2987" s="2"/>
      <c r="G2987" s="2"/>
      <c r="H2987" s="2"/>
      <c r="I2987" s="2"/>
      <c r="J2987" s="2"/>
    </row>
    <row r="2988" spans="3:10">
      <c r="C2988" s="38"/>
      <c r="E2988" s="2"/>
      <c r="F2988" s="2"/>
      <c r="G2988" s="2"/>
      <c r="H2988" s="2"/>
      <c r="I2988" s="2"/>
    </row>
    <row r="2989" spans="3:10">
      <c r="C2989" s="38"/>
      <c r="E2989" s="2"/>
      <c r="F2989" s="2"/>
      <c r="G2989" s="2"/>
      <c r="H2989" s="2"/>
      <c r="I2989" s="2"/>
    </row>
    <row r="2990" spans="3:10">
      <c r="C2990" s="38"/>
      <c r="E2990" s="2"/>
      <c r="F2990" s="2"/>
      <c r="G2990" s="2"/>
      <c r="H2990" s="2"/>
      <c r="I2990" s="2"/>
    </row>
    <row r="2991" spans="3:10">
      <c r="C2991" s="38"/>
      <c r="E2991" s="2"/>
      <c r="F2991" s="2"/>
      <c r="G2991" s="2"/>
      <c r="H2991" s="2"/>
      <c r="I2991" s="2"/>
    </row>
    <row r="2992" spans="3:10">
      <c r="C2992" s="38"/>
      <c r="E2992" s="2"/>
      <c r="F2992" s="2"/>
      <c r="G2992" s="2"/>
      <c r="H2992" s="2"/>
      <c r="I2992" s="2"/>
      <c r="J2992" s="2"/>
    </row>
    <row r="2993" spans="3:10">
      <c r="C2993" s="38"/>
      <c r="E2993" s="2"/>
      <c r="F2993" s="2"/>
      <c r="G2993" s="2"/>
      <c r="H2993" s="2"/>
      <c r="I2993" s="2"/>
    </row>
    <row r="2994" spans="3:10">
      <c r="C2994" s="38"/>
      <c r="E2994" s="2"/>
      <c r="F2994" s="2"/>
      <c r="G2994" s="2"/>
      <c r="H2994" s="2"/>
      <c r="I2994" s="2"/>
    </row>
    <row r="2995" spans="3:10">
      <c r="C2995" s="38"/>
      <c r="E2995" s="2"/>
      <c r="F2995" s="2"/>
      <c r="G2995" s="2"/>
      <c r="H2995" s="2"/>
      <c r="I2995" s="2"/>
      <c r="J2995" s="2"/>
    </row>
    <row r="2996" spans="3:10">
      <c r="C2996" s="38"/>
      <c r="E2996" s="2"/>
      <c r="F2996" s="2"/>
      <c r="G2996" s="2"/>
      <c r="H2996" s="2"/>
      <c r="I2996" s="2"/>
      <c r="J2996" s="2"/>
    </row>
    <row r="2997" spans="3:10">
      <c r="C2997" s="38"/>
      <c r="E2997" s="2"/>
      <c r="F2997" s="2"/>
      <c r="G2997" s="2"/>
      <c r="H2997" s="2"/>
      <c r="I2997" s="2"/>
      <c r="J2997" s="2"/>
    </row>
    <row r="2998" spans="3:10">
      <c r="C2998" s="38"/>
      <c r="E2998" s="2"/>
      <c r="F2998" s="2"/>
      <c r="G2998" s="2"/>
      <c r="H2998" s="2"/>
      <c r="I2998" s="2"/>
      <c r="J2998" s="2"/>
    </row>
    <row r="2999" spans="3:10">
      <c r="C2999" s="38"/>
      <c r="E2999" s="2"/>
      <c r="F2999" s="2"/>
      <c r="G2999" s="2"/>
      <c r="H2999" s="2"/>
      <c r="I2999" s="2"/>
    </row>
    <row r="3000" spans="3:10">
      <c r="C3000" s="38"/>
      <c r="E3000" s="2"/>
      <c r="F3000" s="2"/>
      <c r="G3000" s="2"/>
      <c r="H3000" s="2"/>
      <c r="I3000" s="2"/>
      <c r="J3000" s="2"/>
    </row>
    <row r="3001" spans="3:10">
      <c r="C3001" s="38"/>
      <c r="E3001" s="2"/>
      <c r="F3001" s="2"/>
      <c r="G3001" s="2"/>
      <c r="H3001" s="2"/>
      <c r="I3001" s="2"/>
      <c r="J3001" s="2"/>
    </row>
    <row r="3002" spans="3:10">
      <c r="C3002" s="38"/>
      <c r="E3002" s="2"/>
      <c r="F3002" s="2"/>
      <c r="G3002" s="2"/>
      <c r="H3002" s="2"/>
      <c r="I3002" s="2"/>
    </row>
    <row r="3003" spans="3:10">
      <c r="C3003" s="38"/>
      <c r="E3003" s="2"/>
      <c r="F3003" s="2"/>
      <c r="G3003" s="2"/>
      <c r="H3003" s="2"/>
      <c r="I3003" s="2"/>
    </row>
    <row r="3004" spans="3:10">
      <c r="C3004" s="38"/>
      <c r="E3004" s="2"/>
      <c r="F3004" s="2"/>
      <c r="G3004" s="2"/>
      <c r="H3004" s="2"/>
      <c r="I3004" s="2"/>
      <c r="J3004" s="2"/>
    </row>
    <row r="3005" spans="3:10">
      <c r="C3005" s="38"/>
      <c r="E3005" s="2"/>
      <c r="F3005" s="2"/>
      <c r="G3005" s="2"/>
      <c r="H3005" s="2"/>
      <c r="I3005" s="2"/>
    </row>
    <row r="3006" spans="3:10">
      <c r="C3006" s="38"/>
      <c r="E3006" s="2"/>
      <c r="F3006" s="2"/>
      <c r="G3006" s="2"/>
      <c r="H3006" s="2"/>
      <c r="I3006" s="2"/>
    </row>
    <row r="3007" spans="3:10">
      <c r="C3007" s="38"/>
      <c r="E3007" s="2"/>
      <c r="F3007" s="2"/>
      <c r="G3007" s="2"/>
      <c r="H3007" s="2"/>
      <c r="I3007" s="2"/>
    </row>
    <row r="3008" spans="3:10">
      <c r="C3008" s="38"/>
      <c r="E3008" s="2"/>
      <c r="F3008" s="2"/>
      <c r="G3008" s="2"/>
      <c r="H3008" s="2"/>
      <c r="I3008" s="2"/>
    </row>
    <row r="3009" spans="3:10">
      <c r="C3009" s="38"/>
      <c r="E3009" s="2"/>
      <c r="F3009" s="2"/>
      <c r="G3009" s="2"/>
      <c r="H3009" s="2"/>
      <c r="I3009" s="2"/>
      <c r="J3009" s="2"/>
    </row>
    <row r="3010" spans="3:10">
      <c r="C3010" s="38"/>
      <c r="E3010" s="2"/>
      <c r="F3010" s="2"/>
      <c r="G3010" s="2"/>
      <c r="H3010" s="2"/>
      <c r="I3010" s="2"/>
      <c r="J3010" s="2"/>
    </row>
    <row r="3011" spans="3:10">
      <c r="C3011" s="38"/>
      <c r="E3011" s="2"/>
      <c r="F3011" s="2"/>
      <c r="G3011" s="2"/>
      <c r="H3011" s="2"/>
      <c r="I3011" s="2"/>
    </row>
    <row r="3012" spans="3:10">
      <c r="C3012" s="38"/>
      <c r="E3012" s="2"/>
      <c r="F3012" s="2"/>
      <c r="G3012" s="2"/>
      <c r="H3012" s="2"/>
      <c r="I3012" s="2"/>
    </row>
    <row r="3013" spans="3:10">
      <c r="C3013" s="38"/>
      <c r="E3013" s="2"/>
      <c r="F3013" s="2"/>
      <c r="G3013" s="2"/>
      <c r="H3013" s="2"/>
      <c r="I3013" s="2"/>
    </row>
    <row r="3014" spans="3:10">
      <c r="C3014" s="38"/>
      <c r="E3014" s="2"/>
      <c r="F3014" s="2"/>
      <c r="G3014" s="2"/>
      <c r="H3014" s="2"/>
      <c r="I3014" s="2"/>
      <c r="J3014" s="2"/>
    </row>
    <row r="3015" spans="3:10">
      <c r="C3015" s="38"/>
      <c r="E3015" s="2"/>
      <c r="F3015" s="2"/>
      <c r="G3015" s="2"/>
      <c r="H3015" s="2"/>
      <c r="I3015" s="2"/>
    </row>
    <row r="3016" spans="3:10">
      <c r="C3016" s="38"/>
      <c r="E3016" s="2"/>
      <c r="F3016" s="2"/>
      <c r="G3016" s="2"/>
      <c r="H3016" s="2"/>
      <c r="I3016" s="2"/>
    </row>
    <row r="3017" spans="3:10">
      <c r="C3017" s="38"/>
      <c r="E3017" s="2"/>
      <c r="F3017" s="2"/>
      <c r="G3017" s="2"/>
      <c r="H3017" s="2"/>
      <c r="I3017" s="2"/>
      <c r="J3017" s="2"/>
    </row>
    <row r="3018" spans="3:10">
      <c r="C3018" s="38"/>
      <c r="E3018" s="2"/>
      <c r="F3018" s="2"/>
      <c r="G3018" s="2"/>
      <c r="H3018" s="2"/>
      <c r="I3018" s="2"/>
    </row>
    <row r="3019" spans="3:10">
      <c r="C3019" s="38"/>
      <c r="E3019" s="2"/>
      <c r="F3019" s="2"/>
      <c r="G3019" s="2"/>
      <c r="H3019" s="2"/>
      <c r="I3019" s="2"/>
      <c r="J3019" s="2"/>
    </row>
    <row r="3020" spans="3:10">
      <c r="C3020" s="38"/>
      <c r="E3020" s="2"/>
      <c r="F3020" s="2"/>
      <c r="G3020" s="2"/>
      <c r="H3020" s="2"/>
      <c r="I3020" s="2"/>
      <c r="J3020" s="2"/>
    </row>
    <row r="3021" spans="3:10">
      <c r="C3021" s="38"/>
      <c r="E3021" s="2"/>
      <c r="F3021" s="2"/>
      <c r="G3021" s="2"/>
      <c r="H3021" s="2"/>
      <c r="I3021" s="2"/>
      <c r="J3021" s="2"/>
    </row>
    <row r="3022" spans="3:10">
      <c r="C3022" s="38"/>
      <c r="E3022" s="2"/>
      <c r="F3022" s="2"/>
      <c r="G3022" s="2"/>
      <c r="H3022" s="2"/>
      <c r="I3022" s="2"/>
      <c r="J3022" s="2"/>
    </row>
    <row r="3023" spans="3:10">
      <c r="C3023" s="38"/>
      <c r="E3023" s="2"/>
      <c r="F3023" s="2"/>
      <c r="G3023" s="2"/>
      <c r="H3023" s="2"/>
      <c r="I3023" s="2"/>
    </row>
    <row r="3024" spans="3:10">
      <c r="C3024" s="38"/>
      <c r="E3024" s="2"/>
      <c r="F3024" s="2"/>
      <c r="G3024" s="2"/>
      <c r="H3024" s="2"/>
      <c r="I3024" s="2"/>
      <c r="J3024" s="2"/>
    </row>
    <row r="3025" spans="3:10">
      <c r="C3025" s="38"/>
      <c r="E3025" s="2"/>
      <c r="F3025" s="2"/>
      <c r="G3025" s="2"/>
      <c r="H3025" s="2"/>
      <c r="I3025" s="2"/>
      <c r="J3025" s="2"/>
    </row>
    <row r="3026" spans="3:10">
      <c r="C3026" s="38"/>
      <c r="E3026" s="2"/>
      <c r="F3026" s="2"/>
      <c r="G3026" s="2"/>
      <c r="H3026" s="2"/>
      <c r="I3026" s="2"/>
      <c r="J3026" s="2"/>
    </row>
    <row r="3027" spans="3:10">
      <c r="C3027" s="38"/>
      <c r="E3027" s="2"/>
      <c r="F3027" s="2"/>
      <c r="G3027" s="2"/>
      <c r="H3027" s="2"/>
      <c r="I3027" s="2"/>
    </row>
    <row r="3028" spans="3:10">
      <c r="C3028" s="38"/>
      <c r="E3028" s="2"/>
      <c r="F3028" s="2"/>
      <c r="G3028" s="2"/>
      <c r="H3028" s="2"/>
      <c r="I3028" s="2"/>
    </row>
    <row r="3029" spans="3:10">
      <c r="C3029" s="38"/>
      <c r="E3029" s="2"/>
      <c r="F3029" s="2"/>
      <c r="G3029" s="2"/>
      <c r="H3029" s="2"/>
      <c r="I3029" s="2"/>
    </row>
    <row r="3030" spans="3:10">
      <c r="C3030" s="38"/>
      <c r="E3030" s="2"/>
      <c r="F3030" s="2"/>
      <c r="G3030" s="2"/>
      <c r="H3030" s="2"/>
      <c r="I3030" s="2"/>
    </row>
    <row r="3031" spans="3:10">
      <c r="C3031" s="38"/>
      <c r="E3031" s="2"/>
      <c r="F3031" s="2"/>
      <c r="G3031" s="2"/>
      <c r="H3031" s="2"/>
      <c r="I3031" s="2"/>
      <c r="J3031" s="2"/>
    </row>
    <row r="3032" spans="3:10">
      <c r="C3032" s="38"/>
      <c r="E3032" s="2"/>
      <c r="F3032" s="2"/>
      <c r="G3032" s="2"/>
      <c r="H3032" s="2"/>
      <c r="I3032" s="2"/>
      <c r="J3032" s="2"/>
    </row>
    <row r="3033" spans="3:10">
      <c r="C3033" s="38"/>
      <c r="E3033" s="2"/>
      <c r="F3033" s="2"/>
      <c r="G3033" s="2"/>
      <c r="H3033" s="2"/>
      <c r="I3033" s="2"/>
      <c r="J3033" s="2"/>
    </row>
    <row r="3034" spans="3:10">
      <c r="C3034" s="38"/>
      <c r="E3034" s="2"/>
      <c r="F3034" s="2"/>
      <c r="G3034" s="2"/>
      <c r="H3034" s="2"/>
      <c r="I3034" s="2"/>
    </row>
    <row r="3035" spans="3:10">
      <c r="C3035" s="38"/>
      <c r="E3035" s="2"/>
      <c r="F3035" s="2"/>
      <c r="G3035" s="2"/>
      <c r="H3035" s="2"/>
      <c r="I3035" s="2"/>
    </row>
    <row r="3036" spans="3:10">
      <c r="C3036" s="38"/>
      <c r="E3036" s="2"/>
      <c r="F3036" s="2"/>
      <c r="G3036" s="2"/>
      <c r="H3036" s="2"/>
      <c r="I3036" s="2"/>
      <c r="J3036" s="2"/>
    </row>
    <row r="3037" spans="3:10">
      <c r="C3037" s="38"/>
      <c r="E3037" s="2"/>
      <c r="F3037" s="2"/>
      <c r="G3037" s="2"/>
      <c r="H3037" s="2"/>
      <c r="I3037" s="2"/>
    </row>
    <row r="3038" spans="3:10">
      <c r="C3038" s="38"/>
      <c r="E3038" s="2"/>
      <c r="F3038" s="2"/>
      <c r="G3038" s="2"/>
      <c r="H3038" s="2"/>
      <c r="I3038" s="2"/>
    </row>
    <row r="3039" spans="3:10">
      <c r="C3039" s="38"/>
      <c r="E3039" s="2"/>
      <c r="F3039" s="2"/>
      <c r="G3039" s="2"/>
      <c r="H3039" s="2"/>
      <c r="I3039" s="2"/>
    </row>
    <row r="3040" spans="3:10">
      <c r="C3040" s="38"/>
      <c r="E3040" s="2"/>
      <c r="F3040" s="2"/>
      <c r="G3040" s="2"/>
      <c r="H3040" s="2"/>
      <c r="I3040" s="2"/>
    </row>
    <row r="3041" spans="3:10">
      <c r="C3041" s="38"/>
      <c r="E3041" s="2"/>
      <c r="F3041" s="2"/>
      <c r="G3041" s="2"/>
      <c r="H3041" s="2"/>
      <c r="I3041" s="2"/>
    </row>
    <row r="3042" spans="3:10">
      <c r="C3042" s="38"/>
      <c r="E3042" s="2"/>
      <c r="F3042" s="2"/>
      <c r="G3042" s="2"/>
      <c r="H3042" s="2"/>
      <c r="I3042" s="2"/>
      <c r="J3042" s="2"/>
    </row>
    <row r="3043" spans="3:10">
      <c r="C3043" s="38"/>
      <c r="E3043" s="2"/>
      <c r="F3043" s="2"/>
      <c r="G3043" s="2"/>
      <c r="H3043" s="2"/>
      <c r="I3043" s="2"/>
    </row>
    <row r="3044" spans="3:10">
      <c r="C3044" s="38"/>
      <c r="E3044" s="2"/>
      <c r="F3044" s="2"/>
      <c r="G3044" s="2"/>
      <c r="H3044" s="2"/>
      <c r="I3044" s="2"/>
      <c r="J3044" s="2"/>
    </row>
    <row r="3045" spans="3:10">
      <c r="C3045" s="38"/>
      <c r="E3045" s="2"/>
      <c r="F3045" s="2"/>
      <c r="G3045" s="2"/>
      <c r="H3045" s="2"/>
      <c r="I3045" s="2"/>
      <c r="J3045" s="2"/>
    </row>
    <row r="3046" spans="3:10">
      <c r="C3046" s="38"/>
      <c r="E3046" s="2"/>
      <c r="F3046" s="2"/>
      <c r="G3046" s="2"/>
      <c r="H3046" s="2"/>
      <c r="I3046" s="2"/>
      <c r="J3046" s="2"/>
    </row>
    <row r="3047" spans="3:10">
      <c r="C3047" s="38"/>
      <c r="E3047" s="2"/>
      <c r="F3047" s="2"/>
      <c r="G3047" s="2"/>
      <c r="H3047" s="2"/>
      <c r="I3047" s="2"/>
      <c r="J3047" s="2"/>
    </row>
    <row r="3048" spans="3:10">
      <c r="C3048" s="38"/>
      <c r="E3048" s="2"/>
      <c r="F3048" s="2"/>
      <c r="G3048" s="2"/>
      <c r="H3048" s="2"/>
      <c r="I3048" s="2"/>
      <c r="J3048" s="2"/>
    </row>
    <row r="3049" spans="3:10">
      <c r="C3049" s="38"/>
      <c r="E3049" s="2"/>
      <c r="F3049" s="2"/>
      <c r="G3049" s="2"/>
      <c r="H3049" s="2"/>
      <c r="I3049" s="2"/>
    </row>
    <row r="3050" spans="3:10">
      <c r="C3050" s="38"/>
      <c r="E3050" s="2"/>
      <c r="F3050" s="2"/>
      <c r="G3050" s="2"/>
      <c r="H3050" s="2"/>
      <c r="I3050" s="2"/>
    </row>
    <row r="3051" spans="3:10">
      <c r="C3051" s="38"/>
      <c r="E3051" s="2"/>
      <c r="F3051" s="2"/>
      <c r="G3051" s="2"/>
      <c r="H3051" s="2"/>
      <c r="I3051" s="2"/>
      <c r="J3051" s="2"/>
    </row>
    <row r="3052" spans="3:10">
      <c r="C3052" s="38"/>
      <c r="E3052" s="2"/>
      <c r="F3052" s="2"/>
      <c r="G3052" s="2"/>
      <c r="H3052" s="2"/>
      <c r="I3052" s="2"/>
      <c r="J3052" s="2"/>
    </row>
    <row r="3053" spans="3:10">
      <c r="C3053" s="38"/>
      <c r="E3053" s="2"/>
      <c r="F3053" s="2"/>
      <c r="G3053" s="2"/>
      <c r="H3053" s="2"/>
      <c r="I3053" s="2"/>
    </row>
    <row r="3054" spans="3:10">
      <c r="C3054" s="38"/>
      <c r="E3054" s="2"/>
      <c r="F3054" s="2"/>
      <c r="G3054" s="2"/>
      <c r="H3054" s="2"/>
      <c r="I3054" s="2"/>
      <c r="J3054" s="2"/>
    </row>
    <row r="3055" spans="3:10">
      <c r="C3055" s="38"/>
      <c r="E3055" s="2"/>
      <c r="F3055" s="2"/>
      <c r="G3055" s="2"/>
      <c r="H3055" s="2"/>
      <c r="I3055" s="2"/>
      <c r="J3055" s="2"/>
    </row>
    <row r="3056" spans="3:10">
      <c r="C3056" s="38"/>
      <c r="E3056" s="2"/>
      <c r="F3056" s="2"/>
      <c r="G3056" s="2"/>
      <c r="H3056" s="2"/>
      <c r="I3056" s="2"/>
    </row>
    <row r="3057" spans="3:10">
      <c r="C3057" s="38"/>
      <c r="E3057" s="2"/>
      <c r="F3057" s="2"/>
      <c r="G3057" s="2"/>
      <c r="H3057" s="2"/>
      <c r="I3057" s="2"/>
    </row>
    <row r="3058" spans="3:10">
      <c r="C3058" s="38"/>
      <c r="E3058" s="2"/>
      <c r="F3058" s="2"/>
      <c r="G3058" s="2"/>
      <c r="H3058" s="2"/>
      <c r="I3058" s="2"/>
      <c r="J3058" s="2"/>
    </row>
    <row r="3059" spans="3:10">
      <c r="C3059" s="38"/>
      <c r="E3059" s="2"/>
      <c r="F3059" s="2"/>
      <c r="G3059" s="2"/>
      <c r="H3059" s="2"/>
      <c r="I3059" s="2"/>
    </row>
    <row r="3060" spans="3:10">
      <c r="C3060" s="38"/>
      <c r="E3060" s="2"/>
      <c r="F3060" s="2"/>
      <c r="G3060" s="2"/>
      <c r="H3060" s="2"/>
      <c r="I3060" s="2"/>
    </row>
    <row r="3061" spans="3:10">
      <c r="C3061" s="38"/>
      <c r="E3061" s="2"/>
      <c r="F3061" s="2"/>
      <c r="G3061" s="2"/>
      <c r="H3061" s="2"/>
      <c r="I3061" s="2"/>
    </row>
    <row r="3062" spans="3:10">
      <c r="C3062" s="38"/>
      <c r="E3062" s="2"/>
      <c r="F3062" s="2"/>
      <c r="G3062" s="2"/>
      <c r="H3062" s="2"/>
      <c r="I3062" s="2"/>
    </row>
    <row r="3063" spans="3:10">
      <c r="C3063" s="38"/>
      <c r="E3063" s="2"/>
      <c r="F3063" s="2"/>
      <c r="G3063" s="2"/>
      <c r="H3063" s="2"/>
      <c r="I3063" s="2"/>
    </row>
    <row r="3064" spans="3:10">
      <c r="C3064" s="38"/>
      <c r="E3064" s="2"/>
      <c r="F3064" s="2"/>
      <c r="G3064" s="2"/>
      <c r="H3064" s="2"/>
      <c r="I3064" s="2"/>
      <c r="J3064" s="2"/>
    </row>
    <row r="3065" spans="3:10">
      <c r="C3065" s="38"/>
      <c r="E3065" s="2"/>
      <c r="F3065" s="2"/>
      <c r="G3065" s="2"/>
      <c r="H3065" s="2"/>
      <c r="I3065" s="2"/>
    </row>
    <row r="3066" spans="3:10">
      <c r="C3066" s="38"/>
      <c r="E3066" s="2"/>
      <c r="F3066" s="2"/>
      <c r="G3066" s="2"/>
      <c r="H3066" s="2"/>
      <c r="I3066" s="2"/>
    </row>
    <row r="3067" spans="3:10">
      <c r="C3067" s="38"/>
      <c r="E3067" s="2"/>
      <c r="F3067" s="2"/>
      <c r="G3067" s="2"/>
      <c r="H3067" s="2"/>
      <c r="I3067" s="2"/>
    </row>
    <row r="3068" spans="3:10">
      <c r="C3068" s="38"/>
      <c r="E3068" s="2"/>
      <c r="F3068" s="2"/>
      <c r="G3068" s="2"/>
      <c r="H3068" s="2"/>
      <c r="I3068" s="2"/>
    </row>
    <row r="3069" spans="3:10">
      <c r="C3069" s="38"/>
      <c r="E3069" s="2"/>
      <c r="F3069" s="2"/>
      <c r="G3069" s="2"/>
      <c r="H3069" s="2"/>
      <c r="I3069" s="2"/>
    </row>
    <row r="3070" spans="3:10">
      <c r="C3070" s="38"/>
      <c r="E3070" s="2"/>
      <c r="F3070" s="2"/>
      <c r="G3070" s="2"/>
      <c r="H3070" s="2"/>
      <c r="I3070" s="2"/>
    </row>
    <row r="3071" spans="3:10">
      <c r="C3071" s="38"/>
      <c r="E3071" s="2"/>
      <c r="F3071" s="2"/>
      <c r="G3071" s="2"/>
      <c r="H3071" s="2"/>
      <c r="I3071" s="2"/>
    </row>
    <row r="3072" spans="3:10">
      <c r="C3072" s="38"/>
      <c r="E3072" s="2"/>
      <c r="F3072" s="2"/>
      <c r="G3072" s="2"/>
      <c r="H3072" s="2"/>
      <c r="I3072" s="2"/>
      <c r="J3072" s="2"/>
    </row>
    <row r="3073" spans="3:10">
      <c r="C3073" s="38"/>
      <c r="E3073" s="2"/>
      <c r="F3073" s="2"/>
      <c r="G3073" s="2"/>
      <c r="H3073" s="2"/>
      <c r="I3073" s="2"/>
    </row>
    <row r="3074" spans="3:10">
      <c r="C3074" s="38"/>
      <c r="E3074" s="2"/>
      <c r="F3074" s="2"/>
      <c r="G3074" s="2"/>
      <c r="H3074" s="2"/>
      <c r="I3074" s="2"/>
    </row>
    <row r="3075" spans="3:10">
      <c r="C3075" s="38"/>
      <c r="E3075" s="2"/>
      <c r="F3075" s="2"/>
      <c r="G3075" s="2"/>
      <c r="H3075" s="2"/>
      <c r="I3075" s="2"/>
    </row>
    <row r="3076" spans="3:10">
      <c r="C3076" s="38"/>
      <c r="E3076" s="2"/>
      <c r="F3076" s="2"/>
      <c r="G3076" s="2"/>
      <c r="H3076" s="2"/>
      <c r="I3076" s="2"/>
    </row>
    <row r="3077" spans="3:10">
      <c r="C3077" s="38"/>
      <c r="E3077" s="2"/>
      <c r="F3077" s="2"/>
      <c r="G3077" s="2"/>
      <c r="H3077" s="2"/>
      <c r="I3077" s="2"/>
      <c r="J3077" s="2"/>
    </row>
    <row r="3078" spans="3:10">
      <c r="C3078" s="38"/>
      <c r="E3078" s="2"/>
      <c r="F3078" s="2"/>
      <c r="G3078" s="2"/>
      <c r="H3078" s="2"/>
      <c r="I3078" s="2"/>
    </row>
    <row r="3079" spans="3:10">
      <c r="C3079" s="38"/>
      <c r="E3079" s="2"/>
      <c r="F3079" s="2"/>
      <c r="G3079" s="2"/>
      <c r="H3079" s="2"/>
      <c r="I3079" s="2"/>
    </row>
    <row r="3080" spans="3:10">
      <c r="C3080" s="38"/>
      <c r="E3080" s="2"/>
      <c r="F3080" s="2"/>
      <c r="G3080" s="2"/>
      <c r="H3080" s="2"/>
      <c r="I3080" s="2"/>
      <c r="J3080" s="2"/>
    </row>
    <row r="3081" spans="3:10">
      <c r="C3081" s="38"/>
      <c r="E3081" s="2"/>
      <c r="F3081" s="2"/>
      <c r="G3081" s="2"/>
      <c r="H3081" s="2"/>
      <c r="I3081" s="2"/>
    </row>
    <row r="3082" spans="3:10">
      <c r="C3082" s="38"/>
      <c r="E3082" s="2"/>
      <c r="F3082" s="2"/>
      <c r="G3082" s="2"/>
      <c r="H3082" s="2"/>
      <c r="I3082" s="2"/>
      <c r="J3082" s="2"/>
    </row>
    <row r="3083" spans="3:10">
      <c r="C3083" s="38"/>
      <c r="E3083" s="2"/>
      <c r="F3083" s="2"/>
      <c r="G3083" s="2"/>
      <c r="H3083" s="2"/>
      <c r="I3083" s="2"/>
      <c r="J3083" s="2"/>
    </row>
    <row r="3084" spans="3:10">
      <c r="C3084" s="38"/>
      <c r="E3084" s="2"/>
      <c r="F3084" s="2"/>
      <c r="G3084" s="2"/>
      <c r="H3084" s="2"/>
      <c r="I3084" s="2"/>
    </row>
    <row r="3085" spans="3:10">
      <c r="C3085" s="38"/>
      <c r="E3085" s="2"/>
      <c r="F3085" s="2"/>
      <c r="G3085" s="2"/>
      <c r="H3085" s="2"/>
      <c r="I3085" s="2"/>
      <c r="J3085" s="2"/>
    </row>
    <row r="3086" spans="3:10">
      <c r="C3086" s="38"/>
      <c r="E3086" s="2"/>
      <c r="F3086" s="2"/>
      <c r="G3086" s="2"/>
      <c r="H3086" s="2"/>
      <c r="I3086" s="2"/>
    </row>
    <row r="3087" spans="3:10">
      <c r="C3087" s="38"/>
      <c r="E3087" s="2"/>
      <c r="F3087" s="2"/>
      <c r="G3087" s="2"/>
      <c r="H3087" s="2"/>
      <c r="I3087" s="2"/>
      <c r="J3087" s="2"/>
    </row>
    <row r="3088" spans="3:10">
      <c r="C3088" s="38"/>
      <c r="E3088" s="2"/>
      <c r="F3088" s="2"/>
      <c r="G3088" s="2"/>
      <c r="H3088" s="2"/>
      <c r="I3088" s="2"/>
      <c r="J3088" s="2"/>
    </row>
    <row r="3089" spans="3:10">
      <c r="C3089" s="38"/>
      <c r="E3089" s="2"/>
      <c r="F3089" s="2"/>
      <c r="G3089" s="2"/>
      <c r="H3089" s="2"/>
      <c r="I3089" s="2"/>
    </row>
    <row r="3090" spans="3:10">
      <c r="C3090" s="38"/>
      <c r="E3090" s="2"/>
      <c r="F3090" s="2"/>
      <c r="G3090" s="2"/>
      <c r="H3090" s="2"/>
      <c r="I3090" s="2"/>
      <c r="J3090" s="2"/>
    </row>
    <row r="3091" spans="3:10">
      <c r="C3091" s="38"/>
      <c r="E3091" s="2"/>
      <c r="F3091" s="2"/>
      <c r="G3091" s="2"/>
      <c r="H3091" s="2"/>
      <c r="I3091" s="2"/>
    </row>
    <row r="3092" spans="3:10">
      <c r="C3092" s="38"/>
      <c r="E3092" s="2"/>
      <c r="F3092" s="2"/>
      <c r="G3092" s="2"/>
      <c r="H3092" s="2"/>
      <c r="I3092" s="2"/>
    </row>
    <row r="3093" spans="3:10">
      <c r="C3093" s="38"/>
      <c r="E3093" s="2"/>
      <c r="F3093" s="2"/>
      <c r="G3093" s="2"/>
      <c r="H3093" s="2"/>
      <c r="I3093" s="2"/>
      <c r="J3093" s="2"/>
    </row>
    <row r="3094" spans="3:10">
      <c r="C3094" s="38"/>
      <c r="E3094" s="2"/>
      <c r="F3094" s="2"/>
      <c r="G3094" s="2"/>
      <c r="H3094" s="2"/>
      <c r="I3094" s="2"/>
      <c r="J3094" s="2"/>
    </row>
    <row r="3095" spans="3:10">
      <c r="C3095" s="38"/>
      <c r="E3095" s="2"/>
      <c r="F3095" s="2"/>
      <c r="G3095" s="2"/>
      <c r="H3095" s="2"/>
      <c r="I3095" s="2"/>
      <c r="J3095" s="2"/>
    </row>
    <row r="3096" spans="3:10">
      <c r="C3096" s="38"/>
      <c r="E3096" s="2"/>
      <c r="F3096" s="2"/>
      <c r="G3096" s="2"/>
      <c r="H3096" s="2"/>
      <c r="I3096" s="2"/>
      <c r="J3096" s="2"/>
    </row>
    <row r="3097" spans="3:10">
      <c r="C3097" s="38"/>
      <c r="E3097" s="2"/>
      <c r="F3097" s="2"/>
      <c r="G3097" s="2"/>
      <c r="H3097" s="2"/>
      <c r="I3097" s="2"/>
    </row>
    <row r="3098" spans="3:10">
      <c r="C3098" s="38"/>
      <c r="E3098" s="2"/>
      <c r="F3098" s="2"/>
      <c r="G3098" s="2"/>
      <c r="H3098" s="2"/>
      <c r="I3098" s="2"/>
      <c r="J3098" s="2"/>
    </row>
    <row r="3099" spans="3:10">
      <c r="C3099" s="38"/>
      <c r="E3099" s="2"/>
      <c r="F3099" s="2"/>
      <c r="G3099" s="2"/>
      <c r="H3099" s="2"/>
      <c r="I3099" s="2"/>
    </row>
    <row r="3100" spans="3:10">
      <c r="C3100" s="38"/>
      <c r="E3100" s="2"/>
      <c r="F3100" s="2"/>
      <c r="G3100" s="2"/>
      <c r="H3100" s="2"/>
      <c r="I3100" s="2"/>
    </row>
    <row r="3101" spans="3:10">
      <c r="C3101" s="38"/>
      <c r="E3101" s="2"/>
      <c r="F3101" s="2"/>
      <c r="G3101" s="2"/>
      <c r="H3101" s="2"/>
      <c r="I3101" s="2"/>
      <c r="J3101" s="2"/>
    </row>
    <row r="3102" spans="3:10">
      <c r="C3102" s="38"/>
      <c r="E3102" s="2"/>
      <c r="F3102" s="2"/>
      <c r="G3102" s="2"/>
      <c r="H3102" s="2"/>
      <c r="I3102" s="2"/>
    </row>
    <row r="3103" spans="3:10">
      <c r="C3103" s="38"/>
      <c r="E3103" s="2"/>
      <c r="F3103" s="2"/>
      <c r="G3103" s="2"/>
      <c r="H3103" s="2"/>
      <c r="I3103" s="2"/>
    </row>
    <row r="3104" spans="3:10">
      <c r="C3104" s="38"/>
      <c r="E3104" s="2"/>
      <c r="F3104" s="2"/>
      <c r="G3104" s="2"/>
      <c r="H3104" s="2"/>
      <c r="I3104" s="2"/>
      <c r="J3104" s="2"/>
    </row>
    <row r="3105" spans="3:10">
      <c r="C3105" s="38"/>
      <c r="E3105" s="2"/>
      <c r="F3105" s="2"/>
      <c r="G3105" s="2"/>
      <c r="H3105" s="2"/>
      <c r="I3105" s="2"/>
    </row>
    <row r="3106" spans="3:10">
      <c r="C3106" s="38"/>
      <c r="E3106" s="2"/>
      <c r="F3106" s="2"/>
      <c r="G3106" s="2"/>
      <c r="H3106" s="2"/>
      <c r="I3106" s="2"/>
    </row>
    <row r="3107" spans="3:10">
      <c r="C3107" s="38"/>
      <c r="E3107" s="2"/>
      <c r="F3107" s="2"/>
      <c r="G3107" s="2"/>
      <c r="H3107" s="2"/>
      <c r="I3107" s="2"/>
    </row>
    <row r="3108" spans="3:10">
      <c r="C3108" s="38"/>
      <c r="E3108" s="2"/>
      <c r="F3108" s="2"/>
      <c r="G3108" s="2"/>
      <c r="H3108" s="2"/>
      <c r="I3108" s="2"/>
    </row>
    <row r="3109" spans="3:10">
      <c r="C3109" s="38"/>
      <c r="E3109" s="2"/>
      <c r="F3109" s="2"/>
      <c r="G3109" s="2"/>
      <c r="H3109" s="2"/>
      <c r="I3109" s="2"/>
      <c r="J3109" s="2"/>
    </row>
    <row r="3110" spans="3:10">
      <c r="C3110" s="38"/>
      <c r="E3110" s="2"/>
      <c r="F3110" s="2"/>
      <c r="G3110" s="2"/>
      <c r="H3110" s="2"/>
      <c r="I3110" s="2"/>
    </row>
    <row r="3111" spans="3:10">
      <c r="C3111" s="38"/>
      <c r="E3111" s="2"/>
      <c r="F3111" s="2"/>
      <c r="G3111" s="2"/>
      <c r="H3111" s="2"/>
      <c r="I3111" s="2"/>
    </row>
    <row r="3112" spans="3:10">
      <c r="C3112" s="38"/>
      <c r="E3112" s="2"/>
      <c r="F3112" s="2"/>
      <c r="G3112" s="2"/>
      <c r="H3112" s="2"/>
      <c r="I3112" s="2"/>
    </row>
    <row r="3113" spans="3:10">
      <c r="C3113" s="38"/>
      <c r="E3113" s="2"/>
      <c r="F3113" s="2"/>
      <c r="G3113" s="2"/>
      <c r="H3113" s="2"/>
      <c r="I3113" s="2"/>
      <c r="J3113" s="2"/>
    </row>
    <row r="3114" spans="3:10">
      <c r="C3114" s="38"/>
      <c r="E3114" s="2"/>
      <c r="F3114" s="2"/>
      <c r="G3114" s="2"/>
      <c r="H3114" s="2"/>
      <c r="I3114" s="2"/>
    </row>
    <row r="3115" spans="3:10">
      <c r="C3115" s="38"/>
      <c r="E3115" s="2"/>
      <c r="F3115" s="2"/>
      <c r="G3115" s="2"/>
      <c r="H3115" s="2"/>
      <c r="I3115" s="2"/>
    </row>
    <row r="3116" spans="3:10">
      <c r="C3116" s="38"/>
      <c r="E3116" s="2"/>
      <c r="F3116" s="2"/>
      <c r="G3116" s="2"/>
      <c r="H3116" s="2"/>
      <c r="I3116" s="2"/>
      <c r="J3116" s="2"/>
    </row>
    <row r="3117" spans="3:10">
      <c r="C3117" s="38"/>
      <c r="E3117" s="2"/>
      <c r="F3117" s="2"/>
      <c r="G3117" s="2"/>
      <c r="H3117" s="2"/>
      <c r="I3117" s="2"/>
      <c r="J3117" s="2"/>
    </row>
    <row r="3118" spans="3:10">
      <c r="C3118" s="38"/>
      <c r="E3118" s="2"/>
      <c r="F3118" s="2"/>
      <c r="G3118" s="2"/>
      <c r="H3118" s="2"/>
      <c r="I3118" s="2"/>
      <c r="J3118" s="2"/>
    </row>
    <row r="3119" spans="3:10">
      <c r="C3119" s="38"/>
      <c r="E3119" s="2"/>
      <c r="F3119" s="2"/>
      <c r="G3119" s="2"/>
      <c r="H3119" s="2"/>
      <c r="I3119" s="2"/>
    </row>
    <row r="3120" spans="3:10">
      <c r="C3120" s="38"/>
      <c r="E3120" s="2"/>
      <c r="F3120" s="2"/>
      <c r="G3120" s="2"/>
      <c r="H3120" s="2"/>
      <c r="I3120" s="2"/>
      <c r="J3120" s="2"/>
    </row>
    <row r="3121" spans="3:11">
      <c r="C3121" s="38"/>
      <c r="E3121" s="2"/>
      <c r="F3121" s="2"/>
      <c r="G3121" s="2"/>
      <c r="H3121" s="2"/>
      <c r="I3121" s="2"/>
      <c r="J3121" s="2"/>
    </row>
    <row r="3122" spans="3:11">
      <c r="C3122" s="38"/>
      <c r="E3122" s="2"/>
      <c r="F3122" s="2"/>
      <c r="G3122" s="2"/>
      <c r="H3122" s="2"/>
      <c r="I3122" s="2"/>
    </row>
    <row r="3123" spans="3:11">
      <c r="C3123" s="38"/>
      <c r="E3123" s="2"/>
      <c r="F3123" s="2"/>
      <c r="G3123" s="2"/>
      <c r="H3123" s="2"/>
      <c r="I3123" s="2"/>
    </row>
    <row r="3124" spans="3:11">
      <c r="C3124" s="38"/>
      <c r="E3124" s="2"/>
      <c r="F3124" s="2"/>
      <c r="G3124" s="2"/>
      <c r="H3124" s="2"/>
      <c r="I3124" s="2"/>
    </row>
    <row r="3125" spans="3:11">
      <c r="C3125" s="38"/>
      <c r="E3125" s="2"/>
      <c r="F3125" s="2"/>
      <c r="G3125" s="2"/>
      <c r="H3125" s="2"/>
      <c r="I3125" s="2"/>
      <c r="J3125" s="2"/>
    </row>
    <row r="3126" spans="3:11">
      <c r="C3126" s="38"/>
      <c r="E3126" s="2"/>
      <c r="F3126" s="2"/>
      <c r="G3126" s="2"/>
      <c r="H3126" s="2"/>
      <c r="I3126" s="2"/>
    </row>
    <row r="3127" spans="3:11">
      <c r="C3127" s="38"/>
      <c r="E3127" s="2"/>
      <c r="F3127" s="2"/>
      <c r="G3127" s="2"/>
      <c r="H3127" s="2"/>
      <c r="I3127" s="2"/>
    </row>
    <row r="3128" spans="3:11">
      <c r="C3128" s="38"/>
      <c r="E3128" s="2"/>
      <c r="F3128" s="2"/>
      <c r="G3128" s="2"/>
      <c r="H3128" s="2"/>
      <c r="I3128" s="2"/>
    </row>
    <row r="3129" spans="3:11">
      <c r="C3129" s="38"/>
      <c r="E3129" s="2"/>
      <c r="F3129" s="2"/>
      <c r="G3129" s="2"/>
      <c r="H3129" s="2"/>
      <c r="I3129" s="2"/>
    </row>
    <row r="3130" spans="3:11">
      <c r="C3130" s="38"/>
      <c r="E3130" s="2"/>
      <c r="F3130" s="2"/>
      <c r="G3130" s="2"/>
      <c r="H3130" s="2"/>
      <c r="I3130" s="2"/>
      <c r="J3130" s="2"/>
      <c r="K3130" s="2"/>
    </row>
    <row r="3131" spans="3:11">
      <c r="C3131" s="38"/>
      <c r="E3131" s="2"/>
      <c r="F3131" s="2"/>
      <c r="G3131" s="2"/>
      <c r="H3131" s="2"/>
      <c r="I3131" s="2"/>
      <c r="J3131" s="2"/>
      <c r="K3131" s="2"/>
    </row>
    <row r="3132" spans="3:11">
      <c r="C3132" s="38"/>
      <c r="E3132" s="2"/>
      <c r="F3132" s="2"/>
      <c r="G3132" s="2"/>
      <c r="H3132" s="2"/>
      <c r="I3132" s="2"/>
      <c r="J3132" s="2"/>
      <c r="K3132" s="2"/>
    </row>
    <row r="3133" spans="3:11">
      <c r="C3133" s="38"/>
      <c r="E3133" s="2"/>
      <c r="F3133" s="2"/>
      <c r="G3133" s="2"/>
      <c r="H3133" s="2"/>
      <c r="I3133" s="2"/>
      <c r="J3133" s="2"/>
      <c r="K3133" s="2"/>
    </row>
    <row r="3134" spans="3:11">
      <c r="C3134" s="38"/>
      <c r="E3134" s="2"/>
      <c r="F3134" s="2"/>
      <c r="G3134" s="2"/>
      <c r="H3134" s="2"/>
      <c r="I3134" s="2"/>
      <c r="J3134" s="2"/>
      <c r="K3134" s="2"/>
    </row>
    <row r="3135" spans="3:11">
      <c r="C3135" s="38"/>
      <c r="E3135" s="2"/>
      <c r="F3135" s="2"/>
      <c r="G3135" s="2"/>
      <c r="H3135" s="2"/>
      <c r="I3135" s="2"/>
      <c r="J3135" s="2"/>
      <c r="K3135" s="2"/>
    </row>
    <row r="3136" spans="3:11">
      <c r="C3136" s="38"/>
      <c r="E3136" s="2"/>
      <c r="F3136" s="2"/>
      <c r="G3136" s="2"/>
      <c r="H3136" s="2"/>
      <c r="I3136" s="2"/>
      <c r="J3136" s="2"/>
      <c r="K3136" s="2"/>
    </row>
    <row r="3137" spans="3:11">
      <c r="C3137" s="38"/>
      <c r="E3137" s="2"/>
      <c r="F3137" s="2"/>
      <c r="G3137" s="2"/>
      <c r="H3137" s="2"/>
      <c r="I3137" s="2"/>
      <c r="J3137" s="2"/>
      <c r="K3137" s="2"/>
    </row>
    <row r="3138" spans="3:11">
      <c r="C3138" s="38"/>
      <c r="E3138" s="2"/>
      <c r="F3138" s="2"/>
      <c r="G3138" s="2"/>
      <c r="H3138" s="2"/>
      <c r="I3138" s="2"/>
      <c r="J3138" s="2"/>
      <c r="K3138" s="2"/>
    </row>
    <row r="3139" spans="3:11">
      <c r="C3139" s="38"/>
      <c r="E3139" s="2"/>
      <c r="F3139" s="2"/>
      <c r="G3139" s="2"/>
      <c r="H3139" s="2"/>
      <c r="I3139" s="2"/>
      <c r="J3139" s="2"/>
      <c r="K3139" s="2"/>
    </row>
    <row r="3140" spans="3:11">
      <c r="C3140" s="38"/>
      <c r="E3140" s="2"/>
      <c r="F3140" s="2"/>
      <c r="G3140" s="2"/>
      <c r="H3140" s="2"/>
      <c r="I3140" s="2"/>
      <c r="J3140" s="2"/>
      <c r="K3140" s="2"/>
    </row>
    <row r="3141" spans="3:11">
      <c r="C3141" s="38"/>
      <c r="E3141" s="2"/>
      <c r="F3141" s="2"/>
      <c r="G3141" s="2"/>
      <c r="H3141" s="2"/>
      <c r="I3141" s="2"/>
      <c r="J3141" s="2"/>
      <c r="K3141" s="2"/>
    </row>
    <row r="3142" spans="3:11">
      <c r="C3142" s="38"/>
      <c r="E3142" s="2"/>
      <c r="F3142" s="2"/>
      <c r="G3142" s="2"/>
      <c r="H3142" s="2"/>
      <c r="I3142" s="2"/>
      <c r="J3142" s="2"/>
      <c r="K3142" s="2"/>
    </row>
    <row r="3143" spans="3:11">
      <c r="C3143" s="38"/>
      <c r="E3143" s="2"/>
      <c r="F3143" s="2"/>
      <c r="G3143" s="2"/>
      <c r="H3143" s="2"/>
      <c r="I3143" s="2"/>
      <c r="J3143" s="2"/>
      <c r="K3143" s="2"/>
    </row>
    <row r="3144" spans="3:11">
      <c r="C3144" s="38"/>
      <c r="E3144" s="2"/>
      <c r="F3144" s="2"/>
      <c r="G3144" s="2"/>
      <c r="H3144" s="2"/>
      <c r="I3144" s="2"/>
      <c r="J3144" s="2"/>
      <c r="K3144" s="2"/>
    </row>
    <row r="3145" spans="3:11">
      <c r="C3145" s="38"/>
      <c r="E3145" s="2"/>
      <c r="F3145" s="2"/>
      <c r="G3145" s="2"/>
      <c r="H3145" s="2"/>
      <c r="I3145" s="2"/>
      <c r="J3145" s="2"/>
      <c r="K3145" s="2"/>
    </row>
    <row r="3146" spans="3:11">
      <c r="C3146" s="38"/>
      <c r="E3146" s="2"/>
      <c r="F3146" s="2"/>
      <c r="G3146" s="2"/>
      <c r="H3146" s="2"/>
      <c r="I3146" s="2"/>
      <c r="J3146" s="2"/>
      <c r="K3146" s="2"/>
    </row>
    <row r="3147" spans="3:11">
      <c r="C3147" s="38"/>
      <c r="E3147" s="2"/>
      <c r="F3147" s="2"/>
      <c r="G3147" s="2"/>
      <c r="H3147" s="2"/>
      <c r="I3147" s="2"/>
      <c r="J3147" s="2"/>
      <c r="K3147" s="2"/>
    </row>
    <row r="3148" spans="3:11">
      <c r="C3148" s="38"/>
      <c r="E3148" s="2"/>
      <c r="F3148" s="2"/>
      <c r="G3148" s="2"/>
      <c r="H3148" s="2"/>
      <c r="I3148" s="2"/>
      <c r="J3148" s="2"/>
      <c r="K3148" s="2"/>
    </row>
    <row r="3149" spans="3:11">
      <c r="C3149" s="38"/>
      <c r="E3149" s="2"/>
      <c r="F3149" s="2"/>
      <c r="G3149" s="2"/>
      <c r="H3149" s="2"/>
      <c r="I3149" s="2"/>
      <c r="J3149" s="2"/>
      <c r="K3149" s="2"/>
    </row>
    <row r="3150" spans="3:11">
      <c r="C3150" s="38"/>
      <c r="E3150" s="2"/>
      <c r="F3150" s="2"/>
      <c r="G3150" s="2"/>
      <c r="H3150" s="2"/>
      <c r="I3150" s="2"/>
      <c r="J3150" s="2"/>
      <c r="K3150" s="2"/>
    </row>
    <row r="3151" spans="3:11">
      <c r="C3151" s="38"/>
      <c r="E3151" s="2"/>
      <c r="F3151" s="2"/>
      <c r="G3151" s="2"/>
      <c r="H3151" s="2"/>
      <c r="I3151" s="2"/>
      <c r="J3151" s="2"/>
      <c r="K3151" s="2"/>
    </row>
    <row r="3152" spans="3:11">
      <c r="C3152" s="38"/>
      <c r="E3152" s="2"/>
      <c r="F3152" s="2"/>
      <c r="G3152" s="2"/>
      <c r="H3152" s="2"/>
      <c r="I3152" s="2"/>
      <c r="J3152" s="2"/>
      <c r="K3152" s="2"/>
    </row>
    <row r="3153" spans="3:11">
      <c r="C3153" s="38"/>
      <c r="E3153" s="2"/>
      <c r="F3153" s="2"/>
      <c r="G3153" s="2"/>
      <c r="H3153" s="2"/>
      <c r="I3153" s="2"/>
      <c r="J3153" s="2"/>
      <c r="K3153" s="2"/>
    </row>
    <row r="3154" spans="3:11">
      <c r="C3154" s="38"/>
      <c r="E3154" s="2"/>
      <c r="F3154" s="2"/>
      <c r="G3154" s="2"/>
      <c r="H3154" s="2"/>
      <c r="I3154" s="2"/>
      <c r="J3154" s="2"/>
      <c r="K3154" s="2"/>
    </row>
    <row r="3155" spans="3:11">
      <c r="C3155" s="38"/>
      <c r="E3155" s="2"/>
      <c r="F3155" s="2"/>
      <c r="G3155" s="2"/>
      <c r="H3155" s="2"/>
      <c r="I3155" s="2"/>
      <c r="J3155" s="2"/>
      <c r="K3155" s="2"/>
    </row>
    <row r="3156" spans="3:11">
      <c r="C3156" s="38"/>
      <c r="E3156" s="2"/>
      <c r="F3156" s="2"/>
      <c r="G3156" s="2"/>
      <c r="H3156" s="2"/>
      <c r="I3156" s="2"/>
      <c r="J3156" s="2"/>
      <c r="K3156" s="2"/>
    </row>
    <row r="3157" spans="3:11">
      <c r="C3157" s="38"/>
      <c r="E3157" s="2"/>
      <c r="F3157" s="2"/>
      <c r="G3157" s="2"/>
      <c r="H3157" s="2"/>
      <c r="I3157" s="2"/>
      <c r="J3157" s="2"/>
      <c r="K3157" s="2"/>
    </row>
    <row r="3158" spans="3:11">
      <c r="C3158" s="38"/>
      <c r="E3158" s="2"/>
      <c r="F3158" s="2"/>
      <c r="G3158" s="2"/>
      <c r="H3158" s="2"/>
      <c r="I3158" s="2"/>
      <c r="J3158" s="2"/>
      <c r="K3158" s="2"/>
    </row>
    <row r="3159" spans="3:11">
      <c r="C3159" s="38"/>
      <c r="E3159" s="2"/>
      <c r="F3159" s="2"/>
      <c r="G3159" s="2"/>
      <c r="H3159" s="2"/>
      <c r="I3159" s="2"/>
      <c r="J3159" s="2"/>
      <c r="K3159" s="2"/>
    </row>
    <row r="3160" spans="3:11">
      <c r="C3160" s="38"/>
      <c r="E3160" s="2"/>
      <c r="F3160" s="2"/>
      <c r="G3160" s="2"/>
      <c r="H3160" s="2"/>
      <c r="I3160" s="2"/>
      <c r="J3160" s="2"/>
      <c r="K3160" s="2"/>
    </row>
    <row r="3161" spans="3:11">
      <c r="C3161" s="38"/>
      <c r="E3161" s="2"/>
      <c r="F3161" s="2"/>
      <c r="G3161" s="2"/>
      <c r="H3161" s="2"/>
      <c r="I3161" s="2"/>
      <c r="J3161" s="2"/>
      <c r="K3161" s="2"/>
    </row>
    <row r="3162" spans="3:11">
      <c r="C3162" s="38"/>
      <c r="E3162" s="2"/>
      <c r="F3162" s="2"/>
      <c r="G3162" s="2"/>
      <c r="H3162" s="2"/>
      <c r="I3162" s="2"/>
      <c r="J3162" s="2"/>
      <c r="K3162" s="2"/>
    </row>
    <row r="3163" spans="3:11">
      <c r="C3163" s="38"/>
      <c r="E3163" s="2"/>
      <c r="F3163" s="2"/>
      <c r="G3163" s="2"/>
      <c r="H3163" s="2"/>
      <c r="I3163" s="2"/>
      <c r="J3163" s="2"/>
      <c r="K3163" s="2"/>
    </row>
    <row r="3164" spans="3:11">
      <c r="C3164" s="38"/>
      <c r="E3164" s="2"/>
      <c r="F3164" s="2"/>
      <c r="G3164" s="2"/>
      <c r="H3164" s="2"/>
      <c r="I3164" s="2"/>
      <c r="J3164" s="2"/>
      <c r="K3164" s="2"/>
    </row>
    <row r="3165" spans="3:11">
      <c r="C3165" s="38"/>
      <c r="E3165" s="2"/>
      <c r="F3165" s="2"/>
      <c r="G3165" s="2"/>
      <c r="H3165" s="2"/>
      <c r="I3165" s="2"/>
      <c r="J3165" s="2"/>
      <c r="K3165" s="2"/>
    </row>
    <row r="3166" spans="3:11">
      <c r="C3166" s="38"/>
      <c r="E3166" s="2"/>
      <c r="F3166" s="2"/>
      <c r="G3166" s="2"/>
      <c r="H3166" s="2"/>
      <c r="I3166" s="2"/>
      <c r="J3166" s="2"/>
      <c r="K3166" s="2"/>
    </row>
    <row r="3167" spans="3:11">
      <c r="C3167" s="38"/>
      <c r="E3167" s="2"/>
      <c r="F3167" s="2"/>
      <c r="G3167" s="2"/>
      <c r="H3167" s="2"/>
      <c r="I3167" s="2"/>
      <c r="J3167" s="2"/>
      <c r="K3167" s="2"/>
    </row>
    <row r="3168" spans="3:11">
      <c r="C3168" s="38"/>
      <c r="E3168" s="2"/>
      <c r="F3168" s="2"/>
      <c r="G3168" s="2"/>
      <c r="H3168" s="2"/>
      <c r="I3168" s="2"/>
      <c r="J3168" s="2"/>
      <c r="K3168" s="2"/>
    </row>
    <row r="3169" spans="3:11">
      <c r="C3169" s="38"/>
      <c r="E3169" s="2"/>
      <c r="F3169" s="2"/>
      <c r="G3169" s="2"/>
      <c r="H3169" s="2"/>
      <c r="I3169" s="2"/>
      <c r="J3169" s="2"/>
      <c r="K3169" s="2"/>
    </row>
    <row r="3170" spans="3:11">
      <c r="C3170" s="38"/>
      <c r="E3170" s="2"/>
      <c r="F3170" s="2"/>
      <c r="G3170" s="2"/>
      <c r="H3170" s="2"/>
      <c r="I3170" s="2"/>
      <c r="J3170" s="2"/>
      <c r="K3170" s="2"/>
    </row>
    <row r="3171" spans="3:11">
      <c r="C3171" s="38"/>
      <c r="E3171" s="2"/>
      <c r="F3171" s="2"/>
      <c r="G3171" s="2"/>
      <c r="H3171" s="2"/>
      <c r="I3171" s="2"/>
      <c r="J3171" s="2"/>
      <c r="K3171" s="2"/>
    </row>
    <row r="3172" spans="3:11">
      <c r="C3172" s="38"/>
      <c r="E3172" s="2"/>
      <c r="F3172" s="2"/>
      <c r="G3172" s="2"/>
      <c r="H3172" s="2"/>
      <c r="I3172" s="2"/>
      <c r="J3172" s="2"/>
      <c r="K3172" s="2"/>
    </row>
    <row r="3173" spans="3:11">
      <c r="C3173" s="38"/>
      <c r="E3173" s="2"/>
      <c r="F3173" s="2"/>
      <c r="G3173" s="2"/>
      <c r="H3173" s="2"/>
      <c r="I3173" s="2"/>
      <c r="J3173" s="2"/>
      <c r="K3173" s="2"/>
    </row>
    <row r="3174" spans="3:11">
      <c r="C3174" s="38"/>
      <c r="E3174" s="2"/>
      <c r="F3174" s="2"/>
      <c r="G3174" s="2"/>
      <c r="H3174" s="2"/>
      <c r="I3174" s="2"/>
      <c r="J3174" s="2"/>
      <c r="K3174" s="2"/>
    </row>
    <row r="3175" spans="3:11">
      <c r="C3175" s="38"/>
      <c r="E3175" s="2"/>
      <c r="F3175" s="2"/>
      <c r="G3175" s="2"/>
      <c r="H3175" s="2"/>
      <c r="I3175" s="2"/>
      <c r="J3175" s="2"/>
      <c r="K3175" s="2"/>
    </row>
    <row r="3176" spans="3:11">
      <c r="C3176" s="38"/>
      <c r="E3176" s="2"/>
      <c r="F3176" s="2"/>
      <c r="G3176" s="2"/>
      <c r="H3176" s="2"/>
      <c r="I3176" s="2"/>
      <c r="J3176" s="2"/>
      <c r="K3176" s="2"/>
    </row>
    <row r="3177" spans="3:11">
      <c r="C3177" s="38"/>
      <c r="E3177" s="2"/>
      <c r="F3177" s="2"/>
      <c r="G3177" s="2"/>
      <c r="H3177" s="2"/>
      <c r="I3177" s="2"/>
      <c r="J3177" s="2"/>
      <c r="K3177" s="2"/>
    </row>
    <row r="3178" spans="3:11">
      <c r="C3178" s="38"/>
      <c r="E3178" s="2"/>
      <c r="F3178" s="2"/>
      <c r="G3178" s="2"/>
      <c r="H3178" s="2"/>
      <c r="I3178" s="2"/>
      <c r="J3178" s="2"/>
      <c r="K3178" s="2"/>
    </row>
    <row r="3179" spans="3:11">
      <c r="C3179" s="38"/>
      <c r="E3179" s="2"/>
      <c r="F3179" s="2"/>
      <c r="G3179" s="2"/>
      <c r="H3179" s="2"/>
      <c r="I3179" s="2"/>
      <c r="J3179" s="2"/>
      <c r="K3179" s="2"/>
    </row>
    <row r="3180" spans="3:11">
      <c r="C3180" s="38"/>
      <c r="E3180" s="2"/>
      <c r="F3180" s="2"/>
      <c r="G3180" s="2"/>
      <c r="H3180" s="2"/>
      <c r="I3180" s="2"/>
      <c r="J3180" s="2"/>
      <c r="K3180" s="2"/>
    </row>
    <row r="3181" spans="3:11">
      <c r="C3181" s="38"/>
      <c r="E3181" s="2"/>
      <c r="F3181" s="2"/>
      <c r="G3181" s="2"/>
      <c r="H3181" s="2"/>
      <c r="I3181" s="2"/>
      <c r="J3181" s="2"/>
      <c r="K3181" s="2"/>
    </row>
    <row r="3182" spans="3:11">
      <c r="C3182" s="38"/>
      <c r="E3182" s="2"/>
      <c r="F3182" s="2"/>
      <c r="G3182" s="2"/>
      <c r="H3182" s="2"/>
      <c r="I3182" s="2"/>
      <c r="J3182" s="2"/>
      <c r="K3182" s="2"/>
    </row>
    <row r="3183" spans="3:11">
      <c r="C3183" s="38"/>
      <c r="E3183" s="2"/>
      <c r="F3183" s="2"/>
      <c r="G3183" s="2"/>
      <c r="H3183" s="2"/>
      <c r="I3183" s="2"/>
      <c r="J3183" s="2"/>
      <c r="K3183" s="2"/>
    </row>
    <row r="3184" spans="3:11">
      <c r="C3184" s="38"/>
      <c r="E3184" s="2"/>
      <c r="F3184" s="2"/>
      <c r="G3184" s="2"/>
      <c r="H3184" s="2"/>
      <c r="I3184" s="2"/>
      <c r="J3184" s="2"/>
      <c r="K3184" s="2"/>
    </row>
    <row r="3185" spans="3:11">
      <c r="C3185" s="38"/>
      <c r="E3185" s="2"/>
      <c r="F3185" s="2"/>
      <c r="G3185" s="2"/>
      <c r="H3185" s="2"/>
      <c r="I3185" s="2"/>
      <c r="J3185" s="2"/>
      <c r="K3185" s="2"/>
    </row>
    <row r="3186" spans="3:11">
      <c r="C3186" s="38"/>
      <c r="E3186" s="2"/>
      <c r="F3186" s="2"/>
      <c r="G3186" s="2"/>
      <c r="H3186" s="2"/>
      <c r="I3186" s="2"/>
      <c r="J3186" s="2"/>
      <c r="K3186" s="2"/>
    </row>
    <row r="3187" spans="3:11">
      <c r="C3187" s="38"/>
      <c r="E3187" s="2"/>
      <c r="F3187" s="2"/>
      <c r="G3187" s="2"/>
      <c r="H3187" s="2"/>
      <c r="I3187" s="2"/>
      <c r="J3187" s="2"/>
      <c r="K3187" s="2"/>
    </row>
    <row r="3188" spans="3:11">
      <c r="C3188" s="38"/>
      <c r="E3188" s="2"/>
      <c r="F3188" s="2"/>
      <c r="G3188" s="2"/>
      <c r="H3188" s="2"/>
      <c r="I3188" s="2"/>
      <c r="J3188" s="2"/>
      <c r="K3188" s="2"/>
    </row>
    <row r="3189" spans="3:11">
      <c r="C3189" s="38"/>
      <c r="E3189" s="2"/>
      <c r="F3189" s="2"/>
      <c r="G3189" s="2"/>
      <c r="H3189" s="2"/>
      <c r="I3189" s="2"/>
      <c r="J3189" s="2"/>
      <c r="K3189" s="2"/>
    </row>
    <row r="3190" spans="3:11">
      <c r="C3190" s="38"/>
      <c r="E3190" s="2"/>
      <c r="F3190" s="2"/>
      <c r="G3190" s="2"/>
      <c r="H3190" s="2"/>
      <c r="I3190" s="2"/>
      <c r="J3190" s="2"/>
      <c r="K3190" s="2"/>
    </row>
    <row r="3191" spans="3:11">
      <c r="C3191" s="38"/>
      <c r="E3191" s="2"/>
      <c r="F3191" s="2"/>
      <c r="G3191" s="2"/>
      <c r="H3191" s="2"/>
      <c r="I3191" s="2"/>
      <c r="J3191" s="2"/>
      <c r="K3191" s="2"/>
    </row>
    <row r="3192" spans="3:11">
      <c r="C3192" s="38"/>
      <c r="E3192" s="2"/>
      <c r="F3192" s="2"/>
      <c r="G3192" s="2"/>
      <c r="H3192" s="2"/>
      <c r="I3192" s="2"/>
      <c r="J3192" s="2"/>
      <c r="K3192" s="2"/>
    </row>
    <row r="3193" spans="3:11">
      <c r="C3193" s="38"/>
      <c r="E3193" s="2"/>
      <c r="F3193" s="2"/>
      <c r="G3193" s="2"/>
      <c r="H3193" s="2"/>
      <c r="I3193" s="2"/>
      <c r="J3193" s="2"/>
      <c r="K3193" s="2"/>
    </row>
    <row r="3194" spans="3:11">
      <c r="C3194" s="38"/>
      <c r="E3194" s="2"/>
      <c r="F3194" s="2"/>
      <c r="G3194" s="2"/>
      <c r="H3194" s="2"/>
      <c r="I3194" s="2"/>
      <c r="J3194" s="2"/>
      <c r="K3194" s="2"/>
    </row>
    <row r="3195" spans="3:11">
      <c r="C3195" s="38"/>
      <c r="E3195" s="2"/>
      <c r="F3195" s="2"/>
      <c r="G3195" s="2"/>
      <c r="H3195" s="2"/>
      <c r="I3195" s="2"/>
      <c r="J3195" s="2"/>
      <c r="K3195" s="2"/>
    </row>
    <row r="3196" spans="3:11">
      <c r="C3196" s="38"/>
      <c r="E3196" s="2"/>
      <c r="F3196" s="2"/>
      <c r="G3196" s="2"/>
      <c r="H3196" s="2"/>
      <c r="I3196" s="2"/>
      <c r="J3196" s="2"/>
      <c r="K3196" s="2"/>
    </row>
    <row r="3197" spans="3:11">
      <c r="C3197" s="38"/>
      <c r="E3197" s="2"/>
      <c r="F3197" s="2"/>
      <c r="G3197" s="2"/>
      <c r="H3197" s="2"/>
      <c r="I3197" s="2"/>
      <c r="J3197" s="2"/>
      <c r="K3197" s="2"/>
    </row>
    <row r="3198" spans="3:11">
      <c r="C3198" s="38"/>
      <c r="E3198" s="2"/>
      <c r="F3198" s="2"/>
      <c r="G3198" s="2"/>
      <c r="H3198" s="2"/>
      <c r="I3198" s="2"/>
      <c r="J3198" s="2"/>
      <c r="K3198" s="2"/>
    </row>
    <row r="3199" spans="3:11">
      <c r="C3199" s="38"/>
      <c r="E3199" s="2"/>
      <c r="F3199" s="2"/>
      <c r="G3199" s="2"/>
      <c r="H3199" s="2"/>
      <c r="I3199" s="2"/>
      <c r="J3199" s="2"/>
      <c r="K3199" s="2"/>
    </row>
    <row r="3200" spans="3:11">
      <c r="C3200" s="38"/>
      <c r="E3200" s="2"/>
      <c r="F3200" s="2"/>
      <c r="G3200" s="2"/>
      <c r="H3200" s="2"/>
      <c r="I3200" s="2"/>
      <c r="J3200" s="2"/>
      <c r="K3200" s="2"/>
    </row>
    <row r="3201" spans="3:11">
      <c r="C3201" s="38"/>
      <c r="E3201" s="2"/>
      <c r="F3201" s="2"/>
      <c r="G3201" s="2"/>
      <c r="H3201" s="2"/>
      <c r="I3201" s="2"/>
      <c r="J3201" s="2"/>
      <c r="K3201" s="2"/>
    </row>
    <row r="3202" spans="3:11">
      <c r="C3202" s="38"/>
      <c r="E3202" s="2"/>
      <c r="F3202" s="2"/>
      <c r="G3202" s="2"/>
      <c r="H3202" s="2"/>
      <c r="I3202" s="2"/>
      <c r="J3202" s="2"/>
      <c r="K3202" s="2"/>
    </row>
    <row r="3203" spans="3:11">
      <c r="C3203" s="38"/>
      <c r="E3203" s="2"/>
      <c r="F3203" s="2"/>
      <c r="G3203" s="2"/>
      <c r="H3203" s="2"/>
      <c r="I3203" s="2"/>
      <c r="J3203" s="2"/>
      <c r="K3203" s="2"/>
    </row>
    <row r="3204" spans="3:11">
      <c r="C3204" s="38"/>
      <c r="E3204" s="2"/>
      <c r="F3204" s="2"/>
      <c r="G3204" s="2"/>
      <c r="H3204" s="2"/>
      <c r="I3204" s="2"/>
      <c r="J3204" s="2"/>
      <c r="K3204" s="2"/>
    </row>
    <row r="3205" spans="3:11">
      <c r="C3205" s="38"/>
      <c r="E3205" s="2"/>
      <c r="F3205" s="2"/>
      <c r="G3205" s="2"/>
      <c r="H3205" s="2"/>
      <c r="I3205" s="2"/>
      <c r="J3205" s="2"/>
      <c r="K3205" s="2"/>
    </row>
    <row r="3206" spans="3:11">
      <c r="C3206" s="38"/>
      <c r="E3206" s="2"/>
      <c r="F3206" s="2"/>
      <c r="G3206" s="2"/>
      <c r="H3206" s="2"/>
      <c r="I3206" s="2"/>
      <c r="J3206" s="2"/>
      <c r="K3206" s="2"/>
    </row>
    <row r="3207" spans="3:11">
      <c r="C3207" s="38"/>
      <c r="E3207" s="2"/>
      <c r="F3207" s="2"/>
      <c r="G3207" s="2"/>
      <c r="H3207" s="2"/>
      <c r="I3207" s="2"/>
      <c r="J3207" s="2"/>
      <c r="K3207" s="2"/>
    </row>
    <row r="3208" spans="3:11">
      <c r="C3208" s="38"/>
      <c r="E3208" s="2"/>
      <c r="F3208" s="2"/>
      <c r="G3208" s="2"/>
      <c r="H3208" s="2"/>
      <c r="I3208" s="2"/>
      <c r="J3208" s="2"/>
      <c r="K3208" s="2"/>
    </row>
    <row r="3209" spans="3:11">
      <c r="C3209" s="38"/>
      <c r="E3209" s="2"/>
      <c r="F3209" s="2"/>
      <c r="G3209" s="2"/>
      <c r="H3209" s="2"/>
      <c r="I3209" s="2"/>
      <c r="J3209" s="2"/>
      <c r="K3209" s="2"/>
    </row>
    <row r="3210" spans="3:11">
      <c r="C3210" s="38"/>
      <c r="E3210" s="2"/>
      <c r="F3210" s="2"/>
      <c r="G3210" s="2"/>
      <c r="H3210" s="2"/>
      <c r="I3210" s="2"/>
      <c r="J3210" s="2"/>
      <c r="K3210" s="2"/>
    </row>
    <row r="3211" spans="3:11">
      <c r="C3211" s="38"/>
      <c r="E3211" s="2"/>
      <c r="F3211" s="2"/>
      <c r="G3211" s="2"/>
      <c r="H3211" s="2"/>
      <c r="I3211" s="2"/>
      <c r="J3211" s="2"/>
      <c r="K3211" s="2"/>
    </row>
    <row r="3212" spans="3:11">
      <c r="C3212" s="38"/>
      <c r="E3212" s="2"/>
      <c r="F3212" s="2"/>
      <c r="G3212" s="2"/>
      <c r="H3212" s="2"/>
      <c r="I3212" s="2"/>
      <c r="J3212" s="2"/>
      <c r="K3212" s="2"/>
    </row>
    <row r="3213" spans="3:11">
      <c r="C3213" s="38"/>
      <c r="E3213" s="2"/>
      <c r="F3213" s="2"/>
      <c r="G3213" s="2"/>
      <c r="H3213" s="2"/>
      <c r="I3213" s="2"/>
      <c r="J3213" s="2"/>
      <c r="K3213" s="2"/>
    </row>
    <row r="3214" spans="3:11">
      <c r="C3214" s="38"/>
      <c r="E3214" s="2"/>
      <c r="F3214" s="2"/>
      <c r="G3214" s="2"/>
      <c r="H3214" s="2"/>
      <c r="I3214" s="2"/>
      <c r="J3214" s="2"/>
      <c r="K3214" s="2"/>
    </row>
    <row r="3215" spans="3:11">
      <c r="C3215" s="38"/>
      <c r="E3215" s="2"/>
      <c r="F3215" s="2"/>
      <c r="G3215" s="2"/>
      <c r="H3215" s="2"/>
      <c r="I3215" s="2"/>
      <c r="J3215" s="2"/>
      <c r="K3215" s="2"/>
    </row>
    <row r="3216" spans="3:11">
      <c r="C3216" s="38"/>
      <c r="E3216" s="2"/>
      <c r="F3216" s="2"/>
      <c r="G3216" s="2"/>
      <c r="H3216" s="2"/>
      <c r="I3216" s="2"/>
      <c r="J3216" s="2"/>
      <c r="K3216" s="2"/>
    </row>
    <row r="3217" spans="3:11">
      <c r="C3217" s="38"/>
      <c r="E3217" s="2"/>
      <c r="F3217" s="2"/>
      <c r="G3217" s="2"/>
      <c r="H3217" s="2"/>
      <c r="I3217" s="2"/>
      <c r="J3217" s="2"/>
      <c r="K3217" s="2"/>
    </row>
    <row r="3218" spans="3:11">
      <c r="C3218" s="38"/>
      <c r="E3218" s="2"/>
      <c r="F3218" s="2"/>
      <c r="G3218" s="2"/>
      <c r="H3218" s="2"/>
      <c r="I3218" s="2"/>
      <c r="J3218" s="2"/>
      <c r="K3218" s="2"/>
    </row>
    <row r="3219" spans="3:11">
      <c r="C3219" s="38"/>
      <c r="E3219" s="2"/>
      <c r="F3219" s="2"/>
      <c r="G3219" s="2"/>
      <c r="H3219" s="2"/>
      <c r="I3219" s="2"/>
      <c r="J3219" s="2"/>
      <c r="K3219" s="2"/>
    </row>
    <row r="3220" spans="3:11">
      <c r="C3220" s="38"/>
      <c r="E3220" s="2"/>
      <c r="F3220" s="2"/>
      <c r="G3220" s="2"/>
      <c r="H3220" s="2"/>
      <c r="I3220" s="2"/>
      <c r="J3220" s="2"/>
      <c r="K3220" s="2"/>
    </row>
    <row r="3221" spans="3:11">
      <c r="C3221" s="38"/>
      <c r="E3221" s="2"/>
      <c r="F3221" s="2"/>
      <c r="G3221" s="2"/>
      <c r="H3221" s="2"/>
      <c r="I3221" s="2"/>
      <c r="J3221" s="2"/>
      <c r="K3221" s="2"/>
    </row>
    <row r="3222" spans="3:11">
      <c r="C3222" s="38"/>
      <c r="E3222" s="2"/>
      <c r="F3222" s="2"/>
      <c r="G3222" s="2"/>
      <c r="H3222" s="2"/>
      <c r="I3222" s="2"/>
      <c r="J3222" s="2"/>
      <c r="K3222" s="2"/>
    </row>
    <row r="3223" spans="3:11">
      <c r="C3223" s="38"/>
      <c r="E3223" s="2"/>
      <c r="F3223" s="2"/>
      <c r="G3223" s="2"/>
      <c r="H3223" s="2"/>
      <c r="I3223" s="2"/>
      <c r="J3223" s="2"/>
      <c r="K3223" s="2"/>
    </row>
    <row r="3224" spans="3:11">
      <c r="C3224" s="38"/>
      <c r="E3224" s="2"/>
      <c r="F3224" s="2"/>
      <c r="G3224" s="2"/>
      <c r="H3224" s="2"/>
      <c r="I3224" s="2"/>
      <c r="J3224" s="2"/>
      <c r="K3224" s="2"/>
    </row>
    <row r="3225" spans="3:11">
      <c r="C3225" s="38"/>
      <c r="E3225" s="2"/>
      <c r="F3225" s="2"/>
      <c r="G3225" s="2"/>
      <c r="H3225" s="2"/>
      <c r="I3225" s="2"/>
      <c r="J3225" s="2"/>
      <c r="K3225" s="2"/>
    </row>
    <row r="3226" spans="3:11">
      <c r="C3226" s="38"/>
      <c r="E3226" s="2"/>
      <c r="F3226" s="2"/>
      <c r="G3226" s="2"/>
      <c r="H3226" s="2"/>
      <c r="I3226" s="2"/>
      <c r="J3226" s="2"/>
      <c r="K3226" s="2"/>
    </row>
    <row r="3227" spans="3:11">
      <c r="C3227" s="38"/>
      <c r="E3227" s="2"/>
      <c r="F3227" s="2"/>
      <c r="G3227" s="2"/>
      <c r="H3227" s="2"/>
      <c r="I3227" s="2"/>
      <c r="J3227" s="2"/>
      <c r="K3227" s="2"/>
    </row>
    <row r="3228" spans="3:11">
      <c r="C3228" s="38"/>
      <c r="E3228" s="2"/>
      <c r="F3228" s="2"/>
      <c r="G3228" s="2"/>
      <c r="H3228" s="2"/>
      <c r="I3228" s="2"/>
      <c r="J3228" s="2"/>
      <c r="K3228" s="2"/>
    </row>
    <row r="3229" spans="3:11">
      <c r="C3229" s="38"/>
      <c r="E3229" s="2"/>
      <c r="F3229" s="2"/>
      <c r="G3229" s="2"/>
      <c r="H3229" s="2"/>
      <c r="I3229" s="2"/>
      <c r="J3229" s="2"/>
      <c r="K3229" s="2"/>
    </row>
    <row r="3230" spans="3:11">
      <c r="C3230" s="38"/>
      <c r="E3230" s="2"/>
      <c r="F3230" s="2"/>
      <c r="G3230" s="2"/>
      <c r="H3230" s="2"/>
      <c r="I3230" s="2"/>
      <c r="J3230" s="2"/>
      <c r="K3230" s="2"/>
    </row>
    <row r="3231" spans="3:11">
      <c r="C3231" s="38"/>
      <c r="E3231" s="2"/>
      <c r="F3231" s="2"/>
      <c r="G3231" s="2"/>
      <c r="H3231" s="2"/>
      <c r="I3231" s="2"/>
      <c r="J3231" s="2"/>
      <c r="K3231" s="2"/>
    </row>
    <row r="3232" spans="3:11">
      <c r="C3232" s="38"/>
      <c r="E3232" s="2"/>
      <c r="F3232" s="2"/>
      <c r="G3232" s="2"/>
      <c r="H3232" s="2"/>
      <c r="I3232" s="2"/>
      <c r="J3232" s="2"/>
      <c r="K3232" s="2"/>
    </row>
    <row r="3233" spans="3:11">
      <c r="C3233" s="38"/>
      <c r="E3233" s="2"/>
      <c r="F3233" s="2"/>
      <c r="G3233" s="2"/>
      <c r="H3233" s="2"/>
      <c r="I3233" s="2"/>
      <c r="J3233" s="2"/>
      <c r="K3233" s="2"/>
    </row>
    <row r="3234" spans="3:11">
      <c r="C3234" s="38"/>
      <c r="E3234" s="2"/>
      <c r="F3234" s="2"/>
      <c r="G3234" s="2"/>
      <c r="H3234" s="2"/>
      <c r="I3234" s="2"/>
      <c r="J3234" s="2"/>
      <c r="K3234" s="2"/>
    </row>
    <row r="3235" spans="3:11">
      <c r="C3235" s="38"/>
      <c r="E3235" s="2"/>
      <c r="F3235" s="2"/>
      <c r="G3235" s="2"/>
      <c r="H3235" s="2"/>
      <c r="I3235" s="2"/>
      <c r="J3235" s="2"/>
      <c r="K3235" s="2"/>
    </row>
    <row r="3236" spans="3:11">
      <c r="C3236" s="38"/>
      <c r="E3236" s="2"/>
      <c r="F3236" s="2"/>
      <c r="G3236" s="2"/>
      <c r="H3236" s="2"/>
      <c r="I3236" s="2"/>
      <c r="J3236" s="2"/>
      <c r="K3236" s="2"/>
    </row>
    <row r="3237" spans="3:11">
      <c r="C3237" s="38"/>
      <c r="E3237" s="2"/>
      <c r="F3237" s="2"/>
      <c r="G3237" s="2"/>
      <c r="H3237" s="2"/>
      <c r="I3237" s="2"/>
      <c r="J3237" s="2"/>
      <c r="K3237" s="2"/>
    </row>
    <row r="3238" spans="3:11">
      <c r="C3238" s="38"/>
      <c r="E3238" s="2"/>
      <c r="F3238" s="2"/>
      <c r="G3238" s="2"/>
      <c r="H3238" s="2"/>
      <c r="I3238" s="2"/>
      <c r="J3238" s="2"/>
      <c r="K3238" s="2"/>
    </row>
    <row r="3239" spans="3:11">
      <c r="C3239" s="38"/>
      <c r="E3239" s="2"/>
      <c r="F3239" s="2"/>
      <c r="G3239" s="2"/>
      <c r="H3239" s="2"/>
      <c r="I3239" s="2"/>
      <c r="J3239" s="2"/>
      <c r="K3239" s="2"/>
    </row>
    <row r="3240" spans="3:11">
      <c r="C3240" s="38"/>
      <c r="E3240" s="2"/>
      <c r="F3240" s="2"/>
      <c r="G3240" s="2"/>
      <c r="H3240" s="2"/>
      <c r="I3240" s="2"/>
      <c r="J3240" s="2"/>
      <c r="K3240" s="2"/>
    </row>
    <row r="3241" spans="3:11">
      <c r="C3241" s="38"/>
      <c r="E3241" s="2"/>
      <c r="F3241" s="2"/>
      <c r="G3241" s="2"/>
      <c r="H3241" s="2"/>
      <c r="I3241" s="2"/>
      <c r="J3241" s="2"/>
      <c r="K3241" s="2"/>
    </row>
    <row r="3242" spans="3:11">
      <c r="C3242" s="38"/>
      <c r="E3242" s="2"/>
      <c r="F3242" s="2"/>
      <c r="G3242" s="2"/>
      <c r="H3242" s="2"/>
      <c r="I3242" s="2"/>
      <c r="J3242" s="2"/>
      <c r="K3242" s="2"/>
    </row>
    <row r="3243" spans="3:11">
      <c r="C3243" s="38"/>
      <c r="E3243" s="2"/>
      <c r="F3243" s="2"/>
      <c r="G3243" s="2"/>
      <c r="H3243" s="2"/>
      <c r="I3243" s="2"/>
      <c r="J3243" s="2"/>
      <c r="K3243" s="2"/>
    </row>
    <row r="3244" spans="3:11">
      <c r="C3244" s="38"/>
      <c r="E3244" s="2"/>
      <c r="F3244" s="2"/>
      <c r="G3244" s="2"/>
      <c r="H3244" s="2"/>
      <c r="I3244" s="2"/>
      <c r="J3244" s="2"/>
      <c r="K3244" s="2"/>
    </row>
    <row r="3245" spans="3:11">
      <c r="C3245" s="38"/>
      <c r="E3245" s="2"/>
      <c r="F3245" s="2"/>
      <c r="G3245" s="2"/>
      <c r="H3245" s="2"/>
      <c r="I3245" s="2"/>
      <c r="J3245" s="2"/>
      <c r="K3245" s="2"/>
    </row>
    <row r="3246" spans="3:11">
      <c r="C3246" s="38"/>
      <c r="E3246" s="2"/>
      <c r="F3246" s="2"/>
      <c r="G3246" s="2"/>
      <c r="H3246" s="2"/>
      <c r="I3246" s="2"/>
      <c r="J3246" s="2"/>
      <c r="K3246" s="2"/>
    </row>
    <row r="3247" spans="3:11">
      <c r="C3247" s="38"/>
      <c r="E3247" s="2"/>
      <c r="F3247" s="2"/>
      <c r="G3247" s="2"/>
      <c r="H3247" s="2"/>
      <c r="I3247" s="2"/>
      <c r="J3247" s="2"/>
      <c r="K3247" s="2"/>
    </row>
    <row r="3248" spans="3:11">
      <c r="C3248" s="38"/>
      <c r="E3248" s="2"/>
      <c r="F3248" s="2"/>
      <c r="G3248" s="2"/>
      <c r="H3248" s="2"/>
      <c r="I3248" s="2"/>
      <c r="J3248" s="2"/>
      <c r="K3248" s="2"/>
    </row>
    <row r="3249" spans="3:11">
      <c r="C3249" s="38"/>
      <c r="E3249" s="2"/>
      <c r="F3249" s="2"/>
      <c r="G3249" s="2"/>
      <c r="H3249" s="2"/>
      <c r="I3249" s="2"/>
      <c r="J3249" s="2"/>
      <c r="K3249" s="2"/>
    </row>
    <row r="3250" spans="3:11">
      <c r="C3250" s="38"/>
      <c r="E3250" s="2"/>
      <c r="F3250" s="2"/>
      <c r="G3250" s="2"/>
      <c r="H3250" s="2"/>
      <c r="I3250" s="2"/>
      <c r="J3250" s="2"/>
      <c r="K3250" s="2"/>
    </row>
    <row r="3251" spans="3:11">
      <c r="C3251" s="38"/>
      <c r="E3251" s="2"/>
      <c r="F3251" s="2"/>
      <c r="G3251" s="2"/>
      <c r="H3251" s="2"/>
      <c r="I3251" s="2"/>
      <c r="J3251" s="2"/>
      <c r="K3251" s="2"/>
    </row>
    <row r="3252" spans="3:11">
      <c r="C3252" s="38"/>
      <c r="E3252" s="2"/>
      <c r="F3252" s="2"/>
      <c r="G3252" s="2"/>
      <c r="H3252" s="2"/>
      <c r="I3252" s="2"/>
      <c r="J3252" s="2"/>
      <c r="K3252" s="2"/>
    </row>
    <row r="3253" spans="3:11">
      <c r="C3253" s="38"/>
      <c r="E3253" s="2"/>
      <c r="F3253" s="2"/>
      <c r="G3253" s="2"/>
      <c r="H3253" s="2"/>
      <c r="I3253" s="2"/>
      <c r="J3253" s="2"/>
      <c r="K3253" s="2"/>
    </row>
    <row r="3254" spans="3:11">
      <c r="C3254" s="38"/>
      <c r="E3254" s="2"/>
      <c r="F3254" s="2"/>
      <c r="G3254" s="2"/>
      <c r="H3254" s="2"/>
      <c r="I3254" s="2"/>
      <c r="J3254" s="2"/>
      <c r="K3254" s="2"/>
    </row>
    <row r="3255" spans="3:11">
      <c r="C3255" s="38"/>
      <c r="E3255" s="2"/>
      <c r="F3255" s="2"/>
      <c r="G3255" s="2"/>
      <c r="H3255" s="2"/>
      <c r="I3255" s="2"/>
      <c r="J3255" s="2"/>
      <c r="K3255" s="2"/>
    </row>
    <row r="3256" spans="3:11">
      <c r="C3256" s="38"/>
      <c r="E3256" s="2"/>
      <c r="F3256" s="2"/>
      <c r="G3256" s="2"/>
      <c r="H3256" s="2"/>
      <c r="I3256" s="2"/>
      <c r="J3256" s="2"/>
      <c r="K3256" s="2"/>
    </row>
    <row r="3257" spans="3:11">
      <c r="C3257" s="38"/>
      <c r="E3257" s="2"/>
      <c r="F3257" s="2"/>
      <c r="G3257" s="2"/>
      <c r="H3257" s="2"/>
      <c r="I3257" s="2"/>
      <c r="J3257" s="2"/>
      <c r="K3257" s="2"/>
    </row>
    <row r="3258" spans="3:11">
      <c r="C3258" s="38"/>
      <c r="E3258" s="2"/>
      <c r="F3258" s="2"/>
      <c r="G3258" s="2"/>
      <c r="H3258" s="2"/>
      <c r="I3258" s="2"/>
      <c r="J3258" s="2"/>
      <c r="K3258" s="2"/>
    </row>
    <row r="3259" spans="3:11">
      <c r="C3259" s="38"/>
      <c r="E3259" s="2"/>
      <c r="F3259" s="2"/>
      <c r="G3259" s="2"/>
      <c r="H3259" s="2"/>
      <c r="I3259" s="2"/>
      <c r="J3259" s="2"/>
      <c r="K3259" s="2"/>
    </row>
    <row r="3260" spans="3:11">
      <c r="C3260" s="38"/>
      <c r="E3260" s="2"/>
      <c r="F3260" s="2"/>
      <c r="G3260" s="2"/>
      <c r="H3260" s="2"/>
      <c r="I3260" s="2"/>
      <c r="J3260" s="2"/>
      <c r="K3260" s="2"/>
    </row>
    <row r="3261" spans="3:11">
      <c r="C3261" s="38"/>
      <c r="E3261" s="2"/>
      <c r="F3261" s="2"/>
      <c r="G3261" s="2"/>
      <c r="H3261" s="2"/>
      <c r="I3261" s="2"/>
      <c r="J3261" s="2"/>
      <c r="K3261" s="2"/>
    </row>
    <row r="3262" spans="3:11">
      <c r="C3262" s="38"/>
      <c r="E3262" s="2"/>
      <c r="F3262" s="2"/>
      <c r="G3262" s="2"/>
      <c r="H3262" s="2"/>
      <c r="I3262" s="2"/>
      <c r="J3262" s="2"/>
      <c r="K3262" s="2"/>
    </row>
    <row r="3263" spans="3:11">
      <c r="C3263" s="38"/>
      <c r="E3263" s="2"/>
      <c r="F3263" s="2"/>
      <c r="G3263" s="2"/>
      <c r="H3263" s="2"/>
      <c r="I3263" s="2"/>
      <c r="J3263" s="2"/>
      <c r="K3263" s="2"/>
    </row>
    <row r="3264" spans="3:11">
      <c r="C3264" s="38"/>
      <c r="E3264" s="2"/>
      <c r="F3264" s="2"/>
      <c r="G3264" s="2"/>
      <c r="H3264" s="2"/>
      <c r="I3264" s="2"/>
      <c r="J3264" s="2"/>
      <c r="K3264" s="2"/>
    </row>
    <row r="3265" spans="3:11">
      <c r="C3265" s="38"/>
      <c r="E3265" s="2"/>
      <c r="F3265" s="2"/>
      <c r="G3265" s="2"/>
      <c r="H3265" s="2"/>
      <c r="I3265" s="2"/>
      <c r="J3265" s="2"/>
      <c r="K3265" s="2"/>
    </row>
    <row r="3266" spans="3:11">
      <c r="C3266" s="38"/>
      <c r="E3266" s="2"/>
      <c r="F3266" s="2"/>
      <c r="G3266" s="2"/>
      <c r="H3266" s="2"/>
      <c r="I3266" s="2"/>
      <c r="J3266" s="2"/>
      <c r="K3266" s="2"/>
    </row>
    <row r="3267" spans="3:11">
      <c r="C3267" s="38"/>
      <c r="E3267" s="2"/>
      <c r="F3267" s="2"/>
      <c r="G3267" s="2"/>
      <c r="H3267" s="2"/>
      <c r="I3267" s="2"/>
      <c r="J3267" s="2"/>
      <c r="K3267" s="2"/>
    </row>
    <row r="3268" spans="3:11">
      <c r="C3268" s="38"/>
      <c r="E3268" s="2"/>
      <c r="F3268" s="2"/>
      <c r="G3268" s="2"/>
      <c r="H3268" s="2"/>
      <c r="I3268" s="2"/>
      <c r="J3268" s="2"/>
      <c r="K3268" s="2"/>
    </row>
    <row r="3269" spans="3:11">
      <c r="C3269" s="38"/>
      <c r="E3269" s="2"/>
      <c r="F3269" s="2"/>
      <c r="G3269" s="2"/>
      <c r="H3269" s="2"/>
      <c r="I3269" s="2"/>
      <c r="J3269" s="2"/>
      <c r="K3269" s="2"/>
    </row>
    <row r="3270" spans="3:11">
      <c r="C3270" s="38"/>
      <c r="E3270" s="2"/>
      <c r="F3270" s="2"/>
      <c r="G3270" s="2"/>
      <c r="H3270" s="2"/>
      <c r="I3270" s="2"/>
      <c r="J3270" s="2"/>
      <c r="K3270" s="2"/>
    </row>
    <row r="3271" spans="3:11">
      <c r="C3271" s="38"/>
      <c r="E3271" s="2"/>
      <c r="F3271" s="2"/>
      <c r="G3271" s="2"/>
      <c r="H3271" s="2"/>
      <c r="I3271" s="2"/>
      <c r="J3271" s="2"/>
      <c r="K3271" s="2"/>
    </row>
    <row r="3272" spans="3:11">
      <c r="C3272" s="38"/>
      <c r="E3272" s="2"/>
      <c r="F3272" s="2"/>
      <c r="G3272" s="2"/>
      <c r="H3272" s="2"/>
      <c r="I3272" s="2"/>
      <c r="J3272" s="2"/>
      <c r="K3272" s="2"/>
    </row>
    <row r="3273" spans="3:11">
      <c r="C3273" s="38"/>
      <c r="E3273" s="2"/>
      <c r="F3273" s="2"/>
      <c r="G3273" s="2"/>
      <c r="H3273" s="2"/>
      <c r="I3273" s="2"/>
      <c r="J3273" s="2"/>
      <c r="K3273" s="2"/>
    </row>
    <row r="3274" spans="3:11">
      <c r="C3274" s="38"/>
      <c r="E3274" s="2"/>
      <c r="F3274" s="2"/>
      <c r="G3274" s="2"/>
      <c r="H3274" s="2"/>
      <c r="I3274" s="2"/>
      <c r="J3274" s="2"/>
      <c r="K3274" s="2"/>
    </row>
    <row r="3275" spans="3:11">
      <c r="C3275" s="38"/>
      <c r="E3275" s="2"/>
      <c r="F3275" s="2"/>
      <c r="G3275" s="2"/>
      <c r="H3275" s="2"/>
      <c r="I3275" s="2"/>
      <c r="J3275" s="2"/>
      <c r="K3275" s="2"/>
    </row>
    <row r="3276" spans="3:11">
      <c r="C3276" s="38"/>
      <c r="E3276" s="2"/>
      <c r="F3276" s="2"/>
      <c r="G3276" s="2"/>
      <c r="H3276" s="2"/>
      <c r="I3276" s="2"/>
      <c r="J3276" s="2"/>
      <c r="K3276" s="2"/>
    </row>
    <row r="3277" spans="3:11">
      <c r="C3277" s="38"/>
      <c r="E3277" s="2"/>
      <c r="F3277" s="2"/>
      <c r="G3277" s="2"/>
      <c r="H3277" s="2"/>
      <c r="I3277" s="2"/>
      <c r="J3277" s="2"/>
      <c r="K3277" s="2"/>
    </row>
    <row r="3278" spans="3:11">
      <c r="C3278" s="38"/>
      <c r="E3278" s="2"/>
      <c r="F3278" s="2"/>
      <c r="G3278" s="2"/>
      <c r="H3278" s="2"/>
      <c r="I3278" s="2"/>
      <c r="J3278" s="2"/>
      <c r="K3278" s="2"/>
    </row>
    <row r="3279" spans="3:11">
      <c r="C3279" s="38"/>
      <c r="E3279" s="2"/>
      <c r="F3279" s="2"/>
      <c r="G3279" s="2"/>
      <c r="H3279" s="2"/>
      <c r="I3279" s="2"/>
      <c r="J3279" s="2"/>
      <c r="K3279" s="2"/>
    </row>
    <row r="3280" spans="3:11">
      <c r="C3280" s="38"/>
      <c r="E3280" s="2"/>
      <c r="F3280" s="2"/>
      <c r="G3280" s="2"/>
      <c r="H3280" s="2"/>
      <c r="I3280" s="2"/>
      <c r="J3280" s="2"/>
      <c r="K3280" s="2"/>
    </row>
    <row r="3281" spans="3:11">
      <c r="C3281" s="38"/>
      <c r="E3281" s="2"/>
      <c r="F3281" s="2"/>
      <c r="G3281" s="2"/>
      <c r="H3281" s="2"/>
      <c r="I3281" s="2"/>
      <c r="J3281" s="2"/>
      <c r="K3281" s="2"/>
    </row>
    <row r="3282" spans="3:11">
      <c r="C3282" s="38"/>
      <c r="E3282" s="2"/>
      <c r="F3282" s="2"/>
      <c r="G3282" s="2"/>
      <c r="H3282" s="2"/>
      <c r="I3282" s="2"/>
      <c r="J3282" s="2"/>
      <c r="K3282" s="2"/>
    </row>
    <row r="3283" spans="3:11">
      <c r="C3283" s="38"/>
      <c r="E3283" s="2"/>
      <c r="F3283" s="2"/>
      <c r="G3283" s="2"/>
      <c r="H3283" s="2"/>
      <c r="I3283" s="2"/>
      <c r="J3283" s="2"/>
      <c r="K3283" s="2"/>
    </row>
    <row r="3284" spans="3:11">
      <c r="C3284" s="38"/>
      <c r="E3284" s="2"/>
      <c r="F3284" s="2"/>
      <c r="G3284" s="2"/>
      <c r="H3284" s="2"/>
      <c r="I3284" s="2"/>
      <c r="J3284" s="2"/>
      <c r="K3284" s="2"/>
    </row>
    <row r="3285" spans="3:11">
      <c r="C3285" s="38"/>
      <c r="E3285" s="2"/>
      <c r="F3285" s="2"/>
      <c r="G3285" s="2"/>
      <c r="H3285" s="2"/>
      <c r="I3285" s="2"/>
      <c r="J3285" s="2"/>
      <c r="K3285" s="2"/>
    </row>
    <row r="3286" spans="3:11">
      <c r="C3286" s="38"/>
      <c r="E3286" s="2"/>
      <c r="F3286" s="2"/>
      <c r="G3286" s="2"/>
      <c r="H3286" s="2"/>
      <c r="I3286" s="2"/>
      <c r="J3286" s="2"/>
      <c r="K3286" s="2"/>
    </row>
    <row r="3287" spans="3:11">
      <c r="C3287" s="38"/>
      <c r="E3287" s="2"/>
      <c r="F3287" s="2"/>
      <c r="G3287" s="2"/>
      <c r="H3287" s="2"/>
      <c r="I3287" s="2"/>
      <c r="J3287" s="2"/>
      <c r="K3287" s="2"/>
    </row>
    <row r="3288" spans="3:11">
      <c r="C3288" s="38"/>
      <c r="E3288" s="2"/>
      <c r="F3288" s="2"/>
      <c r="G3288" s="2"/>
      <c r="H3288" s="2"/>
      <c r="I3288" s="2"/>
      <c r="J3288" s="2"/>
      <c r="K3288" s="2"/>
    </row>
    <row r="3289" spans="3:11">
      <c r="C3289" s="38"/>
      <c r="E3289" s="2"/>
      <c r="F3289" s="2"/>
      <c r="G3289" s="2"/>
      <c r="H3289" s="2"/>
      <c r="I3289" s="2"/>
      <c r="J3289" s="2"/>
      <c r="K3289" s="2"/>
    </row>
    <row r="3290" spans="3:11">
      <c r="C3290" s="38"/>
      <c r="E3290" s="2"/>
      <c r="F3290" s="2"/>
      <c r="G3290" s="2"/>
      <c r="H3290" s="2"/>
      <c r="I3290" s="2"/>
      <c r="J3290" s="2"/>
      <c r="K3290" s="2"/>
    </row>
    <row r="3291" spans="3:11">
      <c r="C3291" s="38"/>
      <c r="E3291" s="2"/>
      <c r="F3291" s="2"/>
      <c r="G3291" s="2"/>
      <c r="H3291" s="2"/>
      <c r="I3291" s="2"/>
      <c r="J3291" s="2"/>
      <c r="K3291" s="2"/>
    </row>
    <row r="3292" spans="3:11">
      <c r="C3292" s="38"/>
      <c r="E3292" s="2"/>
      <c r="F3292" s="2"/>
      <c r="G3292" s="2"/>
      <c r="H3292" s="2"/>
      <c r="I3292" s="2"/>
      <c r="J3292" s="2"/>
      <c r="K3292" s="2"/>
    </row>
    <row r="3293" spans="3:11">
      <c r="C3293" s="38"/>
      <c r="E3293" s="2"/>
      <c r="F3293" s="2"/>
      <c r="G3293" s="2"/>
      <c r="H3293" s="2"/>
      <c r="I3293" s="2"/>
      <c r="J3293" s="2"/>
      <c r="K3293" s="2"/>
    </row>
    <row r="3294" spans="3:11">
      <c r="C3294" s="38"/>
      <c r="E3294" s="2"/>
      <c r="F3294" s="2"/>
      <c r="G3294" s="2"/>
      <c r="H3294" s="2"/>
      <c r="I3294" s="2"/>
      <c r="J3294" s="2"/>
      <c r="K3294" s="2"/>
    </row>
    <row r="3295" spans="3:11">
      <c r="C3295" s="38"/>
      <c r="E3295" s="2"/>
      <c r="F3295" s="2"/>
      <c r="G3295" s="2"/>
      <c r="H3295" s="2"/>
      <c r="I3295" s="2"/>
      <c r="J3295" s="2"/>
      <c r="K3295" s="2"/>
    </row>
    <row r="3296" spans="3:11">
      <c r="C3296" s="38"/>
      <c r="E3296" s="2"/>
      <c r="F3296" s="2"/>
      <c r="G3296" s="2"/>
      <c r="H3296" s="2"/>
      <c r="I3296" s="2"/>
      <c r="J3296" s="2"/>
      <c r="K3296" s="2"/>
    </row>
    <row r="3297" spans="3:11">
      <c r="C3297" s="38"/>
      <c r="E3297" s="2"/>
      <c r="F3297" s="2"/>
      <c r="G3297" s="2"/>
      <c r="H3297" s="2"/>
      <c r="I3297" s="2"/>
      <c r="J3297" s="2"/>
      <c r="K3297" s="2"/>
    </row>
    <row r="3298" spans="3:11">
      <c r="C3298" s="38"/>
      <c r="E3298" s="2"/>
      <c r="F3298" s="2"/>
      <c r="G3298" s="2"/>
      <c r="H3298" s="2"/>
      <c r="I3298" s="2"/>
      <c r="J3298" s="2"/>
      <c r="K3298" s="2"/>
    </row>
    <row r="3299" spans="3:11">
      <c r="C3299" s="38"/>
      <c r="E3299" s="2"/>
      <c r="F3299" s="2"/>
      <c r="G3299" s="2"/>
      <c r="H3299" s="2"/>
      <c r="I3299" s="2"/>
      <c r="J3299" s="2"/>
      <c r="K3299" s="2"/>
    </row>
    <row r="3300" spans="3:11">
      <c r="C3300" s="38"/>
      <c r="E3300" s="2"/>
      <c r="F3300" s="2"/>
      <c r="G3300" s="2"/>
      <c r="H3300" s="2"/>
      <c r="I3300" s="2"/>
      <c r="J3300" s="2"/>
      <c r="K3300" s="2"/>
    </row>
    <row r="3301" spans="3:11">
      <c r="C3301" s="38"/>
      <c r="E3301" s="2"/>
      <c r="F3301" s="2"/>
      <c r="G3301" s="2"/>
      <c r="H3301" s="2"/>
      <c r="I3301" s="2"/>
      <c r="J3301" s="2"/>
      <c r="K3301" s="2"/>
    </row>
    <row r="3302" spans="3:11">
      <c r="C3302" s="38"/>
      <c r="E3302" s="2"/>
      <c r="F3302" s="2"/>
      <c r="G3302" s="2"/>
      <c r="H3302" s="2"/>
      <c r="I3302" s="2"/>
      <c r="J3302" s="2"/>
      <c r="K3302" s="2"/>
    </row>
    <row r="3303" spans="3:11">
      <c r="C3303" s="38"/>
      <c r="E3303" s="2"/>
      <c r="F3303" s="2"/>
      <c r="G3303" s="2"/>
      <c r="H3303" s="2"/>
      <c r="I3303" s="2"/>
      <c r="J3303" s="2"/>
      <c r="K3303" s="2"/>
    </row>
    <row r="3304" spans="3:11">
      <c r="C3304" s="38"/>
      <c r="E3304" s="2"/>
      <c r="F3304" s="2"/>
      <c r="G3304" s="2"/>
      <c r="H3304" s="2"/>
      <c r="I3304" s="2"/>
      <c r="J3304" s="2"/>
      <c r="K3304" s="2"/>
    </row>
    <row r="3305" spans="3:11">
      <c r="C3305" s="38"/>
      <c r="E3305" s="2"/>
      <c r="F3305" s="2"/>
      <c r="G3305" s="2"/>
      <c r="H3305" s="2"/>
      <c r="I3305" s="2"/>
      <c r="J3305" s="2"/>
      <c r="K3305" s="2"/>
    </row>
    <row r="3306" spans="3:11">
      <c r="C3306" s="38"/>
      <c r="E3306" s="2"/>
      <c r="F3306" s="2"/>
      <c r="G3306" s="2"/>
      <c r="H3306" s="2"/>
      <c r="I3306" s="2"/>
      <c r="J3306" s="2"/>
      <c r="K3306" s="2"/>
    </row>
    <row r="3307" spans="3:11">
      <c r="C3307" s="38"/>
      <c r="E3307" s="2"/>
      <c r="F3307" s="2"/>
      <c r="G3307" s="2"/>
      <c r="H3307" s="2"/>
      <c r="I3307" s="2"/>
      <c r="J3307" s="2"/>
      <c r="K3307" s="2"/>
    </row>
    <row r="3308" spans="3:11">
      <c r="C3308" s="38"/>
      <c r="E3308" s="2"/>
      <c r="F3308" s="2"/>
      <c r="G3308" s="2"/>
      <c r="H3308" s="2"/>
      <c r="I3308" s="2"/>
      <c r="J3308" s="2"/>
      <c r="K3308" s="2"/>
    </row>
    <row r="3309" spans="3:11">
      <c r="C3309" s="38"/>
      <c r="E3309" s="2"/>
      <c r="F3309" s="2"/>
      <c r="G3309" s="2"/>
      <c r="H3309" s="2"/>
      <c r="I3309" s="2"/>
      <c r="J3309" s="2"/>
      <c r="K3309" s="2"/>
    </row>
    <row r="3310" spans="3:11">
      <c r="C3310" s="38"/>
      <c r="E3310" s="2"/>
      <c r="F3310" s="2"/>
      <c r="G3310" s="2"/>
      <c r="H3310" s="2"/>
      <c r="I3310" s="2"/>
      <c r="J3310" s="2"/>
      <c r="K3310" s="2"/>
    </row>
    <row r="3311" spans="3:11">
      <c r="C3311" s="38"/>
      <c r="E3311" s="2"/>
      <c r="F3311" s="2"/>
      <c r="G3311" s="2"/>
      <c r="H3311" s="2"/>
      <c r="I3311" s="2"/>
      <c r="J3311" s="2"/>
      <c r="K3311" s="2"/>
    </row>
    <row r="3312" spans="3:11">
      <c r="C3312" s="38"/>
      <c r="E3312" s="2"/>
      <c r="F3312" s="2"/>
      <c r="G3312" s="2"/>
      <c r="H3312" s="2"/>
      <c r="I3312" s="2"/>
      <c r="J3312" s="2"/>
      <c r="K3312" s="2"/>
    </row>
    <row r="3313" spans="3:11">
      <c r="C3313" s="38"/>
      <c r="E3313" s="2"/>
      <c r="F3313" s="2"/>
      <c r="G3313" s="2"/>
      <c r="H3313" s="2"/>
      <c r="I3313" s="2"/>
      <c r="J3313" s="2"/>
      <c r="K3313" s="2"/>
    </row>
    <row r="3314" spans="3:11">
      <c r="C3314" s="38"/>
      <c r="E3314" s="2"/>
      <c r="F3314" s="2"/>
      <c r="G3314" s="2"/>
      <c r="H3314" s="2"/>
      <c r="I3314" s="2"/>
      <c r="J3314" s="2"/>
      <c r="K3314" s="2"/>
    </row>
    <row r="3315" spans="3:11">
      <c r="C3315" s="38"/>
      <c r="E3315" s="2"/>
      <c r="F3315" s="2"/>
      <c r="G3315" s="2"/>
      <c r="H3315" s="2"/>
      <c r="I3315" s="2"/>
      <c r="J3315" s="2"/>
      <c r="K3315" s="2"/>
    </row>
    <row r="3316" spans="3:11">
      <c r="C3316" s="38"/>
      <c r="E3316" s="2"/>
      <c r="F3316" s="2"/>
      <c r="G3316" s="2"/>
      <c r="H3316" s="2"/>
      <c r="I3316" s="2"/>
      <c r="J3316" s="2"/>
      <c r="K3316" s="2"/>
    </row>
    <row r="3317" spans="3:11">
      <c r="C3317" s="38"/>
      <c r="E3317" s="2"/>
      <c r="F3317" s="2"/>
      <c r="G3317" s="2"/>
      <c r="H3317" s="2"/>
      <c r="I3317" s="2"/>
      <c r="J3317" s="2"/>
      <c r="K3317" s="2"/>
    </row>
    <row r="3318" spans="3:11">
      <c r="C3318" s="38"/>
      <c r="E3318" s="2"/>
      <c r="F3318" s="2"/>
      <c r="G3318" s="2"/>
      <c r="H3318" s="2"/>
      <c r="I3318" s="2"/>
      <c r="J3318" s="2"/>
      <c r="K3318" s="2"/>
    </row>
    <row r="3319" spans="3:11">
      <c r="C3319" s="38"/>
      <c r="E3319" s="2"/>
      <c r="F3319" s="2"/>
      <c r="G3319" s="2"/>
      <c r="H3319" s="2"/>
      <c r="I3319" s="2"/>
      <c r="J3319" s="2"/>
      <c r="K3319" s="2"/>
    </row>
    <row r="3320" spans="3:11">
      <c r="C3320" s="38"/>
      <c r="E3320" s="2"/>
      <c r="F3320" s="2"/>
      <c r="G3320" s="2"/>
      <c r="H3320" s="2"/>
      <c r="I3320" s="2"/>
      <c r="J3320" s="2"/>
      <c r="K3320" s="2"/>
    </row>
    <row r="3321" spans="3:11">
      <c r="C3321" s="38"/>
      <c r="E3321" s="2"/>
      <c r="F3321" s="2"/>
      <c r="G3321" s="2"/>
      <c r="H3321" s="2"/>
      <c r="I3321" s="2"/>
      <c r="J3321" s="2"/>
      <c r="K3321" s="2"/>
    </row>
    <row r="3322" spans="3:11">
      <c r="C3322" s="38"/>
      <c r="E3322" s="2"/>
      <c r="F3322" s="2"/>
      <c r="G3322" s="2"/>
      <c r="H3322" s="2"/>
      <c r="I3322" s="2"/>
      <c r="J3322" s="2"/>
      <c r="K3322" s="2"/>
    </row>
    <row r="3323" spans="3:11">
      <c r="C3323" s="38"/>
      <c r="E3323" s="2"/>
      <c r="F3323" s="2"/>
      <c r="G3323" s="2"/>
      <c r="H3323" s="2"/>
      <c r="I3323" s="2"/>
      <c r="J3323" s="2"/>
      <c r="K3323" s="2"/>
    </row>
    <row r="3324" spans="3:11">
      <c r="C3324" s="38"/>
      <c r="E3324" s="2"/>
      <c r="F3324" s="2"/>
      <c r="G3324" s="2"/>
      <c r="H3324" s="2"/>
      <c r="I3324" s="2"/>
      <c r="J3324" s="2"/>
      <c r="K3324" s="2"/>
    </row>
    <row r="3325" spans="3:11">
      <c r="C3325" s="38"/>
      <c r="E3325" s="2"/>
      <c r="F3325" s="2"/>
      <c r="G3325" s="2"/>
      <c r="H3325" s="2"/>
      <c r="I3325" s="2"/>
      <c r="J3325" s="2"/>
      <c r="K3325" s="2"/>
    </row>
    <row r="3326" spans="3:11">
      <c r="C3326" s="38"/>
      <c r="E3326" s="2"/>
      <c r="F3326" s="2"/>
      <c r="G3326" s="2"/>
      <c r="H3326" s="2"/>
      <c r="I3326" s="2"/>
      <c r="J3326" s="2"/>
      <c r="K3326" s="2"/>
    </row>
    <row r="3327" spans="3:11">
      <c r="C3327" s="38"/>
      <c r="E3327" s="2"/>
      <c r="F3327" s="2"/>
      <c r="G3327" s="2"/>
      <c r="H3327" s="2"/>
      <c r="I3327" s="2"/>
      <c r="J3327" s="2"/>
      <c r="K3327" s="2"/>
    </row>
    <row r="3328" spans="3:11">
      <c r="C3328" s="38"/>
      <c r="E3328" s="2"/>
      <c r="F3328" s="2"/>
      <c r="G3328" s="2"/>
      <c r="H3328" s="2"/>
      <c r="I3328" s="2"/>
      <c r="J3328" s="2"/>
      <c r="K3328" s="2"/>
    </row>
    <row r="3329" spans="3:11">
      <c r="C3329" s="38"/>
      <c r="E3329" s="2"/>
      <c r="F3329" s="2"/>
      <c r="G3329" s="2"/>
      <c r="H3329" s="2"/>
      <c r="I3329" s="2"/>
      <c r="J3329" s="2"/>
      <c r="K3329" s="2"/>
    </row>
    <row r="3330" spans="3:11">
      <c r="C3330" s="38"/>
      <c r="E3330" s="2"/>
      <c r="F3330" s="2"/>
      <c r="G3330" s="2"/>
      <c r="H3330" s="2"/>
      <c r="I3330" s="2"/>
      <c r="J3330" s="2"/>
      <c r="K3330" s="2"/>
    </row>
    <row r="3331" spans="3:11">
      <c r="C3331" s="38"/>
      <c r="E3331" s="2"/>
      <c r="F3331" s="2"/>
      <c r="G3331" s="2"/>
      <c r="H3331" s="2"/>
      <c r="I3331" s="2"/>
      <c r="J3331" s="2"/>
      <c r="K3331" s="2"/>
    </row>
    <row r="3332" spans="3:11">
      <c r="C3332" s="38"/>
      <c r="E3332" s="2"/>
      <c r="F3332" s="2"/>
      <c r="G3332" s="2"/>
      <c r="H3332" s="2"/>
      <c r="I3332" s="2"/>
      <c r="J3332" s="2"/>
      <c r="K3332" s="2"/>
    </row>
    <row r="3333" spans="3:11">
      <c r="C3333" s="38"/>
      <c r="E3333" s="2"/>
      <c r="F3333" s="2"/>
      <c r="G3333" s="2"/>
      <c r="H3333" s="2"/>
      <c r="I3333" s="2"/>
      <c r="J3333" s="2"/>
      <c r="K3333" s="2"/>
    </row>
    <row r="3334" spans="3:11">
      <c r="C3334" s="38"/>
      <c r="E3334" s="2"/>
      <c r="F3334" s="2"/>
      <c r="G3334" s="2"/>
      <c r="H3334" s="2"/>
      <c r="I3334" s="2"/>
      <c r="J3334" s="2"/>
      <c r="K3334" s="2"/>
    </row>
    <row r="3335" spans="3:11">
      <c r="C3335" s="38"/>
      <c r="E3335" s="2"/>
      <c r="F3335" s="2"/>
      <c r="G3335" s="2"/>
      <c r="H3335" s="2"/>
      <c r="I3335" s="2"/>
      <c r="J3335" s="2"/>
      <c r="K3335" s="2"/>
    </row>
    <row r="3336" spans="3:11">
      <c r="C3336" s="38"/>
      <c r="E3336" s="2"/>
      <c r="F3336" s="2"/>
      <c r="G3336" s="2"/>
      <c r="H3336" s="2"/>
      <c r="I3336" s="2"/>
      <c r="J3336" s="2"/>
      <c r="K3336" s="2"/>
    </row>
    <row r="3337" spans="3:11">
      <c r="C3337" s="38"/>
      <c r="E3337" s="2"/>
      <c r="F3337" s="2"/>
      <c r="G3337" s="2"/>
      <c r="H3337" s="2"/>
      <c r="I3337" s="2"/>
      <c r="J3337" s="2"/>
      <c r="K3337" s="2"/>
    </row>
    <row r="3338" spans="3:11">
      <c r="C3338" s="38"/>
      <c r="E3338" s="2"/>
      <c r="F3338" s="2"/>
      <c r="G3338" s="2"/>
      <c r="H3338" s="2"/>
      <c r="I3338" s="2"/>
      <c r="J3338" s="2"/>
      <c r="K3338" s="2"/>
    </row>
    <row r="3339" spans="3:11">
      <c r="C3339" s="38"/>
      <c r="E3339" s="2"/>
      <c r="F3339" s="2"/>
      <c r="G3339" s="2"/>
      <c r="H3339" s="2"/>
      <c r="I3339" s="2"/>
      <c r="J3339" s="2"/>
      <c r="K3339" s="2"/>
    </row>
    <row r="3340" spans="3:11">
      <c r="C3340" s="38"/>
      <c r="E3340" s="2"/>
      <c r="F3340" s="2"/>
      <c r="G3340" s="2"/>
      <c r="H3340" s="2"/>
      <c r="I3340" s="2"/>
      <c r="J3340" s="2"/>
      <c r="K3340" s="2"/>
    </row>
    <row r="3341" spans="3:11">
      <c r="C3341" s="38"/>
      <c r="E3341" s="2"/>
      <c r="F3341" s="2"/>
      <c r="G3341" s="2"/>
      <c r="H3341" s="2"/>
      <c r="I3341" s="2"/>
      <c r="J3341" s="2"/>
      <c r="K3341" s="2"/>
    </row>
    <row r="3342" spans="3:11">
      <c r="C3342" s="38"/>
      <c r="E3342" s="2"/>
      <c r="F3342" s="2"/>
      <c r="G3342" s="2"/>
      <c r="H3342" s="2"/>
      <c r="I3342" s="2"/>
      <c r="J3342" s="2"/>
      <c r="K3342" s="2"/>
    </row>
    <row r="3343" spans="3:11">
      <c r="C3343" s="38"/>
      <c r="E3343" s="2"/>
      <c r="F3343" s="2"/>
      <c r="G3343" s="2"/>
      <c r="H3343" s="2"/>
      <c r="I3343" s="2"/>
      <c r="J3343" s="2"/>
      <c r="K3343" s="2"/>
    </row>
    <row r="3344" spans="3:11">
      <c r="C3344" s="38"/>
      <c r="E3344" s="2"/>
      <c r="F3344" s="2"/>
      <c r="G3344" s="2"/>
      <c r="H3344" s="2"/>
      <c r="I3344" s="2"/>
      <c r="J3344" s="2"/>
      <c r="K3344" s="2"/>
    </row>
    <row r="3345" spans="3:11">
      <c r="C3345" s="38"/>
      <c r="E3345" s="2"/>
      <c r="F3345" s="2"/>
      <c r="G3345" s="2"/>
      <c r="H3345" s="2"/>
      <c r="I3345" s="2"/>
      <c r="J3345" s="2"/>
      <c r="K3345" s="2"/>
    </row>
    <row r="3346" spans="3:11">
      <c r="C3346" s="38"/>
      <c r="E3346" s="2"/>
      <c r="F3346" s="2"/>
      <c r="G3346" s="2"/>
      <c r="H3346" s="2"/>
      <c r="I3346" s="2"/>
      <c r="J3346" s="2"/>
      <c r="K3346" s="2"/>
    </row>
    <row r="3347" spans="3:11">
      <c r="C3347" s="38"/>
      <c r="E3347" s="2"/>
      <c r="F3347" s="2"/>
      <c r="G3347" s="2"/>
      <c r="H3347" s="2"/>
      <c r="I3347" s="2"/>
      <c r="J3347" s="2"/>
      <c r="K3347" s="2"/>
    </row>
    <row r="3348" spans="3:11">
      <c r="C3348" s="38"/>
      <c r="E3348" s="2"/>
      <c r="F3348" s="2"/>
      <c r="G3348" s="2"/>
      <c r="H3348" s="2"/>
      <c r="I3348" s="2"/>
      <c r="J3348" s="2"/>
      <c r="K3348" s="2"/>
    </row>
    <row r="3349" spans="3:11">
      <c r="C3349" s="38"/>
      <c r="E3349" s="2"/>
      <c r="F3349" s="2"/>
      <c r="G3349" s="2"/>
      <c r="H3349" s="2"/>
      <c r="I3349" s="2"/>
      <c r="J3349" s="2"/>
      <c r="K3349" s="2"/>
    </row>
    <row r="3350" spans="3:11">
      <c r="C3350" s="38"/>
      <c r="E3350" s="2"/>
      <c r="F3350" s="2"/>
      <c r="G3350" s="2"/>
      <c r="H3350" s="2"/>
      <c r="I3350" s="2"/>
      <c r="J3350" s="2"/>
      <c r="K3350" s="2"/>
    </row>
    <row r="3351" spans="3:11">
      <c r="C3351" s="38"/>
      <c r="E3351" s="2"/>
      <c r="F3351" s="2"/>
      <c r="G3351" s="2"/>
      <c r="H3351" s="2"/>
      <c r="I3351" s="2"/>
      <c r="J3351" s="2"/>
      <c r="K3351" s="2"/>
    </row>
    <row r="3352" spans="3:11">
      <c r="C3352" s="38"/>
      <c r="E3352" s="2"/>
      <c r="F3352" s="2"/>
      <c r="G3352" s="2"/>
      <c r="H3352" s="2"/>
      <c r="I3352" s="2"/>
      <c r="J3352" s="2"/>
      <c r="K3352" s="2"/>
    </row>
    <row r="3353" spans="3:11">
      <c r="C3353" s="38"/>
      <c r="E3353" s="2"/>
      <c r="F3353" s="2"/>
      <c r="G3353" s="2"/>
      <c r="H3353" s="2"/>
      <c r="I3353" s="2"/>
      <c r="J3353" s="2"/>
      <c r="K3353" s="2"/>
    </row>
    <row r="3354" spans="3:11">
      <c r="C3354" s="38"/>
      <c r="E3354" s="2"/>
      <c r="F3354" s="2"/>
      <c r="G3354" s="2"/>
      <c r="H3354" s="2"/>
      <c r="I3354" s="2"/>
      <c r="J3354" s="2"/>
      <c r="K3354" s="2"/>
    </row>
    <row r="3355" spans="3:11">
      <c r="C3355" s="38"/>
      <c r="E3355" s="2"/>
      <c r="F3355" s="2"/>
      <c r="G3355" s="2"/>
      <c r="H3355" s="2"/>
      <c r="I3355" s="2"/>
      <c r="J3355" s="2"/>
      <c r="K3355" s="2"/>
    </row>
    <row r="3356" spans="3:11">
      <c r="C3356" s="38"/>
      <c r="E3356" s="2"/>
      <c r="F3356" s="2"/>
      <c r="G3356" s="2"/>
      <c r="H3356" s="2"/>
      <c r="I3356" s="2"/>
      <c r="J3356" s="2"/>
      <c r="K3356" s="2"/>
    </row>
    <row r="3357" spans="3:11">
      <c r="C3357" s="38"/>
      <c r="E3357" s="2"/>
      <c r="F3357" s="2"/>
      <c r="G3357" s="2"/>
      <c r="H3357" s="2"/>
      <c r="I3357" s="2"/>
      <c r="J3357" s="2"/>
      <c r="K3357" s="2"/>
    </row>
    <row r="3358" spans="3:11">
      <c r="C3358" s="38"/>
      <c r="E3358" s="2"/>
      <c r="F3358" s="2"/>
      <c r="G3358" s="2"/>
      <c r="H3358" s="2"/>
      <c r="I3358" s="2"/>
      <c r="J3358" s="2"/>
      <c r="K3358" s="2"/>
    </row>
    <row r="3359" spans="3:11">
      <c r="C3359" s="38"/>
      <c r="E3359" s="2"/>
      <c r="F3359" s="2"/>
      <c r="G3359" s="2"/>
      <c r="H3359" s="2"/>
      <c r="I3359" s="2"/>
      <c r="J3359" s="2"/>
      <c r="K3359" s="2"/>
    </row>
    <row r="3360" spans="3:11">
      <c r="C3360" s="38"/>
      <c r="E3360" s="2"/>
      <c r="F3360" s="2"/>
      <c r="G3360" s="2"/>
      <c r="H3360" s="2"/>
      <c r="I3360" s="2"/>
      <c r="J3360" s="2"/>
      <c r="K3360" s="2"/>
    </row>
    <row r="3361" spans="3:11">
      <c r="C3361" s="38"/>
      <c r="E3361" s="2"/>
      <c r="F3361" s="2"/>
      <c r="G3361" s="2"/>
      <c r="H3361" s="2"/>
      <c r="I3361" s="2"/>
      <c r="J3361" s="2"/>
      <c r="K3361" s="2"/>
    </row>
    <row r="3362" spans="3:11">
      <c r="C3362" s="38"/>
      <c r="E3362" s="2"/>
      <c r="F3362" s="2"/>
      <c r="G3362" s="2"/>
      <c r="H3362" s="2"/>
      <c r="I3362" s="2"/>
      <c r="J3362" s="2"/>
      <c r="K3362" s="2"/>
    </row>
    <row r="3363" spans="3:11">
      <c r="C3363" s="38"/>
      <c r="E3363" s="2"/>
      <c r="F3363" s="2"/>
      <c r="G3363" s="2"/>
      <c r="H3363" s="2"/>
      <c r="I3363" s="2"/>
      <c r="J3363" s="2"/>
      <c r="K3363" s="2"/>
    </row>
    <row r="3364" spans="3:11">
      <c r="C3364" s="38"/>
      <c r="E3364" s="2"/>
      <c r="F3364" s="2"/>
      <c r="G3364" s="2"/>
      <c r="H3364" s="2"/>
      <c r="I3364" s="2"/>
      <c r="J3364" s="2"/>
      <c r="K3364" s="2"/>
    </row>
    <row r="3365" spans="3:11">
      <c r="C3365" s="38"/>
      <c r="E3365" s="2"/>
      <c r="F3365" s="2"/>
      <c r="G3365" s="2"/>
      <c r="H3365" s="2"/>
      <c r="I3365" s="2"/>
      <c r="J3365" s="2"/>
      <c r="K3365" s="2"/>
    </row>
    <row r="3366" spans="3:11">
      <c r="C3366" s="38"/>
      <c r="E3366" s="2"/>
      <c r="F3366" s="2"/>
      <c r="G3366" s="2"/>
      <c r="H3366" s="2"/>
      <c r="I3366" s="2"/>
      <c r="J3366" s="2"/>
      <c r="K3366" s="2"/>
    </row>
    <row r="3367" spans="3:11">
      <c r="C3367" s="38"/>
      <c r="E3367" s="2"/>
      <c r="F3367" s="2"/>
      <c r="G3367" s="2"/>
      <c r="H3367" s="2"/>
      <c r="I3367" s="2"/>
      <c r="J3367" s="2"/>
      <c r="K3367" s="2"/>
    </row>
    <row r="3368" spans="3:11">
      <c r="C3368" s="38"/>
      <c r="E3368" s="2"/>
      <c r="F3368" s="2"/>
      <c r="G3368" s="2"/>
      <c r="H3368" s="2"/>
      <c r="I3368" s="2"/>
      <c r="J3368" s="2"/>
      <c r="K3368" s="2"/>
    </row>
    <row r="3369" spans="3:11">
      <c r="C3369" s="38"/>
      <c r="E3369" s="2"/>
      <c r="F3369" s="2"/>
      <c r="G3369" s="2"/>
      <c r="H3369" s="2"/>
      <c r="I3369" s="2"/>
      <c r="J3369" s="2"/>
      <c r="K3369" s="2"/>
    </row>
    <row r="3370" spans="3:11">
      <c r="C3370" s="38"/>
      <c r="E3370" s="2"/>
      <c r="F3370" s="2"/>
      <c r="G3370" s="2"/>
      <c r="H3370" s="2"/>
      <c r="I3370" s="2"/>
      <c r="J3370" s="2"/>
      <c r="K3370" s="2"/>
    </row>
    <row r="3371" spans="3:11">
      <c r="C3371" s="38"/>
      <c r="E3371" s="2"/>
      <c r="F3371" s="2"/>
      <c r="G3371" s="2"/>
      <c r="H3371" s="2"/>
      <c r="I3371" s="2"/>
      <c r="J3371" s="2"/>
      <c r="K3371" s="2"/>
    </row>
    <row r="3372" spans="3:11">
      <c r="C3372" s="38"/>
      <c r="E3372" s="2"/>
      <c r="F3372" s="2"/>
      <c r="G3372" s="2"/>
      <c r="H3372" s="2"/>
      <c r="I3372" s="2"/>
      <c r="J3372" s="2"/>
      <c r="K3372" s="2"/>
    </row>
    <row r="3373" spans="3:11">
      <c r="C3373" s="38"/>
      <c r="E3373" s="2"/>
      <c r="F3373" s="2"/>
      <c r="G3373" s="2"/>
      <c r="H3373" s="2"/>
      <c r="I3373" s="2"/>
      <c r="J3373" s="2"/>
      <c r="K3373" s="2"/>
    </row>
    <row r="3374" spans="3:11">
      <c r="C3374" s="38"/>
      <c r="E3374" s="2"/>
      <c r="F3374" s="2"/>
      <c r="G3374" s="2"/>
      <c r="H3374" s="2"/>
      <c r="I3374" s="2"/>
      <c r="J3374" s="2"/>
      <c r="K3374" s="2"/>
    </row>
    <row r="3375" spans="3:11">
      <c r="C3375" s="38"/>
      <c r="E3375" s="2"/>
      <c r="F3375" s="2"/>
      <c r="G3375" s="2"/>
      <c r="H3375" s="2"/>
      <c r="I3375" s="2"/>
      <c r="J3375" s="2"/>
      <c r="K3375" s="2"/>
    </row>
    <row r="3376" spans="3:11">
      <c r="C3376" s="38"/>
      <c r="E3376" s="2"/>
      <c r="F3376" s="2"/>
      <c r="G3376" s="2"/>
      <c r="H3376" s="2"/>
      <c r="I3376" s="2"/>
      <c r="J3376" s="2"/>
      <c r="K3376" s="2"/>
    </row>
    <row r="3377" spans="3:11">
      <c r="C3377" s="38"/>
      <c r="E3377" s="2"/>
      <c r="F3377" s="2"/>
      <c r="G3377" s="2"/>
      <c r="H3377" s="2"/>
      <c r="I3377" s="2"/>
      <c r="J3377" s="2"/>
      <c r="K3377" s="2"/>
    </row>
    <row r="3378" spans="3:11">
      <c r="C3378" s="38"/>
      <c r="E3378" s="2"/>
      <c r="F3378" s="2"/>
      <c r="G3378" s="2"/>
      <c r="H3378" s="2"/>
      <c r="I3378" s="2"/>
      <c r="J3378" s="2"/>
      <c r="K3378" s="2"/>
    </row>
    <row r="3379" spans="3:11">
      <c r="C3379" s="38"/>
      <c r="E3379" s="2"/>
      <c r="F3379" s="2"/>
      <c r="G3379" s="2"/>
      <c r="H3379" s="2"/>
      <c r="I3379" s="2"/>
      <c r="J3379" s="2"/>
      <c r="K3379" s="2"/>
    </row>
    <row r="3380" spans="3:11">
      <c r="C3380" s="38"/>
      <c r="E3380" s="2"/>
      <c r="F3380" s="2"/>
      <c r="G3380" s="2"/>
      <c r="H3380" s="2"/>
      <c r="I3380" s="2"/>
      <c r="J3380" s="2"/>
      <c r="K3380" s="2"/>
    </row>
    <row r="3381" spans="3:11">
      <c r="C3381" s="38"/>
      <c r="E3381" s="2"/>
      <c r="F3381" s="2"/>
      <c r="G3381" s="2"/>
      <c r="H3381" s="2"/>
      <c r="I3381" s="2"/>
      <c r="J3381" s="2"/>
      <c r="K3381" s="2"/>
    </row>
    <row r="3382" spans="3:11">
      <c r="C3382" s="38"/>
      <c r="E3382" s="2"/>
      <c r="F3382" s="2"/>
      <c r="G3382" s="2"/>
      <c r="H3382" s="2"/>
      <c r="I3382" s="2"/>
      <c r="J3382" s="2"/>
      <c r="K3382" s="2"/>
    </row>
    <row r="3383" spans="3:11">
      <c r="C3383" s="38"/>
      <c r="E3383" s="2"/>
      <c r="F3383" s="2"/>
      <c r="G3383" s="2"/>
      <c r="H3383" s="2"/>
      <c r="I3383" s="2"/>
      <c r="J3383" s="2"/>
      <c r="K3383" s="2"/>
    </row>
    <row r="3384" spans="3:11">
      <c r="C3384" s="38"/>
      <c r="E3384" s="2"/>
      <c r="F3384" s="2"/>
      <c r="G3384" s="2"/>
      <c r="H3384" s="2"/>
      <c r="I3384" s="2"/>
      <c r="J3384" s="2"/>
      <c r="K3384" s="2"/>
    </row>
    <row r="3385" spans="3:11">
      <c r="C3385" s="38"/>
      <c r="E3385" s="2"/>
      <c r="F3385" s="2"/>
      <c r="G3385" s="2"/>
      <c r="H3385" s="2"/>
      <c r="I3385" s="2"/>
      <c r="J3385" s="2"/>
      <c r="K3385" s="2"/>
    </row>
    <row r="3386" spans="3:11">
      <c r="C3386" s="38"/>
      <c r="E3386" s="2"/>
      <c r="F3386" s="2"/>
      <c r="G3386" s="2"/>
      <c r="H3386" s="2"/>
      <c r="I3386" s="2"/>
      <c r="J3386" s="2"/>
      <c r="K3386" s="2"/>
    </row>
    <row r="3387" spans="3:11">
      <c r="C3387" s="38"/>
      <c r="E3387" s="2"/>
      <c r="F3387" s="2"/>
      <c r="G3387" s="2"/>
      <c r="H3387" s="2"/>
      <c r="I3387" s="2"/>
      <c r="J3387" s="2"/>
      <c r="K3387" s="2"/>
    </row>
    <row r="3388" spans="3:11">
      <c r="C3388" s="38"/>
      <c r="E3388" s="2"/>
      <c r="F3388" s="2"/>
      <c r="G3388" s="2"/>
      <c r="H3388" s="2"/>
      <c r="I3388" s="2"/>
      <c r="J3388" s="2"/>
      <c r="K3388" s="2"/>
    </row>
    <row r="3389" spans="3:11">
      <c r="C3389" s="38"/>
      <c r="E3389" s="2"/>
      <c r="F3389" s="2"/>
      <c r="G3389" s="2"/>
      <c r="H3389" s="2"/>
      <c r="I3389" s="2"/>
      <c r="J3389" s="2"/>
      <c r="K3389" s="2"/>
    </row>
    <row r="3390" spans="3:11">
      <c r="C3390" s="38"/>
      <c r="E3390" s="2"/>
      <c r="F3390" s="2"/>
      <c r="G3390" s="2"/>
      <c r="H3390" s="2"/>
      <c r="I3390" s="2"/>
      <c r="J3390" s="2"/>
      <c r="K3390" s="2"/>
    </row>
    <row r="3391" spans="3:11">
      <c r="C3391" s="38"/>
      <c r="E3391" s="2"/>
      <c r="F3391" s="2"/>
      <c r="G3391" s="2"/>
      <c r="H3391" s="2"/>
      <c r="I3391" s="2"/>
      <c r="J3391" s="2"/>
      <c r="K3391" s="2"/>
    </row>
    <row r="3392" spans="3:11">
      <c r="C3392" s="38"/>
      <c r="E3392" s="2"/>
      <c r="F3392" s="2"/>
      <c r="G3392" s="2"/>
      <c r="H3392" s="2"/>
      <c r="I3392" s="2"/>
      <c r="J3392" s="2"/>
      <c r="K3392" s="2"/>
    </row>
    <row r="3393" spans="3:11">
      <c r="C3393" s="38"/>
      <c r="E3393" s="2"/>
      <c r="F3393" s="2"/>
      <c r="G3393" s="2"/>
      <c r="H3393" s="2"/>
      <c r="I3393" s="2"/>
      <c r="J3393" s="2"/>
      <c r="K3393" s="2"/>
    </row>
    <row r="3394" spans="3:11">
      <c r="C3394" s="38"/>
      <c r="E3394" s="2"/>
      <c r="F3394" s="2"/>
      <c r="G3394" s="2"/>
      <c r="H3394" s="2"/>
      <c r="I3394" s="2"/>
      <c r="J3394" s="2"/>
      <c r="K3394" s="2"/>
    </row>
    <row r="3395" spans="3:11">
      <c r="C3395" s="38"/>
      <c r="E3395" s="2"/>
      <c r="F3395" s="2"/>
      <c r="G3395" s="2"/>
      <c r="H3395" s="2"/>
      <c r="I3395" s="2"/>
      <c r="J3395" s="2"/>
      <c r="K3395" s="2"/>
    </row>
    <row r="3396" spans="3:11">
      <c r="C3396" s="38"/>
      <c r="E3396" s="2"/>
      <c r="F3396" s="2"/>
      <c r="G3396" s="2"/>
      <c r="H3396" s="2"/>
      <c r="I3396" s="2"/>
      <c r="J3396" s="2"/>
      <c r="K3396" s="2"/>
    </row>
    <row r="3397" spans="3:11">
      <c r="C3397" s="38"/>
      <c r="E3397" s="2"/>
      <c r="F3397" s="2"/>
      <c r="G3397" s="2"/>
      <c r="H3397" s="2"/>
      <c r="I3397" s="2"/>
      <c r="J3397" s="2"/>
      <c r="K3397" s="2"/>
    </row>
    <row r="3398" spans="3:11">
      <c r="C3398" s="38"/>
      <c r="E3398" s="2"/>
      <c r="F3398" s="2"/>
      <c r="G3398" s="2"/>
      <c r="H3398" s="2"/>
      <c r="I3398" s="2"/>
      <c r="J3398" s="2"/>
      <c r="K3398" s="2"/>
    </row>
    <row r="3399" spans="3:11">
      <c r="C3399" s="38"/>
      <c r="E3399" s="2"/>
      <c r="F3399" s="2"/>
      <c r="G3399" s="2"/>
      <c r="H3399" s="2"/>
      <c r="I3399" s="2"/>
      <c r="J3399" s="2"/>
      <c r="K3399" s="2"/>
    </row>
    <row r="3400" spans="3:11">
      <c r="C3400" s="38"/>
      <c r="E3400" s="2"/>
      <c r="F3400" s="2"/>
      <c r="G3400" s="2"/>
      <c r="H3400" s="2"/>
      <c r="I3400" s="2"/>
      <c r="J3400" s="2"/>
      <c r="K3400" s="2"/>
    </row>
    <row r="3401" spans="3:11">
      <c r="C3401" s="38"/>
      <c r="E3401" s="2"/>
      <c r="F3401" s="2"/>
      <c r="G3401" s="2"/>
      <c r="H3401" s="2"/>
      <c r="I3401" s="2"/>
      <c r="J3401" s="2"/>
      <c r="K3401" s="2"/>
    </row>
    <row r="3402" spans="3:11">
      <c r="C3402" s="38"/>
      <c r="E3402" s="2"/>
      <c r="F3402" s="2"/>
      <c r="G3402" s="2"/>
      <c r="H3402" s="2"/>
      <c r="I3402" s="2"/>
      <c r="J3402" s="2"/>
      <c r="K3402" s="2"/>
    </row>
    <row r="3403" spans="3:11">
      <c r="C3403" s="38"/>
      <c r="E3403" s="2"/>
      <c r="F3403" s="2"/>
      <c r="G3403" s="2"/>
      <c r="H3403" s="2"/>
      <c r="I3403" s="2"/>
      <c r="J3403" s="2"/>
      <c r="K3403" s="2"/>
    </row>
    <row r="3404" spans="3:11">
      <c r="C3404" s="38"/>
      <c r="E3404" s="2"/>
      <c r="F3404" s="2"/>
      <c r="G3404" s="2"/>
      <c r="H3404" s="2"/>
      <c r="I3404" s="2"/>
      <c r="J3404" s="2"/>
      <c r="K3404" s="2"/>
    </row>
    <row r="3405" spans="3:11">
      <c r="C3405" s="38"/>
      <c r="E3405" s="2"/>
      <c r="F3405" s="2"/>
      <c r="G3405" s="2"/>
      <c r="H3405" s="2"/>
      <c r="I3405" s="2"/>
      <c r="J3405" s="2"/>
      <c r="K3405" s="2"/>
    </row>
    <row r="3406" spans="3:11">
      <c r="C3406" s="38"/>
      <c r="E3406" s="2"/>
      <c r="F3406" s="2"/>
      <c r="G3406" s="2"/>
      <c r="H3406" s="2"/>
      <c r="I3406" s="2"/>
      <c r="J3406" s="2"/>
      <c r="K3406" s="2"/>
    </row>
    <row r="3407" spans="3:11">
      <c r="C3407" s="38"/>
      <c r="E3407" s="2"/>
      <c r="F3407" s="2"/>
      <c r="G3407" s="2"/>
      <c r="H3407" s="2"/>
      <c r="I3407" s="2"/>
      <c r="J3407" s="2"/>
      <c r="K3407" s="2"/>
    </row>
    <row r="3408" spans="3:11">
      <c r="C3408" s="38"/>
      <c r="E3408" s="2"/>
      <c r="F3408" s="2"/>
      <c r="G3408" s="2"/>
      <c r="H3408" s="2"/>
      <c r="I3408" s="2"/>
      <c r="J3408" s="2"/>
      <c r="K3408" s="2"/>
    </row>
    <row r="3409" spans="3:11">
      <c r="C3409" s="38"/>
      <c r="E3409" s="2"/>
      <c r="F3409" s="2"/>
      <c r="G3409" s="2"/>
      <c r="H3409" s="2"/>
      <c r="I3409" s="2"/>
      <c r="J3409" s="2"/>
      <c r="K3409" s="2"/>
    </row>
    <row r="3410" spans="3:11">
      <c r="C3410" s="38"/>
      <c r="E3410" s="2"/>
      <c r="F3410" s="2"/>
      <c r="G3410" s="2"/>
      <c r="H3410" s="2"/>
      <c r="I3410" s="2"/>
      <c r="J3410" s="2"/>
      <c r="K3410" s="2"/>
    </row>
    <row r="3411" spans="3:11">
      <c r="C3411" s="38"/>
      <c r="E3411" s="2"/>
      <c r="F3411" s="2"/>
      <c r="G3411" s="2"/>
      <c r="H3411" s="2"/>
      <c r="I3411" s="2"/>
      <c r="J3411" s="2"/>
      <c r="K3411" s="2"/>
    </row>
    <row r="3412" spans="3:11">
      <c r="C3412" s="38"/>
      <c r="E3412" s="2"/>
      <c r="F3412" s="2"/>
      <c r="G3412" s="2"/>
      <c r="H3412" s="2"/>
      <c r="I3412" s="2"/>
      <c r="J3412" s="2"/>
      <c r="K3412" s="2"/>
    </row>
    <row r="3413" spans="3:11">
      <c r="C3413" s="38"/>
      <c r="E3413" s="2"/>
      <c r="F3413" s="2"/>
      <c r="G3413" s="2"/>
      <c r="H3413" s="2"/>
      <c r="I3413" s="2"/>
      <c r="J3413" s="2"/>
      <c r="K3413" s="2"/>
    </row>
    <row r="3414" spans="3:11">
      <c r="C3414" s="38"/>
      <c r="E3414" s="2"/>
      <c r="F3414" s="2"/>
      <c r="G3414" s="2"/>
      <c r="H3414" s="2"/>
      <c r="I3414" s="2"/>
      <c r="J3414" s="2"/>
      <c r="K3414" s="2"/>
    </row>
    <row r="3415" spans="3:11">
      <c r="C3415" s="38"/>
      <c r="E3415" s="2"/>
      <c r="F3415" s="2"/>
      <c r="G3415" s="2"/>
      <c r="H3415" s="2"/>
      <c r="I3415" s="2"/>
      <c r="J3415" s="2"/>
      <c r="K3415" s="2"/>
    </row>
    <row r="3416" spans="3:11">
      <c r="C3416" s="38"/>
      <c r="E3416" s="2"/>
      <c r="F3416" s="2"/>
      <c r="G3416" s="2"/>
      <c r="H3416" s="2"/>
      <c r="I3416" s="2"/>
      <c r="J3416" s="2"/>
      <c r="K3416" s="2"/>
    </row>
    <row r="3417" spans="3:11">
      <c r="C3417" s="38"/>
      <c r="E3417" s="2"/>
      <c r="F3417" s="2"/>
      <c r="G3417" s="2"/>
      <c r="H3417" s="2"/>
      <c r="I3417" s="2"/>
      <c r="J3417" s="2"/>
      <c r="K3417" s="2"/>
    </row>
    <row r="3418" spans="3:11">
      <c r="C3418" s="38"/>
      <c r="E3418" s="2"/>
      <c r="F3418" s="2"/>
      <c r="G3418" s="2"/>
      <c r="H3418" s="2"/>
      <c r="I3418" s="2"/>
      <c r="J3418" s="2"/>
      <c r="K3418" s="2"/>
    </row>
    <row r="3419" spans="3:11">
      <c r="C3419" s="38"/>
      <c r="E3419" s="2"/>
      <c r="F3419" s="2"/>
      <c r="G3419" s="2"/>
      <c r="H3419" s="2"/>
      <c r="I3419" s="2"/>
      <c r="J3419" s="2"/>
      <c r="K3419" s="2"/>
    </row>
    <row r="3420" spans="3:11">
      <c r="C3420" s="38"/>
      <c r="E3420" s="2"/>
      <c r="F3420" s="2"/>
      <c r="G3420" s="2"/>
      <c r="H3420" s="2"/>
      <c r="I3420" s="2"/>
      <c r="J3420" s="2"/>
      <c r="K3420" s="2"/>
    </row>
    <row r="3421" spans="3:11">
      <c r="C3421" s="38"/>
      <c r="E3421" s="2"/>
      <c r="F3421" s="2"/>
      <c r="G3421" s="2"/>
      <c r="H3421" s="2"/>
      <c r="I3421" s="2"/>
      <c r="J3421" s="2"/>
      <c r="K3421" s="2"/>
    </row>
    <row r="3422" spans="3:11">
      <c r="C3422" s="38"/>
      <c r="E3422" s="2"/>
      <c r="F3422" s="2"/>
      <c r="G3422" s="2"/>
      <c r="H3422" s="2"/>
      <c r="I3422" s="2"/>
      <c r="J3422" s="2"/>
      <c r="K3422" s="2"/>
    </row>
    <row r="3423" spans="3:11">
      <c r="C3423" s="38"/>
      <c r="E3423" s="2"/>
      <c r="F3423" s="2"/>
      <c r="G3423" s="2"/>
      <c r="H3423" s="2"/>
      <c r="I3423" s="2"/>
      <c r="J3423" s="2"/>
      <c r="K3423" s="2"/>
    </row>
    <row r="3424" spans="3:11">
      <c r="C3424" s="38"/>
      <c r="E3424" s="2"/>
      <c r="F3424" s="2"/>
      <c r="G3424" s="2"/>
      <c r="H3424" s="2"/>
      <c r="I3424" s="2"/>
      <c r="J3424" s="2"/>
      <c r="K3424" s="2"/>
    </row>
    <row r="3425" spans="3:11">
      <c r="C3425" s="38"/>
      <c r="E3425" s="2"/>
      <c r="F3425" s="2"/>
      <c r="G3425" s="2"/>
      <c r="H3425" s="2"/>
      <c r="I3425" s="2"/>
      <c r="J3425" s="2"/>
      <c r="K3425" s="2"/>
    </row>
    <row r="3426" spans="3:11">
      <c r="C3426" s="38"/>
      <c r="E3426" s="2"/>
      <c r="F3426" s="2"/>
      <c r="G3426" s="2"/>
      <c r="H3426" s="2"/>
      <c r="I3426" s="2"/>
      <c r="J3426" s="2"/>
      <c r="K3426" s="2"/>
    </row>
    <row r="3427" spans="3:11">
      <c r="C3427" s="38"/>
      <c r="E3427" s="2"/>
      <c r="F3427" s="2"/>
      <c r="G3427" s="2"/>
      <c r="H3427" s="2"/>
      <c r="I3427" s="2"/>
      <c r="J3427" s="2"/>
      <c r="K3427" s="2"/>
    </row>
    <row r="3428" spans="3:11">
      <c r="C3428" s="38"/>
      <c r="E3428" s="2"/>
      <c r="F3428" s="2"/>
      <c r="G3428" s="2"/>
      <c r="H3428" s="2"/>
      <c r="I3428" s="2"/>
      <c r="J3428" s="2"/>
      <c r="K3428" s="2"/>
    </row>
    <row r="3429" spans="3:11">
      <c r="C3429" s="38"/>
      <c r="E3429" s="2"/>
      <c r="F3429" s="2"/>
      <c r="G3429" s="2"/>
      <c r="H3429" s="2"/>
      <c r="I3429" s="2"/>
      <c r="J3429" s="2"/>
      <c r="K3429" s="2"/>
    </row>
    <row r="3430" spans="3:11">
      <c r="C3430" s="38"/>
      <c r="E3430" s="2"/>
      <c r="F3430" s="2"/>
      <c r="G3430" s="2"/>
      <c r="H3430" s="2"/>
      <c r="I3430" s="2"/>
      <c r="J3430" s="2"/>
      <c r="K3430" s="2"/>
    </row>
    <row r="3431" spans="3:11">
      <c r="C3431" s="38"/>
      <c r="E3431" s="2"/>
      <c r="F3431" s="2"/>
      <c r="G3431" s="2"/>
      <c r="H3431" s="2"/>
      <c r="I3431" s="2"/>
      <c r="J3431" s="2"/>
      <c r="K3431" s="2"/>
    </row>
    <row r="3432" spans="3:11">
      <c r="C3432" s="38"/>
      <c r="E3432" s="2"/>
      <c r="F3432" s="2"/>
      <c r="G3432" s="2"/>
      <c r="H3432" s="2"/>
      <c r="I3432" s="2"/>
      <c r="J3432" s="2"/>
      <c r="K3432" s="2"/>
    </row>
    <row r="3433" spans="3:11">
      <c r="C3433" s="38"/>
      <c r="E3433" s="2"/>
      <c r="F3433" s="2"/>
      <c r="G3433" s="2"/>
      <c r="H3433" s="2"/>
      <c r="I3433" s="2"/>
      <c r="J3433" s="2"/>
      <c r="K3433" s="2"/>
    </row>
    <row r="3434" spans="3:11">
      <c r="C3434" s="38"/>
      <c r="E3434" s="2"/>
      <c r="F3434" s="2"/>
      <c r="G3434" s="2"/>
      <c r="H3434" s="2"/>
      <c r="I3434" s="2"/>
      <c r="J3434" s="2"/>
      <c r="K3434" s="2"/>
    </row>
    <row r="3435" spans="3:11">
      <c r="C3435" s="38"/>
      <c r="E3435" s="2"/>
      <c r="F3435" s="2"/>
      <c r="G3435" s="2"/>
      <c r="H3435" s="2"/>
      <c r="I3435" s="2"/>
      <c r="J3435" s="2"/>
      <c r="K3435" s="2"/>
    </row>
    <row r="3436" spans="3:11">
      <c r="C3436" s="38"/>
      <c r="E3436" s="2"/>
      <c r="F3436" s="2"/>
      <c r="G3436" s="2"/>
      <c r="H3436" s="2"/>
      <c r="I3436" s="2"/>
      <c r="J3436" s="2"/>
      <c r="K3436" s="2"/>
    </row>
    <row r="3437" spans="3:11">
      <c r="C3437" s="38"/>
      <c r="E3437" s="2"/>
      <c r="F3437" s="2"/>
      <c r="G3437" s="2"/>
      <c r="H3437" s="2"/>
      <c r="I3437" s="2"/>
      <c r="J3437" s="2"/>
      <c r="K3437" s="2"/>
    </row>
    <row r="3438" spans="3:11">
      <c r="C3438" s="38"/>
      <c r="E3438" s="2"/>
      <c r="F3438" s="2"/>
      <c r="G3438" s="2"/>
      <c r="H3438" s="2"/>
      <c r="I3438" s="2"/>
      <c r="J3438" s="2"/>
      <c r="K3438" s="2"/>
    </row>
    <row r="3439" spans="3:11">
      <c r="C3439" s="38"/>
      <c r="E3439" s="2"/>
      <c r="F3439" s="2"/>
      <c r="G3439" s="2"/>
      <c r="H3439" s="2"/>
      <c r="I3439" s="2"/>
      <c r="J3439" s="2"/>
      <c r="K3439" s="2"/>
    </row>
    <row r="3440" spans="3:11">
      <c r="C3440" s="38"/>
      <c r="E3440" s="2"/>
      <c r="F3440" s="2"/>
      <c r="G3440" s="2"/>
      <c r="H3440" s="2"/>
      <c r="I3440" s="2"/>
      <c r="J3440" s="2"/>
      <c r="K3440" s="2"/>
    </row>
    <row r="3441" spans="3:11">
      <c r="C3441" s="38"/>
      <c r="E3441" s="2"/>
      <c r="F3441" s="2"/>
      <c r="G3441" s="2"/>
      <c r="H3441" s="2"/>
      <c r="I3441" s="2"/>
      <c r="J3441" s="2"/>
      <c r="K3441" s="2"/>
    </row>
    <row r="3442" spans="3:11">
      <c r="C3442" s="38"/>
      <c r="E3442" s="2"/>
      <c r="F3442" s="2"/>
      <c r="G3442" s="2"/>
      <c r="H3442" s="2"/>
      <c r="I3442" s="2"/>
      <c r="J3442" s="2"/>
      <c r="K3442" s="2"/>
    </row>
    <row r="3443" spans="3:11">
      <c r="C3443" s="38"/>
      <c r="E3443" s="2"/>
      <c r="F3443" s="2"/>
      <c r="G3443" s="2"/>
      <c r="H3443" s="2"/>
      <c r="I3443" s="2"/>
      <c r="J3443" s="2"/>
      <c r="K3443" s="2"/>
    </row>
    <row r="3444" spans="3:11">
      <c r="C3444" s="38"/>
      <c r="E3444" s="2"/>
      <c r="F3444" s="2"/>
      <c r="G3444" s="2"/>
      <c r="H3444" s="2"/>
      <c r="I3444" s="2"/>
      <c r="J3444" s="2"/>
      <c r="K3444" s="2"/>
    </row>
    <row r="3445" spans="3:11">
      <c r="C3445" s="38"/>
      <c r="E3445" s="2"/>
      <c r="F3445" s="2"/>
      <c r="G3445" s="2"/>
      <c r="H3445" s="2"/>
      <c r="I3445" s="2"/>
      <c r="J3445" s="2"/>
      <c r="K3445" s="2"/>
    </row>
    <row r="3446" spans="3:11">
      <c r="C3446" s="38"/>
      <c r="E3446" s="2"/>
      <c r="F3446" s="2"/>
      <c r="G3446" s="2"/>
      <c r="H3446" s="2"/>
      <c r="I3446" s="2"/>
      <c r="J3446" s="2"/>
      <c r="K3446" s="2"/>
    </row>
    <row r="3447" spans="3:11">
      <c r="C3447" s="38"/>
      <c r="E3447" s="2"/>
      <c r="F3447" s="2"/>
      <c r="G3447" s="2"/>
      <c r="H3447" s="2"/>
      <c r="I3447" s="2"/>
      <c r="J3447" s="2"/>
      <c r="K3447" s="2"/>
    </row>
    <row r="3448" spans="3:11">
      <c r="C3448" s="38"/>
      <c r="E3448" s="2"/>
      <c r="F3448" s="2"/>
      <c r="G3448" s="2"/>
      <c r="H3448" s="2"/>
      <c r="I3448" s="2"/>
      <c r="J3448" s="2"/>
      <c r="K3448" s="2"/>
    </row>
    <row r="3449" spans="3:11">
      <c r="C3449" s="38"/>
      <c r="E3449" s="2"/>
      <c r="F3449" s="2"/>
      <c r="G3449" s="2"/>
      <c r="H3449" s="2"/>
      <c r="I3449" s="2"/>
      <c r="J3449" s="2"/>
      <c r="K3449" s="2"/>
    </row>
    <row r="3450" spans="3:11">
      <c r="C3450" s="38"/>
      <c r="E3450" s="2"/>
      <c r="F3450" s="2"/>
      <c r="G3450" s="2"/>
      <c r="H3450" s="2"/>
      <c r="I3450" s="2"/>
      <c r="J3450" s="2"/>
      <c r="K3450" s="2"/>
    </row>
    <row r="3451" spans="3:11">
      <c r="C3451" s="38"/>
      <c r="E3451" s="2"/>
      <c r="F3451" s="2"/>
      <c r="G3451" s="2"/>
      <c r="H3451" s="2"/>
      <c r="I3451" s="2"/>
      <c r="J3451" s="2"/>
      <c r="K3451" s="2"/>
    </row>
    <row r="3452" spans="3:11">
      <c r="C3452" s="38"/>
      <c r="E3452" s="2"/>
      <c r="F3452" s="2"/>
      <c r="G3452" s="2"/>
      <c r="H3452" s="2"/>
      <c r="I3452" s="2"/>
      <c r="J3452" s="2"/>
      <c r="K3452" s="2"/>
    </row>
    <row r="3453" spans="3:11">
      <c r="C3453" s="38"/>
      <c r="E3453" s="2"/>
      <c r="F3453" s="2"/>
      <c r="G3453" s="2"/>
      <c r="H3453" s="2"/>
      <c r="I3453" s="2"/>
      <c r="J3453" s="2"/>
      <c r="K3453" s="2"/>
    </row>
    <row r="3454" spans="3:11">
      <c r="C3454" s="38"/>
      <c r="E3454" s="2"/>
      <c r="F3454" s="2"/>
      <c r="G3454" s="2"/>
      <c r="H3454" s="2"/>
      <c r="I3454" s="2"/>
      <c r="J3454" s="2"/>
      <c r="K3454" s="2"/>
    </row>
    <row r="3455" spans="3:11">
      <c r="C3455" s="38"/>
      <c r="E3455" s="2"/>
      <c r="F3455" s="2"/>
      <c r="G3455" s="2"/>
      <c r="H3455" s="2"/>
      <c r="I3455" s="2"/>
      <c r="J3455" s="2"/>
      <c r="K3455" s="2"/>
    </row>
    <row r="3456" spans="3:11">
      <c r="C3456" s="38"/>
      <c r="E3456" s="2"/>
      <c r="F3456" s="2"/>
      <c r="G3456" s="2"/>
      <c r="H3456" s="2"/>
      <c r="I3456" s="2"/>
      <c r="J3456" s="2"/>
      <c r="K3456" s="2"/>
    </row>
    <row r="3457" spans="3:11">
      <c r="C3457" s="38"/>
      <c r="E3457" s="2"/>
      <c r="F3457" s="2"/>
      <c r="G3457" s="2"/>
      <c r="H3457" s="2"/>
      <c r="I3457" s="2"/>
      <c r="J3457" s="2"/>
      <c r="K3457" s="2"/>
    </row>
    <row r="3458" spans="3:11">
      <c r="C3458" s="38"/>
      <c r="E3458" s="2"/>
      <c r="F3458" s="2"/>
      <c r="G3458" s="2"/>
      <c r="H3458" s="2"/>
      <c r="I3458" s="2"/>
      <c r="J3458" s="2"/>
      <c r="K3458" s="2"/>
    </row>
    <row r="3459" spans="3:11">
      <c r="C3459" s="38"/>
      <c r="E3459" s="2"/>
      <c r="F3459" s="2"/>
      <c r="G3459" s="2"/>
      <c r="H3459" s="2"/>
      <c r="I3459" s="2"/>
      <c r="J3459" s="2"/>
      <c r="K3459" s="2"/>
    </row>
    <row r="3460" spans="3:11">
      <c r="C3460" s="38"/>
      <c r="E3460" s="2"/>
      <c r="F3460" s="2"/>
      <c r="G3460" s="2"/>
      <c r="H3460" s="2"/>
      <c r="I3460" s="2"/>
      <c r="J3460" s="2"/>
      <c r="K3460" s="2"/>
    </row>
    <row r="3461" spans="3:11">
      <c r="C3461" s="38"/>
      <c r="E3461" s="2"/>
      <c r="F3461" s="2"/>
      <c r="G3461" s="2"/>
      <c r="H3461" s="2"/>
      <c r="I3461" s="2"/>
      <c r="J3461" s="2"/>
      <c r="K3461" s="2"/>
    </row>
    <row r="3462" spans="3:11">
      <c r="C3462" s="38"/>
      <c r="E3462" s="2"/>
      <c r="F3462" s="2"/>
      <c r="G3462" s="2"/>
      <c r="H3462" s="2"/>
      <c r="I3462" s="2"/>
      <c r="J3462" s="2"/>
      <c r="K3462" s="2"/>
    </row>
    <row r="3463" spans="3:11">
      <c r="C3463" s="38"/>
      <c r="E3463" s="2"/>
      <c r="F3463" s="2"/>
      <c r="G3463" s="2"/>
      <c r="H3463" s="2"/>
      <c r="I3463" s="2"/>
      <c r="J3463" s="2"/>
      <c r="K3463" s="2"/>
    </row>
    <row r="3464" spans="3:11">
      <c r="C3464" s="38"/>
      <c r="E3464" s="2"/>
      <c r="F3464" s="2"/>
      <c r="G3464" s="2"/>
      <c r="H3464" s="2"/>
      <c r="I3464" s="2"/>
      <c r="J3464" s="2"/>
      <c r="K3464" s="2"/>
    </row>
    <row r="3465" spans="3:11">
      <c r="C3465" s="38"/>
      <c r="E3465" s="2"/>
      <c r="F3465" s="2"/>
      <c r="G3465" s="2"/>
      <c r="H3465" s="2"/>
      <c r="I3465" s="2"/>
      <c r="J3465" s="2"/>
      <c r="K3465" s="2"/>
    </row>
    <row r="3466" spans="3:11">
      <c r="C3466" s="38"/>
      <c r="E3466" s="2"/>
      <c r="F3466" s="2"/>
      <c r="G3466" s="2"/>
      <c r="H3466" s="2"/>
      <c r="I3466" s="2"/>
      <c r="J3466" s="2"/>
      <c r="K3466" s="2"/>
    </row>
    <row r="3467" spans="3:11">
      <c r="C3467" s="38"/>
      <c r="E3467" s="2"/>
      <c r="F3467" s="2"/>
      <c r="G3467" s="2"/>
      <c r="H3467" s="2"/>
      <c r="I3467" s="2"/>
      <c r="J3467" s="2"/>
      <c r="K3467" s="2"/>
    </row>
    <row r="3468" spans="3:11">
      <c r="C3468" s="38"/>
      <c r="E3468" s="2"/>
      <c r="F3468" s="2"/>
      <c r="G3468" s="2"/>
      <c r="H3468" s="2"/>
      <c r="I3468" s="2"/>
      <c r="J3468" s="2"/>
      <c r="K3468" s="2"/>
    </row>
    <row r="3469" spans="3:11">
      <c r="C3469" s="38"/>
      <c r="E3469" s="2"/>
      <c r="F3469" s="2"/>
      <c r="G3469" s="2"/>
      <c r="H3469" s="2"/>
      <c r="I3469" s="2"/>
      <c r="J3469" s="2"/>
      <c r="K3469" s="2"/>
    </row>
    <row r="3470" spans="3:11">
      <c r="C3470" s="38"/>
      <c r="E3470" s="2"/>
      <c r="F3470" s="2"/>
      <c r="G3470" s="2"/>
      <c r="H3470" s="2"/>
      <c r="I3470" s="2"/>
      <c r="J3470" s="2"/>
      <c r="K3470" s="2"/>
    </row>
    <row r="3471" spans="3:11">
      <c r="C3471" s="38"/>
      <c r="E3471" s="2"/>
      <c r="F3471" s="2"/>
      <c r="G3471" s="2"/>
      <c r="H3471" s="2"/>
      <c r="I3471" s="2"/>
      <c r="J3471" s="2"/>
      <c r="K3471" s="2"/>
    </row>
    <row r="3472" spans="3:11">
      <c r="C3472" s="38"/>
      <c r="E3472" s="2"/>
      <c r="F3472" s="2"/>
      <c r="G3472" s="2"/>
      <c r="H3472" s="2"/>
      <c r="I3472" s="2"/>
      <c r="J3472" s="2"/>
      <c r="K3472" s="2"/>
    </row>
    <row r="3473" spans="3:11">
      <c r="C3473" s="38"/>
      <c r="E3473" s="2"/>
      <c r="F3473" s="2"/>
      <c r="G3473" s="2"/>
      <c r="H3473" s="2"/>
      <c r="I3473" s="2"/>
      <c r="J3473" s="2"/>
      <c r="K3473" s="2"/>
    </row>
    <row r="3474" spans="3:11">
      <c r="C3474" s="38"/>
      <c r="E3474" s="2"/>
      <c r="F3474" s="2"/>
      <c r="G3474" s="2"/>
      <c r="H3474" s="2"/>
      <c r="I3474" s="2"/>
      <c r="J3474" s="2"/>
      <c r="K3474" s="2"/>
    </row>
    <row r="3475" spans="3:11">
      <c r="C3475" s="38"/>
      <c r="E3475" s="2"/>
      <c r="F3475" s="2"/>
      <c r="G3475" s="2"/>
      <c r="H3475" s="2"/>
      <c r="I3475" s="2"/>
      <c r="J3475" s="2"/>
      <c r="K3475" s="2"/>
    </row>
    <row r="3476" spans="3:11">
      <c r="C3476" s="38"/>
      <c r="E3476" s="2"/>
      <c r="F3476" s="2"/>
      <c r="G3476" s="2"/>
      <c r="H3476" s="2"/>
      <c r="I3476" s="2"/>
      <c r="J3476" s="2"/>
      <c r="K3476" s="2"/>
    </row>
    <row r="3477" spans="3:11">
      <c r="C3477" s="38"/>
      <c r="E3477" s="2"/>
      <c r="F3477" s="2"/>
      <c r="G3477" s="2"/>
      <c r="H3477" s="2"/>
      <c r="I3477" s="2"/>
      <c r="J3477" s="2"/>
      <c r="K3477" s="2"/>
    </row>
    <row r="3478" spans="3:11">
      <c r="C3478" s="38"/>
      <c r="E3478" s="2"/>
      <c r="F3478" s="2"/>
      <c r="G3478" s="2"/>
      <c r="H3478" s="2"/>
      <c r="I3478" s="2"/>
      <c r="J3478" s="2"/>
      <c r="K3478" s="2"/>
    </row>
    <row r="3479" spans="3:11">
      <c r="C3479" s="38"/>
      <c r="E3479" s="2"/>
      <c r="F3479" s="2"/>
      <c r="G3479" s="2"/>
      <c r="H3479" s="2"/>
      <c r="I3479" s="2"/>
      <c r="J3479" s="2"/>
      <c r="K3479" s="2"/>
    </row>
    <row r="3480" spans="3:11">
      <c r="C3480" s="38"/>
      <c r="E3480" s="2"/>
      <c r="F3480" s="2"/>
      <c r="G3480" s="2"/>
      <c r="H3480" s="2"/>
      <c r="I3480" s="2"/>
      <c r="J3480" s="2"/>
      <c r="K3480" s="2"/>
    </row>
    <row r="3481" spans="3:11">
      <c r="C3481" s="38"/>
      <c r="E3481" s="2"/>
      <c r="F3481" s="2"/>
      <c r="G3481" s="2"/>
      <c r="H3481" s="2"/>
      <c r="I3481" s="2"/>
      <c r="J3481" s="2"/>
      <c r="K3481" s="2"/>
    </row>
    <row r="3482" spans="3:11">
      <c r="C3482" s="38"/>
      <c r="E3482" s="2"/>
      <c r="F3482" s="2"/>
      <c r="G3482" s="2"/>
      <c r="H3482" s="2"/>
      <c r="I3482" s="2"/>
      <c r="J3482" s="2"/>
      <c r="K3482" s="2"/>
    </row>
    <row r="3483" spans="3:11">
      <c r="C3483" s="38"/>
      <c r="E3483" s="2"/>
      <c r="F3483" s="2"/>
      <c r="G3483" s="2"/>
      <c r="H3483" s="2"/>
      <c r="I3483" s="2"/>
      <c r="J3483" s="2"/>
      <c r="K3483" s="2"/>
    </row>
    <row r="3484" spans="3:11">
      <c r="C3484" s="38"/>
      <c r="E3484" s="2"/>
      <c r="F3484" s="2"/>
      <c r="G3484" s="2"/>
      <c r="H3484" s="2"/>
      <c r="I3484" s="2"/>
      <c r="J3484" s="2"/>
      <c r="K3484" s="2"/>
    </row>
    <row r="3485" spans="3:11">
      <c r="C3485" s="38"/>
      <c r="E3485" s="2"/>
      <c r="F3485" s="2"/>
      <c r="G3485" s="2"/>
      <c r="H3485" s="2"/>
      <c r="I3485" s="2"/>
      <c r="J3485" s="2"/>
      <c r="K3485" s="2"/>
    </row>
    <row r="3486" spans="3:11">
      <c r="C3486" s="38"/>
      <c r="E3486" s="2"/>
      <c r="F3486" s="2"/>
      <c r="G3486" s="2"/>
      <c r="H3486" s="2"/>
      <c r="I3486" s="2"/>
      <c r="J3486" s="2"/>
      <c r="K3486" s="2"/>
    </row>
    <row r="3487" spans="3:11">
      <c r="C3487" s="38"/>
      <c r="E3487" s="2"/>
      <c r="F3487" s="2"/>
      <c r="G3487" s="2"/>
      <c r="H3487" s="2"/>
      <c r="I3487" s="2"/>
      <c r="J3487" s="2"/>
      <c r="K3487" s="2"/>
    </row>
    <row r="3488" spans="3:11">
      <c r="C3488" s="38"/>
      <c r="E3488" s="2"/>
      <c r="F3488" s="2"/>
      <c r="G3488" s="2"/>
      <c r="H3488" s="2"/>
      <c r="I3488" s="2"/>
      <c r="J3488" s="2"/>
      <c r="K3488" s="2"/>
    </row>
    <row r="3489" spans="3:11">
      <c r="C3489" s="38"/>
      <c r="E3489" s="2"/>
      <c r="F3489" s="2"/>
      <c r="G3489" s="2"/>
      <c r="H3489" s="2"/>
      <c r="I3489" s="2"/>
      <c r="J3489" s="2"/>
      <c r="K3489" s="2"/>
    </row>
    <row r="3490" spans="3:11">
      <c r="C3490" s="38"/>
      <c r="E3490" s="2"/>
      <c r="F3490" s="2"/>
      <c r="G3490" s="2"/>
      <c r="H3490" s="2"/>
      <c r="I3490" s="2"/>
      <c r="J3490" s="2"/>
      <c r="K3490" s="2"/>
    </row>
    <row r="3491" spans="3:11">
      <c r="C3491" s="38"/>
      <c r="E3491" s="2"/>
      <c r="F3491" s="2"/>
      <c r="G3491" s="2"/>
      <c r="H3491" s="2"/>
      <c r="I3491" s="2"/>
      <c r="J3491" s="2"/>
      <c r="K3491" s="2"/>
    </row>
    <row r="3492" spans="3:11">
      <c r="C3492" s="38"/>
      <c r="E3492" s="2"/>
      <c r="F3492" s="2"/>
      <c r="G3492" s="2"/>
      <c r="H3492" s="2"/>
      <c r="I3492" s="2"/>
      <c r="J3492" s="2"/>
      <c r="K3492" s="2"/>
    </row>
    <row r="3493" spans="3:11">
      <c r="C3493" s="38"/>
      <c r="E3493" s="2"/>
      <c r="F3493" s="2"/>
      <c r="G3493" s="2"/>
      <c r="H3493" s="2"/>
      <c r="I3493" s="2"/>
      <c r="J3493" s="2"/>
      <c r="K3493" s="2"/>
    </row>
    <row r="3494" spans="3:11">
      <c r="C3494" s="38"/>
      <c r="E3494" s="2"/>
      <c r="F3494" s="2"/>
      <c r="G3494" s="2"/>
      <c r="H3494" s="2"/>
      <c r="I3494" s="2"/>
      <c r="J3494" s="2"/>
      <c r="K3494" s="2"/>
    </row>
    <row r="3495" spans="3:11">
      <c r="C3495" s="38"/>
      <c r="E3495" s="2"/>
      <c r="F3495" s="2"/>
      <c r="G3495" s="2"/>
      <c r="H3495" s="2"/>
      <c r="I3495" s="2"/>
      <c r="J3495" s="2"/>
      <c r="K3495" s="2"/>
    </row>
    <row r="3496" spans="3:11">
      <c r="C3496" s="38"/>
      <c r="E3496" s="2"/>
      <c r="F3496" s="2"/>
      <c r="G3496" s="2"/>
      <c r="H3496" s="2"/>
      <c r="I3496" s="2"/>
      <c r="J3496" s="2"/>
      <c r="K3496" s="2"/>
    </row>
    <row r="3497" spans="3:11">
      <c r="C3497" s="38"/>
      <c r="E3497" s="2"/>
      <c r="F3497" s="2"/>
      <c r="G3497" s="2"/>
      <c r="H3497" s="2"/>
      <c r="I3497" s="2"/>
      <c r="J3497" s="2"/>
      <c r="K3497" s="2"/>
    </row>
    <row r="3498" spans="3:11">
      <c r="C3498" s="38"/>
      <c r="E3498" s="2"/>
      <c r="F3498" s="2"/>
      <c r="G3498" s="2"/>
      <c r="H3498" s="2"/>
      <c r="I3498" s="2"/>
      <c r="J3498" s="2"/>
      <c r="K3498" s="2"/>
    </row>
    <row r="3499" spans="3:11">
      <c r="C3499" s="38"/>
      <c r="E3499" s="2"/>
      <c r="F3499" s="2"/>
      <c r="G3499" s="2"/>
      <c r="H3499" s="2"/>
      <c r="I3499" s="2"/>
      <c r="J3499" s="2"/>
      <c r="K3499" s="2"/>
    </row>
    <row r="3500" spans="3:11">
      <c r="C3500" s="38"/>
      <c r="E3500" s="2"/>
      <c r="F3500" s="2"/>
      <c r="G3500" s="2"/>
      <c r="H3500" s="2"/>
      <c r="I3500" s="2"/>
      <c r="J3500" s="2"/>
      <c r="K3500" s="2"/>
    </row>
    <row r="3501" spans="3:11">
      <c r="C3501" s="38"/>
      <c r="E3501" s="2"/>
      <c r="F3501" s="2"/>
      <c r="G3501" s="2"/>
      <c r="H3501" s="2"/>
      <c r="I3501" s="2"/>
      <c r="J3501" s="2"/>
      <c r="K3501" s="2"/>
    </row>
    <row r="3502" spans="3:11">
      <c r="C3502" s="38"/>
      <c r="E3502" s="2"/>
      <c r="F3502" s="2"/>
      <c r="G3502" s="2"/>
      <c r="H3502" s="2"/>
      <c r="I3502" s="2"/>
      <c r="J3502" s="2"/>
      <c r="K3502" s="2"/>
    </row>
    <row r="3503" spans="3:11">
      <c r="C3503" s="38"/>
      <c r="E3503" s="2"/>
      <c r="F3503" s="2"/>
      <c r="G3503" s="2"/>
      <c r="H3503" s="2"/>
      <c r="I3503" s="2"/>
      <c r="J3503" s="2"/>
      <c r="K3503" s="2"/>
    </row>
    <row r="3504" spans="3:11">
      <c r="C3504" s="38"/>
      <c r="E3504" s="2"/>
      <c r="F3504" s="2"/>
      <c r="G3504" s="2"/>
      <c r="H3504" s="2"/>
      <c r="I3504" s="2"/>
      <c r="J3504" s="2"/>
      <c r="K3504" s="2"/>
    </row>
    <row r="3505" spans="3:11">
      <c r="C3505" s="38"/>
      <c r="E3505" s="2"/>
      <c r="F3505" s="2"/>
      <c r="G3505" s="2"/>
      <c r="H3505" s="2"/>
      <c r="I3505" s="2"/>
      <c r="J3505" s="2"/>
      <c r="K3505" s="2"/>
    </row>
    <row r="3506" spans="3:11">
      <c r="C3506" s="38"/>
      <c r="E3506" s="2"/>
      <c r="F3506" s="2"/>
      <c r="G3506" s="2"/>
      <c r="H3506" s="2"/>
      <c r="I3506" s="2"/>
      <c r="J3506" s="2"/>
      <c r="K3506" s="2"/>
    </row>
    <row r="3507" spans="3:11">
      <c r="C3507" s="38"/>
      <c r="E3507" s="2"/>
      <c r="F3507" s="2"/>
      <c r="G3507" s="2"/>
      <c r="H3507" s="2"/>
      <c r="I3507" s="2"/>
      <c r="J3507" s="2"/>
      <c r="K3507" s="2"/>
    </row>
    <row r="3508" spans="3:11">
      <c r="C3508" s="38"/>
      <c r="E3508" s="2"/>
      <c r="F3508" s="2"/>
      <c r="G3508" s="2"/>
      <c r="H3508" s="2"/>
      <c r="I3508" s="2"/>
      <c r="J3508" s="2"/>
      <c r="K3508" s="2"/>
    </row>
    <row r="3509" spans="3:11">
      <c r="C3509" s="38"/>
      <c r="E3509" s="2"/>
      <c r="F3509" s="2"/>
      <c r="G3509" s="2"/>
      <c r="H3509" s="2"/>
      <c r="I3509" s="2"/>
      <c r="J3509" s="2"/>
      <c r="K3509" s="2"/>
    </row>
    <row r="3510" spans="3:11">
      <c r="C3510" s="38"/>
      <c r="E3510" s="2"/>
      <c r="F3510" s="2"/>
      <c r="G3510" s="2"/>
      <c r="H3510" s="2"/>
      <c r="I3510" s="2"/>
      <c r="J3510" s="2"/>
      <c r="K3510" s="2"/>
    </row>
    <row r="3511" spans="3:11">
      <c r="C3511" s="38"/>
      <c r="E3511" s="2"/>
      <c r="F3511" s="2"/>
      <c r="G3511" s="2"/>
      <c r="H3511" s="2"/>
      <c r="I3511" s="2"/>
      <c r="J3511" s="2"/>
      <c r="K3511" s="2"/>
    </row>
    <row r="3512" spans="3:11">
      <c r="C3512" s="38"/>
      <c r="E3512" s="2"/>
      <c r="F3512" s="2"/>
      <c r="G3512" s="2"/>
      <c r="H3512" s="2"/>
      <c r="I3512" s="2"/>
      <c r="J3512" s="2"/>
      <c r="K3512" s="2"/>
    </row>
    <row r="3513" spans="3:11">
      <c r="C3513" s="38"/>
      <c r="E3513" s="2"/>
      <c r="F3513" s="2"/>
      <c r="G3513" s="2"/>
      <c r="H3513" s="2"/>
      <c r="I3513" s="2"/>
      <c r="J3513" s="2"/>
      <c r="K3513" s="2"/>
    </row>
    <row r="3514" spans="3:11">
      <c r="C3514" s="38"/>
      <c r="E3514" s="2"/>
      <c r="F3514" s="2"/>
      <c r="G3514" s="2"/>
      <c r="H3514" s="2"/>
      <c r="I3514" s="2"/>
      <c r="J3514" s="2"/>
      <c r="K3514" s="2"/>
    </row>
    <row r="3515" spans="3:11">
      <c r="C3515" s="38"/>
      <c r="E3515" s="2"/>
      <c r="F3515" s="2"/>
      <c r="G3515" s="2"/>
      <c r="H3515" s="2"/>
      <c r="I3515" s="2"/>
      <c r="J3515" s="2"/>
      <c r="K3515" s="2"/>
    </row>
    <row r="3516" spans="3:11">
      <c r="C3516" s="38"/>
      <c r="E3516" s="2"/>
      <c r="F3516" s="2"/>
      <c r="G3516" s="2"/>
      <c r="H3516" s="2"/>
      <c r="I3516" s="2"/>
      <c r="J3516" s="2"/>
      <c r="K3516" s="2"/>
    </row>
    <row r="3517" spans="3:11">
      <c r="C3517" s="38"/>
      <c r="E3517" s="2"/>
      <c r="F3517" s="2"/>
      <c r="G3517" s="2"/>
      <c r="H3517" s="2"/>
      <c r="I3517" s="2"/>
      <c r="J3517" s="2"/>
      <c r="K3517" s="2"/>
    </row>
    <row r="3518" spans="3:11">
      <c r="C3518" s="38"/>
      <c r="E3518" s="2"/>
      <c r="F3518" s="2"/>
      <c r="G3518" s="2"/>
      <c r="H3518" s="2"/>
      <c r="I3518" s="2"/>
      <c r="J3518" s="2"/>
      <c r="K3518" s="2"/>
    </row>
    <row r="3519" spans="3:11">
      <c r="C3519" s="38"/>
      <c r="E3519" s="2"/>
      <c r="F3519" s="2"/>
      <c r="G3519" s="2"/>
      <c r="H3519" s="2"/>
      <c r="I3519" s="2"/>
      <c r="J3519" s="2"/>
      <c r="K3519" s="2"/>
    </row>
    <row r="3520" spans="3:11">
      <c r="C3520" s="38"/>
      <c r="E3520" s="2"/>
      <c r="F3520" s="2"/>
      <c r="G3520" s="2"/>
      <c r="H3520" s="2"/>
      <c r="I3520" s="2"/>
      <c r="J3520" s="2"/>
      <c r="K3520" s="2"/>
    </row>
    <row r="3521" spans="3:11">
      <c r="C3521" s="38"/>
      <c r="E3521" s="2"/>
      <c r="F3521" s="2"/>
      <c r="G3521" s="2"/>
      <c r="H3521" s="2"/>
      <c r="I3521" s="2"/>
      <c r="J3521" s="2"/>
      <c r="K3521" s="2"/>
    </row>
    <row r="3522" spans="3:11">
      <c r="C3522" s="38"/>
      <c r="E3522" s="2"/>
      <c r="F3522" s="2"/>
      <c r="G3522" s="2"/>
      <c r="H3522" s="2"/>
      <c r="I3522" s="2"/>
      <c r="J3522" s="2"/>
      <c r="K3522" s="2"/>
    </row>
    <row r="3523" spans="3:11">
      <c r="C3523" s="38"/>
      <c r="E3523" s="2"/>
      <c r="F3523" s="2"/>
      <c r="G3523" s="2"/>
      <c r="H3523" s="2"/>
      <c r="I3523" s="2"/>
      <c r="J3523" s="2"/>
      <c r="K3523" s="2"/>
    </row>
    <row r="3524" spans="3:11">
      <c r="C3524" s="38"/>
      <c r="E3524" s="2"/>
      <c r="F3524" s="2"/>
      <c r="G3524" s="2"/>
      <c r="H3524" s="2"/>
      <c r="I3524" s="2"/>
      <c r="J3524" s="2"/>
      <c r="K3524" s="2"/>
    </row>
    <row r="3525" spans="3:11">
      <c r="C3525" s="38"/>
      <c r="E3525" s="2"/>
      <c r="F3525" s="2"/>
      <c r="G3525" s="2"/>
      <c r="H3525" s="2"/>
      <c r="I3525" s="2"/>
      <c r="J3525" s="2"/>
      <c r="K3525" s="2"/>
    </row>
    <row r="3526" spans="3:11">
      <c r="C3526" s="38"/>
      <c r="E3526" s="2"/>
      <c r="F3526" s="2"/>
      <c r="G3526" s="2"/>
      <c r="H3526" s="2"/>
      <c r="I3526" s="2"/>
      <c r="J3526" s="2"/>
      <c r="K3526" s="2"/>
    </row>
    <row r="3527" spans="3:11">
      <c r="C3527" s="38"/>
      <c r="E3527" s="2"/>
      <c r="F3527" s="2"/>
      <c r="G3527" s="2"/>
      <c r="H3527" s="2"/>
      <c r="I3527" s="2"/>
      <c r="J3527" s="2"/>
      <c r="K3527" s="2"/>
    </row>
    <row r="3528" spans="3:11">
      <c r="C3528" s="38"/>
      <c r="E3528" s="2"/>
      <c r="F3528" s="2"/>
      <c r="G3528" s="2"/>
      <c r="H3528" s="2"/>
      <c r="I3528" s="2"/>
      <c r="J3528" s="2"/>
      <c r="K3528" s="2"/>
    </row>
    <row r="3529" spans="3:11">
      <c r="C3529" s="38"/>
      <c r="E3529" s="2"/>
      <c r="F3529" s="2"/>
      <c r="G3529" s="2"/>
      <c r="H3529" s="2"/>
      <c r="I3529" s="2"/>
      <c r="J3529" s="2"/>
      <c r="K3529" s="2"/>
    </row>
    <row r="3530" spans="3:11">
      <c r="C3530" s="38"/>
      <c r="E3530" s="2"/>
      <c r="F3530" s="2"/>
      <c r="G3530" s="2"/>
      <c r="H3530" s="2"/>
      <c r="I3530" s="2"/>
      <c r="J3530" s="2"/>
      <c r="K3530" s="2"/>
    </row>
    <row r="3531" spans="3:11">
      <c r="C3531" s="38"/>
      <c r="E3531" s="2"/>
      <c r="F3531" s="2"/>
      <c r="G3531" s="2"/>
      <c r="H3531" s="2"/>
      <c r="I3531" s="2"/>
      <c r="J3531" s="2"/>
      <c r="K3531" s="2"/>
    </row>
    <row r="3532" spans="3:11">
      <c r="C3532" s="38"/>
      <c r="E3532" s="2"/>
      <c r="F3532" s="2"/>
      <c r="G3532" s="2"/>
      <c r="H3532" s="2"/>
      <c r="I3532" s="2"/>
      <c r="J3532" s="2"/>
      <c r="K3532" s="2"/>
    </row>
    <row r="3533" spans="3:11">
      <c r="C3533" s="38"/>
      <c r="E3533" s="2"/>
      <c r="F3533" s="2"/>
      <c r="G3533" s="2"/>
      <c r="H3533" s="2"/>
      <c r="I3533" s="2"/>
      <c r="J3533" s="2"/>
      <c r="K3533" s="2"/>
    </row>
    <row r="3534" spans="3:11">
      <c r="C3534" s="38"/>
      <c r="E3534" s="2"/>
      <c r="F3534" s="2"/>
      <c r="G3534" s="2"/>
      <c r="H3534" s="2"/>
      <c r="I3534" s="2"/>
      <c r="J3534" s="2"/>
      <c r="K3534" s="2"/>
    </row>
    <row r="3535" spans="3:11">
      <c r="C3535" s="38"/>
      <c r="E3535" s="2"/>
      <c r="F3535" s="2"/>
      <c r="G3535" s="2"/>
      <c r="H3535" s="2"/>
      <c r="I3535" s="2"/>
      <c r="J3535" s="2"/>
      <c r="K3535" s="2"/>
    </row>
    <row r="3536" spans="3:11">
      <c r="C3536" s="38"/>
      <c r="E3536" s="2"/>
      <c r="F3536" s="2"/>
      <c r="G3536" s="2"/>
      <c r="H3536" s="2"/>
      <c r="I3536" s="2"/>
      <c r="J3536" s="2"/>
      <c r="K3536" s="2"/>
    </row>
    <row r="3537" spans="3:11">
      <c r="C3537" s="38"/>
      <c r="E3537" s="2"/>
      <c r="F3537" s="2"/>
      <c r="G3537" s="2"/>
      <c r="H3537" s="2"/>
      <c r="I3537" s="2"/>
      <c r="J3537" s="2"/>
      <c r="K3537" s="2"/>
    </row>
    <row r="3538" spans="3:11">
      <c r="C3538" s="38"/>
      <c r="E3538" s="2"/>
      <c r="F3538" s="2"/>
      <c r="G3538" s="2"/>
      <c r="H3538" s="2"/>
      <c r="I3538" s="2"/>
      <c r="J3538" s="2"/>
      <c r="K3538" s="2"/>
    </row>
    <row r="3539" spans="3:11">
      <c r="C3539" s="38"/>
      <c r="E3539" s="2"/>
      <c r="F3539" s="2"/>
      <c r="G3539" s="2"/>
      <c r="H3539" s="2"/>
      <c r="I3539" s="2"/>
      <c r="J3539" s="2"/>
      <c r="K3539" s="2"/>
    </row>
    <row r="3540" spans="3:11">
      <c r="C3540" s="38"/>
      <c r="E3540" s="2"/>
      <c r="F3540" s="2"/>
      <c r="G3540" s="2"/>
      <c r="H3540" s="2"/>
      <c r="I3540" s="2"/>
      <c r="J3540" s="2"/>
      <c r="K3540" s="2"/>
    </row>
    <row r="3541" spans="3:11">
      <c r="C3541" s="38"/>
      <c r="E3541" s="2"/>
      <c r="F3541" s="2"/>
      <c r="G3541" s="2"/>
      <c r="H3541" s="2"/>
      <c r="I3541" s="2"/>
      <c r="J3541" s="2"/>
      <c r="K3541" s="2"/>
    </row>
    <row r="3542" spans="3:11">
      <c r="C3542" s="38"/>
      <c r="E3542" s="2"/>
      <c r="F3542" s="2"/>
      <c r="G3542" s="2"/>
      <c r="H3542" s="2"/>
      <c r="I3542" s="2"/>
      <c r="J3542" s="2"/>
      <c r="K3542" s="2"/>
    </row>
    <row r="3543" spans="3:11">
      <c r="C3543" s="38"/>
      <c r="E3543" s="2"/>
      <c r="F3543" s="2"/>
      <c r="G3543" s="2"/>
      <c r="H3543" s="2"/>
      <c r="I3543" s="2"/>
      <c r="J3543" s="2"/>
      <c r="K3543" s="2"/>
    </row>
    <row r="3544" spans="3:11">
      <c r="C3544" s="38"/>
      <c r="E3544" s="2"/>
      <c r="F3544" s="2"/>
      <c r="G3544" s="2"/>
      <c r="H3544" s="2"/>
      <c r="I3544" s="2"/>
      <c r="J3544" s="2"/>
      <c r="K3544" s="2"/>
    </row>
    <row r="3545" spans="3:11">
      <c r="C3545" s="38"/>
      <c r="E3545" s="2"/>
      <c r="F3545" s="2"/>
      <c r="G3545" s="2"/>
      <c r="H3545" s="2"/>
      <c r="I3545" s="2"/>
      <c r="J3545" s="2"/>
      <c r="K3545" s="2"/>
    </row>
    <row r="3546" spans="3:11">
      <c r="C3546" s="38"/>
      <c r="E3546" s="2"/>
      <c r="F3546" s="2"/>
      <c r="G3546" s="2"/>
      <c r="H3546" s="2"/>
      <c r="I3546" s="2"/>
      <c r="J3546" s="2"/>
      <c r="K3546" s="2"/>
    </row>
    <row r="3547" spans="3:11">
      <c r="C3547" s="38"/>
      <c r="E3547" s="2"/>
      <c r="F3547" s="2"/>
      <c r="G3547" s="2"/>
      <c r="H3547" s="2"/>
      <c r="I3547" s="2"/>
      <c r="J3547" s="2"/>
      <c r="K3547" s="2"/>
    </row>
    <row r="3548" spans="3:11">
      <c r="C3548" s="38"/>
      <c r="E3548" s="2"/>
      <c r="F3548" s="2"/>
      <c r="G3548" s="2"/>
      <c r="H3548" s="2"/>
      <c r="I3548" s="2"/>
      <c r="J3548" s="2"/>
      <c r="K3548" s="2"/>
    </row>
    <row r="3549" spans="3:11">
      <c r="C3549" s="38"/>
      <c r="E3549" s="2"/>
      <c r="F3549" s="2"/>
      <c r="G3549" s="2"/>
      <c r="H3549" s="2"/>
      <c r="I3549" s="2"/>
      <c r="J3549" s="2"/>
      <c r="K3549" s="2"/>
    </row>
    <row r="3550" spans="3:11">
      <c r="C3550" s="38"/>
      <c r="E3550" s="2"/>
      <c r="F3550" s="2"/>
      <c r="G3550" s="2"/>
      <c r="H3550" s="2"/>
      <c r="I3550" s="2"/>
      <c r="J3550" s="2"/>
      <c r="K3550" s="2"/>
    </row>
    <row r="3551" spans="3:11">
      <c r="C3551" s="38"/>
      <c r="E3551" s="2"/>
      <c r="F3551" s="2"/>
      <c r="G3551" s="2"/>
      <c r="H3551" s="2"/>
      <c r="I3551" s="2"/>
      <c r="J3551" s="2"/>
      <c r="K3551" s="2"/>
    </row>
    <row r="3552" spans="3:11">
      <c r="C3552" s="38"/>
      <c r="E3552" s="2"/>
      <c r="F3552" s="2"/>
      <c r="G3552" s="2"/>
      <c r="H3552" s="2"/>
      <c r="I3552" s="2"/>
      <c r="J3552" s="2"/>
      <c r="K3552" s="2"/>
    </row>
    <row r="3553" spans="3:11">
      <c r="C3553" s="38"/>
      <c r="E3553" s="2"/>
      <c r="F3553" s="2"/>
      <c r="G3553" s="2"/>
      <c r="H3553" s="2"/>
      <c r="I3553" s="2"/>
      <c r="J3553" s="2"/>
      <c r="K3553" s="2"/>
    </row>
    <row r="3554" spans="3:11">
      <c r="C3554" s="38"/>
      <c r="E3554" s="2"/>
      <c r="F3554" s="2"/>
      <c r="G3554" s="2"/>
      <c r="H3554" s="2"/>
      <c r="I3554" s="2"/>
      <c r="J3554" s="2"/>
      <c r="K3554" s="2"/>
    </row>
    <row r="3555" spans="3:11">
      <c r="C3555" s="38"/>
      <c r="E3555" s="2"/>
      <c r="F3555" s="2"/>
      <c r="G3555" s="2"/>
      <c r="H3555" s="2"/>
      <c r="I3555" s="2"/>
      <c r="J3555" s="2"/>
      <c r="K3555" s="2"/>
    </row>
    <row r="3556" spans="3:11">
      <c r="C3556" s="38"/>
      <c r="E3556" s="2"/>
      <c r="F3556" s="2"/>
      <c r="G3556" s="2"/>
      <c r="H3556" s="2"/>
      <c r="I3556" s="2"/>
      <c r="J3556" s="2"/>
      <c r="K3556" s="2"/>
    </row>
    <row r="3557" spans="3:11">
      <c r="C3557" s="38"/>
      <c r="E3557" s="2"/>
      <c r="F3557" s="2"/>
      <c r="G3557" s="2"/>
      <c r="H3557" s="2"/>
      <c r="I3557" s="2"/>
      <c r="J3557" s="2"/>
      <c r="K3557" s="2"/>
    </row>
    <row r="3558" spans="3:11">
      <c r="C3558" s="38"/>
      <c r="E3558" s="2"/>
      <c r="F3558" s="2"/>
      <c r="G3558" s="2"/>
      <c r="H3558" s="2"/>
      <c r="I3558" s="2"/>
      <c r="J3558" s="2"/>
      <c r="K3558" s="2"/>
    </row>
    <row r="3559" spans="3:11">
      <c r="C3559" s="38"/>
      <c r="E3559" s="2"/>
      <c r="F3559" s="2"/>
      <c r="G3559" s="2"/>
      <c r="H3559" s="2"/>
      <c r="I3559" s="2"/>
      <c r="J3559" s="2"/>
      <c r="K3559" s="2"/>
    </row>
    <row r="3560" spans="3:11">
      <c r="C3560" s="38"/>
      <c r="E3560" s="2"/>
      <c r="F3560" s="2"/>
      <c r="G3560" s="2"/>
      <c r="H3560" s="2"/>
      <c r="I3560" s="2"/>
      <c r="J3560" s="2"/>
      <c r="K3560" s="2"/>
    </row>
    <row r="3561" spans="3:11">
      <c r="C3561" s="38"/>
      <c r="E3561" s="2"/>
      <c r="F3561" s="2"/>
      <c r="G3561" s="2"/>
      <c r="H3561" s="2"/>
      <c r="I3561" s="2"/>
      <c r="J3561" s="2"/>
      <c r="K3561" s="2"/>
    </row>
    <row r="3562" spans="3:11">
      <c r="C3562" s="38"/>
      <c r="E3562" s="2"/>
      <c r="F3562" s="2"/>
      <c r="G3562" s="2"/>
      <c r="H3562" s="2"/>
      <c r="I3562" s="2"/>
      <c r="J3562" s="2"/>
      <c r="K3562" s="2"/>
    </row>
    <row r="3563" spans="3:11">
      <c r="C3563" s="38"/>
      <c r="E3563" s="2"/>
      <c r="F3563" s="2"/>
      <c r="G3563" s="2"/>
      <c r="H3563" s="2"/>
      <c r="I3563" s="2"/>
      <c r="J3563" s="2"/>
      <c r="K3563" s="2"/>
    </row>
    <row r="3564" spans="3:11">
      <c r="C3564" s="38"/>
      <c r="E3564" s="2"/>
      <c r="F3564" s="2"/>
      <c r="G3564" s="2"/>
      <c r="H3564" s="2"/>
      <c r="I3564" s="2"/>
      <c r="J3564" s="2"/>
      <c r="K3564" s="2"/>
    </row>
    <row r="3565" spans="3:11">
      <c r="C3565" s="38"/>
      <c r="E3565" s="2"/>
      <c r="F3565" s="2"/>
      <c r="G3565" s="2"/>
      <c r="H3565" s="2"/>
      <c r="I3565" s="2"/>
      <c r="J3565" s="2"/>
      <c r="K3565" s="2"/>
    </row>
    <row r="3566" spans="3:11">
      <c r="C3566" s="38"/>
      <c r="E3566" s="2"/>
      <c r="F3566" s="2"/>
      <c r="G3566" s="2"/>
      <c r="H3566" s="2"/>
      <c r="I3566" s="2"/>
      <c r="J3566" s="2"/>
      <c r="K3566" s="2"/>
    </row>
    <row r="3567" spans="3:11">
      <c r="C3567" s="38"/>
      <c r="E3567" s="2"/>
      <c r="F3567" s="2"/>
      <c r="G3567" s="2"/>
      <c r="H3567" s="2"/>
      <c r="I3567" s="2"/>
      <c r="J3567" s="2"/>
      <c r="K3567" s="2"/>
    </row>
    <row r="3568" spans="3:11">
      <c r="C3568" s="38"/>
      <c r="E3568" s="2"/>
      <c r="F3568" s="2"/>
      <c r="G3568" s="2"/>
      <c r="H3568" s="2"/>
      <c r="I3568" s="2"/>
      <c r="J3568" s="2"/>
      <c r="K3568" s="2"/>
    </row>
    <row r="3569" spans="3:11">
      <c r="C3569" s="38"/>
      <c r="E3569" s="2"/>
      <c r="F3569" s="2"/>
      <c r="G3569" s="2"/>
      <c r="H3569" s="2"/>
      <c r="I3569" s="2"/>
      <c r="J3569" s="2"/>
      <c r="K3569" s="2"/>
    </row>
    <row r="3570" spans="3:11">
      <c r="C3570" s="38"/>
      <c r="E3570" s="2"/>
      <c r="F3570" s="2"/>
      <c r="G3570" s="2"/>
      <c r="H3570" s="2"/>
      <c r="I3570" s="2"/>
      <c r="J3570" s="2"/>
      <c r="K3570" s="2"/>
    </row>
    <row r="3571" spans="3:11">
      <c r="C3571" s="38"/>
      <c r="E3571" s="2"/>
      <c r="F3571" s="2"/>
      <c r="G3571" s="2"/>
      <c r="H3571" s="2"/>
      <c r="I3571" s="2"/>
      <c r="J3571" s="2"/>
      <c r="K3571" s="2"/>
    </row>
    <row r="3572" spans="3:11">
      <c r="C3572" s="38"/>
      <c r="E3572" s="2"/>
      <c r="F3572" s="2"/>
      <c r="G3572" s="2"/>
      <c r="H3572" s="2"/>
      <c r="I3572" s="2"/>
      <c r="J3572" s="2"/>
      <c r="K3572" s="2"/>
    </row>
    <row r="3573" spans="3:11">
      <c r="C3573" s="38"/>
      <c r="E3573" s="2"/>
      <c r="F3573" s="2"/>
      <c r="G3573" s="2"/>
      <c r="H3573" s="2"/>
      <c r="I3573" s="2"/>
      <c r="J3573" s="2"/>
      <c r="K3573" s="2"/>
    </row>
    <row r="3574" spans="3:11">
      <c r="C3574" s="38"/>
      <c r="E3574" s="2"/>
      <c r="F3574" s="2"/>
      <c r="G3574" s="2"/>
      <c r="H3574" s="2"/>
      <c r="I3574" s="2"/>
      <c r="J3574" s="2"/>
      <c r="K3574" s="2"/>
    </row>
    <row r="3575" spans="3:11">
      <c r="C3575" s="38"/>
      <c r="E3575" s="2"/>
      <c r="F3575" s="2"/>
      <c r="G3575" s="2"/>
      <c r="H3575" s="2"/>
      <c r="I3575" s="2"/>
      <c r="J3575" s="2"/>
      <c r="K3575" s="2"/>
    </row>
    <row r="3576" spans="3:11">
      <c r="C3576" s="38"/>
      <c r="E3576" s="2"/>
      <c r="F3576" s="2"/>
      <c r="G3576" s="2"/>
      <c r="H3576" s="2"/>
      <c r="I3576" s="2"/>
      <c r="J3576" s="2"/>
      <c r="K3576" s="2"/>
    </row>
    <row r="3577" spans="3:11">
      <c r="C3577" s="38"/>
      <c r="E3577" s="2"/>
      <c r="F3577" s="2"/>
      <c r="G3577" s="2"/>
      <c r="H3577" s="2"/>
      <c r="I3577" s="2"/>
      <c r="J3577" s="2"/>
      <c r="K3577" s="2"/>
    </row>
    <row r="3578" spans="3:11">
      <c r="C3578" s="38"/>
      <c r="E3578" s="2"/>
      <c r="F3578" s="2"/>
      <c r="G3578" s="2"/>
      <c r="H3578" s="2"/>
      <c r="I3578" s="2"/>
      <c r="J3578" s="2"/>
      <c r="K3578" s="2"/>
    </row>
    <row r="3579" spans="3:11">
      <c r="C3579" s="38"/>
      <c r="E3579" s="2"/>
      <c r="F3579" s="2"/>
      <c r="G3579" s="2"/>
      <c r="H3579" s="2"/>
      <c r="I3579" s="2"/>
      <c r="J3579" s="2"/>
      <c r="K3579" s="2"/>
    </row>
    <row r="3580" spans="3:11">
      <c r="C3580" s="38"/>
      <c r="E3580" s="2"/>
      <c r="F3580" s="2"/>
      <c r="G3580" s="2"/>
      <c r="H3580" s="2"/>
      <c r="I3580" s="2"/>
      <c r="J3580" s="2"/>
      <c r="K3580" s="2"/>
    </row>
    <row r="3581" spans="3:11">
      <c r="C3581" s="38"/>
      <c r="E3581" s="2"/>
      <c r="F3581" s="2"/>
      <c r="G3581" s="2"/>
      <c r="H3581" s="2"/>
      <c r="I3581" s="2"/>
      <c r="J3581" s="2"/>
      <c r="K3581" s="2"/>
    </row>
    <row r="3582" spans="3:11">
      <c r="C3582" s="38"/>
      <c r="E3582" s="2"/>
      <c r="F3582" s="2"/>
      <c r="G3582" s="2"/>
      <c r="H3582" s="2"/>
      <c r="I3582" s="2"/>
      <c r="J3582" s="2"/>
      <c r="K3582" s="2"/>
    </row>
    <row r="3583" spans="3:11">
      <c r="C3583" s="38"/>
      <c r="E3583" s="2"/>
      <c r="F3583" s="2"/>
      <c r="G3583" s="2"/>
      <c r="H3583" s="2"/>
      <c r="I3583" s="2"/>
      <c r="J3583" s="2"/>
      <c r="K3583" s="2"/>
    </row>
    <row r="3584" spans="3:11">
      <c r="C3584" s="38"/>
      <c r="E3584" s="2"/>
      <c r="F3584" s="2"/>
      <c r="G3584" s="2"/>
      <c r="H3584" s="2"/>
      <c r="I3584" s="2"/>
      <c r="J3584" s="2"/>
      <c r="K3584" s="2"/>
    </row>
    <row r="3585" spans="3:11">
      <c r="C3585" s="38"/>
      <c r="E3585" s="2"/>
      <c r="F3585" s="2"/>
      <c r="G3585" s="2"/>
      <c r="H3585" s="2"/>
      <c r="I3585" s="2"/>
      <c r="J3585" s="2"/>
      <c r="K3585" s="2"/>
    </row>
    <row r="3586" spans="3:11">
      <c r="C3586" s="38"/>
      <c r="E3586" s="2"/>
      <c r="F3586" s="2"/>
      <c r="G3586" s="2"/>
      <c r="H3586" s="2"/>
      <c r="I3586" s="2"/>
      <c r="J3586" s="2"/>
      <c r="K3586" s="2"/>
    </row>
    <row r="3587" spans="3:11">
      <c r="C3587" s="38"/>
      <c r="E3587" s="2"/>
      <c r="F3587" s="2"/>
      <c r="G3587" s="2"/>
      <c r="H3587" s="2"/>
      <c r="I3587" s="2"/>
      <c r="J3587" s="2"/>
      <c r="K3587" s="2"/>
    </row>
    <row r="3588" spans="3:11">
      <c r="C3588" s="38"/>
      <c r="E3588" s="2"/>
      <c r="F3588" s="2"/>
      <c r="G3588" s="2"/>
      <c r="H3588" s="2"/>
      <c r="I3588" s="2"/>
      <c r="J3588" s="2"/>
      <c r="K3588" s="2"/>
    </row>
    <row r="3589" spans="3:11">
      <c r="C3589" s="38"/>
      <c r="E3589" s="2"/>
      <c r="F3589" s="2"/>
      <c r="G3589" s="2"/>
      <c r="H3589" s="2"/>
      <c r="I3589" s="2"/>
      <c r="J3589" s="2"/>
      <c r="K3589" s="2"/>
    </row>
    <row r="3590" spans="3:11">
      <c r="C3590" s="38"/>
      <c r="E3590" s="2"/>
      <c r="F3590" s="2"/>
      <c r="G3590" s="2"/>
      <c r="H3590" s="2"/>
      <c r="I3590" s="2"/>
      <c r="J3590" s="2"/>
      <c r="K3590" s="2"/>
    </row>
    <row r="3591" spans="3:11">
      <c r="C3591" s="38"/>
      <c r="E3591" s="2"/>
      <c r="F3591" s="2"/>
      <c r="G3591" s="2"/>
      <c r="H3591" s="2"/>
      <c r="I3591" s="2"/>
      <c r="J3591" s="2"/>
      <c r="K3591" s="2"/>
    </row>
    <row r="3592" spans="3:11">
      <c r="C3592" s="38"/>
      <c r="E3592" s="2"/>
      <c r="F3592" s="2"/>
      <c r="G3592" s="2"/>
      <c r="H3592" s="2"/>
      <c r="I3592" s="2"/>
      <c r="J3592" s="2"/>
      <c r="K3592" s="2"/>
    </row>
    <row r="3593" spans="3:11">
      <c r="C3593" s="38"/>
      <c r="E3593" s="2"/>
      <c r="F3593" s="2"/>
      <c r="G3593" s="2"/>
      <c r="H3593" s="2"/>
      <c r="I3593" s="2"/>
      <c r="J3593" s="2"/>
      <c r="K3593" s="2"/>
    </row>
    <row r="3594" spans="3:11">
      <c r="C3594" s="38"/>
      <c r="E3594" s="2"/>
      <c r="F3594" s="2"/>
      <c r="G3594" s="2"/>
      <c r="H3594" s="2"/>
      <c r="I3594" s="2"/>
      <c r="J3594" s="2"/>
      <c r="K3594" s="2"/>
    </row>
    <row r="3595" spans="3:11">
      <c r="C3595" s="38"/>
      <c r="E3595" s="2"/>
      <c r="F3595" s="2"/>
      <c r="G3595" s="2"/>
      <c r="H3595" s="2"/>
      <c r="I3595" s="2"/>
      <c r="J3595" s="2"/>
      <c r="K3595" s="2"/>
    </row>
    <row r="3596" spans="3:11">
      <c r="C3596" s="38"/>
      <c r="E3596" s="2"/>
      <c r="F3596" s="2"/>
      <c r="G3596" s="2"/>
      <c r="H3596" s="2"/>
      <c r="I3596" s="2"/>
      <c r="J3596" s="2"/>
      <c r="K3596" s="2"/>
    </row>
    <row r="3597" spans="3:11">
      <c r="C3597" s="38"/>
      <c r="E3597" s="2"/>
      <c r="F3597" s="2"/>
      <c r="G3597" s="2"/>
      <c r="H3597" s="2"/>
      <c r="I3597" s="2"/>
      <c r="J3597" s="2"/>
      <c r="K3597" s="2"/>
    </row>
    <row r="3598" spans="3:11">
      <c r="C3598" s="38"/>
      <c r="E3598" s="2"/>
      <c r="F3598" s="2"/>
      <c r="G3598" s="2"/>
      <c r="H3598" s="2"/>
      <c r="I3598" s="2"/>
      <c r="J3598" s="2"/>
      <c r="K3598" s="2"/>
    </row>
    <row r="3599" spans="3:11">
      <c r="C3599" s="38"/>
      <c r="E3599" s="2"/>
      <c r="F3599" s="2"/>
      <c r="G3599" s="2"/>
      <c r="H3599" s="2"/>
      <c r="I3599" s="2"/>
      <c r="J3599" s="2"/>
      <c r="K3599" s="2"/>
    </row>
    <row r="3600" spans="3:11">
      <c r="C3600" s="38"/>
      <c r="E3600" s="2"/>
      <c r="F3600" s="2"/>
      <c r="G3600" s="2"/>
      <c r="H3600" s="2"/>
      <c r="I3600" s="2"/>
      <c r="J3600" s="2"/>
      <c r="K3600" s="2"/>
    </row>
    <row r="3601" spans="3:11">
      <c r="C3601" s="38"/>
      <c r="E3601" s="2"/>
      <c r="F3601" s="2"/>
      <c r="G3601" s="2"/>
      <c r="H3601" s="2"/>
      <c r="I3601" s="2"/>
      <c r="J3601" s="2"/>
      <c r="K3601" s="2"/>
    </row>
    <row r="3602" spans="3:11">
      <c r="C3602" s="38"/>
      <c r="E3602" s="2"/>
      <c r="F3602" s="2"/>
      <c r="G3602" s="2"/>
      <c r="H3602" s="2"/>
      <c r="I3602" s="2"/>
      <c r="J3602" s="2"/>
      <c r="K3602" s="2"/>
    </row>
    <row r="3603" spans="3:11">
      <c r="C3603" s="38"/>
      <c r="E3603" s="2"/>
      <c r="F3603" s="2"/>
      <c r="G3603" s="2"/>
      <c r="H3603" s="2"/>
      <c r="I3603" s="2"/>
      <c r="J3603" s="2"/>
      <c r="K3603" s="2"/>
    </row>
    <row r="3604" spans="3:11">
      <c r="C3604" s="38"/>
      <c r="E3604" s="2"/>
      <c r="F3604" s="2"/>
      <c r="G3604" s="2"/>
      <c r="H3604" s="2"/>
      <c r="I3604" s="2"/>
      <c r="J3604" s="2"/>
      <c r="K3604" s="2"/>
    </row>
    <row r="3605" spans="3:11">
      <c r="C3605" s="38"/>
      <c r="E3605" s="2"/>
      <c r="F3605" s="2"/>
      <c r="G3605" s="2"/>
      <c r="H3605" s="2"/>
      <c r="I3605" s="2"/>
      <c r="J3605" s="2"/>
      <c r="K3605" s="2"/>
    </row>
    <row r="3606" spans="3:11">
      <c r="C3606" s="38"/>
      <c r="E3606" s="2"/>
      <c r="F3606" s="2"/>
      <c r="G3606" s="2"/>
      <c r="H3606" s="2"/>
      <c r="I3606" s="2"/>
      <c r="J3606" s="2"/>
      <c r="K3606" s="2"/>
    </row>
    <row r="3607" spans="3:11">
      <c r="C3607" s="38"/>
      <c r="E3607" s="2"/>
      <c r="F3607" s="2"/>
      <c r="G3607" s="2"/>
      <c r="H3607" s="2"/>
      <c r="I3607" s="2"/>
      <c r="J3607" s="2"/>
      <c r="K3607" s="2"/>
    </row>
    <row r="3608" spans="3:11">
      <c r="C3608" s="38"/>
      <c r="E3608" s="2"/>
      <c r="F3608" s="2"/>
      <c r="G3608" s="2"/>
      <c r="H3608" s="2"/>
      <c r="I3608" s="2"/>
      <c r="J3608" s="2"/>
      <c r="K3608" s="2"/>
    </row>
    <row r="3609" spans="3:11">
      <c r="C3609" s="38"/>
      <c r="E3609" s="2"/>
      <c r="F3609" s="2"/>
      <c r="G3609" s="2"/>
      <c r="H3609" s="2"/>
      <c r="I3609" s="2"/>
      <c r="J3609" s="2"/>
      <c r="K3609" s="2"/>
    </row>
    <row r="3610" spans="3:11">
      <c r="C3610" s="38"/>
      <c r="E3610" s="2"/>
      <c r="F3610" s="2"/>
      <c r="G3610" s="2"/>
      <c r="H3610" s="2"/>
      <c r="I3610" s="2"/>
      <c r="J3610" s="2"/>
      <c r="K3610" s="2"/>
    </row>
    <row r="3611" spans="3:11">
      <c r="C3611" s="38"/>
      <c r="E3611" s="2"/>
      <c r="F3611" s="2"/>
      <c r="G3611" s="2"/>
      <c r="H3611" s="2"/>
      <c r="I3611" s="2"/>
      <c r="J3611" s="2"/>
      <c r="K3611" s="2"/>
    </row>
    <row r="3612" spans="3:11">
      <c r="C3612" s="38"/>
      <c r="E3612" s="2"/>
      <c r="F3612" s="2"/>
      <c r="G3612" s="2"/>
      <c r="H3612" s="2"/>
      <c r="I3612" s="2"/>
      <c r="J3612" s="2"/>
      <c r="K3612" s="2"/>
    </row>
    <row r="3613" spans="3:11">
      <c r="C3613" s="38"/>
      <c r="E3613" s="2"/>
      <c r="F3613" s="2"/>
      <c r="G3613" s="2"/>
      <c r="H3613" s="2"/>
      <c r="I3613" s="2"/>
      <c r="J3613" s="2"/>
      <c r="K3613" s="2"/>
    </row>
    <row r="3614" spans="3:11">
      <c r="C3614" s="38"/>
      <c r="E3614" s="2"/>
      <c r="F3614" s="2"/>
      <c r="G3614" s="2"/>
      <c r="H3614" s="2"/>
      <c r="I3614" s="2"/>
      <c r="J3614" s="2"/>
      <c r="K3614" s="2"/>
    </row>
    <row r="3615" spans="3:11">
      <c r="C3615" s="38"/>
      <c r="E3615" s="2"/>
      <c r="F3615" s="2"/>
      <c r="G3615" s="2"/>
      <c r="H3615" s="2"/>
      <c r="I3615" s="2"/>
      <c r="J3615" s="2"/>
      <c r="K3615" s="2"/>
    </row>
    <row r="3616" spans="3:11">
      <c r="C3616" s="38"/>
      <c r="E3616" s="2"/>
      <c r="F3616" s="2"/>
      <c r="G3616" s="2"/>
      <c r="H3616" s="2"/>
      <c r="I3616" s="2"/>
      <c r="J3616" s="2"/>
      <c r="K3616" s="2"/>
    </row>
    <row r="3617" spans="3:11">
      <c r="C3617" s="38"/>
      <c r="E3617" s="2"/>
      <c r="F3617" s="2"/>
      <c r="G3617" s="2"/>
      <c r="H3617" s="2"/>
      <c r="I3617" s="2"/>
      <c r="J3617" s="2"/>
      <c r="K3617" s="2"/>
    </row>
    <row r="3618" spans="3:11">
      <c r="C3618" s="38"/>
      <c r="E3618" s="2"/>
      <c r="F3618" s="2"/>
      <c r="G3618" s="2"/>
      <c r="H3618" s="2"/>
      <c r="I3618" s="2"/>
      <c r="J3618" s="2"/>
      <c r="K3618" s="2"/>
    </row>
    <row r="3619" spans="3:11">
      <c r="C3619" s="38"/>
      <c r="E3619" s="2"/>
      <c r="F3619" s="2"/>
      <c r="G3619" s="2"/>
      <c r="H3619" s="2"/>
      <c r="I3619" s="2"/>
      <c r="J3619" s="2"/>
      <c r="K3619" s="2"/>
    </row>
    <row r="3620" spans="3:11">
      <c r="C3620" s="38"/>
      <c r="E3620" s="2"/>
      <c r="F3620" s="2"/>
      <c r="G3620" s="2"/>
      <c r="H3620" s="2"/>
      <c r="I3620" s="2"/>
      <c r="J3620" s="2"/>
      <c r="K3620" s="2"/>
    </row>
    <row r="3621" spans="3:11">
      <c r="C3621" s="38"/>
      <c r="E3621" s="2"/>
      <c r="F3621" s="2"/>
      <c r="G3621" s="2"/>
      <c r="H3621" s="2"/>
      <c r="I3621" s="2"/>
      <c r="J3621" s="2"/>
      <c r="K3621" s="2"/>
    </row>
    <row r="3622" spans="3:11">
      <c r="C3622" s="38"/>
      <c r="E3622" s="2"/>
      <c r="F3622" s="2"/>
      <c r="G3622" s="2"/>
      <c r="H3622" s="2"/>
      <c r="I3622" s="2"/>
      <c r="J3622" s="2"/>
      <c r="K3622" s="2"/>
    </row>
    <row r="3623" spans="3:11">
      <c r="C3623" s="38"/>
      <c r="E3623" s="2"/>
      <c r="F3623" s="2"/>
      <c r="G3623" s="2"/>
      <c r="H3623" s="2"/>
      <c r="I3623" s="2"/>
      <c r="J3623" s="2"/>
      <c r="K3623" s="2"/>
    </row>
    <row r="3624" spans="3:11">
      <c r="C3624" s="38"/>
      <c r="E3624" s="2"/>
      <c r="F3624" s="2"/>
      <c r="G3624" s="2"/>
      <c r="H3624" s="2"/>
      <c r="I3624" s="2"/>
      <c r="J3624" s="2"/>
      <c r="K3624" s="2"/>
    </row>
    <row r="3625" spans="3:11">
      <c r="C3625" s="38"/>
      <c r="E3625" s="2"/>
      <c r="F3625" s="2"/>
      <c r="G3625" s="2"/>
      <c r="H3625" s="2"/>
      <c r="I3625" s="2"/>
      <c r="J3625" s="2"/>
      <c r="K3625" s="2"/>
    </row>
    <row r="3626" spans="3:11">
      <c r="C3626" s="38"/>
      <c r="E3626" s="2"/>
      <c r="F3626" s="2"/>
      <c r="G3626" s="2"/>
      <c r="H3626" s="2"/>
      <c r="I3626" s="2"/>
      <c r="J3626" s="2"/>
      <c r="K3626" s="2"/>
    </row>
    <row r="3627" spans="3:11">
      <c r="C3627" s="38"/>
      <c r="E3627" s="2"/>
      <c r="F3627" s="2"/>
      <c r="G3627" s="2"/>
      <c r="H3627" s="2"/>
      <c r="I3627" s="2"/>
      <c r="J3627" s="2"/>
      <c r="K3627" s="2"/>
    </row>
    <row r="3628" spans="3:11">
      <c r="C3628" s="38"/>
      <c r="E3628" s="2"/>
      <c r="F3628" s="2"/>
      <c r="G3628" s="2"/>
      <c r="H3628" s="2"/>
      <c r="I3628" s="2"/>
      <c r="J3628" s="2"/>
      <c r="K3628" s="2"/>
    </row>
    <row r="3629" spans="3:11">
      <c r="C3629" s="38"/>
      <c r="E3629" s="2"/>
      <c r="F3629" s="2"/>
      <c r="G3629" s="2"/>
      <c r="H3629" s="2"/>
      <c r="I3629" s="2"/>
      <c r="J3629" s="2"/>
      <c r="K3629" s="2"/>
    </row>
    <row r="3630" spans="3:11">
      <c r="C3630" s="38"/>
      <c r="E3630" s="2"/>
      <c r="F3630" s="2"/>
      <c r="G3630" s="2"/>
      <c r="H3630" s="2"/>
      <c r="I3630" s="2"/>
      <c r="J3630" s="2"/>
      <c r="K3630" s="2"/>
    </row>
    <row r="3631" spans="3:11">
      <c r="C3631" s="38"/>
      <c r="E3631" s="2"/>
      <c r="F3631" s="2"/>
      <c r="G3631" s="2"/>
      <c r="H3631" s="2"/>
      <c r="I3631" s="2"/>
      <c r="J3631" s="2"/>
      <c r="K3631" s="2"/>
    </row>
    <row r="3632" spans="3:11">
      <c r="C3632" s="38"/>
      <c r="E3632" s="2"/>
      <c r="F3632" s="2"/>
      <c r="G3632" s="2"/>
      <c r="H3632" s="2"/>
      <c r="I3632" s="2"/>
      <c r="J3632" s="2"/>
      <c r="K3632" s="2"/>
    </row>
    <row r="3633" spans="3:11">
      <c r="C3633" s="38"/>
      <c r="E3633" s="2"/>
      <c r="F3633" s="2"/>
      <c r="G3633" s="2"/>
      <c r="H3633" s="2"/>
      <c r="I3633" s="2"/>
      <c r="J3633" s="2"/>
      <c r="K3633" s="2"/>
    </row>
    <row r="3634" spans="3:11">
      <c r="C3634" s="38"/>
      <c r="E3634" s="2"/>
      <c r="F3634" s="2"/>
      <c r="G3634" s="2"/>
      <c r="H3634" s="2"/>
      <c r="I3634" s="2"/>
      <c r="J3634" s="2"/>
      <c r="K3634" s="2"/>
    </row>
    <row r="3635" spans="3:11">
      <c r="C3635" s="38"/>
      <c r="E3635" s="2"/>
      <c r="F3635" s="2"/>
      <c r="G3635" s="2"/>
      <c r="H3635" s="2"/>
      <c r="I3635" s="2"/>
      <c r="J3635" s="2"/>
      <c r="K3635" s="2"/>
    </row>
    <row r="3636" spans="3:11">
      <c r="C3636" s="38"/>
      <c r="E3636" s="2"/>
      <c r="F3636" s="2"/>
      <c r="G3636" s="2"/>
      <c r="H3636" s="2"/>
      <c r="I3636" s="2"/>
      <c r="J3636" s="2"/>
      <c r="K3636" s="2"/>
    </row>
    <row r="3637" spans="3:11">
      <c r="C3637" s="38"/>
      <c r="E3637" s="2"/>
      <c r="F3637" s="2"/>
      <c r="G3637" s="2"/>
      <c r="H3637" s="2"/>
      <c r="I3637" s="2"/>
      <c r="J3637" s="2"/>
      <c r="K3637" s="2"/>
    </row>
    <row r="3638" spans="3:11">
      <c r="C3638" s="38"/>
      <c r="E3638" s="2"/>
      <c r="F3638" s="2"/>
      <c r="G3638" s="2"/>
      <c r="H3638" s="2"/>
      <c r="I3638" s="2"/>
      <c r="J3638" s="2"/>
      <c r="K3638" s="2"/>
    </row>
    <row r="3639" spans="3:11">
      <c r="C3639" s="38"/>
      <c r="E3639" s="2"/>
      <c r="F3639" s="2"/>
      <c r="G3639" s="2"/>
      <c r="H3639" s="2"/>
      <c r="I3639" s="2"/>
      <c r="J3639" s="2"/>
      <c r="K3639" s="2"/>
    </row>
    <row r="3640" spans="3:11">
      <c r="C3640" s="38"/>
      <c r="E3640" s="2"/>
      <c r="F3640" s="2"/>
      <c r="G3640" s="2"/>
      <c r="H3640" s="2"/>
      <c r="I3640" s="2"/>
      <c r="J3640" s="2"/>
      <c r="K3640" s="2"/>
    </row>
    <row r="3641" spans="3:11">
      <c r="C3641" s="38"/>
      <c r="E3641" s="2"/>
      <c r="F3641" s="2"/>
      <c r="G3641" s="2"/>
      <c r="H3641" s="2"/>
      <c r="I3641" s="2"/>
      <c r="J3641" s="2"/>
      <c r="K3641" s="2"/>
    </row>
    <row r="3642" spans="3:11">
      <c r="C3642" s="38"/>
      <c r="E3642" s="2"/>
      <c r="F3642" s="2"/>
      <c r="G3642" s="2"/>
      <c r="H3642" s="2"/>
      <c r="I3642" s="2"/>
      <c r="J3642" s="2"/>
      <c r="K3642" s="2"/>
    </row>
    <row r="3643" spans="3:11">
      <c r="C3643" s="38"/>
      <c r="E3643" s="2"/>
      <c r="F3643" s="2"/>
      <c r="G3643" s="2"/>
      <c r="H3643" s="2"/>
      <c r="I3643" s="2"/>
      <c r="J3643" s="2"/>
      <c r="K3643" s="2"/>
    </row>
    <row r="3644" spans="3:11">
      <c r="C3644" s="38"/>
      <c r="E3644" s="2"/>
      <c r="F3644" s="2"/>
      <c r="G3644" s="2"/>
      <c r="H3644" s="2"/>
      <c r="I3644" s="2"/>
      <c r="J3644" s="2"/>
      <c r="K3644" s="2"/>
    </row>
    <row r="3645" spans="3:11">
      <c r="C3645" s="38"/>
      <c r="E3645" s="2"/>
      <c r="F3645" s="2"/>
      <c r="G3645" s="2"/>
      <c r="H3645" s="2"/>
      <c r="I3645" s="2"/>
      <c r="J3645" s="2"/>
      <c r="K3645" s="2"/>
    </row>
    <row r="3646" spans="3:11">
      <c r="C3646" s="38"/>
      <c r="E3646" s="2"/>
      <c r="F3646" s="2"/>
      <c r="G3646" s="2"/>
      <c r="H3646" s="2"/>
      <c r="I3646" s="2"/>
      <c r="J3646" s="2"/>
      <c r="K3646" s="2"/>
    </row>
    <row r="3647" spans="3:11">
      <c r="C3647" s="38"/>
      <c r="E3647" s="2"/>
      <c r="F3647" s="2"/>
      <c r="G3647" s="2"/>
      <c r="H3647" s="2"/>
      <c r="I3647" s="2"/>
      <c r="J3647" s="2"/>
      <c r="K3647" s="2"/>
    </row>
    <row r="3648" spans="3:11">
      <c r="C3648" s="38"/>
      <c r="E3648" s="2"/>
      <c r="F3648" s="2"/>
      <c r="G3648" s="2"/>
      <c r="H3648" s="2"/>
      <c r="I3648" s="2"/>
      <c r="J3648" s="2"/>
      <c r="K3648" s="2"/>
    </row>
    <row r="3649" spans="3:11">
      <c r="C3649" s="38"/>
      <c r="E3649" s="2"/>
      <c r="F3649" s="2"/>
      <c r="G3649" s="2"/>
      <c r="H3649" s="2"/>
      <c r="I3649" s="2"/>
      <c r="J3649" s="2"/>
      <c r="K3649" s="2"/>
    </row>
    <row r="3650" spans="3:11">
      <c r="C3650" s="38"/>
      <c r="E3650" s="2"/>
      <c r="F3650" s="2"/>
      <c r="G3650" s="2"/>
      <c r="H3650" s="2"/>
      <c r="I3650" s="2"/>
      <c r="J3650" s="2"/>
      <c r="K3650" s="2"/>
    </row>
    <row r="3651" spans="3:11">
      <c r="C3651" s="38"/>
      <c r="E3651" s="2"/>
      <c r="F3651" s="2"/>
      <c r="G3651" s="2"/>
      <c r="H3651" s="2"/>
      <c r="I3651" s="2"/>
      <c r="J3651" s="2"/>
      <c r="K3651" s="2"/>
    </row>
    <row r="3652" spans="3:11">
      <c r="C3652" s="38"/>
      <c r="E3652" s="2"/>
      <c r="F3652" s="2"/>
      <c r="G3652" s="2"/>
      <c r="H3652" s="2"/>
      <c r="I3652" s="2"/>
      <c r="J3652" s="2"/>
      <c r="K3652" s="2"/>
    </row>
    <row r="3653" spans="3:11">
      <c r="C3653" s="38"/>
      <c r="E3653" s="2"/>
      <c r="F3653" s="2"/>
      <c r="G3653" s="2"/>
      <c r="H3653" s="2"/>
      <c r="I3653" s="2"/>
      <c r="J3653" s="2"/>
      <c r="K3653" s="2"/>
    </row>
    <row r="3654" spans="3:11">
      <c r="C3654" s="38"/>
      <c r="E3654" s="2"/>
      <c r="F3654" s="2"/>
      <c r="G3654" s="2"/>
      <c r="H3654" s="2"/>
      <c r="I3654" s="2"/>
      <c r="J3654" s="2"/>
      <c r="K3654" s="2"/>
    </row>
    <row r="3655" spans="3:11">
      <c r="C3655" s="38"/>
      <c r="E3655" s="2"/>
      <c r="F3655" s="2"/>
      <c r="G3655" s="2"/>
      <c r="H3655" s="2"/>
      <c r="I3655" s="2"/>
      <c r="J3655" s="2"/>
      <c r="K3655" s="2"/>
    </row>
    <row r="3656" spans="3:11">
      <c r="C3656" s="38"/>
      <c r="E3656" s="2"/>
      <c r="F3656" s="2"/>
      <c r="G3656" s="2"/>
      <c r="H3656" s="2"/>
      <c r="I3656" s="2"/>
      <c r="J3656" s="2"/>
      <c r="K3656" s="2"/>
    </row>
    <row r="3657" spans="3:11">
      <c r="C3657" s="38"/>
      <c r="E3657" s="2"/>
      <c r="F3657" s="2"/>
      <c r="G3657" s="2"/>
      <c r="H3657" s="2"/>
      <c r="I3657" s="2"/>
      <c r="J3657" s="2"/>
      <c r="K3657" s="2"/>
    </row>
    <row r="3658" spans="3:11">
      <c r="C3658" s="38"/>
      <c r="E3658" s="2"/>
      <c r="F3658" s="2"/>
      <c r="G3658" s="2"/>
      <c r="H3658" s="2"/>
      <c r="I3658" s="2"/>
      <c r="J3658" s="2"/>
      <c r="K3658" s="2"/>
    </row>
    <row r="3659" spans="3:11">
      <c r="C3659" s="38"/>
      <c r="E3659" s="2"/>
      <c r="F3659" s="2"/>
      <c r="G3659" s="2"/>
      <c r="H3659" s="2"/>
      <c r="I3659" s="2"/>
      <c r="J3659" s="2"/>
      <c r="K3659" s="2"/>
    </row>
    <row r="3660" spans="3:11">
      <c r="C3660" s="38"/>
      <c r="E3660" s="2"/>
      <c r="F3660" s="2"/>
      <c r="G3660" s="2"/>
      <c r="H3660" s="2"/>
      <c r="I3660" s="2"/>
      <c r="J3660" s="2"/>
      <c r="K3660" s="2"/>
    </row>
    <row r="3661" spans="3:11">
      <c r="C3661" s="38"/>
      <c r="E3661" s="2"/>
      <c r="F3661" s="2"/>
      <c r="G3661" s="2"/>
      <c r="H3661" s="2"/>
      <c r="I3661" s="2"/>
      <c r="J3661" s="2"/>
      <c r="K3661" s="2"/>
    </row>
    <row r="3662" spans="3:11">
      <c r="C3662" s="38"/>
      <c r="E3662" s="2"/>
      <c r="F3662" s="2"/>
      <c r="G3662" s="2"/>
      <c r="H3662" s="2"/>
      <c r="I3662" s="2"/>
      <c r="J3662" s="2"/>
      <c r="K3662" s="2"/>
    </row>
    <row r="3663" spans="3:11">
      <c r="C3663" s="38"/>
      <c r="E3663" s="2"/>
      <c r="F3663" s="2"/>
      <c r="G3663" s="2"/>
      <c r="H3663" s="2"/>
      <c r="I3663" s="2"/>
      <c r="J3663" s="2"/>
      <c r="K3663" s="2"/>
    </row>
    <row r="3664" spans="3:11">
      <c r="C3664" s="38"/>
      <c r="E3664" s="2"/>
      <c r="F3664" s="2"/>
      <c r="G3664" s="2"/>
      <c r="H3664" s="2"/>
      <c r="I3664" s="2"/>
      <c r="J3664" s="2"/>
      <c r="K3664" s="2"/>
    </row>
    <row r="3665" spans="3:11">
      <c r="C3665" s="38"/>
      <c r="E3665" s="2"/>
      <c r="F3665" s="2"/>
      <c r="G3665" s="2"/>
      <c r="H3665" s="2"/>
      <c r="I3665" s="2"/>
      <c r="J3665" s="2"/>
      <c r="K3665" s="2"/>
    </row>
    <row r="3666" spans="3:11">
      <c r="C3666" s="38"/>
      <c r="E3666" s="2"/>
      <c r="F3666" s="2"/>
      <c r="G3666" s="2"/>
      <c r="H3666" s="2"/>
      <c r="I3666" s="2"/>
      <c r="J3666" s="2"/>
      <c r="K3666" s="2"/>
    </row>
    <row r="3667" spans="3:11">
      <c r="C3667" s="38"/>
      <c r="E3667" s="2"/>
      <c r="F3667" s="2"/>
      <c r="G3667" s="2"/>
      <c r="H3667" s="2"/>
      <c r="I3667" s="2"/>
      <c r="J3667" s="2"/>
      <c r="K3667" s="2"/>
    </row>
    <row r="3668" spans="3:11">
      <c r="C3668" s="38"/>
      <c r="E3668" s="2"/>
      <c r="F3668" s="2"/>
      <c r="G3668" s="2"/>
      <c r="H3668" s="2"/>
      <c r="I3668" s="2"/>
      <c r="J3668" s="2"/>
      <c r="K3668" s="2"/>
    </row>
    <row r="3669" spans="3:11">
      <c r="C3669" s="38"/>
      <c r="E3669" s="2"/>
      <c r="F3669" s="2"/>
      <c r="G3669" s="2"/>
      <c r="H3669" s="2"/>
      <c r="I3669" s="2"/>
      <c r="J3669" s="2"/>
      <c r="K3669" s="2"/>
    </row>
    <row r="3670" spans="3:11">
      <c r="C3670" s="38"/>
      <c r="E3670" s="2"/>
      <c r="F3670" s="2"/>
      <c r="G3670" s="2"/>
      <c r="H3670" s="2"/>
      <c r="I3670" s="2"/>
      <c r="J3670" s="2"/>
      <c r="K3670" s="2"/>
    </row>
    <row r="3671" spans="3:11">
      <c r="C3671" s="38"/>
      <c r="E3671" s="2"/>
      <c r="F3671" s="2"/>
      <c r="G3671" s="2"/>
      <c r="H3671" s="2"/>
      <c r="I3671" s="2"/>
      <c r="J3671" s="2"/>
      <c r="K3671" s="2"/>
    </row>
    <row r="3672" spans="3:11">
      <c r="C3672" s="38"/>
      <c r="E3672" s="2"/>
      <c r="F3672" s="2"/>
      <c r="G3672" s="2"/>
      <c r="H3672" s="2"/>
      <c r="I3672" s="2"/>
      <c r="J3672" s="2"/>
      <c r="K3672" s="2"/>
    </row>
    <row r="3673" spans="3:11">
      <c r="C3673" s="38"/>
      <c r="E3673" s="2"/>
      <c r="F3673" s="2"/>
      <c r="G3673" s="2"/>
      <c r="H3673" s="2"/>
      <c r="I3673" s="2"/>
      <c r="J3673" s="2"/>
      <c r="K3673" s="2"/>
    </row>
    <row r="3674" spans="3:11">
      <c r="C3674" s="38"/>
      <c r="E3674" s="2"/>
      <c r="F3674" s="2"/>
      <c r="G3674" s="2"/>
      <c r="H3674" s="2"/>
      <c r="I3674" s="2"/>
      <c r="J3674" s="2"/>
      <c r="K3674" s="2"/>
    </row>
    <row r="3675" spans="3:11">
      <c r="C3675" s="38"/>
      <c r="E3675" s="2"/>
      <c r="F3675" s="2"/>
      <c r="G3675" s="2"/>
      <c r="H3675" s="2"/>
      <c r="I3675" s="2"/>
      <c r="J3675" s="2"/>
      <c r="K3675" s="2"/>
    </row>
    <row r="3676" spans="3:11">
      <c r="C3676" s="38"/>
      <c r="E3676" s="2"/>
      <c r="F3676" s="2"/>
      <c r="G3676" s="2"/>
      <c r="H3676" s="2"/>
      <c r="I3676" s="2"/>
      <c r="J3676" s="2"/>
      <c r="K3676" s="2"/>
    </row>
    <row r="3677" spans="3:11">
      <c r="C3677" s="38"/>
      <c r="E3677" s="2"/>
      <c r="F3677" s="2"/>
      <c r="G3677" s="2"/>
      <c r="H3677" s="2"/>
      <c r="I3677" s="2"/>
      <c r="J3677" s="2"/>
      <c r="K3677" s="2"/>
    </row>
    <row r="3678" spans="3:11">
      <c r="C3678" s="38"/>
      <c r="E3678" s="2"/>
      <c r="F3678" s="2"/>
      <c r="G3678" s="2"/>
      <c r="H3678" s="2"/>
      <c r="I3678" s="2"/>
      <c r="J3678" s="2"/>
      <c r="K3678" s="2"/>
    </row>
    <row r="3679" spans="3:11">
      <c r="C3679" s="38"/>
      <c r="E3679" s="2"/>
      <c r="F3679" s="2"/>
      <c r="G3679" s="2"/>
      <c r="H3679" s="2"/>
      <c r="I3679" s="2"/>
      <c r="J3679" s="2"/>
      <c r="K3679" s="2"/>
    </row>
    <row r="3680" spans="3:11">
      <c r="C3680" s="38"/>
      <c r="E3680" s="2"/>
      <c r="F3680" s="2"/>
      <c r="G3680" s="2"/>
      <c r="H3680" s="2"/>
      <c r="I3680" s="2"/>
      <c r="J3680" s="2"/>
      <c r="K3680" s="2"/>
    </row>
    <row r="3681" spans="3:11">
      <c r="C3681" s="38"/>
      <c r="E3681" s="2"/>
      <c r="F3681" s="2"/>
      <c r="G3681" s="2"/>
      <c r="H3681" s="2"/>
      <c r="I3681" s="2"/>
      <c r="J3681" s="2"/>
      <c r="K3681" s="2"/>
    </row>
    <row r="3682" spans="3:11">
      <c r="C3682" s="38"/>
      <c r="E3682" s="2"/>
      <c r="F3682" s="2"/>
      <c r="G3682" s="2"/>
      <c r="H3682" s="2"/>
      <c r="I3682" s="2"/>
      <c r="J3682" s="2"/>
      <c r="K3682" s="2"/>
    </row>
    <row r="3683" spans="3:11">
      <c r="C3683" s="38"/>
      <c r="E3683" s="2"/>
      <c r="F3683" s="2"/>
      <c r="G3683" s="2"/>
      <c r="H3683" s="2"/>
      <c r="I3683" s="2"/>
      <c r="J3683" s="2"/>
      <c r="K3683" s="2"/>
    </row>
    <row r="3684" spans="3:11">
      <c r="C3684" s="38"/>
      <c r="E3684" s="2"/>
      <c r="F3684" s="2"/>
      <c r="G3684" s="2"/>
      <c r="H3684" s="2"/>
      <c r="I3684" s="2"/>
      <c r="J3684" s="2"/>
      <c r="K3684" s="2"/>
    </row>
    <row r="3685" spans="3:11">
      <c r="C3685" s="38"/>
      <c r="E3685" s="2"/>
      <c r="F3685" s="2"/>
      <c r="G3685" s="2"/>
      <c r="H3685" s="2"/>
      <c r="I3685" s="2"/>
      <c r="J3685" s="2"/>
      <c r="K3685" s="2"/>
    </row>
    <row r="3686" spans="3:11">
      <c r="C3686" s="38"/>
      <c r="E3686" s="2"/>
      <c r="F3686" s="2"/>
      <c r="G3686" s="2"/>
      <c r="H3686" s="2"/>
      <c r="I3686" s="2"/>
      <c r="J3686" s="2"/>
      <c r="K3686" s="2"/>
    </row>
    <row r="3687" spans="3:11">
      <c r="C3687" s="38"/>
      <c r="E3687" s="2"/>
      <c r="F3687" s="2"/>
      <c r="G3687" s="2"/>
      <c r="H3687" s="2"/>
      <c r="I3687" s="2"/>
      <c r="J3687" s="2"/>
      <c r="K3687" s="2"/>
    </row>
    <row r="3688" spans="3:11">
      <c r="C3688" s="38"/>
      <c r="E3688" s="2"/>
      <c r="F3688" s="2"/>
      <c r="G3688" s="2"/>
      <c r="H3688" s="2"/>
      <c r="I3688" s="2"/>
      <c r="J3688" s="2"/>
      <c r="K3688" s="2"/>
    </row>
    <row r="3689" spans="3:11">
      <c r="C3689" s="38"/>
      <c r="E3689" s="2"/>
      <c r="F3689" s="2"/>
      <c r="G3689" s="2"/>
      <c r="H3689" s="2"/>
      <c r="I3689" s="2"/>
      <c r="J3689" s="2"/>
      <c r="K3689" s="2"/>
    </row>
    <row r="3690" spans="3:11">
      <c r="C3690" s="38"/>
      <c r="E3690" s="2"/>
      <c r="F3690" s="2"/>
      <c r="G3690" s="2"/>
      <c r="H3690" s="2"/>
      <c r="I3690" s="2"/>
      <c r="J3690" s="2"/>
      <c r="K3690" s="2"/>
    </row>
    <row r="3691" spans="3:11">
      <c r="C3691" s="38"/>
      <c r="E3691" s="2"/>
      <c r="F3691" s="2"/>
      <c r="G3691" s="2"/>
      <c r="H3691" s="2"/>
      <c r="I3691" s="2"/>
      <c r="J3691" s="2"/>
      <c r="K3691" s="2"/>
    </row>
    <row r="3692" spans="3:11">
      <c r="C3692" s="38"/>
      <c r="E3692" s="2"/>
      <c r="F3692" s="2"/>
      <c r="G3692" s="2"/>
      <c r="H3692" s="2"/>
      <c r="I3692" s="2"/>
      <c r="J3692" s="2"/>
      <c r="K3692" s="2"/>
    </row>
    <row r="3693" spans="3:11">
      <c r="C3693" s="38"/>
      <c r="E3693" s="2"/>
      <c r="F3693" s="2"/>
      <c r="G3693" s="2"/>
      <c r="H3693" s="2"/>
      <c r="I3693" s="2"/>
      <c r="J3693" s="2"/>
      <c r="K3693" s="2"/>
    </row>
    <row r="3694" spans="3:11">
      <c r="C3694" s="38"/>
      <c r="E3694" s="2"/>
      <c r="F3694" s="2"/>
      <c r="G3694" s="2"/>
      <c r="H3694" s="2"/>
      <c r="I3694" s="2"/>
      <c r="J3694" s="2"/>
      <c r="K3694" s="2"/>
    </row>
    <row r="3695" spans="3:11">
      <c r="C3695" s="38"/>
      <c r="E3695" s="2"/>
      <c r="F3695" s="2"/>
      <c r="G3695" s="2"/>
      <c r="H3695" s="2"/>
      <c r="I3695" s="2"/>
      <c r="J3695" s="2"/>
      <c r="K3695" s="2"/>
    </row>
    <row r="3696" spans="3:11">
      <c r="C3696" s="38"/>
      <c r="E3696" s="2"/>
      <c r="F3696" s="2"/>
      <c r="G3696" s="2"/>
      <c r="H3696" s="2"/>
      <c r="I3696" s="2"/>
      <c r="J3696" s="2"/>
      <c r="K3696" s="2"/>
    </row>
    <row r="3697" spans="3:11">
      <c r="C3697" s="38"/>
      <c r="E3697" s="2"/>
      <c r="F3697" s="2"/>
      <c r="G3697" s="2"/>
      <c r="H3697" s="2"/>
      <c r="I3697" s="2"/>
      <c r="J3697" s="2"/>
      <c r="K3697" s="2"/>
    </row>
    <row r="3698" spans="3:11">
      <c r="C3698" s="38"/>
      <c r="E3698" s="2"/>
      <c r="F3698" s="2"/>
      <c r="G3698" s="2"/>
      <c r="H3698" s="2"/>
      <c r="I3698" s="2"/>
      <c r="J3698" s="2"/>
      <c r="K3698" s="2"/>
    </row>
    <row r="3699" spans="3:11">
      <c r="C3699" s="38"/>
      <c r="E3699" s="2"/>
      <c r="F3699" s="2"/>
      <c r="G3699" s="2"/>
      <c r="H3699" s="2"/>
      <c r="I3699" s="2"/>
      <c r="J3699" s="2"/>
      <c r="K3699" s="2"/>
    </row>
    <row r="3700" spans="3:11">
      <c r="C3700" s="38"/>
      <c r="E3700" s="2"/>
      <c r="F3700" s="2"/>
      <c r="G3700" s="2"/>
      <c r="H3700" s="2"/>
      <c r="I3700" s="2"/>
      <c r="J3700" s="2"/>
      <c r="K3700" s="2"/>
    </row>
    <row r="3701" spans="3:11">
      <c r="C3701" s="38"/>
      <c r="E3701" s="2"/>
      <c r="F3701" s="2"/>
      <c r="G3701" s="2"/>
      <c r="H3701" s="2"/>
      <c r="I3701" s="2"/>
      <c r="J3701" s="2"/>
      <c r="K3701" s="2"/>
    </row>
    <row r="3702" spans="3:11">
      <c r="C3702" s="38"/>
      <c r="E3702" s="2"/>
      <c r="F3702" s="2"/>
      <c r="G3702" s="2"/>
      <c r="H3702" s="2"/>
      <c r="I3702" s="2"/>
      <c r="J3702" s="2"/>
      <c r="K3702" s="2"/>
    </row>
    <row r="3703" spans="3:11">
      <c r="C3703" s="38"/>
      <c r="E3703" s="2"/>
      <c r="F3703" s="2"/>
      <c r="G3703" s="2"/>
      <c r="H3703" s="2"/>
      <c r="I3703" s="2"/>
      <c r="J3703" s="2"/>
      <c r="K3703" s="2"/>
    </row>
    <row r="3704" spans="3:11">
      <c r="C3704" s="38"/>
      <c r="E3704" s="2"/>
      <c r="F3704" s="2"/>
      <c r="G3704" s="2"/>
      <c r="H3704" s="2"/>
      <c r="I3704" s="2"/>
      <c r="J3704" s="2"/>
      <c r="K3704" s="2"/>
    </row>
    <row r="3705" spans="3:11">
      <c r="C3705" s="38"/>
      <c r="E3705" s="2"/>
      <c r="F3705" s="2"/>
      <c r="G3705" s="2"/>
      <c r="H3705" s="2"/>
      <c r="I3705" s="2"/>
      <c r="J3705" s="2"/>
      <c r="K3705" s="2"/>
    </row>
    <row r="3706" spans="3:11">
      <c r="C3706" s="38"/>
      <c r="E3706" s="2"/>
      <c r="F3706" s="2"/>
      <c r="G3706" s="2"/>
      <c r="H3706" s="2"/>
      <c r="I3706" s="2"/>
      <c r="J3706" s="2"/>
      <c r="K3706" s="2"/>
    </row>
    <row r="3707" spans="3:11">
      <c r="C3707" s="38"/>
      <c r="E3707" s="2"/>
      <c r="F3707" s="2"/>
      <c r="G3707" s="2"/>
      <c r="H3707" s="2"/>
      <c r="I3707" s="2"/>
      <c r="J3707" s="2"/>
      <c r="K3707" s="2"/>
    </row>
    <row r="3708" spans="3:11">
      <c r="C3708" s="38"/>
      <c r="E3708" s="2"/>
      <c r="F3708" s="2"/>
      <c r="G3708" s="2"/>
      <c r="H3708" s="2"/>
      <c r="I3708" s="2"/>
      <c r="J3708" s="2"/>
      <c r="K3708" s="2"/>
    </row>
    <row r="3709" spans="3:11">
      <c r="C3709" s="38"/>
      <c r="E3709" s="2"/>
      <c r="F3709" s="2"/>
      <c r="G3709" s="2"/>
      <c r="H3709" s="2"/>
      <c r="I3709" s="2"/>
      <c r="J3709" s="2"/>
      <c r="K3709" s="2"/>
    </row>
    <row r="3710" spans="3:11">
      <c r="C3710" s="38"/>
      <c r="E3710" s="2"/>
      <c r="F3710" s="2"/>
      <c r="G3710" s="2"/>
      <c r="H3710" s="2"/>
      <c r="I3710" s="2"/>
      <c r="J3710" s="2"/>
      <c r="K3710" s="2"/>
    </row>
    <row r="3711" spans="3:11">
      <c r="C3711" s="38"/>
      <c r="E3711" s="2"/>
      <c r="F3711" s="2"/>
      <c r="G3711" s="2"/>
      <c r="H3711" s="2"/>
      <c r="I3711" s="2"/>
      <c r="J3711" s="2"/>
      <c r="K3711" s="2"/>
    </row>
    <row r="3712" spans="3:11">
      <c r="C3712" s="38"/>
      <c r="E3712" s="2"/>
      <c r="F3712" s="2"/>
      <c r="G3712" s="2"/>
      <c r="H3712" s="2"/>
      <c r="I3712" s="2"/>
      <c r="J3712" s="2"/>
      <c r="K3712" s="2"/>
    </row>
    <row r="3713" spans="3:11">
      <c r="C3713" s="38"/>
      <c r="E3713" s="2"/>
      <c r="F3713" s="2"/>
      <c r="G3713" s="2"/>
      <c r="H3713" s="2"/>
      <c r="I3713" s="2"/>
      <c r="J3713" s="2"/>
      <c r="K3713" s="2"/>
    </row>
    <row r="3714" spans="3:11">
      <c r="C3714" s="38"/>
      <c r="E3714" s="2"/>
      <c r="F3714" s="2"/>
      <c r="G3714" s="2"/>
      <c r="H3714" s="2"/>
      <c r="I3714" s="2"/>
      <c r="J3714" s="2"/>
      <c r="K3714" s="2"/>
    </row>
    <row r="3715" spans="3:11">
      <c r="C3715" s="38"/>
      <c r="E3715" s="2"/>
      <c r="F3715" s="2"/>
      <c r="G3715" s="2"/>
      <c r="H3715" s="2"/>
      <c r="I3715" s="2"/>
      <c r="J3715" s="2"/>
      <c r="K3715" s="2"/>
    </row>
    <row r="3716" spans="3:11">
      <c r="C3716" s="38"/>
      <c r="E3716" s="2"/>
      <c r="F3716" s="2"/>
      <c r="G3716" s="2"/>
      <c r="H3716" s="2"/>
      <c r="I3716" s="2"/>
      <c r="J3716" s="2"/>
      <c r="K3716" s="2"/>
    </row>
    <row r="3717" spans="3:11">
      <c r="C3717" s="38"/>
      <c r="E3717" s="2"/>
      <c r="F3717" s="2"/>
      <c r="G3717" s="2"/>
      <c r="H3717" s="2"/>
      <c r="I3717" s="2"/>
      <c r="J3717" s="2"/>
      <c r="K3717" s="2"/>
    </row>
    <row r="3718" spans="3:11">
      <c r="C3718" s="38"/>
      <c r="E3718" s="2"/>
      <c r="F3718" s="2"/>
      <c r="G3718" s="2"/>
      <c r="H3718" s="2"/>
      <c r="I3718" s="2"/>
      <c r="J3718" s="2"/>
      <c r="K3718" s="2"/>
    </row>
    <row r="3719" spans="3:11">
      <c r="C3719" s="38"/>
      <c r="E3719" s="2"/>
      <c r="F3719" s="2"/>
      <c r="G3719" s="2"/>
      <c r="H3719" s="2"/>
      <c r="I3719" s="2"/>
      <c r="J3719" s="2"/>
      <c r="K3719" s="2"/>
    </row>
    <row r="3720" spans="3:11">
      <c r="C3720" s="38"/>
      <c r="E3720" s="2"/>
      <c r="F3720" s="2"/>
      <c r="G3720" s="2"/>
      <c r="H3720" s="2"/>
      <c r="I3720" s="2"/>
      <c r="J3720" s="2"/>
      <c r="K3720" s="2"/>
    </row>
    <row r="3721" spans="3:11">
      <c r="C3721" s="38"/>
      <c r="E3721" s="2"/>
      <c r="F3721" s="2"/>
      <c r="G3721" s="2"/>
      <c r="H3721" s="2"/>
      <c r="I3721" s="2"/>
      <c r="J3721" s="2"/>
      <c r="K3721" s="2"/>
    </row>
    <row r="3722" spans="3:11">
      <c r="C3722" s="38"/>
      <c r="E3722" s="2"/>
      <c r="F3722" s="2"/>
      <c r="G3722" s="2"/>
      <c r="H3722" s="2"/>
      <c r="I3722" s="2"/>
      <c r="J3722" s="2"/>
      <c r="K3722" s="2"/>
    </row>
    <row r="3723" spans="3:11">
      <c r="C3723" s="38"/>
      <c r="E3723" s="2"/>
      <c r="F3723" s="2"/>
      <c r="G3723" s="2"/>
      <c r="H3723" s="2"/>
      <c r="I3723" s="2"/>
      <c r="J3723" s="2"/>
      <c r="K3723" s="2"/>
    </row>
    <row r="3724" spans="3:11">
      <c r="C3724" s="38"/>
      <c r="E3724" s="2"/>
      <c r="F3724" s="2"/>
      <c r="G3724" s="2"/>
      <c r="H3724" s="2"/>
      <c r="I3724" s="2"/>
      <c r="J3724" s="2"/>
      <c r="K3724" s="2"/>
    </row>
    <row r="3725" spans="3:11">
      <c r="C3725" s="38"/>
      <c r="E3725" s="2"/>
      <c r="F3725" s="2"/>
      <c r="G3725" s="2"/>
      <c r="H3725" s="2"/>
      <c r="I3725" s="2"/>
      <c r="J3725" s="2"/>
      <c r="K3725" s="2"/>
    </row>
    <row r="3726" spans="3:11">
      <c r="C3726" s="38"/>
      <c r="E3726" s="2"/>
      <c r="F3726" s="2"/>
      <c r="G3726" s="2"/>
      <c r="H3726" s="2"/>
      <c r="I3726" s="2"/>
      <c r="J3726" s="2"/>
      <c r="K3726" s="2"/>
    </row>
    <row r="3727" spans="3:11">
      <c r="C3727" s="38"/>
      <c r="E3727" s="2"/>
      <c r="F3727" s="2"/>
      <c r="G3727" s="2"/>
      <c r="H3727" s="2"/>
      <c r="I3727" s="2"/>
      <c r="J3727" s="2"/>
      <c r="K3727" s="2"/>
    </row>
    <row r="3728" spans="3:11">
      <c r="C3728" s="38"/>
      <c r="E3728" s="2"/>
      <c r="F3728" s="2"/>
      <c r="G3728" s="2"/>
      <c r="H3728" s="2"/>
      <c r="I3728" s="2"/>
      <c r="J3728" s="2"/>
      <c r="K3728" s="2"/>
    </row>
    <row r="3729" spans="3:11">
      <c r="C3729" s="38"/>
      <c r="E3729" s="2"/>
      <c r="F3729" s="2"/>
      <c r="G3729" s="2"/>
      <c r="H3729" s="2"/>
      <c r="I3729" s="2"/>
      <c r="J3729" s="2"/>
      <c r="K3729" s="2"/>
    </row>
    <row r="3730" spans="3:11">
      <c r="C3730" s="38"/>
      <c r="E3730" s="2"/>
      <c r="F3730" s="2"/>
      <c r="G3730" s="2"/>
      <c r="H3730" s="2"/>
      <c r="I3730" s="2"/>
      <c r="J3730" s="2"/>
      <c r="K3730" s="2"/>
    </row>
    <row r="3731" spans="3:11">
      <c r="C3731" s="38"/>
      <c r="E3731" s="2"/>
      <c r="F3731" s="2"/>
      <c r="G3731" s="2"/>
      <c r="H3731" s="2"/>
      <c r="I3731" s="2"/>
      <c r="J3731" s="2"/>
      <c r="K3731" s="2"/>
    </row>
    <row r="3732" spans="3:11">
      <c r="C3732" s="38"/>
      <c r="E3732" s="2"/>
      <c r="F3732" s="2"/>
      <c r="G3732" s="2"/>
      <c r="H3732" s="2"/>
      <c r="I3732" s="2"/>
      <c r="J3732" s="2"/>
      <c r="K3732" s="2"/>
    </row>
    <row r="3733" spans="3:11">
      <c r="C3733" s="38"/>
      <c r="E3733" s="2"/>
      <c r="F3733" s="2"/>
      <c r="G3733" s="2"/>
      <c r="H3733" s="2"/>
      <c r="I3733" s="2"/>
      <c r="J3733" s="2"/>
      <c r="K3733" s="2"/>
    </row>
    <row r="3734" spans="3:11">
      <c r="C3734" s="38"/>
      <c r="E3734" s="2"/>
      <c r="F3734" s="2"/>
      <c r="G3734" s="2"/>
      <c r="H3734" s="2"/>
      <c r="I3734" s="2"/>
      <c r="J3734" s="2"/>
      <c r="K3734" s="2"/>
    </row>
    <row r="3735" spans="3:11">
      <c r="C3735" s="38"/>
      <c r="E3735" s="2"/>
      <c r="F3735" s="2"/>
      <c r="G3735" s="2"/>
      <c r="H3735" s="2"/>
      <c r="I3735" s="2"/>
      <c r="J3735" s="2"/>
      <c r="K3735" s="2"/>
    </row>
    <row r="3736" spans="3:11">
      <c r="C3736" s="38"/>
      <c r="E3736" s="2"/>
      <c r="F3736" s="2"/>
      <c r="G3736" s="2"/>
      <c r="H3736" s="2"/>
      <c r="I3736" s="2"/>
      <c r="J3736" s="2"/>
      <c r="K3736" s="2"/>
    </row>
    <row r="3737" spans="3:11">
      <c r="C3737" s="38"/>
      <c r="E3737" s="2"/>
      <c r="F3737" s="2"/>
      <c r="G3737" s="2"/>
      <c r="H3737" s="2"/>
      <c r="I3737" s="2"/>
      <c r="J3737" s="2"/>
      <c r="K3737" s="2"/>
    </row>
    <row r="3738" spans="3:11">
      <c r="C3738" s="38"/>
      <c r="E3738" s="2"/>
      <c r="F3738" s="2"/>
      <c r="G3738" s="2"/>
      <c r="H3738" s="2"/>
      <c r="I3738" s="2"/>
      <c r="J3738" s="2"/>
      <c r="K3738" s="2"/>
    </row>
    <row r="3739" spans="3:11">
      <c r="C3739" s="38"/>
      <c r="E3739" s="2"/>
      <c r="F3739" s="2"/>
      <c r="G3739" s="2"/>
      <c r="H3739" s="2"/>
      <c r="I3739" s="2"/>
      <c r="J3739" s="2"/>
      <c r="K3739" s="2"/>
    </row>
    <row r="3740" spans="3:11">
      <c r="C3740" s="38"/>
      <c r="E3740" s="2"/>
      <c r="F3740" s="2"/>
      <c r="G3740" s="2"/>
      <c r="H3740" s="2"/>
      <c r="I3740" s="2"/>
      <c r="J3740" s="2"/>
      <c r="K3740" s="2"/>
    </row>
    <row r="3741" spans="3:11">
      <c r="C3741" s="38"/>
      <c r="E3741" s="2"/>
      <c r="F3741" s="2"/>
      <c r="G3741" s="2"/>
      <c r="H3741" s="2"/>
      <c r="I3741" s="2"/>
      <c r="J3741" s="2"/>
      <c r="K3741" s="2"/>
    </row>
    <row r="3742" spans="3:11">
      <c r="C3742" s="38"/>
      <c r="E3742" s="2"/>
      <c r="F3742" s="2"/>
      <c r="G3742" s="2"/>
      <c r="H3742" s="2"/>
      <c r="I3742" s="2"/>
      <c r="J3742" s="2"/>
      <c r="K3742" s="2"/>
    </row>
    <row r="3743" spans="3:11">
      <c r="C3743" s="38"/>
      <c r="E3743" s="2"/>
      <c r="F3743" s="2"/>
      <c r="G3743" s="2"/>
      <c r="H3743" s="2"/>
      <c r="I3743" s="2"/>
      <c r="J3743" s="2"/>
      <c r="K3743" s="2"/>
    </row>
    <row r="3744" spans="3:11">
      <c r="C3744" s="38"/>
      <c r="E3744" s="2"/>
      <c r="F3744" s="2"/>
      <c r="G3744" s="2"/>
      <c r="H3744" s="2"/>
      <c r="I3744" s="2"/>
      <c r="J3744" s="2"/>
      <c r="K3744" s="2"/>
    </row>
    <row r="3745" spans="3:11">
      <c r="C3745" s="38"/>
      <c r="E3745" s="2"/>
      <c r="F3745" s="2"/>
      <c r="G3745" s="2"/>
      <c r="H3745" s="2"/>
      <c r="I3745" s="2"/>
      <c r="J3745" s="2"/>
      <c r="K3745" s="2"/>
    </row>
    <row r="3746" spans="3:11">
      <c r="C3746" s="38"/>
      <c r="E3746" s="2"/>
      <c r="F3746" s="2"/>
      <c r="G3746" s="2"/>
      <c r="H3746" s="2"/>
      <c r="I3746" s="2"/>
      <c r="J3746" s="2"/>
      <c r="K3746" s="2"/>
    </row>
    <row r="3747" spans="3:11">
      <c r="C3747" s="38"/>
      <c r="E3747" s="2"/>
      <c r="F3747" s="2"/>
      <c r="G3747" s="2"/>
      <c r="H3747" s="2"/>
      <c r="I3747" s="2"/>
      <c r="J3747" s="2"/>
      <c r="K3747" s="2"/>
    </row>
    <row r="3748" spans="3:11">
      <c r="C3748" s="38"/>
      <c r="E3748" s="2"/>
      <c r="F3748" s="2"/>
      <c r="G3748" s="2"/>
      <c r="H3748" s="2"/>
      <c r="I3748" s="2"/>
      <c r="J3748" s="2"/>
      <c r="K3748" s="2"/>
    </row>
    <row r="3749" spans="3:11">
      <c r="C3749" s="38"/>
      <c r="E3749" s="2"/>
      <c r="F3749" s="2"/>
      <c r="G3749" s="2"/>
      <c r="H3749" s="2"/>
      <c r="I3749" s="2"/>
      <c r="J3749" s="2"/>
      <c r="K3749" s="2"/>
    </row>
    <row r="3750" spans="3:11">
      <c r="C3750" s="38"/>
      <c r="E3750" s="2"/>
      <c r="F3750" s="2"/>
      <c r="G3750" s="2"/>
      <c r="H3750" s="2"/>
      <c r="I3750" s="2"/>
      <c r="J3750" s="2"/>
      <c r="K3750" s="2"/>
    </row>
    <row r="3751" spans="3:11">
      <c r="C3751" s="38"/>
      <c r="E3751" s="2"/>
      <c r="F3751" s="2"/>
      <c r="G3751" s="2"/>
      <c r="H3751" s="2"/>
      <c r="I3751" s="2"/>
      <c r="J3751" s="2"/>
      <c r="K3751" s="2"/>
    </row>
    <row r="3752" spans="3:11">
      <c r="C3752" s="38"/>
      <c r="E3752" s="2"/>
      <c r="F3752" s="2"/>
      <c r="G3752" s="2"/>
      <c r="H3752" s="2"/>
      <c r="I3752" s="2"/>
      <c r="J3752" s="2"/>
      <c r="K3752" s="2"/>
    </row>
    <row r="3753" spans="3:11">
      <c r="C3753" s="38"/>
      <c r="E3753" s="2"/>
      <c r="F3753" s="2"/>
      <c r="G3753" s="2"/>
      <c r="H3753" s="2"/>
      <c r="I3753" s="2"/>
      <c r="J3753" s="2"/>
      <c r="K3753" s="2"/>
    </row>
    <row r="3754" spans="3:11">
      <c r="C3754" s="38"/>
      <c r="E3754" s="2"/>
      <c r="F3754" s="2"/>
      <c r="G3754" s="2"/>
      <c r="H3754" s="2"/>
      <c r="I3754" s="2"/>
      <c r="J3754" s="2"/>
      <c r="K3754" s="2"/>
    </row>
    <row r="3755" spans="3:11">
      <c r="C3755" s="38"/>
      <c r="E3755" s="2"/>
      <c r="F3755" s="2"/>
      <c r="G3755" s="2"/>
      <c r="H3755" s="2"/>
      <c r="I3755" s="2"/>
      <c r="J3755" s="2"/>
      <c r="K3755" s="2"/>
    </row>
    <row r="3756" spans="3:11">
      <c r="C3756" s="38"/>
      <c r="E3756" s="2"/>
      <c r="F3756" s="2"/>
      <c r="G3756" s="2"/>
      <c r="H3756" s="2"/>
      <c r="I3756" s="2"/>
      <c r="J3756" s="2"/>
      <c r="K3756" s="2"/>
    </row>
    <row r="3757" spans="3:11">
      <c r="C3757" s="38"/>
      <c r="E3757" s="2"/>
      <c r="F3757" s="2"/>
      <c r="G3757" s="2"/>
      <c r="H3757" s="2"/>
      <c r="I3757" s="2"/>
      <c r="J3757" s="2"/>
      <c r="K3757" s="2"/>
    </row>
    <row r="3758" spans="3:11">
      <c r="C3758" s="38"/>
      <c r="E3758" s="2"/>
      <c r="F3758" s="2"/>
      <c r="G3758" s="2"/>
      <c r="H3758" s="2"/>
      <c r="I3758" s="2"/>
      <c r="J3758" s="2"/>
      <c r="K3758" s="2"/>
    </row>
    <row r="3759" spans="3:11">
      <c r="C3759" s="38"/>
      <c r="E3759" s="2"/>
      <c r="F3759" s="2"/>
      <c r="G3759" s="2"/>
      <c r="H3759" s="2"/>
      <c r="I3759" s="2"/>
      <c r="J3759" s="2"/>
      <c r="K3759" s="2"/>
    </row>
    <row r="3760" spans="3:11">
      <c r="C3760" s="38"/>
      <c r="E3760" s="2"/>
      <c r="F3760" s="2"/>
      <c r="G3760" s="2"/>
      <c r="H3760" s="2"/>
      <c r="I3760" s="2"/>
      <c r="J3760" s="2"/>
      <c r="K3760" s="2"/>
    </row>
    <row r="3761" spans="3:11">
      <c r="C3761" s="38"/>
      <c r="E3761" s="2"/>
      <c r="F3761" s="2"/>
      <c r="G3761" s="2"/>
      <c r="H3761" s="2"/>
      <c r="I3761" s="2"/>
      <c r="J3761" s="2"/>
      <c r="K3761" s="2"/>
    </row>
    <row r="3762" spans="3:11">
      <c r="C3762" s="38"/>
      <c r="E3762" s="2"/>
      <c r="F3762" s="2"/>
      <c r="G3762" s="2"/>
      <c r="H3762" s="2"/>
      <c r="I3762" s="2"/>
      <c r="J3762" s="2"/>
      <c r="K3762" s="2"/>
    </row>
    <row r="3763" spans="3:11">
      <c r="C3763" s="38"/>
      <c r="E3763" s="2"/>
      <c r="F3763" s="2"/>
      <c r="G3763" s="2"/>
      <c r="H3763" s="2"/>
      <c r="I3763" s="2"/>
      <c r="J3763" s="2"/>
      <c r="K3763" s="2"/>
    </row>
    <row r="3764" spans="3:11">
      <c r="C3764" s="38"/>
      <c r="E3764" s="2"/>
      <c r="F3764" s="2"/>
      <c r="G3764" s="2"/>
      <c r="H3764" s="2"/>
      <c r="I3764" s="2"/>
      <c r="J3764" s="2"/>
      <c r="K3764" s="2"/>
    </row>
    <row r="3765" spans="3:11">
      <c r="C3765" s="38"/>
      <c r="E3765" s="2"/>
      <c r="F3765" s="2"/>
      <c r="G3765" s="2"/>
      <c r="H3765" s="2"/>
      <c r="I3765" s="2"/>
      <c r="J3765" s="2"/>
      <c r="K3765" s="2"/>
    </row>
    <row r="3766" spans="3:11">
      <c r="C3766" s="38"/>
      <c r="E3766" s="2"/>
      <c r="F3766" s="2"/>
      <c r="G3766" s="2"/>
      <c r="H3766" s="2"/>
      <c r="I3766" s="2"/>
      <c r="J3766" s="2"/>
      <c r="K3766" s="2"/>
    </row>
    <row r="3767" spans="3:11">
      <c r="C3767" s="38"/>
      <c r="E3767" s="2"/>
      <c r="F3767" s="2"/>
      <c r="G3767" s="2"/>
      <c r="H3767" s="2"/>
      <c r="I3767" s="2"/>
      <c r="J3767" s="2"/>
      <c r="K3767" s="2"/>
    </row>
    <row r="3768" spans="3:11">
      <c r="C3768" s="38"/>
      <c r="E3768" s="2"/>
      <c r="F3768" s="2"/>
      <c r="G3768" s="2"/>
      <c r="H3768" s="2"/>
      <c r="I3768" s="2"/>
      <c r="J3768" s="2"/>
      <c r="K3768" s="2"/>
    </row>
    <row r="3769" spans="3:11">
      <c r="C3769" s="38"/>
      <c r="E3769" s="2"/>
      <c r="F3769" s="2"/>
      <c r="G3769" s="2"/>
      <c r="H3769" s="2"/>
      <c r="I3769" s="2"/>
      <c r="J3769" s="2"/>
      <c r="K3769" s="2"/>
    </row>
    <row r="3770" spans="3:11">
      <c r="C3770" s="38"/>
      <c r="E3770" s="2"/>
      <c r="F3770" s="2"/>
      <c r="G3770" s="2"/>
      <c r="H3770" s="2"/>
      <c r="I3770" s="2"/>
      <c r="J3770" s="2"/>
      <c r="K3770" s="2"/>
    </row>
    <row r="3771" spans="3:11">
      <c r="C3771" s="38"/>
      <c r="E3771" s="2"/>
      <c r="F3771" s="2"/>
      <c r="G3771" s="2"/>
      <c r="H3771" s="2"/>
      <c r="I3771" s="2"/>
      <c r="J3771" s="2"/>
      <c r="K3771" s="2"/>
    </row>
    <row r="3772" spans="3:11">
      <c r="C3772" s="38"/>
      <c r="E3772" s="2"/>
      <c r="F3772" s="2"/>
      <c r="G3772" s="2"/>
      <c r="H3772" s="2"/>
      <c r="I3772" s="2"/>
      <c r="J3772" s="2"/>
      <c r="K3772" s="2"/>
    </row>
    <row r="3773" spans="3:11">
      <c r="C3773" s="38"/>
      <c r="E3773" s="2"/>
      <c r="F3773" s="2"/>
      <c r="G3773" s="2"/>
      <c r="H3773" s="2"/>
      <c r="I3773" s="2"/>
      <c r="J3773" s="2"/>
      <c r="K3773" s="2"/>
    </row>
    <row r="3774" spans="3:11">
      <c r="C3774" s="38"/>
      <c r="E3774" s="2"/>
      <c r="F3774" s="2"/>
      <c r="G3774" s="2"/>
      <c r="H3774" s="2"/>
      <c r="I3774" s="2"/>
      <c r="J3774" s="2"/>
      <c r="K3774" s="2"/>
    </row>
    <row r="3775" spans="3:11">
      <c r="C3775" s="38"/>
      <c r="E3775" s="2"/>
      <c r="F3775" s="2"/>
      <c r="G3775" s="2"/>
      <c r="H3775" s="2"/>
      <c r="I3775" s="2"/>
      <c r="J3775" s="2"/>
      <c r="K3775" s="2"/>
    </row>
    <row r="3776" spans="3:11">
      <c r="C3776" s="38"/>
      <c r="E3776" s="2"/>
      <c r="F3776" s="2"/>
      <c r="G3776" s="2"/>
      <c r="H3776" s="2"/>
      <c r="I3776" s="2"/>
      <c r="J3776" s="2"/>
      <c r="K3776" s="2"/>
    </row>
    <row r="3777" spans="3:11">
      <c r="C3777" s="38"/>
      <c r="E3777" s="2"/>
      <c r="F3777" s="2"/>
      <c r="G3777" s="2"/>
      <c r="H3777" s="2"/>
      <c r="I3777" s="2"/>
      <c r="J3777" s="2"/>
      <c r="K3777" s="2"/>
    </row>
    <row r="3778" spans="3:11">
      <c r="C3778" s="38"/>
      <c r="E3778" s="2"/>
      <c r="F3778" s="2"/>
      <c r="G3778" s="2"/>
      <c r="H3778" s="2"/>
      <c r="I3778" s="2"/>
      <c r="J3778" s="2"/>
      <c r="K3778" s="2"/>
    </row>
    <row r="3779" spans="3:11">
      <c r="C3779" s="38"/>
      <c r="E3779" s="2"/>
      <c r="F3779" s="2"/>
      <c r="G3779" s="2"/>
      <c r="H3779" s="2"/>
      <c r="I3779" s="2"/>
      <c r="J3779" s="2"/>
      <c r="K3779" s="2"/>
    </row>
    <row r="3780" spans="3:11">
      <c r="C3780" s="38"/>
      <c r="E3780" s="2"/>
      <c r="F3780" s="2"/>
      <c r="G3780" s="2"/>
      <c r="H3780" s="2"/>
      <c r="I3780" s="2"/>
      <c r="J3780" s="2"/>
      <c r="K3780" s="2"/>
    </row>
    <row r="3781" spans="3:11">
      <c r="C3781" s="38"/>
      <c r="E3781" s="2"/>
      <c r="F3781" s="2"/>
      <c r="G3781" s="2"/>
      <c r="H3781" s="2"/>
      <c r="I3781" s="2"/>
      <c r="J3781" s="2"/>
      <c r="K3781" s="2"/>
    </row>
    <row r="3782" spans="3:11">
      <c r="C3782" s="38"/>
      <c r="E3782" s="2"/>
      <c r="F3782" s="2"/>
      <c r="G3782" s="2"/>
      <c r="H3782" s="2"/>
      <c r="I3782" s="2"/>
      <c r="J3782" s="2"/>
      <c r="K3782" s="2"/>
    </row>
    <row r="3783" spans="3:11">
      <c r="C3783" s="38"/>
      <c r="E3783" s="2"/>
      <c r="F3783" s="2"/>
      <c r="G3783" s="2"/>
      <c r="H3783" s="2"/>
      <c r="I3783" s="2"/>
      <c r="J3783" s="2"/>
      <c r="K3783" s="2"/>
    </row>
    <row r="3784" spans="3:11">
      <c r="C3784" s="38"/>
      <c r="E3784" s="2"/>
      <c r="F3784" s="2"/>
      <c r="G3784" s="2"/>
      <c r="H3784" s="2"/>
      <c r="I3784" s="2"/>
      <c r="J3784" s="2"/>
      <c r="K3784" s="2"/>
    </row>
    <row r="3785" spans="3:11">
      <c r="C3785" s="38"/>
      <c r="E3785" s="2"/>
      <c r="F3785" s="2"/>
      <c r="G3785" s="2"/>
      <c r="H3785" s="2"/>
      <c r="I3785" s="2"/>
      <c r="J3785" s="2"/>
      <c r="K3785" s="2"/>
    </row>
    <row r="3786" spans="3:11">
      <c r="C3786" s="38"/>
      <c r="E3786" s="2"/>
      <c r="F3786" s="2"/>
      <c r="G3786" s="2"/>
      <c r="H3786" s="2"/>
      <c r="I3786" s="2"/>
      <c r="J3786" s="2"/>
      <c r="K3786" s="2"/>
    </row>
    <row r="3787" spans="3:11">
      <c r="C3787" s="38"/>
      <c r="E3787" s="2"/>
      <c r="F3787" s="2"/>
      <c r="G3787" s="2"/>
      <c r="H3787" s="2"/>
      <c r="I3787" s="2"/>
      <c r="J3787" s="2"/>
      <c r="K3787" s="2"/>
    </row>
    <row r="3788" spans="3:11">
      <c r="C3788" s="38"/>
      <c r="E3788" s="2"/>
      <c r="F3788" s="2"/>
      <c r="G3788" s="2"/>
      <c r="H3788" s="2"/>
      <c r="I3788" s="2"/>
      <c r="J3788" s="2"/>
      <c r="K3788" s="2"/>
    </row>
    <row r="3789" spans="3:11">
      <c r="C3789" s="38"/>
      <c r="E3789" s="2"/>
      <c r="F3789" s="2"/>
      <c r="G3789" s="2"/>
      <c r="H3789" s="2"/>
      <c r="I3789" s="2"/>
      <c r="J3789" s="2"/>
      <c r="K3789" s="2"/>
    </row>
    <row r="3790" spans="3:11">
      <c r="C3790" s="38"/>
      <c r="E3790" s="2"/>
      <c r="F3790" s="2"/>
      <c r="G3790" s="2"/>
      <c r="H3790" s="2"/>
      <c r="I3790" s="2"/>
      <c r="J3790" s="2"/>
      <c r="K3790" s="2"/>
    </row>
    <row r="3791" spans="3:11">
      <c r="C3791" s="38"/>
      <c r="E3791" s="2"/>
      <c r="F3791" s="2"/>
      <c r="G3791" s="2"/>
      <c r="H3791" s="2"/>
      <c r="I3791" s="2"/>
      <c r="J3791" s="2"/>
      <c r="K3791" s="2"/>
    </row>
    <row r="3792" spans="3:11">
      <c r="C3792" s="38"/>
      <c r="E3792" s="2"/>
      <c r="F3792" s="2"/>
      <c r="G3792" s="2"/>
      <c r="H3792" s="2"/>
      <c r="I3792" s="2"/>
      <c r="J3792" s="2"/>
      <c r="K3792" s="2"/>
    </row>
    <row r="3793" spans="3:11">
      <c r="C3793" s="38"/>
      <c r="E3793" s="2"/>
      <c r="F3793" s="2"/>
      <c r="G3793" s="2"/>
      <c r="H3793" s="2"/>
      <c r="I3793" s="2"/>
      <c r="J3793" s="2"/>
      <c r="K3793" s="2"/>
    </row>
    <row r="3794" spans="3:11">
      <c r="C3794" s="38"/>
      <c r="E3794" s="2"/>
      <c r="F3794" s="2"/>
      <c r="G3794" s="2"/>
      <c r="H3794" s="2"/>
      <c r="I3794" s="2"/>
      <c r="J3794" s="2"/>
      <c r="K3794" s="2"/>
    </row>
    <row r="3795" spans="3:11">
      <c r="C3795" s="38"/>
      <c r="E3795" s="2"/>
      <c r="F3795" s="2"/>
      <c r="G3795" s="2"/>
      <c r="H3795" s="2"/>
      <c r="I3795" s="2"/>
      <c r="J3795" s="2"/>
      <c r="K3795" s="2"/>
    </row>
    <row r="3796" spans="3:11">
      <c r="C3796" s="38"/>
      <c r="E3796" s="2"/>
      <c r="F3796" s="2"/>
      <c r="G3796" s="2"/>
      <c r="H3796" s="2"/>
      <c r="I3796" s="2"/>
      <c r="J3796" s="2"/>
      <c r="K3796" s="2"/>
    </row>
    <row r="3797" spans="3:11">
      <c r="C3797" s="38"/>
      <c r="E3797" s="2"/>
      <c r="F3797" s="2"/>
      <c r="G3797" s="2"/>
      <c r="H3797" s="2"/>
      <c r="I3797" s="2"/>
      <c r="J3797" s="2"/>
      <c r="K3797" s="2"/>
    </row>
    <row r="3798" spans="3:11">
      <c r="C3798" s="38"/>
      <c r="E3798" s="2"/>
      <c r="F3798" s="2"/>
      <c r="G3798" s="2"/>
      <c r="H3798" s="2"/>
      <c r="I3798" s="2"/>
      <c r="J3798" s="2"/>
      <c r="K3798" s="2"/>
    </row>
    <row r="3799" spans="3:11">
      <c r="C3799" s="38"/>
      <c r="E3799" s="2"/>
      <c r="F3799" s="2"/>
      <c r="G3799" s="2"/>
      <c r="H3799" s="2"/>
      <c r="I3799" s="2"/>
      <c r="J3799" s="2"/>
      <c r="K3799" s="2"/>
    </row>
    <row r="3800" spans="3:11">
      <c r="C3800" s="38"/>
      <c r="E3800" s="2"/>
      <c r="F3800" s="2"/>
      <c r="G3800" s="2"/>
      <c r="H3800" s="2"/>
      <c r="I3800" s="2"/>
      <c r="J3800" s="2"/>
      <c r="K3800" s="2"/>
    </row>
    <row r="3801" spans="3:11">
      <c r="C3801" s="38"/>
      <c r="E3801" s="2"/>
      <c r="F3801" s="2"/>
      <c r="G3801" s="2"/>
      <c r="H3801" s="2"/>
      <c r="I3801" s="2"/>
      <c r="J3801" s="2"/>
      <c r="K3801" s="2"/>
    </row>
    <row r="3802" spans="3:11">
      <c r="C3802" s="38"/>
      <c r="E3802" s="2"/>
      <c r="F3802" s="2"/>
      <c r="G3802" s="2"/>
      <c r="H3802" s="2"/>
      <c r="I3802" s="2"/>
      <c r="J3802" s="2"/>
      <c r="K3802" s="2"/>
    </row>
    <row r="3803" spans="3:11">
      <c r="C3803" s="38"/>
      <c r="E3803" s="2"/>
      <c r="F3803" s="2"/>
      <c r="G3803" s="2"/>
      <c r="H3803" s="2"/>
      <c r="I3803" s="2"/>
      <c r="J3803" s="2"/>
      <c r="K3803" s="2"/>
    </row>
    <row r="3804" spans="3:11">
      <c r="C3804" s="38"/>
      <c r="E3804" s="2"/>
      <c r="F3804" s="2"/>
      <c r="G3804" s="2"/>
      <c r="H3804" s="2"/>
      <c r="I3804" s="2"/>
      <c r="J3804" s="2"/>
      <c r="K3804" s="2"/>
    </row>
    <row r="3805" spans="3:11">
      <c r="C3805" s="38"/>
      <c r="E3805" s="2"/>
      <c r="F3805" s="2"/>
      <c r="G3805" s="2"/>
      <c r="H3805" s="2"/>
      <c r="I3805" s="2"/>
      <c r="J3805" s="2"/>
      <c r="K3805" s="2"/>
    </row>
    <row r="3806" spans="3:11">
      <c r="C3806" s="38"/>
      <c r="E3806" s="2"/>
      <c r="F3806" s="2"/>
      <c r="G3806" s="2"/>
      <c r="H3806" s="2"/>
      <c r="I3806" s="2"/>
      <c r="J3806" s="2"/>
      <c r="K3806" s="2"/>
    </row>
    <row r="3807" spans="3:11">
      <c r="C3807" s="38"/>
      <c r="E3807" s="2"/>
      <c r="F3807" s="2"/>
      <c r="G3807" s="2"/>
      <c r="H3807" s="2"/>
      <c r="I3807" s="2"/>
      <c r="J3807" s="2"/>
      <c r="K3807" s="2"/>
    </row>
    <row r="3808" spans="3:11">
      <c r="C3808" s="38"/>
      <c r="E3808" s="2"/>
      <c r="F3808" s="2"/>
      <c r="G3808" s="2"/>
      <c r="H3808" s="2"/>
      <c r="I3808" s="2"/>
      <c r="J3808" s="2"/>
      <c r="K3808" s="2"/>
    </row>
    <row r="3809" spans="3:11">
      <c r="C3809" s="38"/>
      <c r="E3809" s="2"/>
      <c r="F3809" s="2"/>
      <c r="G3809" s="2"/>
      <c r="H3809" s="2"/>
      <c r="I3809" s="2"/>
      <c r="J3809" s="2"/>
      <c r="K3809" s="2"/>
    </row>
    <row r="3810" spans="3:11">
      <c r="C3810" s="38"/>
      <c r="E3810" s="2"/>
      <c r="F3810" s="2"/>
      <c r="G3810" s="2"/>
      <c r="H3810" s="2"/>
      <c r="I3810" s="2"/>
      <c r="J3810" s="2"/>
      <c r="K3810" s="2"/>
    </row>
    <row r="3811" spans="3:11">
      <c r="C3811" s="38"/>
      <c r="E3811" s="2"/>
      <c r="F3811" s="2"/>
      <c r="G3811" s="2"/>
      <c r="H3811" s="2"/>
      <c r="I3811" s="2"/>
      <c r="J3811" s="2"/>
      <c r="K3811" s="2"/>
    </row>
    <row r="3812" spans="3:11">
      <c r="C3812" s="38"/>
      <c r="E3812" s="2"/>
      <c r="F3812" s="2"/>
      <c r="G3812" s="2"/>
      <c r="H3812" s="2"/>
      <c r="I3812" s="2"/>
      <c r="J3812" s="2"/>
      <c r="K3812" s="2"/>
    </row>
    <row r="3813" spans="3:11">
      <c r="C3813" s="38"/>
      <c r="E3813" s="2"/>
      <c r="F3813" s="2"/>
      <c r="G3813" s="2"/>
      <c r="H3813" s="2"/>
      <c r="I3813" s="2"/>
      <c r="J3813" s="2"/>
      <c r="K3813" s="2"/>
    </row>
    <row r="3814" spans="3:11">
      <c r="C3814" s="38"/>
      <c r="E3814" s="2"/>
      <c r="F3814" s="2"/>
      <c r="G3814" s="2"/>
      <c r="H3814" s="2"/>
      <c r="I3814" s="2"/>
      <c r="J3814" s="2"/>
      <c r="K3814" s="2"/>
    </row>
    <row r="3815" spans="3:11">
      <c r="C3815" s="38"/>
      <c r="E3815" s="2"/>
      <c r="F3815" s="2"/>
      <c r="G3815" s="2"/>
      <c r="H3815" s="2"/>
      <c r="I3815" s="2"/>
      <c r="J3815" s="2"/>
      <c r="K3815" s="2"/>
    </row>
    <row r="3816" spans="3:11">
      <c r="C3816" s="38"/>
      <c r="E3816" s="2"/>
      <c r="F3816" s="2"/>
      <c r="G3816" s="2"/>
      <c r="H3816" s="2"/>
      <c r="I3816" s="2"/>
      <c r="J3816" s="2"/>
      <c r="K3816" s="2"/>
    </row>
    <row r="3817" spans="3:11">
      <c r="C3817" s="38"/>
      <c r="E3817" s="2"/>
      <c r="F3817" s="2"/>
      <c r="G3817" s="2"/>
      <c r="H3817" s="2"/>
      <c r="I3817" s="2"/>
      <c r="J3817" s="2"/>
      <c r="K3817" s="2"/>
    </row>
    <row r="3818" spans="3:11">
      <c r="C3818" s="38"/>
      <c r="E3818" s="2"/>
      <c r="F3818" s="2"/>
      <c r="G3818" s="2"/>
      <c r="H3818" s="2"/>
      <c r="I3818" s="2"/>
      <c r="J3818" s="2"/>
      <c r="K3818" s="2"/>
    </row>
    <row r="3819" spans="3:11">
      <c r="C3819" s="38"/>
      <c r="E3819" s="2"/>
      <c r="F3819" s="2"/>
      <c r="G3819" s="2"/>
      <c r="H3819" s="2"/>
      <c r="I3819" s="2"/>
      <c r="J3819" s="2"/>
      <c r="K3819" s="2"/>
    </row>
    <row r="3820" spans="3:11">
      <c r="C3820" s="38"/>
      <c r="E3820" s="2"/>
      <c r="F3820" s="2"/>
      <c r="G3820" s="2"/>
      <c r="H3820" s="2"/>
      <c r="I3820" s="2"/>
      <c r="J3820" s="2"/>
      <c r="K3820" s="2"/>
    </row>
    <row r="3821" spans="3:11">
      <c r="C3821" s="38"/>
      <c r="E3821" s="2"/>
      <c r="F3821" s="2"/>
      <c r="G3821" s="2"/>
      <c r="H3821" s="2"/>
      <c r="I3821" s="2"/>
      <c r="J3821" s="2"/>
      <c r="K3821" s="2"/>
    </row>
    <row r="3822" spans="3:11">
      <c r="C3822" s="38"/>
      <c r="E3822" s="2"/>
      <c r="F3822" s="2"/>
      <c r="G3822" s="2"/>
      <c r="H3822" s="2"/>
      <c r="I3822" s="2"/>
      <c r="J3822" s="2"/>
      <c r="K3822" s="2"/>
    </row>
    <row r="3823" spans="3:11">
      <c r="C3823" s="38"/>
      <c r="E3823" s="2"/>
      <c r="F3823" s="2"/>
      <c r="G3823" s="2"/>
      <c r="H3823" s="2"/>
      <c r="I3823" s="2"/>
      <c r="J3823" s="2"/>
      <c r="K3823" s="2"/>
    </row>
    <row r="3824" spans="3:11">
      <c r="C3824" s="38"/>
      <c r="E3824" s="2"/>
      <c r="F3824" s="2"/>
      <c r="G3824" s="2"/>
      <c r="H3824" s="2"/>
      <c r="I3824" s="2"/>
      <c r="J3824" s="2"/>
      <c r="K3824" s="2"/>
    </row>
    <row r="3825" spans="3:11">
      <c r="C3825" s="38"/>
      <c r="E3825" s="2"/>
      <c r="F3825" s="2"/>
      <c r="G3825" s="2"/>
      <c r="H3825" s="2"/>
      <c r="I3825" s="2"/>
      <c r="J3825" s="2"/>
      <c r="K3825" s="2"/>
    </row>
    <row r="3826" spans="3:11">
      <c r="C3826" s="38"/>
      <c r="E3826" s="2"/>
      <c r="F3826" s="2"/>
      <c r="G3826" s="2"/>
      <c r="H3826" s="2"/>
      <c r="I3826" s="2"/>
      <c r="J3826" s="2"/>
      <c r="K3826" s="2"/>
    </row>
    <row r="3827" spans="3:11">
      <c r="C3827" s="38"/>
      <c r="E3827" s="2"/>
      <c r="F3827" s="2"/>
      <c r="G3827" s="2"/>
      <c r="H3827" s="2"/>
      <c r="I3827" s="2"/>
      <c r="J3827" s="2"/>
      <c r="K3827" s="2"/>
    </row>
    <row r="3828" spans="3:11">
      <c r="C3828" s="38"/>
      <c r="E3828" s="2"/>
      <c r="F3828" s="2"/>
      <c r="G3828" s="2"/>
      <c r="H3828" s="2"/>
      <c r="I3828" s="2"/>
      <c r="J3828" s="2"/>
      <c r="K3828" s="2"/>
    </row>
    <row r="3829" spans="3:11">
      <c r="C3829" s="38"/>
      <c r="E3829" s="2"/>
      <c r="F3829" s="2"/>
      <c r="G3829" s="2"/>
      <c r="H3829" s="2"/>
      <c r="I3829" s="2"/>
      <c r="J3829" s="2"/>
      <c r="K3829" s="2"/>
    </row>
    <row r="3830" spans="3:11">
      <c r="C3830" s="38"/>
      <c r="E3830" s="2"/>
      <c r="F3830" s="2"/>
      <c r="G3830" s="2"/>
      <c r="H3830" s="2"/>
      <c r="I3830" s="2"/>
      <c r="J3830" s="2"/>
      <c r="K3830" s="2"/>
    </row>
    <row r="3831" spans="3:11">
      <c r="C3831" s="38"/>
      <c r="E3831" s="2"/>
      <c r="F3831" s="2"/>
      <c r="G3831" s="2"/>
      <c r="H3831" s="2"/>
      <c r="I3831" s="2"/>
      <c r="J3831" s="2"/>
      <c r="K3831" s="2"/>
    </row>
    <row r="3832" spans="3:11">
      <c r="C3832" s="38"/>
      <c r="E3832" s="2"/>
      <c r="F3832" s="2"/>
      <c r="G3832" s="2"/>
      <c r="H3832" s="2"/>
      <c r="I3832" s="2"/>
      <c r="J3832" s="2"/>
      <c r="K3832" s="2"/>
    </row>
    <row r="3833" spans="3:11">
      <c r="C3833" s="38"/>
      <c r="E3833" s="2"/>
      <c r="F3833" s="2"/>
      <c r="G3833" s="2"/>
      <c r="H3833" s="2"/>
      <c r="I3833" s="2"/>
      <c r="J3833" s="2"/>
      <c r="K3833" s="2"/>
    </row>
    <row r="3834" spans="3:11">
      <c r="C3834" s="38"/>
      <c r="E3834" s="2"/>
      <c r="F3834" s="2"/>
      <c r="G3834" s="2"/>
      <c r="H3834" s="2"/>
      <c r="I3834" s="2"/>
      <c r="J3834" s="2"/>
      <c r="K3834" s="2"/>
    </row>
    <row r="3835" spans="3:11">
      <c r="C3835" s="38"/>
      <c r="E3835" s="2"/>
      <c r="F3835" s="2"/>
      <c r="G3835" s="2"/>
      <c r="H3835" s="2"/>
      <c r="I3835" s="2"/>
      <c r="J3835" s="2"/>
      <c r="K3835" s="2"/>
    </row>
    <row r="3836" spans="3:11">
      <c r="C3836" s="38"/>
      <c r="E3836" s="2"/>
      <c r="F3836" s="2"/>
      <c r="G3836" s="2"/>
      <c r="H3836" s="2"/>
      <c r="I3836" s="2"/>
      <c r="J3836" s="2"/>
      <c r="K3836" s="2"/>
    </row>
    <row r="3837" spans="3:11">
      <c r="C3837" s="38"/>
      <c r="E3837" s="2"/>
      <c r="F3837" s="2"/>
      <c r="G3837" s="2"/>
      <c r="H3837" s="2"/>
      <c r="I3837" s="2"/>
      <c r="J3837" s="2"/>
      <c r="K3837" s="2"/>
    </row>
    <row r="3838" spans="3:11">
      <c r="C3838" s="38"/>
      <c r="E3838" s="2"/>
      <c r="F3838" s="2"/>
      <c r="G3838" s="2"/>
      <c r="H3838" s="2"/>
      <c r="I3838" s="2"/>
      <c r="J3838" s="2"/>
      <c r="K3838" s="2"/>
    </row>
    <row r="3839" spans="3:11">
      <c r="C3839" s="38"/>
      <c r="E3839" s="2"/>
      <c r="F3839" s="2"/>
      <c r="G3839" s="2"/>
      <c r="H3839" s="2"/>
      <c r="I3839" s="2"/>
      <c r="J3839" s="2"/>
      <c r="K3839" s="2"/>
    </row>
    <row r="3840" spans="3:11">
      <c r="C3840" s="38"/>
      <c r="E3840" s="2"/>
      <c r="F3840" s="2"/>
      <c r="G3840" s="2"/>
      <c r="H3840" s="2"/>
      <c r="I3840" s="2"/>
      <c r="J3840" s="2"/>
      <c r="K3840" s="2"/>
    </row>
    <row r="3841" spans="3:11">
      <c r="C3841" s="38"/>
      <c r="E3841" s="2"/>
      <c r="F3841" s="2"/>
      <c r="G3841" s="2"/>
      <c r="H3841" s="2"/>
      <c r="I3841" s="2"/>
      <c r="J3841" s="2"/>
      <c r="K3841" s="2"/>
    </row>
    <row r="3842" spans="3:11">
      <c r="C3842" s="38"/>
      <c r="E3842" s="2"/>
      <c r="F3842" s="2"/>
      <c r="G3842" s="2"/>
      <c r="H3842" s="2"/>
      <c r="I3842" s="2"/>
      <c r="J3842" s="2"/>
      <c r="K3842" s="2"/>
    </row>
    <row r="3843" spans="3:11">
      <c r="C3843" s="38"/>
      <c r="E3843" s="2"/>
      <c r="F3843" s="2"/>
      <c r="G3843" s="2"/>
      <c r="H3843" s="2"/>
      <c r="I3843" s="2"/>
      <c r="J3843" s="2"/>
      <c r="K3843" s="2"/>
    </row>
    <row r="3844" spans="3:11">
      <c r="C3844" s="38"/>
      <c r="E3844" s="2"/>
      <c r="F3844" s="2"/>
      <c r="G3844" s="2"/>
      <c r="H3844" s="2"/>
      <c r="I3844" s="2"/>
      <c r="J3844" s="2"/>
      <c r="K3844" s="2"/>
    </row>
    <row r="3845" spans="3:11">
      <c r="C3845" s="38"/>
      <c r="E3845" s="2"/>
      <c r="F3845" s="2"/>
      <c r="G3845" s="2"/>
      <c r="H3845" s="2"/>
      <c r="I3845" s="2"/>
      <c r="J3845" s="2"/>
      <c r="K3845" s="2"/>
    </row>
    <row r="3846" spans="3:11">
      <c r="C3846" s="38"/>
      <c r="E3846" s="2"/>
      <c r="F3846" s="2"/>
      <c r="G3846" s="2"/>
      <c r="H3846" s="2"/>
      <c r="I3846" s="2"/>
      <c r="J3846" s="2"/>
      <c r="K3846" s="2"/>
    </row>
    <row r="3847" spans="3:11">
      <c r="C3847" s="38"/>
      <c r="E3847" s="2"/>
      <c r="F3847" s="2"/>
      <c r="G3847" s="2"/>
      <c r="H3847" s="2"/>
      <c r="I3847" s="2"/>
      <c r="J3847" s="2"/>
      <c r="K3847" s="2"/>
    </row>
    <row r="3848" spans="3:11">
      <c r="C3848" s="38"/>
      <c r="E3848" s="2"/>
      <c r="F3848" s="2"/>
      <c r="G3848" s="2"/>
      <c r="H3848" s="2"/>
      <c r="I3848" s="2"/>
      <c r="J3848" s="2"/>
      <c r="K3848" s="2"/>
    </row>
    <row r="3849" spans="3:11">
      <c r="C3849" s="38"/>
      <c r="E3849" s="2"/>
      <c r="F3849" s="2"/>
      <c r="G3849" s="2"/>
      <c r="H3849" s="2"/>
      <c r="I3849" s="2"/>
      <c r="J3849" s="2"/>
      <c r="K3849" s="2"/>
    </row>
    <row r="3850" spans="3:11">
      <c r="C3850" s="38"/>
      <c r="E3850" s="2"/>
      <c r="F3850" s="2"/>
      <c r="G3850" s="2"/>
      <c r="H3850" s="2"/>
      <c r="I3850" s="2"/>
      <c r="J3850" s="2"/>
      <c r="K3850" s="2"/>
    </row>
    <row r="3851" spans="3:11">
      <c r="C3851" s="38"/>
      <c r="E3851" s="2"/>
      <c r="F3851" s="2"/>
      <c r="G3851" s="2"/>
      <c r="H3851" s="2"/>
      <c r="I3851" s="2"/>
      <c r="J3851" s="2"/>
      <c r="K3851" s="2"/>
    </row>
    <row r="3852" spans="3:11">
      <c r="C3852" s="38"/>
      <c r="E3852" s="2"/>
      <c r="F3852" s="2"/>
      <c r="G3852" s="2"/>
      <c r="H3852" s="2"/>
      <c r="I3852" s="2"/>
      <c r="J3852" s="2"/>
      <c r="K3852" s="2"/>
    </row>
    <row r="3853" spans="3:11">
      <c r="C3853" s="38"/>
      <c r="E3853" s="2"/>
      <c r="F3853" s="2"/>
      <c r="G3853" s="2"/>
      <c r="H3853" s="2"/>
      <c r="I3853" s="2"/>
      <c r="J3853" s="2"/>
      <c r="K3853" s="2"/>
    </row>
    <row r="3854" spans="3:11">
      <c r="C3854" s="38"/>
      <c r="E3854" s="2"/>
      <c r="F3854" s="2"/>
      <c r="G3854" s="2"/>
      <c r="H3854" s="2"/>
      <c r="I3854" s="2"/>
      <c r="J3854" s="2"/>
      <c r="K3854" s="2"/>
    </row>
    <row r="3855" spans="3:11">
      <c r="C3855" s="38"/>
      <c r="E3855" s="2"/>
      <c r="F3855" s="2"/>
      <c r="G3855" s="2"/>
      <c r="H3855" s="2"/>
      <c r="I3855" s="2"/>
      <c r="J3855" s="2"/>
      <c r="K3855" s="2"/>
    </row>
    <row r="3856" spans="3:11">
      <c r="C3856" s="38"/>
      <c r="E3856" s="2"/>
      <c r="F3856" s="2"/>
      <c r="G3856" s="2"/>
      <c r="H3856" s="2"/>
      <c r="I3856" s="2"/>
      <c r="J3856" s="2"/>
      <c r="K3856" s="2"/>
    </row>
    <row r="3857" spans="3:11">
      <c r="C3857" s="38"/>
      <c r="E3857" s="2"/>
      <c r="F3857" s="2"/>
      <c r="G3857" s="2"/>
      <c r="H3857" s="2"/>
      <c r="I3857" s="2"/>
      <c r="J3857" s="2"/>
      <c r="K3857" s="2"/>
    </row>
    <row r="3858" spans="3:11">
      <c r="C3858" s="38"/>
      <c r="E3858" s="2"/>
      <c r="F3858" s="2"/>
      <c r="G3858" s="2"/>
      <c r="H3858" s="2"/>
      <c r="I3858" s="2"/>
      <c r="J3858" s="2"/>
      <c r="K3858" s="2"/>
    </row>
    <row r="3859" spans="3:11">
      <c r="C3859" s="38"/>
      <c r="E3859" s="2"/>
      <c r="F3859" s="2"/>
      <c r="G3859" s="2"/>
      <c r="H3859" s="2"/>
      <c r="I3859" s="2"/>
      <c r="J3859" s="2"/>
      <c r="K3859" s="2"/>
    </row>
    <row r="3860" spans="3:11">
      <c r="C3860" s="38"/>
      <c r="E3860" s="2"/>
      <c r="F3860" s="2"/>
      <c r="G3860" s="2"/>
      <c r="H3860" s="2"/>
      <c r="I3860" s="2"/>
      <c r="J3860" s="2"/>
      <c r="K3860" s="2"/>
    </row>
    <row r="3861" spans="3:11">
      <c r="C3861" s="38"/>
      <c r="E3861" s="2"/>
      <c r="F3861" s="2"/>
      <c r="G3861" s="2"/>
      <c r="H3861" s="2"/>
      <c r="I3861" s="2"/>
      <c r="J3861" s="2"/>
      <c r="K3861" s="2"/>
    </row>
    <row r="3862" spans="3:11">
      <c r="C3862" s="38"/>
      <c r="E3862" s="2"/>
      <c r="F3862" s="2"/>
      <c r="G3862" s="2"/>
      <c r="H3862" s="2"/>
      <c r="I3862" s="2"/>
      <c r="J3862" s="2"/>
      <c r="K3862" s="2"/>
    </row>
    <row r="3863" spans="3:11">
      <c r="C3863" s="38"/>
      <c r="E3863" s="2"/>
      <c r="F3863" s="2"/>
      <c r="G3863" s="2"/>
      <c r="H3863" s="2"/>
      <c r="I3863" s="2"/>
      <c r="J3863" s="2"/>
      <c r="K3863" s="2"/>
    </row>
    <row r="3864" spans="3:11">
      <c r="C3864" s="38"/>
      <c r="E3864" s="2"/>
      <c r="F3864" s="2"/>
      <c r="G3864" s="2"/>
      <c r="H3864" s="2"/>
      <c r="I3864" s="2"/>
      <c r="J3864" s="2"/>
      <c r="K3864" s="2"/>
    </row>
    <row r="3865" spans="3:11">
      <c r="C3865" s="38"/>
      <c r="E3865" s="2"/>
      <c r="F3865" s="2"/>
      <c r="G3865" s="2"/>
      <c r="H3865" s="2"/>
      <c r="I3865" s="2"/>
      <c r="J3865" s="2"/>
      <c r="K3865" s="2"/>
    </row>
    <row r="3866" spans="3:11">
      <c r="C3866" s="38"/>
      <c r="E3866" s="2"/>
      <c r="F3866" s="2"/>
      <c r="G3866" s="2"/>
      <c r="H3866" s="2"/>
      <c r="I3866" s="2"/>
      <c r="J3866" s="2"/>
      <c r="K3866" s="2"/>
    </row>
    <row r="3867" spans="3:11">
      <c r="C3867" s="38"/>
      <c r="E3867" s="2"/>
      <c r="F3867" s="2"/>
      <c r="G3867" s="2"/>
      <c r="H3867" s="2"/>
      <c r="I3867" s="2"/>
      <c r="J3867" s="2"/>
      <c r="K3867" s="2"/>
    </row>
    <row r="3868" spans="3:11">
      <c r="C3868" s="38"/>
      <c r="E3868" s="2"/>
      <c r="F3868" s="2"/>
      <c r="G3868" s="2"/>
      <c r="H3868" s="2"/>
      <c r="I3868" s="2"/>
      <c r="J3868" s="2"/>
      <c r="K3868" s="2"/>
    </row>
    <row r="3869" spans="3:11">
      <c r="C3869" s="38"/>
      <c r="E3869" s="2"/>
      <c r="F3869" s="2"/>
      <c r="G3869" s="2"/>
      <c r="H3869" s="2"/>
      <c r="I3869" s="2"/>
      <c r="J3869" s="2"/>
      <c r="K3869" s="2"/>
    </row>
    <row r="3870" spans="3:11">
      <c r="C3870" s="38"/>
      <c r="E3870" s="2"/>
      <c r="F3870" s="2"/>
      <c r="G3870" s="2"/>
      <c r="H3870" s="2"/>
      <c r="I3870" s="2"/>
      <c r="J3870" s="2"/>
      <c r="K3870" s="2"/>
    </row>
    <row r="3871" spans="3:11">
      <c r="C3871" s="38"/>
      <c r="E3871" s="2"/>
      <c r="F3871" s="2"/>
      <c r="G3871" s="2"/>
      <c r="H3871" s="2"/>
      <c r="I3871" s="2"/>
      <c r="J3871" s="2"/>
      <c r="K3871" s="2"/>
    </row>
    <row r="3872" spans="3:11">
      <c r="C3872" s="38"/>
      <c r="E3872" s="2"/>
      <c r="F3872" s="2"/>
      <c r="G3872" s="2"/>
      <c r="H3872" s="2"/>
      <c r="I3872" s="2"/>
      <c r="J3872" s="2"/>
      <c r="K3872" s="2"/>
    </row>
    <row r="3873" spans="3:11">
      <c r="C3873" s="38"/>
      <c r="E3873" s="2"/>
      <c r="F3873" s="2"/>
      <c r="G3873" s="2"/>
      <c r="H3873" s="2"/>
      <c r="I3873" s="2"/>
      <c r="J3873" s="2"/>
      <c r="K3873" s="2"/>
    </row>
    <row r="3874" spans="3:11">
      <c r="C3874" s="38"/>
      <c r="E3874" s="2"/>
      <c r="F3874" s="2"/>
      <c r="G3874" s="2"/>
      <c r="H3874" s="2"/>
      <c r="I3874" s="2"/>
      <c r="J3874" s="2"/>
      <c r="K3874" s="2"/>
    </row>
    <row r="3875" spans="3:11">
      <c r="C3875" s="38"/>
      <c r="E3875" s="2"/>
      <c r="F3875" s="2"/>
      <c r="G3875" s="2"/>
      <c r="H3875" s="2"/>
      <c r="I3875" s="2"/>
      <c r="J3875" s="2"/>
      <c r="K3875" s="2"/>
    </row>
    <row r="3876" spans="3:11">
      <c r="C3876" s="38"/>
      <c r="E3876" s="2"/>
      <c r="F3876" s="2"/>
      <c r="G3876" s="2"/>
      <c r="H3876" s="2"/>
      <c r="I3876" s="2"/>
      <c r="J3876" s="2"/>
      <c r="K3876" s="2"/>
    </row>
    <row r="3877" spans="3:11">
      <c r="C3877" s="38"/>
      <c r="E3877" s="2"/>
      <c r="F3877" s="2"/>
      <c r="G3877" s="2"/>
      <c r="H3877" s="2"/>
      <c r="I3877" s="2"/>
      <c r="J3877" s="2"/>
      <c r="K3877" s="2"/>
    </row>
    <row r="3878" spans="3:11">
      <c r="C3878" s="38"/>
      <c r="E3878" s="2"/>
      <c r="F3878" s="2"/>
      <c r="G3878" s="2"/>
      <c r="H3878" s="2"/>
      <c r="I3878" s="2"/>
      <c r="J3878" s="2"/>
      <c r="K3878" s="2"/>
    </row>
    <row r="3879" spans="3:11">
      <c r="C3879" s="38"/>
      <c r="E3879" s="2"/>
      <c r="F3879" s="2"/>
      <c r="G3879" s="2"/>
      <c r="H3879" s="2"/>
      <c r="I3879" s="2"/>
      <c r="J3879" s="2"/>
      <c r="K3879" s="2"/>
    </row>
    <row r="3880" spans="3:11">
      <c r="C3880" s="38"/>
      <c r="E3880" s="2"/>
      <c r="F3880" s="2"/>
      <c r="G3880" s="2"/>
      <c r="H3880" s="2"/>
      <c r="I3880" s="2"/>
      <c r="J3880" s="2"/>
      <c r="K3880" s="2"/>
    </row>
    <row r="3881" spans="3:11">
      <c r="C3881" s="38"/>
      <c r="E3881" s="2"/>
      <c r="F3881" s="2"/>
      <c r="G3881" s="2"/>
      <c r="H3881" s="2"/>
      <c r="I3881" s="2"/>
      <c r="J3881" s="2"/>
      <c r="K3881" s="2"/>
    </row>
    <row r="3882" spans="3:11">
      <c r="C3882" s="38"/>
      <c r="E3882" s="2"/>
      <c r="F3882" s="2"/>
      <c r="G3882" s="2"/>
      <c r="H3882" s="2"/>
      <c r="I3882" s="2"/>
      <c r="J3882" s="2"/>
      <c r="K3882" s="2"/>
    </row>
    <row r="3883" spans="3:11">
      <c r="C3883" s="38"/>
      <c r="E3883" s="2"/>
      <c r="F3883" s="2"/>
      <c r="G3883" s="2"/>
      <c r="H3883" s="2"/>
      <c r="I3883" s="2"/>
      <c r="J3883" s="2"/>
      <c r="K3883" s="2"/>
    </row>
    <row r="3884" spans="3:11">
      <c r="C3884" s="38"/>
      <c r="E3884" s="2"/>
      <c r="F3884" s="2"/>
      <c r="G3884" s="2"/>
      <c r="H3884" s="2"/>
      <c r="I3884" s="2"/>
      <c r="J3884" s="2"/>
      <c r="K3884" s="2"/>
    </row>
    <row r="3885" spans="3:11">
      <c r="C3885" s="38"/>
      <c r="E3885" s="2"/>
      <c r="F3885" s="2"/>
      <c r="G3885" s="2"/>
      <c r="H3885" s="2"/>
      <c r="I3885" s="2"/>
      <c r="J3885" s="2"/>
      <c r="K3885" s="2"/>
    </row>
    <row r="3886" spans="3:11">
      <c r="C3886" s="38"/>
      <c r="E3886" s="2"/>
      <c r="F3886" s="2"/>
      <c r="G3886" s="2"/>
      <c r="H3886" s="2"/>
      <c r="I3886" s="2"/>
      <c r="J3886" s="2"/>
      <c r="K3886" s="2"/>
    </row>
    <row r="3887" spans="3:11">
      <c r="C3887" s="38"/>
      <c r="E3887" s="2"/>
      <c r="F3887" s="2"/>
      <c r="G3887" s="2"/>
      <c r="H3887" s="2"/>
      <c r="I3887" s="2"/>
      <c r="J3887" s="2"/>
      <c r="K3887" s="2"/>
    </row>
    <row r="3888" spans="3:11">
      <c r="C3888" s="38"/>
      <c r="E3888" s="2"/>
      <c r="F3888" s="2"/>
      <c r="G3888" s="2"/>
      <c r="H3888" s="2"/>
      <c r="I3888" s="2"/>
      <c r="J3888" s="2"/>
      <c r="K3888" s="2"/>
    </row>
    <row r="3889" spans="3:11">
      <c r="C3889" s="38"/>
      <c r="E3889" s="2"/>
      <c r="F3889" s="2"/>
      <c r="G3889" s="2"/>
      <c r="H3889" s="2"/>
      <c r="I3889" s="2"/>
      <c r="J3889" s="2"/>
      <c r="K3889" s="2"/>
    </row>
    <row r="3890" spans="3:11">
      <c r="C3890" s="38"/>
      <c r="E3890" s="2"/>
      <c r="F3890" s="2"/>
      <c r="G3890" s="2"/>
      <c r="H3890" s="2"/>
      <c r="I3890" s="2"/>
      <c r="J3890" s="2"/>
      <c r="K3890" s="2"/>
    </row>
    <row r="3891" spans="3:11">
      <c r="C3891" s="38"/>
      <c r="E3891" s="2"/>
      <c r="F3891" s="2"/>
      <c r="G3891" s="2"/>
      <c r="H3891" s="2"/>
      <c r="I3891" s="2"/>
      <c r="J3891" s="2"/>
      <c r="K3891" s="2"/>
    </row>
    <row r="3892" spans="3:11">
      <c r="C3892" s="38"/>
      <c r="E3892" s="2"/>
      <c r="F3892" s="2"/>
      <c r="G3892" s="2"/>
      <c r="H3892" s="2"/>
      <c r="I3892" s="2"/>
      <c r="J3892" s="2"/>
      <c r="K3892" s="2"/>
    </row>
    <row r="3893" spans="3:11">
      <c r="C3893" s="38"/>
      <c r="E3893" s="2"/>
      <c r="F3893" s="2"/>
      <c r="G3893" s="2"/>
      <c r="H3893" s="2"/>
      <c r="I3893" s="2"/>
      <c r="J3893" s="2"/>
      <c r="K3893" s="2"/>
    </row>
    <row r="3894" spans="3:11">
      <c r="C3894" s="38"/>
      <c r="E3894" s="2"/>
      <c r="F3894" s="2"/>
      <c r="G3894" s="2"/>
      <c r="H3894" s="2"/>
      <c r="I3894" s="2"/>
      <c r="J3894" s="2"/>
      <c r="K3894" s="2"/>
    </row>
    <row r="3895" spans="3:11">
      <c r="C3895" s="38"/>
      <c r="E3895" s="2"/>
      <c r="F3895" s="2"/>
      <c r="G3895" s="2"/>
      <c r="H3895" s="2"/>
      <c r="I3895" s="2"/>
      <c r="J3895" s="2"/>
      <c r="K3895" s="2"/>
    </row>
    <row r="3896" spans="3:11">
      <c r="C3896" s="38"/>
      <c r="E3896" s="2"/>
      <c r="F3896" s="2"/>
      <c r="G3896" s="2"/>
      <c r="H3896" s="2"/>
      <c r="I3896" s="2"/>
      <c r="J3896" s="2"/>
      <c r="K3896" s="2"/>
    </row>
    <row r="3897" spans="3:11">
      <c r="C3897" s="38"/>
      <c r="E3897" s="2"/>
      <c r="F3897" s="2"/>
      <c r="G3897" s="2"/>
      <c r="H3897" s="2"/>
      <c r="I3897" s="2"/>
      <c r="J3897" s="2"/>
      <c r="K3897" s="2"/>
    </row>
    <row r="3898" spans="3:11">
      <c r="C3898" s="38"/>
      <c r="E3898" s="2"/>
      <c r="F3898" s="2"/>
      <c r="G3898" s="2"/>
      <c r="H3898" s="2"/>
      <c r="I3898" s="2"/>
      <c r="J3898" s="2"/>
      <c r="K3898" s="2"/>
    </row>
    <row r="3899" spans="3:11">
      <c r="C3899" s="38"/>
      <c r="E3899" s="2"/>
      <c r="F3899" s="2"/>
      <c r="G3899" s="2"/>
      <c r="H3899" s="2"/>
      <c r="I3899" s="2"/>
      <c r="J3899" s="2"/>
      <c r="K3899" s="2"/>
    </row>
    <row r="3900" spans="3:11">
      <c r="C3900" s="38"/>
      <c r="E3900" s="2"/>
      <c r="F3900" s="2"/>
      <c r="G3900" s="2"/>
      <c r="H3900" s="2"/>
      <c r="I3900" s="2"/>
      <c r="J3900" s="2"/>
      <c r="K3900" s="2"/>
    </row>
    <row r="3901" spans="3:11">
      <c r="C3901" s="38"/>
      <c r="E3901" s="2"/>
      <c r="F3901" s="2"/>
      <c r="G3901" s="2"/>
      <c r="H3901" s="2"/>
      <c r="I3901" s="2"/>
      <c r="J3901" s="2"/>
      <c r="K3901" s="2"/>
    </row>
    <row r="3902" spans="3:11">
      <c r="C3902" s="38"/>
      <c r="E3902" s="2"/>
      <c r="F3902" s="2"/>
      <c r="G3902" s="2"/>
      <c r="H3902" s="2"/>
      <c r="I3902" s="2"/>
      <c r="J3902" s="2"/>
      <c r="K3902" s="2"/>
    </row>
    <row r="3903" spans="3:11">
      <c r="C3903" s="38"/>
      <c r="E3903" s="2"/>
      <c r="F3903" s="2"/>
      <c r="G3903" s="2"/>
      <c r="H3903" s="2"/>
      <c r="I3903" s="2"/>
      <c r="J3903" s="2"/>
      <c r="K3903" s="2"/>
    </row>
    <row r="3904" spans="3:11">
      <c r="C3904" s="38"/>
      <c r="E3904" s="2"/>
      <c r="F3904" s="2"/>
      <c r="G3904" s="2"/>
      <c r="H3904" s="2"/>
      <c r="I3904" s="2"/>
      <c r="J3904" s="2"/>
      <c r="K3904" s="2"/>
    </row>
    <row r="3905" spans="3:11">
      <c r="C3905" s="38"/>
      <c r="E3905" s="2"/>
      <c r="F3905" s="2"/>
      <c r="G3905" s="2"/>
      <c r="H3905" s="2"/>
      <c r="I3905" s="2"/>
      <c r="J3905" s="2"/>
      <c r="K3905" s="2"/>
    </row>
    <row r="3906" spans="3:11">
      <c r="C3906" s="38"/>
      <c r="E3906" s="2"/>
      <c r="F3906" s="2"/>
      <c r="G3906" s="2"/>
      <c r="H3906" s="2"/>
      <c r="I3906" s="2"/>
      <c r="J3906" s="2"/>
      <c r="K3906" s="2"/>
    </row>
    <row r="3907" spans="3:11">
      <c r="C3907" s="38"/>
      <c r="E3907" s="2"/>
      <c r="F3907" s="2"/>
      <c r="G3907" s="2"/>
      <c r="H3907" s="2"/>
      <c r="I3907" s="2"/>
      <c r="J3907" s="2"/>
      <c r="K3907" s="2"/>
    </row>
    <row r="3908" spans="3:11">
      <c r="C3908" s="38"/>
      <c r="E3908" s="2"/>
      <c r="F3908" s="2"/>
      <c r="G3908" s="2"/>
      <c r="H3908" s="2"/>
      <c r="I3908" s="2"/>
      <c r="J3908" s="2"/>
      <c r="K3908" s="2"/>
    </row>
    <row r="3909" spans="3:11">
      <c r="C3909" s="38"/>
      <c r="E3909" s="2"/>
      <c r="F3909" s="2"/>
      <c r="G3909" s="2"/>
      <c r="H3909" s="2"/>
      <c r="I3909" s="2"/>
      <c r="J3909" s="2"/>
      <c r="K3909" s="2"/>
    </row>
    <row r="3910" spans="3:11">
      <c r="C3910" s="38"/>
      <c r="E3910" s="2"/>
      <c r="F3910" s="2"/>
      <c r="G3910" s="2"/>
      <c r="H3910" s="2"/>
      <c r="I3910" s="2"/>
      <c r="J3910" s="2"/>
      <c r="K3910" s="2"/>
    </row>
    <row r="3911" spans="3:11">
      <c r="C3911" s="38"/>
      <c r="E3911" s="2"/>
      <c r="F3911" s="2"/>
      <c r="G3911" s="2"/>
      <c r="H3911" s="2"/>
      <c r="I3911" s="2"/>
      <c r="J3911" s="2"/>
      <c r="K3911" s="2"/>
    </row>
    <row r="3912" spans="3:11">
      <c r="C3912" s="38"/>
      <c r="E3912" s="2"/>
      <c r="F3912" s="2"/>
      <c r="G3912" s="2"/>
      <c r="H3912" s="2"/>
      <c r="I3912" s="2"/>
      <c r="J3912" s="2"/>
      <c r="K3912" s="2"/>
    </row>
    <row r="3913" spans="3:11">
      <c r="C3913" s="38"/>
      <c r="E3913" s="2"/>
      <c r="F3913" s="2"/>
      <c r="G3913" s="2"/>
      <c r="H3913" s="2"/>
      <c r="I3913" s="2"/>
      <c r="J3913" s="2"/>
      <c r="K3913" s="2"/>
    </row>
    <row r="3914" spans="3:11">
      <c r="C3914" s="38"/>
      <c r="E3914" s="2"/>
      <c r="F3914" s="2"/>
      <c r="G3914" s="2"/>
      <c r="H3914" s="2"/>
      <c r="I3914" s="2"/>
      <c r="J3914" s="2"/>
      <c r="K3914" s="2"/>
    </row>
    <row r="3915" spans="3:11">
      <c r="C3915" s="38"/>
      <c r="E3915" s="2"/>
      <c r="F3915" s="2"/>
      <c r="G3915" s="2"/>
      <c r="H3915" s="2"/>
      <c r="I3915" s="2"/>
      <c r="J3915" s="2"/>
      <c r="K3915" s="2"/>
    </row>
    <row r="3916" spans="3:11">
      <c r="C3916" s="38"/>
      <c r="E3916" s="2"/>
      <c r="F3916" s="2"/>
      <c r="G3916" s="2"/>
      <c r="H3916" s="2"/>
      <c r="I3916" s="2"/>
      <c r="J3916" s="2"/>
      <c r="K3916" s="2"/>
    </row>
    <row r="3917" spans="3:11">
      <c r="C3917" s="38"/>
      <c r="E3917" s="2"/>
      <c r="F3917" s="2"/>
      <c r="G3917" s="2"/>
      <c r="H3917" s="2"/>
      <c r="I3917" s="2"/>
      <c r="J3917" s="2"/>
      <c r="K3917" s="2"/>
    </row>
    <row r="3918" spans="3:11">
      <c r="C3918" s="38"/>
      <c r="E3918" s="2"/>
      <c r="F3918" s="2"/>
      <c r="G3918" s="2"/>
      <c r="H3918" s="2"/>
      <c r="I3918" s="2"/>
      <c r="J3918" s="2"/>
      <c r="K3918" s="2"/>
    </row>
    <row r="3919" spans="3:11">
      <c r="C3919" s="38"/>
      <c r="E3919" s="2"/>
      <c r="F3919" s="2"/>
      <c r="G3919" s="2"/>
      <c r="H3919" s="2"/>
      <c r="I3919" s="2"/>
      <c r="J3919" s="2"/>
      <c r="K3919" s="2"/>
    </row>
    <row r="3920" spans="3:11">
      <c r="C3920" s="38"/>
      <c r="E3920" s="2"/>
      <c r="F3920" s="2"/>
      <c r="G3920" s="2"/>
      <c r="H3920" s="2"/>
      <c r="I3920" s="2"/>
      <c r="J3920" s="2"/>
      <c r="K3920" s="2"/>
    </row>
    <row r="3921" spans="3:11">
      <c r="C3921" s="38"/>
      <c r="E3921" s="2"/>
      <c r="F3921" s="2"/>
      <c r="G3921" s="2"/>
      <c r="H3921" s="2"/>
      <c r="I3921" s="2"/>
      <c r="J3921" s="2"/>
      <c r="K3921" s="2"/>
    </row>
    <row r="3922" spans="3:11">
      <c r="C3922" s="38"/>
      <c r="E3922" s="2"/>
      <c r="F3922" s="2"/>
      <c r="G3922" s="2"/>
      <c r="H3922" s="2"/>
      <c r="I3922" s="2"/>
      <c r="J3922" s="2"/>
      <c r="K3922" s="2"/>
    </row>
    <row r="3923" spans="3:11">
      <c r="C3923" s="38"/>
      <c r="E3923" s="2"/>
      <c r="F3923" s="2"/>
      <c r="G3923" s="2"/>
      <c r="H3923" s="2"/>
      <c r="I3923" s="2"/>
      <c r="J3923" s="2"/>
      <c r="K3923" s="2"/>
    </row>
    <row r="3924" spans="3:11">
      <c r="C3924" s="38"/>
      <c r="E3924" s="2"/>
      <c r="F3924" s="2"/>
      <c r="G3924" s="2"/>
      <c r="H3924" s="2"/>
      <c r="I3924" s="2"/>
      <c r="J3924" s="2"/>
      <c r="K3924" s="2"/>
    </row>
    <row r="3925" spans="3:11">
      <c r="C3925" s="38"/>
      <c r="E3925" s="2"/>
      <c r="F3925" s="2"/>
      <c r="G3925" s="2"/>
      <c r="H3925" s="2"/>
      <c r="I3925" s="2"/>
      <c r="J3925" s="2"/>
      <c r="K3925" s="2"/>
    </row>
    <row r="3926" spans="3:11">
      <c r="C3926" s="38"/>
      <c r="E3926" s="2"/>
      <c r="F3926" s="2"/>
      <c r="G3926" s="2"/>
      <c r="H3926" s="2"/>
      <c r="I3926" s="2"/>
      <c r="J3926" s="2"/>
      <c r="K3926" s="2"/>
    </row>
    <row r="3927" spans="3:11">
      <c r="C3927" s="38"/>
      <c r="E3927" s="2"/>
      <c r="F3927" s="2"/>
      <c r="G3927" s="2"/>
      <c r="H3927" s="2"/>
      <c r="I3927" s="2"/>
      <c r="J3927" s="2"/>
      <c r="K3927" s="2"/>
    </row>
    <row r="3928" spans="3:11">
      <c r="C3928" s="38"/>
      <c r="E3928" s="2"/>
      <c r="F3928" s="2"/>
      <c r="G3928" s="2"/>
      <c r="H3928" s="2"/>
      <c r="I3928" s="2"/>
      <c r="J3928" s="2"/>
      <c r="K3928" s="2"/>
    </row>
    <row r="3929" spans="3:11">
      <c r="C3929" s="38"/>
      <c r="E3929" s="2"/>
      <c r="F3929" s="2"/>
      <c r="G3929" s="2"/>
      <c r="H3929" s="2"/>
      <c r="I3929" s="2"/>
      <c r="J3929" s="2"/>
      <c r="K3929" s="2"/>
    </row>
    <row r="3930" spans="3:11">
      <c r="C3930" s="38"/>
      <c r="E3930" s="2"/>
      <c r="F3930" s="2"/>
      <c r="G3930" s="2"/>
      <c r="H3930" s="2"/>
      <c r="I3930" s="2"/>
      <c r="J3930" s="2"/>
      <c r="K3930" s="2"/>
    </row>
    <row r="3931" spans="3:11">
      <c r="C3931" s="38"/>
      <c r="E3931" s="2"/>
      <c r="F3931" s="2"/>
      <c r="G3931" s="2"/>
      <c r="H3931" s="2"/>
      <c r="I3931" s="2"/>
      <c r="J3931" s="2"/>
      <c r="K3931" s="2"/>
    </row>
    <row r="3932" spans="3:11">
      <c r="C3932" s="38"/>
      <c r="E3932" s="2"/>
      <c r="F3932" s="2"/>
      <c r="G3932" s="2"/>
      <c r="H3932" s="2"/>
      <c r="I3932" s="2"/>
      <c r="J3932" s="2"/>
      <c r="K3932" s="2"/>
    </row>
    <row r="3933" spans="3:11">
      <c r="C3933" s="38"/>
      <c r="E3933" s="2"/>
      <c r="F3933" s="2"/>
      <c r="G3933" s="2"/>
      <c r="H3933" s="2"/>
      <c r="I3933" s="2"/>
      <c r="J3933" s="2"/>
      <c r="K3933" s="2"/>
    </row>
    <row r="3934" spans="3:11">
      <c r="C3934" s="38"/>
      <c r="E3934" s="2"/>
      <c r="F3934" s="2"/>
      <c r="G3934" s="2"/>
      <c r="H3934" s="2"/>
      <c r="I3934" s="2"/>
      <c r="J3934" s="2"/>
      <c r="K3934" s="2"/>
    </row>
    <row r="3935" spans="3:11">
      <c r="C3935" s="38"/>
      <c r="E3935" s="2"/>
      <c r="F3935" s="2"/>
      <c r="G3935" s="2"/>
      <c r="H3935" s="2"/>
      <c r="I3935" s="2"/>
      <c r="J3935" s="2"/>
      <c r="K3935" s="2"/>
    </row>
    <row r="3936" spans="3:11">
      <c r="C3936" s="38"/>
      <c r="E3936" s="2"/>
      <c r="F3936" s="2"/>
      <c r="G3936" s="2"/>
      <c r="H3936" s="2"/>
      <c r="I3936" s="2"/>
      <c r="J3936" s="2"/>
      <c r="K3936" s="2"/>
    </row>
    <row r="3937" spans="3:11">
      <c r="C3937" s="38"/>
      <c r="E3937" s="2"/>
      <c r="F3937" s="2"/>
      <c r="G3937" s="2"/>
      <c r="H3937" s="2"/>
      <c r="I3937" s="2"/>
      <c r="J3937" s="2"/>
      <c r="K3937" s="2"/>
    </row>
    <row r="3938" spans="3:11">
      <c r="C3938" s="38"/>
      <c r="E3938" s="2"/>
      <c r="F3938" s="2"/>
      <c r="G3938" s="2"/>
      <c r="H3938" s="2"/>
      <c r="I3938" s="2"/>
      <c r="J3938" s="2"/>
      <c r="K3938" s="2"/>
    </row>
    <row r="3939" spans="3:11">
      <c r="C3939" s="38"/>
      <c r="E3939" s="2"/>
      <c r="F3939" s="2"/>
      <c r="G3939" s="2"/>
      <c r="H3939" s="2"/>
      <c r="I3939" s="2"/>
      <c r="J3939" s="2"/>
      <c r="K3939" s="2"/>
    </row>
    <row r="3940" spans="3:11">
      <c r="C3940" s="38"/>
      <c r="E3940" s="2"/>
      <c r="F3940" s="2"/>
      <c r="G3940" s="2"/>
      <c r="H3940" s="2"/>
      <c r="I3940" s="2"/>
      <c r="J3940" s="2"/>
      <c r="K3940" s="2"/>
    </row>
    <row r="3941" spans="3:11">
      <c r="C3941" s="38"/>
      <c r="E3941" s="2"/>
      <c r="F3941" s="2"/>
      <c r="G3941" s="2"/>
      <c r="H3941" s="2"/>
      <c r="I3941" s="2"/>
      <c r="J3941" s="2"/>
      <c r="K3941" s="2"/>
    </row>
    <row r="3942" spans="3:11">
      <c r="C3942" s="38"/>
      <c r="E3942" s="2"/>
      <c r="F3942" s="2"/>
      <c r="G3942" s="2"/>
      <c r="H3942" s="2"/>
      <c r="I3942" s="2"/>
      <c r="J3942" s="2"/>
      <c r="K3942" s="2"/>
    </row>
    <row r="3943" spans="3:11">
      <c r="C3943" s="38"/>
      <c r="E3943" s="2"/>
      <c r="F3943" s="2"/>
      <c r="G3943" s="2"/>
      <c r="H3943" s="2"/>
      <c r="I3943" s="2"/>
      <c r="J3943" s="2"/>
      <c r="K3943" s="2"/>
    </row>
    <row r="3944" spans="3:11">
      <c r="C3944" s="38"/>
      <c r="E3944" s="2"/>
      <c r="F3944" s="2"/>
      <c r="G3944" s="2"/>
      <c r="H3944" s="2"/>
      <c r="I3944" s="2"/>
      <c r="J3944" s="2"/>
      <c r="K3944" s="2"/>
    </row>
    <row r="3945" spans="3:11">
      <c r="C3945" s="38"/>
      <c r="E3945" s="2"/>
      <c r="F3945" s="2"/>
      <c r="G3945" s="2"/>
      <c r="H3945" s="2"/>
      <c r="I3945" s="2"/>
      <c r="J3945" s="2"/>
      <c r="K3945" s="2"/>
    </row>
    <row r="3946" spans="3:11">
      <c r="C3946" s="38"/>
      <c r="E3946" s="2"/>
      <c r="F3946" s="2"/>
      <c r="G3946" s="2"/>
      <c r="H3946" s="2"/>
      <c r="I3946" s="2"/>
      <c r="J3946" s="2"/>
      <c r="K3946" s="2"/>
    </row>
    <row r="3947" spans="3:11">
      <c r="C3947" s="38"/>
      <c r="E3947" s="2"/>
      <c r="F3947" s="2"/>
      <c r="G3947" s="2"/>
      <c r="H3947" s="2"/>
      <c r="I3947" s="2"/>
      <c r="J3947" s="2"/>
      <c r="K3947" s="2"/>
    </row>
    <row r="3948" spans="3:11">
      <c r="C3948" s="38"/>
      <c r="E3948" s="2"/>
      <c r="F3948" s="2"/>
      <c r="G3948" s="2"/>
      <c r="H3948" s="2"/>
      <c r="I3948" s="2"/>
      <c r="J3948" s="2"/>
      <c r="K3948" s="2"/>
    </row>
    <row r="3949" spans="3:11">
      <c r="C3949" s="38"/>
      <c r="E3949" s="2"/>
      <c r="F3949" s="2"/>
      <c r="G3949" s="2"/>
      <c r="H3949" s="2"/>
      <c r="I3949" s="2"/>
      <c r="J3949" s="2"/>
      <c r="K3949" s="2"/>
    </row>
    <row r="3950" spans="3:11">
      <c r="C3950" s="38"/>
      <c r="E3950" s="2"/>
      <c r="F3950" s="2"/>
      <c r="G3950" s="2"/>
      <c r="H3950" s="2"/>
      <c r="I3950" s="2"/>
      <c r="J3950" s="2"/>
      <c r="K3950" s="2"/>
    </row>
    <row r="3951" spans="3:11">
      <c r="C3951" s="38"/>
      <c r="E3951" s="2"/>
      <c r="F3951" s="2"/>
      <c r="G3951" s="2"/>
      <c r="H3951" s="2"/>
      <c r="I3951" s="2"/>
      <c r="J3951" s="2"/>
      <c r="K3951" s="2"/>
    </row>
    <row r="3952" spans="3:11">
      <c r="C3952" s="38"/>
      <c r="E3952" s="2"/>
      <c r="F3952" s="2"/>
      <c r="G3952" s="2"/>
      <c r="H3952" s="2"/>
      <c r="I3952" s="2"/>
      <c r="J3952" s="2"/>
      <c r="K3952" s="2"/>
    </row>
    <row r="3953" spans="3:11">
      <c r="C3953" s="38"/>
      <c r="E3953" s="2"/>
      <c r="F3953" s="2"/>
      <c r="G3953" s="2"/>
      <c r="H3953" s="2"/>
      <c r="I3953" s="2"/>
      <c r="J3953" s="2"/>
      <c r="K3953" s="2"/>
    </row>
    <row r="3954" spans="3:11">
      <c r="C3954" s="38"/>
      <c r="E3954" s="2"/>
      <c r="F3954" s="2"/>
      <c r="G3954" s="2"/>
      <c r="H3954" s="2"/>
      <c r="I3954" s="2"/>
      <c r="J3954" s="2"/>
      <c r="K3954" s="2"/>
    </row>
    <row r="3955" spans="3:11">
      <c r="C3955" s="38"/>
      <c r="E3955" s="2"/>
      <c r="F3955" s="2"/>
      <c r="G3955" s="2"/>
      <c r="H3955" s="2"/>
      <c r="I3955" s="2"/>
      <c r="J3955" s="2"/>
      <c r="K3955" s="2"/>
    </row>
    <row r="3956" spans="3:11">
      <c r="C3956" s="38"/>
      <c r="E3956" s="2"/>
      <c r="F3956" s="2"/>
      <c r="G3956" s="2"/>
      <c r="H3956" s="2"/>
      <c r="I3956" s="2"/>
      <c r="J3956" s="2"/>
      <c r="K3956" s="2"/>
    </row>
    <row r="3957" spans="3:11">
      <c r="C3957" s="38"/>
      <c r="E3957" s="2"/>
      <c r="F3957" s="2"/>
      <c r="G3957" s="2"/>
      <c r="H3957" s="2"/>
      <c r="I3957" s="2"/>
      <c r="J3957" s="2"/>
      <c r="K3957" s="2"/>
    </row>
    <row r="3958" spans="3:11">
      <c r="C3958" s="38"/>
      <c r="E3958" s="2"/>
      <c r="F3958" s="2"/>
      <c r="G3958" s="2"/>
      <c r="H3958" s="2"/>
      <c r="I3958" s="2"/>
      <c r="J3958" s="2"/>
      <c r="K3958" s="2"/>
    </row>
    <row r="3959" spans="3:11">
      <c r="C3959" s="38"/>
      <c r="E3959" s="2"/>
      <c r="F3959" s="2"/>
      <c r="G3959" s="2"/>
      <c r="H3959" s="2"/>
      <c r="I3959" s="2"/>
      <c r="J3959" s="2"/>
      <c r="K3959" s="2"/>
    </row>
    <row r="3960" spans="3:11">
      <c r="C3960" s="38"/>
      <c r="E3960" s="2"/>
      <c r="F3960" s="2"/>
      <c r="G3960" s="2"/>
      <c r="H3960" s="2"/>
      <c r="I3960" s="2"/>
      <c r="J3960" s="2"/>
      <c r="K3960" s="2"/>
    </row>
    <row r="3961" spans="3:11">
      <c r="C3961" s="38"/>
      <c r="E3961" s="2"/>
      <c r="F3961" s="2"/>
      <c r="G3961" s="2"/>
      <c r="H3961" s="2"/>
      <c r="I3961" s="2"/>
      <c r="J3961" s="2"/>
      <c r="K3961" s="2"/>
    </row>
    <row r="3962" spans="3:11">
      <c r="C3962" s="38"/>
      <c r="E3962" s="2"/>
      <c r="F3962" s="2"/>
      <c r="G3962" s="2"/>
      <c r="H3962" s="2"/>
      <c r="I3962" s="2"/>
      <c r="J3962" s="2"/>
      <c r="K3962" s="2"/>
    </row>
    <row r="3963" spans="3:11">
      <c r="C3963" s="38"/>
      <c r="E3963" s="2"/>
      <c r="F3963" s="2"/>
      <c r="G3963" s="2"/>
      <c r="H3963" s="2"/>
      <c r="I3963" s="2"/>
      <c r="J3963" s="2"/>
      <c r="K3963" s="2"/>
    </row>
    <row r="3964" spans="3:11">
      <c r="C3964" s="38"/>
      <c r="E3964" s="2"/>
      <c r="F3964" s="2"/>
      <c r="G3964" s="2"/>
      <c r="H3964" s="2"/>
      <c r="I3964" s="2"/>
      <c r="J3964" s="2"/>
      <c r="K3964" s="2"/>
    </row>
    <row r="3965" spans="3:11">
      <c r="C3965" s="38"/>
      <c r="E3965" s="2"/>
      <c r="F3965" s="2"/>
      <c r="G3965" s="2"/>
      <c r="H3965" s="2"/>
      <c r="I3965" s="2"/>
      <c r="J3965" s="2"/>
      <c r="K3965" s="2"/>
    </row>
    <row r="3966" spans="3:11">
      <c r="C3966" s="38"/>
      <c r="E3966" s="2"/>
      <c r="F3966" s="2"/>
      <c r="G3966" s="2"/>
      <c r="H3966" s="2"/>
      <c r="I3966" s="2"/>
      <c r="J3966" s="2"/>
      <c r="K3966" s="2"/>
    </row>
    <row r="3967" spans="3:11">
      <c r="C3967" s="38"/>
      <c r="E3967" s="2"/>
      <c r="F3967" s="2"/>
      <c r="G3967" s="2"/>
      <c r="H3967" s="2"/>
      <c r="I3967" s="2"/>
      <c r="J3967" s="2"/>
      <c r="K3967" s="2"/>
    </row>
    <row r="3968" spans="3:11">
      <c r="C3968" s="38"/>
      <c r="E3968" s="2"/>
      <c r="F3968" s="2"/>
      <c r="G3968" s="2"/>
      <c r="H3968" s="2"/>
      <c r="I3968" s="2"/>
      <c r="J3968" s="2"/>
      <c r="K3968" s="2"/>
    </row>
    <row r="3969" spans="3:11">
      <c r="C3969" s="38"/>
      <c r="E3969" s="2"/>
      <c r="F3969" s="2"/>
      <c r="G3969" s="2"/>
      <c r="H3969" s="2"/>
      <c r="I3969" s="2"/>
      <c r="J3969" s="2"/>
      <c r="K3969" s="2"/>
    </row>
    <row r="3970" spans="3:11">
      <c r="C3970" s="38"/>
      <c r="E3970" s="2"/>
      <c r="F3970" s="2"/>
      <c r="G3970" s="2"/>
      <c r="H3970" s="2"/>
      <c r="I3970" s="2"/>
      <c r="J3970" s="2"/>
      <c r="K3970" s="2"/>
    </row>
    <row r="3971" spans="3:11">
      <c r="C3971" s="38"/>
      <c r="E3971" s="2"/>
      <c r="F3971" s="2"/>
      <c r="G3971" s="2"/>
      <c r="H3971" s="2"/>
      <c r="I3971" s="2"/>
      <c r="J3971" s="2"/>
      <c r="K3971" s="2"/>
    </row>
    <row r="3972" spans="3:11">
      <c r="C3972" s="38"/>
      <c r="E3972" s="2"/>
      <c r="F3972" s="2"/>
      <c r="G3972" s="2"/>
      <c r="H3972" s="2"/>
      <c r="I3972" s="2"/>
      <c r="J3972" s="2"/>
      <c r="K3972" s="2"/>
    </row>
    <row r="3973" spans="3:11">
      <c r="C3973" s="38"/>
      <c r="E3973" s="2"/>
      <c r="F3973" s="2"/>
      <c r="G3973" s="2"/>
      <c r="H3973" s="2"/>
      <c r="I3973" s="2"/>
      <c r="J3973" s="2"/>
      <c r="K3973" s="2"/>
    </row>
    <row r="3974" spans="3:11">
      <c r="C3974" s="38"/>
      <c r="E3974" s="2"/>
      <c r="F3974" s="2"/>
      <c r="G3974" s="2"/>
      <c r="H3974" s="2"/>
      <c r="I3974" s="2"/>
      <c r="J3974" s="2"/>
      <c r="K3974" s="2"/>
    </row>
    <row r="3975" spans="3:11">
      <c r="C3975" s="38"/>
      <c r="E3975" s="2"/>
      <c r="F3975" s="2"/>
      <c r="G3975" s="2"/>
      <c r="H3975" s="2"/>
      <c r="I3975" s="2"/>
      <c r="J3975" s="2"/>
      <c r="K3975" s="2"/>
    </row>
    <row r="3976" spans="3:11">
      <c r="C3976" s="38"/>
      <c r="E3976" s="2"/>
      <c r="F3976" s="2"/>
      <c r="G3976" s="2"/>
      <c r="H3976" s="2"/>
      <c r="I3976" s="2"/>
      <c r="J3976" s="2"/>
      <c r="K3976" s="2"/>
    </row>
    <row r="3977" spans="3:11">
      <c r="C3977" s="38"/>
      <c r="E3977" s="2"/>
      <c r="F3977" s="2"/>
      <c r="G3977" s="2"/>
      <c r="H3977" s="2"/>
      <c r="I3977" s="2"/>
      <c r="J3977" s="2"/>
      <c r="K3977" s="2"/>
    </row>
    <row r="3978" spans="3:11">
      <c r="C3978" s="38"/>
      <c r="E3978" s="2"/>
      <c r="F3978" s="2"/>
      <c r="G3978" s="2"/>
      <c r="H3978" s="2"/>
      <c r="I3978" s="2"/>
      <c r="J3978" s="2"/>
      <c r="K3978" s="2"/>
    </row>
    <row r="3979" spans="3:11">
      <c r="C3979" s="38"/>
      <c r="E3979" s="2"/>
      <c r="F3979" s="2"/>
      <c r="G3979" s="2"/>
      <c r="H3979" s="2"/>
      <c r="I3979" s="2"/>
      <c r="J3979" s="2"/>
      <c r="K3979" s="2"/>
    </row>
    <row r="3980" spans="3:11">
      <c r="C3980" s="38"/>
      <c r="E3980" s="2"/>
      <c r="F3980" s="2"/>
      <c r="G3980" s="2"/>
      <c r="H3980" s="2"/>
      <c r="I3980" s="2"/>
      <c r="J3980" s="2"/>
      <c r="K3980" s="2"/>
    </row>
    <row r="3981" spans="3:11">
      <c r="C3981" s="38"/>
      <c r="E3981" s="2"/>
      <c r="F3981" s="2"/>
      <c r="G3981" s="2"/>
      <c r="H3981" s="2"/>
      <c r="I3981" s="2"/>
      <c r="J3981" s="2"/>
      <c r="K3981" s="2"/>
    </row>
    <row r="3982" spans="3:11">
      <c r="C3982" s="38"/>
      <c r="E3982" s="2"/>
      <c r="F3982" s="2"/>
      <c r="G3982" s="2"/>
      <c r="H3982" s="2"/>
      <c r="I3982" s="2"/>
      <c r="J3982" s="2"/>
      <c r="K3982" s="2"/>
    </row>
    <row r="3983" spans="3:11">
      <c r="C3983" s="38"/>
      <c r="E3983" s="2"/>
      <c r="F3983" s="2"/>
      <c r="G3983" s="2"/>
      <c r="H3983" s="2"/>
      <c r="I3983" s="2"/>
      <c r="J3983" s="2"/>
      <c r="K3983" s="2"/>
    </row>
    <row r="3984" spans="3:11">
      <c r="C3984" s="38"/>
      <c r="E3984" s="2"/>
      <c r="F3984" s="2"/>
      <c r="G3984" s="2"/>
      <c r="H3984" s="2"/>
      <c r="I3984" s="2"/>
      <c r="J3984" s="2"/>
      <c r="K3984" s="2"/>
    </row>
    <row r="3985" spans="3:11">
      <c r="C3985" s="38"/>
      <c r="E3985" s="2"/>
      <c r="F3985" s="2"/>
      <c r="G3985" s="2"/>
      <c r="H3985" s="2"/>
      <c r="I3985" s="2"/>
      <c r="J3985" s="2"/>
      <c r="K3985" s="2"/>
    </row>
    <row r="3986" spans="3:11">
      <c r="C3986" s="38"/>
      <c r="E3986" s="2"/>
      <c r="F3986" s="2"/>
      <c r="G3986" s="2"/>
      <c r="H3986" s="2"/>
      <c r="I3986" s="2"/>
      <c r="J3986" s="2"/>
      <c r="K3986" s="2"/>
    </row>
    <row r="3987" spans="3:11">
      <c r="C3987" s="38"/>
      <c r="E3987" s="2"/>
      <c r="F3987" s="2"/>
      <c r="G3987" s="2"/>
      <c r="H3987" s="2"/>
      <c r="I3987" s="2"/>
      <c r="J3987" s="2"/>
      <c r="K3987" s="2"/>
    </row>
    <row r="3988" spans="3:11">
      <c r="C3988" s="38"/>
      <c r="E3988" s="2"/>
      <c r="F3988" s="2"/>
      <c r="G3988" s="2"/>
      <c r="H3988" s="2"/>
      <c r="I3988" s="2"/>
      <c r="J3988" s="2"/>
      <c r="K3988" s="2"/>
    </row>
    <row r="3989" spans="3:11">
      <c r="C3989" s="38"/>
      <c r="E3989" s="2"/>
      <c r="F3989" s="2"/>
      <c r="G3989" s="2"/>
      <c r="H3989" s="2"/>
      <c r="I3989" s="2"/>
      <c r="J3989" s="2"/>
      <c r="K3989" s="2"/>
    </row>
    <row r="3990" spans="3:11">
      <c r="C3990" s="38"/>
      <c r="E3990" s="2"/>
      <c r="F3990" s="2"/>
      <c r="G3990" s="2"/>
      <c r="H3990" s="2"/>
      <c r="I3990" s="2"/>
      <c r="J3990" s="2"/>
      <c r="K3990" s="2"/>
    </row>
    <row r="3991" spans="3:11">
      <c r="C3991" s="38"/>
      <c r="E3991" s="2"/>
      <c r="F3991" s="2"/>
      <c r="G3991" s="2"/>
      <c r="H3991" s="2"/>
      <c r="I3991" s="2"/>
      <c r="J3991" s="2"/>
      <c r="K3991" s="2"/>
    </row>
    <row r="3992" spans="3:11">
      <c r="C3992" s="38"/>
      <c r="E3992" s="2"/>
      <c r="F3992" s="2"/>
      <c r="G3992" s="2"/>
      <c r="H3992" s="2"/>
      <c r="I3992" s="2"/>
      <c r="J3992" s="2"/>
      <c r="K3992" s="2"/>
    </row>
    <row r="3993" spans="3:11">
      <c r="C3993" s="38"/>
      <c r="E3993" s="2"/>
      <c r="F3993" s="2"/>
      <c r="G3993" s="2"/>
      <c r="H3993" s="2"/>
      <c r="I3993" s="2"/>
      <c r="J3993" s="2"/>
      <c r="K3993" s="2"/>
    </row>
    <row r="3994" spans="3:11">
      <c r="C3994" s="38"/>
      <c r="E3994" s="2"/>
      <c r="F3994" s="2"/>
      <c r="G3994" s="2"/>
      <c r="H3994" s="2"/>
      <c r="I3994" s="2"/>
      <c r="J3994" s="2"/>
      <c r="K3994" s="2"/>
    </row>
    <row r="3995" spans="3:11">
      <c r="C3995" s="38"/>
      <c r="E3995" s="2"/>
      <c r="F3995" s="2"/>
      <c r="G3995" s="2"/>
      <c r="H3995" s="2"/>
      <c r="I3995" s="2"/>
      <c r="J3995" s="2"/>
      <c r="K3995" s="2"/>
    </row>
    <row r="3996" spans="3:11">
      <c r="C3996" s="38"/>
      <c r="E3996" s="2"/>
      <c r="F3996" s="2"/>
      <c r="G3996" s="2"/>
      <c r="H3996" s="2"/>
      <c r="I3996" s="2"/>
      <c r="J3996" s="2"/>
      <c r="K3996" s="2"/>
    </row>
    <row r="3997" spans="3:11">
      <c r="C3997" s="38"/>
      <c r="E3997" s="2"/>
      <c r="F3997" s="2"/>
      <c r="G3997" s="2"/>
      <c r="H3997" s="2"/>
      <c r="I3997" s="2"/>
      <c r="J3997" s="2"/>
      <c r="K3997" s="2"/>
    </row>
    <row r="3998" spans="3:11">
      <c r="C3998" s="38"/>
      <c r="E3998" s="2"/>
      <c r="F3998" s="2"/>
      <c r="G3998" s="2"/>
      <c r="H3998" s="2"/>
      <c r="I3998" s="2"/>
      <c r="J3998" s="2"/>
      <c r="K3998" s="2"/>
    </row>
    <row r="3999" spans="3:11">
      <c r="C3999" s="38"/>
      <c r="E3999" s="2"/>
      <c r="F3999" s="2"/>
      <c r="G3999" s="2"/>
      <c r="H3999" s="2"/>
      <c r="I3999" s="2"/>
      <c r="J3999" s="2"/>
      <c r="K3999" s="2"/>
    </row>
    <row r="4000" spans="3:11">
      <c r="C4000" s="38"/>
      <c r="E4000" s="2"/>
      <c r="F4000" s="2"/>
      <c r="G4000" s="2"/>
      <c r="H4000" s="2"/>
      <c r="I4000" s="2"/>
      <c r="J4000" s="2"/>
      <c r="K4000" s="2"/>
    </row>
    <row r="4001" spans="3:11">
      <c r="C4001" s="38"/>
      <c r="E4001" s="2"/>
      <c r="F4001" s="2"/>
      <c r="G4001" s="2"/>
      <c r="H4001" s="2"/>
      <c r="I4001" s="2"/>
      <c r="J4001" s="2"/>
      <c r="K4001" s="2"/>
    </row>
    <row r="4002" spans="3:11">
      <c r="C4002" s="38"/>
      <c r="E4002" s="2"/>
      <c r="F4002" s="2"/>
      <c r="G4002" s="2"/>
      <c r="H4002" s="2"/>
      <c r="I4002" s="2"/>
      <c r="J4002" s="2"/>
      <c r="K4002" s="2"/>
    </row>
    <row r="4003" spans="3:11">
      <c r="C4003" s="38"/>
      <c r="E4003" s="2"/>
      <c r="F4003" s="2"/>
      <c r="G4003" s="2"/>
      <c r="H4003" s="2"/>
      <c r="I4003" s="2"/>
      <c r="J4003" s="2"/>
      <c r="K4003" s="2"/>
    </row>
    <row r="4004" spans="3:11">
      <c r="C4004" s="38"/>
      <c r="E4004" s="2"/>
      <c r="F4004" s="2"/>
      <c r="G4004" s="2"/>
      <c r="H4004" s="2"/>
      <c r="I4004" s="2"/>
      <c r="J4004" s="2"/>
      <c r="K4004" s="2"/>
    </row>
    <row r="4005" spans="3:11">
      <c r="C4005" s="38"/>
      <c r="E4005" s="2"/>
      <c r="F4005" s="2"/>
      <c r="G4005" s="2"/>
      <c r="H4005" s="2"/>
      <c r="I4005" s="2"/>
      <c r="J4005" s="2"/>
      <c r="K4005" s="2"/>
    </row>
    <row r="4006" spans="3:11">
      <c r="C4006" s="38"/>
      <c r="E4006" s="2"/>
      <c r="F4006" s="2"/>
      <c r="G4006" s="2"/>
      <c r="H4006" s="2"/>
      <c r="I4006" s="2"/>
      <c r="J4006" s="2"/>
      <c r="K4006" s="2"/>
    </row>
    <row r="4007" spans="3:11">
      <c r="C4007" s="38"/>
      <c r="E4007" s="2"/>
      <c r="F4007" s="2"/>
      <c r="G4007" s="2"/>
      <c r="H4007" s="2"/>
      <c r="I4007" s="2"/>
      <c r="J4007" s="2"/>
      <c r="K4007" s="2"/>
    </row>
    <row r="4008" spans="3:11">
      <c r="C4008" s="38"/>
      <c r="E4008" s="2"/>
      <c r="F4008" s="2"/>
      <c r="G4008" s="2"/>
      <c r="H4008" s="2"/>
      <c r="I4008" s="2"/>
      <c r="J4008" s="2"/>
      <c r="K4008" s="2"/>
    </row>
    <row r="4009" spans="3:11">
      <c r="C4009" s="38"/>
      <c r="E4009" s="2"/>
      <c r="F4009" s="2"/>
      <c r="G4009" s="2"/>
      <c r="H4009" s="2"/>
      <c r="I4009" s="2"/>
      <c r="J4009" s="2"/>
      <c r="K4009" s="2"/>
    </row>
    <row r="4010" spans="3:11">
      <c r="C4010" s="38"/>
      <c r="E4010" s="2"/>
      <c r="F4010" s="2"/>
      <c r="G4010" s="2"/>
      <c r="H4010" s="2"/>
      <c r="I4010" s="2"/>
      <c r="J4010" s="2"/>
      <c r="K4010" s="2"/>
    </row>
    <row r="4011" spans="3:11">
      <c r="C4011" s="38"/>
      <c r="E4011" s="2"/>
      <c r="F4011" s="2"/>
      <c r="G4011" s="2"/>
      <c r="H4011" s="2"/>
      <c r="I4011" s="2"/>
      <c r="J4011" s="2"/>
      <c r="K4011" s="2"/>
    </row>
    <row r="4012" spans="3:11">
      <c r="C4012" s="38"/>
      <c r="E4012" s="2"/>
      <c r="F4012" s="2"/>
      <c r="G4012" s="2"/>
      <c r="H4012" s="2"/>
      <c r="I4012" s="2"/>
      <c r="J4012" s="2"/>
      <c r="K4012" s="2"/>
    </row>
    <row r="4013" spans="3:11">
      <c r="C4013" s="38"/>
      <c r="E4013" s="2"/>
      <c r="F4013" s="2"/>
      <c r="G4013" s="2"/>
      <c r="H4013" s="2"/>
      <c r="I4013" s="2"/>
      <c r="J4013" s="2"/>
      <c r="K4013" s="2"/>
    </row>
    <row r="4014" spans="3:11">
      <c r="C4014" s="38"/>
      <c r="E4014" s="2"/>
      <c r="F4014" s="2"/>
      <c r="G4014" s="2"/>
      <c r="H4014" s="2"/>
      <c r="I4014" s="2"/>
      <c r="J4014" s="2"/>
      <c r="K4014" s="2"/>
    </row>
    <row r="4015" spans="3:11">
      <c r="C4015" s="38"/>
      <c r="E4015" s="2"/>
      <c r="F4015" s="2"/>
      <c r="G4015" s="2"/>
      <c r="H4015" s="2"/>
      <c r="I4015" s="2"/>
      <c r="J4015" s="2"/>
      <c r="K4015" s="2"/>
    </row>
    <row r="4016" spans="3:11">
      <c r="C4016" s="38"/>
      <c r="E4016" s="2"/>
      <c r="F4016" s="2"/>
      <c r="G4016" s="2"/>
      <c r="H4016" s="2"/>
      <c r="I4016" s="2"/>
      <c r="J4016" s="2"/>
      <c r="K4016" s="2"/>
    </row>
    <row r="4017" spans="3:11">
      <c r="C4017" s="38"/>
      <c r="E4017" s="2"/>
      <c r="F4017" s="2"/>
      <c r="G4017" s="2"/>
      <c r="H4017" s="2"/>
      <c r="I4017" s="2"/>
      <c r="J4017" s="2"/>
      <c r="K4017" s="2"/>
    </row>
    <row r="4018" spans="3:11">
      <c r="C4018" s="38"/>
      <c r="E4018" s="2"/>
      <c r="F4018" s="2"/>
      <c r="G4018" s="2"/>
      <c r="H4018" s="2"/>
      <c r="I4018" s="2"/>
      <c r="J4018" s="2"/>
      <c r="K4018" s="2"/>
    </row>
    <row r="4019" spans="3:11">
      <c r="C4019" s="38"/>
      <c r="E4019" s="2"/>
      <c r="F4019" s="2"/>
      <c r="G4019" s="2"/>
      <c r="H4019" s="2"/>
      <c r="I4019" s="2"/>
      <c r="J4019" s="2"/>
      <c r="K4019" s="2"/>
    </row>
    <row r="4020" spans="3:11">
      <c r="C4020" s="38"/>
      <c r="E4020" s="2"/>
      <c r="F4020" s="2"/>
      <c r="G4020" s="2"/>
      <c r="H4020" s="2"/>
      <c r="I4020" s="2"/>
      <c r="J4020" s="2"/>
      <c r="K4020" s="2"/>
    </row>
    <row r="4021" spans="3:11">
      <c r="C4021" s="38"/>
      <c r="E4021" s="2"/>
      <c r="F4021" s="2"/>
      <c r="G4021" s="2"/>
      <c r="H4021" s="2"/>
      <c r="I4021" s="2"/>
      <c r="J4021" s="2"/>
      <c r="K4021" s="2"/>
    </row>
    <row r="4022" spans="3:11">
      <c r="C4022" s="38"/>
      <c r="E4022" s="2"/>
      <c r="F4022" s="2"/>
      <c r="G4022" s="2"/>
      <c r="H4022" s="2"/>
      <c r="I4022" s="2"/>
      <c r="J4022" s="2"/>
      <c r="K4022" s="2"/>
    </row>
    <row r="4023" spans="3:11">
      <c r="C4023" s="38"/>
      <c r="E4023" s="2"/>
      <c r="F4023" s="2"/>
      <c r="G4023" s="2"/>
      <c r="H4023" s="2"/>
      <c r="I4023" s="2"/>
      <c r="J4023" s="2"/>
      <c r="K4023" s="2"/>
    </row>
    <row r="4024" spans="3:11">
      <c r="C4024" s="38"/>
      <c r="E4024" s="2"/>
      <c r="F4024" s="2"/>
      <c r="G4024" s="2"/>
      <c r="H4024" s="2"/>
      <c r="I4024" s="2"/>
      <c r="J4024" s="2"/>
      <c r="K4024" s="2"/>
    </row>
    <row r="4025" spans="3:11">
      <c r="C4025" s="38"/>
      <c r="E4025" s="2"/>
      <c r="F4025" s="2"/>
      <c r="G4025" s="2"/>
      <c r="H4025" s="2"/>
      <c r="I4025" s="2"/>
      <c r="J4025" s="2"/>
      <c r="K4025" s="2"/>
    </row>
    <row r="4026" spans="3:11">
      <c r="C4026" s="38"/>
      <c r="E4026" s="2"/>
      <c r="F4026" s="2"/>
      <c r="G4026" s="2"/>
      <c r="H4026" s="2"/>
      <c r="I4026" s="2"/>
      <c r="J4026" s="2"/>
      <c r="K4026" s="2"/>
    </row>
    <row r="4027" spans="3:11">
      <c r="C4027" s="38"/>
      <c r="E4027" s="2"/>
      <c r="F4027" s="2"/>
      <c r="G4027" s="2"/>
      <c r="H4027" s="2"/>
      <c r="I4027" s="2"/>
      <c r="J4027" s="2"/>
      <c r="K4027" s="2"/>
    </row>
    <row r="4028" spans="3:11">
      <c r="C4028" s="38"/>
      <c r="E4028" s="2"/>
      <c r="F4028" s="2"/>
      <c r="G4028" s="2"/>
      <c r="H4028" s="2"/>
      <c r="I4028" s="2"/>
      <c r="J4028" s="2"/>
      <c r="K4028" s="2"/>
    </row>
    <row r="4029" spans="3:11">
      <c r="C4029" s="38"/>
      <c r="E4029" s="2"/>
      <c r="F4029" s="2"/>
      <c r="G4029" s="2"/>
      <c r="H4029" s="2"/>
      <c r="I4029" s="2"/>
      <c r="J4029" s="2"/>
      <c r="K4029" s="2"/>
    </row>
    <row r="4030" spans="3:11">
      <c r="C4030" s="38"/>
      <c r="E4030" s="2"/>
      <c r="F4030" s="2"/>
      <c r="G4030" s="2"/>
      <c r="H4030" s="2"/>
      <c r="I4030" s="2"/>
      <c r="J4030" s="2"/>
      <c r="K4030" s="2"/>
    </row>
    <row r="4031" spans="3:11">
      <c r="C4031" s="38"/>
      <c r="E4031" s="2"/>
      <c r="F4031" s="2"/>
      <c r="G4031" s="2"/>
      <c r="H4031" s="2"/>
      <c r="I4031" s="2"/>
      <c r="J4031" s="2"/>
      <c r="K4031" s="2"/>
    </row>
    <row r="4032" spans="3:11">
      <c r="C4032" s="38"/>
      <c r="E4032" s="2"/>
      <c r="F4032" s="2"/>
      <c r="G4032" s="2"/>
      <c r="H4032" s="2"/>
      <c r="I4032" s="2"/>
      <c r="J4032" s="2"/>
      <c r="K4032" s="2"/>
    </row>
    <row r="4033" spans="3:11">
      <c r="C4033" s="38"/>
      <c r="E4033" s="2"/>
      <c r="F4033" s="2"/>
      <c r="G4033" s="2"/>
      <c r="H4033" s="2"/>
      <c r="I4033" s="2"/>
      <c r="J4033" s="2"/>
      <c r="K4033" s="2"/>
    </row>
    <row r="4034" spans="3:11">
      <c r="C4034" s="38"/>
      <c r="E4034" s="2"/>
      <c r="F4034" s="2"/>
      <c r="G4034" s="2"/>
      <c r="H4034" s="2"/>
      <c r="I4034" s="2"/>
      <c r="J4034" s="2"/>
      <c r="K4034" s="2"/>
    </row>
    <row r="4035" spans="3:11">
      <c r="C4035" s="38"/>
      <c r="E4035" s="2"/>
      <c r="F4035" s="2"/>
      <c r="G4035" s="2"/>
      <c r="H4035" s="2"/>
      <c r="I4035" s="2"/>
      <c r="J4035" s="2"/>
      <c r="K4035" s="2"/>
    </row>
    <row r="4036" spans="3:11">
      <c r="C4036" s="38"/>
      <c r="E4036" s="2"/>
      <c r="F4036" s="2"/>
      <c r="G4036" s="2"/>
      <c r="H4036" s="2"/>
      <c r="I4036" s="2"/>
      <c r="J4036" s="2"/>
      <c r="K4036" s="2"/>
    </row>
    <row r="4037" spans="3:11">
      <c r="C4037" s="38"/>
      <c r="E4037" s="2"/>
      <c r="F4037" s="2"/>
      <c r="G4037" s="2"/>
      <c r="H4037" s="2"/>
      <c r="I4037" s="2"/>
      <c r="J4037" s="2"/>
      <c r="K4037" s="2"/>
    </row>
    <row r="4038" spans="3:11">
      <c r="C4038" s="38"/>
      <c r="E4038" s="2"/>
      <c r="F4038" s="2"/>
      <c r="G4038" s="2"/>
      <c r="H4038" s="2"/>
      <c r="I4038" s="2"/>
      <c r="J4038" s="2"/>
      <c r="K4038" s="2"/>
    </row>
    <row r="4039" spans="3:11">
      <c r="C4039" s="38"/>
      <c r="E4039" s="2"/>
      <c r="F4039" s="2"/>
      <c r="G4039" s="2"/>
      <c r="H4039" s="2"/>
      <c r="I4039" s="2"/>
      <c r="J4039" s="2"/>
      <c r="K4039" s="2"/>
    </row>
    <row r="4040" spans="3:11">
      <c r="C4040" s="38"/>
      <c r="E4040" s="2"/>
      <c r="F4040" s="2"/>
      <c r="G4040" s="2"/>
      <c r="H4040" s="2"/>
      <c r="I4040" s="2"/>
      <c r="J4040" s="2"/>
      <c r="K4040" s="2"/>
    </row>
    <row r="4041" spans="3:11">
      <c r="C4041" s="38"/>
      <c r="E4041" s="2"/>
      <c r="F4041" s="2"/>
      <c r="G4041" s="2"/>
      <c r="H4041" s="2"/>
      <c r="I4041" s="2"/>
      <c r="J4041" s="2"/>
      <c r="K4041" s="2"/>
    </row>
    <row r="4042" spans="3:11">
      <c r="C4042" s="38"/>
      <c r="E4042" s="2"/>
      <c r="F4042" s="2"/>
      <c r="G4042" s="2"/>
      <c r="H4042" s="2"/>
      <c r="I4042" s="2"/>
      <c r="J4042" s="2"/>
      <c r="K4042" s="2"/>
    </row>
    <row r="4043" spans="3:11">
      <c r="C4043" s="38"/>
      <c r="E4043" s="2"/>
      <c r="F4043" s="2"/>
      <c r="G4043" s="2"/>
      <c r="H4043" s="2"/>
      <c r="I4043" s="2"/>
      <c r="J4043" s="2"/>
      <c r="K4043" s="2"/>
    </row>
    <row r="4044" spans="3:11">
      <c r="C4044" s="38"/>
      <c r="E4044" s="2"/>
      <c r="F4044" s="2"/>
      <c r="G4044" s="2"/>
      <c r="H4044" s="2"/>
      <c r="I4044" s="2"/>
      <c r="J4044" s="2"/>
      <c r="K4044" s="2"/>
    </row>
    <row r="4045" spans="3:11">
      <c r="C4045" s="38"/>
      <c r="E4045" s="2"/>
      <c r="F4045" s="2"/>
      <c r="G4045" s="2"/>
      <c r="H4045" s="2"/>
      <c r="I4045" s="2"/>
      <c r="J4045" s="2"/>
      <c r="K4045" s="2"/>
    </row>
    <row r="4046" spans="3:11">
      <c r="C4046" s="38"/>
      <c r="E4046" s="2"/>
      <c r="F4046" s="2"/>
      <c r="G4046" s="2"/>
      <c r="H4046" s="2"/>
      <c r="I4046" s="2"/>
      <c r="J4046" s="2"/>
      <c r="K4046" s="2"/>
    </row>
    <row r="4047" spans="3:11">
      <c r="C4047" s="38"/>
      <c r="E4047" s="2"/>
      <c r="F4047" s="2"/>
      <c r="G4047" s="2"/>
      <c r="H4047" s="2"/>
      <c r="I4047" s="2"/>
      <c r="J4047" s="2"/>
      <c r="K4047" s="2"/>
    </row>
    <row r="4048" spans="3:11">
      <c r="C4048" s="38"/>
      <c r="E4048" s="2"/>
      <c r="F4048" s="2"/>
      <c r="G4048" s="2"/>
      <c r="H4048" s="2"/>
      <c r="I4048" s="2"/>
      <c r="J4048" s="2"/>
      <c r="K4048" s="2"/>
    </row>
    <row r="4049" spans="3:11">
      <c r="C4049" s="38"/>
      <c r="E4049" s="2"/>
      <c r="F4049" s="2"/>
      <c r="G4049" s="2"/>
      <c r="H4049" s="2"/>
      <c r="I4049" s="2"/>
      <c r="J4049" s="2"/>
      <c r="K4049" s="2"/>
    </row>
    <row r="4050" spans="3:11">
      <c r="C4050" s="38"/>
      <c r="E4050" s="2"/>
      <c r="F4050" s="2"/>
      <c r="G4050" s="2"/>
      <c r="H4050" s="2"/>
      <c r="I4050" s="2"/>
      <c r="J4050" s="2"/>
      <c r="K4050" s="2"/>
    </row>
    <row r="4051" spans="3:11">
      <c r="C4051" s="38"/>
      <c r="E4051" s="2"/>
      <c r="F4051" s="2"/>
      <c r="G4051" s="2"/>
      <c r="H4051" s="2"/>
      <c r="I4051" s="2"/>
      <c r="J4051" s="2"/>
      <c r="K4051" s="2"/>
    </row>
    <row r="4052" spans="3:11">
      <c r="C4052" s="38"/>
      <c r="E4052" s="2"/>
      <c r="F4052" s="2"/>
      <c r="G4052" s="2"/>
      <c r="H4052" s="2"/>
      <c r="I4052" s="2"/>
      <c r="J4052" s="2"/>
      <c r="K4052" s="2"/>
    </row>
    <row r="4053" spans="3:11">
      <c r="C4053" s="38"/>
      <c r="E4053" s="2"/>
      <c r="F4053" s="2"/>
      <c r="G4053" s="2"/>
      <c r="H4053" s="2"/>
      <c r="I4053" s="2"/>
      <c r="J4053" s="2"/>
      <c r="K4053" s="2"/>
    </row>
    <row r="4054" spans="3:11">
      <c r="C4054" s="38"/>
      <c r="E4054" s="2"/>
      <c r="F4054" s="2"/>
      <c r="G4054" s="2"/>
      <c r="H4054" s="2"/>
      <c r="I4054" s="2"/>
      <c r="J4054" s="2"/>
      <c r="K4054" s="2"/>
    </row>
    <row r="4055" spans="3:11">
      <c r="C4055" s="38"/>
      <c r="E4055" s="2"/>
      <c r="F4055" s="2"/>
      <c r="G4055" s="2"/>
      <c r="H4055" s="2"/>
      <c r="I4055" s="2"/>
      <c r="J4055" s="2"/>
      <c r="K4055" s="2"/>
    </row>
    <row r="4056" spans="3:11">
      <c r="C4056" s="38"/>
      <c r="E4056" s="2"/>
      <c r="F4056" s="2"/>
      <c r="G4056" s="2"/>
      <c r="H4056" s="2"/>
      <c r="I4056" s="2"/>
      <c r="J4056" s="2"/>
      <c r="K4056" s="2"/>
    </row>
    <row r="4057" spans="3:11">
      <c r="C4057" s="38"/>
      <c r="E4057" s="2"/>
      <c r="F4057" s="2"/>
      <c r="G4057" s="2"/>
      <c r="H4057" s="2"/>
      <c r="I4057" s="2"/>
      <c r="J4057" s="2"/>
      <c r="K4057" s="2"/>
    </row>
    <row r="4058" spans="3:11">
      <c r="C4058" s="38"/>
      <c r="E4058" s="2"/>
      <c r="F4058" s="2"/>
      <c r="G4058" s="2"/>
      <c r="H4058" s="2"/>
      <c r="I4058" s="2"/>
      <c r="J4058" s="2"/>
      <c r="K4058" s="2"/>
    </row>
    <row r="4059" spans="3:11">
      <c r="C4059" s="38"/>
      <c r="E4059" s="2"/>
      <c r="F4059" s="2"/>
      <c r="G4059" s="2"/>
      <c r="H4059" s="2"/>
      <c r="I4059" s="2"/>
      <c r="J4059" s="2"/>
      <c r="K4059" s="2"/>
    </row>
    <row r="4060" spans="3:11">
      <c r="C4060" s="38"/>
      <c r="E4060" s="2"/>
      <c r="F4060" s="2"/>
      <c r="G4060" s="2"/>
      <c r="H4060" s="2"/>
      <c r="I4060" s="2"/>
      <c r="J4060" s="2"/>
      <c r="K4060" s="2"/>
    </row>
    <row r="4061" spans="3:11">
      <c r="C4061" s="38"/>
      <c r="E4061" s="2"/>
      <c r="F4061" s="2"/>
      <c r="G4061" s="2"/>
      <c r="H4061" s="2"/>
      <c r="I4061" s="2"/>
      <c r="J4061" s="2"/>
      <c r="K4061" s="2"/>
    </row>
    <row r="4062" spans="3:11">
      <c r="C4062" s="38"/>
      <c r="E4062" s="2"/>
      <c r="F4062" s="2"/>
      <c r="G4062" s="2"/>
      <c r="H4062" s="2"/>
      <c r="I4062" s="2"/>
      <c r="J4062" s="2"/>
      <c r="K4062" s="2"/>
    </row>
    <row r="4063" spans="3:11">
      <c r="C4063" s="38"/>
      <c r="E4063" s="2"/>
      <c r="F4063" s="2"/>
      <c r="G4063" s="2"/>
      <c r="H4063" s="2"/>
      <c r="I4063" s="2"/>
      <c r="J4063" s="2"/>
      <c r="K4063" s="2"/>
    </row>
    <row r="4064" spans="3:11">
      <c r="C4064" s="38"/>
      <c r="E4064" s="2"/>
      <c r="F4064" s="2"/>
      <c r="G4064" s="2"/>
      <c r="H4064" s="2"/>
      <c r="I4064" s="2"/>
      <c r="J4064" s="2"/>
      <c r="K4064" s="2"/>
    </row>
    <row r="4065" spans="3:11">
      <c r="C4065" s="38"/>
      <c r="E4065" s="2"/>
      <c r="F4065" s="2"/>
      <c r="G4065" s="2"/>
      <c r="H4065" s="2"/>
      <c r="I4065" s="2"/>
      <c r="J4065" s="2"/>
      <c r="K4065" s="2"/>
    </row>
    <row r="4066" spans="3:11">
      <c r="C4066" s="38"/>
      <c r="E4066" s="2"/>
      <c r="F4066" s="2"/>
      <c r="G4066" s="2"/>
      <c r="H4066" s="2"/>
      <c r="I4066" s="2"/>
      <c r="J4066" s="2"/>
      <c r="K4066" s="2"/>
    </row>
    <row r="4067" spans="3:11">
      <c r="C4067" s="38"/>
      <c r="E4067" s="2"/>
      <c r="F4067" s="2"/>
      <c r="G4067" s="2"/>
      <c r="H4067" s="2"/>
      <c r="I4067" s="2"/>
      <c r="J4067" s="2"/>
      <c r="K4067" s="2"/>
    </row>
    <row r="4068" spans="3:11">
      <c r="C4068" s="38"/>
      <c r="E4068" s="2"/>
      <c r="F4068" s="2"/>
      <c r="G4068" s="2"/>
      <c r="H4068" s="2"/>
      <c r="I4068" s="2"/>
      <c r="J4068" s="2"/>
      <c r="K4068" s="2"/>
    </row>
    <row r="4069" spans="3:11">
      <c r="C4069" s="38"/>
      <c r="E4069" s="2"/>
      <c r="F4069" s="2"/>
      <c r="G4069" s="2"/>
      <c r="H4069" s="2"/>
      <c r="I4069" s="2"/>
      <c r="J4069" s="2"/>
      <c r="K4069" s="2"/>
    </row>
    <row r="4070" spans="3:11">
      <c r="C4070" s="38"/>
      <c r="E4070" s="2"/>
      <c r="F4070" s="2"/>
      <c r="G4070" s="2"/>
      <c r="H4070" s="2"/>
      <c r="I4070" s="2"/>
      <c r="J4070" s="2"/>
      <c r="K4070" s="2"/>
    </row>
    <row r="4071" spans="3:11">
      <c r="C4071" s="38"/>
      <c r="E4071" s="2"/>
      <c r="F4071" s="2"/>
      <c r="G4071" s="2"/>
      <c r="H4071" s="2"/>
      <c r="I4071" s="2"/>
      <c r="J4071" s="2"/>
      <c r="K4071" s="2"/>
    </row>
    <row r="4072" spans="3:11">
      <c r="C4072" s="38"/>
      <c r="E4072" s="2"/>
      <c r="F4072" s="2"/>
      <c r="G4072" s="2"/>
      <c r="H4072" s="2"/>
      <c r="I4072" s="2"/>
      <c r="J4072" s="2"/>
      <c r="K4072" s="2"/>
    </row>
    <row r="4073" spans="3:11">
      <c r="C4073" s="38"/>
      <c r="E4073" s="2"/>
      <c r="F4073" s="2"/>
      <c r="G4073" s="2"/>
      <c r="H4073" s="2"/>
      <c r="I4073" s="2"/>
      <c r="J4073" s="2"/>
      <c r="K4073" s="2"/>
    </row>
    <row r="4074" spans="3:11">
      <c r="C4074" s="38"/>
      <c r="E4074" s="2"/>
      <c r="F4074" s="2"/>
      <c r="G4074" s="2"/>
      <c r="H4074" s="2"/>
      <c r="I4074" s="2"/>
      <c r="J4074" s="2"/>
      <c r="K4074" s="2"/>
    </row>
    <row r="4075" spans="3:11">
      <c r="C4075" s="38"/>
      <c r="E4075" s="2"/>
      <c r="F4075" s="2"/>
      <c r="G4075" s="2"/>
      <c r="H4075" s="2"/>
      <c r="I4075" s="2"/>
      <c r="J4075" s="2"/>
      <c r="K4075" s="2"/>
    </row>
    <row r="4076" spans="3:11">
      <c r="C4076" s="38"/>
      <c r="E4076" s="2"/>
      <c r="F4076" s="2"/>
      <c r="G4076" s="2"/>
      <c r="H4076" s="2"/>
      <c r="I4076" s="2"/>
      <c r="J4076" s="2"/>
      <c r="K4076" s="2"/>
    </row>
    <row r="4077" spans="3:11">
      <c r="C4077" s="38"/>
      <c r="E4077" s="2"/>
      <c r="F4077" s="2"/>
      <c r="G4077" s="2"/>
      <c r="H4077" s="2"/>
      <c r="I4077" s="2"/>
      <c r="J4077" s="2"/>
      <c r="K4077" s="2"/>
    </row>
    <row r="4078" spans="3:11">
      <c r="C4078" s="38"/>
      <c r="E4078" s="2"/>
      <c r="F4078" s="2"/>
      <c r="G4078" s="2"/>
      <c r="H4078" s="2"/>
      <c r="I4078" s="2"/>
      <c r="J4078" s="2"/>
      <c r="K4078" s="2"/>
    </row>
    <row r="4079" spans="3:11">
      <c r="C4079" s="38"/>
      <c r="E4079" s="2"/>
      <c r="F4079" s="2"/>
      <c r="G4079" s="2"/>
      <c r="H4079" s="2"/>
      <c r="I4079" s="2"/>
      <c r="J4079" s="2"/>
      <c r="K4079" s="2"/>
    </row>
    <row r="4080" spans="3:11">
      <c r="C4080" s="38"/>
      <c r="E4080" s="2"/>
      <c r="F4080" s="2"/>
      <c r="G4080" s="2"/>
      <c r="H4080" s="2"/>
      <c r="I4080" s="2"/>
      <c r="J4080" s="2"/>
      <c r="K4080" s="2"/>
    </row>
    <row r="4081" spans="3:11">
      <c r="C4081" s="38"/>
      <c r="E4081" s="2"/>
      <c r="F4081" s="2"/>
      <c r="G4081" s="2"/>
      <c r="H4081" s="2"/>
      <c r="I4081" s="2"/>
      <c r="J4081" s="2"/>
      <c r="K4081" s="2"/>
    </row>
    <row r="4082" spans="3:11">
      <c r="C4082" s="38"/>
      <c r="E4082" s="2"/>
      <c r="F4082" s="2"/>
      <c r="G4082" s="2"/>
      <c r="H4082" s="2"/>
      <c r="I4082" s="2"/>
      <c r="J4082" s="2"/>
      <c r="K4082" s="2"/>
    </row>
    <row r="4083" spans="3:11">
      <c r="C4083" s="38"/>
      <c r="E4083" s="2"/>
      <c r="F4083" s="2"/>
      <c r="G4083" s="2"/>
      <c r="H4083" s="2"/>
      <c r="I4083" s="2"/>
      <c r="J4083" s="2"/>
      <c r="K4083" s="2"/>
    </row>
    <row r="4084" spans="3:11">
      <c r="C4084" s="38"/>
      <c r="E4084" s="2"/>
      <c r="F4084" s="2"/>
      <c r="G4084" s="2"/>
      <c r="H4084" s="2"/>
      <c r="I4084" s="2"/>
      <c r="J4084" s="2"/>
      <c r="K4084" s="2"/>
    </row>
    <row r="4085" spans="3:11">
      <c r="C4085" s="38"/>
      <c r="E4085" s="2"/>
      <c r="F4085" s="2"/>
      <c r="G4085" s="2"/>
      <c r="H4085" s="2"/>
      <c r="I4085" s="2"/>
      <c r="J4085" s="2"/>
      <c r="K4085" s="2"/>
    </row>
    <row r="4086" spans="3:11">
      <c r="C4086" s="38"/>
      <c r="E4086" s="2"/>
      <c r="F4086" s="2"/>
      <c r="G4086" s="2"/>
      <c r="H4086" s="2"/>
      <c r="I4086" s="2"/>
      <c r="J4086" s="2"/>
      <c r="K4086" s="2"/>
    </row>
    <row r="4087" spans="3:11">
      <c r="C4087" s="38"/>
      <c r="E4087" s="2"/>
      <c r="F4087" s="2"/>
      <c r="G4087" s="2"/>
      <c r="H4087" s="2"/>
      <c r="I4087" s="2"/>
      <c r="J4087" s="2"/>
      <c r="K4087" s="2"/>
    </row>
    <row r="4088" spans="3:11">
      <c r="C4088" s="38"/>
      <c r="E4088" s="2"/>
      <c r="F4088" s="2"/>
      <c r="G4088" s="2"/>
      <c r="H4088" s="2"/>
      <c r="I4088" s="2"/>
      <c r="J4088" s="2"/>
      <c r="K4088" s="2"/>
    </row>
    <row r="4089" spans="3:11">
      <c r="C4089" s="38"/>
      <c r="E4089" s="2"/>
      <c r="F4089" s="2"/>
      <c r="G4089" s="2"/>
      <c r="H4089" s="2"/>
      <c r="I4089" s="2"/>
      <c r="J4089" s="2"/>
      <c r="K4089" s="2"/>
    </row>
    <row r="4090" spans="3:11">
      <c r="C4090" s="38"/>
      <c r="E4090" s="2"/>
      <c r="F4090" s="2"/>
      <c r="G4090" s="2"/>
      <c r="H4090" s="2"/>
      <c r="I4090" s="2"/>
      <c r="J4090" s="2"/>
      <c r="K4090" s="2"/>
    </row>
    <row r="4091" spans="3:11">
      <c r="C4091" s="38"/>
      <c r="E4091" s="2"/>
      <c r="F4091" s="2"/>
      <c r="G4091" s="2"/>
      <c r="H4091" s="2"/>
      <c r="I4091" s="2"/>
      <c r="J4091" s="2"/>
      <c r="K4091" s="2"/>
    </row>
    <row r="4092" spans="3:11">
      <c r="C4092" s="38"/>
      <c r="E4092" s="2"/>
      <c r="F4092" s="2"/>
      <c r="G4092" s="2"/>
      <c r="H4092" s="2"/>
      <c r="I4092" s="2"/>
      <c r="J4092" s="2"/>
      <c r="K4092" s="2"/>
    </row>
    <row r="4093" spans="3:11">
      <c r="C4093" s="38"/>
      <c r="E4093" s="2"/>
      <c r="F4093" s="2"/>
      <c r="G4093" s="2"/>
      <c r="H4093" s="2"/>
      <c r="I4093" s="2"/>
      <c r="J4093" s="2"/>
      <c r="K4093" s="2"/>
    </row>
    <row r="4094" spans="3:11">
      <c r="C4094" s="38"/>
      <c r="E4094" s="2"/>
      <c r="F4094" s="2"/>
      <c r="G4094" s="2"/>
      <c r="H4094" s="2"/>
      <c r="I4094" s="2"/>
      <c r="J4094" s="2"/>
      <c r="K4094" s="2"/>
    </row>
    <row r="4095" spans="3:11">
      <c r="C4095" s="38"/>
      <c r="E4095" s="2"/>
      <c r="F4095" s="2"/>
      <c r="G4095" s="2"/>
      <c r="H4095" s="2"/>
      <c r="I4095" s="2"/>
      <c r="J4095" s="2"/>
      <c r="K4095" s="2"/>
    </row>
    <row r="4096" spans="3:11">
      <c r="C4096" s="38"/>
      <c r="E4096" s="2"/>
      <c r="F4096" s="2"/>
      <c r="G4096" s="2"/>
      <c r="H4096" s="2"/>
      <c r="I4096" s="2"/>
      <c r="J4096" s="2"/>
      <c r="K4096" s="2"/>
    </row>
    <row r="4097" spans="3:11">
      <c r="C4097" s="38"/>
      <c r="E4097" s="2"/>
      <c r="F4097" s="2"/>
      <c r="G4097" s="2"/>
      <c r="H4097" s="2"/>
      <c r="I4097" s="2"/>
      <c r="J4097" s="2"/>
      <c r="K4097" s="2"/>
    </row>
    <row r="4098" spans="3:11">
      <c r="C4098" s="38"/>
      <c r="E4098" s="2"/>
      <c r="F4098" s="2"/>
      <c r="G4098" s="2"/>
      <c r="H4098" s="2"/>
      <c r="I4098" s="2"/>
      <c r="J4098" s="2"/>
      <c r="K4098" s="2"/>
    </row>
    <row r="4099" spans="3:11">
      <c r="C4099" s="38"/>
      <c r="E4099" s="2"/>
      <c r="F4099" s="2"/>
      <c r="G4099" s="2"/>
      <c r="H4099" s="2"/>
      <c r="I4099" s="2"/>
      <c r="J4099" s="2"/>
      <c r="K4099" s="2"/>
    </row>
    <row r="4100" spans="3:11">
      <c r="C4100" s="38"/>
      <c r="E4100" s="2"/>
      <c r="F4100" s="2"/>
      <c r="G4100" s="2"/>
      <c r="H4100" s="2"/>
      <c r="I4100" s="2"/>
      <c r="J4100" s="2"/>
      <c r="K4100" s="2"/>
    </row>
    <row r="4101" spans="3:11">
      <c r="C4101" s="38"/>
      <c r="E4101" s="2"/>
      <c r="F4101" s="2"/>
      <c r="G4101" s="2"/>
      <c r="H4101" s="2"/>
      <c r="I4101" s="2"/>
      <c r="J4101" s="2"/>
      <c r="K4101" s="2"/>
    </row>
    <row r="4102" spans="3:11">
      <c r="C4102" s="38"/>
      <c r="E4102" s="2"/>
      <c r="F4102" s="2"/>
      <c r="G4102" s="2"/>
      <c r="H4102" s="2"/>
      <c r="I4102" s="2"/>
      <c r="J4102" s="2"/>
      <c r="K4102" s="2"/>
    </row>
    <row r="4103" spans="3:11">
      <c r="C4103" s="38"/>
      <c r="E4103" s="2"/>
      <c r="F4103" s="2"/>
      <c r="G4103" s="2"/>
      <c r="H4103" s="2"/>
      <c r="I4103" s="2"/>
      <c r="J4103" s="2"/>
      <c r="K4103" s="2"/>
    </row>
    <row r="4104" spans="3:11">
      <c r="C4104" s="38"/>
      <c r="E4104" s="2"/>
      <c r="F4104" s="2"/>
      <c r="G4104" s="2"/>
      <c r="H4104" s="2"/>
      <c r="I4104" s="2"/>
      <c r="J4104" s="2"/>
      <c r="K4104" s="2"/>
    </row>
    <row r="4105" spans="3:11">
      <c r="C4105" s="38"/>
      <c r="E4105" s="2"/>
      <c r="F4105" s="2"/>
      <c r="G4105" s="2"/>
      <c r="H4105" s="2"/>
      <c r="I4105" s="2"/>
      <c r="J4105" s="2"/>
      <c r="K4105" s="2"/>
    </row>
    <row r="4106" spans="3:11">
      <c r="C4106" s="38"/>
      <c r="E4106" s="2"/>
      <c r="F4106" s="2"/>
      <c r="G4106" s="2"/>
      <c r="H4106" s="2"/>
      <c r="I4106" s="2"/>
      <c r="J4106" s="2"/>
      <c r="K4106" s="2"/>
    </row>
    <row r="4107" spans="3:11">
      <c r="C4107" s="38"/>
      <c r="E4107" s="2"/>
      <c r="F4107" s="2"/>
      <c r="G4107" s="2"/>
      <c r="H4107" s="2"/>
      <c r="I4107" s="2"/>
      <c r="J4107" s="2"/>
      <c r="K4107" s="2"/>
    </row>
    <row r="4108" spans="3:11">
      <c r="C4108" s="38"/>
      <c r="E4108" s="2"/>
      <c r="F4108" s="2"/>
      <c r="G4108" s="2"/>
      <c r="H4108" s="2"/>
      <c r="I4108" s="2"/>
      <c r="J4108" s="2"/>
      <c r="K4108" s="2"/>
    </row>
    <row r="4109" spans="3:11">
      <c r="C4109" s="38"/>
      <c r="E4109" s="2"/>
      <c r="F4109" s="2"/>
      <c r="G4109" s="2"/>
      <c r="H4109" s="2"/>
      <c r="I4109" s="2"/>
      <c r="J4109" s="2"/>
      <c r="K4109" s="2"/>
    </row>
    <row r="4110" spans="3:11">
      <c r="C4110" s="38"/>
      <c r="E4110" s="2"/>
      <c r="F4110" s="2"/>
      <c r="G4110" s="2"/>
      <c r="H4110" s="2"/>
      <c r="I4110" s="2"/>
      <c r="J4110" s="2"/>
      <c r="K4110" s="2"/>
    </row>
    <row r="4111" spans="3:11">
      <c r="C4111" s="38"/>
      <c r="E4111" s="2"/>
      <c r="F4111" s="2"/>
      <c r="G4111" s="2"/>
      <c r="H4111" s="2"/>
      <c r="I4111" s="2"/>
      <c r="J4111" s="2"/>
      <c r="K4111" s="2"/>
    </row>
    <row r="4112" spans="3:11">
      <c r="C4112" s="38"/>
      <c r="E4112" s="2"/>
      <c r="F4112" s="2"/>
      <c r="G4112" s="2"/>
      <c r="H4112" s="2"/>
      <c r="I4112" s="2"/>
      <c r="J4112" s="2"/>
      <c r="K4112" s="2"/>
    </row>
    <row r="4113" spans="3:11">
      <c r="C4113" s="38"/>
      <c r="E4113" s="2"/>
      <c r="F4113" s="2"/>
      <c r="G4113" s="2"/>
      <c r="H4113" s="2"/>
      <c r="I4113" s="2"/>
      <c r="J4113" s="2"/>
      <c r="K4113" s="2"/>
    </row>
    <row r="4114" spans="3:11">
      <c r="C4114" s="38"/>
      <c r="E4114" s="2"/>
      <c r="F4114" s="2"/>
      <c r="G4114" s="2"/>
      <c r="H4114" s="2"/>
      <c r="I4114" s="2"/>
      <c r="J4114" s="2"/>
      <c r="K4114" s="2"/>
    </row>
    <row r="4115" spans="3:11">
      <c r="C4115" s="38"/>
      <c r="E4115" s="2"/>
      <c r="F4115" s="2"/>
      <c r="G4115" s="2"/>
      <c r="H4115" s="2"/>
      <c r="I4115" s="2"/>
      <c r="J4115" s="2"/>
      <c r="K4115" s="2"/>
    </row>
    <row r="4116" spans="3:11">
      <c r="C4116" s="38"/>
      <c r="E4116" s="2"/>
      <c r="F4116" s="2"/>
      <c r="G4116" s="2"/>
      <c r="H4116" s="2"/>
      <c r="I4116" s="2"/>
      <c r="J4116" s="2"/>
      <c r="K4116" s="2"/>
    </row>
    <row r="4117" spans="3:11">
      <c r="C4117" s="38"/>
      <c r="E4117" s="2"/>
      <c r="F4117" s="2"/>
      <c r="G4117" s="2"/>
      <c r="H4117" s="2"/>
      <c r="I4117" s="2"/>
      <c r="J4117" s="2"/>
      <c r="K4117" s="2"/>
    </row>
    <row r="4118" spans="3:11">
      <c r="C4118" s="38"/>
      <c r="E4118" s="2"/>
      <c r="F4118" s="2"/>
      <c r="G4118" s="2"/>
      <c r="H4118" s="2"/>
      <c r="I4118" s="2"/>
      <c r="J4118" s="2"/>
      <c r="K4118" s="2"/>
    </row>
    <row r="4119" spans="3:11">
      <c r="C4119" s="38"/>
      <c r="E4119" s="2"/>
      <c r="F4119" s="2"/>
      <c r="G4119" s="2"/>
      <c r="H4119" s="2"/>
      <c r="I4119" s="2"/>
      <c r="J4119" s="2"/>
      <c r="K4119" s="2"/>
    </row>
    <row r="4120" spans="3:11">
      <c r="C4120" s="38"/>
      <c r="E4120" s="2"/>
      <c r="F4120" s="2"/>
      <c r="G4120" s="2"/>
      <c r="H4120" s="2"/>
      <c r="I4120" s="2"/>
      <c r="J4120" s="2"/>
      <c r="K4120" s="2"/>
    </row>
    <row r="4121" spans="3:11">
      <c r="C4121" s="38"/>
      <c r="E4121" s="2"/>
      <c r="F4121" s="2"/>
      <c r="G4121" s="2"/>
      <c r="H4121" s="2"/>
      <c r="I4121" s="2"/>
      <c r="J4121" s="2"/>
      <c r="K4121" s="2"/>
    </row>
    <row r="4122" spans="3:11">
      <c r="C4122" s="38"/>
      <c r="E4122" s="2"/>
      <c r="F4122" s="2"/>
      <c r="G4122" s="2"/>
      <c r="H4122" s="2"/>
      <c r="I4122" s="2"/>
      <c r="J4122" s="2"/>
      <c r="K4122" s="2"/>
    </row>
    <row r="4123" spans="3:11">
      <c r="C4123" s="38"/>
      <c r="E4123" s="2"/>
      <c r="F4123" s="2"/>
      <c r="G4123" s="2"/>
      <c r="H4123" s="2"/>
      <c r="I4123" s="2"/>
      <c r="J4123" s="2"/>
      <c r="K4123" s="2"/>
    </row>
    <row r="4124" spans="3:11">
      <c r="C4124" s="38"/>
      <c r="E4124" s="2"/>
      <c r="F4124" s="2"/>
      <c r="G4124" s="2"/>
      <c r="H4124" s="2"/>
      <c r="I4124" s="2"/>
      <c r="J4124" s="2"/>
      <c r="K4124" s="2"/>
    </row>
    <row r="4125" spans="3:11">
      <c r="C4125" s="38"/>
      <c r="E4125" s="2"/>
      <c r="F4125" s="2"/>
      <c r="G4125" s="2"/>
      <c r="H4125" s="2"/>
      <c r="I4125" s="2"/>
      <c r="J4125" s="2"/>
      <c r="K4125" s="2"/>
    </row>
    <row r="4126" spans="3:11">
      <c r="C4126" s="38"/>
      <c r="E4126" s="2"/>
      <c r="F4126" s="2"/>
      <c r="G4126" s="2"/>
      <c r="H4126" s="2"/>
      <c r="I4126" s="2"/>
      <c r="J4126" s="2"/>
      <c r="K4126" s="2"/>
    </row>
    <row r="4127" spans="3:11">
      <c r="C4127" s="38"/>
      <c r="E4127" s="2"/>
      <c r="F4127" s="2"/>
      <c r="G4127" s="2"/>
      <c r="H4127" s="2"/>
      <c r="I4127" s="2"/>
      <c r="J4127" s="2"/>
      <c r="K4127" s="2"/>
    </row>
    <row r="4128" spans="3:11">
      <c r="C4128" s="38"/>
      <c r="E4128" s="2"/>
      <c r="F4128" s="2"/>
      <c r="G4128" s="2"/>
      <c r="H4128" s="2"/>
      <c r="I4128" s="2"/>
      <c r="J4128" s="2"/>
      <c r="K4128" s="2"/>
    </row>
    <row r="4129" spans="3:11">
      <c r="C4129" s="38"/>
      <c r="E4129" s="2"/>
      <c r="F4129" s="2"/>
      <c r="G4129" s="2"/>
      <c r="H4129" s="2"/>
      <c r="I4129" s="2"/>
      <c r="J4129" s="2"/>
      <c r="K4129" s="2"/>
    </row>
    <row r="4130" spans="3:11">
      <c r="C4130" s="38"/>
      <c r="E4130" s="2"/>
      <c r="F4130" s="2"/>
      <c r="G4130" s="2"/>
      <c r="H4130" s="2"/>
      <c r="I4130" s="2"/>
      <c r="J4130" s="2"/>
      <c r="K4130" s="2"/>
    </row>
    <row r="4131" spans="3:11">
      <c r="C4131" s="38"/>
      <c r="E4131" s="2"/>
      <c r="F4131" s="2"/>
      <c r="G4131" s="2"/>
      <c r="H4131" s="2"/>
      <c r="I4131" s="2"/>
      <c r="J4131" s="2"/>
      <c r="K4131" s="2"/>
    </row>
    <row r="4132" spans="3:11">
      <c r="C4132" s="38"/>
      <c r="E4132" s="2"/>
      <c r="F4132" s="2"/>
      <c r="G4132" s="2"/>
      <c r="H4132" s="2"/>
      <c r="I4132" s="2"/>
      <c r="J4132" s="2"/>
      <c r="K4132" s="2"/>
    </row>
    <row r="4133" spans="3:11">
      <c r="C4133" s="38"/>
      <c r="E4133" s="2"/>
      <c r="F4133" s="2"/>
      <c r="G4133" s="2"/>
      <c r="H4133" s="2"/>
      <c r="I4133" s="2"/>
      <c r="J4133" s="2"/>
      <c r="K4133" s="2"/>
    </row>
    <row r="4134" spans="3:11">
      <c r="C4134" s="38"/>
      <c r="E4134" s="2"/>
      <c r="F4134" s="2"/>
      <c r="G4134" s="2"/>
      <c r="H4134" s="2"/>
      <c r="I4134" s="2"/>
      <c r="J4134" s="2"/>
      <c r="K4134" s="2"/>
    </row>
    <row r="4135" spans="3:11">
      <c r="C4135" s="38"/>
      <c r="E4135" s="2"/>
      <c r="F4135" s="2"/>
      <c r="G4135" s="2"/>
      <c r="H4135" s="2"/>
      <c r="I4135" s="2"/>
      <c r="J4135" s="2"/>
      <c r="K4135" s="2"/>
    </row>
    <row r="4136" spans="3:11">
      <c r="C4136" s="38"/>
      <c r="E4136" s="2"/>
      <c r="F4136" s="2"/>
      <c r="G4136" s="2"/>
      <c r="H4136" s="2"/>
      <c r="I4136" s="2"/>
      <c r="J4136" s="2"/>
      <c r="K4136" s="2"/>
    </row>
    <row r="4137" spans="3:11">
      <c r="C4137" s="38"/>
      <c r="E4137" s="2"/>
      <c r="F4137" s="2"/>
      <c r="G4137" s="2"/>
      <c r="H4137" s="2"/>
      <c r="I4137" s="2"/>
      <c r="J4137" s="2"/>
      <c r="K4137" s="2"/>
    </row>
    <row r="4138" spans="3:11">
      <c r="C4138" s="38"/>
      <c r="E4138" s="2"/>
      <c r="F4138" s="2"/>
      <c r="G4138" s="2"/>
      <c r="H4138" s="2"/>
      <c r="I4138" s="2"/>
      <c r="J4138" s="2"/>
      <c r="K4138" s="2"/>
    </row>
    <row r="4139" spans="3:11">
      <c r="C4139" s="38"/>
      <c r="E4139" s="2"/>
      <c r="F4139" s="2"/>
      <c r="G4139" s="2"/>
      <c r="H4139" s="2"/>
      <c r="I4139" s="2"/>
      <c r="J4139" s="2"/>
      <c r="K4139" s="2"/>
    </row>
    <row r="4140" spans="3:11">
      <c r="C4140" s="38"/>
      <c r="E4140" s="2"/>
      <c r="F4140" s="2"/>
      <c r="G4140" s="2"/>
      <c r="H4140" s="2"/>
      <c r="I4140" s="2"/>
      <c r="J4140" s="2"/>
      <c r="K4140" s="2"/>
    </row>
    <row r="4141" spans="3:11">
      <c r="C4141" s="38"/>
      <c r="E4141" s="2"/>
      <c r="F4141" s="2"/>
      <c r="G4141" s="2"/>
      <c r="H4141" s="2"/>
      <c r="I4141" s="2"/>
      <c r="J4141" s="2"/>
      <c r="K4141" s="2"/>
    </row>
    <row r="4142" spans="3:11">
      <c r="C4142" s="38"/>
      <c r="E4142" s="2"/>
      <c r="F4142" s="2"/>
      <c r="G4142" s="2"/>
      <c r="H4142" s="2"/>
      <c r="I4142" s="2"/>
      <c r="J4142" s="2"/>
      <c r="K4142" s="2"/>
    </row>
    <row r="4143" spans="3:11">
      <c r="C4143" s="38"/>
      <c r="E4143" s="2"/>
      <c r="F4143" s="2"/>
      <c r="G4143" s="2"/>
      <c r="H4143" s="2"/>
      <c r="I4143" s="2"/>
      <c r="J4143" s="2"/>
      <c r="K4143" s="2"/>
    </row>
    <row r="4144" spans="3:11">
      <c r="C4144" s="38"/>
      <c r="E4144" s="2"/>
      <c r="F4144" s="2"/>
      <c r="G4144" s="2"/>
      <c r="H4144" s="2"/>
      <c r="I4144" s="2"/>
      <c r="J4144" s="2"/>
      <c r="K4144" s="2"/>
    </row>
    <row r="4145" spans="3:11">
      <c r="C4145" s="38"/>
      <c r="E4145" s="2"/>
      <c r="F4145" s="2"/>
      <c r="G4145" s="2"/>
      <c r="H4145" s="2"/>
      <c r="I4145" s="2"/>
      <c r="J4145" s="2"/>
      <c r="K4145" s="2"/>
    </row>
    <row r="4146" spans="3:11">
      <c r="C4146" s="38"/>
      <c r="E4146" s="2"/>
      <c r="F4146" s="2"/>
      <c r="G4146" s="2"/>
      <c r="H4146" s="2"/>
      <c r="I4146" s="2"/>
      <c r="J4146" s="2"/>
      <c r="K4146" s="2"/>
    </row>
    <row r="4147" spans="3:11">
      <c r="C4147" s="38"/>
      <c r="E4147" s="2"/>
      <c r="F4147" s="2"/>
      <c r="G4147" s="2"/>
      <c r="H4147" s="2"/>
      <c r="I4147" s="2"/>
      <c r="J4147" s="2"/>
      <c r="K4147" s="2"/>
    </row>
    <row r="4148" spans="3:11">
      <c r="C4148" s="38"/>
      <c r="E4148" s="2"/>
      <c r="F4148" s="2"/>
      <c r="G4148" s="2"/>
      <c r="H4148" s="2"/>
      <c r="I4148" s="2"/>
      <c r="J4148" s="2"/>
      <c r="K4148" s="2"/>
    </row>
    <row r="4149" spans="3:11">
      <c r="C4149" s="38"/>
      <c r="E4149" s="2"/>
      <c r="F4149" s="2"/>
      <c r="G4149" s="2"/>
      <c r="H4149" s="2"/>
      <c r="I4149" s="2"/>
      <c r="J4149" s="2"/>
      <c r="K4149" s="2"/>
    </row>
    <row r="4150" spans="3:11">
      <c r="C4150" s="38"/>
      <c r="E4150" s="2"/>
      <c r="F4150" s="2"/>
      <c r="G4150" s="2"/>
      <c r="H4150" s="2"/>
      <c r="I4150" s="2"/>
      <c r="J4150" s="2"/>
      <c r="K4150" s="2"/>
    </row>
    <row r="4151" spans="3:11">
      <c r="C4151" s="38"/>
      <c r="E4151" s="2"/>
      <c r="F4151" s="2"/>
      <c r="G4151" s="2"/>
      <c r="H4151" s="2"/>
      <c r="I4151" s="2"/>
      <c r="J4151" s="2"/>
      <c r="K4151" s="2"/>
    </row>
    <row r="4152" spans="3:11">
      <c r="C4152" s="38"/>
      <c r="E4152" s="2"/>
      <c r="F4152" s="2"/>
      <c r="G4152" s="2"/>
      <c r="H4152" s="2"/>
      <c r="I4152" s="2"/>
      <c r="J4152" s="2"/>
      <c r="K4152" s="2"/>
    </row>
    <row r="4153" spans="3:11">
      <c r="C4153" s="38"/>
      <c r="E4153" s="2"/>
      <c r="F4153" s="2"/>
      <c r="G4153" s="2"/>
      <c r="H4153" s="2"/>
      <c r="I4153" s="2"/>
      <c r="J4153" s="2"/>
      <c r="K4153" s="2"/>
    </row>
    <row r="4154" spans="3:11">
      <c r="C4154" s="38"/>
      <c r="E4154" s="2"/>
      <c r="F4154" s="2"/>
      <c r="G4154" s="2"/>
      <c r="H4154" s="2"/>
      <c r="I4154" s="2"/>
      <c r="J4154" s="2"/>
      <c r="K4154" s="2"/>
    </row>
    <row r="4155" spans="3:11">
      <c r="C4155" s="38"/>
      <c r="E4155" s="2"/>
      <c r="F4155" s="2"/>
      <c r="G4155" s="2"/>
      <c r="H4155" s="2"/>
      <c r="I4155" s="2"/>
      <c r="J4155" s="2"/>
      <c r="K4155" s="2"/>
    </row>
    <row r="4156" spans="3:11">
      <c r="C4156" s="38"/>
      <c r="E4156" s="2"/>
      <c r="F4156" s="2"/>
      <c r="G4156" s="2"/>
      <c r="H4156" s="2"/>
      <c r="I4156" s="2"/>
      <c r="J4156" s="2"/>
      <c r="K4156" s="2"/>
    </row>
    <row r="4157" spans="3:11">
      <c r="C4157" s="38"/>
      <c r="E4157" s="2"/>
      <c r="F4157" s="2"/>
      <c r="G4157" s="2"/>
      <c r="H4157" s="2"/>
      <c r="I4157" s="2"/>
      <c r="J4157" s="2"/>
      <c r="K4157" s="2"/>
    </row>
    <row r="4158" spans="3:11">
      <c r="C4158" s="38"/>
      <c r="E4158" s="2"/>
      <c r="F4158" s="2"/>
      <c r="G4158" s="2"/>
      <c r="H4158" s="2"/>
      <c r="I4158" s="2"/>
      <c r="J4158" s="2"/>
      <c r="K4158" s="2"/>
    </row>
    <row r="4159" spans="3:11">
      <c r="C4159" s="38"/>
      <c r="E4159" s="2"/>
      <c r="F4159" s="2"/>
      <c r="G4159" s="2"/>
      <c r="H4159" s="2"/>
      <c r="I4159" s="2"/>
      <c r="J4159" s="2"/>
      <c r="K4159" s="2"/>
    </row>
    <row r="4160" spans="3:11">
      <c r="C4160" s="38"/>
      <c r="E4160" s="2"/>
      <c r="F4160" s="2"/>
      <c r="G4160" s="2"/>
      <c r="H4160" s="2"/>
      <c r="I4160" s="2"/>
      <c r="J4160" s="2"/>
      <c r="K4160" s="2"/>
    </row>
    <row r="4161" spans="3:11">
      <c r="C4161" s="38"/>
      <c r="E4161" s="2"/>
      <c r="F4161" s="2"/>
      <c r="G4161" s="2"/>
      <c r="H4161" s="2"/>
      <c r="I4161" s="2"/>
      <c r="J4161" s="2"/>
      <c r="K4161" s="2"/>
    </row>
    <row r="4162" spans="3:11">
      <c r="C4162" s="38"/>
      <c r="E4162" s="2"/>
      <c r="F4162" s="2"/>
      <c r="G4162" s="2"/>
      <c r="H4162" s="2"/>
      <c r="I4162" s="2"/>
      <c r="J4162" s="2"/>
      <c r="K4162" s="2"/>
    </row>
    <row r="4163" spans="3:11">
      <c r="C4163" s="38"/>
      <c r="E4163" s="2"/>
      <c r="F4163" s="2"/>
      <c r="G4163" s="2"/>
      <c r="H4163" s="2"/>
      <c r="I4163" s="2"/>
      <c r="J4163" s="2"/>
      <c r="K4163" s="2"/>
    </row>
    <row r="4164" spans="3:11">
      <c r="C4164" s="38"/>
      <c r="E4164" s="2"/>
      <c r="F4164" s="2"/>
      <c r="G4164" s="2"/>
      <c r="H4164" s="2"/>
      <c r="I4164" s="2"/>
      <c r="J4164" s="2"/>
      <c r="K4164" s="2"/>
    </row>
    <row r="4165" spans="3:11">
      <c r="C4165" s="38"/>
      <c r="E4165" s="2"/>
      <c r="F4165" s="2"/>
      <c r="G4165" s="2"/>
      <c r="H4165" s="2"/>
      <c r="I4165" s="2"/>
      <c r="J4165" s="2"/>
      <c r="K4165" s="2"/>
    </row>
    <row r="4166" spans="3:11">
      <c r="C4166" s="38"/>
      <c r="E4166" s="2"/>
      <c r="F4166" s="2"/>
      <c r="G4166" s="2"/>
      <c r="H4166" s="2"/>
      <c r="I4166" s="2"/>
      <c r="J4166" s="2"/>
      <c r="K4166" s="2"/>
    </row>
    <row r="4167" spans="3:11">
      <c r="C4167" s="38"/>
      <c r="E4167" s="2"/>
      <c r="F4167" s="2"/>
      <c r="G4167" s="2"/>
      <c r="H4167" s="2"/>
      <c r="I4167" s="2"/>
      <c r="J4167" s="2"/>
      <c r="K4167" s="2"/>
    </row>
    <row r="4168" spans="3:11">
      <c r="C4168" s="38"/>
      <c r="E4168" s="2"/>
      <c r="F4168" s="2"/>
      <c r="G4168" s="2"/>
      <c r="H4168" s="2"/>
      <c r="I4168" s="2"/>
      <c r="J4168" s="2"/>
      <c r="K4168" s="2"/>
    </row>
    <row r="4169" spans="3:11">
      <c r="C4169" s="38"/>
      <c r="E4169" s="2"/>
      <c r="F4169" s="2"/>
      <c r="G4169" s="2"/>
      <c r="H4169" s="2"/>
      <c r="I4169" s="2"/>
      <c r="J4169" s="2"/>
      <c r="K4169" s="2"/>
    </row>
    <row r="4170" spans="3:11">
      <c r="C4170" s="38"/>
      <c r="E4170" s="2"/>
      <c r="F4170" s="2"/>
      <c r="G4170" s="2"/>
      <c r="H4170" s="2"/>
      <c r="I4170" s="2"/>
      <c r="J4170" s="2"/>
      <c r="K4170" s="2"/>
    </row>
    <row r="4171" spans="3:11">
      <c r="C4171" s="38"/>
      <c r="E4171" s="2"/>
      <c r="F4171" s="2"/>
      <c r="G4171" s="2"/>
      <c r="H4171" s="2"/>
      <c r="I4171" s="2"/>
      <c r="J4171" s="2"/>
      <c r="K4171" s="2"/>
    </row>
    <row r="4172" spans="3:11">
      <c r="C4172" s="38"/>
      <c r="E4172" s="2"/>
      <c r="F4172" s="2"/>
      <c r="G4172" s="2"/>
      <c r="H4172" s="2"/>
      <c r="I4172" s="2"/>
      <c r="J4172" s="2"/>
      <c r="K4172" s="2"/>
    </row>
    <row r="4173" spans="3:11">
      <c r="C4173" s="38"/>
      <c r="E4173" s="2"/>
      <c r="F4173" s="2"/>
      <c r="G4173" s="2"/>
      <c r="H4173" s="2"/>
      <c r="I4173" s="2"/>
      <c r="J4173" s="2"/>
      <c r="K4173" s="2"/>
    </row>
    <row r="4174" spans="3:11">
      <c r="C4174" s="38"/>
      <c r="E4174" s="2"/>
      <c r="F4174" s="2"/>
      <c r="G4174" s="2"/>
      <c r="H4174" s="2"/>
      <c r="I4174" s="2"/>
      <c r="J4174" s="2"/>
      <c r="K4174" s="2"/>
    </row>
    <row r="4175" spans="3:11">
      <c r="C4175" s="38"/>
      <c r="E4175" s="2"/>
      <c r="F4175" s="2"/>
      <c r="G4175" s="2"/>
      <c r="H4175" s="2"/>
      <c r="I4175" s="2"/>
      <c r="J4175" s="2"/>
      <c r="K4175" s="2"/>
    </row>
    <row r="4176" spans="3:11">
      <c r="C4176" s="38"/>
      <c r="E4176" s="2"/>
      <c r="F4176" s="2"/>
      <c r="G4176" s="2"/>
      <c r="H4176" s="2"/>
      <c r="I4176" s="2"/>
      <c r="J4176" s="2"/>
      <c r="K4176" s="2"/>
    </row>
    <row r="4177" spans="3:11">
      <c r="C4177" s="38"/>
      <c r="E4177" s="2"/>
      <c r="F4177" s="2"/>
      <c r="G4177" s="2"/>
      <c r="H4177" s="2"/>
      <c r="I4177" s="2"/>
      <c r="J4177" s="2"/>
      <c r="K4177" s="2"/>
    </row>
    <row r="4178" spans="3:11">
      <c r="C4178" s="38"/>
      <c r="E4178" s="2"/>
      <c r="F4178" s="2"/>
      <c r="G4178" s="2"/>
      <c r="H4178" s="2"/>
      <c r="I4178" s="2"/>
      <c r="J4178" s="2"/>
      <c r="K4178" s="2"/>
    </row>
    <row r="4179" spans="3:11">
      <c r="C4179" s="38"/>
      <c r="E4179" s="2"/>
      <c r="F4179" s="2"/>
      <c r="G4179" s="2"/>
      <c r="H4179" s="2"/>
      <c r="I4179" s="2"/>
      <c r="J4179" s="2"/>
      <c r="K4179" s="2"/>
    </row>
    <row r="4180" spans="3:11">
      <c r="C4180" s="38"/>
      <c r="E4180" s="2"/>
      <c r="F4180" s="2"/>
      <c r="G4180" s="2"/>
      <c r="H4180" s="2"/>
      <c r="I4180" s="2"/>
      <c r="J4180" s="2"/>
      <c r="K4180" s="2"/>
    </row>
    <row r="4181" spans="3:11">
      <c r="C4181" s="38"/>
      <c r="E4181" s="2"/>
      <c r="F4181" s="2"/>
      <c r="G4181" s="2"/>
      <c r="H4181" s="2"/>
      <c r="I4181" s="2"/>
      <c r="J4181" s="2"/>
      <c r="K4181" s="2"/>
    </row>
    <row r="4182" spans="3:11">
      <c r="C4182" s="38"/>
      <c r="E4182" s="2"/>
      <c r="F4182" s="2"/>
      <c r="G4182" s="2"/>
      <c r="H4182" s="2"/>
      <c r="I4182" s="2"/>
      <c r="J4182" s="2"/>
      <c r="K4182" s="2"/>
    </row>
    <row r="4183" spans="3:11">
      <c r="C4183" s="38"/>
      <c r="E4183" s="2"/>
      <c r="F4183" s="2"/>
      <c r="G4183" s="2"/>
      <c r="H4183" s="2"/>
      <c r="I4183" s="2"/>
      <c r="J4183" s="2"/>
      <c r="K4183" s="2"/>
    </row>
    <row r="4184" spans="3:11">
      <c r="C4184" s="38"/>
      <c r="E4184" s="2"/>
      <c r="F4184" s="2"/>
      <c r="G4184" s="2"/>
      <c r="H4184" s="2"/>
      <c r="I4184" s="2"/>
      <c r="J4184" s="2"/>
      <c r="K4184" s="2"/>
    </row>
    <row r="4185" spans="3:11">
      <c r="C4185" s="38"/>
      <c r="E4185" s="2"/>
      <c r="F4185" s="2"/>
      <c r="G4185" s="2"/>
      <c r="H4185" s="2"/>
      <c r="I4185" s="2"/>
      <c r="J4185" s="2"/>
      <c r="K4185" s="2"/>
    </row>
    <row r="4186" spans="3:11">
      <c r="C4186" s="38"/>
      <c r="E4186" s="2"/>
      <c r="F4186" s="2"/>
      <c r="G4186" s="2"/>
      <c r="H4186" s="2"/>
      <c r="I4186" s="2"/>
      <c r="J4186" s="2"/>
      <c r="K4186" s="2"/>
    </row>
    <row r="4187" spans="3:11">
      <c r="C4187" s="38"/>
      <c r="E4187" s="2"/>
      <c r="F4187" s="2"/>
      <c r="G4187" s="2"/>
      <c r="H4187" s="2"/>
      <c r="I4187" s="2"/>
      <c r="J4187" s="2"/>
      <c r="K4187" s="2"/>
    </row>
    <row r="4188" spans="3:11">
      <c r="C4188" s="38"/>
      <c r="E4188" s="2"/>
      <c r="F4188" s="2"/>
      <c r="G4188" s="2"/>
      <c r="H4188" s="2"/>
      <c r="I4188" s="2"/>
      <c r="J4188" s="2"/>
      <c r="K4188" s="2"/>
    </row>
    <row r="4189" spans="3:11">
      <c r="C4189" s="38"/>
      <c r="E4189" s="2"/>
      <c r="F4189" s="2"/>
      <c r="G4189" s="2"/>
      <c r="H4189" s="2"/>
      <c r="I4189" s="2"/>
      <c r="J4189" s="2"/>
      <c r="K4189" s="2"/>
    </row>
    <row r="4190" spans="3:11">
      <c r="C4190" s="38"/>
      <c r="E4190" s="2"/>
      <c r="F4190" s="2"/>
      <c r="G4190" s="2"/>
      <c r="H4190" s="2"/>
      <c r="I4190" s="2"/>
      <c r="J4190" s="2"/>
      <c r="K4190" s="2"/>
    </row>
    <row r="4191" spans="3:11">
      <c r="C4191" s="38"/>
      <c r="E4191" s="2"/>
      <c r="F4191" s="2"/>
      <c r="G4191" s="2"/>
      <c r="H4191" s="2"/>
      <c r="I4191" s="2"/>
      <c r="J4191" s="2"/>
      <c r="K4191" s="2"/>
    </row>
    <row r="4192" spans="3:11">
      <c r="C4192" s="38"/>
      <c r="E4192" s="2"/>
      <c r="F4192" s="2"/>
      <c r="G4192" s="2"/>
      <c r="H4192" s="2"/>
      <c r="I4192" s="2"/>
      <c r="J4192" s="2"/>
      <c r="K4192" s="2"/>
    </row>
    <row r="4193" spans="3:11">
      <c r="C4193" s="38"/>
      <c r="E4193" s="2"/>
      <c r="F4193" s="2"/>
      <c r="G4193" s="2"/>
      <c r="H4193" s="2"/>
      <c r="I4193" s="2"/>
      <c r="J4193" s="2"/>
      <c r="K4193" s="2"/>
    </row>
    <row r="4194" spans="3:11">
      <c r="C4194" s="38"/>
      <c r="E4194" s="2"/>
      <c r="F4194" s="2"/>
      <c r="G4194" s="2"/>
      <c r="H4194" s="2"/>
      <c r="I4194" s="2"/>
      <c r="J4194" s="2"/>
      <c r="K4194" s="2"/>
    </row>
    <row r="4195" spans="3:11">
      <c r="C4195" s="38"/>
      <c r="E4195" s="2"/>
      <c r="F4195" s="2"/>
      <c r="G4195" s="2"/>
      <c r="H4195" s="2"/>
      <c r="I4195" s="2"/>
      <c r="J4195" s="2"/>
      <c r="K4195" s="2"/>
    </row>
    <row r="4196" spans="3:11">
      <c r="C4196" s="38"/>
      <c r="E4196" s="2"/>
      <c r="F4196" s="2"/>
      <c r="G4196" s="2"/>
      <c r="H4196" s="2"/>
      <c r="I4196" s="2"/>
      <c r="J4196" s="2"/>
      <c r="K4196" s="2"/>
    </row>
    <row r="4197" spans="3:11">
      <c r="C4197" s="38"/>
      <c r="E4197" s="2"/>
      <c r="F4197" s="2"/>
      <c r="G4197" s="2"/>
      <c r="H4197" s="2"/>
      <c r="I4197" s="2"/>
      <c r="J4197" s="2"/>
      <c r="K4197" s="2"/>
    </row>
    <row r="4198" spans="3:11">
      <c r="C4198" s="38"/>
      <c r="E4198" s="2"/>
      <c r="F4198" s="2"/>
      <c r="G4198" s="2"/>
      <c r="H4198" s="2"/>
      <c r="I4198" s="2"/>
      <c r="J4198" s="2"/>
      <c r="K4198" s="2"/>
    </row>
    <row r="4199" spans="3:11">
      <c r="C4199" s="38"/>
      <c r="E4199" s="2"/>
      <c r="F4199" s="2"/>
      <c r="G4199" s="2"/>
      <c r="H4199" s="2"/>
      <c r="I4199" s="2"/>
      <c r="J4199" s="2"/>
      <c r="K4199" s="2"/>
    </row>
    <row r="4200" spans="3:11">
      <c r="C4200" s="38"/>
      <c r="E4200" s="2"/>
      <c r="F4200" s="2"/>
      <c r="G4200" s="2"/>
      <c r="H4200" s="2"/>
      <c r="I4200" s="2"/>
      <c r="J4200" s="2"/>
      <c r="K4200" s="2"/>
    </row>
    <row r="4201" spans="3:11">
      <c r="C4201" s="38"/>
      <c r="E4201" s="2"/>
      <c r="F4201" s="2"/>
      <c r="G4201" s="2"/>
      <c r="H4201" s="2"/>
      <c r="I4201" s="2"/>
      <c r="J4201" s="2"/>
      <c r="K4201" s="2"/>
    </row>
    <row r="4202" spans="3:11">
      <c r="C4202" s="38"/>
      <c r="E4202" s="2"/>
      <c r="F4202" s="2"/>
      <c r="G4202" s="2"/>
      <c r="H4202" s="2"/>
      <c r="I4202" s="2"/>
      <c r="J4202" s="2"/>
      <c r="K4202" s="2"/>
    </row>
    <row r="4203" spans="3:11">
      <c r="C4203" s="38"/>
      <c r="E4203" s="2"/>
      <c r="F4203" s="2"/>
      <c r="G4203" s="2"/>
      <c r="H4203" s="2"/>
      <c r="I4203" s="2"/>
      <c r="J4203" s="2"/>
      <c r="K4203" s="2"/>
    </row>
    <row r="4204" spans="3:11">
      <c r="C4204" s="38"/>
      <c r="E4204" s="2"/>
      <c r="F4204" s="2"/>
      <c r="G4204" s="2"/>
      <c r="H4204" s="2"/>
      <c r="I4204" s="2"/>
      <c r="J4204" s="2"/>
      <c r="K4204" s="2"/>
    </row>
    <row r="4205" spans="3:11">
      <c r="C4205" s="38"/>
      <c r="E4205" s="2"/>
      <c r="F4205" s="2"/>
      <c r="G4205" s="2"/>
      <c r="H4205" s="2"/>
      <c r="I4205" s="2"/>
      <c r="J4205" s="2"/>
      <c r="K4205" s="2"/>
    </row>
    <row r="4206" spans="3:11">
      <c r="C4206" s="38"/>
      <c r="E4206" s="2"/>
      <c r="F4206" s="2"/>
      <c r="G4206" s="2"/>
      <c r="H4206" s="2"/>
      <c r="I4206" s="2"/>
      <c r="J4206" s="2"/>
      <c r="K4206" s="2"/>
    </row>
    <row r="4207" spans="3:11">
      <c r="C4207" s="38"/>
      <c r="E4207" s="2"/>
      <c r="F4207" s="2"/>
      <c r="G4207" s="2"/>
      <c r="H4207" s="2"/>
      <c r="I4207" s="2"/>
      <c r="J4207" s="2"/>
      <c r="K4207" s="2"/>
    </row>
    <row r="4208" spans="3:11">
      <c r="C4208" s="38"/>
      <c r="E4208" s="2"/>
      <c r="F4208" s="2"/>
      <c r="G4208" s="2"/>
      <c r="H4208" s="2"/>
      <c r="I4208" s="2"/>
      <c r="J4208" s="2"/>
      <c r="K4208" s="2"/>
    </row>
    <row r="4209" spans="3:11">
      <c r="C4209" s="38"/>
      <c r="E4209" s="2"/>
      <c r="F4209" s="2"/>
      <c r="G4209" s="2"/>
      <c r="H4209" s="2"/>
      <c r="I4209" s="2"/>
      <c r="J4209" s="2"/>
      <c r="K4209" s="2"/>
    </row>
    <row r="4210" spans="3:11">
      <c r="C4210" s="38"/>
      <c r="E4210" s="2"/>
      <c r="F4210" s="2"/>
      <c r="G4210" s="2"/>
      <c r="H4210" s="2"/>
      <c r="I4210" s="2"/>
      <c r="J4210" s="2"/>
      <c r="K4210" s="2"/>
    </row>
    <row r="4211" spans="3:11">
      <c r="C4211" s="38"/>
      <c r="E4211" s="2"/>
      <c r="F4211" s="2"/>
      <c r="G4211" s="2"/>
      <c r="H4211" s="2"/>
      <c r="I4211" s="2"/>
      <c r="J4211" s="2"/>
      <c r="K4211" s="2"/>
    </row>
    <row r="4212" spans="3:11">
      <c r="C4212" s="38"/>
      <c r="E4212" s="2"/>
      <c r="F4212" s="2"/>
      <c r="G4212" s="2"/>
      <c r="H4212" s="2"/>
      <c r="I4212" s="2"/>
      <c r="J4212" s="2"/>
      <c r="K4212" s="2"/>
    </row>
    <row r="4213" spans="3:11">
      <c r="C4213" s="38"/>
      <c r="E4213" s="2"/>
      <c r="F4213" s="2"/>
      <c r="G4213" s="2"/>
      <c r="H4213" s="2"/>
      <c r="I4213" s="2"/>
      <c r="J4213" s="2"/>
      <c r="K4213" s="2"/>
    </row>
    <row r="4214" spans="3:11">
      <c r="C4214" s="38"/>
      <c r="E4214" s="2"/>
      <c r="F4214" s="2"/>
      <c r="G4214" s="2"/>
      <c r="H4214" s="2"/>
      <c r="I4214" s="2"/>
      <c r="J4214" s="2"/>
      <c r="K4214" s="2"/>
    </row>
    <row r="4215" spans="3:11">
      <c r="C4215" s="38"/>
      <c r="E4215" s="2"/>
      <c r="F4215" s="2"/>
      <c r="G4215" s="2"/>
      <c r="H4215" s="2"/>
      <c r="I4215" s="2"/>
      <c r="J4215" s="2"/>
      <c r="K4215" s="2"/>
    </row>
    <row r="4216" spans="3:11">
      <c r="C4216" s="38"/>
      <c r="E4216" s="2"/>
      <c r="F4216" s="2"/>
      <c r="G4216" s="2"/>
      <c r="H4216" s="2"/>
      <c r="I4216" s="2"/>
      <c r="J4216" s="2"/>
      <c r="K4216" s="2"/>
    </row>
    <row r="4217" spans="3:11">
      <c r="C4217" s="38"/>
      <c r="E4217" s="2"/>
      <c r="F4217" s="2"/>
      <c r="G4217" s="2"/>
      <c r="H4217" s="2"/>
      <c r="I4217" s="2"/>
      <c r="J4217" s="2"/>
      <c r="K4217" s="2"/>
    </row>
    <row r="4218" spans="3:11">
      <c r="C4218" s="38"/>
      <c r="E4218" s="2"/>
      <c r="F4218" s="2"/>
      <c r="G4218" s="2"/>
      <c r="H4218" s="2"/>
      <c r="I4218" s="2"/>
      <c r="J4218" s="2"/>
      <c r="K4218" s="2"/>
    </row>
    <row r="4219" spans="3:11">
      <c r="C4219" s="38"/>
      <c r="E4219" s="2"/>
      <c r="F4219" s="2"/>
      <c r="G4219" s="2"/>
      <c r="H4219" s="2"/>
      <c r="I4219" s="2"/>
      <c r="J4219" s="2"/>
      <c r="K4219" s="2"/>
    </row>
    <row r="4220" spans="3:11">
      <c r="C4220" s="38"/>
      <c r="E4220" s="2"/>
      <c r="F4220" s="2"/>
      <c r="G4220" s="2"/>
      <c r="H4220" s="2"/>
      <c r="I4220" s="2"/>
      <c r="J4220" s="2"/>
      <c r="K4220" s="2"/>
    </row>
    <row r="4221" spans="3:11">
      <c r="C4221" s="38"/>
      <c r="E4221" s="2"/>
      <c r="F4221" s="2"/>
      <c r="G4221" s="2"/>
      <c r="H4221" s="2"/>
      <c r="I4221" s="2"/>
      <c r="J4221" s="2"/>
      <c r="K4221" s="2"/>
    </row>
    <row r="4222" spans="3:11">
      <c r="C4222" s="38"/>
      <c r="E4222" s="2"/>
      <c r="F4222" s="2"/>
      <c r="G4222" s="2"/>
      <c r="H4222" s="2"/>
      <c r="I4222" s="2"/>
      <c r="J4222" s="2"/>
      <c r="K4222" s="2"/>
    </row>
    <row r="4223" spans="3:11">
      <c r="C4223" s="38"/>
      <c r="E4223" s="2"/>
      <c r="F4223" s="2"/>
      <c r="G4223" s="2"/>
      <c r="H4223" s="2"/>
      <c r="I4223" s="2"/>
      <c r="J4223" s="2"/>
      <c r="K4223" s="2"/>
    </row>
    <row r="4224" spans="3:11">
      <c r="C4224" s="38"/>
      <c r="E4224" s="2"/>
      <c r="F4224" s="2"/>
      <c r="G4224" s="2"/>
      <c r="H4224" s="2"/>
      <c r="I4224" s="2"/>
      <c r="J4224" s="2"/>
      <c r="K4224" s="2"/>
    </row>
    <row r="4225" spans="3:11">
      <c r="C4225" s="38"/>
      <c r="E4225" s="2"/>
      <c r="F4225" s="2"/>
      <c r="G4225" s="2"/>
      <c r="H4225" s="2"/>
      <c r="I4225" s="2"/>
      <c r="J4225" s="2"/>
      <c r="K4225" s="2"/>
    </row>
    <row r="4226" spans="3:11">
      <c r="C4226" s="38"/>
      <c r="E4226" s="2"/>
      <c r="F4226" s="2"/>
      <c r="G4226" s="2"/>
      <c r="H4226" s="2"/>
      <c r="I4226" s="2"/>
      <c r="J4226" s="2"/>
      <c r="K4226" s="2"/>
    </row>
    <row r="4227" spans="3:11">
      <c r="C4227" s="38"/>
      <c r="E4227" s="2"/>
      <c r="F4227" s="2"/>
      <c r="G4227" s="2"/>
      <c r="H4227" s="2"/>
      <c r="I4227" s="2"/>
      <c r="J4227" s="2"/>
      <c r="K4227" s="2"/>
    </row>
    <row r="4228" spans="3:11">
      <c r="C4228" s="38"/>
      <c r="E4228" s="2"/>
      <c r="F4228" s="2"/>
      <c r="G4228" s="2"/>
      <c r="H4228" s="2"/>
      <c r="I4228" s="2"/>
      <c r="J4228" s="2"/>
      <c r="K4228" s="2"/>
    </row>
    <row r="4229" spans="3:11">
      <c r="C4229" s="38"/>
      <c r="E4229" s="2"/>
      <c r="F4229" s="2"/>
      <c r="G4229" s="2"/>
      <c r="H4229" s="2"/>
      <c r="I4229" s="2"/>
      <c r="J4229" s="2"/>
      <c r="K4229" s="2"/>
    </row>
    <row r="4230" spans="3:11">
      <c r="C4230" s="38"/>
      <c r="E4230" s="2"/>
      <c r="F4230" s="2"/>
      <c r="G4230" s="2"/>
      <c r="H4230" s="2"/>
      <c r="I4230" s="2"/>
      <c r="J4230" s="2"/>
      <c r="K4230" s="2"/>
    </row>
    <row r="4231" spans="3:11">
      <c r="C4231" s="38"/>
      <c r="E4231" s="2"/>
      <c r="F4231" s="2"/>
      <c r="G4231" s="2"/>
      <c r="H4231" s="2"/>
      <c r="I4231" s="2"/>
      <c r="J4231" s="2"/>
      <c r="K4231" s="2"/>
    </row>
    <row r="4232" spans="3:11">
      <c r="C4232" s="38"/>
      <c r="E4232" s="2"/>
      <c r="F4232" s="2"/>
      <c r="G4232" s="2"/>
      <c r="H4232" s="2"/>
      <c r="I4232" s="2"/>
      <c r="J4232" s="2"/>
      <c r="K4232" s="2"/>
    </row>
    <row r="4233" spans="3:11">
      <c r="C4233" s="38"/>
      <c r="E4233" s="2"/>
      <c r="F4233" s="2"/>
      <c r="G4233" s="2"/>
      <c r="H4233" s="2"/>
      <c r="I4233" s="2"/>
      <c r="J4233" s="2"/>
      <c r="K4233" s="2"/>
    </row>
    <row r="4234" spans="3:11">
      <c r="C4234" s="38"/>
      <c r="E4234" s="2"/>
      <c r="F4234" s="2"/>
      <c r="G4234" s="2"/>
      <c r="H4234" s="2"/>
      <c r="I4234" s="2"/>
      <c r="J4234" s="2"/>
      <c r="K4234" s="2"/>
    </row>
    <row r="4235" spans="3:11">
      <c r="C4235" s="38"/>
      <c r="E4235" s="2"/>
      <c r="F4235" s="2"/>
      <c r="G4235" s="2"/>
      <c r="H4235" s="2"/>
      <c r="I4235" s="2"/>
      <c r="J4235" s="2"/>
      <c r="K4235" s="2"/>
    </row>
    <row r="4236" spans="3:11">
      <c r="C4236" s="38"/>
      <c r="E4236" s="2"/>
      <c r="F4236" s="2"/>
      <c r="G4236" s="2"/>
      <c r="H4236" s="2"/>
      <c r="I4236" s="2"/>
      <c r="J4236" s="2"/>
      <c r="K4236" s="2"/>
    </row>
    <row r="4237" spans="3:11">
      <c r="C4237" s="38"/>
      <c r="E4237" s="2"/>
      <c r="F4237" s="2"/>
      <c r="G4237" s="2"/>
      <c r="H4237" s="2"/>
      <c r="I4237" s="2"/>
      <c r="J4237" s="2"/>
      <c r="K4237" s="2"/>
    </row>
    <row r="4238" spans="3:11">
      <c r="C4238" s="38"/>
      <c r="E4238" s="2"/>
      <c r="F4238" s="2"/>
      <c r="G4238" s="2"/>
      <c r="H4238" s="2"/>
      <c r="I4238" s="2"/>
      <c r="J4238" s="2"/>
      <c r="K4238" s="2"/>
    </row>
    <row r="4239" spans="3:11">
      <c r="C4239" s="38"/>
      <c r="E4239" s="2"/>
      <c r="F4239" s="2"/>
      <c r="G4239" s="2"/>
      <c r="H4239" s="2"/>
      <c r="I4239" s="2"/>
      <c r="J4239" s="2"/>
      <c r="K4239" s="2"/>
    </row>
    <row r="4240" spans="3:11">
      <c r="C4240" s="38"/>
      <c r="E4240" s="2"/>
      <c r="F4240" s="2"/>
      <c r="G4240" s="2"/>
      <c r="H4240" s="2"/>
      <c r="I4240" s="2"/>
      <c r="J4240" s="2"/>
      <c r="K4240" s="2"/>
    </row>
    <row r="4241" spans="3:11">
      <c r="C4241" s="38"/>
      <c r="E4241" s="2"/>
      <c r="F4241" s="2"/>
      <c r="G4241" s="2"/>
      <c r="H4241" s="2"/>
      <c r="I4241" s="2"/>
      <c r="J4241" s="2"/>
      <c r="K4241" s="2"/>
    </row>
    <row r="4242" spans="3:11">
      <c r="C4242" s="38"/>
      <c r="E4242" s="2"/>
      <c r="F4242" s="2"/>
      <c r="G4242" s="2"/>
      <c r="H4242" s="2"/>
      <c r="I4242" s="2"/>
      <c r="J4242" s="2"/>
      <c r="K4242" s="2"/>
    </row>
    <row r="4243" spans="3:11">
      <c r="C4243" s="38"/>
      <c r="E4243" s="2"/>
      <c r="F4243" s="2"/>
      <c r="G4243" s="2"/>
      <c r="H4243" s="2"/>
      <c r="I4243" s="2"/>
      <c r="J4243" s="2"/>
      <c r="K4243" s="2"/>
    </row>
    <row r="4244" spans="3:11">
      <c r="C4244" s="38"/>
      <c r="E4244" s="2"/>
      <c r="F4244" s="2"/>
      <c r="G4244" s="2"/>
      <c r="H4244" s="2"/>
      <c r="I4244" s="2"/>
      <c r="J4244" s="2"/>
      <c r="K4244" s="2"/>
    </row>
    <row r="4245" spans="3:11">
      <c r="C4245" s="38"/>
      <c r="E4245" s="2"/>
      <c r="F4245" s="2"/>
      <c r="G4245" s="2"/>
      <c r="H4245" s="2"/>
      <c r="I4245" s="2"/>
      <c r="J4245" s="2"/>
      <c r="K4245" s="2"/>
    </row>
    <row r="4246" spans="3:11">
      <c r="C4246" s="38"/>
      <c r="E4246" s="2"/>
      <c r="F4246" s="2"/>
      <c r="G4246" s="2"/>
      <c r="H4246" s="2"/>
      <c r="I4246" s="2"/>
      <c r="J4246" s="2"/>
      <c r="K4246" s="2"/>
    </row>
    <row r="4247" spans="3:11">
      <c r="C4247" s="38"/>
      <c r="E4247" s="2"/>
      <c r="F4247" s="2"/>
      <c r="G4247" s="2"/>
      <c r="H4247" s="2"/>
      <c r="I4247" s="2"/>
      <c r="J4247" s="2"/>
      <c r="K4247" s="2"/>
    </row>
    <row r="4248" spans="3:11">
      <c r="C4248" s="38"/>
      <c r="E4248" s="2"/>
      <c r="F4248" s="2"/>
      <c r="G4248" s="2"/>
      <c r="H4248" s="2"/>
      <c r="I4248" s="2"/>
      <c r="J4248" s="2"/>
      <c r="K4248" s="2"/>
    </row>
    <row r="4249" spans="3:11">
      <c r="C4249" s="38"/>
      <c r="E4249" s="2"/>
      <c r="F4249" s="2"/>
      <c r="G4249" s="2"/>
      <c r="H4249" s="2"/>
      <c r="I4249" s="2"/>
      <c r="J4249" s="2"/>
      <c r="K4249" s="2"/>
    </row>
    <row r="4250" spans="3:11">
      <c r="C4250" s="38"/>
      <c r="E4250" s="2"/>
      <c r="F4250" s="2"/>
      <c r="G4250" s="2"/>
      <c r="H4250" s="2"/>
      <c r="I4250" s="2"/>
      <c r="J4250" s="2"/>
      <c r="K4250" s="2"/>
    </row>
    <row r="4251" spans="3:11">
      <c r="C4251" s="38"/>
      <c r="E4251" s="2"/>
      <c r="F4251" s="2"/>
      <c r="G4251" s="2"/>
      <c r="H4251" s="2"/>
      <c r="I4251" s="2"/>
      <c r="J4251" s="2"/>
      <c r="K4251" s="2"/>
    </row>
    <row r="4252" spans="3:11">
      <c r="C4252" s="38"/>
      <c r="E4252" s="2"/>
      <c r="F4252" s="2"/>
      <c r="G4252" s="2"/>
      <c r="H4252" s="2"/>
      <c r="I4252" s="2"/>
      <c r="J4252" s="2"/>
      <c r="K4252" s="2"/>
    </row>
    <row r="4253" spans="3:11">
      <c r="C4253" s="38"/>
      <c r="E4253" s="2"/>
      <c r="F4253" s="2"/>
      <c r="G4253" s="2"/>
      <c r="H4253" s="2"/>
      <c r="I4253" s="2"/>
      <c r="J4253" s="2"/>
      <c r="K4253" s="2"/>
    </row>
    <row r="4254" spans="3:11">
      <c r="C4254" s="38"/>
      <c r="E4254" s="2"/>
      <c r="F4254" s="2"/>
      <c r="G4254" s="2"/>
      <c r="H4254" s="2"/>
      <c r="I4254" s="2"/>
      <c r="J4254" s="2"/>
      <c r="K4254" s="2"/>
    </row>
    <row r="4255" spans="3:11">
      <c r="C4255" s="38"/>
      <c r="E4255" s="2"/>
      <c r="F4255" s="2"/>
      <c r="G4255" s="2"/>
      <c r="H4255" s="2"/>
      <c r="I4255" s="2"/>
      <c r="J4255" s="2"/>
      <c r="K4255" s="2"/>
    </row>
    <row r="4256" spans="3:11">
      <c r="C4256" s="38"/>
      <c r="E4256" s="2"/>
      <c r="F4256" s="2"/>
      <c r="G4256" s="2"/>
      <c r="H4256" s="2"/>
      <c r="I4256" s="2"/>
      <c r="J4256" s="2"/>
      <c r="K4256" s="2"/>
    </row>
    <row r="4257" spans="3:11">
      <c r="C4257" s="38"/>
      <c r="E4257" s="2"/>
      <c r="F4257" s="2"/>
      <c r="G4257" s="2"/>
      <c r="H4257" s="2"/>
      <c r="I4257" s="2"/>
      <c r="J4257" s="2"/>
      <c r="K4257" s="2"/>
    </row>
    <row r="4258" spans="3:11">
      <c r="C4258" s="38"/>
      <c r="E4258" s="2"/>
      <c r="F4258" s="2"/>
      <c r="G4258" s="2"/>
      <c r="H4258" s="2"/>
      <c r="I4258" s="2"/>
      <c r="J4258" s="2"/>
      <c r="K4258" s="2"/>
    </row>
    <row r="4259" spans="3:11">
      <c r="C4259" s="38"/>
      <c r="E4259" s="2"/>
      <c r="F4259" s="2"/>
      <c r="G4259" s="2"/>
      <c r="H4259" s="2"/>
      <c r="I4259" s="2"/>
      <c r="J4259" s="2"/>
      <c r="K4259" s="2"/>
    </row>
    <row r="4260" spans="3:11">
      <c r="C4260" s="38"/>
      <c r="E4260" s="2"/>
      <c r="F4260" s="2"/>
      <c r="G4260" s="2"/>
      <c r="H4260" s="2"/>
      <c r="I4260" s="2"/>
      <c r="J4260" s="2"/>
      <c r="K4260" s="2"/>
    </row>
    <row r="4261" spans="3:11">
      <c r="C4261" s="38"/>
      <c r="E4261" s="2"/>
      <c r="F4261" s="2"/>
      <c r="G4261" s="2"/>
      <c r="H4261" s="2"/>
      <c r="I4261" s="2"/>
      <c r="J4261" s="2"/>
      <c r="K4261" s="2"/>
    </row>
    <row r="4262" spans="3:11">
      <c r="C4262" s="38"/>
      <c r="E4262" s="2"/>
      <c r="F4262" s="2"/>
      <c r="G4262" s="2"/>
      <c r="H4262" s="2"/>
      <c r="I4262" s="2"/>
      <c r="J4262" s="2"/>
      <c r="K4262" s="2"/>
    </row>
    <row r="4263" spans="3:11">
      <c r="C4263" s="38"/>
      <c r="E4263" s="2"/>
      <c r="F4263" s="2"/>
      <c r="G4263" s="2"/>
      <c r="H4263" s="2"/>
      <c r="I4263" s="2"/>
      <c r="J4263" s="2"/>
      <c r="K4263" s="2"/>
    </row>
    <row r="4264" spans="3:11">
      <c r="C4264" s="38"/>
      <c r="E4264" s="2"/>
      <c r="F4264" s="2"/>
      <c r="G4264" s="2"/>
      <c r="H4264" s="2"/>
      <c r="I4264" s="2"/>
      <c r="J4264" s="2"/>
      <c r="K4264" s="2"/>
    </row>
    <row r="4265" spans="3:11">
      <c r="C4265" s="38"/>
      <c r="E4265" s="2"/>
      <c r="F4265" s="2"/>
      <c r="G4265" s="2"/>
      <c r="H4265" s="2"/>
      <c r="I4265" s="2"/>
      <c r="J4265" s="2"/>
      <c r="K4265" s="2"/>
    </row>
    <row r="4266" spans="3:11">
      <c r="C4266" s="38"/>
      <c r="E4266" s="2"/>
      <c r="F4266" s="2"/>
      <c r="G4266" s="2"/>
      <c r="H4266" s="2"/>
      <c r="I4266" s="2"/>
      <c r="J4266" s="2"/>
      <c r="K4266" s="2"/>
    </row>
    <row r="4267" spans="3:11">
      <c r="C4267" s="38"/>
      <c r="E4267" s="2"/>
      <c r="F4267" s="2"/>
      <c r="G4267" s="2"/>
      <c r="H4267" s="2"/>
      <c r="I4267" s="2"/>
      <c r="J4267" s="2"/>
      <c r="K4267" s="2"/>
    </row>
    <row r="4268" spans="3:11">
      <c r="C4268" s="38"/>
      <c r="E4268" s="2"/>
      <c r="F4268" s="2"/>
      <c r="G4268" s="2"/>
      <c r="H4268" s="2"/>
      <c r="I4268" s="2"/>
      <c r="J4268" s="2"/>
      <c r="K4268" s="2"/>
    </row>
    <row r="4269" spans="3:11">
      <c r="C4269" s="38"/>
      <c r="E4269" s="2"/>
      <c r="F4269" s="2"/>
      <c r="G4269" s="2"/>
      <c r="H4269" s="2"/>
      <c r="I4269" s="2"/>
      <c r="J4269" s="2"/>
      <c r="K4269" s="2"/>
    </row>
    <row r="4270" spans="3:11">
      <c r="C4270" s="38"/>
      <c r="E4270" s="2"/>
      <c r="F4270" s="2"/>
      <c r="G4270" s="2"/>
      <c r="H4270" s="2"/>
      <c r="I4270" s="2"/>
      <c r="J4270" s="2"/>
      <c r="K4270" s="2"/>
    </row>
    <row r="4271" spans="3:11">
      <c r="C4271" s="38"/>
      <c r="E4271" s="2"/>
      <c r="F4271" s="2"/>
      <c r="G4271" s="2"/>
      <c r="H4271" s="2"/>
      <c r="I4271" s="2"/>
      <c r="J4271" s="2"/>
      <c r="K4271" s="2"/>
    </row>
    <row r="4272" spans="3:11">
      <c r="C4272" s="38"/>
      <c r="E4272" s="2"/>
      <c r="F4272" s="2"/>
      <c r="G4272" s="2"/>
      <c r="H4272" s="2"/>
      <c r="I4272" s="2"/>
      <c r="J4272" s="2"/>
      <c r="K4272" s="2"/>
    </row>
    <row r="4273" spans="3:11">
      <c r="C4273" s="38"/>
      <c r="E4273" s="2"/>
      <c r="F4273" s="2"/>
      <c r="G4273" s="2"/>
      <c r="H4273" s="2"/>
      <c r="I4273" s="2"/>
      <c r="J4273" s="2"/>
      <c r="K4273" s="2"/>
    </row>
    <row r="4274" spans="3:11">
      <c r="C4274" s="38"/>
      <c r="E4274" s="2"/>
      <c r="F4274" s="2"/>
      <c r="G4274" s="2"/>
      <c r="H4274" s="2"/>
      <c r="I4274" s="2"/>
      <c r="J4274" s="2"/>
      <c r="K4274" s="2"/>
    </row>
    <row r="4275" spans="3:11">
      <c r="C4275" s="38"/>
      <c r="E4275" s="2"/>
      <c r="F4275" s="2"/>
      <c r="G4275" s="2"/>
      <c r="H4275" s="2"/>
      <c r="I4275" s="2"/>
      <c r="J4275" s="2"/>
      <c r="K4275" s="2"/>
    </row>
    <row r="4276" spans="3:11">
      <c r="C4276" s="38"/>
      <c r="E4276" s="2"/>
      <c r="F4276" s="2"/>
      <c r="G4276" s="2"/>
      <c r="H4276" s="2"/>
      <c r="I4276" s="2"/>
      <c r="J4276" s="2"/>
      <c r="K4276" s="2"/>
    </row>
    <row r="4277" spans="3:11">
      <c r="C4277" s="38"/>
      <c r="E4277" s="2"/>
      <c r="F4277" s="2"/>
      <c r="G4277" s="2"/>
      <c r="H4277" s="2"/>
      <c r="I4277" s="2"/>
      <c r="J4277" s="2"/>
      <c r="K4277" s="2"/>
    </row>
    <row r="4278" spans="3:11">
      <c r="C4278" s="38"/>
      <c r="E4278" s="2"/>
      <c r="F4278" s="2"/>
      <c r="G4278" s="2"/>
      <c r="H4278" s="2"/>
      <c r="I4278" s="2"/>
      <c r="J4278" s="2"/>
      <c r="K4278" s="2"/>
    </row>
    <row r="4279" spans="3:11">
      <c r="C4279" s="38"/>
      <c r="E4279" s="2"/>
      <c r="F4279" s="2"/>
      <c r="G4279" s="2"/>
      <c r="H4279" s="2"/>
      <c r="I4279" s="2"/>
      <c r="J4279" s="2"/>
      <c r="K4279" s="2"/>
    </row>
    <row r="4280" spans="3:11">
      <c r="C4280" s="38"/>
      <c r="E4280" s="2"/>
      <c r="F4280" s="2"/>
      <c r="G4280" s="2"/>
      <c r="H4280" s="2"/>
      <c r="I4280" s="2"/>
      <c r="J4280" s="2"/>
      <c r="K4280" s="2"/>
    </row>
    <row r="4281" spans="3:11">
      <c r="C4281" s="38"/>
      <c r="E4281" s="2"/>
      <c r="F4281" s="2"/>
      <c r="G4281" s="2"/>
      <c r="H4281" s="2"/>
      <c r="I4281" s="2"/>
      <c r="J4281" s="2"/>
      <c r="K4281" s="2"/>
    </row>
    <row r="4282" spans="3:11">
      <c r="C4282" s="38"/>
      <c r="E4282" s="2"/>
      <c r="F4282" s="2"/>
      <c r="G4282" s="2"/>
      <c r="H4282" s="2"/>
      <c r="I4282" s="2"/>
      <c r="J4282" s="2"/>
      <c r="K4282" s="2"/>
    </row>
    <row r="4283" spans="3:11">
      <c r="C4283" s="38"/>
      <c r="E4283" s="2"/>
      <c r="F4283" s="2"/>
      <c r="G4283" s="2"/>
      <c r="H4283" s="2"/>
      <c r="I4283" s="2"/>
      <c r="J4283" s="2"/>
      <c r="K4283" s="2"/>
    </row>
    <row r="4284" spans="3:11">
      <c r="C4284" s="38"/>
      <c r="E4284" s="2"/>
      <c r="F4284" s="2"/>
      <c r="G4284" s="2"/>
      <c r="H4284" s="2"/>
      <c r="I4284" s="2"/>
      <c r="J4284" s="2"/>
      <c r="K4284" s="2"/>
    </row>
    <row r="4285" spans="3:11">
      <c r="C4285" s="38"/>
      <c r="E4285" s="2"/>
      <c r="F4285" s="2"/>
      <c r="G4285" s="2"/>
      <c r="H4285" s="2"/>
      <c r="I4285" s="2"/>
      <c r="J4285" s="2"/>
      <c r="K4285" s="2"/>
    </row>
    <row r="4286" spans="3:11">
      <c r="C4286" s="38"/>
      <c r="E4286" s="2"/>
      <c r="F4286" s="2"/>
      <c r="G4286" s="2"/>
      <c r="H4286" s="2"/>
      <c r="I4286" s="2"/>
      <c r="J4286" s="2"/>
      <c r="K4286" s="2"/>
    </row>
    <row r="4287" spans="3:11">
      <c r="C4287" s="38"/>
      <c r="E4287" s="2"/>
      <c r="F4287" s="2"/>
      <c r="G4287" s="2"/>
      <c r="H4287" s="2"/>
      <c r="I4287" s="2"/>
      <c r="J4287" s="2"/>
      <c r="K4287" s="2"/>
    </row>
    <row r="4288" spans="3:11">
      <c r="C4288" s="38"/>
      <c r="E4288" s="2"/>
      <c r="F4288" s="2"/>
      <c r="G4288" s="2"/>
      <c r="H4288" s="2"/>
      <c r="I4288" s="2"/>
      <c r="J4288" s="2"/>
      <c r="K4288" s="2"/>
    </row>
    <row r="4289" spans="3:11">
      <c r="C4289" s="38"/>
      <c r="E4289" s="2"/>
      <c r="F4289" s="2"/>
      <c r="G4289" s="2"/>
      <c r="H4289" s="2"/>
      <c r="I4289" s="2"/>
      <c r="J4289" s="2"/>
      <c r="K4289" s="2"/>
    </row>
    <row r="4290" spans="3:11">
      <c r="C4290" s="38"/>
      <c r="E4290" s="2"/>
      <c r="F4290" s="2"/>
      <c r="G4290" s="2"/>
      <c r="H4290" s="2"/>
      <c r="I4290" s="2"/>
      <c r="J4290" s="2"/>
      <c r="K4290" s="2"/>
    </row>
    <row r="4291" spans="3:11">
      <c r="C4291" s="38"/>
      <c r="E4291" s="2"/>
      <c r="F4291" s="2"/>
      <c r="G4291" s="2"/>
      <c r="H4291" s="2"/>
      <c r="I4291" s="2"/>
      <c r="J4291" s="2"/>
      <c r="K4291" s="2"/>
    </row>
    <row r="4292" spans="3:11">
      <c r="C4292" s="38"/>
      <c r="E4292" s="2"/>
      <c r="F4292" s="2"/>
      <c r="G4292" s="2"/>
      <c r="H4292" s="2"/>
      <c r="I4292" s="2"/>
      <c r="J4292" s="2"/>
      <c r="K4292" s="2"/>
    </row>
    <row r="4293" spans="3:11">
      <c r="C4293" s="38"/>
      <c r="E4293" s="2"/>
      <c r="F4293" s="2"/>
      <c r="G4293" s="2"/>
      <c r="H4293" s="2"/>
      <c r="I4293" s="2"/>
      <c r="J4293" s="2"/>
      <c r="K4293" s="2"/>
    </row>
    <row r="4294" spans="3:11">
      <c r="C4294" s="38"/>
      <c r="E4294" s="2"/>
      <c r="F4294" s="2"/>
      <c r="G4294" s="2"/>
      <c r="H4294" s="2"/>
      <c r="I4294" s="2"/>
      <c r="J4294" s="2"/>
      <c r="K4294" s="2"/>
    </row>
    <row r="4295" spans="3:11">
      <c r="C4295" s="38"/>
      <c r="E4295" s="2"/>
      <c r="F4295" s="2"/>
      <c r="G4295" s="2"/>
      <c r="H4295" s="2"/>
      <c r="I4295" s="2"/>
      <c r="J4295" s="2"/>
      <c r="K4295" s="2"/>
    </row>
    <row r="4296" spans="3:11">
      <c r="C4296" s="38"/>
      <c r="E4296" s="2"/>
      <c r="F4296" s="2"/>
      <c r="G4296" s="2"/>
      <c r="H4296" s="2"/>
      <c r="I4296" s="2"/>
      <c r="J4296" s="2"/>
      <c r="K4296" s="2"/>
    </row>
    <row r="4297" spans="3:11">
      <c r="C4297" s="38"/>
      <c r="E4297" s="2"/>
      <c r="F4297" s="2"/>
      <c r="G4297" s="2"/>
      <c r="H4297" s="2"/>
      <c r="I4297" s="2"/>
      <c r="J4297" s="2"/>
      <c r="K4297" s="2"/>
    </row>
    <row r="4298" spans="3:11">
      <c r="C4298" s="38"/>
      <c r="E4298" s="2"/>
      <c r="F4298" s="2"/>
      <c r="G4298" s="2"/>
      <c r="H4298" s="2"/>
      <c r="I4298" s="2"/>
      <c r="J4298" s="2"/>
      <c r="K4298" s="2"/>
    </row>
    <row r="4299" spans="3:11">
      <c r="C4299" s="38"/>
      <c r="E4299" s="2"/>
      <c r="F4299" s="2"/>
      <c r="G4299" s="2"/>
      <c r="H4299" s="2"/>
      <c r="I4299" s="2"/>
      <c r="J4299" s="2"/>
      <c r="K4299" s="2"/>
    </row>
    <row r="4300" spans="3:11">
      <c r="C4300" s="38"/>
      <c r="E4300" s="2"/>
      <c r="F4300" s="2"/>
      <c r="G4300" s="2"/>
      <c r="H4300" s="2"/>
      <c r="I4300" s="2"/>
      <c r="J4300" s="2"/>
      <c r="K4300" s="2"/>
    </row>
    <row r="4301" spans="3:11">
      <c r="C4301" s="38"/>
      <c r="E4301" s="2"/>
      <c r="F4301" s="2"/>
      <c r="G4301" s="2"/>
      <c r="H4301" s="2"/>
      <c r="I4301" s="2"/>
      <c r="J4301" s="2"/>
      <c r="K4301" s="2"/>
    </row>
    <row r="4302" spans="3:11">
      <c r="C4302" s="38"/>
      <c r="E4302" s="2"/>
      <c r="F4302" s="2"/>
      <c r="G4302" s="2"/>
      <c r="H4302" s="2"/>
      <c r="I4302" s="2"/>
      <c r="J4302" s="2"/>
      <c r="K4302" s="2"/>
    </row>
    <row r="4303" spans="3:11">
      <c r="C4303" s="38"/>
      <c r="E4303" s="2"/>
      <c r="F4303" s="2"/>
      <c r="G4303" s="2"/>
      <c r="H4303" s="2"/>
      <c r="I4303" s="2"/>
      <c r="J4303" s="2"/>
      <c r="K4303" s="2"/>
    </row>
    <row r="4304" spans="3:11">
      <c r="C4304" s="38"/>
      <c r="E4304" s="2"/>
      <c r="F4304" s="2"/>
      <c r="G4304" s="2"/>
      <c r="H4304" s="2"/>
      <c r="I4304" s="2"/>
      <c r="J4304" s="2"/>
      <c r="K4304" s="2"/>
    </row>
    <row r="4305" spans="3:11">
      <c r="C4305" s="38"/>
      <c r="E4305" s="2"/>
      <c r="F4305" s="2"/>
      <c r="G4305" s="2"/>
      <c r="H4305" s="2"/>
      <c r="I4305" s="2"/>
      <c r="J4305" s="2"/>
      <c r="K4305" s="2"/>
    </row>
    <row r="4306" spans="3:11">
      <c r="C4306" s="38"/>
      <c r="E4306" s="2"/>
      <c r="F4306" s="2"/>
      <c r="G4306" s="2"/>
      <c r="H4306" s="2"/>
      <c r="I4306" s="2"/>
      <c r="J4306" s="2"/>
      <c r="K4306" s="2"/>
    </row>
    <row r="4307" spans="3:11">
      <c r="C4307" s="38"/>
      <c r="E4307" s="2"/>
      <c r="F4307" s="2"/>
      <c r="G4307" s="2"/>
      <c r="H4307" s="2"/>
      <c r="I4307" s="2"/>
      <c r="J4307" s="2"/>
      <c r="K4307" s="2"/>
    </row>
    <row r="4308" spans="3:11">
      <c r="C4308" s="38"/>
      <c r="E4308" s="2"/>
      <c r="F4308" s="2"/>
      <c r="G4308" s="2"/>
      <c r="H4308" s="2"/>
      <c r="I4308" s="2"/>
      <c r="J4308" s="2"/>
      <c r="K4308" s="2"/>
    </row>
    <row r="4309" spans="3:11">
      <c r="C4309" s="38"/>
      <c r="E4309" s="2"/>
      <c r="F4309" s="2"/>
      <c r="G4309" s="2"/>
      <c r="H4309" s="2"/>
      <c r="I4309" s="2"/>
      <c r="J4309" s="2"/>
      <c r="K4309" s="2"/>
    </row>
    <row r="4310" spans="3:11">
      <c r="C4310" s="38"/>
      <c r="E4310" s="2"/>
      <c r="F4310" s="2"/>
      <c r="G4310" s="2"/>
      <c r="H4310" s="2"/>
      <c r="I4310" s="2"/>
      <c r="J4310" s="2"/>
      <c r="K4310" s="2"/>
    </row>
    <row r="4311" spans="3:11">
      <c r="C4311" s="38"/>
      <c r="E4311" s="2"/>
      <c r="F4311" s="2"/>
      <c r="G4311" s="2"/>
      <c r="H4311" s="2"/>
      <c r="I4311" s="2"/>
      <c r="J4311" s="2"/>
      <c r="K4311" s="2"/>
    </row>
    <row r="4312" spans="3:11">
      <c r="C4312" s="38"/>
      <c r="E4312" s="2"/>
      <c r="F4312" s="2"/>
      <c r="G4312" s="2"/>
      <c r="H4312" s="2"/>
      <c r="I4312" s="2"/>
      <c r="J4312" s="2"/>
      <c r="K4312" s="2"/>
    </row>
    <row r="4313" spans="3:11">
      <c r="C4313" s="38"/>
      <c r="E4313" s="2"/>
      <c r="F4313" s="2"/>
      <c r="G4313" s="2"/>
      <c r="H4313" s="2"/>
      <c r="I4313" s="2"/>
      <c r="J4313" s="2"/>
      <c r="K4313" s="2"/>
    </row>
    <row r="4314" spans="3:11">
      <c r="C4314" s="38"/>
      <c r="E4314" s="2"/>
      <c r="F4314" s="2"/>
      <c r="G4314" s="2"/>
      <c r="H4314" s="2"/>
      <c r="I4314" s="2"/>
      <c r="J4314" s="2"/>
      <c r="K4314" s="2"/>
    </row>
    <row r="4315" spans="3:11">
      <c r="C4315" s="38"/>
      <c r="E4315" s="2"/>
      <c r="F4315" s="2"/>
      <c r="G4315" s="2"/>
      <c r="H4315" s="2"/>
      <c r="I4315" s="2"/>
      <c r="J4315" s="2"/>
      <c r="K4315" s="2"/>
    </row>
    <row r="4316" spans="3:11">
      <c r="C4316" s="38"/>
      <c r="E4316" s="2"/>
      <c r="F4316" s="2"/>
      <c r="G4316" s="2"/>
      <c r="H4316" s="2"/>
      <c r="I4316" s="2"/>
      <c r="J4316" s="2"/>
      <c r="K4316" s="2"/>
    </row>
    <row r="4317" spans="3:11">
      <c r="C4317" s="38"/>
      <c r="E4317" s="2"/>
      <c r="F4317" s="2"/>
      <c r="G4317" s="2"/>
      <c r="H4317" s="2"/>
      <c r="I4317" s="2"/>
      <c r="J4317" s="2"/>
      <c r="K4317" s="2"/>
    </row>
    <row r="4318" spans="3:11">
      <c r="C4318" s="38"/>
      <c r="E4318" s="2"/>
      <c r="F4318" s="2"/>
      <c r="G4318" s="2"/>
      <c r="H4318" s="2"/>
      <c r="I4318" s="2"/>
      <c r="J4318" s="2"/>
      <c r="K4318" s="2"/>
    </row>
    <row r="4319" spans="3:11">
      <c r="C4319" s="38"/>
      <c r="E4319" s="2"/>
      <c r="F4319" s="2"/>
      <c r="G4319" s="2"/>
      <c r="H4319" s="2"/>
      <c r="I4319" s="2"/>
      <c r="J4319" s="2"/>
      <c r="K4319" s="2"/>
    </row>
    <row r="4320" spans="3:11">
      <c r="C4320" s="38"/>
      <c r="E4320" s="2"/>
      <c r="F4320" s="2"/>
      <c r="G4320" s="2"/>
      <c r="H4320" s="2"/>
      <c r="I4320" s="2"/>
      <c r="J4320" s="2"/>
      <c r="K4320" s="2"/>
    </row>
    <row r="4321" spans="3:11">
      <c r="C4321" s="38"/>
      <c r="E4321" s="2"/>
      <c r="F4321" s="2"/>
      <c r="G4321" s="2"/>
      <c r="H4321" s="2"/>
      <c r="I4321" s="2"/>
      <c r="J4321" s="2"/>
      <c r="K4321" s="2"/>
    </row>
    <row r="4322" spans="3:11">
      <c r="C4322" s="38"/>
      <c r="E4322" s="2"/>
      <c r="F4322" s="2"/>
      <c r="G4322" s="2"/>
      <c r="H4322" s="2"/>
      <c r="I4322" s="2"/>
      <c r="J4322" s="2"/>
      <c r="K4322" s="2"/>
    </row>
    <row r="4323" spans="3:11">
      <c r="C4323" s="38"/>
      <c r="E4323" s="2"/>
      <c r="F4323" s="2"/>
      <c r="G4323" s="2"/>
      <c r="H4323" s="2"/>
      <c r="I4323" s="2"/>
      <c r="J4323" s="2"/>
      <c r="K4323" s="2"/>
    </row>
    <row r="4324" spans="3:11">
      <c r="C4324" s="38"/>
      <c r="E4324" s="2"/>
      <c r="F4324" s="2"/>
      <c r="G4324" s="2"/>
      <c r="H4324" s="2"/>
      <c r="I4324" s="2"/>
      <c r="J4324" s="2"/>
      <c r="K4324" s="2"/>
    </row>
    <row r="4325" spans="3:11">
      <c r="C4325" s="38"/>
      <c r="E4325" s="2"/>
      <c r="F4325" s="2"/>
      <c r="G4325" s="2"/>
      <c r="H4325" s="2"/>
      <c r="I4325" s="2"/>
      <c r="J4325" s="2"/>
      <c r="K4325" s="2"/>
    </row>
    <row r="4326" spans="3:11">
      <c r="C4326" s="38"/>
      <c r="E4326" s="2"/>
      <c r="F4326" s="2"/>
      <c r="G4326" s="2"/>
      <c r="H4326" s="2"/>
      <c r="I4326" s="2"/>
      <c r="J4326" s="2"/>
      <c r="K4326" s="2"/>
    </row>
    <row r="4327" spans="3:11">
      <c r="C4327" s="38"/>
      <c r="E4327" s="2"/>
      <c r="F4327" s="2"/>
      <c r="G4327" s="2"/>
      <c r="H4327" s="2"/>
      <c r="I4327" s="2"/>
      <c r="J4327" s="2"/>
      <c r="K4327" s="2"/>
    </row>
    <row r="4328" spans="3:11">
      <c r="C4328" s="38"/>
      <c r="E4328" s="2"/>
      <c r="F4328" s="2"/>
      <c r="G4328" s="2"/>
      <c r="H4328" s="2"/>
      <c r="I4328" s="2"/>
      <c r="J4328" s="2"/>
      <c r="K4328" s="2"/>
    </row>
    <row r="4329" spans="3:11">
      <c r="C4329" s="38"/>
      <c r="E4329" s="2"/>
      <c r="F4329" s="2"/>
      <c r="G4329" s="2"/>
      <c r="H4329" s="2"/>
      <c r="I4329" s="2"/>
      <c r="J4329" s="2"/>
      <c r="K4329" s="2"/>
    </row>
    <row r="4330" spans="3:11">
      <c r="C4330" s="38"/>
      <c r="E4330" s="2"/>
      <c r="F4330" s="2"/>
      <c r="G4330" s="2"/>
      <c r="H4330" s="2"/>
      <c r="I4330" s="2"/>
      <c r="J4330" s="2"/>
      <c r="K4330" s="2"/>
    </row>
    <row r="4331" spans="3:11">
      <c r="C4331" s="38"/>
      <c r="E4331" s="2"/>
      <c r="F4331" s="2"/>
      <c r="G4331" s="2"/>
      <c r="H4331" s="2"/>
      <c r="I4331" s="2"/>
      <c r="J4331" s="2"/>
      <c r="K4331" s="2"/>
    </row>
    <row r="4332" spans="3:11">
      <c r="C4332" s="38"/>
      <c r="E4332" s="2"/>
      <c r="F4332" s="2"/>
      <c r="G4332" s="2"/>
      <c r="H4332" s="2"/>
      <c r="I4332" s="2"/>
      <c r="J4332" s="2"/>
      <c r="K4332" s="2"/>
    </row>
    <row r="4333" spans="3:11">
      <c r="C4333" s="38"/>
      <c r="E4333" s="2"/>
      <c r="F4333" s="2"/>
      <c r="G4333" s="2"/>
      <c r="H4333" s="2"/>
      <c r="I4333" s="2"/>
      <c r="J4333" s="2"/>
      <c r="K4333" s="2"/>
    </row>
    <row r="4334" spans="3:11">
      <c r="C4334" s="38"/>
      <c r="E4334" s="2"/>
      <c r="F4334" s="2"/>
      <c r="G4334" s="2"/>
      <c r="H4334" s="2"/>
      <c r="I4334" s="2"/>
      <c r="J4334" s="2"/>
      <c r="K4334" s="2"/>
    </row>
    <row r="4335" spans="3:11">
      <c r="C4335" s="38"/>
      <c r="E4335" s="2"/>
      <c r="F4335" s="2"/>
      <c r="G4335" s="2"/>
      <c r="H4335" s="2"/>
      <c r="I4335" s="2"/>
      <c r="J4335" s="2"/>
      <c r="K4335" s="2"/>
    </row>
    <row r="4336" spans="3:11">
      <c r="C4336" s="38"/>
      <c r="E4336" s="2"/>
      <c r="F4336" s="2"/>
      <c r="G4336" s="2"/>
      <c r="H4336" s="2"/>
      <c r="I4336" s="2"/>
      <c r="J4336" s="2"/>
      <c r="K4336" s="2"/>
    </row>
    <row r="4337" spans="3:11">
      <c r="C4337" s="38"/>
      <c r="E4337" s="2"/>
      <c r="F4337" s="2"/>
      <c r="G4337" s="2"/>
      <c r="H4337" s="2"/>
      <c r="I4337" s="2"/>
      <c r="J4337" s="2"/>
      <c r="K4337" s="2"/>
    </row>
    <row r="4338" spans="3:11">
      <c r="C4338" s="38"/>
      <c r="E4338" s="2"/>
      <c r="F4338" s="2"/>
      <c r="G4338" s="2"/>
      <c r="H4338" s="2"/>
      <c r="I4338" s="2"/>
      <c r="J4338" s="2"/>
      <c r="K4338" s="2"/>
    </row>
    <row r="4339" spans="3:11">
      <c r="C4339" s="38"/>
      <c r="E4339" s="2"/>
      <c r="F4339" s="2"/>
      <c r="G4339" s="2"/>
      <c r="H4339" s="2"/>
      <c r="I4339" s="2"/>
      <c r="J4339" s="2"/>
      <c r="K4339" s="2"/>
    </row>
    <row r="4340" spans="3:11">
      <c r="C4340" s="38"/>
      <c r="E4340" s="2"/>
      <c r="F4340" s="2"/>
      <c r="G4340" s="2"/>
      <c r="H4340" s="2"/>
      <c r="I4340" s="2"/>
      <c r="J4340" s="2"/>
      <c r="K4340" s="2"/>
    </row>
    <row r="4341" spans="3:11">
      <c r="C4341" s="38"/>
      <c r="E4341" s="2"/>
      <c r="F4341" s="2"/>
      <c r="G4341" s="2"/>
      <c r="H4341" s="2"/>
      <c r="I4341" s="2"/>
      <c r="J4341" s="2"/>
      <c r="K4341" s="2"/>
    </row>
    <row r="4342" spans="3:11">
      <c r="C4342" s="38"/>
      <c r="E4342" s="2"/>
      <c r="F4342" s="2"/>
      <c r="G4342" s="2"/>
      <c r="H4342" s="2"/>
      <c r="I4342" s="2"/>
      <c r="J4342" s="2"/>
      <c r="K4342" s="2"/>
    </row>
    <row r="4343" spans="3:11">
      <c r="C4343" s="38"/>
      <c r="E4343" s="2"/>
      <c r="F4343" s="2"/>
      <c r="G4343" s="2"/>
      <c r="H4343" s="2"/>
      <c r="I4343" s="2"/>
      <c r="J4343" s="2"/>
      <c r="K4343" s="2"/>
    </row>
    <row r="4344" spans="3:11">
      <c r="C4344" s="38"/>
      <c r="E4344" s="2"/>
      <c r="F4344" s="2"/>
      <c r="G4344" s="2"/>
      <c r="H4344" s="2"/>
      <c r="I4344" s="2"/>
      <c r="J4344" s="2"/>
      <c r="K4344" s="2"/>
    </row>
    <row r="4345" spans="3:11">
      <c r="C4345" s="38"/>
      <c r="E4345" s="2"/>
      <c r="F4345" s="2"/>
      <c r="G4345" s="2"/>
      <c r="H4345" s="2"/>
      <c r="I4345" s="2"/>
      <c r="J4345" s="2"/>
      <c r="K4345" s="2"/>
    </row>
    <row r="4346" spans="3:11">
      <c r="C4346" s="38"/>
      <c r="E4346" s="2"/>
      <c r="F4346" s="2"/>
      <c r="G4346" s="2"/>
      <c r="H4346" s="2"/>
      <c r="I4346" s="2"/>
      <c r="J4346" s="2"/>
      <c r="K4346" s="2"/>
    </row>
    <row r="4347" spans="3:11">
      <c r="C4347" s="38"/>
      <c r="E4347" s="2"/>
      <c r="F4347" s="2"/>
      <c r="G4347" s="2"/>
      <c r="H4347" s="2"/>
      <c r="I4347" s="2"/>
      <c r="J4347" s="2"/>
      <c r="K4347" s="2"/>
    </row>
    <row r="4348" spans="3:11">
      <c r="C4348" s="38"/>
      <c r="E4348" s="2"/>
      <c r="F4348" s="2"/>
      <c r="G4348" s="2"/>
      <c r="H4348" s="2"/>
      <c r="I4348" s="2"/>
      <c r="J4348" s="2"/>
      <c r="K4348" s="2"/>
    </row>
    <row r="4349" spans="3:11">
      <c r="C4349" s="38"/>
      <c r="E4349" s="2"/>
      <c r="F4349" s="2"/>
      <c r="G4349" s="2"/>
      <c r="H4349" s="2"/>
      <c r="I4349" s="2"/>
      <c r="J4349" s="2"/>
      <c r="K4349" s="2"/>
    </row>
    <row r="4350" spans="3:11">
      <c r="C4350" s="38"/>
      <c r="E4350" s="2"/>
      <c r="F4350" s="2"/>
      <c r="G4350" s="2"/>
      <c r="H4350" s="2"/>
      <c r="I4350" s="2"/>
      <c r="J4350" s="2"/>
      <c r="K4350" s="2"/>
    </row>
    <row r="4351" spans="3:11">
      <c r="C4351" s="38"/>
      <c r="E4351" s="2"/>
      <c r="F4351" s="2"/>
      <c r="G4351" s="2"/>
      <c r="H4351" s="2"/>
      <c r="I4351" s="2"/>
      <c r="J4351" s="2"/>
      <c r="K4351" s="2"/>
    </row>
    <row r="4352" spans="3:11">
      <c r="C4352" s="38"/>
      <c r="E4352" s="2"/>
      <c r="F4352" s="2"/>
      <c r="G4352" s="2"/>
      <c r="H4352" s="2"/>
      <c r="I4352" s="2"/>
      <c r="J4352" s="2"/>
      <c r="K4352" s="2"/>
    </row>
    <row r="4353" spans="3:11">
      <c r="C4353" s="38"/>
      <c r="E4353" s="2"/>
      <c r="F4353" s="2"/>
      <c r="G4353" s="2"/>
      <c r="H4353" s="2"/>
      <c r="I4353" s="2"/>
      <c r="J4353" s="2"/>
      <c r="K4353" s="2"/>
    </row>
    <row r="4354" spans="3:11">
      <c r="C4354" s="38"/>
      <c r="E4354" s="2"/>
      <c r="F4354" s="2"/>
      <c r="G4354" s="2"/>
      <c r="H4354" s="2"/>
      <c r="I4354" s="2"/>
      <c r="J4354" s="2"/>
      <c r="K4354" s="2"/>
    </row>
    <row r="4355" spans="3:11">
      <c r="C4355" s="38"/>
      <c r="E4355" s="2"/>
      <c r="F4355" s="2"/>
      <c r="G4355" s="2"/>
      <c r="H4355" s="2"/>
      <c r="I4355" s="2"/>
      <c r="J4355" s="2"/>
      <c r="K4355" s="2"/>
    </row>
    <row r="4356" spans="3:11">
      <c r="C4356" s="38"/>
      <c r="E4356" s="2"/>
      <c r="F4356" s="2"/>
      <c r="G4356" s="2"/>
      <c r="H4356" s="2"/>
      <c r="I4356" s="2"/>
      <c r="J4356" s="2"/>
      <c r="K4356" s="2"/>
    </row>
    <row r="4357" spans="3:11">
      <c r="C4357" s="38"/>
      <c r="E4357" s="2"/>
      <c r="F4357" s="2"/>
      <c r="G4357" s="2"/>
      <c r="H4357" s="2"/>
      <c r="I4357" s="2"/>
      <c r="J4357" s="2"/>
      <c r="K4357" s="2"/>
    </row>
    <row r="4358" spans="3:11">
      <c r="C4358" s="38"/>
      <c r="E4358" s="2"/>
      <c r="F4358" s="2"/>
      <c r="G4358" s="2"/>
      <c r="H4358" s="2"/>
      <c r="I4358" s="2"/>
      <c r="J4358" s="2"/>
      <c r="K4358" s="2"/>
    </row>
    <row r="4359" spans="3:11">
      <c r="C4359" s="38"/>
      <c r="E4359" s="2"/>
      <c r="F4359" s="2"/>
      <c r="G4359" s="2"/>
      <c r="H4359" s="2"/>
      <c r="I4359" s="2"/>
      <c r="J4359" s="2"/>
      <c r="K4359" s="2"/>
    </row>
    <row r="4360" spans="3:11">
      <c r="C4360" s="38"/>
      <c r="E4360" s="2"/>
      <c r="F4360" s="2"/>
      <c r="G4360" s="2"/>
      <c r="H4360" s="2"/>
      <c r="I4360" s="2"/>
      <c r="J4360" s="2"/>
      <c r="K4360" s="2"/>
    </row>
    <row r="4361" spans="3:11">
      <c r="C4361" s="38"/>
      <c r="E4361" s="2"/>
      <c r="F4361" s="2"/>
      <c r="G4361" s="2"/>
      <c r="H4361" s="2"/>
      <c r="I4361" s="2"/>
      <c r="J4361" s="2"/>
      <c r="K4361" s="2"/>
    </row>
    <row r="4362" spans="3:11">
      <c r="C4362" s="38"/>
      <c r="E4362" s="2"/>
      <c r="F4362" s="2"/>
      <c r="G4362" s="2"/>
      <c r="H4362" s="2"/>
      <c r="I4362" s="2"/>
      <c r="J4362" s="2"/>
      <c r="K4362" s="2"/>
    </row>
    <row r="4363" spans="3:11">
      <c r="C4363" s="38"/>
      <c r="E4363" s="2"/>
      <c r="F4363" s="2"/>
      <c r="G4363" s="2"/>
      <c r="H4363" s="2"/>
      <c r="I4363" s="2"/>
      <c r="J4363" s="2"/>
      <c r="K4363" s="2"/>
    </row>
    <row r="4364" spans="3:11">
      <c r="C4364" s="38"/>
      <c r="E4364" s="2"/>
      <c r="F4364" s="2"/>
      <c r="G4364" s="2"/>
      <c r="H4364" s="2"/>
      <c r="I4364" s="2"/>
      <c r="J4364" s="2"/>
      <c r="K4364" s="2"/>
    </row>
    <row r="4365" spans="3:11">
      <c r="C4365" s="38"/>
      <c r="E4365" s="2"/>
      <c r="F4365" s="2"/>
      <c r="G4365" s="2"/>
      <c r="H4365" s="2"/>
      <c r="I4365" s="2"/>
      <c r="J4365" s="2"/>
      <c r="K4365" s="2"/>
    </row>
    <row r="4366" spans="3:11">
      <c r="C4366" s="38"/>
      <c r="E4366" s="2"/>
      <c r="F4366" s="2"/>
      <c r="G4366" s="2"/>
      <c r="H4366" s="2"/>
      <c r="I4366" s="2"/>
      <c r="J4366" s="2"/>
      <c r="K4366" s="2"/>
    </row>
    <row r="4367" spans="3:11">
      <c r="C4367" s="38"/>
      <c r="E4367" s="2"/>
      <c r="F4367" s="2"/>
      <c r="G4367" s="2"/>
      <c r="H4367" s="2"/>
      <c r="I4367" s="2"/>
      <c r="J4367" s="2"/>
      <c r="K4367" s="2"/>
    </row>
    <row r="4368" spans="3:11">
      <c r="C4368" s="38"/>
      <c r="E4368" s="2"/>
      <c r="F4368" s="2"/>
      <c r="G4368" s="2"/>
      <c r="H4368" s="2"/>
      <c r="I4368" s="2"/>
      <c r="J4368" s="2"/>
      <c r="K4368" s="2"/>
    </row>
    <row r="4369" spans="3:11">
      <c r="C4369" s="38"/>
      <c r="E4369" s="2"/>
      <c r="F4369" s="2"/>
      <c r="G4369" s="2"/>
      <c r="H4369" s="2"/>
      <c r="I4369" s="2"/>
      <c r="J4369" s="2"/>
      <c r="K4369" s="2"/>
    </row>
    <row r="4370" spans="3:11">
      <c r="C4370" s="38"/>
      <c r="E4370" s="2"/>
      <c r="F4370" s="2"/>
      <c r="G4370" s="2"/>
      <c r="H4370" s="2"/>
      <c r="I4370" s="2"/>
      <c r="J4370" s="2"/>
      <c r="K4370" s="2"/>
    </row>
    <row r="4371" spans="3:11">
      <c r="C4371" s="38"/>
      <c r="E4371" s="2"/>
      <c r="F4371" s="2"/>
      <c r="G4371" s="2"/>
      <c r="H4371" s="2"/>
      <c r="I4371" s="2"/>
      <c r="J4371" s="2"/>
      <c r="K4371" s="2"/>
    </row>
    <row r="4372" spans="3:11">
      <c r="C4372" s="38"/>
      <c r="E4372" s="2"/>
      <c r="F4372" s="2"/>
      <c r="G4372" s="2"/>
      <c r="H4372" s="2"/>
      <c r="I4372" s="2"/>
      <c r="J4372" s="2"/>
      <c r="K4372" s="2"/>
    </row>
    <row r="4373" spans="3:11">
      <c r="C4373" s="38"/>
      <c r="E4373" s="2"/>
      <c r="F4373" s="2"/>
      <c r="G4373" s="2"/>
      <c r="H4373" s="2"/>
      <c r="I4373" s="2"/>
      <c r="J4373" s="2"/>
      <c r="K4373" s="2"/>
    </row>
    <row r="4374" spans="3:11">
      <c r="C4374" s="38"/>
      <c r="E4374" s="2"/>
      <c r="F4374" s="2"/>
      <c r="G4374" s="2"/>
      <c r="H4374" s="2"/>
      <c r="I4374" s="2"/>
      <c r="J4374" s="2"/>
      <c r="K4374" s="2"/>
    </row>
    <row r="4375" spans="3:11">
      <c r="C4375" s="38"/>
      <c r="E4375" s="2"/>
      <c r="F4375" s="2"/>
      <c r="G4375" s="2"/>
      <c r="H4375" s="2"/>
      <c r="I4375" s="2"/>
      <c r="J4375" s="2"/>
      <c r="K4375" s="2"/>
    </row>
    <row r="4376" spans="3:11">
      <c r="C4376" s="38"/>
      <c r="E4376" s="2"/>
      <c r="F4376" s="2"/>
      <c r="G4376" s="2"/>
      <c r="H4376" s="2"/>
      <c r="I4376" s="2"/>
      <c r="J4376" s="2"/>
      <c r="K4376" s="2"/>
    </row>
    <row r="4377" spans="3:11">
      <c r="C4377" s="38"/>
      <c r="E4377" s="2"/>
      <c r="F4377" s="2"/>
      <c r="G4377" s="2"/>
      <c r="H4377" s="2"/>
      <c r="I4377" s="2"/>
      <c r="J4377" s="2"/>
      <c r="K4377" s="2"/>
    </row>
    <row r="4378" spans="3:11">
      <c r="C4378" s="38"/>
      <c r="E4378" s="2"/>
      <c r="F4378" s="2"/>
      <c r="G4378" s="2"/>
      <c r="H4378" s="2"/>
      <c r="I4378" s="2"/>
      <c r="J4378" s="2"/>
      <c r="K4378" s="2"/>
    </row>
    <row r="4379" spans="3:11">
      <c r="C4379" s="38"/>
      <c r="E4379" s="2"/>
      <c r="F4379" s="2"/>
      <c r="G4379" s="2"/>
      <c r="H4379" s="2"/>
      <c r="I4379" s="2"/>
      <c r="J4379" s="2"/>
      <c r="K4379" s="2"/>
    </row>
    <row r="4380" spans="3:11">
      <c r="C4380" s="38"/>
      <c r="E4380" s="2"/>
      <c r="F4380" s="2"/>
      <c r="G4380" s="2"/>
      <c r="H4380" s="2"/>
      <c r="I4380" s="2"/>
      <c r="J4380" s="2"/>
      <c r="K4380" s="2"/>
    </row>
    <row r="4381" spans="3:11">
      <c r="C4381" s="38"/>
      <c r="E4381" s="2"/>
      <c r="F4381" s="2"/>
      <c r="G4381" s="2"/>
      <c r="H4381" s="2"/>
      <c r="I4381" s="2"/>
      <c r="J4381" s="2"/>
      <c r="K4381" s="2"/>
    </row>
    <row r="4382" spans="3:11">
      <c r="C4382" s="38"/>
      <c r="E4382" s="2"/>
      <c r="F4382" s="2"/>
      <c r="G4382" s="2"/>
      <c r="H4382" s="2"/>
      <c r="I4382" s="2"/>
      <c r="J4382" s="2"/>
      <c r="K4382" s="2"/>
    </row>
    <row r="4383" spans="3:11">
      <c r="C4383" s="38"/>
      <c r="E4383" s="2"/>
      <c r="F4383" s="2"/>
      <c r="G4383" s="2"/>
      <c r="H4383" s="2"/>
      <c r="I4383" s="2"/>
      <c r="J4383" s="2"/>
      <c r="K4383" s="2"/>
    </row>
    <row r="4384" spans="3:11">
      <c r="C4384" s="38"/>
      <c r="E4384" s="2"/>
      <c r="F4384" s="2"/>
      <c r="G4384" s="2"/>
      <c r="H4384" s="2"/>
      <c r="I4384" s="2"/>
      <c r="J4384" s="2"/>
      <c r="K4384" s="2"/>
    </row>
    <row r="4385" spans="3:11">
      <c r="C4385" s="38"/>
      <c r="E4385" s="2"/>
      <c r="F4385" s="2"/>
      <c r="G4385" s="2"/>
      <c r="H4385" s="2"/>
      <c r="I4385" s="2"/>
      <c r="J4385" s="2"/>
      <c r="K4385" s="2"/>
    </row>
    <row r="4386" spans="3:11">
      <c r="C4386" s="38"/>
      <c r="E4386" s="2"/>
      <c r="F4386" s="2"/>
      <c r="G4386" s="2"/>
      <c r="H4386" s="2"/>
      <c r="I4386" s="2"/>
      <c r="J4386" s="2"/>
      <c r="K4386" s="2"/>
    </row>
    <row r="4387" spans="3:11">
      <c r="C4387" s="38"/>
      <c r="E4387" s="2"/>
      <c r="F4387" s="2"/>
      <c r="G4387" s="2"/>
      <c r="H4387" s="2"/>
      <c r="I4387" s="2"/>
      <c r="J4387" s="2"/>
      <c r="K4387" s="2"/>
    </row>
    <row r="4388" spans="3:11">
      <c r="C4388" s="38"/>
      <c r="E4388" s="2"/>
      <c r="F4388" s="2"/>
      <c r="G4388" s="2"/>
      <c r="H4388" s="2"/>
      <c r="I4388" s="2"/>
      <c r="J4388" s="2"/>
      <c r="K4388" s="2"/>
    </row>
    <row r="4389" spans="3:11">
      <c r="C4389" s="38"/>
      <c r="E4389" s="2"/>
      <c r="F4389" s="2"/>
      <c r="G4389" s="2"/>
      <c r="H4389" s="2"/>
      <c r="I4389" s="2"/>
      <c r="J4389" s="2"/>
      <c r="K4389" s="2"/>
    </row>
    <row r="4390" spans="3:11">
      <c r="C4390" s="38"/>
      <c r="E4390" s="2"/>
      <c r="F4390" s="2"/>
      <c r="G4390" s="2"/>
      <c r="H4390" s="2"/>
      <c r="I4390" s="2"/>
      <c r="J4390" s="2"/>
      <c r="K4390" s="2"/>
    </row>
    <row r="4391" spans="3:11">
      <c r="C4391" s="38"/>
      <c r="E4391" s="2"/>
      <c r="F4391" s="2"/>
      <c r="G4391" s="2"/>
      <c r="H4391" s="2"/>
      <c r="I4391" s="2"/>
      <c r="J4391" s="2"/>
      <c r="K4391" s="2"/>
    </row>
    <row r="4392" spans="3:11">
      <c r="C4392" s="38"/>
      <c r="E4392" s="2"/>
      <c r="F4392" s="2"/>
      <c r="G4392" s="2"/>
      <c r="H4392" s="2"/>
      <c r="I4392" s="2"/>
      <c r="J4392" s="2"/>
      <c r="K4392" s="2"/>
    </row>
    <row r="4393" spans="3:11">
      <c r="C4393" s="38"/>
      <c r="E4393" s="2"/>
      <c r="F4393" s="2"/>
      <c r="G4393" s="2"/>
      <c r="H4393" s="2"/>
      <c r="I4393" s="2"/>
      <c r="J4393" s="2"/>
      <c r="K4393" s="2"/>
    </row>
    <row r="4394" spans="3:11">
      <c r="C4394" s="38"/>
      <c r="E4394" s="2"/>
      <c r="F4394" s="2"/>
      <c r="G4394" s="2"/>
      <c r="H4394" s="2"/>
      <c r="I4394" s="2"/>
      <c r="J4394" s="2"/>
      <c r="K4394" s="2"/>
    </row>
    <row r="4395" spans="3:11">
      <c r="C4395" s="38"/>
      <c r="E4395" s="2"/>
      <c r="F4395" s="2"/>
      <c r="G4395" s="2"/>
      <c r="H4395" s="2"/>
      <c r="I4395" s="2"/>
      <c r="J4395" s="2"/>
      <c r="K4395" s="2"/>
    </row>
    <row r="4396" spans="3:11">
      <c r="C4396" s="38"/>
      <c r="E4396" s="2"/>
      <c r="F4396" s="2"/>
      <c r="G4396" s="2"/>
      <c r="H4396" s="2"/>
      <c r="I4396" s="2"/>
      <c r="J4396" s="2"/>
      <c r="K4396" s="2"/>
    </row>
    <row r="4397" spans="3:11">
      <c r="C4397" s="38"/>
      <c r="E4397" s="2"/>
      <c r="F4397" s="2"/>
      <c r="G4397" s="2"/>
      <c r="H4397" s="2"/>
      <c r="I4397" s="2"/>
      <c r="J4397" s="2"/>
      <c r="K4397" s="2"/>
    </row>
    <row r="4398" spans="3:11">
      <c r="C4398" s="38"/>
      <c r="E4398" s="2"/>
      <c r="F4398" s="2"/>
      <c r="G4398" s="2"/>
      <c r="H4398" s="2"/>
      <c r="I4398" s="2"/>
      <c r="J4398" s="2"/>
      <c r="K4398" s="2"/>
    </row>
    <row r="4399" spans="3:11">
      <c r="C4399" s="38"/>
      <c r="E4399" s="2"/>
      <c r="F4399" s="2"/>
      <c r="G4399" s="2"/>
      <c r="H4399" s="2"/>
      <c r="I4399" s="2"/>
      <c r="J4399" s="2"/>
      <c r="K4399" s="2"/>
    </row>
    <row r="4400" spans="3:11">
      <c r="C4400" s="38"/>
      <c r="E4400" s="2"/>
      <c r="F4400" s="2"/>
      <c r="G4400" s="2"/>
      <c r="H4400" s="2"/>
      <c r="I4400" s="2"/>
      <c r="J4400" s="2"/>
      <c r="K4400" s="2"/>
    </row>
    <row r="4401" spans="3:11">
      <c r="C4401" s="38"/>
      <c r="E4401" s="2"/>
      <c r="F4401" s="2"/>
      <c r="G4401" s="2"/>
      <c r="H4401" s="2"/>
      <c r="I4401" s="2"/>
      <c r="J4401" s="2"/>
      <c r="K4401" s="2"/>
    </row>
    <row r="4402" spans="3:11">
      <c r="C4402" s="38"/>
      <c r="E4402" s="2"/>
      <c r="F4402" s="2"/>
      <c r="G4402" s="2"/>
      <c r="H4402" s="2"/>
      <c r="I4402" s="2"/>
      <c r="J4402" s="2"/>
      <c r="K4402" s="2"/>
    </row>
    <row r="4403" spans="3:11">
      <c r="C4403" s="38"/>
      <c r="E4403" s="2"/>
      <c r="F4403" s="2"/>
      <c r="G4403" s="2"/>
      <c r="H4403" s="2"/>
      <c r="I4403" s="2"/>
      <c r="J4403" s="2"/>
      <c r="K4403" s="2"/>
    </row>
    <row r="4404" spans="3:11">
      <c r="C4404" s="38"/>
      <c r="E4404" s="2"/>
      <c r="F4404" s="2"/>
      <c r="G4404" s="2"/>
      <c r="H4404" s="2"/>
      <c r="I4404" s="2"/>
      <c r="J4404" s="2"/>
      <c r="K4404" s="2"/>
    </row>
    <row r="4405" spans="3:11">
      <c r="C4405" s="38"/>
      <c r="E4405" s="2"/>
      <c r="F4405" s="2"/>
      <c r="G4405" s="2"/>
      <c r="H4405" s="2"/>
      <c r="I4405" s="2"/>
      <c r="J4405" s="2"/>
      <c r="K4405" s="2"/>
    </row>
    <row r="4406" spans="3:11">
      <c r="C4406" s="38"/>
      <c r="E4406" s="2"/>
      <c r="F4406" s="2"/>
      <c r="G4406" s="2"/>
      <c r="H4406" s="2"/>
      <c r="I4406" s="2"/>
      <c r="J4406" s="2"/>
      <c r="K4406" s="2"/>
    </row>
    <row r="4407" spans="3:11">
      <c r="C4407" s="38"/>
      <c r="E4407" s="2"/>
      <c r="F4407" s="2"/>
      <c r="G4407" s="2"/>
      <c r="H4407" s="2"/>
      <c r="I4407" s="2"/>
      <c r="J4407" s="2"/>
      <c r="K4407" s="2"/>
    </row>
    <row r="4408" spans="3:11">
      <c r="C4408" s="38"/>
      <c r="E4408" s="2"/>
      <c r="F4408" s="2"/>
      <c r="G4408" s="2"/>
      <c r="H4408" s="2"/>
      <c r="I4408" s="2"/>
      <c r="J4408" s="2"/>
      <c r="K4408" s="2"/>
    </row>
    <row r="4409" spans="3:11">
      <c r="C4409" s="38"/>
      <c r="E4409" s="2"/>
      <c r="F4409" s="2"/>
      <c r="G4409" s="2"/>
      <c r="H4409" s="2"/>
      <c r="I4409" s="2"/>
      <c r="J4409" s="2"/>
      <c r="K4409" s="2"/>
    </row>
    <row r="4410" spans="3:11">
      <c r="C4410" s="38"/>
      <c r="E4410" s="2"/>
      <c r="F4410" s="2"/>
      <c r="G4410" s="2"/>
      <c r="H4410" s="2"/>
      <c r="I4410" s="2"/>
      <c r="J4410" s="2"/>
      <c r="K4410" s="2"/>
    </row>
    <row r="4411" spans="3:11">
      <c r="C4411" s="38"/>
      <c r="E4411" s="2"/>
      <c r="F4411" s="2"/>
      <c r="G4411" s="2"/>
      <c r="H4411" s="2"/>
      <c r="I4411" s="2"/>
      <c r="J4411" s="2"/>
      <c r="K4411" s="2"/>
    </row>
    <row r="4412" spans="3:11">
      <c r="C4412" s="38"/>
      <c r="E4412" s="2"/>
      <c r="F4412" s="2"/>
      <c r="G4412" s="2"/>
      <c r="H4412" s="2"/>
      <c r="I4412" s="2"/>
      <c r="J4412" s="2"/>
      <c r="K4412" s="2"/>
    </row>
    <row r="4413" spans="3:11">
      <c r="C4413" s="38"/>
      <c r="E4413" s="2"/>
      <c r="F4413" s="2"/>
      <c r="G4413" s="2"/>
      <c r="H4413" s="2"/>
      <c r="I4413" s="2"/>
      <c r="J4413" s="2"/>
      <c r="K4413" s="2"/>
    </row>
    <row r="4414" spans="3:11">
      <c r="C4414" s="38"/>
      <c r="E4414" s="2"/>
      <c r="F4414" s="2"/>
      <c r="G4414" s="2"/>
      <c r="H4414" s="2"/>
      <c r="I4414" s="2"/>
      <c r="J4414" s="2"/>
      <c r="K4414" s="2"/>
    </row>
    <row r="4415" spans="3:11">
      <c r="C4415" s="38"/>
      <c r="E4415" s="2"/>
      <c r="F4415" s="2"/>
      <c r="G4415" s="2"/>
      <c r="H4415" s="2"/>
      <c r="I4415" s="2"/>
      <c r="J4415" s="2"/>
      <c r="K4415" s="2"/>
    </row>
    <row r="4416" spans="3:11">
      <c r="C4416" s="38"/>
      <c r="E4416" s="2"/>
      <c r="F4416" s="2"/>
      <c r="G4416" s="2"/>
      <c r="H4416" s="2"/>
      <c r="I4416" s="2"/>
      <c r="J4416" s="2"/>
      <c r="K4416" s="2"/>
    </row>
    <row r="4417" spans="3:11">
      <c r="C4417" s="38"/>
      <c r="E4417" s="2"/>
      <c r="F4417" s="2"/>
      <c r="G4417" s="2"/>
      <c r="H4417" s="2"/>
      <c r="I4417" s="2"/>
      <c r="J4417" s="2"/>
      <c r="K4417" s="2"/>
    </row>
    <row r="4418" spans="3:11">
      <c r="C4418" s="38"/>
      <c r="E4418" s="2"/>
      <c r="F4418" s="2"/>
      <c r="G4418" s="2"/>
      <c r="H4418" s="2"/>
      <c r="I4418" s="2"/>
      <c r="J4418" s="2"/>
      <c r="K4418" s="2"/>
    </row>
    <row r="4419" spans="3:11">
      <c r="C4419" s="38"/>
      <c r="E4419" s="2"/>
      <c r="F4419" s="2"/>
      <c r="G4419" s="2"/>
      <c r="H4419" s="2"/>
      <c r="I4419" s="2"/>
      <c r="J4419" s="2"/>
      <c r="K4419" s="2"/>
    </row>
    <row r="4420" spans="3:11">
      <c r="C4420" s="38"/>
      <c r="E4420" s="2"/>
      <c r="F4420" s="2"/>
      <c r="G4420" s="2"/>
      <c r="H4420" s="2"/>
      <c r="I4420" s="2"/>
      <c r="J4420" s="2"/>
      <c r="K4420" s="2"/>
    </row>
    <row r="4421" spans="3:11">
      <c r="C4421" s="38"/>
      <c r="E4421" s="2"/>
      <c r="F4421" s="2"/>
      <c r="G4421" s="2"/>
      <c r="H4421" s="2"/>
      <c r="I4421" s="2"/>
      <c r="J4421" s="2"/>
      <c r="K4421" s="2"/>
    </row>
    <row r="4422" spans="3:11">
      <c r="C4422" s="38"/>
      <c r="E4422" s="2"/>
      <c r="F4422" s="2"/>
      <c r="G4422" s="2"/>
      <c r="H4422" s="2"/>
      <c r="I4422" s="2"/>
      <c r="J4422" s="2"/>
      <c r="K4422" s="2"/>
    </row>
    <row r="4423" spans="3:11">
      <c r="C4423" s="38"/>
      <c r="E4423" s="2"/>
      <c r="F4423" s="2"/>
      <c r="G4423" s="2"/>
      <c r="H4423" s="2"/>
      <c r="I4423" s="2"/>
      <c r="J4423" s="2"/>
      <c r="K4423" s="2"/>
    </row>
    <row r="4424" spans="3:11">
      <c r="C4424" s="38"/>
      <c r="E4424" s="2"/>
      <c r="F4424" s="2"/>
      <c r="G4424" s="2"/>
      <c r="H4424" s="2"/>
      <c r="I4424" s="2"/>
      <c r="J4424" s="2"/>
      <c r="K4424" s="2"/>
    </row>
    <row r="4425" spans="3:11">
      <c r="C4425" s="38"/>
      <c r="E4425" s="2"/>
      <c r="F4425" s="2"/>
      <c r="G4425" s="2"/>
      <c r="H4425" s="2"/>
      <c r="I4425" s="2"/>
      <c r="J4425" s="2"/>
      <c r="K4425" s="2"/>
    </row>
    <row r="4426" spans="3:11">
      <c r="C4426" s="38"/>
      <c r="E4426" s="2"/>
      <c r="F4426" s="2"/>
      <c r="G4426" s="2"/>
      <c r="H4426" s="2"/>
      <c r="I4426" s="2"/>
      <c r="J4426" s="2"/>
      <c r="K4426" s="2"/>
    </row>
    <row r="4427" spans="3:11">
      <c r="C4427" s="38"/>
      <c r="E4427" s="2"/>
      <c r="F4427" s="2"/>
      <c r="G4427" s="2"/>
      <c r="H4427" s="2"/>
      <c r="I4427" s="2"/>
      <c r="J4427" s="2"/>
      <c r="K4427" s="2"/>
    </row>
    <row r="4428" spans="3:11">
      <c r="C4428" s="38"/>
      <c r="E4428" s="2"/>
      <c r="F4428" s="2"/>
      <c r="G4428" s="2"/>
      <c r="H4428" s="2"/>
      <c r="I4428" s="2"/>
      <c r="J4428" s="2"/>
      <c r="K4428" s="2"/>
    </row>
    <row r="4429" spans="3:11">
      <c r="C4429" s="38"/>
      <c r="E4429" s="2"/>
      <c r="F4429" s="2"/>
      <c r="G4429" s="2"/>
      <c r="H4429" s="2"/>
      <c r="I4429" s="2"/>
      <c r="J4429" s="2"/>
      <c r="K4429" s="2"/>
    </row>
    <row r="4430" spans="3:11">
      <c r="C4430" s="38"/>
      <c r="E4430" s="2"/>
      <c r="F4430" s="2"/>
      <c r="G4430" s="2"/>
      <c r="H4430" s="2"/>
      <c r="I4430" s="2"/>
      <c r="J4430" s="2"/>
      <c r="K4430" s="2"/>
    </row>
    <row r="4431" spans="3:11">
      <c r="C4431" s="38"/>
      <c r="E4431" s="2"/>
      <c r="F4431" s="2"/>
      <c r="G4431" s="2"/>
      <c r="H4431" s="2"/>
      <c r="I4431" s="2"/>
      <c r="J4431" s="2"/>
      <c r="K4431" s="2"/>
    </row>
    <row r="4432" spans="3:11">
      <c r="C4432" s="38"/>
      <c r="E4432" s="2"/>
      <c r="F4432" s="2"/>
      <c r="G4432" s="2"/>
      <c r="H4432" s="2"/>
      <c r="I4432" s="2"/>
      <c r="J4432" s="2"/>
      <c r="K4432" s="2"/>
    </row>
    <row r="4433" spans="3:11">
      <c r="C4433" s="38"/>
      <c r="E4433" s="2"/>
      <c r="F4433" s="2"/>
      <c r="G4433" s="2"/>
      <c r="H4433" s="2"/>
      <c r="I4433" s="2"/>
      <c r="J4433" s="2"/>
      <c r="K4433" s="2"/>
    </row>
    <row r="4434" spans="3:11">
      <c r="C4434" s="38"/>
      <c r="E4434" s="2"/>
      <c r="F4434" s="2"/>
      <c r="G4434" s="2"/>
      <c r="H4434" s="2"/>
      <c r="I4434" s="2"/>
      <c r="J4434" s="2"/>
      <c r="K4434" s="2"/>
    </row>
    <row r="4435" spans="3:11">
      <c r="C4435" s="38"/>
      <c r="E4435" s="2"/>
      <c r="F4435" s="2"/>
      <c r="G4435" s="2"/>
      <c r="H4435" s="2"/>
      <c r="I4435" s="2"/>
      <c r="J4435" s="2"/>
      <c r="K4435" s="2"/>
    </row>
    <row r="4436" spans="3:11">
      <c r="C4436" s="38"/>
      <c r="E4436" s="2"/>
      <c r="F4436" s="2"/>
      <c r="G4436" s="2"/>
      <c r="H4436" s="2"/>
      <c r="I4436" s="2"/>
      <c r="J4436" s="2"/>
      <c r="K4436" s="2"/>
    </row>
    <row r="4437" spans="3:11">
      <c r="C4437" s="38"/>
      <c r="E4437" s="2"/>
      <c r="F4437" s="2"/>
      <c r="G4437" s="2"/>
      <c r="H4437" s="2"/>
      <c r="I4437" s="2"/>
      <c r="J4437" s="2"/>
      <c r="K4437" s="2"/>
    </row>
    <row r="4438" spans="3:11">
      <c r="C4438" s="38"/>
      <c r="E4438" s="2"/>
      <c r="F4438" s="2"/>
      <c r="G4438" s="2"/>
      <c r="H4438" s="2"/>
      <c r="I4438" s="2"/>
      <c r="J4438" s="2"/>
      <c r="K4438" s="2"/>
    </row>
    <row r="4439" spans="3:11">
      <c r="C4439" s="38"/>
      <c r="E4439" s="2"/>
      <c r="F4439" s="2"/>
      <c r="G4439" s="2"/>
      <c r="H4439" s="2"/>
      <c r="I4439" s="2"/>
      <c r="J4439" s="2"/>
      <c r="K4439" s="2"/>
    </row>
    <row r="4440" spans="3:11">
      <c r="C4440" s="38"/>
      <c r="E4440" s="2"/>
      <c r="F4440" s="2"/>
      <c r="G4440" s="2"/>
      <c r="H4440" s="2"/>
      <c r="I4440" s="2"/>
      <c r="J4440" s="2"/>
      <c r="K4440" s="2"/>
    </row>
    <row r="4441" spans="3:11">
      <c r="C4441" s="38"/>
      <c r="E4441" s="2"/>
      <c r="F4441" s="2"/>
      <c r="G4441" s="2"/>
      <c r="H4441" s="2"/>
      <c r="I4441" s="2"/>
      <c r="J4441" s="2"/>
      <c r="K4441" s="2"/>
    </row>
    <row r="4442" spans="3:11">
      <c r="C4442" s="38"/>
      <c r="E4442" s="2"/>
      <c r="F4442" s="2"/>
      <c r="G4442" s="2"/>
      <c r="H4442" s="2"/>
      <c r="I4442" s="2"/>
      <c r="J4442" s="2"/>
      <c r="K4442" s="2"/>
    </row>
    <row r="4443" spans="3:11">
      <c r="C4443" s="38"/>
      <c r="E4443" s="2"/>
      <c r="F4443" s="2"/>
      <c r="G4443" s="2"/>
      <c r="H4443" s="2"/>
      <c r="I4443" s="2"/>
      <c r="J4443" s="2"/>
      <c r="K4443" s="2"/>
    </row>
    <row r="4444" spans="3:11">
      <c r="C4444" s="38"/>
      <c r="E4444" s="2"/>
      <c r="F4444" s="2"/>
      <c r="G4444" s="2"/>
      <c r="H4444" s="2"/>
      <c r="I4444" s="2"/>
      <c r="J4444" s="2"/>
      <c r="K4444" s="2"/>
    </row>
    <row r="4445" spans="3:11">
      <c r="C4445" s="38"/>
      <c r="E4445" s="2"/>
      <c r="F4445" s="2"/>
      <c r="G4445" s="2"/>
      <c r="H4445" s="2"/>
      <c r="I4445" s="2"/>
      <c r="J4445" s="2"/>
      <c r="K4445" s="2"/>
    </row>
    <row r="4446" spans="3:11">
      <c r="C4446" s="38"/>
      <c r="E4446" s="2"/>
      <c r="F4446" s="2"/>
      <c r="G4446" s="2"/>
      <c r="H4446" s="2"/>
      <c r="I4446" s="2"/>
      <c r="J4446" s="2"/>
      <c r="K4446" s="2"/>
    </row>
    <row r="4447" spans="3:11">
      <c r="C4447" s="38"/>
      <c r="E4447" s="2"/>
      <c r="F4447" s="2"/>
      <c r="G4447" s="2"/>
      <c r="H4447" s="2"/>
      <c r="I4447" s="2"/>
      <c r="J4447" s="2"/>
      <c r="K4447" s="2"/>
    </row>
    <row r="4448" spans="3:11">
      <c r="C4448" s="38"/>
      <c r="E4448" s="2"/>
      <c r="F4448" s="2"/>
      <c r="G4448" s="2"/>
      <c r="H4448" s="2"/>
      <c r="I4448" s="2"/>
      <c r="J4448" s="2"/>
      <c r="K4448" s="2"/>
    </row>
    <row r="4449" spans="3:11">
      <c r="C4449" s="38"/>
      <c r="E4449" s="2"/>
      <c r="F4449" s="2"/>
      <c r="G4449" s="2"/>
      <c r="H4449" s="2"/>
      <c r="I4449" s="2"/>
      <c r="J4449" s="2"/>
      <c r="K4449" s="2"/>
    </row>
    <row r="4450" spans="3:11">
      <c r="C4450" s="38"/>
      <c r="E4450" s="2"/>
      <c r="F4450" s="2"/>
      <c r="G4450" s="2"/>
      <c r="H4450" s="2"/>
      <c r="I4450" s="2"/>
      <c r="J4450" s="2"/>
      <c r="K4450" s="2"/>
    </row>
    <row r="4451" spans="3:11">
      <c r="C4451" s="38"/>
      <c r="E4451" s="2"/>
      <c r="F4451" s="2"/>
      <c r="G4451" s="2"/>
      <c r="H4451" s="2"/>
      <c r="I4451" s="2"/>
      <c r="J4451" s="2"/>
      <c r="K4451" s="2"/>
    </row>
    <row r="4452" spans="3:11">
      <c r="C4452" s="38"/>
      <c r="E4452" s="2"/>
      <c r="F4452" s="2"/>
      <c r="G4452" s="2"/>
      <c r="H4452" s="2"/>
      <c r="I4452" s="2"/>
      <c r="J4452" s="2"/>
      <c r="K4452" s="2"/>
    </row>
    <row r="4453" spans="3:11">
      <c r="C4453" s="38"/>
      <c r="E4453" s="2"/>
      <c r="F4453" s="2"/>
      <c r="G4453" s="2"/>
      <c r="H4453" s="2"/>
      <c r="I4453" s="2"/>
      <c r="J4453" s="2"/>
      <c r="K4453" s="2"/>
    </row>
    <row r="4454" spans="3:11">
      <c r="C4454" s="38"/>
      <c r="E4454" s="2"/>
      <c r="F4454" s="2"/>
      <c r="G4454" s="2"/>
      <c r="H4454" s="2"/>
      <c r="I4454" s="2"/>
      <c r="J4454" s="2"/>
      <c r="K4454" s="2"/>
    </row>
    <row r="4455" spans="3:11">
      <c r="C4455" s="38"/>
      <c r="E4455" s="2"/>
      <c r="F4455" s="2"/>
      <c r="G4455" s="2"/>
      <c r="H4455" s="2"/>
      <c r="I4455" s="2"/>
      <c r="J4455" s="2"/>
      <c r="K4455" s="2"/>
    </row>
    <row r="4456" spans="3:11">
      <c r="C4456" s="38"/>
      <c r="E4456" s="2"/>
      <c r="F4456" s="2"/>
      <c r="G4456" s="2"/>
      <c r="H4456" s="2"/>
      <c r="I4456" s="2"/>
      <c r="J4456" s="2"/>
      <c r="K4456" s="2"/>
    </row>
    <row r="4457" spans="3:11">
      <c r="C4457" s="38"/>
      <c r="E4457" s="2"/>
      <c r="F4457" s="2"/>
      <c r="G4457" s="2"/>
      <c r="H4457" s="2"/>
      <c r="I4457" s="2"/>
      <c r="J4457" s="2"/>
      <c r="K4457" s="2"/>
    </row>
    <row r="4458" spans="3:11">
      <c r="C4458" s="38"/>
      <c r="E4458" s="2"/>
      <c r="F4458" s="2"/>
      <c r="G4458" s="2"/>
      <c r="H4458" s="2"/>
      <c r="I4458" s="2"/>
      <c r="J4458" s="2"/>
      <c r="K4458" s="2"/>
    </row>
    <row r="4459" spans="3:11">
      <c r="C4459" s="38"/>
      <c r="E4459" s="2"/>
      <c r="F4459" s="2"/>
      <c r="G4459" s="2"/>
      <c r="H4459" s="2"/>
      <c r="I4459" s="2"/>
      <c r="J4459" s="2"/>
      <c r="K4459" s="2"/>
    </row>
    <row r="4460" spans="3:11">
      <c r="C4460" s="38"/>
      <c r="E4460" s="2"/>
      <c r="F4460" s="2"/>
      <c r="G4460" s="2"/>
      <c r="H4460" s="2"/>
      <c r="I4460" s="2"/>
      <c r="J4460" s="2"/>
      <c r="K4460" s="2"/>
    </row>
    <row r="4461" spans="3:11">
      <c r="C4461" s="38"/>
      <c r="E4461" s="2"/>
      <c r="F4461" s="2"/>
      <c r="G4461" s="2"/>
      <c r="H4461" s="2"/>
      <c r="I4461" s="2"/>
      <c r="J4461" s="2"/>
      <c r="K4461" s="2"/>
    </row>
    <row r="4462" spans="3:11">
      <c r="C4462" s="38"/>
      <c r="E4462" s="2"/>
      <c r="F4462" s="2"/>
      <c r="G4462" s="2"/>
      <c r="H4462" s="2"/>
      <c r="I4462" s="2"/>
      <c r="J4462" s="2"/>
      <c r="K4462" s="2"/>
    </row>
    <row r="4463" spans="3:11">
      <c r="C4463" s="38"/>
      <c r="E4463" s="2"/>
      <c r="F4463" s="2"/>
      <c r="G4463" s="2"/>
      <c r="H4463" s="2"/>
      <c r="I4463" s="2"/>
      <c r="J4463" s="2"/>
      <c r="K4463" s="2"/>
    </row>
    <row r="4464" spans="3:11">
      <c r="C4464" s="38"/>
      <c r="E4464" s="2"/>
      <c r="F4464" s="2"/>
      <c r="G4464" s="2"/>
      <c r="H4464" s="2"/>
      <c r="I4464" s="2"/>
      <c r="J4464" s="2"/>
      <c r="K4464" s="2"/>
    </row>
    <row r="4465" spans="3:11">
      <c r="C4465" s="38"/>
      <c r="E4465" s="2"/>
      <c r="F4465" s="2"/>
      <c r="G4465" s="2"/>
      <c r="H4465" s="2"/>
      <c r="I4465" s="2"/>
      <c r="J4465" s="2"/>
      <c r="K4465" s="2"/>
    </row>
    <row r="4466" spans="3:11">
      <c r="C4466" s="38"/>
      <c r="E4466" s="2"/>
      <c r="F4466" s="2"/>
      <c r="G4466" s="2"/>
      <c r="H4466" s="2"/>
      <c r="I4466" s="2"/>
      <c r="J4466" s="2"/>
      <c r="K4466" s="2"/>
    </row>
    <row r="4467" spans="3:11">
      <c r="C4467" s="38"/>
      <c r="E4467" s="2"/>
      <c r="F4467" s="2"/>
      <c r="G4467" s="2"/>
      <c r="H4467" s="2"/>
      <c r="I4467" s="2"/>
      <c r="J4467" s="2"/>
      <c r="K4467" s="2"/>
    </row>
    <row r="4468" spans="3:11">
      <c r="C4468" s="38"/>
      <c r="E4468" s="2"/>
      <c r="F4468" s="2"/>
      <c r="G4468" s="2"/>
      <c r="H4468" s="2"/>
      <c r="I4468" s="2"/>
      <c r="J4468" s="2"/>
      <c r="K4468" s="2"/>
    </row>
    <row r="4469" spans="3:11">
      <c r="C4469" s="38"/>
      <c r="E4469" s="2"/>
      <c r="F4469" s="2"/>
      <c r="G4469" s="2"/>
      <c r="H4469" s="2"/>
      <c r="I4469" s="2"/>
      <c r="J4469" s="2"/>
      <c r="K4469" s="2"/>
    </row>
    <row r="4470" spans="3:11">
      <c r="C4470" s="38"/>
      <c r="E4470" s="2"/>
      <c r="F4470" s="2"/>
      <c r="G4470" s="2"/>
      <c r="H4470" s="2"/>
      <c r="I4470" s="2"/>
      <c r="J4470" s="2"/>
      <c r="K4470" s="2"/>
    </row>
    <row r="4471" spans="3:11">
      <c r="C4471" s="38"/>
      <c r="E4471" s="2"/>
      <c r="F4471" s="2"/>
      <c r="G4471" s="2"/>
      <c r="H4471" s="2"/>
      <c r="I4471" s="2"/>
      <c r="J4471" s="2"/>
      <c r="K4471" s="2"/>
    </row>
    <row r="4472" spans="3:11">
      <c r="C4472" s="38"/>
      <c r="E4472" s="2"/>
      <c r="F4472" s="2"/>
      <c r="G4472" s="2"/>
      <c r="H4472" s="2"/>
      <c r="I4472" s="2"/>
      <c r="J4472" s="2"/>
      <c r="K4472" s="2"/>
    </row>
    <row r="4473" spans="3:11">
      <c r="C4473" s="38"/>
      <c r="E4473" s="2"/>
      <c r="F4473" s="2"/>
      <c r="G4473" s="2"/>
      <c r="H4473" s="2"/>
      <c r="I4473" s="2"/>
      <c r="J4473" s="2"/>
      <c r="K4473" s="2"/>
    </row>
    <row r="4474" spans="3:11">
      <c r="C4474" s="38"/>
      <c r="E4474" s="2"/>
      <c r="F4474" s="2"/>
      <c r="G4474" s="2"/>
      <c r="H4474" s="2"/>
      <c r="I4474" s="2"/>
      <c r="J4474" s="2"/>
      <c r="K4474" s="2"/>
    </row>
    <row r="4475" spans="3:11">
      <c r="C4475" s="38"/>
      <c r="E4475" s="2"/>
      <c r="F4475" s="2"/>
      <c r="G4475" s="2"/>
      <c r="H4475" s="2"/>
      <c r="I4475" s="2"/>
      <c r="J4475" s="2"/>
      <c r="K4475" s="2"/>
    </row>
    <row r="4476" spans="3:11">
      <c r="C4476" s="38"/>
      <c r="E4476" s="2"/>
      <c r="F4476" s="2"/>
      <c r="G4476" s="2"/>
      <c r="H4476" s="2"/>
      <c r="I4476" s="2"/>
      <c r="J4476" s="2"/>
      <c r="K4476" s="2"/>
    </row>
    <row r="4477" spans="3:11">
      <c r="C4477" s="38"/>
      <c r="E4477" s="2"/>
      <c r="F4477" s="2"/>
      <c r="G4477" s="2"/>
      <c r="H4477" s="2"/>
      <c r="I4477" s="2"/>
      <c r="J4477" s="2"/>
      <c r="K4477" s="2"/>
    </row>
    <row r="4478" spans="3:11">
      <c r="C4478" s="38"/>
      <c r="E4478" s="2"/>
      <c r="F4478" s="2"/>
      <c r="G4478" s="2"/>
      <c r="H4478" s="2"/>
      <c r="I4478" s="2"/>
      <c r="J4478" s="2"/>
      <c r="K4478" s="2"/>
    </row>
    <row r="4479" spans="3:11">
      <c r="C4479" s="38"/>
      <c r="E4479" s="2"/>
      <c r="F4479" s="2"/>
      <c r="G4479" s="2"/>
      <c r="H4479" s="2"/>
      <c r="I4479" s="2"/>
      <c r="J4479" s="2"/>
      <c r="K4479" s="2"/>
    </row>
    <row r="4480" spans="3:11">
      <c r="C4480" s="38"/>
      <c r="E4480" s="2"/>
      <c r="F4480" s="2"/>
      <c r="G4480" s="2"/>
      <c r="H4480" s="2"/>
      <c r="I4480" s="2"/>
      <c r="J4480" s="2"/>
      <c r="K4480" s="2"/>
    </row>
    <row r="4481" spans="3:11">
      <c r="C4481" s="38"/>
      <c r="E4481" s="2"/>
      <c r="F4481" s="2"/>
      <c r="G4481" s="2"/>
      <c r="H4481" s="2"/>
      <c r="I4481" s="2"/>
      <c r="J4481" s="2"/>
      <c r="K4481" s="2"/>
    </row>
    <row r="4482" spans="3:11">
      <c r="C4482" s="38"/>
      <c r="E4482" s="2"/>
      <c r="F4482" s="2"/>
      <c r="G4482" s="2"/>
      <c r="H4482" s="2"/>
      <c r="I4482" s="2"/>
      <c r="J4482" s="2"/>
      <c r="K4482" s="2"/>
    </row>
    <row r="4483" spans="3:11">
      <c r="C4483" s="38"/>
      <c r="E4483" s="2"/>
      <c r="F4483" s="2"/>
      <c r="G4483" s="2"/>
      <c r="H4483" s="2"/>
      <c r="I4483" s="2"/>
      <c r="J4483" s="2"/>
      <c r="K4483" s="2"/>
    </row>
    <row r="4484" spans="3:11">
      <c r="C4484" s="38"/>
      <c r="E4484" s="2"/>
      <c r="F4484" s="2"/>
      <c r="G4484" s="2"/>
      <c r="H4484" s="2"/>
      <c r="I4484" s="2"/>
      <c r="J4484" s="2"/>
      <c r="K4484" s="2"/>
    </row>
    <row r="4485" spans="3:11">
      <c r="C4485" s="38"/>
      <c r="E4485" s="2"/>
      <c r="F4485" s="2"/>
      <c r="G4485" s="2"/>
      <c r="H4485" s="2"/>
      <c r="I4485" s="2"/>
      <c r="J4485" s="2"/>
      <c r="K4485" s="2"/>
    </row>
    <row r="4486" spans="3:11">
      <c r="C4486" s="38"/>
      <c r="E4486" s="2"/>
      <c r="F4486" s="2"/>
      <c r="G4486" s="2"/>
      <c r="H4486" s="2"/>
      <c r="I4486" s="2"/>
      <c r="J4486" s="2"/>
      <c r="K4486" s="2"/>
    </row>
    <row r="4487" spans="3:11">
      <c r="C4487" s="38"/>
      <c r="E4487" s="2"/>
      <c r="F4487" s="2"/>
      <c r="G4487" s="2"/>
      <c r="H4487" s="2"/>
      <c r="I4487" s="2"/>
      <c r="J4487" s="2"/>
      <c r="K4487" s="2"/>
    </row>
    <row r="4488" spans="3:11">
      <c r="C4488" s="38"/>
      <c r="E4488" s="2"/>
      <c r="F4488" s="2"/>
      <c r="G4488" s="2"/>
      <c r="H4488" s="2"/>
      <c r="I4488" s="2"/>
      <c r="J4488" s="2"/>
      <c r="K4488" s="2"/>
    </row>
    <row r="4489" spans="3:11">
      <c r="C4489" s="38"/>
      <c r="E4489" s="2"/>
      <c r="F4489" s="2"/>
      <c r="G4489" s="2"/>
      <c r="H4489" s="2"/>
      <c r="I4489" s="2"/>
      <c r="J4489" s="2"/>
      <c r="K4489" s="2"/>
    </row>
    <row r="4490" spans="3:11">
      <c r="C4490" s="38"/>
      <c r="E4490" s="2"/>
      <c r="F4490" s="2"/>
      <c r="G4490" s="2"/>
      <c r="H4490" s="2"/>
      <c r="I4490" s="2"/>
      <c r="J4490" s="2"/>
      <c r="K4490" s="2"/>
    </row>
    <row r="4491" spans="3:11">
      <c r="C4491" s="38"/>
      <c r="E4491" s="2"/>
      <c r="F4491" s="2"/>
      <c r="G4491" s="2"/>
      <c r="H4491" s="2"/>
      <c r="I4491" s="2"/>
      <c r="J4491" s="2"/>
      <c r="K4491" s="2"/>
    </row>
    <row r="4492" spans="3:11">
      <c r="C4492" s="38"/>
      <c r="E4492" s="2"/>
      <c r="F4492" s="2"/>
      <c r="G4492" s="2"/>
      <c r="H4492" s="2"/>
      <c r="I4492" s="2"/>
      <c r="J4492" s="2"/>
      <c r="K4492" s="2"/>
    </row>
    <row r="4493" spans="3:11">
      <c r="C4493" s="38"/>
      <c r="E4493" s="2"/>
      <c r="F4493" s="2"/>
      <c r="G4493" s="2"/>
      <c r="H4493" s="2"/>
      <c r="I4493" s="2"/>
      <c r="J4493" s="2"/>
      <c r="K4493" s="2"/>
    </row>
    <row r="4494" spans="3:11">
      <c r="C4494" s="38"/>
      <c r="E4494" s="2"/>
      <c r="F4494" s="2"/>
      <c r="G4494" s="2"/>
      <c r="H4494" s="2"/>
      <c r="I4494" s="2"/>
      <c r="J4494" s="2"/>
      <c r="K4494" s="2"/>
    </row>
    <row r="4495" spans="3:11">
      <c r="C4495" s="38"/>
      <c r="E4495" s="2"/>
      <c r="F4495" s="2"/>
      <c r="G4495" s="2"/>
      <c r="H4495" s="2"/>
      <c r="I4495" s="2"/>
      <c r="J4495" s="2"/>
      <c r="K4495" s="2"/>
    </row>
    <row r="4496" spans="3:11">
      <c r="C4496" s="38"/>
      <c r="E4496" s="2"/>
      <c r="F4496" s="2"/>
      <c r="G4496" s="2"/>
      <c r="H4496" s="2"/>
      <c r="I4496" s="2"/>
      <c r="J4496" s="2"/>
      <c r="K4496" s="2"/>
    </row>
    <row r="4497" spans="3:11">
      <c r="C4497" s="38"/>
      <c r="E4497" s="2"/>
      <c r="F4497" s="2"/>
      <c r="G4497" s="2"/>
      <c r="H4497" s="2"/>
      <c r="I4497" s="2"/>
      <c r="J4497" s="2"/>
      <c r="K4497" s="2"/>
    </row>
    <row r="4498" spans="3:11">
      <c r="C4498" s="38"/>
      <c r="E4498" s="2"/>
      <c r="F4498" s="2"/>
      <c r="G4498" s="2"/>
      <c r="H4498" s="2"/>
      <c r="I4498" s="2"/>
      <c r="J4498" s="2"/>
      <c r="K4498" s="2"/>
    </row>
    <row r="4499" spans="3:11">
      <c r="C4499" s="38"/>
      <c r="E4499" s="2"/>
      <c r="F4499" s="2"/>
      <c r="G4499" s="2"/>
      <c r="H4499" s="2"/>
      <c r="I4499" s="2"/>
      <c r="J4499" s="2"/>
      <c r="K4499" s="2"/>
    </row>
    <row r="4500" spans="3:11">
      <c r="C4500" s="38"/>
      <c r="E4500" s="2"/>
      <c r="F4500" s="2"/>
      <c r="G4500" s="2"/>
      <c r="H4500" s="2"/>
      <c r="I4500" s="2"/>
      <c r="J4500" s="2"/>
      <c r="K4500" s="2"/>
    </row>
    <row r="4501" spans="3:11">
      <c r="C4501" s="38"/>
      <c r="E4501" s="2"/>
      <c r="F4501" s="2"/>
      <c r="G4501" s="2"/>
      <c r="H4501" s="2"/>
      <c r="I4501" s="2"/>
      <c r="J4501" s="2"/>
      <c r="K4501" s="2"/>
    </row>
    <row r="4502" spans="3:11">
      <c r="C4502" s="38"/>
      <c r="E4502" s="2"/>
      <c r="F4502" s="2"/>
      <c r="G4502" s="2"/>
      <c r="H4502" s="2"/>
      <c r="I4502" s="2"/>
      <c r="J4502" s="2"/>
      <c r="K4502" s="2"/>
    </row>
    <row r="4503" spans="3:11">
      <c r="C4503" s="38"/>
      <c r="E4503" s="2"/>
      <c r="F4503" s="2"/>
      <c r="G4503" s="2"/>
      <c r="H4503" s="2"/>
      <c r="I4503" s="2"/>
      <c r="J4503" s="2"/>
      <c r="K4503" s="2"/>
    </row>
    <row r="4504" spans="3:11">
      <c r="C4504" s="38"/>
      <c r="E4504" s="2"/>
      <c r="F4504" s="2"/>
      <c r="G4504" s="2"/>
      <c r="H4504" s="2"/>
      <c r="I4504" s="2"/>
      <c r="J4504" s="2"/>
      <c r="K4504" s="2"/>
    </row>
    <row r="4505" spans="3:11">
      <c r="C4505" s="38"/>
      <c r="E4505" s="2"/>
      <c r="F4505" s="2"/>
      <c r="G4505" s="2"/>
      <c r="H4505" s="2"/>
      <c r="I4505" s="2"/>
      <c r="J4505" s="2"/>
      <c r="K4505" s="2"/>
    </row>
    <row r="4506" spans="3:11">
      <c r="C4506" s="38"/>
      <c r="E4506" s="2"/>
      <c r="F4506" s="2"/>
      <c r="G4506" s="2"/>
      <c r="H4506" s="2"/>
      <c r="I4506" s="2"/>
      <c r="J4506" s="2"/>
      <c r="K4506" s="2"/>
    </row>
    <row r="4507" spans="3:11">
      <c r="C4507" s="38"/>
      <c r="E4507" s="2"/>
      <c r="F4507" s="2"/>
      <c r="G4507" s="2"/>
      <c r="H4507" s="2"/>
      <c r="I4507" s="2"/>
      <c r="J4507" s="2"/>
      <c r="K4507" s="2"/>
    </row>
    <row r="4508" spans="3:11">
      <c r="C4508" s="38"/>
      <c r="E4508" s="2"/>
      <c r="F4508" s="2"/>
      <c r="G4508" s="2"/>
      <c r="H4508" s="2"/>
      <c r="I4508" s="2"/>
      <c r="J4508" s="2"/>
      <c r="K4508" s="2"/>
    </row>
    <row r="4509" spans="3:11">
      <c r="C4509" s="38"/>
      <c r="E4509" s="2"/>
      <c r="F4509" s="2"/>
      <c r="G4509" s="2"/>
      <c r="H4509" s="2"/>
      <c r="I4509" s="2"/>
      <c r="J4509" s="2"/>
      <c r="K4509" s="2"/>
    </row>
    <row r="4510" spans="3:11">
      <c r="C4510" s="38"/>
      <c r="E4510" s="2"/>
      <c r="F4510" s="2"/>
      <c r="G4510" s="2"/>
      <c r="H4510" s="2"/>
      <c r="I4510" s="2"/>
      <c r="J4510" s="2"/>
      <c r="K4510" s="2"/>
    </row>
    <row r="4511" spans="3:11">
      <c r="C4511" s="38"/>
      <c r="E4511" s="2"/>
      <c r="F4511" s="2"/>
      <c r="G4511" s="2"/>
      <c r="H4511" s="2"/>
      <c r="I4511" s="2"/>
      <c r="J4511" s="2"/>
      <c r="K4511" s="2"/>
    </row>
    <row r="4512" spans="3:11">
      <c r="C4512" s="38"/>
      <c r="E4512" s="2"/>
      <c r="F4512" s="2"/>
      <c r="G4512" s="2"/>
      <c r="H4512" s="2"/>
      <c r="I4512" s="2"/>
      <c r="J4512" s="2"/>
      <c r="K4512" s="2"/>
    </row>
    <row r="4513" spans="3:11">
      <c r="C4513" s="38"/>
      <c r="E4513" s="2"/>
      <c r="F4513" s="2"/>
      <c r="G4513" s="2"/>
      <c r="H4513" s="2"/>
      <c r="I4513" s="2"/>
      <c r="J4513" s="2"/>
      <c r="K4513" s="2"/>
    </row>
    <row r="4514" spans="3:11">
      <c r="C4514" s="38"/>
      <c r="E4514" s="2"/>
      <c r="F4514" s="2"/>
      <c r="G4514" s="2"/>
      <c r="H4514" s="2"/>
      <c r="I4514" s="2"/>
      <c r="J4514" s="2"/>
      <c r="K4514" s="2"/>
    </row>
    <row r="4515" spans="3:11">
      <c r="C4515" s="38"/>
      <c r="E4515" s="2"/>
      <c r="F4515" s="2"/>
      <c r="G4515" s="2"/>
      <c r="H4515" s="2"/>
      <c r="I4515" s="2"/>
      <c r="J4515" s="2"/>
      <c r="K4515" s="2"/>
    </row>
    <row r="4516" spans="3:11">
      <c r="C4516" s="38"/>
      <c r="E4516" s="2"/>
      <c r="F4516" s="2"/>
      <c r="G4516" s="2"/>
      <c r="H4516" s="2"/>
      <c r="I4516" s="2"/>
      <c r="J4516" s="2"/>
      <c r="K4516" s="2"/>
    </row>
    <row r="4517" spans="3:11">
      <c r="C4517" s="38"/>
      <c r="E4517" s="2"/>
      <c r="F4517" s="2"/>
      <c r="G4517" s="2"/>
      <c r="H4517" s="2"/>
      <c r="I4517" s="2"/>
      <c r="J4517" s="2"/>
      <c r="K4517" s="2"/>
    </row>
    <row r="4518" spans="3:11">
      <c r="C4518" s="38"/>
      <c r="E4518" s="2"/>
      <c r="F4518" s="2"/>
      <c r="G4518" s="2"/>
      <c r="H4518" s="2"/>
      <c r="I4518" s="2"/>
      <c r="J4518" s="2"/>
      <c r="K4518" s="2"/>
    </row>
    <row r="4519" spans="3:11">
      <c r="C4519" s="38"/>
      <c r="E4519" s="2"/>
      <c r="F4519" s="2"/>
      <c r="G4519" s="2"/>
      <c r="H4519" s="2"/>
      <c r="I4519" s="2"/>
      <c r="J4519" s="2"/>
      <c r="K4519" s="2"/>
    </row>
    <row r="4520" spans="3:11">
      <c r="C4520" s="38"/>
      <c r="E4520" s="2"/>
      <c r="F4520" s="2"/>
      <c r="G4520" s="2"/>
      <c r="H4520" s="2"/>
      <c r="I4520" s="2"/>
      <c r="J4520" s="2"/>
      <c r="K4520" s="2"/>
    </row>
    <row r="4521" spans="3:11">
      <c r="C4521" s="38"/>
      <c r="E4521" s="2"/>
      <c r="F4521" s="2"/>
      <c r="G4521" s="2"/>
      <c r="H4521" s="2"/>
      <c r="I4521" s="2"/>
      <c r="J4521" s="2"/>
      <c r="K4521" s="2"/>
    </row>
    <row r="4522" spans="3:11">
      <c r="C4522" s="38"/>
      <c r="E4522" s="2"/>
      <c r="F4522" s="2"/>
      <c r="G4522" s="2"/>
      <c r="H4522" s="2"/>
      <c r="I4522" s="2"/>
      <c r="J4522" s="2"/>
      <c r="K4522" s="2"/>
    </row>
    <row r="4523" spans="3:11">
      <c r="C4523" s="38"/>
      <c r="E4523" s="2"/>
      <c r="F4523" s="2"/>
      <c r="G4523" s="2"/>
      <c r="H4523" s="2"/>
      <c r="I4523" s="2"/>
      <c r="J4523" s="2"/>
      <c r="K4523" s="2"/>
    </row>
    <row r="4524" spans="3:11">
      <c r="C4524" s="38"/>
      <c r="E4524" s="2"/>
      <c r="F4524" s="2"/>
      <c r="G4524" s="2"/>
      <c r="H4524" s="2"/>
      <c r="I4524" s="2"/>
      <c r="J4524" s="2"/>
      <c r="K4524" s="2"/>
    </row>
    <row r="4525" spans="3:11">
      <c r="C4525" s="38"/>
      <c r="E4525" s="2"/>
      <c r="F4525" s="2"/>
      <c r="G4525" s="2"/>
      <c r="H4525" s="2"/>
      <c r="I4525" s="2"/>
      <c r="J4525" s="2"/>
      <c r="K4525" s="2"/>
    </row>
    <row r="4526" spans="3:11">
      <c r="C4526" s="38"/>
      <c r="E4526" s="2"/>
      <c r="F4526" s="2"/>
      <c r="G4526" s="2"/>
      <c r="H4526" s="2"/>
      <c r="I4526" s="2"/>
      <c r="J4526" s="2"/>
      <c r="K4526" s="2"/>
    </row>
    <row r="4527" spans="3:11">
      <c r="C4527" s="38"/>
      <c r="E4527" s="2"/>
      <c r="F4527" s="2"/>
      <c r="G4527" s="2"/>
      <c r="H4527" s="2"/>
      <c r="I4527" s="2"/>
      <c r="J4527" s="2"/>
      <c r="K4527" s="2"/>
    </row>
    <row r="4528" spans="3:11">
      <c r="C4528" s="38"/>
      <c r="E4528" s="2"/>
      <c r="F4528" s="2"/>
      <c r="G4528" s="2"/>
      <c r="H4528" s="2"/>
      <c r="I4528" s="2"/>
      <c r="J4528" s="2"/>
      <c r="K4528" s="2"/>
    </row>
    <row r="4529" spans="3:11">
      <c r="C4529" s="38"/>
      <c r="E4529" s="2"/>
      <c r="F4529" s="2"/>
      <c r="G4529" s="2"/>
      <c r="H4529" s="2"/>
      <c r="I4529" s="2"/>
      <c r="J4529" s="2"/>
      <c r="K4529" s="2"/>
    </row>
    <row r="4530" spans="3:11">
      <c r="C4530" s="38"/>
      <c r="E4530" s="2"/>
      <c r="F4530" s="2"/>
      <c r="G4530" s="2"/>
      <c r="H4530" s="2"/>
      <c r="I4530" s="2"/>
      <c r="J4530" s="2"/>
      <c r="K4530" s="2"/>
    </row>
    <row r="4531" spans="3:11">
      <c r="C4531" s="38"/>
      <c r="E4531" s="2"/>
      <c r="F4531" s="2"/>
      <c r="G4531" s="2"/>
      <c r="H4531" s="2"/>
      <c r="I4531" s="2"/>
      <c r="J4531" s="2"/>
      <c r="K4531" s="2"/>
    </row>
    <row r="4532" spans="3:11">
      <c r="C4532" s="38"/>
      <c r="E4532" s="2"/>
      <c r="F4532" s="2"/>
      <c r="G4532" s="2"/>
      <c r="H4532" s="2"/>
      <c r="I4532" s="2"/>
      <c r="J4532" s="2"/>
      <c r="K4532" s="2"/>
    </row>
    <row r="4533" spans="3:11">
      <c r="C4533" s="38"/>
      <c r="E4533" s="2"/>
      <c r="F4533" s="2"/>
      <c r="G4533" s="2"/>
      <c r="H4533" s="2"/>
      <c r="I4533" s="2"/>
      <c r="J4533" s="2"/>
      <c r="K4533" s="2"/>
    </row>
    <row r="4534" spans="3:11">
      <c r="C4534" s="38"/>
      <c r="E4534" s="2"/>
      <c r="F4534" s="2"/>
      <c r="G4534" s="2"/>
      <c r="H4534" s="2"/>
      <c r="I4534" s="2"/>
      <c r="J4534" s="2"/>
      <c r="K4534" s="2"/>
    </row>
    <row r="4535" spans="3:11">
      <c r="C4535" s="38"/>
      <c r="E4535" s="2"/>
      <c r="F4535" s="2"/>
      <c r="G4535" s="2"/>
      <c r="H4535" s="2"/>
      <c r="I4535" s="2"/>
      <c r="J4535" s="2"/>
      <c r="K4535" s="2"/>
    </row>
    <row r="4536" spans="3:11">
      <c r="C4536" s="38"/>
      <c r="E4536" s="2"/>
      <c r="F4536" s="2"/>
      <c r="G4536" s="2"/>
      <c r="H4536" s="2"/>
      <c r="I4536" s="2"/>
      <c r="J4536" s="2"/>
      <c r="K4536" s="2"/>
    </row>
    <row r="4537" spans="3:11">
      <c r="C4537" s="38"/>
      <c r="E4537" s="2"/>
      <c r="F4537" s="2"/>
      <c r="G4537" s="2"/>
      <c r="H4537" s="2"/>
      <c r="I4537" s="2"/>
      <c r="J4537" s="2"/>
      <c r="K4537" s="2"/>
    </row>
    <row r="4538" spans="3:11">
      <c r="C4538" s="38"/>
      <c r="E4538" s="2"/>
      <c r="F4538" s="2"/>
      <c r="G4538" s="2"/>
      <c r="H4538" s="2"/>
      <c r="I4538" s="2"/>
      <c r="J4538" s="2"/>
      <c r="K4538" s="2"/>
    </row>
    <row r="4539" spans="3:11">
      <c r="C4539" s="38"/>
      <c r="E4539" s="2"/>
      <c r="F4539" s="2"/>
      <c r="G4539" s="2"/>
      <c r="H4539" s="2"/>
      <c r="I4539" s="2"/>
      <c r="J4539" s="2"/>
      <c r="K4539" s="2"/>
    </row>
    <row r="4540" spans="3:11">
      <c r="C4540" s="38"/>
      <c r="E4540" s="2"/>
      <c r="F4540" s="2"/>
      <c r="G4540" s="2"/>
      <c r="H4540" s="2"/>
      <c r="I4540" s="2"/>
      <c r="J4540" s="2"/>
      <c r="K4540" s="2"/>
    </row>
    <row r="4541" spans="3:11">
      <c r="C4541" s="38"/>
      <c r="E4541" s="2"/>
      <c r="F4541" s="2"/>
      <c r="G4541" s="2"/>
      <c r="H4541" s="2"/>
      <c r="I4541" s="2"/>
      <c r="J4541" s="2"/>
      <c r="K4541" s="2"/>
    </row>
    <row r="4542" spans="3:11">
      <c r="C4542" s="38"/>
      <c r="E4542" s="2"/>
      <c r="F4542" s="2"/>
      <c r="G4542" s="2"/>
      <c r="H4542" s="2"/>
      <c r="I4542" s="2"/>
      <c r="J4542" s="2"/>
      <c r="K4542" s="2"/>
    </row>
    <row r="4543" spans="3:11">
      <c r="C4543" s="38"/>
      <c r="E4543" s="2"/>
      <c r="F4543" s="2"/>
      <c r="G4543" s="2"/>
      <c r="H4543" s="2"/>
      <c r="I4543" s="2"/>
      <c r="J4543" s="2"/>
      <c r="K4543" s="2"/>
    </row>
    <row r="4544" spans="3:11">
      <c r="C4544" s="38"/>
      <c r="E4544" s="2"/>
      <c r="F4544" s="2"/>
      <c r="G4544" s="2"/>
      <c r="H4544" s="2"/>
      <c r="I4544" s="2"/>
      <c r="J4544" s="2"/>
      <c r="K4544" s="2"/>
    </row>
    <row r="4545" spans="3:11">
      <c r="C4545" s="38"/>
      <c r="E4545" s="2"/>
      <c r="F4545" s="2"/>
      <c r="G4545" s="2"/>
      <c r="H4545" s="2"/>
      <c r="I4545" s="2"/>
      <c r="J4545" s="2"/>
      <c r="K4545" s="2"/>
    </row>
    <row r="4546" spans="3:11">
      <c r="C4546" s="38"/>
      <c r="E4546" s="2"/>
      <c r="F4546" s="2"/>
      <c r="G4546" s="2"/>
      <c r="H4546" s="2"/>
      <c r="I4546" s="2"/>
      <c r="J4546" s="2"/>
      <c r="K4546" s="2"/>
    </row>
    <row r="4547" spans="3:11">
      <c r="C4547" s="38"/>
      <c r="E4547" s="2"/>
      <c r="F4547" s="2"/>
      <c r="G4547" s="2"/>
      <c r="H4547" s="2"/>
      <c r="I4547" s="2"/>
      <c r="J4547" s="2"/>
      <c r="K4547" s="2"/>
    </row>
    <row r="4548" spans="3:11">
      <c r="C4548" s="38"/>
      <c r="E4548" s="2"/>
      <c r="F4548" s="2"/>
      <c r="G4548" s="2"/>
      <c r="H4548" s="2"/>
      <c r="I4548" s="2"/>
      <c r="J4548" s="2"/>
      <c r="K4548" s="2"/>
    </row>
    <row r="4549" spans="3:11">
      <c r="C4549" s="38"/>
      <c r="E4549" s="2"/>
      <c r="F4549" s="2"/>
      <c r="G4549" s="2"/>
      <c r="H4549" s="2"/>
      <c r="I4549" s="2"/>
      <c r="J4549" s="2"/>
      <c r="K4549" s="2"/>
    </row>
    <row r="4550" spans="3:11">
      <c r="C4550" s="38"/>
      <c r="E4550" s="2"/>
      <c r="F4550" s="2"/>
      <c r="G4550" s="2"/>
      <c r="H4550" s="2"/>
      <c r="I4550" s="2"/>
      <c r="J4550" s="2"/>
      <c r="K4550" s="2"/>
    </row>
    <row r="4551" spans="3:11">
      <c r="C4551" s="38"/>
      <c r="E4551" s="2"/>
      <c r="F4551" s="2"/>
      <c r="G4551" s="2"/>
      <c r="H4551" s="2"/>
      <c r="I4551" s="2"/>
      <c r="J4551" s="2"/>
      <c r="K4551" s="2"/>
    </row>
    <row r="4552" spans="3:11">
      <c r="C4552" s="38"/>
      <c r="E4552" s="2"/>
      <c r="F4552" s="2"/>
      <c r="G4552" s="2"/>
      <c r="H4552" s="2"/>
      <c r="I4552" s="2"/>
      <c r="J4552" s="2"/>
      <c r="K4552" s="2"/>
    </row>
    <row r="4553" spans="3:11">
      <c r="C4553" s="38"/>
      <c r="E4553" s="2"/>
      <c r="F4553" s="2"/>
      <c r="G4553" s="2"/>
      <c r="H4553" s="2"/>
      <c r="I4553" s="2"/>
      <c r="J4553" s="2"/>
      <c r="K4553" s="2"/>
    </row>
    <row r="4554" spans="3:11">
      <c r="C4554" s="38"/>
      <c r="E4554" s="2"/>
      <c r="F4554" s="2"/>
      <c r="G4554" s="2"/>
      <c r="H4554" s="2"/>
      <c r="I4554" s="2"/>
      <c r="J4554" s="2"/>
      <c r="K4554" s="2"/>
    </row>
    <row r="4555" spans="3:11">
      <c r="C4555" s="38"/>
      <c r="E4555" s="2"/>
      <c r="F4555" s="2"/>
      <c r="G4555" s="2"/>
      <c r="H4555" s="2"/>
      <c r="I4555" s="2"/>
      <c r="J4555" s="2"/>
      <c r="K4555" s="2"/>
    </row>
    <row r="4556" spans="3:11">
      <c r="C4556" s="38"/>
      <c r="E4556" s="2"/>
      <c r="F4556" s="2"/>
      <c r="G4556" s="2"/>
      <c r="H4556" s="2"/>
      <c r="I4556" s="2"/>
      <c r="J4556" s="2"/>
      <c r="K4556" s="2"/>
    </row>
    <row r="4557" spans="3:11">
      <c r="C4557" s="38"/>
      <c r="E4557" s="2"/>
      <c r="F4557" s="2"/>
      <c r="G4557" s="2"/>
      <c r="H4557" s="2"/>
      <c r="I4557" s="2"/>
      <c r="J4557" s="2"/>
      <c r="K4557" s="2"/>
    </row>
    <row r="4558" spans="3:11">
      <c r="C4558" s="38"/>
      <c r="E4558" s="2"/>
      <c r="F4558" s="2"/>
      <c r="G4558" s="2"/>
      <c r="H4558" s="2"/>
      <c r="I4558" s="2"/>
      <c r="J4558" s="2"/>
      <c r="K4558" s="2"/>
    </row>
    <row r="4559" spans="3:11">
      <c r="C4559" s="38"/>
      <c r="E4559" s="2"/>
      <c r="F4559" s="2"/>
      <c r="G4559" s="2"/>
      <c r="H4559" s="2"/>
      <c r="I4559" s="2"/>
      <c r="J4559" s="2"/>
      <c r="K4559" s="2"/>
    </row>
    <row r="4560" spans="3:11">
      <c r="C4560" s="38"/>
      <c r="E4560" s="2"/>
      <c r="F4560" s="2"/>
      <c r="G4560" s="2"/>
      <c r="H4560" s="2"/>
      <c r="I4560" s="2"/>
      <c r="J4560" s="2"/>
      <c r="K4560" s="2"/>
    </row>
    <row r="4561" spans="3:11">
      <c r="C4561" s="38"/>
      <c r="E4561" s="2"/>
      <c r="F4561" s="2"/>
      <c r="G4561" s="2"/>
      <c r="H4561" s="2"/>
      <c r="I4561" s="2"/>
      <c r="J4561" s="2"/>
      <c r="K4561" s="2"/>
    </row>
    <row r="4562" spans="3:11">
      <c r="C4562" s="38"/>
      <c r="E4562" s="2"/>
      <c r="F4562" s="2"/>
      <c r="G4562" s="2"/>
      <c r="H4562" s="2"/>
      <c r="I4562" s="2"/>
      <c r="J4562" s="2"/>
      <c r="K4562" s="2"/>
    </row>
    <row r="4563" spans="3:11">
      <c r="C4563" s="38"/>
      <c r="E4563" s="2"/>
      <c r="F4563" s="2"/>
      <c r="G4563" s="2"/>
      <c r="H4563" s="2"/>
      <c r="I4563" s="2"/>
      <c r="J4563" s="2"/>
      <c r="K4563" s="2"/>
    </row>
    <row r="4564" spans="3:11">
      <c r="C4564" s="38"/>
      <c r="E4564" s="2"/>
      <c r="F4564" s="2"/>
      <c r="G4564" s="2"/>
      <c r="H4564" s="2"/>
      <c r="I4564" s="2"/>
      <c r="J4564" s="2"/>
      <c r="K4564" s="2"/>
    </row>
    <row r="4565" spans="3:11">
      <c r="C4565" s="38"/>
      <c r="E4565" s="2"/>
      <c r="F4565" s="2"/>
      <c r="G4565" s="2"/>
      <c r="H4565" s="2"/>
      <c r="I4565" s="2"/>
      <c r="J4565" s="2"/>
      <c r="K4565" s="2"/>
    </row>
    <row r="4566" spans="3:11">
      <c r="C4566" s="38"/>
      <c r="E4566" s="2"/>
      <c r="F4566" s="2"/>
      <c r="G4566" s="2"/>
      <c r="H4566" s="2"/>
      <c r="I4566" s="2"/>
      <c r="J4566" s="2"/>
      <c r="K4566" s="2"/>
    </row>
    <row r="4567" spans="3:11">
      <c r="C4567" s="38"/>
      <c r="E4567" s="2"/>
      <c r="F4567" s="2"/>
      <c r="G4567" s="2"/>
      <c r="H4567" s="2"/>
      <c r="I4567" s="2"/>
      <c r="J4567" s="2"/>
      <c r="K4567" s="2"/>
    </row>
    <row r="4568" spans="3:11">
      <c r="C4568" s="38"/>
      <c r="E4568" s="2"/>
      <c r="F4568" s="2"/>
      <c r="G4568" s="2"/>
      <c r="H4568" s="2"/>
      <c r="I4568" s="2"/>
      <c r="J4568" s="2"/>
      <c r="K4568" s="2"/>
    </row>
    <row r="4569" spans="3:11">
      <c r="C4569" s="38"/>
      <c r="E4569" s="2"/>
      <c r="F4569" s="2"/>
      <c r="G4569" s="2"/>
      <c r="H4569" s="2"/>
      <c r="I4569" s="2"/>
      <c r="J4569" s="2"/>
      <c r="K4569" s="2"/>
    </row>
    <row r="4570" spans="3:11">
      <c r="C4570" s="38"/>
      <c r="E4570" s="2"/>
      <c r="F4570" s="2"/>
      <c r="G4570" s="2"/>
      <c r="H4570" s="2"/>
      <c r="I4570" s="2"/>
      <c r="J4570" s="2"/>
      <c r="K4570" s="2"/>
    </row>
    <row r="4571" spans="3:11">
      <c r="C4571" s="38"/>
      <c r="E4571" s="2"/>
      <c r="F4571" s="2"/>
      <c r="G4571" s="2"/>
      <c r="H4571" s="2"/>
      <c r="I4571" s="2"/>
      <c r="J4571" s="2"/>
      <c r="K4571" s="2"/>
    </row>
    <row r="4572" spans="3:11">
      <c r="C4572" s="38"/>
      <c r="E4572" s="2"/>
      <c r="F4572" s="2"/>
      <c r="G4572" s="2"/>
      <c r="H4572" s="2"/>
      <c r="I4572" s="2"/>
      <c r="J4572" s="2"/>
      <c r="K4572" s="2"/>
    </row>
    <row r="4573" spans="3:11">
      <c r="C4573" s="38"/>
      <c r="E4573" s="2"/>
      <c r="F4573" s="2"/>
      <c r="G4573" s="2"/>
      <c r="H4573" s="2"/>
      <c r="I4573" s="2"/>
      <c r="J4573" s="2"/>
      <c r="K4573" s="2"/>
    </row>
    <row r="4574" spans="3:11">
      <c r="C4574" s="38"/>
      <c r="E4574" s="2"/>
      <c r="F4574" s="2"/>
      <c r="G4574" s="2"/>
      <c r="H4574" s="2"/>
      <c r="I4574" s="2"/>
      <c r="J4574" s="2"/>
      <c r="K4574" s="2"/>
    </row>
    <row r="4575" spans="3:11">
      <c r="C4575" s="38"/>
      <c r="E4575" s="2"/>
      <c r="F4575" s="2"/>
      <c r="G4575" s="2"/>
      <c r="H4575" s="2"/>
      <c r="I4575" s="2"/>
      <c r="J4575" s="2"/>
      <c r="K4575" s="2"/>
    </row>
    <row r="4576" spans="3:11">
      <c r="C4576" s="38"/>
      <c r="E4576" s="2"/>
      <c r="F4576" s="2"/>
      <c r="G4576" s="2"/>
      <c r="H4576" s="2"/>
      <c r="I4576" s="2"/>
      <c r="J4576" s="2"/>
      <c r="K4576" s="2"/>
    </row>
    <row r="4577" spans="3:11">
      <c r="C4577" s="38"/>
      <c r="E4577" s="2"/>
      <c r="F4577" s="2"/>
      <c r="G4577" s="2"/>
      <c r="H4577" s="2"/>
      <c r="I4577" s="2"/>
      <c r="J4577" s="2"/>
      <c r="K4577" s="2"/>
    </row>
    <row r="4578" spans="3:11">
      <c r="C4578" s="38"/>
      <c r="E4578" s="2"/>
      <c r="F4578" s="2"/>
      <c r="G4578" s="2"/>
      <c r="H4578" s="2"/>
      <c r="I4578" s="2"/>
      <c r="J4578" s="2"/>
      <c r="K4578" s="2"/>
    </row>
    <row r="4579" spans="3:11">
      <c r="C4579" s="38"/>
      <c r="E4579" s="2"/>
      <c r="F4579" s="2"/>
      <c r="G4579" s="2"/>
      <c r="H4579" s="2"/>
      <c r="I4579" s="2"/>
      <c r="J4579" s="2"/>
      <c r="K4579" s="2"/>
    </row>
    <row r="4580" spans="3:11">
      <c r="C4580" s="38"/>
      <c r="E4580" s="2"/>
      <c r="F4580" s="2"/>
      <c r="G4580" s="2"/>
      <c r="H4580" s="2"/>
      <c r="I4580" s="2"/>
      <c r="J4580" s="2"/>
      <c r="K4580" s="2"/>
    </row>
    <row r="4581" spans="3:11">
      <c r="C4581" s="38"/>
      <c r="E4581" s="2"/>
      <c r="F4581" s="2"/>
      <c r="G4581" s="2"/>
      <c r="H4581" s="2"/>
      <c r="I4581" s="2"/>
      <c r="J4581" s="2"/>
      <c r="K4581" s="2"/>
    </row>
    <row r="4582" spans="3:11">
      <c r="C4582" s="38"/>
      <c r="E4582" s="2"/>
      <c r="F4582" s="2"/>
      <c r="G4582" s="2"/>
      <c r="H4582" s="2"/>
      <c r="I4582" s="2"/>
      <c r="J4582" s="2"/>
      <c r="K4582" s="2"/>
    </row>
    <row r="4583" spans="3:11">
      <c r="C4583" s="38"/>
      <c r="E4583" s="2"/>
      <c r="F4583" s="2"/>
      <c r="G4583" s="2"/>
      <c r="H4583" s="2"/>
      <c r="I4583" s="2"/>
      <c r="J4583" s="2"/>
      <c r="K4583" s="2"/>
    </row>
    <row r="4584" spans="3:11">
      <c r="C4584" s="38"/>
      <c r="E4584" s="2"/>
      <c r="F4584" s="2"/>
      <c r="G4584" s="2"/>
      <c r="H4584" s="2"/>
      <c r="I4584" s="2"/>
      <c r="J4584" s="2"/>
      <c r="K4584" s="2"/>
    </row>
    <row r="4585" spans="3:11">
      <c r="C4585" s="38"/>
      <c r="E4585" s="2"/>
      <c r="F4585" s="2"/>
      <c r="G4585" s="2"/>
      <c r="H4585" s="2"/>
      <c r="I4585" s="2"/>
      <c r="J4585" s="2"/>
      <c r="K4585" s="2"/>
    </row>
    <row r="4586" spans="3:11">
      <c r="C4586" s="38"/>
      <c r="E4586" s="2"/>
      <c r="F4586" s="2"/>
      <c r="G4586" s="2"/>
      <c r="H4586" s="2"/>
      <c r="I4586" s="2"/>
      <c r="J4586" s="2"/>
      <c r="K4586" s="2"/>
    </row>
    <row r="4587" spans="3:11">
      <c r="C4587" s="38"/>
      <c r="E4587" s="2"/>
      <c r="F4587" s="2"/>
      <c r="G4587" s="2"/>
      <c r="H4587" s="2"/>
      <c r="I4587" s="2"/>
      <c r="J4587" s="2"/>
      <c r="K4587" s="2"/>
    </row>
    <row r="4588" spans="3:11">
      <c r="C4588" s="38"/>
      <c r="E4588" s="2"/>
      <c r="F4588" s="2"/>
      <c r="G4588" s="2"/>
      <c r="H4588" s="2"/>
      <c r="I4588" s="2"/>
      <c r="J4588" s="2"/>
      <c r="K4588" s="2"/>
    </row>
    <row r="4589" spans="3:11">
      <c r="C4589" s="38"/>
      <c r="E4589" s="2"/>
      <c r="F4589" s="2"/>
      <c r="G4589" s="2"/>
      <c r="H4589" s="2"/>
      <c r="I4589" s="2"/>
      <c r="J4589" s="2"/>
      <c r="K4589" s="2"/>
    </row>
    <row r="4590" spans="3:11">
      <c r="C4590" s="38"/>
      <c r="E4590" s="2"/>
      <c r="F4590" s="2"/>
      <c r="G4590" s="2"/>
      <c r="H4590" s="2"/>
      <c r="I4590" s="2"/>
      <c r="J4590" s="2"/>
      <c r="K4590" s="2"/>
    </row>
    <row r="4591" spans="3:11">
      <c r="C4591" s="38"/>
      <c r="E4591" s="2"/>
      <c r="F4591" s="2"/>
      <c r="G4591" s="2"/>
      <c r="H4591" s="2"/>
      <c r="I4591" s="2"/>
      <c r="J4591" s="2"/>
      <c r="K4591" s="2"/>
    </row>
    <row r="4592" spans="3:11">
      <c r="C4592" s="38"/>
      <c r="E4592" s="2"/>
      <c r="F4592" s="2"/>
      <c r="G4592" s="2"/>
      <c r="H4592" s="2"/>
      <c r="I4592" s="2"/>
      <c r="J4592" s="2"/>
      <c r="K4592" s="2"/>
    </row>
    <row r="4593" spans="3:11">
      <c r="C4593" s="38"/>
      <c r="E4593" s="2"/>
      <c r="F4593" s="2"/>
      <c r="G4593" s="2"/>
      <c r="H4593" s="2"/>
      <c r="I4593" s="2"/>
      <c r="J4593" s="2"/>
      <c r="K4593" s="2"/>
    </row>
    <row r="4594" spans="3:11">
      <c r="C4594" s="38"/>
      <c r="E4594" s="2"/>
      <c r="F4594" s="2"/>
      <c r="G4594" s="2"/>
      <c r="H4594" s="2"/>
      <c r="I4594" s="2"/>
      <c r="J4594" s="2"/>
      <c r="K4594" s="2"/>
    </row>
    <row r="4595" spans="3:11">
      <c r="C4595" s="38"/>
      <c r="E4595" s="2"/>
      <c r="F4595" s="2"/>
      <c r="G4595" s="2"/>
      <c r="H4595" s="2"/>
      <c r="I4595" s="2"/>
      <c r="J4595" s="2"/>
      <c r="K4595" s="2"/>
    </row>
    <row r="4596" spans="3:11">
      <c r="C4596" s="38"/>
      <c r="E4596" s="2"/>
      <c r="F4596" s="2"/>
      <c r="G4596" s="2"/>
      <c r="H4596" s="2"/>
      <c r="I4596" s="2"/>
      <c r="J4596" s="2"/>
      <c r="K4596" s="2"/>
    </row>
    <row r="4597" spans="3:11">
      <c r="C4597" s="38"/>
      <c r="E4597" s="2"/>
      <c r="F4597" s="2"/>
      <c r="G4597" s="2"/>
      <c r="H4597" s="2"/>
      <c r="I4597" s="2"/>
      <c r="J4597" s="2"/>
      <c r="K4597" s="2"/>
    </row>
    <row r="4598" spans="3:11">
      <c r="C4598" s="38"/>
      <c r="E4598" s="2"/>
      <c r="F4598" s="2"/>
      <c r="G4598" s="2"/>
      <c r="H4598" s="2"/>
      <c r="I4598" s="2"/>
      <c r="J4598" s="2"/>
      <c r="K4598" s="2"/>
    </row>
    <row r="4599" spans="3:11">
      <c r="C4599" s="38"/>
      <c r="E4599" s="2"/>
      <c r="F4599" s="2"/>
      <c r="G4599" s="2"/>
      <c r="H4599" s="2"/>
      <c r="I4599" s="2"/>
      <c r="J4599" s="2"/>
      <c r="K4599" s="2"/>
    </row>
    <row r="4600" spans="3:11">
      <c r="C4600" s="38"/>
      <c r="E4600" s="2"/>
      <c r="F4600" s="2"/>
      <c r="G4600" s="2"/>
      <c r="H4600" s="2"/>
      <c r="I4600" s="2"/>
      <c r="J4600" s="2"/>
      <c r="K4600" s="2"/>
    </row>
    <row r="4601" spans="3:11">
      <c r="C4601" s="38"/>
      <c r="E4601" s="2"/>
      <c r="F4601" s="2"/>
      <c r="G4601" s="2"/>
      <c r="H4601" s="2"/>
      <c r="I4601" s="2"/>
      <c r="J4601" s="2"/>
      <c r="K4601" s="2"/>
    </row>
    <row r="4602" spans="3:11">
      <c r="C4602" s="38"/>
      <c r="E4602" s="2"/>
      <c r="F4602" s="2"/>
      <c r="G4602" s="2"/>
      <c r="H4602" s="2"/>
      <c r="I4602" s="2"/>
      <c r="J4602" s="2"/>
      <c r="K4602" s="2"/>
    </row>
    <row r="4603" spans="3:11">
      <c r="C4603" s="38"/>
      <c r="E4603" s="2"/>
      <c r="F4603" s="2"/>
      <c r="G4603" s="2"/>
      <c r="H4603" s="2"/>
      <c r="I4603" s="2"/>
      <c r="J4603" s="2"/>
      <c r="K4603" s="2"/>
    </row>
    <row r="4604" spans="3:11">
      <c r="C4604" s="38"/>
      <c r="E4604" s="2"/>
      <c r="F4604" s="2"/>
      <c r="G4604" s="2"/>
      <c r="H4604" s="2"/>
      <c r="I4604" s="2"/>
      <c r="J4604" s="2"/>
      <c r="K4604" s="2"/>
    </row>
    <row r="4605" spans="3:11">
      <c r="C4605" s="38"/>
      <c r="E4605" s="2"/>
      <c r="F4605" s="2"/>
      <c r="G4605" s="2"/>
      <c r="H4605" s="2"/>
      <c r="I4605" s="2"/>
      <c r="J4605" s="2"/>
      <c r="K4605" s="2"/>
    </row>
    <row r="4606" spans="3:11">
      <c r="C4606" s="38"/>
      <c r="E4606" s="2"/>
      <c r="F4606" s="2"/>
      <c r="G4606" s="2"/>
      <c r="H4606" s="2"/>
      <c r="I4606" s="2"/>
      <c r="J4606" s="2"/>
      <c r="K4606" s="2"/>
    </row>
    <row r="4607" spans="3:11">
      <c r="C4607" s="38"/>
      <c r="E4607" s="2"/>
      <c r="F4607" s="2"/>
      <c r="G4607" s="2"/>
      <c r="H4607" s="2"/>
      <c r="I4607" s="2"/>
      <c r="J4607" s="2"/>
      <c r="K4607" s="2"/>
    </row>
    <row r="4608" spans="3:11">
      <c r="C4608" s="38"/>
      <c r="E4608" s="2"/>
      <c r="F4608" s="2"/>
      <c r="G4608" s="2"/>
      <c r="H4608" s="2"/>
      <c r="I4608" s="2"/>
      <c r="J4608" s="2"/>
      <c r="K4608" s="2"/>
    </row>
    <row r="4609" spans="3:11">
      <c r="C4609" s="38"/>
      <c r="E4609" s="2"/>
      <c r="F4609" s="2"/>
      <c r="G4609" s="2"/>
      <c r="H4609" s="2"/>
      <c r="I4609" s="2"/>
      <c r="J4609" s="2"/>
      <c r="K4609" s="2"/>
    </row>
    <row r="4610" spans="3:11">
      <c r="C4610" s="38"/>
      <c r="E4610" s="2"/>
      <c r="F4610" s="2"/>
      <c r="G4610" s="2"/>
      <c r="H4610" s="2"/>
      <c r="I4610" s="2"/>
      <c r="J4610" s="2"/>
      <c r="K4610" s="2"/>
    </row>
    <row r="4611" spans="3:11">
      <c r="C4611" s="38"/>
      <c r="E4611" s="2"/>
      <c r="F4611" s="2"/>
      <c r="G4611" s="2"/>
      <c r="H4611" s="2"/>
      <c r="I4611" s="2"/>
      <c r="J4611" s="2"/>
      <c r="K4611" s="2"/>
    </row>
    <row r="4612" spans="3:11">
      <c r="C4612" s="38"/>
      <c r="E4612" s="2"/>
      <c r="F4612" s="2"/>
      <c r="G4612" s="2"/>
      <c r="H4612" s="2"/>
      <c r="I4612" s="2"/>
      <c r="J4612" s="2"/>
      <c r="K4612" s="2"/>
    </row>
    <row r="4613" spans="3:11">
      <c r="C4613" s="38"/>
      <c r="E4613" s="2"/>
      <c r="F4613" s="2"/>
      <c r="G4613" s="2"/>
      <c r="H4613" s="2"/>
      <c r="I4613" s="2"/>
      <c r="J4613" s="2"/>
      <c r="K4613" s="2"/>
    </row>
    <row r="4614" spans="3:11">
      <c r="C4614" s="38"/>
      <c r="E4614" s="2"/>
      <c r="F4614" s="2"/>
      <c r="G4614" s="2"/>
      <c r="H4614" s="2"/>
      <c r="I4614" s="2"/>
      <c r="J4614" s="2"/>
      <c r="K4614" s="2"/>
    </row>
    <row r="4615" spans="3:11">
      <c r="C4615" s="38"/>
      <c r="E4615" s="2"/>
      <c r="F4615" s="2"/>
      <c r="G4615" s="2"/>
      <c r="H4615" s="2"/>
      <c r="I4615" s="2"/>
      <c r="J4615" s="2"/>
      <c r="K4615" s="2"/>
    </row>
    <row r="4616" spans="3:11">
      <c r="C4616" s="38"/>
      <c r="E4616" s="2"/>
      <c r="F4616" s="2"/>
      <c r="G4616" s="2"/>
      <c r="H4616" s="2"/>
      <c r="I4616" s="2"/>
      <c r="J4616" s="2"/>
      <c r="K4616" s="2"/>
    </row>
    <row r="4617" spans="3:11">
      <c r="C4617" s="38"/>
      <c r="E4617" s="2"/>
      <c r="F4617" s="2"/>
      <c r="G4617" s="2"/>
      <c r="H4617" s="2"/>
      <c r="I4617" s="2"/>
      <c r="J4617" s="2"/>
      <c r="K4617" s="2"/>
    </row>
    <row r="4618" spans="3:11">
      <c r="C4618" s="38"/>
      <c r="E4618" s="2"/>
      <c r="F4618" s="2"/>
      <c r="G4618" s="2"/>
      <c r="H4618" s="2"/>
      <c r="I4618" s="2"/>
      <c r="J4618" s="2"/>
      <c r="K4618" s="2"/>
    </row>
    <row r="4619" spans="3:11">
      <c r="C4619" s="38"/>
      <c r="E4619" s="2"/>
      <c r="F4619" s="2"/>
      <c r="G4619" s="2"/>
      <c r="H4619" s="2"/>
      <c r="I4619" s="2"/>
      <c r="J4619" s="2"/>
      <c r="K4619" s="2"/>
    </row>
    <row r="4620" spans="3:11">
      <c r="C4620" s="38"/>
      <c r="E4620" s="2"/>
      <c r="F4620" s="2"/>
      <c r="G4620" s="2"/>
      <c r="H4620" s="2"/>
      <c r="I4620" s="2"/>
      <c r="J4620" s="2"/>
      <c r="K4620" s="2"/>
    </row>
    <row r="4621" spans="3:11">
      <c r="C4621" s="38"/>
      <c r="E4621" s="2"/>
      <c r="F4621" s="2"/>
      <c r="G4621" s="2"/>
      <c r="H4621" s="2"/>
      <c r="I4621" s="2"/>
      <c r="J4621" s="2"/>
      <c r="K4621" s="2"/>
    </row>
    <row r="4622" spans="3:11">
      <c r="C4622" s="38"/>
      <c r="E4622" s="2"/>
      <c r="F4622" s="2"/>
      <c r="G4622" s="2"/>
      <c r="H4622" s="2"/>
      <c r="I4622" s="2"/>
      <c r="J4622" s="2"/>
      <c r="K4622" s="2"/>
    </row>
    <row r="4623" spans="3:11">
      <c r="C4623" s="38"/>
      <c r="E4623" s="2"/>
      <c r="F4623" s="2"/>
      <c r="G4623" s="2"/>
      <c r="H4623" s="2"/>
      <c r="I4623" s="2"/>
      <c r="J4623" s="2"/>
      <c r="K4623" s="2"/>
    </row>
    <row r="4624" spans="3:11">
      <c r="C4624" s="38"/>
      <c r="E4624" s="2"/>
      <c r="F4624" s="2"/>
      <c r="G4624" s="2"/>
      <c r="H4624" s="2"/>
      <c r="I4624" s="2"/>
      <c r="J4624" s="2"/>
      <c r="K4624" s="2"/>
    </row>
    <row r="4625" spans="3:11">
      <c r="C4625" s="38"/>
      <c r="E4625" s="2"/>
      <c r="F4625" s="2"/>
      <c r="G4625" s="2"/>
      <c r="H4625" s="2"/>
      <c r="I4625" s="2"/>
      <c r="J4625" s="2"/>
      <c r="K4625" s="2"/>
    </row>
    <row r="4626" spans="3:11">
      <c r="C4626" s="38"/>
      <c r="E4626" s="2"/>
      <c r="F4626" s="2"/>
      <c r="G4626" s="2"/>
      <c r="H4626" s="2"/>
      <c r="I4626" s="2"/>
      <c r="J4626" s="2"/>
      <c r="K4626" s="2"/>
    </row>
    <row r="4627" spans="3:11">
      <c r="C4627" s="38"/>
      <c r="E4627" s="2"/>
      <c r="F4627" s="2"/>
      <c r="G4627" s="2"/>
      <c r="H4627" s="2"/>
      <c r="I4627" s="2"/>
      <c r="J4627" s="2"/>
      <c r="K4627" s="2"/>
    </row>
    <row r="4628" spans="3:11">
      <c r="C4628" s="38"/>
      <c r="E4628" s="2"/>
      <c r="F4628" s="2"/>
      <c r="G4628" s="2"/>
      <c r="H4628" s="2"/>
      <c r="I4628" s="2"/>
      <c r="J4628" s="2"/>
      <c r="K4628" s="2"/>
    </row>
    <row r="4629" spans="3:11">
      <c r="C4629" s="38"/>
      <c r="E4629" s="2"/>
      <c r="F4629" s="2"/>
      <c r="G4629" s="2"/>
      <c r="H4629" s="2"/>
      <c r="I4629" s="2"/>
      <c r="J4629" s="2"/>
      <c r="K4629" s="2"/>
    </row>
    <row r="4630" spans="3:11">
      <c r="C4630" s="38"/>
      <c r="E4630" s="2"/>
      <c r="F4630" s="2"/>
      <c r="G4630" s="2"/>
      <c r="H4630" s="2"/>
      <c r="I4630" s="2"/>
      <c r="J4630" s="2"/>
      <c r="K4630" s="2"/>
    </row>
    <row r="4631" spans="3:11">
      <c r="C4631" s="38"/>
      <c r="E4631" s="2"/>
      <c r="F4631" s="2"/>
      <c r="G4631" s="2"/>
      <c r="H4631" s="2"/>
      <c r="I4631" s="2"/>
      <c r="J4631" s="2"/>
      <c r="K4631" s="2"/>
    </row>
    <row r="4632" spans="3:11">
      <c r="C4632" s="38"/>
      <c r="E4632" s="2"/>
      <c r="F4632" s="2"/>
      <c r="G4632" s="2"/>
      <c r="H4632" s="2"/>
      <c r="I4632" s="2"/>
      <c r="J4632" s="2"/>
      <c r="K4632" s="2"/>
    </row>
    <row r="4633" spans="3:11">
      <c r="C4633" s="38"/>
      <c r="E4633" s="2"/>
      <c r="F4633" s="2"/>
      <c r="G4633" s="2"/>
      <c r="H4633" s="2"/>
      <c r="I4633" s="2"/>
      <c r="J4633" s="2"/>
      <c r="K4633" s="2"/>
    </row>
    <row r="4634" spans="3:11">
      <c r="C4634" s="38"/>
      <c r="E4634" s="2"/>
      <c r="F4634" s="2"/>
      <c r="G4634" s="2"/>
      <c r="H4634" s="2"/>
      <c r="I4634" s="2"/>
      <c r="J4634" s="2"/>
      <c r="K4634" s="2"/>
    </row>
    <row r="4635" spans="3:11">
      <c r="C4635" s="38"/>
      <c r="E4635" s="2"/>
      <c r="F4635" s="2"/>
      <c r="G4635" s="2"/>
      <c r="H4635" s="2"/>
      <c r="I4635" s="2"/>
      <c r="J4635" s="2"/>
      <c r="K4635" s="2"/>
    </row>
    <row r="4636" spans="3:11">
      <c r="C4636" s="38"/>
      <c r="E4636" s="2"/>
      <c r="F4636" s="2"/>
      <c r="G4636" s="2"/>
      <c r="H4636" s="2"/>
      <c r="I4636" s="2"/>
      <c r="J4636" s="2"/>
      <c r="K4636" s="2"/>
    </row>
    <row r="4637" spans="3:11">
      <c r="C4637" s="38"/>
      <c r="E4637" s="2"/>
      <c r="F4637" s="2"/>
      <c r="G4637" s="2"/>
      <c r="H4637" s="2"/>
      <c r="I4637" s="2"/>
      <c r="J4637" s="2"/>
      <c r="K4637" s="2"/>
    </row>
    <row r="4638" spans="3:11">
      <c r="C4638" s="38"/>
      <c r="E4638" s="2"/>
      <c r="F4638" s="2"/>
      <c r="G4638" s="2"/>
      <c r="H4638" s="2"/>
      <c r="I4638" s="2"/>
      <c r="J4638" s="2"/>
      <c r="K4638" s="2"/>
    </row>
    <row r="4639" spans="3:11">
      <c r="C4639" s="38"/>
      <c r="E4639" s="2"/>
      <c r="F4639" s="2"/>
      <c r="G4639" s="2"/>
      <c r="H4639" s="2"/>
      <c r="I4639" s="2"/>
      <c r="J4639" s="2"/>
      <c r="K4639" s="2"/>
    </row>
    <row r="4640" spans="3:11">
      <c r="C4640" s="38"/>
      <c r="E4640" s="2"/>
      <c r="F4640" s="2"/>
      <c r="G4640" s="2"/>
      <c r="H4640" s="2"/>
      <c r="I4640" s="2"/>
      <c r="J4640" s="2"/>
      <c r="K4640" s="2"/>
    </row>
    <row r="4641" spans="3:11">
      <c r="C4641" s="38"/>
      <c r="E4641" s="2"/>
      <c r="F4641" s="2"/>
      <c r="G4641" s="2"/>
      <c r="H4641" s="2"/>
      <c r="I4641" s="2"/>
      <c r="J4641" s="2"/>
      <c r="K4641" s="2"/>
    </row>
    <row r="4642" spans="3:11">
      <c r="C4642" s="38"/>
      <c r="E4642" s="2"/>
      <c r="F4642" s="2"/>
      <c r="G4642" s="2"/>
      <c r="H4642" s="2"/>
      <c r="I4642" s="2"/>
      <c r="J4642" s="2"/>
      <c r="K4642" s="2"/>
    </row>
    <row r="4643" spans="3:11">
      <c r="C4643" s="38"/>
      <c r="E4643" s="2"/>
      <c r="F4643" s="2"/>
      <c r="G4643" s="2"/>
      <c r="H4643" s="2"/>
      <c r="I4643" s="2"/>
      <c r="J4643" s="2"/>
      <c r="K4643" s="2"/>
    </row>
    <row r="4644" spans="3:11">
      <c r="C4644" s="38"/>
      <c r="E4644" s="2"/>
      <c r="F4644" s="2"/>
      <c r="G4644" s="2"/>
      <c r="H4644" s="2"/>
      <c r="I4644" s="2"/>
      <c r="J4644" s="2"/>
      <c r="K4644" s="2"/>
    </row>
    <row r="4645" spans="3:11">
      <c r="C4645" s="38"/>
      <c r="E4645" s="2"/>
      <c r="F4645" s="2"/>
      <c r="G4645" s="2"/>
      <c r="H4645" s="2"/>
      <c r="I4645" s="2"/>
      <c r="J4645" s="2"/>
      <c r="K4645" s="2"/>
    </row>
    <row r="4646" spans="3:11">
      <c r="C4646" s="38"/>
      <c r="E4646" s="2"/>
      <c r="F4646" s="2"/>
      <c r="G4646" s="2"/>
      <c r="H4646" s="2"/>
      <c r="I4646" s="2"/>
      <c r="J4646" s="2"/>
      <c r="K4646" s="2"/>
    </row>
    <row r="4647" spans="3:11">
      <c r="C4647" s="38"/>
      <c r="E4647" s="2"/>
      <c r="F4647" s="2"/>
      <c r="G4647" s="2"/>
      <c r="H4647" s="2"/>
      <c r="I4647" s="2"/>
      <c r="J4647" s="2"/>
      <c r="K4647" s="2"/>
    </row>
    <row r="4648" spans="3:11">
      <c r="C4648" s="38"/>
      <c r="E4648" s="2"/>
      <c r="F4648" s="2"/>
      <c r="G4648" s="2"/>
      <c r="H4648" s="2"/>
      <c r="I4648" s="2"/>
      <c r="J4648" s="2"/>
      <c r="K4648" s="2"/>
    </row>
    <row r="4649" spans="3:11">
      <c r="C4649" s="38"/>
      <c r="E4649" s="2"/>
      <c r="F4649" s="2"/>
      <c r="G4649" s="2"/>
      <c r="H4649" s="2"/>
      <c r="I4649" s="2"/>
      <c r="J4649" s="2"/>
      <c r="K4649" s="2"/>
    </row>
    <row r="4650" spans="3:11">
      <c r="C4650" s="38"/>
      <c r="E4650" s="2"/>
      <c r="F4650" s="2"/>
      <c r="G4650" s="2"/>
      <c r="H4650" s="2"/>
      <c r="I4650" s="2"/>
      <c r="J4650" s="2"/>
      <c r="K4650" s="2"/>
    </row>
    <row r="4651" spans="3:11">
      <c r="C4651" s="38"/>
      <c r="E4651" s="2"/>
      <c r="F4651" s="2"/>
      <c r="G4651" s="2"/>
      <c r="H4651" s="2"/>
      <c r="I4651" s="2"/>
      <c r="J4651" s="2"/>
      <c r="K4651" s="2"/>
    </row>
    <row r="4652" spans="3:11">
      <c r="C4652" s="38"/>
      <c r="E4652" s="2"/>
      <c r="F4652" s="2"/>
      <c r="G4652" s="2"/>
      <c r="H4652" s="2"/>
      <c r="I4652" s="2"/>
      <c r="J4652" s="2"/>
      <c r="K4652" s="2"/>
    </row>
    <row r="4653" spans="3:11">
      <c r="C4653" s="38"/>
      <c r="E4653" s="2"/>
      <c r="F4653" s="2"/>
      <c r="G4653" s="2"/>
      <c r="H4653" s="2"/>
      <c r="I4653" s="2"/>
      <c r="J4653" s="2"/>
      <c r="K4653" s="2"/>
    </row>
    <row r="4654" spans="3:11">
      <c r="C4654" s="38"/>
      <c r="E4654" s="2"/>
      <c r="F4654" s="2"/>
      <c r="G4654" s="2"/>
      <c r="H4654" s="2"/>
      <c r="I4654" s="2"/>
      <c r="J4654" s="2"/>
      <c r="K4654" s="2"/>
    </row>
    <row r="4655" spans="3:11">
      <c r="C4655" s="38"/>
      <c r="E4655" s="2"/>
      <c r="F4655" s="2"/>
      <c r="G4655" s="2"/>
      <c r="H4655" s="2"/>
      <c r="I4655" s="2"/>
      <c r="J4655" s="2"/>
      <c r="K4655" s="2"/>
    </row>
    <row r="4656" spans="3:11">
      <c r="C4656" s="38"/>
      <c r="E4656" s="2"/>
      <c r="F4656" s="2"/>
      <c r="G4656" s="2"/>
      <c r="H4656" s="2"/>
      <c r="I4656" s="2"/>
      <c r="J4656" s="2"/>
      <c r="K4656" s="2"/>
    </row>
    <row r="4657" spans="3:11">
      <c r="C4657" s="38"/>
      <c r="E4657" s="2"/>
      <c r="F4657" s="2"/>
      <c r="G4657" s="2"/>
      <c r="H4657" s="2"/>
      <c r="I4657" s="2"/>
      <c r="J4657" s="2"/>
      <c r="K4657" s="2"/>
    </row>
    <row r="4658" spans="3:11">
      <c r="C4658" s="38"/>
      <c r="E4658" s="2"/>
      <c r="F4658" s="2"/>
      <c r="G4658" s="2"/>
      <c r="H4658" s="2"/>
      <c r="I4658" s="2"/>
      <c r="J4658" s="2"/>
      <c r="K4658" s="2"/>
    </row>
    <row r="4659" spans="3:11">
      <c r="C4659" s="38"/>
      <c r="E4659" s="2"/>
      <c r="F4659" s="2"/>
      <c r="G4659" s="2"/>
      <c r="H4659" s="2"/>
      <c r="I4659" s="2"/>
      <c r="J4659" s="2"/>
      <c r="K4659" s="2"/>
    </row>
    <row r="4660" spans="3:11">
      <c r="C4660" s="38"/>
      <c r="E4660" s="2"/>
      <c r="F4660" s="2"/>
      <c r="G4660" s="2"/>
      <c r="H4660" s="2"/>
      <c r="I4660" s="2"/>
      <c r="J4660" s="2"/>
      <c r="K4660" s="2"/>
    </row>
    <row r="4661" spans="3:11">
      <c r="C4661" s="38"/>
      <c r="E4661" s="2"/>
      <c r="F4661" s="2"/>
      <c r="G4661" s="2"/>
      <c r="H4661" s="2"/>
      <c r="I4661" s="2"/>
      <c r="J4661" s="2"/>
      <c r="K4661" s="2"/>
    </row>
    <row r="4662" spans="3:11">
      <c r="C4662" s="38"/>
      <c r="E4662" s="2"/>
      <c r="F4662" s="2"/>
      <c r="G4662" s="2"/>
      <c r="H4662" s="2"/>
      <c r="I4662" s="2"/>
      <c r="J4662" s="2"/>
      <c r="K4662" s="2"/>
    </row>
    <row r="4663" spans="3:11">
      <c r="C4663" s="38"/>
      <c r="E4663" s="2"/>
      <c r="F4663" s="2"/>
      <c r="G4663" s="2"/>
      <c r="H4663" s="2"/>
      <c r="I4663" s="2"/>
      <c r="J4663" s="2"/>
      <c r="K4663" s="2"/>
    </row>
    <row r="4664" spans="3:11">
      <c r="C4664" s="38"/>
      <c r="E4664" s="2"/>
      <c r="F4664" s="2"/>
      <c r="G4664" s="2"/>
      <c r="H4664" s="2"/>
      <c r="I4664" s="2"/>
      <c r="J4664" s="2"/>
      <c r="K4664" s="2"/>
    </row>
    <row r="4665" spans="3:11">
      <c r="C4665" s="38"/>
      <c r="E4665" s="2"/>
      <c r="F4665" s="2"/>
      <c r="G4665" s="2"/>
      <c r="H4665" s="2"/>
      <c r="I4665" s="2"/>
      <c r="J4665" s="2"/>
      <c r="K4665" s="2"/>
    </row>
    <row r="4666" spans="3:11">
      <c r="C4666" s="38"/>
      <c r="E4666" s="2"/>
      <c r="F4666" s="2"/>
      <c r="G4666" s="2"/>
      <c r="H4666" s="2"/>
      <c r="I4666" s="2"/>
      <c r="J4666" s="2"/>
      <c r="K4666" s="2"/>
    </row>
    <row r="4667" spans="3:11">
      <c r="C4667" s="38"/>
      <c r="E4667" s="2"/>
      <c r="F4667" s="2"/>
      <c r="G4667" s="2"/>
      <c r="H4667" s="2"/>
      <c r="I4667" s="2"/>
      <c r="J4667" s="2"/>
      <c r="K4667" s="2"/>
    </row>
    <row r="4668" spans="3:11">
      <c r="C4668" s="38"/>
      <c r="E4668" s="2"/>
      <c r="F4668" s="2"/>
      <c r="G4668" s="2"/>
      <c r="H4668" s="2"/>
      <c r="I4668" s="2"/>
      <c r="J4668" s="2"/>
      <c r="K4668" s="2"/>
    </row>
    <row r="4669" spans="3:11">
      <c r="C4669" s="38"/>
      <c r="E4669" s="2"/>
      <c r="F4669" s="2"/>
      <c r="G4669" s="2"/>
      <c r="H4669" s="2"/>
      <c r="I4669" s="2"/>
      <c r="J4669" s="2"/>
      <c r="K4669" s="2"/>
    </row>
    <row r="4670" spans="3:11">
      <c r="C4670" s="38"/>
      <c r="E4670" s="2"/>
      <c r="F4670" s="2"/>
      <c r="G4670" s="2"/>
      <c r="H4670" s="2"/>
      <c r="I4670" s="2"/>
      <c r="J4670" s="2"/>
      <c r="K4670" s="2"/>
    </row>
    <row r="4671" spans="3:11">
      <c r="C4671" s="38"/>
      <c r="E4671" s="2"/>
      <c r="F4671" s="2"/>
      <c r="G4671" s="2"/>
      <c r="H4671" s="2"/>
      <c r="I4671" s="2"/>
      <c r="J4671" s="2"/>
      <c r="K4671" s="2"/>
    </row>
    <row r="4672" spans="3:11">
      <c r="C4672" s="38"/>
      <c r="E4672" s="2"/>
      <c r="F4672" s="2"/>
      <c r="G4672" s="2"/>
      <c r="H4672" s="2"/>
      <c r="I4672" s="2"/>
      <c r="J4672" s="2"/>
      <c r="K4672" s="2"/>
    </row>
    <row r="4673" spans="3:11">
      <c r="C4673" s="38"/>
      <c r="E4673" s="2"/>
      <c r="F4673" s="2"/>
      <c r="G4673" s="2"/>
      <c r="H4673" s="2"/>
      <c r="I4673" s="2"/>
      <c r="J4673" s="2"/>
      <c r="K4673" s="2"/>
    </row>
    <row r="4674" spans="3:11">
      <c r="C4674" s="38"/>
      <c r="E4674" s="2"/>
      <c r="F4674" s="2"/>
      <c r="G4674" s="2"/>
      <c r="H4674" s="2"/>
      <c r="I4674" s="2"/>
      <c r="J4674" s="2"/>
      <c r="K4674" s="2"/>
    </row>
    <row r="4675" spans="3:11">
      <c r="C4675" s="38"/>
      <c r="E4675" s="2"/>
      <c r="F4675" s="2"/>
      <c r="G4675" s="2"/>
      <c r="H4675" s="2"/>
      <c r="I4675" s="2"/>
      <c r="J4675" s="2"/>
      <c r="K4675" s="2"/>
    </row>
    <row r="4676" spans="3:11">
      <c r="C4676" s="38"/>
      <c r="E4676" s="2"/>
      <c r="F4676" s="2"/>
      <c r="G4676" s="2"/>
      <c r="H4676" s="2"/>
      <c r="I4676" s="2"/>
      <c r="J4676" s="2"/>
      <c r="K4676" s="2"/>
    </row>
    <row r="4677" spans="3:11">
      <c r="C4677" s="38"/>
      <c r="E4677" s="2"/>
      <c r="F4677" s="2"/>
      <c r="G4677" s="2"/>
      <c r="H4677" s="2"/>
      <c r="I4677" s="2"/>
      <c r="J4677" s="2"/>
      <c r="K4677" s="2"/>
    </row>
    <row r="4678" spans="3:11">
      <c r="C4678" s="38"/>
      <c r="E4678" s="2"/>
      <c r="F4678" s="2"/>
      <c r="G4678" s="2"/>
      <c r="H4678" s="2"/>
      <c r="I4678" s="2"/>
      <c r="J4678" s="2"/>
      <c r="K4678" s="2"/>
    </row>
    <row r="4679" spans="3:11">
      <c r="C4679" s="38"/>
      <c r="E4679" s="2"/>
      <c r="F4679" s="2"/>
      <c r="G4679" s="2"/>
      <c r="H4679" s="2"/>
      <c r="I4679" s="2"/>
      <c r="J4679" s="2"/>
      <c r="K4679" s="2"/>
    </row>
    <row r="4680" spans="3:11">
      <c r="C4680" s="38"/>
      <c r="E4680" s="2"/>
      <c r="F4680" s="2"/>
      <c r="G4680" s="2"/>
      <c r="H4680" s="2"/>
      <c r="I4680" s="2"/>
      <c r="J4680" s="2"/>
      <c r="K4680" s="2"/>
    </row>
    <row r="4681" spans="3:11">
      <c r="C4681" s="38"/>
      <c r="E4681" s="2"/>
      <c r="F4681" s="2"/>
      <c r="G4681" s="2"/>
      <c r="H4681" s="2"/>
      <c r="I4681" s="2"/>
      <c r="J4681" s="2"/>
      <c r="K4681" s="2"/>
    </row>
    <row r="4682" spans="3:11">
      <c r="C4682" s="38"/>
      <c r="E4682" s="2"/>
      <c r="F4682" s="2"/>
      <c r="G4682" s="2"/>
      <c r="H4682" s="2"/>
      <c r="I4682" s="2"/>
      <c r="J4682" s="2"/>
      <c r="K4682" s="2"/>
    </row>
    <row r="4683" spans="3:11">
      <c r="C4683" s="38"/>
      <c r="E4683" s="2"/>
      <c r="F4683" s="2"/>
      <c r="G4683" s="2"/>
      <c r="H4683" s="2"/>
      <c r="I4683" s="2"/>
      <c r="J4683" s="2"/>
      <c r="K4683" s="2"/>
    </row>
    <row r="4684" spans="3:11">
      <c r="C4684" s="38"/>
      <c r="E4684" s="2"/>
      <c r="F4684" s="2"/>
      <c r="G4684" s="2"/>
      <c r="H4684" s="2"/>
      <c r="I4684" s="2"/>
      <c r="J4684" s="2"/>
      <c r="K4684" s="2"/>
    </row>
    <row r="4685" spans="3:11">
      <c r="C4685" s="38"/>
      <c r="E4685" s="2"/>
      <c r="F4685" s="2"/>
      <c r="G4685" s="2"/>
      <c r="H4685" s="2"/>
      <c r="I4685" s="2"/>
      <c r="J4685" s="2"/>
      <c r="K4685" s="2"/>
    </row>
    <row r="4686" spans="3:11">
      <c r="C4686" s="38"/>
      <c r="E4686" s="2"/>
      <c r="F4686" s="2"/>
      <c r="G4686" s="2"/>
      <c r="H4686" s="2"/>
      <c r="I4686" s="2"/>
      <c r="J4686" s="2"/>
      <c r="K4686" s="2"/>
    </row>
    <row r="4687" spans="3:11">
      <c r="C4687" s="38"/>
      <c r="E4687" s="2"/>
      <c r="F4687" s="2"/>
      <c r="G4687" s="2"/>
      <c r="H4687" s="2"/>
      <c r="I4687" s="2"/>
      <c r="J4687" s="2"/>
      <c r="K4687" s="2"/>
    </row>
    <row r="4688" spans="3:11">
      <c r="C4688" s="38"/>
      <c r="E4688" s="2"/>
      <c r="F4688" s="2"/>
      <c r="G4688" s="2"/>
      <c r="H4688" s="2"/>
      <c r="I4688" s="2"/>
      <c r="J4688" s="2"/>
      <c r="K4688" s="2"/>
    </row>
    <row r="4689" spans="3:11">
      <c r="C4689" s="38"/>
      <c r="E4689" s="2"/>
      <c r="F4689" s="2"/>
      <c r="G4689" s="2"/>
      <c r="H4689" s="2"/>
      <c r="I4689" s="2"/>
      <c r="J4689" s="2"/>
      <c r="K4689" s="2"/>
    </row>
    <row r="4690" spans="3:11">
      <c r="C4690" s="38"/>
      <c r="E4690" s="2"/>
      <c r="F4690" s="2"/>
      <c r="G4690" s="2"/>
      <c r="H4690" s="2"/>
      <c r="I4690" s="2"/>
      <c r="J4690" s="2"/>
      <c r="K4690" s="2"/>
    </row>
    <row r="4691" spans="3:11">
      <c r="C4691" s="38"/>
      <c r="E4691" s="2"/>
      <c r="F4691" s="2"/>
      <c r="G4691" s="2"/>
      <c r="H4691" s="2"/>
      <c r="I4691" s="2"/>
      <c r="J4691" s="2"/>
      <c r="K4691" s="2"/>
    </row>
    <row r="4692" spans="3:11">
      <c r="C4692" s="38"/>
      <c r="E4692" s="2"/>
      <c r="F4692" s="2"/>
      <c r="G4692" s="2"/>
      <c r="H4692" s="2"/>
      <c r="I4692" s="2"/>
      <c r="J4692" s="2"/>
      <c r="K4692" s="2"/>
    </row>
    <row r="4693" spans="3:11">
      <c r="C4693" s="38"/>
      <c r="E4693" s="2"/>
      <c r="F4693" s="2"/>
      <c r="G4693" s="2"/>
      <c r="H4693" s="2"/>
      <c r="I4693" s="2"/>
      <c r="J4693" s="2"/>
      <c r="K4693" s="2"/>
    </row>
    <row r="4694" spans="3:11">
      <c r="C4694" s="38"/>
      <c r="E4694" s="2"/>
      <c r="F4694" s="2"/>
      <c r="G4694" s="2"/>
      <c r="H4694" s="2"/>
      <c r="I4694" s="2"/>
      <c r="J4694" s="2"/>
      <c r="K4694" s="2"/>
    </row>
    <row r="4695" spans="3:11">
      <c r="C4695" s="38"/>
      <c r="E4695" s="2"/>
      <c r="F4695" s="2"/>
      <c r="G4695" s="2"/>
      <c r="H4695" s="2"/>
      <c r="I4695" s="2"/>
      <c r="J4695" s="2"/>
      <c r="K4695" s="2"/>
    </row>
    <row r="4696" spans="3:11">
      <c r="C4696" s="38"/>
      <c r="E4696" s="2"/>
      <c r="F4696" s="2"/>
      <c r="G4696" s="2"/>
      <c r="H4696" s="2"/>
      <c r="I4696" s="2"/>
      <c r="J4696" s="2"/>
      <c r="K4696" s="2"/>
    </row>
    <row r="4697" spans="3:11">
      <c r="C4697" s="38"/>
      <c r="E4697" s="2"/>
      <c r="F4697" s="2"/>
      <c r="G4697" s="2"/>
      <c r="H4697" s="2"/>
      <c r="I4697" s="2"/>
      <c r="J4697" s="2"/>
      <c r="K4697" s="2"/>
    </row>
    <row r="4698" spans="3:11">
      <c r="C4698" s="38"/>
      <c r="E4698" s="2"/>
      <c r="F4698" s="2"/>
      <c r="G4698" s="2"/>
      <c r="H4698" s="2"/>
      <c r="I4698" s="2"/>
      <c r="J4698" s="2"/>
      <c r="K4698" s="2"/>
    </row>
    <row r="4699" spans="3:11">
      <c r="C4699" s="38"/>
      <c r="E4699" s="2"/>
      <c r="F4699" s="2"/>
      <c r="G4699" s="2"/>
      <c r="H4699" s="2"/>
      <c r="I4699" s="2"/>
      <c r="J4699" s="2"/>
      <c r="K4699" s="2"/>
    </row>
    <row r="4700" spans="3:11">
      <c r="C4700" s="38"/>
      <c r="E4700" s="2"/>
      <c r="F4700" s="2"/>
      <c r="G4700" s="2"/>
      <c r="H4700" s="2"/>
      <c r="I4700" s="2"/>
      <c r="J4700" s="2"/>
      <c r="K4700" s="2"/>
    </row>
    <row r="4701" spans="3:11">
      <c r="C4701" s="38"/>
      <c r="E4701" s="2"/>
      <c r="F4701" s="2"/>
      <c r="G4701" s="2"/>
      <c r="H4701" s="2"/>
      <c r="I4701" s="2"/>
      <c r="J4701" s="2"/>
      <c r="K4701" s="2"/>
    </row>
    <row r="4702" spans="3:11">
      <c r="C4702" s="38"/>
      <c r="E4702" s="2"/>
      <c r="F4702" s="2"/>
      <c r="G4702" s="2"/>
      <c r="H4702" s="2"/>
      <c r="I4702" s="2"/>
      <c r="J4702" s="2"/>
      <c r="K4702" s="2"/>
    </row>
    <row r="4703" spans="3:11">
      <c r="C4703" s="38"/>
      <c r="E4703" s="2"/>
      <c r="F4703" s="2"/>
      <c r="G4703" s="2"/>
      <c r="H4703" s="2"/>
      <c r="I4703" s="2"/>
      <c r="J4703" s="2"/>
      <c r="K4703" s="2"/>
    </row>
    <row r="4704" spans="3:11">
      <c r="C4704" s="38"/>
      <c r="E4704" s="2"/>
      <c r="F4704" s="2"/>
      <c r="G4704" s="2"/>
      <c r="H4704" s="2"/>
      <c r="I4704" s="2"/>
      <c r="J4704" s="2"/>
      <c r="K4704" s="2"/>
    </row>
    <row r="4705" spans="3:11">
      <c r="C4705" s="38"/>
      <c r="E4705" s="2"/>
      <c r="F4705" s="2"/>
      <c r="G4705" s="2"/>
      <c r="H4705" s="2"/>
      <c r="I4705" s="2"/>
      <c r="J4705" s="2"/>
      <c r="K4705" s="2"/>
    </row>
    <row r="4706" spans="3:11">
      <c r="C4706" s="38"/>
      <c r="E4706" s="2"/>
      <c r="F4706" s="2"/>
      <c r="G4706" s="2"/>
      <c r="H4706" s="2"/>
      <c r="I4706" s="2"/>
      <c r="J4706" s="2"/>
      <c r="K4706" s="2"/>
    </row>
    <row r="4707" spans="3:11">
      <c r="C4707" s="38"/>
      <c r="E4707" s="2"/>
      <c r="F4707" s="2"/>
      <c r="G4707" s="2"/>
      <c r="H4707" s="2"/>
      <c r="I4707" s="2"/>
      <c r="J4707" s="2"/>
      <c r="K4707" s="2"/>
    </row>
    <row r="4708" spans="3:11">
      <c r="C4708" s="38"/>
      <c r="E4708" s="2"/>
      <c r="F4708" s="2"/>
      <c r="G4708" s="2"/>
      <c r="H4708" s="2"/>
      <c r="I4708" s="2"/>
      <c r="J4708" s="2"/>
      <c r="K4708" s="2"/>
    </row>
    <row r="4709" spans="3:11">
      <c r="C4709" s="38"/>
      <c r="E4709" s="2"/>
      <c r="F4709" s="2"/>
      <c r="G4709" s="2"/>
      <c r="H4709" s="2"/>
      <c r="I4709" s="2"/>
      <c r="J4709" s="2"/>
      <c r="K4709" s="2"/>
    </row>
    <row r="4710" spans="3:11">
      <c r="C4710" s="38"/>
      <c r="E4710" s="2"/>
      <c r="F4710" s="2"/>
      <c r="G4710" s="2"/>
      <c r="H4710" s="2"/>
      <c r="I4710" s="2"/>
      <c r="J4710" s="2"/>
      <c r="K4710" s="2"/>
    </row>
    <row r="4711" spans="3:11">
      <c r="C4711" s="38"/>
      <c r="E4711" s="2"/>
      <c r="F4711" s="2"/>
      <c r="G4711" s="2"/>
      <c r="H4711" s="2"/>
      <c r="I4711" s="2"/>
      <c r="J4711" s="2"/>
      <c r="K4711" s="2"/>
    </row>
    <row r="4712" spans="3:11">
      <c r="C4712" s="38"/>
      <c r="E4712" s="2"/>
      <c r="F4712" s="2"/>
      <c r="G4712" s="2"/>
      <c r="H4712" s="2"/>
      <c r="I4712" s="2"/>
      <c r="J4712" s="2"/>
      <c r="K4712" s="2"/>
    </row>
    <row r="4713" spans="3:11">
      <c r="C4713" s="38"/>
      <c r="E4713" s="2"/>
      <c r="F4713" s="2"/>
      <c r="G4713" s="2"/>
      <c r="H4713" s="2"/>
      <c r="I4713" s="2"/>
      <c r="J4713" s="2"/>
      <c r="K4713" s="2"/>
    </row>
    <row r="4714" spans="3:11">
      <c r="C4714" s="38"/>
      <c r="E4714" s="2"/>
      <c r="F4714" s="2"/>
      <c r="G4714" s="2"/>
      <c r="H4714" s="2"/>
      <c r="I4714" s="2"/>
      <c r="J4714" s="2"/>
      <c r="K4714" s="2"/>
    </row>
    <row r="4715" spans="3:11">
      <c r="C4715" s="38"/>
      <c r="E4715" s="2"/>
      <c r="F4715" s="2"/>
      <c r="G4715" s="2"/>
      <c r="H4715" s="2"/>
      <c r="I4715" s="2"/>
      <c r="J4715" s="2"/>
      <c r="K4715" s="2"/>
    </row>
    <row r="4716" spans="3:11">
      <c r="C4716" s="38"/>
      <c r="E4716" s="2"/>
      <c r="F4716" s="2"/>
      <c r="G4716" s="2"/>
      <c r="H4716" s="2"/>
      <c r="I4716" s="2"/>
      <c r="J4716" s="2"/>
      <c r="K4716" s="2"/>
    </row>
    <row r="4717" spans="3:11">
      <c r="C4717" s="38"/>
      <c r="E4717" s="2"/>
      <c r="F4717" s="2"/>
      <c r="G4717" s="2"/>
      <c r="H4717" s="2"/>
      <c r="I4717" s="2"/>
      <c r="J4717" s="2"/>
      <c r="K4717" s="2"/>
    </row>
    <row r="4718" spans="3:11">
      <c r="C4718" s="38"/>
      <c r="E4718" s="2"/>
      <c r="F4718" s="2"/>
      <c r="G4718" s="2"/>
      <c r="H4718" s="2"/>
      <c r="I4718" s="2"/>
      <c r="J4718" s="2"/>
      <c r="K4718" s="2"/>
    </row>
    <row r="4719" spans="3:11">
      <c r="C4719" s="38"/>
      <c r="E4719" s="2"/>
      <c r="F4719" s="2"/>
      <c r="G4719" s="2"/>
      <c r="H4719" s="2"/>
      <c r="I4719" s="2"/>
      <c r="J4719" s="2"/>
      <c r="K4719" s="2"/>
    </row>
    <row r="4720" spans="3:11">
      <c r="C4720" s="38"/>
      <c r="E4720" s="2"/>
      <c r="F4720" s="2"/>
      <c r="G4720" s="2"/>
      <c r="H4720" s="2"/>
      <c r="I4720" s="2"/>
      <c r="J4720" s="2"/>
      <c r="K4720" s="2"/>
    </row>
    <row r="4721" spans="3:11">
      <c r="C4721" s="38"/>
      <c r="E4721" s="2"/>
      <c r="F4721" s="2"/>
      <c r="G4721" s="2"/>
      <c r="H4721" s="2"/>
      <c r="I4721" s="2"/>
      <c r="J4721" s="2"/>
      <c r="K4721" s="2"/>
    </row>
    <row r="4722" spans="3:11">
      <c r="C4722" s="38"/>
      <c r="E4722" s="2"/>
      <c r="F4722" s="2"/>
      <c r="G4722" s="2"/>
      <c r="H4722" s="2"/>
      <c r="I4722" s="2"/>
      <c r="J4722" s="2"/>
      <c r="K4722" s="2"/>
    </row>
    <row r="4723" spans="3:11">
      <c r="C4723" s="38"/>
      <c r="E4723" s="2"/>
      <c r="F4723" s="2"/>
      <c r="G4723" s="2"/>
      <c r="H4723" s="2"/>
      <c r="I4723" s="2"/>
      <c r="J4723" s="2"/>
      <c r="K4723" s="2"/>
    </row>
    <row r="4724" spans="3:11">
      <c r="C4724" s="38"/>
      <c r="E4724" s="2"/>
      <c r="F4724" s="2"/>
      <c r="G4724" s="2"/>
      <c r="H4724" s="2"/>
      <c r="I4724" s="2"/>
      <c r="J4724" s="2"/>
      <c r="K4724" s="2"/>
    </row>
    <row r="4725" spans="3:11">
      <c r="C4725" s="38"/>
      <c r="E4725" s="2"/>
      <c r="F4725" s="2"/>
      <c r="G4725" s="2"/>
      <c r="H4725" s="2"/>
      <c r="I4725" s="2"/>
      <c r="J4725" s="2"/>
      <c r="K4725" s="2"/>
    </row>
    <row r="4726" spans="3:11">
      <c r="C4726" s="38"/>
      <c r="E4726" s="2"/>
      <c r="F4726" s="2"/>
      <c r="G4726" s="2"/>
      <c r="H4726" s="2"/>
      <c r="I4726" s="2"/>
      <c r="J4726" s="2"/>
      <c r="K4726" s="2"/>
    </row>
    <row r="4727" spans="3:11">
      <c r="C4727" s="38"/>
      <c r="E4727" s="2"/>
      <c r="F4727" s="2"/>
      <c r="G4727" s="2"/>
      <c r="H4727" s="2"/>
      <c r="I4727" s="2"/>
      <c r="J4727" s="2"/>
      <c r="K4727" s="2"/>
    </row>
    <row r="4728" spans="3:11">
      <c r="C4728" s="38"/>
      <c r="E4728" s="2"/>
      <c r="F4728" s="2"/>
      <c r="G4728" s="2"/>
      <c r="H4728" s="2"/>
      <c r="I4728" s="2"/>
      <c r="J4728" s="2"/>
      <c r="K4728" s="2"/>
    </row>
    <row r="4729" spans="3:11">
      <c r="C4729" s="38"/>
      <c r="E4729" s="2"/>
      <c r="F4729" s="2"/>
      <c r="G4729" s="2"/>
      <c r="H4729" s="2"/>
      <c r="I4729" s="2"/>
      <c r="J4729" s="2"/>
      <c r="K4729" s="2"/>
    </row>
    <row r="4730" spans="3:11">
      <c r="C4730" s="38"/>
      <c r="E4730" s="2"/>
      <c r="F4730" s="2"/>
      <c r="G4730" s="2"/>
      <c r="H4730" s="2"/>
      <c r="I4730" s="2"/>
      <c r="J4730" s="2"/>
      <c r="K4730" s="2"/>
    </row>
    <row r="4731" spans="3:11">
      <c r="C4731" s="38"/>
      <c r="E4731" s="2"/>
      <c r="F4731" s="2"/>
      <c r="G4731" s="2"/>
      <c r="H4731" s="2"/>
      <c r="I4731" s="2"/>
      <c r="J4731" s="2"/>
      <c r="K4731" s="2"/>
    </row>
    <row r="4732" spans="3:11">
      <c r="C4732" s="38"/>
      <c r="E4732" s="2"/>
      <c r="F4732" s="2"/>
      <c r="G4732" s="2"/>
      <c r="H4732" s="2"/>
      <c r="I4732" s="2"/>
      <c r="J4732" s="2"/>
      <c r="K4732" s="2"/>
    </row>
    <row r="4733" spans="3:11">
      <c r="C4733" s="38"/>
      <c r="E4733" s="2"/>
      <c r="F4733" s="2"/>
      <c r="G4733" s="2"/>
      <c r="H4733" s="2"/>
      <c r="I4733" s="2"/>
      <c r="J4733" s="2"/>
      <c r="K4733" s="2"/>
    </row>
    <row r="4734" spans="3:11">
      <c r="C4734" s="38"/>
      <c r="E4734" s="2"/>
      <c r="F4734" s="2"/>
      <c r="G4734" s="2"/>
      <c r="H4734" s="2"/>
      <c r="I4734" s="2"/>
      <c r="J4734" s="2"/>
      <c r="K4734" s="2"/>
    </row>
    <row r="4735" spans="3:11">
      <c r="C4735" s="38"/>
      <c r="E4735" s="2"/>
      <c r="F4735" s="2"/>
      <c r="G4735" s="2"/>
      <c r="H4735" s="2"/>
      <c r="I4735" s="2"/>
      <c r="J4735" s="2"/>
      <c r="K4735" s="2"/>
    </row>
    <row r="4736" spans="3:11">
      <c r="C4736" s="38"/>
      <c r="E4736" s="2"/>
      <c r="F4736" s="2"/>
      <c r="G4736" s="2"/>
      <c r="H4736" s="2"/>
      <c r="I4736" s="2"/>
      <c r="J4736" s="2"/>
      <c r="K4736" s="2"/>
    </row>
    <row r="4737" spans="3:11">
      <c r="C4737" s="38"/>
      <c r="E4737" s="2"/>
      <c r="F4737" s="2"/>
      <c r="G4737" s="2"/>
      <c r="H4737" s="2"/>
      <c r="I4737" s="2"/>
      <c r="J4737" s="2"/>
      <c r="K4737" s="2"/>
    </row>
    <row r="4738" spans="3:11">
      <c r="C4738" s="38"/>
      <c r="E4738" s="2"/>
      <c r="F4738" s="2"/>
      <c r="G4738" s="2"/>
      <c r="H4738" s="2"/>
      <c r="I4738" s="2"/>
      <c r="J4738" s="2"/>
      <c r="K4738" s="2"/>
    </row>
    <row r="4739" spans="3:11">
      <c r="C4739" s="38"/>
      <c r="E4739" s="2"/>
      <c r="F4739" s="2"/>
      <c r="G4739" s="2"/>
      <c r="H4739" s="2"/>
      <c r="I4739" s="2"/>
      <c r="J4739" s="2"/>
      <c r="K4739" s="2"/>
    </row>
    <row r="4740" spans="3:11">
      <c r="C4740" s="38"/>
      <c r="E4740" s="2"/>
      <c r="F4740" s="2"/>
      <c r="G4740" s="2"/>
      <c r="H4740" s="2"/>
      <c r="I4740" s="2"/>
      <c r="J4740" s="2"/>
      <c r="K4740" s="2"/>
    </row>
    <row r="4741" spans="3:11">
      <c r="C4741" s="38"/>
      <c r="E4741" s="2"/>
      <c r="F4741" s="2"/>
      <c r="G4741" s="2"/>
      <c r="H4741" s="2"/>
      <c r="I4741" s="2"/>
      <c r="J4741" s="2"/>
      <c r="K4741" s="2"/>
    </row>
    <row r="4742" spans="3:11">
      <c r="C4742" s="38"/>
      <c r="E4742" s="2"/>
      <c r="F4742" s="2"/>
      <c r="G4742" s="2"/>
      <c r="H4742" s="2"/>
      <c r="I4742" s="2"/>
      <c r="J4742" s="2"/>
      <c r="K4742" s="2"/>
    </row>
    <row r="4743" spans="3:11">
      <c r="C4743" s="38"/>
      <c r="E4743" s="2"/>
      <c r="F4743" s="2"/>
      <c r="G4743" s="2"/>
      <c r="H4743" s="2"/>
      <c r="I4743" s="2"/>
      <c r="J4743" s="2"/>
      <c r="K4743" s="2"/>
    </row>
    <row r="4744" spans="3:11">
      <c r="C4744" s="38"/>
      <c r="E4744" s="2"/>
      <c r="F4744" s="2"/>
      <c r="G4744" s="2"/>
      <c r="H4744" s="2"/>
      <c r="I4744" s="2"/>
      <c r="J4744" s="2"/>
      <c r="K4744" s="2"/>
    </row>
    <row r="4745" spans="3:11">
      <c r="C4745" s="38"/>
      <c r="E4745" s="2"/>
      <c r="F4745" s="2"/>
      <c r="G4745" s="2"/>
      <c r="H4745" s="2"/>
      <c r="I4745" s="2"/>
      <c r="J4745" s="2"/>
      <c r="K4745" s="2"/>
    </row>
    <row r="4746" spans="3:11">
      <c r="C4746" s="38"/>
      <c r="E4746" s="2"/>
      <c r="F4746" s="2"/>
      <c r="G4746" s="2"/>
      <c r="H4746" s="2"/>
      <c r="I4746" s="2"/>
      <c r="J4746" s="2"/>
      <c r="K4746" s="2"/>
    </row>
    <row r="4747" spans="3:11">
      <c r="C4747" s="38"/>
      <c r="E4747" s="2"/>
      <c r="F4747" s="2"/>
      <c r="G4747" s="2"/>
      <c r="H4747" s="2"/>
      <c r="I4747" s="2"/>
      <c r="J4747" s="2"/>
      <c r="K4747" s="2"/>
    </row>
    <row r="4748" spans="3:11">
      <c r="C4748" s="38"/>
      <c r="E4748" s="2"/>
      <c r="F4748" s="2"/>
      <c r="G4748" s="2"/>
      <c r="H4748" s="2"/>
      <c r="I4748" s="2"/>
      <c r="J4748" s="2"/>
      <c r="K4748" s="2"/>
    </row>
    <row r="4749" spans="3:11">
      <c r="C4749" s="38"/>
      <c r="E4749" s="2"/>
      <c r="F4749" s="2"/>
      <c r="G4749" s="2"/>
      <c r="H4749" s="2"/>
      <c r="I4749" s="2"/>
      <c r="J4749" s="2"/>
      <c r="K4749" s="2"/>
    </row>
    <row r="4750" spans="3:11">
      <c r="C4750" s="38"/>
      <c r="E4750" s="2"/>
      <c r="F4750" s="2"/>
      <c r="G4750" s="2"/>
      <c r="H4750" s="2"/>
      <c r="I4750" s="2"/>
      <c r="J4750" s="2"/>
      <c r="K4750" s="2"/>
    </row>
    <row r="4751" spans="3:11">
      <c r="C4751" s="38"/>
      <c r="E4751" s="2"/>
      <c r="F4751" s="2"/>
      <c r="G4751" s="2"/>
      <c r="H4751" s="2"/>
      <c r="I4751" s="2"/>
      <c r="J4751" s="2"/>
      <c r="K4751" s="2"/>
    </row>
    <row r="4752" spans="3:11">
      <c r="C4752" s="38"/>
      <c r="E4752" s="2"/>
      <c r="F4752" s="2"/>
      <c r="G4752" s="2"/>
      <c r="H4752" s="2"/>
      <c r="I4752" s="2"/>
      <c r="J4752" s="2"/>
      <c r="K4752" s="2"/>
    </row>
    <row r="4753" spans="3:11">
      <c r="C4753" s="38"/>
      <c r="E4753" s="2"/>
      <c r="F4753" s="2"/>
      <c r="G4753" s="2"/>
      <c r="H4753" s="2"/>
      <c r="I4753" s="2"/>
      <c r="J4753" s="2"/>
      <c r="K4753" s="2"/>
    </row>
    <row r="4754" spans="3:11">
      <c r="C4754" s="38"/>
      <c r="E4754" s="2"/>
      <c r="F4754" s="2"/>
      <c r="G4754" s="2"/>
      <c r="H4754" s="2"/>
      <c r="I4754" s="2"/>
      <c r="J4754" s="2"/>
      <c r="K4754" s="2"/>
    </row>
    <row r="4755" spans="3:11">
      <c r="C4755" s="38"/>
      <c r="E4755" s="2"/>
      <c r="F4755" s="2"/>
      <c r="G4755" s="2"/>
      <c r="H4755" s="2"/>
      <c r="I4755" s="2"/>
      <c r="J4755" s="2"/>
      <c r="K4755" s="2"/>
    </row>
    <row r="4756" spans="3:11">
      <c r="C4756" s="38"/>
      <c r="E4756" s="2"/>
      <c r="F4756" s="2"/>
      <c r="G4756" s="2"/>
      <c r="H4756" s="2"/>
      <c r="I4756" s="2"/>
      <c r="J4756" s="2"/>
      <c r="K4756" s="2"/>
    </row>
    <row r="4757" spans="3:11">
      <c r="C4757" s="38"/>
      <c r="E4757" s="2"/>
      <c r="F4757" s="2"/>
      <c r="G4757" s="2"/>
      <c r="H4757" s="2"/>
      <c r="I4757" s="2"/>
      <c r="J4757" s="2"/>
      <c r="K4757" s="2"/>
    </row>
    <row r="4758" spans="3:11">
      <c r="C4758" s="38"/>
      <c r="E4758" s="2"/>
      <c r="F4758" s="2"/>
      <c r="G4758" s="2"/>
      <c r="H4758" s="2"/>
      <c r="I4758" s="2"/>
      <c r="J4758" s="2"/>
      <c r="K4758" s="2"/>
    </row>
    <row r="4759" spans="3:11">
      <c r="C4759" s="38"/>
      <c r="E4759" s="2"/>
      <c r="F4759" s="2"/>
      <c r="G4759" s="2"/>
      <c r="H4759" s="2"/>
      <c r="I4759" s="2"/>
      <c r="J4759" s="2"/>
      <c r="K4759" s="2"/>
    </row>
    <row r="4760" spans="3:11">
      <c r="C4760" s="38"/>
      <c r="E4760" s="2"/>
      <c r="F4760" s="2"/>
      <c r="G4760" s="2"/>
      <c r="H4760" s="2"/>
      <c r="I4760" s="2"/>
      <c r="J4760" s="2"/>
      <c r="K4760" s="2"/>
    </row>
    <row r="4761" spans="3:11">
      <c r="C4761" s="38"/>
      <c r="E4761" s="2"/>
      <c r="F4761" s="2"/>
      <c r="G4761" s="2"/>
      <c r="H4761" s="2"/>
      <c r="I4761" s="2"/>
      <c r="J4761" s="2"/>
      <c r="K4761" s="2"/>
    </row>
    <row r="4762" spans="3:11">
      <c r="C4762" s="38"/>
      <c r="E4762" s="2"/>
      <c r="F4762" s="2"/>
      <c r="G4762" s="2"/>
      <c r="H4762" s="2"/>
      <c r="I4762" s="2"/>
      <c r="J4762" s="2"/>
      <c r="K4762" s="2"/>
    </row>
    <row r="4763" spans="3:11">
      <c r="C4763" s="38"/>
      <c r="E4763" s="2"/>
      <c r="F4763" s="2"/>
      <c r="G4763" s="2"/>
      <c r="H4763" s="2"/>
      <c r="I4763" s="2"/>
      <c r="J4763" s="2"/>
      <c r="K4763" s="2"/>
    </row>
    <row r="4764" spans="3:11">
      <c r="C4764" s="38"/>
      <c r="E4764" s="2"/>
      <c r="F4764" s="2"/>
      <c r="G4764" s="2"/>
      <c r="H4764" s="2"/>
      <c r="I4764" s="2"/>
      <c r="J4764" s="2"/>
      <c r="K4764" s="2"/>
    </row>
    <row r="4765" spans="3:11">
      <c r="C4765" s="38"/>
      <c r="E4765" s="2"/>
      <c r="F4765" s="2"/>
      <c r="G4765" s="2"/>
      <c r="H4765" s="2"/>
      <c r="I4765" s="2"/>
      <c r="J4765" s="2"/>
      <c r="K4765" s="2"/>
    </row>
    <row r="4766" spans="3:11">
      <c r="C4766" s="38"/>
      <c r="E4766" s="2"/>
      <c r="F4766" s="2"/>
      <c r="G4766" s="2"/>
      <c r="H4766" s="2"/>
      <c r="I4766" s="2"/>
      <c r="J4766" s="2"/>
      <c r="K4766" s="2"/>
    </row>
    <row r="4767" spans="3:11">
      <c r="C4767" s="38"/>
      <c r="E4767" s="2"/>
      <c r="F4767" s="2"/>
      <c r="G4767" s="2"/>
      <c r="H4767" s="2"/>
      <c r="I4767" s="2"/>
      <c r="J4767" s="2"/>
      <c r="K4767" s="2"/>
    </row>
    <row r="4768" spans="3:11">
      <c r="C4768" s="38"/>
      <c r="E4768" s="2"/>
      <c r="F4768" s="2"/>
      <c r="G4768" s="2"/>
      <c r="H4768" s="2"/>
      <c r="I4768" s="2"/>
      <c r="J4768" s="2"/>
      <c r="K4768" s="2"/>
    </row>
    <row r="4769" spans="3:11">
      <c r="C4769" s="38"/>
      <c r="E4769" s="2"/>
      <c r="F4769" s="2"/>
      <c r="G4769" s="2"/>
      <c r="H4769" s="2"/>
      <c r="I4769" s="2"/>
      <c r="J4769" s="2"/>
      <c r="K4769" s="2"/>
    </row>
    <row r="4770" spans="3:11">
      <c r="C4770" s="38"/>
      <c r="E4770" s="2"/>
      <c r="F4770" s="2"/>
      <c r="G4770" s="2"/>
      <c r="H4770" s="2"/>
      <c r="I4770" s="2"/>
      <c r="J4770" s="2"/>
      <c r="K4770" s="2"/>
    </row>
    <row r="4771" spans="3:11">
      <c r="C4771" s="38"/>
      <c r="E4771" s="2"/>
      <c r="F4771" s="2"/>
      <c r="G4771" s="2"/>
      <c r="H4771" s="2"/>
      <c r="I4771" s="2"/>
      <c r="J4771" s="2"/>
      <c r="K4771" s="2"/>
    </row>
    <row r="4772" spans="3:11">
      <c r="C4772" s="38"/>
      <c r="E4772" s="2"/>
      <c r="F4772" s="2"/>
      <c r="G4772" s="2"/>
      <c r="H4772" s="2"/>
      <c r="I4772" s="2"/>
      <c r="J4772" s="2"/>
      <c r="K4772" s="2"/>
    </row>
    <row r="4773" spans="3:11">
      <c r="C4773" s="38"/>
      <c r="E4773" s="2"/>
      <c r="F4773" s="2"/>
      <c r="G4773" s="2"/>
      <c r="H4773" s="2"/>
      <c r="I4773" s="2"/>
      <c r="J4773" s="2"/>
      <c r="K4773" s="2"/>
    </row>
    <row r="4774" spans="3:11">
      <c r="C4774" s="38"/>
      <c r="E4774" s="2"/>
      <c r="F4774" s="2"/>
      <c r="G4774" s="2"/>
      <c r="H4774" s="2"/>
      <c r="I4774" s="2"/>
      <c r="J4774" s="2"/>
      <c r="K4774" s="2"/>
    </row>
    <row r="4775" spans="3:11">
      <c r="C4775" s="38"/>
      <c r="E4775" s="2"/>
      <c r="F4775" s="2"/>
      <c r="G4775" s="2"/>
      <c r="H4775" s="2"/>
      <c r="I4775" s="2"/>
      <c r="J4775" s="2"/>
      <c r="K4775" s="2"/>
    </row>
    <row r="4776" spans="3:11">
      <c r="C4776" s="38"/>
      <c r="E4776" s="2"/>
      <c r="F4776" s="2"/>
      <c r="G4776" s="2"/>
      <c r="H4776" s="2"/>
      <c r="I4776" s="2"/>
      <c r="J4776" s="2"/>
      <c r="K4776" s="2"/>
    </row>
    <row r="4777" spans="3:11">
      <c r="C4777" s="38"/>
      <c r="E4777" s="2"/>
      <c r="F4777" s="2"/>
      <c r="G4777" s="2"/>
      <c r="H4777" s="2"/>
      <c r="I4777" s="2"/>
      <c r="J4777" s="2"/>
      <c r="K4777" s="2"/>
    </row>
    <row r="4778" spans="3:11">
      <c r="C4778" s="38"/>
      <c r="E4778" s="2"/>
      <c r="F4778" s="2"/>
      <c r="G4778" s="2"/>
      <c r="H4778" s="2"/>
      <c r="I4778" s="2"/>
      <c r="J4778" s="2"/>
      <c r="K4778" s="2"/>
    </row>
    <row r="4779" spans="3:11">
      <c r="C4779" s="38"/>
      <c r="E4779" s="2"/>
      <c r="F4779" s="2"/>
      <c r="G4779" s="2"/>
      <c r="H4779" s="2"/>
      <c r="I4779" s="2"/>
      <c r="J4779" s="2"/>
      <c r="K4779" s="2"/>
    </row>
    <row r="4780" spans="3:11">
      <c r="C4780" s="38"/>
      <c r="E4780" s="2"/>
      <c r="F4780" s="2"/>
      <c r="G4780" s="2"/>
      <c r="H4780" s="2"/>
      <c r="I4780" s="2"/>
      <c r="J4780" s="2"/>
      <c r="K4780" s="2"/>
    </row>
    <row r="4781" spans="3:11">
      <c r="C4781" s="38"/>
      <c r="E4781" s="2"/>
      <c r="F4781" s="2"/>
      <c r="G4781" s="2"/>
      <c r="H4781" s="2"/>
      <c r="I4781" s="2"/>
      <c r="J4781" s="2"/>
      <c r="K4781" s="2"/>
    </row>
    <row r="4782" spans="3:11">
      <c r="C4782" s="38"/>
      <c r="E4782" s="2"/>
      <c r="F4782" s="2"/>
      <c r="G4782" s="2"/>
      <c r="H4782" s="2"/>
      <c r="I4782" s="2"/>
      <c r="J4782" s="2"/>
      <c r="K4782" s="2"/>
    </row>
    <row r="4783" spans="3:11">
      <c r="C4783" s="38"/>
      <c r="E4783" s="2"/>
      <c r="F4783" s="2"/>
      <c r="G4783" s="2"/>
      <c r="H4783" s="2"/>
      <c r="I4783" s="2"/>
      <c r="J4783" s="2"/>
      <c r="K4783" s="2"/>
    </row>
    <row r="4784" spans="3:11">
      <c r="C4784" s="38"/>
      <c r="E4784" s="2"/>
      <c r="F4784" s="2"/>
      <c r="G4784" s="2"/>
      <c r="H4784" s="2"/>
      <c r="I4784" s="2"/>
      <c r="J4784" s="2"/>
      <c r="K4784" s="2"/>
    </row>
    <row r="4785" spans="3:11">
      <c r="C4785" s="38"/>
      <c r="E4785" s="2"/>
      <c r="F4785" s="2"/>
      <c r="G4785" s="2"/>
      <c r="H4785" s="2"/>
      <c r="I4785" s="2"/>
      <c r="J4785" s="2"/>
      <c r="K4785" s="2"/>
    </row>
    <row r="4786" spans="3:11">
      <c r="C4786" s="38"/>
      <c r="E4786" s="2"/>
      <c r="F4786" s="2"/>
      <c r="G4786" s="2"/>
      <c r="H4786" s="2"/>
      <c r="I4786" s="2"/>
      <c r="J4786" s="2"/>
      <c r="K4786" s="2"/>
    </row>
    <row r="4787" spans="3:11">
      <c r="C4787" s="38"/>
      <c r="E4787" s="2"/>
      <c r="F4787" s="2"/>
      <c r="G4787" s="2"/>
      <c r="H4787" s="2"/>
      <c r="I4787" s="2"/>
      <c r="J4787" s="2"/>
      <c r="K4787" s="2"/>
    </row>
    <row r="4788" spans="3:11">
      <c r="C4788" s="38"/>
      <c r="E4788" s="2"/>
      <c r="F4788" s="2"/>
      <c r="G4788" s="2"/>
      <c r="H4788" s="2"/>
      <c r="I4788" s="2"/>
      <c r="J4788" s="2"/>
      <c r="K4788" s="2"/>
    </row>
    <row r="4789" spans="3:11">
      <c r="C4789" s="38"/>
      <c r="E4789" s="2"/>
      <c r="F4789" s="2"/>
      <c r="G4789" s="2"/>
      <c r="H4789" s="2"/>
      <c r="I4789" s="2"/>
      <c r="J4789" s="2"/>
      <c r="K4789" s="2"/>
    </row>
    <row r="4790" spans="3:11">
      <c r="C4790" s="38"/>
      <c r="E4790" s="2"/>
      <c r="F4790" s="2"/>
      <c r="G4790" s="2"/>
      <c r="H4790" s="2"/>
      <c r="I4790" s="2"/>
      <c r="J4790" s="2"/>
      <c r="K4790" s="2"/>
    </row>
    <row r="4791" spans="3:11">
      <c r="C4791" s="38"/>
      <c r="E4791" s="2"/>
      <c r="F4791" s="2"/>
      <c r="G4791" s="2"/>
      <c r="H4791" s="2"/>
      <c r="I4791" s="2"/>
      <c r="J4791" s="2"/>
      <c r="K4791" s="2"/>
    </row>
    <row r="4792" spans="3:11">
      <c r="C4792" s="38"/>
      <c r="E4792" s="2"/>
      <c r="F4792" s="2"/>
      <c r="G4792" s="2"/>
      <c r="H4792" s="2"/>
      <c r="I4792" s="2"/>
      <c r="J4792" s="2"/>
      <c r="K4792" s="2"/>
    </row>
    <row r="4793" spans="3:11">
      <c r="C4793" s="38"/>
      <c r="E4793" s="2"/>
      <c r="F4793" s="2"/>
      <c r="G4793" s="2"/>
      <c r="H4793" s="2"/>
      <c r="I4793" s="2"/>
      <c r="J4793" s="2"/>
      <c r="K4793" s="2"/>
    </row>
    <row r="4794" spans="3:11">
      <c r="C4794" s="38"/>
      <c r="E4794" s="2"/>
      <c r="F4794" s="2"/>
      <c r="G4794" s="2"/>
      <c r="H4794" s="2"/>
      <c r="I4794" s="2"/>
      <c r="J4794" s="2"/>
      <c r="K4794" s="2"/>
    </row>
    <row r="4795" spans="3:11">
      <c r="C4795" s="38"/>
      <c r="E4795" s="2"/>
      <c r="F4795" s="2"/>
      <c r="G4795" s="2"/>
      <c r="H4795" s="2"/>
      <c r="I4795" s="2"/>
      <c r="J4795" s="2"/>
      <c r="K4795" s="2"/>
    </row>
    <row r="4796" spans="3:11">
      <c r="C4796" s="38"/>
      <c r="E4796" s="2"/>
      <c r="F4796" s="2"/>
      <c r="G4796" s="2"/>
      <c r="H4796" s="2"/>
      <c r="I4796" s="2"/>
      <c r="J4796" s="2"/>
      <c r="K4796" s="2"/>
    </row>
    <row r="4797" spans="3:11">
      <c r="C4797" s="38"/>
      <c r="E4797" s="2"/>
      <c r="F4797" s="2"/>
      <c r="G4797" s="2"/>
      <c r="H4797" s="2"/>
      <c r="I4797" s="2"/>
      <c r="J4797" s="2"/>
      <c r="K4797" s="2"/>
    </row>
    <row r="4798" spans="3:11">
      <c r="C4798" s="38"/>
      <c r="E4798" s="2"/>
      <c r="F4798" s="2"/>
      <c r="G4798" s="2"/>
      <c r="H4798" s="2"/>
      <c r="I4798" s="2"/>
      <c r="J4798" s="2"/>
      <c r="K4798" s="2"/>
    </row>
    <row r="4799" spans="3:11">
      <c r="C4799" s="38"/>
      <c r="E4799" s="2"/>
      <c r="F4799" s="2"/>
      <c r="G4799" s="2"/>
      <c r="H4799" s="2"/>
      <c r="I4799" s="2"/>
      <c r="J4799" s="2"/>
      <c r="K4799" s="2"/>
    </row>
    <row r="4800" spans="3:11">
      <c r="C4800" s="38"/>
      <c r="E4800" s="2"/>
      <c r="F4800" s="2"/>
      <c r="G4800" s="2"/>
      <c r="H4800" s="2"/>
      <c r="I4800" s="2"/>
      <c r="J4800" s="2"/>
      <c r="K4800" s="2"/>
    </row>
    <row r="4801" spans="3:11">
      <c r="C4801" s="38"/>
      <c r="E4801" s="2"/>
      <c r="F4801" s="2"/>
      <c r="G4801" s="2"/>
      <c r="H4801" s="2"/>
      <c r="I4801" s="2"/>
      <c r="J4801" s="2"/>
      <c r="K4801" s="2"/>
    </row>
    <row r="4802" spans="3:11">
      <c r="C4802" s="38"/>
      <c r="E4802" s="2"/>
      <c r="F4802" s="2"/>
      <c r="G4802" s="2"/>
      <c r="H4802" s="2"/>
      <c r="I4802" s="2"/>
      <c r="J4802" s="2"/>
      <c r="K4802" s="2"/>
    </row>
    <row r="4803" spans="3:11">
      <c r="C4803" s="38"/>
      <c r="E4803" s="2"/>
      <c r="F4803" s="2"/>
      <c r="G4803" s="2"/>
      <c r="H4803" s="2"/>
      <c r="I4803" s="2"/>
      <c r="J4803" s="2"/>
      <c r="K4803" s="2"/>
    </row>
    <row r="4804" spans="3:11">
      <c r="C4804" s="38"/>
      <c r="E4804" s="2"/>
      <c r="F4804" s="2"/>
      <c r="G4804" s="2"/>
      <c r="H4804" s="2"/>
      <c r="I4804" s="2"/>
      <c r="J4804" s="2"/>
      <c r="K4804" s="2"/>
    </row>
    <row r="4805" spans="3:11">
      <c r="C4805" s="38"/>
      <c r="E4805" s="2"/>
      <c r="F4805" s="2"/>
      <c r="G4805" s="2"/>
      <c r="H4805" s="2"/>
      <c r="I4805" s="2"/>
      <c r="J4805" s="2"/>
      <c r="K4805" s="2"/>
    </row>
    <row r="4806" spans="3:11">
      <c r="C4806" s="38"/>
      <c r="E4806" s="2"/>
      <c r="F4806" s="2"/>
      <c r="G4806" s="2"/>
      <c r="H4806" s="2"/>
      <c r="I4806" s="2"/>
      <c r="J4806" s="2"/>
      <c r="K4806" s="2"/>
    </row>
    <row r="4807" spans="3:11">
      <c r="C4807" s="38"/>
      <c r="E4807" s="2"/>
      <c r="F4807" s="2"/>
      <c r="G4807" s="2"/>
      <c r="H4807" s="2"/>
      <c r="I4807" s="2"/>
      <c r="J4807" s="2"/>
      <c r="K4807" s="2"/>
    </row>
    <row r="4808" spans="3:11">
      <c r="C4808" s="38"/>
      <c r="E4808" s="2"/>
      <c r="F4808" s="2"/>
      <c r="G4808" s="2"/>
      <c r="H4808" s="2"/>
      <c r="I4808" s="2"/>
      <c r="J4808" s="2"/>
      <c r="K4808" s="2"/>
    </row>
    <row r="4809" spans="3:11">
      <c r="C4809" s="38"/>
      <c r="E4809" s="2"/>
      <c r="F4809" s="2"/>
      <c r="G4809" s="2"/>
      <c r="H4809" s="2"/>
      <c r="I4809" s="2"/>
      <c r="J4809" s="2"/>
      <c r="K4809" s="2"/>
    </row>
    <row r="4810" spans="3:11">
      <c r="C4810" s="38"/>
      <c r="E4810" s="2"/>
      <c r="F4810" s="2"/>
      <c r="G4810" s="2"/>
      <c r="H4810" s="2"/>
      <c r="I4810" s="2"/>
      <c r="J4810" s="2"/>
      <c r="K4810" s="2"/>
    </row>
    <row r="4811" spans="3:11">
      <c r="C4811" s="38"/>
      <c r="E4811" s="2"/>
      <c r="F4811" s="2"/>
      <c r="G4811" s="2"/>
      <c r="H4811" s="2"/>
      <c r="I4811" s="2"/>
      <c r="J4811" s="2"/>
      <c r="K4811" s="2"/>
    </row>
    <row r="4812" spans="3:11">
      <c r="C4812" s="38"/>
      <c r="E4812" s="2"/>
      <c r="F4812" s="2"/>
      <c r="G4812" s="2"/>
      <c r="H4812" s="2"/>
      <c r="I4812" s="2"/>
      <c r="J4812" s="2"/>
      <c r="K4812" s="2"/>
    </row>
    <row r="4813" spans="3:11">
      <c r="C4813" s="38"/>
      <c r="E4813" s="2"/>
      <c r="F4813" s="2"/>
      <c r="G4813" s="2"/>
      <c r="H4813" s="2"/>
      <c r="I4813" s="2"/>
      <c r="J4813" s="2"/>
      <c r="K4813" s="2"/>
    </row>
    <row r="4814" spans="3:11">
      <c r="C4814" s="38"/>
      <c r="E4814" s="2"/>
      <c r="F4814" s="2"/>
      <c r="G4814" s="2"/>
      <c r="H4814" s="2"/>
      <c r="I4814" s="2"/>
      <c r="J4814" s="2"/>
      <c r="K4814" s="2"/>
    </row>
    <row r="4815" spans="3:11">
      <c r="C4815" s="38"/>
      <c r="E4815" s="2"/>
      <c r="F4815" s="2"/>
      <c r="G4815" s="2"/>
      <c r="H4815" s="2"/>
      <c r="I4815" s="2"/>
      <c r="J4815" s="2"/>
      <c r="K4815" s="2"/>
    </row>
    <row r="4816" spans="3:11">
      <c r="C4816" s="38"/>
      <c r="E4816" s="2"/>
      <c r="F4816" s="2"/>
      <c r="G4816" s="2"/>
      <c r="H4816" s="2"/>
      <c r="I4816" s="2"/>
      <c r="J4816" s="2"/>
      <c r="K4816" s="2"/>
    </row>
    <row r="4817" spans="3:11">
      <c r="C4817" s="38"/>
      <c r="E4817" s="2"/>
      <c r="F4817" s="2"/>
      <c r="G4817" s="2"/>
      <c r="H4817" s="2"/>
      <c r="I4817" s="2"/>
      <c r="J4817" s="2"/>
      <c r="K4817" s="2"/>
    </row>
    <row r="4818" spans="3:11">
      <c r="C4818" s="38"/>
      <c r="E4818" s="2"/>
      <c r="F4818" s="2"/>
      <c r="G4818" s="2"/>
      <c r="H4818" s="2"/>
      <c r="I4818" s="2"/>
      <c r="J4818" s="2"/>
      <c r="K4818" s="2"/>
    </row>
    <row r="4819" spans="3:11">
      <c r="C4819" s="38"/>
      <c r="E4819" s="2"/>
      <c r="F4819" s="2"/>
      <c r="G4819" s="2"/>
      <c r="H4819" s="2"/>
      <c r="I4819" s="2"/>
      <c r="J4819" s="2"/>
      <c r="K4819" s="2"/>
    </row>
    <row r="4820" spans="3:11">
      <c r="C4820" s="38"/>
      <c r="E4820" s="2"/>
      <c r="F4820" s="2"/>
      <c r="G4820" s="2"/>
      <c r="H4820" s="2"/>
      <c r="I4820" s="2"/>
      <c r="J4820" s="2"/>
      <c r="K4820" s="2"/>
    </row>
    <row r="4821" spans="3:11">
      <c r="C4821" s="38"/>
      <c r="E4821" s="2"/>
      <c r="F4821" s="2"/>
      <c r="G4821" s="2"/>
      <c r="H4821" s="2"/>
      <c r="I4821" s="2"/>
      <c r="J4821" s="2"/>
      <c r="K4821" s="2"/>
    </row>
    <row r="4822" spans="3:11">
      <c r="C4822" s="38"/>
      <c r="E4822" s="2"/>
      <c r="F4822" s="2"/>
      <c r="G4822" s="2"/>
      <c r="H4822" s="2"/>
      <c r="I4822" s="2"/>
      <c r="J4822" s="2"/>
      <c r="K4822" s="2"/>
    </row>
    <row r="4823" spans="3:11">
      <c r="C4823" s="38"/>
      <c r="E4823" s="2"/>
      <c r="F4823" s="2"/>
      <c r="G4823" s="2"/>
      <c r="H4823" s="2"/>
      <c r="I4823" s="2"/>
      <c r="J4823" s="2"/>
      <c r="K4823" s="2"/>
    </row>
    <row r="4824" spans="3:11">
      <c r="C4824" s="38"/>
      <c r="E4824" s="2"/>
      <c r="F4824" s="2"/>
      <c r="G4824" s="2"/>
      <c r="H4824" s="2"/>
      <c r="I4824" s="2"/>
      <c r="J4824" s="2"/>
      <c r="K4824" s="2"/>
    </row>
    <row r="4825" spans="3:11">
      <c r="C4825" s="38"/>
      <c r="E4825" s="2"/>
      <c r="F4825" s="2"/>
      <c r="G4825" s="2"/>
      <c r="H4825" s="2"/>
      <c r="I4825" s="2"/>
      <c r="J4825" s="2"/>
      <c r="K4825" s="2"/>
    </row>
    <row r="4826" spans="3:11">
      <c r="C4826" s="38"/>
      <c r="E4826" s="2"/>
      <c r="F4826" s="2"/>
      <c r="G4826" s="2"/>
      <c r="H4826" s="2"/>
      <c r="I4826" s="2"/>
      <c r="J4826" s="2"/>
      <c r="K4826" s="2"/>
    </row>
    <row r="4827" spans="3:11">
      <c r="C4827" s="38"/>
      <c r="E4827" s="2"/>
      <c r="F4827" s="2"/>
      <c r="G4827" s="2"/>
      <c r="H4827" s="2"/>
      <c r="I4827" s="2"/>
      <c r="J4827" s="2"/>
      <c r="K4827" s="2"/>
    </row>
    <row r="4828" spans="3:11">
      <c r="C4828" s="38"/>
      <c r="E4828" s="2"/>
      <c r="F4828" s="2"/>
      <c r="G4828" s="2"/>
      <c r="H4828" s="2"/>
      <c r="I4828" s="2"/>
      <c r="J4828" s="2"/>
      <c r="K4828" s="2"/>
    </row>
    <row r="4829" spans="3:11">
      <c r="C4829" s="38"/>
      <c r="E4829" s="2"/>
      <c r="F4829" s="2"/>
      <c r="G4829" s="2"/>
      <c r="H4829" s="2"/>
      <c r="I4829" s="2"/>
      <c r="J4829" s="2"/>
      <c r="K4829" s="2"/>
    </row>
    <row r="4830" spans="3:11">
      <c r="C4830" s="38"/>
      <c r="E4830" s="2"/>
      <c r="F4830" s="2"/>
      <c r="G4830" s="2"/>
      <c r="H4830" s="2"/>
      <c r="I4830" s="2"/>
      <c r="J4830" s="2"/>
      <c r="K4830" s="2"/>
    </row>
    <row r="4831" spans="3:11">
      <c r="C4831" s="38"/>
      <c r="E4831" s="2"/>
      <c r="F4831" s="2"/>
      <c r="G4831" s="2"/>
      <c r="H4831" s="2"/>
      <c r="I4831" s="2"/>
      <c r="J4831" s="2"/>
      <c r="K4831" s="2"/>
    </row>
    <row r="4832" spans="3:11">
      <c r="C4832" s="38"/>
      <c r="E4832" s="2"/>
      <c r="F4832" s="2"/>
      <c r="G4832" s="2"/>
      <c r="H4832" s="2"/>
      <c r="I4832" s="2"/>
      <c r="J4832" s="2"/>
      <c r="K4832" s="2"/>
    </row>
    <row r="4833" spans="3:11">
      <c r="C4833" s="38"/>
      <c r="E4833" s="2"/>
      <c r="F4833" s="2"/>
      <c r="G4833" s="2"/>
      <c r="H4833" s="2"/>
      <c r="I4833" s="2"/>
      <c r="J4833" s="2"/>
      <c r="K4833" s="2"/>
    </row>
    <row r="4834" spans="3:11">
      <c r="C4834" s="38"/>
      <c r="E4834" s="2"/>
      <c r="F4834" s="2"/>
      <c r="G4834" s="2"/>
      <c r="H4834" s="2"/>
      <c r="I4834" s="2"/>
      <c r="J4834" s="2"/>
      <c r="K4834" s="2"/>
    </row>
    <row r="4835" spans="3:11">
      <c r="C4835" s="38"/>
      <c r="E4835" s="2"/>
      <c r="F4835" s="2"/>
      <c r="G4835" s="2"/>
      <c r="H4835" s="2"/>
      <c r="I4835" s="2"/>
      <c r="J4835" s="2"/>
      <c r="K4835" s="2"/>
    </row>
    <row r="4836" spans="3:11">
      <c r="C4836" s="38"/>
      <c r="E4836" s="2"/>
      <c r="F4836" s="2"/>
      <c r="G4836" s="2"/>
      <c r="H4836" s="2"/>
      <c r="I4836" s="2"/>
      <c r="J4836" s="2"/>
      <c r="K4836" s="2"/>
    </row>
    <row r="4837" spans="3:11">
      <c r="C4837" s="38"/>
      <c r="E4837" s="2"/>
      <c r="F4837" s="2"/>
      <c r="G4837" s="2"/>
      <c r="H4837" s="2"/>
      <c r="I4837" s="2"/>
      <c r="J4837" s="2"/>
      <c r="K4837" s="2"/>
    </row>
    <row r="4838" spans="3:11">
      <c r="C4838" s="38"/>
      <c r="E4838" s="2"/>
      <c r="F4838" s="2"/>
      <c r="G4838" s="2"/>
      <c r="H4838" s="2"/>
      <c r="I4838" s="2"/>
      <c r="J4838" s="2"/>
      <c r="K4838" s="2"/>
    </row>
    <row r="4839" spans="3:11">
      <c r="C4839" s="38"/>
      <c r="E4839" s="2"/>
      <c r="F4839" s="2"/>
      <c r="G4839" s="2"/>
      <c r="H4839" s="2"/>
      <c r="I4839" s="2"/>
      <c r="J4839" s="2"/>
      <c r="K4839" s="2"/>
    </row>
    <row r="4840" spans="3:11">
      <c r="C4840" s="38"/>
      <c r="E4840" s="2"/>
      <c r="F4840" s="2"/>
      <c r="G4840" s="2"/>
      <c r="H4840" s="2"/>
      <c r="I4840" s="2"/>
      <c r="J4840" s="2"/>
      <c r="K4840" s="2"/>
    </row>
    <row r="4841" spans="3:11">
      <c r="C4841" s="38"/>
      <c r="E4841" s="2"/>
      <c r="F4841" s="2"/>
      <c r="G4841" s="2"/>
      <c r="H4841" s="2"/>
      <c r="I4841" s="2"/>
      <c r="J4841" s="2"/>
      <c r="K4841" s="2"/>
    </row>
    <row r="4842" spans="3:11">
      <c r="C4842" s="38"/>
      <c r="E4842" s="2"/>
      <c r="F4842" s="2"/>
      <c r="G4842" s="2"/>
      <c r="H4842" s="2"/>
      <c r="I4842" s="2"/>
      <c r="J4842" s="2"/>
      <c r="K4842" s="2"/>
    </row>
    <row r="4843" spans="3:11">
      <c r="C4843" s="38"/>
      <c r="E4843" s="2"/>
      <c r="F4843" s="2"/>
      <c r="G4843" s="2"/>
      <c r="H4843" s="2"/>
      <c r="I4843" s="2"/>
      <c r="J4843" s="2"/>
      <c r="K4843" s="2"/>
    </row>
    <row r="4844" spans="3:11">
      <c r="C4844" s="38"/>
      <c r="E4844" s="2"/>
      <c r="F4844" s="2"/>
      <c r="G4844" s="2"/>
      <c r="H4844" s="2"/>
      <c r="I4844" s="2"/>
      <c r="J4844" s="2"/>
      <c r="K4844" s="2"/>
    </row>
    <row r="4845" spans="3:11">
      <c r="C4845" s="38"/>
      <c r="E4845" s="2"/>
      <c r="F4845" s="2"/>
      <c r="G4845" s="2"/>
      <c r="H4845" s="2"/>
      <c r="I4845" s="2"/>
      <c r="J4845" s="2"/>
      <c r="K4845" s="2"/>
    </row>
    <row r="4846" spans="3:11">
      <c r="C4846" s="38"/>
      <c r="E4846" s="2"/>
      <c r="F4846" s="2"/>
      <c r="G4846" s="2"/>
      <c r="H4846" s="2"/>
      <c r="I4846" s="2"/>
      <c r="J4846" s="2"/>
      <c r="K4846" s="2"/>
    </row>
    <row r="4847" spans="3:11">
      <c r="C4847" s="38"/>
      <c r="E4847" s="2"/>
      <c r="F4847" s="2"/>
      <c r="G4847" s="2"/>
      <c r="H4847" s="2"/>
      <c r="I4847" s="2"/>
      <c r="J4847" s="2"/>
      <c r="K4847" s="2"/>
    </row>
    <row r="4848" spans="3:11">
      <c r="C4848" s="38"/>
      <c r="E4848" s="2"/>
      <c r="F4848" s="2"/>
      <c r="G4848" s="2"/>
      <c r="H4848" s="2"/>
      <c r="I4848" s="2"/>
      <c r="J4848" s="2"/>
      <c r="K4848" s="2"/>
    </row>
    <row r="4849" spans="3:11">
      <c r="C4849" s="38"/>
      <c r="E4849" s="2"/>
      <c r="F4849" s="2"/>
      <c r="G4849" s="2"/>
      <c r="H4849" s="2"/>
      <c r="I4849" s="2"/>
      <c r="J4849" s="2"/>
      <c r="K4849" s="2"/>
    </row>
    <row r="4850" spans="3:11">
      <c r="C4850" s="38"/>
      <c r="E4850" s="2"/>
      <c r="F4850" s="2"/>
      <c r="G4850" s="2"/>
      <c r="H4850" s="2"/>
      <c r="I4850" s="2"/>
      <c r="J4850" s="2"/>
      <c r="K4850" s="2"/>
    </row>
    <row r="4851" spans="3:11">
      <c r="C4851" s="38"/>
      <c r="E4851" s="2"/>
      <c r="F4851" s="2"/>
      <c r="G4851" s="2"/>
      <c r="H4851" s="2"/>
      <c r="I4851" s="2"/>
      <c r="J4851" s="2"/>
      <c r="K4851" s="2"/>
    </row>
    <row r="4852" spans="3:11">
      <c r="C4852" s="38"/>
      <c r="E4852" s="2"/>
      <c r="F4852" s="2"/>
      <c r="G4852" s="2"/>
      <c r="H4852" s="2"/>
      <c r="I4852" s="2"/>
      <c r="J4852" s="2"/>
      <c r="K4852" s="2"/>
    </row>
    <row r="4853" spans="3:11">
      <c r="C4853" s="38"/>
      <c r="E4853" s="2"/>
      <c r="F4853" s="2"/>
      <c r="G4853" s="2"/>
      <c r="H4853" s="2"/>
      <c r="I4853" s="2"/>
      <c r="J4853" s="2"/>
      <c r="K4853" s="2"/>
    </row>
  </sheetData>
  <sortState ref="A2:K4853">
    <sortCondition descending="1" ref="K2:K4853"/>
    <sortCondition ref="E2:E4853"/>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AQ81"/>
  <sheetViews>
    <sheetView topLeftCell="Z1" workbookViewId="0">
      <selection sqref="A1:AO81"/>
    </sheetView>
  </sheetViews>
  <sheetFormatPr baseColWidth="10" defaultRowHeight="15" x14ac:dyDescent="0"/>
  <cols>
    <col min="12" max="12" width="11" bestFit="1" customWidth="1"/>
    <col min="13" max="15" width="11.33203125" bestFit="1" customWidth="1"/>
  </cols>
  <sheetData>
    <row r="1" spans="1:43">
      <c r="A1" t="s">
        <v>6802</v>
      </c>
      <c r="B1" t="s">
        <v>6483</v>
      </c>
      <c r="C1" t="s">
        <v>6484</v>
      </c>
      <c r="D1" t="s">
        <v>6485</v>
      </c>
      <c r="E1" t="s">
        <v>6495</v>
      </c>
      <c r="F1" t="s">
        <v>6748</v>
      </c>
      <c r="G1" t="s">
        <v>7036</v>
      </c>
      <c r="H1" t="s">
        <v>7037</v>
      </c>
      <c r="I1" t="s">
        <v>6754</v>
      </c>
      <c r="J1" t="s">
        <v>6755</v>
      </c>
      <c r="K1" t="s">
        <v>6499</v>
      </c>
      <c r="L1" t="s">
        <v>6486</v>
      </c>
      <c r="M1" t="s">
        <v>6487</v>
      </c>
      <c r="N1" t="s">
        <v>6491</v>
      </c>
      <c r="O1" t="s">
        <v>6494</v>
      </c>
      <c r="P1" t="s">
        <v>6749</v>
      </c>
      <c r="Q1" t="s">
        <v>6750</v>
      </c>
      <c r="R1" t="s">
        <v>6782</v>
      </c>
      <c r="S1" t="s">
        <v>6783</v>
      </c>
      <c r="T1" t="s">
        <v>6784</v>
      </c>
      <c r="U1" t="s">
        <v>6785</v>
      </c>
      <c r="V1" t="s">
        <v>6786</v>
      </c>
      <c r="W1" t="s">
        <v>6787</v>
      </c>
      <c r="X1" t="s">
        <v>6788</v>
      </c>
      <c r="Y1" t="s">
        <v>6789</v>
      </c>
      <c r="Z1" t="s">
        <v>6788</v>
      </c>
      <c r="AA1" t="s">
        <v>6789</v>
      </c>
      <c r="AB1" t="s">
        <v>6788</v>
      </c>
      <c r="AC1" t="s">
        <v>6789</v>
      </c>
      <c r="AD1" s="20" t="s">
        <v>6795</v>
      </c>
      <c r="AE1" s="20" t="s">
        <v>6798</v>
      </c>
      <c r="AF1" s="20" t="s">
        <v>6799</v>
      </c>
      <c r="AG1" s="20" t="s">
        <v>6800</v>
      </c>
      <c r="AH1" s="20" t="s">
        <v>6796</v>
      </c>
      <c r="AI1" s="20" t="s">
        <v>6797</v>
      </c>
      <c r="AJ1" t="s">
        <v>6791</v>
      </c>
      <c r="AK1" t="s">
        <v>6790</v>
      </c>
      <c r="AL1" s="19" t="s">
        <v>6794</v>
      </c>
      <c r="AM1" s="19" t="s">
        <v>6788</v>
      </c>
      <c r="AN1" s="19" t="s">
        <v>6789</v>
      </c>
      <c r="AO1" s="20" t="s">
        <v>6801</v>
      </c>
      <c r="AP1" s="19"/>
      <c r="AQ1" s="20"/>
    </row>
    <row r="2" spans="1:43">
      <c r="A2">
        <v>1</v>
      </c>
      <c r="B2">
        <v>1</v>
      </c>
      <c r="C2" s="38">
        <v>40165</v>
      </c>
      <c r="D2" t="s">
        <v>1</v>
      </c>
      <c r="E2" t="s">
        <v>6501</v>
      </c>
      <c r="F2" t="s">
        <v>6496</v>
      </c>
      <c r="G2" t="s">
        <v>7038</v>
      </c>
      <c r="H2" t="s">
        <v>7039</v>
      </c>
      <c r="I2" t="s">
        <v>6667</v>
      </c>
      <c r="J2" t="s">
        <v>6616</v>
      </c>
      <c r="K2">
        <v>0</v>
      </c>
      <c r="L2" s="23">
        <v>474012498.32136291</v>
      </c>
      <c r="M2" s="23">
        <v>848212045.45575571</v>
      </c>
      <c r="N2" s="23">
        <v>3104970333.6049066</v>
      </c>
      <c r="O2" s="23">
        <v>2630957835.2835436</v>
      </c>
      <c r="P2">
        <v>7.9</v>
      </c>
      <c r="Q2">
        <v>7.5</v>
      </c>
      <c r="R2">
        <f>P2:P21</f>
        <v>7.9</v>
      </c>
      <c r="S2">
        <f>Q2:Q21</f>
        <v>7.5</v>
      </c>
      <c r="T2" s="19">
        <f>AVERAGE(P2:Q21)</f>
        <v>6.839999999999999</v>
      </c>
      <c r="U2" s="19">
        <f>2*_xlfn.STDEV.P(P2:P21)</f>
        <v>1.3920847675339316</v>
      </c>
      <c r="V2" s="19">
        <f>2*_xlfn.STDEV.P(Q2:Q21)</f>
        <v>1.9821957521899978</v>
      </c>
      <c r="W2" s="19">
        <f>2*_xlfn.STDEV.P(P2:Q21)</f>
        <v>1.8540765895723212</v>
      </c>
      <c r="X2" s="19">
        <f>R2+U2</f>
        <v>9.2920847675339324</v>
      </c>
      <c r="Y2" s="19">
        <f>R2-U2</f>
        <v>6.5079152324660683</v>
      </c>
      <c r="Z2" s="19">
        <f>S2+V2</f>
        <v>9.4821957521899982</v>
      </c>
      <c r="AA2" s="19">
        <f>S2-V2</f>
        <v>5.5178042478100018</v>
      </c>
      <c r="AB2" s="19">
        <f>T2+W2</f>
        <v>8.6940765895723207</v>
      </c>
      <c r="AC2" s="19">
        <f>T2-W2</f>
        <v>4.9859234104276773</v>
      </c>
      <c r="AD2" s="22">
        <f>IF(OR($P2&gt;X2),1,0)</f>
        <v>0</v>
      </c>
      <c r="AE2" s="22">
        <f>IF(OR($Q2&gt;Z2),1,0)</f>
        <v>0</v>
      </c>
      <c r="AF2" s="22">
        <f>IF(OR($P2&lt;Y2),1,0)</f>
        <v>0</v>
      </c>
      <c r="AG2" s="22">
        <f>IF(OR($Q2&lt;AA2),1,0)</f>
        <v>0</v>
      </c>
      <c r="AH2" s="22">
        <f>IF(OR($P2&gt;X2,$Q2&gt;Z2),1,0)</f>
        <v>0</v>
      </c>
      <c r="AI2" s="22">
        <f>IF(OR($P2&lt;Y2,$Q2&lt;AA2),1,0)</f>
        <v>0</v>
      </c>
      <c r="AJ2">
        <f>ABS(P2-Q2)</f>
        <v>0.40000000000000036</v>
      </c>
      <c r="AK2">
        <f>AVERAGE(AJ2:AJ21)</f>
        <v>0.83000000000000007</v>
      </c>
      <c r="AL2" s="19">
        <f>2*_xlfn.STDEV.P(AJ2:AJ21)</f>
        <v>1.0827742146911321</v>
      </c>
      <c r="AM2" s="19">
        <f>AK2+AL2</f>
        <v>1.9127742146911322</v>
      </c>
      <c r="AN2" s="19">
        <f>AK2-AM2</f>
        <v>-1.0827742146911321</v>
      </c>
      <c r="AO2" s="20">
        <f>IF(OR(AJ2&lt;AN2,AJ2&gt;AM2),1,0)</f>
        <v>0</v>
      </c>
      <c r="AP2" s="19"/>
      <c r="AQ2" s="20"/>
    </row>
    <row r="3" spans="1:43">
      <c r="A3">
        <v>3</v>
      </c>
      <c r="B3">
        <v>2</v>
      </c>
      <c r="C3" s="38">
        <v>39226</v>
      </c>
      <c r="D3" t="s">
        <v>5</v>
      </c>
      <c r="E3" t="s">
        <v>6501</v>
      </c>
      <c r="F3" t="s">
        <v>6496</v>
      </c>
      <c r="G3" t="s">
        <v>7038</v>
      </c>
      <c r="H3" t="s">
        <v>7039</v>
      </c>
      <c r="I3" t="s">
        <v>6669</v>
      </c>
      <c r="J3" t="s">
        <v>6619</v>
      </c>
      <c r="K3">
        <v>0</v>
      </c>
      <c r="L3" s="23">
        <v>347469331.42260844</v>
      </c>
      <c r="M3" s="23">
        <v>358380360.67749786</v>
      </c>
      <c r="N3" s="23">
        <v>1115863503.1787844</v>
      </c>
      <c r="O3" s="23">
        <v>768394171.75617599</v>
      </c>
      <c r="P3">
        <v>7.1</v>
      </c>
      <c r="Q3">
        <v>5.5</v>
      </c>
      <c r="X3" s="19">
        <v>9.2920847675339324</v>
      </c>
      <c r="Y3" s="19">
        <v>6.5079152324660683</v>
      </c>
      <c r="Z3" s="19">
        <v>9.4821957521899982</v>
      </c>
      <c r="AA3" s="19">
        <v>5.5178042478100018</v>
      </c>
      <c r="AB3" s="19">
        <v>8.6940765895723207</v>
      </c>
      <c r="AC3" s="19">
        <v>4.9859234104276773</v>
      </c>
      <c r="AD3" s="22">
        <f>IF(OR($P3&gt;X3),1,0)</f>
        <v>0</v>
      </c>
      <c r="AE3" s="22">
        <f>IF(OR($Q3&gt;Z3),1,0)</f>
        <v>0</v>
      </c>
      <c r="AF3" s="22">
        <f>IF(OR($P3&lt;Y3),1,0)</f>
        <v>0</v>
      </c>
      <c r="AG3" s="22">
        <f>IF(OR($Q3&lt;AA3),1,0)</f>
        <v>1</v>
      </c>
      <c r="AH3" s="22">
        <f>IF(OR($P3&gt;X3,$Q3&gt;Z3),1,0)</f>
        <v>0</v>
      </c>
      <c r="AI3" s="22">
        <f>IF(OR($P3&lt;Y3,$Q3&lt;AA3),1,0)</f>
        <v>1</v>
      </c>
      <c r="AJ3">
        <f>ABS(P3-Q3)</f>
        <v>1.5999999999999996</v>
      </c>
      <c r="AL3" s="19"/>
      <c r="AM3" s="19">
        <v>2.0276423311560423</v>
      </c>
      <c r="AN3" s="19">
        <v>-1.2076423311560425</v>
      </c>
      <c r="AO3" s="20">
        <f t="shared" ref="AO3:AO66" si="0">IF(OR(AJ3&lt;AN3,AJ3&gt;AM3),1,0)</f>
        <v>0</v>
      </c>
      <c r="AP3" s="19"/>
      <c r="AQ3" s="20"/>
    </row>
    <row r="4" spans="1:43">
      <c r="A4">
        <v>1210</v>
      </c>
      <c r="B4">
        <v>3</v>
      </c>
      <c r="C4" s="38">
        <v>23174</v>
      </c>
      <c r="D4" t="s">
        <v>1752</v>
      </c>
      <c r="E4" t="s">
        <v>6501</v>
      </c>
      <c r="F4" t="s">
        <v>6496</v>
      </c>
      <c r="G4" t="s">
        <v>7065</v>
      </c>
      <c r="H4" t="s">
        <v>7176</v>
      </c>
      <c r="I4" t="s">
        <v>7127</v>
      </c>
      <c r="J4" t="s">
        <v>7066</v>
      </c>
      <c r="K4">
        <v>0</v>
      </c>
      <c r="L4" s="23">
        <v>330582549.01960784</v>
      </c>
      <c r="M4" s="23">
        <v>448647745.09803921</v>
      </c>
      <c r="N4" s="23">
        <v>558841928.10457516</v>
      </c>
      <c r="O4" s="23">
        <v>228259379.08496732</v>
      </c>
      <c r="P4">
        <v>7</v>
      </c>
      <c r="Q4">
        <v>5.9</v>
      </c>
      <c r="X4" s="19">
        <v>9.2920847675339324</v>
      </c>
      <c r="Y4" s="19">
        <v>6.5079152324660683</v>
      </c>
      <c r="Z4" s="19">
        <v>9.4821957521899982</v>
      </c>
      <c r="AA4" s="19">
        <v>5.5178042478100018</v>
      </c>
      <c r="AB4" s="19">
        <v>8.6940765895723207</v>
      </c>
      <c r="AC4" s="19">
        <v>4.9859234104276773</v>
      </c>
      <c r="AD4" s="22">
        <f>IF(OR($P4&gt;X4),1,0)</f>
        <v>0</v>
      </c>
      <c r="AE4" s="22">
        <f>IF(OR($Q4&gt;Z4),1,0)</f>
        <v>0</v>
      </c>
      <c r="AF4" s="22">
        <f>IF(OR($P4&lt;Y4),1,0)</f>
        <v>0</v>
      </c>
      <c r="AG4" s="22">
        <f>IF(OR($Q4&lt;AA4),1,0)</f>
        <v>0</v>
      </c>
      <c r="AH4" s="22">
        <f>IF(OR($P4&gt;X4,$Q4&gt;Z4),1,0)</f>
        <v>0</v>
      </c>
      <c r="AI4" s="22">
        <f>IF(OR($P4&lt;Y4,$Q4&lt;AA4),1,0)</f>
        <v>0</v>
      </c>
      <c r="AJ4">
        <f>ABS(P4-Q4)</f>
        <v>1.0999999999999996</v>
      </c>
      <c r="AL4" s="19"/>
      <c r="AM4" s="19">
        <v>2.0276423311560423</v>
      </c>
      <c r="AN4" s="19">
        <v>-1.2076423311560425</v>
      </c>
      <c r="AO4" s="20">
        <f t="shared" si="0"/>
        <v>0</v>
      </c>
      <c r="AP4" s="19"/>
      <c r="AQ4" s="20"/>
    </row>
    <row r="5" spans="1:43">
      <c r="A5">
        <v>2</v>
      </c>
      <c r="B5">
        <v>4</v>
      </c>
      <c r="C5" s="38">
        <v>42356</v>
      </c>
      <c r="D5" t="s">
        <v>3</v>
      </c>
      <c r="E5" t="s">
        <v>6501</v>
      </c>
      <c r="F5" t="s">
        <v>6496</v>
      </c>
      <c r="G5" t="s">
        <v>7038</v>
      </c>
      <c r="H5" t="s">
        <v>7039</v>
      </c>
      <c r="I5" t="s">
        <v>6668</v>
      </c>
      <c r="J5" t="s">
        <v>6618</v>
      </c>
      <c r="K5">
        <v>0</v>
      </c>
      <c r="L5" s="23">
        <v>311599272.80414337</v>
      </c>
      <c r="M5" s="23">
        <v>953801529.97748661</v>
      </c>
      <c r="N5" s="23">
        <v>2096332196.9260123</v>
      </c>
      <c r="O5" s="23">
        <v>1784732924.1218688</v>
      </c>
      <c r="P5">
        <v>8.1999999999999993</v>
      </c>
      <c r="Q5">
        <v>8.1999999999999993</v>
      </c>
      <c r="X5" s="19">
        <v>9.2920847675339324</v>
      </c>
      <c r="Y5" s="19">
        <v>6.5079152324660683</v>
      </c>
      <c r="Z5" s="19">
        <v>9.4821957521899982</v>
      </c>
      <c r="AA5" s="19">
        <v>5.5178042478100018</v>
      </c>
      <c r="AB5" s="19">
        <v>8.6940765895723207</v>
      </c>
      <c r="AC5" s="19">
        <v>4.9859234104276773</v>
      </c>
      <c r="AD5" s="22">
        <f>IF(OR($P5&gt;X5),1,0)</f>
        <v>0</v>
      </c>
      <c r="AE5" s="22">
        <f>IF(OR($Q5&gt;Z5),1,0)</f>
        <v>0</v>
      </c>
      <c r="AF5" s="22">
        <f>IF(OR($P5&lt;Y5),1,0)</f>
        <v>0</v>
      </c>
      <c r="AG5" s="22">
        <f>IF(OR($Q5&lt;AA5),1,0)</f>
        <v>0</v>
      </c>
      <c r="AH5" s="22">
        <f>IF(OR($P5&gt;X5,$Q5&gt;Z5),1,0)</f>
        <v>0</v>
      </c>
      <c r="AI5" s="22">
        <f>IF(OR($P5&lt;Y5,$Q5&lt;AA5),1,0)</f>
        <v>0</v>
      </c>
      <c r="AJ5">
        <f>ABS(P5-Q5)</f>
        <v>0</v>
      </c>
      <c r="AL5" s="19"/>
      <c r="AM5" s="19">
        <v>2.0276423311560423</v>
      </c>
      <c r="AN5" s="19">
        <v>-1.2076423311560425</v>
      </c>
      <c r="AO5" s="20">
        <f t="shared" si="0"/>
        <v>0</v>
      </c>
      <c r="AP5" s="19"/>
      <c r="AQ5" s="20"/>
    </row>
    <row r="6" spans="1:43">
      <c r="A6">
        <v>4</v>
      </c>
      <c r="B6">
        <v>5</v>
      </c>
      <c r="C6" s="38">
        <v>42314</v>
      </c>
      <c r="D6" t="s">
        <v>6</v>
      </c>
      <c r="E6" t="s">
        <v>6501</v>
      </c>
      <c r="F6" t="s">
        <v>6496</v>
      </c>
      <c r="G6" t="s">
        <v>7040</v>
      </c>
      <c r="H6" t="s">
        <v>7039</v>
      </c>
      <c r="I6" t="s">
        <v>6670</v>
      </c>
      <c r="J6" t="s">
        <v>6620</v>
      </c>
      <c r="K6">
        <v>0</v>
      </c>
      <c r="L6" s="23">
        <v>304445596.11689758</v>
      </c>
      <c r="M6" s="23">
        <v>203039004.91823828</v>
      </c>
      <c r="N6" s="23">
        <v>892655720.8654356</v>
      </c>
      <c r="O6" s="23">
        <v>588210124.74853802</v>
      </c>
      <c r="P6">
        <v>6.8</v>
      </c>
      <c r="Q6">
        <v>6.4</v>
      </c>
      <c r="X6" s="19">
        <v>9.2920847675339324</v>
      </c>
      <c r="Y6" s="19">
        <v>6.5079152324660683</v>
      </c>
      <c r="Z6" s="19">
        <v>9.4821957521899982</v>
      </c>
      <c r="AA6" s="19">
        <v>5.5178042478100018</v>
      </c>
      <c r="AB6" s="19">
        <v>8.6940765895723207</v>
      </c>
      <c r="AC6" s="19">
        <v>4.9859234104276773</v>
      </c>
      <c r="AD6" s="22">
        <f>IF(OR($P6&gt;X6),1,0)</f>
        <v>0</v>
      </c>
      <c r="AE6" s="22">
        <f>IF(OR($Q6&gt;Z6),1,0)</f>
        <v>0</v>
      </c>
      <c r="AF6" s="22">
        <f>IF(OR($P6&lt;Y6),1,0)</f>
        <v>0</v>
      </c>
      <c r="AG6" s="22">
        <f>IF(OR($Q6&lt;AA6),1,0)</f>
        <v>0</v>
      </c>
      <c r="AH6" s="22">
        <f>IF(OR($P6&gt;X6,$Q6&gt;Z6),1,0)</f>
        <v>0</v>
      </c>
      <c r="AI6" s="22">
        <f>IF(OR($P6&lt;Y6,$Q6&lt;AA6),1,0)</f>
        <v>0</v>
      </c>
      <c r="AJ6">
        <f>ABS(P6-Q6)</f>
        <v>0.39999999999999947</v>
      </c>
      <c r="AL6" s="19"/>
      <c r="AM6" s="19">
        <v>2.0276423311560423</v>
      </c>
      <c r="AN6" s="19">
        <v>-1.2076423311560425</v>
      </c>
      <c r="AO6" s="20">
        <f t="shared" si="0"/>
        <v>0</v>
      </c>
      <c r="AP6" s="19"/>
      <c r="AQ6" s="20"/>
    </row>
    <row r="7" spans="1:43">
      <c r="A7">
        <v>9</v>
      </c>
      <c r="B7">
        <v>6</v>
      </c>
      <c r="C7" s="38">
        <v>39206</v>
      </c>
      <c r="D7" t="s">
        <v>13</v>
      </c>
      <c r="E7" t="s">
        <v>6501</v>
      </c>
      <c r="F7" t="s">
        <v>6496</v>
      </c>
      <c r="G7" t="s">
        <v>7046</v>
      </c>
      <c r="H7" t="s">
        <v>7039</v>
      </c>
      <c r="I7" t="s">
        <v>6675</v>
      </c>
      <c r="J7" t="s">
        <v>6630</v>
      </c>
      <c r="K7">
        <v>0</v>
      </c>
      <c r="L7" s="23">
        <v>298823625.02344328</v>
      </c>
      <c r="M7" s="23">
        <v>389779864.62285948</v>
      </c>
      <c r="N7" s="23">
        <v>1031839486.3810791</v>
      </c>
      <c r="O7" s="23">
        <v>733015861.35763574</v>
      </c>
      <c r="P7">
        <v>6.2</v>
      </c>
      <c r="Q7">
        <v>6.2</v>
      </c>
      <c r="X7" s="19">
        <v>9.2920847675339324</v>
      </c>
      <c r="Y7" s="19">
        <v>6.5079152324660683</v>
      </c>
      <c r="Z7" s="19">
        <v>9.4821957521899982</v>
      </c>
      <c r="AA7" s="19">
        <v>5.5178042478100018</v>
      </c>
      <c r="AB7" s="19">
        <v>8.6940765895723207</v>
      </c>
      <c r="AC7" s="19">
        <v>4.9859234104276773</v>
      </c>
      <c r="AD7" s="22">
        <f>IF(OR($P7&gt;X7),1,0)</f>
        <v>0</v>
      </c>
      <c r="AE7" s="22">
        <f>IF(OR($Q7&gt;Z7),1,0)</f>
        <v>0</v>
      </c>
      <c r="AF7" s="22">
        <f>IF(OR($P7&lt;Y7),1,0)</f>
        <v>1</v>
      </c>
      <c r="AG7" s="22">
        <f>IF(OR($Q7&lt;AA7),1,0)</f>
        <v>0</v>
      </c>
      <c r="AH7" s="22">
        <f>IF(OR($P7&gt;X7,$Q7&gt;Z7),1,0)</f>
        <v>0</v>
      </c>
      <c r="AI7" s="22">
        <f>IF(OR($P7&lt;Y7,$Q7&lt;AA7),1,0)</f>
        <v>1</v>
      </c>
      <c r="AJ7">
        <f>ABS(P7-Q7)</f>
        <v>0</v>
      </c>
      <c r="AL7" s="19"/>
      <c r="AM7" s="19">
        <v>2.0276423311560423</v>
      </c>
      <c r="AN7" s="19">
        <v>-1.2076423311560425</v>
      </c>
      <c r="AO7" s="20">
        <f t="shared" si="0"/>
        <v>0</v>
      </c>
      <c r="AP7" s="19"/>
      <c r="AQ7" s="20"/>
    </row>
    <row r="8" spans="1:43">
      <c r="A8">
        <v>34</v>
      </c>
      <c r="B8">
        <v>7</v>
      </c>
      <c r="C8" s="38">
        <v>35783</v>
      </c>
      <c r="D8" t="s">
        <v>81</v>
      </c>
      <c r="E8" t="s">
        <v>6501</v>
      </c>
      <c r="F8" t="s">
        <v>6496</v>
      </c>
      <c r="G8" t="s">
        <v>6562</v>
      </c>
      <c r="H8" t="s">
        <v>7055</v>
      </c>
      <c r="I8" t="s">
        <v>7128</v>
      </c>
      <c r="J8" t="s">
        <v>7072</v>
      </c>
      <c r="K8">
        <v>0</v>
      </c>
      <c r="L8" s="23">
        <v>298639801.61190325</v>
      </c>
      <c r="M8" s="23">
        <v>983528827.98267817</v>
      </c>
      <c r="N8" s="23">
        <v>3296409525.6342463</v>
      </c>
      <c r="O8" s="23">
        <v>2997769724.0223432</v>
      </c>
      <c r="P8">
        <v>7.7</v>
      </c>
      <c r="Q8">
        <v>8</v>
      </c>
      <c r="X8" s="19">
        <v>9.2920847675339324</v>
      </c>
      <c r="Y8" s="19">
        <v>6.5079152324660683</v>
      </c>
      <c r="Z8" s="19">
        <v>9.4821957521899982</v>
      </c>
      <c r="AA8" s="19">
        <v>5.5178042478100018</v>
      </c>
      <c r="AB8" s="19">
        <v>8.6940765895723207</v>
      </c>
      <c r="AC8" s="19">
        <v>4.9859234104276773</v>
      </c>
      <c r="AD8" s="22">
        <f>IF(OR($P8&gt;X8),1,0)</f>
        <v>0</v>
      </c>
      <c r="AE8" s="22">
        <f>IF(OR($Q8&gt;Z8),1,0)</f>
        <v>0</v>
      </c>
      <c r="AF8" s="22">
        <f>IF(OR($P8&lt;Y8),1,0)</f>
        <v>0</v>
      </c>
      <c r="AG8" s="22">
        <f>IF(OR($Q8&lt;AA8),1,0)</f>
        <v>0</v>
      </c>
      <c r="AH8" s="22">
        <f>IF(OR($P8&gt;X8,$Q8&gt;Z8),1,0)</f>
        <v>0</v>
      </c>
      <c r="AI8" s="22">
        <f>IF(OR($P8&lt;Y8,$Q8&lt;AA8),1,0)</f>
        <v>0</v>
      </c>
      <c r="AJ8">
        <f>ABS(P8-Q8)</f>
        <v>0.29999999999999982</v>
      </c>
      <c r="AL8" s="19"/>
      <c r="AM8" s="19">
        <v>2.0276423311560423</v>
      </c>
      <c r="AN8" s="19">
        <v>-1.2076423311560425</v>
      </c>
      <c r="AO8" s="20">
        <f t="shared" si="0"/>
        <v>0</v>
      </c>
      <c r="AP8" s="19"/>
      <c r="AQ8" s="20"/>
    </row>
    <row r="9" spans="1:43">
      <c r="A9">
        <v>5</v>
      </c>
      <c r="B9">
        <v>8</v>
      </c>
      <c r="C9" s="38">
        <v>41110</v>
      </c>
      <c r="D9" t="s">
        <v>10</v>
      </c>
      <c r="E9" t="s">
        <v>6501</v>
      </c>
      <c r="F9" t="s">
        <v>6496</v>
      </c>
      <c r="G9" t="s">
        <v>7043</v>
      </c>
      <c r="H9" t="s">
        <v>7039</v>
      </c>
      <c r="I9" t="s">
        <v>6673</v>
      </c>
      <c r="J9" t="s">
        <v>6626</v>
      </c>
      <c r="K9">
        <v>0</v>
      </c>
      <c r="L9" s="23">
        <v>289102656.43550521</v>
      </c>
      <c r="M9" s="23">
        <v>471120741.72186863</v>
      </c>
      <c r="N9" s="23">
        <v>1140051724.5942757</v>
      </c>
      <c r="O9" s="23">
        <v>850949068.15877056</v>
      </c>
      <c r="P9">
        <v>8.4</v>
      </c>
      <c r="Q9">
        <v>8</v>
      </c>
      <c r="X9" s="19">
        <v>9.2920847675339324</v>
      </c>
      <c r="Y9" s="19">
        <v>6.5079152324660683</v>
      </c>
      <c r="Z9" s="19">
        <v>9.4821957521899982</v>
      </c>
      <c r="AA9" s="19">
        <v>5.5178042478100018</v>
      </c>
      <c r="AB9" s="19">
        <v>8.6940765895723207</v>
      </c>
      <c r="AC9" s="19">
        <v>4.9859234104276773</v>
      </c>
      <c r="AD9" s="22">
        <f>IF(OR($P9&gt;X9),1,0)</f>
        <v>0</v>
      </c>
      <c r="AE9" s="22">
        <f>IF(OR($Q9&gt;Z9),1,0)</f>
        <v>0</v>
      </c>
      <c r="AF9" s="22">
        <f>IF(OR($P9&lt;Y9),1,0)</f>
        <v>0</v>
      </c>
      <c r="AG9" s="22">
        <f>IF(OR($Q9&lt;AA9),1,0)</f>
        <v>0</v>
      </c>
      <c r="AH9" s="22">
        <f>IF(OR($P9&gt;X9,$Q9&gt;Z9),1,0)</f>
        <v>0</v>
      </c>
      <c r="AI9" s="22">
        <f>IF(OR($P9&lt;Y9,$Q9&lt;AA9),1,0)</f>
        <v>0</v>
      </c>
      <c r="AJ9">
        <f>ABS(P9-Q9)</f>
        <v>0.40000000000000036</v>
      </c>
      <c r="AL9" s="19"/>
      <c r="AM9" s="19">
        <v>2.0276423311560423</v>
      </c>
      <c r="AN9" s="19">
        <v>-1.2076423311560425</v>
      </c>
      <c r="AO9" s="20">
        <f t="shared" si="0"/>
        <v>0</v>
      </c>
      <c r="AP9" s="19"/>
      <c r="AQ9" s="20"/>
    </row>
    <row r="10" spans="1:43">
      <c r="A10">
        <v>7</v>
      </c>
      <c r="B10">
        <v>9</v>
      </c>
      <c r="C10" s="38">
        <v>40977</v>
      </c>
      <c r="D10" t="s">
        <v>8</v>
      </c>
      <c r="E10" t="s">
        <v>6501</v>
      </c>
      <c r="F10" t="s">
        <v>6496</v>
      </c>
      <c r="G10" t="s">
        <v>7042</v>
      </c>
      <c r="H10" t="s">
        <v>7039</v>
      </c>
      <c r="I10" t="s">
        <v>6672</v>
      </c>
      <c r="J10" t="s">
        <v>6624</v>
      </c>
      <c r="K10">
        <v>0</v>
      </c>
      <c r="L10" s="23">
        <v>288739690.13740671</v>
      </c>
      <c r="M10" s="23">
        <v>76708873.950211868</v>
      </c>
      <c r="N10" s="23">
        <v>296906403.53325313</v>
      </c>
      <c r="O10" s="23">
        <v>8166713.3958464265</v>
      </c>
      <c r="P10">
        <v>6.6</v>
      </c>
      <c r="Q10">
        <v>5.7</v>
      </c>
      <c r="X10" s="19">
        <v>9.2920847675339324</v>
      </c>
      <c r="Y10" s="19">
        <v>6.5079152324660683</v>
      </c>
      <c r="Z10" s="19">
        <v>9.4821957521899982</v>
      </c>
      <c r="AA10" s="19">
        <v>5.5178042478100018</v>
      </c>
      <c r="AB10" s="19">
        <v>8.6940765895723207</v>
      </c>
      <c r="AC10" s="19">
        <v>4.9859234104276773</v>
      </c>
      <c r="AD10" s="22">
        <f>IF(OR($P10&gt;X10),1,0)</f>
        <v>0</v>
      </c>
      <c r="AE10" s="22">
        <f>IF(OR($Q10&gt;Z10),1,0)</f>
        <v>0</v>
      </c>
      <c r="AF10" s="22">
        <f>IF(OR($P10&lt;Y10),1,0)</f>
        <v>0</v>
      </c>
      <c r="AG10" s="22">
        <f>IF(OR($Q10&lt;AA10),1,0)</f>
        <v>0</v>
      </c>
      <c r="AH10" s="22">
        <f>IF(OR($P10&gt;X10,$Q10&gt;Z10),1,0)</f>
        <v>0</v>
      </c>
      <c r="AI10" s="22">
        <f>IF(OR($P10&lt;Y10,$Q10&lt;AA10),1,0)</f>
        <v>0</v>
      </c>
      <c r="AJ10">
        <f>ABS(P10-Q10)</f>
        <v>0.89999999999999947</v>
      </c>
      <c r="AL10" s="19"/>
      <c r="AM10" s="19">
        <v>2.0276423311560423</v>
      </c>
      <c r="AN10" s="19">
        <v>-1.2076423311560425</v>
      </c>
      <c r="AO10" s="20">
        <f t="shared" si="0"/>
        <v>0</v>
      </c>
      <c r="AP10" s="19"/>
      <c r="AQ10" s="20"/>
    </row>
    <row r="11" spans="1:43">
      <c r="A11">
        <v>8</v>
      </c>
      <c r="B11">
        <v>10</v>
      </c>
      <c r="C11" s="38">
        <v>40506</v>
      </c>
      <c r="D11" t="s">
        <v>12</v>
      </c>
      <c r="E11" t="s">
        <v>6501</v>
      </c>
      <c r="F11" t="s">
        <v>6496</v>
      </c>
      <c r="G11" t="s">
        <v>7044</v>
      </c>
      <c r="H11" t="s">
        <v>7045</v>
      </c>
      <c r="I11" t="s">
        <v>6674</v>
      </c>
      <c r="J11" t="s">
        <v>6629</v>
      </c>
      <c r="K11">
        <v>0</v>
      </c>
      <c r="L11" s="23">
        <v>286201651.71409899</v>
      </c>
      <c r="M11" s="23">
        <v>221059883.78316566</v>
      </c>
      <c r="N11" s="23">
        <v>645695072.8802073</v>
      </c>
      <c r="O11" s="23">
        <v>359493421.16610831</v>
      </c>
      <c r="P11">
        <v>7.8</v>
      </c>
      <c r="Q11">
        <v>7.5</v>
      </c>
      <c r="X11" s="19">
        <v>9.2920847675339324</v>
      </c>
      <c r="Y11" s="19">
        <v>6.5079152324660683</v>
      </c>
      <c r="Z11" s="19">
        <v>9.4821957521899982</v>
      </c>
      <c r="AA11" s="19">
        <v>5.5178042478100018</v>
      </c>
      <c r="AB11" s="19">
        <v>8.6940765895723207</v>
      </c>
      <c r="AC11" s="19">
        <v>4.9859234104276773</v>
      </c>
      <c r="AD11" s="22">
        <f>IF(OR($P11&gt;X11),1,0)</f>
        <v>0</v>
      </c>
      <c r="AE11" s="22">
        <f>IF(OR($Q11&gt;Z11),1,0)</f>
        <v>0</v>
      </c>
      <c r="AF11" s="22">
        <f>IF(OR($P11&lt;Y11),1,0)</f>
        <v>0</v>
      </c>
      <c r="AG11" s="22">
        <f>IF(OR($Q11&lt;AA11),1,0)</f>
        <v>0</v>
      </c>
      <c r="AH11" s="22">
        <f>IF(OR($P11&gt;X11,$Q11&gt;Z11),1,0)</f>
        <v>0</v>
      </c>
      <c r="AI11" s="22">
        <f>IF(OR($P11&lt;Y11,$Q11&lt;AA11),1,0)</f>
        <v>0</v>
      </c>
      <c r="AJ11">
        <f>ABS(P11-Q11)</f>
        <v>0.29999999999999982</v>
      </c>
      <c r="AL11" s="19"/>
      <c r="AM11" s="19">
        <v>2.0276423311560423</v>
      </c>
      <c r="AN11" s="19">
        <v>-1.2076423311560425</v>
      </c>
      <c r="AO11" s="20">
        <f t="shared" si="0"/>
        <v>0</v>
      </c>
      <c r="AP11" s="19"/>
      <c r="AQ11" s="20"/>
    </row>
    <row r="12" spans="1:43">
      <c r="A12">
        <v>6</v>
      </c>
      <c r="B12">
        <v>11</v>
      </c>
      <c r="C12" s="38">
        <v>41457</v>
      </c>
      <c r="D12" t="s">
        <v>7</v>
      </c>
      <c r="E12" t="s">
        <v>6501</v>
      </c>
      <c r="F12" t="s">
        <v>6496</v>
      </c>
      <c r="G12" t="s">
        <v>7041</v>
      </c>
      <c r="H12" t="s">
        <v>7039</v>
      </c>
      <c r="I12" t="s">
        <v>6671</v>
      </c>
      <c r="J12" t="s">
        <v>6623</v>
      </c>
      <c r="K12">
        <v>0</v>
      </c>
      <c r="L12" s="23">
        <v>283543275.5697872</v>
      </c>
      <c r="M12" s="23">
        <v>92076415.281490266</v>
      </c>
      <c r="N12" s="23">
        <v>268079459.42608181</v>
      </c>
      <c r="O12" s="23">
        <v>-15463816.143705398</v>
      </c>
      <c r="P12">
        <v>6.5</v>
      </c>
      <c r="Q12">
        <v>4.8</v>
      </c>
      <c r="X12" s="19">
        <v>9.2920847675339324</v>
      </c>
      <c r="Y12" s="19">
        <v>6.5079152324660683</v>
      </c>
      <c r="Z12" s="19">
        <v>9.4821957521899982</v>
      </c>
      <c r="AA12" s="19">
        <v>5.5178042478100018</v>
      </c>
      <c r="AB12" s="19">
        <v>8.6940765895723207</v>
      </c>
      <c r="AC12" s="19">
        <v>4.9859234104276773</v>
      </c>
      <c r="AD12" s="22">
        <f>IF(OR($P12&gt;X12),1,0)</f>
        <v>0</v>
      </c>
      <c r="AE12" s="22">
        <f>IF(OR($Q12&gt;Z12),1,0)</f>
        <v>0</v>
      </c>
      <c r="AF12" s="22">
        <f>IF(OR($P12&lt;Y12),1,0)</f>
        <v>1</v>
      </c>
      <c r="AG12" s="22">
        <f>IF(OR($Q12&lt;AA12),1,0)</f>
        <v>1</v>
      </c>
      <c r="AH12" s="22">
        <f>IF(OR($P12&gt;X12,$Q12&gt;Z12),1,0)</f>
        <v>0</v>
      </c>
      <c r="AI12" s="22">
        <f>IF(OR($P12&lt;Y12,$Q12&lt;AA12),1,0)</f>
        <v>1</v>
      </c>
      <c r="AJ12">
        <f>ABS(P12-Q12)</f>
        <v>1.7000000000000002</v>
      </c>
      <c r="AL12" s="19"/>
      <c r="AM12" s="19">
        <v>2.0276423311560423</v>
      </c>
      <c r="AN12" s="19">
        <v>-1.2076423311560425</v>
      </c>
      <c r="AO12" s="20">
        <f t="shared" si="0"/>
        <v>0</v>
      </c>
      <c r="AP12" s="19"/>
      <c r="AQ12" s="20"/>
    </row>
    <row r="13" spans="1:43">
      <c r="A13">
        <v>14</v>
      </c>
      <c r="B13">
        <v>12</v>
      </c>
      <c r="C13" s="38">
        <v>40009</v>
      </c>
      <c r="D13" t="s">
        <v>15</v>
      </c>
      <c r="E13" t="s">
        <v>6501</v>
      </c>
      <c r="F13" t="s">
        <v>6496</v>
      </c>
      <c r="G13" t="s">
        <v>7047</v>
      </c>
      <c r="H13" t="s">
        <v>7048</v>
      </c>
      <c r="I13" t="s">
        <v>6676</v>
      </c>
      <c r="J13" t="s">
        <v>6631</v>
      </c>
      <c r="K13">
        <v>0</v>
      </c>
      <c r="L13" s="23">
        <v>279605156.23331213</v>
      </c>
      <c r="M13" s="23">
        <v>337717393.81308186</v>
      </c>
      <c r="N13" s="23">
        <v>1045816880.4610054</v>
      </c>
      <c r="O13" s="23">
        <v>766211724.22769332</v>
      </c>
      <c r="P13">
        <v>7.5</v>
      </c>
      <c r="Q13">
        <v>7.2</v>
      </c>
      <c r="X13" s="19">
        <v>9.2920847675339324</v>
      </c>
      <c r="Y13" s="19">
        <v>6.5079152324660683</v>
      </c>
      <c r="Z13" s="19">
        <v>9.4821957521899982</v>
      </c>
      <c r="AA13" s="19">
        <v>5.5178042478100018</v>
      </c>
      <c r="AB13" s="19">
        <v>8.6940765895723207</v>
      </c>
      <c r="AC13" s="19">
        <v>4.9859234104276773</v>
      </c>
      <c r="AD13" s="22">
        <f>IF(OR($P13&gt;X13),1,0)</f>
        <v>0</v>
      </c>
      <c r="AE13" s="22">
        <f>IF(OR($Q13&gt;Z13),1,0)</f>
        <v>0</v>
      </c>
      <c r="AF13" s="22">
        <f>IF(OR($P13&lt;Y13),1,0)</f>
        <v>0</v>
      </c>
      <c r="AG13" s="22">
        <f>IF(OR($Q13&lt;AA13),1,0)</f>
        <v>0</v>
      </c>
      <c r="AH13" s="22">
        <f>IF(OR($P13&gt;X13,$Q13&gt;Z13),1,0)</f>
        <v>0</v>
      </c>
      <c r="AI13" s="22">
        <f>IF(OR($P13&lt;Y13,$Q13&lt;AA13),1,0)</f>
        <v>0</v>
      </c>
      <c r="AJ13">
        <f>ABS(P13-Q13)</f>
        <v>0.29999999999999982</v>
      </c>
      <c r="AL13" s="19"/>
      <c r="AM13" s="19">
        <v>2.0276423311560423</v>
      </c>
      <c r="AN13" s="19">
        <v>-1.2076423311560425</v>
      </c>
      <c r="AO13" s="20">
        <f t="shared" si="0"/>
        <v>0</v>
      </c>
      <c r="AP13" s="19"/>
      <c r="AQ13" s="20"/>
    </row>
    <row r="14" spans="1:43">
      <c r="A14">
        <v>84</v>
      </c>
      <c r="B14">
        <v>13</v>
      </c>
      <c r="C14" s="38">
        <v>34908</v>
      </c>
      <c r="D14" t="s">
        <v>153</v>
      </c>
      <c r="E14" t="s">
        <v>6501</v>
      </c>
      <c r="F14" t="s">
        <v>6496</v>
      </c>
      <c r="G14" t="s">
        <v>6514</v>
      </c>
      <c r="H14" t="s">
        <v>7039</v>
      </c>
      <c r="I14" t="s">
        <v>7129</v>
      </c>
      <c r="J14" t="s">
        <v>7067</v>
      </c>
      <c r="K14">
        <v>0</v>
      </c>
      <c r="L14" s="23">
        <v>276388688.52459019</v>
      </c>
      <c r="M14" s="23">
        <v>139372897.21744263</v>
      </c>
      <c r="N14" s="23">
        <v>417340949.67645901</v>
      </c>
      <c r="O14" s="23">
        <v>140952261.15186882</v>
      </c>
      <c r="P14">
        <v>6.1</v>
      </c>
      <c r="Q14">
        <v>5.2</v>
      </c>
      <c r="X14" s="19">
        <v>9.2920847675339324</v>
      </c>
      <c r="Y14" s="19">
        <v>6.5079152324660683</v>
      </c>
      <c r="Z14" s="19">
        <v>9.4821957521899982</v>
      </c>
      <c r="AA14" s="19">
        <v>5.5178042478100018</v>
      </c>
      <c r="AB14" s="19">
        <v>8.6940765895723207</v>
      </c>
      <c r="AC14" s="19">
        <v>4.9859234104276773</v>
      </c>
      <c r="AD14" s="22">
        <f>IF(OR($P14&gt;X14),1,0)</f>
        <v>0</v>
      </c>
      <c r="AE14" s="22">
        <f>IF(OR($Q14&gt;Z14),1,0)</f>
        <v>0</v>
      </c>
      <c r="AF14" s="22">
        <f>IF(OR($P14&lt;Y14),1,0)</f>
        <v>1</v>
      </c>
      <c r="AG14" s="22">
        <f>IF(OR($Q14&lt;AA14),1,0)</f>
        <v>1</v>
      </c>
      <c r="AH14" s="22">
        <f>IF(OR($P14&gt;X14,$Q14&gt;Z14),1,0)</f>
        <v>0</v>
      </c>
      <c r="AI14" s="22">
        <f>IF(OR($P14&lt;Y14,$Q14&lt;AA14),1,0)</f>
        <v>1</v>
      </c>
      <c r="AJ14">
        <f>ABS(P14-Q14)</f>
        <v>0.89999999999999947</v>
      </c>
      <c r="AL14" s="19"/>
      <c r="AM14" s="19">
        <v>2.0276423311560423</v>
      </c>
      <c r="AN14" s="19">
        <v>-1.2076423311560425</v>
      </c>
      <c r="AO14" s="20">
        <f t="shared" si="0"/>
        <v>0</v>
      </c>
      <c r="AP14" s="19"/>
      <c r="AQ14" s="20"/>
    </row>
    <row r="15" spans="1:43">
      <c r="A15">
        <v>18</v>
      </c>
      <c r="B15">
        <v>14</v>
      </c>
      <c r="C15" s="38">
        <v>38896</v>
      </c>
      <c r="D15" t="s">
        <v>29</v>
      </c>
      <c r="E15" t="s">
        <v>6501</v>
      </c>
      <c r="F15" t="s">
        <v>6496</v>
      </c>
      <c r="G15" t="s">
        <v>7042</v>
      </c>
      <c r="H15" t="s">
        <v>7039</v>
      </c>
      <c r="I15" t="s">
        <v>6684</v>
      </c>
      <c r="J15" t="s">
        <v>6648</v>
      </c>
      <c r="K15">
        <v>0</v>
      </c>
      <c r="L15" s="23">
        <v>275396234.5983243</v>
      </c>
      <c r="M15" s="23">
        <v>237552993.39576146</v>
      </c>
      <c r="N15" s="23">
        <v>444058699.65719569</v>
      </c>
      <c r="O15" s="23">
        <v>168662465.05887139</v>
      </c>
      <c r="P15">
        <v>6.1</v>
      </c>
      <c r="Q15">
        <v>7</v>
      </c>
      <c r="X15" s="19">
        <v>9.2920847675339324</v>
      </c>
      <c r="Y15" s="19">
        <v>6.5079152324660683</v>
      </c>
      <c r="Z15" s="19">
        <v>9.4821957521899982</v>
      </c>
      <c r="AA15" s="19">
        <v>5.5178042478100018</v>
      </c>
      <c r="AB15" s="19">
        <v>8.6940765895723207</v>
      </c>
      <c r="AC15" s="19">
        <v>4.9859234104276773</v>
      </c>
      <c r="AD15" s="22">
        <f>IF(OR($P15&gt;X15),1,0)</f>
        <v>0</v>
      </c>
      <c r="AE15" s="22">
        <f>IF(OR($Q15&gt;Z15),1,0)</f>
        <v>0</v>
      </c>
      <c r="AF15" s="22">
        <f>IF(OR($P15&lt;Y15),1,0)</f>
        <v>1</v>
      </c>
      <c r="AG15" s="22">
        <f>IF(OR($Q15&lt;AA15),1,0)</f>
        <v>0</v>
      </c>
      <c r="AH15" s="22">
        <f>IF(OR($P15&gt;X15,$Q15&gt;Z15),1,0)</f>
        <v>0</v>
      </c>
      <c r="AI15" s="22">
        <f>IF(OR($P15&lt;Y15,$Q15&lt;AA15),1,0)</f>
        <v>1</v>
      </c>
      <c r="AJ15">
        <f>ABS(P15-Q15)</f>
        <v>0.90000000000000036</v>
      </c>
      <c r="AL15" s="19"/>
      <c r="AM15" s="19">
        <v>2.0276423311560423</v>
      </c>
      <c r="AN15" s="19">
        <v>-1.2076423311560425</v>
      </c>
      <c r="AO15" s="20">
        <f t="shared" si="0"/>
        <v>0</v>
      </c>
      <c r="AP15" s="19"/>
      <c r="AQ15" s="20"/>
    </row>
    <row r="16" spans="1:43">
      <c r="A16">
        <v>17</v>
      </c>
      <c r="B16">
        <v>15</v>
      </c>
      <c r="C16" s="38">
        <v>40683</v>
      </c>
      <c r="D16" t="s">
        <v>19</v>
      </c>
      <c r="E16" t="s">
        <v>6501</v>
      </c>
      <c r="F16" t="s">
        <v>6496</v>
      </c>
      <c r="G16" t="s">
        <v>7038</v>
      </c>
      <c r="H16" t="s">
        <v>7039</v>
      </c>
      <c r="I16" t="s">
        <v>6678</v>
      </c>
      <c r="J16" t="s">
        <v>6636</v>
      </c>
      <c r="K16">
        <v>0</v>
      </c>
      <c r="L16" s="23">
        <v>266472756.72230974</v>
      </c>
      <c r="M16" s="23">
        <v>256947821.26964915</v>
      </c>
      <c r="N16" s="23">
        <v>1114563741.5047309</v>
      </c>
      <c r="O16" s="23">
        <v>848090984.78242123</v>
      </c>
      <c r="P16">
        <v>6.7</v>
      </c>
      <c r="Q16">
        <v>5</v>
      </c>
      <c r="X16" s="19">
        <v>9.2920847675339324</v>
      </c>
      <c r="Y16" s="19">
        <v>6.5079152324660683</v>
      </c>
      <c r="Z16" s="19">
        <v>9.4821957521899982</v>
      </c>
      <c r="AA16" s="19">
        <v>5.5178042478100018</v>
      </c>
      <c r="AB16" s="19">
        <v>8.6940765895723207</v>
      </c>
      <c r="AC16" s="19">
        <v>4.9859234104276773</v>
      </c>
      <c r="AD16" s="22">
        <f>IF(OR($P16&gt;X16),1,0)</f>
        <v>0</v>
      </c>
      <c r="AE16" s="22">
        <f>IF(OR($Q16&gt;Z16),1,0)</f>
        <v>0</v>
      </c>
      <c r="AF16" s="22">
        <f>IF(OR($P16&lt;Y16),1,0)</f>
        <v>0</v>
      </c>
      <c r="AG16" s="22">
        <f>IF(OR($Q16&lt;AA16),1,0)</f>
        <v>1</v>
      </c>
      <c r="AH16" s="22">
        <f>IF(OR($P16&gt;X16,$Q16&gt;Z16),1,0)</f>
        <v>0</v>
      </c>
      <c r="AI16" s="22">
        <f>IF(OR($P16&lt;Y16,$Q16&lt;AA16),1,0)</f>
        <v>1</v>
      </c>
      <c r="AJ16">
        <f>ABS(P16-Q16)</f>
        <v>1.7000000000000002</v>
      </c>
      <c r="AL16" s="19"/>
      <c r="AM16" s="19">
        <v>2.0276423311560423</v>
      </c>
      <c r="AN16" s="19">
        <v>-1.2076423311560425</v>
      </c>
      <c r="AO16" s="20">
        <f t="shared" si="0"/>
        <v>0</v>
      </c>
      <c r="AP16" s="19"/>
      <c r="AQ16" s="20"/>
    </row>
    <row r="17" spans="1:43">
      <c r="A17">
        <v>21</v>
      </c>
      <c r="B17">
        <v>16</v>
      </c>
      <c r="C17" s="38">
        <v>38905</v>
      </c>
      <c r="D17" t="s">
        <v>44</v>
      </c>
      <c r="E17" t="s">
        <v>6501</v>
      </c>
      <c r="F17" t="s">
        <v>6496</v>
      </c>
      <c r="G17" t="s">
        <v>7038</v>
      </c>
      <c r="H17" t="s">
        <v>7039</v>
      </c>
      <c r="I17" t="s">
        <v>6693</v>
      </c>
      <c r="J17" t="s">
        <v>6663</v>
      </c>
      <c r="K17">
        <v>0</v>
      </c>
      <c r="L17" s="23">
        <v>266299385.74938574</v>
      </c>
      <c r="M17" s="23">
        <v>501016625.3937887</v>
      </c>
      <c r="N17" s="23">
        <v>1261922736.9417002</v>
      </c>
      <c r="O17" s="23">
        <v>995623351.19231451</v>
      </c>
      <c r="P17">
        <v>7.3</v>
      </c>
      <c r="Q17">
        <v>6</v>
      </c>
      <c r="X17" s="19">
        <v>9.2920847675339324</v>
      </c>
      <c r="Y17" s="19">
        <v>6.5079152324660683</v>
      </c>
      <c r="Z17" s="19">
        <v>9.4821957521899982</v>
      </c>
      <c r="AA17" s="19">
        <v>5.5178042478100018</v>
      </c>
      <c r="AB17" s="19">
        <v>8.6940765895723207</v>
      </c>
      <c r="AC17" s="19">
        <v>4.9859234104276773</v>
      </c>
      <c r="AD17" s="22">
        <f>IF(OR($P17&gt;X17),1,0)</f>
        <v>0</v>
      </c>
      <c r="AE17" s="22">
        <f>IF(OR($Q17&gt;Z17),1,0)</f>
        <v>0</v>
      </c>
      <c r="AF17" s="22">
        <f>IF(OR($P17&lt;Y17),1,0)</f>
        <v>0</v>
      </c>
      <c r="AG17" s="22">
        <f>IF(OR($Q17&lt;AA17),1,0)</f>
        <v>0</v>
      </c>
      <c r="AH17" s="22">
        <f>IF(OR($P17&gt;X17,$Q17&gt;Z17),1,0)</f>
        <v>0</v>
      </c>
      <c r="AI17" s="22">
        <f>IF(OR($P17&lt;Y17,$Q17&lt;AA17),1,0)</f>
        <v>0</v>
      </c>
      <c r="AJ17">
        <f>ABS(P17-Q17)</f>
        <v>1.2999999999999998</v>
      </c>
      <c r="AL17" s="19"/>
      <c r="AM17" s="19">
        <v>2.0276423311560423</v>
      </c>
      <c r="AN17" s="19">
        <v>-1.2076423311560425</v>
      </c>
      <c r="AO17" s="20">
        <f t="shared" si="0"/>
        <v>0</v>
      </c>
      <c r="AP17" s="19"/>
      <c r="AQ17" s="20"/>
    </row>
    <row r="18" spans="1:43">
      <c r="A18">
        <v>13</v>
      </c>
      <c r="B18">
        <v>17</v>
      </c>
      <c r="C18" s="38">
        <v>41257</v>
      </c>
      <c r="D18" t="s">
        <v>17</v>
      </c>
      <c r="E18" t="s">
        <v>6501</v>
      </c>
      <c r="F18" t="s">
        <v>6496</v>
      </c>
      <c r="G18" t="s">
        <v>7049</v>
      </c>
      <c r="H18" t="s">
        <v>7048</v>
      </c>
      <c r="I18" t="s">
        <v>6677</v>
      </c>
      <c r="J18" t="s">
        <v>6633</v>
      </c>
      <c r="K18">
        <v>0</v>
      </c>
      <c r="L18" s="23">
        <v>262251688.79926482</v>
      </c>
      <c r="M18" s="23">
        <v>317852789.68081146</v>
      </c>
      <c r="N18" s="23">
        <v>1066843612.8915118</v>
      </c>
      <c r="O18" s="23">
        <v>804591924.09224701</v>
      </c>
      <c r="P18">
        <v>7.9</v>
      </c>
      <c r="Q18">
        <v>6.5</v>
      </c>
      <c r="X18" s="19">
        <v>9.2920847675339324</v>
      </c>
      <c r="Y18" s="19">
        <v>6.5079152324660683</v>
      </c>
      <c r="Z18" s="19">
        <v>9.4821957521899982</v>
      </c>
      <c r="AA18" s="19">
        <v>5.5178042478100018</v>
      </c>
      <c r="AB18" s="19">
        <v>8.6940765895723207</v>
      </c>
      <c r="AC18" s="19">
        <v>4.9859234104276773</v>
      </c>
      <c r="AD18" s="22">
        <f>IF(OR($P18&gt;X18),1,0)</f>
        <v>0</v>
      </c>
      <c r="AE18" s="22">
        <f>IF(OR($Q18&gt;Z18),1,0)</f>
        <v>0</v>
      </c>
      <c r="AF18" s="22">
        <f>IF(OR($P18&lt;Y18),1,0)</f>
        <v>0</v>
      </c>
      <c r="AG18" s="22">
        <f>IF(OR($Q18&lt;AA18),1,0)</f>
        <v>0</v>
      </c>
      <c r="AH18" s="22">
        <f>IF(OR($P18&gt;X18,$Q18&gt;Z18),1,0)</f>
        <v>0</v>
      </c>
      <c r="AI18" s="22">
        <f>IF(OR($P18&lt;Y18,$Q18&lt;AA18),1,0)</f>
        <v>0</v>
      </c>
      <c r="AJ18">
        <f>ABS(P18-Q18)</f>
        <v>1.4000000000000004</v>
      </c>
      <c r="AL18" s="19"/>
      <c r="AM18" s="19">
        <v>2.0276423311560423</v>
      </c>
      <c r="AN18" s="19">
        <v>-1.2076423311560425</v>
      </c>
      <c r="AO18" s="20">
        <f t="shared" si="0"/>
        <v>0</v>
      </c>
      <c r="AP18" s="19"/>
      <c r="AQ18" s="20"/>
    </row>
    <row r="19" spans="1:43">
      <c r="A19">
        <v>19</v>
      </c>
      <c r="B19">
        <v>18</v>
      </c>
      <c r="C19" s="38">
        <v>39766</v>
      </c>
      <c r="D19" t="s">
        <v>31</v>
      </c>
      <c r="E19" t="s">
        <v>6501</v>
      </c>
      <c r="F19" t="s">
        <v>6496</v>
      </c>
      <c r="G19" t="s">
        <v>7050</v>
      </c>
      <c r="H19" t="s">
        <v>7039</v>
      </c>
      <c r="I19" t="s">
        <v>6685</v>
      </c>
      <c r="J19" t="s">
        <v>6650</v>
      </c>
      <c r="K19">
        <v>0</v>
      </c>
      <c r="L19" s="23">
        <v>260779992.93868423</v>
      </c>
      <c r="M19" s="23">
        <v>192034335.63954806</v>
      </c>
      <c r="N19" s="23">
        <v>670875895.31615388</v>
      </c>
      <c r="O19" s="23">
        <v>410095902.37746966</v>
      </c>
      <c r="P19">
        <v>6.7</v>
      </c>
      <c r="Q19">
        <v>6.1</v>
      </c>
      <c r="X19" s="19">
        <v>9.2920847675339324</v>
      </c>
      <c r="Y19" s="19">
        <v>6.5079152324660683</v>
      </c>
      <c r="Z19" s="19">
        <v>9.4821957521899982</v>
      </c>
      <c r="AA19" s="19">
        <v>5.5178042478100018</v>
      </c>
      <c r="AB19" s="19">
        <v>8.6940765895723207</v>
      </c>
      <c r="AC19" s="19">
        <v>4.9859234104276773</v>
      </c>
      <c r="AD19" s="22">
        <f>IF(OR($P19&gt;X19),1,0)</f>
        <v>0</v>
      </c>
      <c r="AE19" s="22">
        <f>IF(OR($Q19&gt;Z19),1,0)</f>
        <v>0</v>
      </c>
      <c r="AF19" s="22">
        <f>IF(OR($P19&lt;Y19),1,0)</f>
        <v>0</v>
      </c>
      <c r="AG19" s="22">
        <f>IF(OR($Q19&lt;AA19),1,0)</f>
        <v>0</v>
      </c>
      <c r="AH19" s="22">
        <f>IF(OR($P19&gt;X19,$Q19&gt;Z19),1,0)</f>
        <v>0</v>
      </c>
      <c r="AI19" s="22">
        <f>IF(OR($P19&lt;Y19,$Q19&lt;AA19),1,0)</f>
        <v>0</v>
      </c>
      <c r="AJ19">
        <f>ABS(P19-Q19)</f>
        <v>0.60000000000000053</v>
      </c>
      <c r="AL19" s="19"/>
      <c r="AM19" s="19">
        <v>2.0276423311560423</v>
      </c>
      <c r="AN19" s="19">
        <v>-1.2076423311560425</v>
      </c>
      <c r="AO19" s="20">
        <f t="shared" si="0"/>
        <v>0</v>
      </c>
      <c r="AP19" s="19"/>
      <c r="AQ19" s="20"/>
    </row>
    <row r="20" spans="1:43">
      <c r="A20">
        <v>15</v>
      </c>
      <c r="B20">
        <v>19</v>
      </c>
      <c r="C20" s="38">
        <v>41621</v>
      </c>
      <c r="D20" t="s">
        <v>21</v>
      </c>
      <c r="E20" t="s">
        <v>6501</v>
      </c>
      <c r="F20" t="s">
        <v>6496</v>
      </c>
      <c r="G20" t="s">
        <v>7049</v>
      </c>
      <c r="H20" t="s">
        <v>7048</v>
      </c>
      <c r="I20" t="s">
        <v>6679</v>
      </c>
      <c r="J20" t="s">
        <v>6637</v>
      </c>
      <c r="K20">
        <v>0</v>
      </c>
      <c r="L20" s="23">
        <v>258371630.00055784</v>
      </c>
      <c r="M20" s="23">
        <v>267018661.85787112</v>
      </c>
      <c r="N20" s="23">
        <v>992526198.89943755</v>
      </c>
      <c r="O20" s="23">
        <v>734154568.89887977</v>
      </c>
      <c r="P20">
        <v>7.9</v>
      </c>
      <c r="Q20">
        <v>6.8</v>
      </c>
      <c r="X20" s="19">
        <v>9.2920847675339324</v>
      </c>
      <c r="Y20" s="19">
        <v>6.5079152324660683</v>
      </c>
      <c r="Z20" s="19">
        <v>9.4821957521899982</v>
      </c>
      <c r="AA20" s="19">
        <v>5.5178042478100018</v>
      </c>
      <c r="AB20" s="19">
        <v>8.6940765895723207</v>
      </c>
      <c r="AC20" s="19">
        <v>4.9859234104276773</v>
      </c>
      <c r="AD20" s="22">
        <f>IF(OR($P20&gt;X20),1,0)</f>
        <v>0</v>
      </c>
      <c r="AE20" s="22">
        <f>IF(OR($Q20&gt;Z20),1,0)</f>
        <v>0</v>
      </c>
      <c r="AF20" s="22">
        <f>IF(OR($P20&lt;Y20),1,0)</f>
        <v>0</v>
      </c>
      <c r="AG20" s="22">
        <f>IF(OR($Q20&lt;AA20),1,0)</f>
        <v>0</v>
      </c>
      <c r="AH20" s="22">
        <f>IF(OR($P20&gt;X20,$Q20&gt;Z20),1,0)</f>
        <v>0</v>
      </c>
      <c r="AI20" s="22">
        <f>IF(OR($P20&lt;Y20,$Q20&lt;AA20),1,0)</f>
        <v>0</v>
      </c>
      <c r="AJ20">
        <f>ABS(P20-Q20)</f>
        <v>1.1000000000000005</v>
      </c>
      <c r="AL20" s="19"/>
      <c r="AM20" s="19">
        <v>2.0276423311560423</v>
      </c>
      <c r="AN20" s="19">
        <v>-1.2076423311560425</v>
      </c>
      <c r="AO20" s="20">
        <f t="shared" si="0"/>
        <v>0</v>
      </c>
      <c r="AP20" s="19"/>
      <c r="AQ20" s="20"/>
    </row>
    <row r="21" spans="1:43">
      <c r="A21">
        <v>16</v>
      </c>
      <c r="B21">
        <v>20</v>
      </c>
      <c r="C21" s="38">
        <v>41990</v>
      </c>
      <c r="D21" t="s">
        <v>23</v>
      </c>
      <c r="E21" t="s">
        <v>6501</v>
      </c>
      <c r="F21" t="s">
        <v>6496</v>
      </c>
      <c r="G21" t="s">
        <v>7049</v>
      </c>
      <c r="H21" t="s">
        <v>7048</v>
      </c>
      <c r="I21" t="s">
        <v>6680</v>
      </c>
      <c r="J21" t="s">
        <v>6640</v>
      </c>
      <c r="K21">
        <v>0</v>
      </c>
      <c r="L21" s="23">
        <v>256431741.13759091</v>
      </c>
      <c r="M21" s="23">
        <v>261683245.7419723</v>
      </c>
      <c r="N21" s="23">
        <v>979692120.9272269</v>
      </c>
      <c r="O21" s="23">
        <v>723260379.78963602</v>
      </c>
      <c r="P21">
        <v>7.5</v>
      </c>
      <c r="Q21">
        <v>6.2</v>
      </c>
      <c r="X21" s="19">
        <v>9.2920847675339324</v>
      </c>
      <c r="Y21" s="19">
        <v>6.5079152324660683</v>
      </c>
      <c r="Z21" s="19">
        <v>9.4821957521899982</v>
      </c>
      <c r="AA21" s="19">
        <v>5.5178042478100018</v>
      </c>
      <c r="AB21" s="19">
        <v>8.6940765895723207</v>
      </c>
      <c r="AC21" s="19">
        <v>4.9859234104276773</v>
      </c>
      <c r="AD21" s="22">
        <f>IF(OR($P21&gt;X21),1,0)</f>
        <v>0</v>
      </c>
      <c r="AE21" s="22">
        <f>IF(OR($Q21&gt;Z21),1,0)</f>
        <v>0</v>
      </c>
      <c r="AF21" s="22">
        <f>IF(OR($P21&lt;Y21),1,0)</f>
        <v>0</v>
      </c>
      <c r="AG21" s="22">
        <f>IF(OR($Q21&lt;AA21),1,0)</f>
        <v>0</v>
      </c>
      <c r="AH21" s="22">
        <f>IF(OR($P21&gt;X21,$Q21&gt;Z21),1,0)</f>
        <v>0</v>
      </c>
      <c r="AI21" s="22">
        <f>IF(OR($P21&lt;Y21,$Q21&lt;AA21),1,0)</f>
        <v>0</v>
      </c>
      <c r="AJ21">
        <f>ABS(P21-Q21)</f>
        <v>1.2999999999999998</v>
      </c>
      <c r="AL21" s="19"/>
      <c r="AM21" s="19">
        <v>2.0276423311560423</v>
      </c>
      <c r="AN21" s="19">
        <v>-1.2076423311560425</v>
      </c>
      <c r="AO21" s="20">
        <f t="shared" si="0"/>
        <v>0</v>
      </c>
      <c r="AP21" s="19"/>
      <c r="AQ21" s="20"/>
    </row>
    <row r="22" spans="1:43">
      <c r="A22">
        <v>293</v>
      </c>
      <c r="B22">
        <v>1</v>
      </c>
      <c r="C22" s="38">
        <v>37008</v>
      </c>
      <c r="D22" t="s">
        <v>467</v>
      </c>
      <c r="E22" t="s">
        <v>6502</v>
      </c>
      <c r="F22" t="s">
        <v>6497</v>
      </c>
      <c r="G22" t="s">
        <v>7083</v>
      </c>
      <c r="H22" t="s">
        <v>6559</v>
      </c>
      <c r="I22" t="s">
        <v>7145</v>
      </c>
      <c r="J22" t="s">
        <v>7084</v>
      </c>
      <c r="K22">
        <v>0</v>
      </c>
      <c r="L22" s="23">
        <v>142959666.47823629</v>
      </c>
      <c r="M22" s="23">
        <v>9139140.5353476536</v>
      </c>
      <c r="N22" s="23">
        <v>14111846.851085359</v>
      </c>
      <c r="O22" s="23">
        <v>-128847819.62715092</v>
      </c>
      <c r="P22">
        <v>4.4000000000000004</v>
      </c>
      <c r="Q22">
        <v>3.5</v>
      </c>
      <c r="R22">
        <f>P22:P41</f>
        <v>4.4000000000000004</v>
      </c>
      <c r="S22">
        <f>Q22:Q41</f>
        <v>3.5</v>
      </c>
      <c r="T22" s="19">
        <f>AVERAGE(P22:Q41)</f>
        <v>5.4049999999999994</v>
      </c>
      <c r="U22" s="19">
        <f>2*_xlfn.STDEV.P(P22:P41)</f>
        <v>2.6788803631368112</v>
      </c>
      <c r="V22" s="19">
        <f>2*_xlfn.STDEV.P(Q22:Q41)</f>
        <v>3.3132461423806139</v>
      </c>
      <c r="W22" s="19">
        <f>2*_xlfn.STDEV.P(P22:Q41)</f>
        <v>3.0999838709257914</v>
      </c>
      <c r="X22" s="19">
        <f>R22+U22</f>
        <v>7.0788803631368111</v>
      </c>
      <c r="Y22" s="19">
        <f>R22-U22</f>
        <v>1.7211196368631891</v>
      </c>
      <c r="Z22" s="19">
        <f>S22+V22</f>
        <v>6.8132461423806134</v>
      </c>
      <c r="AA22" s="19">
        <f>S22-V22</f>
        <v>0.18675385761938612</v>
      </c>
      <c r="AB22" s="19">
        <f>T22+W22</f>
        <v>8.5049838709257912</v>
      </c>
      <c r="AC22" s="19">
        <f>T22-W22</f>
        <v>2.3050161290742079</v>
      </c>
      <c r="AD22" s="22">
        <f>IF(OR($P22&gt;X22),1,0)</f>
        <v>0</v>
      </c>
      <c r="AE22" s="22">
        <f>IF(OR($Q22&gt;Z22),1,0)</f>
        <v>0</v>
      </c>
      <c r="AF22" s="22">
        <f>IF(OR($P22&lt;Y22),1,0)</f>
        <v>0</v>
      </c>
      <c r="AG22" s="22">
        <f>IF(OR($Q22&lt;AA22),1,0)</f>
        <v>0</v>
      </c>
      <c r="AH22" s="22">
        <f>IF(OR($P22&gt;X22,$Q22&gt;Z22),1,0)</f>
        <v>0</v>
      </c>
      <c r="AI22" s="22">
        <f>IF(OR($P22&lt;Y22,$Q22&lt;AA22),1,0)</f>
        <v>0</v>
      </c>
      <c r="AJ22">
        <f>ABS(P22-Q22)</f>
        <v>0.90000000000000036</v>
      </c>
      <c r="AK22">
        <f>AVERAGE(AJ22:AJ41)</f>
        <v>0.99</v>
      </c>
      <c r="AL22" s="19">
        <f>2*_xlfn.STDEV.P(AJ22:AJ41)</f>
        <v>1.4069825869569246</v>
      </c>
      <c r="AM22" s="19">
        <v>1.1886097689288668</v>
      </c>
      <c r="AN22" s="19">
        <v>-0.71860976892886663</v>
      </c>
      <c r="AO22" s="20">
        <f t="shared" si="0"/>
        <v>0</v>
      </c>
      <c r="AP22" s="19"/>
      <c r="AQ22" s="20"/>
    </row>
    <row r="23" spans="1:43">
      <c r="A23">
        <v>339</v>
      </c>
      <c r="B23">
        <v>2</v>
      </c>
      <c r="C23" s="38">
        <v>35888</v>
      </c>
      <c r="D23" t="s">
        <v>539</v>
      </c>
      <c r="E23" t="s">
        <v>6502</v>
      </c>
      <c r="F23" t="s">
        <v>6497</v>
      </c>
      <c r="G23" t="s">
        <v>6566</v>
      </c>
      <c r="H23" t="s">
        <v>7055</v>
      </c>
      <c r="I23" t="s">
        <v>7146</v>
      </c>
      <c r="J23" t="s">
        <v>7172</v>
      </c>
      <c r="K23">
        <v>0</v>
      </c>
      <c r="L23" s="23">
        <v>148217230.76923075</v>
      </c>
      <c r="M23" s="23">
        <v>15061885.384627692</v>
      </c>
      <c r="N23" s="23">
        <v>20506046.559323076</v>
      </c>
      <c r="O23" s="23">
        <v>-127711184.20990768</v>
      </c>
      <c r="P23">
        <v>7.3</v>
      </c>
      <c r="Q23">
        <v>7.4</v>
      </c>
      <c r="T23" s="19"/>
      <c r="U23" s="19"/>
      <c r="V23" s="19"/>
      <c r="W23" s="19"/>
      <c r="X23" s="19">
        <v>7.0788803631368111</v>
      </c>
      <c r="Y23" s="19">
        <v>1.7211196368631891</v>
      </c>
      <c r="Z23" s="19">
        <v>6.8132461423806134</v>
      </c>
      <c r="AA23" s="19">
        <v>0.18675385761938612</v>
      </c>
      <c r="AB23" s="19">
        <v>8.5049838709257912</v>
      </c>
      <c r="AC23" s="19">
        <v>2.3050161290742079</v>
      </c>
      <c r="AD23" s="22">
        <f>IF(OR($P23&gt;X23),1,0)</f>
        <v>1</v>
      </c>
      <c r="AE23" s="22">
        <f>IF(OR($Q23&gt;Z23),1,0)</f>
        <v>1</v>
      </c>
      <c r="AF23" s="22">
        <f>IF(OR($P23&lt;Y23),1,0)</f>
        <v>0</v>
      </c>
      <c r="AG23" s="22">
        <f>IF(OR($Q23&lt;AA23),1,0)</f>
        <v>0</v>
      </c>
      <c r="AH23" s="22">
        <f>IF(OR($P23&gt;X23,$Q23&gt;Z23),1,0)</f>
        <v>1</v>
      </c>
      <c r="AI23" s="22">
        <f>IF(OR($P23&lt;Y23,$Q23&lt;AA23),1,0)</f>
        <v>0</v>
      </c>
      <c r="AJ23">
        <f>ABS(P23-Q23)</f>
        <v>0.10000000000000053</v>
      </c>
      <c r="AL23" s="19"/>
      <c r="AM23" s="19">
        <v>1.1886097689288668</v>
      </c>
      <c r="AN23" s="19">
        <v>-0.71860976892886663</v>
      </c>
      <c r="AO23" s="20">
        <f t="shared" si="0"/>
        <v>0</v>
      </c>
      <c r="AP23" s="19"/>
      <c r="AQ23" s="20"/>
    </row>
    <row r="24" spans="1:43">
      <c r="A24">
        <v>340</v>
      </c>
      <c r="B24">
        <v>3</v>
      </c>
      <c r="C24" s="38">
        <v>37484</v>
      </c>
      <c r="D24" t="s">
        <v>541</v>
      </c>
      <c r="E24" t="s">
        <v>6502</v>
      </c>
      <c r="F24" t="s">
        <v>6497</v>
      </c>
      <c r="G24" t="s">
        <v>7097</v>
      </c>
      <c r="H24" t="s">
        <v>6559</v>
      </c>
      <c r="I24" t="s">
        <v>7147</v>
      </c>
      <c r="J24" t="s">
        <v>7098</v>
      </c>
      <c r="K24">
        <v>0</v>
      </c>
      <c r="L24" s="23">
        <v>133288876.59103487</v>
      </c>
      <c r="M24" s="23">
        <v>5879508.3010846712</v>
      </c>
      <c r="N24" s="23">
        <v>9456839.1296900958</v>
      </c>
      <c r="O24" s="23">
        <v>-123832037.46134478</v>
      </c>
      <c r="P24">
        <v>3.8</v>
      </c>
      <c r="Q24">
        <v>2.7</v>
      </c>
      <c r="T24" s="19"/>
      <c r="U24" s="19"/>
      <c r="V24" s="19"/>
      <c r="W24" s="19"/>
      <c r="X24" s="19">
        <v>7.0788803631368111</v>
      </c>
      <c r="Y24" s="19">
        <v>1.7211196368631891</v>
      </c>
      <c r="Z24" s="19">
        <v>6.8132461423806134</v>
      </c>
      <c r="AA24" s="19">
        <v>0.18675385761938612</v>
      </c>
      <c r="AB24" s="19">
        <v>8.5049838709257912</v>
      </c>
      <c r="AC24" s="19">
        <v>2.3050161290742079</v>
      </c>
      <c r="AD24" s="22">
        <f>IF(OR($P24&gt;X24),1,0)</f>
        <v>0</v>
      </c>
      <c r="AE24" s="22">
        <f>IF(OR($Q24&gt;Z24),1,0)</f>
        <v>0</v>
      </c>
      <c r="AF24" s="22">
        <f>IF(OR($P24&lt;Y24),1,0)</f>
        <v>0</v>
      </c>
      <c r="AG24" s="22">
        <f>IF(OR($Q24&lt;AA24),1,0)</f>
        <v>0</v>
      </c>
      <c r="AH24" s="22">
        <f>IF(OR($P24&gt;X24,$Q24&gt;Z24),1,0)</f>
        <v>0</v>
      </c>
      <c r="AI24" s="22">
        <f>IF(OR($P24&lt;Y24,$Q24&lt;AA24),1,0)</f>
        <v>0</v>
      </c>
      <c r="AJ24">
        <f>ABS(P24-Q24)</f>
        <v>1.0999999999999996</v>
      </c>
      <c r="AL24" s="19"/>
      <c r="AM24" s="19">
        <v>1.1886097689288668</v>
      </c>
      <c r="AN24" s="19">
        <v>-0.71860976892886663</v>
      </c>
      <c r="AO24" s="20">
        <f t="shared" si="0"/>
        <v>0</v>
      </c>
      <c r="AP24" s="19"/>
      <c r="AQ24" s="20"/>
    </row>
    <row r="25" spans="1:43">
      <c r="A25">
        <v>152</v>
      </c>
      <c r="B25">
        <v>4</v>
      </c>
      <c r="C25" s="38">
        <v>40613</v>
      </c>
      <c r="D25" t="s">
        <v>249</v>
      </c>
      <c r="E25" t="s">
        <v>6502</v>
      </c>
      <c r="F25" t="s">
        <v>6497</v>
      </c>
      <c r="G25" t="s">
        <v>7053</v>
      </c>
      <c r="H25" t="s">
        <v>7045</v>
      </c>
      <c r="I25" t="s">
        <v>6703</v>
      </c>
      <c r="J25" t="s">
        <v>6599</v>
      </c>
      <c r="K25">
        <v>0</v>
      </c>
      <c r="L25" s="23">
        <v>161670179.48958907</v>
      </c>
      <c r="M25" s="23">
        <v>23057140.170915619</v>
      </c>
      <c r="N25" s="23">
        <v>42626776.497532077</v>
      </c>
      <c r="O25" s="23">
        <v>-119043402.992057</v>
      </c>
      <c r="P25">
        <v>5.4</v>
      </c>
      <c r="Q25">
        <v>5</v>
      </c>
      <c r="T25" s="19"/>
      <c r="U25" s="19"/>
      <c r="V25" s="19"/>
      <c r="W25" s="19"/>
      <c r="X25" s="19">
        <v>7.0788803631368111</v>
      </c>
      <c r="Y25" s="19">
        <v>1.7211196368631891</v>
      </c>
      <c r="Z25" s="19">
        <v>6.8132461423806134</v>
      </c>
      <c r="AA25" s="19">
        <v>0.18675385761938612</v>
      </c>
      <c r="AB25" s="19">
        <v>8.5049838709257912</v>
      </c>
      <c r="AC25" s="19">
        <v>2.3050161290742079</v>
      </c>
      <c r="AD25" s="22">
        <f>IF(OR($P25&gt;X25),1,0)</f>
        <v>0</v>
      </c>
      <c r="AE25" s="22">
        <f>IF(OR($Q25&gt;Z25),1,0)</f>
        <v>0</v>
      </c>
      <c r="AF25" s="22">
        <f>IF(OR($P25&lt;Y25),1,0)</f>
        <v>0</v>
      </c>
      <c r="AG25" s="22">
        <f>IF(OR($Q25&lt;AA25),1,0)</f>
        <v>0</v>
      </c>
      <c r="AH25" s="22">
        <f>IF(OR($P25&gt;X25,$Q25&gt;Z25),1,0)</f>
        <v>0</v>
      </c>
      <c r="AI25" s="22">
        <f>IF(OR($P25&lt;Y25,$Q25&lt;AA25),1,0)</f>
        <v>0</v>
      </c>
      <c r="AJ25">
        <f>ABS(P25-Q25)</f>
        <v>0.40000000000000036</v>
      </c>
      <c r="AL25" s="19"/>
      <c r="AM25" s="19">
        <v>1.1886097689288668</v>
      </c>
      <c r="AN25" s="19">
        <v>-0.71860976892886663</v>
      </c>
      <c r="AO25" s="20">
        <f t="shared" si="0"/>
        <v>0</v>
      </c>
      <c r="AP25" s="19"/>
      <c r="AQ25" s="20"/>
    </row>
    <row r="26" spans="1:43">
      <c r="A26">
        <v>369</v>
      </c>
      <c r="B26">
        <v>5</v>
      </c>
      <c r="C26" s="38">
        <v>35055</v>
      </c>
      <c r="D26" t="s">
        <v>585</v>
      </c>
      <c r="E26" t="s">
        <v>6502</v>
      </c>
      <c r="F26" t="s">
        <v>6497</v>
      </c>
      <c r="G26" t="s">
        <v>7092</v>
      </c>
      <c r="H26" t="s">
        <v>7039</v>
      </c>
      <c r="I26" t="s">
        <v>7148</v>
      </c>
      <c r="J26" t="s">
        <v>7093</v>
      </c>
      <c r="K26">
        <v>0</v>
      </c>
      <c r="L26" s="23">
        <v>144354892.50814334</v>
      </c>
      <c r="M26" s="23">
        <v>15717928.701407168</v>
      </c>
      <c r="N26" s="23">
        <v>29055065.509224758</v>
      </c>
      <c r="O26" s="23">
        <v>-115299826.99891858</v>
      </c>
      <c r="P26">
        <v>5.6</v>
      </c>
      <c r="Q26">
        <v>4.5</v>
      </c>
      <c r="T26" s="19"/>
      <c r="U26" s="19"/>
      <c r="V26" s="19"/>
      <c r="W26" s="19"/>
      <c r="X26" s="19">
        <v>7.0788803631368111</v>
      </c>
      <c r="Y26" s="19">
        <v>1.7211196368631891</v>
      </c>
      <c r="Z26" s="19">
        <v>6.8132461423806134</v>
      </c>
      <c r="AA26" s="19">
        <v>0.18675385761938612</v>
      </c>
      <c r="AB26" s="19">
        <v>8.5049838709257912</v>
      </c>
      <c r="AC26" s="19">
        <v>2.3050161290742079</v>
      </c>
      <c r="AD26" s="22">
        <f>IF(OR($P26&gt;X26),1,0)</f>
        <v>0</v>
      </c>
      <c r="AE26" s="22">
        <f>IF(OR($Q26&gt;Z26),1,0)</f>
        <v>0</v>
      </c>
      <c r="AF26" s="22">
        <f>IF(OR($P26&lt;Y26),1,0)</f>
        <v>0</v>
      </c>
      <c r="AG26" s="22">
        <f>IF(OR($Q26&lt;AA26),1,0)</f>
        <v>0</v>
      </c>
      <c r="AH26" s="22">
        <f>IF(OR($P26&gt;X26,$Q26&gt;Z26),1,0)</f>
        <v>0</v>
      </c>
      <c r="AI26" s="22">
        <f>IF(OR($P26&lt;Y26,$Q26&lt;AA26),1,0)</f>
        <v>0</v>
      </c>
      <c r="AJ26">
        <f>ABS(P26-Q26)</f>
        <v>1.0999999999999996</v>
      </c>
      <c r="AL26" s="19"/>
      <c r="AM26" s="19">
        <v>1.1886097689288668</v>
      </c>
      <c r="AN26" s="19">
        <v>-0.71860976892886663</v>
      </c>
      <c r="AO26" s="20">
        <f t="shared" si="0"/>
        <v>0</v>
      </c>
      <c r="AP26" s="19"/>
      <c r="AQ26" s="20"/>
    </row>
    <row r="27" spans="1:43">
      <c r="A27">
        <v>1196</v>
      </c>
      <c r="B27">
        <v>6</v>
      </c>
      <c r="C27" s="38">
        <v>29544</v>
      </c>
      <c r="D27" t="s">
        <v>1730</v>
      </c>
      <c r="E27" t="s">
        <v>6502</v>
      </c>
      <c r="F27" t="s">
        <v>6497</v>
      </c>
      <c r="G27" t="s">
        <v>7103</v>
      </c>
      <c r="H27" t="s">
        <v>7048</v>
      </c>
      <c r="I27" t="s">
        <v>7149</v>
      </c>
      <c r="J27" t="s">
        <v>7104</v>
      </c>
      <c r="K27">
        <v>0</v>
      </c>
      <c r="L27" s="23">
        <v>123947742.69005848</v>
      </c>
      <c r="M27" s="23">
        <v>9815340.0507953223</v>
      </c>
      <c r="N27" s="23">
        <v>9815880.9136725161</v>
      </c>
      <c r="O27" s="23">
        <v>-114131861.77638596</v>
      </c>
      <c r="P27">
        <v>6.8</v>
      </c>
      <c r="Q27">
        <v>6.2</v>
      </c>
      <c r="T27" s="19"/>
      <c r="U27" s="19"/>
      <c r="V27" s="19"/>
      <c r="W27" s="19"/>
      <c r="X27" s="19">
        <v>7.0788803631368111</v>
      </c>
      <c r="Y27" s="19">
        <v>1.7211196368631891</v>
      </c>
      <c r="Z27" s="19">
        <v>6.8132461423806134</v>
      </c>
      <c r="AA27" s="19">
        <v>0.18675385761938612</v>
      </c>
      <c r="AB27" s="19">
        <v>8.5049838709257912</v>
      </c>
      <c r="AC27" s="19">
        <v>2.3050161290742079</v>
      </c>
      <c r="AD27" s="22">
        <f>IF(OR($P27&gt;X27),1,0)</f>
        <v>0</v>
      </c>
      <c r="AE27" s="22">
        <f>IF(OR($Q27&gt;Z27),1,0)</f>
        <v>0</v>
      </c>
      <c r="AF27" s="22">
        <f>IF(OR($P27&lt;Y27),1,0)</f>
        <v>0</v>
      </c>
      <c r="AG27" s="22">
        <f>IF(OR($Q27&lt;AA27),1,0)</f>
        <v>0</v>
      </c>
      <c r="AH27" s="22">
        <f>IF(OR($P27&gt;X27,$Q27&gt;Z27),1,0)</f>
        <v>0</v>
      </c>
      <c r="AI27" s="22">
        <f>IF(OR($P27&lt;Y27,$Q27&lt;AA27),1,0)</f>
        <v>0</v>
      </c>
      <c r="AJ27">
        <f>ABS(P27-Q27)</f>
        <v>0.59999999999999964</v>
      </c>
      <c r="AL27" s="19"/>
      <c r="AM27" s="19">
        <v>1.1886097689288668</v>
      </c>
      <c r="AN27" s="19">
        <v>-0.71860976892886663</v>
      </c>
      <c r="AO27" s="20">
        <f t="shared" si="0"/>
        <v>0</v>
      </c>
      <c r="AP27" s="19"/>
      <c r="AQ27" s="20"/>
    </row>
    <row r="28" spans="1:43">
      <c r="A28">
        <v>2465</v>
      </c>
      <c r="B28">
        <v>7</v>
      </c>
      <c r="C28" s="38">
        <v>23377</v>
      </c>
      <c r="D28" t="s">
        <v>3311</v>
      </c>
      <c r="E28" t="s">
        <v>6502</v>
      </c>
      <c r="F28" t="s">
        <v>6497</v>
      </c>
      <c r="G28" t="s">
        <v>6581</v>
      </c>
      <c r="H28" t="s">
        <v>7055</v>
      </c>
      <c r="I28" t="s">
        <v>7150</v>
      </c>
      <c r="J28" t="s">
        <v>7096</v>
      </c>
      <c r="K28">
        <v>0</v>
      </c>
      <c r="L28" s="23">
        <v>148097313.91585761</v>
      </c>
      <c r="M28" s="23">
        <v>37024328.478964403</v>
      </c>
      <c r="N28" s="23">
        <v>37024328.478964403</v>
      </c>
      <c r="O28" s="23">
        <v>-111072985.43689321</v>
      </c>
      <c r="P28">
        <v>6.7</v>
      </c>
      <c r="Q28">
        <v>7.4</v>
      </c>
      <c r="T28" s="19"/>
      <c r="U28" s="19"/>
      <c r="V28" s="19"/>
      <c r="W28" s="19"/>
      <c r="X28" s="19">
        <v>7.0788803631368111</v>
      </c>
      <c r="Y28" s="19">
        <v>1.7211196368631891</v>
      </c>
      <c r="Z28" s="19">
        <v>6.8132461423806134</v>
      </c>
      <c r="AA28" s="19">
        <v>0.18675385761938612</v>
      </c>
      <c r="AB28" s="19">
        <v>8.5049838709257912</v>
      </c>
      <c r="AC28" s="19">
        <v>2.3050161290742079</v>
      </c>
      <c r="AD28" s="22">
        <f>IF(OR($P28&gt;X28),1,0)</f>
        <v>0</v>
      </c>
      <c r="AE28" s="22">
        <f>IF(OR($Q28&gt;Z28),1,0)</f>
        <v>1</v>
      </c>
      <c r="AF28" s="22">
        <f>IF(OR($P28&lt;Y28),1,0)</f>
        <v>0</v>
      </c>
      <c r="AG28" s="22">
        <f>IF(OR($Q28&lt;AA28),1,0)</f>
        <v>0</v>
      </c>
      <c r="AH28" s="22">
        <f>IF(OR($P28&gt;X28,$Q28&gt;Z28),1,0)</f>
        <v>1</v>
      </c>
      <c r="AI28" s="22">
        <f>IF(OR($P28&lt;Y28,$Q28&lt;AA28),1,0)</f>
        <v>0</v>
      </c>
      <c r="AJ28">
        <f>ABS(P28-Q28)</f>
        <v>0.70000000000000018</v>
      </c>
      <c r="AL28" s="19"/>
      <c r="AM28" s="19">
        <v>1.1886097689288668</v>
      </c>
      <c r="AN28" s="19">
        <v>-0.71860976892886663</v>
      </c>
      <c r="AO28" s="20">
        <f t="shared" si="0"/>
        <v>0</v>
      </c>
      <c r="AP28" s="19"/>
      <c r="AQ28" s="20"/>
    </row>
    <row r="29" spans="1:43">
      <c r="A29">
        <v>2191</v>
      </c>
      <c r="B29">
        <v>8</v>
      </c>
      <c r="C29" s="38">
        <v>25569</v>
      </c>
      <c r="D29" t="s">
        <v>2987</v>
      </c>
      <c r="E29" t="s">
        <v>6502</v>
      </c>
      <c r="F29" t="s">
        <v>6497</v>
      </c>
      <c r="G29" t="s">
        <v>7090</v>
      </c>
      <c r="H29" t="s">
        <v>6559</v>
      </c>
      <c r="I29" t="s">
        <v>7151</v>
      </c>
      <c r="J29" t="s">
        <v>7091</v>
      </c>
      <c r="K29">
        <v>0</v>
      </c>
      <c r="L29" s="23">
        <v>140178994.70899472</v>
      </c>
      <c r="M29" s="23">
        <v>31858862.433862437</v>
      </c>
      <c r="N29" s="23">
        <v>31858862.433862437</v>
      </c>
      <c r="O29" s="23">
        <v>-108320132.27513228</v>
      </c>
      <c r="P29">
        <v>6.2</v>
      </c>
      <c r="Q29">
        <v>7.2</v>
      </c>
      <c r="T29" s="19"/>
      <c r="U29" s="19"/>
      <c r="V29" s="19"/>
      <c r="W29" s="19"/>
      <c r="X29" s="19">
        <v>7.0788803631368111</v>
      </c>
      <c r="Y29" s="19">
        <v>1.7211196368631891</v>
      </c>
      <c r="Z29" s="19">
        <v>6.8132461423806134</v>
      </c>
      <c r="AA29" s="19">
        <v>0.18675385761938612</v>
      </c>
      <c r="AB29" s="19">
        <v>8.5049838709257912</v>
      </c>
      <c r="AC29" s="19">
        <v>2.3050161290742079</v>
      </c>
      <c r="AD29" s="22">
        <f>IF(OR($P29&gt;X29),1,0)</f>
        <v>0</v>
      </c>
      <c r="AE29" s="22">
        <f>IF(OR($Q29&gt;Z29),1,0)</f>
        <v>1</v>
      </c>
      <c r="AF29" s="22">
        <f>IF(OR($P29&lt;Y29),1,0)</f>
        <v>0</v>
      </c>
      <c r="AG29" s="22">
        <f>IF(OR($Q29&lt;AA29),1,0)</f>
        <v>0</v>
      </c>
      <c r="AH29" s="22">
        <f>IF(OR($P29&gt;X29,$Q29&gt;Z29),1,0)</f>
        <v>1</v>
      </c>
      <c r="AI29" s="22">
        <f>IF(OR($P29&lt;Y29,$Q29&lt;AA29),1,0)</f>
        <v>0</v>
      </c>
      <c r="AJ29">
        <f>ABS(P29-Q29)</f>
        <v>1</v>
      </c>
      <c r="AL29" s="19"/>
      <c r="AM29" s="19">
        <v>1.1886097689288668</v>
      </c>
      <c r="AN29" s="19">
        <v>-0.71860976892886663</v>
      </c>
      <c r="AO29" s="20">
        <f t="shared" si="0"/>
        <v>0</v>
      </c>
      <c r="AP29" s="19"/>
      <c r="AQ29" s="20"/>
    </row>
    <row r="30" spans="1:43">
      <c r="A30">
        <v>1567</v>
      </c>
      <c r="B30">
        <v>9</v>
      </c>
      <c r="C30" s="38">
        <v>29221</v>
      </c>
      <c r="D30" t="s">
        <v>2212</v>
      </c>
      <c r="E30" t="s">
        <v>6502</v>
      </c>
      <c r="F30" t="s">
        <v>6497</v>
      </c>
      <c r="G30" t="s">
        <v>7065</v>
      </c>
      <c r="H30" t="s">
        <v>7176</v>
      </c>
      <c r="I30" t="s">
        <v>7152</v>
      </c>
      <c r="J30" t="s">
        <v>7100</v>
      </c>
      <c r="K30">
        <v>0</v>
      </c>
      <c r="L30" s="23">
        <v>108352892.03084834</v>
      </c>
      <c r="M30" s="23">
        <v>4643695.3727506427</v>
      </c>
      <c r="N30" s="23">
        <v>4643695.3727506427</v>
      </c>
      <c r="O30" s="23">
        <v>-103709196.6580977</v>
      </c>
      <c r="P30">
        <v>8.4</v>
      </c>
      <c r="Q30">
        <v>7.3</v>
      </c>
      <c r="T30" s="19"/>
      <c r="U30" s="19"/>
      <c r="V30" s="19"/>
      <c r="W30" s="19"/>
      <c r="X30" s="19">
        <v>7.0788803631368111</v>
      </c>
      <c r="Y30" s="19">
        <v>1.7211196368631891</v>
      </c>
      <c r="Z30" s="19">
        <v>6.8132461423806134</v>
      </c>
      <c r="AA30" s="19">
        <v>0.18675385761938612</v>
      </c>
      <c r="AB30" s="19">
        <v>8.5049838709257912</v>
      </c>
      <c r="AC30" s="19">
        <v>2.3050161290742079</v>
      </c>
      <c r="AD30" s="22">
        <f>IF(OR($P30&gt;X30),1,0)</f>
        <v>1</v>
      </c>
      <c r="AE30" s="22">
        <f>IF(OR($Q30&gt;Z30),1,0)</f>
        <v>1</v>
      </c>
      <c r="AF30" s="22">
        <f>IF(OR($P30&lt;Y30),1,0)</f>
        <v>0</v>
      </c>
      <c r="AG30" s="22">
        <f>IF(OR($Q30&lt;AA30),1,0)</f>
        <v>0</v>
      </c>
      <c r="AH30" s="22">
        <f>IF(OR($P30&gt;X30,$Q30&gt;Z30),1,0)</f>
        <v>1</v>
      </c>
      <c r="AI30" s="22">
        <f>IF(OR($P30&lt;Y30,$Q30&lt;AA30),1,0)</f>
        <v>0</v>
      </c>
      <c r="AJ30">
        <f>ABS(P30-Q30)</f>
        <v>1.1000000000000005</v>
      </c>
      <c r="AL30" s="19"/>
      <c r="AM30" s="19">
        <v>1.1886097689288668</v>
      </c>
      <c r="AN30" s="19">
        <v>-0.71860976892886663</v>
      </c>
      <c r="AO30" s="20">
        <f t="shared" si="0"/>
        <v>0</v>
      </c>
      <c r="AP30" s="19"/>
      <c r="AQ30" s="20"/>
    </row>
    <row r="31" spans="1:43">
      <c r="A31">
        <v>1118</v>
      </c>
      <c r="B31">
        <v>10</v>
      </c>
      <c r="C31" s="38">
        <v>30211</v>
      </c>
      <c r="D31" t="s">
        <v>1628</v>
      </c>
      <c r="E31" t="s">
        <v>6502</v>
      </c>
      <c r="F31" t="s">
        <v>6497</v>
      </c>
      <c r="G31" t="s">
        <v>6581</v>
      </c>
      <c r="H31" t="s">
        <v>7055</v>
      </c>
      <c r="I31" t="s">
        <v>7153</v>
      </c>
      <c r="J31" t="s">
        <v>7173</v>
      </c>
      <c r="K31">
        <v>0</v>
      </c>
      <c r="L31" s="23">
        <v>113168927.47701737</v>
      </c>
      <c r="M31" s="23">
        <v>10846100.168621043</v>
      </c>
      <c r="N31" s="23">
        <v>10846100.168621043</v>
      </c>
      <c r="O31" s="23">
        <v>-102322827.30839632</v>
      </c>
      <c r="P31">
        <v>2.7</v>
      </c>
      <c r="Q31">
        <v>3</v>
      </c>
      <c r="T31" s="19"/>
      <c r="U31" s="19"/>
      <c r="V31" s="19"/>
      <c r="W31" s="19"/>
      <c r="X31" s="19">
        <v>7.0788803631368111</v>
      </c>
      <c r="Y31" s="19">
        <v>1.7211196368631891</v>
      </c>
      <c r="Z31" s="19">
        <v>6.8132461423806134</v>
      </c>
      <c r="AA31" s="19">
        <v>0.18675385761938612</v>
      </c>
      <c r="AB31" s="19">
        <v>8.5049838709257912</v>
      </c>
      <c r="AC31" s="19">
        <v>2.3050161290742079</v>
      </c>
      <c r="AD31" s="22">
        <f>IF(OR($P31&gt;X31),1,0)</f>
        <v>0</v>
      </c>
      <c r="AE31" s="22">
        <f>IF(OR($Q31&gt;Z31),1,0)</f>
        <v>0</v>
      </c>
      <c r="AF31" s="22">
        <f>IF(OR($P31&lt;Y31),1,0)</f>
        <v>0</v>
      </c>
      <c r="AG31" s="22">
        <f>IF(OR($Q31&lt;AA31),1,0)</f>
        <v>0</v>
      </c>
      <c r="AH31" s="22">
        <f>IF(OR($P31&gt;X31,$Q31&gt;Z31),1,0)</f>
        <v>0</v>
      </c>
      <c r="AI31" s="22">
        <f>IF(OR($P31&lt;Y31,$Q31&lt;AA31),1,0)</f>
        <v>0</v>
      </c>
      <c r="AJ31">
        <f>ABS(P31-Q31)</f>
        <v>0.29999999999999982</v>
      </c>
      <c r="AL31" s="19"/>
      <c r="AM31" s="19">
        <v>1.1886097689288668</v>
      </c>
      <c r="AN31" s="19">
        <v>-0.71860976892886663</v>
      </c>
      <c r="AO31" s="20">
        <f t="shared" si="0"/>
        <v>0</v>
      </c>
      <c r="AP31" s="19"/>
      <c r="AQ31" s="20"/>
    </row>
    <row r="32" spans="1:43">
      <c r="A32">
        <v>527</v>
      </c>
      <c r="B32">
        <v>11</v>
      </c>
      <c r="C32" s="38">
        <v>36693</v>
      </c>
      <c r="D32" t="s">
        <v>813</v>
      </c>
      <c r="E32" t="s">
        <v>6502</v>
      </c>
      <c r="F32" t="s">
        <v>6497</v>
      </c>
      <c r="G32" t="s">
        <v>7070</v>
      </c>
      <c r="H32" t="s">
        <v>7045</v>
      </c>
      <c r="I32" t="s">
        <v>7154</v>
      </c>
      <c r="J32" t="s">
        <v>7099</v>
      </c>
      <c r="K32">
        <v>0</v>
      </c>
      <c r="L32" s="23">
        <v>111764733.1786543</v>
      </c>
      <c r="M32" s="23">
        <v>12718309.723839907</v>
      </c>
      <c r="N32" s="23">
        <v>12718309.723839907</v>
      </c>
      <c r="O32" s="23">
        <v>-99046423.454814389</v>
      </c>
      <c r="P32">
        <v>7.2</v>
      </c>
      <c r="Q32">
        <v>7.1</v>
      </c>
      <c r="T32" s="19"/>
      <c r="U32" s="19"/>
      <c r="V32" s="19"/>
      <c r="W32" s="19"/>
      <c r="X32" s="19">
        <v>7.0788803631368111</v>
      </c>
      <c r="Y32" s="19">
        <v>1.7211196368631891</v>
      </c>
      <c r="Z32" s="19">
        <v>6.8132461423806134</v>
      </c>
      <c r="AA32" s="19">
        <v>0.18675385761938612</v>
      </c>
      <c r="AB32" s="19">
        <v>8.5049838709257912</v>
      </c>
      <c r="AC32" s="19">
        <v>2.3050161290742079</v>
      </c>
      <c r="AD32" s="22">
        <f>IF(OR($P32&gt;X32),1,0)</f>
        <v>1</v>
      </c>
      <c r="AE32" s="22">
        <f>IF(OR($Q32&gt;Z32),1,0)</f>
        <v>1</v>
      </c>
      <c r="AF32" s="22">
        <f>IF(OR($P32&lt;Y32),1,0)</f>
        <v>0</v>
      </c>
      <c r="AG32" s="22">
        <f>IF(OR($Q32&lt;AA32),1,0)</f>
        <v>0</v>
      </c>
      <c r="AH32" s="22">
        <f>IF(OR($P32&gt;X32,$Q32&gt;Z32),1,0)</f>
        <v>1</v>
      </c>
      <c r="AI32" s="22">
        <f>IF(OR($P32&lt;Y32,$Q32&lt;AA32),1,0)</f>
        <v>0</v>
      </c>
      <c r="AJ32">
        <f>ABS(P32-Q32)</f>
        <v>0.10000000000000053</v>
      </c>
      <c r="AL32" s="19"/>
      <c r="AM32" s="19">
        <v>1.1886097689288668</v>
      </c>
      <c r="AN32" s="19">
        <v>-0.71860976892886663</v>
      </c>
      <c r="AO32" s="20">
        <f t="shared" si="0"/>
        <v>0</v>
      </c>
      <c r="AP32" s="19"/>
      <c r="AQ32" s="20"/>
    </row>
    <row r="33" spans="1:43">
      <c r="A33">
        <v>1363</v>
      </c>
      <c r="B33">
        <v>12</v>
      </c>
      <c r="C33" s="38">
        <v>29434</v>
      </c>
      <c r="D33" t="s">
        <v>1955</v>
      </c>
      <c r="E33" t="s">
        <v>6502</v>
      </c>
      <c r="F33" t="s">
        <v>6497</v>
      </c>
      <c r="G33" t="s">
        <v>7101</v>
      </c>
      <c r="H33" t="s">
        <v>7039</v>
      </c>
      <c r="I33" t="s">
        <v>7155</v>
      </c>
      <c r="J33" t="s">
        <v>7102</v>
      </c>
      <c r="K33">
        <v>0</v>
      </c>
      <c r="L33" s="23">
        <v>115655702.28091237</v>
      </c>
      <c r="M33" s="23">
        <v>20239747.899159666</v>
      </c>
      <c r="N33" s="23">
        <v>20239747.899159666</v>
      </c>
      <c r="O33" s="23">
        <v>-95415954.3817527</v>
      </c>
      <c r="P33">
        <v>4.7</v>
      </c>
      <c r="Q33">
        <v>5.2</v>
      </c>
      <c r="T33" s="19"/>
      <c r="U33" s="19"/>
      <c r="V33" s="19"/>
      <c r="W33" s="19"/>
      <c r="X33" s="19">
        <v>7.0788803631368111</v>
      </c>
      <c r="Y33" s="19">
        <v>1.7211196368631891</v>
      </c>
      <c r="Z33" s="19">
        <v>6.8132461423806134</v>
      </c>
      <c r="AA33" s="19">
        <v>0.18675385761938612</v>
      </c>
      <c r="AB33" s="19">
        <v>8.5049838709257912</v>
      </c>
      <c r="AC33" s="19">
        <v>2.3050161290742079</v>
      </c>
      <c r="AD33" s="22">
        <f>IF(OR($P33&gt;X33),1,0)</f>
        <v>0</v>
      </c>
      <c r="AE33" s="22">
        <f>IF(OR($Q33&gt;Z33),1,0)</f>
        <v>0</v>
      </c>
      <c r="AF33" s="22">
        <f>IF(OR($P33&lt;Y33),1,0)</f>
        <v>0</v>
      </c>
      <c r="AG33" s="22">
        <f>IF(OR($Q33&lt;AA33),1,0)</f>
        <v>0</v>
      </c>
      <c r="AH33" s="22">
        <f>IF(OR($P33&gt;X33,$Q33&gt;Z33),1,0)</f>
        <v>0</v>
      </c>
      <c r="AI33" s="22">
        <f>IF(OR($P33&lt;Y33,$Q33&lt;AA33),1,0)</f>
        <v>0</v>
      </c>
      <c r="AJ33">
        <f>ABS(P33-Q33)</f>
        <v>0.5</v>
      </c>
      <c r="AL33" s="19"/>
      <c r="AM33" s="19">
        <v>1.1886097689288668</v>
      </c>
      <c r="AN33" s="19">
        <v>-0.71860976892886663</v>
      </c>
      <c r="AO33" s="20">
        <f t="shared" si="0"/>
        <v>0</v>
      </c>
      <c r="AP33" s="19"/>
      <c r="AQ33" s="20"/>
    </row>
    <row r="34" spans="1:43">
      <c r="A34">
        <v>585</v>
      </c>
      <c r="B34">
        <v>13</v>
      </c>
      <c r="C34" s="38">
        <v>36945</v>
      </c>
      <c r="D34" t="s">
        <v>892</v>
      </c>
      <c r="E34" t="s">
        <v>6502</v>
      </c>
      <c r="F34" t="s">
        <v>6497</v>
      </c>
      <c r="G34" t="s">
        <v>7118</v>
      </c>
      <c r="H34" t="s">
        <v>7045</v>
      </c>
      <c r="I34" t="s">
        <v>7156</v>
      </c>
      <c r="J34" t="s">
        <v>7119</v>
      </c>
      <c r="K34">
        <v>0</v>
      </c>
      <c r="L34" s="23">
        <v>102752986.34812286</v>
      </c>
      <c r="M34" s="23">
        <v>7411253.6860125139</v>
      </c>
      <c r="N34" s="23">
        <v>7411253.6860125139</v>
      </c>
      <c r="O34" s="23">
        <v>-95341732.662110358</v>
      </c>
      <c r="P34">
        <v>4.7</v>
      </c>
      <c r="Q34">
        <v>3.9</v>
      </c>
      <c r="T34" s="19"/>
      <c r="U34" s="19"/>
      <c r="V34" s="19"/>
      <c r="W34" s="19"/>
      <c r="X34" s="19">
        <v>7.0788803631368111</v>
      </c>
      <c r="Y34" s="19">
        <v>1.7211196368631891</v>
      </c>
      <c r="Z34" s="19">
        <v>6.8132461423806134</v>
      </c>
      <c r="AA34" s="19">
        <v>0.18675385761938612</v>
      </c>
      <c r="AB34" s="19">
        <v>8.5049838709257912</v>
      </c>
      <c r="AC34" s="19">
        <v>2.3050161290742079</v>
      </c>
      <c r="AD34" s="22">
        <f>IF(OR($P34&gt;X34),1,0)</f>
        <v>0</v>
      </c>
      <c r="AE34" s="22">
        <f>IF(OR($Q34&gt;Z34),1,0)</f>
        <v>0</v>
      </c>
      <c r="AF34" s="22">
        <f>IF(OR($P34&lt;Y34),1,0)</f>
        <v>0</v>
      </c>
      <c r="AG34" s="22">
        <f>IF(OR($Q34&lt;AA34),1,0)</f>
        <v>0</v>
      </c>
      <c r="AH34" s="22">
        <f>IF(OR($P34&gt;X34,$Q34&gt;Z34),1,0)</f>
        <v>0</v>
      </c>
      <c r="AI34" s="22">
        <f>IF(OR($P34&lt;Y34,$Q34&lt;AA34),1,0)</f>
        <v>0</v>
      </c>
      <c r="AJ34">
        <f>ABS(P34-Q34)</f>
        <v>0.80000000000000027</v>
      </c>
      <c r="AL34" s="19"/>
      <c r="AM34" s="19">
        <v>1.1886097689288668</v>
      </c>
      <c r="AN34" s="19">
        <v>-0.71860976892886663</v>
      </c>
      <c r="AO34" s="20">
        <f t="shared" si="0"/>
        <v>0</v>
      </c>
      <c r="AP34" s="19"/>
      <c r="AQ34" s="20"/>
    </row>
    <row r="35" spans="1:43">
      <c r="A35">
        <v>230</v>
      </c>
      <c r="B35">
        <v>14</v>
      </c>
      <c r="C35" s="38">
        <v>36399</v>
      </c>
      <c r="D35" t="s">
        <v>368</v>
      </c>
      <c r="E35" t="s">
        <v>6502</v>
      </c>
      <c r="F35" t="s">
        <v>6497</v>
      </c>
      <c r="G35" t="s">
        <v>7110</v>
      </c>
      <c r="H35" t="s">
        <v>7039</v>
      </c>
      <c r="I35" t="s">
        <v>7157</v>
      </c>
      <c r="J35" t="s">
        <v>7111</v>
      </c>
      <c r="K35">
        <v>0</v>
      </c>
      <c r="L35" s="23">
        <v>180171304.60801917</v>
      </c>
      <c r="M35" s="23">
        <v>47131226.33660683</v>
      </c>
      <c r="N35" s="23">
        <v>88930969.005667269</v>
      </c>
      <c r="O35" s="23">
        <v>-91240335.602351904</v>
      </c>
      <c r="P35">
        <v>6.6</v>
      </c>
      <c r="Q35">
        <v>4.5999999999999996</v>
      </c>
      <c r="T35" s="19"/>
      <c r="U35" s="19"/>
      <c r="V35" s="19"/>
      <c r="W35" s="19"/>
      <c r="X35" s="19">
        <v>7.0788803631368111</v>
      </c>
      <c r="Y35" s="19">
        <v>1.7211196368631891</v>
      </c>
      <c r="Z35" s="19">
        <v>6.8132461423806134</v>
      </c>
      <c r="AA35" s="19">
        <v>0.18675385761938612</v>
      </c>
      <c r="AB35" s="19">
        <v>8.5049838709257912</v>
      </c>
      <c r="AC35" s="19">
        <v>2.3050161290742079</v>
      </c>
      <c r="AD35" s="22">
        <f>IF(OR($P35&gt;X35),1,0)</f>
        <v>0</v>
      </c>
      <c r="AE35" s="22">
        <f>IF(OR($Q35&gt;Z35),1,0)</f>
        <v>0</v>
      </c>
      <c r="AF35" s="22">
        <f>IF(OR($P35&lt;Y35),1,0)</f>
        <v>0</v>
      </c>
      <c r="AG35" s="22">
        <f>IF(OR($Q35&lt;AA35),1,0)</f>
        <v>0</v>
      </c>
      <c r="AH35" s="22">
        <f>IF(OR($P35&gt;X35,$Q35&gt;Z35),1,0)</f>
        <v>0</v>
      </c>
      <c r="AI35" s="22">
        <f>IF(OR($P35&lt;Y35,$Q35&lt;AA35),1,0)</f>
        <v>0</v>
      </c>
      <c r="AJ35">
        <f>ABS(P35-Q35)</f>
        <v>2</v>
      </c>
      <c r="AL35" s="19"/>
      <c r="AM35" s="19">
        <v>1.1886097689288668</v>
      </c>
      <c r="AN35" s="19">
        <v>-0.71860976892886663</v>
      </c>
      <c r="AO35" s="20">
        <f t="shared" si="0"/>
        <v>1</v>
      </c>
      <c r="AP35" s="19"/>
      <c r="AQ35" s="20"/>
    </row>
    <row r="36" spans="1:43">
      <c r="A36">
        <v>528</v>
      </c>
      <c r="B36">
        <v>15</v>
      </c>
      <c r="C36" s="38">
        <v>38597</v>
      </c>
      <c r="D36" t="s">
        <v>814</v>
      </c>
      <c r="E36" t="s">
        <v>6502</v>
      </c>
      <c r="F36" t="s">
        <v>6497</v>
      </c>
      <c r="G36" t="s">
        <v>7105</v>
      </c>
      <c r="H36" t="s">
        <v>7039</v>
      </c>
      <c r="I36" t="s">
        <v>7158</v>
      </c>
      <c r="J36" t="s">
        <v>7106</v>
      </c>
      <c r="K36">
        <v>0</v>
      </c>
      <c r="L36" s="23">
        <v>96922736.418511063</v>
      </c>
      <c r="M36" s="23">
        <v>2302461.3918661969</v>
      </c>
      <c r="N36" s="23">
        <v>7633211.8948843051</v>
      </c>
      <c r="O36" s="23">
        <v>-89289524.52362676</v>
      </c>
      <c r="P36">
        <v>4.2</v>
      </c>
      <c r="Q36">
        <v>2.8</v>
      </c>
      <c r="T36" s="19"/>
      <c r="U36" s="19"/>
      <c r="V36" s="19"/>
      <c r="W36" s="19"/>
      <c r="X36" s="19">
        <v>7.0788803631368111</v>
      </c>
      <c r="Y36" s="19">
        <v>1.7211196368631891</v>
      </c>
      <c r="Z36" s="19">
        <v>6.8132461423806134</v>
      </c>
      <c r="AA36" s="19">
        <v>0.18675385761938612</v>
      </c>
      <c r="AB36" s="19">
        <v>8.5049838709257912</v>
      </c>
      <c r="AC36" s="19">
        <v>2.3050161290742079</v>
      </c>
      <c r="AD36" s="22">
        <f>IF(OR($P36&gt;X36),1,0)</f>
        <v>0</v>
      </c>
      <c r="AE36" s="22">
        <f>IF(OR($Q36&gt;Z36),1,0)</f>
        <v>0</v>
      </c>
      <c r="AF36" s="22">
        <f>IF(OR($P36&lt;Y36),1,0)</f>
        <v>0</v>
      </c>
      <c r="AG36" s="22">
        <f>IF(OR($Q36&lt;AA36),1,0)</f>
        <v>0</v>
      </c>
      <c r="AH36" s="22">
        <f>IF(OR($P36&gt;X36,$Q36&gt;Z36),1,0)</f>
        <v>0</v>
      </c>
      <c r="AI36" s="22">
        <f>IF(OR($P36&lt;Y36,$Q36&lt;AA36),1,0)</f>
        <v>0</v>
      </c>
      <c r="AJ36">
        <f>ABS(P36-Q36)</f>
        <v>1.4000000000000004</v>
      </c>
      <c r="AL36" s="19"/>
      <c r="AM36" s="19">
        <v>1.1886097689288668</v>
      </c>
      <c r="AN36" s="19">
        <v>-0.71860976892886663</v>
      </c>
      <c r="AO36" s="20">
        <f t="shared" si="0"/>
        <v>1</v>
      </c>
      <c r="AP36" s="19"/>
      <c r="AQ36" s="20"/>
    </row>
    <row r="37" spans="1:43">
      <c r="A37">
        <v>583</v>
      </c>
      <c r="B37">
        <v>16</v>
      </c>
      <c r="C37" s="38">
        <v>36091</v>
      </c>
      <c r="D37" t="s">
        <v>888</v>
      </c>
      <c r="E37" t="s">
        <v>6502</v>
      </c>
      <c r="F37" t="s">
        <v>6497</v>
      </c>
      <c r="G37" t="s">
        <v>7108</v>
      </c>
      <c r="H37" t="s">
        <v>7039</v>
      </c>
      <c r="I37" t="s">
        <v>7159</v>
      </c>
      <c r="J37" t="s">
        <v>7109</v>
      </c>
      <c r="K37">
        <v>0</v>
      </c>
      <c r="L37" s="23">
        <v>110146189.02439024</v>
      </c>
      <c r="M37" s="23">
        <v>21475690.054548781</v>
      </c>
      <c r="N37" s="23">
        <v>21475690.054548781</v>
      </c>
      <c r="O37" s="23">
        <v>-88670498.96984145</v>
      </c>
      <c r="P37">
        <v>6</v>
      </c>
      <c r="Q37">
        <v>3.5</v>
      </c>
      <c r="T37" s="19"/>
      <c r="U37" s="19"/>
      <c r="V37" s="19"/>
      <c r="W37" s="19"/>
      <c r="X37" s="19">
        <v>7.0788803631368111</v>
      </c>
      <c r="Y37" s="19">
        <v>1.7211196368631891</v>
      </c>
      <c r="Z37" s="19">
        <v>6.8132461423806134</v>
      </c>
      <c r="AA37" s="19">
        <v>0.18675385761938612</v>
      </c>
      <c r="AB37" s="19">
        <v>8.5049838709257912</v>
      </c>
      <c r="AC37" s="19">
        <v>2.3050161290742079</v>
      </c>
      <c r="AD37" s="22">
        <f>IF(OR($P37&gt;X37),1,0)</f>
        <v>0</v>
      </c>
      <c r="AE37" s="22">
        <f>IF(OR($Q37&gt;Z37),1,0)</f>
        <v>0</v>
      </c>
      <c r="AF37" s="22">
        <f>IF(OR($P37&lt;Y37),1,0)</f>
        <v>0</v>
      </c>
      <c r="AG37" s="22">
        <f>IF(OR($Q37&lt;AA37),1,0)</f>
        <v>0</v>
      </c>
      <c r="AH37" s="22">
        <f>IF(OR($P37&gt;X37,$Q37&gt;Z37),1,0)</f>
        <v>0</v>
      </c>
      <c r="AI37" s="22">
        <f>IF(OR($P37&lt;Y37,$Q37&lt;AA37),1,0)</f>
        <v>0</v>
      </c>
      <c r="AJ37">
        <f>ABS(P37-Q37)</f>
        <v>2.5</v>
      </c>
      <c r="AL37" s="19"/>
      <c r="AM37" s="19">
        <v>1.1886097689288668</v>
      </c>
      <c r="AN37" s="19">
        <v>-0.71860976892886663</v>
      </c>
      <c r="AO37" s="20">
        <f t="shared" si="0"/>
        <v>1</v>
      </c>
      <c r="AP37" s="19"/>
      <c r="AQ37" s="20"/>
    </row>
    <row r="38" spans="1:43">
      <c r="A38">
        <v>523</v>
      </c>
      <c r="B38">
        <v>17</v>
      </c>
      <c r="C38" s="38">
        <v>35789</v>
      </c>
      <c r="D38" t="s">
        <v>807</v>
      </c>
      <c r="E38" t="s">
        <v>6502</v>
      </c>
      <c r="F38" t="s">
        <v>6497</v>
      </c>
      <c r="G38" t="s">
        <v>6529</v>
      </c>
      <c r="H38" t="s">
        <v>7039</v>
      </c>
      <c r="I38" t="s">
        <v>7160</v>
      </c>
      <c r="J38" t="s">
        <v>7107</v>
      </c>
      <c r="K38">
        <v>0</v>
      </c>
      <c r="L38" s="23">
        <v>119455920.64476131</v>
      </c>
      <c r="M38" s="23">
        <v>26356013.704352137</v>
      </c>
      <c r="N38" s="23">
        <v>31119944.190446369</v>
      </c>
      <c r="O38" s="23">
        <v>-88335976.454314947</v>
      </c>
      <c r="P38">
        <v>6</v>
      </c>
      <c r="Q38">
        <v>3.8</v>
      </c>
      <c r="T38" s="19"/>
      <c r="U38" s="19"/>
      <c r="V38" s="19"/>
      <c r="W38" s="19"/>
      <c r="X38" s="19">
        <v>7.0788803631368111</v>
      </c>
      <c r="Y38" s="19">
        <v>1.7211196368631891</v>
      </c>
      <c r="Z38" s="19">
        <v>6.8132461423806134</v>
      </c>
      <c r="AA38" s="19">
        <v>0.18675385761938612</v>
      </c>
      <c r="AB38" s="19">
        <v>8.5049838709257912</v>
      </c>
      <c r="AC38" s="19">
        <v>2.3050161290742079</v>
      </c>
      <c r="AD38" s="22">
        <f>IF(OR($P38&gt;X38),1,0)</f>
        <v>0</v>
      </c>
      <c r="AE38" s="22">
        <f>IF(OR($Q38&gt;Z38),1,0)</f>
        <v>0</v>
      </c>
      <c r="AF38" s="22">
        <f>IF(OR($P38&lt;Y38),1,0)</f>
        <v>0</v>
      </c>
      <c r="AG38" s="22">
        <f>IF(OR($Q38&lt;AA38),1,0)</f>
        <v>0</v>
      </c>
      <c r="AH38" s="22">
        <f>IF(OR($P38&gt;X38,$Q38&gt;Z38),1,0)</f>
        <v>0</v>
      </c>
      <c r="AI38" s="22">
        <f>IF(OR($P38&lt;Y38,$Q38&lt;AA38),1,0)</f>
        <v>0</v>
      </c>
      <c r="AJ38">
        <f>ABS(P38-Q38)</f>
        <v>2.2000000000000002</v>
      </c>
      <c r="AL38" s="19"/>
      <c r="AM38" s="19">
        <v>1.1886097689288668</v>
      </c>
      <c r="AN38" s="19">
        <v>-0.71860976892886663</v>
      </c>
      <c r="AO38" s="20">
        <f t="shared" si="0"/>
        <v>1</v>
      </c>
      <c r="AP38" s="19"/>
      <c r="AQ38" s="20"/>
    </row>
    <row r="39" spans="1:43">
      <c r="A39">
        <v>368</v>
      </c>
      <c r="B39">
        <v>18</v>
      </c>
      <c r="C39" s="38">
        <v>38086</v>
      </c>
      <c r="D39" t="s">
        <v>6932</v>
      </c>
      <c r="E39" t="s">
        <v>6502</v>
      </c>
      <c r="F39" t="s">
        <v>6497</v>
      </c>
      <c r="G39" t="s">
        <v>6581</v>
      </c>
      <c r="H39" t="s">
        <v>7055</v>
      </c>
      <c r="I39" t="s">
        <v>7161</v>
      </c>
      <c r="J39" t="s">
        <v>7121</v>
      </c>
      <c r="K39">
        <v>0</v>
      </c>
      <c r="L39" s="23">
        <v>117864234.04255319</v>
      </c>
      <c r="M39" s="23">
        <v>28705529.291414894</v>
      </c>
      <c r="N39" s="23">
        <v>30633634.424393617</v>
      </c>
      <c r="O39" s="23">
        <v>-87230599.618159562</v>
      </c>
      <c r="P39">
        <v>6</v>
      </c>
      <c r="Q39">
        <v>5</v>
      </c>
      <c r="T39" s="19"/>
      <c r="U39" s="19"/>
      <c r="V39" s="19"/>
      <c r="W39" s="19"/>
      <c r="X39" s="19">
        <v>7.0788803631368111</v>
      </c>
      <c r="Y39" s="19">
        <v>1.7211196368631891</v>
      </c>
      <c r="Z39" s="19">
        <v>6.8132461423806134</v>
      </c>
      <c r="AA39" s="19">
        <v>0.18675385761938612</v>
      </c>
      <c r="AB39" s="19">
        <v>8.5049838709257912</v>
      </c>
      <c r="AC39" s="19">
        <v>2.3050161290742079</v>
      </c>
      <c r="AD39" s="22">
        <f>IF(OR($P39&gt;X39),1,0)</f>
        <v>0</v>
      </c>
      <c r="AE39" s="22">
        <f>IF(OR($Q39&gt;Z39),1,0)</f>
        <v>0</v>
      </c>
      <c r="AF39" s="22">
        <f>IF(OR($P39&lt;Y39),1,0)</f>
        <v>0</v>
      </c>
      <c r="AG39" s="22">
        <f>IF(OR($Q39&lt;AA39),1,0)</f>
        <v>0</v>
      </c>
      <c r="AH39" s="22">
        <f>IF(OR($P39&gt;X39,$Q39&gt;Z39),1,0)</f>
        <v>0</v>
      </c>
      <c r="AI39" s="22">
        <f>IF(OR($P39&lt;Y39,$Q39&lt;AA39),1,0)</f>
        <v>0</v>
      </c>
      <c r="AJ39">
        <f>ABS(P39-Q39)</f>
        <v>1</v>
      </c>
      <c r="AL39" s="19"/>
      <c r="AM39" s="19">
        <v>1.1886097689288668</v>
      </c>
      <c r="AN39" s="19">
        <v>-0.71860976892886663</v>
      </c>
      <c r="AO39" s="20">
        <f t="shared" si="0"/>
        <v>0</v>
      </c>
      <c r="AP39" s="19"/>
      <c r="AQ39" s="20"/>
    </row>
    <row r="40" spans="1:43">
      <c r="A40">
        <v>719</v>
      </c>
      <c r="B40">
        <v>19</v>
      </c>
      <c r="C40" s="38">
        <v>33382</v>
      </c>
      <c r="D40" t="s">
        <v>1082</v>
      </c>
      <c r="E40" t="s">
        <v>6502</v>
      </c>
      <c r="F40" t="s">
        <v>6497</v>
      </c>
      <c r="G40" t="s">
        <v>7092</v>
      </c>
      <c r="H40" t="s">
        <v>7039</v>
      </c>
      <c r="I40" t="s">
        <v>7162</v>
      </c>
      <c r="J40" t="s">
        <v>7124</v>
      </c>
      <c r="K40">
        <v>0</v>
      </c>
      <c r="L40" s="23">
        <v>115453134.21828909</v>
      </c>
      <c r="M40" s="23">
        <v>30584274.15448378</v>
      </c>
      <c r="N40" s="23">
        <v>30584274.15448378</v>
      </c>
      <c r="O40" s="23">
        <v>-84868860.063805312</v>
      </c>
      <c r="P40">
        <v>5.7</v>
      </c>
      <c r="Q40">
        <v>3.7</v>
      </c>
      <c r="T40" s="19"/>
      <c r="U40" s="19"/>
      <c r="V40" s="19"/>
      <c r="W40" s="19"/>
      <c r="X40" s="19">
        <v>7.0788803631368111</v>
      </c>
      <c r="Y40" s="19">
        <v>1.7211196368631891</v>
      </c>
      <c r="Z40" s="19">
        <v>6.8132461423806134</v>
      </c>
      <c r="AA40" s="19">
        <v>0.18675385761938612</v>
      </c>
      <c r="AB40" s="19">
        <v>8.5049838709257912</v>
      </c>
      <c r="AC40" s="19">
        <v>2.3050161290742079</v>
      </c>
      <c r="AD40" s="22">
        <f>IF(OR($P40&gt;X40),1,0)</f>
        <v>0</v>
      </c>
      <c r="AE40" s="22">
        <f>IF(OR($Q40&gt;Z40),1,0)</f>
        <v>0</v>
      </c>
      <c r="AF40" s="22">
        <f>IF(OR($P40&lt;Y40),1,0)</f>
        <v>0</v>
      </c>
      <c r="AG40" s="22">
        <f>IF(OR($Q40&lt;AA40),1,0)</f>
        <v>0</v>
      </c>
      <c r="AH40" s="22">
        <f>IF(OR($P40&gt;X40,$Q40&gt;Z40),1,0)</f>
        <v>0</v>
      </c>
      <c r="AI40" s="22">
        <f>IF(OR($P40&lt;Y40,$Q40&lt;AA40),1,0)</f>
        <v>0</v>
      </c>
      <c r="AJ40">
        <f>ABS(P40-Q40)</f>
        <v>2</v>
      </c>
      <c r="AL40" s="19"/>
      <c r="AM40" s="19">
        <v>1.1886097689288668</v>
      </c>
      <c r="AN40" s="19">
        <v>-0.71860976892886663</v>
      </c>
      <c r="AO40" s="20">
        <f t="shared" si="0"/>
        <v>1</v>
      </c>
      <c r="AP40" s="19"/>
      <c r="AQ40" s="20"/>
    </row>
    <row r="41" spans="1:43">
      <c r="A41">
        <v>2381</v>
      </c>
      <c r="B41">
        <v>20</v>
      </c>
      <c r="C41" s="38">
        <v>25204</v>
      </c>
      <c r="D41" t="s">
        <v>3214</v>
      </c>
      <c r="E41" t="s">
        <v>6502</v>
      </c>
      <c r="F41" t="s">
        <v>6497</v>
      </c>
      <c r="G41" t="s">
        <v>7112</v>
      </c>
      <c r="H41" t="s">
        <v>6559</v>
      </c>
      <c r="I41" t="s">
        <v>7163</v>
      </c>
      <c r="J41" t="s">
        <v>7113</v>
      </c>
      <c r="K41">
        <v>0</v>
      </c>
      <c r="L41" s="23">
        <v>135310674.15730336</v>
      </c>
      <c r="M41" s="23">
        <v>54124269.662921347</v>
      </c>
      <c r="N41" s="23">
        <v>54124269.662921347</v>
      </c>
      <c r="O41" s="23">
        <v>-81186404.494382024</v>
      </c>
      <c r="P41">
        <v>7</v>
      </c>
      <c r="Q41">
        <v>7</v>
      </c>
      <c r="T41" s="19"/>
      <c r="U41" s="19"/>
      <c r="V41" s="19"/>
      <c r="W41" s="19"/>
      <c r="X41" s="19">
        <v>7.0788803631368111</v>
      </c>
      <c r="Y41" s="19">
        <v>1.7211196368631891</v>
      </c>
      <c r="Z41" s="19">
        <v>6.8132461423806134</v>
      </c>
      <c r="AA41" s="19">
        <v>0.18675385761938612</v>
      </c>
      <c r="AB41" s="19">
        <v>8.5049838709257912</v>
      </c>
      <c r="AC41" s="19">
        <v>2.3050161290742079</v>
      </c>
      <c r="AD41" s="22">
        <f>IF(OR($P41&gt;X41),1,0)</f>
        <v>0</v>
      </c>
      <c r="AE41" s="22">
        <f>IF(OR($Q41&gt;Z41),1,0)</f>
        <v>1</v>
      </c>
      <c r="AF41" s="22">
        <f>IF(OR($P41&lt;Y41),1,0)</f>
        <v>0</v>
      </c>
      <c r="AG41" s="22">
        <f>IF(OR($Q41&lt;AA41),1,0)</f>
        <v>0</v>
      </c>
      <c r="AH41" s="22">
        <f>IF(OR($P41&gt;X41,$Q41&gt;Z41),1,0)</f>
        <v>1</v>
      </c>
      <c r="AI41" s="22">
        <f>IF(OR($P41&lt;Y41,$Q41&lt;AA41),1,0)</f>
        <v>0</v>
      </c>
      <c r="AJ41">
        <f>ABS(P41-Q41)</f>
        <v>0</v>
      </c>
      <c r="AL41" s="19"/>
      <c r="AM41" s="19">
        <v>1.1886097689288668</v>
      </c>
      <c r="AN41" s="19">
        <v>-0.71860976892886663</v>
      </c>
      <c r="AO41" s="20">
        <f t="shared" si="0"/>
        <v>0</v>
      </c>
      <c r="AP41" s="19"/>
      <c r="AQ41" s="20"/>
    </row>
    <row r="42" spans="1:43">
      <c r="A42">
        <v>5225</v>
      </c>
      <c r="B42">
        <v>1</v>
      </c>
      <c r="C42" s="38">
        <v>38268</v>
      </c>
      <c r="D42" t="s">
        <v>6450</v>
      </c>
      <c r="E42" t="s">
        <v>6503</v>
      </c>
      <c r="F42" t="s">
        <v>6498</v>
      </c>
      <c r="G42" t="s">
        <v>7114</v>
      </c>
      <c r="H42" t="s">
        <v>7055</v>
      </c>
      <c r="I42" t="s">
        <v>7164</v>
      </c>
      <c r="J42" t="s">
        <v>7115</v>
      </c>
      <c r="K42">
        <v>0</v>
      </c>
      <c r="L42" s="23">
        <v>8831.6972236773181</v>
      </c>
      <c r="M42" s="23">
        <v>535907.38753273967</v>
      </c>
      <c r="N42" s="23">
        <v>1062233.6452488215</v>
      </c>
      <c r="O42" s="23">
        <v>1053401.9480251442</v>
      </c>
      <c r="P42">
        <v>7</v>
      </c>
      <c r="Q42">
        <v>6.6</v>
      </c>
      <c r="R42">
        <f>P42:P61</f>
        <v>7</v>
      </c>
      <c r="S42">
        <f>Q42:Q61</f>
        <v>6.6</v>
      </c>
      <c r="T42" s="19">
        <f>AVERAGE(P42:Q61)</f>
        <v>6.4349999999999996</v>
      </c>
      <c r="U42" s="19">
        <f>2*_xlfn.STDEV.P(P42:P61)</f>
        <v>1.6950221237494041</v>
      </c>
      <c r="V42" s="19">
        <f>2*_xlfn.STDEV.P(Q42:Q61)</f>
        <v>4.68840058015524</v>
      </c>
      <c r="W42" s="19">
        <f>2*_xlfn.STDEV.P(P42:Q61)</f>
        <v>3.6148443949913016</v>
      </c>
      <c r="X42" s="19">
        <f>R42+U42</f>
        <v>8.6950221237494034</v>
      </c>
      <c r="Y42" s="19">
        <f>R42-U42</f>
        <v>5.3049778762505957</v>
      </c>
      <c r="Z42" s="19">
        <f>S42+V42</f>
        <v>11.288400580155241</v>
      </c>
      <c r="AA42" s="19">
        <f>S42-V42</f>
        <v>1.9115994198447597</v>
      </c>
      <c r="AB42" s="19">
        <f>T42+W42</f>
        <v>10.0498443949913</v>
      </c>
      <c r="AC42" s="19">
        <f>T42-W42</f>
        <v>2.820155605008698</v>
      </c>
      <c r="AD42" s="22">
        <f>IF(OR($P42&gt;X42),1,0)</f>
        <v>0</v>
      </c>
      <c r="AE42" s="22">
        <f>IF(OR($Q42&gt;Z42),1,0)</f>
        <v>0</v>
      </c>
      <c r="AF42" s="22">
        <f>IF(OR($P42&lt;Y42),1,0)</f>
        <v>0</v>
      </c>
      <c r="AG42" s="22">
        <f>IF(OR($Q42&lt;AA42),1,0)</f>
        <v>0</v>
      </c>
      <c r="AH42" s="22">
        <f>IF(OR($P42&gt;X42,$Q42&gt;Z42),1,0)</f>
        <v>0</v>
      </c>
      <c r="AI42" s="22">
        <f>IF(OR($P42&lt;Y42,$Q42&lt;AA42),1,0)</f>
        <v>0</v>
      </c>
      <c r="AJ42">
        <f>ABS(P42-Q42)</f>
        <v>0.40000000000000036</v>
      </c>
      <c r="AK42">
        <f t="shared" ref="AK42" si="1">AVERAGE(AJ42:AJ61)</f>
        <v>1.1300000000000001</v>
      </c>
      <c r="AL42" s="19">
        <f t="shared" ref="AL42" si="2">2*_xlfn.STDEV.P(AJ42:AJ61)</f>
        <v>3.47856292166751</v>
      </c>
      <c r="AM42" s="19">
        <v>2.2711989070053784</v>
      </c>
      <c r="AN42" s="19">
        <v>-1.1161989070053786</v>
      </c>
      <c r="AO42" s="20">
        <f t="shared" si="0"/>
        <v>0</v>
      </c>
      <c r="AP42" s="19"/>
      <c r="AQ42" s="20"/>
    </row>
    <row r="43" spans="1:43">
      <c r="A43">
        <v>5224</v>
      </c>
      <c r="B43">
        <v>2</v>
      </c>
      <c r="C43" s="38">
        <v>34026</v>
      </c>
      <c r="D43" t="s">
        <v>6449</v>
      </c>
      <c r="E43" t="s">
        <v>6503</v>
      </c>
      <c r="F43" t="s">
        <v>6498</v>
      </c>
      <c r="G43" t="s">
        <v>7051</v>
      </c>
      <c r="H43" t="s">
        <v>7039</v>
      </c>
      <c r="I43" t="s">
        <v>6721</v>
      </c>
      <c r="J43" t="s">
        <v>6553</v>
      </c>
      <c r="K43">
        <v>0</v>
      </c>
      <c r="L43" s="23">
        <v>11781.767994409505</v>
      </c>
      <c r="M43" s="23">
        <v>3435092.2764500352</v>
      </c>
      <c r="N43" s="23">
        <v>3436788.8510412299</v>
      </c>
      <c r="O43" s="23">
        <v>3425007.0830468205</v>
      </c>
      <c r="P43">
        <v>6.9</v>
      </c>
      <c r="Q43">
        <v>7</v>
      </c>
      <c r="T43" s="19"/>
      <c r="U43" s="19"/>
      <c r="V43" s="19"/>
      <c r="W43" s="19"/>
      <c r="X43" s="19">
        <v>8.6950221237494034</v>
      </c>
      <c r="Y43" s="19">
        <v>5.3049778762505957</v>
      </c>
      <c r="Z43" s="19">
        <v>11.288400580155241</v>
      </c>
      <c r="AA43" s="19">
        <v>1.9115994198447597</v>
      </c>
      <c r="AB43" s="19">
        <v>10.0498443949913</v>
      </c>
      <c r="AC43" s="19">
        <v>2.820155605008698</v>
      </c>
      <c r="AD43" s="22">
        <f>IF(OR($P43&gt;X43),1,0)</f>
        <v>0</v>
      </c>
      <c r="AE43" s="22">
        <f>IF(OR($Q43&gt;Z43),1,0)</f>
        <v>0</v>
      </c>
      <c r="AF43" s="22">
        <f>IF(OR($P43&lt;Y43),1,0)</f>
        <v>0</v>
      </c>
      <c r="AG43" s="22">
        <f>IF(OR($Q43&lt;AA43),1,0)</f>
        <v>0</v>
      </c>
      <c r="AH43" s="22">
        <f>IF(OR($P43&gt;X43,$Q43&gt;Z43),1,0)</f>
        <v>0</v>
      </c>
      <c r="AI43" s="22">
        <f>IF(OR($P43&lt;Y43,$Q43&lt;AA43),1,0)</f>
        <v>0</v>
      </c>
      <c r="AJ43">
        <f>ABS(P43-Q43)</f>
        <v>9.9999999999999645E-2</v>
      </c>
      <c r="AL43" s="19"/>
      <c r="AM43" s="19">
        <v>2.2711989070053784</v>
      </c>
      <c r="AN43" s="19">
        <v>-1.1161989070053786</v>
      </c>
      <c r="AO43" s="20">
        <f t="shared" si="0"/>
        <v>0</v>
      </c>
      <c r="AP43" s="19"/>
      <c r="AQ43" s="20"/>
    </row>
    <row r="44" spans="1:43">
      <c r="A44">
        <v>5198</v>
      </c>
      <c r="B44">
        <v>3</v>
      </c>
      <c r="C44" s="38">
        <v>35643</v>
      </c>
      <c r="D44" t="s">
        <v>6421</v>
      </c>
      <c r="E44" t="s">
        <v>6503</v>
      </c>
      <c r="F44" t="s">
        <v>6498</v>
      </c>
      <c r="G44" t="s">
        <v>7056</v>
      </c>
      <c r="H44" t="s">
        <v>6559</v>
      </c>
      <c r="I44" t="s">
        <v>6724</v>
      </c>
      <c r="J44" t="s">
        <v>6558</v>
      </c>
      <c r="K44">
        <v>0</v>
      </c>
      <c r="L44" s="23">
        <v>37446.050995024874</v>
      </c>
      <c r="M44" s="23">
        <v>4319268.6743345773</v>
      </c>
      <c r="N44" s="23">
        <v>4319268.6743345773</v>
      </c>
      <c r="O44" s="23">
        <v>4281822.6233395524</v>
      </c>
      <c r="P44">
        <v>7.3</v>
      </c>
      <c r="Q44">
        <v>7.9</v>
      </c>
      <c r="T44" s="19"/>
      <c r="U44" s="19"/>
      <c r="V44" s="19"/>
      <c r="W44" s="19"/>
      <c r="X44" s="19">
        <v>8.6950221237494034</v>
      </c>
      <c r="Y44" s="19">
        <v>5.3049778762505957</v>
      </c>
      <c r="Z44" s="19">
        <v>11.288400580155241</v>
      </c>
      <c r="AA44" s="19">
        <v>1.9115994198447597</v>
      </c>
      <c r="AB44" s="19">
        <v>10.0498443949913</v>
      </c>
      <c r="AC44" s="19">
        <v>2.820155605008698</v>
      </c>
      <c r="AD44" s="22">
        <f>IF(OR($P44&gt;X44),1,0)</f>
        <v>0</v>
      </c>
      <c r="AE44" s="22">
        <f>IF(OR($Q44&gt;Z44),1,0)</f>
        <v>0</v>
      </c>
      <c r="AF44" s="22">
        <f>IF(OR($P44&lt;Y44),1,0)</f>
        <v>0</v>
      </c>
      <c r="AG44" s="22">
        <f>IF(OR($Q44&lt;AA44),1,0)</f>
        <v>0</v>
      </c>
      <c r="AH44" s="22">
        <f>IF(OR($P44&gt;X44,$Q44&gt;Z44),1,0)</f>
        <v>0</v>
      </c>
      <c r="AI44" s="22">
        <f>IF(OR($P44&lt;Y44,$Q44&lt;AA44),1,0)</f>
        <v>0</v>
      </c>
      <c r="AJ44">
        <f>ABS(P44-Q44)</f>
        <v>0.60000000000000053</v>
      </c>
      <c r="AL44" s="19"/>
      <c r="AM44" s="19">
        <v>2.2711989070053784</v>
      </c>
      <c r="AN44" s="19">
        <v>-1.1161989070053786</v>
      </c>
      <c r="AO44" s="20">
        <f t="shared" si="0"/>
        <v>0</v>
      </c>
      <c r="AP44" s="19"/>
      <c r="AQ44" s="20"/>
    </row>
    <row r="45" spans="1:43">
      <c r="A45">
        <v>5204</v>
      </c>
      <c r="B45">
        <v>4</v>
      </c>
      <c r="C45" s="38">
        <v>33451</v>
      </c>
      <c r="D45" t="s">
        <v>6427</v>
      </c>
      <c r="E45" t="s">
        <v>6503</v>
      </c>
      <c r="F45" t="s">
        <v>6498</v>
      </c>
      <c r="G45" t="s">
        <v>7056</v>
      </c>
      <c r="H45" t="s">
        <v>6559</v>
      </c>
      <c r="I45" t="s">
        <v>6722</v>
      </c>
      <c r="J45" t="s">
        <v>6555</v>
      </c>
      <c r="K45">
        <v>0</v>
      </c>
      <c r="L45" s="23">
        <v>40553.579795021964</v>
      </c>
      <c r="M45" s="23">
        <v>2164341.0272620791</v>
      </c>
      <c r="N45" s="23">
        <v>2164341.0272620791</v>
      </c>
      <c r="O45" s="23">
        <v>2123787.447467057</v>
      </c>
      <c r="P45">
        <v>7.1</v>
      </c>
      <c r="Q45">
        <v>7.3</v>
      </c>
      <c r="T45" s="19"/>
      <c r="U45" s="19"/>
      <c r="V45" s="19"/>
      <c r="W45" s="19"/>
      <c r="X45" s="19">
        <v>8.6950221237494034</v>
      </c>
      <c r="Y45" s="19">
        <v>5.3049778762505957</v>
      </c>
      <c r="Z45" s="19">
        <v>11.288400580155241</v>
      </c>
      <c r="AA45" s="19">
        <v>1.9115994198447597</v>
      </c>
      <c r="AB45" s="19">
        <v>10.0498443949913</v>
      </c>
      <c r="AC45" s="19">
        <v>2.820155605008698</v>
      </c>
      <c r="AD45" s="22">
        <f>IF(OR($P45&gt;X45),1,0)</f>
        <v>0</v>
      </c>
      <c r="AE45" s="22">
        <f>IF(OR($Q45&gt;Z45),1,0)</f>
        <v>0</v>
      </c>
      <c r="AF45" s="22">
        <f>IF(OR($P45&lt;Y45),1,0)</f>
        <v>0</v>
      </c>
      <c r="AG45" s="22">
        <f>IF(OR($Q45&lt;AA45),1,0)</f>
        <v>0</v>
      </c>
      <c r="AH45" s="22">
        <f>IF(OR($P45&gt;X45,$Q45&gt;Z45),1,0)</f>
        <v>0</v>
      </c>
      <c r="AI45" s="22">
        <f>IF(OR($P45&lt;Y45,$Q45&lt;AA45),1,0)</f>
        <v>0</v>
      </c>
      <c r="AJ45">
        <f>ABS(P45-Q45)</f>
        <v>0.20000000000000018</v>
      </c>
      <c r="AL45" s="19"/>
      <c r="AM45" s="19">
        <v>2.2711989070053784</v>
      </c>
      <c r="AN45" s="19">
        <v>-1.1161989070053786</v>
      </c>
      <c r="AO45" s="20">
        <f t="shared" si="0"/>
        <v>0</v>
      </c>
      <c r="AP45" s="19"/>
      <c r="AQ45" s="20"/>
    </row>
    <row r="46" spans="1:43">
      <c r="A46">
        <v>5195</v>
      </c>
      <c r="B46">
        <v>5</v>
      </c>
      <c r="C46" s="38">
        <v>34626</v>
      </c>
      <c r="D46" t="s">
        <v>6417</v>
      </c>
      <c r="E46" t="s">
        <v>6503</v>
      </c>
      <c r="F46" t="s">
        <v>6498</v>
      </c>
      <c r="G46" t="s">
        <v>6559</v>
      </c>
      <c r="H46" t="s">
        <v>6559</v>
      </c>
      <c r="I46" t="s">
        <v>6725</v>
      </c>
      <c r="J46" t="s">
        <v>6560</v>
      </c>
      <c r="K46">
        <v>0</v>
      </c>
      <c r="L46" s="23">
        <v>43498.535117056861</v>
      </c>
      <c r="M46" s="23">
        <v>4951467.2513979934</v>
      </c>
      <c r="N46" s="23">
        <v>6273842.0516387969</v>
      </c>
      <c r="O46" s="23">
        <v>6230343.5165217398</v>
      </c>
      <c r="P46">
        <v>7.8</v>
      </c>
      <c r="Q46">
        <v>7.4</v>
      </c>
      <c r="T46" s="19"/>
      <c r="U46" s="19"/>
      <c r="V46" s="19"/>
      <c r="W46" s="19"/>
      <c r="X46" s="19">
        <v>8.6950221237494034</v>
      </c>
      <c r="Y46" s="19">
        <v>5.3049778762505957</v>
      </c>
      <c r="Z46" s="19">
        <v>11.288400580155241</v>
      </c>
      <c r="AA46" s="19">
        <v>1.9115994198447597</v>
      </c>
      <c r="AB46" s="19">
        <v>10.0498443949913</v>
      </c>
      <c r="AC46" s="19">
        <v>2.820155605008698</v>
      </c>
      <c r="AD46" s="22">
        <f>IF(OR($P46&gt;X46),1,0)</f>
        <v>0</v>
      </c>
      <c r="AE46" s="22">
        <f>IF(OR($Q46&gt;Z46),1,0)</f>
        <v>0</v>
      </c>
      <c r="AF46" s="22">
        <f>IF(OR($P46&lt;Y46),1,0)</f>
        <v>0</v>
      </c>
      <c r="AG46" s="22">
        <f>IF(OR($Q46&lt;AA46),1,0)</f>
        <v>0</v>
      </c>
      <c r="AH46" s="22">
        <f>IF(OR($P46&gt;X46,$Q46&gt;Z46),1,0)</f>
        <v>0</v>
      </c>
      <c r="AI46" s="22">
        <f>IF(OR($P46&lt;Y46,$Q46&lt;AA46),1,0)</f>
        <v>0</v>
      </c>
      <c r="AJ46">
        <f>ABS(P46-Q46)</f>
        <v>0.39999999999999947</v>
      </c>
      <c r="AL46" s="19"/>
      <c r="AM46" s="19">
        <v>2.2711989070053784</v>
      </c>
      <c r="AN46" s="19">
        <v>-1.1161989070053786</v>
      </c>
      <c r="AO46" s="20">
        <f t="shared" si="0"/>
        <v>0</v>
      </c>
      <c r="AP46" s="19"/>
      <c r="AQ46" s="20"/>
    </row>
    <row r="47" spans="1:43">
      <c r="A47">
        <v>5172</v>
      </c>
      <c r="B47">
        <v>6</v>
      </c>
      <c r="C47" s="38">
        <v>36966</v>
      </c>
      <c r="D47" t="s">
        <v>6393</v>
      </c>
      <c r="E47" t="s">
        <v>6503</v>
      </c>
      <c r="F47" t="s">
        <v>6498</v>
      </c>
      <c r="G47" t="s">
        <v>7057</v>
      </c>
      <c r="H47" t="s">
        <v>7055</v>
      </c>
      <c r="I47" t="s">
        <v>6727</v>
      </c>
      <c r="J47" t="s">
        <v>6563</v>
      </c>
      <c r="K47">
        <v>0</v>
      </c>
      <c r="L47" s="23">
        <v>68346.481271282639</v>
      </c>
      <c r="M47" s="23">
        <v>3192261.8345970493</v>
      </c>
      <c r="N47" s="23">
        <v>3192261.8345970493</v>
      </c>
      <c r="O47" s="23">
        <v>3123915.3533257665</v>
      </c>
      <c r="P47">
        <v>6.9</v>
      </c>
      <c r="Q47">
        <v>0</v>
      </c>
      <c r="T47" s="19"/>
      <c r="U47" s="19"/>
      <c r="V47" s="19"/>
      <c r="W47" s="19"/>
      <c r="X47" s="19">
        <v>8.6950221237494034</v>
      </c>
      <c r="Y47" s="19">
        <v>5.3049778762505957</v>
      </c>
      <c r="Z47" s="19">
        <v>11.288400580155241</v>
      </c>
      <c r="AA47" s="19">
        <v>1.9115994198447597</v>
      </c>
      <c r="AB47" s="19">
        <v>10.0498443949913</v>
      </c>
      <c r="AC47" s="19">
        <v>2.820155605008698</v>
      </c>
      <c r="AD47" s="22">
        <f>IF(OR($P47&gt;X47),1,0)</f>
        <v>0</v>
      </c>
      <c r="AE47" s="22">
        <f>IF(OR($Q47&gt;Z47),1,0)</f>
        <v>0</v>
      </c>
      <c r="AF47" s="22">
        <f>IF(OR($P47&lt;Y47),1,0)</f>
        <v>0</v>
      </c>
      <c r="AG47" s="22">
        <f>IF(OR($Q47&lt;AA47),1,0)</f>
        <v>1</v>
      </c>
      <c r="AH47" s="22">
        <f>IF(OR($P47&gt;X47,$Q47&gt;Z47),1,0)</f>
        <v>0</v>
      </c>
      <c r="AI47" s="22">
        <f>IF(OR($P47&lt;Y47,$Q47&lt;AA47),1,0)</f>
        <v>1</v>
      </c>
      <c r="AJ47">
        <f>ABS(P47-Q47)</f>
        <v>6.9</v>
      </c>
      <c r="AL47" s="19"/>
      <c r="AM47" s="19">
        <v>2.2711989070053784</v>
      </c>
      <c r="AN47" s="19">
        <v>-1.1161989070053786</v>
      </c>
      <c r="AO47" s="20">
        <f t="shared" si="0"/>
        <v>1</v>
      </c>
      <c r="AP47" s="19"/>
      <c r="AQ47" s="20"/>
    </row>
    <row r="48" spans="1:43">
      <c r="A48">
        <v>5171</v>
      </c>
      <c r="B48">
        <v>7</v>
      </c>
      <c r="C48" s="38">
        <v>34920</v>
      </c>
      <c r="D48" t="s">
        <v>6392</v>
      </c>
      <c r="E48" t="s">
        <v>6503</v>
      </c>
      <c r="F48" t="s">
        <v>6498</v>
      </c>
      <c r="G48" t="s">
        <v>7054</v>
      </c>
      <c r="H48" t="s">
        <v>6559</v>
      </c>
      <c r="I48" t="s">
        <v>6726</v>
      </c>
      <c r="J48" t="s">
        <v>6561</v>
      </c>
      <c r="K48">
        <v>0</v>
      </c>
      <c r="L48" s="23">
        <v>78761.608894702411</v>
      </c>
      <c r="M48" s="23">
        <v>16424167.754205363</v>
      </c>
      <c r="N48" s="23">
        <v>16424167.754205363</v>
      </c>
      <c r="O48" s="23">
        <v>16345406.145310661</v>
      </c>
      <c r="P48">
        <v>6.6</v>
      </c>
      <c r="Q48">
        <v>7.1</v>
      </c>
      <c r="T48" s="19"/>
      <c r="U48" s="19"/>
      <c r="V48" s="19"/>
      <c r="W48" s="19"/>
      <c r="X48" s="19">
        <v>8.6950221237494034</v>
      </c>
      <c r="Y48" s="19">
        <v>5.3049778762505957</v>
      </c>
      <c r="Z48" s="19">
        <v>11.288400580155241</v>
      </c>
      <c r="AA48" s="19">
        <v>1.9115994198447597</v>
      </c>
      <c r="AB48" s="19">
        <v>10.0498443949913</v>
      </c>
      <c r="AC48" s="19">
        <v>2.820155605008698</v>
      </c>
      <c r="AD48" s="22">
        <f>IF(OR($P48&gt;X48),1,0)</f>
        <v>0</v>
      </c>
      <c r="AE48" s="22">
        <f>IF(OR($Q48&gt;Z48),1,0)</f>
        <v>0</v>
      </c>
      <c r="AF48" s="22">
        <f>IF(OR($P48&lt;Y48),1,0)</f>
        <v>0</v>
      </c>
      <c r="AG48" s="22">
        <f>IF(OR($Q48&lt;AA48),1,0)</f>
        <v>0</v>
      </c>
      <c r="AH48" s="22">
        <f>IF(OR($P48&gt;X48,$Q48&gt;Z48),1,0)</f>
        <v>0</v>
      </c>
      <c r="AI48" s="22">
        <f>IF(OR($P48&lt;Y48,$Q48&lt;AA48),1,0)</f>
        <v>0</v>
      </c>
      <c r="AJ48">
        <f>ABS(P48-Q48)</f>
        <v>0.5</v>
      </c>
      <c r="AL48" s="19"/>
      <c r="AM48" s="19">
        <v>2.2711989070053784</v>
      </c>
      <c r="AN48" s="19">
        <v>-1.1161989070053786</v>
      </c>
      <c r="AO48" s="20">
        <f t="shared" si="0"/>
        <v>0</v>
      </c>
      <c r="AP48" s="19"/>
      <c r="AQ48" s="20"/>
    </row>
    <row r="49" spans="1:43">
      <c r="A49">
        <v>5165</v>
      </c>
      <c r="B49">
        <v>8</v>
      </c>
      <c r="C49" s="38">
        <v>38114</v>
      </c>
      <c r="D49" t="s">
        <v>6386</v>
      </c>
      <c r="E49" t="s">
        <v>6503</v>
      </c>
      <c r="F49" t="s">
        <v>6498</v>
      </c>
      <c r="G49" t="s">
        <v>7058</v>
      </c>
      <c r="H49" t="s">
        <v>7059</v>
      </c>
      <c r="I49" t="s">
        <v>6728</v>
      </c>
      <c r="J49" t="s">
        <v>6565</v>
      </c>
      <c r="K49">
        <v>0</v>
      </c>
      <c r="L49" s="23">
        <v>82789.238498149134</v>
      </c>
      <c r="M49" s="23">
        <v>14684732.262845056</v>
      </c>
      <c r="N49" s="23">
        <v>28318769.742062401</v>
      </c>
      <c r="O49" s="23">
        <v>28235980.503564253</v>
      </c>
      <c r="P49">
        <v>7.3</v>
      </c>
      <c r="Q49">
        <v>7.7</v>
      </c>
      <c r="T49" s="19"/>
      <c r="U49" s="19"/>
      <c r="V49" s="19"/>
      <c r="W49" s="19"/>
      <c r="X49" s="19">
        <v>8.6950221237494034</v>
      </c>
      <c r="Y49" s="19">
        <v>5.3049778762505957</v>
      </c>
      <c r="Z49" s="19">
        <v>11.288400580155241</v>
      </c>
      <c r="AA49" s="19">
        <v>1.9115994198447597</v>
      </c>
      <c r="AB49" s="19">
        <v>10.0498443949913</v>
      </c>
      <c r="AC49" s="19">
        <v>2.820155605008698</v>
      </c>
      <c r="AD49" s="22">
        <f>IF(OR($P49&gt;X49),1,0)</f>
        <v>0</v>
      </c>
      <c r="AE49" s="22">
        <f>IF(OR($Q49&gt;Z49),1,0)</f>
        <v>0</v>
      </c>
      <c r="AF49" s="22">
        <f>IF(OR($P49&lt;Y49),1,0)</f>
        <v>0</v>
      </c>
      <c r="AG49" s="22">
        <f>IF(OR($Q49&lt;AA49),1,0)</f>
        <v>0</v>
      </c>
      <c r="AH49" s="22">
        <f>IF(OR($P49&gt;X49,$Q49&gt;Z49),1,0)</f>
        <v>0</v>
      </c>
      <c r="AI49" s="22">
        <f>IF(OR($P49&lt;Y49,$Q49&lt;AA49),1,0)</f>
        <v>0</v>
      </c>
      <c r="AJ49">
        <f>ABS(P49-Q49)</f>
        <v>0.40000000000000036</v>
      </c>
      <c r="AL49" s="19"/>
      <c r="AM49" s="19">
        <v>2.2711989070053784</v>
      </c>
      <c r="AN49" s="19">
        <v>-1.1161989070053786</v>
      </c>
      <c r="AO49" s="20">
        <f t="shared" si="0"/>
        <v>0</v>
      </c>
      <c r="AP49" s="19"/>
      <c r="AQ49" s="20"/>
    </row>
    <row r="50" spans="1:43">
      <c r="A50">
        <v>5162</v>
      </c>
      <c r="B50">
        <v>9</v>
      </c>
      <c r="C50" s="38">
        <v>35986</v>
      </c>
      <c r="D50" t="s">
        <v>6382</v>
      </c>
      <c r="E50" t="s">
        <v>6503</v>
      </c>
      <c r="F50" t="s">
        <v>6498</v>
      </c>
      <c r="G50" t="s">
        <v>7060</v>
      </c>
      <c r="H50" t="s">
        <v>7055</v>
      </c>
      <c r="I50" t="s">
        <v>6729</v>
      </c>
      <c r="J50" t="s">
        <v>6567</v>
      </c>
      <c r="K50">
        <v>0</v>
      </c>
      <c r="L50" s="23">
        <v>100355.41666666669</v>
      </c>
      <c r="M50" s="23">
        <v>4753824.2809803933</v>
      </c>
      <c r="N50" s="23">
        <v>6904619.4337561289</v>
      </c>
      <c r="O50" s="23">
        <v>6804264.0170894619</v>
      </c>
      <c r="P50">
        <v>7.5</v>
      </c>
      <c r="Q50">
        <v>7.3</v>
      </c>
      <c r="T50" s="19"/>
      <c r="U50" s="19"/>
      <c r="V50" s="19"/>
      <c r="W50" s="19"/>
      <c r="X50" s="19">
        <v>8.6950221237494034</v>
      </c>
      <c r="Y50" s="19">
        <v>5.3049778762505957</v>
      </c>
      <c r="Z50" s="19">
        <v>11.288400580155241</v>
      </c>
      <c r="AA50" s="19">
        <v>1.9115994198447597</v>
      </c>
      <c r="AB50" s="19">
        <v>10.0498443949913</v>
      </c>
      <c r="AC50" s="19">
        <v>2.820155605008698</v>
      </c>
      <c r="AD50" s="22">
        <f>IF(OR($P50&gt;X50),1,0)</f>
        <v>0</v>
      </c>
      <c r="AE50" s="22">
        <f>IF(OR($Q50&gt;Z50),1,0)</f>
        <v>0</v>
      </c>
      <c r="AF50" s="22">
        <f>IF(OR($P50&lt;Y50),1,0)</f>
        <v>0</v>
      </c>
      <c r="AG50" s="22">
        <f>IF(OR($Q50&lt;AA50),1,0)</f>
        <v>0</v>
      </c>
      <c r="AH50" s="22">
        <f>IF(OR($P50&gt;X50,$Q50&gt;Z50),1,0)</f>
        <v>0</v>
      </c>
      <c r="AI50" s="22">
        <f>IF(OR($P50&lt;Y50,$Q50&lt;AA50),1,0)</f>
        <v>0</v>
      </c>
      <c r="AJ50">
        <f>ABS(P50-Q50)</f>
        <v>0.20000000000000018</v>
      </c>
      <c r="AL50" s="19"/>
      <c r="AM50" s="19">
        <v>2.2711989070053784</v>
      </c>
      <c r="AN50" s="19">
        <v>-1.1161989070053786</v>
      </c>
      <c r="AO50" s="20">
        <f t="shared" si="0"/>
        <v>0</v>
      </c>
      <c r="AP50" s="19"/>
      <c r="AQ50" s="20"/>
    </row>
    <row r="51" spans="1:43">
      <c r="A51">
        <v>5137</v>
      </c>
      <c r="B51">
        <v>10</v>
      </c>
      <c r="C51" s="38">
        <v>42195</v>
      </c>
      <c r="D51" t="s">
        <v>6354</v>
      </c>
      <c r="E51" t="s">
        <v>6503</v>
      </c>
      <c r="F51" t="s">
        <v>6498</v>
      </c>
      <c r="G51" t="s">
        <v>7063</v>
      </c>
      <c r="H51" t="s">
        <v>7064</v>
      </c>
      <c r="I51" t="s">
        <v>6736</v>
      </c>
      <c r="J51" t="s">
        <v>6579</v>
      </c>
      <c r="K51">
        <v>0</v>
      </c>
      <c r="L51" s="23">
        <v>100921.41761713612</v>
      </c>
      <c r="M51" s="23">
        <v>22974165.284177095</v>
      </c>
      <c r="N51" s="23">
        <v>42138608.615372047</v>
      </c>
      <c r="O51" s="23">
        <v>42037687.197754912</v>
      </c>
      <c r="P51">
        <v>4.2</v>
      </c>
      <c r="Q51">
        <v>3.2</v>
      </c>
      <c r="T51" s="19"/>
      <c r="U51" s="19"/>
      <c r="V51" s="19"/>
      <c r="W51" s="19"/>
      <c r="X51" s="19">
        <v>8.6950221237494034</v>
      </c>
      <c r="Y51" s="19">
        <v>5.3049778762505957</v>
      </c>
      <c r="Z51" s="19">
        <v>11.288400580155241</v>
      </c>
      <c r="AA51" s="19">
        <v>1.9115994198447597</v>
      </c>
      <c r="AB51" s="19">
        <v>10.0498443949913</v>
      </c>
      <c r="AC51" s="19">
        <v>2.820155605008698</v>
      </c>
      <c r="AD51" s="22">
        <f>IF(OR($P51&gt;X51),1,0)</f>
        <v>0</v>
      </c>
      <c r="AE51" s="22">
        <f>IF(OR($Q51&gt;Z51),1,0)</f>
        <v>0</v>
      </c>
      <c r="AF51" s="22">
        <f>IF(OR($P51&lt;Y51),1,0)</f>
        <v>1</v>
      </c>
      <c r="AG51" s="22">
        <f>IF(OR($Q51&lt;AA51),1,0)</f>
        <v>0</v>
      </c>
      <c r="AH51" s="22">
        <f>IF(OR($P51&gt;X51,$Q51&gt;Z51),1,0)</f>
        <v>0</v>
      </c>
      <c r="AI51" s="22">
        <f>IF(OR($P51&lt;Y51,$Q51&lt;AA51),1,0)</f>
        <v>1</v>
      </c>
      <c r="AJ51">
        <f>ABS(P51-Q51)</f>
        <v>1</v>
      </c>
      <c r="AL51" s="19"/>
      <c r="AM51" s="19">
        <v>2.2711989070053784</v>
      </c>
      <c r="AN51" s="19">
        <v>-1.1161989070053786</v>
      </c>
      <c r="AO51" s="20">
        <f t="shared" si="0"/>
        <v>0</v>
      </c>
      <c r="AP51" s="19"/>
      <c r="AQ51" s="20"/>
    </row>
    <row r="52" spans="1:43">
      <c r="A52">
        <v>5138</v>
      </c>
      <c r="B52">
        <v>11</v>
      </c>
      <c r="C52" s="38">
        <v>38989</v>
      </c>
      <c r="D52" t="s">
        <v>6355</v>
      </c>
      <c r="E52" t="s">
        <v>6503</v>
      </c>
      <c r="F52" t="s">
        <v>6498</v>
      </c>
      <c r="G52" t="s">
        <v>7062</v>
      </c>
      <c r="H52" t="s">
        <v>7055</v>
      </c>
      <c r="I52" t="s">
        <v>6732</v>
      </c>
      <c r="J52" t="s">
        <v>6572</v>
      </c>
      <c r="K52">
        <v>0</v>
      </c>
      <c r="L52" s="23">
        <v>118705.27353376048</v>
      </c>
      <c r="M52" s="23">
        <v>12082215.654721538</v>
      </c>
      <c r="N52" s="23">
        <v>12159169.909448005</v>
      </c>
      <c r="O52" s="23">
        <v>12040464.635914246</v>
      </c>
      <c r="P52">
        <v>6.7</v>
      </c>
      <c r="Q52">
        <v>4.0999999999999996</v>
      </c>
      <c r="T52" s="19"/>
      <c r="U52" s="19"/>
      <c r="V52" s="19"/>
      <c r="W52" s="19"/>
      <c r="X52" s="19">
        <v>8.6950221237494034</v>
      </c>
      <c r="Y52" s="19">
        <v>5.3049778762505957</v>
      </c>
      <c r="Z52" s="19">
        <v>11.288400580155241</v>
      </c>
      <c r="AA52" s="19">
        <v>1.9115994198447597</v>
      </c>
      <c r="AB52" s="19">
        <v>10.0498443949913</v>
      </c>
      <c r="AC52" s="19">
        <v>2.820155605008698</v>
      </c>
      <c r="AD52" s="22">
        <f>IF(OR($P52&gt;X52),1,0)</f>
        <v>0</v>
      </c>
      <c r="AE52" s="22">
        <f>IF(OR($Q52&gt;Z52),1,0)</f>
        <v>0</v>
      </c>
      <c r="AF52" s="22">
        <f>IF(OR($P52&lt;Y52),1,0)</f>
        <v>0</v>
      </c>
      <c r="AG52" s="22">
        <f>IF(OR($Q52&lt;AA52),1,0)</f>
        <v>0</v>
      </c>
      <c r="AH52" s="22">
        <f>IF(OR($P52&gt;X52,$Q52&gt;Z52),1,0)</f>
        <v>0</v>
      </c>
      <c r="AI52" s="22">
        <f>IF(OR($P52&lt;Y52,$Q52&lt;AA52),1,0)</f>
        <v>0</v>
      </c>
      <c r="AJ52">
        <f>ABS(P52-Q52)</f>
        <v>2.6000000000000005</v>
      </c>
      <c r="AL52" s="19"/>
      <c r="AM52" s="19">
        <v>2.2711989070053784</v>
      </c>
      <c r="AN52" s="19">
        <v>-1.1161989070053786</v>
      </c>
      <c r="AO52" s="20">
        <f t="shared" si="0"/>
        <v>1</v>
      </c>
      <c r="AP52" s="19"/>
      <c r="AQ52" s="20"/>
    </row>
    <row r="53" spans="1:43">
      <c r="A53">
        <v>5129</v>
      </c>
      <c r="B53">
        <v>12</v>
      </c>
      <c r="C53" s="38">
        <v>41075</v>
      </c>
      <c r="D53" t="s">
        <v>6347</v>
      </c>
      <c r="E53" t="s">
        <v>6503</v>
      </c>
      <c r="F53" t="s">
        <v>6498</v>
      </c>
      <c r="G53" t="s">
        <v>7056</v>
      </c>
      <c r="H53" t="s">
        <v>6559</v>
      </c>
      <c r="I53" t="s">
        <v>6739</v>
      </c>
      <c r="J53" t="s">
        <v>6585</v>
      </c>
      <c r="K53">
        <v>0</v>
      </c>
      <c r="L53" s="23">
        <v>125948.28262404239</v>
      </c>
      <c r="M53" s="23">
        <v>1676671.8184662582</v>
      </c>
      <c r="N53" s="23">
        <v>3243790.6719990587</v>
      </c>
      <c r="O53" s="23">
        <v>3117842.3893750161</v>
      </c>
      <c r="P53">
        <v>6.7</v>
      </c>
      <c r="Q53">
        <v>7</v>
      </c>
      <c r="T53" s="19"/>
      <c r="U53" s="19"/>
      <c r="V53" s="19"/>
      <c r="W53" s="19"/>
      <c r="X53" s="19">
        <v>8.6950221237494034</v>
      </c>
      <c r="Y53" s="19">
        <v>5.3049778762505957</v>
      </c>
      <c r="Z53" s="19">
        <v>11.288400580155241</v>
      </c>
      <c r="AA53" s="19">
        <v>1.9115994198447597</v>
      </c>
      <c r="AB53" s="19">
        <v>10.0498443949913</v>
      </c>
      <c r="AC53" s="19">
        <v>2.820155605008698</v>
      </c>
      <c r="AD53" s="22">
        <f>IF(OR($P53&gt;X53),1,0)</f>
        <v>0</v>
      </c>
      <c r="AE53" s="22">
        <f>IF(OR($Q53&gt;Z53),1,0)</f>
        <v>0</v>
      </c>
      <c r="AF53" s="22">
        <f>IF(OR($P53&lt;Y53),1,0)</f>
        <v>0</v>
      </c>
      <c r="AG53" s="22">
        <f>IF(OR($Q53&lt;AA53),1,0)</f>
        <v>0</v>
      </c>
      <c r="AH53" s="22">
        <f>IF(OR($P53&gt;X53,$Q53&gt;Z53),1,0)</f>
        <v>0</v>
      </c>
      <c r="AI53" s="22">
        <f>IF(OR($P53&lt;Y53,$Q53&lt;AA53),1,0)</f>
        <v>0</v>
      </c>
      <c r="AJ53">
        <f>ABS(P53-Q53)</f>
        <v>0.29999999999999982</v>
      </c>
      <c r="AL53" s="19"/>
      <c r="AM53" s="19">
        <v>2.2711989070053784</v>
      </c>
      <c r="AN53" s="19">
        <v>-1.1161989070053786</v>
      </c>
      <c r="AO53" s="20">
        <f t="shared" si="0"/>
        <v>0</v>
      </c>
      <c r="AP53" s="19"/>
      <c r="AQ53" s="20"/>
    </row>
    <row r="54" spans="1:43">
      <c r="A54">
        <v>5197</v>
      </c>
      <c r="B54">
        <v>13</v>
      </c>
      <c r="C54" s="38">
        <v>26480</v>
      </c>
      <c r="D54" t="s">
        <v>6420</v>
      </c>
      <c r="E54" t="s">
        <v>6503</v>
      </c>
      <c r="F54" t="s">
        <v>6498</v>
      </c>
      <c r="G54" t="s">
        <v>6556</v>
      </c>
      <c r="H54" t="s">
        <v>6556</v>
      </c>
      <c r="I54" t="s">
        <v>6723</v>
      </c>
      <c r="J54" t="s">
        <v>6557</v>
      </c>
      <c r="K54">
        <v>0</v>
      </c>
      <c r="L54" s="23">
        <v>144396.2829736211</v>
      </c>
      <c r="M54" s="23">
        <v>259913309.35251799</v>
      </c>
      <c r="N54" s="23">
        <v>259913309.35251799</v>
      </c>
      <c r="O54" s="23">
        <v>259768913.06954437</v>
      </c>
      <c r="P54">
        <v>5.2</v>
      </c>
      <c r="Q54">
        <v>0</v>
      </c>
      <c r="T54" s="19"/>
      <c r="U54" s="19"/>
      <c r="V54" s="19"/>
      <c r="W54" s="19"/>
      <c r="X54" s="19">
        <v>8.6950221237494034</v>
      </c>
      <c r="Y54" s="19">
        <v>5.3049778762505957</v>
      </c>
      <c r="Z54" s="19">
        <v>11.288400580155241</v>
      </c>
      <c r="AA54" s="19">
        <v>1.9115994198447597</v>
      </c>
      <c r="AB54" s="19">
        <v>10.0498443949913</v>
      </c>
      <c r="AC54" s="19">
        <v>2.820155605008698</v>
      </c>
      <c r="AD54" s="22">
        <f>IF(OR($P54&gt;X54),1,0)</f>
        <v>0</v>
      </c>
      <c r="AE54" s="22">
        <f>IF(OR($Q54&gt;Z54),1,0)</f>
        <v>0</v>
      </c>
      <c r="AF54" s="22">
        <f>IF(OR($P54&lt;Y54),1,0)</f>
        <v>1</v>
      </c>
      <c r="AG54" s="22">
        <f>IF(OR($Q54&lt;AA54),1,0)</f>
        <v>1</v>
      </c>
      <c r="AH54" s="22">
        <f>IF(OR($P54&gt;X54,$Q54&gt;Z54),1,0)</f>
        <v>0</v>
      </c>
      <c r="AI54" s="22">
        <f>IF(OR($P54&lt;Y54,$Q54&lt;AA54),1,0)</f>
        <v>1</v>
      </c>
      <c r="AJ54">
        <f>ABS(P54-Q54)</f>
        <v>5.2</v>
      </c>
      <c r="AL54" s="19"/>
      <c r="AM54" s="19">
        <v>2.2711989070053784</v>
      </c>
      <c r="AN54" s="19">
        <v>-1.1161989070053786</v>
      </c>
      <c r="AO54" s="20">
        <f t="shared" si="0"/>
        <v>1</v>
      </c>
      <c r="AP54" s="19"/>
      <c r="AQ54" s="20"/>
    </row>
    <row r="55" spans="1:43">
      <c r="A55">
        <v>5142</v>
      </c>
      <c r="B55">
        <v>14</v>
      </c>
      <c r="C55" s="38">
        <v>36077</v>
      </c>
      <c r="D55" t="s">
        <v>6360</v>
      </c>
      <c r="E55" t="s">
        <v>6503</v>
      </c>
      <c r="F55" t="s">
        <v>6498</v>
      </c>
      <c r="G55" t="s">
        <v>7056</v>
      </c>
      <c r="H55" t="s">
        <v>6559</v>
      </c>
      <c r="I55" t="s">
        <v>6734</v>
      </c>
      <c r="J55" t="s">
        <v>6575</v>
      </c>
      <c r="K55">
        <v>0</v>
      </c>
      <c r="L55" s="23">
        <v>146861.58536585365</v>
      </c>
      <c r="M55" s="23">
        <v>3895130.523402439</v>
      </c>
      <c r="N55" s="23">
        <v>8990252.3746707309</v>
      </c>
      <c r="O55" s="23">
        <v>8843390.7893048767</v>
      </c>
      <c r="P55">
        <v>7.3</v>
      </c>
      <c r="Q55">
        <v>6.8</v>
      </c>
      <c r="T55" s="19"/>
      <c r="U55" s="19"/>
      <c r="V55" s="19"/>
      <c r="W55" s="19"/>
      <c r="X55" s="19">
        <v>8.6950221237494034</v>
      </c>
      <c r="Y55" s="19">
        <v>5.3049778762505957</v>
      </c>
      <c r="Z55" s="19">
        <v>11.288400580155241</v>
      </c>
      <c r="AA55" s="19">
        <v>1.9115994198447597</v>
      </c>
      <c r="AB55" s="19">
        <v>10.0498443949913</v>
      </c>
      <c r="AC55" s="19">
        <v>2.820155605008698</v>
      </c>
      <c r="AD55" s="22">
        <f>IF(OR($P55&gt;X55),1,0)</f>
        <v>0</v>
      </c>
      <c r="AE55" s="22">
        <f>IF(OR($Q55&gt;Z55),1,0)</f>
        <v>0</v>
      </c>
      <c r="AF55" s="22">
        <f>IF(OR($P55&lt;Y55),1,0)</f>
        <v>0</v>
      </c>
      <c r="AG55" s="22">
        <f>IF(OR($Q55&lt;AA55),1,0)</f>
        <v>0</v>
      </c>
      <c r="AH55" s="22">
        <f>IF(OR($P55&gt;X55,$Q55&gt;Z55),1,0)</f>
        <v>0</v>
      </c>
      <c r="AI55" s="22">
        <f>IF(OR($P55&lt;Y55,$Q55&lt;AA55),1,0)</f>
        <v>0</v>
      </c>
      <c r="AJ55">
        <f>ABS(P55-Q55)</f>
        <v>0.5</v>
      </c>
      <c r="AL55" s="19"/>
      <c r="AM55" s="19">
        <v>2.2711989070053784</v>
      </c>
      <c r="AN55" s="19">
        <v>-1.1161989070053786</v>
      </c>
      <c r="AO55" s="20">
        <f t="shared" si="0"/>
        <v>0</v>
      </c>
      <c r="AP55" s="19"/>
      <c r="AQ55" s="20"/>
    </row>
    <row r="56" spans="1:43">
      <c r="A56">
        <v>5113</v>
      </c>
      <c r="B56">
        <v>15</v>
      </c>
      <c r="C56" s="38">
        <v>39218</v>
      </c>
      <c r="D56" t="s">
        <v>6331</v>
      </c>
      <c r="E56" t="s">
        <v>6503</v>
      </c>
      <c r="F56" t="s">
        <v>6498</v>
      </c>
      <c r="G56" t="s">
        <v>7122</v>
      </c>
      <c r="H56" t="s">
        <v>7055</v>
      </c>
      <c r="I56" t="s">
        <v>7165</v>
      </c>
      <c r="J56" t="s">
        <v>7123</v>
      </c>
      <c r="K56">
        <v>0</v>
      </c>
      <c r="L56" s="23">
        <v>173734.66571130423</v>
      </c>
      <c r="M56" s="23">
        <v>10940485.388345219</v>
      </c>
      <c r="N56" s="23">
        <v>27037811.770039771</v>
      </c>
      <c r="O56" s="23">
        <v>26864077.104328465</v>
      </c>
      <c r="P56">
        <v>7.9</v>
      </c>
      <c r="Q56">
        <v>8.3000000000000007</v>
      </c>
      <c r="T56" s="19"/>
      <c r="U56" s="19"/>
      <c r="V56" s="19"/>
      <c r="W56" s="19"/>
      <c r="X56" s="19">
        <v>8.6950221237494034</v>
      </c>
      <c r="Y56" s="19">
        <v>5.3049778762505957</v>
      </c>
      <c r="Z56" s="19">
        <v>11.288400580155241</v>
      </c>
      <c r="AA56" s="19">
        <v>1.9115994198447597</v>
      </c>
      <c r="AB56" s="19">
        <v>10.0498443949913</v>
      </c>
      <c r="AC56" s="19">
        <v>2.820155605008698</v>
      </c>
      <c r="AD56" s="22">
        <f>IF(OR($P56&gt;X56),1,0)</f>
        <v>0</v>
      </c>
      <c r="AE56" s="22">
        <f>IF(OR($Q56&gt;Z56),1,0)</f>
        <v>0</v>
      </c>
      <c r="AF56" s="22">
        <f>IF(OR($P56&lt;Y56),1,0)</f>
        <v>0</v>
      </c>
      <c r="AG56" s="22">
        <f>IF(OR($Q56&lt;AA56),1,0)</f>
        <v>0</v>
      </c>
      <c r="AH56" s="22">
        <f>IF(OR($P56&gt;X56,$Q56&gt;Z56),1,0)</f>
        <v>0</v>
      </c>
      <c r="AI56" s="22">
        <f>IF(OR($P56&lt;Y56,$Q56&lt;AA56),1,0)</f>
        <v>0</v>
      </c>
      <c r="AJ56">
        <f>ABS(P56-Q56)</f>
        <v>0.40000000000000036</v>
      </c>
      <c r="AL56" s="19"/>
      <c r="AM56" s="19">
        <v>2.2711989070053784</v>
      </c>
      <c r="AN56" s="19">
        <v>-1.1161989070053786</v>
      </c>
      <c r="AO56" s="20">
        <f t="shared" si="0"/>
        <v>0</v>
      </c>
      <c r="AP56" s="19"/>
      <c r="AQ56" s="20"/>
    </row>
    <row r="57" spans="1:43">
      <c r="A57">
        <v>5105</v>
      </c>
      <c r="B57">
        <v>16</v>
      </c>
      <c r="C57" s="38">
        <v>40746</v>
      </c>
      <c r="D57" t="s">
        <v>6323</v>
      </c>
      <c r="E57" t="s">
        <v>6503</v>
      </c>
      <c r="F57" t="s">
        <v>6498</v>
      </c>
      <c r="G57" t="s">
        <v>7116</v>
      </c>
      <c r="H57" t="s">
        <v>7055</v>
      </c>
      <c r="I57" t="s">
        <v>7166</v>
      </c>
      <c r="J57" t="s">
        <v>7117</v>
      </c>
      <c r="K57">
        <v>0</v>
      </c>
      <c r="L57" s="23">
        <v>186565.60671382159</v>
      </c>
      <c r="M57" s="23">
        <v>1408510.6296952046</v>
      </c>
      <c r="N57" s="23">
        <v>2241749.9424004746</v>
      </c>
      <c r="O57" s="23">
        <v>2055184.3356866529</v>
      </c>
      <c r="P57">
        <v>7</v>
      </c>
      <c r="Q57">
        <v>6.2</v>
      </c>
      <c r="T57" s="19"/>
      <c r="U57" s="19"/>
      <c r="V57" s="19"/>
      <c r="W57" s="19"/>
      <c r="X57" s="19">
        <v>8.6950221237494034</v>
      </c>
      <c r="Y57" s="19">
        <v>5.3049778762505957</v>
      </c>
      <c r="Z57" s="19">
        <v>11.288400580155241</v>
      </c>
      <c r="AA57" s="19">
        <v>1.9115994198447597</v>
      </c>
      <c r="AB57" s="19">
        <v>10.0498443949913</v>
      </c>
      <c r="AC57" s="19">
        <v>2.820155605008698</v>
      </c>
      <c r="AD57" s="22">
        <f>IF(OR($P57&gt;X57),1,0)</f>
        <v>0</v>
      </c>
      <c r="AE57" s="22">
        <f>IF(OR($Q57&gt;Z57),1,0)</f>
        <v>0</v>
      </c>
      <c r="AF57" s="22">
        <f>IF(OR($P57&lt;Y57),1,0)</f>
        <v>0</v>
      </c>
      <c r="AG57" s="22">
        <f>IF(OR($Q57&lt;AA57),1,0)</f>
        <v>0</v>
      </c>
      <c r="AH57" s="22">
        <f>IF(OR($P57&gt;X57,$Q57&gt;Z57),1,0)</f>
        <v>0</v>
      </c>
      <c r="AI57" s="22">
        <f>IF(OR($P57&lt;Y57,$Q57&lt;AA57),1,0)</f>
        <v>0</v>
      </c>
      <c r="AJ57">
        <f>ABS(P57-Q57)</f>
        <v>0.79999999999999982</v>
      </c>
      <c r="AL57" s="19"/>
      <c r="AM57" s="19">
        <v>2.2711989070053784</v>
      </c>
      <c r="AN57" s="19">
        <v>-1.1161989070053786</v>
      </c>
      <c r="AO57" s="20">
        <f t="shared" si="0"/>
        <v>0</v>
      </c>
      <c r="AP57" s="19"/>
      <c r="AQ57" s="20"/>
    </row>
    <row r="58" spans="1:43">
      <c r="A58">
        <v>5114</v>
      </c>
      <c r="B58">
        <v>17</v>
      </c>
      <c r="C58" s="38">
        <v>37456</v>
      </c>
      <c r="D58" t="s">
        <v>6332</v>
      </c>
      <c r="E58" t="s">
        <v>6503</v>
      </c>
      <c r="F58" t="s">
        <v>6498</v>
      </c>
      <c r="G58" t="s">
        <v>6528</v>
      </c>
      <c r="H58" t="s">
        <v>6559</v>
      </c>
      <c r="I58" t="s">
        <v>7167</v>
      </c>
      <c r="J58" t="s">
        <v>7174</v>
      </c>
      <c r="K58">
        <v>0</v>
      </c>
      <c r="L58" s="23">
        <v>200599.38922820659</v>
      </c>
      <c r="M58" s="23">
        <v>3866604.0458856197</v>
      </c>
      <c r="N58" s="23">
        <v>4373237.8633203786</v>
      </c>
      <c r="O58" s="23">
        <v>4172638.474092172</v>
      </c>
      <c r="P58">
        <v>6.2</v>
      </c>
      <c r="Q58">
        <v>6.7</v>
      </c>
      <c r="T58" s="19"/>
      <c r="U58" s="19"/>
      <c r="V58" s="19"/>
      <c r="W58" s="19"/>
      <c r="X58" s="19">
        <v>8.6950221237494034</v>
      </c>
      <c r="Y58" s="19">
        <v>5.3049778762505957</v>
      </c>
      <c r="Z58" s="19">
        <v>11.288400580155241</v>
      </c>
      <c r="AA58" s="19">
        <v>1.9115994198447597</v>
      </c>
      <c r="AB58" s="19">
        <v>10.0498443949913</v>
      </c>
      <c r="AC58" s="19">
        <v>2.820155605008698</v>
      </c>
      <c r="AD58" s="22">
        <f>IF(OR($P58&gt;X58),1,0)</f>
        <v>0</v>
      </c>
      <c r="AE58" s="22">
        <f>IF(OR($Q58&gt;Z58),1,0)</f>
        <v>0</v>
      </c>
      <c r="AF58" s="22">
        <f>IF(OR($P58&lt;Y58),1,0)</f>
        <v>0</v>
      </c>
      <c r="AG58" s="22">
        <f>IF(OR($Q58&lt;AA58),1,0)</f>
        <v>0</v>
      </c>
      <c r="AH58" s="22">
        <f>IF(OR($P58&gt;X58,$Q58&gt;Z58),1,0)</f>
        <v>0</v>
      </c>
      <c r="AI58" s="22">
        <f>IF(OR($P58&lt;Y58,$Q58&lt;AA58),1,0)</f>
        <v>0</v>
      </c>
      <c r="AJ58">
        <f>ABS(P58-Q58)</f>
        <v>0.5</v>
      </c>
      <c r="AL58" s="19"/>
      <c r="AM58" s="19">
        <v>2.2711989070053784</v>
      </c>
      <c r="AN58" s="19">
        <v>-1.1161989070053786</v>
      </c>
      <c r="AO58" s="20">
        <f t="shared" si="0"/>
        <v>0</v>
      </c>
      <c r="AP58" s="19"/>
      <c r="AQ58" s="20"/>
    </row>
    <row r="59" spans="1:43">
      <c r="A59">
        <v>5101</v>
      </c>
      <c r="B59">
        <v>18</v>
      </c>
      <c r="C59" s="38">
        <v>40809</v>
      </c>
      <c r="D59" t="s">
        <v>6319</v>
      </c>
      <c r="E59" t="s">
        <v>6503</v>
      </c>
      <c r="F59" t="s">
        <v>6498</v>
      </c>
      <c r="G59" t="s">
        <v>6562</v>
      </c>
      <c r="H59" t="s">
        <v>7055</v>
      </c>
      <c r="I59" t="s">
        <v>7168</v>
      </c>
      <c r="J59" t="s">
        <v>7120</v>
      </c>
      <c r="K59">
        <v>0</v>
      </c>
      <c r="L59" s="23">
        <v>201693.64755453105</v>
      </c>
      <c r="M59" s="23">
        <v>514416.46345129114</v>
      </c>
      <c r="N59" s="23">
        <v>1674678.2788279732</v>
      </c>
      <c r="O59" s="23">
        <v>1472984.6312734422</v>
      </c>
      <c r="P59">
        <v>7.7</v>
      </c>
      <c r="Q59">
        <v>8</v>
      </c>
      <c r="T59" s="19"/>
      <c r="U59" s="19"/>
      <c r="V59" s="19"/>
      <c r="W59" s="19"/>
      <c r="X59" s="19">
        <v>8.6950221237494034</v>
      </c>
      <c r="Y59" s="19">
        <v>5.3049778762505957</v>
      </c>
      <c r="Z59" s="19">
        <v>11.288400580155241</v>
      </c>
      <c r="AA59" s="19">
        <v>1.9115994198447597</v>
      </c>
      <c r="AB59" s="19">
        <v>10.0498443949913</v>
      </c>
      <c r="AC59" s="19">
        <v>2.820155605008698</v>
      </c>
      <c r="AD59" s="22">
        <f>IF(OR($P59&gt;X59),1,0)</f>
        <v>0</v>
      </c>
      <c r="AE59" s="22">
        <f>IF(OR($Q59&gt;Z59),1,0)</f>
        <v>0</v>
      </c>
      <c r="AF59" s="22">
        <f>IF(OR($P59&lt;Y59),1,0)</f>
        <v>0</v>
      </c>
      <c r="AG59" s="22">
        <f>IF(OR($Q59&lt;AA59),1,0)</f>
        <v>0</v>
      </c>
      <c r="AH59" s="22">
        <f>IF(OR($P59&gt;X59,$Q59&gt;Z59),1,0)</f>
        <v>0</v>
      </c>
      <c r="AI59" s="22">
        <f>IF(OR($P59&lt;Y59,$Q59&lt;AA59),1,0)</f>
        <v>0</v>
      </c>
      <c r="AJ59">
        <f>ABS(P59-Q59)</f>
        <v>0.29999999999999982</v>
      </c>
      <c r="AL59" s="19"/>
      <c r="AM59" s="19">
        <v>2.2711989070053784</v>
      </c>
      <c r="AN59" s="19">
        <v>-1.1161989070053786</v>
      </c>
      <c r="AO59" s="20">
        <f t="shared" si="0"/>
        <v>0</v>
      </c>
      <c r="AP59" s="19"/>
      <c r="AQ59" s="20"/>
    </row>
    <row r="60" spans="1:43">
      <c r="A60">
        <v>5140</v>
      </c>
      <c r="B60">
        <v>19</v>
      </c>
      <c r="C60" s="38">
        <v>31837</v>
      </c>
      <c r="D60" t="s">
        <v>6357</v>
      </c>
      <c r="E60" t="s">
        <v>6503</v>
      </c>
      <c r="F60" t="s">
        <v>6498</v>
      </c>
      <c r="G60" t="s">
        <v>6559</v>
      </c>
      <c r="H60" t="s">
        <v>6559</v>
      </c>
      <c r="I60" t="s">
        <v>6733</v>
      </c>
      <c r="J60" t="s">
        <v>6574</v>
      </c>
      <c r="K60">
        <v>0</v>
      </c>
      <c r="L60" s="23">
        <v>214855.48617305979</v>
      </c>
      <c r="M60" s="23">
        <v>11233970.475477254</v>
      </c>
      <c r="N60" s="23">
        <v>11233970.475477254</v>
      </c>
      <c r="O60" s="23">
        <v>11019114.989304194</v>
      </c>
      <c r="P60">
        <v>7</v>
      </c>
      <c r="Q60">
        <v>6.6</v>
      </c>
      <c r="T60" s="19"/>
      <c r="U60" s="19"/>
      <c r="V60" s="19"/>
      <c r="W60" s="19"/>
      <c r="X60" s="19">
        <v>8.6950221237494034</v>
      </c>
      <c r="Y60" s="19">
        <v>5.3049778762505957</v>
      </c>
      <c r="Z60" s="19">
        <v>11.288400580155241</v>
      </c>
      <c r="AA60" s="19">
        <v>1.9115994198447597</v>
      </c>
      <c r="AB60" s="19">
        <v>10.0498443949913</v>
      </c>
      <c r="AC60" s="19">
        <v>2.820155605008698</v>
      </c>
      <c r="AD60" s="22">
        <f>IF(OR($P60&gt;X60),1,0)</f>
        <v>0</v>
      </c>
      <c r="AE60" s="22">
        <f>IF(OR($Q60&gt;Z60),1,0)</f>
        <v>0</v>
      </c>
      <c r="AF60" s="22">
        <f>IF(OR($P60&lt;Y60),1,0)</f>
        <v>0</v>
      </c>
      <c r="AG60" s="22">
        <f>IF(OR($Q60&lt;AA60),1,0)</f>
        <v>0</v>
      </c>
      <c r="AH60" s="22">
        <f>IF(OR($P60&gt;X60,$Q60&gt;Z60),1,0)</f>
        <v>0</v>
      </c>
      <c r="AI60" s="22">
        <f>IF(OR($P60&lt;Y60,$Q60&lt;AA60),1,0)</f>
        <v>0</v>
      </c>
      <c r="AJ60">
        <f>ABS(P60-Q60)</f>
        <v>0.40000000000000036</v>
      </c>
      <c r="AL60" s="19"/>
      <c r="AM60" s="19">
        <v>2.2711989070053784</v>
      </c>
      <c r="AN60" s="19">
        <v>-1.1161989070053786</v>
      </c>
      <c r="AO60" s="20">
        <f t="shared" si="0"/>
        <v>0</v>
      </c>
      <c r="AP60" s="19"/>
      <c r="AQ60" s="20"/>
    </row>
    <row r="61" spans="1:43">
      <c r="A61">
        <v>5077</v>
      </c>
      <c r="B61">
        <v>20</v>
      </c>
      <c r="C61" s="38">
        <v>40599</v>
      </c>
      <c r="D61" t="s">
        <v>6294</v>
      </c>
      <c r="E61" t="s">
        <v>6503</v>
      </c>
      <c r="F61" t="s">
        <v>6498</v>
      </c>
      <c r="G61" t="s">
        <v>7055</v>
      </c>
      <c r="H61" t="s">
        <v>7055</v>
      </c>
      <c r="I61" t="s">
        <v>7169</v>
      </c>
      <c r="J61" t="s">
        <v>7175</v>
      </c>
      <c r="K61">
        <v>0</v>
      </c>
      <c r="L61" s="23">
        <v>217662.18273996993</v>
      </c>
      <c r="M61" s="23">
        <v>2645395.4288122039</v>
      </c>
      <c r="N61" s="23">
        <v>2645395.4288122039</v>
      </c>
      <c r="O61" s="23">
        <v>2427733.2460722341</v>
      </c>
      <c r="P61">
        <v>6.4</v>
      </c>
      <c r="Q61">
        <v>5.5</v>
      </c>
      <c r="T61" s="19"/>
      <c r="U61" s="19"/>
      <c r="V61" s="19"/>
      <c r="W61" s="19"/>
      <c r="X61" s="19">
        <v>8.6950221237494034</v>
      </c>
      <c r="Y61" s="19">
        <v>5.3049778762505957</v>
      </c>
      <c r="Z61" s="19">
        <v>11.288400580155241</v>
      </c>
      <c r="AA61" s="19">
        <v>1.9115994198447597</v>
      </c>
      <c r="AB61" s="19">
        <v>10.0498443949913</v>
      </c>
      <c r="AC61" s="19">
        <v>2.820155605008698</v>
      </c>
      <c r="AD61" s="22">
        <f>IF(OR($P61&gt;X61),1,0)</f>
        <v>0</v>
      </c>
      <c r="AE61" s="22">
        <f>IF(OR($Q61&gt;Z61),1,0)</f>
        <v>0</v>
      </c>
      <c r="AF61" s="22">
        <f>IF(OR($P61&lt;Y61),1,0)</f>
        <v>0</v>
      </c>
      <c r="AG61" s="22">
        <f>IF(OR($Q61&lt;AA61),1,0)</f>
        <v>0</v>
      </c>
      <c r="AH61" s="22">
        <f>IF(OR($P61&gt;X61,$Q61&gt;Z61),1,0)</f>
        <v>0</v>
      </c>
      <c r="AI61" s="22">
        <f>IF(OR($P61&lt;Y61,$Q61&lt;AA61),1,0)</f>
        <v>0</v>
      </c>
      <c r="AJ61">
        <f>ABS(P61-Q61)</f>
        <v>0.90000000000000036</v>
      </c>
      <c r="AL61" s="19"/>
      <c r="AM61" s="19">
        <v>2.2711989070053784</v>
      </c>
      <c r="AN61" s="19">
        <v>-1.1161989070053786</v>
      </c>
      <c r="AO61" s="20">
        <f t="shared" si="0"/>
        <v>0</v>
      </c>
      <c r="AP61" s="19"/>
      <c r="AQ61" s="20"/>
    </row>
    <row r="62" spans="1:43">
      <c r="A62">
        <v>4111</v>
      </c>
      <c r="B62">
        <v>1</v>
      </c>
      <c r="C62" s="38">
        <v>14594</v>
      </c>
      <c r="D62" t="s">
        <v>5211</v>
      </c>
      <c r="E62" t="s">
        <v>6500</v>
      </c>
      <c r="F62" t="s">
        <v>7035</v>
      </c>
      <c r="G62" t="s">
        <v>7068</v>
      </c>
      <c r="H62" t="s">
        <v>7055</v>
      </c>
      <c r="I62" t="s">
        <v>7130</v>
      </c>
      <c r="J62" t="s">
        <v>7069</v>
      </c>
      <c r="K62">
        <v>0</v>
      </c>
      <c r="L62" s="23">
        <v>67094764.285714291</v>
      </c>
      <c r="M62" s="23">
        <v>3418056231.4935718</v>
      </c>
      <c r="N62" s="23">
        <v>6718511719.1982861</v>
      </c>
      <c r="O62" s="23">
        <v>6651416954.9125719</v>
      </c>
      <c r="P62">
        <v>8.1999999999999993</v>
      </c>
      <c r="Q62">
        <v>8.6</v>
      </c>
      <c r="R62">
        <f>P62:P81</f>
        <v>8.1999999999999993</v>
      </c>
      <c r="S62">
        <f>Q62:Q81</f>
        <v>8.6</v>
      </c>
      <c r="T62" s="19">
        <f>AVERAGE(P62:Q81)</f>
        <v>8.1449999999999996</v>
      </c>
      <c r="U62" s="19">
        <f>2*_xlfn.STDEV.P(P62:P81)</f>
        <v>1.1271202242884295</v>
      </c>
      <c r="V62" s="19">
        <f>2*_xlfn.STDEV.P(Q62:Q81)</f>
        <v>1.4270248771482577</v>
      </c>
      <c r="W62" s="19">
        <f>2*_xlfn.STDEV.P(P62:Q81)</f>
        <v>1.3099236618978982</v>
      </c>
      <c r="X62" s="19">
        <f>R62+U62</f>
        <v>9.3271202242884286</v>
      </c>
      <c r="Y62" s="19">
        <f>R62-U62</f>
        <v>7.07287977571157</v>
      </c>
      <c r="Z62" s="19">
        <f>S62+V62</f>
        <v>10.027024877148257</v>
      </c>
      <c r="AA62" s="19">
        <f>S62-V62</f>
        <v>7.1729751228517422</v>
      </c>
      <c r="AB62" s="19">
        <f>T62+W62</f>
        <v>9.4549236618978973</v>
      </c>
      <c r="AC62" s="19">
        <f>T62-W62</f>
        <v>6.8350763381021018</v>
      </c>
      <c r="AD62" s="22">
        <f>IF(OR($P62&gt;X62),1,0)</f>
        <v>0</v>
      </c>
      <c r="AE62" s="22">
        <f>IF(OR($Q62&gt;Z62),1,0)</f>
        <v>0</v>
      </c>
      <c r="AF62" s="22">
        <f>IF(OR($P62&lt;Y62),1,0)</f>
        <v>0</v>
      </c>
      <c r="AG62" s="22">
        <f>IF(OR($Q62&lt;AA62),1,0)</f>
        <v>0</v>
      </c>
      <c r="AH62" s="22">
        <f>IF(OR($P62&gt;X62,$Q62&gt;Z62),1,0)</f>
        <v>0</v>
      </c>
      <c r="AI62" s="22">
        <f>IF(OR($P62&lt;Y62,$Q62&lt;AA62),1,0)</f>
        <v>0</v>
      </c>
      <c r="AJ62">
        <f>ABS(P62-Q62)</f>
        <v>0.40000000000000036</v>
      </c>
      <c r="AK62">
        <f t="shared" ref="AK62" si="3">AVERAGE(AJ62:AJ81)</f>
        <v>0.42000000000000004</v>
      </c>
      <c r="AL62" s="19">
        <f t="shared" ref="AL62" si="4">2*_xlfn.STDEV.P(AJ62:AJ81)</f>
        <v>0.82365041127895955</v>
      </c>
      <c r="AM62" s="19">
        <v>5.1777989554464554</v>
      </c>
      <c r="AN62" s="19">
        <v>-3.7527989554464556</v>
      </c>
      <c r="AO62" s="20">
        <f t="shared" si="0"/>
        <v>0</v>
      </c>
      <c r="AP62" s="19"/>
      <c r="AQ62" s="20"/>
    </row>
    <row r="63" spans="1:43">
      <c r="A63">
        <v>4814</v>
      </c>
      <c r="B63">
        <v>2</v>
      </c>
      <c r="C63" s="38">
        <v>15566</v>
      </c>
      <c r="D63" t="s">
        <v>6013</v>
      </c>
      <c r="E63" t="s">
        <v>6500</v>
      </c>
      <c r="F63" t="s">
        <v>7035</v>
      </c>
      <c r="G63" t="s">
        <v>7073</v>
      </c>
      <c r="H63" t="s">
        <v>7045</v>
      </c>
      <c r="I63" t="s">
        <v>7131</v>
      </c>
      <c r="J63" t="s">
        <v>7074</v>
      </c>
      <c r="K63">
        <v>0</v>
      </c>
      <c r="L63" s="23">
        <v>12524356.000000002</v>
      </c>
      <c r="M63" s="23">
        <v>1500543384.3030305</v>
      </c>
      <c r="N63" s="23">
        <v>3912036606.0606065</v>
      </c>
      <c r="O63" s="23">
        <v>3899512250.0606065</v>
      </c>
      <c r="P63">
        <v>7.4</v>
      </c>
      <c r="Q63">
        <v>8.3000000000000007</v>
      </c>
      <c r="T63" s="19"/>
      <c r="U63" s="19"/>
      <c r="V63" s="19"/>
      <c r="W63" s="19"/>
      <c r="X63" s="19">
        <v>9.3271202242884286</v>
      </c>
      <c r="Y63" s="19">
        <v>7.07287977571157</v>
      </c>
      <c r="Z63" s="19">
        <v>10.027024877148257</v>
      </c>
      <c r="AA63" s="19">
        <v>7.1729751228517422</v>
      </c>
      <c r="AB63" s="19">
        <v>9.4549236618978973</v>
      </c>
      <c r="AC63" s="19">
        <v>6.8350763381021018</v>
      </c>
      <c r="AD63" s="22">
        <f>IF(OR($P63&gt;X63),1,0)</f>
        <v>0</v>
      </c>
      <c r="AE63" s="22">
        <f>IF(OR($Q63&gt;Z63),1,0)</f>
        <v>0</v>
      </c>
      <c r="AF63" s="22">
        <f>IF(OR($P63&lt;Y63),1,0)</f>
        <v>0</v>
      </c>
      <c r="AG63" s="22">
        <f>IF(OR($Q63&lt;AA63),1,0)</f>
        <v>0</v>
      </c>
      <c r="AH63" s="22">
        <f>IF(OR($P63&gt;X63,$Q63&gt;Z63),1,0)</f>
        <v>0</v>
      </c>
      <c r="AI63" s="22">
        <f>IF(OR($P63&lt;Y63,$Q63&lt;AA63),1,0)</f>
        <v>0</v>
      </c>
      <c r="AJ63">
        <f>ABS(P63-Q63)</f>
        <v>0.90000000000000036</v>
      </c>
      <c r="AL63" s="19"/>
      <c r="AM63" s="19">
        <v>5.1777989554464554</v>
      </c>
      <c r="AN63" s="19">
        <v>-3.7527989554464556</v>
      </c>
      <c r="AO63" s="20">
        <f t="shared" si="0"/>
        <v>0</v>
      </c>
      <c r="AP63" s="19"/>
      <c r="AQ63" s="20"/>
    </row>
    <row r="64" spans="1:43">
      <c r="A64">
        <v>3132</v>
      </c>
      <c r="B64">
        <v>3</v>
      </c>
      <c r="C64" s="38">
        <v>28270</v>
      </c>
      <c r="D64" t="s">
        <v>4085</v>
      </c>
      <c r="E64" t="s">
        <v>6500</v>
      </c>
      <c r="F64" t="s">
        <v>7035</v>
      </c>
      <c r="G64" t="s">
        <v>7125</v>
      </c>
      <c r="H64" t="s">
        <v>7039</v>
      </c>
      <c r="I64" t="s">
        <v>7132</v>
      </c>
      <c r="J64" t="s">
        <v>7126</v>
      </c>
      <c r="K64">
        <v>0</v>
      </c>
      <c r="L64" s="23">
        <v>43936699.834162526</v>
      </c>
      <c r="M64" s="23">
        <v>1841339187.0641959</v>
      </c>
      <c r="N64" s="23">
        <v>3141865502.1554065</v>
      </c>
      <c r="O64" s="23">
        <v>3097928802.3212438</v>
      </c>
      <c r="P64">
        <v>8.6999999999999993</v>
      </c>
      <c r="Q64">
        <v>8.6</v>
      </c>
      <c r="T64" s="19"/>
      <c r="U64" s="19"/>
      <c r="V64" s="19"/>
      <c r="W64" s="19"/>
      <c r="X64" s="19">
        <v>9.3271202242884286</v>
      </c>
      <c r="Y64" s="19">
        <v>7.07287977571157</v>
      </c>
      <c r="Z64" s="19">
        <v>10.027024877148257</v>
      </c>
      <c r="AA64" s="19">
        <v>7.1729751228517422</v>
      </c>
      <c r="AB64" s="19">
        <v>9.4549236618978973</v>
      </c>
      <c r="AC64" s="19">
        <v>6.8350763381021018</v>
      </c>
      <c r="AD64" s="22">
        <f>IF(OR($P64&gt;X64),1,0)</f>
        <v>0</v>
      </c>
      <c r="AE64" s="22">
        <f>IF(OR($Q64&gt;Z64),1,0)</f>
        <v>0</v>
      </c>
      <c r="AF64" s="22">
        <f>IF(OR($P64&lt;Y64),1,0)</f>
        <v>0</v>
      </c>
      <c r="AG64" s="22">
        <f>IF(OR($Q64&lt;AA64),1,0)</f>
        <v>0</v>
      </c>
      <c r="AH64" s="22">
        <f>IF(OR($P64&gt;X64,$Q64&gt;Z64),1,0)</f>
        <v>0</v>
      </c>
      <c r="AI64" s="22">
        <f>IF(OR($P64&lt;Y64,$Q64&lt;AA64),1,0)</f>
        <v>0</v>
      </c>
      <c r="AJ64">
        <f>ABS(P64-Q64)</f>
        <v>9.9999999999999645E-2</v>
      </c>
      <c r="AL64" s="19"/>
      <c r="AM64" s="19">
        <v>5.1777989554464554</v>
      </c>
      <c r="AN64" s="19">
        <v>-3.7527989554464556</v>
      </c>
      <c r="AO64" s="20">
        <f t="shared" si="0"/>
        <v>0</v>
      </c>
      <c r="AP64" s="19"/>
      <c r="AQ64" s="20"/>
    </row>
    <row r="65" spans="1:43">
      <c r="A65">
        <v>4605</v>
      </c>
      <c r="B65">
        <v>4</v>
      </c>
      <c r="C65" s="38">
        <v>13870</v>
      </c>
      <c r="D65" t="s">
        <v>5781</v>
      </c>
      <c r="E65" t="s">
        <v>6500</v>
      </c>
      <c r="F65" t="s">
        <v>7035</v>
      </c>
      <c r="G65" t="s">
        <v>7070</v>
      </c>
      <c r="H65" t="s">
        <v>7045</v>
      </c>
      <c r="I65" t="s">
        <v>7133</v>
      </c>
      <c r="J65" t="s">
        <v>7071</v>
      </c>
      <c r="K65">
        <v>0</v>
      </c>
      <c r="L65" s="23">
        <v>24888143.333333336</v>
      </c>
      <c r="M65" s="23">
        <v>3093045683.243403</v>
      </c>
      <c r="N65" s="23">
        <v>3093045683.243403</v>
      </c>
      <c r="O65" s="23">
        <v>3068157539.9100695</v>
      </c>
      <c r="P65">
        <v>7.7</v>
      </c>
      <c r="Q65">
        <v>8.8000000000000007</v>
      </c>
      <c r="T65" s="19"/>
      <c r="U65" s="19"/>
      <c r="V65" s="19"/>
      <c r="W65" s="19"/>
      <c r="X65" s="19">
        <v>9.3271202242884286</v>
      </c>
      <c r="Y65" s="19">
        <v>7.07287977571157</v>
      </c>
      <c r="Z65" s="19">
        <v>10.027024877148257</v>
      </c>
      <c r="AA65" s="19">
        <v>7.1729751228517422</v>
      </c>
      <c r="AB65" s="19">
        <v>9.4549236618978973</v>
      </c>
      <c r="AC65" s="19">
        <v>6.8350763381021018</v>
      </c>
      <c r="AD65" s="22">
        <f>IF(OR($P65&gt;X65),1,0)</f>
        <v>0</v>
      </c>
      <c r="AE65" s="22">
        <f>IF(OR($Q65&gt;Z65),1,0)</f>
        <v>0</v>
      </c>
      <c r="AF65" s="22">
        <f>IF(OR($P65&lt;Y65),1,0)</f>
        <v>0</v>
      </c>
      <c r="AG65" s="22">
        <f>IF(OR($Q65&lt;AA65),1,0)</f>
        <v>0</v>
      </c>
      <c r="AH65" s="22">
        <f>IF(OR($P65&gt;X65,$Q65&gt;Z65),1,0)</f>
        <v>0</v>
      </c>
      <c r="AI65" s="22">
        <f>IF(OR($P65&lt;Y65,$Q65&lt;AA65),1,0)</f>
        <v>0</v>
      </c>
      <c r="AJ65">
        <f>ABS(P65-Q65)</f>
        <v>1.1000000000000005</v>
      </c>
      <c r="AL65" s="19"/>
      <c r="AM65" s="19">
        <v>5.1777989554464554</v>
      </c>
      <c r="AN65" s="19">
        <v>-3.7527989554464556</v>
      </c>
      <c r="AO65" s="20">
        <f t="shared" si="0"/>
        <v>0</v>
      </c>
      <c r="AP65" s="19"/>
      <c r="AQ65" s="20"/>
    </row>
    <row r="66" spans="1:43">
      <c r="A66">
        <v>34</v>
      </c>
      <c r="B66">
        <v>5</v>
      </c>
      <c r="C66" s="38">
        <v>35783</v>
      </c>
      <c r="D66" t="s">
        <v>81</v>
      </c>
      <c r="E66" t="s">
        <v>6500</v>
      </c>
      <c r="F66" t="s">
        <v>7035</v>
      </c>
      <c r="G66" t="s">
        <v>6562</v>
      </c>
      <c r="H66" t="s">
        <v>7055</v>
      </c>
      <c r="I66" t="s">
        <v>7128</v>
      </c>
      <c r="J66" t="s">
        <v>7072</v>
      </c>
      <c r="K66">
        <v>0</v>
      </c>
      <c r="L66" s="23">
        <v>298639801.61190325</v>
      </c>
      <c r="M66" s="23">
        <v>983528827.98267817</v>
      </c>
      <c r="N66" s="23">
        <v>3296409525.6342463</v>
      </c>
      <c r="O66" s="23">
        <v>2997769724.0223432</v>
      </c>
      <c r="P66">
        <v>7.7</v>
      </c>
      <c r="Q66">
        <v>8</v>
      </c>
      <c r="T66" s="19"/>
      <c r="U66" s="19"/>
      <c r="V66" s="19"/>
      <c r="W66" s="19"/>
      <c r="X66" s="19">
        <v>9.3271202242884286</v>
      </c>
      <c r="Y66" s="19">
        <v>7.07287977571157</v>
      </c>
      <c r="Z66" s="19">
        <v>10.027024877148257</v>
      </c>
      <c r="AA66" s="19">
        <v>7.1729751228517422</v>
      </c>
      <c r="AB66" s="19">
        <v>9.4549236618978973</v>
      </c>
      <c r="AC66" s="19">
        <v>6.8350763381021018</v>
      </c>
      <c r="AD66" s="22">
        <f>IF(OR($P66&gt;X66),1,0)</f>
        <v>0</v>
      </c>
      <c r="AE66" s="22">
        <f>IF(OR($Q66&gt;Z66),1,0)</f>
        <v>0</v>
      </c>
      <c r="AF66" s="22">
        <f>IF(OR($P66&lt;Y66),1,0)</f>
        <v>0</v>
      </c>
      <c r="AG66" s="22">
        <f>IF(OR($Q66&lt;AA66),1,0)</f>
        <v>0</v>
      </c>
      <c r="AH66" s="22">
        <f>IF(OR($P66&gt;X66,$Q66&gt;Z66),1,0)</f>
        <v>0</v>
      </c>
      <c r="AI66" s="22">
        <f>IF(OR($P66&lt;Y66,$Q66&lt;AA66),1,0)</f>
        <v>0</v>
      </c>
      <c r="AJ66">
        <f>ABS(P66-Q66)</f>
        <v>0.29999999999999982</v>
      </c>
      <c r="AL66" s="19"/>
      <c r="AM66" s="19">
        <v>5.1777989554464554</v>
      </c>
      <c r="AN66" s="19">
        <v>-3.7527989554464556</v>
      </c>
      <c r="AO66" s="20">
        <f t="shared" si="0"/>
        <v>0</v>
      </c>
      <c r="AP66" s="19"/>
      <c r="AQ66" s="20"/>
    </row>
    <row r="67" spans="1:43">
      <c r="A67">
        <v>4292</v>
      </c>
      <c r="B67">
        <v>6</v>
      </c>
      <c r="C67" s="38">
        <v>18309</v>
      </c>
      <c r="D67" t="s">
        <v>7011</v>
      </c>
      <c r="E67" t="s">
        <v>6500</v>
      </c>
      <c r="F67" t="s">
        <v>7035</v>
      </c>
      <c r="G67" t="s">
        <v>7070</v>
      </c>
      <c r="H67" t="s">
        <v>7045</v>
      </c>
      <c r="I67" t="s">
        <v>7134</v>
      </c>
      <c r="J67" t="s">
        <v>7077</v>
      </c>
      <c r="K67">
        <v>0</v>
      </c>
      <c r="L67" s="23">
        <v>29722285.106382977</v>
      </c>
      <c r="M67" s="23">
        <v>871170425.53191495</v>
      </c>
      <c r="N67" s="23">
        <v>2701565237.3189363</v>
      </c>
      <c r="O67" s="23">
        <v>2671842952.2125535</v>
      </c>
      <c r="P67">
        <v>7.3</v>
      </c>
      <c r="Q67">
        <v>7.7</v>
      </c>
      <c r="T67" s="19"/>
      <c r="U67" s="19"/>
      <c r="V67" s="19"/>
      <c r="W67" s="19"/>
      <c r="X67" s="19">
        <v>9.3271202242884286</v>
      </c>
      <c r="Y67" s="19">
        <v>7.07287977571157</v>
      </c>
      <c r="Z67" s="19">
        <v>10.027024877148257</v>
      </c>
      <c r="AA67" s="19">
        <v>7.1729751228517422</v>
      </c>
      <c r="AB67" s="19">
        <v>9.4549236618978973</v>
      </c>
      <c r="AC67" s="19">
        <v>6.8350763381021018</v>
      </c>
      <c r="AD67" s="22">
        <f>IF(OR($P67&gt;X67),1,0)</f>
        <v>0</v>
      </c>
      <c r="AE67" s="22">
        <f>IF(OR($Q67&gt;Z67),1,0)</f>
        <v>0</v>
      </c>
      <c r="AF67" s="22">
        <f>IF(OR($P67&lt;Y67),1,0)</f>
        <v>0</v>
      </c>
      <c r="AG67" s="22">
        <f>IF(OR($Q67&lt;AA67),1,0)</f>
        <v>0</v>
      </c>
      <c r="AH67" s="22">
        <f>IF(OR($P67&gt;X67,$Q67&gt;Z67),1,0)</f>
        <v>0</v>
      </c>
      <c r="AI67" s="22">
        <f>IF(OR($P67&lt;Y67,$Q67&lt;AA67),1,0)</f>
        <v>0</v>
      </c>
      <c r="AJ67">
        <f>ABS(P67-Q67)</f>
        <v>0.40000000000000036</v>
      </c>
      <c r="AL67" s="19"/>
      <c r="AM67" s="19">
        <v>5.1777989554464554</v>
      </c>
      <c r="AN67" s="19">
        <v>-3.7527989554464556</v>
      </c>
      <c r="AO67" s="20">
        <f t="shared" ref="AO67:AO81" si="5">IF(OR(AJ67&lt;AN67,AJ67&gt;AM67),1,0)</f>
        <v>0</v>
      </c>
      <c r="AP67" s="19"/>
      <c r="AQ67" s="20"/>
    </row>
    <row r="68" spans="1:43">
      <c r="A68">
        <v>1</v>
      </c>
      <c r="B68">
        <v>7</v>
      </c>
      <c r="C68" s="38">
        <v>40165</v>
      </c>
      <c r="D68" t="s">
        <v>1</v>
      </c>
      <c r="E68" t="s">
        <v>6500</v>
      </c>
      <c r="F68" t="s">
        <v>7035</v>
      </c>
      <c r="G68" t="s">
        <v>7038</v>
      </c>
      <c r="H68" t="s">
        <v>7039</v>
      </c>
      <c r="I68" t="s">
        <v>6667</v>
      </c>
      <c r="J68" t="s">
        <v>6616</v>
      </c>
      <c r="K68">
        <v>0</v>
      </c>
      <c r="L68" s="23">
        <v>474012498.32136291</v>
      </c>
      <c r="M68" s="23">
        <v>848212045.45575571</v>
      </c>
      <c r="N68" s="23">
        <v>3104970333.6049066</v>
      </c>
      <c r="O68" s="23">
        <v>2630957835.2835436</v>
      </c>
      <c r="P68">
        <v>7.9</v>
      </c>
      <c r="Q68">
        <v>7.5</v>
      </c>
      <c r="T68" s="19"/>
      <c r="U68" s="19"/>
      <c r="V68" s="19"/>
      <c r="W68" s="19"/>
      <c r="X68" s="19">
        <v>9.3271202242884286</v>
      </c>
      <c r="Y68" s="19">
        <v>7.07287977571157</v>
      </c>
      <c r="Z68" s="19">
        <v>10.027024877148257</v>
      </c>
      <c r="AA68" s="19">
        <v>7.1729751228517422</v>
      </c>
      <c r="AB68" s="19">
        <v>9.4549236618978973</v>
      </c>
      <c r="AC68" s="19">
        <v>6.8350763381021018</v>
      </c>
      <c r="AD68" s="22">
        <f>IF(OR($P68&gt;X68),1,0)</f>
        <v>0</v>
      </c>
      <c r="AE68" s="22">
        <f>IF(OR($Q68&gt;Z68),1,0)</f>
        <v>0</v>
      </c>
      <c r="AF68" s="22">
        <f>IF(OR($P68&lt;Y68),1,0)</f>
        <v>0</v>
      </c>
      <c r="AG68" s="22">
        <f>IF(OR($Q68&lt;AA68),1,0)</f>
        <v>0</v>
      </c>
      <c r="AH68" s="22">
        <f>IF(OR($P68&gt;X68,$Q68&gt;Z68),1,0)</f>
        <v>0</v>
      </c>
      <c r="AI68" s="22">
        <f>IF(OR($P68&lt;Y68,$Q68&lt;AA68),1,0)</f>
        <v>0</v>
      </c>
      <c r="AJ68">
        <f>ABS(P68-Q68)</f>
        <v>0.40000000000000036</v>
      </c>
      <c r="AL68" s="19"/>
      <c r="AM68" s="19">
        <v>5.1777989554464554</v>
      </c>
      <c r="AN68" s="19">
        <v>-3.7527989554464556</v>
      </c>
      <c r="AO68" s="20">
        <f t="shared" si="5"/>
        <v>0</v>
      </c>
      <c r="AP68" s="19"/>
      <c r="AQ68" s="20"/>
    </row>
    <row r="69" spans="1:43">
      <c r="A69">
        <v>3471</v>
      </c>
      <c r="B69">
        <v>8</v>
      </c>
      <c r="C69" s="38">
        <v>23833</v>
      </c>
      <c r="D69" t="s">
        <v>4471</v>
      </c>
      <c r="E69" t="s">
        <v>6500</v>
      </c>
      <c r="F69" t="s">
        <v>7035</v>
      </c>
      <c r="G69" t="s">
        <v>7075</v>
      </c>
      <c r="H69" t="s">
        <v>7176</v>
      </c>
      <c r="I69" t="s">
        <v>7135</v>
      </c>
      <c r="J69" t="s">
        <v>7076</v>
      </c>
      <c r="K69">
        <v>0</v>
      </c>
      <c r="L69" s="23">
        <v>62897917.197452232</v>
      </c>
      <c r="M69" s="23">
        <v>1251931542.2279618</v>
      </c>
      <c r="N69" s="23">
        <v>2195400300.1897454</v>
      </c>
      <c r="O69" s="23">
        <v>2132502382.9922931</v>
      </c>
      <c r="P69">
        <v>8</v>
      </c>
      <c r="Q69">
        <v>8</v>
      </c>
      <c r="T69" s="19"/>
      <c r="U69" s="19"/>
      <c r="V69" s="19"/>
      <c r="W69" s="19"/>
      <c r="X69" s="19">
        <v>9.3271202242884286</v>
      </c>
      <c r="Y69" s="19">
        <v>7.07287977571157</v>
      </c>
      <c r="Z69" s="19">
        <v>10.027024877148257</v>
      </c>
      <c r="AA69" s="19">
        <v>7.1729751228517422</v>
      </c>
      <c r="AB69" s="19">
        <v>9.4549236618978973</v>
      </c>
      <c r="AC69" s="19">
        <v>6.8350763381021018</v>
      </c>
      <c r="AD69" s="22">
        <f>IF(OR($P69&gt;X69),1,0)</f>
        <v>0</v>
      </c>
      <c r="AE69" s="22">
        <f>IF(OR($Q69&gt;Z69),1,0)</f>
        <v>0</v>
      </c>
      <c r="AF69" s="22">
        <f>IF(OR($P69&lt;Y69),1,0)</f>
        <v>0</v>
      </c>
      <c r="AG69" s="22">
        <f>IF(OR($Q69&lt;AA69),1,0)</f>
        <v>0</v>
      </c>
      <c r="AH69" s="22">
        <f>IF(OR($P69&gt;X69,$Q69&gt;Z69),1,0)</f>
        <v>0</v>
      </c>
      <c r="AI69" s="22">
        <f>IF(OR($P69&lt;Y69,$Q69&lt;AA69),1,0)</f>
        <v>0</v>
      </c>
      <c r="AJ69">
        <f>ABS(P69-Q69)</f>
        <v>0</v>
      </c>
      <c r="AL69" s="19"/>
      <c r="AM69" s="19">
        <v>5.1777989554464554</v>
      </c>
      <c r="AN69" s="19">
        <v>-3.7527989554464556</v>
      </c>
      <c r="AO69" s="20">
        <f t="shared" si="5"/>
        <v>0</v>
      </c>
      <c r="AP69" s="19"/>
      <c r="AQ69" s="20"/>
    </row>
    <row r="70" spans="1:43">
      <c r="A70">
        <v>3019</v>
      </c>
      <c r="B70">
        <v>9</v>
      </c>
      <c r="C70" s="38">
        <v>27565</v>
      </c>
      <c r="D70" t="s">
        <v>3959</v>
      </c>
      <c r="E70" t="s">
        <v>6500</v>
      </c>
      <c r="F70" t="s">
        <v>7035</v>
      </c>
      <c r="G70" t="s">
        <v>7087</v>
      </c>
      <c r="H70" t="s">
        <v>7048</v>
      </c>
      <c r="I70" t="s">
        <v>7136</v>
      </c>
      <c r="J70" t="s">
        <v>7088</v>
      </c>
      <c r="K70">
        <v>0</v>
      </c>
      <c r="L70" s="23">
        <v>53922313.432835825</v>
      </c>
      <c r="M70" s="23">
        <v>1168316791.0447762</v>
      </c>
      <c r="N70" s="23">
        <v>2115102744.4029853</v>
      </c>
      <c r="O70" s="23">
        <v>2061180430.9701495</v>
      </c>
      <c r="P70">
        <v>8</v>
      </c>
      <c r="Q70">
        <v>9.1999999999999993</v>
      </c>
      <c r="T70" s="19"/>
      <c r="U70" s="19"/>
      <c r="V70" s="19"/>
      <c r="W70" s="19"/>
      <c r="X70" s="19">
        <v>9.3271202242884286</v>
      </c>
      <c r="Y70" s="19">
        <v>7.07287977571157</v>
      </c>
      <c r="Z70" s="19">
        <v>10.027024877148257</v>
      </c>
      <c r="AA70" s="19">
        <v>7.1729751228517422</v>
      </c>
      <c r="AB70" s="19">
        <v>9.4549236618978973</v>
      </c>
      <c r="AC70" s="19">
        <v>6.8350763381021018</v>
      </c>
      <c r="AD70" s="22">
        <f>IF(OR($P70&gt;X70),1,0)</f>
        <v>0</v>
      </c>
      <c r="AE70" s="22">
        <f>IF(OR($Q70&gt;Z70),1,0)</f>
        <v>0</v>
      </c>
      <c r="AF70" s="22">
        <f>IF(OR($P70&lt;Y70),1,0)</f>
        <v>0</v>
      </c>
      <c r="AG70" s="22">
        <f>IF(OR($Q70&lt;AA70),1,0)</f>
        <v>0</v>
      </c>
      <c r="AH70" s="22">
        <f>IF(OR($P70&gt;X70,$Q70&gt;Z70),1,0)</f>
        <v>0</v>
      </c>
      <c r="AI70" s="22">
        <f>IF(OR($P70&lt;Y70,$Q70&lt;AA70),1,0)</f>
        <v>0</v>
      </c>
      <c r="AJ70">
        <f>ABS(P70-Q70)</f>
        <v>1.1999999999999993</v>
      </c>
      <c r="AL70" s="19"/>
      <c r="AM70" s="19">
        <v>5.1777989554464554</v>
      </c>
      <c r="AN70" s="19">
        <v>-3.7527989554464556</v>
      </c>
      <c r="AO70" s="20">
        <f t="shared" si="5"/>
        <v>0</v>
      </c>
      <c r="AP70" s="19"/>
      <c r="AQ70" s="20"/>
    </row>
    <row r="71" spans="1:43">
      <c r="A71">
        <v>3020</v>
      </c>
      <c r="B71">
        <v>10</v>
      </c>
      <c r="C71" s="38">
        <v>27024</v>
      </c>
      <c r="D71" t="s">
        <v>3961</v>
      </c>
      <c r="E71" t="s">
        <v>6500</v>
      </c>
      <c r="F71" t="s">
        <v>7035</v>
      </c>
      <c r="G71" t="s">
        <v>7064</v>
      </c>
      <c r="H71" t="s">
        <v>7064</v>
      </c>
      <c r="I71" t="s">
        <v>7137</v>
      </c>
      <c r="J71" t="s">
        <v>7078</v>
      </c>
      <c r="K71">
        <v>0</v>
      </c>
      <c r="L71" s="23">
        <v>62559220.779220775</v>
      </c>
      <c r="M71" s="23">
        <v>1054891024.3752813</v>
      </c>
      <c r="N71" s="23">
        <v>2086425490.686883</v>
      </c>
      <c r="O71" s="23">
        <v>2023866269.9076622</v>
      </c>
      <c r="P71">
        <v>8</v>
      </c>
      <c r="Q71">
        <v>8</v>
      </c>
      <c r="T71" s="19"/>
      <c r="U71" s="19"/>
      <c r="V71" s="19"/>
      <c r="W71" s="19"/>
      <c r="X71" s="19">
        <v>9.3271202242884286</v>
      </c>
      <c r="Y71" s="19">
        <v>7.07287977571157</v>
      </c>
      <c r="Z71" s="19">
        <v>10.027024877148257</v>
      </c>
      <c r="AA71" s="19">
        <v>7.1729751228517422</v>
      </c>
      <c r="AB71" s="19">
        <v>9.4549236618978973</v>
      </c>
      <c r="AC71" s="19">
        <v>6.8350763381021018</v>
      </c>
      <c r="AD71" s="22">
        <f>IF(OR($P71&gt;X71),1,0)</f>
        <v>0</v>
      </c>
      <c r="AE71" s="22">
        <f>IF(OR($Q71&gt;Z71),1,0)</f>
        <v>0</v>
      </c>
      <c r="AF71" s="22">
        <f>IF(OR($P71&lt;Y71),1,0)</f>
        <v>0</v>
      </c>
      <c r="AG71" s="22">
        <f>IF(OR($Q71&lt;AA71),1,0)</f>
        <v>0</v>
      </c>
      <c r="AH71" s="22">
        <f>IF(OR($P71&gt;X71,$Q71&gt;Z71),1,0)</f>
        <v>0</v>
      </c>
      <c r="AI71" s="22">
        <f>IF(OR($P71&lt;Y71,$Q71&lt;AA71),1,0)</f>
        <v>0</v>
      </c>
      <c r="AJ71">
        <f>ABS(P71-Q71)</f>
        <v>0</v>
      </c>
      <c r="AL71" s="19"/>
      <c r="AM71" s="19">
        <v>5.1777989554464554</v>
      </c>
      <c r="AN71" s="19">
        <v>-3.7527989554464556</v>
      </c>
      <c r="AO71" s="20">
        <f t="shared" si="5"/>
        <v>0</v>
      </c>
      <c r="AP71" s="19"/>
      <c r="AQ71" s="20"/>
    </row>
    <row r="72" spans="1:43">
      <c r="A72">
        <v>3186</v>
      </c>
      <c r="B72">
        <v>11</v>
      </c>
      <c r="C72" s="38">
        <v>30113</v>
      </c>
      <c r="D72" t="s">
        <v>4144</v>
      </c>
      <c r="E72" t="s">
        <v>6500</v>
      </c>
      <c r="F72" t="s">
        <v>7035</v>
      </c>
      <c r="G72" t="s">
        <v>7082</v>
      </c>
      <c r="H72" t="s">
        <v>7177</v>
      </c>
      <c r="I72" t="s">
        <v>7138</v>
      </c>
      <c r="J72" t="s">
        <v>7170</v>
      </c>
      <c r="K72">
        <v>0</v>
      </c>
      <c r="L72" s="23">
        <v>26071716.494845364</v>
      </c>
      <c r="M72" s="23">
        <v>1080388476.933629</v>
      </c>
      <c r="N72" s="23">
        <v>1968949254.2585361</v>
      </c>
      <c r="O72" s="23">
        <v>1942877537.7636907</v>
      </c>
      <c r="P72">
        <v>7.9</v>
      </c>
      <c r="Q72">
        <v>9.1999999999999993</v>
      </c>
      <c r="T72" s="19"/>
      <c r="U72" s="19"/>
      <c r="V72" s="19"/>
      <c r="W72" s="19"/>
      <c r="X72" s="19">
        <v>9.3271202242884286</v>
      </c>
      <c r="Y72" s="19">
        <v>7.07287977571157</v>
      </c>
      <c r="Z72" s="19">
        <v>10.027024877148257</v>
      </c>
      <c r="AA72" s="19">
        <v>7.1729751228517422</v>
      </c>
      <c r="AB72" s="19">
        <v>9.4549236618978973</v>
      </c>
      <c r="AC72" s="19">
        <v>6.8350763381021018</v>
      </c>
      <c r="AD72" s="22">
        <f>IF(OR($P72&gt;X72),1,0)</f>
        <v>0</v>
      </c>
      <c r="AE72" s="22">
        <f>IF(OR($Q72&gt;Z72),1,0)</f>
        <v>0</v>
      </c>
      <c r="AF72" s="22">
        <f>IF(OR($P72&lt;Y72),1,0)</f>
        <v>0</v>
      </c>
      <c r="AG72" s="22">
        <f>IF(OR($Q72&lt;AA72),1,0)</f>
        <v>0</v>
      </c>
      <c r="AH72" s="22">
        <f>IF(OR($P72&gt;X72,$Q72&gt;Z72),1,0)</f>
        <v>0</v>
      </c>
      <c r="AI72" s="22">
        <f>IF(OR($P72&lt;Y72,$Q72&lt;AA72),1,0)</f>
        <v>0</v>
      </c>
      <c r="AJ72">
        <f>ABS(P72-Q72)</f>
        <v>1.2999999999999989</v>
      </c>
      <c r="AL72" s="19"/>
      <c r="AM72" s="19">
        <v>5.1777989554464554</v>
      </c>
      <c r="AN72" s="19">
        <v>-3.7527989554464556</v>
      </c>
      <c r="AO72" s="20">
        <f t="shared" si="5"/>
        <v>0</v>
      </c>
      <c r="AP72" s="19"/>
      <c r="AQ72" s="20"/>
    </row>
    <row r="73" spans="1:43">
      <c r="A73">
        <v>2</v>
      </c>
      <c r="B73">
        <v>12</v>
      </c>
      <c r="C73" s="38">
        <v>42356</v>
      </c>
      <c r="D73" t="s">
        <v>3</v>
      </c>
      <c r="E73" t="s">
        <v>6500</v>
      </c>
      <c r="F73" t="s">
        <v>7035</v>
      </c>
      <c r="G73" t="s">
        <v>7038</v>
      </c>
      <c r="H73" t="s">
        <v>7039</v>
      </c>
      <c r="I73" t="s">
        <v>6668</v>
      </c>
      <c r="J73" t="s">
        <v>6618</v>
      </c>
      <c r="K73">
        <v>0</v>
      </c>
      <c r="L73" s="23">
        <v>311599272.80414337</v>
      </c>
      <c r="M73" s="23">
        <v>953801529.97748661</v>
      </c>
      <c r="N73" s="23">
        <v>2096332196.9260123</v>
      </c>
      <c r="O73" s="23">
        <v>1784732924.1218688</v>
      </c>
      <c r="P73">
        <v>8.1999999999999993</v>
      </c>
      <c r="Q73">
        <v>8.1999999999999993</v>
      </c>
      <c r="T73" s="19"/>
      <c r="U73" s="19"/>
      <c r="V73" s="19"/>
      <c r="W73" s="19"/>
      <c r="X73" s="19">
        <v>9.3271202242884286</v>
      </c>
      <c r="Y73" s="19">
        <v>7.07287977571157</v>
      </c>
      <c r="Z73" s="19">
        <v>10.027024877148257</v>
      </c>
      <c r="AA73" s="19">
        <v>7.1729751228517422</v>
      </c>
      <c r="AB73" s="19">
        <v>9.4549236618978973</v>
      </c>
      <c r="AC73" s="19">
        <v>6.8350763381021018</v>
      </c>
      <c r="AD73" s="22">
        <f>IF(OR($P73&gt;X73),1,0)</f>
        <v>0</v>
      </c>
      <c r="AE73" s="22">
        <f>IF(OR($Q73&gt;Z73),1,0)</f>
        <v>0</v>
      </c>
      <c r="AF73" s="22">
        <f>IF(OR($P73&lt;Y73),1,0)</f>
        <v>0</v>
      </c>
      <c r="AG73" s="22">
        <f>IF(OR($Q73&lt;AA73),1,0)</f>
        <v>0</v>
      </c>
      <c r="AH73" s="22">
        <f>IF(OR($P73&gt;X73,$Q73&gt;Z73),1,0)</f>
        <v>0</v>
      </c>
      <c r="AI73" s="22">
        <f>IF(OR($P73&lt;Y73,$Q73&lt;AA73),1,0)</f>
        <v>0</v>
      </c>
      <c r="AJ73">
        <f>ABS(P73-Q73)</f>
        <v>0</v>
      </c>
      <c r="AL73" s="19"/>
      <c r="AM73" s="19">
        <v>5.1777989554464554</v>
      </c>
      <c r="AN73" s="19">
        <v>-3.7527989554464556</v>
      </c>
      <c r="AO73" s="20">
        <f t="shared" si="5"/>
        <v>0</v>
      </c>
      <c r="AP73" s="19"/>
      <c r="AQ73" s="20"/>
    </row>
    <row r="74" spans="1:43">
      <c r="A74">
        <v>727</v>
      </c>
      <c r="B74">
        <v>13</v>
      </c>
      <c r="C74" s="38">
        <v>34131</v>
      </c>
      <c r="D74" t="s">
        <v>1095</v>
      </c>
      <c r="E74" t="s">
        <v>6500</v>
      </c>
      <c r="F74" t="s">
        <v>7035</v>
      </c>
      <c r="G74" t="s">
        <v>7079</v>
      </c>
      <c r="H74" t="s">
        <v>7048</v>
      </c>
      <c r="I74" t="s">
        <v>7139</v>
      </c>
      <c r="J74" t="s">
        <v>7080</v>
      </c>
      <c r="K74">
        <v>0</v>
      </c>
      <c r="L74" s="23">
        <v>105081295.01385042</v>
      </c>
      <c r="M74" s="23">
        <v>660024462.49421751</v>
      </c>
      <c r="N74" s="23">
        <v>1732694787.3556232</v>
      </c>
      <c r="O74" s="23">
        <v>1627613492.3417728</v>
      </c>
      <c r="P74">
        <v>8.1</v>
      </c>
      <c r="Q74">
        <v>8.3000000000000007</v>
      </c>
      <c r="T74" s="19"/>
      <c r="U74" s="19"/>
      <c r="V74" s="19"/>
      <c r="W74" s="19"/>
      <c r="X74" s="19">
        <v>9.3271202242884286</v>
      </c>
      <c r="Y74" s="19">
        <v>7.07287977571157</v>
      </c>
      <c r="Z74" s="19">
        <v>10.027024877148257</v>
      </c>
      <c r="AA74" s="19">
        <v>7.1729751228517422</v>
      </c>
      <c r="AB74" s="19">
        <v>9.4549236618978973</v>
      </c>
      <c r="AC74" s="19">
        <v>6.8350763381021018</v>
      </c>
      <c r="AD74" s="22">
        <f>IF(OR($P74&gt;X74),1,0)</f>
        <v>0</v>
      </c>
      <c r="AE74" s="22">
        <f>IF(OR($Q74&gt;Z74),1,0)</f>
        <v>0</v>
      </c>
      <c r="AF74" s="22">
        <f>IF(OR($P74&lt;Y74),1,0)</f>
        <v>0</v>
      </c>
      <c r="AG74" s="22">
        <f>IF(OR($Q74&lt;AA74),1,0)</f>
        <v>0</v>
      </c>
      <c r="AH74" s="22">
        <f>IF(OR($P74&gt;X74,$Q74&gt;Z74),1,0)</f>
        <v>0</v>
      </c>
      <c r="AI74" s="22">
        <f>IF(OR($P74&lt;Y74,$Q74&lt;AA74),1,0)</f>
        <v>0</v>
      </c>
      <c r="AJ74">
        <f>ABS(P74-Q74)</f>
        <v>0.20000000000000107</v>
      </c>
      <c r="AL74" s="19"/>
      <c r="AM74" s="19">
        <v>5.1777989554464554</v>
      </c>
      <c r="AN74" s="19">
        <v>-3.7527989554464556</v>
      </c>
      <c r="AO74" s="20">
        <f t="shared" si="5"/>
        <v>0</v>
      </c>
      <c r="AP74" s="19"/>
      <c r="AQ74" s="20"/>
    </row>
    <row r="75" spans="1:43">
      <c r="A75">
        <v>3584</v>
      </c>
      <c r="B75">
        <v>14</v>
      </c>
      <c r="C75" s="38">
        <v>26373</v>
      </c>
      <c r="D75" t="s">
        <v>4599</v>
      </c>
      <c r="E75" t="s">
        <v>6500</v>
      </c>
      <c r="F75" t="s">
        <v>7035</v>
      </c>
      <c r="G75" t="s">
        <v>7085</v>
      </c>
      <c r="H75" t="s">
        <v>7061</v>
      </c>
      <c r="I75" t="s">
        <v>7140</v>
      </c>
      <c r="J75" t="s">
        <v>7086</v>
      </c>
      <c r="K75">
        <v>0</v>
      </c>
      <c r="L75" s="23">
        <v>40723937.198067635</v>
      </c>
      <c r="M75" s="23">
        <v>785194806.48751211</v>
      </c>
      <c r="N75" s="23">
        <v>1562053876.8115942</v>
      </c>
      <c r="O75" s="23">
        <v>1521329939.6135266</v>
      </c>
      <c r="P75">
        <v>9.1999999999999993</v>
      </c>
      <c r="Q75">
        <v>9.1999999999999993</v>
      </c>
      <c r="T75" s="19"/>
      <c r="U75" s="19"/>
      <c r="V75" s="19"/>
      <c r="W75" s="19"/>
      <c r="X75" s="19">
        <v>9.3271202242884286</v>
      </c>
      <c r="Y75" s="19">
        <v>7.07287977571157</v>
      </c>
      <c r="Z75" s="19">
        <v>10.027024877148257</v>
      </c>
      <c r="AA75" s="19">
        <v>7.1729751228517422</v>
      </c>
      <c r="AB75" s="19">
        <v>9.4549236618978973</v>
      </c>
      <c r="AC75" s="19">
        <v>6.8350763381021018</v>
      </c>
      <c r="AD75" s="22">
        <f>IF(OR($P75&gt;X75),1,0)</f>
        <v>0</v>
      </c>
      <c r="AE75" s="22">
        <f>IF(OR($Q75&gt;Z75),1,0)</f>
        <v>0</v>
      </c>
      <c r="AF75" s="22">
        <f>IF(OR($P75&lt;Y75),1,0)</f>
        <v>0</v>
      </c>
      <c r="AG75" s="22">
        <f>IF(OR($Q75&lt;AA75),1,0)</f>
        <v>0</v>
      </c>
      <c r="AH75" s="22">
        <f>IF(OR($P75&gt;X75,$Q75&gt;Z75),1,0)</f>
        <v>0</v>
      </c>
      <c r="AI75" s="22">
        <f>IF(OR($P75&lt;Y75,$Q75&lt;AA75),1,0)</f>
        <v>0</v>
      </c>
      <c r="AJ75">
        <f>ABS(P75-Q75)</f>
        <v>0</v>
      </c>
      <c r="AL75" s="19"/>
      <c r="AM75" s="19">
        <v>5.1777989554464554</v>
      </c>
      <c r="AN75" s="19">
        <v>-3.7527989554464556</v>
      </c>
      <c r="AO75" s="20">
        <f t="shared" si="5"/>
        <v>0</v>
      </c>
      <c r="AP75" s="19"/>
      <c r="AQ75" s="20"/>
    </row>
    <row r="76" spans="1:43">
      <c r="A76">
        <v>2121</v>
      </c>
      <c r="B76">
        <v>15</v>
      </c>
      <c r="C76" s="38">
        <v>29362</v>
      </c>
      <c r="D76" t="s">
        <v>2906</v>
      </c>
      <c r="E76" t="s">
        <v>6500</v>
      </c>
      <c r="F76" t="s">
        <v>7035</v>
      </c>
      <c r="G76" t="s">
        <v>7125</v>
      </c>
      <c r="H76" t="s">
        <v>7039</v>
      </c>
      <c r="I76" t="s">
        <v>7141</v>
      </c>
      <c r="J76" t="s">
        <v>7171</v>
      </c>
      <c r="K76">
        <v>0</v>
      </c>
      <c r="L76" s="23">
        <v>67721503.667481661</v>
      </c>
      <c r="M76" s="23">
        <v>854680591.46552575</v>
      </c>
      <c r="N76" s="23">
        <v>1572822971.6611247</v>
      </c>
      <c r="O76" s="23">
        <v>1505101467.993643</v>
      </c>
      <c r="P76">
        <v>8.8000000000000007</v>
      </c>
      <c r="Q76">
        <v>8.9</v>
      </c>
      <c r="T76" s="19"/>
      <c r="U76" s="19"/>
      <c r="V76" s="19"/>
      <c r="W76" s="19"/>
      <c r="X76" s="19">
        <v>9.3271202242884286</v>
      </c>
      <c r="Y76" s="19">
        <v>7.07287977571157</v>
      </c>
      <c r="Z76" s="19">
        <v>10.027024877148257</v>
      </c>
      <c r="AA76" s="19">
        <v>7.1729751228517422</v>
      </c>
      <c r="AB76" s="19">
        <v>9.4549236618978973</v>
      </c>
      <c r="AC76" s="19">
        <v>6.8350763381021018</v>
      </c>
      <c r="AD76" s="22">
        <f>IF(OR($P76&gt;X76),1,0)</f>
        <v>0</v>
      </c>
      <c r="AE76" s="22">
        <f>IF(OR($Q76&gt;Z76),1,0)</f>
        <v>0</v>
      </c>
      <c r="AF76" s="22">
        <f>IF(OR($P76&lt;Y76),1,0)</f>
        <v>0</v>
      </c>
      <c r="AG76" s="22">
        <f>IF(OR($Q76&lt;AA76),1,0)</f>
        <v>0</v>
      </c>
      <c r="AH76" s="22">
        <f>IF(OR($P76&gt;X76,$Q76&gt;Z76),1,0)</f>
        <v>0</v>
      </c>
      <c r="AI76" s="22">
        <f>IF(OR($P76&lt;Y76,$Q76&lt;AA76),1,0)</f>
        <v>0</v>
      </c>
      <c r="AJ76">
        <f>ABS(P76-Q76)</f>
        <v>9.9999999999999645E-2</v>
      </c>
      <c r="AL76" s="19"/>
      <c r="AM76" s="19">
        <v>5.1777989554464554</v>
      </c>
      <c r="AN76" s="19">
        <v>-3.7527989554464556</v>
      </c>
      <c r="AO76" s="20">
        <f t="shared" si="5"/>
        <v>0</v>
      </c>
      <c r="AP76" s="19"/>
      <c r="AQ76" s="20"/>
    </row>
    <row r="77" spans="1:43">
      <c r="A77">
        <v>530</v>
      </c>
      <c r="B77">
        <v>16</v>
      </c>
      <c r="C77" s="38">
        <v>34500</v>
      </c>
      <c r="D77" t="s">
        <v>52</v>
      </c>
      <c r="E77" t="s">
        <v>6500</v>
      </c>
      <c r="F77" t="s">
        <v>7035</v>
      </c>
      <c r="G77" t="s">
        <v>7052</v>
      </c>
      <c r="H77" t="s">
        <v>7045</v>
      </c>
      <c r="I77" t="s">
        <v>6698</v>
      </c>
      <c r="J77" t="s">
        <v>6591</v>
      </c>
      <c r="K77">
        <v>0</v>
      </c>
      <c r="L77" s="23">
        <v>129051641.21621622</v>
      </c>
      <c r="M77" s="23">
        <v>688026115.26635134</v>
      </c>
      <c r="N77" s="23">
        <v>1607010501.0771623</v>
      </c>
      <c r="O77" s="23">
        <v>1477958859.8609459</v>
      </c>
      <c r="P77">
        <v>8.4</v>
      </c>
      <c r="Q77">
        <v>8.3000000000000007</v>
      </c>
      <c r="T77" s="19"/>
      <c r="U77" s="19"/>
      <c r="V77" s="19"/>
      <c r="W77" s="19"/>
      <c r="X77" s="19">
        <v>9.3271202242884286</v>
      </c>
      <c r="Y77" s="19">
        <v>7.07287977571157</v>
      </c>
      <c r="Z77" s="19">
        <v>10.027024877148257</v>
      </c>
      <c r="AA77" s="19">
        <v>7.1729751228517422</v>
      </c>
      <c r="AB77" s="19">
        <v>9.4549236618978973</v>
      </c>
      <c r="AC77" s="19">
        <v>6.8350763381021018</v>
      </c>
      <c r="AD77" s="22">
        <f>IF(OR($P77&gt;X77),1,0)</f>
        <v>0</v>
      </c>
      <c r="AE77" s="22">
        <f>IF(OR($Q77&gt;Z77),1,0)</f>
        <v>0</v>
      </c>
      <c r="AF77" s="22">
        <f>IF(OR($P77&lt;Y77),1,0)</f>
        <v>0</v>
      </c>
      <c r="AG77" s="22">
        <f>IF(OR($Q77&lt;AA77),1,0)</f>
        <v>0</v>
      </c>
      <c r="AH77" s="22">
        <f>IF(OR($P77&gt;X77,$Q77&gt;Z77),1,0)</f>
        <v>0</v>
      </c>
      <c r="AI77" s="22">
        <f>IF(OR($P77&lt;Y77,$Q77&lt;AA77),1,0)</f>
        <v>0</v>
      </c>
      <c r="AJ77">
        <f>ABS(P77-Q77)</f>
        <v>9.9999999999999645E-2</v>
      </c>
      <c r="AL77" s="19"/>
      <c r="AM77" s="19">
        <v>5.1777989554464554</v>
      </c>
      <c r="AN77" s="19">
        <v>-3.7527989554464556</v>
      </c>
      <c r="AO77" s="20">
        <f t="shared" si="5"/>
        <v>0</v>
      </c>
      <c r="AP77" s="19"/>
      <c r="AQ77" s="20"/>
    </row>
    <row r="78" spans="1:43">
      <c r="A78">
        <v>25</v>
      </c>
      <c r="B78">
        <v>17</v>
      </c>
      <c r="C78" s="38">
        <v>42167</v>
      </c>
      <c r="D78" t="s">
        <v>39</v>
      </c>
      <c r="E78" t="s">
        <v>6500</v>
      </c>
      <c r="F78" t="s">
        <v>7035</v>
      </c>
      <c r="G78" t="s">
        <v>7042</v>
      </c>
      <c r="H78" t="s">
        <v>7039</v>
      </c>
      <c r="I78" t="s">
        <v>6689</v>
      </c>
      <c r="J78" t="s">
        <v>6657</v>
      </c>
      <c r="K78">
        <v>0</v>
      </c>
      <c r="L78" s="23">
        <v>216995595.83972377</v>
      </c>
      <c r="M78" s="23">
        <v>658251608.30433536</v>
      </c>
      <c r="N78" s="23">
        <v>1685831744.3379722</v>
      </c>
      <c r="O78" s="23">
        <v>1468836148.4982483</v>
      </c>
      <c r="P78">
        <v>7</v>
      </c>
      <c r="Q78">
        <v>6.7</v>
      </c>
      <c r="T78" s="19"/>
      <c r="U78" s="19"/>
      <c r="V78" s="19"/>
      <c r="W78" s="19"/>
      <c r="X78" s="19">
        <v>9.3271202242884286</v>
      </c>
      <c r="Y78" s="19">
        <v>7.07287977571157</v>
      </c>
      <c r="Z78" s="19">
        <v>10.027024877148257</v>
      </c>
      <c r="AA78" s="19">
        <v>7.1729751228517422</v>
      </c>
      <c r="AB78" s="19">
        <v>9.4549236618978973</v>
      </c>
      <c r="AC78" s="19">
        <v>6.8350763381021018</v>
      </c>
      <c r="AD78" s="22">
        <f>IF(OR($P78&gt;X78),1,0)</f>
        <v>0</v>
      </c>
      <c r="AE78" s="22">
        <f>IF(OR($Q78&gt;Z78),1,0)</f>
        <v>0</v>
      </c>
      <c r="AF78" s="22">
        <f>IF(OR($P78&lt;Y78),1,0)</f>
        <v>1</v>
      </c>
      <c r="AG78" s="22">
        <f>IF(OR($Q78&lt;AA78),1,0)</f>
        <v>1</v>
      </c>
      <c r="AH78" s="22">
        <f>IF(OR($P78&gt;X78,$Q78&gt;Z78),1,0)</f>
        <v>0</v>
      </c>
      <c r="AI78" s="22">
        <f>IF(OR($P78&lt;Y78,$Q78&lt;AA78),1,0)</f>
        <v>1</v>
      </c>
      <c r="AJ78">
        <f>ABS(P78-Q78)</f>
        <v>0.29999999999999982</v>
      </c>
      <c r="AL78" s="19"/>
      <c r="AM78" s="19">
        <v>5.1777989554464554</v>
      </c>
      <c r="AN78" s="19">
        <v>-3.7527989554464556</v>
      </c>
      <c r="AO78" s="20">
        <f t="shared" si="5"/>
        <v>0</v>
      </c>
      <c r="AP78" s="19"/>
      <c r="AQ78" s="20"/>
    </row>
    <row r="79" spans="1:43">
      <c r="A79">
        <v>3702</v>
      </c>
      <c r="B79">
        <v>18</v>
      </c>
      <c r="C79" s="38">
        <v>28657</v>
      </c>
      <c r="D79" t="s">
        <v>4728</v>
      </c>
      <c r="E79" t="s">
        <v>6500</v>
      </c>
      <c r="F79" t="s">
        <v>7035</v>
      </c>
      <c r="G79" t="s">
        <v>7094</v>
      </c>
      <c r="H79" t="s">
        <v>7178</v>
      </c>
      <c r="I79" t="s">
        <v>7142</v>
      </c>
      <c r="J79" t="s">
        <v>7095</v>
      </c>
      <c r="K79">
        <v>0</v>
      </c>
      <c r="L79" s="23">
        <v>22164386.503067482</v>
      </c>
      <c r="M79" s="23">
        <v>671631778.30996931</v>
      </c>
      <c r="N79" s="23">
        <v>1431500828.9234662</v>
      </c>
      <c r="O79" s="23">
        <v>1409336442.4203987</v>
      </c>
      <c r="P79">
        <v>7.2</v>
      </c>
      <c r="Q79">
        <v>6.6</v>
      </c>
      <c r="T79" s="19"/>
      <c r="U79" s="19"/>
      <c r="V79" s="19"/>
      <c r="W79" s="19"/>
      <c r="X79" s="19">
        <v>9.3271202242884286</v>
      </c>
      <c r="Y79" s="19">
        <v>7.07287977571157</v>
      </c>
      <c r="Z79" s="19">
        <v>10.027024877148257</v>
      </c>
      <c r="AA79" s="19">
        <v>7.1729751228517422</v>
      </c>
      <c r="AB79" s="19">
        <v>9.4549236618978973</v>
      </c>
      <c r="AC79" s="19">
        <v>6.8350763381021018</v>
      </c>
      <c r="AD79" s="22">
        <f>IF(OR($P79&gt;X79),1,0)</f>
        <v>0</v>
      </c>
      <c r="AE79" s="22">
        <f>IF(OR($Q79&gt;Z79),1,0)</f>
        <v>0</v>
      </c>
      <c r="AF79" s="22">
        <f>IF(OR($P79&lt;Y79),1,0)</f>
        <v>0</v>
      </c>
      <c r="AG79" s="22">
        <f>IF(OR($Q79&lt;AA79),1,0)</f>
        <v>1</v>
      </c>
      <c r="AH79" s="22">
        <f>IF(OR($P79&gt;X79,$Q79&gt;Z79),1,0)</f>
        <v>0</v>
      </c>
      <c r="AI79" s="22">
        <f>IF(OR($P79&lt;Y79,$Q79&lt;AA79),1,0)</f>
        <v>1</v>
      </c>
      <c r="AJ79">
        <f>ABS(P79-Q79)</f>
        <v>0.60000000000000053</v>
      </c>
      <c r="AL79" s="19"/>
      <c r="AM79" s="19">
        <v>5.1777989554464554</v>
      </c>
      <c r="AN79" s="19">
        <v>-3.7527989554464556</v>
      </c>
      <c r="AO79" s="20">
        <f t="shared" si="5"/>
        <v>0</v>
      </c>
      <c r="AP79" s="19"/>
      <c r="AQ79" s="20"/>
    </row>
    <row r="80" spans="1:43">
      <c r="A80">
        <v>4378</v>
      </c>
      <c r="B80">
        <v>19</v>
      </c>
      <c r="C80" s="38">
        <v>14928</v>
      </c>
      <c r="D80" t="s">
        <v>5526</v>
      </c>
      <c r="E80" t="s">
        <v>6500</v>
      </c>
      <c r="F80" t="s">
        <v>7035</v>
      </c>
      <c r="G80" t="s">
        <v>7070</v>
      </c>
      <c r="H80" t="s">
        <v>7045</v>
      </c>
      <c r="I80" t="s">
        <v>7143</v>
      </c>
      <c r="J80" t="s">
        <v>7081</v>
      </c>
      <c r="K80">
        <v>0</v>
      </c>
      <c r="L80" s="23">
        <v>39224631.428571433</v>
      </c>
      <c r="M80" s="23">
        <v>1433419425.7142859</v>
      </c>
      <c r="N80" s="23">
        <v>1433419425.7142859</v>
      </c>
      <c r="O80" s="23">
        <v>1394194794.2857144</v>
      </c>
      <c r="P80">
        <v>7.8</v>
      </c>
      <c r="Q80">
        <v>8.6</v>
      </c>
      <c r="T80" s="19"/>
      <c r="U80" s="19"/>
      <c r="V80" s="19"/>
      <c r="W80" s="19"/>
      <c r="X80" s="19">
        <v>9.3271202242884286</v>
      </c>
      <c r="Y80" s="19">
        <v>7.07287977571157</v>
      </c>
      <c r="Z80" s="19">
        <v>10.027024877148257</v>
      </c>
      <c r="AA80" s="19">
        <v>7.1729751228517422</v>
      </c>
      <c r="AB80" s="19">
        <v>9.4549236618978973</v>
      </c>
      <c r="AC80" s="19">
        <v>6.8350763381021018</v>
      </c>
      <c r="AD80" s="22">
        <f>IF(OR($P80&gt;X80),1,0)</f>
        <v>0</v>
      </c>
      <c r="AE80" s="22">
        <f>IF(OR($Q80&gt;Z80),1,0)</f>
        <v>0</v>
      </c>
      <c r="AF80" s="22">
        <f>IF(OR($P80&lt;Y80),1,0)</f>
        <v>0</v>
      </c>
      <c r="AG80" s="22">
        <f>IF(OR($Q80&lt;AA80),1,0)</f>
        <v>0</v>
      </c>
      <c r="AH80" s="22">
        <f>IF(OR($P80&gt;X80,$Q80&gt;Z80),1,0)</f>
        <v>0</v>
      </c>
      <c r="AI80" s="22">
        <f>IF(OR($P80&lt;Y80,$Q80&lt;AA80),1,0)</f>
        <v>0</v>
      </c>
      <c r="AJ80">
        <f>ABS(P80-Q80)</f>
        <v>0.79999999999999982</v>
      </c>
      <c r="AL80" s="19"/>
      <c r="AM80" s="19">
        <v>5.1777989554464554</v>
      </c>
      <c r="AN80" s="19">
        <v>-3.7527989554464556</v>
      </c>
      <c r="AO80" s="20">
        <f t="shared" si="5"/>
        <v>0</v>
      </c>
      <c r="AP80" s="19"/>
      <c r="AQ80" s="20"/>
    </row>
    <row r="81" spans="1:43">
      <c r="A81">
        <v>359</v>
      </c>
      <c r="B81">
        <v>20</v>
      </c>
      <c r="C81" s="38">
        <v>37972</v>
      </c>
      <c r="D81" t="s">
        <v>570</v>
      </c>
      <c r="E81" t="s">
        <v>6500</v>
      </c>
      <c r="F81" t="s">
        <v>7035</v>
      </c>
      <c r="G81" t="s">
        <v>6529</v>
      </c>
      <c r="H81" t="s">
        <v>7039</v>
      </c>
      <c r="I81" t="s">
        <v>7144</v>
      </c>
      <c r="J81" t="s">
        <v>7089</v>
      </c>
      <c r="K81">
        <v>0</v>
      </c>
      <c r="L81" s="23">
        <v>122844177.97069994</v>
      </c>
      <c r="M81" s="23">
        <v>493789038.29064023</v>
      </c>
      <c r="N81" s="23">
        <v>1491653291.7685893</v>
      </c>
      <c r="O81" s="23">
        <v>1368809113.7978892</v>
      </c>
      <c r="P81">
        <v>8.9</v>
      </c>
      <c r="Q81">
        <v>8.6999999999999993</v>
      </c>
      <c r="T81" s="19"/>
      <c r="U81" s="19"/>
      <c r="V81" s="19"/>
      <c r="W81" s="19"/>
      <c r="X81" s="19">
        <v>9.3271202242884286</v>
      </c>
      <c r="Y81" s="19">
        <v>7.07287977571157</v>
      </c>
      <c r="Z81" s="19">
        <v>10.027024877148257</v>
      </c>
      <c r="AA81" s="19">
        <v>7.1729751228517422</v>
      </c>
      <c r="AB81" s="19">
        <v>9.4549236618978973</v>
      </c>
      <c r="AC81" s="19">
        <v>6.8350763381021018</v>
      </c>
      <c r="AD81" s="22">
        <f>IF(OR($P81&gt;X81),1,0)</f>
        <v>0</v>
      </c>
      <c r="AE81" s="22">
        <f>IF(OR($Q81&gt;Z81),1,0)</f>
        <v>0</v>
      </c>
      <c r="AF81" s="22">
        <f>IF(OR($P81&lt;Y81),1,0)</f>
        <v>0</v>
      </c>
      <c r="AG81" s="22">
        <f>IF(OR($Q81&lt;AA81),1,0)</f>
        <v>0</v>
      </c>
      <c r="AH81" s="22">
        <f>IF(OR($P81&gt;X81,$Q81&gt;Z81),1,0)</f>
        <v>0</v>
      </c>
      <c r="AI81" s="22">
        <f>IF(OR($P81&lt;Y81,$Q81&lt;AA81),1,0)</f>
        <v>0</v>
      </c>
      <c r="AJ81">
        <f>ABS(P81-Q81)</f>
        <v>0.20000000000000107</v>
      </c>
      <c r="AL81" s="19"/>
      <c r="AM81" s="19">
        <v>5.1777989554464554</v>
      </c>
      <c r="AN81" s="19">
        <v>-3.7527989554464556</v>
      </c>
      <c r="AO81" s="20">
        <f t="shared" si="5"/>
        <v>0</v>
      </c>
      <c r="AP81" s="19"/>
      <c r="AQ81" s="20"/>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14999847407452621"/>
  </sheetPr>
  <dimension ref="A1:X81"/>
  <sheetViews>
    <sheetView tabSelected="1" workbookViewId="0"/>
  </sheetViews>
  <sheetFormatPr baseColWidth="10" defaultRowHeight="15" x14ac:dyDescent="0"/>
  <cols>
    <col min="12" max="12" width="11" bestFit="1" customWidth="1"/>
    <col min="13" max="15" width="11.33203125" bestFit="1" customWidth="1"/>
  </cols>
  <sheetData>
    <row r="1" spans="1:24">
      <c r="A1" t="s">
        <v>6802</v>
      </c>
      <c r="B1" t="s">
        <v>6483</v>
      </c>
      <c r="C1" t="s">
        <v>6484</v>
      </c>
      <c r="D1" t="s">
        <v>6485</v>
      </c>
      <c r="E1" t="s">
        <v>6495</v>
      </c>
      <c r="F1" t="s">
        <v>6748</v>
      </c>
      <c r="G1" t="s">
        <v>7036</v>
      </c>
      <c r="H1" t="s">
        <v>7037</v>
      </c>
      <c r="I1" t="s">
        <v>6754</v>
      </c>
      <c r="J1" t="s">
        <v>6755</v>
      </c>
      <c r="K1" t="s">
        <v>6499</v>
      </c>
      <c r="L1" t="s">
        <v>6486</v>
      </c>
      <c r="M1" t="s">
        <v>6487</v>
      </c>
      <c r="N1" t="s">
        <v>6491</v>
      </c>
      <c r="O1" t="s">
        <v>6494</v>
      </c>
      <c r="P1" t="s">
        <v>6749</v>
      </c>
      <c r="Q1" t="s">
        <v>6750</v>
      </c>
      <c r="R1" t="s">
        <v>6795</v>
      </c>
      <c r="S1" t="s">
        <v>6798</v>
      </c>
      <c r="T1" t="s">
        <v>6799</v>
      </c>
      <c r="U1" t="s">
        <v>6800</v>
      </c>
      <c r="V1" t="s">
        <v>6796</v>
      </c>
      <c r="W1" t="s">
        <v>6797</v>
      </c>
      <c r="X1" t="s">
        <v>6801</v>
      </c>
    </row>
    <row r="2" spans="1:24">
      <c r="A2">
        <v>1</v>
      </c>
      <c r="B2">
        <v>1</v>
      </c>
      <c r="C2" s="38">
        <v>40165</v>
      </c>
      <c r="D2" t="s">
        <v>1</v>
      </c>
      <c r="E2" t="s">
        <v>6501</v>
      </c>
      <c r="F2" t="s">
        <v>6496</v>
      </c>
      <c r="G2" t="s">
        <v>7038</v>
      </c>
      <c r="H2" t="s">
        <v>7039</v>
      </c>
      <c r="I2" t="s">
        <v>6667</v>
      </c>
      <c r="J2" t="s">
        <v>6616</v>
      </c>
      <c r="K2">
        <v>0</v>
      </c>
      <c r="L2" s="23">
        <v>474012498.32136291</v>
      </c>
      <c r="M2" s="23">
        <v>848212045.45575571</v>
      </c>
      <c r="N2" s="23">
        <v>3104970333.6049066</v>
      </c>
      <c r="O2" s="23">
        <v>2630957835.2835436</v>
      </c>
      <c r="P2">
        <v>7.9</v>
      </c>
      <c r="Q2">
        <v>7.5</v>
      </c>
      <c r="R2">
        <v>0</v>
      </c>
      <c r="S2">
        <v>0</v>
      </c>
      <c r="T2">
        <v>0</v>
      </c>
      <c r="U2">
        <v>0</v>
      </c>
      <c r="V2">
        <v>0</v>
      </c>
      <c r="W2">
        <v>0</v>
      </c>
      <c r="X2">
        <v>0</v>
      </c>
    </row>
    <row r="3" spans="1:24">
      <c r="A3">
        <v>3</v>
      </c>
      <c r="B3">
        <v>2</v>
      </c>
      <c r="C3" s="38">
        <v>39226</v>
      </c>
      <c r="D3" t="s">
        <v>5</v>
      </c>
      <c r="E3" t="s">
        <v>6501</v>
      </c>
      <c r="F3" t="s">
        <v>6496</v>
      </c>
      <c r="G3" t="s">
        <v>7038</v>
      </c>
      <c r="H3" t="s">
        <v>7039</v>
      </c>
      <c r="I3" t="s">
        <v>6669</v>
      </c>
      <c r="J3" t="s">
        <v>6619</v>
      </c>
      <c r="K3">
        <v>0</v>
      </c>
      <c r="L3" s="23">
        <v>347469331.42260844</v>
      </c>
      <c r="M3" s="23">
        <v>358380360.67749786</v>
      </c>
      <c r="N3" s="23">
        <v>1115863503.1787844</v>
      </c>
      <c r="O3" s="23">
        <v>768394171.75617599</v>
      </c>
      <c r="P3">
        <v>7.1</v>
      </c>
      <c r="Q3">
        <v>5.5</v>
      </c>
      <c r="R3">
        <v>0</v>
      </c>
      <c r="S3">
        <v>0</v>
      </c>
      <c r="T3">
        <v>0</v>
      </c>
      <c r="U3">
        <v>1</v>
      </c>
      <c r="V3">
        <v>0</v>
      </c>
      <c r="W3">
        <v>1</v>
      </c>
      <c r="X3">
        <v>0</v>
      </c>
    </row>
    <row r="4" spans="1:24">
      <c r="A4">
        <v>1210</v>
      </c>
      <c r="B4">
        <v>3</v>
      </c>
      <c r="C4" s="38">
        <v>23174</v>
      </c>
      <c r="D4" t="s">
        <v>1752</v>
      </c>
      <c r="E4" t="s">
        <v>6501</v>
      </c>
      <c r="F4" t="s">
        <v>6496</v>
      </c>
      <c r="G4" t="s">
        <v>7065</v>
      </c>
      <c r="H4" t="s">
        <v>7176</v>
      </c>
      <c r="I4" t="s">
        <v>7127</v>
      </c>
      <c r="J4" t="s">
        <v>7066</v>
      </c>
      <c r="K4">
        <v>0</v>
      </c>
      <c r="L4" s="23">
        <v>330582549.01960784</v>
      </c>
      <c r="M4" s="23">
        <v>448647745.09803921</v>
      </c>
      <c r="N4" s="23">
        <v>558841928.10457516</v>
      </c>
      <c r="O4" s="23">
        <v>228259379.08496732</v>
      </c>
      <c r="P4">
        <v>7</v>
      </c>
      <c r="Q4">
        <v>5.9</v>
      </c>
      <c r="R4">
        <v>0</v>
      </c>
      <c r="S4">
        <v>0</v>
      </c>
      <c r="T4">
        <v>0</v>
      </c>
      <c r="U4">
        <v>0</v>
      </c>
      <c r="V4">
        <v>0</v>
      </c>
      <c r="W4">
        <v>0</v>
      </c>
      <c r="X4">
        <v>0</v>
      </c>
    </row>
    <row r="5" spans="1:24">
      <c r="A5">
        <v>2</v>
      </c>
      <c r="B5">
        <v>4</v>
      </c>
      <c r="C5" s="38">
        <v>42356</v>
      </c>
      <c r="D5" t="s">
        <v>3</v>
      </c>
      <c r="E5" t="s">
        <v>6501</v>
      </c>
      <c r="F5" t="s">
        <v>6496</v>
      </c>
      <c r="G5" t="s">
        <v>7038</v>
      </c>
      <c r="H5" t="s">
        <v>7039</v>
      </c>
      <c r="I5" t="s">
        <v>6668</v>
      </c>
      <c r="J5" t="s">
        <v>6618</v>
      </c>
      <c r="K5">
        <v>0</v>
      </c>
      <c r="L5" s="23">
        <v>311599272.80414337</v>
      </c>
      <c r="M5" s="23">
        <v>953801529.97748661</v>
      </c>
      <c r="N5" s="23">
        <v>2096332196.9260123</v>
      </c>
      <c r="O5" s="23">
        <v>1784732924.1218688</v>
      </c>
      <c r="P5">
        <v>8.1999999999999993</v>
      </c>
      <c r="Q5">
        <v>8.1999999999999993</v>
      </c>
      <c r="R5">
        <v>0</v>
      </c>
      <c r="S5">
        <v>0</v>
      </c>
      <c r="T5">
        <v>0</v>
      </c>
      <c r="U5">
        <v>0</v>
      </c>
      <c r="V5">
        <v>0</v>
      </c>
      <c r="W5">
        <v>0</v>
      </c>
      <c r="X5">
        <v>0</v>
      </c>
    </row>
    <row r="6" spans="1:24">
      <c r="A6">
        <v>4</v>
      </c>
      <c r="B6">
        <v>5</v>
      </c>
      <c r="C6" s="38">
        <v>42314</v>
      </c>
      <c r="D6" t="s">
        <v>6</v>
      </c>
      <c r="E6" t="s">
        <v>6501</v>
      </c>
      <c r="F6" t="s">
        <v>6496</v>
      </c>
      <c r="G6" t="s">
        <v>7040</v>
      </c>
      <c r="H6" t="s">
        <v>7039</v>
      </c>
      <c r="I6" t="s">
        <v>6670</v>
      </c>
      <c r="J6" t="s">
        <v>6620</v>
      </c>
      <c r="K6">
        <v>0</v>
      </c>
      <c r="L6" s="23">
        <v>304445596.11689758</v>
      </c>
      <c r="M6" s="23">
        <v>203039004.91823828</v>
      </c>
      <c r="N6" s="23">
        <v>892655720.8654356</v>
      </c>
      <c r="O6" s="23">
        <v>588210124.74853802</v>
      </c>
      <c r="P6">
        <v>6.8</v>
      </c>
      <c r="Q6">
        <v>6.4</v>
      </c>
      <c r="R6">
        <v>0</v>
      </c>
      <c r="S6">
        <v>0</v>
      </c>
      <c r="T6">
        <v>0</v>
      </c>
      <c r="U6">
        <v>0</v>
      </c>
      <c r="V6">
        <v>0</v>
      </c>
      <c r="W6">
        <v>0</v>
      </c>
      <c r="X6">
        <v>0</v>
      </c>
    </row>
    <row r="7" spans="1:24">
      <c r="A7">
        <v>9</v>
      </c>
      <c r="B7">
        <v>6</v>
      </c>
      <c r="C7" s="38">
        <v>39206</v>
      </c>
      <c r="D7" t="s">
        <v>13</v>
      </c>
      <c r="E7" t="s">
        <v>6501</v>
      </c>
      <c r="F7" t="s">
        <v>6496</v>
      </c>
      <c r="G7" t="s">
        <v>7046</v>
      </c>
      <c r="H7" t="s">
        <v>7039</v>
      </c>
      <c r="I7" t="s">
        <v>6675</v>
      </c>
      <c r="J7" t="s">
        <v>6630</v>
      </c>
      <c r="K7">
        <v>0</v>
      </c>
      <c r="L7" s="23">
        <v>298823625.02344328</v>
      </c>
      <c r="M7" s="23">
        <v>389779864.62285948</v>
      </c>
      <c r="N7" s="23">
        <v>1031839486.3810791</v>
      </c>
      <c r="O7" s="23">
        <v>733015861.35763574</v>
      </c>
      <c r="P7">
        <v>6.2</v>
      </c>
      <c r="Q7">
        <v>6.2</v>
      </c>
      <c r="R7">
        <v>0</v>
      </c>
      <c r="S7">
        <v>0</v>
      </c>
      <c r="T7">
        <v>1</v>
      </c>
      <c r="U7">
        <v>0</v>
      </c>
      <c r="V7">
        <v>0</v>
      </c>
      <c r="W7">
        <v>1</v>
      </c>
      <c r="X7">
        <v>0</v>
      </c>
    </row>
    <row r="8" spans="1:24">
      <c r="A8">
        <v>34</v>
      </c>
      <c r="B8">
        <v>7</v>
      </c>
      <c r="C8" s="38">
        <v>35783</v>
      </c>
      <c r="D8" t="s">
        <v>81</v>
      </c>
      <c r="E8" t="s">
        <v>6501</v>
      </c>
      <c r="F8" t="s">
        <v>6496</v>
      </c>
      <c r="G8" t="s">
        <v>6562</v>
      </c>
      <c r="H8" t="s">
        <v>7055</v>
      </c>
      <c r="I8" t="s">
        <v>7128</v>
      </c>
      <c r="J8" t="s">
        <v>7072</v>
      </c>
      <c r="K8">
        <v>0</v>
      </c>
      <c r="L8" s="23">
        <v>298639801.61190325</v>
      </c>
      <c r="M8" s="23">
        <v>983528827.98267817</v>
      </c>
      <c r="N8" s="23">
        <v>3296409525.6342463</v>
      </c>
      <c r="O8" s="23">
        <v>2997769724.0223432</v>
      </c>
      <c r="P8">
        <v>7.7</v>
      </c>
      <c r="Q8">
        <v>8</v>
      </c>
      <c r="R8">
        <v>0</v>
      </c>
      <c r="S8">
        <v>0</v>
      </c>
      <c r="T8">
        <v>0</v>
      </c>
      <c r="U8">
        <v>0</v>
      </c>
      <c r="V8">
        <v>0</v>
      </c>
      <c r="W8">
        <v>0</v>
      </c>
      <c r="X8">
        <v>0</v>
      </c>
    </row>
    <row r="9" spans="1:24">
      <c r="A9">
        <v>5</v>
      </c>
      <c r="B9">
        <v>8</v>
      </c>
      <c r="C9" s="38">
        <v>41110</v>
      </c>
      <c r="D9" t="s">
        <v>10</v>
      </c>
      <c r="E9" t="s">
        <v>6501</v>
      </c>
      <c r="F9" t="s">
        <v>6496</v>
      </c>
      <c r="G9" t="s">
        <v>7043</v>
      </c>
      <c r="H9" t="s">
        <v>7039</v>
      </c>
      <c r="I9" t="s">
        <v>6673</v>
      </c>
      <c r="J9" t="s">
        <v>6626</v>
      </c>
      <c r="K9">
        <v>0</v>
      </c>
      <c r="L9" s="23">
        <v>289102656.43550521</v>
      </c>
      <c r="M9" s="23">
        <v>471120741.72186863</v>
      </c>
      <c r="N9" s="23">
        <v>1140051724.5942757</v>
      </c>
      <c r="O9" s="23">
        <v>850949068.15877056</v>
      </c>
      <c r="P9">
        <v>8.4</v>
      </c>
      <c r="Q9">
        <v>8</v>
      </c>
      <c r="R9">
        <v>0</v>
      </c>
      <c r="S9">
        <v>0</v>
      </c>
      <c r="T9">
        <v>0</v>
      </c>
      <c r="U9">
        <v>0</v>
      </c>
      <c r="V9">
        <v>0</v>
      </c>
      <c r="W9">
        <v>0</v>
      </c>
      <c r="X9">
        <v>0</v>
      </c>
    </row>
    <row r="10" spans="1:24">
      <c r="A10">
        <v>7</v>
      </c>
      <c r="B10">
        <v>9</v>
      </c>
      <c r="C10" s="38">
        <v>40977</v>
      </c>
      <c r="D10" t="s">
        <v>8</v>
      </c>
      <c r="E10" t="s">
        <v>6501</v>
      </c>
      <c r="F10" t="s">
        <v>6496</v>
      </c>
      <c r="G10" t="s">
        <v>7042</v>
      </c>
      <c r="H10" t="s">
        <v>7039</v>
      </c>
      <c r="I10" t="s">
        <v>6672</v>
      </c>
      <c r="J10" t="s">
        <v>6624</v>
      </c>
      <c r="K10">
        <v>0</v>
      </c>
      <c r="L10" s="23">
        <v>288739690.13740671</v>
      </c>
      <c r="M10" s="23">
        <v>76708873.950211868</v>
      </c>
      <c r="N10" s="23">
        <v>296906403.53325313</v>
      </c>
      <c r="O10" s="23">
        <v>8166713.3958464265</v>
      </c>
      <c r="P10">
        <v>6.6</v>
      </c>
      <c r="Q10">
        <v>5.7</v>
      </c>
      <c r="R10">
        <v>0</v>
      </c>
      <c r="S10">
        <v>0</v>
      </c>
      <c r="T10">
        <v>0</v>
      </c>
      <c r="U10">
        <v>0</v>
      </c>
      <c r="V10">
        <v>0</v>
      </c>
      <c r="W10">
        <v>0</v>
      </c>
      <c r="X10">
        <v>0</v>
      </c>
    </row>
    <row r="11" spans="1:24">
      <c r="A11">
        <v>8</v>
      </c>
      <c r="B11">
        <v>10</v>
      </c>
      <c r="C11" s="38">
        <v>40506</v>
      </c>
      <c r="D11" t="s">
        <v>12</v>
      </c>
      <c r="E11" t="s">
        <v>6501</v>
      </c>
      <c r="F11" t="s">
        <v>6496</v>
      </c>
      <c r="G11" t="s">
        <v>7044</v>
      </c>
      <c r="H11" t="s">
        <v>7045</v>
      </c>
      <c r="I11" t="s">
        <v>6674</v>
      </c>
      <c r="J11" t="s">
        <v>6629</v>
      </c>
      <c r="K11">
        <v>0</v>
      </c>
      <c r="L11" s="23">
        <v>286201651.71409899</v>
      </c>
      <c r="M11" s="23">
        <v>221059883.78316566</v>
      </c>
      <c r="N11" s="23">
        <v>645695072.8802073</v>
      </c>
      <c r="O11" s="23">
        <v>359493421.16610831</v>
      </c>
      <c r="P11">
        <v>7.8</v>
      </c>
      <c r="Q11">
        <v>7.5</v>
      </c>
      <c r="R11">
        <v>0</v>
      </c>
      <c r="S11">
        <v>0</v>
      </c>
      <c r="T11">
        <v>0</v>
      </c>
      <c r="U11">
        <v>0</v>
      </c>
      <c r="V11">
        <v>0</v>
      </c>
      <c r="W11">
        <v>0</v>
      </c>
      <c r="X11">
        <v>0</v>
      </c>
    </row>
    <row r="12" spans="1:24">
      <c r="A12">
        <v>6</v>
      </c>
      <c r="B12">
        <v>11</v>
      </c>
      <c r="C12" s="38">
        <v>41457</v>
      </c>
      <c r="D12" t="s">
        <v>7</v>
      </c>
      <c r="E12" t="s">
        <v>6501</v>
      </c>
      <c r="F12" t="s">
        <v>6496</v>
      </c>
      <c r="G12" t="s">
        <v>7041</v>
      </c>
      <c r="H12" t="s">
        <v>7039</v>
      </c>
      <c r="I12" t="s">
        <v>6671</v>
      </c>
      <c r="J12" t="s">
        <v>6623</v>
      </c>
      <c r="K12">
        <v>0</v>
      </c>
      <c r="L12" s="23">
        <v>283543275.5697872</v>
      </c>
      <c r="M12" s="23">
        <v>92076415.281490266</v>
      </c>
      <c r="N12" s="23">
        <v>268079459.42608181</v>
      </c>
      <c r="O12" s="23">
        <v>-15463816.143705398</v>
      </c>
      <c r="P12">
        <v>6.5</v>
      </c>
      <c r="Q12">
        <v>4.8</v>
      </c>
      <c r="R12">
        <v>0</v>
      </c>
      <c r="S12">
        <v>0</v>
      </c>
      <c r="T12">
        <v>1</v>
      </c>
      <c r="U12">
        <v>1</v>
      </c>
      <c r="V12">
        <v>0</v>
      </c>
      <c r="W12">
        <v>1</v>
      </c>
      <c r="X12">
        <v>0</v>
      </c>
    </row>
    <row r="13" spans="1:24">
      <c r="A13">
        <v>14</v>
      </c>
      <c r="B13">
        <v>12</v>
      </c>
      <c r="C13" s="38">
        <v>40009</v>
      </c>
      <c r="D13" t="s">
        <v>15</v>
      </c>
      <c r="E13" t="s">
        <v>6501</v>
      </c>
      <c r="F13" t="s">
        <v>6496</v>
      </c>
      <c r="G13" t="s">
        <v>7047</v>
      </c>
      <c r="H13" t="s">
        <v>7048</v>
      </c>
      <c r="I13" t="s">
        <v>6676</v>
      </c>
      <c r="J13" t="s">
        <v>6631</v>
      </c>
      <c r="K13">
        <v>0</v>
      </c>
      <c r="L13" s="23">
        <v>279605156.23331213</v>
      </c>
      <c r="M13" s="23">
        <v>337717393.81308186</v>
      </c>
      <c r="N13" s="23">
        <v>1045816880.4610054</v>
      </c>
      <c r="O13" s="23">
        <v>766211724.22769332</v>
      </c>
      <c r="P13">
        <v>7.5</v>
      </c>
      <c r="Q13">
        <v>7.2</v>
      </c>
      <c r="R13">
        <v>0</v>
      </c>
      <c r="S13">
        <v>0</v>
      </c>
      <c r="T13">
        <v>0</v>
      </c>
      <c r="U13">
        <v>0</v>
      </c>
      <c r="V13">
        <v>0</v>
      </c>
      <c r="W13">
        <v>0</v>
      </c>
      <c r="X13">
        <v>0</v>
      </c>
    </row>
    <row r="14" spans="1:24">
      <c r="A14">
        <v>84</v>
      </c>
      <c r="B14">
        <v>13</v>
      </c>
      <c r="C14" s="38">
        <v>34908</v>
      </c>
      <c r="D14" t="s">
        <v>153</v>
      </c>
      <c r="E14" t="s">
        <v>6501</v>
      </c>
      <c r="F14" t="s">
        <v>6496</v>
      </c>
      <c r="G14" t="s">
        <v>6514</v>
      </c>
      <c r="H14" t="s">
        <v>7039</v>
      </c>
      <c r="I14" t="s">
        <v>7129</v>
      </c>
      <c r="J14" t="s">
        <v>7067</v>
      </c>
      <c r="K14">
        <v>0</v>
      </c>
      <c r="L14" s="23">
        <v>276388688.52459019</v>
      </c>
      <c r="M14" s="23">
        <v>139372897.21744263</v>
      </c>
      <c r="N14" s="23">
        <v>417340949.67645901</v>
      </c>
      <c r="O14" s="23">
        <v>140952261.15186882</v>
      </c>
      <c r="P14">
        <v>6.1</v>
      </c>
      <c r="Q14">
        <v>5.2</v>
      </c>
      <c r="R14">
        <v>0</v>
      </c>
      <c r="S14">
        <v>0</v>
      </c>
      <c r="T14">
        <v>1</v>
      </c>
      <c r="U14">
        <v>1</v>
      </c>
      <c r="V14">
        <v>0</v>
      </c>
      <c r="W14">
        <v>1</v>
      </c>
      <c r="X14">
        <v>0</v>
      </c>
    </row>
    <row r="15" spans="1:24">
      <c r="A15">
        <v>18</v>
      </c>
      <c r="B15">
        <v>14</v>
      </c>
      <c r="C15" s="38">
        <v>38896</v>
      </c>
      <c r="D15" t="s">
        <v>29</v>
      </c>
      <c r="E15" t="s">
        <v>6501</v>
      </c>
      <c r="F15" t="s">
        <v>6496</v>
      </c>
      <c r="G15" t="s">
        <v>7042</v>
      </c>
      <c r="H15" t="s">
        <v>7039</v>
      </c>
      <c r="I15" t="s">
        <v>6684</v>
      </c>
      <c r="J15" t="s">
        <v>6648</v>
      </c>
      <c r="K15">
        <v>0</v>
      </c>
      <c r="L15" s="23">
        <v>275396234.5983243</v>
      </c>
      <c r="M15" s="23">
        <v>237552993.39576146</v>
      </c>
      <c r="N15" s="23">
        <v>444058699.65719569</v>
      </c>
      <c r="O15" s="23">
        <v>168662465.05887139</v>
      </c>
      <c r="P15">
        <v>6.1</v>
      </c>
      <c r="Q15">
        <v>7</v>
      </c>
      <c r="R15">
        <v>0</v>
      </c>
      <c r="S15">
        <v>0</v>
      </c>
      <c r="T15">
        <v>1</v>
      </c>
      <c r="U15">
        <v>0</v>
      </c>
      <c r="V15">
        <v>0</v>
      </c>
      <c r="W15">
        <v>1</v>
      </c>
      <c r="X15">
        <v>0</v>
      </c>
    </row>
    <row r="16" spans="1:24">
      <c r="A16">
        <v>17</v>
      </c>
      <c r="B16">
        <v>15</v>
      </c>
      <c r="C16" s="38">
        <v>40683</v>
      </c>
      <c r="D16" t="s">
        <v>19</v>
      </c>
      <c r="E16" t="s">
        <v>6501</v>
      </c>
      <c r="F16" t="s">
        <v>6496</v>
      </c>
      <c r="G16" t="s">
        <v>7038</v>
      </c>
      <c r="H16" t="s">
        <v>7039</v>
      </c>
      <c r="I16" t="s">
        <v>6678</v>
      </c>
      <c r="J16" t="s">
        <v>6636</v>
      </c>
      <c r="K16">
        <v>0</v>
      </c>
      <c r="L16" s="23">
        <v>266472756.72230974</v>
      </c>
      <c r="M16" s="23">
        <v>256947821.26964915</v>
      </c>
      <c r="N16" s="23">
        <v>1114563741.5047309</v>
      </c>
      <c r="O16" s="23">
        <v>848090984.78242123</v>
      </c>
      <c r="P16">
        <v>6.7</v>
      </c>
      <c r="Q16">
        <v>5</v>
      </c>
      <c r="R16">
        <v>0</v>
      </c>
      <c r="S16">
        <v>0</v>
      </c>
      <c r="T16">
        <v>0</v>
      </c>
      <c r="U16">
        <v>1</v>
      </c>
      <c r="V16">
        <v>0</v>
      </c>
      <c r="W16">
        <v>1</v>
      </c>
      <c r="X16">
        <v>0</v>
      </c>
    </row>
    <row r="17" spans="1:24">
      <c r="A17">
        <v>21</v>
      </c>
      <c r="B17">
        <v>16</v>
      </c>
      <c r="C17" s="38">
        <v>38905</v>
      </c>
      <c r="D17" t="s">
        <v>44</v>
      </c>
      <c r="E17" t="s">
        <v>6501</v>
      </c>
      <c r="F17" t="s">
        <v>6496</v>
      </c>
      <c r="G17" t="s">
        <v>7038</v>
      </c>
      <c r="H17" t="s">
        <v>7039</v>
      </c>
      <c r="I17" t="s">
        <v>6693</v>
      </c>
      <c r="J17" t="s">
        <v>6663</v>
      </c>
      <c r="K17">
        <v>0</v>
      </c>
      <c r="L17" s="23">
        <v>266299385.74938574</v>
      </c>
      <c r="M17" s="23">
        <v>501016625.3937887</v>
      </c>
      <c r="N17" s="23">
        <v>1261922736.9417002</v>
      </c>
      <c r="O17" s="23">
        <v>995623351.19231451</v>
      </c>
      <c r="P17">
        <v>7.3</v>
      </c>
      <c r="Q17">
        <v>6</v>
      </c>
      <c r="R17">
        <v>0</v>
      </c>
      <c r="S17">
        <v>0</v>
      </c>
      <c r="T17">
        <v>0</v>
      </c>
      <c r="U17">
        <v>0</v>
      </c>
      <c r="V17">
        <v>0</v>
      </c>
      <c r="W17">
        <v>0</v>
      </c>
      <c r="X17">
        <v>0</v>
      </c>
    </row>
    <row r="18" spans="1:24">
      <c r="A18">
        <v>13</v>
      </c>
      <c r="B18">
        <v>17</v>
      </c>
      <c r="C18" s="38">
        <v>41257</v>
      </c>
      <c r="D18" t="s">
        <v>17</v>
      </c>
      <c r="E18" t="s">
        <v>6501</v>
      </c>
      <c r="F18" t="s">
        <v>6496</v>
      </c>
      <c r="G18" t="s">
        <v>7049</v>
      </c>
      <c r="H18" t="s">
        <v>7048</v>
      </c>
      <c r="I18" t="s">
        <v>6677</v>
      </c>
      <c r="J18" t="s">
        <v>6633</v>
      </c>
      <c r="K18">
        <v>0</v>
      </c>
      <c r="L18" s="23">
        <v>262251688.79926482</v>
      </c>
      <c r="M18" s="23">
        <v>317852789.68081146</v>
      </c>
      <c r="N18" s="23">
        <v>1066843612.8915118</v>
      </c>
      <c r="O18" s="23">
        <v>804591924.09224701</v>
      </c>
      <c r="P18">
        <v>7.9</v>
      </c>
      <c r="Q18">
        <v>6.5</v>
      </c>
      <c r="R18">
        <v>0</v>
      </c>
      <c r="S18">
        <v>0</v>
      </c>
      <c r="T18">
        <v>0</v>
      </c>
      <c r="U18">
        <v>0</v>
      </c>
      <c r="V18">
        <v>0</v>
      </c>
      <c r="W18">
        <v>0</v>
      </c>
      <c r="X18">
        <v>0</v>
      </c>
    </row>
    <row r="19" spans="1:24">
      <c r="A19">
        <v>19</v>
      </c>
      <c r="B19">
        <v>18</v>
      </c>
      <c r="C19" s="38">
        <v>39766</v>
      </c>
      <c r="D19" t="s">
        <v>31</v>
      </c>
      <c r="E19" t="s">
        <v>6501</v>
      </c>
      <c r="F19" t="s">
        <v>6496</v>
      </c>
      <c r="G19" t="s">
        <v>7050</v>
      </c>
      <c r="H19" t="s">
        <v>7039</v>
      </c>
      <c r="I19" t="s">
        <v>6685</v>
      </c>
      <c r="J19" t="s">
        <v>6650</v>
      </c>
      <c r="K19">
        <v>0</v>
      </c>
      <c r="L19" s="23">
        <v>260779992.93868423</v>
      </c>
      <c r="M19" s="23">
        <v>192034335.63954806</v>
      </c>
      <c r="N19" s="23">
        <v>670875895.31615388</v>
      </c>
      <c r="O19" s="23">
        <v>410095902.37746966</v>
      </c>
      <c r="P19">
        <v>6.7</v>
      </c>
      <c r="Q19">
        <v>6.1</v>
      </c>
      <c r="R19">
        <v>0</v>
      </c>
      <c r="S19">
        <v>0</v>
      </c>
      <c r="T19">
        <v>0</v>
      </c>
      <c r="U19">
        <v>0</v>
      </c>
      <c r="V19">
        <v>0</v>
      </c>
      <c r="W19">
        <v>0</v>
      </c>
      <c r="X19">
        <v>0</v>
      </c>
    </row>
    <row r="20" spans="1:24">
      <c r="A20">
        <v>15</v>
      </c>
      <c r="B20">
        <v>19</v>
      </c>
      <c r="C20" s="38">
        <v>41621</v>
      </c>
      <c r="D20" t="s">
        <v>21</v>
      </c>
      <c r="E20" t="s">
        <v>6501</v>
      </c>
      <c r="F20" t="s">
        <v>6496</v>
      </c>
      <c r="G20" t="s">
        <v>7049</v>
      </c>
      <c r="H20" t="s">
        <v>7048</v>
      </c>
      <c r="I20" t="s">
        <v>6679</v>
      </c>
      <c r="J20" t="s">
        <v>6637</v>
      </c>
      <c r="K20">
        <v>0</v>
      </c>
      <c r="L20" s="23">
        <v>258371630.00055784</v>
      </c>
      <c r="M20" s="23">
        <v>267018661.85787112</v>
      </c>
      <c r="N20" s="23">
        <v>992526198.89943755</v>
      </c>
      <c r="O20" s="23">
        <v>734154568.89887977</v>
      </c>
      <c r="P20">
        <v>7.9</v>
      </c>
      <c r="Q20">
        <v>6.8</v>
      </c>
      <c r="R20">
        <v>0</v>
      </c>
      <c r="S20">
        <v>0</v>
      </c>
      <c r="T20">
        <v>0</v>
      </c>
      <c r="U20">
        <v>0</v>
      </c>
      <c r="V20">
        <v>0</v>
      </c>
      <c r="W20">
        <v>0</v>
      </c>
      <c r="X20">
        <v>0</v>
      </c>
    </row>
    <row r="21" spans="1:24">
      <c r="A21">
        <v>16</v>
      </c>
      <c r="B21">
        <v>20</v>
      </c>
      <c r="C21" s="38">
        <v>41990</v>
      </c>
      <c r="D21" t="s">
        <v>23</v>
      </c>
      <c r="E21" t="s">
        <v>6501</v>
      </c>
      <c r="F21" t="s">
        <v>6496</v>
      </c>
      <c r="G21" t="s">
        <v>7049</v>
      </c>
      <c r="H21" t="s">
        <v>7048</v>
      </c>
      <c r="I21" t="s">
        <v>6680</v>
      </c>
      <c r="J21" t="s">
        <v>6640</v>
      </c>
      <c r="K21">
        <v>0</v>
      </c>
      <c r="L21" s="23">
        <v>256431741.13759091</v>
      </c>
      <c r="M21" s="23">
        <v>261683245.7419723</v>
      </c>
      <c r="N21" s="23">
        <v>979692120.9272269</v>
      </c>
      <c r="O21" s="23">
        <v>723260379.78963602</v>
      </c>
      <c r="P21">
        <v>7.5</v>
      </c>
      <c r="Q21">
        <v>6.2</v>
      </c>
      <c r="R21">
        <v>0</v>
      </c>
      <c r="S21">
        <v>0</v>
      </c>
      <c r="T21">
        <v>0</v>
      </c>
      <c r="U21">
        <v>0</v>
      </c>
      <c r="V21">
        <v>0</v>
      </c>
      <c r="W21">
        <v>0</v>
      </c>
      <c r="X21">
        <v>0</v>
      </c>
    </row>
    <row r="22" spans="1:24">
      <c r="A22">
        <v>293</v>
      </c>
      <c r="B22">
        <v>1</v>
      </c>
      <c r="C22" s="38">
        <v>37008</v>
      </c>
      <c r="D22" t="s">
        <v>467</v>
      </c>
      <c r="E22" t="s">
        <v>6502</v>
      </c>
      <c r="F22" t="s">
        <v>6497</v>
      </c>
      <c r="G22" t="s">
        <v>7083</v>
      </c>
      <c r="H22" t="s">
        <v>6559</v>
      </c>
      <c r="I22" t="s">
        <v>7145</v>
      </c>
      <c r="J22" t="s">
        <v>7084</v>
      </c>
      <c r="K22">
        <v>0</v>
      </c>
      <c r="L22" s="23">
        <v>142959666.47823629</v>
      </c>
      <c r="M22" s="23">
        <v>9139140.5353476536</v>
      </c>
      <c r="N22" s="23">
        <v>14111846.851085359</v>
      </c>
      <c r="O22" s="23">
        <v>-128847819.62715092</v>
      </c>
      <c r="P22">
        <v>4.4000000000000004</v>
      </c>
      <c r="Q22">
        <v>3.5</v>
      </c>
      <c r="R22">
        <v>0</v>
      </c>
      <c r="S22">
        <v>0</v>
      </c>
      <c r="T22">
        <v>0</v>
      </c>
      <c r="U22">
        <v>0</v>
      </c>
      <c r="V22">
        <v>0</v>
      </c>
      <c r="W22">
        <v>0</v>
      </c>
      <c r="X22">
        <v>0</v>
      </c>
    </row>
    <row r="23" spans="1:24">
      <c r="A23">
        <v>339</v>
      </c>
      <c r="B23">
        <v>2</v>
      </c>
      <c r="C23" s="38">
        <v>35888</v>
      </c>
      <c r="D23" t="s">
        <v>539</v>
      </c>
      <c r="E23" t="s">
        <v>6502</v>
      </c>
      <c r="F23" t="s">
        <v>6497</v>
      </c>
      <c r="G23" t="s">
        <v>6566</v>
      </c>
      <c r="H23" t="s">
        <v>7055</v>
      </c>
      <c r="I23" t="s">
        <v>7146</v>
      </c>
      <c r="J23" t="s">
        <v>7172</v>
      </c>
      <c r="K23">
        <v>0</v>
      </c>
      <c r="L23" s="23">
        <v>148217230.76923075</v>
      </c>
      <c r="M23" s="23">
        <v>15061885.384627692</v>
      </c>
      <c r="N23" s="23">
        <v>20506046.559323076</v>
      </c>
      <c r="O23" s="23">
        <v>-127711184.20990768</v>
      </c>
      <c r="P23">
        <v>7.3</v>
      </c>
      <c r="Q23">
        <v>7.4</v>
      </c>
      <c r="R23">
        <v>1</v>
      </c>
      <c r="S23">
        <v>1</v>
      </c>
      <c r="T23">
        <v>0</v>
      </c>
      <c r="U23">
        <v>0</v>
      </c>
      <c r="V23">
        <v>1</v>
      </c>
      <c r="W23">
        <v>0</v>
      </c>
      <c r="X23">
        <v>0</v>
      </c>
    </row>
    <row r="24" spans="1:24">
      <c r="A24">
        <v>340</v>
      </c>
      <c r="B24">
        <v>3</v>
      </c>
      <c r="C24" s="38">
        <v>37484</v>
      </c>
      <c r="D24" t="s">
        <v>541</v>
      </c>
      <c r="E24" t="s">
        <v>6502</v>
      </c>
      <c r="F24" t="s">
        <v>6497</v>
      </c>
      <c r="G24" t="s">
        <v>7097</v>
      </c>
      <c r="H24" t="s">
        <v>6559</v>
      </c>
      <c r="I24" t="s">
        <v>7147</v>
      </c>
      <c r="J24" t="s">
        <v>7098</v>
      </c>
      <c r="K24">
        <v>0</v>
      </c>
      <c r="L24" s="23">
        <v>133288876.59103487</v>
      </c>
      <c r="M24" s="23">
        <v>5879508.3010846712</v>
      </c>
      <c r="N24" s="23">
        <v>9456839.1296900958</v>
      </c>
      <c r="O24" s="23">
        <v>-123832037.46134478</v>
      </c>
      <c r="P24">
        <v>3.8</v>
      </c>
      <c r="Q24">
        <v>2.7</v>
      </c>
      <c r="R24">
        <v>0</v>
      </c>
      <c r="S24">
        <v>0</v>
      </c>
      <c r="T24">
        <v>0</v>
      </c>
      <c r="U24">
        <v>0</v>
      </c>
      <c r="V24">
        <v>0</v>
      </c>
      <c r="W24">
        <v>0</v>
      </c>
      <c r="X24">
        <v>0</v>
      </c>
    </row>
    <row r="25" spans="1:24">
      <c r="A25">
        <v>152</v>
      </c>
      <c r="B25">
        <v>4</v>
      </c>
      <c r="C25" s="38">
        <v>40613</v>
      </c>
      <c r="D25" t="s">
        <v>249</v>
      </c>
      <c r="E25" t="s">
        <v>6502</v>
      </c>
      <c r="F25" t="s">
        <v>6497</v>
      </c>
      <c r="G25" t="s">
        <v>7053</v>
      </c>
      <c r="H25" t="s">
        <v>7045</v>
      </c>
      <c r="I25" t="s">
        <v>6703</v>
      </c>
      <c r="J25" t="s">
        <v>6599</v>
      </c>
      <c r="K25">
        <v>0</v>
      </c>
      <c r="L25" s="23">
        <v>161670179.48958907</v>
      </c>
      <c r="M25" s="23">
        <v>23057140.170915619</v>
      </c>
      <c r="N25" s="23">
        <v>42626776.497532077</v>
      </c>
      <c r="O25" s="23">
        <v>-119043402.992057</v>
      </c>
      <c r="P25">
        <v>5.4</v>
      </c>
      <c r="Q25">
        <v>5</v>
      </c>
      <c r="R25">
        <v>0</v>
      </c>
      <c r="S25">
        <v>0</v>
      </c>
      <c r="T25">
        <v>0</v>
      </c>
      <c r="U25">
        <v>0</v>
      </c>
      <c r="V25">
        <v>0</v>
      </c>
      <c r="W25">
        <v>0</v>
      </c>
      <c r="X25">
        <v>0</v>
      </c>
    </row>
    <row r="26" spans="1:24">
      <c r="A26">
        <v>369</v>
      </c>
      <c r="B26">
        <v>5</v>
      </c>
      <c r="C26" s="38">
        <v>35055</v>
      </c>
      <c r="D26" t="s">
        <v>585</v>
      </c>
      <c r="E26" t="s">
        <v>6502</v>
      </c>
      <c r="F26" t="s">
        <v>6497</v>
      </c>
      <c r="G26" t="s">
        <v>7092</v>
      </c>
      <c r="H26" t="s">
        <v>7039</v>
      </c>
      <c r="I26" t="s">
        <v>7148</v>
      </c>
      <c r="J26" t="s">
        <v>7093</v>
      </c>
      <c r="K26">
        <v>0</v>
      </c>
      <c r="L26" s="23">
        <v>144354892.50814334</v>
      </c>
      <c r="M26" s="23">
        <v>15717928.701407168</v>
      </c>
      <c r="N26" s="23">
        <v>29055065.509224758</v>
      </c>
      <c r="O26" s="23">
        <v>-115299826.99891858</v>
      </c>
      <c r="P26">
        <v>5.6</v>
      </c>
      <c r="Q26">
        <v>4.5</v>
      </c>
      <c r="R26">
        <v>0</v>
      </c>
      <c r="S26">
        <v>0</v>
      </c>
      <c r="T26">
        <v>0</v>
      </c>
      <c r="U26">
        <v>0</v>
      </c>
      <c r="V26">
        <v>0</v>
      </c>
      <c r="W26">
        <v>0</v>
      </c>
      <c r="X26">
        <v>0</v>
      </c>
    </row>
    <row r="27" spans="1:24">
      <c r="A27">
        <v>1196</v>
      </c>
      <c r="B27">
        <v>6</v>
      </c>
      <c r="C27" s="38">
        <v>29544</v>
      </c>
      <c r="D27" t="s">
        <v>1730</v>
      </c>
      <c r="E27" t="s">
        <v>6502</v>
      </c>
      <c r="F27" t="s">
        <v>6497</v>
      </c>
      <c r="G27" t="s">
        <v>7103</v>
      </c>
      <c r="H27" t="s">
        <v>7048</v>
      </c>
      <c r="I27" t="s">
        <v>7149</v>
      </c>
      <c r="J27" t="s">
        <v>7104</v>
      </c>
      <c r="K27">
        <v>0</v>
      </c>
      <c r="L27" s="23">
        <v>123947742.69005848</v>
      </c>
      <c r="M27" s="23">
        <v>9815340.0507953223</v>
      </c>
      <c r="N27" s="23">
        <v>9815880.9136725161</v>
      </c>
      <c r="O27" s="23">
        <v>-114131861.77638596</v>
      </c>
      <c r="P27">
        <v>6.8</v>
      </c>
      <c r="Q27">
        <v>6.2</v>
      </c>
      <c r="R27">
        <v>0</v>
      </c>
      <c r="S27">
        <v>0</v>
      </c>
      <c r="T27">
        <v>0</v>
      </c>
      <c r="U27">
        <v>0</v>
      </c>
      <c r="V27">
        <v>0</v>
      </c>
      <c r="W27">
        <v>0</v>
      </c>
      <c r="X27">
        <v>0</v>
      </c>
    </row>
    <row r="28" spans="1:24">
      <c r="A28">
        <v>2465</v>
      </c>
      <c r="B28">
        <v>7</v>
      </c>
      <c r="C28" s="38">
        <v>23377</v>
      </c>
      <c r="D28" t="s">
        <v>3311</v>
      </c>
      <c r="E28" t="s">
        <v>6502</v>
      </c>
      <c r="F28" t="s">
        <v>6497</v>
      </c>
      <c r="G28" t="s">
        <v>6581</v>
      </c>
      <c r="H28" t="s">
        <v>7055</v>
      </c>
      <c r="I28" t="s">
        <v>7150</v>
      </c>
      <c r="J28" t="s">
        <v>7096</v>
      </c>
      <c r="K28">
        <v>0</v>
      </c>
      <c r="L28" s="23">
        <v>148097313.91585761</v>
      </c>
      <c r="M28" s="23">
        <v>37024328.478964403</v>
      </c>
      <c r="N28" s="23">
        <v>37024328.478964403</v>
      </c>
      <c r="O28" s="23">
        <v>-111072985.43689321</v>
      </c>
      <c r="P28">
        <v>6.7</v>
      </c>
      <c r="Q28">
        <v>7.4</v>
      </c>
      <c r="R28">
        <v>0</v>
      </c>
      <c r="S28">
        <v>1</v>
      </c>
      <c r="T28">
        <v>0</v>
      </c>
      <c r="U28">
        <v>0</v>
      </c>
      <c r="V28">
        <v>1</v>
      </c>
      <c r="W28">
        <v>0</v>
      </c>
      <c r="X28">
        <v>0</v>
      </c>
    </row>
    <row r="29" spans="1:24">
      <c r="A29">
        <v>2191</v>
      </c>
      <c r="B29">
        <v>8</v>
      </c>
      <c r="C29" s="38">
        <v>25569</v>
      </c>
      <c r="D29" t="s">
        <v>2987</v>
      </c>
      <c r="E29" t="s">
        <v>6502</v>
      </c>
      <c r="F29" t="s">
        <v>6497</v>
      </c>
      <c r="G29" t="s">
        <v>7090</v>
      </c>
      <c r="H29" t="s">
        <v>6559</v>
      </c>
      <c r="I29" t="s">
        <v>7151</v>
      </c>
      <c r="J29" t="s">
        <v>7091</v>
      </c>
      <c r="K29">
        <v>0</v>
      </c>
      <c r="L29" s="23">
        <v>140178994.70899472</v>
      </c>
      <c r="M29" s="23">
        <v>31858862.433862437</v>
      </c>
      <c r="N29" s="23">
        <v>31858862.433862437</v>
      </c>
      <c r="O29" s="23">
        <v>-108320132.27513228</v>
      </c>
      <c r="P29">
        <v>6.2</v>
      </c>
      <c r="Q29">
        <v>7.2</v>
      </c>
      <c r="R29">
        <v>0</v>
      </c>
      <c r="S29">
        <v>1</v>
      </c>
      <c r="T29">
        <v>0</v>
      </c>
      <c r="U29">
        <v>0</v>
      </c>
      <c r="V29">
        <v>1</v>
      </c>
      <c r="W29">
        <v>0</v>
      </c>
      <c r="X29">
        <v>0</v>
      </c>
    </row>
    <row r="30" spans="1:24">
      <c r="A30">
        <v>1567</v>
      </c>
      <c r="B30">
        <v>9</v>
      </c>
      <c r="C30" s="38">
        <v>29221</v>
      </c>
      <c r="D30" t="s">
        <v>2212</v>
      </c>
      <c r="E30" t="s">
        <v>6502</v>
      </c>
      <c r="F30" t="s">
        <v>6497</v>
      </c>
      <c r="G30" t="s">
        <v>7065</v>
      </c>
      <c r="H30" t="s">
        <v>7176</v>
      </c>
      <c r="I30" t="s">
        <v>7152</v>
      </c>
      <c r="J30" t="s">
        <v>7100</v>
      </c>
      <c r="K30">
        <v>0</v>
      </c>
      <c r="L30" s="23">
        <v>108352892.03084834</v>
      </c>
      <c r="M30" s="23">
        <v>4643695.3727506427</v>
      </c>
      <c r="N30" s="23">
        <v>4643695.3727506427</v>
      </c>
      <c r="O30" s="23">
        <v>-103709196.6580977</v>
      </c>
      <c r="P30">
        <v>8.4</v>
      </c>
      <c r="Q30">
        <v>7.3</v>
      </c>
      <c r="R30">
        <v>1</v>
      </c>
      <c r="S30">
        <v>1</v>
      </c>
      <c r="T30">
        <v>0</v>
      </c>
      <c r="U30">
        <v>0</v>
      </c>
      <c r="V30">
        <v>1</v>
      </c>
      <c r="W30">
        <v>0</v>
      </c>
      <c r="X30">
        <v>0</v>
      </c>
    </row>
    <row r="31" spans="1:24">
      <c r="A31">
        <v>1118</v>
      </c>
      <c r="B31">
        <v>10</v>
      </c>
      <c r="C31" s="38">
        <v>30211</v>
      </c>
      <c r="D31" t="s">
        <v>1628</v>
      </c>
      <c r="E31" t="s">
        <v>6502</v>
      </c>
      <c r="F31" t="s">
        <v>6497</v>
      </c>
      <c r="G31" t="s">
        <v>6581</v>
      </c>
      <c r="H31" t="s">
        <v>7055</v>
      </c>
      <c r="I31" t="s">
        <v>7153</v>
      </c>
      <c r="J31" t="s">
        <v>7173</v>
      </c>
      <c r="K31">
        <v>0</v>
      </c>
      <c r="L31" s="23">
        <v>113168927.47701737</v>
      </c>
      <c r="M31" s="23">
        <v>10846100.168621043</v>
      </c>
      <c r="N31" s="23">
        <v>10846100.168621043</v>
      </c>
      <c r="O31" s="23">
        <v>-102322827.30839632</v>
      </c>
      <c r="P31">
        <v>2.7</v>
      </c>
      <c r="Q31">
        <v>3</v>
      </c>
      <c r="R31">
        <v>0</v>
      </c>
      <c r="S31">
        <v>0</v>
      </c>
      <c r="T31">
        <v>0</v>
      </c>
      <c r="U31">
        <v>0</v>
      </c>
      <c r="V31">
        <v>0</v>
      </c>
      <c r="W31">
        <v>0</v>
      </c>
      <c r="X31">
        <v>0</v>
      </c>
    </row>
    <row r="32" spans="1:24">
      <c r="A32">
        <v>527</v>
      </c>
      <c r="B32">
        <v>11</v>
      </c>
      <c r="C32" s="38">
        <v>36693</v>
      </c>
      <c r="D32" t="s">
        <v>813</v>
      </c>
      <c r="E32" t="s">
        <v>6502</v>
      </c>
      <c r="F32" t="s">
        <v>6497</v>
      </c>
      <c r="G32" t="s">
        <v>7070</v>
      </c>
      <c r="H32" t="s">
        <v>7045</v>
      </c>
      <c r="I32" t="s">
        <v>7154</v>
      </c>
      <c r="J32" t="s">
        <v>7099</v>
      </c>
      <c r="K32">
        <v>0</v>
      </c>
      <c r="L32" s="23">
        <v>111764733.1786543</v>
      </c>
      <c r="M32" s="23">
        <v>12718309.723839907</v>
      </c>
      <c r="N32" s="23">
        <v>12718309.723839907</v>
      </c>
      <c r="O32" s="23">
        <v>-99046423.454814389</v>
      </c>
      <c r="P32">
        <v>7.2</v>
      </c>
      <c r="Q32">
        <v>7.1</v>
      </c>
      <c r="R32">
        <v>1</v>
      </c>
      <c r="S32">
        <v>1</v>
      </c>
      <c r="T32">
        <v>0</v>
      </c>
      <c r="U32">
        <v>0</v>
      </c>
      <c r="V32">
        <v>1</v>
      </c>
      <c r="W32">
        <v>0</v>
      </c>
      <c r="X32">
        <v>0</v>
      </c>
    </row>
    <row r="33" spans="1:24">
      <c r="A33">
        <v>1363</v>
      </c>
      <c r="B33">
        <v>12</v>
      </c>
      <c r="C33" s="38">
        <v>29434</v>
      </c>
      <c r="D33" t="s">
        <v>1955</v>
      </c>
      <c r="E33" t="s">
        <v>6502</v>
      </c>
      <c r="F33" t="s">
        <v>6497</v>
      </c>
      <c r="G33" t="s">
        <v>7101</v>
      </c>
      <c r="H33" t="s">
        <v>7039</v>
      </c>
      <c r="I33" t="s">
        <v>7155</v>
      </c>
      <c r="J33" t="s">
        <v>7102</v>
      </c>
      <c r="K33">
        <v>0</v>
      </c>
      <c r="L33" s="23">
        <v>115655702.28091237</v>
      </c>
      <c r="M33" s="23">
        <v>20239747.899159666</v>
      </c>
      <c r="N33" s="23">
        <v>20239747.899159666</v>
      </c>
      <c r="O33" s="23">
        <v>-95415954.3817527</v>
      </c>
      <c r="P33">
        <v>4.7</v>
      </c>
      <c r="Q33">
        <v>5.2</v>
      </c>
      <c r="R33">
        <v>0</v>
      </c>
      <c r="S33">
        <v>0</v>
      </c>
      <c r="T33">
        <v>0</v>
      </c>
      <c r="U33">
        <v>0</v>
      </c>
      <c r="V33">
        <v>0</v>
      </c>
      <c r="W33">
        <v>0</v>
      </c>
      <c r="X33">
        <v>0</v>
      </c>
    </row>
    <row r="34" spans="1:24">
      <c r="A34">
        <v>585</v>
      </c>
      <c r="B34">
        <v>13</v>
      </c>
      <c r="C34" s="38">
        <v>36945</v>
      </c>
      <c r="D34" t="s">
        <v>892</v>
      </c>
      <c r="E34" t="s">
        <v>6502</v>
      </c>
      <c r="F34" t="s">
        <v>6497</v>
      </c>
      <c r="G34" t="s">
        <v>7118</v>
      </c>
      <c r="H34" t="s">
        <v>7045</v>
      </c>
      <c r="I34" t="s">
        <v>7156</v>
      </c>
      <c r="J34" t="s">
        <v>7119</v>
      </c>
      <c r="K34">
        <v>0</v>
      </c>
      <c r="L34" s="23">
        <v>102752986.34812286</v>
      </c>
      <c r="M34" s="23">
        <v>7411253.6860125139</v>
      </c>
      <c r="N34" s="23">
        <v>7411253.6860125139</v>
      </c>
      <c r="O34" s="23">
        <v>-95341732.662110358</v>
      </c>
      <c r="P34">
        <v>4.7</v>
      </c>
      <c r="Q34">
        <v>3.9</v>
      </c>
      <c r="R34">
        <v>0</v>
      </c>
      <c r="S34">
        <v>0</v>
      </c>
      <c r="T34">
        <v>0</v>
      </c>
      <c r="U34">
        <v>0</v>
      </c>
      <c r="V34">
        <v>0</v>
      </c>
      <c r="W34">
        <v>0</v>
      </c>
      <c r="X34">
        <v>0</v>
      </c>
    </row>
    <row r="35" spans="1:24">
      <c r="A35">
        <v>230</v>
      </c>
      <c r="B35">
        <v>14</v>
      </c>
      <c r="C35" s="38">
        <v>36399</v>
      </c>
      <c r="D35" t="s">
        <v>368</v>
      </c>
      <c r="E35" t="s">
        <v>6502</v>
      </c>
      <c r="F35" t="s">
        <v>6497</v>
      </c>
      <c r="G35" t="s">
        <v>7110</v>
      </c>
      <c r="H35" t="s">
        <v>7039</v>
      </c>
      <c r="I35" t="s">
        <v>7157</v>
      </c>
      <c r="J35" t="s">
        <v>7111</v>
      </c>
      <c r="K35">
        <v>0</v>
      </c>
      <c r="L35" s="23">
        <v>180171304.60801917</v>
      </c>
      <c r="M35" s="23">
        <v>47131226.33660683</v>
      </c>
      <c r="N35" s="23">
        <v>88930969.005667269</v>
      </c>
      <c r="O35" s="23">
        <v>-91240335.602351904</v>
      </c>
      <c r="P35">
        <v>6.6</v>
      </c>
      <c r="Q35">
        <v>4.5999999999999996</v>
      </c>
      <c r="R35">
        <v>0</v>
      </c>
      <c r="S35">
        <v>0</v>
      </c>
      <c r="T35">
        <v>0</v>
      </c>
      <c r="U35">
        <v>0</v>
      </c>
      <c r="V35">
        <v>0</v>
      </c>
      <c r="W35">
        <v>0</v>
      </c>
      <c r="X35">
        <v>1</v>
      </c>
    </row>
    <row r="36" spans="1:24">
      <c r="A36">
        <v>528</v>
      </c>
      <c r="B36">
        <v>15</v>
      </c>
      <c r="C36" s="38">
        <v>38597</v>
      </c>
      <c r="D36" t="s">
        <v>814</v>
      </c>
      <c r="E36" t="s">
        <v>6502</v>
      </c>
      <c r="F36" t="s">
        <v>6497</v>
      </c>
      <c r="G36" t="s">
        <v>7105</v>
      </c>
      <c r="H36" t="s">
        <v>7039</v>
      </c>
      <c r="I36" t="s">
        <v>7158</v>
      </c>
      <c r="J36" t="s">
        <v>7106</v>
      </c>
      <c r="K36">
        <v>0</v>
      </c>
      <c r="L36" s="23">
        <v>96922736.418511063</v>
      </c>
      <c r="M36" s="23">
        <v>2302461.3918661969</v>
      </c>
      <c r="N36" s="23">
        <v>7633211.8948843051</v>
      </c>
      <c r="O36" s="23">
        <v>-89289524.52362676</v>
      </c>
      <c r="P36">
        <v>4.2</v>
      </c>
      <c r="Q36">
        <v>2.8</v>
      </c>
      <c r="R36">
        <v>0</v>
      </c>
      <c r="S36">
        <v>0</v>
      </c>
      <c r="T36">
        <v>0</v>
      </c>
      <c r="U36">
        <v>0</v>
      </c>
      <c r="V36">
        <v>0</v>
      </c>
      <c r="W36">
        <v>0</v>
      </c>
      <c r="X36">
        <v>1</v>
      </c>
    </row>
    <row r="37" spans="1:24">
      <c r="A37">
        <v>583</v>
      </c>
      <c r="B37">
        <v>16</v>
      </c>
      <c r="C37" s="38">
        <v>36091</v>
      </c>
      <c r="D37" t="s">
        <v>888</v>
      </c>
      <c r="E37" t="s">
        <v>6502</v>
      </c>
      <c r="F37" t="s">
        <v>6497</v>
      </c>
      <c r="G37" t="s">
        <v>7108</v>
      </c>
      <c r="H37" t="s">
        <v>7039</v>
      </c>
      <c r="I37" t="s">
        <v>7159</v>
      </c>
      <c r="J37" t="s">
        <v>7109</v>
      </c>
      <c r="K37">
        <v>0</v>
      </c>
      <c r="L37" s="23">
        <v>110146189.02439024</v>
      </c>
      <c r="M37" s="23">
        <v>21475690.054548781</v>
      </c>
      <c r="N37" s="23">
        <v>21475690.054548781</v>
      </c>
      <c r="O37" s="23">
        <v>-88670498.96984145</v>
      </c>
      <c r="P37">
        <v>6</v>
      </c>
      <c r="Q37">
        <v>3.5</v>
      </c>
      <c r="R37">
        <v>0</v>
      </c>
      <c r="S37">
        <v>0</v>
      </c>
      <c r="T37">
        <v>0</v>
      </c>
      <c r="U37">
        <v>0</v>
      </c>
      <c r="V37">
        <v>0</v>
      </c>
      <c r="W37">
        <v>0</v>
      </c>
      <c r="X37">
        <v>1</v>
      </c>
    </row>
    <row r="38" spans="1:24">
      <c r="A38">
        <v>523</v>
      </c>
      <c r="B38">
        <v>17</v>
      </c>
      <c r="C38" s="38">
        <v>35789</v>
      </c>
      <c r="D38" t="s">
        <v>807</v>
      </c>
      <c r="E38" t="s">
        <v>6502</v>
      </c>
      <c r="F38" t="s">
        <v>6497</v>
      </c>
      <c r="G38" t="s">
        <v>6529</v>
      </c>
      <c r="H38" t="s">
        <v>7039</v>
      </c>
      <c r="I38" t="s">
        <v>7160</v>
      </c>
      <c r="J38" t="s">
        <v>7107</v>
      </c>
      <c r="K38">
        <v>0</v>
      </c>
      <c r="L38" s="23">
        <v>119455920.64476131</v>
      </c>
      <c r="M38" s="23">
        <v>26356013.704352137</v>
      </c>
      <c r="N38" s="23">
        <v>31119944.190446369</v>
      </c>
      <c r="O38" s="23">
        <v>-88335976.454314947</v>
      </c>
      <c r="P38">
        <v>6</v>
      </c>
      <c r="Q38">
        <v>3.8</v>
      </c>
      <c r="R38">
        <v>0</v>
      </c>
      <c r="S38">
        <v>0</v>
      </c>
      <c r="T38">
        <v>0</v>
      </c>
      <c r="U38">
        <v>0</v>
      </c>
      <c r="V38">
        <v>0</v>
      </c>
      <c r="W38">
        <v>0</v>
      </c>
      <c r="X38">
        <v>1</v>
      </c>
    </row>
    <row r="39" spans="1:24">
      <c r="A39">
        <v>368</v>
      </c>
      <c r="B39">
        <v>18</v>
      </c>
      <c r="C39" s="38">
        <v>38086</v>
      </c>
      <c r="D39" t="s">
        <v>6932</v>
      </c>
      <c r="E39" t="s">
        <v>6502</v>
      </c>
      <c r="F39" t="s">
        <v>6497</v>
      </c>
      <c r="G39" t="s">
        <v>6581</v>
      </c>
      <c r="H39" t="s">
        <v>7055</v>
      </c>
      <c r="I39" t="s">
        <v>7161</v>
      </c>
      <c r="J39" t="s">
        <v>7121</v>
      </c>
      <c r="K39">
        <v>0</v>
      </c>
      <c r="L39" s="23">
        <v>117864234.04255319</v>
      </c>
      <c r="M39" s="23">
        <v>28705529.291414894</v>
      </c>
      <c r="N39" s="23">
        <v>30633634.424393617</v>
      </c>
      <c r="O39" s="23">
        <v>-87230599.618159562</v>
      </c>
      <c r="P39">
        <v>6</v>
      </c>
      <c r="Q39">
        <v>5</v>
      </c>
      <c r="R39">
        <v>0</v>
      </c>
      <c r="S39">
        <v>0</v>
      </c>
      <c r="T39">
        <v>0</v>
      </c>
      <c r="U39">
        <v>0</v>
      </c>
      <c r="V39">
        <v>0</v>
      </c>
      <c r="W39">
        <v>0</v>
      </c>
      <c r="X39">
        <v>0</v>
      </c>
    </row>
    <row r="40" spans="1:24">
      <c r="A40">
        <v>719</v>
      </c>
      <c r="B40">
        <v>19</v>
      </c>
      <c r="C40" s="38">
        <v>33382</v>
      </c>
      <c r="D40" t="s">
        <v>1082</v>
      </c>
      <c r="E40" t="s">
        <v>6502</v>
      </c>
      <c r="F40" t="s">
        <v>6497</v>
      </c>
      <c r="G40" t="s">
        <v>7092</v>
      </c>
      <c r="H40" t="s">
        <v>7039</v>
      </c>
      <c r="I40" t="s">
        <v>7162</v>
      </c>
      <c r="J40" t="s">
        <v>7124</v>
      </c>
      <c r="K40">
        <v>0</v>
      </c>
      <c r="L40" s="23">
        <v>115453134.21828909</v>
      </c>
      <c r="M40" s="23">
        <v>30584274.15448378</v>
      </c>
      <c r="N40" s="23">
        <v>30584274.15448378</v>
      </c>
      <c r="O40" s="23">
        <v>-84868860.063805312</v>
      </c>
      <c r="P40">
        <v>5.7</v>
      </c>
      <c r="Q40">
        <v>3.7</v>
      </c>
      <c r="R40">
        <v>0</v>
      </c>
      <c r="S40">
        <v>0</v>
      </c>
      <c r="T40">
        <v>0</v>
      </c>
      <c r="U40">
        <v>0</v>
      </c>
      <c r="V40">
        <v>0</v>
      </c>
      <c r="W40">
        <v>0</v>
      </c>
      <c r="X40">
        <v>1</v>
      </c>
    </row>
    <row r="41" spans="1:24">
      <c r="A41">
        <v>2381</v>
      </c>
      <c r="B41">
        <v>20</v>
      </c>
      <c r="C41" s="38">
        <v>25204</v>
      </c>
      <c r="D41" t="s">
        <v>3214</v>
      </c>
      <c r="E41" t="s">
        <v>6502</v>
      </c>
      <c r="F41" t="s">
        <v>6497</v>
      </c>
      <c r="G41" t="s">
        <v>7112</v>
      </c>
      <c r="H41" t="s">
        <v>6559</v>
      </c>
      <c r="I41" t="s">
        <v>7163</v>
      </c>
      <c r="J41" t="s">
        <v>7113</v>
      </c>
      <c r="K41">
        <v>0</v>
      </c>
      <c r="L41" s="23">
        <v>135310674.15730336</v>
      </c>
      <c r="M41" s="23">
        <v>54124269.662921347</v>
      </c>
      <c r="N41" s="23">
        <v>54124269.662921347</v>
      </c>
      <c r="O41" s="23">
        <v>-81186404.494382024</v>
      </c>
      <c r="P41">
        <v>7</v>
      </c>
      <c r="Q41">
        <v>7</v>
      </c>
      <c r="R41">
        <v>0</v>
      </c>
      <c r="S41">
        <v>1</v>
      </c>
      <c r="T41">
        <v>0</v>
      </c>
      <c r="U41">
        <v>0</v>
      </c>
      <c r="V41">
        <v>1</v>
      </c>
      <c r="W41">
        <v>0</v>
      </c>
      <c r="X41">
        <v>0</v>
      </c>
    </row>
    <row r="42" spans="1:24">
      <c r="A42">
        <v>5225</v>
      </c>
      <c r="B42">
        <v>1</v>
      </c>
      <c r="C42" s="38">
        <v>38268</v>
      </c>
      <c r="D42" t="s">
        <v>6450</v>
      </c>
      <c r="E42" t="s">
        <v>6503</v>
      </c>
      <c r="F42" t="s">
        <v>6498</v>
      </c>
      <c r="G42" t="s">
        <v>7114</v>
      </c>
      <c r="H42" t="s">
        <v>7055</v>
      </c>
      <c r="I42" t="s">
        <v>7164</v>
      </c>
      <c r="J42" t="s">
        <v>7115</v>
      </c>
      <c r="K42">
        <v>0</v>
      </c>
      <c r="L42" s="23">
        <v>8831.6972236773181</v>
      </c>
      <c r="M42" s="23">
        <v>535907.38753273967</v>
      </c>
      <c r="N42" s="23">
        <v>1062233.6452488215</v>
      </c>
      <c r="O42" s="23">
        <v>1053401.9480251442</v>
      </c>
      <c r="P42">
        <v>7</v>
      </c>
      <c r="Q42">
        <v>6.6</v>
      </c>
      <c r="R42">
        <v>0</v>
      </c>
      <c r="S42">
        <v>0</v>
      </c>
      <c r="T42">
        <v>0</v>
      </c>
      <c r="U42">
        <v>0</v>
      </c>
      <c r="V42">
        <v>0</v>
      </c>
      <c r="W42">
        <v>0</v>
      </c>
      <c r="X42">
        <v>0</v>
      </c>
    </row>
    <row r="43" spans="1:24">
      <c r="A43">
        <v>5224</v>
      </c>
      <c r="B43">
        <v>2</v>
      </c>
      <c r="C43" s="38">
        <v>34026</v>
      </c>
      <c r="D43" t="s">
        <v>6449</v>
      </c>
      <c r="E43" t="s">
        <v>6503</v>
      </c>
      <c r="F43" t="s">
        <v>6498</v>
      </c>
      <c r="G43" t="s">
        <v>7051</v>
      </c>
      <c r="H43" t="s">
        <v>7039</v>
      </c>
      <c r="I43" t="s">
        <v>6721</v>
      </c>
      <c r="J43" t="s">
        <v>6553</v>
      </c>
      <c r="K43">
        <v>0</v>
      </c>
      <c r="L43" s="23">
        <v>11781.767994409505</v>
      </c>
      <c r="M43" s="23">
        <v>3435092.2764500352</v>
      </c>
      <c r="N43" s="23">
        <v>3436788.8510412299</v>
      </c>
      <c r="O43" s="23">
        <v>3425007.0830468205</v>
      </c>
      <c r="P43">
        <v>6.9</v>
      </c>
      <c r="Q43">
        <v>7</v>
      </c>
      <c r="R43">
        <v>0</v>
      </c>
      <c r="S43">
        <v>0</v>
      </c>
      <c r="T43">
        <v>0</v>
      </c>
      <c r="U43">
        <v>0</v>
      </c>
      <c r="V43">
        <v>0</v>
      </c>
      <c r="W43">
        <v>0</v>
      </c>
      <c r="X43">
        <v>0</v>
      </c>
    </row>
    <row r="44" spans="1:24">
      <c r="A44">
        <v>5198</v>
      </c>
      <c r="B44">
        <v>3</v>
      </c>
      <c r="C44" s="38">
        <v>35643</v>
      </c>
      <c r="D44" t="s">
        <v>6421</v>
      </c>
      <c r="E44" t="s">
        <v>6503</v>
      </c>
      <c r="F44" t="s">
        <v>6498</v>
      </c>
      <c r="G44" t="s">
        <v>7056</v>
      </c>
      <c r="H44" t="s">
        <v>6559</v>
      </c>
      <c r="I44" t="s">
        <v>6724</v>
      </c>
      <c r="J44" t="s">
        <v>6558</v>
      </c>
      <c r="K44">
        <v>0</v>
      </c>
      <c r="L44" s="23">
        <v>37446.050995024874</v>
      </c>
      <c r="M44" s="23">
        <v>4319268.6743345773</v>
      </c>
      <c r="N44" s="23">
        <v>4319268.6743345773</v>
      </c>
      <c r="O44" s="23">
        <v>4281822.6233395524</v>
      </c>
      <c r="P44">
        <v>7.3</v>
      </c>
      <c r="Q44">
        <v>7.9</v>
      </c>
      <c r="R44">
        <v>0</v>
      </c>
      <c r="S44">
        <v>0</v>
      </c>
      <c r="T44">
        <v>0</v>
      </c>
      <c r="U44">
        <v>0</v>
      </c>
      <c r="V44">
        <v>0</v>
      </c>
      <c r="W44">
        <v>0</v>
      </c>
      <c r="X44">
        <v>0</v>
      </c>
    </row>
    <row r="45" spans="1:24">
      <c r="A45">
        <v>5204</v>
      </c>
      <c r="B45">
        <v>4</v>
      </c>
      <c r="C45" s="38">
        <v>33451</v>
      </c>
      <c r="D45" t="s">
        <v>6427</v>
      </c>
      <c r="E45" t="s">
        <v>6503</v>
      </c>
      <c r="F45" t="s">
        <v>6498</v>
      </c>
      <c r="G45" t="s">
        <v>7056</v>
      </c>
      <c r="H45" t="s">
        <v>6559</v>
      </c>
      <c r="I45" t="s">
        <v>6722</v>
      </c>
      <c r="J45" t="s">
        <v>6555</v>
      </c>
      <c r="K45">
        <v>0</v>
      </c>
      <c r="L45" s="23">
        <v>40553.579795021964</v>
      </c>
      <c r="M45" s="23">
        <v>2164341.0272620791</v>
      </c>
      <c r="N45" s="23">
        <v>2164341.0272620791</v>
      </c>
      <c r="O45" s="23">
        <v>2123787.447467057</v>
      </c>
      <c r="P45">
        <v>7.1</v>
      </c>
      <c r="Q45">
        <v>7.3</v>
      </c>
      <c r="R45">
        <v>0</v>
      </c>
      <c r="S45">
        <v>0</v>
      </c>
      <c r="T45">
        <v>0</v>
      </c>
      <c r="U45">
        <v>0</v>
      </c>
      <c r="V45">
        <v>0</v>
      </c>
      <c r="W45">
        <v>0</v>
      </c>
      <c r="X45">
        <v>0</v>
      </c>
    </row>
    <row r="46" spans="1:24">
      <c r="A46">
        <v>5195</v>
      </c>
      <c r="B46">
        <v>5</v>
      </c>
      <c r="C46" s="38">
        <v>34626</v>
      </c>
      <c r="D46" t="s">
        <v>6417</v>
      </c>
      <c r="E46" t="s">
        <v>6503</v>
      </c>
      <c r="F46" t="s">
        <v>6498</v>
      </c>
      <c r="G46" t="s">
        <v>6559</v>
      </c>
      <c r="H46" t="s">
        <v>6559</v>
      </c>
      <c r="I46" t="s">
        <v>6725</v>
      </c>
      <c r="J46" t="s">
        <v>6560</v>
      </c>
      <c r="K46">
        <v>0</v>
      </c>
      <c r="L46" s="23">
        <v>43498.535117056861</v>
      </c>
      <c r="M46" s="23">
        <v>4951467.2513979934</v>
      </c>
      <c r="N46" s="23">
        <v>6273842.0516387969</v>
      </c>
      <c r="O46" s="23">
        <v>6230343.5165217398</v>
      </c>
      <c r="P46">
        <v>7.8</v>
      </c>
      <c r="Q46">
        <v>7.4</v>
      </c>
      <c r="R46">
        <v>0</v>
      </c>
      <c r="S46">
        <v>0</v>
      </c>
      <c r="T46">
        <v>0</v>
      </c>
      <c r="U46">
        <v>0</v>
      </c>
      <c r="V46">
        <v>0</v>
      </c>
      <c r="W46">
        <v>0</v>
      </c>
      <c r="X46">
        <v>0</v>
      </c>
    </row>
    <row r="47" spans="1:24">
      <c r="A47">
        <v>5172</v>
      </c>
      <c r="B47">
        <v>6</v>
      </c>
      <c r="C47" s="38">
        <v>36966</v>
      </c>
      <c r="D47" t="s">
        <v>6393</v>
      </c>
      <c r="E47" t="s">
        <v>6503</v>
      </c>
      <c r="F47" t="s">
        <v>6498</v>
      </c>
      <c r="G47" t="s">
        <v>7057</v>
      </c>
      <c r="H47" t="s">
        <v>7055</v>
      </c>
      <c r="I47" t="s">
        <v>6727</v>
      </c>
      <c r="J47" t="s">
        <v>6563</v>
      </c>
      <c r="K47">
        <v>0</v>
      </c>
      <c r="L47" s="23">
        <v>68346.481271282639</v>
      </c>
      <c r="M47" s="23">
        <v>3192261.8345970493</v>
      </c>
      <c r="N47" s="23">
        <v>3192261.8345970493</v>
      </c>
      <c r="O47" s="23">
        <v>3123915.3533257665</v>
      </c>
      <c r="P47">
        <v>6.9</v>
      </c>
      <c r="Q47">
        <v>0</v>
      </c>
      <c r="R47">
        <v>0</v>
      </c>
      <c r="S47">
        <v>0</v>
      </c>
      <c r="T47">
        <v>0</v>
      </c>
      <c r="U47">
        <v>1</v>
      </c>
      <c r="V47">
        <v>0</v>
      </c>
      <c r="W47">
        <v>1</v>
      </c>
      <c r="X47">
        <v>1</v>
      </c>
    </row>
    <row r="48" spans="1:24">
      <c r="A48">
        <v>5171</v>
      </c>
      <c r="B48">
        <v>7</v>
      </c>
      <c r="C48" s="38">
        <v>34920</v>
      </c>
      <c r="D48" t="s">
        <v>6392</v>
      </c>
      <c r="E48" t="s">
        <v>6503</v>
      </c>
      <c r="F48" t="s">
        <v>6498</v>
      </c>
      <c r="G48" t="s">
        <v>7054</v>
      </c>
      <c r="H48" t="s">
        <v>6559</v>
      </c>
      <c r="I48" t="s">
        <v>6726</v>
      </c>
      <c r="J48" t="s">
        <v>6561</v>
      </c>
      <c r="K48">
        <v>0</v>
      </c>
      <c r="L48" s="23">
        <v>78761.608894702411</v>
      </c>
      <c r="M48" s="23">
        <v>16424167.754205363</v>
      </c>
      <c r="N48" s="23">
        <v>16424167.754205363</v>
      </c>
      <c r="O48" s="23">
        <v>16345406.145310661</v>
      </c>
      <c r="P48">
        <v>6.6</v>
      </c>
      <c r="Q48">
        <v>7.1</v>
      </c>
      <c r="R48">
        <v>0</v>
      </c>
      <c r="S48">
        <v>0</v>
      </c>
      <c r="T48">
        <v>0</v>
      </c>
      <c r="U48">
        <v>0</v>
      </c>
      <c r="V48">
        <v>0</v>
      </c>
      <c r="W48">
        <v>0</v>
      </c>
      <c r="X48">
        <v>0</v>
      </c>
    </row>
    <row r="49" spans="1:24">
      <c r="A49">
        <v>5165</v>
      </c>
      <c r="B49">
        <v>8</v>
      </c>
      <c r="C49" s="38">
        <v>38114</v>
      </c>
      <c r="D49" t="s">
        <v>6386</v>
      </c>
      <c r="E49" t="s">
        <v>6503</v>
      </c>
      <c r="F49" t="s">
        <v>6498</v>
      </c>
      <c r="G49" t="s">
        <v>7058</v>
      </c>
      <c r="H49" t="s">
        <v>7059</v>
      </c>
      <c r="I49" t="s">
        <v>6728</v>
      </c>
      <c r="J49" t="s">
        <v>6565</v>
      </c>
      <c r="K49">
        <v>0</v>
      </c>
      <c r="L49" s="23">
        <v>82789.238498149134</v>
      </c>
      <c r="M49" s="23">
        <v>14684732.262845056</v>
      </c>
      <c r="N49" s="23">
        <v>28318769.742062401</v>
      </c>
      <c r="O49" s="23">
        <v>28235980.503564253</v>
      </c>
      <c r="P49">
        <v>7.3</v>
      </c>
      <c r="Q49">
        <v>7.7</v>
      </c>
      <c r="R49">
        <v>0</v>
      </c>
      <c r="S49">
        <v>0</v>
      </c>
      <c r="T49">
        <v>0</v>
      </c>
      <c r="U49">
        <v>0</v>
      </c>
      <c r="V49">
        <v>0</v>
      </c>
      <c r="W49">
        <v>0</v>
      </c>
      <c r="X49">
        <v>0</v>
      </c>
    </row>
    <row r="50" spans="1:24">
      <c r="A50">
        <v>5162</v>
      </c>
      <c r="B50">
        <v>9</v>
      </c>
      <c r="C50" s="38">
        <v>35986</v>
      </c>
      <c r="D50" t="s">
        <v>6382</v>
      </c>
      <c r="E50" t="s">
        <v>6503</v>
      </c>
      <c r="F50" t="s">
        <v>6498</v>
      </c>
      <c r="G50" t="s">
        <v>7060</v>
      </c>
      <c r="H50" t="s">
        <v>7055</v>
      </c>
      <c r="I50" t="s">
        <v>6729</v>
      </c>
      <c r="J50" t="s">
        <v>6567</v>
      </c>
      <c r="K50">
        <v>0</v>
      </c>
      <c r="L50" s="23">
        <v>100355.41666666669</v>
      </c>
      <c r="M50" s="23">
        <v>4753824.2809803933</v>
      </c>
      <c r="N50" s="23">
        <v>6904619.4337561289</v>
      </c>
      <c r="O50" s="23">
        <v>6804264.0170894619</v>
      </c>
      <c r="P50">
        <v>7.5</v>
      </c>
      <c r="Q50">
        <v>7.3</v>
      </c>
      <c r="R50">
        <v>0</v>
      </c>
      <c r="S50">
        <v>0</v>
      </c>
      <c r="T50">
        <v>0</v>
      </c>
      <c r="U50">
        <v>0</v>
      </c>
      <c r="V50">
        <v>0</v>
      </c>
      <c r="W50">
        <v>0</v>
      </c>
      <c r="X50">
        <v>0</v>
      </c>
    </row>
    <row r="51" spans="1:24">
      <c r="A51">
        <v>5137</v>
      </c>
      <c r="B51">
        <v>10</v>
      </c>
      <c r="C51" s="38">
        <v>42195</v>
      </c>
      <c r="D51" t="s">
        <v>6354</v>
      </c>
      <c r="E51" t="s">
        <v>6503</v>
      </c>
      <c r="F51" t="s">
        <v>6498</v>
      </c>
      <c r="G51" t="s">
        <v>7063</v>
      </c>
      <c r="H51" t="s">
        <v>7064</v>
      </c>
      <c r="I51" t="s">
        <v>6736</v>
      </c>
      <c r="J51" t="s">
        <v>6579</v>
      </c>
      <c r="K51">
        <v>0</v>
      </c>
      <c r="L51" s="23">
        <v>100921.41761713612</v>
      </c>
      <c r="M51" s="23">
        <v>22974165.284177095</v>
      </c>
      <c r="N51" s="23">
        <v>42138608.615372047</v>
      </c>
      <c r="O51" s="23">
        <v>42037687.197754912</v>
      </c>
      <c r="P51">
        <v>4.2</v>
      </c>
      <c r="Q51">
        <v>3.2</v>
      </c>
      <c r="R51">
        <v>0</v>
      </c>
      <c r="S51">
        <v>0</v>
      </c>
      <c r="T51">
        <v>1</v>
      </c>
      <c r="U51">
        <v>0</v>
      </c>
      <c r="V51">
        <v>0</v>
      </c>
      <c r="W51">
        <v>1</v>
      </c>
      <c r="X51">
        <v>0</v>
      </c>
    </row>
    <row r="52" spans="1:24">
      <c r="A52">
        <v>5138</v>
      </c>
      <c r="B52">
        <v>11</v>
      </c>
      <c r="C52" s="38">
        <v>38989</v>
      </c>
      <c r="D52" t="s">
        <v>6355</v>
      </c>
      <c r="E52" t="s">
        <v>6503</v>
      </c>
      <c r="F52" t="s">
        <v>6498</v>
      </c>
      <c r="G52" t="s">
        <v>7062</v>
      </c>
      <c r="H52" t="s">
        <v>7055</v>
      </c>
      <c r="I52" t="s">
        <v>6732</v>
      </c>
      <c r="J52" t="s">
        <v>6572</v>
      </c>
      <c r="K52">
        <v>0</v>
      </c>
      <c r="L52" s="23">
        <v>118705.27353376048</v>
      </c>
      <c r="M52" s="23">
        <v>12082215.654721538</v>
      </c>
      <c r="N52" s="23">
        <v>12159169.909448005</v>
      </c>
      <c r="O52" s="23">
        <v>12040464.635914246</v>
      </c>
      <c r="P52">
        <v>6.7</v>
      </c>
      <c r="Q52">
        <v>4.0999999999999996</v>
      </c>
      <c r="R52">
        <v>0</v>
      </c>
      <c r="S52">
        <v>0</v>
      </c>
      <c r="T52">
        <v>0</v>
      </c>
      <c r="U52">
        <v>0</v>
      </c>
      <c r="V52">
        <v>0</v>
      </c>
      <c r="W52">
        <v>0</v>
      </c>
      <c r="X52">
        <v>1</v>
      </c>
    </row>
    <row r="53" spans="1:24">
      <c r="A53">
        <v>5129</v>
      </c>
      <c r="B53">
        <v>12</v>
      </c>
      <c r="C53" s="38">
        <v>41075</v>
      </c>
      <c r="D53" t="s">
        <v>6347</v>
      </c>
      <c r="E53" t="s">
        <v>6503</v>
      </c>
      <c r="F53" t="s">
        <v>6498</v>
      </c>
      <c r="G53" t="s">
        <v>7056</v>
      </c>
      <c r="H53" t="s">
        <v>6559</v>
      </c>
      <c r="I53" t="s">
        <v>6739</v>
      </c>
      <c r="J53" t="s">
        <v>6585</v>
      </c>
      <c r="K53">
        <v>0</v>
      </c>
      <c r="L53" s="23">
        <v>125948.28262404239</v>
      </c>
      <c r="M53" s="23">
        <v>1676671.8184662582</v>
      </c>
      <c r="N53" s="23">
        <v>3243790.6719990587</v>
      </c>
      <c r="O53" s="23">
        <v>3117842.3893750161</v>
      </c>
      <c r="P53">
        <v>6.7</v>
      </c>
      <c r="Q53">
        <v>7</v>
      </c>
      <c r="R53">
        <v>0</v>
      </c>
      <c r="S53">
        <v>0</v>
      </c>
      <c r="T53">
        <v>0</v>
      </c>
      <c r="U53">
        <v>0</v>
      </c>
      <c r="V53">
        <v>0</v>
      </c>
      <c r="W53">
        <v>0</v>
      </c>
      <c r="X53">
        <v>0</v>
      </c>
    </row>
    <row r="54" spans="1:24">
      <c r="A54">
        <v>5197</v>
      </c>
      <c r="B54">
        <v>13</v>
      </c>
      <c r="C54" s="38">
        <v>26480</v>
      </c>
      <c r="D54" t="s">
        <v>6420</v>
      </c>
      <c r="E54" t="s">
        <v>6503</v>
      </c>
      <c r="F54" t="s">
        <v>6498</v>
      </c>
      <c r="G54" t="s">
        <v>6556</v>
      </c>
      <c r="H54" t="s">
        <v>6556</v>
      </c>
      <c r="I54" t="s">
        <v>6723</v>
      </c>
      <c r="J54" t="s">
        <v>6557</v>
      </c>
      <c r="K54">
        <v>0</v>
      </c>
      <c r="L54" s="23">
        <v>144396.2829736211</v>
      </c>
      <c r="M54" s="23">
        <v>259913309.35251799</v>
      </c>
      <c r="N54" s="23">
        <v>259913309.35251799</v>
      </c>
      <c r="O54" s="23">
        <v>259768913.06954437</v>
      </c>
      <c r="P54">
        <v>5.2</v>
      </c>
      <c r="Q54">
        <v>0</v>
      </c>
      <c r="R54">
        <v>0</v>
      </c>
      <c r="S54">
        <v>0</v>
      </c>
      <c r="T54">
        <v>1</v>
      </c>
      <c r="U54">
        <v>1</v>
      </c>
      <c r="V54">
        <v>0</v>
      </c>
      <c r="W54">
        <v>1</v>
      </c>
      <c r="X54">
        <v>1</v>
      </c>
    </row>
    <row r="55" spans="1:24">
      <c r="A55">
        <v>5142</v>
      </c>
      <c r="B55">
        <v>14</v>
      </c>
      <c r="C55" s="38">
        <v>36077</v>
      </c>
      <c r="D55" t="s">
        <v>6360</v>
      </c>
      <c r="E55" t="s">
        <v>6503</v>
      </c>
      <c r="F55" t="s">
        <v>6498</v>
      </c>
      <c r="G55" t="s">
        <v>7056</v>
      </c>
      <c r="H55" t="s">
        <v>6559</v>
      </c>
      <c r="I55" t="s">
        <v>6734</v>
      </c>
      <c r="J55" t="s">
        <v>6575</v>
      </c>
      <c r="K55">
        <v>0</v>
      </c>
      <c r="L55" s="23">
        <v>146861.58536585365</v>
      </c>
      <c r="M55" s="23">
        <v>3895130.523402439</v>
      </c>
      <c r="N55" s="23">
        <v>8990252.3746707309</v>
      </c>
      <c r="O55" s="23">
        <v>8843390.7893048767</v>
      </c>
      <c r="P55">
        <v>7.3</v>
      </c>
      <c r="Q55">
        <v>6.8</v>
      </c>
      <c r="R55">
        <v>0</v>
      </c>
      <c r="S55">
        <v>0</v>
      </c>
      <c r="T55">
        <v>0</v>
      </c>
      <c r="U55">
        <v>0</v>
      </c>
      <c r="V55">
        <v>0</v>
      </c>
      <c r="W55">
        <v>0</v>
      </c>
      <c r="X55">
        <v>0</v>
      </c>
    </row>
    <row r="56" spans="1:24">
      <c r="A56">
        <v>5113</v>
      </c>
      <c r="B56">
        <v>15</v>
      </c>
      <c r="C56" s="38">
        <v>39218</v>
      </c>
      <c r="D56" t="s">
        <v>6331</v>
      </c>
      <c r="E56" t="s">
        <v>6503</v>
      </c>
      <c r="F56" t="s">
        <v>6498</v>
      </c>
      <c r="G56" t="s">
        <v>7122</v>
      </c>
      <c r="H56" t="s">
        <v>7055</v>
      </c>
      <c r="I56" t="s">
        <v>7165</v>
      </c>
      <c r="J56" t="s">
        <v>7123</v>
      </c>
      <c r="K56">
        <v>0</v>
      </c>
      <c r="L56" s="23">
        <v>173734.66571130423</v>
      </c>
      <c r="M56" s="23">
        <v>10940485.388345219</v>
      </c>
      <c r="N56" s="23">
        <v>27037811.770039771</v>
      </c>
      <c r="O56" s="23">
        <v>26864077.104328465</v>
      </c>
      <c r="P56">
        <v>7.9</v>
      </c>
      <c r="Q56">
        <v>8.3000000000000007</v>
      </c>
      <c r="R56">
        <v>0</v>
      </c>
      <c r="S56">
        <v>0</v>
      </c>
      <c r="T56">
        <v>0</v>
      </c>
      <c r="U56">
        <v>0</v>
      </c>
      <c r="V56">
        <v>0</v>
      </c>
      <c r="W56">
        <v>0</v>
      </c>
      <c r="X56">
        <v>0</v>
      </c>
    </row>
    <row r="57" spans="1:24">
      <c r="A57">
        <v>5105</v>
      </c>
      <c r="B57">
        <v>16</v>
      </c>
      <c r="C57" s="38">
        <v>40746</v>
      </c>
      <c r="D57" t="s">
        <v>6323</v>
      </c>
      <c r="E57" t="s">
        <v>6503</v>
      </c>
      <c r="F57" t="s">
        <v>6498</v>
      </c>
      <c r="G57" t="s">
        <v>7116</v>
      </c>
      <c r="H57" t="s">
        <v>7055</v>
      </c>
      <c r="I57" t="s">
        <v>7166</v>
      </c>
      <c r="J57" t="s">
        <v>7117</v>
      </c>
      <c r="K57">
        <v>0</v>
      </c>
      <c r="L57" s="23">
        <v>186565.60671382159</v>
      </c>
      <c r="M57" s="23">
        <v>1408510.6296952046</v>
      </c>
      <c r="N57" s="23">
        <v>2241749.9424004746</v>
      </c>
      <c r="O57" s="23">
        <v>2055184.3356866529</v>
      </c>
      <c r="P57">
        <v>7</v>
      </c>
      <c r="Q57">
        <v>6.2</v>
      </c>
      <c r="R57">
        <v>0</v>
      </c>
      <c r="S57">
        <v>0</v>
      </c>
      <c r="T57">
        <v>0</v>
      </c>
      <c r="U57">
        <v>0</v>
      </c>
      <c r="V57">
        <v>0</v>
      </c>
      <c r="W57">
        <v>0</v>
      </c>
      <c r="X57">
        <v>0</v>
      </c>
    </row>
    <row r="58" spans="1:24">
      <c r="A58">
        <v>5114</v>
      </c>
      <c r="B58">
        <v>17</v>
      </c>
      <c r="C58" s="38">
        <v>37456</v>
      </c>
      <c r="D58" t="s">
        <v>6332</v>
      </c>
      <c r="E58" t="s">
        <v>6503</v>
      </c>
      <c r="F58" t="s">
        <v>6498</v>
      </c>
      <c r="G58" t="s">
        <v>6528</v>
      </c>
      <c r="H58" t="s">
        <v>6559</v>
      </c>
      <c r="I58" t="s">
        <v>7167</v>
      </c>
      <c r="J58" t="s">
        <v>7174</v>
      </c>
      <c r="K58">
        <v>0</v>
      </c>
      <c r="L58" s="23">
        <v>200599.38922820659</v>
      </c>
      <c r="M58" s="23">
        <v>3866604.0458856197</v>
      </c>
      <c r="N58" s="23">
        <v>4373237.8633203786</v>
      </c>
      <c r="O58" s="23">
        <v>4172638.474092172</v>
      </c>
      <c r="P58">
        <v>6.2</v>
      </c>
      <c r="Q58">
        <v>6.7</v>
      </c>
      <c r="R58">
        <v>0</v>
      </c>
      <c r="S58">
        <v>0</v>
      </c>
      <c r="T58">
        <v>0</v>
      </c>
      <c r="U58">
        <v>0</v>
      </c>
      <c r="V58">
        <v>0</v>
      </c>
      <c r="W58">
        <v>0</v>
      </c>
      <c r="X58">
        <v>0</v>
      </c>
    </row>
    <row r="59" spans="1:24">
      <c r="A59">
        <v>5101</v>
      </c>
      <c r="B59">
        <v>18</v>
      </c>
      <c r="C59" s="38">
        <v>40809</v>
      </c>
      <c r="D59" t="s">
        <v>6319</v>
      </c>
      <c r="E59" t="s">
        <v>6503</v>
      </c>
      <c r="F59" t="s">
        <v>6498</v>
      </c>
      <c r="G59" t="s">
        <v>6562</v>
      </c>
      <c r="H59" t="s">
        <v>7055</v>
      </c>
      <c r="I59" t="s">
        <v>7168</v>
      </c>
      <c r="J59" t="s">
        <v>7120</v>
      </c>
      <c r="K59">
        <v>0</v>
      </c>
      <c r="L59" s="23">
        <v>201693.64755453105</v>
      </c>
      <c r="M59" s="23">
        <v>514416.46345129114</v>
      </c>
      <c r="N59" s="23">
        <v>1674678.2788279732</v>
      </c>
      <c r="O59" s="23">
        <v>1472984.6312734422</v>
      </c>
      <c r="P59">
        <v>7.7</v>
      </c>
      <c r="Q59">
        <v>8</v>
      </c>
      <c r="R59">
        <v>0</v>
      </c>
      <c r="S59">
        <v>0</v>
      </c>
      <c r="T59">
        <v>0</v>
      </c>
      <c r="U59">
        <v>0</v>
      </c>
      <c r="V59">
        <v>0</v>
      </c>
      <c r="W59">
        <v>0</v>
      </c>
      <c r="X59">
        <v>0</v>
      </c>
    </row>
    <row r="60" spans="1:24">
      <c r="A60">
        <v>5140</v>
      </c>
      <c r="B60">
        <v>19</v>
      </c>
      <c r="C60" s="38">
        <v>31837</v>
      </c>
      <c r="D60" t="s">
        <v>6357</v>
      </c>
      <c r="E60" t="s">
        <v>6503</v>
      </c>
      <c r="F60" t="s">
        <v>6498</v>
      </c>
      <c r="G60" t="s">
        <v>6559</v>
      </c>
      <c r="H60" t="s">
        <v>6559</v>
      </c>
      <c r="I60" t="s">
        <v>6733</v>
      </c>
      <c r="J60" t="s">
        <v>6574</v>
      </c>
      <c r="K60">
        <v>0</v>
      </c>
      <c r="L60" s="23">
        <v>214855.48617305979</v>
      </c>
      <c r="M60" s="23">
        <v>11233970.475477254</v>
      </c>
      <c r="N60" s="23">
        <v>11233970.475477254</v>
      </c>
      <c r="O60" s="23">
        <v>11019114.989304194</v>
      </c>
      <c r="P60">
        <v>7</v>
      </c>
      <c r="Q60">
        <v>6.6</v>
      </c>
      <c r="R60">
        <v>0</v>
      </c>
      <c r="S60">
        <v>0</v>
      </c>
      <c r="T60">
        <v>0</v>
      </c>
      <c r="U60">
        <v>0</v>
      </c>
      <c r="V60">
        <v>0</v>
      </c>
      <c r="W60">
        <v>0</v>
      </c>
      <c r="X60">
        <v>0</v>
      </c>
    </row>
    <row r="61" spans="1:24">
      <c r="A61">
        <v>5077</v>
      </c>
      <c r="B61">
        <v>20</v>
      </c>
      <c r="C61" s="38">
        <v>40599</v>
      </c>
      <c r="D61" t="s">
        <v>6294</v>
      </c>
      <c r="E61" t="s">
        <v>6503</v>
      </c>
      <c r="F61" t="s">
        <v>6498</v>
      </c>
      <c r="G61" t="s">
        <v>7055</v>
      </c>
      <c r="H61" t="s">
        <v>7055</v>
      </c>
      <c r="I61" t="s">
        <v>7169</v>
      </c>
      <c r="J61" t="s">
        <v>7175</v>
      </c>
      <c r="K61">
        <v>0</v>
      </c>
      <c r="L61" s="23">
        <v>217662.18273996993</v>
      </c>
      <c r="M61" s="23">
        <v>2645395.4288122039</v>
      </c>
      <c r="N61" s="23">
        <v>2645395.4288122039</v>
      </c>
      <c r="O61" s="23">
        <v>2427733.2460722341</v>
      </c>
      <c r="P61">
        <v>6.4</v>
      </c>
      <c r="Q61">
        <v>5.5</v>
      </c>
      <c r="R61">
        <v>0</v>
      </c>
      <c r="S61">
        <v>0</v>
      </c>
      <c r="T61">
        <v>0</v>
      </c>
      <c r="U61">
        <v>0</v>
      </c>
      <c r="V61">
        <v>0</v>
      </c>
      <c r="W61">
        <v>0</v>
      </c>
      <c r="X61">
        <v>0</v>
      </c>
    </row>
    <row r="62" spans="1:24">
      <c r="A62">
        <v>4111</v>
      </c>
      <c r="B62">
        <v>1</v>
      </c>
      <c r="C62" s="38">
        <v>14594</v>
      </c>
      <c r="D62" t="s">
        <v>5211</v>
      </c>
      <c r="E62" t="s">
        <v>6500</v>
      </c>
      <c r="F62" t="s">
        <v>7035</v>
      </c>
      <c r="G62" t="s">
        <v>7068</v>
      </c>
      <c r="H62" t="s">
        <v>7055</v>
      </c>
      <c r="I62" t="s">
        <v>7130</v>
      </c>
      <c r="J62" t="s">
        <v>7069</v>
      </c>
      <c r="K62">
        <v>0</v>
      </c>
      <c r="L62" s="23">
        <v>67094764.285714291</v>
      </c>
      <c r="M62" s="23">
        <v>3418056231.4935718</v>
      </c>
      <c r="N62" s="23">
        <v>6718511719.1982861</v>
      </c>
      <c r="O62" s="23">
        <v>6651416954.9125719</v>
      </c>
      <c r="P62">
        <v>8.1999999999999993</v>
      </c>
      <c r="Q62">
        <v>8.6</v>
      </c>
      <c r="R62">
        <v>0</v>
      </c>
      <c r="S62">
        <v>0</v>
      </c>
      <c r="T62">
        <v>0</v>
      </c>
      <c r="U62">
        <v>0</v>
      </c>
      <c r="V62">
        <v>0</v>
      </c>
      <c r="W62">
        <v>0</v>
      </c>
      <c r="X62">
        <v>0</v>
      </c>
    </row>
    <row r="63" spans="1:24">
      <c r="A63">
        <v>4814</v>
      </c>
      <c r="B63">
        <v>2</v>
      </c>
      <c r="C63" s="38">
        <v>15566</v>
      </c>
      <c r="D63" t="s">
        <v>6013</v>
      </c>
      <c r="E63" t="s">
        <v>6500</v>
      </c>
      <c r="F63" t="s">
        <v>7035</v>
      </c>
      <c r="G63" t="s">
        <v>7073</v>
      </c>
      <c r="H63" t="s">
        <v>7045</v>
      </c>
      <c r="I63" t="s">
        <v>7131</v>
      </c>
      <c r="J63" t="s">
        <v>7074</v>
      </c>
      <c r="K63">
        <v>0</v>
      </c>
      <c r="L63" s="23">
        <v>12524356.000000002</v>
      </c>
      <c r="M63" s="23">
        <v>1500543384.3030305</v>
      </c>
      <c r="N63" s="23">
        <v>3912036606.0606065</v>
      </c>
      <c r="O63" s="23">
        <v>3899512250.0606065</v>
      </c>
      <c r="P63">
        <v>7.4</v>
      </c>
      <c r="Q63">
        <v>8.3000000000000007</v>
      </c>
      <c r="R63">
        <v>0</v>
      </c>
      <c r="S63">
        <v>0</v>
      </c>
      <c r="T63">
        <v>0</v>
      </c>
      <c r="U63">
        <v>0</v>
      </c>
      <c r="V63">
        <v>0</v>
      </c>
      <c r="W63">
        <v>0</v>
      </c>
      <c r="X63">
        <v>0</v>
      </c>
    </row>
    <row r="64" spans="1:24">
      <c r="A64">
        <v>3132</v>
      </c>
      <c r="B64">
        <v>3</v>
      </c>
      <c r="C64" s="38">
        <v>28270</v>
      </c>
      <c r="D64" t="s">
        <v>4085</v>
      </c>
      <c r="E64" t="s">
        <v>6500</v>
      </c>
      <c r="F64" t="s">
        <v>7035</v>
      </c>
      <c r="G64" t="s">
        <v>7125</v>
      </c>
      <c r="H64" t="s">
        <v>7039</v>
      </c>
      <c r="I64" t="s">
        <v>7132</v>
      </c>
      <c r="J64" t="s">
        <v>7126</v>
      </c>
      <c r="K64">
        <v>0</v>
      </c>
      <c r="L64" s="23">
        <v>43936699.834162526</v>
      </c>
      <c r="M64" s="23">
        <v>1841339187.0641959</v>
      </c>
      <c r="N64" s="23">
        <v>3141865502.1554065</v>
      </c>
      <c r="O64" s="23">
        <v>3097928802.3212438</v>
      </c>
      <c r="P64">
        <v>8.6999999999999993</v>
      </c>
      <c r="Q64">
        <v>8.6</v>
      </c>
      <c r="R64">
        <v>0</v>
      </c>
      <c r="S64">
        <v>0</v>
      </c>
      <c r="T64">
        <v>0</v>
      </c>
      <c r="U64">
        <v>0</v>
      </c>
      <c r="V64">
        <v>0</v>
      </c>
      <c r="W64">
        <v>0</v>
      </c>
      <c r="X64">
        <v>0</v>
      </c>
    </row>
    <row r="65" spans="1:24">
      <c r="A65">
        <v>4605</v>
      </c>
      <c r="B65">
        <v>4</v>
      </c>
      <c r="C65" s="38">
        <v>13870</v>
      </c>
      <c r="D65" t="s">
        <v>5781</v>
      </c>
      <c r="E65" t="s">
        <v>6500</v>
      </c>
      <c r="F65" t="s">
        <v>7035</v>
      </c>
      <c r="G65" t="s">
        <v>7070</v>
      </c>
      <c r="H65" t="s">
        <v>7045</v>
      </c>
      <c r="I65" t="s">
        <v>7133</v>
      </c>
      <c r="J65" t="s">
        <v>7071</v>
      </c>
      <c r="K65">
        <v>0</v>
      </c>
      <c r="L65" s="23">
        <v>24888143.333333336</v>
      </c>
      <c r="M65" s="23">
        <v>3093045683.243403</v>
      </c>
      <c r="N65" s="23">
        <v>3093045683.243403</v>
      </c>
      <c r="O65" s="23">
        <v>3068157539.9100695</v>
      </c>
      <c r="P65">
        <v>7.7</v>
      </c>
      <c r="Q65">
        <v>8.8000000000000007</v>
      </c>
      <c r="R65">
        <v>0</v>
      </c>
      <c r="S65">
        <v>0</v>
      </c>
      <c r="T65">
        <v>0</v>
      </c>
      <c r="U65">
        <v>0</v>
      </c>
      <c r="V65">
        <v>0</v>
      </c>
      <c r="W65">
        <v>0</v>
      </c>
      <c r="X65">
        <v>0</v>
      </c>
    </row>
    <row r="66" spans="1:24">
      <c r="A66">
        <v>34</v>
      </c>
      <c r="B66">
        <v>5</v>
      </c>
      <c r="C66" s="38">
        <v>35783</v>
      </c>
      <c r="D66" t="s">
        <v>81</v>
      </c>
      <c r="E66" t="s">
        <v>6500</v>
      </c>
      <c r="F66" t="s">
        <v>7035</v>
      </c>
      <c r="G66" t="s">
        <v>6562</v>
      </c>
      <c r="H66" t="s">
        <v>7055</v>
      </c>
      <c r="I66" t="s">
        <v>7128</v>
      </c>
      <c r="J66" t="s">
        <v>7072</v>
      </c>
      <c r="K66">
        <v>0</v>
      </c>
      <c r="L66" s="23">
        <v>298639801.61190325</v>
      </c>
      <c r="M66" s="23">
        <v>983528827.98267817</v>
      </c>
      <c r="N66" s="23">
        <v>3296409525.6342463</v>
      </c>
      <c r="O66" s="23">
        <v>2997769724.0223432</v>
      </c>
      <c r="P66">
        <v>7.7</v>
      </c>
      <c r="Q66">
        <v>8</v>
      </c>
      <c r="R66">
        <v>0</v>
      </c>
      <c r="S66">
        <v>0</v>
      </c>
      <c r="T66">
        <v>0</v>
      </c>
      <c r="U66">
        <v>0</v>
      </c>
      <c r="V66">
        <v>0</v>
      </c>
      <c r="W66">
        <v>0</v>
      </c>
      <c r="X66">
        <v>0</v>
      </c>
    </row>
    <row r="67" spans="1:24">
      <c r="A67">
        <v>4292</v>
      </c>
      <c r="B67">
        <v>6</v>
      </c>
      <c r="C67" s="38">
        <v>18309</v>
      </c>
      <c r="D67" t="s">
        <v>7011</v>
      </c>
      <c r="E67" t="s">
        <v>6500</v>
      </c>
      <c r="F67" t="s">
        <v>7035</v>
      </c>
      <c r="G67" t="s">
        <v>7070</v>
      </c>
      <c r="H67" t="s">
        <v>7045</v>
      </c>
      <c r="I67" t="s">
        <v>7134</v>
      </c>
      <c r="J67" t="s">
        <v>7077</v>
      </c>
      <c r="K67">
        <v>0</v>
      </c>
      <c r="L67" s="23">
        <v>29722285.106382977</v>
      </c>
      <c r="M67" s="23">
        <v>871170425.53191495</v>
      </c>
      <c r="N67" s="23">
        <v>2701565237.3189363</v>
      </c>
      <c r="O67" s="23">
        <v>2671842952.2125535</v>
      </c>
      <c r="P67">
        <v>7.3</v>
      </c>
      <c r="Q67">
        <v>7.7</v>
      </c>
      <c r="R67">
        <v>0</v>
      </c>
      <c r="S67">
        <v>0</v>
      </c>
      <c r="T67">
        <v>0</v>
      </c>
      <c r="U67">
        <v>0</v>
      </c>
      <c r="V67">
        <v>0</v>
      </c>
      <c r="W67">
        <v>0</v>
      </c>
      <c r="X67">
        <v>0</v>
      </c>
    </row>
    <row r="68" spans="1:24">
      <c r="A68">
        <v>1</v>
      </c>
      <c r="B68">
        <v>7</v>
      </c>
      <c r="C68" s="38">
        <v>40165</v>
      </c>
      <c r="D68" t="s">
        <v>1</v>
      </c>
      <c r="E68" t="s">
        <v>6500</v>
      </c>
      <c r="F68" t="s">
        <v>7035</v>
      </c>
      <c r="G68" t="s">
        <v>7038</v>
      </c>
      <c r="H68" t="s">
        <v>7039</v>
      </c>
      <c r="I68" t="s">
        <v>6667</v>
      </c>
      <c r="J68" t="s">
        <v>6616</v>
      </c>
      <c r="K68">
        <v>0</v>
      </c>
      <c r="L68" s="23">
        <v>474012498.32136291</v>
      </c>
      <c r="M68" s="23">
        <v>848212045.45575571</v>
      </c>
      <c r="N68" s="23">
        <v>3104970333.6049066</v>
      </c>
      <c r="O68" s="23">
        <v>2630957835.2835436</v>
      </c>
      <c r="P68">
        <v>7.9</v>
      </c>
      <c r="Q68">
        <v>7.5</v>
      </c>
      <c r="R68">
        <v>0</v>
      </c>
      <c r="S68">
        <v>0</v>
      </c>
      <c r="T68">
        <v>0</v>
      </c>
      <c r="U68">
        <v>0</v>
      </c>
      <c r="V68">
        <v>0</v>
      </c>
      <c r="W68">
        <v>0</v>
      </c>
      <c r="X68">
        <v>0</v>
      </c>
    </row>
    <row r="69" spans="1:24">
      <c r="A69">
        <v>3471</v>
      </c>
      <c r="B69">
        <v>8</v>
      </c>
      <c r="C69" s="38">
        <v>23833</v>
      </c>
      <c r="D69" t="s">
        <v>4471</v>
      </c>
      <c r="E69" t="s">
        <v>6500</v>
      </c>
      <c r="F69" t="s">
        <v>7035</v>
      </c>
      <c r="G69" t="s">
        <v>7075</v>
      </c>
      <c r="H69" t="s">
        <v>7176</v>
      </c>
      <c r="I69" t="s">
        <v>7135</v>
      </c>
      <c r="J69" t="s">
        <v>7076</v>
      </c>
      <c r="K69">
        <v>0</v>
      </c>
      <c r="L69" s="23">
        <v>62897917.197452232</v>
      </c>
      <c r="M69" s="23">
        <v>1251931542.2279618</v>
      </c>
      <c r="N69" s="23">
        <v>2195400300.1897454</v>
      </c>
      <c r="O69" s="23">
        <v>2132502382.9922931</v>
      </c>
      <c r="P69">
        <v>8</v>
      </c>
      <c r="Q69">
        <v>8</v>
      </c>
      <c r="R69">
        <v>0</v>
      </c>
      <c r="S69">
        <v>0</v>
      </c>
      <c r="T69">
        <v>0</v>
      </c>
      <c r="U69">
        <v>0</v>
      </c>
      <c r="V69">
        <v>0</v>
      </c>
      <c r="W69">
        <v>0</v>
      </c>
      <c r="X69">
        <v>0</v>
      </c>
    </row>
    <row r="70" spans="1:24">
      <c r="A70">
        <v>3019</v>
      </c>
      <c r="B70">
        <v>9</v>
      </c>
      <c r="C70" s="38">
        <v>27565</v>
      </c>
      <c r="D70" t="s">
        <v>3959</v>
      </c>
      <c r="E70" t="s">
        <v>6500</v>
      </c>
      <c r="F70" t="s">
        <v>7035</v>
      </c>
      <c r="G70" t="s">
        <v>7087</v>
      </c>
      <c r="H70" t="s">
        <v>7048</v>
      </c>
      <c r="I70" t="s">
        <v>7136</v>
      </c>
      <c r="J70" t="s">
        <v>7088</v>
      </c>
      <c r="K70">
        <v>0</v>
      </c>
      <c r="L70" s="23">
        <v>53922313.432835825</v>
      </c>
      <c r="M70" s="23">
        <v>1168316791.0447762</v>
      </c>
      <c r="N70" s="23">
        <v>2115102744.4029853</v>
      </c>
      <c r="O70" s="23">
        <v>2061180430.9701495</v>
      </c>
      <c r="P70">
        <v>8</v>
      </c>
      <c r="Q70">
        <v>9.1999999999999993</v>
      </c>
      <c r="R70">
        <v>0</v>
      </c>
      <c r="S70">
        <v>0</v>
      </c>
      <c r="T70">
        <v>0</v>
      </c>
      <c r="U70">
        <v>0</v>
      </c>
      <c r="V70">
        <v>0</v>
      </c>
      <c r="W70">
        <v>0</v>
      </c>
      <c r="X70">
        <v>0</v>
      </c>
    </row>
    <row r="71" spans="1:24">
      <c r="A71">
        <v>3020</v>
      </c>
      <c r="B71">
        <v>10</v>
      </c>
      <c r="C71" s="38">
        <v>27024</v>
      </c>
      <c r="D71" t="s">
        <v>3961</v>
      </c>
      <c r="E71" t="s">
        <v>6500</v>
      </c>
      <c r="F71" t="s">
        <v>7035</v>
      </c>
      <c r="G71" t="s">
        <v>7064</v>
      </c>
      <c r="H71" t="s">
        <v>7064</v>
      </c>
      <c r="I71" t="s">
        <v>7137</v>
      </c>
      <c r="J71" t="s">
        <v>7078</v>
      </c>
      <c r="K71">
        <v>0</v>
      </c>
      <c r="L71" s="23">
        <v>62559220.779220775</v>
      </c>
      <c r="M71" s="23">
        <v>1054891024.3752813</v>
      </c>
      <c r="N71" s="23">
        <v>2086425490.686883</v>
      </c>
      <c r="O71" s="23">
        <v>2023866269.9076622</v>
      </c>
      <c r="P71">
        <v>8</v>
      </c>
      <c r="Q71">
        <v>8</v>
      </c>
      <c r="R71">
        <v>0</v>
      </c>
      <c r="S71">
        <v>0</v>
      </c>
      <c r="T71">
        <v>0</v>
      </c>
      <c r="U71">
        <v>0</v>
      </c>
      <c r="V71">
        <v>0</v>
      </c>
      <c r="W71">
        <v>0</v>
      </c>
      <c r="X71">
        <v>0</v>
      </c>
    </row>
    <row r="72" spans="1:24">
      <c r="A72">
        <v>3186</v>
      </c>
      <c r="B72">
        <v>11</v>
      </c>
      <c r="C72" s="38">
        <v>30113</v>
      </c>
      <c r="D72" t="s">
        <v>4144</v>
      </c>
      <c r="E72" t="s">
        <v>6500</v>
      </c>
      <c r="F72" t="s">
        <v>7035</v>
      </c>
      <c r="G72" t="s">
        <v>7082</v>
      </c>
      <c r="H72" t="s">
        <v>7177</v>
      </c>
      <c r="I72" t="s">
        <v>7138</v>
      </c>
      <c r="J72" t="s">
        <v>7170</v>
      </c>
      <c r="K72">
        <v>0</v>
      </c>
      <c r="L72" s="23">
        <v>26071716.494845364</v>
      </c>
      <c r="M72" s="23">
        <v>1080388476.933629</v>
      </c>
      <c r="N72" s="23">
        <v>1968949254.2585361</v>
      </c>
      <c r="O72" s="23">
        <v>1942877537.7636907</v>
      </c>
      <c r="P72">
        <v>7.9</v>
      </c>
      <c r="Q72">
        <v>9.1999999999999993</v>
      </c>
      <c r="R72">
        <v>0</v>
      </c>
      <c r="S72">
        <v>0</v>
      </c>
      <c r="T72">
        <v>0</v>
      </c>
      <c r="U72">
        <v>0</v>
      </c>
      <c r="V72">
        <v>0</v>
      </c>
      <c r="W72">
        <v>0</v>
      </c>
      <c r="X72">
        <v>0</v>
      </c>
    </row>
    <row r="73" spans="1:24">
      <c r="A73">
        <v>2</v>
      </c>
      <c r="B73">
        <v>12</v>
      </c>
      <c r="C73" s="38">
        <v>42356</v>
      </c>
      <c r="D73" t="s">
        <v>3</v>
      </c>
      <c r="E73" t="s">
        <v>6500</v>
      </c>
      <c r="F73" t="s">
        <v>7035</v>
      </c>
      <c r="G73" t="s">
        <v>7038</v>
      </c>
      <c r="H73" t="s">
        <v>7039</v>
      </c>
      <c r="I73" t="s">
        <v>6668</v>
      </c>
      <c r="J73" t="s">
        <v>6618</v>
      </c>
      <c r="K73">
        <v>0</v>
      </c>
      <c r="L73" s="23">
        <v>311599272.80414337</v>
      </c>
      <c r="M73" s="23">
        <v>953801529.97748661</v>
      </c>
      <c r="N73" s="23">
        <v>2096332196.9260123</v>
      </c>
      <c r="O73" s="23">
        <v>1784732924.1218688</v>
      </c>
      <c r="P73">
        <v>8.1999999999999993</v>
      </c>
      <c r="Q73">
        <v>8.1999999999999993</v>
      </c>
      <c r="R73">
        <v>0</v>
      </c>
      <c r="S73">
        <v>0</v>
      </c>
      <c r="T73">
        <v>0</v>
      </c>
      <c r="U73">
        <v>0</v>
      </c>
      <c r="V73">
        <v>0</v>
      </c>
      <c r="W73">
        <v>0</v>
      </c>
      <c r="X73">
        <v>0</v>
      </c>
    </row>
    <row r="74" spans="1:24">
      <c r="A74">
        <v>727</v>
      </c>
      <c r="B74">
        <v>13</v>
      </c>
      <c r="C74" s="38">
        <v>34131</v>
      </c>
      <c r="D74" t="s">
        <v>1095</v>
      </c>
      <c r="E74" t="s">
        <v>6500</v>
      </c>
      <c r="F74" t="s">
        <v>7035</v>
      </c>
      <c r="G74" t="s">
        <v>7079</v>
      </c>
      <c r="H74" t="s">
        <v>7048</v>
      </c>
      <c r="I74" t="s">
        <v>7139</v>
      </c>
      <c r="J74" t="s">
        <v>7080</v>
      </c>
      <c r="K74">
        <v>0</v>
      </c>
      <c r="L74" s="23">
        <v>105081295.01385042</v>
      </c>
      <c r="M74" s="23">
        <v>660024462.49421751</v>
      </c>
      <c r="N74" s="23">
        <v>1732694787.3556232</v>
      </c>
      <c r="O74" s="23">
        <v>1627613492.3417728</v>
      </c>
      <c r="P74">
        <v>8.1</v>
      </c>
      <c r="Q74">
        <v>8.3000000000000007</v>
      </c>
      <c r="R74">
        <v>0</v>
      </c>
      <c r="S74">
        <v>0</v>
      </c>
      <c r="T74">
        <v>0</v>
      </c>
      <c r="U74">
        <v>0</v>
      </c>
      <c r="V74">
        <v>0</v>
      </c>
      <c r="W74">
        <v>0</v>
      </c>
      <c r="X74">
        <v>0</v>
      </c>
    </row>
    <row r="75" spans="1:24">
      <c r="A75">
        <v>3584</v>
      </c>
      <c r="B75">
        <v>14</v>
      </c>
      <c r="C75" s="38">
        <v>26373</v>
      </c>
      <c r="D75" t="s">
        <v>4599</v>
      </c>
      <c r="E75" t="s">
        <v>6500</v>
      </c>
      <c r="F75" t="s">
        <v>7035</v>
      </c>
      <c r="G75" t="s">
        <v>7085</v>
      </c>
      <c r="H75" t="s">
        <v>7061</v>
      </c>
      <c r="I75" t="s">
        <v>7140</v>
      </c>
      <c r="J75" t="s">
        <v>7086</v>
      </c>
      <c r="K75">
        <v>0</v>
      </c>
      <c r="L75" s="23">
        <v>40723937.198067635</v>
      </c>
      <c r="M75" s="23">
        <v>785194806.48751211</v>
      </c>
      <c r="N75" s="23">
        <v>1562053876.8115942</v>
      </c>
      <c r="O75" s="23">
        <v>1521329939.6135266</v>
      </c>
      <c r="P75">
        <v>9.1999999999999993</v>
      </c>
      <c r="Q75">
        <v>9.1999999999999993</v>
      </c>
      <c r="R75">
        <v>0</v>
      </c>
      <c r="S75">
        <v>0</v>
      </c>
      <c r="T75">
        <v>0</v>
      </c>
      <c r="U75">
        <v>0</v>
      </c>
      <c r="V75">
        <v>0</v>
      </c>
      <c r="W75">
        <v>0</v>
      </c>
      <c r="X75">
        <v>0</v>
      </c>
    </row>
    <row r="76" spans="1:24">
      <c r="A76">
        <v>2121</v>
      </c>
      <c r="B76">
        <v>15</v>
      </c>
      <c r="C76" s="38">
        <v>29362</v>
      </c>
      <c r="D76" t="s">
        <v>2906</v>
      </c>
      <c r="E76" t="s">
        <v>6500</v>
      </c>
      <c r="F76" t="s">
        <v>7035</v>
      </c>
      <c r="G76" t="s">
        <v>7125</v>
      </c>
      <c r="H76" t="s">
        <v>7039</v>
      </c>
      <c r="I76" t="s">
        <v>7141</v>
      </c>
      <c r="J76" t="s">
        <v>7171</v>
      </c>
      <c r="K76">
        <v>0</v>
      </c>
      <c r="L76" s="23">
        <v>67721503.667481661</v>
      </c>
      <c r="M76" s="23">
        <v>854680591.46552575</v>
      </c>
      <c r="N76" s="23">
        <v>1572822971.6611247</v>
      </c>
      <c r="O76" s="23">
        <v>1505101467.993643</v>
      </c>
      <c r="P76">
        <v>8.8000000000000007</v>
      </c>
      <c r="Q76">
        <v>8.9</v>
      </c>
      <c r="R76">
        <v>0</v>
      </c>
      <c r="S76">
        <v>0</v>
      </c>
      <c r="T76">
        <v>0</v>
      </c>
      <c r="U76">
        <v>0</v>
      </c>
      <c r="V76">
        <v>0</v>
      </c>
      <c r="W76">
        <v>0</v>
      </c>
      <c r="X76">
        <v>0</v>
      </c>
    </row>
    <row r="77" spans="1:24">
      <c r="A77">
        <v>530</v>
      </c>
      <c r="B77">
        <v>16</v>
      </c>
      <c r="C77" s="38">
        <v>34500</v>
      </c>
      <c r="D77" t="s">
        <v>52</v>
      </c>
      <c r="E77" t="s">
        <v>6500</v>
      </c>
      <c r="F77" t="s">
        <v>7035</v>
      </c>
      <c r="G77" t="s">
        <v>7052</v>
      </c>
      <c r="H77" t="s">
        <v>7045</v>
      </c>
      <c r="I77" t="s">
        <v>6698</v>
      </c>
      <c r="J77" t="s">
        <v>6591</v>
      </c>
      <c r="K77">
        <v>0</v>
      </c>
      <c r="L77" s="23">
        <v>129051641.21621622</v>
      </c>
      <c r="M77" s="23">
        <v>688026115.26635134</v>
      </c>
      <c r="N77" s="23">
        <v>1607010501.0771623</v>
      </c>
      <c r="O77" s="23">
        <v>1477958859.8609459</v>
      </c>
      <c r="P77">
        <v>8.4</v>
      </c>
      <c r="Q77">
        <v>8.3000000000000007</v>
      </c>
      <c r="R77">
        <v>0</v>
      </c>
      <c r="S77">
        <v>0</v>
      </c>
      <c r="T77">
        <v>0</v>
      </c>
      <c r="U77">
        <v>0</v>
      </c>
      <c r="V77">
        <v>0</v>
      </c>
      <c r="W77">
        <v>0</v>
      </c>
      <c r="X77">
        <v>0</v>
      </c>
    </row>
    <row r="78" spans="1:24">
      <c r="A78">
        <v>25</v>
      </c>
      <c r="B78">
        <v>17</v>
      </c>
      <c r="C78" s="38">
        <v>42167</v>
      </c>
      <c r="D78" t="s">
        <v>39</v>
      </c>
      <c r="E78" t="s">
        <v>6500</v>
      </c>
      <c r="F78" t="s">
        <v>7035</v>
      </c>
      <c r="G78" t="s">
        <v>7042</v>
      </c>
      <c r="H78" t="s">
        <v>7039</v>
      </c>
      <c r="I78" t="s">
        <v>6689</v>
      </c>
      <c r="J78" t="s">
        <v>6657</v>
      </c>
      <c r="K78">
        <v>0</v>
      </c>
      <c r="L78" s="23">
        <v>216995595.83972377</v>
      </c>
      <c r="M78" s="23">
        <v>658251608.30433536</v>
      </c>
      <c r="N78" s="23">
        <v>1685831744.3379722</v>
      </c>
      <c r="O78" s="23">
        <v>1468836148.4982483</v>
      </c>
      <c r="P78">
        <v>7</v>
      </c>
      <c r="Q78">
        <v>6.7</v>
      </c>
      <c r="R78">
        <v>0</v>
      </c>
      <c r="S78">
        <v>0</v>
      </c>
      <c r="T78">
        <v>1</v>
      </c>
      <c r="U78">
        <v>1</v>
      </c>
      <c r="V78">
        <v>0</v>
      </c>
      <c r="W78">
        <v>1</v>
      </c>
      <c r="X78">
        <v>0</v>
      </c>
    </row>
    <row r="79" spans="1:24">
      <c r="A79">
        <v>3702</v>
      </c>
      <c r="B79">
        <v>18</v>
      </c>
      <c r="C79" s="38">
        <v>28657</v>
      </c>
      <c r="D79" t="s">
        <v>4728</v>
      </c>
      <c r="E79" t="s">
        <v>6500</v>
      </c>
      <c r="F79" t="s">
        <v>7035</v>
      </c>
      <c r="G79" t="s">
        <v>7094</v>
      </c>
      <c r="H79" t="s">
        <v>7178</v>
      </c>
      <c r="I79" t="s">
        <v>7142</v>
      </c>
      <c r="J79" t="s">
        <v>7095</v>
      </c>
      <c r="K79">
        <v>0</v>
      </c>
      <c r="L79" s="23">
        <v>22164386.503067482</v>
      </c>
      <c r="M79" s="23">
        <v>671631778.30996931</v>
      </c>
      <c r="N79" s="23">
        <v>1431500828.9234662</v>
      </c>
      <c r="O79" s="23">
        <v>1409336442.4203987</v>
      </c>
      <c r="P79">
        <v>7.2</v>
      </c>
      <c r="Q79">
        <v>6.6</v>
      </c>
      <c r="R79">
        <v>0</v>
      </c>
      <c r="S79">
        <v>0</v>
      </c>
      <c r="T79">
        <v>0</v>
      </c>
      <c r="U79">
        <v>1</v>
      </c>
      <c r="V79">
        <v>0</v>
      </c>
      <c r="W79">
        <v>1</v>
      </c>
      <c r="X79">
        <v>0</v>
      </c>
    </row>
    <row r="80" spans="1:24">
      <c r="A80">
        <v>4378</v>
      </c>
      <c r="B80">
        <v>19</v>
      </c>
      <c r="C80" s="38">
        <v>14928</v>
      </c>
      <c r="D80" t="s">
        <v>5526</v>
      </c>
      <c r="E80" t="s">
        <v>6500</v>
      </c>
      <c r="F80" t="s">
        <v>7035</v>
      </c>
      <c r="G80" t="s">
        <v>7070</v>
      </c>
      <c r="H80" t="s">
        <v>7045</v>
      </c>
      <c r="I80" t="s">
        <v>7143</v>
      </c>
      <c r="J80" t="s">
        <v>7081</v>
      </c>
      <c r="K80">
        <v>0</v>
      </c>
      <c r="L80" s="23">
        <v>39224631.428571433</v>
      </c>
      <c r="M80" s="23">
        <v>1433419425.7142859</v>
      </c>
      <c r="N80" s="23">
        <v>1433419425.7142859</v>
      </c>
      <c r="O80" s="23">
        <v>1394194794.2857144</v>
      </c>
      <c r="P80">
        <v>7.8</v>
      </c>
      <c r="Q80">
        <v>8.6</v>
      </c>
      <c r="R80">
        <v>0</v>
      </c>
      <c r="S80">
        <v>0</v>
      </c>
      <c r="T80">
        <v>0</v>
      </c>
      <c r="U80">
        <v>0</v>
      </c>
      <c r="V80">
        <v>0</v>
      </c>
      <c r="W80">
        <v>0</v>
      </c>
      <c r="X80">
        <v>0</v>
      </c>
    </row>
    <row r="81" spans="1:24">
      <c r="A81">
        <v>359</v>
      </c>
      <c r="B81">
        <v>20</v>
      </c>
      <c r="C81" s="38">
        <v>37972</v>
      </c>
      <c r="D81" t="s">
        <v>570</v>
      </c>
      <c r="E81" t="s">
        <v>6500</v>
      </c>
      <c r="F81" t="s">
        <v>7035</v>
      </c>
      <c r="G81" t="s">
        <v>6529</v>
      </c>
      <c r="H81" t="s">
        <v>7039</v>
      </c>
      <c r="I81" t="s">
        <v>7144</v>
      </c>
      <c r="J81" t="s">
        <v>7089</v>
      </c>
      <c r="K81">
        <v>0</v>
      </c>
      <c r="L81" s="23">
        <v>122844177.97069994</v>
      </c>
      <c r="M81" s="23">
        <v>493789038.29064023</v>
      </c>
      <c r="N81" s="23">
        <v>1491653291.7685893</v>
      </c>
      <c r="O81" s="23">
        <v>1368809113.7978892</v>
      </c>
      <c r="P81">
        <v>8.9</v>
      </c>
      <c r="Q81">
        <v>8.6999999999999993</v>
      </c>
      <c r="R81">
        <v>0</v>
      </c>
      <c r="S81">
        <v>0</v>
      </c>
      <c r="T81">
        <v>0</v>
      </c>
      <c r="U81">
        <v>0</v>
      </c>
      <c r="V81">
        <v>0</v>
      </c>
      <c r="W81">
        <v>0</v>
      </c>
      <c r="X81">
        <v>0</v>
      </c>
    </row>
  </sheetData>
  <sortState ref="A2:Q81">
    <sortCondition ref="E2:E81"/>
    <sortCondition ref="B2:B8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biggest budgets</vt:lpstr>
      <vt:lpstr>most profitable</vt:lpstr>
      <vt:lpstr>biggest money losers</vt:lpstr>
      <vt:lpstr>low budget winners</vt:lpstr>
      <vt:lpstr>all movies with budgets &amp; gross</vt:lpstr>
      <vt:lpstr>Ratings</vt:lpstr>
      <vt:lpstr>Calculate scatterplot outliers</vt:lpstr>
      <vt:lpstr>Genres</vt:lpstr>
      <vt:lpstr>Inflation adjust calc</vt:lpstr>
      <vt:lpstr>cpi</vt:lpstr>
      <vt:lpstr>inflation</vt:lpstr>
      <vt:lpstr>infl adj table</vt:lpstr>
      <vt:lpstr>biggest budgets ia</vt:lpstr>
      <vt:lpstr>most profitable ia</vt:lpstr>
      <vt:lpstr>money loosers ia</vt:lpstr>
      <vt:lpstr>low budget winners ia</vt:lpstr>
      <vt:lpstr>all top 20 ia rating calc</vt:lpstr>
      <vt:lpstr>all top 20 ia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lars v</dc:creator>
  <cp:lastModifiedBy>lars v</cp:lastModifiedBy>
  <dcterms:created xsi:type="dcterms:W3CDTF">2016-08-31T20:34:23Z</dcterms:created>
  <dcterms:modified xsi:type="dcterms:W3CDTF">2016-10-13T20:30:02Z</dcterms:modified>
</cp:coreProperties>
</file>